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activeX/activeX2.bin" ContentType="application/vnd.ms-office.activeX"/>
  <Override PartName="/xl/activeX/activeX3.bin" ContentType="application/vnd.ms-office.activeX"/>
  <Override PartName="/xl/activeX/activeX4.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activeX/activeX7.xml" ContentType="application/vnd.ms-office.activeX+xml"/>
  <Override PartName="/xl/activeX/activeX8.xml" ContentType="application/vnd.ms-office.activeX+xml"/>
  <Override PartName="/xl/worksheets/sheet6.xml" ContentType="application/vnd.openxmlformats-officedocument.spreadsheetml.worksheet+xml"/>
  <Override PartName="/xl/charts/chart2.xml" ContentType="application/vnd.openxmlformats-officedocument.drawingml.chart+xml"/>
  <Default Extension="emf" ContentType="image/x-emf"/>
  <Override PartName="/xl/activeX/activeX5.xml" ContentType="application/vnd.ms-office.activeX+xml"/>
  <Override PartName="/xl/activeX/activeX6.xml" ContentType="application/vnd.ms-office.activeX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activeX/activeX1.xml" ContentType="application/vnd.ms-office.activeX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activeX/activeX7.bin" ContentType="application/vnd.ms-office.activeX"/>
  <Override PartName="/xl/activeX/activeX8.bin" ContentType="application/vnd.ms-office.activeX"/>
  <Override PartName="/xl/activeX/activeX5.bin" ContentType="application/vnd.ms-office.activeX"/>
  <Override PartName="/xl/activeX/activeX6.bin" ContentType="application/vnd.ms-office.activeX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480" yWindow="30" windowWidth="8475" windowHeight="4725" activeTab="3"/>
  </bookViews>
  <sheets>
    <sheet name="Sheet1" sheetId="15" r:id="rId1"/>
    <sheet name="金" sheetId="6" r:id="rId2"/>
    <sheet name="白金" sheetId="5" r:id="rId3"/>
    <sheet name="東京ゴム" sheetId="4" r:id="rId4"/>
    <sheet name="原油" sheetId="17" r:id="rId5"/>
    <sheet name="weekdata" sheetId="16" r:id="rId6"/>
  </sheets>
  <definedNames>
    <definedName name="_xlnm._FilterDatabase" localSheetId="1" hidden="1">金!$A$10:$Q$714</definedName>
    <definedName name="_xlnm._FilterDatabase" localSheetId="4" hidden="1">原油!$C$2:$AF$246</definedName>
    <definedName name="_xlnm._FilterDatabase" localSheetId="3" hidden="1">東京ゴム!$A$10:$BH$712</definedName>
    <definedName name="_xlnm._FilterDatabase" localSheetId="2" hidden="1">白金!$A$10:$AA$955</definedName>
    <definedName name="fx_F1003" localSheetId="4">#REF!</definedName>
    <definedName name="fx_F1003">#REF!</definedName>
  </definedNames>
  <calcPr calcId="125725"/>
</workbook>
</file>

<file path=xl/calcChain.xml><?xml version="1.0" encoding="utf-8"?>
<calcChain xmlns="http://schemas.openxmlformats.org/spreadsheetml/2006/main">
  <c r="A1307" i="4"/>
  <c r="B1307"/>
  <c r="T1307"/>
  <c r="U1307"/>
  <c r="T1306"/>
  <c r="U1306"/>
  <c r="T1305"/>
  <c r="V1305" s="1"/>
  <c r="U1305"/>
  <c r="N1307"/>
  <c r="P1308" s="1"/>
  <c r="S1308" s="1"/>
  <c r="AA1307"/>
  <c r="AB1307"/>
  <c r="AC1307"/>
  <c r="AD1307"/>
  <c r="AA1305"/>
  <c r="AC1306"/>
  <c r="AD1306"/>
  <c r="AN1307"/>
  <c r="AO1307"/>
  <c r="AO1305"/>
  <c r="AR1306" s="1"/>
  <c r="AN1306"/>
  <c r="AN1305"/>
  <c r="CJ1307"/>
  <c r="CK1307"/>
  <c r="CJ1306"/>
  <c r="CK1306"/>
  <c r="CJ1305"/>
  <c r="CK1305"/>
  <c r="CJ1301"/>
  <c r="CJ1302" s="1"/>
  <c r="CJ1303" s="1"/>
  <c r="CJ1304" s="1"/>
  <c r="CK1301"/>
  <c r="CK1302" s="1"/>
  <c r="CJ1300"/>
  <c r="CK1300"/>
  <c r="CL1300"/>
  <c r="CM1300" s="1"/>
  <c r="A1308"/>
  <c r="B1308"/>
  <c r="T1308"/>
  <c r="U1308"/>
  <c r="V1308" s="1"/>
  <c r="N1308"/>
  <c r="O1309" s="1"/>
  <c r="AA1308"/>
  <c r="AB1308"/>
  <c r="AC1308"/>
  <c r="AD1308"/>
  <c r="AN1308"/>
  <c r="AO1308"/>
  <c r="AP1309" s="1"/>
  <c r="AP1308"/>
  <c r="CJ1308"/>
  <c r="CK1308"/>
  <c r="CL1308"/>
  <c r="A1309"/>
  <c r="B1309"/>
  <c r="T1309"/>
  <c r="U1309"/>
  <c r="N1309"/>
  <c r="AA1309"/>
  <c r="AB1309"/>
  <c r="AC1309"/>
  <c r="AD1309"/>
  <c r="AN1309"/>
  <c r="AO1309"/>
  <c r="CJ1309"/>
  <c r="CK1309"/>
  <c r="A1309" i="5"/>
  <c r="B1309"/>
  <c r="AT1309"/>
  <c r="AU1309"/>
  <c r="AU1307"/>
  <c r="AT1308"/>
  <c r="AT1307"/>
  <c r="A1310"/>
  <c r="B1310"/>
  <c r="AT1310"/>
  <c r="AU1310"/>
  <c r="AV1310"/>
  <c r="AX1310"/>
  <c r="AY1310" s="1"/>
  <c r="A1311"/>
  <c r="B1311"/>
  <c r="AT1311"/>
  <c r="AX1311" s="1"/>
  <c r="AU1311"/>
  <c r="AV1311"/>
  <c r="A1309" i="6"/>
  <c r="B1309"/>
  <c r="B1307"/>
  <c r="DA1309"/>
  <c r="A1310"/>
  <c r="B1310"/>
  <c r="DA1310"/>
  <c r="A1311"/>
  <c r="B1311"/>
  <c r="DA1311"/>
  <c r="A1306" i="4"/>
  <c r="B1306"/>
  <c r="O1300"/>
  <c r="R1300" s="1"/>
  <c r="P1300"/>
  <c r="S1300" s="1"/>
  <c r="N1306"/>
  <c r="P1307" s="1"/>
  <c r="S1307" s="1"/>
  <c r="N1305"/>
  <c r="O1306" s="1"/>
  <c r="AA1306"/>
  <c r="AF1307" s="1"/>
  <c r="AB1306"/>
  <c r="AB1305"/>
  <c r="AC1305" s="1"/>
  <c r="AA1304"/>
  <c r="AD1305"/>
  <c r="AB1304"/>
  <c r="AC1304" s="1"/>
  <c r="AB1301"/>
  <c r="AC1301" s="1"/>
  <c r="AB1300"/>
  <c r="AC1300" s="1"/>
  <c r="AD1300"/>
  <c r="AO1306"/>
  <c r="AO1304"/>
  <c r="AP1305" s="1"/>
  <c r="AP1300"/>
  <c r="AN1304"/>
  <c r="AN1302"/>
  <c r="AN1301"/>
  <c r="AN1300"/>
  <c r="AR1300" s="1"/>
  <c r="CN1300"/>
  <c r="A1308" i="5"/>
  <c r="B1308"/>
  <c r="AU1308"/>
  <c r="AX1309" s="1"/>
  <c r="AU1306"/>
  <c r="AV1302"/>
  <c r="AT1306"/>
  <c r="AT1303"/>
  <c r="AT1302"/>
  <c r="AX1302" s="1"/>
  <c r="A1308" i="6"/>
  <c r="B1308"/>
  <c r="B1306"/>
  <c r="DA1308"/>
  <c r="A1305" i="4"/>
  <c r="B1305"/>
  <c r="N1304"/>
  <c r="O1305" s="1"/>
  <c r="AA1303"/>
  <c r="AD1304"/>
  <c r="AO1303"/>
  <c r="AP1304" s="1"/>
  <c r="AN1303"/>
  <c r="A1307" i="5"/>
  <c r="B1307"/>
  <c r="AU1305"/>
  <c r="AT1305"/>
  <c r="A1307" i="6"/>
  <c r="B1305"/>
  <c r="DA1307"/>
  <c r="A1304" i="4"/>
  <c r="B1304"/>
  <c r="N1303"/>
  <c r="P1304" s="1"/>
  <c r="S1304" s="1"/>
  <c r="AA1302"/>
  <c r="AB1303"/>
  <c r="AC1303" s="1"/>
  <c r="AD1303"/>
  <c r="AO1302"/>
  <c r="A1306" i="5"/>
  <c r="B1306"/>
  <c r="AU1304"/>
  <c r="AX1305" s="1"/>
  <c r="AT1304"/>
  <c r="A1306" i="6"/>
  <c r="B1304"/>
  <c r="DA1306"/>
  <c r="A1303" i="4"/>
  <c r="B1303"/>
  <c r="N1302"/>
  <c r="P1303" s="1"/>
  <c r="S1303" s="1"/>
  <c r="AA1301"/>
  <c r="AB1302"/>
  <c r="AC1302" s="1"/>
  <c r="AD1302"/>
  <c r="AO1301"/>
  <c r="A1305" i="5"/>
  <c r="B1305"/>
  <c r="AU1303"/>
  <c r="AV1304" s="1"/>
  <c r="A1305" i="6"/>
  <c r="B1303"/>
  <c r="DA1305"/>
  <c r="A1302" i="4"/>
  <c r="B1302"/>
  <c r="N1301"/>
  <c r="P1302" s="1"/>
  <c r="S1302" s="1"/>
  <c r="AA1300"/>
  <c r="AD1301"/>
  <c r="AO1300"/>
  <c r="AP1301" s="1"/>
  <c r="A1304" i="5"/>
  <c r="B1304"/>
  <c r="AU1302"/>
  <c r="A1304" i="6"/>
  <c r="B1302"/>
  <c r="DA1304"/>
  <c r="A1301" i="4"/>
  <c r="B1301"/>
  <c r="N1300"/>
  <c r="O1301" s="1"/>
  <c r="R1301" s="1"/>
  <c r="P1301"/>
  <c r="S1301" s="1"/>
  <c r="A1303" i="5"/>
  <c r="B1303"/>
  <c r="A1303" i="6"/>
  <c r="DA1303"/>
  <c r="A1300" i="4"/>
  <c r="B1300"/>
  <c r="A1302" i="5"/>
  <c r="B1302"/>
  <c r="A1302" i="6"/>
  <c r="DA1302"/>
  <c r="B39" i="17"/>
  <c r="A39"/>
  <c r="B38"/>
  <c r="A38"/>
  <c r="B37"/>
  <c r="A37"/>
  <c r="B36"/>
  <c r="A36"/>
  <c r="B35"/>
  <c r="A35"/>
  <c r="B34"/>
  <c r="A34"/>
  <c r="B33"/>
  <c r="A33"/>
  <c r="B32"/>
  <c r="A32"/>
  <c r="B31"/>
  <c r="A31"/>
  <c r="B30"/>
  <c r="A30"/>
  <c r="B29"/>
  <c r="A29"/>
  <c r="B28"/>
  <c r="A28"/>
  <c r="B27"/>
  <c r="A27"/>
  <c r="B26"/>
  <c r="A26"/>
  <c r="B25"/>
  <c r="A25"/>
  <c r="B24"/>
  <c r="A24"/>
  <c r="B23"/>
  <c r="A23"/>
  <c r="B22"/>
  <c r="A22"/>
  <c r="B21"/>
  <c r="A21"/>
  <c r="B20"/>
  <c r="A20"/>
  <c r="B19"/>
  <c r="A19"/>
  <c r="B18"/>
  <c r="A18"/>
  <c r="B17"/>
  <c r="A17"/>
  <c r="B16"/>
  <c r="A16"/>
  <c r="B15"/>
  <c r="A15"/>
  <c r="B14"/>
  <c r="A14"/>
  <c r="B13"/>
  <c r="A13"/>
  <c r="B12"/>
  <c r="A12"/>
  <c r="B11"/>
  <c r="A11"/>
  <c r="B10"/>
  <c r="A10"/>
  <c r="B9"/>
  <c r="A9"/>
  <c r="B8"/>
  <c r="A8"/>
  <c r="B7"/>
  <c r="A7"/>
  <c r="B6"/>
  <c r="A6"/>
  <c r="B5"/>
  <c r="A5"/>
  <c r="B4"/>
  <c r="A4"/>
  <c r="B3"/>
  <c r="A3"/>
  <c r="B2"/>
  <c r="A2"/>
  <c r="B1"/>
  <c r="A1"/>
  <c r="AE13" i="16"/>
  <c r="AF13"/>
  <c r="AI13" s="1"/>
  <c r="AG13"/>
  <c r="AJ13" s="1"/>
  <c r="AE14"/>
  <c r="AE15"/>
  <c r="AF16"/>
  <c r="AE16"/>
  <c r="AE17"/>
  <c r="AE18"/>
  <c r="AG19"/>
  <c r="AJ19" s="1"/>
  <c r="AE19"/>
  <c r="AE20"/>
  <c r="AE21"/>
  <c r="AG22" s="1"/>
  <c r="AJ22"/>
  <c r="AE22"/>
  <c r="AG23"/>
  <c r="AJ23" s="1"/>
  <c r="AE23"/>
  <c r="AG24" s="1"/>
  <c r="AE24"/>
  <c r="AF25" s="1"/>
  <c r="AE25"/>
  <c r="AF26" s="1"/>
  <c r="AI26" s="1"/>
  <c r="AE26"/>
  <c r="AF27"/>
  <c r="AH27" s="1"/>
  <c r="AK27" s="1"/>
  <c r="AE27"/>
  <c r="AG28"/>
  <c r="AJ28" s="1"/>
  <c r="AE28"/>
  <c r="AF29" s="1"/>
  <c r="AE29"/>
  <c r="AG30" s="1"/>
  <c r="AJ30" s="1"/>
  <c r="AE30"/>
  <c r="AG31"/>
  <c r="AJ31" s="1"/>
  <c r="AF31"/>
  <c r="AI31" s="1"/>
  <c r="AE31"/>
  <c r="AG32" s="1"/>
  <c r="AJ32" s="1"/>
  <c r="AE32"/>
  <c r="AG33"/>
  <c r="AJ33" s="1"/>
  <c r="AF33"/>
  <c r="AE33"/>
  <c r="AF34"/>
  <c r="AI34" s="1"/>
  <c r="AE34"/>
  <c r="AG35" s="1"/>
  <c r="AJ35" s="1"/>
  <c r="AE35"/>
  <c r="AG36"/>
  <c r="AJ36" s="1"/>
  <c r="AE36"/>
  <c r="AE37"/>
  <c r="AE38"/>
  <c r="AF39" s="1"/>
  <c r="AI39"/>
  <c r="AE39"/>
  <c r="AG40"/>
  <c r="AJ40" s="1"/>
  <c r="AE40"/>
  <c r="AF41" s="1"/>
  <c r="AH41" s="1"/>
  <c r="AE41"/>
  <c r="AG42"/>
  <c r="AJ42" s="1"/>
  <c r="AE42"/>
  <c r="AG43" s="1"/>
  <c r="AJ43" s="1"/>
  <c r="AE43"/>
  <c r="AG44"/>
  <c r="AJ44" s="1"/>
  <c r="AE44"/>
  <c r="AG45" s="1"/>
  <c r="AJ45" s="1"/>
  <c r="AE45"/>
  <c r="AG46"/>
  <c r="AJ46" s="1"/>
  <c r="AE46"/>
  <c r="AF47" s="1"/>
  <c r="AI47"/>
  <c r="AE47"/>
  <c r="AG48"/>
  <c r="AJ48" s="1"/>
  <c r="AE48"/>
  <c r="AF49" s="1"/>
  <c r="AI49" s="1"/>
  <c r="AE49"/>
  <c r="AF50"/>
  <c r="AI50" s="1"/>
  <c r="AE50"/>
  <c r="AG51" s="1"/>
  <c r="AJ51"/>
  <c r="AE51"/>
  <c r="AG52"/>
  <c r="AJ52" s="1"/>
  <c r="AE52"/>
  <c r="AF53" s="1"/>
  <c r="AI53" s="1"/>
  <c r="AE53"/>
  <c r="AE54"/>
  <c r="AE55"/>
  <c r="AF56"/>
  <c r="AE56"/>
  <c r="AG57"/>
  <c r="AJ57" s="1"/>
  <c r="AE57"/>
  <c r="AG58" s="1"/>
  <c r="AJ58"/>
  <c r="AE58"/>
  <c r="AE59"/>
  <c r="AG60" s="1"/>
  <c r="AJ60" s="1"/>
  <c r="AE60"/>
  <c r="AF61"/>
  <c r="AE61"/>
  <c r="AG62"/>
  <c r="AJ62" s="1"/>
  <c r="AE62"/>
  <c r="AG63" s="1"/>
  <c r="AJ63" s="1"/>
  <c r="AE63"/>
  <c r="AG64"/>
  <c r="AE64"/>
  <c r="AF65"/>
  <c r="AE65"/>
  <c r="AG66"/>
  <c r="AJ66" s="1"/>
  <c r="AE66"/>
  <c r="AF67" s="1"/>
  <c r="AE67"/>
  <c r="AG68" s="1"/>
  <c r="AJ68" s="1"/>
  <c r="AE68"/>
  <c r="AF69"/>
  <c r="AE69"/>
  <c r="AG70"/>
  <c r="AJ70" s="1"/>
  <c r="AE70"/>
  <c r="AE71"/>
  <c r="AE72"/>
  <c r="AG73" s="1"/>
  <c r="AJ73" s="1"/>
  <c r="AE73"/>
  <c r="AG74"/>
  <c r="AJ74" s="1"/>
  <c r="AE74"/>
  <c r="AG75" s="1"/>
  <c r="AJ75"/>
  <c r="AE75"/>
  <c r="AF76"/>
  <c r="AI76" s="1"/>
  <c r="AE76"/>
  <c r="AF77" s="1"/>
  <c r="AE77"/>
  <c r="AF78" s="1"/>
  <c r="AE78"/>
  <c r="AE79"/>
  <c r="AE80"/>
  <c r="AG81" s="1"/>
  <c r="AJ81"/>
  <c r="AE81"/>
  <c r="AG82"/>
  <c r="AJ82" s="1"/>
  <c r="AE82"/>
  <c r="AG83" s="1"/>
  <c r="AJ83" s="1"/>
  <c r="AE83"/>
  <c r="AF84"/>
  <c r="AH84" s="1"/>
  <c r="AG84"/>
  <c r="AE84"/>
  <c r="AG85"/>
  <c r="AJ85" s="1"/>
  <c r="AE85"/>
  <c r="AE86"/>
  <c r="AE87"/>
  <c r="AE88"/>
  <c r="AG89"/>
  <c r="AJ89" s="1"/>
  <c r="AE89"/>
  <c r="AG90" s="1"/>
  <c r="AJ90" s="1"/>
  <c r="AE90"/>
  <c r="AG91"/>
  <c r="AJ91" s="1"/>
  <c r="AE91"/>
  <c r="AG92" s="1"/>
  <c r="AJ92" s="1"/>
  <c r="AE92"/>
  <c r="AG93"/>
  <c r="AJ93" s="1"/>
  <c r="AE93"/>
  <c r="AF94" s="1"/>
  <c r="AH94" s="1"/>
  <c r="AE94"/>
  <c r="AE95"/>
  <c r="AE96"/>
  <c r="AF97"/>
  <c r="AI97" s="1"/>
  <c r="AE97"/>
  <c r="AF98" s="1"/>
  <c r="AI98" s="1"/>
  <c r="AE98"/>
  <c r="AG99"/>
  <c r="AJ99" s="1"/>
  <c r="AE99"/>
  <c r="AG100" s="1"/>
  <c r="AJ100" s="1"/>
  <c r="AE100"/>
  <c r="AG101"/>
  <c r="AJ101" s="1"/>
  <c r="AE101"/>
  <c r="AE102"/>
  <c r="AE103"/>
  <c r="AE104"/>
  <c r="AG105"/>
  <c r="AJ105" s="1"/>
  <c r="AE105"/>
  <c r="AG106" s="1"/>
  <c r="AJ106" s="1"/>
  <c r="AE106"/>
  <c r="AG107"/>
  <c r="AJ107" s="1"/>
  <c r="AE107"/>
  <c r="AG108" s="1"/>
  <c r="AJ108" s="1"/>
  <c r="AE108"/>
  <c r="AF109"/>
  <c r="AE109"/>
  <c r="AG110"/>
  <c r="AJ110" s="1"/>
  <c r="AE110"/>
  <c r="AE111"/>
  <c r="AE112"/>
  <c r="AG113" s="1"/>
  <c r="AJ113" s="1"/>
  <c r="AE113"/>
  <c r="AG114"/>
  <c r="AJ114" s="1"/>
  <c r="AE114"/>
  <c r="AG115" s="1"/>
  <c r="AJ115" s="1"/>
  <c r="AE115"/>
  <c r="AG116"/>
  <c r="AE116"/>
  <c r="AG117"/>
  <c r="AJ117" s="1"/>
  <c r="AE117"/>
  <c r="AG118" s="1"/>
  <c r="AJ118" s="1"/>
  <c r="AE118"/>
  <c r="AE119"/>
  <c r="AE120"/>
  <c r="AG121"/>
  <c r="AJ121" s="1"/>
  <c r="AE121"/>
  <c r="AG122" s="1"/>
  <c r="AJ122" s="1"/>
  <c r="AE122"/>
  <c r="AG123"/>
  <c r="AJ123" s="1"/>
  <c r="AE123"/>
  <c r="AG124" s="1"/>
  <c r="AJ124"/>
  <c r="AE124"/>
  <c r="AG125"/>
  <c r="AJ125" s="1"/>
  <c r="AE125"/>
  <c r="AE126"/>
  <c r="AE127"/>
  <c r="AE128"/>
  <c r="AG129"/>
  <c r="AJ129" s="1"/>
  <c r="AE129"/>
  <c r="AG130" s="1"/>
  <c r="AJ130" s="1"/>
  <c r="AE130"/>
  <c r="AG131"/>
  <c r="AJ131" s="1"/>
  <c r="AE131"/>
  <c r="AG132" s="1"/>
  <c r="AJ132" s="1"/>
  <c r="AE132"/>
  <c r="AF133"/>
  <c r="AE133"/>
  <c r="AG134"/>
  <c r="AJ134" s="1"/>
  <c r="AE134"/>
  <c r="AE135"/>
  <c r="AE136"/>
  <c r="AF137" s="1"/>
  <c r="AI137" s="1"/>
  <c r="AE137"/>
  <c r="AG138"/>
  <c r="AE138"/>
  <c r="AG139"/>
  <c r="AJ139" s="1"/>
  <c r="AE139"/>
  <c r="AG140" s="1"/>
  <c r="AJ140" s="1"/>
  <c r="AE140"/>
  <c r="AE141"/>
  <c r="AG142" s="1"/>
  <c r="AJ142"/>
  <c r="AE142"/>
  <c r="AE143"/>
  <c r="AE144"/>
  <c r="AF145"/>
  <c r="AI145" s="1"/>
  <c r="AE145"/>
  <c r="AG146" s="1"/>
  <c r="AJ146" s="1"/>
  <c r="AE146"/>
  <c r="AG147"/>
  <c r="AJ147" s="1"/>
  <c r="AE147"/>
  <c r="AE148"/>
  <c r="AG149" s="1"/>
  <c r="AJ149" s="1"/>
  <c r="AE149"/>
  <c r="AF150" s="1"/>
  <c r="AE150"/>
  <c r="AE151"/>
  <c r="AE152"/>
  <c r="AE153"/>
  <c r="AG154"/>
  <c r="AJ154" s="1"/>
  <c r="AE154"/>
  <c r="AG155" s="1"/>
  <c r="AJ155" s="1"/>
  <c r="AE155"/>
  <c r="AF156"/>
  <c r="AI156" s="1"/>
  <c r="AE156"/>
  <c r="AE157"/>
  <c r="AF158"/>
  <c r="AE158"/>
  <c r="AE159"/>
  <c r="AE160"/>
  <c r="AG161"/>
  <c r="AJ161" s="1"/>
  <c r="AE161"/>
  <c r="AG162" s="1"/>
  <c r="AJ162" s="1"/>
  <c r="AE162"/>
  <c r="AG163"/>
  <c r="AJ163" s="1"/>
  <c r="AE163"/>
  <c r="AF164" s="1"/>
  <c r="AI164" s="1"/>
  <c r="AE164"/>
  <c r="AG165"/>
  <c r="AJ165" s="1"/>
  <c r="AE165"/>
  <c r="AG166" s="1"/>
  <c r="AJ166"/>
  <c r="AE166"/>
  <c r="AE167"/>
  <c r="AE168"/>
  <c r="AE169"/>
  <c r="AG170" s="1"/>
  <c r="AJ170" s="1"/>
  <c r="AE170"/>
  <c r="AG171"/>
  <c r="AJ171" s="1"/>
  <c r="AE171"/>
  <c r="AF172" s="1"/>
  <c r="AI172"/>
  <c r="AE172"/>
  <c r="AE173"/>
  <c r="AE174"/>
  <c r="AE175"/>
  <c r="AE176"/>
  <c r="AG177" s="1"/>
  <c r="AJ177" s="1"/>
  <c r="AE177"/>
  <c r="AG178" s="1"/>
  <c r="AJ178" s="1"/>
  <c r="AE178"/>
  <c r="AG179"/>
  <c r="AJ179" s="1"/>
  <c r="AE179"/>
  <c r="AG180" s="1"/>
  <c r="AJ180" s="1"/>
  <c r="AE180"/>
  <c r="AG181"/>
  <c r="AJ181" s="1"/>
  <c r="AE181"/>
  <c r="AF182" s="1"/>
  <c r="AE182"/>
  <c r="AE183"/>
  <c r="AE184"/>
  <c r="AG185" s="1"/>
  <c r="AJ185" s="1"/>
  <c r="AE185"/>
  <c r="AG186"/>
  <c r="AJ186" s="1"/>
  <c r="AE186"/>
  <c r="AG187" s="1"/>
  <c r="AJ187"/>
  <c r="AE187"/>
  <c r="AE188"/>
  <c r="AG189" s="1"/>
  <c r="AJ189" s="1"/>
  <c r="AE189"/>
  <c r="AG190"/>
  <c r="AJ190" s="1"/>
  <c r="AE190"/>
  <c r="AE191"/>
  <c r="AE192"/>
  <c r="AG193" s="1"/>
  <c r="AJ193"/>
  <c r="AE193"/>
  <c r="AG194" s="1"/>
  <c r="AJ194" s="1"/>
  <c r="AE194"/>
  <c r="AG195" s="1"/>
  <c r="AJ195" s="1"/>
  <c r="AE195"/>
  <c r="AF196"/>
  <c r="AE196"/>
  <c r="AE197"/>
  <c r="AG198" s="1"/>
  <c r="AJ198"/>
  <c r="AE198"/>
  <c r="AE199"/>
  <c r="AE200"/>
  <c r="AG201"/>
  <c r="AJ201" s="1"/>
  <c r="AK200"/>
  <c r="AM200" s="1"/>
  <c r="AL200"/>
  <c r="AE201"/>
  <c r="AF4"/>
  <c r="O11" i="4"/>
  <c r="P11"/>
  <c r="S11" s="1"/>
  <c r="N11"/>
  <c r="N12"/>
  <c r="N13"/>
  <c r="O14" s="1"/>
  <c r="R14" s="1"/>
  <c r="N14"/>
  <c r="P15" s="1"/>
  <c r="S15" s="1"/>
  <c r="N15"/>
  <c r="N16"/>
  <c r="N17"/>
  <c r="N18"/>
  <c r="O19" s="1"/>
  <c r="R19" s="1"/>
  <c r="N19"/>
  <c r="N20"/>
  <c r="N21"/>
  <c r="P22" s="1"/>
  <c r="N22"/>
  <c r="P23" s="1"/>
  <c r="S23" s="1"/>
  <c r="N23"/>
  <c r="P24" s="1"/>
  <c r="S24" s="1"/>
  <c r="N24"/>
  <c r="N25"/>
  <c r="O26" s="1"/>
  <c r="R26" s="1"/>
  <c r="N26"/>
  <c r="O27" s="1"/>
  <c r="N27"/>
  <c r="N28"/>
  <c r="N29"/>
  <c r="O30" s="1"/>
  <c r="R30" s="1"/>
  <c r="N30"/>
  <c r="P31" s="1"/>
  <c r="S31" s="1"/>
  <c r="N31"/>
  <c r="N32"/>
  <c r="N33"/>
  <c r="O34" s="1"/>
  <c r="R34" s="1"/>
  <c r="N34"/>
  <c r="O35" s="1"/>
  <c r="N35"/>
  <c r="N36"/>
  <c r="AP11"/>
  <c r="AQ11" s="1"/>
  <c r="AO11"/>
  <c r="AP12" s="1"/>
  <c r="AO12"/>
  <c r="AO13"/>
  <c r="AP14" s="1"/>
  <c r="AO14"/>
  <c r="AP15" s="1"/>
  <c r="AO15"/>
  <c r="AO16"/>
  <c r="AO17"/>
  <c r="AP18" s="1"/>
  <c r="AO18"/>
  <c r="AP19" s="1"/>
  <c r="AO19"/>
  <c r="AO20"/>
  <c r="AP21" s="1"/>
  <c r="AO21"/>
  <c r="AP22" s="1"/>
  <c r="AO22"/>
  <c r="AP23" s="1"/>
  <c r="AO23"/>
  <c r="AP24" s="1"/>
  <c r="AO24"/>
  <c r="AO25"/>
  <c r="AP26" s="1"/>
  <c r="AO26"/>
  <c r="AP27" s="1"/>
  <c r="AO27"/>
  <c r="AP28" s="1"/>
  <c r="AO28"/>
  <c r="AO29"/>
  <c r="AO30"/>
  <c r="AP31" s="1"/>
  <c r="AO31"/>
  <c r="AO32"/>
  <c r="AP33" s="1"/>
  <c r="AO33"/>
  <c r="AO34"/>
  <c r="AO35"/>
  <c r="AO36"/>
  <c r="AP37" s="1"/>
  <c r="CL11"/>
  <c r="CL12"/>
  <c r="CL13"/>
  <c r="CL14"/>
  <c r="CL15"/>
  <c r="CL16"/>
  <c r="CL17"/>
  <c r="CJ17"/>
  <c r="CJ18" s="1"/>
  <c r="CK17"/>
  <c r="CK18" s="1"/>
  <c r="CK19" s="1"/>
  <c r="CJ19"/>
  <c r="CJ20"/>
  <c r="CJ21" s="1"/>
  <c r="CK20"/>
  <c r="CK21" s="1"/>
  <c r="CK22"/>
  <c r="CK23"/>
  <c r="CK24" s="1"/>
  <c r="CJ25"/>
  <c r="CK25"/>
  <c r="CK26" s="1"/>
  <c r="CK27" s="1"/>
  <c r="CJ28"/>
  <c r="CK28"/>
  <c r="CJ29"/>
  <c r="CK29"/>
  <c r="CJ30"/>
  <c r="CK30"/>
  <c r="CK31" s="1"/>
  <c r="CJ32"/>
  <c r="CJ33" s="1"/>
  <c r="CK33"/>
  <c r="CK34" s="1"/>
  <c r="CJ34"/>
  <c r="CJ35" s="1"/>
  <c r="CJ36"/>
  <c r="CJ37" s="1"/>
  <c r="CN11"/>
  <c r="CN12"/>
  <c r="CN13"/>
  <c r="CN14"/>
  <c r="CN15"/>
  <c r="CN16"/>
  <c r="CN17"/>
  <c r="CO17" s="1"/>
  <c r="AC11"/>
  <c r="AD11"/>
  <c r="AC12"/>
  <c r="AA11"/>
  <c r="AD12"/>
  <c r="AF12" s="1"/>
  <c r="AB13"/>
  <c r="AC13" s="1"/>
  <c r="AA12"/>
  <c r="AD13"/>
  <c r="AB14"/>
  <c r="AC14" s="1"/>
  <c r="AA13"/>
  <c r="AD14"/>
  <c r="AB15"/>
  <c r="AC15" s="1"/>
  <c r="AA14"/>
  <c r="AD15"/>
  <c r="AB16"/>
  <c r="AC16" s="1"/>
  <c r="AA15"/>
  <c r="AD16"/>
  <c r="AB17"/>
  <c r="AC17" s="1"/>
  <c r="AA16"/>
  <c r="AD17"/>
  <c r="AB18"/>
  <c r="AC18" s="1"/>
  <c r="AA17"/>
  <c r="AD18"/>
  <c r="AB19"/>
  <c r="AC19" s="1"/>
  <c r="AA18"/>
  <c r="AD19"/>
  <c r="AB20"/>
  <c r="AC20" s="1"/>
  <c r="AA19"/>
  <c r="AD20"/>
  <c r="AE20" s="1"/>
  <c r="AB21"/>
  <c r="AC21" s="1"/>
  <c r="AA20"/>
  <c r="AD21"/>
  <c r="AB22"/>
  <c r="AC22" s="1"/>
  <c r="AA21"/>
  <c r="AD22"/>
  <c r="AB23"/>
  <c r="AC23" s="1"/>
  <c r="AA22"/>
  <c r="AD23"/>
  <c r="AB24"/>
  <c r="AC24" s="1"/>
  <c r="AA23"/>
  <c r="AD24"/>
  <c r="AB25"/>
  <c r="AC25" s="1"/>
  <c r="AA24"/>
  <c r="AD25"/>
  <c r="AB26"/>
  <c r="AC26" s="1"/>
  <c r="AA25"/>
  <c r="AD26"/>
  <c r="AB27"/>
  <c r="AC27" s="1"/>
  <c r="AA26"/>
  <c r="AD27"/>
  <c r="AB28"/>
  <c r="AC28" s="1"/>
  <c r="AA27"/>
  <c r="AD28"/>
  <c r="AE28" s="1"/>
  <c r="AB29"/>
  <c r="AC29"/>
  <c r="AA28"/>
  <c r="AD29"/>
  <c r="AB30"/>
  <c r="AC30" s="1"/>
  <c r="AA29"/>
  <c r="AD30"/>
  <c r="AB31"/>
  <c r="AC31" s="1"/>
  <c r="AA30"/>
  <c r="AD31"/>
  <c r="AB32"/>
  <c r="AC32" s="1"/>
  <c r="AA31"/>
  <c r="AD32"/>
  <c r="AB33"/>
  <c r="AC33" s="1"/>
  <c r="AA32"/>
  <c r="AD33"/>
  <c r="AB34"/>
  <c r="AC34" s="1"/>
  <c r="AA33"/>
  <c r="AD34"/>
  <c r="AB35"/>
  <c r="AC35" s="1"/>
  <c r="AA34"/>
  <c r="AD35"/>
  <c r="AB36"/>
  <c r="AC36" s="1"/>
  <c r="AA35"/>
  <c r="AE36" s="1"/>
  <c r="AD36"/>
  <c r="AB37"/>
  <c r="AC37" s="1"/>
  <c r="AA36"/>
  <c r="AD37"/>
  <c r="AN11"/>
  <c r="AR11" s="1"/>
  <c r="AS11" s="1"/>
  <c r="AN12"/>
  <c r="AN13"/>
  <c r="AN14"/>
  <c r="AR14" s="1"/>
  <c r="AN15"/>
  <c r="AN16"/>
  <c r="AN17"/>
  <c r="AN18"/>
  <c r="AN19"/>
  <c r="AN20"/>
  <c r="AN21"/>
  <c r="AN22"/>
  <c r="AR22" s="1"/>
  <c r="AN23"/>
  <c r="AN24"/>
  <c r="AR24" s="1"/>
  <c r="AN25"/>
  <c r="AN26"/>
  <c r="AN27"/>
  <c r="AN28"/>
  <c r="AN29"/>
  <c r="AN30"/>
  <c r="AR30" s="1"/>
  <c r="AN31"/>
  <c r="AN32"/>
  <c r="AR32" s="1"/>
  <c r="AN33"/>
  <c r="AN34"/>
  <c r="AN35"/>
  <c r="AN36"/>
  <c r="AN37"/>
  <c r="O4"/>
  <c r="AB5"/>
  <c r="F9"/>
  <c r="AB11"/>
  <c r="N37"/>
  <c r="AA37"/>
  <c r="AO37"/>
  <c r="D2" i="5"/>
  <c r="AV13"/>
  <c r="AW13" s="1"/>
  <c r="AU13"/>
  <c r="AU14"/>
  <c r="AU15"/>
  <c r="AU16"/>
  <c r="AV17" s="1"/>
  <c r="AU17"/>
  <c r="AU18"/>
  <c r="AU19"/>
  <c r="AV20" s="1"/>
  <c r="AU20"/>
  <c r="AV21" s="1"/>
  <c r="AU21"/>
  <c r="AU22"/>
  <c r="AV23" s="1"/>
  <c r="AU23"/>
  <c r="AV24" s="1"/>
  <c r="AU24"/>
  <c r="AX25" s="1"/>
  <c r="AU25"/>
  <c r="AU26"/>
  <c r="AV27" s="1"/>
  <c r="AU27"/>
  <c r="AV28" s="1"/>
  <c r="AU28"/>
  <c r="AV29" s="1"/>
  <c r="AU29"/>
  <c r="AU30"/>
  <c r="AV31" s="1"/>
  <c r="AU31"/>
  <c r="AV32" s="1"/>
  <c r="AU32"/>
  <c r="AV33" s="1"/>
  <c r="AU33"/>
  <c r="AV34" s="1"/>
  <c r="AU34"/>
  <c r="AV35" s="1"/>
  <c r="AU35"/>
  <c r="AU36"/>
  <c r="AV37" s="1"/>
  <c r="AU37"/>
  <c r="AV38" s="1"/>
  <c r="AU38"/>
  <c r="AV39" s="1"/>
  <c r="E3"/>
  <c r="AT13"/>
  <c r="AX13"/>
  <c r="AT14"/>
  <c r="AT15"/>
  <c r="AT16"/>
  <c r="AX16" s="1"/>
  <c r="AT17"/>
  <c r="AT18"/>
  <c r="AX18" s="1"/>
  <c r="AT19"/>
  <c r="AT20"/>
  <c r="AT21"/>
  <c r="AT22"/>
  <c r="AT23"/>
  <c r="AT24"/>
  <c r="AT25"/>
  <c r="AT26"/>
  <c r="AX26" s="1"/>
  <c r="AT27"/>
  <c r="AT28"/>
  <c r="AT29"/>
  <c r="AT30"/>
  <c r="AT31"/>
  <c r="AT32"/>
  <c r="AT33"/>
  <c r="AT34"/>
  <c r="AT35"/>
  <c r="AT36"/>
  <c r="AT37"/>
  <c r="AT38"/>
  <c r="AT39"/>
  <c r="E6"/>
  <c r="F6"/>
  <c r="D9"/>
  <c r="E9"/>
  <c r="AU39"/>
  <c r="DA21" i="6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AS1" i="15"/>
  <c r="AT1"/>
  <c r="AY525"/>
  <c r="AZ525" s="1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J822"/>
  <c r="BA823" s="1"/>
  <c r="AY824"/>
  <c r="AY825"/>
  <c r="AY826"/>
  <c r="AY827"/>
  <c r="AY828"/>
  <c r="AJ827"/>
  <c r="AJ828" s="1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J931"/>
  <c r="BA932" s="1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J959"/>
  <c r="BA960" s="1"/>
  <c r="AY961"/>
  <c r="AY962"/>
  <c r="AY963"/>
  <c r="AY964"/>
  <c r="AY965"/>
  <c r="AY966"/>
  <c r="AY967"/>
  <c r="AY968"/>
  <c r="AY969"/>
  <c r="AY970"/>
  <c r="AY971"/>
  <c r="AJ970"/>
  <c r="BA971" s="1"/>
  <c r="AY972"/>
  <c r="AJ971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J997"/>
  <c r="AY999"/>
  <c r="AJ998"/>
  <c r="BA999" s="1"/>
  <c r="BA525"/>
  <c r="BB525" s="1"/>
  <c r="AJ524"/>
  <c r="AJ525" s="1"/>
  <c r="AJ805"/>
  <c r="AJ806" s="1"/>
  <c r="AJ807" s="1"/>
  <c r="AJ808"/>
  <c r="BA809" s="1"/>
  <c r="AJ809"/>
  <c r="BA810" s="1"/>
  <c r="AJ810"/>
  <c r="AJ811"/>
  <c r="BA812" s="1"/>
  <c r="AJ812"/>
  <c r="BA813" s="1"/>
  <c r="AJ814"/>
  <c r="BA815" s="1"/>
  <c r="AJ815"/>
  <c r="BE816" s="1"/>
  <c r="AJ816"/>
  <c r="AJ817" s="1"/>
  <c r="AJ823"/>
  <c r="BE824" s="1"/>
  <c r="AJ824"/>
  <c r="BE825" s="1"/>
  <c r="AJ825"/>
  <c r="AJ826" s="1"/>
  <c r="AJ829"/>
  <c r="BE830" s="1"/>
  <c r="AJ830"/>
  <c r="BA831" s="1"/>
  <c r="AJ839"/>
  <c r="BA840" s="1"/>
  <c r="AJ841"/>
  <c r="BE842" s="1"/>
  <c r="AJ845"/>
  <c r="AJ846"/>
  <c r="BE847" s="1"/>
  <c r="AJ858"/>
  <c r="AJ859" s="1"/>
  <c r="AJ860" s="1"/>
  <c r="AJ864"/>
  <c r="AJ865" s="1"/>
  <c r="AJ869"/>
  <c r="BA870" s="1"/>
  <c r="AJ881"/>
  <c r="BE882" s="1"/>
  <c r="AJ883"/>
  <c r="BE884" s="1"/>
  <c r="AJ886"/>
  <c r="BE887" s="1"/>
  <c r="AJ887"/>
  <c r="BA888" s="1"/>
  <c r="AJ893"/>
  <c r="BE894" s="1"/>
  <c r="AJ894"/>
  <c r="AJ895" s="1"/>
  <c r="BA896" s="1"/>
  <c r="AJ898"/>
  <c r="BE899" s="1"/>
  <c r="AJ899"/>
  <c r="BA900" s="1"/>
  <c r="AJ910"/>
  <c r="BA911" s="1"/>
  <c r="AJ911"/>
  <c r="BE912" s="1"/>
  <c r="AJ919"/>
  <c r="BA920" s="1"/>
  <c r="AJ925"/>
  <c r="BA926" s="1"/>
  <c r="AJ927"/>
  <c r="BA928" s="1"/>
  <c r="AJ928"/>
  <c r="BE929" s="1"/>
  <c r="AJ929"/>
  <c r="BE930" s="1"/>
  <c r="AJ930"/>
  <c r="BE931" s="1"/>
  <c r="AJ937"/>
  <c r="AJ938" s="1"/>
  <c r="AJ942"/>
  <c r="AJ943" s="1"/>
  <c r="AJ957"/>
  <c r="BA958" s="1"/>
  <c r="AJ958"/>
  <c r="BA959" s="1"/>
  <c r="AJ963"/>
  <c r="AJ964" s="1"/>
  <c r="BE965" s="1"/>
  <c r="AJ973"/>
  <c r="BE974" s="1"/>
  <c r="AJ974"/>
  <c r="BE975" s="1"/>
  <c r="AJ975"/>
  <c r="BE976" s="1"/>
  <c r="AJ981"/>
  <c r="BA982" s="1"/>
  <c r="AJ982"/>
  <c r="BA983" s="1"/>
  <c r="AJ983"/>
  <c r="BA984" s="1"/>
  <c r="AJ984"/>
  <c r="BA985" s="1"/>
  <c r="AJ985"/>
  <c r="AJ986" s="1"/>
  <c r="AJ988"/>
  <c r="BE989" s="1"/>
  <c r="AJ989"/>
  <c r="BE990" s="1"/>
  <c r="AJ990"/>
  <c r="AJ991" s="1"/>
  <c r="AJ992"/>
  <c r="BA993" s="1"/>
  <c r="AJ993"/>
  <c r="AJ994" s="1"/>
  <c r="AJ995"/>
  <c r="BE996" s="1"/>
  <c r="AJ996"/>
  <c r="BA997" s="1"/>
  <c r="AJ999"/>
  <c r="BA1000" s="1"/>
  <c r="BC525"/>
  <c r="BC526"/>
  <c r="BC527"/>
  <c r="BC528"/>
  <c r="BC529"/>
  <c r="BC530"/>
  <c r="BC531"/>
  <c r="BC532"/>
  <c r="BC533"/>
  <c r="BC534"/>
  <c r="BC535"/>
  <c r="BC536"/>
  <c r="BC537"/>
  <c r="BC538"/>
  <c r="BC539"/>
  <c r="BC540"/>
  <c r="BC541"/>
  <c r="BC542"/>
  <c r="BC543"/>
  <c r="BC544"/>
  <c r="BC545"/>
  <c r="BC546"/>
  <c r="BC547"/>
  <c r="BC548"/>
  <c r="BC549"/>
  <c r="BC550"/>
  <c r="BC551"/>
  <c r="BC552"/>
  <c r="BC553"/>
  <c r="BC554"/>
  <c r="BC555"/>
  <c r="BC556"/>
  <c r="BC557"/>
  <c r="BC558"/>
  <c r="BC559"/>
  <c r="BC560"/>
  <c r="BC561"/>
  <c r="BC562"/>
  <c r="BC563"/>
  <c r="BC564"/>
  <c r="BC565"/>
  <c r="BC566"/>
  <c r="BC567"/>
  <c r="BC568"/>
  <c r="BC569"/>
  <c r="BC570"/>
  <c r="BC571"/>
  <c r="BC572"/>
  <c r="BC573"/>
  <c r="BC574"/>
  <c r="BC575"/>
  <c r="BC576"/>
  <c r="BC577"/>
  <c r="BC578"/>
  <c r="BC579"/>
  <c r="BC580"/>
  <c r="BC581"/>
  <c r="BC582"/>
  <c r="BC583"/>
  <c r="BC584"/>
  <c r="BC585"/>
  <c r="BC586"/>
  <c r="BC587"/>
  <c r="BC588"/>
  <c r="BC589"/>
  <c r="BC590"/>
  <c r="BC591"/>
  <c r="BC592"/>
  <c r="BC593"/>
  <c r="BC594"/>
  <c r="BC595"/>
  <c r="BC596"/>
  <c r="BC597"/>
  <c r="BC598"/>
  <c r="BC599"/>
  <c r="BC600"/>
  <c r="BC601"/>
  <c r="BC602"/>
  <c r="BC603"/>
  <c r="BC604"/>
  <c r="BC605"/>
  <c r="BC606"/>
  <c r="BC607"/>
  <c r="BC608"/>
  <c r="BC609"/>
  <c r="BC610"/>
  <c r="BC611"/>
  <c r="BC612"/>
  <c r="BC613"/>
  <c r="BC614"/>
  <c r="BC615"/>
  <c r="BC616"/>
  <c r="BC617"/>
  <c r="BC618"/>
  <c r="BC619"/>
  <c r="BC620"/>
  <c r="BC621"/>
  <c r="BC622"/>
  <c r="BC623"/>
  <c r="BC624"/>
  <c r="BC625"/>
  <c r="BC626"/>
  <c r="BC627"/>
  <c r="BC628"/>
  <c r="BC629"/>
  <c r="BC630"/>
  <c r="BC631"/>
  <c r="BC632"/>
  <c r="BC633"/>
  <c r="BC634"/>
  <c r="BC635"/>
  <c r="BC636"/>
  <c r="BC637"/>
  <c r="BC638"/>
  <c r="BC639"/>
  <c r="BC640"/>
  <c r="BC641"/>
  <c r="BC642"/>
  <c r="BC643"/>
  <c r="BC644"/>
  <c r="BC645"/>
  <c r="BC646"/>
  <c r="BC647"/>
  <c r="BC648"/>
  <c r="BC649"/>
  <c r="BC650"/>
  <c r="BC651"/>
  <c r="BC652"/>
  <c r="BC653"/>
  <c r="BC654"/>
  <c r="BC655"/>
  <c r="BC656"/>
  <c r="BC657"/>
  <c r="BC658"/>
  <c r="BC659"/>
  <c r="BC660"/>
  <c r="BC661"/>
  <c r="BC662"/>
  <c r="BC663"/>
  <c r="BC664"/>
  <c r="BC665"/>
  <c r="BC666"/>
  <c r="BC667"/>
  <c r="BC668"/>
  <c r="BC669"/>
  <c r="BC670"/>
  <c r="BC671"/>
  <c r="BC672"/>
  <c r="BC673"/>
  <c r="BC674"/>
  <c r="BC675"/>
  <c r="BC676"/>
  <c r="BC677"/>
  <c r="BC678"/>
  <c r="BC679"/>
  <c r="BC680"/>
  <c r="BC681"/>
  <c r="BC682"/>
  <c r="BC683"/>
  <c r="BC684"/>
  <c r="BC685"/>
  <c r="BC686"/>
  <c r="BC687"/>
  <c r="BC688"/>
  <c r="BC689"/>
  <c r="BC690"/>
  <c r="BC691"/>
  <c r="BC692"/>
  <c r="BC693"/>
  <c r="BC694"/>
  <c r="BC695"/>
  <c r="BC696"/>
  <c r="BC697"/>
  <c r="BC698"/>
  <c r="BC699"/>
  <c r="BC700"/>
  <c r="BC701"/>
  <c r="BC702"/>
  <c r="BC703"/>
  <c r="BC704"/>
  <c r="BC705"/>
  <c r="BC706"/>
  <c r="BC707"/>
  <c r="BC708"/>
  <c r="BC709"/>
  <c r="BC710"/>
  <c r="BC711"/>
  <c r="BC712"/>
  <c r="BC713"/>
  <c r="BC714"/>
  <c r="BC715"/>
  <c r="BC716"/>
  <c r="BC717"/>
  <c r="BC718"/>
  <c r="BC719"/>
  <c r="BC720"/>
  <c r="BC721"/>
  <c r="BC722"/>
  <c r="BC723"/>
  <c r="BC724"/>
  <c r="BC725"/>
  <c r="BC726"/>
  <c r="BC727"/>
  <c r="BC728"/>
  <c r="BC729"/>
  <c r="BC730"/>
  <c r="BC731"/>
  <c r="BC732"/>
  <c r="BC733"/>
  <c r="BC734"/>
  <c r="BC735"/>
  <c r="BC736"/>
  <c r="BC737"/>
  <c r="BC738"/>
  <c r="BC739"/>
  <c r="BC740"/>
  <c r="BC741"/>
  <c r="BC742"/>
  <c r="BC743"/>
  <c r="BC744"/>
  <c r="BC745"/>
  <c r="BC746"/>
  <c r="BC747"/>
  <c r="BC748"/>
  <c r="BC749"/>
  <c r="BC750"/>
  <c r="BC751"/>
  <c r="BC752"/>
  <c r="BC753"/>
  <c r="BC754"/>
  <c r="BC755"/>
  <c r="BC756"/>
  <c r="BC757"/>
  <c r="BC758"/>
  <c r="BC759"/>
  <c r="BC760"/>
  <c r="BC761"/>
  <c r="BC762"/>
  <c r="BC763"/>
  <c r="BC764"/>
  <c r="BC765"/>
  <c r="BC766"/>
  <c r="BC767"/>
  <c r="BC768"/>
  <c r="BC769"/>
  <c r="BC770"/>
  <c r="BC771"/>
  <c r="BC772"/>
  <c r="BC773"/>
  <c r="BC774"/>
  <c r="BC775"/>
  <c r="BC776"/>
  <c r="BC777"/>
  <c r="BC778"/>
  <c r="BC779"/>
  <c r="BC780"/>
  <c r="BC781"/>
  <c r="BC782"/>
  <c r="BC783"/>
  <c r="BC784"/>
  <c r="BC785"/>
  <c r="BC786"/>
  <c r="BC787"/>
  <c r="BC788"/>
  <c r="BC789"/>
  <c r="BC790"/>
  <c r="BC791"/>
  <c r="BC792"/>
  <c r="BC793"/>
  <c r="BC794"/>
  <c r="BC795"/>
  <c r="BC796"/>
  <c r="BC797"/>
  <c r="BC798"/>
  <c r="BC799"/>
  <c r="BC800"/>
  <c r="BC801"/>
  <c r="BC802"/>
  <c r="BC803"/>
  <c r="BC804"/>
  <c r="BC805"/>
  <c r="BC806"/>
  <c r="BC807"/>
  <c r="BC808"/>
  <c r="BC809"/>
  <c r="BC810"/>
  <c r="BC811"/>
  <c r="BC812"/>
  <c r="BC813"/>
  <c r="BC814"/>
  <c r="BC815"/>
  <c r="BC816"/>
  <c r="BC817"/>
  <c r="BC818"/>
  <c r="BC819"/>
  <c r="BC820"/>
  <c r="BC821"/>
  <c r="BC822"/>
  <c r="BC823"/>
  <c r="BC824"/>
  <c r="BC825"/>
  <c r="BC826"/>
  <c r="BC827"/>
  <c r="BC828"/>
  <c r="BC829"/>
  <c r="BC830"/>
  <c r="BC831"/>
  <c r="BC832"/>
  <c r="BC833"/>
  <c r="BC834"/>
  <c r="BC835"/>
  <c r="BC836"/>
  <c r="BC837"/>
  <c r="BC838"/>
  <c r="BC839"/>
  <c r="BC840"/>
  <c r="BC841"/>
  <c r="BC842"/>
  <c r="BC843"/>
  <c r="BC844"/>
  <c r="BC845"/>
  <c r="BC846"/>
  <c r="BC847"/>
  <c r="BC848"/>
  <c r="BC849"/>
  <c r="BC850"/>
  <c r="BC851"/>
  <c r="BC852"/>
  <c r="BC853"/>
  <c r="BC854"/>
  <c r="BC855"/>
  <c r="BC856"/>
  <c r="BC857"/>
  <c r="BC858"/>
  <c r="BC859"/>
  <c r="BC860"/>
  <c r="BC861"/>
  <c r="BC862"/>
  <c r="BC863"/>
  <c r="BC864"/>
  <c r="BC865"/>
  <c r="BC866"/>
  <c r="BC867"/>
  <c r="BC868"/>
  <c r="BC869"/>
  <c r="BC870"/>
  <c r="BC871"/>
  <c r="BC872"/>
  <c r="BC873"/>
  <c r="BC874"/>
  <c r="BC875"/>
  <c r="BC876"/>
  <c r="BC877"/>
  <c r="BC878"/>
  <c r="BC879"/>
  <c r="BC880"/>
  <c r="BC881"/>
  <c r="BC882"/>
  <c r="BC883"/>
  <c r="BC884"/>
  <c r="BC885"/>
  <c r="BC886"/>
  <c r="BC887"/>
  <c r="BC888"/>
  <c r="BC889"/>
  <c r="BC890"/>
  <c r="BC891"/>
  <c r="BC892"/>
  <c r="BC893"/>
  <c r="BC894"/>
  <c r="BC895"/>
  <c r="BC896"/>
  <c r="BC897"/>
  <c r="BC898"/>
  <c r="BC899"/>
  <c r="BC900"/>
  <c r="BC901"/>
  <c r="BC902"/>
  <c r="BC903"/>
  <c r="BC904"/>
  <c r="BC905"/>
  <c r="BC906"/>
  <c r="BC907"/>
  <c r="BC908"/>
  <c r="BC909"/>
  <c r="BC910"/>
  <c r="BC911"/>
  <c r="BC912"/>
  <c r="BC913"/>
  <c r="BC914"/>
  <c r="BC915"/>
  <c r="BC916"/>
  <c r="BC917"/>
  <c r="BC918"/>
  <c r="BC919"/>
  <c r="BC920"/>
  <c r="BC921"/>
  <c r="BC922"/>
  <c r="BC923"/>
  <c r="BC924"/>
  <c r="BC925"/>
  <c r="BC926"/>
  <c r="BC927"/>
  <c r="BC928"/>
  <c r="BC929"/>
  <c r="BC930"/>
  <c r="BC931"/>
  <c r="BC932"/>
  <c r="BC933"/>
  <c r="BC934"/>
  <c r="BC935"/>
  <c r="BC936"/>
  <c r="BC937"/>
  <c r="BC938"/>
  <c r="BC939"/>
  <c r="BC940"/>
  <c r="BC941"/>
  <c r="BC942"/>
  <c r="BC943"/>
  <c r="BC944"/>
  <c r="BC945"/>
  <c r="BC946"/>
  <c r="BC947"/>
  <c r="BC948"/>
  <c r="BC949"/>
  <c r="BC950"/>
  <c r="BC951"/>
  <c r="BC952"/>
  <c r="BC953"/>
  <c r="BC954"/>
  <c r="BC955"/>
  <c r="BC956"/>
  <c r="BC957"/>
  <c r="BC958"/>
  <c r="BC959"/>
  <c r="BC960"/>
  <c r="BC961"/>
  <c r="BC962"/>
  <c r="BC963"/>
  <c r="BC964"/>
  <c r="BC965"/>
  <c r="BC966"/>
  <c r="BC967"/>
  <c r="BC968"/>
  <c r="BC969"/>
  <c r="BC970"/>
  <c r="BC971"/>
  <c r="BC972"/>
  <c r="BC973"/>
  <c r="BC974"/>
  <c r="BC975"/>
  <c r="BC976"/>
  <c r="BC977"/>
  <c r="BC978"/>
  <c r="BC979"/>
  <c r="BC980"/>
  <c r="BC981"/>
  <c r="BC982"/>
  <c r="BC983"/>
  <c r="BC984"/>
  <c r="BC985"/>
  <c r="BC986"/>
  <c r="BC987"/>
  <c r="BC988"/>
  <c r="BC989"/>
  <c r="BC990"/>
  <c r="BC991"/>
  <c r="BC992"/>
  <c r="BC993"/>
  <c r="BC994"/>
  <c r="BC995"/>
  <c r="BC996"/>
  <c r="BC997"/>
  <c r="BC998"/>
  <c r="BC999"/>
  <c r="BC1000"/>
  <c r="AS2"/>
  <c r="AT2"/>
  <c r="AS3"/>
  <c r="AT3"/>
  <c r="AS4"/>
  <c r="AT4"/>
  <c r="AS5"/>
  <c r="AT5"/>
  <c r="AS6"/>
  <c r="AT6"/>
  <c r="AJ7"/>
  <c r="AS7"/>
  <c r="AT7"/>
  <c r="AS8"/>
  <c r="AT8"/>
  <c r="AJ22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J208" s="1"/>
  <c r="AJ209" s="1"/>
  <c r="AJ210" s="1"/>
  <c r="AJ211" s="1"/>
  <c r="AJ212" s="1"/>
  <c r="AJ213" s="1"/>
  <c r="AJ214" s="1"/>
  <c r="AJ215" s="1"/>
  <c r="AJ216" s="1"/>
  <c r="AJ217" s="1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/>
  <c r="AJ255" s="1"/>
  <c r="AJ256" s="1"/>
  <c r="AJ257"/>
  <c r="AJ258"/>
  <c r="AJ259"/>
  <c r="AJ260"/>
  <c r="AJ261"/>
  <c r="AJ262" s="1"/>
  <c r="AJ263" s="1"/>
  <c r="AJ264"/>
  <c r="AJ265" s="1"/>
  <c r="AJ266"/>
  <c r="AJ267"/>
  <c r="AJ268" s="1"/>
  <c r="AJ269" s="1"/>
  <c r="AJ270" s="1"/>
  <c r="AJ271"/>
  <c r="AJ272"/>
  <c r="AJ273" s="1"/>
  <c r="AJ274" s="1"/>
  <c r="AJ275" s="1"/>
  <c r="AJ276"/>
  <c r="AJ277" s="1"/>
  <c r="AJ278"/>
  <c r="AJ279" s="1"/>
  <c r="AJ280" s="1"/>
  <c r="AJ281" s="1"/>
  <c r="AJ282" s="1"/>
  <c r="AJ283" s="1"/>
  <c r="AJ284"/>
  <c r="AJ285"/>
  <c r="AJ286"/>
  <c r="AJ287" s="1"/>
  <c r="AJ288" s="1"/>
  <c r="AJ289" s="1"/>
  <c r="AJ290" s="1"/>
  <c r="AJ291" s="1"/>
  <c r="AJ292"/>
  <c r="AJ293"/>
  <c r="AJ294" s="1"/>
  <c r="AJ295"/>
  <c r="AJ296"/>
  <c r="AJ297" s="1"/>
  <c r="AJ298" s="1"/>
  <c r="AJ299"/>
  <c r="AJ300"/>
  <c r="AJ301"/>
  <c r="AJ302"/>
  <c r="AJ303"/>
  <c r="AJ304"/>
  <c r="AJ305"/>
  <c r="AJ306" s="1"/>
  <c r="AJ307"/>
  <c r="AJ308"/>
  <c r="AJ309"/>
  <c r="AJ310"/>
  <c r="AJ311"/>
  <c r="AJ312"/>
  <c r="AJ313" s="1"/>
  <c r="AJ314"/>
  <c r="AJ315" s="1"/>
  <c r="AJ316"/>
  <c r="AJ317" s="1"/>
  <c r="AJ318" s="1"/>
  <c r="AJ319" s="1"/>
  <c r="AJ320"/>
  <c r="AJ321"/>
  <c r="AJ322"/>
  <c r="AJ323"/>
  <c r="AJ324"/>
  <c r="AJ325" s="1"/>
  <c r="AJ326" s="1"/>
  <c r="AJ327" s="1"/>
  <c r="AJ328" s="1"/>
  <c r="AJ329" s="1"/>
  <c r="AJ330"/>
  <c r="AJ331"/>
  <c r="AJ332"/>
  <c r="AJ333" s="1"/>
  <c r="AJ334" s="1"/>
  <c r="AJ335"/>
  <c r="AJ336"/>
  <c r="AJ337" s="1"/>
  <c r="AJ338" s="1"/>
  <c r="AJ339" s="1"/>
  <c r="AJ340" s="1"/>
  <c r="AJ341" s="1"/>
  <c r="AJ342" s="1"/>
  <c r="AJ343" s="1"/>
  <c r="AJ344" s="1"/>
  <c r="AJ345"/>
  <c r="AJ346" s="1"/>
  <c r="AJ347"/>
  <c r="AJ348"/>
  <c r="AJ349"/>
  <c r="AJ350" s="1"/>
  <c r="AJ351" s="1"/>
  <c r="AJ352" s="1"/>
  <c r="AJ353" s="1"/>
  <c r="AJ354" s="1"/>
  <c r="AJ355" s="1"/>
  <c r="AJ356"/>
  <c r="AJ357"/>
  <c r="AJ358" s="1"/>
  <c r="AJ359" s="1"/>
  <c r="AJ360" s="1"/>
  <c r="AJ361" s="1"/>
  <c r="AJ362" s="1"/>
  <c r="AJ363"/>
  <c r="AJ364"/>
  <c r="AJ365"/>
  <c r="AJ366"/>
  <c r="AJ367" s="1"/>
  <c r="AJ368" s="1"/>
  <c r="AJ369" s="1"/>
  <c r="AJ370" s="1"/>
  <c r="AJ371"/>
  <c r="AJ372"/>
  <c r="AJ373"/>
  <c r="AJ374"/>
  <c r="AJ375"/>
  <c r="AJ376"/>
  <c r="AJ377" s="1"/>
  <c r="AJ378" s="1"/>
  <c r="AJ379" s="1"/>
  <c r="AJ380" s="1"/>
  <c r="AJ381"/>
  <c r="AJ382"/>
  <c r="AJ383"/>
  <c r="AJ384"/>
  <c r="AJ385" s="1"/>
  <c r="AJ386" s="1"/>
  <c r="AJ387" s="1"/>
  <c r="AJ388" s="1"/>
  <c r="AJ389" s="1"/>
  <c r="AJ390"/>
  <c r="AJ391"/>
  <c r="AJ392"/>
  <c r="AJ393" s="1"/>
  <c r="AJ394" s="1"/>
  <c r="AJ395" s="1"/>
  <c r="AJ396"/>
  <c r="AJ397" s="1"/>
  <c r="AJ398"/>
  <c r="AJ399" s="1"/>
  <c r="AJ400" s="1"/>
  <c r="AJ401"/>
  <c r="AJ402" s="1"/>
  <c r="AJ403"/>
  <c r="AJ404"/>
  <c r="AJ405"/>
  <c r="AJ406"/>
  <c r="AJ407" s="1"/>
  <c r="AJ408" s="1"/>
  <c r="AJ409"/>
  <c r="AJ410"/>
  <c r="AJ411"/>
  <c r="AJ412"/>
  <c r="AJ413" s="1"/>
  <c r="AJ414"/>
  <c r="AJ415" s="1"/>
  <c r="AJ416" s="1"/>
  <c r="AJ417" s="1"/>
  <c r="AJ418" s="1"/>
  <c r="AJ419" s="1"/>
  <c r="AJ420"/>
  <c r="AJ421" s="1"/>
  <c r="AJ422" s="1"/>
  <c r="AJ423" s="1"/>
  <c r="AJ424" s="1"/>
  <c r="AJ425"/>
  <c r="AJ426"/>
  <c r="AJ427" s="1"/>
  <c r="AJ428"/>
  <c r="AJ429"/>
  <c r="AJ430"/>
  <c r="AJ431"/>
  <c r="AJ432" s="1"/>
  <c r="AJ433"/>
  <c r="AJ434" s="1"/>
  <c r="AJ435" s="1"/>
  <c r="AJ436" s="1"/>
  <c r="AJ437" s="1"/>
  <c r="AJ438" s="1"/>
  <c r="AJ439" s="1"/>
  <c r="AJ440"/>
  <c r="AJ441"/>
  <c r="AJ442" s="1"/>
  <c r="AJ443"/>
  <c r="AJ444"/>
  <c r="AJ445"/>
  <c r="AJ446"/>
  <c r="AJ447" s="1"/>
  <c r="AJ448"/>
  <c r="AJ449" s="1"/>
  <c r="AJ450" s="1"/>
  <c r="AJ451"/>
  <c r="AJ452" s="1"/>
  <c r="AJ453"/>
  <c r="AJ454"/>
  <c r="AJ455" s="1"/>
  <c r="AJ456" s="1"/>
  <c r="AJ457" s="1"/>
  <c r="AJ458" s="1"/>
  <c r="AJ459"/>
  <c r="AJ460"/>
  <c r="AJ461"/>
  <c r="AJ462" s="1"/>
  <c r="AJ463" s="1"/>
  <c r="AJ464" s="1"/>
  <c r="AJ465" s="1"/>
  <c r="AJ466" s="1"/>
  <c r="AJ467" s="1"/>
  <c r="AJ468"/>
  <c r="AJ469"/>
  <c r="AJ470" s="1"/>
  <c r="AJ471" s="1"/>
  <c r="AJ472" s="1"/>
  <c r="AJ473" s="1"/>
  <c r="AJ474" s="1"/>
  <c r="AJ475" s="1"/>
  <c r="AJ476" s="1"/>
  <c r="AJ477"/>
  <c r="AJ478"/>
  <c r="AJ479"/>
  <c r="AJ480"/>
  <c r="AJ481" s="1"/>
  <c r="AJ482" s="1"/>
  <c r="AJ483" s="1"/>
  <c r="AJ484" s="1"/>
  <c r="AJ485"/>
  <c r="AJ486"/>
  <c r="AJ487"/>
  <c r="AJ488" s="1"/>
  <c r="AJ489"/>
  <c r="AJ490" s="1"/>
  <c r="AJ491" s="1"/>
  <c r="AJ492"/>
  <c r="AJ493"/>
  <c r="AJ494" s="1"/>
  <c r="AJ495" s="1"/>
  <c r="AJ496"/>
  <c r="AJ497"/>
  <c r="AJ498" s="1"/>
  <c r="AJ499"/>
  <c r="AJ500"/>
  <c r="AJ501" s="1"/>
  <c r="AJ502" s="1"/>
  <c r="AJ503" s="1"/>
  <c r="AJ504"/>
  <c r="AJ505" s="1"/>
  <c r="AJ506"/>
  <c r="AJ507" s="1"/>
  <c r="AJ508"/>
  <c r="AJ509" s="1"/>
  <c r="AJ510" s="1"/>
  <c r="AJ511"/>
  <c r="AJ512"/>
  <c r="AJ513" s="1"/>
  <c r="AJ514"/>
  <c r="AJ515"/>
  <c r="AJ516" s="1"/>
  <c r="AJ517" s="1"/>
  <c r="AJ518"/>
  <c r="AJ519"/>
  <c r="AJ520"/>
  <c r="AJ521"/>
  <c r="AJ522"/>
  <c r="AJ523"/>
  <c r="AK525"/>
  <c r="AK526" s="1"/>
  <c r="AL525"/>
  <c r="AL526" s="1"/>
  <c r="AL527" s="1"/>
  <c r="AL528" s="1"/>
  <c r="AL529" s="1"/>
  <c r="AL530" s="1"/>
  <c r="AL531" s="1"/>
  <c r="AL532" s="1"/>
  <c r="AL533" s="1"/>
  <c r="AL534" s="1"/>
  <c r="AL535" s="1"/>
  <c r="AM525"/>
  <c r="AM526" s="1"/>
  <c r="AM527" s="1"/>
  <c r="AM528" s="1"/>
  <c r="AM529" s="1"/>
  <c r="AM530" s="1"/>
  <c r="AM531" s="1"/>
  <c r="AM532" s="1"/>
  <c r="AM533" s="1"/>
  <c r="AM534" s="1"/>
  <c r="AM535" s="1"/>
  <c r="AM536" s="1"/>
  <c r="AM537" s="1"/>
  <c r="AM538" s="1"/>
  <c r="AM539" s="1"/>
  <c r="AM540" s="1"/>
  <c r="AM541" s="1"/>
  <c r="AM542" s="1"/>
  <c r="AM543" s="1"/>
  <c r="AN525"/>
  <c r="AN526" s="1"/>
  <c r="AN527" s="1"/>
  <c r="AO525"/>
  <c r="AO526" s="1"/>
  <c r="AP525"/>
  <c r="BD525"/>
  <c r="AP526"/>
  <c r="AP527" s="1"/>
  <c r="AK527"/>
  <c r="AO527"/>
  <c r="AO528" s="1"/>
  <c r="AO529" s="1"/>
  <c r="AK528"/>
  <c r="AK529" s="1"/>
  <c r="AN528"/>
  <c r="AP528"/>
  <c r="AP529" s="1"/>
  <c r="AP530" s="1"/>
  <c r="AP531" s="1"/>
  <c r="AP532" s="1"/>
  <c r="AP533" s="1"/>
  <c r="AP534" s="1"/>
  <c r="AN529"/>
  <c r="AK530"/>
  <c r="AK531" s="1"/>
  <c r="AN530"/>
  <c r="AN531" s="1"/>
  <c r="AO530"/>
  <c r="AO531"/>
  <c r="AO532" s="1"/>
  <c r="AO533" s="1"/>
  <c r="AO534" s="1"/>
  <c r="AO535" s="1"/>
  <c r="AO536" s="1"/>
  <c r="AO537" s="1"/>
  <c r="AO538" s="1"/>
  <c r="AO539" s="1"/>
  <c r="AK532"/>
  <c r="AN532"/>
  <c r="AK533"/>
  <c r="AK534" s="1"/>
  <c r="AN533"/>
  <c r="AN534" s="1"/>
  <c r="AN535" s="1"/>
  <c r="AN536" s="1"/>
  <c r="AN537" s="1"/>
  <c r="AN538" s="1"/>
  <c r="AK535"/>
  <c r="AP535"/>
  <c r="AK536"/>
  <c r="AL536"/>
  <c r="AL537" s="1"/>
  <c r="AL538" s="1"/>
  <c r="AL539" s="1"/>
  <c r="AL540" s="1"/>
  <c r="AL541" s="1"/>
  <c r="AL542" s="1"/>
  <c r="AL543" s="1"/>
  <c r="AP536"/>
  <c r="AP537" s="1"/>
  <c r="AP538" s="1"/>
  <c r="AP539" s="1"/>
  <c r="AP540" s="1"/>
  <c r="AP541" s="1"/>
  <c r="AP542" s="1"/>
  <c r="AP543" s="1"/>
  <c r="AP544" s="1"/>
  <c r="AK537"/>
  <c r="AK538" s="1"/>
  <c r="AK539"/>
  <c r="AK540" s="1"/>
  <c r="AN539"/>
  <c r="AN540" s="1"/>
  <c r="AN541" s="1"/>
  <c r="AN542" s="1"/>
  <c r="AN543" s="1"/>
  <c r="AO540"/>
  <c r="AK541"/>
  <c r="AK542" s="1"/>
  <c r="AK543" s="1"/>
  <c r="AO541"/>
  <c r="AO542" s="1"/>
  <c r="AO543" s="1"/>
  <c r="AO544" s="1"/>
  <c r="AK544"/>
  <c r="AL544"/>
  <c r="AL545" s="1"/>
  <c r="AM544"/>
  <c r="AM545" s="1"/>
  <c r="AN544"/>
  <c r="AN545" s="1"/>
  <c r="AK545"/>
  <c r="AK546" s="1"/>
  <c r="AO545"/>
  <c r="AP545"/>
  <c r="AP546" s="1"/>
  <c r="AL546"/>
  <c r="AM546"/>
  <c r="AN546"/>
  <c r="AO546"/>
  <c r="AK547"/>
  <c r="AL547"/>
  <c r="AM547"/>
  <c r="AN547"/>
  <c r="AO547"/>
  <c r="AP547"/>
  <c r="AK548"/>
  <c r="AK549" s="1"/>
  <c r="AL548"/>
  <c r="AL549" s="1"/>
  <c r="AL550" s="1"/>
  <c r="AL551" s="1"/>
  <c r="AM548"/>
  <c r="AM549" s="1"/>
  <c r="AM550" s="1"/>
  <c r="AM551" s="1"/>
  <c r="AM552" s="1"/>
  <c r="AM553" s="1"/>
  <c r="AM554" s="1"/>
  <c r="AM555" s="1"/>
  <c r="AM556" s="1"/>
  <c r="AM557" s="1"/>
  <c r="AM558" s="1"/>
  <c r="AM559" s="1"/>
  <c r="AM560" s="1"/>
  <c r="AM561" s="1"/>
  <c r="AN548"/>
  <c r="AO548"/>
  <c r="AO549" s="1"/>
  <c r="AP548"/>
  <c r="AN549"/>
  <c r="AN550" s="1"/>
  <c r="AN551" s="1"/>
  <c r="AN552" s="1"/>
  <c r="AP549"/>
  <c r="AK550"/>
  <c r="AO550"/>
  <c r="AP550"/>
  <c r="AP551" s="1"/>
  <c r="AP552" s="1"/>
  <c r="AP553" s="1"/>
  <c r="AP554" s="1"/>
  <c r="AP555" s="1"/>
  <c r="AP556" s="1"/>
  <c r="AK551"/>
  <c r="AO551"/>
  <c r="AO552" s="1"/>
  <c r="AO553" s="1"/>
  <c r="AO554" s="1"/>
  <c r="AO555" s="1"/>
  <c r="AO556" s="1"/>
  <c r="AO557" s="1"/>
  <c r="AK552"/>
  <c r="AL552"/>
  <c r="AL553" s="1"/>
  <c r="AL554" s="1"/>
  <c r="AL555" s="1"/>
  <c r="AK553"/>
  <c r="AN553"/>
  <c r="AK554"/>
  <c r="AN554"/>
  <c r="AK555"/>
  <c r="AK556" s="1"/>
  <c r="AN555"/>
  <c r="AL556"/>
  <c r="AL557" s="1"/>
  <c r="AL558" s="1"/>
  <c r="AL559" s="1"/>
  <c r="AL560" s="1"/>
  <c r="AL561" s="1"/>
  <c r="AL562" s="1"/>
  <c r="AN556"/>
  <c r="AK557"/>
  <c r="AK558" s="1"/>
  <c r="AN557"/>
  <c r="AP557"/>
  <c r="AN558"/>
  <c r="AO558"/>
  <c r="AP558"/>
  <c r="AK559"/>
  <c r="AK560" s="1"/>
  <c r="AN559"/>
  <c r="AN560" s="1"/>
  <c r="AO559"/>
  <c r="AO560" s="1"/>
  <c r="AO561" s="1"/>
  <c r="AP559"/>
  <c r="AP560"/>
  <c r="AP561" s="1"/>
  <c r="AK561"/>
  <c r="AN561"/>
  <c r="AK562"/>
  <c r="AK563" s="1"/>
  <c r="AM562"/>
  <c r="AN562"/>
  <c r="AN563" s="1"/>
  <c r="AO562"/>
  <c r="AP562"/>
  <c r="AL563"/>
  <c r="AM563"/>
  <c r="AO563"/>
  <c r="AO564" s="1"/>
  <c r="AO565" s="1"/>
  <c r="AP563"/>
  <c r="AP564" s="1"/>
  <c r="AP565" s="1"/>
  <c r="AP566" s="1"/>
  <c r="AP567" s="1"/>
  <c r="AP568" s="1"/>
  <c r="AP569" s="1"/>
  <c r="AP570" s="1"/>
  <c r="AK564"/>
  <c r="AL564"/>
  <c r="AL565" s="1"/>
  <c r="AL566" s="1"/>
  <c r="AL567" s="1"/>
  <c r="AL568" s="1"/>
  <c r="AL569" s="1"/>
  <c r="AL570" s="1"/>
  <c r="AL571" s="1"/>
  <c r="AL572" s="1"/>
  <c r="AL573" s="1"/>
  <c r="AL574" s="1"/>
  <c r="AL575" s="1"/>
  <c r="AL576" s="1"/>
  <c r="AL577" s="1"/>
  <c r="AM564"/>
  <c r="AM565" s="1"/>
  <c r="AM566" s="1"/>
  <c r="AM567" s="1"/>
  <c r="AM568" s="1"/>
  <c r="AM569" s="1"/>
  <c r="AM570" s="1"/>
  <c r="AM571" s="1"/>
  <c r="AM572" s="1"/>
  <c r="AM573" s="1"/>
  <c r="AM574" s="1"/>
  <c r="AM575" s="1"/>
  <c r="AN564"/>
  <c r="AN565" s="1"/>
  <c r="AN566" s="1"/>
  <c r="AN567" s="1"/>
  <c r="AN568" s="1"/>
  <c r="AN569" s="1"/>
  <c r="AK565"/>
  <c r="AK566" s="1"/>
  <c r="AK567" s="1"/>
  <c r="AO566"/>
  <c r="AO567"/>
  <c r="AK568"/>
  <c r="AO568"/>
  <c r="AO569" s="1"/>
  <c r="AK569"/>
  <c r="AK570"/>
  <c r="AK571" s="1"/>
  <c r="AN570"/>
  <c r="AO570"/>
  <c r="AN571"/>
  <c r="AO571"/>
  <c r="AO572" s="1"/>
  <c r="AO573" s="1"/>
  <c r="AO574" s="1"/>
  <c r="AO575" s="1"/>
  <c r="AO576" s="1"/>
  <c r="AO577" s="1"/>
  <c r="AO578" s="1"/>
  <c r="AO579" s="1"/>
  <c r="AO580" s="1"/>
  <c r="AO581" s="1"/>
  <c r="AO582" s="1"/>
  <c r="AO583" s="1"/>
  <c r="AO584" s="1"/>
  <c r="AP571"/>
  <c r="AK572"/>
  <c r="AN572"/>
  <c r="AN573" s="1"/>
  <c r="AN574" s="1"/>
  <c r="AN575" s="1"/>
  <c r="AN576" s="1"/>
  <c r="AP572"/>
  <c r="AK573"/>
  <c r="AK574" s="1"/>
  <c r="AP573"/>
  <c r="AP574" s="1"/>
  <c r="AK575"/>
  <c r="AK576" s="1"/>
  <c r="AP575"/>
  <c r="AM576"/>
  <c r="AM577" s="1"/>
  <c r="AP576"/>
  <c r="AK577"/>
  <c r="AN577"/>
  <c r="AN578" s="1"/>
  <c r="AN579" s="1"/>
  <c r="AP577"/>
  <c r="AK578"/>
  <c r="AL578"/>
  <c r="AM578"/>
  <c r="AP578"/>
  <c r="AK579"/>
  <c r="AL579"/>
  <c r="AM579"/>
  <c r="AP579"/>
  <c r="AK580"/>
  <c r="AK581" s="1"/>
  <c r="AL580"/>
  <c r="AM580"/>
  <c r="AN580"/>
  <c r="AN581" s="1"/>
  <c r="AN582" s="1"/>
  <c r="AN583" s="1"/>
  <c r="AN584" s="1"/>
  <c r="AN585" s="1"/>
  <c r="AP580"/>
  <c r="AP581" s="1"/>
  <c r="AP582" s="1"/>
  <c r="AP583" s="1"/>
  <c r="AP584" s="1"/>
  <c r="AP585" s="1"/>
  <c r="AP586" s="1"/>
  <c r="AP587" s="1"/>
  <c r="AP588" s="1"/>
  <c r="AL581"/>
  <c r="AL582" s="1"/>
  <c r="AL583" s="1"/>
  <c r="AL584" s="1"/>
  <c r="AL585" s="1"/>
  <c r="AL586" s="1"/>
  <c r="AM581"/>
  <c r="AM582" s="1"/>
  <c r="AM583" s="1"/>
  <c r="AM584" s="1"/>
  <c r="AM585" s="1"/>
  <c r="AM586" s="1"/>
  <c r="AK582"/>
  <c r="AK583" s="1"/>
  <c r="AK584" s="1"/>
  <c r="AK585"/>
  <c r="AO585"/>
  <c r="AO586" s="1"/>
  <c r="AK586"/>
  <c r="AK587" s="1"/>
  <c r="AN586"/>
  <c r="AN587" s="1"/>
  <c r="AN588" s="1"/>
  <c r="AL587"/>
  <c r="AL588" s="1"/>
  <c r="AL589" s="1"/>
  <c r="AL590" s="1"/>
  <c r="AL591" s="1"/>
  <c r="AL592" s="1"/>
  <c r="AL593" s="1"/>
  <c r="AM587"/>
  <c r="AM588" s="1"/>
  <c r="AM589" s="1"/>
  <c r="AM590" s="1"/>
  <c r="AM591" s="1"/>
  <c r="AM592" s="1"/>
  <c r="AM593" s="1"/>
  <c r="AO587"/>
  <c r="AO588" s="1"/>
  <c r="AO589" s="1"/>
  <c r="AO590" s="1"/>
  <c r="AO591" s="1"/>
  <c r="AO592" s="1"/>
  <c r="AO593" s="1"/>
  <c r="AO594" s="1"/>
  <c r="AK588"/>
  <c r="AK589"/>
  <c r="AN589"/>
  <c r="AP589"/>
  <c r="AP590" s="1"/>
  <c r="AK590"/>
  <c r="AN590"/>
  <c r="AN591" s="1"/>
  <c r="AN592" s="1"/>
  <c r="AN593" s="1"/>
  <c r="AN594" s="1"/>
  <c r="AN595" s="1"/>
  <c r="AN596" s="1"/>
  <c r="AK591"/>
  <c r="AK592" s="1"/>
  <c r="AP591"/>
  <c r="AP592"/>
  <c r="AP593" s="1"/>
  <c r="AP594" s="1"/>
  <c r="AP595" s="1"/>
  <c r="AP596" s="1"/>
  <c r="AP597" s="1"/>
  <c r="AP598" s="1"/>
  <c r="AP599" s="1"/>
  <c r="AK593"/>
  <c r="AK594"/>
  <c r="AL594"/>
  <c r="AL595" s="1"/>
  <c r="AL596" s="1"/>
  <c r="AM594"/>
  <c r="AM595" s="1"/>
  <c r="AM596" s="1"/>
  <c r="AK595"/>
  <c r="AK596" s="1"/>
  <c r="AO595"/>
  <c r="AO596"/>
  <c r="AO597" s="1"/>
  <c r="AO598" s="1"/>
  <c r="AK597"/>
  <c r="AL597"/>
  <c r="AM597"/>
  <c r="AN597"/>
  <c r="AK598"/>
  <c r="AK599" s="1"/>
  <c r="AL598"/>
  <c r="AL599" s="1"/>
  <c r="AM598"/>
  <c r="AM599" s="1"/>
  <c r="AM600" s="1"/>
  <c r="AM601" s="1"/>
  <c r="AM602" s="1"/>
  <c r="AN598"/>
  <c r="AN599" s="1"/>
  <c r="AN600" s="1"/>
  <c r="AO599"/>
  <c r="AO600" s="1"/>
  <c r="AO601" s="1"/>
  <c r="AO602" s="1"/>
  <c r="AO603" s="1"/>
  <c r="AK600"/>
  <c r="AL600"/>
  <c r="AL601" s="1"/>
  <c r="AL602" s="1"/>
  <c r="AL603" s="1"/>
  <c r="AL604" s="1"/>
  <c r="AL605" s="1"/>
  <c r="AL606" s="1"/>
  <c r="AL607" s="1"/>
  <c r="AL608" s="1"/>
  <c r="AP600"/>
  <c r="AK601"/>
  <c r="AK602" s="1"/>
  <c r="AN601"/>
  <c r="AP601"/>
  <c r="AN602"/>
  <c r="AP602"/>
  <c r="AK603"/>
  <c r="AM603"/>
  <c r="AM604" s="1"/>
  <c r="AM605" s="1"/>
  <c r="AM606" s="1"/>
  <c r="AM607" s="1"/>
  <c r="AM608" s="1"/>
  <c r="AN603"/>
  <c r="AN604" s="1"/>
  <c r="AP603"/>
  <c r="AK604"/>
  <c r="AO604"/>
  <c r="AP604"/>
  <c r="AP605" s="1"/>
  <c r="AP606" s="1"/>
  <c r="AP607" s="1"/>
  <c r="AP608" s="1"/>
  <c r="AP609" s="1"/>
  <c r="AP610" s="1"/>
  <c r="AP611" s="1"/>
  <c r="AP612" s="1"/>
  <c r="AP613" s="1"/>
  <c r="AP614" s="1"/>
  <c r="AP615" s="1"/>
  <c r="AP616" s="1"/>
  <c r="AP617" s="1"/>
  <c r="AK605"/>
  <c r="AN605"/>
  <c r="AN606" s="1"/>
  <c r="AO605"/>
  <c r="AO606" s="1"/>
  <c r="AK606"/>
  <c r="AK607"/>
  <c r="AN607"/>
  <c r="AN608" s="1"/>
  <c r="AN609" s="1"/>
  <c r="AN610" s="1"/>
  <c r="AN611" s="1"/>
  <c r="AN612" s="1"/>
  <c r="AN613" s="1"/>
  <c r="AO607"/>
  <c r="AO608" s="1"/>
  <c r="AO609" s="1"/>
  <c r="AO610" s="1"/>
  <c r="AO611" s="1"/>
  <c r="AO612" s="1"/>
  <c r="AK608"/>
  <c r="AK609"/>
  <c r="AK610" s="1"/>
  <c r="AL609"/>
  <c r="AL610" s="1"/>
  <c r="AL611" s="1"/>
  <c r="AL612" s="1"/>
  <c r="AL613" s="1"/>
  <c r="AL614" s="1"/>
  <c r="AM609"/>
  <c r="AM610" s="1"/>
  <c r="AM611" s="1"/>
  <c r="AM612" s="1"/>
  <c r="AM613" s="1"/>
  <c r="AM614" s="1"/>
  <c r="AK611"/>
  <c r="AK612"/>
  <c r="AK613"/>
  <c r="AO613"/>
  <c r="AK614"/>
  <c r="AN614"/>
  <c r="AO614"/>
  <c r="AK615"/>
  <c r="AK616" s="1"/>
  <c r="AL615"/>
  <c r="AL616" s="1"/>
  <c r="AL617" s="1"/>
  <c r="AM615"/>
  <c r="AM616" s="1"/>
  <c r="AM617" s="1"/>
  <c r="AN615"/>
  <c r="AN616" s="1"/>
  <c r="AO615"/>
  <c r="AO616"/>
  <c r="AO617" s="1"/>
  <c r="AK617"/>
  <c r="AN617"/>
  <c r="AK618"/>
  <c r="AL618"/>
  <c r="AM618"/>
  <c r="AN618"/>
  <c r="AO618"/>
  <c r="AP618"/>
  <c r="AP619" s="1"/>
  <c r="AP620" s="1"/>
  <c r="AP621" s="1"/>
  <c r="AP622" s="1"/>
  <c r="AP623" s="1"/>
  <c r="AP624" s="1"/>
  <c r="AK619"/>
  <c r="AL619"/>
  <c r="AM619"/>
  <c r="AN619"/>
  <c r="AO619"/>
  <c r="AO620" s="1"/>
  <c r="AK620"/>
  <c r="AK621" s="1"/>
  <c r="AL620"/>
  <c r="AL621" s="1"/>
  <c r="AL622" s="1"/>
  <c r="AL623" s="1"/>
  <c r="AL624" s="1"/>
  <c r="AL625" s="1"/>
  <c r="AL626" s="1"/>
  <c r="AM620"/>
  <c r="AM621" s="1"/>
  <c r="AM622" s="1"/>
  <c r="AM623" s="1"/>
  <c r="AM624" s="1"/>
  <c r="AM625" s="1"/>
  <c r="AM626" s="1"/>
  <c r="AM627" s="1"/>
  <c r="AM628" s="1"/>
  <c r="AM629" s="1"/>
  <c r="AM630" s="1"/>
  <c r="AM631" s="1"/>
  <c r="AM632" s="1"/>
  <c r="AM633" s="1"/>
  <c r="AM634" s="1"/>
  <c r="AM635" s="1"/>
  <c r="AM636" s="1"/>
  <c r="AM637" s="1"/>
  <c r="AM638" s="1"/>
  <c r="AN620"/>
  <c r="AN621" s="1"/>
  <c r="AN622" s="1"/>
  <c r="AN623" s="1"/>
  <c r="AO621"/>
  <c r="AO622" s="1"/>
  <c r="AO623" s="1"/>
  <c r="AO624" s="1"/>
  <c r="AO625" s="1"/>
  <c r="AO626" s="1"/>
  <c r="AK622"/>
  <c r="AK623"/>
  <c r="AK624"/>
  <c r="AK625" s="1"/>
  <c r="AN624"/>
  <c r="AN625" s="1"/>
  <c r="AN626" s="1"/>
  <c r="AP625"/>
  <c r="AP626" s="1"/>
  <c r="AK626"/>
  <c r="AK627"/>
  <c r="AL627"/>
  <c r="AN627"/>
  <c r="AN628" s="1"/>
  <c r="AN629" s="1"/>
  <c r="AN630" s="1"/>
  <c r="AN631" s="1"/>
  <c r="AN632" s="1"/>
  <c r="AN633" s="1"/>
  <c r="AO627"/>
  <c r="AO628" s="1"/>
  <c r="AO629" s="1"/>
  <c r="AO630" s="1"/>
  <c r="AO631" s="1"/>
  <c r="AO632" s="1"/>
  <c r="AO633" s="1"/>
  <c r="AO634" s="1"/>
  <c r="AO635" s="1"/>
  <c r="AO636" s="1"/>
  <c r="AO637" s="1"/>
  <c r="AO638" s="1"/>
  <c r="AP627"/>
  <c r="AK628"/>
  <c r="AL628"/>
  <c r="AL629" s="1"/>
  <c r="AL630" s="1"/>
  <c r="AL631" s="1"/>
  <c r="AL632" s="1"/>
  <c r="AL633" s="1"/>
  <c r="AL634" s="1"/>
  <c r="AL635" s="1"/>
  <c r="AL636" s="1"/>
  <c r="AL637" s="1"/>
  <c r="AL638" s="1"/>
  <c r="AP628"/>
  <c r="AK629"/>
  <c r="AP629"/>
  <c r="AP630" s="1"/>
  <c r="AP631" s="1"/>
  <c r="AP632" s="1"/>
  <c r="AK630"/>
  <c r="AK631"/>
  <c r="AK632"/>
  <c r="AK633"/>
  <c r="AP633"/>
  <c r="AK634"/>
  <c r="AN634"/>
  <c r="AN635" s="1"/>
  <c r="AP634"/>
  <c r="AK635"/>
  <c r="AP635"/>
  <c r="AP636" s="1"/>
  <c r="AK636"/>
  <c r="AN636"/>
  <c r="AK637"/>
  <c r="AN637"/>
  <c r="AN638" s="1"/>
  <c r="AP637"/>
  <c r="AP638" s="1"/>
  <c r="AK638"/>
  <c r="AK639"/>
  <c r="AL639"/>
  <c r="AM639"/>
  <c r="AN639"/>
  <c r="AN640" s="1"/>
  <c r="AO639"/>
  <c r="AP639"/>
  <c r="AK640"/>
  <c r="AK641" s="1"/>
  <c r="AL640"/>
  <c r="AM640"/>
  <c r="AO640"/>
  <c r="AP640"/>
  <c r="AL641"/>
  <c r="AM641"/>
  <c r="AN641"/>
  <c r="AO641"/>
  <c r="AO642" s="1"/>
  <c r="AP641"/>
  <c r="AK642"/>
  <c r="AL642"/>
  <c r="AM642"/>
  <c r="AN642"/>
  <c r="AP642"/>
  <c r="AK643"/>
  <c r="AL643"/>
  <c r="AL644" s="1"/>
  <c r="AM643"/>
  <c r="AM644" s="1"/>
  <c r="AN643"/>
  <c r="AO643"/>
  <c r="AO644" s="1"/>
  <c r="AO645" s="1"/>
  <c r="AP643"/>
  <c r="AK644"/>
  <c r="AN644"/>
  <c r="AP644"/>
  <c r="AP645" s="1"/>
  <c r="AP646" s="1"/>
  <c r="AK645"/>
  <c r="AK646" s="1"/>
  <c r="AK647" s="1"/>
  <c r="AK648" s="1"/>
  <c r="AL645"/>
  <c r="AM645"/>
  <c r="AN645"/>
  <c r="AN646" s="1"/>
  <c r="AL646"/>
  <c r="AM646"/>
  <c r="AO646"/>
  <c r="AO647" s="1"/>
  <c r="AO648" s="1"/>
  <c r="AO649" s="1"/>
  <c r="AO650" s="1"/>
  <c r="AO651" s="1"/>
  <c r="AO652" s="1"/>
  <c r="AO653" s="1"/>
  <c r="AO654" s="1"/>
  <c r="AO655" s="1"/>
  <c r="AL647"/>
  <c r="AL648" s="1"/>
  <c r="AL649" s="1"/>
  <c r="AL650" s="1"/>
  <c r="AL651" s="1"/>
  <c r="AL652" s="1"/>
  <c r="AM647"/>
  <c r="AM648" s="1"/>
  <c r="AM649" s="1"/>
  <c r="AM650" s="1"/>
  <c r="AM651" s="1"/>
  <c r="AM652" s="1"/>
  <c r="AN647"/>
  <c r="AN648" s="1"/>
  <c r="AN649" s="1"/>
  <c r="AN650" s="1"/>
  <c r="AN651" s="1"/>
  <c r="AP647"/>
  <c r="AP648"/>
  <c r="AK649"/>
  <c r="AP649"/>
  <c r="AP650" s="1"/>
  <c r="AK650"/>
  <c r="AK651" s="1"/>
  <c r="AP651"/>
  <c r="AK652"/>
  <c r="AN652"/>
  <c r="AN653" s="1"/>
  <c r="AN654" s="1"/>
  <c r="AN655" s="1"/>
  <c r="AN656" s="1"/>
  <c r="AN657" s="1"/>
  <c r="AP652"/>
  <c r="AK653"/>
  <c r="AL653"/>
  <c r="AM653"/>
  <c r="AP653"/>
  <c r="AK654"/>
  <c r="AL654"/>
  <c r="AL655" s="1"/>
  <c r="AL656" s="1"/>
  <c r="AL657" s="1"/>
  <c r="AL658" s="1"/>
  <c r="AL659" s="1"/>
  <c r="AL660" s="1"/>
  <c r="AL661" s="1"/>
  <c r="AL662" s="1"/>
  <c r="AL663" s="1"/>
  <c r="AM654"/>
  <c r="AM655" s="1"/>
  <c r="AM656" s="1"/>
  <c r="AM657" s="1"/>
  <c r="AM658" s="1"/>
  <c r="AM659" s="1"/>
  <c r="AM660" s="1"/>
  <c r="AM661" s="1"/>
  <c r="AM662" s="1"/>
  <c r="AM663" s="1"/>
  <c r="AP654"/>
  <c r="AP655" s="1"/>
  <c r="AP656" s="1"/>
  <c r="AP657" s="1"/>
  <c r="AK655"/>
  <c r="AK656"/>
  <c r="AO656"/>
  <c r="AO657" s="1"/>
  <c r="AO658" s="1"/>
  <c r="AK657"/>
  <c r="AK658"/>
  <c r="AN658"/>
  <c r="AP658"/>
  <c r="AK659"/>
  <c r="AN659"/>
  <c r="AO659"/>
  <c r="AO660" s="1"/>
  <c r="AP659"/>
  <c r="AP660" s="1"/>
  <c r="AP661" s="1"/>
  <c r="AP662" s="1"/>
  <c r="AP663" s="1"/>
  <c r="AP664" s="1"/>
  <c r="AP665" s="1"/>
  <c r="AP666" s="1"/>
  <c r="AK660"/>
  <c r="AK661" s="1"/>
  <c r="AN660"/>
  <c r="AN661"/>
  <c r="AN662" s="1"/>
  <c r="AO661"/>
  <c r="AO662" s="1"/>
  <c r="AO663" s="1"/>
  <c r="AO664" s="1"/>
  <c r="AO665" s="1"/>
  <c r="AO666" s="1"/>
  <c r="AK662"/>
  <c r="AK663" s="1"/>
  <c r="AN663"/>
  <c r="AN664" s="1"/>
  <c r="AN665" s="1"/>
  <c r="AK664"/>
  <c r="AK665" s="1"/>
  <c r="AL664"/>
  <c r="AL665" s="1"/>
  <c r="AM664"/>
  <c r="AM665" s="1"/>
  <c r="AK666"/>
  <c r="AL666"/>
  <c r="AL667" s="1"/>
  <c r="AL668" s="1"/>
  <c r="AM666"/>
  <c r="AM667" s="1"/>
  <c r="AM668" s="1"/>
  <c r="AN666"/>
  <c r="AN667" s="1"/>
  <c r="AN668" s="1"/>
  <c r="AK667"/>
  <c r="AK668" s="1"/>
  <c r="AO667"/>
  <c r="AP667"/>
  <c r="AP668" s="1"/>
  <c r="AP669" s="1"/>
  <c r="AP670" s="1"/>
  <c r="AP671" s="1"/>
  <c r="AP672" s="1"/>
  <c r="AO668"/>
  <c r="AO669" s="1"/>
  <c r="AO670" s="1"/>
  <c r="AO671" s="1"/>
  <c r="AO672" s="1"/>
  <c r="AO673" s="1"/>
  <c r="AK669"/>
  <c r="AL669"/>
  <c r="AL670" s="1"/>
  <c r="AL671" s="1"/>
  <c r="AL672" s="1"/>
  <c r="AL673" s="1"/>
  <c r="AL674" s="1"/>
  <c r="AL675" s="1"/>
  <c r="AM669"/>
  <c r="AM670" s="1"/>
  <c r="AM671" s="1"/>
  <c r="AM672" s="1"/>
  <c r="AM673" s="1"/>
  <c r="AM674" s="1"/>
  <c r="AM675" s="1"/>
  <c r="AN669"/>
  <c r="AK670"/>
  <c r="AN670"/>
  <c r="AK671"/>
  <c r="AN671"/>
  <c r="AK672"/>
  <c r="AN672"/>
  <c r="AN673" s="1"/>
  <c r="AN674" s="1"/>
  <c r="AK673"/>
  <c r="AP673"/>
  <c r="AP674" s="1"/>
  <c r="AK674"/>
  <c r="AO674"/>
  <c r="AO675" s="1"/>
  <c r="AK675"/>
  <c r="AN675"/>
  <c r="AP675"/>
  <c r="AK676"/>
  <c r="AL676"/>
  <c r="AM676"/>
  <c r="AN676"/>
  <c r="AO676"/>
  <c r="AP676"/>
  <c r="AP677" s="1"/>
  <c r="AP678" s="1"/>
  <c r="AK677"/>
  <c r="AK678" s="1"/>
  <c r="AL677"/>
  <c r="AL678" s="1"/>
  <c r="AL679" s="1"/>
  <c r="AL680" s="1"/>
  <c r="AL681" s="1"/>
  <c r="AL682" s="1"/>
  <c r="AM677"/>
  <c r="AM678" s="1"/>
  <c r="AM679" s="1"/>
  <c r="AM680" s="1"/>
  <c r="AM681" s="1"/>
  <c r="AM682" s="1"/>
  <c r="AM683" s="1"/>
  <c r="AM684" s="1"/>
  <c r="AM685" s="1"/>
  <c r="AM686" s="1"/>
  <c r="AM687" s="1"/>
  <c r="AN677"/>
  <c r="AN678" s="1"/>
  <c r="AN679" s="1"/>
  <c r="AN680" s="1"/>
  <c r="AN681" s="1"/>
  <c r="AN682" s="1"/>
  <c r="AO677"/>
  <c r="AO678"/>
  <c r="AK679"/>
  <c r="AO679"/>
  <c r="AO680" s="1"/>
  <c r="AO681" s="1"/>
  <c r="AO682" s="1"/>
  <c r="AO683" s="1"/>
  <c r="AO684" s="1"/>
  <c r="AP679"/>
  <c r="AP680" s="1"/>
  <c r="AP681" s="1"/>
  <c r="AP682" s="1"/>
  <c r="AK680"/>
  <c r="AK681" s="1"/>
  <c r="AK682"/>
  <c r="AK683"/>
  <c r="AL683"/>
  <c r="AL684" s="1"/>
  <c r="AL685" s="1"/>
  <c r="AL686" s="1"/>
  <c r="AN683"/>
  <c r="AN684" s="1"/>
  <c r="AN685" s="1"/>
  <c r="AN686" s="1"/>
  <c r="AP683"/>
  <c r="AP684" s="1"/>
  <c r="AP685" s="1"/>
  <c r="AP686" s="1"/>
  <c r="AP687" s="1"/>
  <c r="AP688" s="1"/>
  <c r="AP689" s="1"/>
  <c r="AK684"/>
  <c r="AK685"/>
  <c r="AO685"/>
  <c r="AO686" s="1"/>
  <c r="AO687" s="1"/>
  <c r="AO688" s="1"/>
  <c r="AO689" s="1"/>
  <c r="AO690" s="1"/>
  <c r="AO691" s="1"/>
  <c r="AO692" s="1"/>
  <c r="AO693" s="1"/>
  <c r="AO694" s="1"/>
  <c r="AO695" s="1"/>
  <c r="AO696" s="1"/>
  <c r="AK686"/>
  <c r="AK687"/>
  <c r="AL687"/>
  <c r="AL688" s="1"/>
  <c r="AN687"/>
  <c r="AK688"/>
  <c r="AM688"/>
  <c r="AN688"/>
  <c r="AK689"/>
  <c r="AL689"/>
  <c r="AL690" s="1"/>
  <c r="AM689"/>
  <c r="AM690" s="1"/>
  <c r="AM691" s="1"/>
  <c r="AM692" s="1"/>
  <c r="AM693" s="1"/>
  <c r="AM694" s="1"/>
  <c r="AM695" s="1"/>
  <c r="AM696" s="1"/>
  <c r="AM697" s="1"/>
  <c r="AM698" s="1"/>
  <c r="AM699" s="1"/>
  <c r="AN689"/>
  <c r="AN690" s="1"/>
  <c r="AK690"/>
  <c r="AP690"/>
  <c r="AP691" s="1"/>
  <c r="AP692" s="1"/>
  <c r="AP693" s="1"/>
  <c r="AP694" s="1"/>
  <c r="AP695" s="1"/>
  <c r="AP696" s="1"/>
  <c r="AK691"/>
  <c r="AL691"/>
  <c r="AL692" s="1"/>
  <c r="AL693" s="1"/>
  <c r="AL694" s="1"/>
  <c r="AL695" s="1"/>
  <c r="AL696" s="1"/>
  <c r="AL697" s="1"/>
  <c r="AL698" s="1"/>
  <c r="AL699" s="1"/>
  <c r="AN691"/>
  <c r="AN692" s="1"/>
  <c r="AN693" s="1"/>
  <c r="AN694" s="1"/>
  <c r="AN695" s="1"/>
  <c r="AN696" s="1"/>
  <c r="AN697" s="1"/>
  <c r="AN698" s="1"/>
  <c r="AN699" s="1"/>
  <c r="AK692"/>
  <c r="AK693" s="1"/>
  <c r="AK694"/>
  <c r="AK695"/>
  <c r="AK696"/>
  <c r="AK697"/>
  <c r="AO697"/>
  <c r="AP697"/>
  <c r="AK698"/>
  <c r="AK699" s="1"/>
  <c r="AO698"/>
  <c r="AP698"/>
  <c r="AO699"/>
  <c r="AP699"/>
  <c r="AP700" s="1"/>
  <c r="AK700"/>
  <c r="AL700"/>
  <c r="AL701" s="1"/>
  <c r="AL702" s="1"/>
  <c r="AM700"/>
  <c r="AM701" s="1"/>
  <c r="AM702" s="1"/>
  <c r="AM703" s="1"/>
  <c r="AM704" s="1"/>
  <c r="AM705" s="1"/>
  <c r="AM706" s="1"/>
  <c r="AM707" s="1"/>
  <c r="AN700"/>
  <c r="AN701" s="1"/>
  <c r="AO700"/>
  <c r="AO701" s="1"/>
  <c r="AO702" s="1"/>
  <c r="AO703" s="1"/>
  <c r="AO704" s="1"/>
  <c r="AO705" s="1"/>
  <c r="AK701"/>
  <c r="AP701"/>
  <c r="AK702"/>
  <c r="AN702"/>
  <c r="AN703" s="1"/>
  <c r="AN704" s="1"/>
  <c r="AN705" s="1"/>
  <c r="AN706" s="1"/>
  <c r="AN707" s="1"/>
  <c r="AP702"/>
  <c r="AK703"/>
  <c r="AK704" s="1"/>
  <c r="AL703"/>
  <c r="AL704" s="1"/>
  <c r="AL705" s="1"/>
  <c r="AP703"/>
  <c r="AP704"/>
  <c r="AP705" s="1"/>
  <c r="AP706" s="1"/>
  <c r="AP707" s="1"/>
  <c r="AP708" s="1"/>
  <c r="AP709" s="1"/>
  <c r="AP710" s="1"/>
  <c r="AP711" s="1"/>
  <c r="AP712" s="1"/>
  <c r="AP713" s="1"/>
  <c r="AP714" s="1"/>
  <c r="AK705"/>
  <c r="AK706"/>
  <c r="AL706"/>
  <c r="AL707" s="1"/>
  <c r="AO706"/>
  <c r="AO707" s="1"/>
  <c r="AO708" s="1"/>
  <c r="AO709" s="1"/>
  <c r="AO710" s="1"/>
  <c r="AO711" s="1"/>
  <c r="AO712" s="1"/>
  <c r="AO713" s="1"/>
  <c r="AO714" s="1"/>
  <c r="AO715" s="1"/>
  <c r="AO716" s="1"/>
  <c r="AK707"/>
  <c r="AK708"/>
  <c r="AK709" s="1"/>
  <c r="AL708"/>
  <c r="AL709" s="1"/>
  <c r="AL710" s="1"/>
  <c r="AL711" s="1"/>
  <c r="AL712" s="1"/>
  <c r="AL713" s="1"/>
  <c r="AL714" s="1"/>
  <c r="AL715" s="1"/>
  <c r="AL716" s="1"/>
  <c r="AM708"/>
  <c r="AM709" s="1"/>
  <c r="AM710" s="1"/>
  <c r="AM711" s="1"/>
  <c r="AM712" s="1"/>
  <c r="AM713" s="1"/>
  <c r="AM714" s="1"/>
  <c r="AM715" s="1"/>
  <c r="AM716" s="1"/>
  <c r="AN708"/>
  <c r="AN709"/>
  <c r="AN710" s="1"/>
  <c r="AK710"/>
  <c r="AK711" s="1"/>
  <c r="AN711"/>
  <c r="AK712"/>
  <c r="AN712"/>
  <c r="AK713"/>
  <c r="AN713"/>
  <c r="AK714"/>
  <c r="AN714"/>
  <c r="AN715" s="1"/>
  <c r="AK715"/>
  <c r="AK716" s="1"/>
  <c r="AP715"/>
  <c r="AN716"/>
  <c r="AP716"/>
  <c r="AP717" s="1"/>
  <c r="AP718" s="1"/>
  <c r="AP719" s="1"/>
  <c r="AP720" s="1"/>
  <c r="AK717"/>
  <c r="AK718" s="1"/>
  <c r="AL717"/>
  <c r="AL718" s="1"/>
  <c r="AL719" s="1"/>
  <c r="AL720" s="1"/>
  <c r="AL721" s="1"/>
  <c r="AM717"/>
  <c r="AM718" s="1"/>
  <c r="AM719" s="1"/>
  <c r="AM720" s="1"/>
  <c r="AM721" s="1"/>
  <c r="AM722" s="1"/>
  <c r="AM723" s="1"/>
  <c r="AM724" s="1"/>
  <c r="AM725" s="1"/>
  <c r="AM726" s="1"/>
  <c r="AM727" s="1"/>
  <c r="AM728" s="1"/>
  <c r="AM729" s="1"/>
  <c r="AM730" s="1"/>
  <c r="AM731" s="1"/>
  <c r="AN717"/>
  <c r="AN718" s="1"/>
  <c r="AO717"/>
  <c r="AO718" s="1"/>
  <c r="AK719"/>
  <c r="AK720" s="1"/>
  <c r="AN719"/>
  <c r="AO719"/>
  <c r="AO720" s="1"/>
  <c r="AO721" s="1"/>
  <c r="AN720"/>
  <c r="AK721"/>
  <c r="AN721"/>
  <c r="AP721"/>
  <c r="AP722" s="1"/>
  <c r="AP723" s="1"/>
  <c r="AP724" s="1"/>
  <c r="AK722"/>
  <c r="AL722"/>
  <c r="AN722"/>
  <c r="AN723" s="1"/>
  <c r="AN724" s="1"/>
  <c r="AO722"/>
  <c r="AK723"/>
  <c r="AK724" s="1"/>
  <c r="AL723"/>
  <c r="AL724" s="1"/>
  <c r="AL725" s="1"/>
  <c r="AL726" s="1"/>
  <c r="AL727" s="1"/>
  <c r="AL728" s="1"/>
  <c r="AL729" s="1"/>
  <c r="AL730" s="1"/>
  <c r="AL731" s="1"/>
  <c r="AO723"/>
  <c r="AO724"/>
  <c r="AO725" s="1"/>
  <c r="AK725"/>
  <c r="AN725"/>
  <c r="AN726" s="1"/>
  <c r="AP725"/>
  <c r="AP726" s="1"/>
  <c r="AP727" s="1"/>
  <c r="AP728" s="1"/>
  <c r="AP729" s="1"/>
  <c r="AP730" s="1"/>
  <c r="AP731" s="1"/>
  <c r="AP732" s="1"/>
  <c r="AK726"/>
  <c r="AO726"/>
  <c r="AK727"/>
  <c r="AN727"/>
  <c r="AN728" s="1"/>
  <c r="AO727"/>
  <c r="AK728"/>
  <c r="AO728"/>
  <c r="AK729"/>
  <c r="AN729"/>
  <c r="AO729"/>
  <c r="AO730" s="1"/>
  <c r="AO731" s="1"/>
  <c r="AO732" s="1"/>
  <c r="AK730"/>
  <c r="AN730"/>
  <c r="AK731"/>
  <c r="AN731"/>
  <c r="AK732"/>
  <c r="AL732"/>
  <c r="AL733" s="1"/>
  <c r="AM732"/>
  <c r="AM733" s="1"/>
  <c r="AN732"/>
  <c r="AK733"/>
  <c r="AN733"/>
  <c r="AN734" s="1"/>
  <c r="AO733"/>
  <c r="AP733"/>
  <c r="AP734" s="1"/>
  <c r="AP735" s="1"/>
  <c r="AP736" s="1"/>
  <c r="AP737" s="1"/>
  <c r="AK734"/>
  <c r="AK735" s="1"/>
  <c r="AL734"/>
  <c r="AM734"/>
  <c r="AO734"/>
  <c r="AL735"/>
  <c r="AL736" s="1"/>
  <c r="AL737" s="1"/>
  <c r="AL738" s="1"/>
  <c r="AL739" s="1"/>
  <c r="AL740" s="1"/>
  <c r="AL741" s="1"/>
  <c r="AL742" s="1"/>
  <c r="AL743" s="1"/>
  <c r="AL744" s="1"/>
  <c r="AL745" s="1"/>
  <c r="AL746" s="1"/>
  <c r="AL747" s="1"/>
  <c r="AL748" s="1"/>
  <c r="AL749" s="1"/>
  <c r="AM735"/>
  <c r="AM736" s="1"/>
  <c r="AM737" s="1"/>
  <c r="AM738" s="1"/>
  <c r="AM739" s="1"/>
  <c r="AM740" s="1"/>
  <c r="AM741" s="1"/>
  <c r="AM742" s="1"/>
  <c r="AM743" s="1"/>
  <c r="AM744" s="1"/>
  <c r="AM745" s="1"/>
  <c r="AM746" s="1"/>
  <c r="AM747" s="1"/>
  <c r="AM748" s="1"/>
  <c r="AM749" s="1"/>
  <c r="AM750" s="1"/>
  <c r="AM751" s="1"/>
  <c r="AM752" s="1"/>
  <c r="AM753" s="1"/>
  <c r="AM754" s="1"/>
  <c r="AM755" s="1"/>
  <c r="AM756" s="1"/>
  <c r="AN735"/>
  <c r="AN736" s="1"/>
  <c r="AO735"/>
  <c r="AK736"/>
  <c r="AO736"/>
  <c r="AO737" s="1"/>
  <c r="AO738" s="1"/>
  <c r="AO739" s="1"/>
  <c r="AO740" s="1"/>
  <c r="AO741" s="1"/>
  <c r="AO742" s="1"/>
  <c r="AK737"/>
  <c r="AN737"/>
  <c r="AK738"/>
  <c r="AK739" s="1"/>
  <c r="AN738"/>
  <c r="AN739" s="1"/>
  <c r="AN740" s="1"/>
  <c r="AN741" s="1"/>
  <c r="AN742" s="1"/>
  <c r="AN743" s="1"/>
  <c r="AP738"/>
  <c r="AP739" s="1"/>
  <c r="AP740" s="1"/>
  <c r="AP741" s="1"/>
  <c r="AP742" s="1"/>
  <c r="AK740"/>
  <c r="AK741"/>
  <c r="AK742" s="1"/>
  <c r="AK743" s="1"/>
  <c r="AO743"/>
  <c r="AP743"/>
  <c r="AK744"/>
  <c r="AK745" s="1"/>
  <c r="AN744"/>
  <c r="AN745" s="1"/>
  <c r="AN746" s="1"/>
  <c r="AN747" s="1"/>
  <c r="AN748" s="1"/>
  <c r="AN749" s="1"/>
  <c r="AN750" s="1"/>
  <c r="AN751" s="1"/>
  <c r="AO744"/>
  <c r="AP744"/>
  <c r="AP745" s="1"/>
  <c r="AP746" s="1"/>
  <c r="AP747" s="1"/>
  <c r="AP748" s="1"/>
  <c r="AP749" s="1"/>
  <c r="AP750" s="1"/>
  <c r="AP751" s="1"/>
  <c r="AP752" s="1"/>
  <c r="AP753" s="1"/>
  <c r="AP754" s="1"/>
  <c r="AP755" s="1"/>
  <c r="AP756" s="1"/>
  <c r="AP757" s="1"/>
  <c r="AO745"/>
  <c r="AK746"/>
  <c r="AK747" s="1"/>
  <c r="AK748" s="1"/>
  <c r="AK749" s="1"/>
  <c r="AO746"/>
  <c r="AO747" s="1"/>
  <c r="AO748"/>
  <c r="AO749" s="1"/>
  <c r="AK750"/>
  <c r="AK751" s="1"/>
  <c r="AL750"/>
  <c r="AL751" s="1"/>
  <c r="AL752" s="1"/>
  <c r="AL753" s="1"/>
  <c r="AL754" s="1"/>
  <c r="AO750"/>
  <c r="AO751"/>
  <c r="AO752" s="1"/>
  <c r="AO753" s="1"/>
  <c r="AO754" s="1"/>
  <c r="AK752"/>
  <c r="AN752"/>
  <c r="AK753"/>
  <c r="AN753"/>
  <c r="AK754"/>
  <c r="AN754"/>
  <c r="AK755"/>
  <c r="AL755"/>
  <c r="AN755"/>
  <c r="AO755"/>
  <c r="AO756" s="1"/>
  <c r="AK756"/>
  <c r="AK757" s="1"/>
  <c r="AL756"/>
  <c r="AL757" s="1"/>
  <c r="AL758" s="1"/>
  <c r="AL759" s="1"/>
  <c r="AL760" s="1"/>
  <c r="AN756"/>
  <c r="AM757"/>
  <c r="AM758" s="1"/>
  <c r="AM759" s="1"/>
  <c r="AM760" s="1"/>
  <c r="AM761" s="1"/>
  <c r="AN757"/>
  <c r="AO757"/>
  <c r="AK758"/>
  <c r="AN758"/>
  <c r="AO758"/>
  <c r="AP758"/>
  <c r="AK759"/>
  <c r="AK760" s="1"/>
  <c r="AK761" s="1"/>
  <c r="AN759"/>
  <c r="AN760" s="1"/>
  <c r="AN761" s="1"/>
  <c r="AN762" s="1"/>
  <c r="AN763" s="1"/>
  <c r="AN764" s="1"/>
  <c r="AO759"/>
  <c r="AO760" s="1"/>
  <c r="AO761" s="1"/>
  <c r="AO762" s="1"/>
  <c r="AO763" s="1"/>
  <c r="AO764" s="1"/>
  <c r="AO765" s="1"/>
  <c r="AO766" s="1"/>
  <c r="AO767" s="1"/>
  <c r="AP759"/>
  <c r="AP760" s="1"/>
  <c r="AL761"/>
  <c r="AP761"/>
  <c r="AK762"/>
  <c r="AL762"/>
  <c r="AL763" s="1"/>
  <c r="AL764" s="1"/>
  <c r="AL765" s="1"/>
  <c r="AL766" s="1"/>
  <c r="AL767" s="1"/>
  <c r="AL768" s="1"/>
  <c r="AM762"/>
  <c r="AP762"/>
  <c r="AK763"/>
  <c r="AM763"/>
  <c r="AM764" s="1"/>
  <c r="AM765" s="1"/>
  <c r="AM766" s="1"/>
  <c r="AM767" s="1"/>
  <c r="AM768" s="1"/>
  <c r="AM769" s="1"/>
  <c r="AM770" s="1"/>
  <c r="AM771" s="1"/>
  <c r="AM772" s="1"/>
  <c r="AM773" s="1"/>
  <c r="AM774" s="1"/>
  <c r="AM775" s="1"/>
  <c r="AM776" s="1"/>
  <c r="AM777" s="1"/>
  <c r="AM778" s="1"/>
  <c r="AM779" s="1"/>
  <c r="AM780" s="1"/>
  <c r="AM781" s="1"/>
  <c r="AM782" s="1"/>
  <c r="AM783" s="1"/>
  <c r="AM784" s="1"/>
  <c r="AM785" s="1"/>
  <c r="AM786" s="1"/>
  <c r="AM787" s="1"/>
  <c r="AM788" s="1"/>
  <c r="AM789" s="1"/>
  <c r="AM790" s="1"/>
  <c r="AM791" s="1"/>
  <c r="AM792" s="1"/>
  <c r="AP763"/>
  <c r="AP764" s="1"/>
  <c r="AP765" s="1"/>
  <c r="AP766" s="1"/>
  <c r="AP767" s="1"/>
  <c r="AP768" s="1"/>
  <c r="AP769" s="1"/>
  <c r="AP770" s="1"/>
  <c r="AP771" s="1"/>
  <c r="AK764"/>
  <c r="AK765"/>
  <c r="AN765"/>
  <c r="AN766" s="1"/>
  <c r="AK766"/>
  <c r="AK767" s="1"/>
  <c r="AK768" s="1"/>
  <c r="AN767"/>
  <c r="AN768"/>
  <c r="AO768"/>
  <c r="AK769"/>
  <c r="AL769"/>
  <c r="AL770" s="1"/>
  <c r="AL771" s="1"/>
  <c r="AL772" s="1"/>
  <c r="AL773" s="1"/>
  <c r="AL774" s="1"/>
  <c r="AL775" s="1"/>
  <c r="AL776" s="1"/>
  <c r="AL777" s="1"/>
  <c r="AL778" s="1"/>
  <c r="AL779" s="1"/>
  <c r="AL780" s="1"/>
  <c r="AL781" s="1"/>
  <c r="AL782" s="1"/>
  <c r="AL783" s="1"/>
  <c r="AL784" s="1"/>
  <c r="AL785" s="1"/>
  <c r="AL786" s="1"/>
  <c r="AL787" s="1"/>
  <c r="AL788" s="1"/>
  <c r="AL789" s="1"/>
  <c r="AL790" s="1"/>
  <c r="AL791" s="1"/>
  <c r="AN769"/>
  <c r="AN770" s="1"/>
  <c r="AN771" s="1"/>
  <c r="AN772" s="1"/>
  <c r="AN773" s="1"/>
  <c r="AO769"/>
  <c r="AO770" s="1"/>
  <c r="AO771" s="1"/>
  <c r="AO772" s="1"/>
  <c r="AO773" s="1"/>
  <c r="AK770"/>
  <c r="AK771"/>
  <c r="AK772" s="1"/>
  <c r="AK773" s="1"/>
  <c r="AP772"/>
  <c r="AP773" s="1"/>
  <c r="AK774"/>
  <c r="AN774"/>
  <c r="AO774"/>
  <c r="AP774"/>
  <c r="AK775"/>
  <c r="AK776" s="1"/>
  <c r="AN775"/>
  <c r="AO775"/>
  <c r="AP775"/>
  <c r="AN776"/>
  <c r="AN777" s="1"/>
  <c r="AN778" s="1"/>
  <c r="AN779" s="1"/>
  <c r="AO776"/>
  <c r="AP776"/>
  <c r="AK777"/>
  <c r="AK778" s="1"/>
  <c r="AK779" s="1"/>
  <c r="AO777"/>
  <c r="AP777"/>
  <c r="AO778"/>
  <c r="AP778"/>
  <c r="AP779" s="1"/>
  <c r="AO779"/>
  <c r="AK780"/>
  <c r="AK781" s="1"/>
  <c r="AN780"/>
  <c r="AO780"/>
  <c r="AO781" s="1"/>
  <c r="AO782" s="1"/>
  <c r="AO783" s="1"/>
  <c r="AO784" s="1"/>
  <c r="AO785" s="1"/>
  <c r="AO786" s="1"/>
  <c r="AO787" s="1"/>
  <c r="AO788" s="1"/>
  <c r="AO789" s="1"/>
  <c r="AO790" s="1"/>
  <c r="AO791" s="1"/>
  <c r="AP780"/>
  <c r="AP781" s="1"/>
  <c r="AP782" s="1"/>
  <c r="AN781"/>
  <c r="AK782"/>
  <c r="AK783" s="1"/>
  <c r="AN782"/>
  <c r="AN783"/>
  <c r="AP783"/>
  <c r="AP784" s="1"/>
  <c r="AK784"/>
  <c r="AN784"/>
  <c r="AK785"/>
  <c r="AK786" s="1"/>
  <c r="AN785"/>
  <c r="AN786" s="1"/>
  <c r="AP785"/>
  <c r="AP786" s="1"/>
  <c r="AP787" s="1"/>
  <c r="AP788" s="1"/>
  <c r="AP789" s="1"/>
  <c r="AK787"/>
  <c r="AN787"/>
  <c r="AN788" s="1"/>
  <c r="AN789" s="1"/>
  <c r="AN790" s="1"/>
  <c r="AN791" s="1"/>
  <c r="AK788"/>
  <c r="AK789" s="1"/>
  <c r="AK790"/>
  <c r="AP790"/>
  <c r="AP791" s="1"/>
  <c r="AK791"/>
  <c r="AK792"/>
  <c r="AL792"/>
  <c r="AN792"/>
  <c r="AO792"/>
  <c r="AP792"/>
  <c r="AK793"/>
  <c r="AK794" s="1"/>
  <c r="AL793"/>
  <c r="AM793"/>
  <c r="AN793"/>
  <c r="AO793"/>
  <c r="AP793"/>
  <c r="AP794" s="1"/>
  <c r="AP795" s="1"/>
  <c r="AP796" s="1"/>
  <c r="AP797" s="1"/>
  <c r="AP798" s="1"/>
  <c r="AP799" s="1"/>
  <c r="AP800" s="1"/>
  <c r="AP801" s="1"/>
  <c r="AP802" s="1"/>
  <c r="AP803" s="1"/>
  <c r="AP804" s="1"/>
  <c r="AL794"/>
  <c r="AM794"/>
  <c r="AN794"/>
  <c r="AO794"/>
  <c r="AK795"/>
  <c r="AL795"/>
  <c r="AM795"/>
  <c r="AN795"/>
  <c r="AO795"/>
  <c r="AK796"/>
  <c r="AL796"/>
  <c r="AL797" s="1"/>
  <c r="AL798" s="1"/>
  <c r="AL799" s="1"/>
  <c r="AL800" s="1"/>
  <c r="AL801" s="1"/>
  <c r="AL802" s="1"/>
  <c r="AL803" s="1"/>
  <c r="AL804" s="1"/>
  <c r="AL805" s="1"/>
  <c r="AL806" s="1"/>
  <c r="AL807" s="1"/>
  <c r="AL808" s="1"/>
  <c r="AL809" s="1"/>
  <c r="AM796"/>
  <c r="AN796"/>
  <c r="AN797" s="1"/>
  <c r="AO796"/>
  <c r="AO797" s="1"/>
  <c r="AO798" s="1"/>
  <c r="AO799" s="1"/>
  <c r="AO800" s="1"/>
  <c r="AO801" s="1"/>
  <c r="AO802" s="1"/>
  <c r="AO803" s="1"/>
  <c r="AK797"/>
  <c r="AK798" s="1"/>
  <c r="AM797"/>
  <c r="AM798" s="1"/>
  <c r="AM799" s="1"/>
  <c r="AM800" s="1"/>
  <c r="AM801" s="1"/>
  <c r="AM802" s="1"/>
  <c r="AM803" s="1"/>
  <c r="AM804" s="1"/>
  <c r="AM805" s="1"/>
  <c r="AM806" s="1"/>
  <c r="AM807" s="1"/>
  <c r="AM808" s="1"/>
  <c r="AM809" s="1"/>
  <c r="AM810" s="1"/>
  <c r="AM811" s="1"/>
  <c r="AM812" s="1"/>
  <c r="AM813" s="1"/>
  <c r="AM814" s="1"/>
  <c r="AN798"/>
  <c r="AN799" s="1"/>
  <c r="AN800" s="1"/>
  <c r="AN801" s="1"/>
  <c r="AN802" s="1"/>
  <c r="AK799"/>
  <c r="AK800"/>
  <c r="AK801"/>
  <c r="AK802"/>
  <c r="AK803"/>
  <c r="AK804" s="1"/>
  <c r="AK805" s="1"/>
  <c r="AN803"/>
  <c r="AN804" s="1"/>
  <c r="AO804"/>
  <c r="AO805" s="1"/>
  <c r="AO806" s="1"/>
  <c r="AN805"/>
  <c r="AP805"/>
  <c r="AP806" s="1"/>
  <c r="AP807" s="1"/>
  <c r="AP808" s="1"/>
  <c r="AK806"/>
  <c r="AN806"/>
  <c r="AK807"/>
  <c r="AN807"/>
  <c r="AN808" s="1"/>
  <c r="AO807"/>
  <c r="AK808"/>
  <c r="AO808"/>
  <c r="AK809"/>
  <c r="AN809"/>
  <c r="AN810" s="1"/>
  <c r="AO809"/>
  <c r="AO810" s="1"/>
  <c r="AP809"/>
  <c r="AP810" s="1"/>
  <c r="AK810"/>
  <c r="AL810"/>
  <c r="AK811"/>
  <c r="AK812" s="1"/>
  <c r="AL811"/>
  <c r="AL812" s="1"/>
  <c r="AL813" s="1"/>
  <c r="AL814" s="1"/>
  <c r="AN811"/>
  <c r="AN812" s="1"/>
  <c r="AN813" s="1"/>
  <c r="AN814" s="1"/>
  <c r="AN815" s="1"/>
  <c r="AN816" s="1"/>
  <c r="AN817" s="1"/>
  <c r="AN818" s="1"/>
  <c r="AO811"/>
  <c r="AO812" s="1"/>
  <c r="AO813" s="1"/>
  <c r="AO814" s="1"/>
  <c r="AO815" s="1"/>
  <c r="AO816" s="1"/>
  <c r="AO817" s="1"/>
  <c r="AO818" s="1"/>
  <c r="AP811"/>
  <c r="AP812" s="1"/>
  <c r="AP813" s="1"/>
  <c r="AP814" s="1"/>
  <c r="AK813"/>
  <c r="AK814" s="1"/>
  <c r="AK815"/>
  <c r="AL815"/>
  <c r="AL816" s="1"/>
  <c r="AL817" s="1"/>
  <c r="AM815"/>
  <c r="AM816" s="1"/>
  <c r="AM817" s="1"/>
  <c r="AP815"/>
  <c r="AP816" s="1"/>
  <c r="AP817" s="1"/>
  <c r="AP818" s="1"/>
  <c r="AP819" s="1"/>
  <c r="AP820" s="1"/>
  <c r="AP821" s="1"/>
  <c r="AP822" s="1"/>
  <c r="AP823" s="1"/>
  <c r="AK816"/>
  <c r="AK817" s="1"/>
  <c r="AK818"/>
  <c r="AL818"/>
  <c r="AL819" s="1"/>
  <c r="AM818"/>
  <c r="AM819" s="1"/>
  <c r="AM820" s="1"/>
  <c r="AM821" s="1"/>
  <c r="AM822" s="1"/>
  <c r="AM823" s="1"/>
  <c r="AK819"/>
  <c r="AK820" s="1"/>
  <c r="AN819"/>
  <c r="AN820" s="1"/>
  <c r="AN821" s="1"/>
  <c r="AN822" s="1"/>
  <c r="AN823" s="1"/>
  <c r="AN824" s="1"/>
  <c r="AO819"/>
  <c r="AO820" s="1"/>
  <c r="AO821" s="1"/>
  <c r="AO822" s="1"/>
  <c r="AO823" s="1"/>
  <c r="AO824" s="1"/>
  <c r="AO825" s="1"/>
  <c r="AL820"/>
  <c r="AL821" s="1"/>
  <c r="AL822" s="1"/>
  <c r="AL823" s="1"/>
  <c r="AK821"/>
  <c r="AK822"/>
  <c r="AK823"/>
  <c r="AK824"/>
  <c r="AL824"/>
  <c r="AL825" s="1"/>
  <c r="AM824"/>
  <c r="AM825" s="1"/>
  <c r="AP824"/>
  <c r="AK825"/>
  <c r="AN825"/>
  <c r="AN826" s="1"/>
  <c r="AP825"/>
  <c r="AP826" s="1"/>
  <c r="AK826"/>
  <c r="AL826"/>
  <c r="AM826"/>
  <c r="AO826"/>
  <c r="AK827"/>
  <c r="AL827"/>
  <c r="AL828" s="1"/>
  <c r="AM827"/>
  <c r="AN827"/>
  <c r="AO827"/>
  <c r="AP827"/>
  <c r="AK828"/>
  <c r="AM828"/>
  <c r="AM829" s="1"/>
  <c r="AM830" s="1"/>
  <c r="AM831" s="1"/>
  <c r="AN828"/>
  <c r="AO828"/>
  <c r="AP828"/>
  <c r="AK829"/>
  <c r="AK830" s="1"/>
  <c r="AK831" s="1"/>
  <c r="AL829"/>
  <c r="AL830" s="1"/>
  <c r="AL831" s="1"/>
  <c r="AN829"/>
  <c r="AN830" s="1"/>
  <c r="AN831" s="1"/>
  <c r="AO829"/>
  <c r="AO830" s="1"/>
  <c r="AO831" s="1"/>
  <c r="AP829"/>
  <c r="AP830" s="1"/>
  <c r="AP831" s="1"/>
  <c r="AP832" s="1"/>
  <c r="AP833" s="1"/>
  <c r="AP834" s="1"/>
  <c r="AK832"/>
  <c r="AL832"/>
  <c r="AM832"/>
  <c r="AN832"/>
  <c r="AN833" s="1"/>
  <c r="AO832"/>
  <c r="AK833"/>
  <c r="AL833"/>
  <c r="AM833"/>
  <c r="AO833"/>
  <c r="AK834"/>
  <c r="AL834"/>
  <c r="AM834"/>
  <c r="AN834"/>
  <c r="AO834"/>
  <c r="AK835"/>
  <c r="AL835"/>
  <c r="AL836" s="1"/>
  <c r="AL837" s="1"/>
  <c r="AL838" s="1"/>
  <c r="AL839" s="1"/>
  <c r="AL840" s="1"/>
  <c r="AL841" s="1"/>
  <c r="AL842" s="1"/>
  <c r="AL843" s="1"/>
  <c r="AM835"/>
  <c r="AM836" s="1"/>
  <c r="AM837" s="1"/>
  <c r="AM838" s="1"/>
  <c r="AM839" s="1"/>
  <c r="AM840" s="1"/>
  <c r="AM841" s="1"/>
  <c r="AM842" s="1"/>
  <c r="AM843" s="1"/>
  <c r="AN835"/>
  <c r="AO835"/>
  <c r="AO836" s="1"/>
  <c r="AO837" s="1"/>
  <c r="AO838" s="1"/>
  <c r="AP835"/>
  <c r="AK836"/>
  <c r="AN836"/>
  <c r="AN837" s="1"/>
  <c r="AN838" s="1"/>
  <c r="AN839" s="1"/>
  <c r="AN840" s="1"/>
  <c r="AN841" s="1"/>
  <c r="AN842" s="1"/>
  <c r="AN843" s="1"/>
  <c r="AP836"/>
  <c r="AP837" s="1"/>
  <c r="AP838" s="1"/>
  <c r="AP839" s="1"/>
  <c r="AP840" s="1"/>
  <c r="AP841" s="1"/>
  <c r="AP842" s="1"/>
  <c r="AP843" s="1"/>
  <c r="AP844" s="1"/>
  <c r="AK837"/>
  <c r="AK838" s="1"/>
  <c r="AK839" s="1"/>
  <c r="AO839"/>
  <c r="AK840"/>
  <c r="AK841" s="1"/>
  <c r="AO840"/>
  <c r="AO841"/>
  <c r="AK842"/>
  <c r="AO842"/>
  <c r="AK843"/>
  <c r="AO843"/>
  <c r="AK844"/>
  <c r="AK845" s="1"/>
  <c r="AL844"/>
  <c r="AM844"/>
  <c r="AN844"/>
  <c r="AO844"/>
  <c r="AL845"/>
  <c r="AM845"/>
  <c r="AN845"/>
  <c r="AO845"/>
  <c r="AO846" s="1"/>
  <c r="AO847" s="1"/>
  <c r="AO848" s="1"/>
  <c r="AO849" s="1"/>
  <c r="AO850" s="1"/>
  <c r="AO851" s="1"/>
  <c r="AO852" s="1"/>
  <c r="AO853" s="1"/>
  <c r="AO854" s="1"/>
  <c r="AO855" s="1"/>
  <c r="AO856" s="1"/>
  <c r="AO857" s="1"/>
  <c r="AP845"/>
  <c r="AK846"/>
  <c r="AK847" s="1"/>
  <c r="AL846"/>
  <c r="AL847" s="1"/>
  <c r="AL848" s="1"/>
  <c r="AL849" s="1"/>
  <c r="AL850" s="1"/>
  <c r="AL851" s="1"/>
  <c r="AL852" s="1"/>
  <c r="AL853" s="1"/>
  <c r="AL854" s="1"/>
  <c r="AL855" s="1"/>
  <c r="AL856" s="1"/>
  <c r="AL857" s="1"/>
  <c r="AL858" s="1"/>
  <c r="AL859" s="1"/>
  <c r="AL860" s="1"/>
  <c r="AM846"/>
  <c r="AM847" s="1"/>
  <c r="AM848" s="1"/>
  <c r="AM849" s="1"/>
  <c r="AM850" s="1"/>
  <c r="AM851" s="1"/>
  <c r="AM852" s="1"/>
  <c r="AM853" s="1"/>
  <c r="AM854" s="1"/>
  <c r="AM855" s="1"/>
  <c r="AM856" s="1"/>
  <c r="AM857" s="1"/>
  <c r="AM858" s="1"/>
  <c r="AM859" s="1"/>
  <c r="AM860" s="1"/>
  <c r="AM861" s="1"/>
  <c r="AM862" s="1"/>
  <c r="AM863" s="1"/>
  <c r="AM864" s="1"/>
  <c r="AM865" s="1"/>
  <c r="AM866" s="1"/>
  <c r="AM867" s="1"/>
  <c r="AM868" s="1"/>
  <c r="AM869" s="1"/>
  <c r="AM870" s="1"/>
  <c r="AN846"/>
  <c r="AN847" s="1"/>
  <c r="AN848" s="1"/>
  <c r="AP846"/>
  <c r="AP847" s="1"/>
  <c r="AP848" s="1"/>
  <c r="AP849" s="1"/>
  <c r="AP850" s="1"/>
  <c r="AP851" s="1"/>
  <c r="AP852" s="1"/>
  <c r="AP853" s="1"/>
  <c r="AP854" s="1"/>
  <c r="AP855" s="1"/>
  <c r="AP856" s="1"/>
  <c r="AP857" s="1"/>
  <c r="AP858" s="1"/>
  <c r="AP859" s="1"/>
  <c r="AK848"/>
  <c r="AK849"/>
  <c r="AN849"/>
  <c r="AK850"/>
  <c r="AN850"/>
  <c r="AN851" s="1"/>
  <c r="AN852" s="1"/>
  <c r="AK851"/>
  <c r="AK852"/>
  <c r="AK853" s="1"/>
  <c r="AN853"/>
  <c r="AN854" s="1"/>
  <c r="AN855" s="1"/>
  <c r="AK854"/>
  <c r="AK855" s="1"/>
  <c r="AK856"/>
  <c r="AN856"/>
  <c r="AK857"/>
  <c r="AN857"/>
  <c r="AK858"/>
  <c r="AN858"/>
  <c r="AO858"/>
  <c r="AK859"/>
  <c r="AN859"/>
  <c r="AN860" s="1"/>
  <c r="AN861" s="1"/>
  <c r="AN862" s="1"/>
  <c r="AN863" s="1"/>
  <c r="AN864" s="1"/>
  <c r="AN865" s="1"/>
  <c r="AO859"/>
  <c r="AO860" s="1"/>
  <c r="AK860"/>
  <c r="AK861" s="1"/>
  <c r="AK862" s="1"/>
  <c r="AK863" s="1"/>
  <c r="AK864" s="1"/>
  <c r="AP860"/>
  <c r="AL861"/>
  <c r="AL862" s="1"/>
  <c r="AL863" s="1"/>
  <c r="AL864" s="1"/>
  <c r="AO861"/>
  <c r="AO862" s="1"/>
  <c r="AO863" s="1"/>
  <c r="AO864" s="1"/>
  <c r="AP861"/>
  <c r="AP862" s="1"/>
  <c r="AP863" s="1"/>
  <c r="AP864" s="1"/>
  <c r="AP865" s="1"/>
  <c r="AP866" s="1"/>
  <c r="AP867" s="1"/>
  <c r="AP868" s="1"/>
  <c r="AP869" s="1"/>
  <c r="AP870" s="1"/>
  <c r="AP871" s="1"/>
  <c r="AP872" s="1"/>
  <c r="AK865"/>
  <c r="AL865"/>
  <c r="AL866" s="1"/>
  <c r="AL867" s="1"/>
  <c r="AL868" s="1"/>
  <c r="AL869" s="1"/>
  <c r="AL870" s="1"/>
  <c r="AO865"/>
  <c r="AK866"/>
  <c r="AN866"/>
  <c r="AN867" s="1"/>
  <c r="AO866"/>
  <c r="AO867" s="1"/>
  <c r="AO868" s="1"/>
  <c r="AO869" s="1"/>
  <c r="AO870" s="1"/>
  <c r="AK867"/>
  <c r="AK868"/>
  <c r="AK869" s="1"/>
  <c r="AN868"/>
  <c r="AN869"/>
  <c r="AK870"/>
  <c r="AK871" s="1"/>
  <c r="AN870"/>
  <c r="AN871" s="1"/>
  <c r="AL871"/>
  <c r="AM871"/>
  <c r="AO871"/>
  <c r="AO872" s="1"/>
  <c r="AK872"/>
  <c r="AL872"/>
  <c r="AM872"/>
  <c r="AN872"/>
  <c r="AK873"/>
  <c r="AL873"/>
  <c r="AL874" s="1"/>
  <c r="AM873"/>
  <c r="AM874" s="1"/>
  <c r="AN873"/>
  <c r="AN874" s="1"/>
  <c r="AO873"/>
  <c r="AO874" s="1"/>
  <c r="AP873"/>
  <c r="AP874" s="1"/>
  <c r="AK874"/>
  <c r="AK875" s="1"/>
  <c r="AL875"/>
  <c r="AM875"/>
  <c r="AM876" s="1"/>
  <c r="AM877" s="1"/>
  <c r="AM878" s="1"/>
  <c r="AM879" s="1"/>
  <c r="AN875"/>
  <c r="AN876" s="1"/>
  <c r="AN877" s="1"/>
  <c r="AO875"/>
  <c r="AO876" s="1"/>
  <c r="AO877" s="1"/>
  <c r="AP875"/>
  <c r="AK876"/>
  <c r="AL876"/>
  <c r="AL877" s="1"/>
  <c r="AL878" s="1"/>
  <c r="AL879" s="1"/>
  <c r="AL880" s="1"/>
  <c r="AP876"/>
  <c r="AK877"/>
  <c r="AP877"/>
  <c r="AK878"/>
  <c r="AN878"/>
  <c r="AO878"/>
  <c r="AP878"/>
  <c r="AK879"/>
  <c r="AN879"/>
  <c r="AN880" s="1"/>
  <c r="AN881" s="1"/>
  <c r="AO879"/>
  <c r="AP879"/>
  <c r="AK880"/>
  <c r="AM880"/>
  <c r="AO880"/>
  <c r="AP880"/>
  <c r="AK881"/>
  <c r="AL881"/>
  <c r="AM881"/>
  <c r="AO881"/>
  <c r="AP881"/>
  <c r="AK882"/>
  <c r="AK883" s="1"/>
  <c r="AL882"/>
  <c r="AL883" s="1"/>
  <c r="AL884" s="1"/>
  <c r="AM882"/>
  <c r="AM883" s="1"/>
  <c r="AM884" s="1"/>
  <c r="AM885" s="1"/>
  <c r="AM886" s="1"/>
  <c r="AM887" s="1"/>
  <c r="AM888" s="1"/>
  <c r="AM889" s="1"/>
  <c r="AM890" s="1"/>
  <c r="AM891" s="1"/>
  <c r="AN882"/>
  <c r="AN883" s="1"/>
  <c r="AN884" s="1"/>
  <c r="AO882"/>
  <c r="AO883" s="1"/>
  <c r="AO884" s="1"/>
  <c r="AO885" s="1"/>
  <c r="AO886" s="1"/>
  <c r="AO887" s="1"/>
  <c r="AO888" s="1"/>
  <c r="AO889" s="1"/>
  <c r="AP882"/>
  <c r="AP883" s="1"/>
  <c r="AP884" s="1"/>
  <c r="AP885" s="1"/>
  <c r="AP886" s="1"/>
  <c r="AK884"/>
  <c r="AK885"/>
  <c r="AL885"/>
  <c r="AL886" s="1"/>
  <c r="AL887" s="1"/>
  <c r="AL888" s="1"/>
  <c r="AL889" s="1"/>
  <c r="AN885"/>
  <c r="AN886" s="1"/>
  <c r="AN887" s="1"/>
  <c r="AN888" s="1"/>
  <c r="AN889" s="1"/>
  <c r="AK886"/>
  <c r="AK887"/>
  <c r="AK888" s="1"/>
  <c r="AP887"/>
  <c r="AP888" s="1"/>
  <c r="AP889" s="1"/>
  <c r="AP890" s="1"/>
  <c r="AP891" s="1"/>
  <c r="AK889"/>
  <c r="AK890"/>
  <c r="AK891" s="1"/>
  <c r="AL890"/>
  <c r="AL891" s="1"/>
  <c r="AN890"/>
  <c r="AN891" s="1"/>
  <c r="AO890"/>
  <c r="AO891" s="1"/>
  <c r="AK892"/>
  <c r="AL892"/>
  <c r="AM892"/>
  <c r="AN892"/>
  <c r="AN893" s="1"/>
  <c r="AO892"/>
  <c r="AO893" s="1"/>
  <c r="AO894" s="1"/>
  <c r="AO895" s="1"/>
  <c r="AO896" s="1"/>
  <c r="AO897" s="1"/>
  <c r="AO898" s="1"/>
  <c r="AP892"/>
  <c r="AP893" s="1"/>
  <c r="AP894" s="1"/>
  <c r="AP895" s="1"/>
  <c r="AP896" s="1"/>
  <c r="AK893"/>
  <c r="AL893"/>
  <c r="AM893"/>
  <c r="AK894"/>
  <c r="AL894"/>
  <c r="AL895" s="1"/>
  <c r="AL896" s="1"/>
  <c r="AM894"/>
  <c r="AM895" s="1"/>
  <c r="AM896" s="1"/>
  <c r="AN894"/>
  <c r="AN895" s="1"/>
  <c r="AK895"/>
  <c r="AK896"/>
  <c r="AN896"/>
  <c r="AN897" s="1"/>
  <c r="AN898" s="1"/>
  <c r="AK897"/>
  <c r="AK898" s="1"/>
  <c r="AL897"/>
  <c r="AL898" s="1"/>
  <c r="AL899" s="1"/>
  <c r="AM897"/>
  <c r="AP897"/>
  <c r="AM898"/>
  <c r="AP898"/>
  <c r="AK899"/>
  <c r="AM899"/>
  <c r="AM900" s="1"/>
  <c r="AM901" s="1"/>
  <c r="AM902" s="1"/>
  <c r="AM903" s="1"/>
  <c r="AM904" s="1"/>
  <c r="AM905" s="1"/>
  <c r="AM906" s="1"/>
  <c r="AM907" s="1"/>
  <c r="AM908" s="1"/>
  <c r="AM909" s="1"/>
  <c r="AM910" s="1"/>
  <c r="AM911" s="1"/>
  <c r="AM912" s="1"/>
  <c r="AM913" s="1"/>
  <c r="AM914" s="1"/>
  <c r="AM915" s="1"/>
  <c r="AM916" s="1"/>
  <c r="AM917" s="1"/>
  <c r="AM918" s="1"/>
  <c r="AM919" s="1"/>
  <c r="AN899"/>
  <c r="AN900" s="1"/>
  <c r="AN901" s="1"/>
  <c r="AN902" s="1"/>
  <c r="AO899"/>
  <c r="AP899"/>
  <c r="AK900"/>
  <c r="AK901" s="1"/>
  <c r="AL900"/>
  <c r="AL901" s="1"/>
  <c r="AL902" s="1"/>
  <c r="AL903" s="1"/>
  <c r="AL904" s="1"/>
  <c r="AL905" s="1"/>
  <c r="AO900"/>
  <c r="AO901" s="1"/>
  <c r="AP900"/>
  <c r="AP901" s="1"/>
  <c r="AP902" s="1"/>
  <c r="AP903" s="1"/>
  <c r="AP904" s="1"/>
  <c r="AP905" s="1"/>
  <c r="AP906" s="1"/>
  <c r="AP907" s="1"/>
  <c r="AP908" s="1"/>
  <c r="AP909" s="1"/>
  <c r="AK902"/>
  <c r="AK903" s="1"/>
  <c r="AO902"/>
  <c r="AO903" s="1"/>
  <c r="AO904" s="1"/>
  <c r="AO905" s="1"/>
  <c r="AO906" s="1"/>
  <c r="AO907" s="1"/>
  <c r="AO908" s="1"/>
  <c r="AO909" s="1"/>
  <c r="AO910" s="1"/>
  <c r="AO911" s="1"/>
  <c r="AO912" s="1"/>
  <c r="AN903"/>
  <c r="AK904"/>
  <c r="AK905" s="1"/>
  <c r="AN904"/>
  <c r="AN905"/>
  <c r="AK906"/>
  <c r="AL906"/>
  <c r="AN906"/>
  <c r="AK907"/>
  <c r="AL907"/>
  <c r="AL908" s="1"/>
  <c r="AN907"/>
  <c r="AK908"/>
  <c r="AN908"/>
  <c r="AK909"/>
  <c r="AK910" s="1"/>
  <c r="AL909"/>
  <c r="AN909"/>
  <c r="AL910"/>
  <c r="AL911" s="1"/>
  <c r="AL912" s="1"/>
  <c r="AL913" s="1"/>
  <c r="AL914" s="1"/>
  <c r="AL915" s="1"/>
  <c r="AN910"/>
  <c r="AP910"/>
  <c r="AK911"/>
  <c r="AN911"/>
  <c r="AP911"/>
  <c r="AP912" s="1"/>
  <c r="AP913" s="1"/>
  <c r="AK912"/>
  <c r="AK913" s="1"/>
  <c r="AN912"/>
  <c r="AN913"/>
  <c r="AN914" s="1"/>
  <c r="AN915" s="1"/>
  <c r="AN916" s="1"/>
  <c r="AO913"/>
  <c r="AK914"/>
  <c r="AO914"/>
  <c r="AO915" s="1"/>
  <c r="AP914"/>
  <c r="AP915" s="1"/>
  <c r="AP916" s="1"/>
  <c r="AK915"/>
  <c r="AK916"/>
  <c r="AL916"/>
  <c r="AO916"/>
  <c r="AK917"/>
  <c r="AK918" s="1"/>
  <c r="AL917"/>
  <c r="AN917"/>
  <c r="AO917"/>
  <c r="AP917"/>
  <c r="AP918" s="1"/>
  <c r="AL918"/>
  <c r="AL919" s="1"/>
  <c r="AN918"/>
  <c r="AO918"/>
  <c r="AK919"/>
  <c r="AK920" s="1"/>
  <c r="AK921" s="1"/>
  <c r="AN919"/>
  <c r="AO919"/>
  <c r="AP919"/>
  <c r="AP920" s="1"/>
  <c r="AP921" s="1"/>
  <c r="AP922" s="1"/>
  <c r="AP923" s="1"/>
  <c r="AP924" s="1"/>
  <c r="AP925" s="1"/>
  <c r="AP926" s="1"/>
  <c r="AP927" s="1"/>
  <c r="AP928" s="1"/>
  <c r="AP929" s="1"/>
  <c r="AP930" s="1"/>
  <c r="AP931" s="1"/>
  <c r="AP932" s="1"/>
  <c r="AP933" s="1"/>
  <c r="AL920"/>
  <c r="AL921" s="1"/>
  <c r="AL922" s="1"/>
  <c r="AL923" s="1"/>
  <c r="AL924" s="1"/>
  <c r="AL925" s="1"/>
  <c r="AL926" s="1"/>
  <c r="AM920"/>
  <c r="AM921" s="1"/>
  <c r="AM922" s="1"/>
  <c r="AM923" s="1"/>
  <c r="AM924" s="1"/>
  <c r="AM925" s="1"/>
  <c r="AM926" s="1"/>
  <c r="AM927" s="1"/>
  <c r="AM928" s="1"/>
  <c r="AM929" s="1"/>
  <c r="AM930" s="1"/>
  <c r="AM931" s="1"/>
  <c r="AM932" s="1"/>
  <c r="AM933" s="1"/>
  <c r="AM934" s="1"/>
  <c r="AM935" s="1"/>
  <c r="AM936" s="1"/>
  <c r="AM937" s="1"/>
  <c r="AM938" s="1"/>
  <c r="AM939" s="1"/>
  <c r="AM940" s="1"/>
  <c r="AM941" s="1"/>
  <c r="AN920"/>
  <c r="AN921" s="1"/>
  <c r="AN922" s="1"/>
  <c r="AN923" s="1"/>
  <c r="AN924" s="1"/>
  <c r="AO920"/>
  <c r="AO921" s="1"/>
  <c r="AO922" s="1"/>
  <c r="AO923" s="1"/>
  <c r="AO924" s="1"/>
  <c r="AO925" s="1"/>
  <c r="AO926" s="1"/>
  <c r="AO927" s="1"/>
  <c r="AO928" s="1"/>
  <c r="AO929" s="1"/>
  <c r="AO930" s="1"/>
  <c r="AO931" s="1"/>
  <c r="AO932" s="1"/>
  <c r="AO933" s="1"/>
  <c r="AK922"/>
  <c r="AK923" s="1"/>
  <c r="AK924" s="1"/>
  <c r="AK925" s="1"/>
  <c r="AN925"/>
  <c r="AK926"/>
  <c r="AN926"/>
  <c r="AK927"/>
  <c r="AL927"/>
  <c r="AL928" s="1"/>
  <c r="AL929" s="1"/>
  <c r="AL930" s="1"/>
  <c r="AN927"/>
  <c r="AN928" s="1"/>
  <c r="AN929" s="1"/>
  <c r="AN930" s="1"/>
  <c r="AK928"/>
  <c r="AK929" s="1"/>
  <c r="AK930"/>
  <c r="AK931" s="1"/>
  <c r="AL931"/>
  <c r="AL932" s="1"/>
  <c r="AL933" s="1"/>
  <c r="AL934" s="1"/>
  <c r="AL935" s="1"/>
  <c r="AL936" s="1"/>
  <c r="AL937" s="1"/>
  <c r="AL938" s="1"/>
  <c r="AL939" s="1"/>
  <c r="AL940" s="1"/>
  <c r="AN931"/>
  <c r="AK932"/>
  <c r="AN932"/>
  <c r="AN933" s="1"/>
  <c r="AK933"/>
  <c r="AK934"/>
  <c r="AN934"/>
  <c r="AO934"/>
  <c r="AO935" s="1"/>
  <c r="AO936" s="1"/>
  <c r="AO937" s="1"/>
  <c r="AO938" s="1"/>
  <c r="AO939" s="1"/>
  <c r="AP934"/>
  <c r="AP935" s="1"/>
  <c r="AP936" s="1"/>
  <c r="AP937" s="1"/>
  <c r="AP938" s="1"/>
  <c r="AK935"/>
  <c r="AN935"/>
  <c r="AN936" s="1"/>
  <c r="AN937" s="1"/>
  <c r="AN938" s="1"/>
  <c r="AK936"/>
  <c r="AK937"/>
  <c r="AK938" s="1"/>
  <c r="AK939"/>
  <c r="AN939"/>
  <c r="AP939"/>
  <c r="AK940"/>
  <c r="AN940"/>
  <c r="AO940"/>
  <c r="AP940"/>
  <c r="AK941"/>
  <c r="AL941"/>
  <c r="AN941"/>
  <c r="AO941"/>
  <c r="AO942" s="1"/>
  <c r="AO943" s="1"/>
  <c r="AP941"/>
  <c r="AK942"/>
  <c r="AL942"/>
  <c r="AL943" s="1"/>
  <c r="AL944" s="1"/>
  <c r="AL945" s="1"/>
  <c r="AL946" s="1"/>
  <c r="AM942"/>
  <c r="AM943" s="1"/>
  <c r="AM944" s="1"/>
  <c r="AM945" s="1"/>
  <c r="AM946" s="1"/>
  <c r="AM947" s="1"/>
  <c r="AM948" s="1"/>
  <c r="AM949" s="1"/>
  <c r="AM950" s="1"/>
  <c r="AM951" s="1"/>
  <c r="AM952" s="1"/>
  <c r="AM953" s="1"/>
  <c r="AM954" s="1"/>
  <c r="AM955" s="1"/>
  <c r="AN942"/>
  <c r="AN943" s="1"/>
  <c r="AP942"/>
  <c r="AK943"/>
  <c r="AP943"/>
  <c r="AK944"/>
  <c r="AN944"/>
  <c r="AN945" s="1"/>
  <c r="AO944"/>
  <c r="AO945" s="1"/>
  <c r="AO946" s="1"/>
  <c r="AO947" s="1"/>
  <c r="AO948" s="1"/>
  <c r="AO949" s="1"/>
  <c r="AO950" s="1"/>
  <c r="AO951" s="1"/>
  <c r="AO952" s="1"/>
  <c r="AO953" s="1"/>
  <c r="AP944"/>
  <c r="AP945" s="1"/>
  <c r="AP946" s="1"/>
  <c r="AK945"/>
  <c r="AK946" s="1"/>
  <c r="AN946"/>
  <c r="AK947"/>
  <c r="AL947"/>
  <c r="AL948" s="1"/>
  <c r="AL949" s="1"/>
  <c r="AL950" s="1"/>
  <c r="AN947"/>
  <c r="AN948" s="1"/>
  <c r="AN949" s="1"/>
  <c r="AN950" s="1"/>
  <c r="AN951" s="1"/>
  <c r="AP947"/>
  <c r="AP948" s="1"/>
  <c r="AP949" s="1"/>
  <c r="AP950" s="1"/>
  <c r="AP951" s="1"/>
  <c r="AP952" s="1"/>
  <c r="AK948"/>
  <c r="AK949" s="1"/>
  <c r="AK950" s="1"/>
  <c r="AK951"/>
  <c r="AL951"/>
  <c r="AL952" s="1"/>
  <c r="AL953" s="1"/>
  <c r="AK952"/>
  <c r="AK953" s="1"/>
  <c r="AN952"/>
  <c r="AN953" s="1"/>
  <c r="AN954" s="1"/>
  <c r="AP953"/>
  <c r="AP954" s="1"/>
  <c r="AP955" s="1"/>
  <c r="AP956" s="1"/>
  <c r="AK954"/>
  <c r="AK955" s="1"/>
  <c r="AL954"/>
  <c r="AL955" s="1"/>
  <c r="AO954"/>
  <c r="AO955" s="1"/>
  <c r="AN955"/>
  <c r="AN956" s="1"/>
  <c r="AK956"/>
  <c r="AK957" s="1"/>
  <c r="AK958" s="1"/>
  <c r="AL956"/>
  <c r="AL957" s="1"/>
  <c r="AM956"/>
  <c r="AM957" s="1"/>
  <c r="AO956"/>
  <c r="AN957"/>
  <c r="AO957"/>
  <c r="AP957"/>
  <c r="AP958" s="1"/>
  <c r="AP959" s="1"/>
  <c r="AL958"/>
  <c r="AM958"/>
  <c r="AM959" s="1"/>
  <c r="AN958"/>
  <c r="AN959" s="1"/>
  <c r="AN960" s="1"/>
  <c r="AN961" s="1"/>
  <c r="AO958"/>
  <c r="AK959"/>
  <c r="AL959"/>
  <c r="AO959"/>
  <c r="AK960"/>
  <c r="AL960"/>
  <c r="AL961" s="1"/>
  <c r="AL962" s="1"/>
  <c r="AM960"/>
  <c r="AM961" s="1"/>
  <c r="AM962" s="1"/>
  <c r="AO960"/>
  <c r="AO961" s="1"/>
  <c r="AO962" s="1"/>
  <c r="AO963" s="1"/>
  <c r="AP960"/>
  <c r="AP961" s="1"/>
  <c r="AK961"/>
  <c r="AK962"/>
  <c r="AK963" s="1"/>
  <c r="AN962"/>
  <c r="AP962"/>
  <c r="AL963"/>
  <c r="AL964" s="1"/>
  <c r="AL965" s="1"/>
  <c r="AL966" s="1"/>
  <c r="AM963"/>
  <c r="AM964" s="1"/>
  <c r="AM965" s="1"/>
  <c r="AM966" s="1"/>
  <c r="AM967" s="1"/>
  <c r="AM968" s="1"/>
  <c r="AM969" s="1"/>
  <c r="AM970" s="1"/>
  <c r="AM971" s="1"/>
  <c r="AM972" s="1"/>
  <c r="AM973" s="1"/>
  <c r="AM974" s="1"/>
  <c r="AM975" s="1"/>
  <c r="AM976" s="1"/>
  <c r="AM977" s="1"/>
  <c r="AM978" s="1"/>
  <c r="AM979" s="1"/>
  <c r="AM980" s="1"/>
  <c r="AN963"/>
  <c r="AP963"/>
  <c r="AK964"/>
  <c r="AK965" s="1"/>
  <c r="AN964"/>
  <c r="AO964"/>
  <c r="AP964"/>
  <c r="AN965"/>
  <c r="AO965"/>
  <c r="AP965"/>
  <c r="AK966"/>
  <c r="AK967" s="1"/>
  <c r="AN966"/>
  <c r="AO966"/>
  <c r="AP966"/>
  <c r="AP967" s="1"/>
  <c r="AP968" s="1"/>
  <c r="AP969" s="1"/>
  <c r="AP970" s="1"/>
  <c r="AP971" s="1"/>
  <c r="AP972" s="1"/>
  <c r="AP973" s="1"/>
  <c r="AP974" s="1"/>
  <c r="AP975" s="1"/>
  <c r="AP976" s="1"/>
  <c r="AP977" s="1"/>
  <c r="AP978" s="1"/>
  <c r="AL967"/>
  <c r="AL968" s="1"/>
  <c r="AL969" s="1"/>
  <c r="AL970" s="1"/>
  <c r="AL971" s="1"/>
  <c r="AL972" s="1"/>
  <c r="AL973" s="1"/>
  <c r="AL974" s="1"/>
  <c r="AN967"/>
  <c r="AO967"/>
  <c r="AK968"/>
  <c r="AN968"/>
  <c r="AN969" s="1"/>
  <c r="AN970" s="1"/>
  <c r="AN971" s="1"/>
  <c r="AN972" s="1"/>
  <c r="AN973" s="1"/>
  <c r="AN974" s="1"/>
  <c r="AO968"/>
  <c r="AO969" s="1"/>
  <c r="AO970" s="1"/>
  <c r="AK969"/>
  <c r="AK970"/>
  <c r="AK971"/>
  <c r="AO971"/>
  <c r="AK972"/>
  <c r="AO972"/>
  <c r="AK973"/>
  <c r="AO973"/>
  <c r="AO974" s="1"/>
  <c r="AK974"/>
  <c r="AK975"/>
  <c r="AK976" s="1"/>
  <c r="AL975"/>
  <c r="AN975"/>
  <c r="AO975"/>
  <c r="AO976" s="1"/>
  <c r="AO977" s="1"/>
  <c r="AO978" s="1"/>
  <c r="AO979" s="1"/>
  <c r="AL976"/>
  <c r="AL977" s="1"/>
  <c r="AL978" s="1"/>
  <c r="AL979" s="1"/>
  <c r="AN976"/>
  <c r="AK977"/>
  <c r="AK978" s="1"/>
  <c r="AN977"/>
  <c r="AN978" s="1"/>
  <c r="AK979"/>
  <c r="AN979"/>
  <c r="AP979"/>
  <c r="AK980"/>
  <c r="AL980"/>
  <c r="AN980"/>
  <c r="AO980"/>
  <c r="AP980"/>
  <c r="AK981"/>
  <c r="AL981"/>
  <c r="AL982" s="1"/>
  <c r="AM981"/>
  <c r="AM982" s="1"/>
  <c r="AN981"/>
  <c r="AO981"/>
  <c r="AP981"/>
  <c r="AP982" s="1"/>
  <c r="AK982"/>
  <c r="AN982"/>
  <c r="AO982"/>
  <c r="AK983"/>
  <c r="AL983"/>
  <c r="AM983"/>
  <c r="AN983"/>
  <c r="AO983"/>
  <c r="AP983"/>
  <c r="AK984"/>
  <c r="AL984"/>
  <c r="AL985" s="1"/>
  <c r="AL986" s="1"/>
  <c r="AL987" s="1"/>
  <c r="AL988" s="1"/>
  <c r="AL989" s="1"/>
  <c r="AL990" s="1"/>
  <c r="AM984"/>
  <c r="AM985" s="1"/>
  <c r="AM986" s="1"/>
  <c r="AM987" s="1"/>
  <c r="AM988" s="1"/>
  <c r="AM989" s="1"/>
  <c r="AM990" s="1"/>
  <c r="AM991" s="1"/>
  <c r="AN984"/>
  <c r="AN985" s="1"/>
  <c r="AN986" s="1"/>
  <c r="AO984"/>
  <c r="AP984"/>
  <c r="AK985"/>
  <c r="AO985"/>
  <c r="AO986" s="1"/>
  <c r="AO987" s="1"/>
  <c r="AP985"/>
  <c r="AK986"/>
  <c r="AP986"/>
  <c r="AP987" s="1"/>
  <c r="AK987"/>
  <c r="AK988" s="1"/>
  <c r="AN987"/>
  <c r="AN988" s="1"/>
  <c r="AO988"/>
  <c r="AP988"/>
  <c r="AK989"/>
  <c r="AN989"/>
  <c r="AO989"/>
  <c r="AP989"/>
  <c r="AK990"/>
  <c r="AN990"/>
  <c r="AN991" s="1"/>
  <c r="AO990"/>
  <c r="AO991" s="1"/>
  <c r="AP990"/>
  <c r="AK991"/>
  <c r="AL991"/>
  <c r="AP991"/>
  <c r="AK992"/>
  <c r="AK993" s="1"/>
  <c r="AK994" s="1"/>
  <c r="AL992"/>
  <c r="AL993" s="1"/>
  <c r="AL994" s="1"/>
  <c r="AL995" s="1"/>
  <c r="AL996" s="1"/>
  <c r="AL997" s="1"/>
  <c r="AL998" s="1"/>
  <c r="AL999" s="1"/>
  <c r="AL1000" s="1"/>
  <c r="AM992"/>
  <c r="AM993" s="1"/>
  <c r="AM994" s="1"/>
  <c r="AM995" s="1"/>
  <c r="AM996" s="1"/>
  <c r="AM997" s="1"/>
  <c r="AM998" s="1"/>
  <c r="AM999" s="1"/>
  <c r="AM1000" s="1"/>
  <c r="AM1001" s="1"/>
  <c r="AN992"/>
  <c r="AN993" s="1"/>
  <c r="AN994" s="1"/>
  <c r="AN995" s="1"/>
  <c r="AO992"/>
  <c r="AO993" s="1"/>
  <c r="AO994" s="1"/>
  <c r="AO995" s="1"/>
  <c r="AP992"/>
  <c r="AP993" s="1"/>
  <c r="AP994" s="1"/>
  <c r="AP995" s="1"/>
  <c r="AK995"/>
  <c r="A996"/>
  <c r="B996"/>
  <c r="AK996"/>
  <c r="AN996"/>
  <c r="AO996"/>
  <c r="AP996"/>
  <c r="A997"/>
  <c r="B997"/>
  <c r="AK997"/>
  <c r="AN997"/>
  <c r="AN998" s="1"/>
  <c r="AN999" s="1"/>
  <c r="AO997"/>
  <c r="AO998" s="1"/>
  <c r="AO999" s="1"/>
  <c r="AP997"/>
  <c r="AP998" s="1"/>
  <c r="AP999" s="1"/>
  <c r="A998"/>
  <c r="B998"/>
  <c r="AK998"/>
  <c r="A999"/>
  <c r="B999"/>
  <c r="AK999"/>
  <c r="AK1000" s="1"/>
  <c r="A1000"/>
  <c r="B1000"/>
  <c r="AJ1000"/>
  <c r="AJ1001" s="1"/>
  <c r="AN1000"/>
  <c r="AN1001" s="1"/>
  <c r="AO1000"/>
  <c r="AO1001" s="1"/>
  <c r="AP1000"/>
  <c r="A1001"/>
  <c r="B1001"/>
  <c r="AK1001"/>
  <c r="AL1001"/>
  <c r="AP1001"/>
  <c r="BE888"/>
  <c r="BE972"/>
  <c r="BA899"/>
  <c r="BA826"/>
  <c r="BD4"/>
  <c r="AJ972"/>
  <c r="BA973" s="1"/>
  <c r="AX31" i="5"/>
  <c r="AE13" i="4"/>
  <c r="AF13"/>
  <c r="AF34"/>
  <c r="AE34"/>
  <c r="AF32"/>
  <c r="AF24"/>
  <c r="AE24"/>
  <c r="AF22"/>
  <c r="AE22"/>
  <c r="AX37" i="5"/>
  <c r="AX33"/>
  <c r="AX29"/>
  <c r="AX21"/>
  <c r="AF29" i="4"/>
  <c r="AE29"/>
  <c r="AF21"/>
  <c r="AE21"/>
  <c r="AG21" s="1"/>
  <c r="P29"/>
  <c r="Q29" s="1"/>
  <c r="O29"/>
  <c r="R29" s="1"/>
  <c r="AG144" i="16"/>
  <c r="AJ144"/>
  <c r="AF144"/>
  <c r="AI144"/>
  <c r="AI133"/>
  <c r="AG87"/>
  <c r="AJ87" s="1"/>
  <c r="AF87"/>
  <c r="AH87" s="1"/>
  <c r="AG80"/>
  <c r="AF80"/>
  <c r="AI80"/>
  <c r="AI69"/>
  <c r="P25" i="4"/>
  <c r="S25" s="1"/>
  <c r="O25"/>
  <c r="R25" s="1"/>
  <c r="AG175" i="16"/>
  <c r="AJ175" s="1"/>
  <c r="AF175"/>
  <c r="AI175" s="1"/>
  <c r="AG168"/>
  <c r="AJ168" s="1"/>
  <c r="AF168"/>
  <c r="AI150"/>
  <c r="AG111"/>
  <c r="AJ111" s="1"/>
  <c r="AF111"/>
  <c r="AI111"/>
  <c r="AG104"/>
  <c r="AF104"/>
  <c r="AI104" s="1"/>
  <c r="AI67"/>
  <c r="AG54"/>
  <c r="AJ54"/>
  <c r="AF54"/>
  <c r="AI54" s="1"/>
  <c r="AK41"/>
  <c r="O31" i="4"/>
  <c r="Q31" s="1"/>
  <c r="P21"/>
  <c r="S21" s="1"/>
  <c r="O21"/>
  <c r="R21" s="1"/>
  <c r="AG192" i="16"/>
  <c r="AF192"/>
  <c r="AI192"/>
  <c r="AG135"/>
  <c r="AF135"/>
  <c r="AI135"/>
  <c r="AG128"/>
  <c r="AJ128" s="1"/>
  <c r="AF128"/>
  <c r="AG71"/>
  <c r="AF71"/>
  <c r="AI71"/>
  <c r="AF37"/>
  <c r="AG37"/>
  <c r="AJ37" s="1"/>
  <c r="AP32" i="4"/>
  <c r="AI25" i="16"/>
  <c r="P17" i="4"/>
  <c r="S17" s="1"/>
  <c r="O17"/>
  <c r="AG199" i="16"/>
  <c r="AJ199"/>
  <c r="AF199"/>
  <c r="AI199"/>
  <c r="AG159"/>
  <c r="AF159"/>
  <c r="AI159"/>
  <c r="AG152"/>
  <c r="AJ152" s="1"/>
  <c r="AF152"/>
  <c r="AG95"/>
  <c r="AJ95"/>
  <c r="AF95"/>
  <c r="AG88"/>
  <c r="AJ88"/>
  <c r="AF88"/>
  <c r="AI77"/>
  <c r="AR31" i="4"/>
  <c r="AR23"/>
  <c r="AR15"/>
  <c r="AR37"/>
  <c r="O23"/>
  <c r="Q23" s="1"/>
  <c r="P13"/>
  <c r="S13" s="1"/>
  <c r="O13"/>
  <c r="R13" s="1"/>
  <c r="AG183" i="16"/>
  <c r="AF183"/>
  <c r="AI183" s="1"/>
  <c r="AG176"/>
  <c r="AJ176" s="1"/>
  <c r="AF176"/>
  <c r="AI176" s="1"/>
  <c r="AI158"/>
  <c r="AH158"/>
  <c r="AK158"/>
  <c r="AG119"/>
  <c r="AJ119"/>
  <c r="AF119"/>
  <c r="AI119" s="1"/>
  <c r="AG112"/>
  <c r="AJ112" s="1"/>
  <c r="AF112"/>
  <c r="AI94"/>
  <c r="AK94"/>
  <c r="AL84"/>
  <c r="AI16"/>
  <c r="R35" i="4"/>
  <c r="AF32" i="16"/>
  <c r="AI182"/>
  <c r="AG143"/>
  <c r="AJ143"/>
  <c r="AF143"/>
  <c r="AI143"/>
  <c r="AG136"/>
  <c r="AJ136"/>
  <c r="AF136"/>
  <c r="AI136"/>
  <c r="AG79"/>
  <c r="AJ79"/>
  <c r="AF79"/>
  <c r="AI79"/>
  <c r="AG72"/>
  <c r="AF72"/>
  <c r="O15" i="4"/>
  <c r="AH172" i="16"/>
  <c r="AK172" s="1"/>
  <c r="AF68"/>
  <c r="AI68" s="1"/>
  <c r="P37" i="4"/>
  <c r="S37" s="1"/>
  <c r="O37"/>
  <c r="R37" s="1"/>
  <c r="AG200" i="16"/>
  <c r="AJ200" s="1"/>
  <c r="AF200"/>
  <c r="AG167"/>
  <c r="AJ167"/>
  <c r="AF167"/>
  <c r="AH167" s="1"/>
  <c r="AG103"/>
  <c r="AJ103"/>
  <c r="AF103"/>
  <c r="AG96"/>
  <c r="AJ96"/>
  <c r="AF96"/>
  <c r="AI78"/>
  <c r="R27" i="4"/>
  <c r="AF28" i="16"/>
  <c r="P33" i="4"/>
  <c r="S33" s="1"/>
  <c r="O33"/>
  <c r="R33" s="1"/>
  <c r="AG191" i="16"/>
  <c r="AJ191"/>
  <c r="AF191"/>
  <c r="AG184"/>
  <c r="AJ184" s="1"/>
  <c r="AF184"/>
  <c r="AI184"/>
  <c r="AG127"/>
  <c r="AJ127" s="1"/>
  <c r="AF127"/>
  <c r="AG120"/>
  <c r="AJ120"/>
  <c r="AF120"/>
  <c r="AI120"/>
  <c r="AI109"/>
  <c r="AH109"/>
  <c r="AK109" s="1"/>
  <c r="AR21" i="4"/>
  <c r="AG21" i="16"/>
  <c r="AH21"/>
  <c r="AF21"/>
  <c r="AF44"/>
  <c r="AI44" s="1"/>
  <c r="AK44" s="1"/>
  <c r="AH44"/>
  <c r="AL44"/>
  <c r="AH31"/>
  <c r="AK31" s="1"/>
  <c r="AF52"/>
  <c r="AF30"/>
  <c r="AH30"/>
  <c r="AG20"/>
  <c r="AF20"/>
  <c r="AF195"/>
  <c r="AH195"/>
  <c r="AF187"/>
  <c r="AI187"/>
  <c r="AF179"/>
  <c r="AI179"/>
  <c r="AF171"/>
  <c r="AH171"/>
  <c r="AK171" s="1"/>
  <c r="AF163"/>
  <c r="AH163" s="1"/>
  <c r="AL163" s="1"/>
  <c r="AF155"/>
  <c r="AF147"/>
  <c r="AF139"/>
  <c r="AI139"/>
  <c r="AF131"/>
  <c r="AF123"/>
  <c r="AF115"/>
  <c r="AH115"/>
  <c r="AF107"/>
  <c r="AF99"/>
  <c r="AF91"/>
  <c r="AF83"/>
  <c r="AH83"/>
  <c r="AF75"/>
  <c r="AF46"/>
  <c r="AG29"/>
  <c r="AJ29"/>
  <c r="AG14"/>
  <c r="AJ14"/>
  <c r="AF14"/>
  <c r="AG16"/>
  <c r="AH16" s="1"/>
  <c r="AF22"/>
  <c r="AI22"/>
  <c r="AH13"/>
  <c r="AL13"/>
  <c r="AV18" i="5"/>
  <c r="BD1" i="15"/>
  <c r="AI65" i="16"/>
  <c r="AV26" i="5"/>
  <c r="AF197" i="16"/>
  <c r="AI197" s="1"/>
  <c r="AG197"/>
  <c r="AJ197" s="1"/>
  <c r="AX20" i="5"/>
  <c r="AX14"/>
  <c r="AV14"/>
  <c r="AW14" s="1"/>
  <c r="AE16" i="4"/>
  <c r="AF16"/>
  <c r="P36"/>
  <c r="S36" s="1"/>
  <c r="O36"/>
  <c r="R36" s="1"/>
  <c r="AX22" i="5"/>
  <c r="AV22"/>
  <c r="AJ116" i="16"/>
  <c r="AF102"/>
  <c r="AI102"/>
  <c r="AG102"/>
  <c r="AJ102" s="1"/>
  <c r="AI61"/>
  <c r="AH29"/>
  <c r="AI29"/>
  <c r="AR34" i="4"/>
  <c r="AF126" i="16"/>
  <c r="AI126"/>
  <c r="AG126"/>
  <c r="AJ126"/>
  <c r="AF86"/>
  <c r="AG86"/>
  <c r="AJ86" s="1"/>
  <c r="AH33"/>
  <c r="AI33"/>
  <c r="AK33" s="1"/>
  <c r="AM33" s="1"/>
  <c r="AG17"/>
  <c r="AJ17"/>
  <c r="AF17"/>
  <c r="E6" i="4"/>
  <c r="E4"/>
  <c r="P32"/>
  <c r="S32" s="1"/>
  <c r="O32"/>
  <c r="AG173" i="16"/>
  <c r="AJ173" s="1"/>
  <c r="AF173"/>
  <c r="AH173"/>
  <c r="AL173" s="1"/>
  <c r="BE826" i="15"/>
  <c r="AX27" i="5"/>
  <c r="P18" i="4"/>
  <c r="S18" s="1"/>
  <c r="O18"/>
  <c r="R18" s="1"/>
  <c r="AG169" i="16"/>
  <c r="AJ169"/>
  <c r="AF169"/>
  <c r="AI169"/>
  <c r="AG157"/>
  <c r="AJ157"/>
  <c r="AF157"/>
  <c r="AI157" s="1"/>
  <c r="AG55"/>
  <c r="AJ55"/>
  <c r="AF55"/>
  <c r="AG153"/>
  <c r="AJ153"/>
  <c r="AF153"/>
  <c r="AH153" s="1"/>
  <c r="AG148"/>
  <c r="AF148"/>
  <c r="AF38"/>
  <c r="AI38" s="1"/>
  <c r="AG38"/>
  <c r="AJ38"/>
  <c r="AJ24"/>
  <c r="AF17" i="4"/>
  <c r="AG59" i="16"/>
  <c r="AJ59" s="1"/>
  <c r="AF59"/>
  <c r="AE17" i="4"/>
  <c r="P34"/>
  <c r="AF194" i="16"/>
  <c r="AH194"/>
  <c r="P20" i="4"/>
  <c r="S20" s="1"/>
  <c r="O20"/>
  <c r="R20" s="1"/>
  <c r="P12"/>
  <c r="O12"/>
  <c r="R12" s="1"/>
  <c r="AI196" i="16"/>
  <c r="AH196"/>
  <c r="AK196" s="1"/>
  <c r="AG188"/>
  <c r="AF188"/>
  <c r="AI188"/>
  <c r="AG15"/>
  <c r="AJ15"/>
  <c r="AF15"/>
  <c r="AR26" i="4"/>
  <c r="AG196" i="16"/>
  <c r="AJ196" s="1"/>
  <c r="AL196" s="1"/>
  <c r="AG172"/>
  <c r="AJ172"/>
  <c r="AG156"/>
  <c r="AF142"/>
  <c r="AF58"/>
  <c r="AH50"/>
  <c r="AK50"/>
  <c r="AI27"/>
  <c r="AH76"/>
  <c r="AK76"/>
  <c r="AG61"/>
  <c r="AJ61" s="1"/>
  <c r="AF180"/>
  <c r="AI180"/>
  <c r="AF130"/>
  <c r="AF125"/>
  <c r="AH125"/>
  <c r="AL125"/>
  <c r="AF124"/>
  <c r="AF106"/>
  <c r="AH106" s="1"/>
  <c r="AF101"/>
  <c r="AF100"/>
  <c r="AH100" s="1"/>
  <c r="AF90"/>
  <c r="AI84"/>
  <c r="AK84"/>
  <c r="AM84" s="1"/>
  <c r="AP34" i="4"/>
  <c r="P35"/>
  <c r="S35" s="1"/>
  <c r="AF186" i="16"/>
  <c r="AF140"/>
  <c r="AI140"/>
  <c r="AF129"/>
  <c r="AI129" s="1"/>
  <c r="AF110"/>
  <c r="AF105"/>
  <c r="AI105"/>
  <c r="AF89"/>
  <c r="AI89"/>
  <c r="AH89"/>
  <c r="AK89"/>
  <c r="AF70"/>
  <c r="AF185"/>
  <c r="AF178"/>
  <c r="AF162"/>
  <c r="AI162" s="1"/>
  <c r="AF122"/>
  <c r="AF82"/>
  <c r="AH82"/>
  <c r="AL82" s="1"/>
  <c r="AF48"/>
  <c r="AI48"/>
  <c r="AH197"/>
  <c r="AI195"/>
  <c r="AI37"/>
  <c r="AI103"/>
  <c r="AH187"/>
  <c r="AK187"/>
  <c r="AI87"/>
  <c r="AK87"/>
  <c r="AM87" s="1"/>
  <c r="AY13" i="5"/>
  <c r="AH119" i="16"/>
  <c r="AL119" s="1"/>
  <c r="AJ64"/>
  <c r="AV15" i="5"/>
  <c r="AJ138" i="16"/>
  <c r="AX38" i="5"/>
  <c r="AI56" i="16"/>
  <c r="AK56"/>
  <c r="AM56" s="1"/>
  <c r="P26" i="4"/>
  <c r="Q26" s="1"/>
  <c r="T26" s="1"/>
  <c r="AF190" i="16"/>
  <c r="AI190"/>
  <c r="AF19"/>
  <c r="P27" i="4"/>
  <c r="Q27" s="1"/>
  <c r="AG97" i="16"/>
  <c r="AJ97" s="1"/>
  <c r="AG94"/>
  <c r="AJ94"/>
  <c r="AL94"/>
  <c r="AI41"/>
  <c r="AG39"/>
  <c r="AF36"/>
  <c r="AI36" s="1"/>
  <c r="AF166"/>
  <c r="AF116"/>
  <c r="AI116" s="1"/>
  <c r="AF92"/>
  <c r="AI92"/>
  <c r="AF35"/>
  <c r="AH35" s="1"/>
  <c r="AR33" i="4"/>
  <c r="AF189" i="16"/>
  <c r="AI189"/>
  <c r="AG158"/>
  <c r="AJ158" s="1"/>
  <c r="AL158" s="1"/>
  <c r="AF121"/>
  <c r="AI121" s="1"/>
  <c r="AH121"/>
  <c r="AL121" s="1"/>
  <c r="AF85"/>
  <c r="AI85"/>
  <c r="AF161"/>
  <c r="AI161"/>
  <c r="AF81"/>
  <c r="AH81" s="1"/>
  <c r="AF66"/>
  <c r="AI66"/>
  <c r="AR36" i="4"/>
  <c r="AP36"/>
  <c r="R17"/>
  <c r="AH22" i="16"/>
  <c r="AK22" s="1"/>
  <c r="AF19" i="4"/>
  <c r="AE19"/>
  <c r="AP13"/>
  <c r="AR13"/>
  <c r="AV16" i="5"/>
  <c r="BD526" i="15"/>
  <c r="BD527" s="1"/>
  <c r="BD528"/>
  <c r="BD529"/>
  <c r="BD530" s="1"/>
  <c r="BD531" s="1"/>
  <c r="BD532" s="1"/>
  <c r="BD533" s="1"/>
  <c r="BD534" s="1"/>
  <c r="BD535" s="1"/>
  <c r="BD536" s="1"/>
  <c r="BD537" s="1"/>
  <c r="BD538" s="1"/>
  <c r="BD539" s="1"/>
  <c r="BD540" s="1"/>
  <c r="BD541" s="1"/>
  <c r="BD542" s="1"/>
  <c r="BD543" s="1"/>
  <c r="BD544" s="1"/>
  <c r="BD545" s="1"/>
  <c r="BD546" s="1"/>
  <c r="BD547" s="1"/>
  <c r="BD548" s="1"/>
  <c r="BD549" s="1"/>
  <c r="BD550" s="1"/>
  <c r="BD551" s="1"/>
  <c r="BD552" s="1"/>
  <c r="BD553" s="1"/>
  <c r="BD554" s="1"/>
  <c r="BD555" s="1"/>
  <c r="BD556" s="1"/>
  <c r="BD557" s="1"/>
  <c r="BD558" s="1"/>
  <c r="BD559" s="1"/>
  <c r="BD560" s="1"/>
  <c r="BD561" s="1"/>
  <c r="BD562" s="1"/>
  <c r="BD563" s="1"/>
  <c r="BD564" s="1"/>
  <c r="BD565" s="1"/>
  <c r="BD566" s="1"/>
  <c r="BD567" s="1"/>
  <c r="BD568" s="1"/>
  <c r="BD569" s="1"/>
  <c r="BD570" s="1"/>
  <c r="BD571" s="1"/>
  <c r="BD572" s="1"/>
  <c r="BD573" s="1"/>
  <c r="BD574" s="1"/>
  <c r="BD575" s="1"/>
  <c r="BD576" s="1"/>
  <c r="BD577" s="1"/>
  <c r="BD578" s="1"/>
  <c r="BD579" s="1"/>
  <c r="BD580" s="1"/>
  <c r="BD581" s="1"/>
  <c r="BD582" s="1"/>
  <c r="BD583" s="1"/>
  <c r="BD584" s="1"/>
  <c r="BD585" s="1"/>
  <c r="BD586" s="1"/>
  <c r="BD587" s="1"/>
  <c r="BD588" s="1"/>
  <c r="BD589" s="1"/>
  <c r="BD590" s="1"/>
  <c r="BD591" s="1"/>
  <c r="BD592" s="1"/>
  <c r="BD593" s="1"/>
  <c r="BD594" s="1"/>
  <c r="BD595" s="1"/>
  <c r="BD596" s="1"/>
  <c r="BD597" s="1"/>
  <c r="BD598" s="1"/>
  <c r="BD599" s="1"/>
  <c r="BD600" s="1"/>
  <c r="BD601" s="1"/>
  <c r="BD602" s="1"/>
  <c r="BD603" s="1"/>
  <c r="BD604" s="1"/>
  <c r="BD605" s="1"/>
  <c r="BD606" s="1"/>
  <c r="BD607" s="1"/>
  <c r="BD608" s="1"/>
  <c r="BD609" s="1"/>
  <c r="BD610" s="1"/>
  <c r="BD611" s="1"/>
  <c r="BD612" s="1"/>
  <c r="BD613" s="1"/>
  <c r="BD614" s="1"/>
  <c r="BD615" s="1"/>
  <c r="BD616" s="1"/>
  <c r="BD617" s="1"/>
  <c r="BD618" s="1"/>
  <c r="BD619" s="1"/>
  <c r="BD620" s="1"/>
  <c r="BD621" s="1"/>
  <c r="BD622" s="1"/>
  <c r="BD623" s="1"/>
  <c r="BD624" s="1"/>
  <c r="BD625" s="1"/>
  <c r="BD626" s="1"/>
  <c r="BD627" s="1"/>
  <c r="BD628" s="1"/>
  <c r="BD629" s="1"/>
  <c r="BD630" s="1"/>
  <c r="BD631" s="1"/>
  <c r="BD632" s="1"/>
  <c r="BD633" s="1"/>
  <c r="BD634" s="1"/>
  <c r="BD635" s="1"/>
  <c r="BD636" s="1"/>
  <c r="BD637" s="1"/>
  <c r="BD638" s="1"/>
  <c r="BD639" s="1"/>
  <c r="BD640" s="1"/>
  <c r="BD641" s="1"/>
  <c r="BD642" s="1"/>
  <c r="BD643" s="1"/>
  <c r="BD644" s="1"/>
  <c r="BD645" s="1"/>
  <c r="BD646" s="1"/>
  <c r="BD647" s="1"/>
  <c r="BD648" s="1"/>
  <c r="BD649" s="1"/>
  <c r="BD650" s="1"/>
  <c r="BD651" s="1"/>
  <c r="BD652" s="1"/>
  <c r="BD653" s="1"/>
  <c r="BD654" s="1"/>
  <c r="BD655" s="1"/>
  <c r="BD656" s="1"/>
  <c r="BD657" s="1"/>
  <c r="BD658" s="1"/>
  <c r="BD659" s="1"/>
  <c r="BD660" s="1"/>
  <c r="BD661" s="1"/>
  <c r="BD662" s="1"/>
  <c r="BD663" s="1"/>
  <c r="BD664" s="1"/>
  <c r="BD665" s="1"/>
  <c r="BD666" s="1"/>
  <c r="BD667" s="1"/>
  <c r="BD668" s="1"/>
  <c r="BD669" s="1"/>
  <c r="BD670" s="1"/>
  <c r="BD671" s="1"/>
  <c r="BD672" s="1"/>
  <c r="BD673" s="1"/>
  <c r="BD674" s="1"/>
  <c r="BD675" s="1"/>
  <c r="BD676" s="1"/>
  <c r="BD677" s="1"/>
  <c r="BD678" s="1"/>
  <c r="BD679" s="1"/>
  <c r="BD680" s="1"/>
  <c r="BD681" s="1"/>
  <c r="BD682" s="1"/>
  <c r="BD683" s="1"/>
  <c r="BD684" s="1"/>
  <c r="BD685" s="1"/>
  <c r="BD686" s="1"/>
  <c r="BD687" s="1"/>
  <c r="BD688" s="1"/>
  <c r="BD689" s="1"/>
  <c r="BD690" s="1"/>
  <c r="BD691" s="1"/>
  <c r="BD692" s="1"/>
  <c r="BD693" s="1"/>
  <c r="BD694" s="1"/>
  <c r="BD695" s="1"/>
  <c r="BD696" s="1"/>
  <c r="BD697" s="1"/>
  <c r="BD698" s="1"/>
  <c r="BD699" s="1"/>
  <c r="BD700" s="1"/>
  <c r="BD701" s="1"/>
  <c r="BD702" s="1"/>
  <c r="BD703" s="1"/>
  <c r="BD704" s="1"/>
  <c r="BD705" s="1"/>
  <c r="BD706" s="1"/>
  <c r="BD707" s="1"/>
  <c r="BD708" s="1"/>
  <c r="BD709" s="1"/>
  <c r="BD710" s="1"/>
  <c r="BD711" s="1"/>
  <c r="BD712" s="1"/>
  <c r="BD713" s="1"/>
  <c r="BD714" s="1"/>
  <c r="BD715" s="1"/>
  <c r="BD716" s="1"/>
  <c r="BD717" s="1"/>
  <c r="BD718" s="1"/>
  <c r="BD719" s="1"/>
  <c r="BD720" s="1"/>
  <c r="BD721" s="1"/>
  <c r="BD722" s="1"/>
  <c r="BD723" s="1"/>
  <c r="BD724" s="1"/>
  <c r="BD725" s="1"/>
  <c r="BD726" s="1"/>
  <c r="BD727" s="1"/>
  <c r="BD728" s="1"/>
  <c r="BD729" s="1"/>
  <c r="BD730" s="1"/>
  <c r="BD731" s="1"/>
  <c r="BD732" s="1"/>
  <c r="BD733" s="1"/>
  <c r="BD734" s="1"/>
  <c r="BD735" s="1"/>
  <c r="BD736" s="1"/>
  <c r="BD737" s="1"/>
  <c r="BD738" s="1"/>
  <c r="BD739" s="1"/>
  <c r="BD740" s="1"/>
  <c r="BD741" s="1"/>
  <c r="BD742" s="1"/>
  <c r="BD743" s="1"/>
  <c r="BD744" s="1"/>
  <c r="BD745" s="1"/>
  <c r="BD746" s="1"/>
  <c r="BD747" s="1"/>
  <c r="BD748" s="1"/>
  <c r="BD749" s="1"/>
  <c r="BD750" s="1"/>
  <c r="BD751" s="1"/>
  <c r="BD752" s="1"/>
  <c r="BD753" s="1"/>
  <c r="BD754" s="1"/>
  <c r="BD755" s="1"/>
  <c r="BD756" s="1"/>
  <c r="BD757" s="1"/>
  <c r="BD758" s="1"/>
  <c r="BD759" s="1"/>
  <c r="BD760" s="1"/>
  <c r="BD761" s="1"/>
  <c r="BD762" s="1"/>
  <c r="BD763" s="1"/>
  <c r="BD764" s="1"/>
  <c r="BD765" s="1"/>
  <c r="BD766" s="1"/>
  <c r="BD767" s="1"/>
  <c r="BD768" s="1"/>
  <c r="BD769" s="1"/>
  <c r="BD770" s="1"/>
  <c r="BD771" s="1"/>
  <c r="BD772" s="1"/>
  <c r="BD773" s="1"/>
  <c r="BD774" s="1"/>
  <c r="BD775" s="1"/>
  <c r="BD776" s="1"/>
  <c r="BD777" s="1"/>
  <c r="BD778" s="1"/>
  <c r="BD779" s="1"/>
  <c r="BD780" s="1"/>
  <c r="BD781" s="1"/>
  <c r="BD782" s="1"/>
  <c r="BD783" s="1"/>
  <c r="BD784" s="1"/>
  <c r="BD785" s="1"/>
  <c r="BD786" s="1"/>
  <c r="BD787" s="1"/>
  <c r="BD788" s="1"/>
  <c r="BD789" s="1"/>
  <c r="BD790" s="1"/>
  <c r="BD791" s="1"/>
  <c r="BD792" s="1"/>
  <c r="BD793" s="1"/>
  <c r="BD794" s="1"/>
  <c r="BD795" s="1"/>
  <c r="BD796" s="1"/>
  <c r="BD797" s="1"/>
  <c r="BD798" s="1"/>
  <c r="BD799" s="1"/>
  <c r="BD800" s="1"/>
  <c r="BD801" s="1"/>
  <c r="BD802" s="1"/>
  <c r="BD803" s="1"/>
  <c r="BD804" s="1"/>
  <c r="BD805" s="1"/>
  <c r="BD806" s="1"/>
  <c r="BD807" s="1"/>
  <c r="BD808" s="1"/>
  <c r="BD809" s="1"/>
  <c r="BD810" s="1"/>
  <c r="BD811" s="1"/>
  <c r="BD812" s="1"/>
  <c r="BD813" s="1"/>
  <c r="BD814" s="1"/>
  <c r="BD815" s="1"/>
  <c r="BD816" s="1"/>
  <c r="BD817" s="1"/>
  <c r="BD818" s="1"/>
  <c r="BD819" s="1"/>
  <c r="BD820" s="1"/>
  <c r="BD821" s="1"/>
  <c r="BD822" s="1"/>
  <c r="BD823" s="1"/>
  <c r="BD824" s="1"/>
  <c r="BD825" s="1"/>
  <c r="BD826" s="1"/>
  <c r="BD827" s="1"/>
  <c r="BD828" s="1"/>
  <c r="BD829" s="1"/>
  <c r="BD830" s="1"/>
  <c r="BD831" s="1"/>
  <c r="BD832" s="1"/>
  <c r="BD833" s="1"/>
  <c r="BD834" s="1"/>
  <c r="BD835" s="1"/>
  <c r="BD836" s="1"/>
  <c r="BD837" s="1"/>
  <c r="BD838" s="1"/>
  <c r="BD839" s="1"/>
  <c r="BD840" s="1"/>
  <c r="BD841" s="1"/>
  <c r="BD842" s="1"/>
  <c r="BD843" s="1"/>
  <c r="BD844" s="1"/>
  <c r="BD845" s="1"/>
  <c r="BD846" s="1"/>
  <c r="BD847" s="1"/>
  <c r="BD848" s="1"/>
  <c r="BD849" s="1"/>
  <c r="BD850" s="1"/>
  <c r="BD851" s="1"/>
  <c r="BD852" s="1"/>
  <c r="BD853" s="1"/>
  <c r="BD854" s="1"/>
  <c r="BD855" s="1"/>
  <c r="BD856" s="1"/>
  <c r="BD857" s="1"/>
  <c r="BD858" s="1"/>
  <c r="BD859" s="1"/>
  <c r="BD860" s="1"/>
  <c r="BD861" s="1"/>
  <c r="BD862" s="1"/>
  <c r="BD863" s="1"/>
  <c r="BD864" s="1"/>
  <c r="BD865" s="1"/>
  <c r="BD866" s="1"/>
  <c r="BD867" s="1"/>
  <c r="BD868" s="1"/>
  <c r="BD869" s="1"/>
  <c r="BD870" s="1"/>
  <c r="BD871" s="1"/>
  <c r="BD872" s="1"/>
  <c r="BD873" s="1"/>
  <c r="BD874" s="1"/>
  <c r="BD875" s="1"/>
  <c r="BD876" s="1"/>
  <c r="BD877" s="1"/>
  <c r="BD878" s="1"/>
  <c r="BD879" s="1"/>
  <c r="BD880" s="1"/>
  <c r="BD881" s="1"/>
  <c r="BD882" s="1"/>
  <c r="BD883" s="1"/>
  <c r="BD884" s="1"/>
  <c r="BD885" s="1"/>
  <c r="BD886" s="1"/>
  <c r="BD887" s="1"/>
  <c r="BD888" s="1"/>
  <c r="BD889" s="1"/>
  <c r="BD890" s="1"/>
  <c r="BD891" s="1"/>
  <c r="BD892" s="1"/>
  <c r="BD893" s="1"/>
  <c r="BD894" s="1"/>
  <c r="BD895" s="1"/>
  <c r="BD896" s="1"/>
  <c r="BD897" s="1"/>
  <c r="BD898" s="1"/>
  <c r="BD899" s="1"/>
  <c r="BD900" s="1"/>
  <c r="BD901" s="1"/>
  <c r="BD902" s="1"/>
  <c r="BD903" s="1"/>
  <c r="BD904" s="1"/>
  <c r="BD905" s="1"/>
  <c r="BD906" s="1"/>
  <c r="BD907" s="1"/>
  <c r="BD908" s="1"/>
  <c r="BD909" s="1"/>
  <c r="BD910" s="1"/>
  <c r="BD911" s="1"/>
  <c r="BD912" s="1"/>
  <c r="BD913" s="1"/>
  <c r="BD914" s="1"/>
  <c r="BD915" s="1"/>
  <c r="BD916" s="1"/>
  <c r="BD917" s="1"/>
  <c r="BD918" s="1"/>
  <c r="BD919" s="1"/>
  <c r="BD920" s="1"/>
  <c r="BD921" s="1"/>
  <c r="BD922" s="1"/>
  <c r="BD923" s="1"/>
  <c r="BD924" s="1"/>
  <c r="BD925" s="1"/>
  <c r="BD926" s="1"/>
  <c r="BD927" s="1"/>
  <c r="BD928" s="1"/>
  <c r="BD929" s="1"/>
  <c r="BD930" s="1"/>
  <c r="BD931" s="1"/>
  <c r="BD932" s="1"/>
  <c r="BD933" s="1"/>
  <c r="BD934" s="1"/>
  <c r="BD935" s="1"/>
  <c r="BD936" s="1"/>
  <c r="BD937" s="1"/>
  <c r="BD938" s="1"/>
  <c r="BD939" s="1"/>
  <c r="BD940" s="1"/>
  <c r="BD941" s="1"/>
  <c r="BD942" s="1"/>
  <c r="BD943" s="1"/>
  <c r="BD944" s="1"/>
  <c r="BD945" s="1"/>
  <c r="BD946" s="1"/>
  <c r="BD947" s="1"/>
  <c r="BD948" s="1"/>
  <c r="BD949" s="1"/>
  <c r="BD950" s="1"/>
  <c r="BD951" s="1"/>
  <c r="BD952" s="1"/>
  <c r="BD953" s="1"/>
  <c r="BD954" s="1"/>
  <c r="BD955" s="1"/>
  <c r="BD956" s="1"/>
  <c r="BD957" s="1"/>
  <c r="BD958" s="1"/>
  <c r="BD959" s="1"/>
  <c r="BD960" s="1"/>
  <c r="BD961" s="1"/>
  <c r="BD962" s="1"/>
  <c r="BD963" s="1"/>
  <c r="BD964" s="1"/>
  <c r="BD965" s="1"/>
  <c r="BD966" s="1"/>
  <c r="BD967" s="1"/>
  <c r="BD968" s="1"/>
  <c r="BD969" s="1"/>
  <c r="BD970" s="1"/>
  <c r="BD971" s="1"/>
  <c r="BD972" s="1"/>
  <c r="BD973" s="1"/>
  <c r="BD974" s="1"/>
  <c r="BD975" s="1"/>
  <c r="BD976" s="1"/>
  <c r="BD977" s="1"/>
  <c r="BD978" s="1"/>
  <c r="BD979" s="1"/>
  <c r="BD980" s="1"/>
  <c r="BD981" s="1"/>
  <c r="BD982" s="1"/>
  <c r="BD983" s="1"/>
  <c r="BD984" s="1"/>
  <c r="BD985" s="1"/>
  <c r="BD986" s="1"/>
  <c r="BD987" s="1"/>
  <c r="BD988" s="1"/>
  <c r="BD989" s="1"/>
  <c r="BD990" s="1"/>
  <c r="BD991" s="1"/>
  <c r="BD992" s="1"/>
  <c r="BD993" s="1"/>
  <c r="BD994" s="1"/>
  <c r="BD995" s="1"/>
  <c r="BD996" s="1"/>
  <c r="BD997" s="1"/>
  <c r="BD998" s="1"/>
  <c r="BD999" s="1"/>
  <c r="BD1000" s="1"/>
  <c r="BD2"/>
  <c r="AR25" i="4"/>
  <c r="AP25"/>
  <c r="AP20"/>
  <c r="AP16"/>
  <c r="AR17"/>
  <c r="AP17"/>
  <c r="P28"/>
  <c r="S28" s="1"/>
  <c r="O28"/>
  <c r="R28" s="1"/>
  <c r="BE928" i="15"/>
  <c r="AF138" i="16"/>
  <c r="AG56"/>
  <c r="AF198"/>
  <c r="AG182"/>
  <c r="AJ182" s="1"/>
  <c r="AF93"/>
  <c r="AI93" s="1"/>
  <c r="AG78"/>
  <c r="AF74"/>
  <c r="AH74"/>
  <c r="AL74"/>
  <c r="AG27"/>
  <c r="AJ27" s="1"/>
  <c r="AL27"/>
  <c r="AM27" s="1"/>
  <c r="AF24"/>
  <c r="AG137"/>
  <c r="AG67"/>
  <c r="AJ67" s="1"/>
  <c r="AF62"/>
  <c r="AG145"/>
  <c r="AJ145"/>
  <c r="AL145" s="1"/>
  <c r="AM145" s="1"/>
  <c r="AG65"/>
  <c r="AF177"/>
  <c r="AI177"/>
  <c r="AF73"/>
  <c r="AF43"/>
  <c r="AI43" s="1"/>
  <c r="AG41"/>
  <c r="AJ41"/>
  <c r="AL41"/>
  <c r="AM41"/>
  <c r="AI163"/>
  <c r="AI20"/>
  <c r="AI21"/>
  <c r="AH54"/>
  <c r="AL33"/>
  <c r="AI83"/>
  <c r="AF181"/>
  <c r="AG150"/>
  <c r="AF132"/>
  <c r="AI132" s="1"/>
  <c r="AF114"/>
  <c r="AI114" s="1"/>
  <c r="AF60"/>
  <c r="AH60" s="1"/>
  <c r="AL60" s="1"/>
  <c r="AF57"/>
  <c r="AF45"/>
  <c r="AR28" i="4"/>
  <c r="P19"/>
  <c r="S19" s="1"/>
  <c r="AF134" i="16"/>
  <c r="AH134" s="1"/>
  <c r="AI134"/>
  <c r="AG77"/>
  <c r="AJ77" s="1"/>
  <c r="AF201"/>
  <c r="AG133"/>
  <c r="AF113"/>
  <c r="AI113" s="1"/>
  <c r="O24" i="4"/>
  <c r="AF118" i="16"/>
  <c r="BA943" i="15"/>
  <c r="BE932"/>
  <c r="BA912"/>
  <c r="BE994"/>
  <c r="AJ888"/>
  <c r="AJ889" s="1"/>
  <c r="BA811"/>
  <c r="BE806"/>
  <c r="BE998"/>
  <c r="BA998"/>
  <c r="AZ1"/>
  <c r="AZ3" s="1"/>
  <c r="AZ2"/>
  <c r="AZ4"/>
  <c r="F4" i="4"/>
  <c r="E5"/>
  <c r="AC4"/>
  <c r="BA975" i="15"/>
  <c r="BA990"/>
  <c r="CN26" i="4"/>
  <c r="AJ840" i="15"/>
  <c r="BA841" s="1"/>
  <c r="BA817"/>
  <c r="BA989"/>
  <c r="CL26" i="4"/>
  <c r="BE943" i="15"/>
  <c r="BA994"/>
  <c r="BE817"/>
  <c r="BE865"/>
  <c r="CJ26" i="4"/>
  <c r="CJ27" s="1"/>
  <c r="CL18"/>
  <c r="BE840" i="15"/>
  <c r="BE823"/>
  <c r="AI166" i="16"/>
  <c r="AH166"/>
  <c r="AI200"/>
  <c r="R23" i="4"/>
  <c r="AH88" i="16"/>
  <c r="AI88"/>
  <c r="AK88"/>
  <c r="AM88" s="1"/>
  <c r="BE985" i="15"/>
  <c r="BA846"/>
  <c r="BA931"/>
  <c r="AJ813"/>
  <c r="BE814" s="1"/>
  <c r="AK13" i="16"/>
  <c r="AM13"/>
  <c r="AN13" s="1"/>
  <c r="AH132"/>
  <c r="AL87"/>
  <c r="AH43"/>
  <c r="AK43" s="1"/>
  <c r="AM43" s="1"/>
  <c r="AH143"/>
  <c r="AL143" s="1"/>
  <c r="AI128"/>
  <c r="AJ192"/>
  <c r="AH129"/>
  <c r="AK129" s="1"/>
  <c r="AM129" s="1"/>
  <c r="AH169"/>
  <c r="AH139"/>
  <c r="AG18"/>
  <c r="AF18"/>
  <c r="AI18"/>
  <c r="AI171"/>
  <c r="AH126"/>
  <c r="AH48"/>
  <c r="AJ188"/>
  <c r="AJ135"/>
  <c r="AH135"/>
  <c r="AK135"/>
  <c r="AM135"/>
  <c r="AI112"/>
  <c r="AK112" s="1"/>
  <c r="AM112" s="1"/>
  <c r="AI96"/>
  <c r="AH199"/>
  <c r="AK199" s="1"/>
  <c r="AM199" s="1"/>
  <c r="AH79"/>
  <c r="AK79"/>
  <c r="AL79"/>
  <c r="AH175"/>
  <c r="AL175" s="1"/>
  <c r="AH92"/>
  <c r="AL92" s="1"/>
  <c r="BA806" i="15"/>
  <c r="AP30" i="4"/>
  <c r="Q11"/>
  <c r="T11" s="1"/>
  <c r="R11"/>
  <c r="E3"/>
  <c r="AC3"/>
  <c r="AV36" i="5"/>
  <c r="AR20" i="4"/>
  <c r="AX23" i="5"/>
  <c r="AP35" i="4"/>
  <c r="AP29"/>
  <c r="AR29"/>
  <c r="AF141" i="16"/>
  <c r="AH141" s="1"/>
  <c r="AG141"/>
  <c r="AJ141" s="1"/>
  <c r="AF154"/>
  <c r="AH154" s="1"/>
  <c r="AF108"/>
  <c r="AI108" s="1"/>
  <c r="AK108" s="1"/>
  <c r="AM108" s="1"/>
  <c r="AH108"/>
  <c r="AF146"/>
  <c r="AH146" s="1"/>
  <c r="AF170"/>
  <c r="AI170"/>
  <c r="AG50"/>
  <c r="AJ50" s="1"/>
  <c r="AL50" s="1"/>
  <c r="AM50" s="1"/>
  <c r="AL166"/>
  <c r="AL153"/>
  <c r="AL88"/>
  <c r="AL135"/>
  <c r="AL129"/>
  <c r="CL21" i="4"/>
  <c r="BA887" i="15"/>
  <c r="BA972"/>
  <c r="BA995"/>
  <c r="BE995"/>
  <c r="AI52" i="16"/>
  <c r="AK52" s="1"/>
  <c r="AM52" s="1"/>
  <c r="AH52"/>
  <c r="R15" i="4"/>
  <c r="AI86" i="16"/>
  <c r="AH86"/>
  <c r="AH56"/>
  <c r="AL56" s="1"/>
  <c r="AJ56"/>
  <c r="AI153"/>
  <c r="AK125"/>
  <c r="AM125" s="1"/>
  <c r="AH145"/>
  <c r="AL187"/>
  <c r="AM187" s="1"/>
  <c r="AJ39"/>
  <c r="AH39"/>
  <c r="AK39" s="1"/>
  <c r="AH77"/>
  <c r="AJ137"/>
  <c r="AH137"/>
  <c r="AK137" s="1"/>
  <c r="AI91"/>
  <c r="AK91" s="1"/>
  <c r="AM91" s="1"/>
  <c r="AH91"/>
  <c r="AJ71"/>
  <c r="AH71"/>
  <c r="AH144"/>
  <c r="AL144" s="1"/>
  <c r="AI95"/>
  <c r="R32" i="4"/>
  <c r="AI155" i="16"/>
  <c r="AH155"/>
  <c r="AH104"/>
  <c r="AJ104"/>
  <c r="AL104" s="1"/>
  <c r="AH97"/>
  <c r="AL97" s="1"/>
  <c r="AH112"/>
  <c r="AL112"/>
  <c r="AH176"/>
  <c r="AL176" s="1"/>
  <c r="AH75"/>
  <c r="AL75"/>
  <c r="AI75"/>
  <c r="S29" i="4"/>
  <c r="AH36" i="16"/>
  <c r="AL36" s="1"/>
  <c r="AH162"/>
  <c r="AI59"/>
  <c r="AI148"/>
  <c r="AI167"/>
  <c r="AL115"/>
  <c r="AH190"/>
  <c r="AL190"/>
  <c r="AH180"/>
  <c r="AL180" s="1"/>
  <c r="AI74"/>
  <c r="AK74"/>
  <c r="AH179"/>
  <c r="AL179" s="1"/>
  <c r="AM179" s="1"/>
  <c r="AK179"/>
  <c r="AF149"/>
  <c r="AI149"/>
  <c r="AG26"/>
  <c r="AH26" s="1"/>
  <c r="AG164"/>
  <c r="AK145"/>
  <c r="AH45"/>
  <c r="AK45" s="1"/>
  <c r="AM45" s="1"/>
  <c r="AI45"/>
  <c r="AL22"/>
  <c r="AM22" s="1"/>
  <c r="AI101"/>
  <c r="AH101"/>
  <c r="AL171"/>
  <c r="AI55"/>
  <c r="AH150"/>
  <c r="AJ150"/>
  <c r="AH58"/>
  <c r="AI58"/>
  <c r="AK163"/>
  <c r="AM163"/>
  <c r="AI81"/>
  <c r="AI90"/>
  <c r="AH90"/>
  <c r="AK90" s="1"/>
  <c r="AI152"/>
  <c r="AH152"/>
  <c r="AL152" s="1"/>
  <c r="AM152" s="1"/>
  <c r="AH182"/>
  <c r="AK182" s="1"/>
  <c r="AM182" s="1"/>
  <c r="AH102"/>
  <c r="AK102" s="1"/>
  <c r="AM102" s="1"/>
  <c r="AL102"/>
  <c r="AH113"/>
  <c r="AK113" s="1"/>
  <c r="AM113" s="1"/>
  <c r="AH67"/>
  <c r="AI35"/>
  <c r="AI115"/>
  <c r="AK115"/>
  <c r="AM115" s="1"/>
  <c r="AL31"/>
  <c r="AM31" s="1"/>
  <c r="AH68"/>
  <c r="AK68"/>
  <c r="AL68"/>
  <c r="AH189"/>
  <c r="AH116"/>
  <c r="AX35" i="5"/>
  <c r="AF165" i="16"/>
  <c r="AR12" i="4"/>
  <c r="AS12" s="1"/>
  <c r="AG76" i="16"/>
  <c r="AJ76" s="1"/>
  <c r="AL76" s="1"/>
  <c r="AM76" s="1"/>
  <c r="AF193"/>
  <c r="AF23"/>
  <c r="AL81"/>
  <c r="AK152"/>
  <c r="AL101"/>
  <c r="AJ944" i="15"/>
  <c r="BE945" s="1"/>
  <c r="BA807"/>
  <c r="AK190" i="16"/>
  <c r="AM190" s="1"/>
  <c r="AK101"/>
  <c r="AM101" s="1"/>
  <c r="AL52"/>
  <c r="AL134"/>
  <c r="AK75"/>
  <c r="AM75" s="1"/>
  <c r="AH120"/>
  <c r="AL172"/>
  <c r="AM172" s="1"/>
  <c r="AH28"/>
  <c r="AK28" s="1"/>
  <c r="AI28"/>
  <c r="AK119"/>
  <c r="AH192"/>
  <c r="AL192" s="1"/>
  <c r="AH200"/>
  <c r="AJ72"/>
  <c r="AL83"/>
  <c r="AH95"/>
  <c r="AI57"/>
  <c r="AH57"/>
  <c r="AL57" s="1"/>
  <c r="AH127"/>
  <c r="AK127" s="1"/>
  <c r="AI127"/>
  <c r="AH159"/>
  <c r="AJ159"/>
  <c r="AL159"/>
  <c r="AJ78"/>
  <c r="AL78" s="1"/>
  <c r="AH78"/>
  <c r="AK78" s="1"/>
  <c r="AK194"/>
  <c r="AL194"/>
  <c r="AM194"/>
  <c r="AI100"/>
  <c r="AH20"/>
  <c r="AJ20"/>
  <c r="AH177"/>
  <c r="AK177" s="1"/>
  <c r="AM177" s="1"/>
  <c r="AJ21"/>
  <c r="AL21" s="1"/>
  <c r="AI125"/>
  <c r="AI173"/>
  <c r="AK173" s="1"/>
  <c r="AM173" s="1"/>
  <c r="AI30"/>
  <c r="AX28" i="5"/>
  <c r="AR18" i="4"/>
  <c r="AG69" i="16"/>
  <c r="AJ69" s="1"/>
  <c r="AF63"/>
  <c r="AH63"/>
  <c r="AL63" s="1"/>
  <c r="AG53"/>
  <c r="AJ53"/>
  <c r="AG49"/>
  <c r="AJ49" s="1"/>
  <c r="AG47"/>
  <c r="AH47" s="1"/>
  <c r="AJ47"/>
  <c r="AF42"/>
  <c r="AI42"/>
  <c r="AH42"/>
  <c r="AK42" s="1"/>
  <c r="AM42" s="1"/>
  <c r="AF40"/>
  <c r="AG34"/>
  <c r="AH34" s="1"/>
  <c r="AG25"/>
  <c r="AJ25"/>
  <c r="AG98"/>
  <c r="AH98" s="1"/>
  <c r="AJ84"/>
  <c r="AF117"/>
  <c r="AI117"/>
  <c r="AH117"/>
  <c r="AK117" s="1"/>
  <c r="AM117" s="1"/>
  <c r="AJ34"/>
  <c r="AK159"/>
  <c r="AM159" s="1"/>
  <c r="AL117"/>
  <c r="AJ80"/>
  <c r="AH80"/>
  <c r="AL80" s="1"/>
  <c r="AM80" s="1"/>
  <c r="AK143"/>
  <c r="AM143" s="1"/>
  <c r="AH201"/>
  <c r="AI201"/>
  <c r="AL100"/>
  <c r="AK192"/>
  <c r="AM192" s="1"/>
  <c r="BA808" i="15"/>
  <c r="BE808"/>
  <c r="AL177" i="16"/>
  <c r="AL116"/>
  <c r="AK81"/>
  <c r="AM81" s="1"/>
  <c r="AI186"/>
  <c r="AH186"/>
  <c r="AK186" s="1"/>
  <c r="AM186" s="1"/>
  <c r="AL186"/>
  <c r="AM68"/>
  <c r="AJ18"/>
  <c r="AH18"/>
  <c r="AK18" s="1"/>
  <c r="AH133"/>
  <c r="AL133" s="1"/>
  <c r="AJ133"/>
  <c r="AH66"/>
  <c r="AH38"/>
  <c r="AK38"/>
  <c r="AM38" s="1"/>
  <c r="AK54"/>
  <c r="AI24"/>
  <c r="AH24"/>
  <c r="AK169"/>
  <c r="AH191"/>
  <c r="AL191" s="1"/>
  <c r="AI191"/>
  <c r="AK30"/>
  <c r="AM30"/>
  <c r="AL30"/>
  <c r="AI70"/>
  <c r="AH70"/>
  <c r="AJ183"/>
  <c r="AH183"/>
  <c r="AK183" s="1"/>
  <c r="AI138"/>
  <c r="AH138"/>
  <c r="AL138" s="1"/>
  <c r="AM138" s="1"/>
  <c r="AI142"/>
  <c r="AH142"/>
  <c r="AL142" s="1"/>
  <c r="AH122"/>
  <c r="AL122"/>
  <c r="AI122"/>
  <c r="AH85"/>
  <c r="AK85" s="1"/>
  <c r="AH105"/>
  <c r="AK105" s="1"/>
  <c r="AL106"/>
  <c r="AI147"/>
  <c r="AH147"/>
  <c r="AL147" s="1"/>
  <c r="AL199"/>
  <c r="AI82"/>
  <c r="AK82"/>
  <c r="AM82"/>
  <c r="AH96"/>
  <c r="AZ526" i="15"/>
  <c r="AZ527" s="1"/>
  <c r="AZ528" s="1"/>
  <c r="AZ529" s="1"/>
  <c r="AZ530" s="1"/>
  <c r="AZ531" s="1"/>
  <c r="AZ532" s="1"/>
  <c r="AZ533" s="1"/>
  <c r="AZ534" s="1"/>
  <c r="AZ535" s="1"/>
  <c r="AZ536" s="1"/>
  <c r="AZ537" s="1"/>
  <c r="AZ538" s="1"/>
  <c r="AZ539" s="1"/>
  <c r="AZ540" s="1"/>
  <c r="AZ541" s="1"/>
  <c r="AZ542" s="1"/>
  <c r="AZ543" s="1"/>
  <c r="AZ544" s="1"/>
  <c r="AZ545" s="1"/>
  <c r="AZ546" s="1"/>
  <c r="AZ547" s="1"/>
  <c r="AZ548" s="1"/>
  <c r="AZ549" s="1"/>
  <c r="AZ550" s="1"/>
  <c r="AZ551" s="1"/>
  <c r="AZ552" s="1"/>
  <c r="AZ553" s="1"/>
  <c r="AZ554" s="1"/>
  <c r="AZ555" s="1"/>
  <c r="AZ556" s="1"/>
  <c r="AZ557" s="1"/>
  <c r="AZ558" s="1"/>
  <c r="AZ559" s="1"/>
  <c r="AZ560" s="1"/>
  <c r="AZ561" s="1"/>
  <c r="AZ562" s="1"/>
  <c r="AZ563" s="1"/>
  <c r="AZ564" s="1"/>
  <c r="AZ565" s="1"/>
  <c r="AZ566" s="1"/>
  <c r="AZ567" s="1"/>
  <c r="AZ568" s="1"/>
  <c r="AZ569" s="1"/>
  <c r="AZ570" s="1"/>
  <c r="AZ571" s="1"/>
  <c r="AZ572" s="1"/>
  <c r="AZ573" s="1"/>
  <c r="AZ574" s="1"/>
  <c r="AZ575" s="1"/>
  <c r="AZ576" s="1"/>
  <c r="AZ577" s="1"/>
  <c r="AZ578" s="1"/>
  <c r="AZ579" s="1"/>
  <c r="AZ580" s="1"/>
  <c r="AZ581" s="1"/>
  <c r="AZ582" s="1"/>
  <c r="AZ583" s="1"/>
  <c r="AZ584" s="1"/>
  <c r="AZ585" s="1"/>
  <c r="AZ586" s="1"/>
  <c r="AZ587" s="1"/>
  <c r="AZ588" s="1"/>
  <c r="AZ589" s="1"/>
  <c r="AZ590" s="1"/>
  <c r="AZ591" s="1"/>
  <c r="AZ592" s="1"/>
  <c r="AZ593" s="1"/>
  <c r="AZ594" s="1"/>
  <c r="AZ595" s="1"/>
  <c r="AZ596" s="1"/>
  <c r="AZ597" s="1"/>
  <c r="AZ598" s="1"/>
  <c r="AZ599" s="1"/>
  <c r="AZ600" s="1"/>
  <c r="AZ601" s="1"/>
  <c r="AZ602" s="1"/>
  <c r="AZ603" s="1"/>
  <c r="AZ604" s="1"/>
  <c r="AZ605" s="1"/>
  <c r="AZ606" s="1"/>
  <c r="AZ607" s="1"/>
  <c r="AZ608" s="1"/>
  <c r="AZ609" s="1"/>
  <c r="AZ610" s="1"/>
  <c r="AZ611" s="1"/>
  <c r="AZ612" s="1"/>
  <c r="AZ613" s="1"/>
  <c r="AZ614" s="1"/>
  <c r="AZ615" s="1"/>
  <c r="AZ616" s="1"/>
  <c r="AZ617" s="1"/>
  <c r="AZ618" s="1"/>
  <c r="AZ619" s="1"/>
  <c r="AZ620" s="1"/>
  <c r="AZ621" s="1"/>
  <c r="AZ622" s="1"/>
  <c r="AZ623" s="1"/>
  <c r="AZ624" s="1"/>
  <c r="AZ625" s="1"/>
  <c r="AZ626" s="1"/>
  <c r="AZ627" s="1"/>
  <c r="AZ628" s="1"/>
  <c r="AZ629" s="1"/>
  <c r="AZ630" s="1"/>
  <c r="AZ631" s="1"/>
  <c r="AZ632" s="1"/>
  <c r="AZ633" s="1"/>
  <c r="AZ634" s="1"/>
  <c r="AZ635" s="1"/>
  <c r="AZ636" s="1"/>
  <c r="AZ637" s="1"/>
  <c r="AZ638" s="1"/>
  <c r="AZ639" s="1"/>
  <c r="AZ640" s="1"/>
  <c r="AZ641" s="1"/>
  <c r="AZ642" s="1"/>
  <c r="AZ643" s="1"/>
  <c r="AZ644" s="1"/>
  <c r="AZ645" s="1"/>
  <c r="AZ646" s="1"/>
  <c r="AZ647" s="1"/>
  <c r="AZ648" s="1"/>
  <c r="AZ649" s="1"/>
  <c r="AZ650" s="1"/>
  <c r="AZ651" s="1"/>
  <c r="AZ652" s="1"/>
  <c r="AZ653" s="1"/>
  <c r="AZ654" s="1"/>
  <c r="AZ655" s="1"/>
  <c r="AZ656" s="1"/>
  <c r="AZ657" s="1"/>
  <c r="AZ658" s="1"/>
  <c r="AZ659" s="1"/>
  <c r="AZ660" s="1"/>
  <c r="AZ661" s="1"/>
  <c r="AZ662" s="1"/>
  <c r="AZ663" s="1"/>
  <c r="AZ664" s="1"/>
  <c r="AZ665" s="1"/>
  <c r="AZ666" s="1"/>
  <c r="AZ667" s="1"/>
  <c r="AZ668" s="1"/>
  <c r="AZ669" s="1"/>
  <c r="AZ670" s="1"/>
  <c r="AZ671" s="1"/>
  <c r="AZ672" s="1"/>
  <c r="AZ673" s="1"/>
  <c r="AZ674" s="1"/>
  <c r="AZ675" s="1"/>
  <c r="AZ676" s="1"/>
  <c r="AZ677" s="1"/>
  <c r="AZ678" s="1"/>
  <c r="AZ679" s="1"/>
  <c r="AZ680" s="1"/>
  <c r="AZ681" s="1"/>
  <c r="AZ682" s="1"/>
  <c r="AZ683" s="1"/>
  <c r="AZ684" s="1"/>
  <c r="AZ685" s="1"/>
  <c r="AZ686" s="1"/>
  <c r="AZ687" s="1"/>
  <c r="AZ688" s="1"/>
  <c r="AZ689" s="1"/>
  <c r="AZ690" s="1"/>
  <c r="AZ691" s="1"/>
  <c r="AZ692" s="1"/>
  <c r="AZ693" s="1"/>
  <c r="AZ694" s="1"/>
  <c r="AZ695" s="1"/>
  <c r="AZ696" s="1"/>
  <c r="AZ697" s="1"/>
  <c r="AZ698" s="1"/>
  <c r="AZ699" s="1"/>
  <c r="AZ700" s="1"/>
  <c r="AZ701" s="1"/>
  <c r="AZ702" s="1"/>
  <c r="AZ703" s="1"/>
  <c r="AZ704" s="1"/>
  <c r="AZ705" s="1"/>
  <c r="AZ706" s="1"/>
  <c r="AZ707" s="1"/>
  <c r="AZ708" s="1"/>
  <c r="AZ709" s="1"/>
  <c r="AZ710" s="1"/>
  <c r="AZ711" s="1"/>
  <c r="AZ712" s="1"/>
  <c r="AZ713" s="1"/>
  <c r="AZ714" s="1"/>
  <c r="AZ715" s="1"/>
  <c r="AZ716" s="1"/>
  <c r="AZ717" s="1"/>
  <c r="AZ718" s="1"/>
  <c r="AZ719" s="1"/>
  <c r="AZ720" s="1"/>
  <c r="AZ721" s="1"/>
  <c r="AZ722" s="1"/>
  <c r="AZ723" s="1"/>
  <c r="AZ724" s="1"/>
  <c r="AZ725" s="1"/>
  <c r="AZ726" s="1"/>
  <c r="AZ727" s="1"/>
  <c r="AZ728" s="1"/>
  <c r="AZ729" s="1"/>
  <c r="AZ730" s="1"/>
  <c r="AZ731" s="1"/>
  <c r="AZ732" s="1"/>
  <c r="AZ733" s="1"/>
  <c r="AZ734" s="1"/>
  <c r="AZ735" s="1"/>
  <c r="AZ736" s="1"/>
  <c r="AZ737" s="1"/>
  <c r="AZ738" s="1"/>
  <c r="AZ739" s="1"/>
  <c r="AZ740" s="1"/>
  <c r="AZ741" s="1"/>
  <c r="AZ742" s="1"/>
  <c r="AZ743" s="1"/>
  <c r="AZ744" s="1"/>
  <c r="AZ745" s="1"/>
  <c r="AZ746" s="1"/>
  <c r="AZ747" s="1"/>
  <c r="AZ748" s="1"/>
  <c r="AZ749" s="1"/>
  <c r="AZ750" s="1"/>
  <c r="AZ751" s="1"/>
  <c r="AZ752" s="1"/>
  <c r="AZ753" s="1"/>
  <c r="AZ754" s="1"/>
  <c r="AZ755" s="1"/>
  <c r="AZ756" s="1"/>
  <c r="AZ757" s="1"/>
  <c r="AZ758" s="1"/>
  <c r="AZ759" s="1"/>
  <c r="AZ760" s="1"/>
  <c r="AZ761" s="1"/>
  <c r="AZ762" s="1"/>
  <c r="AZ763" s="1"/>
  <c r="AZ764" s="1"/>
  <c r="AZ765" s="1"/>
  <c r="AZ766" s="1"/>
  <c r="AZ767" s="1"/>
  <c r="AZ768" s="1"/>
  <c r="AZ769" s="1"/>
  <c r="AZ770" s="1"/>
  <c r="AZ771" s="1"/>
  <c r="AZ772" s="1"/>
  <c r="AZ773" s="1"/>
  <c r="AZ774" s="1"/>
  <c r="AZ775" s="1"/>
  <c r="AZ776" s="1"/>
  <c r="AZ777" s="1"/>
  <c r="AZ778" s="1"/>
  <c r="AZ779" s="1"/>
  <c r="AZ780" s="1"/>
  <c r="AZ781" s="1"/>
  <c r="AZ782" s="1"/>
  <c r="AZ783" s="1"/>
  <c r="AZ784" s="1"/>
  <c r="AZ785" s="1"/>
  <c r="AZ786" s="1"/>
  <c r="AZ787" s="1"/>
  <c r="AZ788" s="1"/>
  <c r="AZ789" s="1"/>
  <c r="AZ790" s="1"/>
  <c r="AZ791" s="1"/>
  <c r="AZ792" s="1"/>
  <c r="AZ793" s="1"/>
  <c r="AZ794" s="1"/>
  <c r="AZ795" s="1"/>
  <c r="AZ796" s="1"/>
  <c r="AZ797" s="1"/>
  <c r="AZ798" s="1"/>
  <c r="AZ799" s="1"/>
  <c r="AZ800" s="1"/>
  <c r="AZ801" s="1"/>
  <c r="AZ802" s="1"/>
  <c r="AZ803" s="1"/>
  <c r="AZ804" s="1"/>
  <c r="AZ805" s="1"/>
  <c r="AZ806" s="1"/>
  <c r="AZ807" s="1"/>
  <c r="AZ808" s="1"/>
  <c r="AZ809" s="1"/>
  <c r="AZ810" s="1"/>
  <c r="AZ811" s="1"/>
  <c r="AZ812" s="1"/>
  <c r="AZ813" s="1"/>
  <c r="AZ814" s="1"/>
  <c r="AZ815" s="1"/>
  <c r="AZ816" s="1"/>
  <c r="AZ817" s="1"/>
  <c r="AZ818" s="1"/>
  <c r="AZ819" s="1"/>
  <c r="AZ820" s="1"/>
  <c r="AZ821" s="1"/>
  <c r="AZ822" s="1"/>
  <c r="AZ823" s="1"/>
  <c r="AZ824" s="1"/>
  <c r="AZ825" s="1"/>
  <c r="AZ826" s="1"/>
  <c r="AZ827" s="1"/>
  <c r="AZ828" s="1"/>
  <c r="AZ829" s="1"/>
  <c r="AZ830" s="1"/>
  <c r="AZ831" s="1"/>
  <c r="AZ832" s="1"/>
  <c r="AZ833" s="1"/>
  <c r="AZ834" s="1"/>
  <c r="AZ835" s="1"/>
  <c r="AZ836" s="1"/>
  <c r="AZ837" s="1"/>
  <c r="AZ838" s="1"/>
  <c r="AZ839" s="1"/>
  <c r="AZ840" s="1"/>
  <c r="AZ841" s="1"/>
  <c r="AZ842" s="1"/>
  <c r="AZ843" s="1"/>
  <c r="AZ844" s="1"/>
  <c r="AZ845" s="1"/>
  <c r="AZ846" s="1"/>
  <c r="AZ847" s="1"/>
  <c r="AZ848" s="1"/>
  <c r="AZ849" s="1"/>
  <c r="AZ850" s="1"/>
  <c r="AZ851" s="1"/>
  <c r="AZ852" s="1"/>
  <c r="AZ853" s="1"/>
  <c r="AZ854" s="1"/>
  <c r="AZ855" s="1"/>
  <c r="AZ856" s="1"/>
  <c r="AZ857" s="1"/>
  <c r="AZ858" s="1"/>
  <c r="AZ859" s="1"/>
  <c r="AZ860" s="1"/>
  <c r="AZ861" s="1"/>
  <c r="AZ862" s="1"/>
  <c r="AZ863" s="1"/>
  <c r="AZ864" s="1"/>
  <c r="AZ865" s="1"/>
  <c r="AZ866" s="1"/>
  <c r="AZ867" s="1"/>
  <c r="AZ868" s="1"/>
  <c r="AZ869" s="1"/>
  <c r="AZ870" s="1"/>
  <c r="AZ871" s="1"/>
  <c r="AZ872" s="1"/>
  <c r="AZ873" s="1"/>
  <c r="AZ874" s="1"/>
  <c r="AZ875" s="1"/>
  <c r="AZ876" s="1"/>
  <c r="AZ877" s="1"/>
  <c r="AZ878" s="1"/>
  <c r="AZ879" s="1"/>
  <c r="AZ880" s="1"/>
  <c r="AZ881" s="1"/>
  <c r="AZ882" s="1"/>
  <c r="AZ883" s="1"/>
  <c r="AZ884" s="1"/>
  <c r="AZ885" s="1"/>
  <c r="AZ886" s="1"/>
  <c r="AZ887" s="1"/>
  <c r="AZ888" s="1"/>
  <c r="AZ889" s="1"/>
  <c r="AZ890" s="1"/>
  <c r="AZ891" s="1"/>
  <c r="AZ892" s="1"/>
  <c r="AZ893" s="1"/>
  <c r="AZ894" s="1"/>
  <c r="AZ895" s="1"/>
  <c r="AZ896" s="1"/>
  <c r="AZ897" s="1"/>
  <c r="AZ898" s="1"/>
  <c r="AZ899" s="1"/>
  <c r="AZ900" s="1"/>
  <c r="AZ901" s="1"/>
  <c r="AZ902" s="1"/>
  <c r="AZ903" s="1"/>
  <c r="AZ904" s="1"/>
  <c r="AZ905" s="1"/>
  <c r="AZ906" s="1"/>
  <c r="AZ907" s="1"/>
  <c r="AZ908" s="1"/>
  <c r="AZ909" s="1"/>
  <c r="AZ910" s="1"/>
  <c r="AZ911" s="1"/>
  <c r="AZ912" s="1"/>
  <c r="AZ913" s="1"/>
  <c r="AZ914" s="1"/>
  <c r="AZ915" s="1"/>
  <c r="AZ916" s="1"/>
  <c r="AZ917" s="1"/>
  <c r="AZ918" s="1"/>
  <c r="AZ919" s="1"/>
  <c r="AZ920" s="1"/>
  <c r="AZ921" s="1"/>
  <c r="AZ922" s="1"/>
  <c r="AZ923" s="1"/>
  <c r="AZ924" s="1"/>
  <c r="AZ925" s="1"/>
  <c r="AZ926" s="1"/>
  <c r="AZ927" s="1"/>
  <c r="AZ928" s="1"/>
  <c r="AZ929" s="1"/>
  <c r="AZ930" s="1"/>
  <c r="AZ931" s="1"/>
  <c r="AZ932" s="1"/>
  <c r="AZ933" s="1"/>
  <c r="AZ934" s="1"/>
  <c r="AZ935" s="1"/>
  <c r="AZ936" s="1"/>
  <c r="AZ937" s="1"/>
  <c r="AZ938" s="1"/>
  <c r="AZ939" s="1"/>
  <c r="AZ940" s="1"/>
  <c r="AZ941" s="1"/>
  <c r="AZ942" s="1"/>
  <c r="AZ943" s="1"/>
  <c r="AZ944" s="1"/>
  <c r="AZ945" s="1"/>
  <c r="AZ946" s="1"/>
  <c r="AZ947" s="1"/>
  <c r="AZ948" s="1"/>
  <c r="AZ949" s="1"/>
  <c r="AZ950" s="1"/>
  <c r="AZ951" s="1"/>
  <c r="AZ952" s="1"/>
  <c r="AZ953" s="1"/>
  <c r="AZ954" s="1"/>
  <c r="AZ955" s="1"/>
  <c r="AZ956" s="1"/>
  <c r="AZ957" s="1"/>
  <c r="AZ958" s="1"/>
  <c r="AZ959" s="1"/>
  <c r="AZ960" s="1"/>
  <c r="AZ961" s="1"/>
  <c r="AZ962" s="1"/>
  <c r="AZ963" s="1"/>
  <c r="AZ964" s="1"/>
  <c r="AZ965" s="1"/>
  <c r="AZ966" s="1"/>
  <c r="AZ967" s="1"/>
  <c r="AZ968" s="1"/>
  <c r="AZ969" s="1"/>
  <c r="AZ970" s="1"/>
  <c r="AZ971" s="1"/>
  <c r="AZ972" s="1"/>
  <c r="AZ973" s="1"/>
  <c r="AZ974" s="1"/>
  <c r="AZ975" s="1"/>
  <c r="AZ976" s="1"/>
  <c r="AZ977" s="1"/>
  <c r="AZ978" s="1"/>
  <c r="AZ979" s="1"/>
  <c r="AZ980" s="1"/>
  <c r="AZ981" s="1"/>
  <c r="AZ982" s="1"/>
  <c r="AZ983" s="1"/>
  <c r="AZ984" s="1"/>
  <c r="AZ985" s="1"/>
  <c r="AZ986" s="1"/>
  <c r="AZ987" s="1"/>
  <c r="AZ988" s="1"/>
  <c r="AZ989" s="1"/>
  <c r="AZ990" s="1"/>
  <c r="AZ991" s="1"/>
  <c r="AZ992" s="1"/>
  <c r="AZ993" s="1"/>
  <c r="AZ994" s="1"/>
  <c r="AZ995" s="1"/>
  <c r="AZ996" s="1"/>
  <c r="AZ997" s="1"/>
  <c r="AZ998" s="1"/>
  <c r="AZ999" s="1"/>
  <c r="AZ1000" s="1"/>
  <c r="AF64" i="16"/>
  <c r="AI64" s="1"/>
  <c r="AF51"/>
  <c r="AH51" s="1"/>
  <c r="AK121"/>
  <c r="AM121" s="1"/>
  <c r="AL38"/>
  <c r="AL66"/>
  <c r="AK66"/>
  <c r="AM66" s="1"/>
  <c r="AI51"/>
  <c r="AK147"/>
  <c r="AM147" s="1"/>
  <c r="AK142"/>
  <c r="AM142" s="1"/>
  <c r="AK80"/>
  <c r="AK24"/>
  <c r="AM24" s="1"/>
  <c r="AL24"/>
  <c r="AK191"/>
  <c r="AM191" s="1"/>
  <c r="AK133"/>
  <c r="AM133" s="1"/>
  <c r="AL108"/>
  <c r="AK122"/>
  <c r="AM122" s="1"/>
  <c r="AK150"/>
  <c r="AL150"/>
  <c r="AK162"/>
  <c r="AM162" s="1"/>
  <c r="AL162"/>
  <c r="AH131"/>
  <c r="AK131" s="1"/>
  <c r="AI131"/>
  <c r="AL91"/>
  <c r="AI141"/>
  <c r="AL113"/>
  <c r="AH25"/>
  <c r="AK25" s="1"/>
  <c r="AM25" s="1"/>
  <c r="AL58"/>
  <c r="AK155"/>
  <c r="AM155" s="1"/>
  <c r="AH170"/>
  <c r="AL170"/>
  <c r="AM170" s="1"/>
  <c r="AK132"/>
  <c r="AL132"/>
  <c r="AH17"/>
  <c r="AI17"/>
  <c r="AL182"/>
  <c r="AK86"/>
  <c r="AM86" s="1"/>
  <c r="AL86"/>
  <c r="AI62"/>
  <c r="AH62"/>
  <c r="AL62" s="1"/>
  <c r="AK29"/>
  <c r="AM29" s="1"/>
  <c r="AL29"/>
  <c r="AI154"/>
  <c r="AI23"/>
  <c r="AH23"/>
  <c r="AL23" s="1"/>
  <c r="AH165"/>
  <c r="AI165"/>
  <c r="AL126"/>
  <c r="AK126"/>
  <c r="AM126" s="1"/>
  <c r="AI63"/>
  <c r="AK63"/>
  <c r="AM63" s="1"/>
  <c r="AI198"/>
  <c r="AH198"/>
  <c r="AK198" s="1"/>
  <c r="AM198" s="1"/>
  <c r="AH178"/>
  <c r="AL178" s="1"/>
  <c r="AI178"/>
  <c r="AH53"/>
  <c r="AK53" s="1"/>
  <c r="AI130"/>
  <c r="AH130"/>
  <c r="AK130" s="1"/>
  <c r="AH46"/>
  <c r="AK46" s="1"/>
  <c r="AM46" s="1"/>
  <c r="AI46"/>
  <c r="AM158"/>
  <c r="AH149"/>
  <c r="AH157"/>
  <c r="AH114"/>
  <c r="AK114" s="1"/>
  <c r="AM114" s="1"/>
  <c r="BD3" i="15"/>
  <c r="AK21" i="16"/>
  <c r="AM21" s="1"/>
  <c r="AI99"/>
  <c r="AH99"/>
  <c r="AL99" s="1"/>
  <c r="AI60"/>
  <c r="AK60"/>
  <c r="AM60" s="1"/>
  <c r="AI194"/>
  <c r="AL155"/>
  <c r="AH161"/>
  <c r="AI106"/>
  <c r="AK106" s="1"/>
  <c r="AM106" s="1"/>
  <c r="AH55"/>
  <c r="AL55" s="1"/>
  <c r="AK55"/>
  <c r="AM55" s="1"/>
  <c r="AH136"/>
  <c r="AH184"/>
  <c r="AG109"/>
  <c r="AJ109"/>
  <c r="AL109" s="1"/>
  <c r="AM109" s="1"/>
  <c r="AK136"/>
  <c r="AM136" s="1"/>
  <c r="AL136"/>
  <c r="AK170"/>
  <c r="AL17"/>
  <c r="AK17"/>
  <c r="AM17" s="1"/>
  <c r="AK161"/>
  <c r="AL161"/>
  <c r="AM161" s="1"/>
  <c r="AL25"/>
  <c r="AL46"/>
  <c r="AL198"/>
  <c r="AM132"/>
  <c r="AL114"/>
  <c r="AM150"/>
  <c r="AK99"/>
  <c r="AK62"/>
  <c r="AH164"/>
  <c r="AJ164"/>
  <c r="AL184"/>
  <c r="AK184"/>
  <c r="AK96"/>
  <c r="AM96" s="1"/>
  <c r="AL96"/>
  <c r="AK165"/>
  <c r="AL165"/>
  <c r="AL42"/>
  <c r="AL120"/>
  <c r="AK120"/>
  <c r="AH15"/>
  <c r="AI15"/>
  <c r="AK149"/>
  <c r="AL149"/>
  <c r="AJ65"/>
  <c r="AH65"/>
  <c r="AL157"/>
  <c r="AK157"/>
  <c r="AM157" s="1"/>
  <c r="AK16"/>
  <c r="AM16" s="1"/>
  <c r="AL16"/>
  <c r="AK195"/>
  <c r="AL195"/>
  <c r="AM195" s="1"/>
  <c r="AK104"/>
  <c r="AL139"/>
  <c r="AK139"/>
  <c r="AM139" s="1"/>
  <c r="AI19"/>
  <c r="AH19"/>
  <c r="AL70"/>
  <c r="AK70"/>
  <c r="AK95"/>
  <c r="AL95"/>
  <c r="AH193"/>
  <c r="AI193"/>
  <c r="AK189"/>
  <c r="AM189" s="1"/>
  <c r="AL189"/>
  <c r="AH124"/>
  <c r="AI124"/>
  <c r="AK58"/>
  <c r="AM58"/>
  <c r="AL20"/>
  <c r="AK20"/>
  <c r="AL197"/>
  <c r="AK197"/>
  <c r="AI185"/>
  <c r="AH185"/>
  <c r="AJ156"/>
  <c r="AH156"/>
  <c r="AI107"/>
  <c r="AH107"/>
  <c r="AK138"/>
  <c r="AL45"/>
  <c r="AM74"/>
  <c r="AM171"/>
  <c r="AK67"/>
  <c r="AM67" s="1"/>
  <c r="AL67"/>
  <c r="AL71"/>
  <c r="AK71"/>
  <c r="AL43"/>
  <c r="AK116"/>
  <c r="AM116"/>
  <c r="AK100"/>
  <c r="AM100" s="1"/>
  <c r="AM196"/>
  <c r="AH110"/>
  <c r="AI110"/>
  <c r="AH103"/>
  <c r="AK153"/>
  <c r="AM153"/>
  <c r="AH40"/>
  <c r="AI40"/>
  <c r="AJ148"/>
  <c r="AH148"/>
  <c r="AM119"/>
  <c r="BA944" i="15"/>
  <c r="BE944"/>
  <c r="AE30" i="4"/>
  <c r="AF30"/>
  <c r="AF11"/>
  <c r="AE11"/>
  <c r="AG11" s="1"/>
  <c r="BE807" i="15"/>
  <c r="AL169" i="16"/>
  <c r="AM169"/>
  <c r="AK166"/>
  <c r="AM166" s="1"/>
  <c r="AK134"/>
  <c r="AM134"/>
  <c r="AH59"/>
  <c r="CM17" i="4"/>
  <c r="AL77" i="16"/>
  <c r="AK77"/>
  <c r="AM77" s="1"/>
  <c r="AI118"/>
  <c r="AH118"/>
  <c r="AI14"/>
  <c r="AH14"/>
  <c r="AH168"/>
  <c r="AI168"/>
  <c r="AF160"/>
  <c r="AG160"/>
  <c r="AJ160"/>
  <c r="AF151"/>
  <c r="AG151"/>
  <c r="AJ151"/>
  <c r="AK48"/>
  <c r="AK92"/>
  <c r="AM92"/>
  <c r="AK83"/>
  <c r="AM83"/>
  <c r="AC2" i="4"/>
  <c r="F6"/>
  <c r="F5"/>
  <c r="E2"/>
  <c r="AL48" i="16"/>
  <c r="AH188"/>
  <c r="AL89"/>
  <c r="AM89" s="1"/>
  <c r="AH140"/>
  <c r="E5" i="5"/>
  <c r="F5"/>
  <c r="F2"/>
  <c r="E4"/>
  <c r="E2"/>
  <c r="D6"/>
  <c r="D5"/>
  <c r="D4"/>
  <c r="D3"/>
  <c r="D7" s="1"/>
  <c r="F4"/>
  <c r="AG174" i="16"/>
  <c r="AJ174"/>
  <c r="AF174"/>
  <c r="AI174" s="1"/>
  <c r="AR16" i="4"/>
  <c r="AK107" i="16"/>
  <c r="AM107" s="1"/>
  <c r="AL107"/>
  <c r="AK193"/>
  <c r="AM193" s="1"/>
  <c r="AL193"/>
  <c r="AL168"/>
  <c r="AK168"/>
  <c r="AM104"/>
  <c r="AM184"/>
  <c r="AM70"/>
  <c r="AM120"/>
  <c r="AM20"/>
  <c r="AL156"/>
  <c r="AK156"/>
  <c r="AL124"/>
  <c r="AK124"/>
  <c r="AK148"/>
  <c r="AM148" s="1"/>
  <c r="AL148"/>
  <c r="AL65"/>
  <c r="AK65"/>
  <c r="AM65"/>
  <c r="AK14"/>
  <c r="AL14"/>
  <c r="AH160"/>
  <c r="AI160"/>
  <c r="AK15"/>
  <c r="AM15" s="1"/>
  <c r="AL15"/>
  <c r="AM197"/>
  <c r="AM95"/>
  <c r="AL118"/>
  <c r="AK118"/>
  <c r="AL19"/>
  <c r="AK19"/>
  <c r="AK164"/>
  <c r="AM164" s="1"/>
  <c r="AL164"/>
  <c r="AK59"/>
  <c r="AL59"/>
  <c r="AK103"/>
  <c r="AM103" s="1"/>
  <c r="AL103"/>
  <c r="AK140"/>
  <c r="AM140"/>
  <c r="AL140"/>
  <c r="AK40"/>
  <c r="AM40" s="1"/>
  <c r="AL40"/>
  <c r="AH174"/>
  <c r="AL188"/>
  <c r="AK188"/>
  <c r="AM188" s="1"/>
  <c r="AI151"/>
  <c r="AH151"/>
  <c r="AL110"/>
  <c r="AK110"/>
  <c r="AM110" s="1"/>
  <c r="AL185"/>
  <c r="AK185"/>
  <c r="AM71"/>
  <c r="AM48"/>
  <c r="AM149"/>
  <c r="AM165"/>
  <c r="AL151"/>
  <c r="AM151" s="1"/>
  <c r="AK151"/>
  <c r="AL174"/>
  <c r="AM174" s="1"/>
  <c r="AK174"/>
  <c r="AM59"/>
  <c r="AM19"/>
  <c r="AM156"/>
  <c r="AM168"/>
  <c r="AM14"/>
  <c r="AN14" s="1"/>
  <c r="AN15" s="1"/>
  <c r="AN16" s="1"/>
  <c r="AN17" s="1"/>
  <c r="AM124"/>
  <c r="D5" i="4" l="1"/>
  <c r="G5" s="1"/>
  <c r="R31"/>
  <c r="AG17"/>
  <c r="AG24"/>
  <c r="T29"/>
  <c r="AE26"/>
  <c r="AE18"/>
  <c r="AR35"/>
  <c r="AG34"/>
  <c r="D3"/>
  <c r="P14"/>
  <c r="S14" s="1"/>
  <c r="BE960" i="15"/>
  <c r="AC6" i="4"/>
  <c r="O22"/>
  <c r="R22" s="1"/>
  <c r="AE12"/>
  <c r="AG12" s="1"/>
  <c r="AH12" s="1"/>
  <c r="AR27"/>
  <c r="AF36"/>
  <c r="AG36" s="1"/>
  <c r="AR1303"/>
  <c r="AR1307"/>
  <c r="D6"/>
  <c r="AC7"/>
  <c r="AC8" s="1"/>
  <c r="P30"/>
  <c r="S30" s="1"/>
  <c r="AC5"/>
  <c r="D2"/>
  <c r="D7" s="1"/>
  <c r="AF18"/>
  <c r="AF28"/>
  <c r="BA974" i="15"/>
  <c r="BA929"/>
  <c r="D4" i="4"/>
  <c r="G4" s="1"/>
  <c r="G7" s="1"/>
  <c r="AF20"/>
  <c r="AG20" s="1"/>
  <c r="Q36"/>
  <c r="U36" s="1"/>
  <c r="BE810" i="15"/>
  <c r="AJ960"/>
  <c r="BA961" s="1"/>
  <c r="AR19" i="4"/>
  <c r="O1308"/>
  <c r="R1308" s="1"/>
  <c r="BA825" i="15"/>
  <c r="AF26" i="4"/>
  <c r="AG26" s="1"/>
  <c r="AG30"/>
  <c r="P1305"/>
  <c r="S1305" s="1"/>
  <c r="AE1309"/>
  <c r="Q37"/>
  <c r="U37" s="1"/>
  <c r="U11"/>
  <c r="Q35"/>
  <c r="T35" s="1"/>
  <c r="Q32"/>
  <c r="T32" s="1"/>
  <c r="AF1305"/>
  <c r="T27"/>
  <c r="Q33"/>
  <c r="U33" s="1"/>
  <c r="Q18"/>
  <c r="T18" s="1"/>
  <c r="AS13"/>
  <c r="Q17"/>
  <c r="T17" s="1"/>
  <c r="Q19"/>
  <c r="U19" s="1"/>
  <c r="Q24"/>
  <c r="U24" s="1"/>
  <c r="AG19"/>
  <c r="Q12"/>
  <c r="AF1309"/>
  <c r="AE1308"/>
  <c r="AP1306"/>
  <c r="E7"/>
  <c r="V1306"/>
  <c r="Q28"/>
  <c r="U28" s="1"/>
  <c r="AG16"/>
  <c r="AF1306"/>
  <c r="U31"/>
  <c r="T31"/>
  <c r="T23"/>
  <c r="U23"/>
  <c r="AE33"/>
  <c r="AF33"/>
  <c r="S22"/>
  <c r="S12"/>
  <c r="AG22"/>
  <c r="AQ12"/>
  <c r="AQ13" s="1"/>
  <c r="AQ14" s="1"/>
  <c r="AQ15" s="1"/>
  <c r="AQ16" s="1"/>
  <c r="AQ17" s="1"/>
  <c r="AQ18" s="1"/>
  <c r="AQ19" s="1"/>
  <c r="AQ20" s="1"/>
  <c r="AQ21" s="1"/>
  <c r="AQ22" s="1"/>
  <c r="AQ23" s="1"/>
  <c r="AQ24" s="1"/>
  <c r="AQ25" s="1"/>
  <c r="AQ26" s="1"/>
  <c r="AQ27" s="1"/>
  <c r="AQ28" s="1"/>
  <c r="AQ29" s="1"/>
  <c r="AQ30" s="1"/>
  <c r="AQ31" s="1"/>
  <c r="AQ32" s="1"/>
  <c r="AQ33" s="1"/>
  <c r="AQ34" s="1"/>
  <c r="AQ35" s="1"/>
  <c r="AQ36" s="1"/>
  <c r="AQ37" s="1"/>
  <c r="V1307"/>
  <c r="AG28"/>
  <c r="Q21"/>
  <c r="AG29"/>
  <c r="P1306"/>
  <c r="S1306" s="1"/>
  <c r="Q20"/>
  <c r="U20" s="1"/>
  <c r="U29"/>
  <c r="V29" s="1"/>
  <c r="I29" s="1"/>
  <c r="S26"/>
  <c r="O1303"/>
  <c r="R1303" s="1"/>
  <c r="Q14"/>
  <c r="T14" s="1"/>
  <c r="Q15"/>
  <c r="U15" s="1"/>
  <c r="AF1300"/>
  <c r="AF14"/>
  <c r="AE14"/>
  <c r="AE35"/>
  <c r="AF35"/>
  <c r="AE25"/>
  <c r="AF25"/>
  <c r="AE23"/>
  <c r="AF23"/>
  <c r="AE31"/>
  <c r="AF31"/>
  <c r="R1305"/>
  <c r="AF27"/>
  <c r="AE27"/>
  <c r="T20"/>
  <c r="V20" s="1"/>
  <c r="S27"/>
  <c r="U27" s="1"/>
  <c r="AG13"/>
  <c r="AE32"/>
  <c r="F7"/>
  <c r="U26"/>
  <c r="V26" s="1"/>
  <c r="G6"/>
  <c r="Q13"/>
  <c r="AS14"/>
  <c r="AS15" s="1"/>
  <c r="AS16" s="1"/>
  <c r="AS17" s="1"/>
  <c r="AS18" s="1"/>
  <c r="AS19" s="1"/>
  <c r="AS20" s="1"/>
  <c r="AS21" s="1"/>
  <c r="AS22" s="1"/>
  <c r="AS23" s="1"/>
  <c r="AS24" s="1"/>
  <c r="AS25" s="1"/>
  <c r="AS26" s="1"/>
  <c r="AP1303"/>
  <c r="AF1304"/>
  <c r="AE1306"/>
  <c r="AF1308"/>
  <c r="AG1308" s="1"/>
  <c r="U17"/>
  <c r="V17" s="1"/>
  <c r="AG18"/>
  <c r="Q1301"/>
  <c r="T1301" s="1"/>
  <c r="Q1300"/>
  <c r="T1300" s="1"/>
  <c r="AF1301"/>
  <c r="AR1308"/>
  <c r="BE809" i="15"/>
  <c r="AJ847"/>
  <c r="BA848" s="1"/>
  <c r="BA986"/>
  <c r="BA824"/>
  <c r="BE1000"/>
  <c r="BE964"/>
  <c r="BA964"/>
  <c r="BA847"/>
  <c r="BE986"/>
  <c r="CN1306" i="4"/>
  <c r="CN30"/>
  <c r="CN22"/>
  <c r="AV25" i="5"/>
  <c r="CL30" i="4"/>
  <c r="AX39" i="5"/>
  <c r="BE812" i="15"/>
  <c r="AX1307" i="5"/>
  <c r="AJ900" i="15"/>
  <c r="BA901" s="1"/>
  <c r="AX17" i="5"/>
  <c r="AX32"/>
  <c r="AX30"/>
  <c r="AX1308"/>
  <c r="BE999" i="15"/>
  <c r="BE813"/>
  <c r="AJ932"/>
  <c r="BA933" s="1"/>
  <c r="AJ882"/>
  <c r="BA883" s="1"/>
  <c r="BA882"/>
  <c r="CN1307" i="4"/>
  <c r="CN18"/>
  <c r="CO18" s="1"/>
  <c r="AY14" i="5"/>
  <c r="AW15"/>
  <c r="AX19"/>
  <c r="CN1308" i="4"/>
  <c r="E7" i="5"/>
  <c r="AW16"/>
  <c r="AW17" s="1"/>
  <c r="AW18" s="1"/>
  <c r="AY1311"/>
  <c r="AX36"/>
  <c r="AY1302"/>
  <c r="AV1308"/>
  <c r="G4"/>
  <c r="AV1305"/>
  <c r="AV30"/>
  <c r="BE900" i="15"/>
  <c r="AV19" i="5"/>
  <c r="AX1306"/>
  <c r="AX34"/>
  <c r="AX15"/>
  <c r="AY15" s="1"/>
  <c r="AY16" s="1"/>
  <c r="AY17" s="1"/>
  <c r="AY18" s="1"/>
  <c r="AY19" s="1"/>
  <c r="AY20" s="1"/>
  <c r="AY21" s="1"/>
  <c r="AY22" s="1"/>
  <c r="AY23" s="1"/>
  <c r="AX24"/>
  <c r="BE828" i="15"/>
  <c r="AX1304" i="5"/>
  <c r="G5"/>
  <c r="AJ870" i="15"/>
  <c r="AJ871" s="1"/>
  <c r="BA872" s="1"/>
  <c r="BA828"/>
  <c r="G2" i="5"/>
  <c r="BE870" i="15"/>
  <c r="AJ976"/>
  <c r="BE977" s="1"/>
  <c r="BA976"/>
  <c r="CN31" i="4"/>
  <c r="CJ31"/>
  <c r="CN32" s="1"/>
  <c r="CL31"/>
  <c r="BE811" i="15"/>
  <c r="AJ920"/>
  <c r="BE921" s="1"/>
  <c r="BA996"/>
  <c r="BE920"/>
  <c r="BA938"/>
  <c r="BA829"/>
  <c r="BE829"/>
  <c r="CM18" i="4"/>
  <c r="BA884" i="15"/>
  <c r="BA945"/>
  <c r="AJ884"/>
  <c r="BE993"/>
  <c r="AJ842"/>
  <c r="BE911"/>
  <c r="BE525"/>
  <c r="BF525" s="1"/>
  <c r="BA842"/>
  <c r="BE982"/>
  <c r="BA816"/>
  <c r="BE938"/>
  <c r="BA818"/>
  <c r="AJ818"/>
  <c r="BA819" s="1"/>
  <c r="BE818"/>
  <c r="BE841"/>
  <c r="CL29" i="4"/>
  <c r="CL22"/>
  <c r="BA861" i="15"/>
  <c r="BE861"/>
  <c r="AJ861"/>
  <c r="BA862" s="1"/>
  <c r="BE866"/>
  <c r="AJ866"/>
  <c r="BE867" s="1"/>
  <c r="CL1303" i="4"/>
  <c r="CK32"/>
  <c r="CL33" s="1"/>
  <c r="BE860" i="15"/>
  <c r="BA895"/>
  <c r="AJ831"/>
  <c r="AJ926"/>
  <c r="BE815"/>
  <c r="CN29" i="4"/>
  <c r="BA865" i="15"/>
  <c r="BA859"/>
  <c r="BA860"/>
  <c r="BE831"/>
  <c r="BA894"/>
  <c r="BE859"/>
  <c r="CN34" i="4"/>
  <c r="CJ22"/>
  <c r="CN23" s="1"/>
  <c r="BE958" i="15"/>
  <c r="BE926"/>
  <c r="BE997"/>
  <c r="BE984"/>
  <c r="CN21" i="4"/>
  <c r="BE895" i="15"/>
  <c r="BE971"/>
  <c r="CL34" i="4"/>
  <c r="CL28"/>
  <c r="BE987" i="15"/>
  <c r="BA987"/>
  <c r="AJ987"/>
  <c r="BE939"/>
  <c r="BA939"/>
  <c r="AJ939"/>
  <c r="CN1302" i="4"/>
  <c r="AJ945" i="15"/>
  <c r="BE946" s="1"/>
  <c r="BA814"/>
  <c r="CL1309" i="4"/>
  <c r="CL20"/>
  <c r="BE961" i="15"/>
  <c r="CN1309" i="4"/>
  <c r="CL1301"/>
  <c r="CM1301" s="1"/>
  <c r="CL1306"/>
  <c r="CL19"/>
  <c r="CN19"/>
  <c r="CO19" s="1"/>
  <c r="CK35"/>
  <c r="CL36" s="1"/>
  <c r="CN35"/>
  <c r="CL35"/>
  <c r="BA827" i="15"/>
  <c r="BE827"/>
  <c r="BA890"/>
  <c r="BE890"/>
  <c r="BE526"/>
  <c r="AJ526"/>
  <c r="AJ896"/>
  <c r="BE973"/>
  <c r="BE889"/>
  <c r="BE846"/>
  <c r="BA930"/>
  <c r="AJ912"/>
  <c r="BA830"/>
  <c r="BE896"/>
  <c r="BE959"/>
  <c r="CN28" i="4"/>
  <c r="BE991" i="15"/>
  <c r="BA889"/>
  <c r="CN27" i="4"/>
  <c r="BE983" i="15"/>
  <c r="G6" i="5"/>
  <c r="CL1302" i="4"/>
  <c r="CL1307"/>
  <c r="CN20"/>
  <c r="BA866" i="15"/>
  <c r="BA991"/>
  <c r="AL160" i="16"/>
  <c r="AK160"/>
  <c r="AH11" i="4"/>
  <c r="AM118" i="16"/>
  <c r="AM185"/>
  <c r="AK141"/>
  <c r="AM141" s="1"/>
  <c r="AL141"/>
  <c r="AL35"/>
  <c r="AK35"/>
  <c r="AM35" s="1"/>
  <c r="AL154"/>
  <c r="AK154"/>
  <c r="AM154" s="1"/>
  <c r="AM99"/>
  <c r="AM78"/>
  <c r="AM137"/>
  <c r="AL34"/>
  <c r="AK34"/>
  <c r="AM34" s="1"/>
  <c r="AM62"/>
  <c r="AM127"/>
  <c r="AL47"/>
  <c r="AK47"/>
  <c r="AM47" s="1"/>
  <c r="AL146"/>
  <c r="V11" i="4"/>
  <c r="AY5" i="5"/>
  <c r="AK26" i="16"/>
  <c r="AK51"/>
  <c r="AM51" s="1"/>
  <c r="AL51"/>
  <c r="AK98"/>
  <c r="BA992" i="15"/>
  <c r="BE992"/>
  <c r="AE15" i="4"/>
  <c r="AF15"/>
  <c r="AK178" i="16"/>
  <c r="AM178" s="1"/>
  <c r="AH64"/>
  <c r="AL85"/>
  <c r="AM85" s="1"/>
  <c r="AL183"/>
  <c r="AM183" s="1"/>
  <c r="AL18"/>
  <c r="AM18" s="1"/>
  <c r="AN18" s="1"/>
  <c r="AN19" s="1"/>
  <c r="AN20" s="1"/>
  <c r="AN21" s="1"/>
  <c r="AN22" s="1"/>
  <c r="AJ98"/>
  <c r="AL98" s="1"/>
  <c r="AH49"/>
  <c r="AL127"/>
  <c r="AL90"/>
  <c r="AM90" s="1"/>
  <c r="AL39"/>
  <c r="AM39" s="1"/>
  <c r="AK144"/>
  <c r="AM144" s="1"/>
  <c r="AG32" i="4"/>
  <c r="AH123" i="16"/>
  <c r="AI123"/>
  <c r="AL167"/>
  <c r="AK167"/>
  <c r="AL131"/>
  <c r="AM131" s="1"/>
  <c r="AK23"/>
  <c r="AM23" s="1"/>
  <c r="AL130"/>
  <c r="AM130" s="1"/>
  <c r="AK57"/>
  <c r="AM57" s="1"/>
  <c r="AH69"/>
  <c r="AJ890" i="15"/>
  <c r="CL27" i="4"/>
  <c r="AJ26" i="16"/>
  <c r="AL26" s="1"/>
  <c r="AK176"/>
  <c r="AM176" s="1"/>
  <c r="AL137"/>
  <c r="AI146"/>
  <c r="AK146" s="1"/>
  <c r="AM146" s="1"/>
  <c r="AK175"/>
  <c r="AM175" s="1"/>
  <c r="AH111"/>
  <c r="BE848" i="15"/>
  <c r="AH93" i="16"/>
  <c r="AH128"/>
  <c r="S34" i="4"/>
  <c r="Q34"/>
  <c r="AK180" i="16"/>
  <c r="AM180" s="1"/>
  <c r="AL54"/>
  <c r="AM54" s="1"/>
  <c r="AM44"/>
  <c r="AM94"/>
  <c r="Q25" i="4"/>
  <c r="AH181" i="16"/>
  <c r="AI181"/>
  <c r="AH73"/>
  <c r="AI73"/>
  <c r="AH61"/>
  <c r="AL53"/>
  <c r="AM53" s="1"/>
  <c r="AL105"/>
  <c r="AM105" s="1"/>
  <c r="AL28"/>
  <c r="AM28" s="1"/>
  <c r="AK97"/>
  <c r="AM97" s="1"/>
  <c r="AK36"/>
  <c r="AM36" s="1"/>
  <c r="AJ16"/>
  <c r="AI72"/>
  <c r="AH72"/>
  <c r="AH37"/>
  <c r="R24" i="4"/>
  <c r="AH32" i="16"/>
  <c r="AI32"/>
  <c r="AM79"/>
  <c r="BA965" i="15"/>
  <c r="AJ965"/>
  <c r="R1309" i="4"/>
  <c r="AF37"/>
  <c r="AE37"/>
  <c r="AF1303"/>
  <c r="AE1303"/>
  <c r="P16"/>
  <c r="S16" s="1"/>
  <c r="O16"/>
  <c r="U1301"/>
  <c r="AF1302"/>
  <c r="AE1302"/>
  <c r="O1302"/>
  <c r="O1304"/>
  <c r="AE1301"/>
  <c r="AP1302"/>
  <c r="AR1302"/>
  <c r="AV1303" i="5"/>
  <c r="AX1303"/>
  <c r="AS1300" i="4"/>
  <c r="R1306"/>
  <c r="AR1309"/>
  <c r="P1309"/>
  <c r="S1309" s="1"/>
  <c r="CN1303"/>
  <c r="AR1305"/>
  <c r="AV1307" i="5"/>
  <c r="AR1304" i="4"/>
  <c r="CO1300"/>
  <c r="AV1306" i="5"/>
  <c r="CN1301" i="4"/>
  <c r="CK1303"/>
  <c r="CL1304" s="1"/>
  <c r="AE1307"/>
  <c r="AP1307"/>
  <c r="AE1305"/>
  <c r="AW1302" i="5"/>
  <c r="AQ1300" i="4"/>
  <c r="AQ1301" s="1"/>
  <c r="V1309"/>
  <c r="AR1301"/>
  <c r="AE1300"/>
  <c r="AV1309" i="5"/>
  <c r="AE1304" i="4"/>
  <c r="O1307"/>
  <c r="Q1308" l="1"/>
  <c r="U14"/>
  <c r="V14" s="1"/>
  <c r="T37"/>
  <c r="V37" s="1"/>
  <c r="Q1303"/>
  <c r="T24"/>
  <c r="T28"/>
  <c r="AG33"/>
  <c r="AJ961" i="15"/>
  <c r="BE962" s="1"/>
  <c r="AS27" i="4"/>
  <c r="AS28" s="1"/>
  <c r="AS29" s="1"/>
  <c r="AS30" s="1"/>
  <c r="AS31" s="1"/>
  <c r="AS32" s="1"/>
  <c r="AS33" s="1"/>
  <c r="AS34" s="1"/>
  <c r="AS35" s="1"/>
  <c r="AS36" s="1"/>
  <c r="AS37" s="1"/>
  <c r="V35"/>
  <c r="Q1306"/>
  <c r="AJ848" i="15"/>
  <c r="T36" i="4"/>
  <c r="V36" s="1"/>
  <c r="U35"/>
  <c r="V27"/>
  <c r="Q22"/>
  <c r="T22" s="1"/>
  <c r="V22" s="1"/>
  <c r="Q1305"/>
  <c r="U32"/>
  <c r="V32" s="1"/>
  <c r="AG1309"/>
  <c r="Q30"/>
  <c r="T19"/>
  <c r="T33"/>
  <c r="V33" s="1"/>
  <c r="U12"/>
  <c r="AG31"/>
  <c r="V28"/>
  <c r="T12"/>
  <c r="U18"/>
  <c r="V18" s="1"/>
  <c r="V23"/>
  <c r="AG1306"/>
  <c r="AG23"/>
  <c r="V31"/>
  <c r="T21"/>
  <c r="U21"/>
  <c r="T15"/>
  <c r="V15" s="1"/>
  <c r="U22"/>
  <c r="AG14"/>
  <c r="AH14" s="1"/>
  <c r="U13"/>
  <c r="T13"/>
  <c r="AH13"/>
  <c r="AG27"/>
  <c r="U1300"/>
  <c r="AG35"/>
  <c r="Q1309"/>
  <c r="AG25"/>
  <c r="AJ933" i="15"/>
  <c r="AJ962"/>
  <c r="BE963" s="1"/>
  <c r="BE933"/>
  <c r="AJ901"/>
  <c r="BA902" s="1"/>
  <c r="BE901"/>
  <c r="BE883"/>
  <c r="BA962"/>
  <c r="BF526"/>
  <c r="AW19" i="5"/>
  <c r="AW20" s="1"/>
  <c r="AW21" s="1"/>
  <c r="AW22" s="1"/>
  <c r="AW23" s="1"/>
  <c r="AW24" s="1"/>
  <c r="AW25" s="1"/>
  <c r="AW26" s="1"/>
  <c r="AW27" s="1"/>
  <c r="AW28" s="1"/>
  <c r="AW29" s="1"/>
  <c r="AW30" s="1"/>
  <c r="AW31" s="1"/>
  <c r="AW32" s="1"/>
  <c r="AW33" s="1"/>
  <c r="AW34" s="1"/>
  <c r="AW35" s="1"/>
  <c r="AW36" s="1"/>
  <c r="AW37" s="1"/>
  <c r="AW38" s="1"/>
  <c r="AW39" s="1"/>
  <c r="AY24"/>
  <c r="AY25" s="1"/>
  <c r="AY26" s="1"/>
  <c r="AY27" s="1"/>
  <c r="AY28" s="1"/>
  <c r="AY29" s="1"/>
  <c r="AY30" s="1"/>
  <c r="AY31" s="1"/>
  <c r="AY32" s="1"/>
  <c r="AY33" s="1"/>
  <c r="AY34" s="1"/>
  <c r="AY35" s="1"/>
  <c r="AY36" s="1"/>
  <c r="AY37" s="1"/>
  <c r="AY38" s="1"/>
  <c r="AY39" s="1"/>
  <c r="BE872" i="15"/>
  <c r="AJ872"/>
  <c r="BE873" s="1"/>
  <c r="BA977"/>
  <c r="AJ977"/>
  <c r="AJ978" s="1"/>
  <c r="BA871"/>
  <c r="BE871"/>
  <c r="CL32" i="4"/>
  <c r="BA946" i="15"/>
  <c r="CN33" i="4"/>
  <c r="AJ921" i="15"/>
  <c r="BA922" s="1"/>
  <c r="AJ862"/>
  <c r="BE863" s="1"/>
  <c r="BA921"/>
  <c r="AJ946"/>
  <c r="BA947" s="1"/>
  <c r="BE862"/>
  <c r="BA843"/>
  <c r="AJ843"/>
  <c r="BE819"/>
  <c r="BE843"/>
  <c r="BA885"/>
  <c r="BE885"/>
  <c r="AJ885"/>
  <c r="AJ819"/>
  <c r="BA820" s="1"/>
  <c r="BA927"/>
  <c r="BE927"/>
  <c r="CJ23" i="4"/>
  <c r="CL23"/>
  <c r="BA867" i="15"/>
  <c r="AJ867"/>
  <c r="CM1302" i="4"/>
  <c r="CM1303" s="1"/>
  <c r="CM1304" s="1"/>
  <c r="BA832" i="15"/>
  <c r="AJ832"/>
  <c r="BE832"/>
  <c r="BA988"/>
  <c r="BE988"/>
  <c r="BE940"/>
  <c r="AJ940"/>
  <c r="BA940"/>
  <c r="AJ897"/>
  <c r="BE897"/>
  <c r="BA897"/>
  <c r="CK36" i="4"/>
  <c r="CN36"/>
  <c r="AJ527" i="15"/>
  <c r="BA526"/>
  <c r="BB526" s="1"/>
  <c r="BE527"/>
  <c r="CM19" i="4"/>
  <c r="CM20" s="1"/>
  <c r="CM21" s="1"/>
  <c r="CM22" s="1"/>
  <c r="AJ913" i="15"/>
  <c r="BA913"/>
  <c r="BE913"/>
  <c r="BA849"/>
  <c r="AJ849"/>
  <c r="BE849"/>
  <c r="CO20" i="4"/>
  <c r="CO21" s="1"/>
  <c r="CO22" s="1"/>
  <c r="CO23" s="1"/>
  <c r="AG1307"/>
  <c r="AG1301"/>
  <c r="AL181" i="16"/>
  <c r="AK181"/>
  <c r="AK49"/>
  <c r="AM49" s="1"/>
  <c r="AL49"/>
  <c r="AI12" i="4"/>
  <c r="AI11"/>
  <c r="AM167" i="16"/>
  <c r="AK73"/>
  <c r="AL73"/>
  <c r="AL128"/>
  <c r="AK128"/>
  <c r="AM128" s="1"/>
  <c r="V1301" i="4"/>
  <c r="AS1301"/>
  <c r="AS1302" s="1"/>
  <c r="AS1303" s="1"/>
  <c r="AS1304" s="1"/>
  <c r="AS1305" s="1"/>
  <c r="AS1306" s="1"/>
  <c r="AS1307" s="1"/>
  <c r="AS1308" s="1"/>
  <c r="AS3"/>
  <c r="AS4" s="1"/>
  <c r="AS5"/>
  <c r="AQ1302"/>
  <c r="AQ1303" s="1"/>
  <c r="AQ1304" s="1"/>
  <c r="AQ1305" s="1"/>
  <c r="AQ1306" s="1"/>
  <c r="AQ1307" s="1"/>
  <c r="AQ1308" s="1"/>
  <c r="AQ1309" s="1"/>
  <c r="AQ3"/>
  <c r="AQ5"/>
  <c r="AQ2"/>
  <c r="AW1303" i="5"/>
  <c r="AW1304" s="1"/>
  <c r="AW1305" s="1"/>
  <c r="AW5"/>
  <c r="AW2"/>
  <c r="AW3"/>
  <c r="V24" i="4"/>
  <c r="AL69" i="16"/>
  <c r="AK69"/>
  <c r="AK64"/>
  <c r="AL64"/>
  <c r="AK72"/>
  <c r="AM72" s="1"/>
  <c r="AL72"/>
  <c r="AG1304" i="4"/>
  <c r="AS1309"/>
  <c r="AY1303" i="5"/>
  <c r="AY1304" s="1"/>
  <c r="AY1305" s="1"/>
  <c r="AY1306" s="1"/>
  <c r="AY1307" s="1"/>
  <c r="AY1308" s="1"/>
  <c r="AY1309" s="1"/>
  <c r="AY3"/>
  <c r="AY4" s="1"/>
  <c r="R16" i="4"/>
  <c r="Q16"/>
  <c r="AL32" i="16"/>
  <c r="AK32"/>
  <c r="AM32" s="1"/>
  <c r="V19" i="4"/>
  <c r="T34"/>
  <c r="U34"/>
  <c r="BA891" i="15"/>
  <c r="AJ891"/>
  <c r="BE891"/>
  <c r="AG15" i="4"/>
  <c r="AN23" i="16"/>
  <c r="AN24" s="1"/>
  <c r="AN25" s="1"/>
  <c r="CN1304" i="4"/>
  <c r="CK1304"/>
  <c r="AG37"/>
  <c r="BA966" i="15"/>
  <c r="BE966"/>
  <c r="AJ966"/>
  <c r="R1307" i="4"/>
  <c r="Q1307"/>
  <c r="AW1306" i="5"/>
  <c r="AW1307" s="1"/>
  <c r="AW1308" s="1"/>
  <c r="AW1309" s="1"/>
  <c r="AW1310" s="1"/>
  <c r="AW1311" s="1"/>
  <c r="AG1302" i="4"/>
  <c r="T25"/>
  <c r="U25"/>
  <c r="AL123" i="16"/>
  <c r="AK123"/>
  <c r="AM123" s="1"/>
  <c r="AM98"/>
  <c r="AM160"/>
  <c r="R1302" i="4"/>
  <c r="Q1302"/>
  <c r="AG1303"/>
  <c r="R1304"/>
  <c r="Q1304"/>
  <c r="AL37" i="16"/>
  <c r="AK37"/>
  <c r="AM37" s="1"/>
  <c r="AK93"/>
  <c r="AL93"/>
  <c r="AG1300" i="4"/>
  <c r="AH1300" s="1"/>
  <c r="CO1301"/>
  <c r="CO1302" s="1"/>
  <c r="CO1303" s="1"/>
  <c r="AG1305"/>
  <c r="AL61" i="16"/>
  <c r="AK61"/>
  <c r="AK111"/>
  <c r="AM111" s="1"/>
  <c r="AL111"/>
  <c r="W11" i="4"/>
  <c r="I11"/>
  <c r="AM26" i="16"/>
  <c r="AN26" s="1"/>
  <c r="AN27" s="1"/>
  <c r="AN28" s="1"/>
  <c r="AN29" s="1"/>
  <c r="AN30" s="1"/>
  <c r="AN31" s="1"/>
  <c r="F3" i="5"/>
  <c r="AI13" i="4"/>
  <c r="U1303" l="1"/>
  <c r="T1303"/>
  <c r="AJ873" i="15"/>
  <c r="U30" i="4"/>
  <c r="T30"/>
  <c r="V13"/>
  <c r="V12"/>
  <c r="W12" s="1"/>
  <c r="BA873" i="15"/>
  <c r="V21" i="4"/>
  <c r="AI14"/>
  <c r="V1300"/>
  <c r="AJ934" i="15"/>
  <c r="BA934"/>
  <c r="BA978"/>
  <c r="BE820"/>
  <c r="AJ820"/>
  <c r="AJ821" s="1"/>
  <c r="BA963"/>
  <c r="BE934"/>
  <c r="BE978"/>
  <c r="AJ902"/>
  <c r="BE902"/>
  <c r="BE922"/>
  <c r="AJ947"/>
  <c r="BE948" s="1"/>
  <c r="AJ922"/>
  <c r="AJ923" s="1"/>
  <c r="AJ863"/>
  <c r="BE864" s="1"/>
  <c r="BA863"/>
  <c r="BF527"/>
  <c r="BE947"/>
  <c r="CM23" i="4"/>
  <c r="AJ844" i="15"/>
  <c r="BA844"/>
  <c r="BE844"/>
  <c r="BA886"/>
  <c r="BE886"/>
  <c r="AJ833"/>
  <c r="BE833"/>
  <c r="BA833"/>
  <c r="CJ24" i="4"/>
  <c r="CL24"/>
  <c r="CN24"/>
  <c r="CO24" s="1"/>
  <c r="AJ868" i="15"/>
  <c r="BE868"/>
  <c r="BA868"/>
  <c r="AJ941"/>
  <c r="BA941"/>
  <c r="BE941"/>
  <c r="AJ874"/>
  <c r="BE874"/>
  <c r="BA874"/>
  <c r="BA850"/>
  <c r="BE850"/>
  <c r="AJ850"/>
  <c r="BA527"/>
  <c r="BB527" s="1"/>
  <c r="AJ528"/>
  <c r="BE528"/>
  <c r="BA528"/>
  <c r="CN37" i="4"/>
  <c r="CL37"/>
  <c r="CK37"/>
  <c r="BA898" i="15"/>
  <c r="BE898"/>
  <c r="BA914"/>
  <c r="AJ914"/>
  <c r="BE914"/>
  <c r="BA979"/>
  <c r="BE979"/>
  <c r="AJ979"/>
  <c r="T1302" i="4"/>
  <c r="U1302"/>
  <c r="AQ4"/>
  <c r="AO9" s="1"/>
  <c r="AH1301"/>
  <c r="AH1302" s="1"/>
  <c r="U1304"/>
  <c r="T1304"/>
  <c r="AJ967" i="15"/>
  <c r="BA967"/>
  <c r="BE967"/>
  <c r="CO1304" i="4"/>
  <c r="AM61" i="16"/>
  <c r="AM64"/>
  <c r="V25" i="4"/>
  <c r="AH15"/>
  <c r="AI15" s="1"/>
  <c r="AH17"/>
  <c r="AH16"/>
  <c r="AH18"/>
  <c r="AH37"/>
  <c r="AH34"/>
  <c r="AH30"/>
  <c r="AH29"/>
  <c r="AH26"/>
  <c r="AH22"/>
  <c r="AH21"/>
  <c r="AH35"/>
  <c r="AH31"/>
  <c r="AH27"/>
  <c r="AH23"/>
  <c r="AH19"/>
  <c r="AH32"/>
  <c r="AH36"/>
  <c r="AH24"/>
  <c r="AH28"/>
  <c r="AH33"/>
  <c r="AB7"/>
  <c r="AH20"/>
  <c r="AH25"/>
  <c r="W13"/>
  <c r="W14" s="1"/>
  <c r="T16"/>
  <c r="U16"/>
  <c r="AW4" i="5"/>
  <c r="AU10" s="1"/>
  <c r="CN1305" i="4"/>
  <c r="CL1305"/>
  <c r="V34"/>
  <c r="F7" i="5"/>
  <c r="G7" s="1"/>
  <c r="G3"/>
  <c r="X11" i="4"/>
  <c r="X12" s="1"/>
  <c r="Y12" s="1"/>
  <c r="AM93" i="16"/>
  <c r="AM69"/>
  <c r="AJ892" i="15"/>
  <c r="BA892"/>
  <c r="BE892"/>
  <c r="AN32" i="16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M181"/>
  <c r="AM73"/>
  <c r="V1303" i="4" l="1"/>
  <c r="V30"/>
  <c r="I30" s="1"/>
  <c r="I31" s="1"/>
  <c r="I32" s="1"/>
  <c r="I33" s="1"/>
  <c r="I34" s="1"/>
  <c r="I35" s="1"/>
  <c r="I36" s="1"/>
  <c r="I37" s="1"/>
  <c r="I12"/>
  <c r="I13" s="1"/>
  <c r="I14" s="1"/>
  <c r="I15" s="1"/>
  <c r="BF528" i="15"/>
  <c r="BA923"/>
  <c r="BA821"/>
  <c r="BE923"/>
  <c r="BE821"/>
  <c r="BA948"/>
  <c r="AJ948"/>
  <c r="BE949" s="1"/>
  <c r="I1300" i="4"/>
  <c r="I1301" s="1"/>
  <c r="W1300"/>
  <c r="Y11"/>
  <c r="AI28"/>
  <c r="AI18"/>
  <c r="BE935" i="15"/>
  <c r="BA935"/>
  <c r="AJ935"/>
  <c r="BE903"/>
  <c r="BA903"/>
  <c r="AJ903"/>
  <c r="BA864"/>
  <c r="BE845"/>
  <c r="BA845"/>
  <c r="CM24" i="4"/>
  <c r="BA834" i="15"/>
  <c r="AJ834"/>
  <c r="BE834"/>
  <c r="BA869"/>
  <c r="BE869"/>
  <c r="CN25" i="4"/>
  <c r="CO25" s="1"/>
  <c r="CO26" s="1"/>
  <c r="CO27" s="1"/>
  <c r="CO28" s="1"/>
  <c r="CO29" s="1"/>
  <c r="CO30" s="1"/>
  <c r="CO31" s="1"/>
  <c r="CO32" s="1"/>
  <c r="CO33" s="1"/>
  <c r="CO34" s="1"/>
  <c r="CO35" s="1"/>
  <c r="CO36" s="1"/>
  <c r="CO37" s="1"/>
  <c r="CL25"/>
  <c r="CM2" s="1"/>
  <c r="BE942" i="15"/>
  <c r="BA942"/>
  <c r="BB528"/>
  <c r="BA980"/>
  <c r="BE980"/>
  <c r="AJ980"/>
  <c r="BE851"/>
  <c r="AJ851"/>
  <c r="BA851"/>
  <c r="BE875"/>
  <c r="AJ875"/>
  <c r="BA875"/>
  <c r="AJ529"/>
  <c r="BA529"/>
  <c r="BE529"/>
  <c r="BF529" s="1"/>
  <c r="AJ915"/>
  <c r="BA915"/>
  <c r="BE915"/>
  <c r="BA822"/>
  <c r="BE822"/>
  <c r="W15" i="4"/>
  <c r="BE893" i="15"/>
  <c r="BA893"/>
  <c r="Y3" i="4"/>
  <c r="Y2"/>
  <c r="Y5"/>
  <c r="V1302"/>
  <c r="AI1300"/>
  <c r="AI33"/>
  <c r="AI31"/>
  <c r="AI37"/>
  <c r="V16"/>
  <c r="X5"/>
  <c r="X3"/>
  <c r="X2"/>
  <c r="BA968" i="15"/>
  <c r="BE968"/>
  <c r="AJ968"/>
  <c r="AI35" i="4"/>
  <c r="AI1302"/>
  <c r="AI27"/>
  <c r="AI34"/>
  <c r="AI20"/>
  <c r="AI23"/>
  <c r="AI30"/>
  <c r="CM1305"/>
  <c r="CM1306" s="1"/>
  <c r="CM1307" s="1"/>
  <c r="CM1308" s="1"/>
  <c r="CM1309" s="1"/>
  <c r="AI25"/>
  <c r="AI19"/>
  <c r="AI29"/>
  <c r="V1304"/>
  <c r="AI32"/>
  <c r="AI26"/>
  <c r="AH1303"/>
  <c r="AI36"/>
  <c r="AI22"/>
  <c r="AI17"/>
  <c r="AN61" i="16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CO1305" i="4"/>
  <c r="CO1306" s="1"/>
  <c r="CO1307" s="1"/>
  <c r="CO1308" s="1"/>
  <c r="CO1309" s="1"/>
  <c r="X13"/>
  <c r="X14" s="1"/>
  <c r="Y14" s="1"/>
  <c r="BA924" i="15"/>
  <c r="AJ924"/>
  <c r="BE924"/>
  <c r="AI24" i="4"/>
  <c r="AI21"/>
  <c r="AI16"/>
  <c r="AI1301"/>
  <c r="AJ949" i="15" l="1"/>
  <c r="BA950" s="1"/>
  <c r="Y13" i="4"/>
  <c r="BA949" i="15"/>
  <c r="X1300" i="4"/>
  <c r="Y1300" s="1"/>
  <c r="W1301"/>
  <c r="BA936" i="15"/>
  <c r="AJ936"/>
  <c r="BE936"/>
  <c r="BE904"/>
  <c r="AJ904"/>
  <c r="BA904"/>
  <c r="BB529"/>
  <c r="CO5" i="4"/>
  <c r="CO2"/>
  <c r="CO3"/>
  <c r="CM5"/>
  <c r="CM3"/>
  <c r="CM4" s="1"/>
  <c r="CM25"/>
  <c r="CM26" s="1"/>
  <c r="CM27" s="1"/>
  <c r="CM28" s="1"/>
  <c r="CM29" s="1"/>
  <c r="CM30" s="1"/>
  <c r="CM31" s="1"/>
  <c r="CM32" s="1"/>
  <c r="CM33" s="1"/>
  <c r="CM34" s="1"/>
  <c r="CM35" s="1"/>
  <c r="CM36" s="1"/>
  <c r="CM37" s="1"/>
  <c r="AJ835" i="15"/>
  <c r="BA835"/>
  <c r="BE835"/>
  <c r="AJ950"/>
  <c r="BE950"/>
  <c r="BE981"/>
  <c r="BA981"/>
  <c r="AJ876"/>
  <c r="BA876"/>
  <c r="BE876"/>
  <c r="AJ916"/>
  <c r="BA916"/>
  <c r="BE916"/>
  <c r="AJ530"/>
  <c r="BA530"/>
  <c r="BE530"/>
  <c r="BF530" s="1"/>
  <c r="BA852"/>
  <c r="BE852"/>
  <c r="AJ852"/>
  <c r="I1302" i="4"/>
  <c r="I1303" s="1"/>
  <c r="I1304" s="1"/>
  <c r="I1305" s="1"/>
  <c r="I1306" s="1"/>
  <c r="I1307" s="1"/>
  <c r="I1308" s="1"/>
  <c r="I1309" s="1"/>
  <c r="W1302"/>
  <c r="X4"/>
  <c r="AI1303"/>
  <c r="AH1304"/>
  <c r="X15"/>
  <c r="Y15" s="1"/>
  <c r="I16"/>
  <c r="I17" s="1"/>
  <c r="I18" s="1"/>
  <c r="I19" s="1"/>
  <c r="I20" s="1"/>
  <c r="I21" s="1"/>
  <c r="I22" s="1"/>
  <c r="I23" s="1"/>
  <c r="I24" s="1"/>
  <c r="I25" s="1"/>
  <c r="I26" s="1"/>
  <c r="I27" s="1"/>
  <c r="I28" s="1"/>
  <c r="W16"/>
  <c r="Y4"/>
  <c r="BE925" i="15"/>
  <c r="BA925"/>
  <c r="BE969"/>
  <c r="BA969"/>
  <c r="AJ969"/>
  <c r="BB530" l="1"/>
  <c r="X1301" i="4"/>
  <c r="X1302" s="1"/>
  <c r="Y1302" s="1"/>
  <c r="BA937" i="15"/>
  <c r="BE937"/>
  <c r="AJ905"/>
  <c r="BE905"/>
  <c r="BA905"/>
  <c r="CO4" i="4"/>
  <c r="BA836" i="15"/>
  <c r="AJ836"/>
  <c r="BE836"/>
  <c r="BA853"/>
  <c r="BE853"/>
  <c r="AJ853"/>
  <c r="BE531"/>
  <c r="BF531" s="1"/>
  <c r="BA531"/>
  <c r="AJ531"/>
  <c r="BE917"/>
  <c r="AJ917"/>
  <c r="BA917"/>
  <c r="BA877"/>
  <c r="BE877"/>
  <c r="AJ877"/>
  <c r="AJ951"/>
  <c r="BE951"/>
  <c r="BA951"/>
  <c r="AI1304" i="4"/>
  <c r="AH1305"/>
  <c r="W1303"/>
  <c r="BE970" i="15"/>
  <c r="BA970"/>
  <c r="X16" i="4"/>
  <c r="Y16" s="1"/>
  <c r="W17"/>
  <c r="BB531" i="15" l="1"/>
  <c r="Y1301" i="4"/>
  <c r="BA906" i="15"/>
  <c r="BE906"/>
  <c r="AJ906"/>
  <c r="BA837"/>
  <c r="AJ837"/>
  <c r="BE837"/>
  <c r="AJ854"/>
  <c r="BA854"/>
  <c r="BE854"/>
  <c r="BE952"/>
  <c r="AJ952"/>
  <c r="BA952"/>
  <c r="BA918"/>
  <c r="AJ918"/>
  <c r="BE918"/>
  <c r="AJ532"/>
  <c r="BA532"/>
  <c r="BE532"/>
  <c r="BF532" s="1"/>
  <c r="BE878"/>
  <c r="AJ878"/>
  <c r="BA878"/>
  <c r="AH1306" i="4"/>
  <c r="AI1305"/>
  <c r="X1303"/>
  <c r="Y1303" s="1"/>
  <c r="W1304"/>
  <c r="W18"/>
  <c r="X17"/>
  <c r="Y17" s="1"/>
  <c r="BB532" i="15" l="1"/>
  <c r="BA907"/>
  <c r="BE907"/>
  <c r="AJ907"/>
  <c r="BA838"/>
  <c r="AJ838"/>
  <c r="BE838"/>
  <c r="AJ533"/>
  <c r="BE533"/>
  <c r="BF533" s="1"/>
  <c r="BA533"/>
  <c r="BA855"/>
  <c r="BE855"/>
  <c r="AJ855"/>
  <c r="AJ879"/>
  <c r="BA879"/>
  <c r="BE879"/>
  <c r="BA953"/>
  <c r="BE953"/>
  <c r="AJ953"/>
  <c r="BE919"/>
  <c r="BA919"/>
  <c r="X1304" i="4"/>
  <c r="Y1304" s="1"/>
  <c r="W1305"/>
  <c r="AI1306"/>
  <c r="AH1307"/>
  <c r="X18"/>
  <c r="Y18" s="1"/>
  <c r="W19"/>
  <c r="BB533" i="15" l="1"/>
  <c r="BE908"/>
  <c r="BA908"/>
  <c r="AJ908"/>
  <c r="BE839"/>
  <c r="BA839"/>
  <c r="AJ856"/>
  <c r="BE856"/>
  <c r="BA856"/>
  <c r="BE954"/>
  <c r="AJ954"/>
  <c r="BA954"/>
  <c r="BE534"/>
  <c r="BF534" s="1"/>
  <c r="AJ534"/>
  <c r="BA534"/>
  <c r="BE880"/>
  <c r="AJ880"/>
  <c r="BA880"/>
  <c r="X1305" i="4"/>
  <c r="Y1305" s="1"/>
  <c r="W1306"/>
  <c r="AI1307"/>
  <c r="AH1308"/>
  <c r="X19"/>
  <c r="Y19" s="1"/>
  <c r="W20"/>
  <c r="BB534" i="15" l="1"/>
  <c r="AJ909"/>
  <c r="BE909"/>
  <c r="BA909"/>
  <c r="AJ857"/>
  <c r="BA857"/>
  <c r="BE857"/>
  <c r="AJ535"/>
  <c r="BA535"/>
  <c r="BB535" s="1"/>
  <c r="BE535"/>
  <c r="BF535" s="1"/>
  <c r="BE881"/>
  <c r="BA881"/>
  <c r="BE955"/>
  <c r="BA955"/>
  <c r="AJ955"/>
  <c r="X20" i="4"/>
  <c r="Y20" s="1"/>
  <c r="W21"/>
  <c r="X1306"/>
  <c r="Y1306" s="1"/>
  <c r="W1307"/>
  <c r="AI1308"/>
  <c r="AH1309"/>
  <c r="AI1309" s="1"/>
  <c r="AB3" s="1"/>
  <c r="BE910" i="15" l="1"/>
  <c r="BA910"/>
  <c r="BE858"/>
  <c r="BA858"/>
  <c r="BE536"/>
  <c r="BF536" s="1"/>
  <c r="AJ536"/>
  <c r="BA536"/>
  <c r="BB536" s="1"/>
  <c r="BE956"/>
  <c r="BA956"/>
  <c r="AJ956"/>
  <c r="X1307" i="4"/>
  <c r="Y1307" s="1"/>
  <c r="W1308"/>
  <c r="X21"/>
  <c r="Y21" s="1"/>
  <c r="W22"/>
  <c r="BA957" i="15" l="1"/>
  <c r="BE957"/>
  <c r="BA537"/>
  <c r="BB537" s="1"/>
  <c r="BE537"/>
  <c r="BF537" s="1"/>
  <c r="AJ537"/>
  <c r="X22" i="4"/>
  <c r="Y22" s="1"/>
  <c r="W23"/>
  <c r="X1308"/>
  <c r="Y1308" s="1"/>
  <c r="W1309"/>
  <c r="BE538" i="15" l="1"/>
  <c r="BF538" s="1"/>
  <c r="AJ538"/>
  <c r="BA538"/>
  <c r="BB538" s="1"/>
  <c r="X23" i="4"/>
  <c r="Y23" s="1"/>
  <c r="W24"/>
  <c r="X1309"/>
  <c r="Y1309" s="1"/>
  <c r="BA539" i="15" l="1"/>
  <c r="BB539" s="1"/>
  <c r="AJ539"/>
  <c r="BE539"/>
  <c r="BF539" s="1"/>
  <c r="X24" i="4"/>
  <c r="Y24" s="1"/>
  <c r="W25"/>
  <c r="BA540" i="15" l="1"/>
  <c r="BB540" s="1"/>
  <c r="AJ540"/>
  <c r="BE540"/>
  <c r="BF540" s="1"/>
  <c r="W26" i="4"/>
  <c r="X25"/>
  <c r="Y25" s="1"/>
  <c r="AJ541" i="15" l="1"/>
  <c r="BE541"/>
  <c r="BF541" s="1"/>
  <c r="BA541"/>
  <c r="BB541" s="1"/>
  <c r="X26" i="4"/>
  <c r="Y26" s="1"/>
  <c r="W27"/>
  <c r="BA542" i="15" l="1"/>
  <c r="BB542" s="1"/>
  <c r="BE542"/>
  <c r="BF542" s="1"/>
  <c r="AJ542"/>
  <c r="X27" i="4"/>
  <c r="Y27" s="1"/>
  <c r="W28"/>
  <c r="BA543" i="15" l="1"/>
  <c r="BB543" s="1"/>
  <c r="BE543"/>
  <c r="BF543" s="1"/>
  <c r="AJ543"/>
  <c r="X28" i="4"/>
  <c r="Y28" s="1"/>
  <c r="W29"/>
  <c r="AJ544" i="15" l="1"/>
  <c r="BA544"/>
  <c r="BB544" s="1"/>
  <c r="BE544"/>
  <c r="BF544" s="1"/>
  <c r="X29" i="4"/>
  <c r="Y29" s="1"/>
  <c r="W30"/>
  <c r="AJ545" i="15" l="1"/>
  <c r="BA545"/>
  <c r="BB545" s="1"/>
  <c r="BE545"/>
  <c r="BF545" s="1"/>
  <c r="X30" i="4"/>
  <c r="Y30" s="1"/>
  <c r="W31"/>
  <c r="BE546" i="15" l="1"/>
  <c r="BF546" s="1"/>
  <c r="AJ546"/>
  <c r="BA546"/>
  <c r="BB546" s="1"/>
  <c r="X31" i="4"/>
  <c r="Y31" s="1"/>
  <c r="W32"/>
  <c r="AJ547" i="15" l="1"/>
  <c r="BE547"/>
  <c r="BF547" s="1"/>
  <c r="BA547"/>
  <c r="BB547" s="1"/>
  <c r="W33" i="4"/>
  <c r="Y32"/>
  <c r="X32"/>
  <c r="BE548" i="15" l="1"/>
  <c r="BF548" s="1"/>
  <c r="AJ548"/>
  <c r="BA548"/>
  <c r="BB548" s="1"/>
  <c r="F9" i="5"/>
  <c r="X33" i="4"/>
  <c r="Y33" s="1"/>
  <c r="W34"/>
  <c r="AJ549" i="15" l="1"/>
  <c r="BE549"/>
  <c r="BF549" s="1"/>
  <c r="BA549"/>
  <c r="BB549" s="1"/>
  <c r="X34" i="4"/>
  <c r="Y34" s="1"/>
  <c r="W35"/>
  <c r="BA550" i="15" l="1"/>
  <c r="BB550" s="1"/>
  <c r="AJ550"/>
  <c r="BE550"/>
  <c r="BF550" s="1"/>
  <c r="W36" i="4"/>
  <c r="Y35"/>
  <c r="X35"/>
  <c r="BE551" i="15" l="1"/>
  <c r="BF551" s="1"/>
  <c r="BA551"/>
  <c r="BB551" s="1"/>
  <c r="AJ551"/>
  <c r="X36" i="4"/>
  <c r="Y36" s="1"/>
  <c r="W37"/>
  <c r="AJ552" i="15" l="1"/>
  <c r="BE552"/>
  <c r="BF552" s="1"/>
  <c r="BA552"/>
  <c r="BB552" s="1"/>
  <c r="X37" i="4"/>
  <c r="Y37" s="1"/>
  <c r="BE553" i="15" l="1"/>
  <c r="BF553" s="1"/>
  <c r="BA553"/>
  <c r="BB553" s="1"/>
  <c r="AJ553"/>
  <c r="D9" i="4"/>
  <c r="O2"/>
  <c r="BA554" i="15" l="1"/>
  <c r="BB554" s="1"/>
  <c r="AJ554"/>
  <c r="BE554"/>
  <c r="BF554" s="1"/>
  <c r="BE555" l="1"/>
  <c r="BF555" s="1"/>
  <c r="BA555"/>
  <c r="BB555" s="1"/>
  <c r="AJ555"/>
  <c r="BA556" l="1"/>
  <c r="BB556" s="1"/>
  <c r="AJ556"/>
  <c r="BE556"/>
  <c r="BF556" s="1"/>
  <c r="BA557" l="1"/>
  <c r="BB557" s="1"/>
  <c r="BE557"/>
  <c r="BF557" s="1"/>
  <c r="AJ557"/>
  <c r="AJ558" l="1"/>
  <c r="BA558"/>
  <c r="BB558" s="1"/>
  <c r="BE558"/>
  <c r="BF558" s="1"/>
  <c r="AJ559" l="1"/>
  <c r="BA559"/>
  <c r="BB559" s="1"/>
  <c r="BE559"/>
  <c r="BF559" s="1"/>
  <c r="BE560" l="1"/>
  <c r="BF560" s="1"/>
  <c r="BA560"/>
  <c r="BB560" s="1"/>
  <c r="AJ560"/>
  <c r="AJ561" l="1"/>
  <c r="BA561"/>
  <c r="BB561" s="1"/>
  <c r="BE561"/>
  <c r="BF561" s="1"/>
  <c r="BA562" l="1"/>
  <c r="BB562" s="1"/>
  <c r="BE562"/>
  <c r="BF562" s="1"/>
  <c r="AJ562"/>
  <c r="BA563" l="1"/>
  <c r="BB563" s="1"/>
  <c r="AJ563"/>
  <c r="BE563"/>
  <c r="BF563" s="1"/>
  <c r="BE564" l="1"/>
  <c r="BF564" s="1"/>
  <c r="AJ564"/>
  <c r="BA564"/>
  <c r="BB564" s="1"/>
  <c r="BA565" l="1"/>
  <c r="BB565" s="1"/>
  <c r="AJ565"/>
  <c r="BE565"/>
  <c r="BF565" s="1"/>
  <c r="AJ566" l="1"/>
  <c r="BA566"/>
  <c r="BB566" s="1"/>
  <c r="BE566"/>
  <c r="BF566" s="1"/>
  <c r="BA567" l="1"/>
  <c r="BB567" s="1"/>
  <c r="AJ567"/>
  <c r="BE567"/>
  <c r="BF567" s="1"/>
  <c r="BE568" l="1"/>
  <c r="BF568" s="1"/>
  <c r="BA568"/>
  <c r="BB568" s="1"/>
  <c r="AJ568"/>
  <c r="AJ569" l="1"/>
  <c r="BE569"/>
  <c r="BF569" s="1"/>
  <c r="BA569"/>
  <c r="BB569" s="1"/>
  <c r="BE570" l="1"/>
  <c r="BF570" s="1"/>
  <c r="BA570"/>
  <c r="BB570" s="1"/>
  <c r="AJ570"/>
  <c r="AJ571" l="1"/>
  <c r="BA571"/>
  <c r="BB571" s="1"/>
  <c r="BE571"/>
  <c r="BF571" s="1"/>
  <c r="BA572" l="1"/>
  <c r="BB572" s="1"/>
  <c r="AJ572"/>
  <c r="BE572"/>
  <c r="BF572" s="1"/>
  <c r="BA573" l="1"/>
  <c r="BB573" s="1"/>
  <c r="AJ573"/>
  <c r="BE573"/>
  <c r="BF573" s="1"/>
  <c r="AJ574" l="1"/>
  <c r="BA574"/>
  <c r="BB574" s="1"/>
  <c r="BE574"/>
  <c r="BF574" s="1"/>
  <c r="BE575" l="1"/>
  <c r="BF575" s="1"/>
  <c r="AJ575"/>
  <c r="BA575"/>
  <c r="BB575" s="1"/>
  <c r="BA576" l="1"/>
  <c r="BB576" s="1"/>
  <c r="BE576"/>
  <c r="BF576" s="1"/>
  <c r="AJ576"/>
  <c r="AJ577" l="1"/>
  <c r="BA577"/>
  <c r="BB577" s="1"/>
  <c r="BE577"/>
  <c r="BF577" s="1"/>
  <c r="AJ578" l="1"/>
  <c r="BE578"/>
  <c r="BF578" s="1"/>
  <c r="BA578"/>
  <c r="BB578" s="1"/>
  <c r="AJ579" l="1"/>
  <c r="BE579"/>
  <c r="BF579" s="1"/>
  <c r="BA579"/>
  <c r="BB579" s="1"/>
  <c r="BA580" l="1"/>
  <c r="BB580" s="1"/>
  <c r="BE580"/>
  <c r="BF580" s="1"/>
  <c r="AJ580"/>
  <c r="BE581" l="1"/>
  <c r="BF581" s="1"/>
  <c r="BA581"/>
  <c r="BB581" s="1"/>
  <c r="AJ581"/>
  <c r="BE582" l="1"/>
  <c r="BF582" s="1"/>
  <c r="BA582"/>
  <c r="BB582" s="1"/>
  <c r="AJ582"/>
  <c r="BA583" l="1"/>
  <c r="BB583" s="1"/>
  <c r="AJ583"/>
  <c r="BE583"/>
  <c r="BF583" s="1"/>
  <c r="BE584" l="1"/>
  <c r="BF584" s="1"/>
  <c r="BA584"/>
  <c r="BB584" s="1"/>
  <c r="AJ584"/>
  <c r="AJ585" l="1"/>
  <c r="BE585"/>
  <c r="BF585" s="1"/>
  <c r="BA585"/>
  <c r="BB585" s="1"/>
  <c r="BA586" l="1"/>
  <c r="BB586" s="1"/>
  <c r="BE586"/>
  <c r="BF586" s="1"/>
  <c r="AJ586"/>
  <c r="AJ587" l="1"/>
  <c r="BE587"/>
  <c r="BF587" s="1"/>
  <c r="BA587"/>
  <c r="BB587" s="1"/>
  <c r="BA588" l="1"/>
  <c r="BB588" s="1"/>
  <c r="BE588"/>
  <c r="BF588" s="1"/>
  <c r="AJ588"/>
  <c r="AJ589" l="1"/>
  <c r="BE589"/>
  <c r="BF589" s="1"/>
  <c r="BA589"/>
  <c r="BB589" s="1"/>
  <c r="AJ590" l="1"/>
  <c r="BE590"/>
  <c r="BF590" s="1"/>
  <c r="BA590"/>
  <c r="BB590" s="1"/>
  <c r="BE591" l="1"/>
  <c r="BF591" s="1"/>
  <c r="AJ591"/>
  <c r="BA591"/>
  <c r="BB591" s="1"/>
  <c r="BE592" l="1"/>
  <c r="BF592" s="1"/>
  <c r="AJ592"/>
  <c r="BA592"/>
  <c r="BB592" s="1"/>
  <c r="AJ593" l="1"/>
  <c r="BE593"/>
  <c r="BF593" s="1"/>
  <c r="BA593"/>
  <c r="BB593" s="1"/>
  <c r="BE594" l="1"/>
  <c r="BF594" s="1"/>
  <c r="BA594"/>
  <c r="BB594" s="1"/>
  <c r="AJ594"/>
  <c r="AJ595" l="1"/>
  <c r="BE595"/>
  <c r="BF595" s="1"/>
  <c r="BA595"/>
  <c r="BB595" s="1"/>
  <c r="BE596" l="1"/>
  <c r="BF596" s="1"/>
  <c r="BA596"/>
  <c r="BB596" s="1"/>
  <c r="AJ596"/>
  <c r="BA597" l="1"/>
  <c r="BB597" s="1"/>
  <c r="BE597"/>
  <c r="BF597" s="1"/>
  <c r="AJ597"/>
  <c r="AJ598" l="1"/>
  <c r="BE598"/>
  <c r="BF598" s="1"/>
  <c r="BA598"/>
  <c r="BB598" s="1"/>
  <c r="AJ599" l="1"/>
  <c r="BE599"/>
  <c r="BF599" s="1"/>
  <c r="BA599"/>
  <c r="BB599" s="1"/>
  <c r="BE600" l="1"/>
  <c r="BF600" s="1"/>
  <c r="AJ600"/>
  <c r="BA600"/>
  <c r="BB600" s="1"/>
  <c r="BA601" l="1"/>
  <c r="BB601" s="1"/>
  <c r="BE601"/>
  <c r="BF601" s="1"/>
  <c r="AJ601"/>
  <c r="AJ602" l="1"/>
  <c r="BA602"/>
  <c r="BB602" s="1"/>
  <c r="BE602"/>
  <c r="BF602" s="1"/>
  <c r="BA603" l="1"/>
  <c r="BB603" s="1"/>
  <c r="AJ603"/>
  <c r="BE603"/>
  <c r="BF603" s="1"/>
  <c r="AJ604" l="1"/>
  <c r="BE604"/>
  <c r="BF604" s="1"/>
  <c r="BA604"/>
  <c r="BB604" s="1"/>
  <c r="AJ605" l="1"/>
  <c r="BA605"/>
  <c r="BB605" s="1"/>
  <c r="BE605"/>
  <c r="BF605" s="1"/>
  <c r="BA606" l="1"/>
  <c r="BB606" s="1"/>
  <c r="BE606"/>
  <c r="BF606" s="1"/>
  <c r="AJ606"/>
  <c r="AJ607" l="1"/>
  <c r="BA607"/>
  <c r="BB607" s="1"/>
  <c r="BE607"/>
  <c r="BF607" s="1"/>
  <c r="AJ608" l="1"/>
  <c r="BE608"/>
  <c r="BF608" s="1"/>
  <c r="BA608"/>
  <c r="BB608" s="1"/>
  <c r="AJ609" l="1"/>
  <c r="BE609"/>
  <c r="BF609" s="1"/>
  <c r="BA609"/>
  <c r="BB609" s="1"/>
  <c r="BA610" l="1"/>
  <c r="BB610" s="1"/>
  <c r="AJ610"/>
  <c r="BE610"/>
  <c r="BF610" s="1"/>
  <c r="BA611" l="1"/>
  <c r="BB611" s="1"/>
  <c r="AJ611"/>
  <c r="BE611"/>
  <c r="BF611" s="1"/>
  <c r="AJ612" l="1"/>
  <c r="BA612"/>
  <c r="BB612" s="1"/>
  <c r="BE612"/>
  <c r="BF612" s="1"/>
  <c r="AJ613" l="1"/>
  <c r="BE613"/>
  <c r="BF613" s="1"/>
  <c r="BA613"/>
  <c r="BB613" s="1"/>
  <c r="BE614" l="1"/>
  <c r="BF614" s="1"/>
  <c r="BA614"/>
  <c r="BB614" s="1"/>
  <c r="AJ614"/>
  <c r="BA615" l="1"/>
  <c r="BB615" s="1"/>
  <c r="AJ615"/>
  <c r="BE615"/>
  <c r="BF615" s="1"/>
  <c r="BE616" l="1"/>
  <c r="BF616" s="1"/>
  <c r="AJ616"/>
  <c r="BA616"/>
  <c r="BB616" s="1"/>
  <c r="BA617" l="1"/>
  <c r="BB617" s="1"/>
  <c r="BE617"/>
  <c r="BF617" s="1"/>
  <c r="AJ617"/>
  <c r="BE618" l="1"/>
  <c r="BF618" s="1"/>
  <c r="BA618"/>
  <c r="BB618" s="1"/>
  <c r="AJ618"/>
  <c r="AJ619" l="1"/>
  <c r="BE619"/>
  <c r="BF619" s="1"/>
  <c r="BA619"/>
  <c r="BB619" s="1"/>
  <c r="BE620" l="1"/>
  <c r="BF620" s="1"/>
  <c r="BA620"/>
  <c r="BB620" s="1"/>
  <c r="AJ620"/>
  <c r="BE621" l="1"/>
  <c r="BF621" s="1"/>
  <c r="BA621"/>
  <c r="BB621" s="1"/>
  <c r="AJ621"/>
  <c r="AJ622" l="1"/>
  <c r="BA622"/>
  <c r="BB622" s="1"/>
  <c r="BE622"/>
  <c r="BF622" s="1"/>
  <c r="AJ623" l="1"/>
  <c r="BA623"/>
  <c r="BB623" s="1"/>
  <c r="BE623"/>
  <c r="BF623" s="1"/>
  <c r="AJ624" l="1"/>
  <c r="BE624"/>
  <c r="BF624" s="1"/>
  <c r="BA624"/>
  <c r="BB624" s="1"/>
  <c r="BE625" l="1"/>
  <c r="BF625" s="1"/>
  <c r="BA625"/>
  <c r="BB625" s="1"/>
  <c r="AJ625"/>
  <c r="BE626" l="1"/>
  <c r="BF626" s="1"/>
  <c r="AJ626"/>
  <c r="BA626"/>
  <c r="BB626" s="1"/>
  <c r="BA627" l="1"/>
  <c r="BB627" s="1"/>
  <c r="AJ627"/>
  <c r="BE627"/>
  <c r="BF627" s="1"/>
  <c r="BA628" l="1"/>
  <c r="BB628" s="1"/>
  <c r="AJ628"/>
  <c r="BE628"/>
  <c r="BF628" s="1"/>
  <c r="BA629" l="1"/>
  <c r="BB629" s="1"/>
  <c r="AJ629"/>
  <c r="BE629"/>
  <c r="BF629" s="1"/>
  <c r="AJ630" l="1"/>
  <c r="BE630"/>
  <c r="BF630" s="1"/>
  <c r="BA630"/>
  <c r="BB630" s="1"/>
  <c r="BA631" l="1"/>
  <c r="BB631" s="1"/>
  <c r="AJ631"/>
  <c r="BE631"/>
  <c r="BF631" s="1"/>
  <c r="AJ632" l="1"/>
  <c r="BE632"/>
  <c r="BF632" s="1"/>
  <c r="BA632"/>
  <c r="BB632" s="1"/>
  <c r="BA633" l="1"/>
  <c r="BB633" s="1"/>
  <c r="AJ633"/>
  <c r="BE633"/>
  <c r="BF633" s="1"/>
  <c r="AJ634" l="1"/>
  <c r="BA634"/>
  <c r="BB634" s="1"/>
  <c r="BE634"/>
  <c r="BF634" s="1"/>
  <c r="AJ635" l="1"/>
  <c r="BA635"/>
  <c r="BB635" s="1"/>
  <c r="BE635"/>
  <c r="BF635" s="1"/>
  <c r="BA636" l="1"/>
  <c r="BB636" s="1"/>
  <c r="AJ636"/>
  <c r="BE636"/>
  <c r="BF636" s="1"/>
  <c r="BA637" l="1"/>
  <c r="BB637" s="1"/>
  <c r="AJ637"/>
  <c r="BE637"/>
  <c r="BF637" s="1"/>
  <c r="BA638" l="1"/>
  <c r="BB638" s="1"/>
  <c r="BE638"/>
  <c r="BF638" s="1"/>
  <c r="AJ638"/>
  <c r="AJ639" l="1"/>
  <c r="BE639"/>
  <c r="BF639" s="1"/>
  <c r="BA639"/>
  <c r="BB639" s="1"/>
  <c r="BE640" l="1"/>
  <c r="BF640" s="1"/>
  <c r="AJ640"/>
  <c r="BA640"/>
  <c r="BB640" s="1"/>
  <c r="BE641" l="1"/>
  <c r="BF641" s="1"/>
  <c r="BA641"/>
  <c r="BB641" s="1"/>
  <c r="AJ641"/>
  <c r="BA642" l="1"/>
  <c r="BB642" s="1"/>
  <c r="AJ642"/>
  <c r="BE642"/>
  <c r="BF642" s="1"/>
  <c r="AJ643" l="1"/>
  <c r="BE643"/>
  <c r="BF643" s="1"/>
  <c r="BA643"/>
  <c r="BB643" s="1"/>
  <c r="BE644" l="1"/>
  <c r="BF644" s="1"/>
  <c r="AJ644"/>
  <c r="BA644"/>
  <c r="BB644" s="1"/>
  <c r="AJ645" l="1"/>
  <c r="BE645"/>
  <c r="BF645" s="1"/>
  <c r="BA645"/>
  <c r="BB645" s="1"/>
  <c r="BE646" l="1"/>
  <c r="BF646" s="1"/>
  <c r="BA646"/>
  <c r="BB646" s="1"/>
  <c r="AJ646"/>
  <c r="BA647" l="1"/>
  <c r="BB647" s="1"/>
  <c r="AJ647"/>
  <c r="BE647"/>
  <c r="BF647" s="1"/>
  <c r="BA648" l="1"/>
  <c r="BB648" s="1"/>
  <c r="BE648"/>
  <c r="BF648" s="1"/>
  <c r="AJ648"/>
  <c r="BE649" l="1"/>
  <c r="BF649" s="1"/>
  <c r="AJ649"/>
  <c r="BA649"/>
  <c r="BB649" s="1"/>
  <c r="BE650" l="1"/>
  <c r="BF650" s="1"/>
  <c r="AJ650"/>
  <c r="BA650"/>
  <c r="BB650" s="1"/>
  <c r="BA651" l="1"/>
  <c r="BB651" s="1"/>
  <c r="BE651"/>
  <c r="BF651" s="1"/>
  <c r="AJ651"/>
  <c r="BE652" l="1"/>
  <c r="BF652" s="1"/>
  <c r="BA652"/>
  <c r="BB652" s="1"/>
  <c r="AJ652"/>
  <c r="BE653" l="1"/>
  <c r="BF653" s="1"/>
  <c r="BA653"/>
  <c r="BB653" s="1"/>
  <c r="AJ653"/>
  <c r="BE654" l="1"/>
  <c r="BF654" s="1"/>
  <c r="BA654"/>
  <c r="BB654" s="1"/>
  <c r="AJ654"/>
  <c r="AJ655" l="1"/>
  <c r="BE655"/>
  <c r="BF655" s="1"/>
  <c r="BA655"/>
  <c r="BB655" s="1"/>
  <c r="BE656" l="1"/>
  <c r="BF656" s="1"/>
  <c r="BA656"/>
  <c r="BB656" s="1"/>
  <c r="AJ656"/>
  <c r="BE657" l="1"/>
  <c r="BF657" s="1"/>
  <c r="AJ657"/>
  <c r="BA657"/>
  <c r="BB657" s="1"/>
  <c r="AJ658" l="1"/>
  <c r="BE658"/>
  <c r="BF658" s="1"/>
  <c r="BA658"/>
  <c r="BB658" s="1"/>
  <c r="BA659" l="1"/>
  <c r="BB659" s="1"/>
  <c r="AJ659"/>
  <c r="BE659"/>
  <c r="BF659" s="1"/>
  <c r="BA660" l="1"/>
  <c r="BB660" s="1"/>
  <c r="BE660"/>
  <c r="BF660" s="1"/>
  <c r="AJ660"/>
  <c r="BE661" l="1"/>
  <c r="BF661" s="1"/>
  <c r="BA661"/>
  <c r="BB661" s="1"/>
  <c r="AJ661"/>
  <c r="AJ662" l="1"/>
  <c r="BA662"/>
  <c r="BB662" s="1"/>
  <c r="BE662"/>
  <c r="BF662" s="1"/>
  <c r="BE663" l="1"/>
  <c r="BF663" s="1"/>
  <c r="AJ663"/>
  <c r="BA663"/>
  <c r="BB663" s="1"/>
  <c r="BA664" l="1"/>
  <c r="BB664" s="1"/>
  <c r="AJ664"/>
  <c r="BE664"/>
  <c r="BF664" s="1"/>
  <c r="BE665" l="1"/>
  <c r="BF665" s="1"/>
  <c r="AJ665"/>
  <c r="BA665"/>
  <c r="BB665" s="1"/>
  <c r="BE666" l="1"/>
  <c r="BF666" s="1"/>
  <c r="AJ666"/>
  <c r="BA666"/>
  <c r="BB666" s="1"/>
  <c r="BA667" l="1"/>
  <c r="BB667" s="1"/>
  <c r="AJ667"/>
  <c r="BE667"/>
  <c r="BF667" s="1"/>
  <c r="BE668" l="1"/>
  <c r="BF668" s="1"/>
  <c r="BA668"/>
  <c r="BB668" s="1"/>
  <c r="AJ668"/>
  <c r="BA669" l="1"/>
  <c r="BB669" s="1"/>
  <c r="BE669"/>
  <c r="BF669" s="1"/>
  <c r="AJ669"/>
  <c r="BE670" l="1"/>
  <c r="BF670" s="1"/>
  <c r="BA670"/>
  <c r="BB670" s="1"/>
  <c r="AJ670"/>
  <c r="BE671" l="1"/>
  <c r="BF671" s="1"/>
  <c r="BA671"/>
  <c r="BB671" s="1"/>
  <c r="AJ671"/>
  <c r="AJ672" l="1"/>
  <c r="BA672"/>
  <c r="BB672" s="1"/>
  <c r="BE672"/>
  <c r="BF672" s="1"/>
  <c r="BE673" l="1"/>
  <c r="BF673" s="1"/>
  <c r="BA673"/>
  <c r="BB673" s="1"/>
  <c r="AJ673"/>
  <c r="BE674" l="1"/>
  <c r="BF674" s="1"/>
  <c r="BA674"/>
  <c r="BB674" s="1"/>
  <c r="AJ674"/>
  <c r="AJ675" l="1"/>
  <c r="BA675"/>
  <c r="BB675" s="1"/>
  <c r="BE675"/>
  <c r="BF675" s="1"/>
  <c r="AJ676" l="1"/>
  <c r="BA676"/>
  <c r="BB676" s="1"/>
  <c r="BE676"/>
  <c r="BF676" s="1"/>
  <c r="BE677" l="1"/>
  <c r="BF677" s="1"/>
  <c r="BA677"/>
  <c r="BB677" s="1"/>
  <c r="AJ677"/>
  <c r="BE678" l="1"/>
  <c r="BF678" s="1"/>
  <c r="AJ678"/>
  <c r="BA678"/>
  <c r="BB678" s="1"/>
  <c r="BE679" l="1"/>
  <c r="BF679" s="1"/>
  <c r="AJ679"/>
  <c r="BA679"/>
  <c r="BB679" s="1"/>
  <c r="BA680" l="1"/>
  <c r="BB680" s="1"/>
  <c r="BE680"/>
  <c r="BF680" s="1"/>
  <c r="AJ680"/>
  <c r="BA681" l="1"/>
  <c r="BB681" s="1"/>
  <c r="AJ681"/>
  <c r="BE681"/>
  <c r="BF681" s="1"/>
  <c r="BE682" l="1"/>
  <c r="BF682" s="1"/>
  <c r="BA682"/>
  <c r="BB682" s="1"/>
  <c r="AJ682"/>
  <c r="AJ683" l="1"/>
  <c r="BA683"/>
  <c r="BB683" s="1"/>
  <c r="BE683"/>
  <c r="BF683" s="1"/>
  <c r="AJ684" l="1"/>
  <c r="BA684"/>
  <c r="BB684" s="1"/>
  <c r="BE684"/>
  <c r="BF684" s="1"/>
  <c r="AJ685" l="1"/>
  <c r="BA685"/>
  <c r="BB685" s="1"/>
  <c r="BE685"/>
  <c r="BF685" s="1"/>
  <c r="AJ686" l="1"/>
  <c r="BE686"/>
  <c r="BF686" s="1"/>
  <c r="BA686"/>
  <c r="BB686" s="1"/>
  <c r="BE687" l="1"/>
  <c r="BF687" s="1"/>
  <c r="AJ687"/>
  <c r="BA687"/>
  <c r="BB687" s="1"/>
  <c r="BE688" l="1"/>
  <c r="BF688" s="1"/>
  <c r="BA688"/>
  <c r="BB688" s="1"/>
  <c r="AJ688"/>
  <c r="BE689" l="1"/>
  <c r="BF689" s="1"/>
  <c r="BA689"/>
  <c r="BB689" s="1"/>
  <c r="AJ689"/>
  <c r="BE690" l="1"/>
  <c r="BF690" s="1"/>
  <c r="BA690"/>
  <c r="BB690" s="1"/>
  <c r="AJ690"/>
  <c r="BE691" l="1"/>
  <c r="BF691" s="1"/>
  <c r="AJ691"/>
  <c r="BA691"/>
  <c r="BB691" s="1"/>
  <c r="AJ692" l="1"/>
  <c r="BE692"/>
  <c r="BF692" s="1"/>
  <c r="BA692"/>
  <c r="BB692" s="1"/>
  <c r="BA693" l="1"/>
  <c r="BB693" s="1"/>
  <c r="BE693"/>
  <c r="BF693" s="1"/>
  <c r="AJ693"/>
  <c r="BA694" l="1"/>
  <c r="BB694" s="1"/>
  <c r="BE694"/>
  <c r="BF694" s="1"/>
  <c r="AJ694"/>
  <c r="AJ695" l="1"/>
  <c r="BA695"/>
  <c r="BB695" s="1"/>
  <c r="BE695"/>
  <c r="BF695" s="1"/>
  <c r="BE696" l="1"/>
  <c r="BF696" s="1"/>
  <c r="BA696"/>
  <c r="BB696" s="1"/>
  <c r="AJ696"/>
  <c r="BA697" l="1"/>
  <c r="BB697" s="1"/>
  <c r="BE697"/>
  <c r="BF697" s="1"/>
  <c r="AJ697"/>
  <c r="BE698" l="1"/>
  <c r="BF698" s="1"/>
  <c r="BA698"/>
  <c r="BB698" s="1"/>
  <c r="AJ698"/>
  <c r="AJ699" l="1"/>
  <c r="BA699"/>
  <c r="BB699" s="1"/>
  <c r="BE699"/>
  <c r="BF699" s="1"/>
  <c r="BA700" l="1"/>
  <c r="BB700" s="1"/>
  <c r="BE700"/>
  <c r="BF700" s="1"/>
  <c r="AJ700"/>
  <c r="BE701" l="1"/>
  <c r="BF701" s="1"/>
  <c r="BA701"/>
  <c r="BB701" s="1"/>
  <c r="AJ701"/>
  <c r="BE702" l="1"/>
  <c r="BF702" s="1"/>
  <c r="BA702"/>
  <c r="BB702" s="1"/>
  <c r="AJ702"/>
  <c r="AJ703" l="1"/>
  <c r="BE703"/>
  <c r="BF703" s="1"/>
  <c r="BA703"/>
  <c r="BB703" s="1"/>
  <c r="BE704" l="1"/>
  <c r="BF704" s="1"/>
  <c r="BA704"/>
  <c r="BB704" s="1"/>
  <c r="AJ704"/>
  <c r="BE705" l="1"/>
  <c r="BF705" s="1"/>
  <c r="AJ705"/>
  <c r="BA705"/>
  <c r="BB705" s="1"/>
  <c r="BA706" l="1"/>
  <c r="BB706" s="1"/>
  <c r="AJ706"/>
  <c r="BE706"/>
  <c r="BF706" s="1"/>
  <c r="AJ707" l="1"/>
  <c r="BA707"/>
  <c r="BB707" s="1"/>
  <c r="BE707"/>
  <c r="BF707" s="1"/>
  <c r="BA708" l="1"/>
  <c r="BB708" s="1"/>
  <c r="BE708"/>
  <c r="BF708" s="1"/>
  <c r="AJ708"/>
  <c r="BE709" l="1"/>
  <c r="BF709" s="1"/>
  <c r="BA709"/>
  <c r="BB709" s="1"/>
  <c r="AJ709"/>
  <c r="BE710" l="1"/>
  <c r="BF710" s="1"/>
  <c r="BA710"/>
  <c r="BB710" s="1"/>
  <c r="AJ710"/>
  <c r="AJ711" l="1"/>
  <c r="BE711"/>
  <c r="BF711" s="1"/>
  <c r="BA711"/>
  <c r="BB711" s="1"/>
  <c r="BA712" l="1"/>
  <c r="BB712" s="1"/>
  <c r="AJ712"/>
  <c r="BE712"/>
  <c r="BF712" s="1"/>
  <c r="BE713" l="1"/>
  <c r="BF713" s="1"/>
  <c r="AJ713"/>
  <c r="BA713"/>
  <c r="BB713" s="1"/>
  <c r="BE714" l="1"/>
  <c r="BF714" s="1"/>
  <c r="BA714"/>
  <c r="BB714" s="1"/>
  <c r="AJ714"/>
  <c r="AJ715" l="1"/>
  <c r="BE715"/>
  <c r="BF715" s="1"/>
  <c r="BA715"/>
  <c r="BB715" s="1"/>
  <c r="BE716" l="1"/>
  <c r="BF716" s="1"/>
  <c r="BA716"/>
  <c r="BB716" s="1"/>
  <c r="AJ716"/>
  <c r="BE717" l="1"/>
  <c r="BF717" s="1"/>
  <c r="BA717"/>
  <c r="BB717" s="1"/>
  <c r="AJ717"/>
  <c r="BA718" l="1"/>
  <c r="BB718" s="1"/>
  <c r="BE718"/>
  <c r="BF718" s="1"/>
  <c r="AJ718"/>
  <c r="BA719" l="1"/>
  <c r="BB719" s="1"/>
  <c r="BE719"/>
  <c r="BF719" s="1"/>
  <c r="AJ719"/>
  <c r="AJ720" l="1"/>
  <c r="BA720"/>
  <c r="BB720" s="1"/>
  <c r="BE720"/>
  <c r="BF720" s="1"/>
  <c r="AJ721" l="1"/>
  <c r="BE721"/>
  <c r="BF721" s="1"/>
  <c r="BA721"/>
  <c r="BB721" s="1"/>
  <c r="BE722" l="1"/>
  <c r="BF722" s="1"/>
  <c r="BA722"/>
  <c r="BB722" s="1"/>
  <c r="AJ722"/>
  <c r="AJ723" l="1"/>
  <c r="BE723"/>
  <c r="BF723" s="1"/>
  <c r="BA723"/>
  <c r="BB723" s="1"/>
  <c r="BA724" l="1"/>
  <c r="BB724" s="1"/>
  <c r="BE724"/>
  <c r="BF724" s="1"/>
  <c r="AJ724"/>
  <c r="BA725" l="1"/>
  <c r="BB725" s="1"/>
  <c r="BE725"/>
  <c r="BF725" s="1"/>
  <c r="AJ725"/>
  <c r="AJ726" l="1"/>
  <c r="BE726"/>
  <c r="BF726" s="1"/>
  <c r="BA726"/>
  <c r="BB726" s="1"/>
  <c r="AJ727" l="1"/>
  <c r="BE727"/>
  <c r="BF727" s="1"/>
  <c r="BA727"/>
  <c r="BB727" s="1"/>
  <c r="BA728" l="1"/>
  <c r="BB728" s="1"/>
  <c r="BE728"/>
  <c r="BF728" s="1"/>
  <c r="AJ728"/>
  <c r="BE729" l="1"/>
  <c r="BF729" s="1"/>
  <c r="AJ729"/>
  <c r="BA729"/>
  <c r="BB729" s="1"/>
  <c r="BE730" l="1"/>
  <c r="BF730" s="1"/>
  <c r="AJ730"/>
  <c r="BA730"/>
  <c r="BB730" s="1"/>
  <c r="BA731" l="1"/>
  <c r="BB731" s="1"/>
  <c r="AJ731"/>
  <c r="BE731"/>
  <c r="BF731" s="1"/>
  <c r="AJ732" l="1"/>
  <c r="BE732"/>
  <c r="BF732" s="1"/>
  <c r="BA732"/>
  <c r="BB732" s="1"/>
  <c r="BE733" l="1"/>
  <c r="BF733" s="1"/>
  <c r="BA733"/>
  <c r="BB733" s="1"/>
  <c r="AJ733"/>
  <c r="BA734" l="1"/>
  <c r="BB734" s="1"/>
  <c r="BE734"/>
  <c r="BF734" s="1"/>
  <c r="AJ734"/>
  <c r="AJ735" l="1"/>
  <c r="BA735"/>
  <c r="BB735" s="1"/>
  <c r="BE735"/>
  <c r="BF735" s="1"/>
  <c r="BE736" l="1"/>
  <c r="BF736" s="1"/>
  <c r="AJ736"/>
  <c r="BA736"/>
  <c r="BB736" s="1"/>
  <c r="BE737" l="1"/>
  <c r="BF737" s="1"/>
  <c r="AJ737"/>
  <c r="BA737"/>
  <c r="BB737" s="1"/>
  <c r="BA738" l="1"/>
  <c r="BB738" s="1"/>
  <c r="AJ738"/>
  <c r="BE738"/>
  <c r="BF738" s="1"/>
  <c r="AJ739" l="1"/>
  <c r="BA739"/>
  <c r="BB739" s="1"/>
  <c r="BE739"/>
  <c r="BF739" s="1"/>
  <c r="AJ740" l="1"/>
  <c r="BE740"/>
  <c r="BF740" s="1"/>
  <c r="BA740"/>
  <c r="BB740" s="1"/>
  <c r="BA741" l="1"/>
  <c r="BB741" s="1"/>
  <c r="BE741"/>
  <c r="BF741" s="1"/>
  <c r="AJ741"/>
  <c r="BE742" l="1"/>
  <c r="BF742" s="1"/>
  <c r="BA742"/>
  <c r="BB742" s="1"/>
  <c r="AJ742"/>
  <c r="AJ743" l="1"/>
  <c r="BE743"/>
  <c r="BF743" s="1"/>
  <c r="BA743"/>
  <c r="BB743" s="1"/>
  <c r="AJ744" l="1"/>
  <c r="BA744"/>
  <c r="BB744" s="1"/>
  <c r="BE744"/>
  <c r="BF744" s="1"/>
  <c r="BA745" l="1"/>
  <c r="BB745" s="1"/>
  <c r="AJ745"/>
  <c r="BE745"/>
  <c r="BF745" s="1"/>
  <c r="BA746" l="1"/>
  <c r="BB746" s="1"/>
  <c r="AJ746"/>
  <c r="BE746"/>
  <c r="BF746" s="1"/>
  <c r="BA747" l="1"/>
  <c r="BB747" s="1"/>
  <c r="AJ747"/>
  <c r="BE747"/>
  <c r="BF747" s="1"/>
  <c r="AJ748" l="1"/>
  <c r="BA748"/>
  <c r="BB748" s="1"/>
  <c r="BE748"/>
  <c r="BF748" s="1"/>
  <c r="AJ749" l="1"/>
  <c r="BE749"/>
  <c r="BF749" s="1"/>
  <c r="BA749"/>
  <c r="BB749" s="1"/>
  <c r="AJ750" l="1"/>
  <c r="BE750"/>
  <c r="BF750" s="1"/>
  <c r="BA750"/>
  <c r="BB750" s="1"/>
  <c r="BA751" l="1"/>
  <c r="BB751" s="1"/>
  <c r="AJ751"/>
  <c r="BE751"/>
  <c r="BF751" s="1"/>
  <c r="BE752" l="1"/>
  <c r="BF752" s="1"/>
  <c r="AJ752"/>
  <c r="BA752"/>
  <c r="BB752" s="1"/>
  <c r="AJ753" l="1"/>
  <c r="BE753"/>
  <c r="BF753" s="1"/>
  <c r="BA753"/>
  <c r="BB753" s="1"/>
  <c r="BE754" l="1"/>
  <c r="BF754" s="1"/>
  <c r="AJ754"/>
  <c r="BA754"/>
  <c r="BB754" s="1"/>
  <c r="BA755" l="1"/>
  <c r="BB755" s="1"/>
  <c r="BE755"/>
  <c r="BF755" s="1"/>
  <c r="AJ755"/>
  <c r="BE756" l="1"/>
  <c r="BF756" s="1"/>
  <c r="AJ756"/>
  <c r="BA756"/>
  <c r="BB756" s="1"/>
  <c r="BA757" l="1"/>
  <c r="BB757" s="1"/>
  <c r="BE757"/>
  <c r="BF757" s="1"/>
  <c r="AJ757"/>
  <c r="BE758" l="1"/>
  <c r="BF758" s="1"/>
  <c r="AJ758"/>
  <c r="BA758"/>
  <c r="BB758" s="1"/>
  <c r="BA759" l="1"/>
  <c r="BB759" s="1"/>
  <c r="AJ759"/>
  <c r="BE759"/>
  <c r="BF759" s="1"/>
  <c r="BE760" l="1"/>
  <c r="BF760" s="1"/>
  <c r="BA760"/>
  <c r="BB760" s="1"/>
  <c r="AJ760"/>
  <c r="BA761" l="1"/>
  <c r="BB761" s="1"/>
  <c r="AJ761"/>
  <c r="BE761"/>
  <c r="BF761" s="1"/>
  <c r="BE762" l="1"/>
  <c r="BF762" s="1"/>
  <c r="AJ762"/>
  <c r="BA762"/>
  <c r="BB762" s="1"/>
  <c r="BA763" l="1"/>
  <c r="BB763" s="1"/>
  <c r="BE763"/>
  <c r="BF763" s="1"/>
  <c r="AJ763"/>
  <c r="BA764" l="1"/>
  <c r="BB764" s="1"/>
  <c r="BE764"/>
  <c r="BF764" s="1"/>
  <c r="AJ764"/>
  <c r="BA765" l="1"/>
  <c r="BB765" s="1"/>
  <c r="BE765"/>
  <c r="BF765" s="1"/>
  <c r="AJ765"/>
  <c r="AJ766" l="1"/>
  <c r="BE766"/>
  <c r="BF766" s="1"/>
  <c r="BA766"/>
  <c r="BB766" s="1"/>
  <c r="AJ767" l="1"/>
  <c r="BE767"/>
  <c r="BF767" s="1"/>
  <c r="BA767"/>
  <c r="BB767" s="1"/>
  <c r="AJ768" l="1"/>
  <c r="BA768"/>
  <c r="BB768" s="1"/>
  <c r="BE768"/>
  <c r="BF768" s="1"/>
  <c r="AJ769" l="1"/>
  <c r="BA769"/>
  <c r="BB769" s="1"/>
  <c r="BE769"/>
  <c r="BF769" s="1"/>
  <c r="BA770" l="1"/>
  <c r="BB770" s="1"/>
  <c r="AJ770"/>
  <c r="BE770"/>
  <c r="BF770" s="1"/>
  <c r="AJ771" l="1"/>
  <c r="BA771"/>
  <c r="BB771" s="1"/>
  <c r="BE771"/>
  <c r="BF771" s="1"/>
  <c r="BE772" l="1"/>
  <c r="BF772" s="1"/>
  <c r="BA772"/>
  <c r="BB772" s="1"/>
  <c r="AJ772"/>
  <c r="BA773" l="1"/>
  <c r="BB773" s="1"/>
  <c r="AJ773"/>
  <c r="BE773"/>
  <c r="BF773" s="1"/>
  <c r="AJ774" l="1"/>
  <c r="BA774"/>
  <c r="BB774" s="1"/>
  <c r="BE774"/>
  <c r="BF774" s="1"/>
  <c r="BA775" l="1"/>
  <c r="BB775" s="1"/>
  <c r="BE775"/>
  <c r="BF775" s="1"/>
  <c r="AJ775"/>
  <c r="BA776" l="1"/>
  <c r="BB776" s="1"/>
  <c r="BE776"/>
  <c r="BF776" s="1"/>
  <c r="AJ776"/>
  <c r="BE777" l="1"/>
  <c r="BF777" s="1"/>
  <c r="AJ777"/>
  <c r="BA777"/>
  <c r="BB777" s="1"/>
  <c r="BE778" l="1"/>
  <c r="BF778" s="1"/>
  <c r="AJ778"/>
  <c r="BA778"/>
  <c r="BB778" s="1"/>
  <c r="BE779" l="1"/>
  <c r="BF779" s="1"/>
  <c r="BA779"/>
  <c r="BB779" s="1"/>
  <c r="AJ779"/>
  <c r="BE780" l="1"/>
  <c r="BF780" s="1"/>
  <c r="AJ780"/>
  <c r="BA780"/>
  <c r="BB780" s="1"/>
  <c r="BA781" l="1"/>
  <c r="BB781" s="1"/>
  <c r="AJ781"/>
  <c r="BE781"/>
  <c r="BF781" s="1"/>
  <c r="BE782" l="1"/>
  <c r="BF782" s="1"/>
  <c r="BA782"/>
  <c r="BB782" s="1"/>
  <c r="AJ782"/>
  <c r="AJ783" l="1"/>
  <c r="BE783"/>
  <c r="BF783" s="1"/>
  <c r="BA783"/>
  <c r="BB783" s="1"/>
  <c r="BA784" l="1"/>
  <c r="BB784" s="1"/>
  <c r="BE784"/>
  <c r="BF784" s="1"/>
  <c r="AJ784"/>
  <c r="BA785" l="1"/>
  <c r="BB785" s="1"/>
  <c r="AJ785"/>
  <c r="BE785"/>
  <c r="BF785" s="1"/>
  <c r="BE786" l="1"/>
  <c r="BF786" s="1"/>
  <c r="AJ786"/>
  <c r="BA786"/>
  <c r="BB786" s="1"/>
  <c r="AJ787" l="1"/>
  <c r="BA787"/>
  <c r="BB787" s="1"/>
  <c r="BE787"/>
  <c r="BF787" s="1"/>
  <c r="BA788" l="1"/>
  <c r="BB788" s="1"/>
  <c r="BE788"/>
  <c r="BF788" s="1"/>
  <c r="AJ788"/>
  <c r="BE789" l="1"/>
  <c r="BF789" s="1"/>
  <c r="AJ789"/>
  <c r="BA789"/>
  <c r="BB789" s="1"/>
  <c r="BA790" l="1"/>
  <c r="BB790" s="1"/>
  <c r="BE790"/>
  <c r="BF790" s="1"/>
  <c r="AJ790"/>
  <c r="AJ791" l="1"/>
  <c r="BA791"/>
  <c r="BB791" s="1"/>
  <c r="BE791"/>
  <c r="BF791" s="1"/>
  <c r="BE792" l="1"/>
  <c r="BF792" s="1"/>
  <c r="BA792"/>
  <c r="BB792" s="1"/>
  <c r="AJ792"/>
  <c r="AJ793" l="1"/>
  <c r="BA793"/>
  <c r="BB793" s="1"/>
  <c r="BE793"/>
  <c r="BF793" s="1"/>
  <c r="AJ794" l="1"/>
  <c r="BA794"/>
  <c r="BB794" s="1"/>
  <c r="BE794"/>
  <c r="BF794" s="1"/>
  <c r="BE795" l="1"/>
  <c r="BF795" s="1"/>
  <c r="BA795"/>
  <c r="BB795" s="1"/>
  <c r="AJ795"/>
  <c r="BA796" l="1"/>
  <c r="BB796" s="1"/>
  <c r="BE796"/>
  <c r="BF796" s="1"/>
  <c r="AJ796"/>
  <c r="BA797" l="1"/>
  <c r="BB797" s="1"/>
  <c r="BE797"/>
  <c r="BF797" s="1"/>
  <c r="AJ797"/>
  <c r="BE798" l="1"/>
  <c r="BF798" s="1"/>
  <c r="BA798"/>
  <c r="BB798" s="1"/>
  <c r="AJ798"/>
  <c r="BA799" l="1"/>
  <c r="BB799" s="1"/>
  <c r="AJ799"/>
  <c r="BE799"/>
  <c r="BF799" s="1"/>
  <c r="BA800" l="1"/>
  <c r="BB800" s="1"/>
  <c r="AJ800"/>
  <c r="BE800"/>
  <c r="BF800" s="1"/>
  <c r="BE801" l="1"/>
  <c r="BF801" s="1"/>
  <c r="AJ801"/>
  <c r="BA801"/>
  <c r="BB801" s="1"/>
  <c r="BE802" l="1"/>
  <c r="BF802" s="1"/>
  <c r="AJ802"/>
  <c r="BA802"/>
  <c r="BB802" s="1"/>
  <c r="BE803" l="1"/>
  <c r="AJ803"/>
  <c r="BA803"/>
  <c r="BA804" l="1"/>
  <c r="BB804" s="1"/>
  <c r="AJ804"/>
  <c r="BE804"/>
  <c r="BF803"/>
  <c r="BB803"/>
  <c r="BF804" l="1"/>
  <c r="BA805"/>
  <c r="BE805"/>
  <c r="BB805" l="1"/>
  <c r="BB806" s="1"/>
  <c r="BB807" s="1"/>
  <c r="BB808" s="1"/>
  <c r="BB809" s="1"/>
  <c r="BB810" s="1"/>
  <c r="BB811" s="1"/>
  <c r="BB812" s="1"/>
  <c r="BB813" s="1"/>
  <c r="BB814" s="1"/>
  <c r="BB815" s="1"/>
  <c r="BB816" s="1"/>
  <c r="BB817" s="1"/>
  <c r="BB818" s="1"/>
  <c r="BB819" s="1"/>
  <c r="BB820" s="1"/>
  <c r="BB821" s="1"/>
  <c r="BB822" s="1"/>
  <c r="BB823" s="1"/>
  <c r="BB824" s="1"/>
  <c r="BB825" s="1"/>
  <c r="BB826" s="1"/>
  <c r="BB827" s="1"/>
  <c r="BB828" s="1"/>
  <c r="BB829" s="1"/>
  <c r="BB830" s="1"/>
  <c r="BB831" s="1"/>
  <c r="BB832" s="1"/>
  <c r="BB833" s="1"/>
  <c r="BB834" s="1"/>
  <c r="BB835" s="1"/>
  <c r="BB836" s="1"/>
  <c r="BB837" s="1"/>
  <c r="BB838" s="1"/>
  <c r="BB839" s="1"/>
  <c r="BB840" s="1"/>
  <c r="BB841" s="1"/>
  <c r="BB842" s="1"/>
  <c r="BB843" s="1"/>
  <c r="BB844" s="1"/>
  <c r="BB845" s="1"/>
  <c r="BB846" s="1"/>
  <c r="BB847" s="1"/>
  <c r="BB848" s="1"/>
  <c r="BB849" s="1"/>
  <c r="BB850" s="1"/>
  <c r="BB851" s="1"/>
  <c r="BB852" s="1"/>
  <c r="BB853" s="1"/>
  <c r="BB854" s="1"/>
  <c r="BB855" s="1"/>
  <c r="BB856" s="1"/>
  <c r="BB857" s="1"/>
  <c r="BB858" s="1"/>
  <c r="BB859" s="1"/>
  <c r="BB860" s="1"/>
  <c r="BB861" s="1"/>
  <c r="BB862" s="1"/>
  <c r="BB863" s="1"/>
  <c r="BB864" s="1"/>
  <c r="BB865" s="1"/>
  <c r="BB866" s="1"/>
  <c r="BB867" s="1"/>
  <c r="BB868" s="1"/>
  <c r="BB869" s="1"/>
  <c r="BB870" s="1"/>
  <c r="BB871" s="1"/>
  <c r="BB872" s="1"/>
  <c r="BB873" s="1"/>
  <c r="BB874" s="1"/>
  <c r="BB875" s="1"/>
  <c r="BB876" s="1"/>
  <c r="BB877" s="1"/>
  <c r="BB878" s="1"/>
  <c r="BB879" s="1"/>
  <c r="BB880" s="1"/>
  <c r="BB881" s="1"/>
  <c r="BB882" s="1"/>
  <c r="BB883" s="1"/>
  <c r="BB884" s="1"/>
  <c r="BB885" s="1"/>
  <c r="BB886" s="1"/>
  <c r="BB887" s="1"/>
  <c r="BB888" s="1"/>
  <c r="BB889" s="1"/>
  <c r="BB890" s="1"/>
  <c r="BB891" s="1"/>
  <c r="BB892" s="1"/>
  <c r="BB893" s="1"/>
  <c r="BB894" s="1"/>
  <c r="BB895" s="1"/>
  <c r="BB896" s="1"/>
  <c r="BB897" s="1"/>
  <c r="BB898" s="1"/>
  <c r="BB899" s="1"/>
  <c r="BB900" s="1"/>
  <c r="BB901" s="1"/>
  <c r="BB902" s="1"/>
  <c r="BB903" s="1"/>
  <c r="BB904" s="1"/>
  <c r="BB905" s="1"/>
  <c r="BB906" s="1"/>
  <c r="BB907" s="1"/>
  <c r="BB908" s="1"/>
  <c r="BB909" s="1"/>
  <c r="BB910" s="1"/>
  <c r="BB911" s="1"/>
  <c r="BB912" s="1"/>
  <c r="BB913" s="1"/>
  <c r="BB914" s="1"/>
  <c r="BB915" s="1"/>
  <c r="BB916" s="1"/>
  <c r="BB917" s="1"/>
  <c r="BB918" s="1"/>
  <c r="BB919" s="1"/>
  <c r="BB920" s="1"/>
  <c r="BB921" s="1"/>
  <c r="BB922" s="1"/>
  <c r="BB923" s="1"/>
  <c r="BB924" s="1"/>
  <c r="BB925" s="1"/>
  <c r="BB926" s="1"/>
  <c r="BB927" s="1"/>
  <c r="BB928" s="1"/>
  <c r="BB929" s="1"/>
  <c r="BB930" s="1"/>
  <c r="BB931" s="1"/>
  <c r="BB932" s="1"/>
  <c r="BB933" s="1"/>
  <c r="BB934" s="1"/>
  <c r="BB935" s="1"/>
  <c r="BB936" s="1"/>
  <c r="BB937" s="1"/>
  <c r="BB938" s="1"/>
  <c r="BB939" s="1"/>
  <c r="BB940" s="1"/>
  <c r="BB941" s="1"/>
  <c r="BB942" s="1"/>
  <c r="BB943" s="1"/>
  <c r="BB944" s="1"/>
  <c r="BB945" s="1"/>
  <c r="BB946" s="1"/>
  <c r="BB947" s="1"/>
  <c r="BB948" s="1"/>
  <c r="BB949" s="1"/>
  <c r="BB950" s="1"/>
  <c r="BB951" s="1"/>
  <c r="BB952" s="1"/>
  <c r="BB953" s="1"/>
  <c r="BB954" s="1"/>
  <c r="BB955" s="1"/>
  <c r="BB956" s="1"/>
  <c r="BB957" s="1"/>
  <c r="BB958" s="1"/>
  <c r="BB959" s="1"/>
  <c r="BB960" s="1"/>
  <c r="BB961" s="1"/>
  <c r="BB962" s="1"/>
  <c r="BB963" s="1"/>
  <c r="BB964" s="1"/>
  <c r="BB965" s="1"/>
  <c r="BB966" s="1"/>
  <c r="BB967" s="1"/>
  <c r="BB968" s="1"/>
  <c r="BB969" s="1"/>
  <c r="BB970" s="1"/>
  <c r="BB971" s="1"/>
  <c r="BB972" s="1"/>
  <c r="BB973" s="1"/>
  <c r="BB974" s="1"/>
  <c r="BB975" s="1"/>
  <c r="BB976" s="1"/>
  <c r="BB977" s="1"/>
  <c r="BB978" s="1"/>
  <c r="BB979" s="1"/>
  <c r="BB980" s="1"/>
  <c r="BB981" s="1"/>
  <c r="BB982" s="1"/>
  <c r="BB983" s="1"/>
  <c r="BB984" s="1"/>
  <c r="BB985" s="1"/>
  <c r="BB986" s="1"/>
  <c r="BB987" s="1"/>
  <c r="BB988" s="1"/>
  <c r="BB989" s="1"/>
  <c r="BB990" s="1"/>
  <c r="BB991" s="1"/>
  <c r="BB992" s="1"/>
  <c r="BB993" s="1"/>
  <c r="BB994" s="1"/>
  <c r="BB995" s="1"/>
  <c r="BB996" s="1"/>
  <c r="BB997" s="1"/>
  <c r="BB998" s="1"/>
  <c r="BB999" s="1"/>
  <c r="BB1000" s="1"/>
  <c r="BB1"/>
  <c r="BB4"/>
  <c r="BB2"/>
  <c r="BF805"/>
  <c r="BF806" s="1"/>
  <c r="BF807" s="1"/>
  <c r="BF808" s="1"/>
  <c r="BF809" s="1"/>
  <c r="BF810" s="1"/>
  <c r="BF811" s="1"/>
  <c r="BF812" s="1"/>
  <c r="BF813" s="1"/>
  <c r="BF814" s="1"/>
  <c r="BF815" s="1"/>
  <c r="BF816" s="1"/>
  <c r="BF817" s="1"/>
  <c r="BF818" s="1"/>
  <c r="BF819" s="1"/>
  <c r="BF820" s="1"/>
  <c r="BF821" s="1"/>
  <c r="BF822" s="1"/>
  <c r="BF823" s="1"/>
  <c r="BF824" s="1"/>
  <c r="BF825" s="1"/>
  <c r="BF826" s="1"/>
  <c r="BF827" s="1"/>
  <c r="BF828" s="1"/>
  <c r="BF829" s="1"/>
  <c r="BF830" s="1"/>
  <c r="BF831" s="1"/>
  <c r="BF832" s="1"/>
  <c r="BF833" s="1"/>
  <c r="BF834" s="1"/>
  <c r="BF835" s="1"/>
  <c r="BF836" s="1"/>
  <c r="BF837" s="1"/>
  <c r="BF838" s="1"/>
  <c r="BF839" s="1"/>
  <c r="BF840" s="1"/>
  <c r="BF841" s="1"/>
  <c r="BF842" s="1"/>
  <c r="BF843" s="1"/>
  <c r="BF844" s="1"/>
  <c r="BF845" s="1"/>
  <c r="BF846" s="1"/>
  <c r="BF847" s="1"/>
  <c r="BF848" s="1"/>
  <c r="BF849" s="1"/>
  <c r="BF850" s="1"/>
  <c r="BF851" s="1"/>
  <c r="BF852" s="1"/>
  <c r="BF853" s="1"/>
  <c r="BF854" s="1"/>
  <c r="BF855" s="1"/>
  <c r="BF856" s="1"/>
  <c r="BF857" s="1"/>
  <c r="BF858" s="1"/>
  <c r="BF859" s="1"/>
  <c r="BF860" s="1"/>
  <c r="BF861" s="1"/>
  <c r="BF862" s="1"/>
  <c r="BF863" s="1"/>
  <c r="BF864" s="1"/>
  <c r="BF865" s="1"/>
  <c r="BF866" s="1"/>
  <c r="BF867" s="1"/>
  <c r="BF868" s="1"/>
  <c r="BF869" s="1"/>
  <c r="BF870" s="1"/>
  <c r="BF871" s="1"/>
  <c r="BF872" s="1"/>
  <c r="BF873" s="1"/>
  <c r="BF874" s="1"/>
  <c r="BF875" s="1"/>
  <c r="BF876" s="1"/>
  <c r="BF877" s="1"/>
  <c r="BF878" s="1"/>
  <c r="BF879" s="1"/>
  <c r="BF880" s="1"/>
  <c r="BF881" s="1"/>
  <c r="BF882" s="1"/>
  <c r="BF883" s="1"/>
  <c r="BF884" s="1"/>
  <c r="BF885" s="1"/>
  <c r="BF886" s="1"/>
  <c r="BF887" s="1"/>
  <c r="BF888" s="1"/>
  <c r="BF889" s="1"/>
  <c r="BF890" s="1"/>
  <c r="BF891" s="1"/>
  <c r="BF892" s="1"/>
  <c r="BF893" s="1"/>
  <c r="BF894" s="1"/>
  <c r="BF895" s="1"/>
  <c r="BF896" s="1"/>
  <c r="BF897" s="1"/>
  <c r="BF898" s="1"/>
  <c r="BF899" s="1"/>
  <c r="BF900" s="1"/>
  <c r="BF901" s="1"/>
  <c r="BF902" s="1"/>
  <c r="BF903" s="1"/>
  <c r="BF904" s="1"/>
  <c r="BF905" s="1"/>
  <c r="BF906" s="1"/>
  <c r="BF907" s="1"/>
  <c r="BF908" s="1"/>
  <c r="BF909" s="1"/>
  <c r="BF910" s="1"/>
  <c r="BF911" s="1"/>
  <c r="BF912" s="1"/>
  <c r="BF913" s="1"/>
  <c r="BF914" s="1"/>
  <c r="BF915" s="1"/>
  <c r="BF916" s="1"/>
  <c r="BF917" s="1"/>
  <c r="BF918" s="1"/>
  <c r="BF919" s="1"/>
  <c r="BF920" s="1"/>
  <c r="BF921" s="1"/>
  <c r="BF922" s="1"/>
  <c r="BF923" s="1"/>
  <c r="BF924" s="1"/>
  <c r="BF925" s="1"/>
  <c r="BF926" s="1"/>
  <c r="BF927" s="1"/>
  <c r="BF928" s="1"/>
  <c r="BF929" s="1"/>
  <c r="BF930" s="1"/>
  <c r="BF931" s="1"/>
  <c r="BF932" s="1"/>
  <c r="BF933" s="1"/>
  <c r="BF934" s="1"/>
  <c r="BF935" s="1"/>
  <c r="BF936" s="1"/>
  <c r="BF937" s="1"/>
  <c r="BF938" s="1"/>
  <c r="BF939" s="1"/>
  <c r="BF940" s="1"/>
  <c r="BF941" s="1"/>
  <c r="BF942" s="1"/>
  <c r="BF943" s="1"/>
  <c r="BF944" s="1"/>
  <c r="BF945" s="1"/>
  <c r="BF946" s="1"/>
  <c r="BF947" s="1"/>
  <c r="BF948" s="1"/>
  <c r="BF949" s="1"/>
  <c r="BF950" s="1"/>
  <c r="BF951" s="1"/>
  <c r="BF952" s="1"/>
  <c r="BF953" s="1"/>
  <c r="BF954" s="1"/>
  <c r="BF955" s="1"/>
  <c r="BF956" s="1"/>
  <c r="BF957" s="1"/>
  <c r="BF958" s="1"/>
  <c r="BF959" s="1"/>
  <c r="BF960" s="1"/>
  <c r="BF961" s="1"/>
  <c r="BF962" s="1"/>
  <c r="BF963" s="1"/>
  <c r="BF964" s="1"/>
  <c r="BF965" s="1"/>
  <c r="BF966" s="1"/>
  <c r="BF967" s="1"/>
  <c r="BF968" s="1"/>
  <c r="BF969" s="1"/>
  <c r="BF970" s="1"/>
  <c r="BF971" s="1"/>
  <c r="BF972" s="1"/>
  <c r="BF973" s="1"/>
  <c r="BF974" s="1"/>
  <c r="BF975" s="1"/>
  <c r="BF976" s="1"/>
  <c r="BF977" s="1"/>
  <c r="BF978" s="1"/>
  <c r="BF979" s="1"/>
  <c r="BF980" s="1"/>
  <c r="BF981" s="1"/>
  <c r="BF982" s="1"/>
  <c r="BF983" s="1"/>
  <c r="BF984" s="1"/>
  <c r="BF985" s="1"/>
  <c r="BF986" s="1"/>
  <c r="BF987" s="1"/>
  <c r="BF988" s="1"/>
  <c r="BF989" s="1"/>
  <c r="BF990" s="1"/>
  <c r="BF991" s="1"/>
  <c r="BF992" s="1"/>
  <c r="BF993" s="1"/>
  <c r="BF994" s="1"/>
  <c r="BF995" s="1"/>
  <c r="BF996" s="1"/>
  <c r="BF997" s="1"/>
  <c r="BF998" s="1"/>
  <c r="BF999" s="1"/>
  <c r="BF1000" s="1"/>
  <c r="BF4"/>
  <c r="BF2"/>
  <c r="BF1"/>
  <c r="BF3" s="1"/>
  <c r="BB3" l="1"/>
</calcChain>
</file>

<file path=xl/comments1.xml><?xml version="1.0" encoding="utf-8"?>
<comments xmlns="http://schemas.openxmlformats.org/spreadsheetml/2006/main">
  <authors>
    <author>SUGAYAXP</author>
  </authors>
  <commentList>
    <comment ref="AX9" authorId="0">
      <text>
        <r>
          <rPr>
            <b/>
            <sz val="9"/>
            <color indexed="81"/>
            <rFont val="ＭＳ Ｐゴシック"/>
            <family val="3"/>
            <charset val="128"/>
          </rPr>
          <t>SUGAYAXP:</t>
        </r>
        <r>
          <rPr>
            <sz val="9"/>
            <color indexed="81"/>
            <rFont val="ＭＳ Ｐゴシック"/>
            <family val="3"/>
            <charset val="128"/>
          </rPr>
          <t xml:space="preserve">
最適は４</t>
        </r>
      </text>
    </comment>
  </commentList>
</comments>
</file>

<file path=xl/comments2.xml><?xml version="1.0" encoding="utf-8"?>
<comments xmlns="http://schemas.openxmlformats.org/spreadsheetml/2006/main">
  <authors>
    <author>SUGAYAXP</author>
  </authors>
  <commentList>
    <comment ref="AB8" authorId="0">
      <text>
        <r>
          <rPr>
            <b/>
            <sz val="9"/>
            <color indexed="81"/>
            <rFont val="ＭＳ Ｐゴシック"/>
            <family val="3"/>
            <charset val="128"/>
          </rPr>
          <t>SUGAYAXP:</t>
        </r>
        <r>
          <rPr>
            <sz val="9"/>
            <color indexed="81"/>
            <rFont val="ＭＳ Ｐゴシック"/>
            <family val="3"/>
            <charset val="128"/>
          </rPr>
          <t xml:space="preserve">
損切り値からこの値を引く</t>
        </r>
      </text>
    </comment>
    <comment ref="AR8" authorId="0">
      <text>
        <r>
          <rPr>
            <b/>
            <sz val="9"/>
            <color indexed="81"/>
            <rFont val="ＭＳ Ｐゴシック"/>
            <family val="3"/>
            <charset val="128"/>
          </rPr>
          <t>SUGAYAXP:</t>
        </r>
        <r>
          <rPr>
            <sz val="9"/>
            <color indexed="81"/>
            <rFont val="ＭＳ Ｐゴシック"/>
            <family val="3"/>
            <charset val="128"/>
          </rPr>
          <t xml:space="preserve">
最適は４</t>
        </r>
      </text>
    </comment>
  </commentList>
</comments>
</file>

<file path=xl/sharedStrings.xml><?xml version="1.0" encoding="utf-8"?>
<sst xmlns="http://schemas.openxmlformats.org/spreadsheetml/2006/main" count="17463" uniqueCount="1263">
  <si>
    <t>138.228112</t>
  </si>
  <si>
    <t>95.061144</t>
  </si>
  <si>
    <t>1093-0</t>
  </si>
  <si>
    <t>1075-0</t>
  </si>
  <si>
    <t>1086-2</t>
  </si>
  <si>
    <t>1102-0</t>
  </si>
  <si>
    <t>1094-0</t>
  </si>
  <si>
    <t>865-6</t>
    <phoneticPr fontId="2"/>
  </si>
  <si>
    <t>134.706048</t>
  </si>
  <si>
    <t>USD/CHF</t>
  </si>
  <si>
    <t>134.752500</t>
  </si>
  <si>
    <t>94.302794</t>
  </si>
  <si>
    <t>134.723328</t>
  </si>
  <si>
    <t>95.550004</t>
  </si>
  <si>
    <t>134.388706</t>
  </si>
  <si>
    <t>95.637400</t>
  </si>
  <si>
    <t>94.275072</t>
  </si>
  <si>
    <t>1071-4</t>
  </si>
  <si>
    <t>1057-6</t>
  </si>
  <si>
    <t>946-2</t>
  </si>
  <si>
    <t>1076-4</t>
  </si>
  <si>
    <t>1084-6</t>
  </si>
  <si>
    <t>1083-4</t>
  </si>
  <si>
    <t>1107-6</t>
  </si>
  <si>
    <t>1095-0</t>
  </si>
  <si>
    <t>1081-2</t>
  </si>
  <si>
    <t>1082-0</t>
  </si>
  <si>
    <t>1058-4</t>
  </si>
  <si>
    <t>1079-4</t>
  </si>
  <si>
    <t>130.578700</t>
  </si>
  <si>
    <t>130.532958</t>
  </si>
  <si>
    <t>90.948312</t>
  </si>
  <si>
    <t>90.868400</t>
  </si>
  <si>
    <t>1065-6</t>
  </si>
  <si>
    <t>884-4</t>
  </si>
  <si>
    <t>1080-0</t>
  </si>
  <si>
    <t>1078-0</t>
  </si>
  <si>
    <t>1073-2</t>
  </si>
  <si>
    <t>1059-4</t>
  </si>
  <si>
    <t>1046-6</t>
  </si>
  <si>
    <t>1056-0</t>
  </si>
  <si>
    <t>1052-0</t>
  </si>
  <si>
    <t>1052-6</t>
  </si>
  <si>
    <t>1038-0</t>
  </si>
  <si>
    <t>1038-2</t>
  </si>
  <si>
    <t>1042-0</t>
  </si>
  <si>
    <t>1029-2</t>
  </si>
  <si>
    <t>1028-0</t>
  </si>
  <si>
    <t>1023-6</t>
  </si>
  <si>
    <t>1028-6</t>
  </si>
  <si>
    <t>1024-2</t>
  </si>
  <si>
    <t>1032-0</t>
  </si>
  <si>
    <t>924-2</t>
  </si>
  <si>
    <t>971-6</t>
  </si>
  <si>
    <t>1020-0</t>
  </si>
  <si>
    <t>1003-2</t>
  </si>
  <si>
    <t>1021-4</t>
  </si>
  <si>
    <t>1008-4</t>
  </si>
  <si>
    <t>992-6</t>
  </si>
  <si>
    <t>993-6</t>
  </si>
  <si>
    <t>981-4</t>
  </si>
  <si>
    <t>989-4</t>
  </si>
  <si>
    <t>980-6</t>
  </si>
  <si>
    <t>982-4</t>
  </si>
  <si>
    <t>971-4</t>
  </si>
  <si>
    <t>957-0</t>
  </si>
  <si>
    <t>936-2</t>
  </si>
  <si>
    <t>936-6</t>
  </si>
  <si>
    <t>922-6</t>
  </si>
  <si>
    <t>910-2</t>
  </si>
  <si>
    <t>923-4</t>
  </si>
  <si>
    <t>913-2</t>
  </si>
  <si>
    <t>916-6</t>
  </si>
  <si>
    <t>924-4</t>
  </si>
  <si>
    <t>912-2</t>
  </si>
  <si>
    <t>942-2</t>
  </si>
  <si>
    <t>940-6</t>
  </si>
  <si>
    <t>935-0</t>
  </si>
  <si>
    <t>942-0</t>
  </si>
  <si>
    <t>945-2</t>
  </si>
  <si>
    <t>964-6</t>
  </si>
  <si>
    <t>866-2</t>
  </si>
  <si>
    <t>952-4</t>
  </si>
  <si>
    <t>966-4</t>
  </si>
  <si>
    <t>951-6</t>
  </si>
  <si>
    <t>944-2</t>
  </si>
  <si>
    <t>964-2</t>
  </si>
  <si>
    <t>962-6</t>
  </si>
  <si>
    <t>993-2</t>
  </si>
  <si>
    <t>977-4</t>
  </si>
  <si>
    <t>1006-0</t>
  </si>
  <si>
    <t>1008-0</t>
  </si>
  <si>
    <t>1049-0</t>
  </si>
  <si>
    <t>1029-6</t>
  </si>
  <si>
    <t>1009-6</t>
  </si>
  <si>
    <t>1019-2</t>
  </si>
  <si>
    <t>1036-6</t>
  </si>
  <si>
    <t>1025-6</t>
  </si>
  <si>
    <t>926-0</t>
  </si>
  <si>
    <t>1064-0</t>
  </si>
  <si>
    <t>1047-6</t>
  </si>
  <si>
    <t>956-0</t>
  </si>
  <si>
    <t>1053-4</t>
  </si>
  <si>
    <t>1022-4</t>
  </si>
  <si>
    <t>1036-2</t>
  </si>
  <si>
    <t>1023-2</t>
  </si>
  <si>
    <t>1004-6</t>
  </si>
  <si>
    <t>1020-4</t>
  </si>
  <si>
    <t>1033-6</t>
  </si>
  <si>
    <t>1051-0</t>
  </si>
  <si>
    <t>1047-0</t>
  </si>
  <si>
    <t>973-0</t>
  </si>
  <si>
    <t>1016-0</t>
  </si>
  <si>
    <t>1017-0</t>
  </si>
  <si>
    <t>995-6</t>
  </si>
  <si>
    <t>135.722434</t>
  </si>
  <si>
    <t>135.877525</t>
  </si>
  <si>
    <t>96.571160</t>
  </si>
  <si>
    <t>96.662538</t>
  </si>
  <si>
    <t>998-2</t>
  </si>
  <si>
    <t>1010-4</t>
  </si>
  <si>
    <t>1036-0</t>
  </si>
  <si>
    <t>1043-6</t>
  </si>
  <si>
    <t>1049-2</t>
  </si>
  <si>
    <t>1042-2</t>
  </si>
  <si>
    <t>147.243768</t>
  </si>
  <si>
    <t>147.246253</t>
  </si>
  <si>
    <t>98.279115</t>
  </si>
  <si>
    <t>1047-2</t>
  </si>
  <si>
    <t>138.160530</t>
  </si>
  <si>
    <t>96.723540</t>
  </si>
  <si>
    <t>147.244900</t>
  </si>
  <si>
    <t>97.603550</t>
  </si>
  <si>
    <t>147.447848</t>
  </si>
  <si>
    <t>97.581000</t>
  </si>
  <si>
    <t>1039-4</t>
  </si>
  <si>
    <t>146.066965</t>
  </si>
  <si>
    <t>96.560299</t>
  </si>
  <si>
    <t>146.093500</t>
  </si>
  <si>
    <t>96.555375</t>
  </si>
  <si>
    <t>138.414965</t>
  </si>
  <si>
    <t>96.718185</t>
  </si>
  <si>
    <t>1023-4</t>
  </si>
  <si>
    <t>146.256148</t>
  </si>
  <si>
    <t>95.472112</t>
  </si>
  <si>
    <t>146.071344</t>
  </si>
  <si>
    <t>95.380880</t>
  </si>
  <si>
    <t>1027-0</t>
  </si>
  <si>
    <t>146.296836</t>
  </si>
  <si>
    <t>138.773602</t>
  </si>
  <si>
    <t>95.439278</t>
  </si>
  <si>
    <t>96.510576</t>
  </si>
  <si>
    <t>145.992910</t>
  </si>
  <si>
    <t>96.576270</t>
  </si>
  <si>
    <t>1043-2</t>
  </si>
  <si>
    <t>146.522475</t>
  </si>
  <si>
    <t>97.474950</t>
  </si>
  <si>
    <t>146.531810</t>
  </si>
  <si>
    <t>97.370060</t>
  </si>
  <si>
    <t>1038-4</t>
  </si>
  <si>
    <t>146.412000</t>
  </si>
  <si>
    <t>97.516368</t>
  </si>
  <si>
    <t>146.422432</t>
  </si>
  <si>
    <t>97.571149</t>
  </si>
  <si>
    <r>
      <t>2</t>
    </r>
    <r>
      <rPr>
        <sz val="11"/>
        <rFont val="ＭＳ Ｐゴシック"/>
        <family val="3"/>
        <charset val="128"/>
      </rPr>
      <t>014</t>
    </r>
    <phoneticPr fontId="2"/>
  </si>
  <si>
    <r>
      <t>2</t>
    </r>
    <r>
      <rPr>
        <sz val="11"/>
        <rFont val="ＭＳ Ｐゴシック"/>
        <family val="3"/>
        <charset val="128"/>
      </rPr>
      <t>013</t>
    </r>
    <phoneticPr fontId="2"/>
  </si>
  <si>
    <t>944-6</t>
  </si>
  <si>
    <t>1045-6</t>
  </si>
  <si>
    <t>146.562786</t>
  </si>
  <si>
    <t>97.588134</t>
  </si>
  <si>
    <t>146.598623</t>
  </si>
  <si>
    <t>97.608033</t>
  </si>
  <si>
    <t>1035-2</t>
  </si>
  <si>
    <t>146.787255</t>
  </si>
  <si>
    <t>97.585830</t>
  </si>
  <si>
    <t>146.701736</t>
  </si>
  <si>
    <t>97.504960</t>
  </si>
  <si>
    <t>146.776784</t>
  </si>
  <si>
    <t>97.686875</t>
  </si>
  <si>
    <t>146.776968</t>
  </si>
  <si>
    <t>97.682976</t>
  </si>
  <si>
    <t>1054-0</t>
  </si>
  <si>
    <t>146.610072</t>
  </si>
  <si>
    <t>97.864389</t>
  </si>
  <si>
    <t>146.633348</t>
  </si>
  <si>
    <t>97.859808</t>
  </si>
  <si>
    <t>1048-6</t>
  </si>
  <si>
    <t>130.200960</t>
  </si>
  <si>
    <t>130.190080</t>
  </si>
  <si>
    <t>90.809974</t>
  </si>
  <si>
    <t>138.562518</t>
  </si>
  <si>
    <t>95.349675</t>
  </si>
  <si>
    <t>90.757728</t>
  </si>
  <si>
    <t>145.959780</t>
  </si>
  <si>
    <t>97.763584</t>
  </si>
  <si>
    <t>145.862584</t>
  </si>
  <si>
    <t>97.702451</t>
  </si>
  <si>
    <t>1007-4</t>
  </si>
  <si>
    <t>143.794002</t>
  </si>
  <si>
    <t>96.849702</t>
  </si>
  <si>
    <t>143.973792</t>
  </si>
  <si>
    <t>97.054622</t>
  </si>
  <si>
    <t>1045-2</t>
  </si>
  <si>
    <t>142.048920</t>
  </si>
  <si>
    <t>96.761919</t>
  </si>
  <si>
    <t>142.121232</t>
  </si>
  <si>
    <t>96.757067</t>
  </si>
  <si>
    <t>1055-6</t>
  </si>
  <si>
    <t>141.217266</t>
  </si>
  <si>
    <t>95.933961</t>
  </si>
  <si>
    <t>141.288826</t>
  </si>
  <si>
    <t>96.032156</t>
  </si>
  <si>
    <t>1056-2</t>
  </si>
  <si>
    <t>141.650548</t>
  </si>
  <si>
    <t>97.134544</t>
  </si>
  <si>
    <t>141.553755</t>
  </si>
  <si>
    <t>97.079136</t>
  </si>
  <si>
    <t>1048-2</t>
  </si>
  <si>
    <t>134.273456</t>
  </si>
  <si>
    <t>134.572680</t>
  </si>
  <si>
    <t>95.256348</t>
  </si>
  <si>
    <t>95.283480</t>
  </si>
  <si>
    <t>140.856036</t>
  </si>
  <si>
    <t>97.080330</t>
  </si>
  <si>
    <t>140.856180</t>
  </si>
  <si>
    <t>857-6</t>
  </si>
  <si>
    <t>97.060260</t>
  </si>
  <si>
    <t>140.374743</t>
  </si>
  <si>
    <t>96.810986</t>
  </si>
  <si>
    <t>140.244764</t>
  </si>
  <si>
    <t>96.652293</t>
  </si>
  <si>
    <t>1004-0</t>
  </si>
  <si>
    <t>137.778528</t>
  </si>
  <si>
    <t>877-2</t>
  </si>
  <si>
    <t>94.331056</t>
  </si>
  <si>
    <t>138.096112</t>
  </si>
  <si>
    <t>94.741990</t>
  </si>
  <si>
    <t>1009-2</t>
  </si>
  <si>
    <t>138.556440</t>
  </si>
  <si>
    <t>96.631700</t>
  </si>
  <si>
    <t>138.615296</t>
  </si>
  <si>
    <t>134.295220</t>
  </si>
  <si>
    <t>134.403184</t>
  </si>
  <si>
    <t>95.032312</t>
  </si>
  <si>
    <t>94.888360</t>
  </si>
  <si>
    <t>96.816475</t>
  </si>
  <si>
    <t>991-0</t>
  </si>
  <si>
    <t>135.629280</t>
  </si>
  <si>
    <t>95.919264</t>
  </si>
  <si>
    <t>135.617650</t>
  </si>
  <si>
    <t>95.867850</t>
  </si>
  <si>
    <t>991-6</t>
  </si>
  <si>
    <t>売り</t>
  </si>
  <si>
    <t>UP</t>
  </si>
  <si>
    <t>買い</t>
  </si>
  <si>
    <t>DOWN</t>
  </si>
  <si>
    <t>864-2</t>
  </si>
  <si>
    <t>875-2</t>
  </si>
  <si>
    <t>PF</t>
    <phoneticPr fontId="2"/>
  </si>
  <si>
    <t>MIN</t>
    <phoneticPr fontId="2"/>
  </si>
  <si>
    <t>COUNT+</t>
    <phoneticPr fontId="2"/>
  </si>
  <si>
    <t>630実行中</t>
    <rPh sb="3" eb="5">
      <t>ジッコウ</t>
    </rPh>
    <rPh sb="5" eb="6">
      <t>チュウ</t>
    </rPh>
    <phoneticPr fontId="2"/>
  </si>
  <si>
    <t>630実行中</t>
    <phoneticPr fontId="2"/>
  </si>
  <si>
    <r>
      <t>2</t>
    </r>
    <r>
      <rPr>
        <sz val="11"/>
        <rFont val="ＭＳ Ｐゴシック"/>
        <family val="3"/>
        <charset val="128"/>
      </rPr>
      <t>015</t>
    </r>
    <phoneticPr fontId="2"/>
  </si>
  <si>
    <r>
      <t>2</t>
    </r>
    <r>
      <rPr>
        <sz val="11"/>
        <rFont val="ＭＳ Ｐゴシック"/>
        <family val="3"/>
        <charset val="128"/>
      </rPr>
      <t>016</t>
    </r>
    <phoneticPr fontId="2"/>
  </si>
  <si>
    <t>900実行中</t>
    <rPh sb="3" eb="5">
      <t>ジッコウ</t>
    </rPh>
    <rPh sb="5" eb="6">
      <t>チュウ</t>
    </rPh>
    <phoneticPr fontId="2"/>
  </si>
  <si>
    <t>1000実行中</t>
    <rPh sb="4" eb="6">
      <t>ジッコウ</t>
    </rPh>
    <rPh sb="6" eb="7">
      <t>チュウ</t>
    </rPh>
    <phoneticPr fontId="2"/>
  </si>
  <si>
    <t>SUM</t>
    <phoneticPr fontId="2"/>
  </si>
  <si>
    <t>PF</t>
    <phoneticPr fontId="2"/>
  </si>
  <si>
    <t>MIN</t>
    <phoneticPr fontId="2"/>
  </si>
  <si>
    <t>COUNT+</t>
    <phoneticPr fontId="2"/>
  </si>
  <si>
    <t>COUNT-</t>
    <phoneticPr fontId="2"/>
  </si>
  <si>
    <t>DD</t>
    <phoneticPr fontId="2"/>
  </si>
  <si>
    <t>値幅</t>
    <phoneticPr fontId="2"/>
  </si>
  <si>
    <t>MIN</t>
    <phoneticPr fontId="2"/>
  </si>
  <si>
    <t>COUNT+</t>
    <phoneticPr fontId="2"/>
  </si>
  <si>
    <t>ドローダウン</t>
    <phoneticPr fontId="2"/>
  </si>
  <si>
    <t>10００時実行中</t>
    <rPh sb="4" eb="5">
      <t>ジ</t>
    </rPh>
    <rPh sb="5" eb="7">
      <t>ジッコウ</t>
    </rPh>
    <rPh sb="7" eb="8">
      <t>チュウ</t>
    </rPh>
    <phoneticPr fontId="2"/>
  </si>
  <si>
    <t>現値</t>
    <phoneticPr fontId="2"/>
  </si>
  <si>
    <t>1600テスト中</t>
    <rPh sb="7" eb="8">
      <t>チュウ</t>
    </rPh>
    <phoneticPr fontId="2"/>
  </si>
  <si>
    <t>873-0</t>
  </si>
  <si>
    <t>881-0</t>
  </si>
  <si>
    <t>892-2</t>
  </si>
  <si>
    <t>897-4</t>
  </si>
  <si>
    <t>夕方仕掛けで使用</t>
    <rPh sb="0" eb="2">
      <t>ユウガタ</t>
    </rPh>
    <rPh sb="2" eb="4">
      <t>シカ</t>
    </rPh>
    <rPh sb="6" eb="8">
      <t>シヨウ</t>
    </rPh>
    <phoneticPr fontId="2"/>
  </si>
  <si>
    <t>906-0</t>
  </si>
  <si>
    <t>882-2</t>
  </si>
  <si>
    <t>878-2</t>
  </si>
  <si>
    <t>870-6</t>
  </si>
  <si>
    <t>863-2</t>
  </si>
  <si>
    <t>892-6</t>
  </si>
  <si>
    <t>891-4</t>
  </si>
  <si>
    <t>880-6</t>
  </si>
  <si>
    <t>861-2</t>
  </si>
  <si>
    <t>865-6</t>
  </si>
  <si>
    <t>金</t>
    <rPh sb="0" eb="1">
      <t>キン</t>
    </rPh>
    <phoneticPr fontId="2"/>
  </si>
  <si>
    <t>ガソリン</t>
    <phoneticPr fontId="2"/>
  </si>
  <si>
    <t>白金</t>
    <rPh sb="0" eb="2">
      <t>ハッキン</t>
    </rPh>
    <phoneticPr fontId="2"/>
  </si>
  <si>
    <t>ゴム</t>
    <phoneticPr fontId="2"/>
  </si>
  <si>
    <t>大豆</t>
    <phoneticPr fontId="2"/>
  </si>
  <si>
    <t>トウモロコシ</t>
    <phoneticPr fontId="2"/>
  </si>
  <si>
    <t>135.472848</t>
  </si>
  <si>
    <t>96.311264</t>
  </si>
  <si>
    <t>135.495984</t>
  </si>
  <si>
    <t>128.665650</t>
  </si>
  <si>
    <t>128.669277</t>
  </si>
  <si>
    <t>92.989589</t>
  </si>
  <si>
    <t>92.911250</t>
  </si>
  <si>
    <t>96.280860</t>
  </si>
  <si>
    <t>136.989069</t>
  </si>
  <si>
    <t>96.807503</t>
  </si>
  <si>
    <t>137.165364</t>
  </si>
  <si>
    <t>96.872076</t>
  </si>
  <si>
    <t>982-0</t>
  </si>
  <si>
    <t>135.972521</t>
  </si>
  <si>
    <t>96.616689</t>
  </si>
  <si>
    <t>136.028860</t>
  </si>
  <si>
    <t>96.543815</t>
  </si>
  <si>
    <t>983-4</t>
  </si>
  <si>
    <t>136.828320</t>
  </si>
  <si>
    <t>95.446500</t>
  </si>
  <si>
    <t>136.807928</t>
  </si>
  <si>
    <t>95.475122</t>
  </si>
  <si>
    <t>976-6</t>
  </si>
  <si>
    <t>134.001882</t>
  </si>
  <si>
    <t>94.524885</t>
  </si>
  <si>
    <t>134.196069</t>
  </si>
  <si>
    <t>94.589467</t>
  </si>
  <si>
    <t>972-6</t>
  </si>
  <si>
    <t>132.236640</t>
  </si>
  <si>
    <t>93.117420</t>
  </si>
  <si>
    <t>132.341648</t>
  </si>
  <si>
    <t>93.184868</t>
  </si>
  <si>
    <t>132.553872</t>
  </si>
  <si>
    <t>93.557728</t>
  </si>
  <si>
    <t>132.609520</t>
  </si>
  <si>
    <t>93.522746</t>
  </si>
  <si>
    <t>973-6</t>
  </si>
  <si>
    <t>134.131890</t>
  </si>
  <si>
    <t>94.446782</t>
  </si>
  <si>
    <t>134.151578</t>
  </si>
  <si>
    <t>94.377164</t>
  </si>
  <si>
    <t>970-2</t>
  </si>
  <si>
    <t>132.777370</t>
  </si>
  <si>
    <t>92.594590</t>
  </si>
  <si>
    <t>133.079142</t>
  </si>
  <si>
    <t>986-0</t>
  </si>
  <si>
    <t>129.196536</t>
  </si>
  <si>
    <t>129.459568</t>
  </si>
  <si>
    <t>90.650392</t>
  </si>
  <si>
    <t>92.712509</t>
  </si>
  <si>
    <t>968-2</t>
  </si>
  <si>
    <t>133.524956</t>
  </si>
  <si>
    <t>91.601042</t>
  </si>
  <si>
    <t>133.387646</t>
  </si>
  <si>
    <t>140.001345</t>
  </si>
  <si>
    <t>95.744442</t>
  </si>
  <si>
    <t>91.554624</t>
  </si>
  <si>
    <t>910-4</t>
  </si>
  <si>
    <t>961-0</t>
  </si>
  <si>
    <t>132.958560</t>
  </si>
  <si>
    <t>91.610400</t>
  </si>
  <si>
    <t>132.897908</t>
  </si>
  <si>
    <t>885-4</t>
  </si>
  <si>
    <t>91.618032</t>
  </si>
  <si>
    <t>959-4</t>
  </si>
  <si>
    <t>132.824292</t>
  </si>
  <si>
    <t>89.838288</t>
  </si>
  <si>
    <t>132.985332</t>
  </si>
  <si>
    <t>89.923080</t>
  </si>
  <si>
    <t>987-0</t>
  </si>
  <si>
    <t>135.002496</t>
  </si>
  <si>
    <t>91.955152</t>
  </si>
  <si>
    <t>134.724348</t>
  </si>
  <si>
    <t>139.704334</t>
  </si>
  <si>
    <t>95.874305</t>
  </si>
  <si>
    <t>91.904526</t>
  </si>
  <si>
    <t>972-0</t>
  </si>
  <si>
    <t>132.802368</t>
  </si>
  <si>
    <t>91.107648</t>
  </si>
  <si>
    <t>133.010280</t>
  </si>
  <si>
    <t>91.181600</t>
  </si>
  <si>
    <t>981-2</t>
  </si>
  <si>
    <t>134.392212</t>
  </si>
  <si>
    <t>91.834092</t>
  </si>
  <si>
    <t>139.632150</t>
  </si>
  <si>
    <t>95.896150</t>
  </si>
  <si>
    <t>134.310144</t>
  </si>
  <si>
    <t>91.798920</t>
  </si>
  <si>
    <t>973-4</t>
  </si>
  <si>
    <t>134.607824</t>
  </si>
  <si>
    <t>92.274656</t>
  </si>
  <si>
    <t>134.653116</t>
  </si>
  <si>
    <t>92.293812</t>
  </si>
  <si>
    <t>978-4</t>
  </si>
  <si>
    <t>134.293440</t>
  </si>
  <si>
    <t>92.706100</t>
  </si>
  <si>
    <t>134.374856</t>
  </si>
  <si>
    <t>92.765134</t>
  </si>
  <si>
    <t>977-6</t>
  </si>
  <si>
    <t>136.015488</t>
  </si>
  <si>
    <t>92.019672</t>
  </si>
  <si>
    <t>136.084077</t>
  </si>
  <si>
    <t>92.130111</t>
  </si>
  <si>
    <t>983-6</t>
  </si>
  <si>
    <t>135.685088</t>
  </si>
  <si>
    <t>92.328544</t>
  </si>
  <si>
    <t>135.821780</t>
  </si>
  <si>
    <t>92.310795</t>
  </si>
  <si>
    <t>990-4</t>
  </si>
  <si>
    <t>135.336240</t>
  </si>
  <si>
    <t>92.239680</t>
  </si>
  <si>
    <t>135.393760</t>
  </si>
  <si>
    <t>92.258940</t>
  </si>
  <si>
    <t>134.484644</t>
  </si>
  <si>
    <t>92.291524</t>
  </si>
  <si>
    <t>134.581432</t>
  </si>
  <si>
    <t>92.343312</t>
  </si>
  <si>
    <t>1007-6</t>
  </si>
  <si>
    <t>135.783340</t>
  </si>
  <si>
    <t>138.998328</t>
  </si>
  <si>
    <t>95.508812</t>
  </si>
  <si>
    <t>93.103810</t>
  </si>
  <si>
    <t>135.667844</t>
  </si>
  <si>
    <t>93.001480</t>
  </si>
  <si>
    <t>933-2</t>
  </si>
  <si>
    <t>999-2</t>
  </si>
  <si>
    <t>139.860468</t>
  </si>
  <si>
    <t>95.605488</t>
  </si>
  <si>
    <t>127.259664</t>
  </si>
  <si>
    <t>127.221162</t>
  </si>
  <si>
    <t>90.797094</t>
  </si>
  <si>
    <t>90.865600</t>
  </si>
  <si>
    <t>135.437616</t>
  </si>
  <si>
    <t>92.522928</t>
  </si>
  <si>
    <t>135.518880</t>
  </si>
  <si>
    <t>92.577856</t>
  </si>
  <si>
    <t>1011-2</t>
  </si>
  <si>
    <t>135.046620</t>
  </si>
  <si>
    <t>92.837120</t>
  </si>
  <si>
    <t>134.218740</t>
  </si>
  <si>
    <t>95.325460</t>
  </si>
  <si>
    <t>866-4</t>
  </si>
  <si>
    <t>134.214974</t>
  </si>
  <si>
    <t>872-2</t>
  </si>
  <si>
    <t>95.442852</t>
  </si>
  <si>
    <t>134.835864</t>
  </si>
  <si>
    <t>92.814040</t>
  </si>
  <si>
    <t>989-6</t>
  </si>
  <si>
    <t>128.982570</t>
  </si>
  <si>
    <t>128.849500</t>
  </si>
  <si>
    <t>91.381264</t>
  </si>
  <si>
    <t>91.493490</t>
  </si>
  <si>
    <t>1002-2</t>
  </si>
  <si>
    <t>135.351125</t>
  </si>
  <si>
    <t>93.133473</t>
  </si>
  <si>
    <t>135.228348</t>
  </si>
  <si>
    <t>93.069202</t>
  </si>
  <si>
    <t>1001-4</t>
  </si>
  <si>
    <t>135.066108</t>
  </si>
  <si>
    <t>92.622549</t>
  </si>
  <si>
    <t>135.134692</t>
  </si>
  <si>
    <t>92.721024</t>
  </si>
  <si>
    <t>1018-6</t>
  </si>
  <si>
    <t>138.610745</t>
  </si>
  <si>
    <t>95.417665</t>
  </si>
  <si>
    <t>134.770423</t>
  </si>
  <si>
    <t>93.689843</t>
  </si>
  <si>
    <t>134.973270</t>
  </si>
  <si>
    <t>884-2</t>
  </si>
  <si>
    <t>93.685932</t>
  </si>
  <si>
    <t>1010-6</t>
  </si>
  <si>
    <t>135.095755</t>
  </si>
  <si>
    <t>93.372385</t>
  </si>
  <si>
    <t>129.340704</t>
  </si>
  <si>
    <t>868-0</t>
  </si>
  <si>
    <t>129.431592</t>
  </si>
  <si>
    <t>93.075876</t>
  </si>
  <si>
    <t>92.975554</t>
  </si>
  <si>
    <t>896-0</t>
  </si>
  <si>
    <t>135.152052</t>
  </si>
  <si>
    <t>93.348157</t>
  </si>
  <si>
    <t>1026-4</t>
  </si>
  <si>
    <t>133.560724</t>
  </si>
  <si>
    <t>93.090668</t>
  </si>
  <si>
    <t>133.747230</t>
  </si>
  <si>
    <t>93.197160</t>
  </si>
  <si>
    <t>1031-6</t>
  </si>
  <si>
    <t>133.795872</t>
  </si>
  <si>
    <t>93.077472</t>
  </si>
  <si>
    <t>133.819824</t>
  </si>
  <si>
    <t>93.113400</t>
  </si>
  <si>
    <t>1013-6</t>
  </si>
  <si>
    <t>133.982532</t>
  </si>
  <si>
    <t>93.605874</t>
  </si>
  <si>
    <t>134.034210</t>
  </si>
  <si>
    <t>93.674422</t>
  </si>
  <si>
    <t>1012-2</t>
  </si>
  <si>
    <t>140.150080</t>
  </si>
  <si>
    <t>95.730180</t>
  </si>
  <si>
    <t>133.758326</t>
  </si>
  <si>
    <t>93.512246</t>
  </si>
  <si>
    <t>133.679352</t>
  </si>
  <si>
    <t>93.561180</t>
  </si>
  <si>
    <t>994-0</t>
  </si>
  <si>
    <t>132.188265</t>
  </si>
  <si>
    <t>93.555990</t>
  </si>
  <si>
    <t>132.270240</t>
  </si>
  <si>
    <t>93.571610</t>
  </si>
  <si>
    <t>985-4</t>
  </si>
  <si>
    <t>132.234084</t>
  </si>
  <si>
    <t>93.562758</t>
  </si>
  <si>
    <t>132.326180</t>
  </si>
  <si>
    <t>93.593930</t>
  </si>
  <si>
    <t>131.316652</t>
  </si>
  <si>
    <t>139.991409</t>
  </si>
  <si>
    <t>95.767218</t>
  </si>
  <si>
    <t>953-2</t>
  </si>
  <si>
    <t>93.256834</t>
  </si>
  <si>
    <t>129.494272</t>
  </si>
  <si>
    <t>129.329460</t>
  </si>
  <si>
    <t>973-2</t>
  </si>
  <si>
    <t>91.530270</t>
  </si>
  <si>
    <t>91.585016</t>
  </si>
  <si>
    <t>131.223623</t>
  </si>
  <si>
    <t>93.257883</t>
  </si>
  <si>
    <t>131.421084</t>
  </si>
  <si>
    <t>93.152316</t>
  </si>
  <si>
    <t>131.496663</t>
  </si>
  <si>
    <t>93.084097</t>
  </si>
  <si>
    <t>984-4</t>
  </si>
  <si>
    <t>129.672576</t>
  </si>
  <si>
    <t>92.318336</t>
  </si>
  <si>
    <t>129.531908</t>
  </si>
  <si>
    <t>92.138002</t>
  </si>
  <si>
    <t>128.114308</t>
  </si>
  <si>
    <t>92.663732</t>
  </si>
  <si>
    <t>128.421995</t>
  </si>
  <si>
    <t>92.907465</t>
  </si>
  <si>
    <t>128.503113</t>
  </si>
  <si>
    <t>93.191784</t>
  </si>
  <si>
    <t>128.586880</t>
  </si>
  <si>
    <t>93.283760</t>
  </si>
  <si>
    <t>974-0</t>
  </si>
  <si>
    <t>127.605100</t>
  </si>
  <si>
    <t>92.809220</t>
  </si>
  <si>
    <t>860-6</t>
  </si>
  <si>
    <t>127.391710</t>
  </si>
  <si>
    <t>92.665045</t>
  </si>
  <si>
    <t>969-2</t>
  </si>
  <si>
    <t>128.359660</t>
  </si>
  <si>
    <t>92.758110</t>
  </si>
  <si>
    <t>128.426466</t>
  </si>
  <si>
    <t>92.824530</t>
  </si>
  <si>
    <t>954-4</t>
  </si>
  <si>
    <t>128.512736</t>
  </si>
  <si>
    <t>92.344263</t>
  </si>
  <si>
    <t>128.447648</t>
  </si>
  <si>
    <t>965-0</t>
  </si>
  <si>
    <t>129.893280</t>
  </si>
  <si>
    <t>93.047625</t>
  </si>
  <si>
    <t>129.433216</t>
  </si>
  <si>
    <t>961-6</t>
  </si>
  <si>
    <t>128.890776</t>
  </si>
  <si>
    <t>92.777678</t>
  </si>
  <si>
    <t>128.843865</t>
  </si>
  <si>
    <t>129.503990</t>
  </si>
  <si>
    <t>139.186034</t>
  </si>
  <si>
    <t>95.599413</t>
  </si>
  <si>
    <t>129.674844</t>
  </si>
  <si>
    <t>129.376295</t>
  </si>
  <si>
    <t>967-6</t>
  </si>
  <si>
    <t>92.024280</t>
  </si>
  <si>
    <t>91.975338</t>
  </si>
  <si>
    <t>93.557970</t>
  </si>
  <si>
    <t>129.420060</t>
  </si>
  <si>
    <t>130.604239</t>
  </si>
  <si>
    <t>884-0</t>
  </si>
  <si>
    <t>94.069494</t>
  </si>
  <si>
    <t>130.538150</t>
  </si>
  <si>
    <t>981-6</t>
  </si>
  <si>
    <t>139.616175</t>
  </si>
  <si>
    <t>95.678475</t>
  </si>
  <si>
    <t>130.568760</t>
  </si>
  <si>
    <t>94.012380</t>
  </si>
  <si>
    <t>130.772250</t>
  </si>
  <si>
    <t>978-6</t>
  </si>
  <si>
    <t>130.223679</t>
  </si>
  <si>
    <t>92.820393</t>
  </si>
  <si>
    <t>130.346244</t>
  </si>
  <si>
    <t>129.606160</t>
  </si>
  <si>
    <t>92.987920</t>
  </si>
  <si>
    <t>917-0</t>
  </si>
  <si>
    <t>129.601956</t>
  </si>
  <si>
    <t>967-2</t>
  </si>
  <si>
    <t>92.995276</t>
  </si>
  <si>
    <t>974-4</t>
  </si>
  <si>
    <t>92.938308</t>
  </si>
  <si>
    <t>94.064004</t>
  </si>
  <si>
    <t>94.056865</t>
  </si>
  <si>
    <t>93.617920</t>
  </si>
  <si>
    <t>92.745837</t>
  </si>
  <si>
    <t>92.987928</t>
  </si>
  <si>
    <t>976-0</t>
  </si>
  <si>
    <t>139.287786</t>
  </si>
  <si>
    <t>95.537376</t>
  </si>
  <si>
    <t>898-6</t>
  </si>
  <si>
    <t>139.190337</t>
  </si>
  <si>
    <t>95.610960</t>
  </si>
  <si>
    <t>92.294080</t>
  </si>
  <si>
    <t>985-0</t>
  </si>
  <si>
    <t>2006</t>
  </si>
  <si>
    <t>日付</t>
  </si>
  <si>
    <t>始値</t>
  </si>
  <si>
    <t>934-0</t>
  </si>
  <si>
    <t>高値</t>
  </si>
  <si>
    <t>安値</t>
  </si>
  <si>
    <t>終値</t>
  </si>
  <si>
    <t/>
  </si>
  <si>
    <t>トレンド</t>
    <phoneticPr fontId="2"/>
  </si>
  <si>
    <t>ダウ乖離率</t>
    <rPh sb="2" eb="4">
      <t>カイリ</t>
    </rPh>
    <rPh sb="4" eb="5">
      <t>リツ</t>
    </rPh>
    <phoneticPr fontId="2"/>
  </si>
  <si>
    <t>損切</t>
    <rPh sb="0" eb="1">
      <t>ソン</t>
    </rPh>
    <rPh sb="1" eb="2">
      <t>キリ</t>
    </rPh>
    <phoneticPr fontId="2"/>
  </si>
  <si>
    <t>取引数</t>
    <rPh sb="0" eb="2">
      <t>トリヒキ</t>
    </rPh>
    <rPh sb="2" eb="3">
      <t>スウ</t>
    </rPh>
    <phoneticPr fontId="2"/>
  </si>
  <si>
    <t>合計</t>
    <rPh sb="0" eb="2">
      <t>ゴウケイ</t>
    </rPh>
    <phoneticPr fontId="2"/>
  </si>
  <si>
    <t>累計</t>
    <rPh sb="0" eb="2">
      <t>ルイケイ</t>
    </rPh>
    <phoneticPr fontId="2"/>
  </si>
  <si>
    <t>以前の最高収益</t>
    <rPh sb="0" eb="2">
      <t>イゼン</t>
    </rPh>
    <rPh sb="3" eb="5">
      <t>サイコウ</t>
    </rPh>
    <rPh sb="5" eb="7">
      <t>シュウエキ</t>
    </rPh>
    <phoneticPr fontId="2"/>
  </si>
  <si>
    <t>139.289220</t>
  </si>
  <si>
    <t>94.935307</t>
  </si>
  <si>
    <t>単価</t>
    <rPh sb="0" eb="2">
      <t>タンカ</t>
    </rPh>
    <phoneticPr fontId="2"/>
  </si>
  <si>
    <t>140.319711</t>
  </si>
  <si>
    <t>95.375595</t>
  </si>
  <si>
    <t>誤差</t>
    <rPh sb="0" eb="2">
      <t>ゴサ</t>
    </rPh>
    <phoneticPr fontId="2"/>
  </si>
  <si>
    <t>買い</t>
    <rPh sb="0" eb="1">
      <t>カ</t>
    </rPh>
    <phoneticPr fontId="2"/>
  </si>
  <si>
    <t>138.964397</t>
  </si>
  <si>
    <t>94.902215</t>
  </si>
  <si>
    <t>898-2</t>
  </si>
  <si>
    <t>135.556188</t>
  </si>
  <si>
    <t>134.289576</t>
  </si>
  <si>
    <t>95.736168</t>
  </si>
  <si>
    <t>140.532390</t>
  </si>
  <si>
    <t>95.455024</t>
  </si>
  <si>
    <t>95.892030</t>
  </si>
  <si>
    <t>ギャップ率</t>
    <rPh sb="4" eb="5">
      <t>リツ</t>
    </rPh>
    <phoneticPr fontId="2"/>
  </si>
  <si>
    <t>損切り</t>
    <rPh sb="0" eb="1">
      <t>ソン</t>
    </rPh>
    <rPh sb="1" eb="2">
      <t>ギ</t>
    </rPh>
    <phoneticPr fontId="2"/>
  </si>
  <si>
    <t>売り</t>
    <rPh sb="0" eb="1">
      <t>ウ</t>
    </rPh>
    <phoneticPr fontId="2"/>
  </si>
  <si>
    <t>始値</t>
    <rPh sb="0" eb="2">
      <t>ハジメネ</t>
    </rPh>
    <phoneticPr fontId="2"/>
  </si>
  <si>
    <t>138.750822</t>
  </si>
  <si>
    <t>95.692782</t>
  </si>
  <si>
    <t>2005</t>
  </si>
  <si>
    <t>2007</t>
  </si>
  <si>
    <t>-</t>
  </si>
  <si>
    <t>939-6</t>
  </si>
  <si>
    <t>960-2</t>
  </si>
  <si>
    <t>885-0</t>
  </si>
  <si>
    <t>879-0</t>
  </si>
  <si>
    <t>MIN</t>
    <phoneticPr fontId="2"/>
  </si>
  <si>
    <t>138.488625</t>
  </si>
  <si>
    <t>95.646375</t>
  </si>
  <si>
    <t>日付</t>
    <rPh sb="0" eb="2">
      <t>ヒヅケ</t>
    </rPh>
    <phoneticPr fontId="2"/>
  </si>
  <si>
    <t>海外</t>
    <rPh sb="0" eb="2">
      <t>カイガイ</t>
    </rPh>
    <phoneticPr fontId="2"/>
  </si>
  <si>
    <t>960-6</t>
  </si>
  <si>
    <t>134.709618</t>
  </si>
  <si>
    <t>95.505340</t>
  </si>
  <si>
    <t>134.615792</t>
  </si>
  <si>
    <t>95.650604</t>
  </si>
  <si>
    <t>126.301752</t>
  </si>
  <si>
    <t>126.463724</t>
  </si>
  <si>
    <t>90.889064</t>
  </si>
  <si>
    <t>90.906608</t>
  </si>
  <si>
    <t>高値</t>
    <rPh sb="0" eb="2">
      <t>タカネ</t>
    </rPh>
    <phoneticPr fontId="2"/>
  </si>
  <si>
    <t>安値</t>
    <rPh sb="0" eb="2">
      <t>ヤスネ</t>
    </rPh>
    <phoneticPr fontId="2"/>
  </si>
  <si>
    <t>終値</t>
    <rPh sb="0" eb="2">
      <t>オワリネ</t>
    </rPh>
    <phoneticPr fontId="2"/>
  </si>
  <si>
    <t>出来高</t>
    <rPh sb="0" eb="3">
      <t>デキダカ</t>
    </rPh>
    <phoneticPr fontId="2"/>
  </si>
  <si>
    <t>夕方始</t>
    <rPh sb="0" eb="2">
      <t>ユウガタ</t>
    </rPh>
    <rPh sb="2" eb="3">
      <t>ハジ</t>
    </rPh>
    <phoneticPr fontId="2"/>
  </si>
  <si>
    <t>夕方終</t>
    <rPh sb="0" eb="2">
      <t>ユウガタ</t>
    </rPh>
    <rPh sb="2" eb="3">
      <t>オ</t>
    </rPh>
    <phoneticPr fontId="2"/>
  </si>
  <si>
    <t>957-2</t>
  </si>
  <si>
    <t>2011</t>
  </si>
  <si>
    <t>941-2</t>
  </si>
  <si>
    <t>980-4</t>
  </si>
  <si>
    <t>877-6</t>
  </si>
  <si>
    <t>916-4</t>
  </si>
  <si>
    <t>876-6</t>
  </si>
  <si>
    <t>975-0</t>
  </si>
  <si>
    <t>127.583280</t>
  </si>
  <si>
    <t>127.478745</t>
  </si>
  <si>
    <t>91.930523</t>
  </si>
  <si>
    <t>91.912524</t>
  </si>
  <si>
    <t>869-4</t>
  </si>
  <si>
    <t>139.198116</t>
  </si>
  <si>
    <t>95.529566</t>
  </si>
  <si>
    <t>COUNT+</t>
    <phoneticPr fontId="2"/>
  </si>
  <si>
    <t>レンジ</t>
    <phoneticPr fontId="2"/>
  </si>
  <si>
    <t>PF</t>
    <phoneticPr fontId="2"/>
  </si>
  <si>
    <t>SUM</t>
    <phoneticPr fontId="2"/>
  </si>
  <si>
    <t>135.137906</t>
  </si>
  <si>
    <t>95.074132</t>
  </si>
  <si>
    <t>135.109475</t>
  </si>
  <si>
    <t>95.065129</t>
  </si>
  <si>
    <t>880-2</t>
  </si>
  <si>
    <t>トレンド</t>
    <phoneticPr fontId="2"/>
  </si>
  <si>
    <t>ROUND</t>
    <phoneticPr fontId="2"/>
  </si>
  <si>
    <t>1385-4</t>
  </si>
  <si>
    <t>887-2</t>
  </si>
  <si>
    <t>132.011327</t>
  </si>
  <si>
    <t>132.167688</t>
  </si>
  <si>
    <t>94.505724</t>
  </si>
  <si>
    <t>94.675630</t>
  </si>
  <si>
    <t>139.644640</t>
  </si>
  <si>
    <t>95.537910</t>
  </si>
  <si>
    <t>855-2</t>
  </si>
  <si>
    <t>1380-2</t>
  </si>
  <si>
    <t>1328-0</t>
  </si>
  <si>
    <t>1293-2</t>
  </si>
  <si>
    <t>1389-4</t>
  </si>
  <si>
    <t>1386-4</t>
  </si>
  <si>
    <t>1414-6</t>
  </si>
  <si>
    <t>1438-0</t>
  </si>
  <si>
    <t>1449-0</t>
  </si>
  <si>
    <t>879-2</t>
  </si>
  <si>
    <t>927-4</t>
  </si>
  <si>
    <t>1418-2</t>
  </si>
  <si>
    <t>1396-0</t>
  </si>
  <si>
    <t>1391-6</t>
  </si>
  <si>
    <t>970-6</t>
  </si>
  <si>
    <t>995-4</t>
  </si>
  <si>
    <t>948-6</t>
  </si>
  <si>
    <t>1037-2</t>
  </si>
  <si>
    <t>867-2</t>
  </si>
  <si>
    <t>1250-6</t>
  </si>
  <si>
    <t>1212-2</t>
  </si>
  <si>
    <t>1217-0</t>
  </si>
  <si>
    <t>1227-2</t>
  </si>
  <si>
    <t>888-0</t>
  </si>
  <si>
    <t>865-0</t>
  </si>
  <si>
    <t>127.631175</t>
  </si>
  <si>
    <t>127.699104</t>
  </si>
  <si>
    <t>91.548990</t>
  </si>
  <si>
    <t>91.601570</t>
  </si>
  <si>
    <t>1203-0</t>
  </si>
  <si>
    <t>1220-0</t>
  </si>
  <si>
    <t>136.248394</t>
  </si>
  <si>
    <t>136.290294</t>
  </si>
  <si>
    <t>96.069960</t>
  </si>
  <si>
    <t>96.148652</t>
  </si>
  <si>
    <t>1231-4</t>
  </si>
  <si>
    <t>1229-0</t>
  </si>
  <si>
    <t>1252-0</t>
  </si>
  <si>
    <t>1255-0</t>
  </si>
  <si>
    <t>874-0</t>
  </si>
  <si>
    <t>1305-2</t>
  </si>
  <si>
    <t>1313-4</t>
  </si>
  <si>
    <t>1316-6</t>
  </si>
  <si>
    <t>1325-0</t>
  </si>
  <si>
    <t>129.572496</t>
  </si>
  <si>
    <t>129.633126</t>
  </si>
  <si>
    <t>93.012185</t>
  </si>
  <si>
    <t>93.043826</t>
  </si>
  <si>
    <t>1029-4</t>
  </si>
  <si>
    <t>1355-0</t>
  </si>
  <si>
    <t>1426-0</t>
  </si>
  <si>
    <t>1441-0</t>
  </si>
  <si>
    <t>1022-2</t>
  </si>
  <si>
    <t>892-0</t>
  </si>
  <si>
    <t>1437-2</t>
  </si>
  <si>
    <t>1473-4</t>
  </si>
  <si>
    <t>1481-2</t>
  </si>
  <si>
    <t>1497-6</t>
  </si>
  <si>
    <t>1478-2</t>
  </si>
  <si>
    <t>1430-2</t>
  </si>
  <si>
    <t>1387-0</t>
  </si>
  <si>
    <t>1413-0</t>
  </si>
  <si>
    <t>1382-2</t>
  </si>
  <si>
    <t>881-2</t>
  </si>
  <si>
    <t>1386-6</t>
  </si>
  <si>
    <t>979-4</t>
  </si>
  <si>
    <t>1344-2</t>
  </si>
  <si>
    <t>910-0</t>
  </si>
  <si>
    <t>1028-4</t>
  </si>
  <si>
    <t>135.478372</t>
  </si>
  <si>
    <t>135.633099</t>
  </si>
  <si>
    <t>95.066244</t>
  </si>
  <si>
    <t>95.165820</t>
  </si>
  <si>
    <t>1014-6</t>
  </si>
  <si>
    <t>1015-6</t>
  </si>
  <si>
    <t>922-4</t>
  </si>
  <si>
    <t>1428-0</t>
  </si>
  <si>
    <t>134.821464</t>
  </si>
  <si>
    <t>134.859582</t>
  </si>
  <si>
    <t>95.640336</t>
  </si>
  <si>
    <t>95.544468</t>
  </si>
  <si>
    <t>874-2</t>
  </si>
  <si>
    <t>タイ始</t>
    <rPh sb="2" eb="3">
      <t>ハジ</t>
    </rPh>
    <phoneticPr fontId="2"/>
  </si>
  <si>
    <t>1025-0</t>
  </si>
  <si>
    <t>951-4</t>
  </si>
  <si>
    <t>910気配</t>
    <phoneticPr fontId="2"/>
  </si>
  <si>
    <t>1482-4</t>
  </si>
  <si>
    <t>138.845202</t>
  </si>
  <si>
    <t>95.799346</t>
  </si>
  <si>
    <t>1470-4</t>
  </si>
  <si>
    <t>1471-0</t>
  </si>
  <si>
    <t>1466-0</t>
  </si>
  <si>
    <t>988-2</t>
  </si>
  <si>
    <t>白金１６５５</t>
    <rPh sb="0" eb="1">
      <t>ハク</t>
    </rPh>
    <rPh sb="1" eb="2">
      <t>キン</t>
    </rPh>
    <phoneticPr fontId="2"/>
  </si>
  <si>
    <t>EURJPY1600</t>
    <phoneticPr fontId="2"/>
  </si>
  <si>
    <t>134.145720</t>
  </si>
  <si>
    <t>134.031308</t>
  </si>
  <si>
    <t>94.732412</t>
  </si>
  <si>
    <t>94.801104</t>
  </si>
  <si>
    <t>959-2</t>
  </si>
  <si>
    <t>EURJPY1655</t>
    <phoneticPr fontId="2"/>
  </si>
  <si>
    <t>AUDJPY1600</t>
    <phoneticPr fontId="2"/>
  </si>
  <si>
    <t>AUDJPY1655</t>
    <phoneticPr fontId="2"/>
  </si>
  <si>
    <t>1030-2</t>
  </si>
  <si>
    <t>863-6</t>
  </si>
  <si>
    <t>135.600489</t>
  </si>
  <si>
    <t>94.772937</t>
  </si>
  <si>
    <t>135.393525</t>
  </si>
  <si>
    <t>94.806450</t>
  </si>
  <si>
    <t>139.622020</t>
  </si>
  <si>
    <t>95.298545</t>
  </si>
  <si>
    <t>128.314830</t>
  </si>
  <si>
    <t>128.103550</t>
  </si>
  <si>
    <t>92.568100</t>
  </si>
  <si>
    <t>92.622936</t>
  </si>
  <si>
    <t>914-0</t>
  </si>
  <si>
    <t>985-6</t>
  </si>
  <si>
    <t>127.928368</t>
  </si>
  <si>
    <t>127.933767</t>
  </si>
  <si>
    <t>138.693660</t>
  </si>
  <si>
    <t>95.762310</t>
  </si>
  <si>
    <t>92.736252</t>
  </si>
  <si>
    <t>92.615302</t>
  </si>
  <si>
    <t>905-2</t>
  </si>
  <si>
    <t>1011-0</t>
  </si>
  <si>
    <t>133.660380</t>
  </si>
  <si>
    <t>95.143326</t>
  </si>
  <si>
    <t>133.762316</t>
  </si>
  <si>
    <t>95.197140</t>
  </si>
  <si>
    <t>855-4</t>
  </si>
  <si>
    <t>935-2</t>
  </si>
  <si>
    <t>134.068000</t>
  </si>
  <si>
    <t>95.469000</t>
  </si>
  <si>
    <t>139.635222</t>
  </si>
  <si>
    <t>95.206952</t>
  </si>
  <si>
    <t>134.070036</t>
  </si>
  <si>
    <t>95.453220</t>
  </si>
  <si>
    <t>988-0</t>
  </si>
  <si>
    <t>889-4</t>
  </si>
  <si>
    <t>1509-2</t>
  </si>
  <si>
    <t>860-0</t>
  </si>
  <si>
    <t>海外先物夕方</t>
    <phoneticPr fontId="2"/>
  </si>
  <si>
    <t>海外先物夕方</t>
    <phoneticPr fontId="2"/>
  </si>
  <si>
    <t>904-2</t>
  </si>
  <si>
    <t>882-6</t>
  </si>
  <si>
    <t>海外金</t>
    <rPh sb="0" eb="2">
      <t>カイガイ</t>
    </rPh>
    <rPh sb="2" eb="3">
      <t>キン</t>
    </rPh>
    <phoneticPr fontId="2"/>
  </si>
  <si>
    <t>始値</t>
    <phoneticPr fontId="2"/>
  </si>
  <si>
    <t>気配</t>
    <rPh sb="0" eb="2">
      <t>ケハイ</t>
    </rPh>
    <phoneticPr fontId="2"/>
  </si>
  <si>
    <t>安値夜間含まない</t>
    <rPh sb="0" eb="2">
      <t>ヤスネ</t>
    </rPh>
    <rPh sb="2" eb="4">
      <t>ヤカン</t>
    </rPh>
    <rPh sb="4" eb="5">
      <t>フク</t>
    </rPh>
    <phoneticPr fontId="2"/>
  </si>
  <si>
    <t>高値夜間含まない</t>
    <rPh sb="0" eb="2">
      <t>タカネ</t>
    </rPh>
    <phoneticPr fontId="2"/>
  </si>
  <si>
    <t>USD/JPY</t>
    <phoneticPr fontId="2"/>
  </si>
  <si>
    <t>現値900</t>
    <rPh sb="0" eb="1">
      <t>ウツツ</t>
    </rPh>
    <rPh sb="1" eb="2">
      <t>アタイ</t>
    </rPh>
    <phoneticPr fontId="2"/>
  </si>
  <si>
    <t>USD/JPY</t>
    <phoneticPr fontId="2"/>
  </si>
  <si>
    <t>EUR/USD</t>
    <phoneticPr fontId="2"/>
  </si>
  <si>
    <t>現値800</t>
    <rPh sb="0" eb="1">
      <t>ウツツ</t>
    </rPh>
    <rPh sb="1" eb="2">
      <t>アタイ</t>
    </rPh>
    <phoneticPr fontId="2"/>
  </si>
  <si>
    <t>935-4</t>
  </si>
  <si>
    <t>1515-4</t>
  </si>
  <si>
    <t>1495-6</t>
  </si>
  <si>
    <t>1402-0</t>
  </si>
  <si>
    <r>
      <t>現値2</t>
    </r>
    <r>
      <rPr>
        <sz val="11"/>
        <rFont val="ＭＳ Ｐゴシック"/>
        <family val="3"/>
        <charset val="128"/>
      </rPr>
      <t>300</t>
    </r>
    <rPh sb="0" eb="1">
      <t>ウツツ</t>
    </rPh>
    <rPh sb="1" eb="2">
      <t>アタイ</t>
    </rPh>
    <phoneticPr fontId="2"/>
  </si>
  <si>
    <t>940-2</t>
  </si>
  <si>
    <t>1412-6</t>
  </si>
  <si>
    <t>1418-6</t>
  </si>
  <si>
    <t>1446-2</t>
  </si>
  <si>
    <t>938-4</t>
  </si>
  <si>
    <t>1453-6</t>
  </si>
  <si>
    <t>953-4</t>
  </si>
  <si>
    <t>1460-4</t>
  </si>
  <si>
    <t>946-4</t>
  </si>
  <si>
    <t>1404-6</t>
  </si>
  <si>
    <t>1414-0</t>
  </si>
  <si>
    <t>1367-2</t>
  </si>
  <si>
    <t>1388-4</t>
  </si>
  <si>
    <t>1379-6</t>
  </si>
  <si>
    <t>980-0</t>
  </si>
  <si>
    <t>1418-0</t>
  </si>
  <si>
    <t>1413-4</t>
  </si>
  <si>
    <t>1436-4</t>
  </si>
  <si>
    <t>米30</t>
  </si>
  <si>
    <t xml:space="preserve"> 米S500</t>
  </si>
  <si>
    <t>129.452088</t>
  </si>
  <si>
    <t>129.359240</t>
  </si>
  <si>
    <t>92.566020</t>
  </si>
  <si>
    <t>92.428022</t>
  </si>
  <si>
    <t xml:space="preserve"> 米NQ100</t>
  </si>
  <si>
    <t xml:space="preserve"> 日225</t>
  </si>
  <si>
    <t xml:space="preserve"> イギリス100</t>
  </si>
  <si>
    <t xml:space="preserve"> ドイツ30</t>
  </si>
  <si>
    <t xml:space="preserve"> 香港H</t>
  </si>
  <si>
    <t xml:space="preserve"> 上海A50</t>
  </si>
  <si>
    <t xml:space="preserve"> 金スポット</t>
  </si>
  <si>
    <t xml:space="preserve"> 銀スポット</t>
  </si>
  <si>
    <t xml:space="preserve"> 白金スポット</t>
  </si>
  <si>
    <t xml:space="preserve"> 原油</t>
  </si>
  <si>
    <t xml:space="preserve"> コーン</t>
  </si>
  <si>
    <t xml:space="preserve"> 大豆</t>
  </si>
  <si>
    <t>^DJI</t>
  </si>
  <si>
    <t xml:space="preserve"> ^GSPC</t>
  </si>
  <si>
    <t xml:space="preserve"> ^IXIC</t>
  </si>
  <si>
    <t xml:space="preserve"> ^VIX</t>
  </si>
  <si>
    <r>
      <t>国債1</t>
    </r>
    <r>
      <rPr>
        <sz val="11"/>
        <rFont val="ＭＳ Ｐゴシック"/>
        <family val="3"/>
        <charset val="128"/>
      </rPr>
      <t>0</t>
    </r>
    <rPh sb="0" eb="2">
      <t>コクサイ</t>
    </rPh>
    <phoneticPr fontId="2"/>
  </si>
  <si>
    <t>国債５</t>
    <rPh sb="0" eb="2">
      <t>コクサイ</t>
    </rPh>
    <phoneticPr fontId="2"/>
  </si>
  <si>
    <t>USD_E</t>
    <phoneticPr fontId="2"/>
  </si>
  <si>
    <t>EURJ</t>
    <phoneticPr fontId="2"/>
  </si>
  <si>
    <t>JPY</t>
    <phoneticPr fontId="2"/>
  </si>
  <si>
    <t>AUD</t>
    <phoneticPr fontId="2"/>
  </si>
  <si>
    <t>ICE</t>
    <phoneticPr fontId="2"/>
  </si>
  <si>
    <t>パルチック</t>
    <phoneticPr fontId="2"/>
  </si>
  <si>
    <t>JAPANESE</t>
    <phoneticPr fontId="2"/>
  </si>
  <si>
    <t>EURO FX</t>
    <phoneticPr fontId="2"/>
  </si>
  <si>
    <t>国債10現物</t>
    <phoneticPr fontId="2"/>
  </si>
  <si>
    <t>国債10先物</t>
    <phoneticPr fontId="2"/>
  </si>
  <si>
    <t>1429-2</t>
  </si>
  <si>
    <t>10で日中売りに使える。</t>
    <rPh sb="3" eb="5">
      <t>ニッチュウ</t>
    </rPh>
    <rPh sb="5" eb="6">
      <t>ウ</t>
    </rPh>
    <rPh sb="8" eb="9">
      <t>ツカ</t>
    </rPh>
    <phoneticPr fontId="2"/>
  </si>
  <si>
    <t>日中売りにも使える。</t>
    <rPh sb="0" eb="2">
      <t>ニッチュウ</t>
    </rPh>
    <rPh sb="2" eb="3">
      <t>ウ</t>
    </rPh>
    <rPh sb="6" eb="7">
      <t>ツカ</t>
    </rPh>
    <phoneticPr fontId="2"/>
  </si>
  <si>
    <t>アメリカ３０国債</t>
    <rPh sb="6" eb="8">
      <t>コクサイ</t>
    </rPh>
    <phoneticPr fontId="2"/>
  </si>
  <si>
    <t>SUM</t>
    <phoneticPr fontId="2"/>
  </si>
  <si>
    <r>
      <t>C</t>
    </r>
    <r>
      <rPr>
        <sz val="11"/>
        <rFont val="ＭＳ Ｐゴシック"/>
        <family val="3"/>
        <charset val="128"/>
      </rPr>
      <t>NT</t>
    </r>
    <phoneticPr fontId="2"/>
  </si>
  <si>
    <r>
      <t>S</t>
    </r>
    <r>
      <rPr>
        <sz val="11"/>
        <rFont val="ＭＳ Ｐゴシック"/>
        <family val="3"/>
        <charset val="128"/>
      </rPr>
      <t>UM/CNT</t>
    </r>
    <phoneticPr fontId="2"/>
  </si>
  <si>
    <t>PF</t>
    <phoneticPr fontId="2"/>
  </si>
  <si>
    <t>始値</t>
    <phoneticPr fontId="2"/>
  </si>
  <si>
    <t>889-2</t>
  </si>
  <si>
    <t>VIX</t>
    <phoneticPr fontId="2"/>
  </si>
  <si>
    <t>2008</t>
    <phoneticPr fontId="2"/>
  </si>
  <si>
    <t>2009</t>
    <phoneticPr fontId="2"/>
  </si>
  <si>
    <t>2010</t>
    <phoneticPr fontId="2"/>
  </si>
  <si>
    <t>1451-6</t>
  </si>
  <si>
    <t>JPY</t>
    <phoneticPr fontId="2"/>
  </si>
  <si>
    <t>1437-0</t>
  </si>
  <si>
    <t>JPY</t>
    <phoneticPr fontId="2"/>
  </si>
  <si>
    <t>1435-2</t>
  </si>
  <si>
    <t>ICE</t>
  </si>
  <si>
    <t>1447-6</t>
  </si>
  <si>
    <t>1478-6</t>
  </si>
  <si>
    <t>999-4</t>
  </si>
  <si>
    <t>1468-4</t>
  </si>
  <si>
    <t>1474-2</t>
  </si>
  <si>
    <t>1488-6</t>
  </si>
  <si>
    <t>1495-4</t>
  </si>
  <si>
    <t>1487-4</t>
  </si>
  <si>
    <t>937-6</t>
  </si>
  <si>
    <t>1486-6</t>
  </si>
  <si>
    <t>1417-2</t>
  </si>
  <si>
    <t>1409-4</t>
  </si>
  <si>
    <t>1408-4</t>
  </si>
  <si>
    <t>889-0</t>
  </si>
  <si>
    <t>1414-6</t>
    <phoneticPr fontId="2"/>
  </si>
  <si>
    <t>1457-2</t>
  </si>
  <si>
    <t>1443-6</t>
  </si>
  <si>
    <t>940-0</t>
  </si>
  <si>
    <t>1431-6</t>
  </si>
  <si>
    <t>1439-4</t>
  </si>
  <si>
    <t>994-4</t>
  </si>
  <si>
    <t>1452-2</t>
  </si>
  <si>
    <t>1443-4</t>
  </si>
  <si>
    <t>1462-0</t>
  </si>
  <si>
    <t>1466-4</t>
  </si>
  <si>
    <t>1479-4</t>
  </si>
  <si>
    <t>1468-6</t>
  </si>
  <si>
    <t>127.825964</t>
  </si>
  <si>
    <t>128.172228</t>
  </si>
  <si>
    <t>92.731205</t>
  </si>
  <si>
    <t>92.610791</t>
  </si>
  <si>
    <t>1447-0</t>
  </si>
  <si>
    <t>1435-4</t>
  </si>
  <si>
    <t>1419-6</t>
  </si>
  <si>
    <t>1440-4</t>
  </si>
  <si>
    <t>1390-6</t>
  </si>
  <si>
    <t>1394-0</t>
  </si>
  <si>
    <t>863-0</t>
  </si>
  <si>
    <t>1372-0</t>
  </si>
  <si>
    <t>1361-6</t>
  </si>
  <si>
    <t>1378-0</t>
  </si>
  <si>
    <t>1395-4</t>
  </si>
  <si>
    <t>1392-6</t>
  </si>
  <si>
    <t>135.716322</t>
  </si>
  <si>
    <t>95.022536</t>
  </si>
  <si>
    <t>135.662548</t>
  </si>
  <si>
    <t>95.039448</t>
  </si>
  <si>
    <t>1395-0</t>
  </si>
  <si>
    <t>1375-2</t>
  </si>
  <si>
    <t>1380-0</t>
  </si>
  <si>
    <t>1390-0</t>
  </si>
  <si>
    <t>139.111485</t>
  </si>
  <si>
    <t>95.272535</t>
  </si>
  <si>
    <t>1382-4</t>
  </si>
  <si>
    <t>1364-2</t>
  </si>
  <si>
    <t>1345-2</t>
    <phoneticPr fontId="2"/>
  </si>
  <si>
    <t>1372-2</t>
  </si>
  <si>
    <t>1408-6</t>
  </si>
  <si>
    <t>1399-0</t>
  </si>
  <si>
    <t>1373-0</t>
  </si>
  <si>
    <t>1369-2</t>
    <phoneticPr fontId="2"/>
  </si>
  <si>
    <t>1419-2</t>
  </si>
  <si>
    <t>1427-4</t>
  </si>
  <si>
    <t>1448-4</t>
  </si>
  <si>
    <t>1464-4</t>
  </si>
  <si>
    <t>1494-2</t>
  </si>
  <si>
    <t>1499-4</t>
  </si>
  <si>
    <t>1476-2</t>
  </si>
  <si>
    <t>949-4</t>
  </si>
  <si>
    <t>1501-6</t>
  </si>
  <si>
    <t>1510-0</t>
  </si>
  <si>
    <t>1532-4</t>
  </si>
  <si>
    <t>1528-6</t>
  </si>
  <si>
    <t>1532-0</t>
  </si>
  <si>
    <t>907-2</t>
  </si>
  <si>
    <t>864-0</t>
  </si>
  <si>
    <t>1527-2</t>
  </si>
  <si>
    <t>1528-2</t>
  </si>
  <si>
    <t>1511-6</t>
  </si>
  <si>
    <t>1327-0</t>
  </si>
  <si>
    <t>1314-2</t>
  </si>
  <si>
    <t>1300-4</t>
  </si>
  <si>
    <t>1298-2</t>
  </si>
  <si>
    <t>1285-4</t>
  </si>
  <si>
    <t>1289-6</t>
  </si>
  <si>
    <t>1310-6</t>
  </si>
  <si>
    <t>1285-0</t>
  </si>
  <si>
    <t>1273-4</t>
  </si>
  <si>
    <t>1278-4</t>
  </si>
  <si>
    <t>139.081332</t>
  </si>
  <si>
    <t>95.298756</t>
  </si>
  <si>
    <t>1276-0</t>
  </si>
  <si>
    <t>1275-2</t>
  </si>
  <si>
    <t>1243-2</t>
  </si>
  <si>
    <t>1242-4</t>
  </si>
  <si>
    <t>1228-2</t>
  </si>
  <si>
    <t>1252-2</t>
  </si>
  <si>
    <t>927-0</t>
  </si>
  <si>
    <t>129.943652</t>
  </si>
  <si>
    <t>130.122564</t>
  </si>
  <si>
    <t>92.012505</t>
  </si>
  <si>
    <t>129.419255</t>
  </si>
  <si>
    <t>950-0</t>
  </si>
  <si>
    <t>129.557322</t>
  </si>
  <si>
    <t>93.839526</t>
  </si>
  <si>
    <t>93.716160</t>
  </si>
  <si>
    <t>92.005474</t>
  </si>
  <si>
    <t>1276-2</t>
  </si>
  <si>
    <t>1284-6</t>
  </si>
  <si>
    <t>1290-6</t>
  </si>
  <si>
    <t>1263-6</t>
  </si>
  <si>
    <t>1286-2</t>
  </si>
  <si>
    <t>1283-4</t>
  </si>
  <si>
    <t>1265-6</t>
  </si>
  <si>
    <t>1274-0</t>
  </si>
  <si>
    <t>1288-4</t>
  </si>
  <si>
    <t>1260-2</t>
  </si>
  <si>
    <t>128.028966</t>
  </si>
  <si>
    <t>127.989120</t>
  </si>
  <si>
    <t>92.624336</t>
  </si>
  <si>
    <t>92.577187</t>
  </si>
  <si>
    <t>1256-6</t>
  </si>
  <si>
    <t>1224-0</t>
  </si>
  <si>
    <t>1228-4</t>
  </si>
  <si>
    <t>1206-2</t>
  </si>
  <si>
    <t>1192-4</t>
  </si>
  <si>
    <t>1181-4</t>
  </si>
  <si>
    <t>1167-2</t>
  </si>
  <si>
    <t>1165-6</t>
  </si>
  <si>
    <t>1184-2</t>
  </si>
  <si>
    <t>1182-2</t>
  </si>
  <si>
    <t>1225-2</t>
  </si>
  <si>
    <t>1227-6</t>
  </si>
  <si>
    <t>1239-0</t>
  </si>
  <si>
    <t>1265-4</t>
  </si>
  <si>
    <t>1259-2</t>
  </si>
  <si>
    <t>1303-2</t>
  </si>
  <si>
    <t>1290-4</t>
  </si>
  <si>
    <t>1304-0</t>
  </si>
  <si>
    <t>1286-6</t>
  </si>
  <si>
    <t>1370-4</t>
  </si>
  <si>
    <t>1372-6</t>
  </si>
  <si>
    <t>1368-4</t>
  </si>
  <si>
    <t>1357-4</t>
  </si>
  <si>
    <t>1356-4</t>
  </si>
  <si>
    <t>1358-2</t>
  </si>
  <si>
    <t>1348-2</t>
  </si>
  <si>
    <t>1342-4</t>
  </si>
  <si>
    <t>1347-6</t>
  </si>
  <si>
    <t>1339-4</t>
  </si>
  <si>
    <t>1307-6</t>
  </si>
  <si>
    <t>1312-4</t>
  </si>
  <si>
    <t>1321-6</t>
  </si>
  <si>
    <t>1319-6</t>
  </si>
  <si>
    <t>1282-6</t>
  </si>
  <si>
    <t>1273-6</t>
  </si>
  <si>
    <t>1295-0</t>
  </si>
  <si>
    <t>1296-4</t>
  </si>
  <si>
    <t>1288-6</t>
  </si>
  <si>
    <t>1287-6</t>
  </si>
  <si>
    <t>1288-0</t>
  </si>
  <si>
    <t>1273-0</t>
  </si>
  <si>
    <t>1267-0</t>
  </si>
  <si>
    <t>1276-4</t>
  </si>
  <si>
    <t>1291-2</t>
  </si>
  <si>
    <t>1302-2</t>
  </si>
  <si>
    <t>1310-0</t>
  </si>
  <si>
    <t>1309-6</t>
  </si>
  <si>
    <t>1293-4</t>
  </si>
  <si>
    <t>1268-0</t>
  </si>
  <si>
    <t>1270-6</t>
  </si>
  <si>
    <t>136.535360</t>
  </si>
  <si>
    <t>136.364536</t>
  </si>
  <si>
    <t>95.656204</t>
  </si>
  <si>
    <t>95.823520</t>
  </si>
  <si>
    <t>1266-2</t>
  </si>
  <si>
    <t>1256-4</t>
    <phoneticPr fontId="2"/>
  </si>
  <si>
    <t>1250-2</t>
  </si>
  <si>
    <t>1266-4</t>
  </si>
  <si>
    <t>1296-0</t>
  </si>
  <si>
    <t>1301-0</t>
  </si>
  <si>
    <t>139.329916</t>
  </si>
  <si>
    <t>95.635540</t>
  </si>
  <si>
    <t>1314-4</t>
  </si>
  <si>
    <t>963-2</t>
  </si>
  <si>
    <t>1315-0</t>
  </si>
  <si>
    <t>895-4</t>
  </si>
  <si>
    <t>1276-2</t>
    <phoneticPr fontId="2"/>
  </si>
  <si>
    <t>1291-4</t>
  </si>
  <si>
    <t>1319-4</t>
  </si>
  <si>
    <t>1329-2</t>
  </si>
  <si>
    <t>1320-0</t>
  </si>
  <si>
    <t>1336-4</t>
  </si>
  <si>
    <t>1321-2</t>
  </si>
  <si>
    <t>1329-4</t>
  </si>
  <si>
    <t>1325-4</t>
    <phoneticPr fontId="2"/>
  </si>
  <si>
    <t>1343-6</t>
  </si>
  <si>
    <t>955-4</t>
  </si>
  <si>
    <t>1338-2</t>
  </si>
  <si>
    <t>1344-0</t>
  </si>
  <si>
    <t>1323-6</t>
  </si>
  <si>
    <t>1337-6</t>
    <phoneticPr fontId="2"/>
  </si>
  <si>
    <t>1346-4</t>
  </si>
  <si>
    <t>1319-0</t>
    <phoneticPr fontId="2"/>
  </si>
  <si>
    <t>1322-6</t>
    <phoneticPr fontId="2"/>
  </si>
  <si>
    <t>1322-6</t>
  </si>
  <si>
    <t>1313-6</t>
  </si>
  <si>
    <t>*4708</t>
  </si>
  <si>
    <t>1269-2</t>
  </si>
  <si>
    <t>1294-2</t>
  </si>
  <si>
    <t>1307-0</t>
  </si>
  <si>
    <t>1318-0</t>
  </si>
  <si>
    <t>1316-4</t>
  </si>
  <si>
    <t>976-2</t>
  </si>
  <si>
    <t>971-0</t>
  </si>
  <si>
    <t>133.481376</t>
  </si>
  <si>
    <t>95.315808</t>
  </si>
  <si>
    <t>133.443328</t>
  </si>
  <si>
    <t>139.244469</t>
  </si>
  <si>
    <t>95.627805</t>
  </si>
  <si>
    <t>95.560032</t>
  </si>
  <si>
    <t>130.627120</t>
  </si>
  <si>
    <t>130.913820</t>
  </si>
  <si>
    <t>91.897072</t>
  </si>
  <si>
    <t>966-0</t>
  </si>
  <si>
    <t>91.721240</t>
  </si>
  <si>
    <t>136.637274</t>
  </si>
  <si>
    <t>95.847798</t>
  </si>
  <si>
    <t>136.433570</t>
  </si>
  <si>
    <t>95.883346</t>
  </si>
  <si>
    <t>139.760802</t>
  </si>
  <si>
    <t>95.644668</t>
  </si>
  <si>
    <t>1313-7</t>
  </si>
  <si>
    <t>1313-8</t>
  </si>
  <si>
    <t>1280-4</t>
  </si>
  <si>
    <t>1279-4</t>
  </si>
  <si>
    <t>887-4</t>
  </si>
  <si>
    <t>CHECK</t>
  </si>
  <si>
    <t>1277-0</t>
  </si>
  <si>
    <t>1275-0</t>
  </si>
  <si>
    <t>1292-6</t>
  </si>
  <si>
    <t>1313-2</t>
  </si>
  <si>
    <t>1316-2</t>
  </si>
  <si>
    <t>1325-6</t>
  </si>
  <si>
    <t>1331-4</t>
  </si>
  <si>
    <t>1334-6</t>
  </si>
  <si>
    <t>1323-0</t>
  </si>
  <si>
    <t>1342-0</t>
  </si>
  <si>
    <t>1360-2</t>
  </si>
  <si>
    <t>1375-0</t>
  </si>
  <si>
    <t>1387-2</t>
  </si>
  <si>
    <t>1397-0</t>
  </si>
  <si>
    <t>1409-2</t>
  </si>
  <si>
    <t>1423-0</t>
  </si>
  <si>
    <t>1420-4</t>
  </si>
  <si>
    <t>1457-6</t>
  </si>
  <si>
    <t>138.173262</t>
  </si>
  <si>
    <t>95.064290</t>
  </si>
  <si>
    <t>1396-2</t>
  </si>
  <si>
    <t>1431-2</t>
  </si>
  <si>
    <t>885-6</t>
  </si>
  <si>
    <t>1425-4</t>
  </si>
  <si>
    <t>1440-0</t>
  </si>
  <si>
    <t>1464-0</t>
  </si>
  <si>
    <t>1484-4</t>
  </si>
  <si>
    <t>139.864715</t>
  </si>
  <si>
    <t>95.760667</t>
  </si>
  <si>
    <t>1462-2</t>
  </si>
  <si>
    <t>1475-2</t>
  </si>
  <si>
    <t>1473-6</t>
  </si>
  <si>
    <t>1464-2</t>
  </si>
  <si>
    <t>1495-2</t>
  </si>
  <si>
    <t>1482-2</t>
  </si>
  <si>
    <t>1463-0</t>
  </si>
  <si>
    <t>1508-6</t>
  </si>
  <si>
    <t>1514-0</t>
  </si>
  <si>
    <t>1502-2</t>
  </si>
  <si>
    <t>1487-2</t>
  </si>
  <si>
    <t>1470-6</t>
  </si>
  <si>
    <t>1464-6</t>
  </si>
  <si>
    <t>1470-0</t>
  </si>
  <si>
    <t>1517-2</t>
  </si>
  <si>
    <t>1461-0</t>
  </si>
  <si>
    <t>1459-4</t>
  </si>
  <si>
    <t>1469-4</t>
  </si>
  <si>
    <t>1487-0</t>
  </si>
  <si>
    <t>1465-2</t>
  </si>
  <si>
    <t>1483-6</t>
  </si>
  <si>
    <t>1470-2</t>
  </si>
  <si>
    <t>1465-0</t>
  </si>
  <si>
    <t>1485-2</t>
  </si>
  <si>
    <t>1469-6</t>
  </si>
  <si>
    <t>1505-2</t>
  </si>
  <si>
    <t>1518-6</t>
  </si>
  <si>
    <t>1499-0</t>
  </si>
  <si>
    <t>1493-2</t>
  </si>
  <si>
    <t>1500-4</t>
  </si>
  <si>
    <t>1457-0</t>
  </si>
  <si>
    <t>943-2</t>
  </si>
  <si>
    <t>893-4</t>
  </si>
  <si>
    <t>1229-4</t>
  </si>
  <si>
    <t>1220-6</t>
  </si>
  <si>
    <t>127.221520</t>
  </si>
  <si>
    <t>127.357590</t>
  </si>
  <si>
    <t>92.406520</t>
  </si>
  <si>
    <t>92.302410</t>
  </si>
  <si>
    <t>1221-2</t>
  </si>
  <si>
    <t>859-4</t>
  </si>
  <si>
    <t>1212-0</t>
  </si>
  <si>
    <t>1213-0</t>
  </si>
  <si>
    <t>1233-6</t>
  </si>
  <si>
    <t>1224-4</t>
  </si>
  <si>
    <t>1244-2</t>
  </si>
  <si>
    <t>1228-0</t>
  </si>
  <si>
    <t>1157-2</t>
  </si>
  <si>
    <t>1147-4</t>
  </si>
  <si>
    <t>1141-4</t>
  </si>
  <si>
    <t>1133-4</t>
  </si>
  <si>
    <t>1125-4</t>
  </si>
  <si>
    <t>1116-2</t>
  </si>
  <si>
    <t>1103-6</t>
  </si>
  <si>
    <t>891-0</t>
  </si>
</sst>
</file>

<file path=xl/styles.xml><?xml version="1.0" encoding="utf-8"?>
<styleSheet xmlns="http://schemas.openxmlformats.org/spreadsheetml/2006/main">
  <numFmts count="7">
    <numFmt numFmtId="176" formatCode="0_ "/>
    <numFmt numFmtId="178" formatCode="0.0_ "/>
    <numFmt numFmtId="179" formatCode="0.00_ "/>
    <numFmt numFmtId="180" formatCode="0.0%"/>
    <numFmt numFmtId="181" formatCode="0.000_ "/>
    <numFmt numFmtId="182" formatCode="#,##0.0;[Red]\-#,##0.0"/>
    <numFmt numFmtId="184" formatCode="0.0_);[Red]\(0.0\)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11"/>
      <color indexed="13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明朝"/>
      <family val="1"/>
      <charset val="128"/>
    </font>
    <font>
      <sz val="11"/>
      <color indexed="8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6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38" fontId="1" fillId="0" borderId="0" applyFont="0" applyFill="0" applyBorder="0" applyAlignment="0" applyProtection="0"/>
    <xf numFmtId="0" fontId="14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</cellStyleXfs>
  <cellXfs count="190">
    <xf numFmtId="0" fontId="0" fillId="0" borderId="0" xfId="0"/>
    <xf numFmtId="0" fontId="3" fillId="0" borderId="0" xfId="5">
      <alignment vertical="center"/>
    </xf>
    <xf numFmtId="14" fontId="4" fillId="2" borderId="0" xfId="5" applyNumberFormat="1" applyFont="1" applyFill="1">
      <alignment vertical="center"/>
    </xf>
    <xf numFmtId="0" fontId="5" fillId="0" borderId="0" xfId="5" applyFont="1" applyFill="1">
      <alignment vertical="center"/>
    </xf>
    <xf numFmtId="0" fontId="3" fillId="3" borderId="0" xfId="5" applyFill="1">
      <alignment vertical="center"/>
    </xf>
    <xf numFmtId="0" fontId="6" fillId="3" borderId="0" xfId="5" applyFont="1" applyFill="1">
      <alignment vertical="center"/>
    </xf>
    <xf numFmtId="0" fontId="3" fillId="4" borderId="0" xfId="5" applyFill="1">
      <alignment vertical="center"/>
    </xf>
    <xf numFmtId="0" fontId="3" fillId="0" borderId="0" xfId="5" applyFill="1" applyBorder="1">
      <alignment vertical="center"/>
    </xf>
    <xf numFmtId="0" fontId="3" fillId="0" borderId="0" xfId="5" applyFill="1">
      <alignment vertical="center"/>
    </xf>
    <xf numFmtId="49" fontId="3" fillId="0" borderId="0" xfId="5" applyNumberFormat="1">
      <alignment vertical="center"/>
    </xf>
    <xf numFmtId="38" fontId="7" fillId="0" borderId="0" xfId="2" applyFont="1" applyAlignment="1">
      <alignment vertical="center"/>
    </xf>
    <xf numFmtId="176" fontId="6" fillId="3" borderId="0" xfId="5" applyNumberFormat="1" applyFont="1" applyFill="1">
      <alignment vertical="center"/>
    </xf>
    <xf numFmtId="0" fontId="5" fillId="5" borderId="0" xfId="5" applyFont="1" applyFill="1">
      <alignment vertical="center"/>
    </xf>
    <xf numFmtId="0" fontId="3" fillId="0" borderId="0" xfId="5" applyFont="1" applyFill="1" applyBorder="1">
      <alignment vertical="center"/>
    </xf>
    <xf numFmtId="0" fontId="6" fillId="0" borderId="0" xfId="5" applyFont="1">
      <alignment vertical="center"/>
    </xf>
    <xf numFmtId="0" fontId="6" fillId="4" borderId="0" xfId="5" applyFont="1" applyFill="1">
      <alignment vertical="center"/>
    </xf>
    <xf numFmtId="0" fontId="5" fillId="0" borderId="0" xfId="5" applyFont="1" applyFill="1" applyBorder="1">
      <alignment vertical="center"/>
    </xf>
    <xf numFmtId="38" fontId="7" fillId="0" borderId="0" xfId="5" applyNumberFormat="1" applyFont="1" applyFill="1" applyBorder="1">
      <alignment vertical="center"/>
    </xf>
    <xf numFmtId="0" fontId="6" fillId="3" borderId="0" xfId="5" applyFont="1" applyFill="1" applyBorder="1">
      <alignment vertical="center"/>
    </xf>
    <xf numFmtId="0" fontId="3" fillId="6" borderId="1" xfId="5" applyFill="1" applyBorder="1">
      <alignment vertical="center"/>
    </xf>
    <xf numFmtId="0" fontId="3" fillId="4" borderId="1" xfId="5" applyFill="1" applyBorder="1">
      <alignment vertical="center"/>
    </xf>
    <xf numFmtId="38" fontId="5" fillId="0" borderId="1" xfId="2" applyFont="1" applyFill="1" applyBorder="1" applyAlignment="1">
      <alignment vertical="center"/>
    </xf>
    <xf numFmtId="38" fontId="3" fillId="4" borderId="1" xfId="2" applyFont="1" applyFill="1" applyBorder="1" applyAlignment="1">
      <alignment vertical="center"/>
    </xf>
    <xf numFmtId="38" fontId="8" fillId="6" borderId="1" xfId="2" applyFont="1" applyFill="1" applyBorder="1" applyAlignment="1">
      <alignment vertical="center"/>
    </xf>
    <xf numFmtId="14" fontId="3" fillId="0" borderId="0" xfId="5" applyNumberFormat="1">
      <alignment vertical="center"/>
    </xf>
    <xf numFmtId="0" fontId="3" fillId="0" borderId="2" xfId="5" applyBorder="1">
      <alignment vertical="center"/>
    </xf>
    <xf numFmtId="3" fontId="3" fillId="0" borderId="0" xfId="5" applyNumberFormat="1">
      <alignment vertical="center"/>
    </xf>
    <xf numFmtId="0" fontId="6" fillId="3" borderId="2" xfId="5" applyFont="1" applyFill="1" applyBorder="1">
      <alignment vertical="center"/>
    </xf>
    <xf numFmtId="0" fontId="3" fillId="0" borderId="0" xfId="5" applyBorder="1">
      <alignment vertical="center"/>
    </xf>
    <xf numFmtId="178" fontId="3" fillId="0" borderId="0" xfId="5" applyNumberFormat="1">
      <alignment vertical="center"/>
    </xf>
    <xf numFmtId="14" fontId="5" fillId="5" borderId="0" xfId="5" applyNumberFormat="1" applyFont="1" applyFill="1">
      <alignment vertical="center"/>
    </xf>
    <xf numFmtId="0" fontId="9" fillId="5" borderId="2" xfId="5" applyFont="1" applyFill="1" applyBorder="1">
      <alignment vertical="center"/>
    </xf>
    <xf numFmtId="179" fontId="3" fillId="0" borderId="0" xfId="5" applyNumberFormat="1">
      <alignment vertical="center"/>
    </xf>
    <xf numFmtId="0" fontId="4" fillId="2" borderId="0" xfId="5" applyFont="1" applyFill="1">
      <alignment vertical="center"/>
    </xf>
    <xf numFmtId="0" fontId="3" fillId="7" borderId="0" xfId="5" applyFill="1">
      <alignment vertical="center"/>
    </xf>
    <xf numFmtId="0" fontId="3" fillId="8" borderId="0" xfId="5" applyFill="1">
      <alignment vertical="center"/>
    </xf>
    <xf numFmtId="38" fontId="2" fillId="0" borderId="0" xfId="2" applyFont="1" applyAlignment="1">
      <alignment vertical="center"/>
    </xf>
    <xf numFmtId="181" fontId="3" fillId="0" borderId="0" xfId="5" applyNumberFormat="1">
      <alignment vertical="center"/>
    </xf>
    <xf numFmtId="0" fontId="3" fillId="3" borderId="0" xfId="5" applyFont="1" applyFill="1" applyBorder="1">
      <alignment vertical="center"/>
    </xf>
    <xf numFmtId="0" fontId="3" fillId="4" borderId="0" xfId="5" applyFont="1" applyFill="1" applyBorder="1">
      <alignment vertical="center"/>
    </xf>
    <xf numFmtId="38" fontId="3" fillId="0" borderId="0" xfId="5" applyNumberFormat="1" applyFont="1" applyFill="1" applyBorder="1">
      <alignment vertical="center"/>
    </xf>
    <xf numFmtId="38" fontId="6" fillId="6" borderId="1" xfId="2" applyFont="1" applyFill="1" applyBorder="1" applyAlignment="1">
      <alignment vertical="center"/>
    </xf>
    <xf numFmtId="3" fontId="5" fillId="5" borderId="0" xfId="5" applyNumberFormat="1" applyFont="1" applyFill="1">
      <alignment vertical="center"/>
    </xf>
    <xf numFmtId="49" fontId="3" fillId="0" borderId="0" xfId="5" applyNumberFormat="1" applyAlignment="1">
      <alignment horizontal="right" vertical="center"/>
    </xf>
    <xf numFmtId="38" fontId="4" fillId="2" borderId="0" xfId="2" applyFont="1" applyFill="1" applyAlignment="1">
      <alignment vertical="center"/>
    </xf>
    <xf numFmtId="0" fontId="3" fillId="0" borderId="3" xfId="5" applyFill="1" applyBorder="1">
      <alignment vertical="center"/>
    </xf>
    <xf numFmtId="0" fontId="3" fillId="10" borderId="0" xfId="5" applyFill="1">
      <alignment vertical="center"/>
    </xf>
    <xf numFmtId="0" fontId="3" fillId="0" borderId="0" xfId="5" applyFont="1" applyFill="1">
      <alignment vertical="center"/>
    </xf>
    <xf numFmtId="0" fontId="3" fillId="0" borderId="0" xfId="5" applyNumberFormat="1">
      <alignment vertical="center"/>
    </xf>
    <xf numFmtId="176" fontId="3" fillId="0" borderId="0" xfId="5" applyNumberFormat="1" applyFont="1" applyFill="1">
      <alignment vertical="center"/>
    </xf>
    <xf numFmtId="176" fontId="3" fillId="0" borderId="0" xfId="5" applyNumberFormat="1" applyFont="1" applyFill="1" applyBorder="1">
      <alignment vertical="center"/>
    </xf>
    <xf numFmtId="176" fontId="3" fillId="0" borderId="4" xfId="5" applyNumberFormat="1" applyFont="1" applyFill="1" applyBorder="1">
      <alignment vertical="center"/>
    </xf>
    <xf numFmtId="0" fontId="3" fillId="11" borderId="0" xfId="5" applyFill="1">
      <alignment vertical="center"/>
    </xf>
    <xf numFmtId="0" fontId="3" fillId="0" borderId="3" xfId="5" applyFont="1" applyFill="1" applyBorder="1">
      <alignment vertical="center"/>
    </xf>
    <xf numFmtId="179" fontId="3" fillId="11" borderId="0" xfId="5" applyNumberFormat="1" applyFill="1">
      <alignment vertical="center"/>
    </xf>
    <xf numFmtId="176" fontId="3" fillId="11" borderId="0" xfId="5" applyNumberFormat="1" applyFill="1">
      <alignment vertical="center"/>
    </xf>
    <xf numFmtId="38" fontId="3" fillId="0" borderId="0" xfId="2" applyFont="1" applyFill="1" applyBorder="1" applyAlignment="1">
      <alignment vertical="center"/>
    </xf>
    <xf numFmtId="14" fontId="0" fillId="0" borderId="0" xfId="0" applyNumberFormat="1"/>
    <xf numFmtId="0" fontId="0" fillId="9" borderId="0" xfId="0" applyFill="1"/>
    <xf numFmtId="0" fontId="5" fillId="5" borderId="0" xfId="0" applyFont="1" applyFill="1"/>
    <xf numFmtId="14" fontId="3" fillId="0" borderId="0" xfId="5" applyNumberFormat="1" applyFont="1">
      <alignment vertical="center"/>
    </xf>
    <xf numFmtId="0" fontId="3" fillId="0" borderId="0" xfId="5" applyFont="1">
      <alignment vertical="center"/>
    </xf>
    <xf numFmtId="0" fontId="0" fillId="0" borderId="0" xfId="0" applyFill="1"/>
    <xf numFmtId="176" fontId="0" fillId="0" borderId="0" xfId="0" applyNumberFormat="1"/>
    <xf numFmtId="0" fontId="3" fillId="0" borderId="0" xfId="5" applyFont="1" applyBorder="1">
      <alignment vertical="center"/>
    </xf>
    <xf numFmtId="182" fontId="3" fillId="0" borderId="0" xfId="2" applyNumberFormat="1" applyFont="1" applyFill="1" applyBorder="1" applyAlignment="1">
      <alignment vertical="center"/>
    </xf>
    <xf numFmtId="0" fontId="12" fillId="0" borderId="0" xfId="5" applyFont="1" applyFill="1" applyBorder="1">
      <alignment vertical="center"/>
    </xf>
    <xf numFmtId="179" fontId="3" fillId="0" borderId="0" xfId="5" applyNumberFormat="1" applyFill="1" applyBorder="1">
      <alignment vertical="center"/>
    </xf>
    <xf numFmtId="0" fontId="6" fillId="0" borderId="0" xfId="5" applyFont="1" applyFill="1" applyBorder="1">
      <alignment vertical="center"/>
    </xf>
    <xf numFmtId="176" fontId="3" fillId="0" borderId="0" xfId="5" applyNumberFormat="1" applyFill="1" applyBorder="1">
      <alignment vertical="center"/>
    </xf>
    <xf numFmtId="179" fontId="6" fillId="0" borderId="0" xfId="5" applyNumberFormat="1" applyFont="1" applyFill="1" applyBorder="1">
      <alignment vertical="center"/>
    </xf>
    <xf numFmtId="40" fontId="3" fillId="0" borderId="0" xfId="2" applyNumberFormat="1" applyFont="1" applyFill="1" applyBorder="1" applyAlignment="1">
      <alignment vertical="center"/>
    </xf>
    <xf numFmtId="176" fontId="3" fillId="0" borderId="0" xfId="2" applyNumberFormat="1" applyFont="1" applyFill="1" applyBorder="1" applyAlignment="1">
      <alignment vertical="center"/>
    </xf>
    <xf numFmtId="176" fontId="5" fillId="0" borderId="0" xfId="5" applyNumberFormat="1" applyFont="1" applyFill="1" applyBorder="1">
      <alignment vertical="center"/>
    </xf>
    <xf numFmtId="176" fontId="5" fillId="0" borderId="0" xfId="2" applyNumberFormat="1" applyFont="1" applyFill="1" applyBorder="1" applyAlignment="1">
      <alignment vertical="center"/>
    </xf>
    <xf numFmtId="38" fontId="5" fillId="0" borderId="0" xfId="2" applyFont="1" applyFill="1" applyBorder="1" applyAlignment="1">
      <alignment vertical="center"/>
    </xf>
    <xf numFmtId="0" fontId="9" fillId="0" borderId="0" xfId="5" applyFont="1" applyFill="1" applyBorder="1">
      <alignment vertical="center"/>
    </xf>
    <xf numFmtId="181" fontId="5" fillId="0" borderId="0" xfId="5" applyNumberFormat="1" applyFont="1" applyFill="1">
      <alignment vertical="center"/>
    </xf>
    <xf numFmtId="0" fontId="3" fillId="2" borderId="0" xfId="5" applyFont="1" applyFill="1">
      <alignment vertical="center"/>
    </xf>
    <xf numFmtId="49" fontId="3" fillId="0" borderId="0" xfId="5" applyNumberFormat="1" applyFont="1">
      <alignment vertical="center"/>
    </xf>
    <xf numFmtId="14" fontId="3" fillId="2" borderId="0" xfId="5" applyNumberFormat="1" applyFont="1" applyFill="1">
      <alignment vertical="center"/>
    </xf>
    <xf numFmtId="0" fontId="3" fillId="0" borderId="0" xfId="5" applyNumberFormat="1" applyFill="1" applyBorder="1">
      <alignment vertical="center"/>
    </xf>
    <xf numFmtId="0" fontId="5" fillId="0" borderId="0" xfId="5" applyNumberFormat="1" applyFont="1" applyFill="1" applyBorder="1">
      <alignment vertical="center"/>
    </xf>
    <xf numFmtId="0" fontId="3" fillId="0" borderId="0" xfId="5" applyNumberFormat="1" applyFont="1" applyFill="1" applyBorder="1">
      <alignment vertical="center"/>
    </xf>
    <xf numFmtId="38" fontId="3" fillId="0" borderId="0" xfId="5" applyNumberFormat="1" applyFill="1" applyBorder="1">
      <alignment vertical="center"/>
    </xf>
    <xf numFmtId="0" fontId="3" fillId="0" borderId="5" xfId="5" applyFont="1" applyBorder="1">
      <alignment vertical="center"/>
    </xf>
    <xf numFmtId="0" fontId="3" fillId="0" borderId="5" xfId="5" applyBorder="1">
      <alignment vertical="center"/>
    </xf>
    <xf numFmtId="0" fontId="14" fillId="0" borderId="0" xfId="3"/>
    <xf numFmtId="0" fontId="14" fillId="0" borderId="0" xfId="3" applyFont="1"/>
    <xf numFmtId="181" fontId="3" fillId="2" borderId="0" xfId="5" applyNumberFormat="1" applyFont="1" applyFill="1">
      <alignment vertical="center"/>
    </xf>
    <xf numFmtId="0" fontId="3" fillId="0" borderId="0" xfId="5" applyBorder="1" applyAlignment="1">
      <alignment horizontal="center" vertical="center"/>
    </xf>
    <xf numFmtId="0" fontId="3" fillId="0" borderId="0" xfId="5" applyFill="1" applyBorder="1" applyAlignment="1">
      <alignment horizontal="center" vertical="center"/>
    </xf>
    <xf numFmtId="0" fontId="6" fillId="3" borderId="0" xfId="5" applyFont="1" applyFill="1" applyBorder="1" applyAlignment="1">
      <alignment vertical="center"/>
    </xf>
    <xf numFmtId="0" fontId="3" fillId="7" borderId="0" xfId="5" applyFont="1" applyFill="1">
      <alignment vertical="center"/>
    </xf>
    <xf numFmtId="0" fontId="15" fillId="2" borderId="0" xfId="5" applyFont="1" applyFill="1">
      <alignment vertical="center"/>
    </xf>
    <xf numFmtId="0" fontId="3" fillId="0" borderId="0" xfId="5" applyFont="1" applyFill="1" applyBorder="1" applyAlignment="1">
      <alignment horizontal="center" vertical="center"/>
    </xf>
    <xf numFmtId="49" fontId="3" fillId="0" borderId="0" xfId="5" applyNumberFormat="1" applyFont="1" applyFill="1" applyAlignment="1">
      <alignment horizontal="right" vertical="center"/>
    </xf>
    <xf numFmtId="0" fontId="3" fillId="0" borderId="0" xfId="5" applyNumberFormat="1" applyFont="1" applyFill="1">
      <alignment vertical="center"/>
    </xf>
    <xf numFmtId="14" fontId="3" fillId="0" borderId="0" xfId="5" applyNumberFormat="1" applyFont="1" applyFill="1">
      <alignment vertical="center"/>
    </xf>
    <xf numFmtId="14" fontId="3" fillId="0" borderId="0" xfId="6" applyNumberFormat="1" applyFont="1" applyFill="1">
      <alignment vertical="center"/>
    </xf>
    <xf numFmtId="14" fontId="3" fillId="0" borderId="0" xfId="0" applyNumberFormat="1" applyFont="1" applyFill="1"/>
    <xf numFmtId="0" fontId="3" fillId="0" borderId="0" xfId="4"/>
    <xf numFmtId="0" fontId="3" fillId="0" borderId="0" xfId="4" applyNumberFormat="1"/>
    <xf numFmtId="0" fontId="3" fillId="0" borderId="0" xfId="4" applyFont="1"/>
    <xf numFmtId="14" fontId="3" fillId="0" borderId="0" xfId="4" applyNumberFormat="1"/>
    <xf numFmtId="0" fontId="3" fillId="0" borderId="0" xfId="6" applyFont="1">
      <alignment vertical="center"/>
    </xf>
    <xf numFmtId="14" fontId="3" fillId="0" borderId="0" xfId="4" applyNumberFormat="1" applyFont="1"/>
    <xf numFmtId="0" fontId="3" fillId="0" borderId="6" xfId="5" applyFill="1" applyBorder="1" applyAlignment="1">
      <alignment horizontal="center" vertical="center"/>
    </xf>
    <xf numFmtId="0" fontId="3" fillId="0" borderId="7" xfId="5" applyFill="1" applyBorder="1" applyAlignment="1">
      <alignment horizontal="center" vertical="center"/>
    </xf>
    <xf numFmtId="0" fontId="3" fillId="0" borderId="8" xfId="5" applyFill="1" applyBorder="1" applyAlignment="1">
      <alignment horizontal="center" vertical="center"/>
    </xf>
    <xf numFmtId="178" fontId="3" fillId="11" borderId="0" xfId="5" applyNumberFormat="1" applyFill="1">
      <alignment vertical="center"/>
    </xf>
    <xf numFmtId="0" fontId="0" fillId="8" borderId="0" xfId="0" applyFill="1"/>
    <xf numFmtId="0" fontId="3" fillId="8" borderId="5" xfId="5" applyFill="1" applyBorder="1">
      <alignment vertical="center"/>
    </xf>
    <xf numFmtId="0" fontId="15" fillId="8" borderId="0" xfId="5" applyFont="1" applyFill="1">
      <alignment vertical="center"/>
    </xf>
    <xf numFmtId="0" fontId="3" fillId="8" borderId="0" xfId="5" applyFill="1" applyBorder="1">
      <alignment vertical="center"/>
    </xf>
    <xf numFmtId="0" fontId="3" fillId="8" borderId="0" xfId="5" applyFont="1" applyFill="1">
      <alignment vertical="center"/>
    </xf>
    <xf numFmtId="49" fontId="3" fillId="0" borderId="0" xfId="5" applyNumberFormat="1" applyFont="1" applyAlignment="1">
      <alignment horizontal="right" vertical="center"/>
    </xf>
    <xf numFmtId="176" fontId="0" fillId="0" borderId="0" xfId="0" applyNumberFormat="1" applyFill="1"/>
    <xf numFmtId="0" fontId="6" fillId="0" borderId="0" xfId="5" applyFont="1" applyBorder="1">
      <alignment vertical="center"/>
    </xf>
    <xf numFmtId="176" fontId="6" fillId="0" borderId="0" xfId="5" applyNumberFormat="1" applyFont="1" applyFill="1" applyBorder="1">
      <alignment vertical="center"/>
    </xf>
    <xf numFmtId="176" fontId="6" fillId="0" borderId="0" xfId="5" applyNumberFormat="1" applyFont="1" applyBorder="1">
      <alignment vertical="center"/>
    </xf>
    <xf numFmtId="176" fontId="9" fillId="0" borderId="0" xfId="5" applyNumberFormat="1" applyFont="1" applyFill="1" applyBorder="1">
      <alignment vertical="center"/>
    </xf>
    <xf numFmtId="3" fontId="6" fillId="0" borderId="0" xfId="5" applyNumberFormat="1" applyFont="1">
      <alignment vertical="center"/>
    </xf>
    <xf numFmtId="0" fontId="6" fillId="4" borderId="0" xfId="5" applyFont="1" applyFill="1" applyBorder="1">
      <alignment vertical="center"/>
    </xf>
    <xf numFmtId="0" fontId="6" fillId="11" borderId="0" xfId="5" applyFont="1" applyFill="1">
      <alignment vertical="center"/>
    </xf>
    <xf numFmtId="176" fontId="6" fillId="11" borderId="0" xfId="5" applyNumberFormat="1" applyFont="1" applyFill="1">
      <alignment vertical="center"/>
    </xf>
    <xf numFmtId="179" fontId="6" fillId="11" borderId="0" xfId="5" applyNumberFormat="1" applyFont="1" applyFill="1">
      <alignment vertical="center"/>
    </xf>
    <xf numFmtId="0" fontId="6" fillId="0" borderId="0" xfId="5" applyFont="1" applyFill="1">
      <alignment vertical="center"/>
    </xf>
    <xf numFmtId="0" fontId="9" fillId="0" borderId="0" xfId="5" applyFont="1" applyFill="1">
      <alignment vertical="center"/>
    </xf>
    <xf numFmtId="0" fontId="16" fillId="0" borderId="0" xfId="5" applyFont="1" applyFill="1">
      <alignment vertical="center"/>
    </xf>
    <xf numFmtId="0" fontId="6" fillId="8" borderId="0" xfId="5" applyFont="1" applyFill="1">
      <alignment vertical="center"/>
    </xf>
    <xf numFmtId="184" fontId="6" fillId="0" borderId="0" xfId="5" applyNumberFormat="1" applyFont="1" applyFill="1" applyBorder="1">
      <alignment vertical="center"/>
    </xf>
    <xf numFmtId="178" fontId="6" fillId="0" borderId="0" xfId="5" applyNumberFormat="1" applyFont="1" applyFill="1" applyBorder="1">
      <alignment vertical="center"/>
    </xf>
    <xf numFmtId="0" fontId="6" fillId="0" borderId="0" xfId="5" applyNumberFormat="1" applyFont="1" applyFill="1" applyBorder="1">
      <alignment vertical="center"/>
    </xf>
    <xf numFmtId="0" fontId="12" fillId="0" borderId="0" xfId="5" applyFont="1" applyFill="1">
      <alignment vertical="center"/>
    </xf>
    <xf numFmtId="0" fontId="16" fillId="2" borderId="0" xfId="5" applyFont="1" applyFill="1" applyBorder="1">
      <alignment vertical="center"/>
    </xf>
    <xf numFmtId="0" fontId="6" fillId="12" borderId="0" xfId="5" applyFont="1" applyFill="1">
      <alignment vertical="center"/>
    </xf>
    <xf numFmtId="180" fontId="16" fillId="2" borderId="0" xfId="1" applyNumberFormat="1" applyFont="1" applyFill="1" applyBorder="1" applyAlignment="1">
      <alignment vertical="center"/>
    </xf>
    <xf numFmtId="0" fontId="16" fillId="2" borderId="2" xfId="5" applyFont="1" applyFill="1" applyBorder="1">
      <alignment vertical="center"/>
    </xf>
    <xf numFmtId="0" fontId="6" fillId="12" borderId="2" xfId="5" applyFont="1" applyFill="1" applyBorder="1">
      <alignment vertical="center"/>
    </xf>
    <xf numFmtId="20" fontId="9" fillId="5" borderId="0" xfId="5" applyNumberFormat="1" applyFont="1" applyFill="1" applyAlignment="1">
      <alignment horizontal="center" vertical="center"/>
    </xf>
    <xf numFmtId="0" fontId="9" fillId="5" borderId="0" xfId="5" applyFont="1" applyFill="1" applyAlignment="1">
      <alignment horizontal="center" vertical="center"/>
    </xf>
    <xf numFmtId="179" fontId="3" fillId="0" borderId="0" xfId="5" applyNumberFormat="1" applyFill="1">
      <alignment vertical="center"/>
    </xf>
    <xf numFmtId="176" fontId="3" fillId="0" borderId="0" xfId="5" applyNumberFormat="1" applyFill="1">
      <alignment vertical="center"/>
    </xf>
    <xf numFmtId="0" fontId="3" fillId="0" borderId="8" xfId="5" applyFill="1" applyBorder="1">
      <alignment vertical="center"/>
    </xf>
    <xf numFmtId="176" fontId="3" fillId="0" borderId="2" xfId="5" applyNumberFormat="1" applyFill="1" applyBorder="1">
      <alignment vertical="center"/>
    </xf>
    <xf numFmtId="40" fontId="3" fillId="0" borderId="1" xfId="2" applyNumberFormat="1" applyFont="1" applyFill="1" applyBorder="1" applyAlignment="1">
      <alignment vertical="center"/>
    </xf>
    <xf numFmtId="40" fontId="3" fillId="0" borderId="2" xfId="2" applyNumberFormat="1" applyFont="1" applyFill="1" applyBorder="1" applyAlignment="1">
      <alignment vertical="center"/>
    </xf>
    <xf numFmtId="0" fontId="3" fillId="0" borderId="0" xfId="5" applyFill="1" applyAlignment="1">
      <alignment vertical="center"/>
    </xf>
    <xf numFmtId="179" fontId="3" fillId="0" borderId="0" xfId="5" applyNumberFormat="1" applyFill="1" applyAlignment="1">
      <alignment vertical="center"/>
    </xf>
    <xf numFmtId="178" fontId="6" fillId="11" borderId="0" xfId="5" applyNumberFormat="1" applyFont="1" applyFill="1">
      <alignment vertical="center"/>
    </xf>
    <xf numFmtId="181" fontId="8" fillId="12" borderId="0" xfId="5" applyNumberFormat="1" applyFont="1" applyFill="1" applyBorder="1">
      <alignment vertical="center"/>
    </xf>
    <xf numFmtId="182" fontId="6" fillId="3" borderId="0" xfId="2" applyNumberFormat="1" applyFont="1" applyFill="1" applyAlignment="1">
      <alignment vertical="center"/>
    </xf>
    <xf numFmtId="38" fontId="6" fillId="3" borderId="0" xfId="2" applyNumberFormat="1" applyFont="1" applyFill="1" applyAlignment="1">
      <alignment vertical="center"/>
    </xf>
    <xf numFmtId="182" fontId="6" fillId="3" borderId="9" xfId="2" applyNumberFormat="1" applyFont="1" applyFill="1" applyBorder="1" applyAlignment="1">
      <alignment vertical="center" wrapText="1"/>
    </xf>
    <xf numFmtId="0" fontId="6" fillId="3" borderId="9" xfId="5" applyFont="1" applyFill="1" applyBorder="1" applyAlignment="1">
      <alignment vertical="center" wrapText="1"/>
    </xf>
    <xf numFmtId="182" fontId="6" fillId="3" borderId="10" xfId="2" applyNumberFormat="1" applyFont="1" applyFill="1" applyBorder="1" applyAlignment="1">
      <alignment vertical="center" wrapText="1"/>
    </xf>
    <xf numFmtId="0" fontId="6" fillId="3" borderId="10" xfId="5" applyFont="1" applyFill="1" applyBorder="1" applyAlignment="1">
      <alignment vertical="center" wrapText="1"/>
    </xf>
    <xf numFmtId="182" fontId="6" fillId="3" borderId="2" xfId="2" applyNumberFormat="1" applyFont="1" applyFill="1" applyBorder="1" applyAlignment="1">
      <alignment vertical="center"/>
    </xf>
    <xf numFmtId="0" fontId="6" fillId="0" borderId="2" xfId="5" applyFont="1" applyBorder="1">
      <alignment vertical="center"/>
    </xf>
    <xf numFmtId="178" fontId="3" fillId="0" borderId="0" xfId="5" applyNumberFormat="1" applyFont="1" applyFill="1">
      <alignment vertical="center"/>
    </xf>
    <xf numFmtId="0" fontId="3" fillId="0" borderId="0" xfId="0" applyFont="1" applyFill="1"/>
    <xf numFmtId="179" fontId="3" fillId="0" borderId="0" xfId="5" applyNumberFormat="1" applyFont="1" applyFill="1">
      <alignment vertical="center"/>
    </xf>
    <xf numFmtId="176" fontId="3" fillId="0" borderId="0" xfId="0" applyNumberFormat="1" applyFont="1" applyFill="1"/>
    <xf numFmtId="0" fontId="13" fillId="0" borderId="0" xfId="0" applyFont="1" applyFill="1"/>
    <xf numFmtId="0" fontId="13" fillId="0" borderId="0" xfId="5" applyFont="1" applyFill="1">
      <alignment vertical="center"/>
    </xf>
    <xf numFmtId="0" fontId="3" fillId="0" borderId="0" xfId="5" applyFont="1" applyFill="1" applyAlignment="1">
      <alignment vertical="center"/>
    </xf>
    <xf numFmtId="179" fontId="3" fillId="0" borderId="0" xfId="5" applyNumberFormat="1" applyFont="1" applyAlignment="1">
      <alignment vertical="center"/>
    </xf>
    <xf numFmtId="179" fontId="3" fillId="0" borderId="0" xfId="5" applyNumberFormat="1" applyAlignment="1">
      <alignment vertical="center"/>
    </xf>
    <xf numFmtId="3" fontId="3" fillId="8" borderId="0" xfId="5" applyNumberFormat="1" applyFill="1">
      <alignment vertical="center"/>
    </xf>
    <xf numFmtId="176" fontId="6" fillId="8" borderId="0" xfId="5" applyNumberFormat="1" applyFont="1" applyFill="1" applyBorder="1">
      <alignment vertical="center"/>
    </xf>
    <xf numFmtId="176" fontId="3" fillId="8" borderId="0" xfId="2" applyNumberFormat="1" applyFont="1" applyFill="1" applyBorder="1" applyAlignment="1">
      <alignment vertical="center"/>
    </xf>
    <xf numFmtId="178" fontId="3" fillId="8" borderId="0" xfId="5" applyNumberFormat="1" applyFill="1">
      <alignment vertical="center"/>
    </xf>
    <xf numFmtId="0" fontId="3" fillId="8" borderId="0" xfId="5" applyNumberFormat="1" applyFill="1" applyBorder="1">
      <alignment vertical="center"/>
    </xf>
    <xf numFmtId="0" fontId="3" fillId="8" borderId="3" xfId="5" applyFont="1" applyFill="1" applyBorder="1">
      <alignment vertical="center"/>
    </xf>
    <xf numFmtId="176" fontId="3" fillId="8" borderId="0" xfId="5" applyNumberFormat="1" applyFill="1" applyBorder="1">
      <alignment vertical="center"/>
    </xf>
    <xf numFmtId="0" fontId="6" fillId="8" borderId="0" xfId="5" applyFont="1" applyFill="1" applyBorder="1">
      <alignment vertical="center"/>
    </xf>
    <xf numFmtId="0" fontId="6" fillId="0" borderId="0" xfId="5" applyFont="1" applyAlignment="1">
      <alignment horizontal="center" vertical="center"/>
    </xf>
    <xf numFmtId="0" fontId="3" fillId="0" borderId="6" xfId="5" applyFill="1" applyBorder="1" applyAlignment="1">
      <alignment horizontal="center" vertical="center"/>
    </xf>
    <xf numFmtId="0" fontId="3" fillId="0" borderId="7" xfId="5" applyFill="1" applyBorder="1" applyAlignment="1">
      <alignment horizontal="center" vertical="center"/>
    </xf>
    <xf numFmtId="0" fontId="3" fillId="0" borderId="8" xfId="5" applyFill="1" applyBorder="1" applyAlignment="1">
      <alignment horizontal="center" vertical="center"/>
    </xf>
    <xf numFmtId="0" fontId="3" fillId="0" borderId="2" xfId="5" applyBorder="1" applyAlignment="1">
      <alignment horizontal="center" vertical="center"/>
    </xf>
    <xf numFmtId="0" fontId="3" fillId="0" borderId="0" xfId="5" applyFont="1" applyAlignment="1">
      <alignment horizontal="center" vertical="center"/>
    </xf>
    <xf numFmtId="0" fontId="3" fillId="0" borderId="0" xfId="5" applyAlignment="1">
      <alignment horizontal="center" vertical="center"/>
    </xf>
    <xf numFmtId="184" fontId="6" fillId="0" borderId="0" xfId="5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5" applyFont="1" applyAlignment="1">
      <alignment horizontal="center" vertical="center"/>
    </xf>
    <xf numFmtId="0" fontId="6" fillId="3" borderId="0" xfId="5" applyFont="1" applyFill="1" applyAlignment="1">
      <alignment horizontal="center" vertical="center"/>
    </xf>
    <xf numFmtId="0" fontId="6" fillId="0" borderId="0" xfId="5" applyFont="1" applyFill="1" applyAlignment="1">
      <alignment horizontal="center" vertical="center"/>
    </xf>
    <xf numFmtId="0" fontId="3" fillId="0" borderId="0" xfId="5" applyFont="1" applyFill="1" applyAlignment="1">
      <alignment horizontal="center" vertical="center"/>
    </xf>
  </cellXfs>
  <cellStyles count="7">
    <cellStyle name="パーセント" xfId="1" builtinId="5"/>
    <cellStyle name="桁区切り" xfId="2" builtinId="6"/>
    <cellStyle name="標準" xfId="0" builtinId="0"/>
    <cellStyle name="標準_dmi_sample" xfId="3"/>
    <cellStyle name="標準_SP500" xfId="4"/>
    <cellStyle name="標準_新自動ﾊﾞｲﾊﾞｲ" xfId="5"/>
    <cellStyle name="標準_前日の値" xfId="6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ja-JP"/>
  <c:chart>
    <c:plotArea>
      <c:layout>
        <c:manualLayout>
          <c:layoutTarget val="inner"/>
          <c:xMode val="edge"/>
          <c:yMode val="edge"/>
          <c:x val="8.6161879895561358E-2"/>
          <c:y val="8.6274840206955444E-2"/>
          <c:w val="0.7389033942558747"/>
          <c:h val="0.83137573290338884"/>
        </c:manualLayout>
      </c:layout>
      <c:lineChart>
        <c:grouping val="standard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Sheet1!$AZ$525:$AZ$1000</c:f>
              <c:numCache>
                <c:formatCode>General</c:formatCode>
                <c:ptCount val="476"/>
                <c:pt idx="0">
                  <c:v>19</c:v>
                </c:pt>
                <c:pt idx="1">
                  <c:v>31</c:v>
                </c:pt>
                <c:pt idx="2">
                  <c:v>56</c:v>
                </c:pt>
                <c:pt idx="3">
                  <c:v>50</c:v>
                </c:pt>
                <c:pt idx="4">
                  <c:v>52</c:v>
                </c:pt>
                <c:pt idx="5">
                  <c:v>57</c:v>
                </c:pt>
                <c:pt idx="6">
                  <c:v>86</c:v>
                </c:pt>
                <c:pt idx="7">
                  <c:v>61</c:v>
                </c:pt>
                <c:pt idx="8">
                  <c:v>67</c:v>
                </c:pt>
                <c:pt idx="9">
                  <c:v>44</c:v>
                </c:pt>
                <c:pt idx="10">
                  <c:v>48</c:v>
                </c:pt>
                <c:pt idx="11">
                  <c:v>50</c:v>
                </c:pt>
                <c:pt idx="12">
                  <c:v>89</c:v>
                </c:pt>
                <c:pt idx="13">
                  <c:v>91</c:v>
                </c:pt>
                <c:pt idx="14">
                  <c:v>84</c:v>
                </c:pt>
                <c:pt idx="15">
                  <c:v>130</c:v>
                </c:pt>
                <c:pt idx="16">
                  <c:v>115</c:v>
                </c:pt>
                <c:pt idx="17">
                  <c:v>137</c:v>
                </c:pt>
                <c:pt idx="18">
                  <c:v>146</c:v>
                </c:pt>
                <c:pt idx="19">
                  <c:v>111</c:v>
                </c:pt>
                <c:pt idx="20">
                  <c:v>77</c:v>
                </c:pt>
                <c:pt idx="21">
                  <c:v>61</c:v>
                </c:pt>
                <c:pt idx="22">
                  <c:v>-19</c:v>
                </c:pt>
                <c:pt idx="23">
                  <c:v>-126</c:v>
                </c:pt>
                <c:pt idx="24">
                  <c:v>-71</c:v>
                </c:pt>
                <c:pt idx="25">
                  <c:v>-55</c:v>
                </c:pt>
                <c:pt idx="26">
                  <c:v>-57</c:v>
                </c:pt>
                <c:pt idx="27">
                  <c:v>-23</c:v>
                </c:pt>
                <c:pt idx="28">
                  <c:v>-30</c:v>
                </c:pt>
                <c:pt idx="29">
                  <c:v>-28</c:v>
                </c:pt>
                <c:pt idx="30">
                  <c:v>-23</c:v>
                </c:pt>
                <c:pt idx="31">
                  <c:v>8</c:v>
                </c:pt>
                <c:pt idx="32">
                  <c:v>14</c:v>
                </c:pt>
                <c:pt idx="33">
                  <c:v>53</c:v>
                </c:pt>
                <c:pt idx="34">
                  <c:v>67</c:v>
                </c:pt>
                <c:pt idx="35">
                  <c:v>82</c:v>
                </c:pt>
                <c:pt idx="36">
                  <c:v>158</c:v>
                </c:pt>
                <c:pt idx="37">
                  <c:v>182</c:v>
                </c:pt>
                <c:pt idx="38">
                  <c:v>178</c:v>
                </c:pt>
                <c:pt idx="39">
                  <c:v>195</c:v>
                </c:pt>
                <c:pt idx="40">
                  <c:v>148</c:v>
                </c:pt>
                <c:pt idx="41">
                  <c:v>100</c:v>
                </c:pt>
                <c:pt idx="42">
                  <c:v>80</c:v>
                </c:pt>
                <c:pt idx="43">
                  <c:v>135</c:v>
                </c:pt>
                <c:pt idx="44">
                  <c:v>181</c:v>
                </c:pt>
                <c:pt idx="45">
                  <c:v>184</c:v>
                </c:pt>
                <c:pt idx="46">
                  <c:v>199</c:v>
                </c:pt>
                <c:pt idx="47">
                  <c:v>187</c:v>
                </c:pt>
                <c:pt idx="48">
                  <c:v>171</c:v>
                </c:pt>
                <c:pt idx="49">
                  <c:v>186</c:v>
                </c:pt>
                <c:pt idx="50">
                  <c:v>171</c:v>
                </c:pt>
                <c:pt idx="51">
                  <c:v>164</c:v>
                </c:pt>
                <c:pt idx="52">
                  <c:v>164</c:v>
                </c:pt>
                <c:pt idx="53">
                  <c:v>188</c:v>
                </c:pt>
                <c:pt idx="54">
                  <c:v>-66</c:v>
                </c:pt>
                <c:pt idx="55">
                  <c:v>-29</c:v>
                </c:pt>
                <c:pt idx="56">
                  <c:v>-47</c:v>
                </c:pt>
                <c:pt idx="57">
                  <c:v>-47</c:v>
                </c:pt>
                <c:pt idx="58">
                  <c:v>-94</c:v>
                </c:pt>
                <c:pt idx="59">
                  <c:v>-88</c:v>
                </c:pt>
                <c:pt idx="60">
                  <c:v>-139</c:v>
                </c:pt>
                <c:pt idx="61">
                  <c:v>-159</c:v>
                </c:pt>
                <c:pt idx="62">
                  <c:v>-191</c:v>
                </c:pt>
                <c:pt idx="63">
                  <c:v>-149</c:v>
                </c:pt>
                <c:pt idx="64">
                  <c:v>-150</c:v>
                </c:pt>
                <c:pt idx="65">
                  <c:v>-116</c:v>
                </c:pt>
                <c:pt idx="66">
                  <c:v>-80</c:v>
                </c:pt>
                <c:pt idx="67">
                  <c:v>-54</c:v>
                </c:pt>
                <c:pt idx="68">
                  <c:v>-56</c:v>
                </c:pt>
                <c:pt idx="69">
                  <c:v>-100</c:v>
                </c:pt>
                <c:pt idx="70">
                  <c:v>-81</c:v>
                </c:pt>
                <c:pt idx="71">
                  <c:v>-72</c:v>
                </c:pt>
                <c:pt idx="72">
                  <c:v>-90</c:v>
                </c:pt>
                <c:pt idx="73">
                  <c:v>-85</c:v>
                </c:pt>
                <c:pt idx="74">
                  <c:v>-105</c:v>
                </c:pt>
                <c:pt idx="75">
                  <c:v>-90</c:v>
                </c:pt>
                <c:pt idx="76">
                  <c:v>-95</c:v>
                </c:pt>
                <c:pt idx="77">
                  <c:v>-100</c:v>
                </c:pt>
                <c:pt idx="78">
                  <c:v>-103</c:v>
                </c:pt>
                <c:pt idx="79">
                  <c:v>-73</c:v>
                </c:pt>
                <c:pt idx="80">
                  <c:v>-92</c:v>
                </c:pt>
                <c:pt idx="81">
                  <c:v>-130</c:v>
                </c:pt>
                <c:pt idx="82">
                  <c:v>-106</c:v>
                </c:pt>
                <c:pt idx="83">
                  <c:v>-79</c:v>
                </c:pt>
                <c:pt idx="84">
                  <c:v>-74</c:v>
                </c:pt>
                <c:pt idx="85">
                  <c:v>-50</c:v>
                </c:pt>
                <c:pt idx="86">
                  <c:v>-42</c:v>
                </c:pt>
                <c:pt idx="87">
                  <c:v>-36</c:v>
                </c:pt>
                <c:pt idx="88">
                  <c:v>-27</c:v>
                </c:pt>
                <c:pt idx="89">
                  <c:v>-77</c:v>
                </c:pt>
                <c:pt idx="90">
                  <c:v>-127</c:v>
                </c:pt>
                <c:pt idx="91">
                  <c:v>-158</c:v>
                </c:pt>
                <c:pt idx="92">
                  <c:v>-147</c:v>
                </c:pt>
                <c:pt idx="93">
                  <c:v>-154</c:v>
                </c:pt>
                <c:pt idx="94">
                  <c:v>-162</c:v>
                </c:pt>
                <c:pt idx="95">
                  <c:v>-166</c:v>
                </c:pt>
                <c:pt idx="96">
                  <c:v>-157</c:v>
                </c:pt>
                <c:pt idx="97">
                  <c:v>-120</c:v>
                </c:pt>
                <c:pt idx="98">
                  <c:v>-96</c:v>
                </c:pt>
                <c:pt idx="99">
                  <c:v>-82</c:v>
                </c:pt>
                <c:pt idx="100">
                  <c:v>-74</c:v>
                </c:pt>
                <c:pt idx="101">
                  <c:v>-78</c:v>
                </c:pt>
                <c:pt idx="102">
                  <c:v>-36</c:v>
                </c:pt>
                <c:pt idx="103">
                  <c:v>-21</c:v>
                </c:pt>
                <c:pt idx="104">
                  <c:v>-17</c:v>
                </c:pt>
                <c:pt idx="105">
                  <c:v>38</c:v>
                </c:pt>
                <c:pt idx="106">
                  <c:v>0</c:v>
                </c:pt>
                <c:pt idx="107">
                  <c:v>13</c:v>
                </c:pt>
                <c:pt idx="108">
                  <c:v>-16</c:v>
                </c:pt>
                <c:pt idx="109">
                  <c:v>41</c:v>
                </c:pt>
                <c:pt idx="110">
                  <c:v>37</c:v>
                </c:pt>
                <c:pt idx="111">
                  <c:v>54</c:v>
                </c:pt>
                <c:pt idx="112">
                  <c:v>46</c:v>
                </c:pt>
                <c:pt idx="113">
                  <c:v>42</c:v>
                </c:pt>
                <c:pt idx="114">
                  <c:v>39</c:v>
                </c:pt>
                <c:pt idx="115">
                  <c:v>48</c:v>
                </c:pt>
                <c:pt idx="116">
                  <c:v>113</c:v>
                </c:pt>
                <c:pt idx="117">
                  <c:v>91</c:v>
                </c:pt>
                <c:pt idx="118">
                  <c:v>-5</c:v>
                </c:pt>
                <c:pt idx="119">
                  <c:v>62</c:v>
                </c:pt>
                <c:pt idx="120">
                  <c:v>91</c:v>
                </c:pt>
                <c:pt idx="121">
                  <c:v>110</c:v>
                </c:pt>
                <c:pt idx="122">
                  <c:v>230</c:v>
                </c:pt>
                <c:pt idx="123">
                  <c:v>168</c:v>
                </c:pt>
                <c:pt idx="124">
                  <c:v>122</c:v>
                </c:pt>
                <c:pt idx="125">
                  <c:v>178</c:v>
                </c:pt>
                <c:pt idx="126">
                  <c:v>204</c:v>
                </c:pt>
                <c:pt idx="127">
                  <c:v>194</c:v>
                </c:pt>
                <c:pt idx="128">
                  <c:v>271</c:v>
                </c:pt>
                <c:pt idx="129">
                  <c:v>311</c:v>
                </c:pt>
                <c:pt idx="130">
                  <c:v>376</c:v>
                </c:pt>
                <c:pt idx="131">
                  <c:v>285</c:v>
                </c:pt>
                <c:pt idx="132">
                  <c:v>62</c:v>
                </c:pt>
                <c:pt idx="133">
                  <c:v>157</c:v>
                </c:pt>
                <c:pt idx="134">
                  <c:v>358</c:v>
                </c:pt>
                <c:pt idx="135">
                  <c:v>301</c:v>
                </c:pt>
                <c:pt idx="136">
                  <c:v>384</c:v>
                </c:pt>
                <c:pt idx="137">
                  <c:v>393</c:v>
                </c:pt>
                <c:pt idx="138">
                  <c:v>394</c:v>
                </c:pt>
                <c:pt idx="139">
                  <c:v>476</c:v>
                </c:pt>
                <c:pt idx="140">
                  <c:v>497</c:v>
                </c:pt>
                <c:pt idx="141">
                  <c:v>502</c:v>
                </c:pt>
                <c:pt idx="142">
                  <c:v>431</c:v>
                </c:pt>
                <c:pt idx="143">
                  <c:v>508</c:v>
                </c:pt>
                <c:pt idx="144">
                  <c:v>465</c:v>
                </c:pt>
                <c:pt idx="145">
                  <c:v>445</c:v>
                </c:pt>
                <c:pt idx="146">
                  <c:v>490</c:v>
                </c:pt>
                <c:pt idx="147">
                  <c:v>471</c:v>
                </c:pt>
                <c:pt idx="148">
                  <c:v>413</c:v>
                </c:pt>
                <c:pt idx="149">
                  <c:v>415</c:v>
                </c:pt>
                <c:pt idx="150">
                  <c:v>439</c:v>
                </c:pt>
                <c:pt idx="151">
                  <c:v>384</c:v>
                </c:pt>
                <c:pt idx="152">
                  <c:v>100</c:v>
                </c:pt>
                <c:pt idx="153">
                  <c:v>150</c:v>
                </c:pt>
                <c:pt idx="154">
                  <c:v>140</c:v>
                </c:pt>
                <c:pt idx="155">
                  <c:v>-27</c:v>
                </c:pt>
                <c:pt idx="156">
                  <c:v>-32</c:v>
                </c:pt>
                <c:pt idx="157">
                  <c:v>-2</c:v>
                </c:pt>
                <c:pt idx="158">
                  <c:v>25</c:v>
                </c:pt>
                <c:pt idx="159">
                  <c:v>-50</c:v>
                </c:pt>
                <c:pt idx="160">
                  <c:v>-10</c:v>
                </c:pt>
                <c:pt idx="161">
                  <c:v>5</c:v>
                </c:pt>
                <c:pt idx="162">
                  <c:v>43</c:v>
                </c:pt>
                <c:pt idx="163">
                  <c:v>18</c:v>
                </c:pt>
                <c:pt idx="164">
                  <c:v>46</c:v>
                </c:pt>
                <c:pt idx="165">
                  <c:v>11</c:v>
                </c:pt>
                <c:pt idx="166">
                  <c:v>34</c:v>
                </c:pt>
                <c:pt idx="167">
                  <c:v>-32</c:v>
                </c:pt>
                <c:pt idx="168">
                  <c:v>-42</c:v>
                </c:pt>
                <c:pt idx="169">
                  <c:v>-62</c:v>
                </c:pt>
                <c:pt idx="170">
                  <c:v>-55</c:v>
                </c:pt>
                <c:pt idx="171">
                  <c:v>-25</c:v>
                </c:pt>
                <c:pt idx="172">
                  <c:v>-23</c:v>
                </c:pt>
                <c:pt idx="173">
                  <c:v>79</c:v>
                </c:pt>
                <c:pt idx="174">
                  <c:v>240</c:v>
                </c:pt>
                <c:pt idx="175">
                  <c:v>318</c:v>
                </c:pt>
                <c:pt idx="176">
                  <c:v>326</c:v>
                </c:pt>
                <c:pt idx="177">
                  <c:v>306</c:v>
                </c:pt>
                <c:pt idx="178">
                  <c:v>322</c:v>
                </c:pt>
                <c:pt idx="179">
                  <c:v>385</c:v>
                </c:pt>
                <c:pt idx="180">
                  <c:v>382</c:v>
                </c:pt>
                <c:pt idx="181">
                  <c:v>440</c:v>
                </c:pt>
                <c:pt idx="182">
                  <c:v>430</c:v>
                </c:pt>
                <c:pt idx="183">
                  <c:v>402</c:v>
                </c:pt>
                <c:pt idx="184">
                  <c:v>397</c:v>
                </c:pt>
                <c:pt idx="185">
                  <c:v>460</c:v>
                </c:pt>
                <c:pt idx="186">
                  <c:v>456</c:v>
                </c:pt>
                <c:pt idx="187">
                  <c:v>490</c:v>
                </c:pt>
                <c:pt idx="188">
                  <c:v>481</c:v>
                </c:pt>
                <c:pt idx="189">
                  <c:v>377</c:v>
                </c:pt>
                <c:pt idx="190">
                  <c:v>374</c:v>
                </c:pt>
                <c:pt idx="191">
                  <c:v>273</c:v>
                </c:pt>
                <c:pt idx="192">
                  <c:v>292</c:v>
                </c:pt>
                <c:pt idx="193">
                  <c:v>287</c:v>
                </c:pt>
                <c:pt idx="194">
                  <c:v>333</c:v>
                </c:pt>
                <c:pt idx="195">
                  <c:v>373</c:v>
                </c:pt>
                <c:pt idx="196">
                  <c:v>395</c:v>
                </c:pt>
                <c:pt idx="197">
                  <c:v>466</c:v>
                </c:pt>
                <c:pt idx="198">
                  <c:v>477</c:v>
                </c:pt>
                <c:pt idx="199">
                  <c:v>512</c:v>
                </c:pt>
                <c:pt idx="200">
                  <c:v>442</c:v>
                </c:pt>
                <c:pt idx="201">
                  <c:v>474</c:v>
                </c:pt>
                <c:pt idx="202">
                  <c:v>494</c:v>
                </c:pt>
                <c:pt idx="203">
                  <c:v>428</c:v>
                </c:pt>
                <c:pt idx="204">
                  <c:v>442</c:v>
                </c:pt>
                <c:pt idx="205">
                  <c:v>410</c:v>
                </c:pt>
                <c:pt idx="206">
                  <c:v>355</c:v>
                </c:pt>
                <c:pt idx="207">
                  <c:v>207</c:v>
                </c:pt>
                <c:pt idx="208">
                  <c:v>200</c:v>
                </c:pt>
                <c:pt idx="209">
                  <c:v>220</c:v>
                </c:pt>
                <c:pt idx="210">
                  <c:v>226</c:v>
                </c:pt>
                <c:pt idx="211">
                  <c:v>269</c:v>
                </c:pt>
                <c:pt idx="212">
                  <c:v>245</c:v>
                </c:pt>
                <c:pt idx="213">
                  <c:v>208</c:v>
                </c:pt>
                <c:pt idx="214">
                  <c:v>224</c:v>
                </c:pt>
                <c:pt idx="215">
                  <c:v>200</c:v>
                </c:pt>
                <c:pt idx="216">
                  <c:v>130</c:v>
                </c:pt>
                <c:pt idx="217">
                  <c:v>132</c:v>
                </c:pt>
                <c:pt idx="218">
                  <c:v>224</c:v>
                </c:pt>
                <c:pt idx="219">
                  <c:v>245</c:v>
                </c:pt>
                <c:pt idx="220">
                  <c:v>256</c:v>
                </c:pt>
                <c:pt idx="221">
                  <c:v>217</c:v>
                </c:pt>
                <c:pt idx="222">
                  <c:v>264</c:v>
                </c:pt>
                <c:pt idx="223">
                  <c:v>262</c:v>
                </c:pt>
                <c:pt idx="224">
                  <c:v>256</c:v>
                </c:pt>
                <c:pt idx="225">
                  <c:v>238</c:v>
                </c:pt>
                <c:pt idx="226">
                  <c:v>242</c:v>
                </c:pt>
                <c:pt idx="227">
                  <c:v>227</c:v>
                </c:pt>
                <c:pt idx="228">
                  <c:v>237</c:v>
                </c:pt>
                <c:pt idx="229">
                  <c:v>236</c:v>
                </c:pt>
                <c:pt idx="230">
                  <c:v>241</c:v>
                </c:pt>
                <c:pt idx="231">
                  <c:v>267</c:v>
                </c:pt>
                <c:pt idx="232">
                  <c:v>277</c:v>
                </c:pt>
                <c:pt idx="233">
                  <c:v>372</c:v>
                </c:pt>
                <c:pt idx="234">
                  <c:v>389</c:v>
                </c:pt>
                <c:pt idx="235">
                  <c:v>424</c:v>
                </c:pt>
                <c:pt idx="236">
                  <c:v>409</c:v>
                </c:pt>
                <c:pt idx="237">
                  <c:v>396</c:v>
                </c:pt>
                <c:pt idx="238">
                  <c:v>421</c:v>
                </c:pt>
                <c:pt idx="239">
                  <c:v>440</c:v>
                </c:pt>
                <c:pt idx="240">
                  <c:v>393</c:v>
                </c:pt>
                <c:pt idx="241">
                  <c:v>359</c:v>
                </c:pt>
                <c:pt idx="242">
                  <c:v>412</c:v>
                </c:pt>
                <c:pt idx="243">
                  <c:v>374</c:v>
                </c:pt>
                <c:pt idx="244">
                  <c:v>384</c:v>
                </c:pt>
                <c:pt idx="245">
                  <c:v>390</c:v>
                </c:pt>
                <c:pt idx="246">
                  <c:v>353</c:v>
                </c:pt>
                <c:pt idx="247">
                  <c:v>376</c:v>
                </c:pt>
                <c:pt idx="248">
                  <c:v>380</c:v>
                </c:pt>
                <c:pt idx="249">
                  <c:v>416</c:v>
                </c:pt>
                <c:pt idx="250">
                  <c:v>458</c:v>
                </c:pt>
                <c:pt idx="251">
                  <c:v>469</c:v>
                </c:pt>
                <c:pt idx="252">
                  <c:v>510</c:v>
                </c:pt>
                <c:pt idx="253">
                  <c:v>569</c:v>
                </c:pt>
                <c:pt idx="254">
                  <c:v>572</c:v>
                </c:pt>
                <c:pt idx="255">
                  <c:v>648</c:v>
                </c:pt>
                <c:pt idx="256">
                  <c:v>597</c:v>
                </c:pt>
                <c:pt idx="257">
                  <c:v>617</c:v>
                </c:pt>
                <c:pt idx="258">
                  <c:v>443</c:v>
                </c:pt>
                <c:pt idx="259">
                  <c:v>451</c:v>
                </c:pt>
                <c:pt idx="260">
                  <c:v>439</c:v>
                </c:pt>
                <c:pt idx="261">
                  <c:v>446</c:v>
                </c:pt>
                <c:pt idx="262">
                  <c:v>349</c:v>
                </c:pt>
                <c:pt idx="263">
                  <c:v>409</c:v>
                </c:pt>
                <c:pt idx="264">
                  <c:v>451</c:v>
                </c:pt>
                <c:pt idx="265">
                  <c:v>516</c:v>
                </c:pt>
                <c:pt idx="266">
                  <c:v>509</c:v>
                </c:pt>
                <c:pt idx="267">
                  <c:v>475</c:v>
                </c:pt>
                <c:pt idx="268">
                  <c:v>430</c:v>
                </c:pt>
                <c:pt idx="269">
                  <c:v>450</c:v>
                </c:pt>
                <c:pt idx="270">
                  <c:v>452</c:v>
                </c:pt>
                <c:pt idx="271">
                  <c:v>458</c:v>
                </c:pt>
                <c:pt idx="272">
                  <c:v>440</c:v>
                </c:pt>
                <c:pt idx="273">
                  <c:v>403</c:v>
                </c:pt>
                <c:pt idx="274">
                  <c:v>458</c:v>
                </c:pt>
                <c:pt idx="275">
                  <c:v>551</c:v>
                </c:pt>
                <c:pt idx="276">
                  <c:v>540</c:v>
                </c:pt>
                <c:pt idx="277">
                  <c:v>496</c:v>
                </c:pt>
                <c:pt idx="278">
                  <c:v>487</c:v>
                </c:pt>
                <c:pt idx="279">
                  <c:v>546</c:v>
                </c:pt>
                <c:pt idx="280">
                  <c:v>513</c:v>
                </c:pt>
                <c:pt idx="281">
                  <c:v>473</c:v>
                </c:pt>
                <c:pt idx="282">
                  <c:v>420</c:v>
                </c:pt>
                <c:pt idx="283">
                  <c:v>429</c:v>
                </c:pt>
                <c:pt idx="284">
                  <c:v>410</c:v>
                </c:pt>
                <c:pt idx="285">
                  <c:v>429</c:v>
                </c:pt>
                <c:pt idx="286">
                  <c:v>432</c:v>
                </c:pt>
                <c:pt idx="287">
                  <c:v>460</c:v>
                </c:pt>
                <c:pt idx="288">
                  <c:v>507</c:v>
                </c:pt>
                <c:pt idx="289">
                  <c:v>451</c:v>
                </c:pt>
                <c:pt idx="290">
                  <c:v>462</c:v>
                </c:pt>
                <c:pt idx="291">
                  <c:v>486</c:v>
                </c:pt>
                <c:pt idx="292">
                  <c:v>460</c:v>
                </c:pt>
                <c:pt idx="293">
                  <c:v>464</c:v>
                </c:pt>
                <c:pt idx="294">
                  <c:v>462</c:v>
                </c:pt>
                <c:pt idx="295">
                  <c:v>471</c:v>
                </c:pt>
                <c:pt idx="296">
                  <c:v>508</c:v>
                </c:pt>
                <c:pt idx="297">
                  <c:v>511</c:v>
                </c:pt>
                <c:pt idx="298">
                  <c:v>522</c:v>
                </c:pt>
                <c:pt idx="299">
                  <c:v>512</c:v>
                </c:pt>
                <c:pt idx="300">
                  <c:v>535</c:v>
                </c:pt>
                <c:pt idx="301">
                  <c:v>472</c:v>
                </c:pt>
                <c:pt idx="302">
                  <c:v>474</c:v>
                </c:pt>
                <c:pt idx="303">
                  <c:v>402</c:v>
                </c:pt>
                <c:pt idx="304">
                  <c:v>387</c:v>
                </c:pt>
                <c:pt idx="305">
                  <c:v>391</c:v>
                </c:pt>
                <c:pt idx="306">
                  <c:v>412</c:v>
                </c:pt>
                <c:pt idx="307">
                  <c:v>359</c:v>
                </c:pt>
                <c:pt idx="308">
                  <c:v>340</c:v>
                </c:pt>
                <c:pt idx="309">
                  <c:v>368</c:v>
                </c:pt>
                <c:pt idx="310">
                  <c:v>392</c:v>
                </c:pt>
                <c:pt idx="311">
                  <c:v>431</c:v>
                </c:pt>
                <c:pt idx="312">
                  <c:v>437</c:v>
                </c:pt>
                <c:pt idx="313">
                  <c:v>420</c:v>
                </c:pt>
                <c:pt idx="314">
                  <c:v>419</c:v>
                </c:pt>
                <c:pt idx="315">
                  <c:v>439</c:v>
                </c:pt>
                <c:pt idx="316">
                  <c:v>466</c:v>
                </c:pt>
                <c:pt idx="317">
                  <c:v>463</c:v>
                </c:pt>
                <c:pt idx="318">
                  <c:v>402</c:v>
                </c:pt>
                <c:pt idx="319">
                  <c:v>426</c:v>
                </c:pt>
                <c:pt idx="320">
                  <c:v>407</c:v>
                </c:pt>
                <c:pt idx="321">
                  <c:v>537</c:v>
                </c:pt>
                <c:pt idx="322">
                  <c:v>561</c:v>
                </c:pt>
                <c:pt idx="323">
                  <c:v>599</c:v>
                </c:pt>
                <c:pt idx="324">
                  <c:v>590</c:v>
                </c:pt>
                <c:pt idx="325">
                  <c:v>534</c:v>
                </c:pt>
                <c:pt idx="326">
                  <c:v>631</c:v>
                </c:pt>
                <c:pt idx="327">
                  <c:v>606</c:v>
                </c:pt>
                <c:pt idx="328">
                  <c:v>646</c:v>
                </c:pt>
                <c:pt idx="329">
                  <c:v>645</c:v>
                </c:pt>
                <c:pt idx="330">
                  <c:v>650</c:v>
                </c:pt>
                <c:pt idx="331">
                  <c:v>643</c:v>
                </c:pt>
                <c:pt idx="332">
                  <c:v>652</c:v>
                </c:pt>
                <c:pt idx="333">
                  <c:v>637</c:v>
                </c:pt>
                <c:pt idx="334">
                  <c:v>637</c:v>
                </c:pt>
                <c:pt idx="335">
                  <c:v>582</c:v>
                </c:pt>
                <c:pt idx="336">
                  <c:v>607</c:v>
                </c:pt>
                <c:pt idx="337">
                  <c:v>630</c:v>
                </c:pt>
                <c:pt idx="338">
                  <c:v>607</c:v>
                </c:pt>
                <c:pt idx="339">
                  <c:v>617</c:v>
                </c:pt>
                <c:pt idx="340">
                  <c:v>567</c:v>
                </c:pt>
                <c:pt idx="341">
                  <c:v>654</c:v>
                </c:pt>
                <c:pt idx="342">
                  <c:v>651</c:v>
                </c:pt>
                <c:pt idx="343">
                  <c:v>685</c:v>
                </c:pt>
                <c:pt idx="344">
                  <c:v>697</c:v>
                </c:pt>
                <c:pt idx="345">
                  <c:v>683</c:v>
                </c:pt>
                <c:pt idx="346">
                  <c:v>605</c:v>
                </c:pt>
                <c:pt idx="347">
                  <c:v>616</c:v>
                </c:pt>
                <c:pt idx="348">
                  <c:v>591</c:v>
                </c:pt>
                <c:pt idx="349">
                  <c:v>603</c:v>
                </c:pt>
                <c:pt idx="350">
                  <c:v>613</c:v>
                </c:pt>
                <c:pt idx="351">
                  <c:v>626</c:v>
                </c:pt>
                <c:pt idx="352">
                  <c:v>608</c:v>
                </c:pt>
                <c:pt idx="353">
                  <c:v>575</c:v>
                </c:pt>
                <c:pt idx="354">
                  <c:v>594</c:v>
                </c:pt>
                <c:pt idx="355">
                  <c:v>578</c:v>
                </c:pt>
                <c:pt idx="356">
                  <c:v>604</c:v>
                </c:pt>
                <c:pt idx="357">
                  <c:v>620</c:v>
                </c:pt>
                <c:pt idx="358">
                  <c:v>659</c:v>
                </c:pt>
                <c:pt idx="359">
                  <c:v>680</c:v>
                </c:pt>
                <c:pt idx="360">
                  <c:v>701</c:v>
                </c:pt>
                <c:pt idx="361">
                  <c:v>696</c:v>
                </c:pt>
                <c:pt idx="362">
                  <c:v>668</c:v>
                </c:pt>
                <c:pt idx="363">
                  <c:v>643</c:v>
                </c:pt>
                <c:pt idx="364">
                  <c:v>599</c:v>
                </c:pt>
                <c:pt idx="365">
                  <c:v>651</c:v>
                </c:pt>
                <c:pt idx="366">
                  <c:v>659</c:v>
                </c:pt>
                <c:pt idx="367">
                  <c:v>661</c:v>
                </c:pt>
                <c:pt idx="368">
                  <c:v>676</c:v>
                </c:pt>
                <c:pt idx="369">
                  <c:v>684</c:v>
                </c:pt>
                <c:pt idx="370">
                  <c:v>703</c:v>
                </c:pt>
                <c:pt idx="371">
                  <c:v>684</c:v>
                </c:pt>
                <c:pt idx="372">
                  <c:v>662</c:v>
                </c:pt>
                <c:pt idx="373">
                  <c:v>696</c:v>
                </c:pt>
                <c:pt idx="374">
                  <c:v>735</c:v>
                </c:pt>
                <c:pt idx="375">
                  <c:v>742</c:v>
                </c:pt>
                <c:pt idx="376">
                  <c:v>735</c:v>
                </c:pt>
                <c:pt idx="377">
                  <c:v>758</c:v>
                </c:pt>
                <c:pt idx="378">
                  <c:v>759</c:v>
                </c:pt>
                <c:pt idx="379">
                  <c:v>771</c:v>
                </c:pt>
                <c:pt idx="380">
                  <c:v>799</c:v>
                </c:pt>
                <c:pt idx="381">
                  <c:v>785</c:v>
                </c:pt>
                <c:pt idx="382">
                  <c:v>767</c:v>
                </c:pt>
                <c:pt idx="383">
                  <c:v>758</c:v>
                </c:pt>
                <c:pt idx="384">
                  <c:v>741</c:v>
                </c:pt>
                <c:pt idx="385">
                  <c:v>808</c:v>
                </c:pt>
                <c:pt idx="386">
                  <c:v>817</c:v>
                </c:pt>
                <c:pt idx="387">
                  <c:v>817</c:v>
                </c:pt>
                <c:pt idx="388">
                  <c:v>818</c:v>
                </c:pt>
                <c:pt idx="389">
                  <c:v>817</c:v>
                </c:pt>
                <c:pt idx="390">
                  <c:v>883</c:v>
                </c:pt>
                <c:pt idx="391">
                  <c:v>868</c:v>
                </c:pt>
                <c:pt idx="392">
                  <c:v>853</c:v>
                </c:pt>
                <c:pt idx="393">
                  <c:v>835</c:v>
                </c:pt>
                <c:pt idx="394">
                  <c:v>932</c:v>
                </c:pt>
                <c:pt idx="395">
                  <c:v>958</c:v>
                </c:pt>
                <c:pt idx="396">
                  <c:v>989</c:v>
                </c:pt>
                <c:pt idx="397">
                  <c:v>939</c:v>
                </c:pt>
                <c:pt idx="398">
                  <c:v>960</c:v>
                </c:pt>
                <c:pt idx="399">
                  <c:v>947</c:v>
                </c:pt>
                <c:pt idx="400">
                  <c:v>942</c:v>
                </c:pt>
                <c:pt idx="401">
                  <c:v>922</c:v>
                </c:pt>
                <c:pt idx="402">
                  <c:v>902</c:v>
                </c:pt>
                <c:pt idx="403">
                  <c:v>944</c:v>
                </c:pt>
                <c:pt idx="404">
                  <c:v>932</c:v>
                </c:pt>
                <c:pt idx="405">
                  <c:v>955</c:v>
                </c:pt>
                <c:pt idx="406">
                  <c:v>953</c:v>
                </c:pt>
                <c:pt idx="407">
                  <c:v>980</c:v>
                </c:pt>
                <c:pt idx="408">
                  <c:v>990</c:v>
                </c:pt>
                <c:pt idx="409">
                  <c:v>947</c:v>
                </c:pt>
                <c:pt idx="410">
                  <c:v>917</c:v>
                </c:pt>
                <c:pt idx="411">
                  <c:v>899</c:v>
                </c:pt>
                <c:pt idx="412">
                  <c:v>920</c:v>
                </c:pt>
                <c:pt idx="413">
                  <c:v>846</c:v>
                </c:pt>
                <c:pt idx="414">
                  <c:v>830</c:v>
                </c:pt>
                <c:pt idx="415">
                  <c:v>847</c:v>
                </c:pt>
                <c:pt idx="416">
                  <c:v>858</c:v>
                </c:pt>
                <c:pt idx="417">
                  <c:v>858</c:v>
                </c:pt>
                <c:pt idx="418">
                  <c:v>808</c:v>
                </c:pt>
                <c:pt idx="419">
                  <c:v>835</c:v>
                </c:pt>
                <c:pt idx="420">
                  <c:v>819</c:v>
                </c:pt>
                <c:pt idx="421">
                  <c:v>812</c:v>
                </c:pt>
                <c:pt idx="422">
                  <c:v>813</c:v>
                </c:pt>
                <c:pt idx="423">
                  <c:v>827</c:v>
                </c:pt>
                <c:pt idx="424">
                  <c:v>825</c:v>
                </c:pt>
                <c:pt idx="425">
                  <c:v>838</c:v>
                </c:pt>
                <c:pt idx="426">
                  <c:v>861</c:v>
                </c:pt>
                <c:pt idx="427">
                  <c:v>851</c:v>
                </c:pt>
                <c:pt idx="428">
                  <c:v>795</c:v>
                </c:pt>
                <c:pt idx="429">
                  <c:v>813</c:v>
                </c:pt>
                <c:pt idx="430">
                  <c:v>889</c:v>
                </c:pt>
                <c:pt idx="431">
                  <c:v>850</c:v>
                </c:pt>
                <c:pt idx="432">
                  <c:v>864</c:v>
                </c:pt>
                <c:pt idx="433">
                  <c:v>868</c:v>
                </c:pt>
                <c:pt idx="434">
                  <c:v>856</c:v>
                </c:pt>
                <c:pt idx="435">
                  <c:v>873</c:v>
                </c:pt>
                <c:pt idx="436">
                  <c:v>880</c:v>
                </c:pt>
                <c:pt idx="437">
                  <c:v>872</c:v>
                </c:pt>
                <c:pt idx="438">
                  <c:v>902</c:v>
                </c:pt>
                <c:pt idx="439">
                  <c:v>924</c:v>
                </c:pt>
                <c:pt idx="440">
                  <c:v>936</c:v>
                </c:pt>
                <c:pt idx="441">
                  <c:v>981</c:v>
                </c:pt>
                <c:pt idx="442">
                  <c:v>1037</c:v>
                </c:pt>
                <c:pt idx="443">
                  <c:v>1019</c:v>
                </c:pt>
                <c:pt idx="444">
                  <c:v>986</c:v>
                </c:pt>
                <c:pt idx="445">
                  <c:v>965</c:v>
                </c:pt>
                <c:pt idx="446">
                  <c:v>977</c:v>
                </c:pt>
                <c:pt idx="447">
                  <c:v>934</c:v>
                </c:pt>
                <c:pt idx="448">
                  <c:v>920</c:v>
                </c:pt>
                <c:pt idx="449">
                  <c:v>881</c:v>
                </c:pt>
                <c:pt idx="450">
                  <c:v>854</c:v>
                </c:pt>
                <c:pt idx="451">
                  <c:v>884</c:v>
                </c:pt>
                <c:pt idx="452">
                  <c:v>904</c:v>
                </c:pt>
                <c:pt idx="453">
                  <c:v>913</c:v>
                </c:pt>
                <c:pt idx="454">
                  <c:v>922</c:v>
                </c:pt>
                <c:pt idx="455">
                  <c:v>936</c:v>
                </c:pt>
                <c:pt idx="456">
                  <c:v>938</c:v>
                </c:pt>
                <c:pt idx="457">
                  <c:v>953</c:v>
                </c:pt>
                <c:pt idx="458">
                  <c:v>969</c:v>
                </c:pt>
                <c:pt idx="459">
                  <c:v>924</c:v>
                </c:pt>
                <c:pt idx="460">
                  <c:v>895</c:v>
                </c:pt>
                <c:pt idx="461">
                  <c:v>866</c:v>
                </c:pt>
                <c:pt idx="462">
                  <c:v>922</c:v>
                </c:pt>
                <c:pt idx="463">
                  <c:v>930</c:v>
                </c:pt>
                <c:pt idx="464">
                  <c:v>952</c:v>
                </c:pt>
                <c:pt idx="465">
                  <c:v>1012</c:v>
                </c:pt>
                <c:pt idx="466">
                  <c:v>1132</c:v>
                </c:pt>
                <c:pt idx="467">
                  <c:v>1172</c:v>
                </c:pt>
                <c:pt idx="468">
                  <c:v>1133</c:v>
                </c:pt>
                <c:pt idx="469">
                  <c:v>1144</c:v>
                </c:pt>
                <c:pt idx="470">
                  <c:v>1162</c:v>
                </c:pt>
                <c:pt idx="471">
                  <c:v>1258</c:v>
                </c:pt>
                <c:pt idx="472">
                  <c:v>1266</c:v>
                </c:pt>
                <c:pt idx="473">
                  <c:v>1280</c:v>
                </c:pt>
                <c:pt idx="474">
                  <c:v>1306</c:v>
                </c:pt>
                <c:pt idx="475">
                  <c:v>1306</c:v>
                </c:pt>
              </c:numCache>
            </c:numRef>
          </c:val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Sheet1!$BB$525:$BB$1000</c:f>
              <c:numCache>
                <c:formatCode>General</c:formatCode>
                <c:ptCount val="476"/>
                <c:pt idx="0">
                  <c:v>0</c:v>
                </c:pt>
                <c:pt idx="1">
                  <c:v>12</c:v>
                </c:pt>
                <c:pt idx="2">
                  <c:v>37</c:v>
                </c:pt>
                <c:pt idx="3">
                  <c:v>31</c:v>
                </c:pt>
                <c:pt idx="4">
                  <c:v>33</c:v>
                </c:pt>
                <c:pt idx="5">
                  <c:v>38</c:v>
                </c:pt>
                <c:pt idx="6">
                  <c:v>67</c:v>
                </c:pt>
                <c:pt idx="7">
                  <c:v>42</c:v>
                </c:pt>
                <c:pt idx="8">
                  <c:v>48</c:v>
                </c:pt>
                <c:pt idx="9">
                  <c:v>25</c:v>
                </c:pt>
                <c:pt idx="10">
                  <c:v>29</c:v>
                </c:pt>
                <c:pt idx="11">
                  <c:v>31</c:v>
                </c:pt>
                <c:pt idx="12">
                  <c:v>70</c:v>
                </c:pt>
                <c:pt idx="13">
                  <c:v>72</c:v>
                </c:pt>
                <c:pt idx="14">
                  <c:v>65</c:v>
                </c:pt>
                <c:pt idx="15">
                  <c:v>111</c:v>
                </c:pt>
                <c:pt idx="16">
                  <c:v>96</c:v>
                </c:pt>
                <c:pt idx="17">
                  <c:v>118</c:v>
                </c:pt>
                <c:pt idx="18">
                  <c:v>127</c:v>
                </c:pt>
                <c:pt idx="19">
                  <c:v>92</c:v>
                </c:pt>
                <c:pt idx="20">
                  <c:v>58</c:v>
                </c:pt>
                <c:pt idx="21">
                  <c:v>42</c:v>
                </c:pt>
                <c:pt idx="22">
                  <c:v>-38</c:v>
                </c:pt>
                <c:pt idx="23">
                  <c:v>-145</c:v>
                </c:pt>
                <c:pt idx="24">
                  <c:v>-90</c:v>
                </c:pt>
                <c:pt idx="25">
                  <c:v>-74</c:v>
                </c:pt>
                <c:pt idx="26">
                  <c:v>-76</c:v>
                </c:pt>
                <c:pt idx="27">
                  <c:v>-42</c:v>
                </c:pt>
                <c:pt idx="28">
                  <c:v>-49</c:v>
                </c:pt>
                <c:pt idx="29">
                  <c:v>-47</c:v>
                </c:pt>
                <c:pt idx="30">
                  <c:v>-42</c:v>
                </c:pt>
                <c:pt idx="31">
                  <c:v>-11</c:v>
                </c:pt>
                <c:pt idx="32">
                  <c:v>-5</c:v>
                </c:pt>
                <c:pt idx="33">
                  <c:v>34</c:v>
                </c:pt>
                <c:pt idx="34">
                  <c:v>48</c:v>
                </c:pt>
                <c:pt idx="35">
                  <c:v>63</c:v>
                </c:pt>
                <c:pt idx="36">
                  <c:v>139</c:v>
                </c:pt>
                <c:pt idx="37">
                  <c:v>163</c:v>
                </c:pt>
                <c:pt idx="38">
                  <c:v>159</c:v>
                </c:pt>
                <c:pt idx="39">
                  <c:v>176</c:v>
                </c:pt>
                <c:pt idx="40">
                  <c:v>129</c:v>
                </c:pt>
                <c:pt idx="41">
                  <c:v>81</c:v>
                </c:pt>
                <c:pt idx="42">
                  <c:v>61</c:v>
                </c:pt>
                <c:pt idx="43">
                  <c:v>116</c:v>
                </c:pt>
                <c:pt idx="44">
                  <c:v>162</c:v>
                </c:pt>
                <c:pt idx="45">
                  <c:v>165</c:v>
                </c:pt>
                <c:pt idx="46">
                  <c:v>180</c:v>
                </c:pt>
                <c:pt idx="47">
                  <c:v>168</c:v>
                </c:pt>
                <c:pt idx="48">
                  <c:v>152</c:v>
                </c:pt>
                <c:pt idx="49">
                  <c:v>167</c:v>
                </c:pt>
                <c:pt idx="50">
                  <c:v>152</c:v>
                </c:pt>
                <c:pt idx="51">
                  <c:v>145</c:v>
                </c:pt>
                <c:pt idx="52">
                  <c:v>145</c:v>
                </c:pt>
                <c:pt idx="53">
                  <c:v>169</c:v>
                </c:pt>
                <c:pt idx="54">
                  <c:v>-85</c:v>
                </c:pt>
                <c:pt idx="55">
                  <c:v>-48</c:v>
                </c:pt>
                <c:pt idx="56">
                  <c:v>-66</c:v>
                </c:pt>
                <c:pt idx="57">
                  <c:v>-66</c:v>
                </c:pt>
                <c:pt idx="58">
                  <c:v>-113</c:v>
                </c:pt>
                <c:pt idx="59">
                  <c:v>-107</c:v>
                </c:pt>
                <c:pt idx="60">
                  <c:v>-158</c:v>
                </c:pt>
                <c:pt idx="61">
                  <c:v>-178</c:v>
                </c:pt>
                <c:pt idx="62">
                  <c:v>-210</c:v>
                </c:pt>
                <c:pt idx="63">
                  <c:v>-168</c:v>
                </c:pt>
                <c:pt idx="64">
                  <c:v>-169</c:v>
                </c:pt>
                <c:pt idx="65">
                  <c:v>-135</c:v>
                </c:pt>
                <c:pt idx="66">
                  <c:v>-99</c:v>
                </c:pt>
                <c:pt idx="67">
                  <c:v>-73</c:v>
                </c:pt>
                <c:pt idx="68">
                  <c:v>-75</c:v>
                </c:pt>
                <c:pt idx="69">
                  <c:v>-119</c:v>
                </c:pt>
                <c:pt idx="70">
                  <c:v>-100</c:v>
                </c:pt>
                <c:pt idx="71">
                  <c:v>-91</c:v>
                </c:pt>
                <c:pt idx="72">
                  <c:v>-109</c:v>
                </c:pt>
                <c:pt idx="73">
                  <c:v>-104</c:v>
                </c:pt>
                <c:pt idx="74">
                  <c:v>-124</c:v>
                </c:pt>
                <c:pt idx="75">
                  <c:v>-109</c:v>
                </c:pt>
                <c:pt idx="76">
                  <c:v>-114</c:v>
                </c:pt>
                <c:pt idx="77">
                  <c:v>-119</c:v>
                </c:pt>
                <c:pt idx="78">
                  <c:v>-122</c:v>
                </c:pt>
                <c:pt idx="79">
                  <c:v>-92</c:v>
                </c:pt>
                <c:pt idx="80">
                  <c:v>-111</c:v>
                </c:pt>
                <c:pt idx="81">
                  <c:v>-149</c:v>
                </c:pt>
                <c:pt idx="82">
                  <c:v>-125</c:v>
                </c:pt>
                <c:pt idx="83">
                  <c:v>-98</c:v>
                </c:pt>
                <c:pt idx="84">
                  <c:v>-93</c:v>
                </c:pt>
                <c:pt idx="85">
                  <c:v>-69</c:v>
                </c:pt>
                <c:pt idx="86">
                  <c:v>-61</c:v>
                </c:pt>
                <c:pt idx="87">
                  <c:v>-55</c:v>
                </c:pt>
                <c:pt idx="88">
                  <c:v>-46</c:v>
                </c:pt>
                <c:pt idx="89">
                  <c:v>-96</c:v>
                </c:pt>
                <c:pt idx="90">
                  <c:v>-146</c:v>
                </c:pt>
                <c:pt idx="91">
                  <c:v>-177</c:v>
                </c:pt>
                <c:pt idx="92">
                  <c:v>-166</c:v>
                </c:pt>
                <c:pt idx="93">
                  <c:v>-173</c:v>
                </c:pt>
                <c:pt idx="94">
                  <c:v>-181</c:v>
                </c:pt>
                <c:pt idx="95">
                  <c:v>-185</c:v>
                </c:pt>
                <c:pt idx="96">
                  <c:v>-176</c:v>
                </c:pt>
                <c:pt idx="97">
                  <c:v>-139</c:v>
                </c:pt>
                <c:pt idx="98">
                  <c:v>-115</c:v>
                </c:pt>
                <c:pt idx="99">
                  <c:v>-101</c:v>
                </c:pt>
                <c:pt idx="100">
                  <c:v>-93</c:v>
                </c:pt>
                <c:pt idx="101">
                  <c:v>-97</c:v>
                </c:pt>
                <c:pt idx="102">
                  <c:v>-55</c:v>
                </c:pt>
                <c:pt idx="103">
                  <c:v>-40</c:v>
                </c:pt>
                <c:pt idx="104">
                  <c:v>-36</c:v>
                </c:pt>
                <c:pt idx="105">
                  <c:v>19</c:v>
                </c:pt>
                <c:pt idx="106">
                  <c:v>-19</c:v>
                </c:pt>
                <c:pt idx="107">
                  <c:v>-6</c:v>
                </c:pt>
                <c:pt idx="108">
                  <c:v>-35</c:v>
                </c:pt>
                <c:pt idx="109">
                  <c:v>22</c:v>
                </c:pt>
                <c:pt idx="110">
                  <c:v>18</c:v>
                </c:pt>
                <c:pt idx="111">
                  <c:v>35</c:v>
                </c:pt>
                <c:pt idx="112">
                  <c:v>27</c:v>
                </c:pt>
                <c:pt idx="113">
                  <c:v>23</c:v>
                </c:pt>
                <c:pt idx="114">
                  <c:v>20</c:v>
                </c:pt>
                <c:pt idx="115">
                  <c:v>29</c:v>
                </c:pt>
                <c:pt idx="116">
                  <c:v>94</c:v>
                </c:pt>
                <c:pt idx="117">
                  <c:v>72</c:v>
                </c:pt>
                <c:pt idx="118">
                  <c:v>-24</c:v>
                </c:pt>
                <c:pt idx="119">
                  <c:v>43</c:v>
                </c:pt>
                <c:pt idx="120">
                  <c:v>72</c:v>
                </c:pt>
                <c:pt idx="121">
                  <c:v>91</c:v>
                </c:pt>
                <c:pt idx="122">
                  <c:v>211</c:v>
                </c:pt>
                <c:pt idx="123">
                  <c:v>149</c:v>
                </c:pt>
                <c:pt idx="124">
                  <c:v>103</c:v>
                </c:pt>
                <c:pt idx="125">
                  <c:v>159</c:v>
                </c:pt>
                <c:pt idx="126">
                  <c:v>185</c:v>
                </c:pt>
                <c:pt idx="127">
                  <c:v>175</c:v>
                </c:pt>
                <c:pt idx="128">
                  <c:v>252</c:v>
                </c:pt>
                <c:pt idx="129">
                  <c:v>292</c:v>
                </c:pt>
                <c:pt idx="130">
                  <c:v>357</c:v>
                </c:pt>
                <c:pt idx="131">
                  <c:v>266</c:v>
                </c:pt>
                <c:pt idx="132">
                  <c:v>43</c:v>
                </c:pt>
                <c:pt idx="133">
                  <c:v>138</c:v>
                </c:pt>
                <c:pt idx="134">
                  <c:v>339</c:v>
                </c:pt>
                <c:pt idx="135">
                  <c:v>282</c:v>
                </c:pt>
                <c:pt idx="136">
                  <c:v>365</c:v>
                </c:pt>
                <c:pt idx="137">
                  <c:v>374</c:v>
                </c:pt>
                <c:pt idx="138">
                  <c:v>375</c:v>
                </c:pt>
                <c:pt idx="139">
                  <c:v>457</c:v>
                </c:pt>
                <c:pt idx="140">
                  <c:v>478</c:v>
                </c:pt>
                <c:pt idx="141">
                  <c:v>483</c:v>
                </c:pt>
                <c:pt idx="142">
                  <c:v>412</c:v>
                </c:pt>
                <c:pt idx="143">
                  <c:v>489</c:v>
                </c:pt>
                <c:pt idx="144">
                  <c:v>446</c:v>
                </c:pt>
                <c:pt idx="145">
                  <c:v>426</c:v>
                </c:pt>
                <c:pt idx="146">
                  <c:v>471</c:v>
                </c:pt>
                <c:pt idx="147">
                  <c:v>452</c:v>
                </c:pt>
                <c:pt idx="148">
                  <c:v>394</c:v>
                </c:pt>
                <c:pt idx="149">
                  <c:v>396</c:v>
                </c:pt>
                <c:pt idx="150">
                  <c:v>420</c:v>
                </c:pt>
                <c:pt idx="151">
                  <c:v>365</c:v>
                </c:pt>
                <c:pt idx="152">
                  <c:v>81</c:v>
                </c:pt>
                <c:pt idx="153">
                  <c:v>131</c:v>
                </c:pt>
                <c:pt idx="154">
                  <c:v>121</c:v>
                </c:pt>
                <c:pt idx="155">
                  <c:v>-46</c:v>
                </c:pt>
                <c:pt idx="156">
                  <c:v>-51</c:v>
                </c:pt>
                <c:pt idx="157">
                  <c:v>-21</c:v>
                </c:pt>
                <c:pt idx="158">
                  <c:v>6</c:v>
                </c:pt>
                <c:pt idx="159">
                  <c:v>-69</c:v>
                </c:pt>
                <c:pt idx="160">
                  <c:v>-29</c:v>
                </c:pt>
                <c:pt idx="161">
                  <c:v>-14</c:v>
                </c:pt>
                <c:pt idx="162">
                  <c:v>24</c:v>
                </c:pt>
                <c:pt idx="163">
                  <c:v>-1</c:v>
                </c:pt>
                <c:pt idx="164">
                  <c:v>27</c:v>
                </c:pt>
                <c:pt idx="165">
                  <c:v>-8</c:v>
                </c:pt>
                <c:pt idx="166">
                  <c:v>15</c:v>
                </c:pt>
                <c:pt idx="167">
                  <c:v>-51</c:v>
                </c:pt>
                <c:pt idx="168">
                  <c:v>-61</c:v>
                </c:pt>
                <c:pt idx="169">
                  <c:v>-81</c:v>
                </c:pt>
                <c:pt idx="170">
                  <c:v>-74</c:v>
                </c:pt>
                <c:pt idx="171">
                  <c:v>-44</c:v>
                </c:pt>
                <c:pt idx="172">
                  <c:v>-42</c:v>
                </c:pt>
                <c:pt idx="173">
                  <c:v>60</c:v>
                </c:pt>
                <c:pt idx="174">
                  <c:v>221</c:v>
                </c:pt>
                <c:pt idx="175">
                  <c:v>299</c:v>
                </c:pt>
                <c:pt idx="176">
                  <c:v>307</c:v>
                </c:pt>
                <c:pt idx="177">
                  <c:v>287</c:v>
                </c:pt>
                <c:pt idx="178">
                  <c:v>303</c:v>
                </c:pt>
                <c:pt idx="179">
                  <c:v>366</c:v>
                </c:pt>
                <c:pt idx="180">
                  <c:v>363</c:v>
                </c:pt>
                <c:pt idx="181">
                  <c:v>421</c:v>
                </c:pt>
                <c:pt idx="182">
                  <c:v>411</c:v>
                </c:pt>
                <c:pt idx="183">
                  <c:v>383</c:v>
                </c:pt>
                <c:pt idx="184">
                  <c:v>378</c:v>
                </c:pt>
                <c:pt idx="185">
                  <c:v>441</c:v>
                </c:pt>
                <c:pt idx="186">
                  <c:v>437</c:v>
                </c:pt>
                <c:pt idx="187">
                  <c:v>471</c:v>
                </c:pt>
                <c:pt idx="188">
                  <c:v>462</c:v>
                </c:pt>
                <c:pt idx="189">
                  <c:v>358</c:v>
                </c:pt>
                <c:pt idx="190">
                  <c:v>355</c:v>
                </c:pt>
                <c:pt idx="191">
                  <c:v>254</c:v>
                </c:pt>
                <c:pt idx="192">
                  <c:v>273</c:v>
                </c:pt>
                <c:pt idx="193">
                  <c:v>268</c:v>
                </c:pt>
                <c:pt idx="194">
                  <c:v>314</c:v>
                </c:pt>
                <c:pt idx="195">
                  <c:v>354</c:v>
                </c:pt>
                <c:pt idx="196">
                  <c:v>376</c:v>
                </c:pt>
                <c:pt idx="197">
                  <c:v>447</c:v>
                </c:pt>
                <c:pt idx="198">
                  <c:v>458</c:v>
                </c:pt>
                <c:pt idx="199">
                  <c:v>493</c:v>
                </c:pt>
                <c:pt idx="200">
                  <c:v>423</c:v>
                </c:pt>
                <c:pt idx="201">
                  <c:v>455</c:v>
                </c:pt>
                <c:pt idx="202">
                  <c:v>475</c:v>
                </c:pt>
                <c:pt idx="203">
                  <c:v>409</c:v>
                </c:pt>
                <c:pt idx="204">
                  <c:v>423</c:v>
                </c:pt>
                <c:pt idx="205">
                  <c:v>391</c:v>
                </c:pt>
                <c:pt idx="206">
                  <c:v>336</c:v>
                </c:pt>
                <c:pt idx="207">
                  <c:v>188</c:v>
                </c:pt>
                <c:pt idx="208">
                  <c:v>181</c:v>
                </c:pt>
                <c:pt idx="209">
                  <c:v>201</c:v>
                </c:pt>
                <c:pt idx="210">
                  <c:v>207</c:v>
                </c:pt>
                <c:pt idx="211">
                  <c:v>250</c:v>
                </c:pt>
                <c:pt idx="212">
                  <c:v>226</c:v>
                </c:pt>
                <c:pt idx="213">
                  <c:v>189</c:v>
                </c:pt>
                <c:pt idx="214">
                  <c:v>205</c:v>
                </c:pt>
                <c:pt idx="215">
                  <c:v>181</c:v>
                </c:pt>
                <c:pt idx="216">
                  <c:v>111</c:v>
                </c:pt>
                <c:pt idx="217">
                  <c:v>113</c:v>
                </c:pt>
                <c:pt idx="218">
                  <c:v>205</c:v>
                </c:pt>
                <c:pt idx="219">
                  <c:v>226</c:v>
                </c:pt>
                <c:pt idx="220">
                  <c:v>237</c:v>
                </c:pt>
                <c:pt idx="221">
                  <c:v>198</c:v>
                </c:pt>
                <c:pt idx="222">
                  <c:v>245</c:v>
                </c:pt>
                <c:pt idx="223">
                  <c:v>243</c:v>
                </c:pt>
                <c:pt idx="224">
                  <c:v>237</c:v>
                </c:pt>
                <c:pt idx="225">
                  <c:v>219</c:v>
                </c:pt>
                <c:pt idx="226">
                  <c:v>223</c:v>
                </c:pt>
                <c:pt idx="227">
                  <c:v>208</c:v>
                </c:pt>
                <c:pt idx="228">
                  <c:v>218</c:v>
                </c:pt>
                <c:pt idx="229">
                  <c:v>217</c:v>
                </c:pt>
                <c:pt idx="230">
                  <c:v>222</c:v>
                </c:pt>
                <c:pt idx="231">
                  <c:v>248</c:v>
                </c:pt>
                <c:pt idx="232">
                  <c:v>258</c:v>
                </c:pt>
                <c:pt idx="233">
                  <c:v>353</c:v>
                </c:pt>
                <c:pt idx="234">
                  <c:v>370</c:v>
                </c:pt>
                <c:pt idx="235">
                  <c:v>405</c:v>
                </c:pt>
                <c:pt idx="236">
                  <c:v>390</c:v>
                </c:pt>
                <c:pt idx="237">
                  <c:v>377</c:v>
                </c:pt>
                <c:pt idx="238">
                  <c:v>402</c:v>
                </c:pt>
                <c:pt idx="239">
                  <c:v>421</c:v>
                </c:pt>
                <c:pt idx="240">
                  <c:v>374</c:v>
                </c:pt>
                <c:pt idx="241">
                  <c:v>340</c:v>
                </c:pt>
                <c:pt idx="242">
                  <c:v>393</c:v>
                </c:pt>
                <c:pt idx="243">
                  <c:v>355</c:v>
                </c:pt>
                <c:pt idx="244">
                  <c:v>365</c:v>
                </c:pt>
                <c:pt idx="245">
                  <c:v>371</c:v>
                </c:pt>
                <c:pt idx="246">
                  <c:v>334</c:v>
                </c:pt>
                <c:pt idx="247">
                  <c:v>357</c:v>
                </c:pt>
                <c:pt idx="248">
                  <c:v>361</c:v>
                </c:pt>
                <c:pt idx="249">
                  <c:v>397</c:v>
                </c:pt>
                <c:pt idx="250">
                  <c:v>439</c:v>
                </c:pt>
                <c:pt idx="251">
                  <c:v>450</c:v>
                </c:pt>
                <c:pt idx="252">
                  <c:v>491</c:v>
                </c:pt>
                <c:pt idx="253">
                  <c:v>550</c:v>
                </c:pt>
                <c:pt idx="254">
                  <c:v>553</c:v>
                </c:pt>
                <c:pt idx="255">
                  <c:v>629</c:v>
                </c:pt>
                <c:pt idx="256">
                  <c:v>578</c:v>
                </c:pt>
                <c:pt idx="257">
                  <c:v>598</c:v>
                </c:pt>
                <c:pt idx="258">
                  <c:v>424</c:v>
                </c:pt>
                <c:pt idx="259">
                  <c:v>432</c:v>
                </c:pt>
                <c:pt idx="260">
                  <c:v>420</c:v>
                </c:pt>
                <c:pt idx="261">
                  <c:v>427</c:v>
                </c:pt>
                <c:pt idx="262">
                  <c:v>330</c:v>
                </c:pt>
                <c:pt idx="263">
                  <c:v>390</c:v>
                </c:pt>
                <c:pt idx="264">
                  <c:v>432</c:v>
                </c:pt>
                <c:pt idx="265">
                  <c:v>497</c:v>
                </c:pt>
                <c:pt idx="266">
                  <c:v>490</c:v>
                </c:pt>
                <c:pt idx="267">
                  <c:v>456</c:v>
                </c:pt>
                <c:pt idx="268">
                  <c:v>411</c:v>
                </c:pt>
                <c:pt idx="269">
                  <c:v>431</c:v>
                </c:pt>
                <c:pt idx="270">
                  <c:v>433</c:v>
                </c:pt>
                <c:pt idx="271">
                  <c:v>439</c:v>
                </c:pt>
                <c:pt idx="272">
                  <c:v>421</c:v>
                </c:pt>
                <c:pt idx="273">
                  <c:v>384</c:v>
                </c:pt>
                <c:pt idx="274">
                  <c:v>439</c:v>
                </c:pt>
                <c:pt idx="275">
                  <c:v>532</c:v>
                </c:pt>
                <c:pt idx="276">
                  <c:v>521</c:v>
                </c:pt>
                <c:pt idx="277">
                  <c:v>477</c:v>
                </c:pt>
                <c:pt idx="278">
                  <c:v>468</c:v>
                </c:pt>
                <c:pt idx="279">
                  <c:v>527</c:v>
                </c:pt>
                <c:pt idx="280">
                  <c:v>494</c:v>
                </c:pt>
                <c:pt idx="281">
                  <c:v>454</c:v>
                </c:pt>
                <c:pt idx="282">
                  <c:v>401</c:v>
                </c:pt>
                <c:pt idx="283">
                  <c:v>410</c:v>
                </c:pt>
                <c:pt idx="284">
                  <c:v>391</c:v>
                </c:pt>
                <c:pt idx="285">
                  <c:v>410</c:v>
                </c:pt>
                <c:pt idx="286">
                  <c:v>413</c:v>
                </c:pt>
                <c:pt idx="287">
                  <c:v>441</c:v>
                </c:pt>
                <c:pt idx="288">
                  <c:v>488</c:v>
                </c:pt>
                <c:pt idx="289">
                  <c:v>432</c:v>
                </c:pt>
                <c:pt idx="290">
                  <c:v>443</c:v>
                </c:pt>
                <c:pt idx="291">
                  <c:v>467</c:v>
                </c:pt>
                <c:pt idx="292">
                  <c:v>441</c:v>
                </c:pt>
                <c:pt idx="293">
                  <c:v>445</c:v>
                </c:pt>
                <c:pt idx="294">
                  <c:v>443</c:v>
                </c:pt>
                <c:pt idx="295">
                  <c:v>452</c:v>
                </c:pt>
                <c:pt idx="296">
                  <c:v>489</c:v>
                </c:pt>
                <c:pt idx="297">
                  <c:v>492</c:v>
                </c:pt>
                <c:pt idx="298">
                  <c:v>503</c:v>
                </c:pt>
                <c:pt idx="299">
                  <c:v>493</c:v>
                </c:pt>
                <c:pt idx="300">
                  <c:v>516</c:v>
                </c:pt>
                <c:pt idx="301">
                  <c:v>453</c:v>
                </c:pt>
                <c:pt idx="302">
                  <c:v>455</c:v>
                </c:pt>
                <c:pt idx="303">
                  <c:v>383</c:v>
                </c:pt>
                <c:pt idx="304">
                  <c:v>368</c:v>
                </c:pt>
                <c:pt idx="305">
                  <c:v>368</c:v>
                </c:pt>
                <c:pt idx="306">
                  <c:v>368</c:v>
                </c:pt>
                <c:pt idx="307">
                  <c:v>368</c:v>
                </c:pt>
                <c:pt idx="308">
                  <c:v>368</c:v>
                </c:pt>
                <c:pt idx="309">
                  <c:v>368</c:v>
                </c:pt>
                <c:pt idx="310">
                  <c:v>368</c:v>
                </c:pt>
                <c:pt idx="311">
                  <c:v>368</c:v>
                </c:pt>
                <c:pt idx="312">
                  <c:v>368</c:v>
                </c:pt>
                <c:pt idx="313">
                  <c:v>368</c:v>
                </c:pt>
                <c:pt idx="314">
                  <c:v>368</c:v>
                </c:pt>
                <c:pt idx="315">
                  <c:v>368</c:v>
                </c:pt>
                <c:pt idx="316">
                  <c:v>368</c:v>
                </c:pt>
                <c:pt idx="317">
                  <c:v>368</c:v>
                </c:pt>
                <c:pt idx="318">
                  <c:v>368</c:v>
                </c:pt>
                <c:pt idx="319">
                  <c:v>368</c:v>
                </c:pt>
                <c:pt idx="320">
                  <c:v>368</c:v>
                </c:pt>
                <c:pt idx="321">
                  <c:v>498</c:v>
                </c:pt>
                <c:pt idx="322">
                  <c:v>522</c:v>
                </c:pt>
                <c:pt idx="323">
                  <c:v>560</c:v>
                </c:pt>
                <c:pt idx="324">
                  <c:v>551</c:v>
                </c:pt>
                <c:pt idx="325">
                  <c:v>495</c:v>
                </c:pt>
                <c:pt idx="326">
                  <c:v>592</c:v>
                </c:pt>
                <c:pt idx="327">
                  <c:v>567</c:v>
                </c:pt>
                <c:pt idx="328">
                  <c:v>607</c:v>
                </c:pt>
                <c:pt idx="329">
                  <c:v>606</c:v>
                </c:pt>
                <c:pt idx="330">
                  <c:v>611</c:v>
                </c:pt>
                <c:pt idx="331">
                  <c:v>604</c:v>
                </c:pt>
                <c:pt idx="332">
                  <c:v>613</c:v>
                </c:pt>
                <c:pt idx="333">
                  <c:v>598</c:v>
                </c:pt>
                <c:pt idx="334">
                  <c:v>598</c:v>
                </c:pt>
                <c:pt idx="335">
                  <c:v>543</c:v>
                </c:pt>
                <c:pt idx="336">
                  <c:v>568</c:v>
                </c:pt>
                <c:pt idx="337">
                  <c:v>591</c:v>
                </c:pt>
                <c:pt idx="338">
                  <c:v>568</c:v>
                </c:pt>
                <c:pt idx="339">
                  <c:v>578</c:v>
                </c:pt>
                <c:pt idx="340">
                  <c:v>528</c:v>
                </c:pt>
                <c:pt idx="341">
                  <c:v>615</c:v>
                </c:pt>
                <c:pt idx="342">
                  <c:v>612</c:v>
                </c:pt>
                <c:pt idx="343">
                  <c:v>646</c:v>
                </c:pt>
                <c:pt idx="344">
                  <c:v>658</c:v>
                </c:pt>
                <c:pt idx="345">
                  <c:v>658</c:v>
                </c:pt>
                <c:pt idx="346">
                  <c:v>658</c:v>
                </c:pt>
                <c:pt idx="347">
                  <c:v>658</c:v>
                </c:pt>
                <c:pt idx="348">
                  <c:v>658</c:v>
                </c:pt>
                <c:pt idx="349">
                  <c:v>658</c:v>
                </c:pt>
                <c:pt idx="350">
                  <c:v>658</c:v>
                </c:pt>
                <c:pt idx="351">
                  <c:v>658</c:v>
                </c:pt>
                <c:pt idx="352">
                  <c:v>658</c:v>
                </c:pt>
                <c:pt idx="353">
                  <c:v>658</c:v>
                </c:pt>
                <c:pt idx="354">
                  <c:v>658</c:v>
                </c:pt>
                <c:pt idx="355">
                  <c:v>658</c:v>
                </c:pt>
                <c:pt idx="356">
                  <c:v>658</c:v>
                </c:pt>
                <c:pt idx="357">
                  <c:v>674</c:v>
                </c:pt>
                <c:pt idx="358">
                  <c:v>713</c:v>
                </c:pt>
                <c:pt idx="359">
                  <c:v>734</c:v>
                </c:pt>
                <c:pt idx="360">
                  <c:v>755</c:v>
                </c:pt>
                <c:pt idx="361">
                  <c:v>750</c:v>
                </c:pt>
                <c:pt idx="362">
                  <c:v>750</c:v>
                </c:pt>
                <c:pt idx="363">
                  <c:v>750</c:v>
                </c:pt>
                <c:pt idx="364">
                  <c:v>750</c:v>
                </c:pt>
                <c:pt idx="365">
                  <c:v>750</c:v>
                </c:pt>
                <c:pt idx="366">
                  <c:v>750</c:v>
                </c:pt>
                <c:pt idx="367">
                  <c:v>750</c:v>
                </c:pt>
                <c:pt idx="368">
                  <c:v>750</c:v>
                </c:pt>
                <c:pt idx="369">
                  <c:v>750</c:v>
                </c:pt>
                <c:pt idx="370">
                  <c:v>750</c:v>
                </c:pt>
                <c:pt idx="371">
                  <c:v>750</c:v>
                </c:pt>
                <c:pt idx="372">
                  <c:v>750</c:v>
                </c:pt>
                <c:pt idx="373">
                  <c:v>750</c:v>
                </c:pt>
                <c:pt idx="374">
                  <c:v>750</c:v>
                </c:pt>
                <c:pt idx="375">
                  <c:v>750</c:v>
                </c:pt>
                <c:pt idx="376">
                  <c:v>750</c:v>
                </c:pt>
                <c:pt idx="377">
                  <c:v>750</c:v>
                </c:pt>
                <c:pt idx="378">
                  <c:v>750</c:v>
                </c:pt>
                <c:pt idx="379">
                  <c:v>750</c:v>
                </c:pt>
                <c:pt idx="380">
                  <c:v>750</c:v>
                </c:pt>
                <c:pt idx="381">
                  <c:v>750</c:v>
                </c:pt>
                <c:pt idx="382">
                  <c:v>750</c:v>
                </c:pt>
                <c:pt idx="383">
                  <c:v>750</c:v>
                </c:pt>
                <c:pt idx="384">
                  <c:v>750</c:v>
                </c:pt>
                <c:pt idx="385">
                  <c:v>750</c:v>
                </c:pt>
                <c:pt idx="386">
                  <c:v>759</c:v>
                </c:pt>
                <c:pt idx="387">
                  <c:v>759</c:v>
                </c:pt>
                <c:pt idx="388">
                  <c:v>760</c:v>
                </c:pt>
                <c:pt idx="389">
                  <c:v>759</c:v>
                </c:pt>
                <c:pt idx="390">
                  <c:v>825</c:v>
                </c:pt>
                <c:pt idx="391">
                  <c:v>810</c:v>
                </c:pt>
                <c:pt idx="392">
                  <c:v>795</c:v>
                </c:pt>
                <c:pt idx="393">
                  <c:v>777</c:v>
                </c:pt>
                <c:pt idx="394">
                  <c:v>874</c:v>
                </c:pt>
                <c:pt idx="395">
                  <c:v>874</c:v>
                </c:pt>
                <c:pt idx="396">
                  <c:v>874</c:v>
                </c:pt>
                <c:pt idx="397">
                  <c:v>874</c:v>
                </c:pt>
                <c:pt idx="398">
                  <c:v>874</c:v>
                </c:pt>
                <c:pt idx="399">
                  <c:v>874</c:v>
                </c:pt>
                <c:pt idx="400">
                  <c:v>874</c:v>
                </c:pt>
                <c:pt idx="401">
                  <c:v>854</c:v>
                </c:pt>
                <c:pt idx="402">
                  <c:v>834</c:v>
                </c:pt>
                <c:pt idx="403">
                  <c:v>876</c:v>
                </c:pt>
                <c:pt idx="404">
                  <c:v>864</c:v>
                </c:pt>
                <c:pt idx="405">
                  <c:v>887</c:v>
                </c:pt>
                <c:pt idx="406">
                  <c:v>885</c:v>
                </c:pt>
                <c:pt idx="407">
                  <c:v>912</c:v>
                </c:pt>
                <c:pt idx="408">
                  <c:v>922</c:v>
                </c:pt>
                <c:pt idx="409">
                  <c:v>879</c:v>
                </c:pt>
                <c:pt idx="410">
                  <c:v>849</c:v>
                </c:pt>
                <c:pt idx="411">
                  <c:v>831</c:v>
                </c:pt>
                <c:pt idx="412">
                  <c:v>852</c:v>
                </c:pt>
                <c:pt idx="413">
                  <c:v>778</c:v>
                </c:pt>
                <c:pt idx="414">
                  <c:v>762</c:v>
                </c:pt>
                <c:pt idx="415">
                  <c:v>779</c:v>
                </c:pt>
                <c:pt idx="416">
                  <c:v>790</c:v>
                </c:pt>
                <c:pt idx="417">
                  <c:v>790</c:v>
                </c:pt>
                <c:pt idx="418">
                  <c:v>790</c:v>
                </c:pt>
                <c:pt idx="419">
                  <c:v>790</c:v>
                </c:pt>
                <c:pt idx="420">
                  <c:v>790</c:v>
                </c:pt>
                <c:pt idx="421">
                  <c:v>790</c:v>
                </c:pt>
                <c:pt idx="422">
                  <c:v>790</c:v>
                </c:pt>
                <c:pt idx="423">
                  <c:v>790</c:v>
                </c:pt>
                <c:pt idx="424">
                  <c:v>790</c:v>
                </c:pt>
                <c:pt idx="425">
                  <c:v>790</c:v>
                </c:pt>
                <c:pt idx="426">
                  <c:v>790</c:v>
                </c:pt>
                <c:pt idx="427">
                  <c:v>790</c:v>
                </c:pt>
                <c:pt idx="428">
                  <c:v>790</c:v>
                </c:pt>
                <c:pt idx="429">
                  <c:v>790</c:v>
                </c:pt>
                <c:pt idx="430">
                  <c:v>790</c:v>
                </c:pt>
                <c:pt idx="431">
                  <c:v>790</c:v>
                </c:pt>
                <c:pt idx="432">
                  <c:v>790</c:v>
                </c:pt>
                <c:pt idx="433">
                  <c:v>794</c:v>
                </c:pt>
                <c:pt idx="434">
                  <c:v>782</c:v>
                </c:pt>
                <c:pt idx="435">
                  <c:v>799</c:v>
                </c:pt>
                <c:pt idx="436">
                  <c:v>806</c:v>
                </c:pt>
                <c:pt idx="437">
                  <c:v>798</c:v>
                </c:pt>
                <c:pt idx="438">
                  <c:v>828</c:v>
                </c:pt>
                <c:pt idx="439">
                  <c:v>850</c:v>
                </c:pt>
                <c:pt idx="440">
                  <c:v>862</c:v>
                </c:pt>
                <c:pt idx="441">
                  <c:v>907</c:v>
                </c:pt>
                <c:pt idx="442">
                  <c:v>963</c:v>
                </c:pt>
                <c:pt idx="443">
                  <c:v>945</c:v>
                </c:pt>
                <c:pt idx="444">
                  <c:v>912</c:v>
                </c:pt>
                <c:pt idx="445">
                  <c:v>891</c:v>
                </c:pt>
                <c:pt idx="446">
                  <c:v>903</c:v>
                </c:pt>
                <c:pt idx="447">
                  <c:v>860</c:v>
                </c:pt>
                <c:pt idx="448">
                  <c:v>846</c:v>
                </c:pt>
                <c:pt idx="449">
                  <c:v>807</c:v>
                </c:pt>
                <c:pt idx="450">
                  <c:v>780</c:v>
                </c:pt>
                <c:pt idx="451">
                  <c:v>780</c:v>
                </c:pt>
                <c:pt idx="452">
                  <c:v>780</c:v>
                </c:pt>
                <c:pt idx="453">
                  <c:v>780</c:v>
                </c:pt>
                <c:pt idx="454">
                  <c:v>780</c:v>
                </c:pt>
                <c:pt idx="455">
                  <c:v>780</c:v>
                </c:pt>
                <c:pt idx="456">
                  <c:v>780</c:v>
                </c:pt>
                <c:pt idx="457">
                  <c:v>780</c:v>
                </c:pt>
                <c:pt idx="458">
                  <c:v>780</c:v>
                </c:pt>
                <c:pt idx="459">
                  <c:v>780</c:v>
                </c:pt>
                <c:pt idx="460">
                  <c:v>780</c:v>
                </c:pt>
                <c:pt idx="461">
                  <c:v>780</c:v>
                </c:pt>
                <c:pt idx="462">
                  <c:v>780</c:v>
                </c:pt>
                <c:pt idx="463">
                  <c:v>780</c:v>
                </c:pt>
                <c:pt idx="464">
                  <c:v>780</c:v>
                </c:pt>
                <c:pt idx="465">
                  <c:v>780</c:v>
                </c:pt>
                <c:pt idx="466">
                  <c:v>780</c:v>
                </c:pt>
                <c:pt idx="467">
                  <c:v>780</c:v>
                </c:pt>
                <c:pt idx="468">
                  <c:v>780</c:v>
                </c:pt>
                <c:pt idx="469">
                  <c:v>780</c:v>
                </c:pt>
                <c:pt idx="470">
                  <c:v>780</c:v>
                </c:pt>
                <c:pt idx="471">
                  <c:v>876</c:v>
                </c:pt>
                <c:pt idx="472">
                  <c:v>884</c:v>
                </c:pt>
                <c:pt idx="473">
                  <c:v>898</c:v>
                </c:pt>
                <c:pt idx="474">
                  <c:v>924</c:v>
                </c:pt>
                <c:pt idx="475">
                  <c:v>924</c:v>
                </c:pt>
              </c:numCache>
            </c:numRef>
          </c:val>
        </c:ser>
        <c:marker val="1"/>
        <c:axId val="117684480"/>
        <c:axId val="121990144"/>
      </c:lineChart>
      <c:catAx>
        <c:axId val="1176844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21990144"/>
        <c:crosses val="autoZero"/>
        <c:auto val="1"/>
        <c:lblAlgn val="ctr"/>
        <c:lblOffset val="100"/>
        <c:tickLblSkip val="19"/>
        <c:tickMarkSkip val="1"/>
      </c:catAx>
      <c:valAx>
        <c:axId val="12199014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1768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378590078328986"/>
          <c:y val="0.45490196078431372"/>
          <c:w val="0.12532637075718014"/>
          <c:h val="9.8039215686274508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35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ja-JP"/>
  <c:chart>
    <c:plotArea>
      <c:layout>
        <c:manualLayout>
          <c:layoutTarget val="inner"/>
          <c:xMode val="edge"/>
          <c:yMode val="edge"/>
          <c:x val="9.181152563237345E-2"/>
          <c:y val="8.6274840206955444E-2"/>
          <c:w val="0.73201081247432886"/>
          <c:h val="0.83137573290338884"/>
        </c:manualLayout>
      </c:layout>
      <c:lineChart>
        <c:grouping val="standard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Sheet1!$BD$525:$BD$1000</c:f>
              <c:numCache>
                <c:formatCode>General</c:formatCode>
                <c:ptCount val="476"/>
                <c:pt idx="0">
                  <c:v>1</c:v>
                </c:pt>
                <c:pt idx="1">
                  <c:v>2</c:v>
                </c:pt>
                <c:pt idx="2">
                  <c:v>20</c:v>
                </c:pt>
                <c:pt idx="3">
                  <c:v>29</c:v>
                </c:pt>
                <c:pt idx="4">
                  <c:v>37</c:v>
                </c:pt>
                <c:pt idx="5">
                  <c:v>42</c:v>
                </c:pt>
                <c:pt idx="6">
                  <c:v>59</c:v>
                </c:pt>
                <c:pt idx="7">
                  <c:v>43</c:v>
                </c:pt>
                <c:pt idx="8">
                  <c:v>68</c:v>
                </c:pt>
                <c:pt idx="9">
                  <c:v>38</c:v>
                </c:pt>
                <c:pt idx="10">
                  <c:v>46</c:v>
                </c:pt>
                <c:pt idx="11">
                  <c:v>48</c:v>
                </c:pt>
                <c:pt idx="12">
                  <c:v>70</c:v>
                </c:pt>
                <c:pt idx="13">
                  <c:v>63</c:v>
                </c:pt>
                <c:pt idx="14">
                  <c:v>44</c:v>
                </c:pt>
                <c:pt idx="15">
                  <c:v>49</c:v>
                </c:pt>
                <c:pt idx="16">
                  <c:v>54</c:v>
                </c:pt>
                <c:pt idx="17">
                  <c:v>45</c:v>
                </c:pt>
                <c:pt idx="18">
                  <c:v>43</c:v>
                </c:pt>
                <c:pt idx="19">
                  <c:v>37</c:v>
                </c:pt>
                <c:pt idx="20">
                  <c:v>39</c:v>
                </c:pt>
                <c:pt idx="21">
                  <c:v>73</c:v>
                </c:pt>
                <c:pt idx="22">
                  <c:v>32</c:v>
                </c:pt>
                <c:pt idx="23">
                  <c:v>46</c:v>
                </c:pt>
                <c:pt idx="24">
                  <c:v>67</c:v>
                </c:pt>
                <c:pt idx="25">
                  <c:v>163</c:v>
                </c:pt>
                <c:pt idx="26">
                  <c:v>159</c:v>
                </c:pt>
                <c:pt idx="27">
                  <c:v>145</c:v>
                </c:pt>
                <c:pt idx="28">
                  <c:v>144</c:v>
                </c:pt>
                <c:pt idx="29">
                  <c:v>148</c:v>
                </c:pt>
                <c:pt idx="30">
                  <c:v>135</c:v>
                </c:pt>
                <c:pt idx="31">
                  <c:v>131</c:v>
                </c:pt>
                <c:pt idx="32">
                  <c:v>167</c:v>
                </c:pt>
                <c:pt idx="33">
                  <c:v>169</c:v>
                </c:pt>
                <c:pt idx="34">
                  <c:v>184</c:v>
                </c:pt>
                <c:pt idx="35">
                  <c:v>186</c:v>
                </c:pt>
                <c:pt idx="36">
                  <c:v>196</c:v>
                </c:pt>
                <c:pt idx="37">
                  <c:v>206</c:v>
                </c:pt>
                <c:pt idx="38">
                  <c:v>182</c:v>
                </c:pt>
                <c:pt idx="39">
                  <c:v>226</c:v>
                </c:pt>
                <c:pt idx="40">
                  <c:v>200</c:v>
                </c:pt>
                <c:pt idx="41">
                  <c:v>190</c:v>
                </c:pt>
                <c:pt idx="42">
                  <c:v>223</c:v>
                </c:pt>
                <c:pt idx="43">
                  <c:v>227</c:v>
                </c:pt>
                <c:pt idx="44">
                  <c:v>178</c:v>
                </c:pt>
                <c:pt idx="45">
                  <c:v>161</c:v>
                </c:pt>
                <c:pt idx="46">
                  <c:v>160</c:v>
                </c:pt>
                <c:pt idx="47">
                  <c:v>176</c:v>
                </c:pt>
                <c:pt idx="48">
                  <c:v>172</c:v>
                </c:pt>
                <c:pt idx="49">
                  <c:v>186</c:v>
                </c:pt>
                <c:pt idx="50">
                  <c:v>171</c:v>
                </c:pt>
                <c:pt idx="51">
                  <c:v>165</c:v>
                </c:pt>
                <c:pt idx="52">
                  <c:v>178</c:v>
                </c:pt>
                <c:pt idx="53">
                  <c:v>172</c:v>
                </c:pt>
                <c:pt idx="54">
                  <c:v>194</c:v>
                </c:pt>
                <c:pt idx="55">
                  <c:v>212</c:v>
                </c:pt>
                <c:pt idx="56">
                  <c:v>249</c:v>
                </c:pt>
                <c:pt idx="57">
                  <c:v>293</c:v>
                </c:pt>
                <c:pt idx="58">
                  <c:v>316</c:v>
                </c:pt>
                <c:pt idx="59">
                  <c:v>307</c:v>
                </c:pt>
                <c:pt idx="60">
                  <c:v>325</c:v>
                </c:pt>
                <c:pt idx="61">
                  <c:v>348</c:v>
                </c:pt>
                <c:pt idx="62">
                  <c:v>398</c:v>
                </c:pt>
                <c:pt idx="63">
                  <c:v>392</c:v>
                </c:pt>
                <c:pt idx="64">
                  <c:v>391</c:v>
                </c:pt>
                <c:pt idx="65">
                  <c:v>409</c:v>
                </c:pt>
                <c:pt idx="66">
                  <c:v>382</c:v>
                </c:pt>
                <c:pt idx="67">
                  <c:v>389</c:v>
                </c:pt>
                <c:pt idx="68">
                  <c:v>390</c:v>
                </c:pt>
                <c:pt idx="69">
                  <c:v>390</c:v>
                </c:pt>
                <c:pt idx="70">
                  <c:v>391</c:v>
                </c:pt>
                <c:pt idx="71">
                  <c:v>386</c:v>
                </c:pt>
                <c:pt idx="72">
                  <c:v>420</c:v>
                </c:pt>
                <c:pt idx="73">
                  <c:v>414</c:v>
                </c:pt>
                <c:pt idx="74">
                  <c:v>408</c:v>
                </c:pt>
                <c:pt idx="75">
                  <c:v>388</c:v>
                </c:pt>
                <c:pt idx="76">
                  <c:v>387</c:v>
                </c:pt>
                <c:pt idx="77">
                  <c:v>396</c:v>
                </c:pt>
                <c:pt idx="78">
                  <c:v>362</c:v>
                </c:pt>
                <c:pt idx="79">
                  <c:v>373</c:v>
                </c:pt>
                <c:pt idx="80">
                  <c:v>358</c:v>
                </c:pt>
                <c:pt idx="81">
                  <c:v>356</c:v>
                </c:pt>
                <c:pt idx="82">
                  <c:v>370</c:v>
                </c:pt>
                <c:pt idx="83">
                  <c:v>361</c:v>
                </c:pt>
                <c:pt idx="84">
                  <c:v>347</c:v>
                </c:pt>
                <c:pt idx="85">
                  <c:v>329</c:v>
                </c:pt>
                <c:pt idx="86">
                  <c:v>325</c:v>
                </c:pt>
                <c:pt idx="87">
                  <c:v>334</c:v>
                </c:pt>
                <c:pt idx="88">
                  <c:v>337</c:v>
                </c:pt>
                <c:pt idx="89">
                  <c:v>337</c:v>
                </c:pt>
                <c:pt idx="90">
                  <c:v>321</c:v>
                </c:pt>
                <c:pt idx="91">
                  <c:v>371</c:v>
                </c:pt>
                <c:pt idx="92">
                  <c:v>372</c:v>
                </c:pt>
                <c:pt idx="93">
                  <c:v>388</c:v>
                </c:pt>
                <c:pt idx="94">
                  <c:v>368</c:v>
                </c:pt>
                <c:pt idx="95">
                  <c:v>350</c:v>
                </c:pt>
                <c:pt idx="96">
                  <c:v>354</c:v>
                </c:pt>
                <c:pt idx="97">
                  <c:v>374</c:v>
                </c:pt>
                <c:pt idx="98">
                  <c:v>379</c:v>
                </c:pt>
                <c:pt idx="99">
                  <c:v>390</c:v>
                </c:pt>
                <c:pt idx="100">
                  <c:v>386</c:v>
                </c:pt>
                <c:pt idx="101">
                  <c:v>398</c:v>
                </c:pt>
                <c:pt idx="102">
                  <c:v>352</c:v>
                </c:pt>
                <c:pt idx="103">
                  <c:v>358</c:v>
                </c:pt>
                <c:pt idx="104">
                  <c:v>355</c:v>
                </c:pt>
                <c:pt idx="105">
                  <c:v>344</c:v>
                </c:pt>
                <c:pt idx="106">
                  <c:v>355</c:v>
                </c:pt>
                <c:pt idx="107">
                  <c:v>345</c:v>
                </c:pt>
                <c:pt idx="108">
                  <c:v>345</c:v>
                </c:pt>
                <c:pt idx="109">
                  <c:v>336</c:v>
                </c:pt>
                <c:pt idx="110">
                  <c:v>334</c:v>
                </c:pt>
                <c:pt idx="111">
                  <c:v>316</c:v>
                </c:pt>
                <c:pt idx="112">
                  <c:v>305</c:v>
                </c:pt>
                <c:pt idx="113">
                  <c:v>305</c:v>
                </c:pt>
                <c:pt idx="114">
                  <c:v>289</c:v>
                </c:pt>
                <c:pt idx="115">
                  <c:v>297</c:v>
                </c:pt>
                <c:pt idx="116">
                  <c:v>303</c:v>
                </c:pt>
                <c:pt idx="117">
                  <c:v>336</c:v>
                </c:pt>
                <c:pt idx="118">
                  <c:v>484</c:v>
                </c:pt>
                <c:pt idx="119">
                  <c:v>494</c:v>
                </c:pt>
                <c:pt idx="120">
                  <c:v>516</c:v>
                </c:pt>
                <c:pt idx="121">
                  <c:v>574</c:v>
                </c:pt>
                <c:pt idx="122">
                  <c:v>539</c:v>
                </c:pt>
                <c:pt idx="123">
                  <c:v>473</c:v>
                </c:pt>
                <c:pt idx="124">
                  <c:v>471</c:v>
                </c:pt>
                <c:pt idx="125">
                  <c:v>495</c:v>
                </c:pt>
                <c:pt idx="126">
                  <c:v>512</c:v>
                </c:pt>
                <c:pt idx="127">
                  <c:v>515</c:v>
                </c:pt>
                <c:pt idx="128">
                  <c:v>537</c:v>
                </c:pt>
                <c:pt idx="129">
                  <c:v>623</c:v>
                </c:pt>
                <c:pt idx="130">
                  <c:v>650</c:v>
                </c:pt>
                <c:pt idx="131">
                  <c:v>555</c:v>
                </c:pt>
                <c:pt idx="132">
                  <c:v>585</c:v>
                </c:pt>
                <c:pt idx="133">
                  <c:v>547</c:v>
                </c:pt>
                <c:pt idx="134">
                  <c:v>452</c:v>
                </c:pt>
                <c:pt idx="135">
                  <c:v>439</c:v>
                </c:pt>
                <c:pt idx="136">
                  <c:v>439</c:v>
                </c:pt>
                <c:pt idx="137">
                  <c:v>425</c:v>
                </c:pt>
                <c:pt idx="138">
                  <c:v>430</c:v>
                </c:pt>
                <c:pt idx="139">
                  <c:v>489</c:v>
                </c:pt>
                <c:pt idx="140">
                  <c:v>506</c:v>
                </c:pt>
                <c:pt idx="141">
                  <c:v>483</c:v>
                </c:pt>
                <c:pt idx="142">
                  <c:v>390</c:v>
                </c:pt>
                <c:pt idx="143">
                  <c:v>450</c:v>
                </c:pt>
                <c:pt idx="144">
                  <c:v>473</c:v>
                </c:pt>
                <c:pt idx="145">
                  <c:v>394</c:v>
                </c:pt>
                <c:pt idx="146">
                  <c:v>365</c:v>
                </c:pt>
                <c:pt idx="147">
                  <c:v>340</c:v>
                </c:pt>
                <c:pt idx="148">
                  <c:v>305</c:v>
                </c:pt>
                <c:pt idx="149">
                  <c:v>289</c:v>
                </c:pt>
                <c:pt idx="150">
                  <c:v>298</c:v>
                </c:pt>
                <c:pt idx="151">
                  <c:v>321</c:v>
                </c:pt>
                <c:pt idx="152">
                  <c:v>283</c:v>
                </c:pt>
                <c:pt idx="153">
                  <c:v>139</c:v>
                </c:pt>
                <c:pt idx="154">
                  <c:v>222</c:v>
                </c:pt>
                <c:pt idx="155">
                  <c:v>243</c:v>
                </c:pt>
                <c:pt idx="156">
                  <c:v>349</c:v>
                </c:pt>
                <c:pt idx="157">
                  <c:v>355</c:v>
                </c:pt>
                <c:pt idx="158">
                  <c:v>390</c:v>
                </c:pt>
                <c:pt idx="159">
                  <c:v>388</c:v>
                </c:pt>
                <c:pt idx="160">
                  <c:v>362</c:v>
                </c:pt>
                <c:pt idx="161">
                  <c:v>377</c:v>
                </c:pt>
                <c:pt idx="162">
                  <c:v>391</c:v>
                </c:pt>
                <c:pt idx="163">
                  <c:v>393</c:v>
                </c:pt>
                <c:pt idx="164">
                  <c:v>424</c:v>
                </c:pt>
                <c:pt idx="165">
                  <c:v>425</c:v>
                </c:pt>
                <c:pt idx="166">
                  <c:v>449</c:v>
                </c:pt>
                <c:pt idx="167">
                  <c:v>478</c:v>
                </c:pt>
                <c:pt idx="168">
                  <c:v>444</c:v>
                </c:pt>
                <c:pt idx="169">
                  <c:v>426</c:v>
                </c:pt>
                <c:pt idx="170">
                  <c:v>360</c:v>
                </c:pt>
                <c:pt idx="171">
                  <c:v>369</c:v>
                </c:pt>
                <c:pt idx="172">
                  <c:v>377</c:v>
                </c:pt>
                <c:pt idx="173">
                  <c:v>395</c:v>
                </c:pt>
                <c:pt idx="174">
                  <c:v>293</c:v>
                </c:pt>
                <c:pt idx="175">
                  <c:v>257</c:v>
                </c:pt>
                <c:pt idx="176">
                  <c:v>230</c:v>
                </c:pt>
                <c:pt idx="177">
                  <c:v>321</c:v>
                </c:pt>
                <c:pt idx="178">
                  <c:v>303</c:v>
                </c:pt>
                <c:pt idx="179">
                  <c:v>335</c:v>
                </c:pt>
                <c:pt idx="180">
                  <c:v>337</c:v>
                </c:pt>
                <c:pt idx="181">
                  <c:v>369</c:v>
                </c:pt>
                <c:pt idx="182">
                  <c:v>349</c:v>
                </c:pt>
                <c:pt idx="183">
                  <c:v>337</c:v>
                </c:pt>
                <c:pt idx="184">
                  <c:v>286</c:v>
                </c:pt>
                <c:pt idx="185">
                  <c:v>303</c:v>
                </c:pt>
                <c:pt idx="186">
                  <c:v>264</c:v>
                </c:pt>
                <c:pt idx="187">
                  <c:v>225</c:v>
                </c:pt>
                <c:pt idx="188">
                  <c:v>190</c:v>
                </c:pt>
                <c:pt idx="189">
                  <c:v>189</c:v>
                </c:pt>
                <c:pt idx="190">
                  <c:v>183</c:v>
                </c:pt>
                <c:pt idx="191">
                  <c:v>180</c:v>
                </c:pt>
                <c:pt idx="192">
                  <c:v>210</c:v>
                </c:pt>
                <c:pt idx="193">
                  <c:v>221</c:v>
                </c:pt>
                <c:pt idx="194">
                  <c:v>201</c:v>
                </c:pt>
                <c:pt idx="195">
                  <c:v>231</c:v>
                </c:pt>
                <c:pt idx="196">
                  <c:v>217</c:v>
                </c:pt>
                <c:pt idx="197">
                  <c:v>201</c:v>
                </c:pt>
                <c:pt idx="198">
                  <c:v>193</c:v>
                </c:pt>
                <c:pt idx="199">
                  <c:v>199</c:v>
                </c:pt>
                <c:pt idx="200">
                  <c:v>171</c:v>
                </c:pt>
                <c:pt idx="201">
                  <c:v>155</c:v>
                </c:pt>
                <c:pt idx="202">
                  <c:v>162</c:v>
                </c:pt>
                <c:pt idx="203">
                  <c:v>152</c:v>
                </c:pt>
                <c:pt idx="204">
                  <c:v>142</c:v>
                </c:pt>
                <c:pt idx="205">
                  <c:v>72</c:v>
                </c:pt>
                <c:pt idx="206">
                  <c:v>44</c:v>
                </c:pt>
                <c:pt idx="207">
                  <c:v>57</c:v>
                </c:pt>
                <c:pt idx="208">
                  <c:v>52</c:v>
                </c:pt>
                <c:pt idx="209">
                  <c:v>99</c:v>
                </c:pt>
                <c:pt idx="210">
                  <c:v>77</c:v>
                </c:pt>
                <c:pt idx="211">
                  <c:v>90</c:v>
                </c:pt>
                <c:pt idx="212">
                  <c:v>109</c:v>
                </c:pt>
                <c:pt idx="213">
                  <c:v>133</c:v>
                </c:pt>
                <c:pt idx="214">
                  <c:v>102</c:v>
                </c:pt>
                <c:pt idx="215">
                  <c:v>86</c:v>
                </c:pt>
                <c:pt idx="216">
                  <c:v>74</c:v>
                </c:pt>
                <c:pt idx="217">
                  <c:v>46</c:v>
                </c:pt>
                <c:pt idx="218">
                  <c:v>44</c:v>
                </c:pt>
                <c:pt idx="219">
                  <c:v>38</c:v>
                </c:pt>
                <c:pt idx="220">
                  <c:v>74</c:v>
                </c:pt>
                <c:pt idx="221">
                  <c:v>77</c:v>
                </c:pt>
                <c:pt idx="222">
                  <c:v>90</c:v>
                </c:pt>
                <c:pt idx="223">
                  <c:v>111</c:v>
                </c:pt>
                <c:pt idx="224">
                  <c:v>125</c:v>
                </c:pt>
                <c:pt idx="225">
                  <c:v>116</c:v>
                </c:pt>
                <c:pt idx="226">
                  <c:v>131</c:v>
                </c:pt>
                <c:pt idx="227">
                  <c:v>171</c:v>
                </c:pt>
                <c:pt idx="228">
                  <c:v>171</c:v>
                </c:pt>
                <c:pt idx="229">
                  <c:v>176</c:v>
                </c:pt>
                <c:pt idx="230">
                  <c:v>188</c:v>
                </c:pt>
                <c:pt idx="231">
                  <c:v>203</c:v>
                </c:pt>
                <c:pt idx="232">
                  <c:v>197</c:v>
                </c:pt>
                <c:pt idx="233">
                  <c:v>217</c:v>
                </c:pt>
                <c:pt idx="234">
                  <c:v>206</c:v>
                </c:pt>
                <c:pt idx="235">
                  <c:v>175</c:v>
                </c:pt>
                <c:pt idx="236">
                  <c:v>148</c:v>
                </c:pt>
                <c:pt idx="237">
                  <c:v>172</c:v>
                </c:pt>
                <c:pt idx="238">
                  <c:v>168</c:v>
                </c:pt>
                <c:pt idx="239">
                  <c:v>177</c:v>
                </c:pt>
                <c:pt idx="240">
                  <c:v>182</c:v>
                </c:pt>
                <c:pt idx="241">
                  <c:v>190</c:v>
                </c:pt>
                <c:pt idx="242">
                  <c:v>213</c:v>
                </c:pt>
                <c:pt idx="243">
                  <c:v>236</c:v>
                </c:pt>
                <c:pt idx="244">
                  <c:v>253</c:v>
                </c:pt>
                <c:pt idx="245">
                  <c:v>237</c:v>
                </c:pt>
                <c:pt idx="246">
                  <c:v>246</c:v>
                </c:pt>
                <c:pt idx="247">
                  <c:v>272</c:v>
                </c:pt>
                <c:pt idx="248">
                  <c:v>298</c:v>
                </c:pt>
                <c:pt idx="249">
                  <c:v>280</c:v>
                </c:pt>
                <c:pt idx="250">
                  <c:v>311</c:v>
                </c:pt>
                <c:pt idx="251">
                  <c:v>285</c:v>
                </c:pt>
                <c:pt idx="252">
                  <c:v>316</c:v>
                </c:pt>
                <c:pt idx="253">
                  <c:v>329</c:v>
                </c:pt>
                <c:pt idx="254">
                  <c:v>313</c:v>
                </c:pt>
                <c:pt idx="255">
                  <c:v>310</c:v>
                </c:pt>
                <c:pt idx="256">
                  <c:v>289</c:v>
                </c:pt>
                <c:pt idx="257">
                  <c:v>322</c:v>
                </c:pt>
                <c:pt idx="258">
                  <c:v>326</c:v>
                </c:pt>
                <c:pt idx="259">
                  <c:v>353</c:v>
                </c:pt>
                <c:pt idx="260">
                  <c:v>373</c:v>
                </c:pt>
                <c:pt idx="261">
                  <c:v>339</c:v>
                </c:pt>
                <c:pt idx="262">
                  <c:v>309</c:v>
                </c:pt>
                <c:pt idx="263">
                  <c:v>314</c:v>
                </c:pt>
                <c:pt idx="264">
                  <c:v>331</c:v>
                </c:pt>
                <c:pt idx="265">
                  <c:v>337</c:v>
                </c:pt>
                <c:pt idx="266">
                  <c:v>311</c:v>
                </c:pt>
                <c:pt idx="267">
                  <c:v>314</c:v>
                </c:pt>
                <c:pt idx="268">
                  <c:v>316</c:v>
                </c:pt>
                <c:pt idx="269">
                  <c:v>319</c:v>
                </c:pt>
                <c:pt idx="270">
                  <c:v>320</c:v>
                </c:pt>
                <c:pt idx="271">
                  <c:v>297</c:v>
                </c:pt>
                <c:pt idx="272">
                  <c:v>299</c:v>
                </c:pt>
                <c:pt idx="273">
                  <c:v>284</c:v>
                </c:pt>
                <c:pt idx="274">
                  <c:v>294</c:v>
                </c:pt>
                <c:pt idx="275">
                  <c:v>274</c:v>
                </c:pt>
                <c:pt idx="276">
                  <c:v>267</c:v>
                </c:pt>
                <c:pt idx="277">
                  <c:v>257</c:v>
                </c:pt>
                <c:pt idx="278">
                  <c:v>228</c:v>
                </c:pt>
                <c:pt idx="279">
                  <c:v>227</c:v>
                </c:pt>
                <c:pt idx="280">
                  <c:v>213</c:v>
                </c:pt>
                <c:pt idx="281">
                  <c:v>231</c:v>
                </c:pt>
                <c:pt idx="282">
                  <c:v>201</c:v>
                </c:pt>
                <c:pt idx="283">
                  <c:v>206</c:v>
                </c:pt>
                <c:pt idx="284">
                  <c:v>204</c:v>
                </c:pt>
                <c:pt idx="285">
                  <c:v>201</c:v>
                </c:pt>
                <c:pt idx="286">
                  <c:v>186</c:v>
                </c:pt>
                <c:pt idx="287">
                  <c:v>177</c:v>
                </c:pt>
                <c:pt idx="288">
                  <c:v>170</c:v>
                </c:pt>
                <c:pt idx="289">
                  <c:v>165</c:v>
                </c:pt>
                <c:pt idx="290">
                  <c:v>123</c:v>
                </c:pt>
                <c:pt idx="291">
                  <c:v>130</c:v>
                </c:pt>
                <c:pt idx="292">
                  <c:v>147</c:v>
                </c:pt>
                <c:pt idx="293">
                  <c:v>159</c:v>
                </c:pt>
                <c:pt idx="294">
                  <c:v>162</c:v>
                </c:pt>
                <c:pt idx="295">
                  <c:v>112</c:v>
                </c:pt>
                <c:pt idx="296">
                  <c:v>103</c:v>
                </c:pt>
                <c:pt idx="297">
                  <c:v>100</c:v>
                </c:pt>
                <c:pt idx="298">
                  <c:v>110</c:v>
                </c:pt>
                <c:pt idx="299">
                  <c:v>88</c:v>
                </c:pt>
                <c:pt idx="300">
                  <c:v>66</c:v>
                </c:pt>
                <c:pt idx="301">
                  <c:v>52</c:v>
                </c:pt>
                <c:pt idx="302">
                  <c:v>48</c:v>
                </c:pt>
                <c:pt idx="303">
                  <c:v>29</c:v>
                </c:pt>
                <c:pt idx="304">
                  <c:v>-3</c:v>
                </c:pt>
                <c:pt idx="305">
                  <c:v>14</c:v>
                </c:pt>
                <c:pt idx="306">
                  <c:v>-37</c:v>
                </c:pt>
                <c:pt idx="307">
                  <c:v>-48</c:v>
                </c:pt>
                <c:pt idx="308">
                  <c:v>-41</c:v>
                </c:pt>
                <c:pt idx="309">
                  <c:v>-69</c:v>
                </c:pt>
                <c:pt idx="310">
                  <c:v>-57</c:v>
                </c:pt>
                <c:pt idx="311">
                  <c:v>-60</c:v>
                </c:pt>
                <c:pt idx="312">
                  <c:v>-53</c:v>
                </c:pt>
                <c:pt idx="313">
                  <c:v>-75</c:v>
                </c:pt>
                <c:pt idx="314">
                  <c:v>-126</c:v>
                </c:pt>
                <c:pt idx="315">
                  <c:v>-139</c:v>
                </c:pt>
                <c:pt idx="316">
                  <c:v>-126</c:v>
                </c:pt>
                <c:pt idx="317">
                  <c:v>-124</c:v>
                </c:pt>
                <c:pt idx="318">
                  <c:v>-120</c:v>
                </c:pt>
                <c:pt idx="319">
                  <c:v>-144</c:v>
                </c:pt>
                <c:pt idx="320">
                  <c:v>-156</c:v>
                </c:pt>
                <c:pt idx="321">
                  <c:v>-167</c:v>
                </c:pt>
                <c:pt idx="322">
                  <c:v>-172</c:v>
                </c:pt>
                <c:pt idx="323">
                  <c:v>-193</c:v>
                </c:pt>
                <c:pt idx="324">
                  <c:v>-142</c:v>
                </c:pt>
                <c:pt idx="325">
                  <c:v>-142</c:v>
                </c:pt>
                <c:pt idx="326">
                  <c:v>-222</c:v>
                </c:pt>
                <c:pt idx="327">
                  <c:v>-238</c:v>
                </c:pt>
                <c:pt idx="328">
                  <c:v>-224</c:v>
                </c:pt>
                <c:pt idx="329">
                  <c:v>-208</c:v>
                </c:pt>
                <c:pt idx="330">
                  <c:v>-201</c:v>
                </c:pt>
                <c:pt idx="331">
                  <c:v>-218</c:v>
                </c:pt>
                <c:pt idx="332">
                  <c:v>-206</c:v>
                </c:pt>
                <c:pt idx="333">
                  <c:v>-207</c:v>
                </c:pt>
                <c:pt idx="334">
                  <c:v>-229</c:v>
                </c:pt>
                <c:pt idx="335">
                  <c:v>-236</c:v>
                </c:pt>
                <c:pt idx="336">
                  <c:v>-229</c:v>
                </c:pt>
                <c:pt idx="337">
                  <c:v>-257</c:v>
                </c:pt>
                <c:pt idx="338">
                  <c:v>-280</c:v>
                </c:pt>
                <c:pt idx="339">
                  <c:v>-272</c:v>
                </c:pt>
                <c:pt idx="340">
                  <c:v>-294</c:v>
                </c:pt>
                <c:pt idx="341">
                  <c:v>-237</c:v>
                </c:pt>
                <c:pt idx="342">
                  <c:v>-265</c:v>
                </c:pt>
                <c:pt idx="343">
                  <c:v>-215</c:v>
                </c:pt>
                <c:pt idx="344">
                  <c:v>-234</c:v>
                </c:pt>
                <c:pt idx="345">
                  <c:v>-245</c:v>
                </c:pt>
                <c:pt idx="346">
                  <c:v>-256</c:v>
                </c:pt>
                <c:pt idx="347">
                  <c:v>-242</c:v>
                </c:pt>
                <c:pt idx="348">
                  <c:v>-268</c:v>
                </c:pt>
                <c:pt idx="349">
                  <c:v>-255</c:v>
                </c:pt>
                <c:pt idx="350">
                  <c:v>-299</c:v>
                </c:pt>
                <c:pt idx="351">
                  <c:v>-281</c:v>
                </c:pt>
                <c:pt idx="352">
                  <c:v>-266</c:v>
                </c:pt>
                <c:pt idx="353">
                  <c:v>-275</c:v>
                </c:pt>
                <c:pt idx="354">
                  <c:v>-271</c:v>
                </c:pt>
                <c:pt idx="355">
                  <c:v>-276</c:v>
                </c:pt>
                <c:pt idx="356">
                  <c:v>-323</c:v>
                </c:pt>
                <c:pt idx="357">
                  <c:v>-341</c:v>
                </c:pt>
                <c:pt idx="358">
                  <c:v>-321</c:v>
                </c:pt>
                <c:pt idx="359">
                  <c:v>-308</c:v>
                </c:pt>
                <c:pt idx="360">
                  <c:v>-294</c:v>
                </c:pt>
                <c:pt idx="361">
                  <c:v>-313</c:v>
                </c:pt>
                <c:pt idx="362">
                  <c:v>-303</c:v>
                </c:pt>
                <c:pt idx="363">
                  <c:v>-293</c:v>
                </c:pt>
                <c:pt idx="364">
                  <c:v>-288</c:v>
                </c:pt>
                <c:pt idx="365">
                  <c:v>-279</c:v>
                </c:pt>
                <c:pt idx="366">
                  <c:v>-293</c:v>
                </c:pt>
                <c:pt idx="367">
                  <c:v>-277</c:v>
                </c:pt>
                <c:pt idx="368">
                  <c:v>-298</c:v>
                </c:pt>
                <c:pt idx="369">
                  <c:v>-286</c:v>
                </c:pt>
                <c:pt idx="370">
                  <c:v>-313</c:v>
                </c:pt>
                <c:pt idx="371">
                  <c:v>-315</c:v>
                </c:pt>
                <c:pt idx="372">
                  <c:v>-292</c:v>
                </c:pt>
                <c:pt idx="373">
                  <c:v>-308</c:v>
                </c:pt>
                <c:pt idx="374">
                  <c:v>-304</c:v>
                </c:pt>
                <c:pt idx="375">
                  <c:v>-294</c:v>
                </c:pt>
                <c:pt idx="376">
                  <c:v>-291</c:v>
                </c:pt>
                <c:pt idx="377">
                  <c:v>-272</c:v>
                </c:pt>
                <c:pt idx="378">
                  <c:v>-262</c:v>
                </c:pt>
                <c:pt idx="379">
                  <c:v>-239</c:v>
                </c:pt>
                <c:pt idx="380">
                  <c:v>-246</c:v>
                </c:pt>
                <c:pt idx="381">
                  <c:v>-253</c:v>
                </c:pt>
                <c:pt idx="382">
                  <c:v>-239</c:v>
                </c:pt>
                <c:pt idx="383">
                  <c:v>-250</c:v>
                </c:pt>
                <c:pt idx="384">
                  <c:v>-245</c:v>
                </c:pt>
                <c:pt idx="385">
                  <c:v>-241</c:v>
                </c:pt>
                <c:pt idx="386">
                  <c:v>-238</c:v>
                </c:pt>
                <c:pt idx="387">
                  <c:v>-229</c:v>
                </c:pt>
                <c:pt idx="388">
                  <c:v>-236</c:v>
                </c:pt>
                <c:pt idx="389">
                  <c:v>-193</c:v>
                </c:pt>
                <c:pt idx="390">
                  <c:v>-200</c:v>
                </c:pt>
                <c:pt idx="391">
                  <c:v>-205</c:v>
                </c:pt>
                <c:pt idx="392">
                  <c:v>-199</c:v>
                </c:pt>
                <c:pt idx="393">
                  <c:v>-182</c:v>
                </c:pt>
                <c:pt idx="394">
                  <c:v>-198</c:v>
                </c:pt>
                <c:pt idx="395">
                  <c:v>-192</c:v>
                </c:pt>
                <c:pt idx="396">
                  <c:v>-196</c:v>
                </c:pt>
                <c:pt idx="397">
                  <c:v>-158</c:v>
                </c:pt>
                <c:pt idx="398">
                  <c:v>-193</c:v>
                </c:pt>
                <c:pt idx="399">
                  <c:v>-186</c:v>
                </c:pt>
                <c:pt idx="400">
                  <c:v>-206</c:v>
                </c:pt>
                <c:pt idx="401">
                  <c:v>-204</c:v>
                </c:pt>
                <c:pt idx="402">
                  <c:v>-199</c:v>
                </c:pt>
                <c:pt idx="403">
                  <c:v>-190</c:v>
                </c:pt>
                <c:pt idx="404">
                  <c:v>-188</c:v>
                </c:pt>
                <c:pt idx="405">
                  <c:v>-176</c:v>
                </c:pt>
                <c:pt idx="406">
                  <c:v>-178</c:v>
                </c:pt>
                <c:pt idx="407">
                  <c:v>-174</c:v>
                </c:pt>
                <c:pt idx="408">
                  <c:v>-146</c:v>
                </c:pt>
                <c:pt idx="409">
                  <c:v>-156</c:v>
                </c:pt>
                <c:pt idx="410">
                  <c:v>-168</c:v>
                </c:pt>
                <c:pt idx="411">
                  <c:v>-162</c:v>
                </c:pt>
                <c:pt idx="412">
                  <c:v>-143</c:v>
                </c:pt>
                <c:pt idx="413">
                  <c:v>-135</c:v>
                </c:pt>
                <c:pt idx="414">
                  <c:v>-117</c:v>
                </c:pt>
                <c:pt idx="415">
                  <c:v>-96</c:v>
                </c:pt>
                <c:pt idx="416">
                  <c:v>-98</c:v>
                </c:pt>
                <c:pt idx="417">
                  <c:v>-101</c:v>
                </c:pt>
                <c:pt idx="418">
                  <c:v>-114</c:v>
                </c:pt>
                <c:pt idx="419">
                  <c:v>-77</c:v>
                </c:pt>
                <c:pt idx="420">
                  <c:v>-112</c:v>
                </c:pt>
                <c:pt idx="421">
                  <c:v>-117</c:v>
                </c:pt>
                <c:pt idx="422">
                  <c:v>-77</c:v>
                </c:pt>
                <c:pt idx="423">
                  <c:v>-119</c:v>
                </c:pt>
                <c:pt idx="424">
                  <c:v>-126</c:v>
                </c:pt>
                <c:pt idx="425">
                  <c:v>-136</c:v>
                </c:pt>
                <c:pt idx="426">
                  <c:v>-127</c:v>
                </c:pt>
                <c:pt idx="427">
                  <c:v>-111</c:v>
                </c:pt>
                <c:pt idx="428">
                  <c:v>-119</c:v>
                </c:pt>
                <c:pt idx="429">
                  <c:v>-150</c:v>
                </c:pt>
                <c:pt idx="430">
                  <c:v>-157</c:v>
                </c:pt>
                <c:pt idx="431">
                  <c:v>-119</c:v>
                </c:pt>
                <c:pt idx="432">
                  <c:v>-121</c:v>
                </c:pt>
                <c:pt idx="433">
                  <c:v>-119</c:v>
                </c:pt>
                <c:pt idx="434">
                  <c:v>-119</c:v>
                </c:pt>
                <c:pt idx="435">
                  <c:v>-145</c:v>
                </c:pt>
                <c:pt idx="436">
                  <c:v>-120</c:v>
                </c:pt>
                <c:pt idx="437">
                  <c:v>-84</c:v>
                </c:pt>
                <c:pt idx="438">
                  <c:v>-86</c:v>
                </c:pt>
                <c:pt idx="439">
                  <c:v>-86</c:v>
                </c:pt>
                <c:pt idx="440">
                  <c:v>-85</c:v>
                </c:pt>
                <c:pt idx="441">
                  <c:v>-72</c:v>
                </c:pt>
                <c:pt idx="442">
                  <c:v>-76</c:v>
                </c:pt>
                <c:pt idx="443">
                  <c:v>-96</c:v>
                </c:pt>
                <c:pt idx="444">
                  <c:v>-73</c:v>
                </c:pt>
                <c:pt idx="445">
                  <c:v>-94</c:v>
                </c:pt>
                <c:pt idx="446">
                  <c:v>-99</c:v>
                </c:pt>
                <c:pt idx="447">
                  <c:v>-65</c:v>
                </c:pt>
                <c:pt idx="448">
                  <c:v>-69</c:v>
                </c:pt>
                <c:pt idx="449">
                  <c:v>-106</c:v>
                </c:pt>
                <c:pt idx="450">
                  <c:v>-50</c:v>
                </c:pt>
                <c:pt idx="451">
                  <c:v>-60</c:v>
                </c:pt>
                <c:pt idx="452">
                  <c:v>-64</c:v>
                </c:pt>
                <c:pt idx="453">
                  <c:v>-63</c:v>
                </c:pt>
                <c:pt idx="454">
                  <c:v>-69</c:v>
                </c:pt>
                <c:pt idx="455">
                  <c:v>-47</c:v>
                </c:pt>
                <c:pt idx="456">
                  <c:v>-57</c:v>
                </c:pt>
                <c:pt idx="457">
                  <c:v>-50</c:v>
                </c:pt>
                <c:pt idx="458">
                  <c:v>-75</c:v>
                </c:pt>
                <c:pt idx="459">
                  <c:v>-60</c:v>
                </c:pt>
                <c:pt idx="460">
                  <c:v>-61</c:v>
                </c:pt>
                <c:pt idx="461">
                  <c:v>-72</c:v>
                </c:pt>
                <c:pt idx="462">
                  <c:v>-99</c:v>
                </c:pt>
                <c:pt idx="463">
                  <c:v>-99</c:v>
                </c:pt>
                <c:pt idx="464">
                  <c:v>-64</c:v>
                </c:pt>
                <c:pt idx="465">
                  <c:v>-71</c:v>
                </c:pt>
                <c:pt idx="466">
                  <c:v>-133</c:v>
                </c:pt>
                <c:pt idx="467">
                  <c:v>-159</c:v>
                </c:pt>
                <c:pt idx="468">
                  <c:v>-186</c:v>
                </c:pt>
                <c:pt idx="469">
                  <c:v>-184</c:v>
                </c:pt>
                <c:pt idx="470">
                  <c:v>-152</c:v>
                </c:pt>
                <c:pt idx="471">
                  <c:v>-135</c:v>
                </c:pt>
                <c:pt idx="472">
                  <c:v>-152</c:v>
                </c:pt>
                <c:pt idx="473">
                  <c:v>-166</c:v>
                </c:pt>
                <c:pt idx="474">
                  <c:v>-199</c:v>
                </c:pt>
                <c:pt idx="475">
                  <c:v>-201</c:v>
                </c:pt>
              </c:numCache>
            </c:numRef>
          </c:val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Sheet1!$BF$525:$BF$1000</c:f>
              <c:numCache>
                <c:formatCode>General</c:formatCode>
                <c:ptCount val="476"/>
                <c:pt idx="0">
                  <c:v>1</c:v>
                </c:pt>
                <c:pt idx="1">
                  <c:v>2</c:v>
                </c:pt>
                <c:pt idx="2">
                  <c:v>20</c:v>
                </c:pt>
                <c:pt idx="3">
                  <c:v>29</c:v>
                </c:pt>
                <c:pt idx="4">
                  <c:v>37</c:v>
                </c:pt>
                <c:pt idx="5">
                  <c:v>42</c:v>
                </c:pt>
                <c:pt idx="6">
                  <c:v>59</c:v>
                </c:pt>
                <c:pt idx="7">
                  <c:v>43</c:v>
                </c:pt>
                <c:pt idx="8">
                  <c:v>68</c:v>
                </c:pt>
                <c:pt idx="9">
                  <c:v>38</c:v>
                </c:pt>
                <c:pt idx="10">
                  <c:v>46</c:v>
                </c:pt>
                <c:pt idx="11">
                  <c:v>48</c:v>
                </c:pt>
                <c:pt idx="12">
                  <c:v>70</c:v>
                </c:pt>
                <c:pt idx="13">
                  <c:v>63</c:v>
                </c:pt>
                <c:pt idx="14">
                  <c:v>44</c:v>
                </c:pt>
                <c:pt idx="15">
                  <c:v>49</c:v>
                </c:pt>
                <c:pt idx="16">
                  <c:v>54</c:v>
                </c:pt>
                <c:pt idx="17">
                  <c:v>45</c:v>
                </c:pt>
                <c:pt idx="18">
                  <c:v>43</c:v>
                </c:pt>
                <c:pt idx="19">
                  <c:v>37</c:v>
                </c:pt>
                <c:pt idx="20">
                  <c:v>39</c:v>
                </c:pt>
                <c:pt idx="21">
                  <c:v>73</c:v>
                </c:pt>
                <c:pt idx="22">
                  <c:v>32</c:v>
                </c:pt>
                <c:pt idx="23">
                  <c:v>46</c:v>
                </c:pt>
                <c:pt idx="24">
                  <c:v>67</c:v>
                </c:pt>
                <c:pt idx="25">
                  <c:v>163</c:v>
                </c:pt>
                <c:pt idx="26">
                  <c:v>159</c:v>
                </c:pt>
                <c:pt idx="27">
                  <c:v>145</c:v>
                </c:pt>
                <c:pt idx="28">
                  <c:v>144</c:v>
                </c:pt>
                <c:pt idx="29">
                  <c:v>148</c:v>
                </c:pt>
                <c:pt idx="30">
                  <c:v>135</c:v>
                </c:pt>
                <c:pt idx="31">
                  <c:v>131</c:v>
                </c:pt>
                <c:pt idx="32">
                  <c:v>167</c:v>
                </c:pt>
                <c:pt idx="33">
                  <c:v>169</c:v>
                </c:pt>
                <c:pt idx="34">
                  <c:v>184</c:v>
                </c:pt>
                <c:pt idx="35">
                  <c:v>186</c:v>
                </c:pt>
                <c:pt idx="36">
                  <c:v>196</c:v>
                </c:pt>
                <c:pt idx="37">
                  <c:v>206</c:v>
                </c:pt>
                <c:pt idx="38">
                  <c:v>182</c:v>
                </c:pt>
                <c:pt idx="39">
                  <c:v>226</c:v>
                </c:pt>
                <c:pt idx="40">
                  <c:v>200</c:v>
                </c:pt>
                <c:pt idx="41">
                  <c:v>190</c:v>
                </c:pt>
                <c:pt idx="42">
                  <c:v>223</c:v>
                </c:pt>
                <c:pt idx="43">
                  <c:v>227</c:v>
                </c:pt>
                <c:pt idx="44">
                  <c:v>178</c:v>
                </c:pt>
                <c:pt idx="45">
                  <c:v>161</c:v>
                </c:pt>
                <c:pt idx="46">
                  <c:v>160</c:v>
                </c:pt>
                <c:pt idx="47">
                  <c:v>176</c:v>
                </c:pt>
                <c:pt idx="48">
                  <c:v>172</c:v>
                </c:pt>
                <c:pt idx="49">
                  <c:v>186</c:v>
                </c:pt>
                <c:pt idx="50">
                  <c:v>171</c:v>
                </c:pt>
                <c:pt idx="51">
                  <c:v>165</c:v>
                </c:pt>
                <c:pt idx="52">
                  <c:v>178</c:v>
                </c:pt>
                <c:pt idx="53">
                  <c:v>172</c:v>
                </c:pt>
                <c:pt idx="54">
                  <c:v>194</c:v>
                </c:pt>
                <c:pt idx="55">
                  <c:v>212</c:v>
                </c:pt>
                <c:pt idx="56">
                  <c:v>249</c:v>
                </c:pt>
                <c:pt idx="57">
                  <c:v>293</c:v>
                </c:pt>
                <c:pt idx="58">
                  <c:v>316</c:v>
                </c:pt>
                <c:pt idx="59">
                  <c:v>307</c:v>
                </c:pt>
                <c:pt idx="60">
                  <c:v>325</c:v>
                </c:pt>
                <c:pt idx="61">
                  <c:v>348</c:v>
                </c:pt>
                <c:pt idx="62">
                  <c:v>398</c:v>
                </c:pt>
                <c:pt idx="63">
                  <c:v>392</c:v>
                </c:pt>
                <c:pt idx="64">
                  <c:v>391</c:v>
                </c:pt>
                <c:pt idx="65">
                  <c:v>409</c:v>
                </c:pt>
                <c:pt idx="66">
                  <c:v>382</c:v>
                </c:pt>
                <c:pt idx="67">
                  <c:v>389</c:v>
                </c:pt>
                <c:pt idx="68">
                  <c:v>390</c:v>
                </c:pt>
                <c:pt idx="69">
                  <c:v>390</c:v>
                </c:pt>
                <c:pt idx="70">
                  <c:v>391</c:v>
                </c:pt>
                <c:pt idx="71">
                  <c:v>386</c:v>
                </c:pt>
                <c:pt idx="72">
                  <c:v>420</c:v>
                </c:pt>
                <c:pt idx="73">
                  <c:v>414</c:v>
                </c:pt>
                <c:pt idx="74">
                  <c:v>408</c:v>
                </c:pt>
                <c:pt idx="75">
                  <c:v>388</c:v>
                </c:pt>
                <c:pt idx="76">
                  <c:v>387</c:v>
                </c:pt>
                <c:pt idx="77">
                  <c:v>396</c:v>
                </c:pt>
                <c:pt idx="78">
                  <c:v>362</c:v>
                </c:pt>
                <c:pt idx="79">
                  <c:v>373</c:v>
                </c:pt>
                <c:pt idx="80">
                  <c:v>358</c:v>
                </c:pt>
                <c:pt idx="81">
                  <c:v>356</c:v>
                </c:pt>
                <c:pt idx="82">
                  <c:v>370</c:v>
                </c:pt>
                <c:pt idx="83">
                  <c:v>361</c:v>
                </c:pt>
                <c:pt idx="84">
                  <c:v>347</c:v>
                </c:pt>
                <c:pt idx="85">
                  <c:v>329</c:v>
                </c:pt>
                <c:pt idx="86">
                  <c:v>325</c:v>
                </c:pt>
                <c:pt idx="87">
                  <c:v>334</c:v>
                </c:pt>
                <c:pt idx="88">
                  <c:v>337</c:v>
                </c:pt>
                <c:pt idx="89">
                  <c:v>337</c:v>
                </c:pt>
                <c:pt idx="90">
                  <c:v>321</c:v>
                </c:pt>
                <c:pt idx="91">
                  <c:v>371</c:v>
                </c:pt>
                <c:pt idx="92">
                  <c:v>372</c:v>
                </c:pt>
                <c:pt idx="93">
                  <c:v>388</c:v>
                </c:pt>
                <c:pt idx="94">
                  <c:v>368</c:v>
                </c:pt>
                <c:pt idx="95">
                  <c:v>350</c:v>
                </c:pt>
                <c:pt idx="96">
                  <c:v>354</c:v>
                </c:pt>
                <c:pt idx="97">
                  <c:v>374</c:v>
                </c:pt>
                <c:pt idx="98">
                  <c:v>379</c:v>
                </c:pt>
                <c:pt idx="99">
                  <c:v>390</c:v>
                </c:pt>
                <c:pt idx="100">
                  <c:v>386</c:v>
                </c:pt>
                <c:pt idx="101">
                  <c:v>398</c:v>
                </c:pt>
                <c:pt idx="102">
                  <c:v>352</c:v>
                </c:pt>
                <c:pt idx="103">
                  <c:v>358</c:v>
                </c:pt>
                <c:pt idx="104">
                  <c:v>355</c:v>
                </c:pt>
                <c:pt idx="105">
                  <c:v>344</c:v>
                </c:pt>
                <c:pt idx="106">
                  <c:v>355</c:v>
                </c:pt>
                <c:pt idx="107">
                  <c:v>345</c:v>
                </c:pt>
                <c:pt idx="108">
                  <c:v>345</c:v>
                </c:pt>
                <c:pt idx="109">
                  <c:v>336</c:v>
                </c:pt>
                <c:pt idx="110">
                  <c:v>334</c:v>
                </c:pt>
                <c:pt idx="111">
                  <c:v>316</c:v>
                </c:pt>
                <c:pt idx="112">
                  <c:v>305</c:v>
                </c:pt>
                <c:pt idx="113">
                  <c:v>305</c:v>
                </c:pt>
                <c:pt idx="114">
                  <c:v>289</c:v>
                </c:pt>
                <c:pt idx="115">
                  <c:v>297</c:v>
                </c:pt>
                <c:pt idx="116">
                  <c:v>303</c:v>
                </c:pt>
                <c:pt idx="117">
                  <c:v>336</c:v>
                </c:pt>
                <c:pt idx="118">
                  <c:v>484</c:v>
                </c:pt>
                <c:pt idx="119">
                  <c:v>494</c:v>
                </c:pt>
                <c:pt idx="120">
                  <c:v>516</c:v>
                </c:pt>
                <c:pt idx="121">
                  <c:v>574</c:v>
                </c:pt>
                <c:pt idx="122">
                  <c:v>539</c:v>
                </c:pt>
                <c:pt idx="123">
                  <c:v>473</c:v>
                </c:pt>
                <c:pt idx="124">
                  <c:v>471</c:v>
                </c:pt>
                <c:pt idx="125">
                  <c:v>495</c:v>
                </c:pt>
                <c:pt idx="126">
                  <c:v>512</c:v>
                </c:pt>
                <c:pt idx="127">
                  <c:v>515</c:v>
                </c:pt>
                <c:pt idx="128">
                  <c:v>537</c:v>
                </c:pt>
                <c:pt idx="129">
                  <c:v>623</c:v>
                </c:pt>
                <c:pt idx="130">
                  <c:v>650</c:v>
                </c:pt>
                <c:pt idx="131">
                  <c:v>555</c:v>
                </c:pt>
                <c:pt idx="132">
                  <c:v>585</c:v>
                </c:pt>
                <c:pt idx="133">
                  <c:v>547</c:v>
                </c:pt>
                <c:pt idx="134">
                  <c:v>452</c:v>
                </c:pt>
                <c:pt idx="135">
                  <c:v>439</c:v>
                </c:pt>
                <c:pt idx="136">
                  <c:v>439</c:v>
                </c:pt>
                <c:pt idx="137">
                  <c:v>425</c:v>
                </c:pt>
                <c:pt idx="138">
                  <c:v>430</c:v>
                </c:pt>
                <c:pt idx="139">
                  <c:v>489</c:v>
                </c:pt>
                <c:pt idx="140">
                  <c:v>506</c:v>
                </c:pt>
                <c:pt idx="141">
                  <c:v>483</c:v>
                </c:pt>
                <c:pt idx="142">
                  <c:v>390</c:v>
                </c:pt>
                <c:pt idx="143">
                  <c:v>450</c:v>
                </c:pt>
                <c:pt idx="144">
                  <c:v>473</c:v>
                </c:pt>
                <c:pt idx="145">
                  <c:v>394</c:v>
                </c:pt>
                <c:pt idx="146">
                  <c:v>365</c:v>
                </c:pt>
                <c:pt idx="147">
                  <c:v>340</c:v>
                </c:pt>
                <c:pt idx="148">
                  <c:v>305</c:v>
                </c:pt>
                <c:pt idx="149">
                  <c:v>289</c:v>
                </c:pt>
                <c:pt idx="150">
                  <c:v>298</c:v>
                </c:pt>
                <c:pt idx="151">
                  <c:v>321</c:v>
                </c:pt>
                <c:pt idx="152">
                  <c:v>283</c:v>
                </c:pt>
                <c:pt idx="153">
                  <c:v>139</c:v>
                </c:pt>
                <c:pt idx="154">
                  <c:v>222</c:v>
                </c:pt>
                <c:pt idx="155">
                  <c:v>243</c:v>
                </c:pt>
                <c:pt idx="156">
                  <c:v>349</c:v>
                </c:pt>
                <c:pt idx="157">
                  <c:v>355</c:v>
                </c:pt>
                <c:pt idx="158">
                  <c:v>390</c:v>
                </c:pt>
                <c:pt idx="159">
                  <c:v>388</c:v>
                </c:pt>
                <c:pt idx="160">
                  <c:v>362</c:v>
                </c:pt>
                <c:pt idx="161">
                  <c:v>377</c:v>
                </c:pt>
                <c:pt idx="162">
                  <c:v>391</c:v>
                </c:pt>
                <c:pt idx="163">
                  <c:v>393</c:v>
                </c:pt>
                <c:pt idx="164">
                  <c:v>424</c:v>
                </c:pt>
                <c:pt idx="165">
                  <c:v>425</c:v>
                </c:pt>
                <c:pt idx="166">
                  <c:v>449</c:v>
                </c:pt>
                <c:pt idx="167">
                  <c:v>478</c:v>
                </c:pt>
                <c:pt idx="168">
                  <c:v>444</c:v>
                </c:pt>
                <c:pt idx="169">
                  <c:v>426</c:v>
                </c:pt>
                <c:pt idx="170">
                  <c:v>360</c:v>
                </c:pt>
                <c:pt idx="171">
                  <c:v>369</c:v>
                </c:pt>
                <c:pt idx="172">
                  <c:v>377</c:v>
                </c:pt>
                <c:pt idx="173">
                  <c:v>395</c:v>
                </c:pt>
                <c:pt idx="174">
                  <c:v>293</c:v>
                </c:pt>
                <c:pt idx="175">
                  <c:v>257</c:v>
                </c:pt>
                <c:pt idx="176">
                  <c:v>230</c:v>
                </c:pt>
                <c:pt idx="177">
                  <c:v>321</c:v>
                </c:pt>
                <c:pt idx="178">
                  <c:v>303</c:v>
                </c:pt>
                <c:pt idx="179">
                  <c:v>335</c:v>
                </c:pt>
                <c:pt idx="180">
                  <c:v>337</c:v>
                </c:pt>
                <c:pt idx="181">
                  <c:v>369</c:v>
                </c:pt>
                <c:pt idx="182">
                  <c:v>349</c:v>
                </c:pt>
                <c:pt idx="183">
                  <c:v>337</c:v>
                </c:pt>
                <c:pt idx="184">
                  <c:v>286</c:v>
                </c:pt>
                <c:pt idx="185">
                  <c:v>303</c:v>
                </c:pt>
                <c:pt idx="186">
                  <c:v>264</c:v>
                </c:pt>
                <c:pt idx="187">
                  <c:v>225</c:v>
                </c:pt>
                <c:pt idx="188">
                  <c:v>190</c:v>
                </c:pt>
                <c:pt idx="189">
                  <c:v>189</c:v>
                </c:pt>
                <c:pt idx="190">
                  <c:v>183</c:v>
                </c:pt>
                <c:pt idx="191">
                  <c:v>180</c:v>
                </c:pt>
                <c:pt idx="192">
                  <c:v>210</c:v>
                </c:pt>
                <c:pt idx="193">
                  <c:v>221</c:v>
                </c:pt>
                <c:pt idx="194">
                  <c:v>201</c:v>
                </c:pt>
                <c:pt idx="195">
                  <c:v>231</c:v>
                </c:pt>
                <c:pt idx="196">
                  <c:v>217</c:v>
                </c:pt>
                <c:pt idx="197">
                  <c:v>201</c:v>
                </c:pt>
                <c:pt idx="198">
                  <c:v>193</c:v>
                </c:pt>
                <c:pt idx="199">
                  <c:v>199</c:v>
                </c:pt>
                <c:pt idx="200">
                  <c:v>171</c:v>
                </c:pt>
                <c:pt idx="201">
                  <c:v>155</c:v>
                </c:pt>
                <c:pt idx="202">
                  <c:v>162</c:v>
                </c:pt>
                <c:pt idx="203">
                  <c:v>152</c:v>
                </c:pt>
                <c:pt idx="204">
                  <c:v>142</c:v>
                </c:pt>
                <c:pt idx="205">
                  <c:v>72</c:v>
                </c:pt>
                <c:pt idx="206">
                  <c:v>44</c:v>
                </c:pt>
                <c:pt idx="207">
                  <c:v>57</c:v>
                </c:pt>
                <c:pt idx="208">
                  <c:v>52</c:v>
                </c:pt>
                <c:pt idx="209">
                  <c:v>99</c:v>
                </c:pt>
                <c:pt idx="210">
                  <c:v>77</c:v>
                </c:pt>
                <c:pt idx="211">
                  <c:v>90</c:v>
                </c:pt>
                <c:pt idx="212">
                  <c:v>109</c:v>
                </c:pt>
                <c:pt idx="213">
                  <c:v>133</c:v>
                </c:pt>
                <c:pt idx="214">
                  <c:v>102</c:v>
                </c:pt>
                <c:pt idx="215">
                  <c:v>86</c:v>
                </c:pt>
                <c:pt idx="216">
                  <c:v>74</c:v>
                </c:pt>
                <c:pt idx="217">
                  <c:v>46</c:v>
                </c:pt>
                <c:pt idx="218">
                  <c:v>44</c:v>
                </c:pt>
                <c:pt idx="219">
                  <c:v>38</c:v>
                </c:pt>
                <c:pt idx="220">
                  <c:v>74</c:v>
                </c:pt>
                <c:pt idx="221">
                  <c:v>77</c:v>
                </c:pt>
                <c:pt idx="222">
                  <c:v>90</c:v>
                </c:pt>
                <c:pt idx="223">
                  <c:v>111</c:v>
                </c:pt>
                <c:pt idx="224">
                  <c:v>125</c:v>
                </c:pt>
                <c:pt idx="225">
                  <c:v>116</c:v>
                </c:pt>
                <c:pt idx="226">
                  <c:v>131</c:v>
                </c:pt>
                <c:pt idx="227">
                  <c:v>171</c:v>
                </c:pt>
                <c:pt idx="228">
                  <c:v>171</c:v>
                </c:pt>
                <c:pt idx="229">
                  <c:v>176</c:v>
                </c:pt>
                <c:pt idx="230">
                  <c:v>188</c:v>
                </c:pt>
                <c:pt idx="231">
                  <c:v>203</c:v>
                </c:pt>
                <c:pt idx="232">
                  <c:v>197</c:v>
                </c:pt>
                <c:pt idx="233">
                  <c:v>217</c:v>
                </c:pt>
                <c:pt idx="234">
                  <c:v>206</c:v>
                </c:pt>
                <c:pt idx="235">
                  <c:v>175</c:v>
                </c:pt>
                <c:pt idx="236">
                  <c:v>148</c:v>
                </c:pt>
                <c:pt idx="237">
                  <c:v>172</c:v>
                </c:pt>
                <c:pt idx="238">
                  <c:v>168</c:v>
                </c:pt>
                <c:pt idx="239">
                  <c:v>177</c:v>
                </c:pt>
                <c:pt idx="240">
                  <c:v>182</c:v>
                </c:pt>
                <c:pt idx="241">
                  <c:v>190</c:v>
                </c:pt>
                <c:pt idx="242">
                  <c:v>213</c:v>
                </c:pt>
                <c:pt idx="243">
                  <c:v>236</c:v>
                </c:pt>
                <c:pt idx="244">
                  <c:v>253</c:v>
                </c:pt>
                <c:pt idx="245">
                  <c:v>237</c:v>
                </c:pt>
                <c:pt idx="246">
                  <c:v>246</c:v>
                </c:pt>
                <c:pt idx="247">
                  <c:v>272</c:v>
                </c:pt>
                <c:pt idx="248">
                  <c:v>298</c:v>
                </c:pt>
                <c:pt idx="249">
                  <c:v>280</c:v>
                </c:pt>
                <c:pt idx="250">
                  <c:v>311</c:v>
                </c:pt>
                <c:pt idx="251">
                  <c:v>285</c:v>
                </c:pt>
                <c:pt idx="252">
                  <c:v>316</c:v>
                </c:pt>
                <c:pt idx="253">
                  <c:v>329</c:v>
                </c:pt>
                <c:pt idx="254">
                  <c:v>313</c:v>
                </c:pt>
                <c:pt idx="255">
                  <c:v>310</c:v>
                </c:pt>
                <c:pt idx="256">
                  <c:v>289</c:v>
                </c:pt>
                <c:pt idx="257">
                  <c:v>322</c:v>
                </c:pt>
                <c:pt idx="258">
                  <c:v>326</c:v>
                </c:pt>
                <c:pt idx="259">
                  <c:v>353</c:v>
                </c:pt>
                <c:pt idx="260">
                  <c:v>373</c:v>
                </c:pt>
                <c:pt idx="261">
                  <c:v>339</c:v>
                </c:pt>
                <c:pt idx="262">
                  <c:v>309</c:v>
                </c:pt>
                <c:pt idx="263">
                  <c:v>314</c:v>
                </c:pt>
                <c:pt idx="264">
                  <c:v>331</c:v>
                </c:pt>
                <c:pt idx="265">
                  <c:v>337</c:v>
                </c:pt>
                <c:pt idx="266">
                  <c:v>311</c:v>
                </c:pt>
                <c:pt idx="267">
                  <c:v>314</c:v>
                </c:pt>
                <c:pt idx="268">
                  <c:v>316</c:v>
                </c:pt>
                <c:pt idx="269">
                  <c:v>319</c:v>
                </c:pt>
                <c:pt idx="270">
                  <c:v>320</c:v>
                </c:pt>
                <c:pt idx="271">
                  <c:v>297</c:v>
                </c:pt>
                <c:pt idx="272">
                  <c:v>299</c:v>
                </c:pt>
                <c:pt idx="273">
                  <c:v>284</c:v>
                </c:pt>
                <c:pt idx="274">
                  <c:v>294</c:v>
                </c:pt>
                <c:pt idx="275">
                  <c:v>274</c:v>
                </c:pt>
                <c:pt idx="276">
                  <c:v>267</c:v>
                </c:pt>
                <c:pt idx="277">
                  <c:v>257</c:v>
                </c:pt>
                <c:pt idx="278">
                  <c:v>228</c:v>
                </c:pt>
                <c:pt idx="279">
                  <c:v>227</c:v>
                </c:pt>
                <c:pt idx="280">
                  <c:v>213</c:v>
                </c:pt>
                <c:pt idx="281">
                  <c:v>231</c:v>
                </c:pt>
                <c:pt idx="282">
                  <c:v>201</c:v>
                </c:pt>
                <c:pt idx="283">
                  <c:v>206</c:v>
                </c:pt>
                <c:pt idx="284">
                  <c:v>204</c:v>
                </c:pt>
                <c:pt idx="285">
                  <c:v>201</c:v>
                </c:pt>
                <c:pt idx="286">
                  <c:v>186</c:v>
                </c:pt>
                <c:pt idx="287">
                  <c:v>177</c:v>
                </c:pt>
                <c:pt idx="288">
                  <c:v>170</c:v>
                </c:pt>
                <c:pt idx="289">
                  <c:v>165</c:v>
                </c:pt>
                <c:pt idx="290">
                  <c:v>123</c:v>
                </c:pt>
                <c:pt idx="291">
                  <c:v>130</c:v>
                </c:pt>
                <c:pt idx="292">
                  <c:v>147</c:v>
                </c:pt>
                <c:pt idx="293">
                  <c:v>159</c:v>
                </c:pt>
                <c:pt idx="294">
                  <c:v>162</c:v>
                </c:pt>
                <c:pt idx="295">
                  <c:v>112</c:v>
                </c:pt>
                <c:pt idx="296">
                  <c:v>103</c:v>
                </c:pt>
                <c:pt idx="297">
                  <c:v>100</c:v>
                </c:pt>
                <c:pt idx="298">
                  <c:v>110</c:v>
                </c:pt>
                <c:pt idx="299">
                  <c:v>88</c:v>
                </c:pt>
                <c:pt idx="300">
                  <c:v>66</c:v>
                </c:pt>
                <c:pt idx="301">
                  <c:v>52</c:v>
                </c:pt>
                <c:pt idx="302">
                  <c:v>48</c:v>
                </c:pt>
                <c:pt idx="303">
                  <c:v>29</c:v>
                </c:pt>
                <c:pt idx="304">
                  <c:v>-3</c:v>
                </c:pt>
                <c:pt idx="305">
                  <c:v>-3</c:v>
                </c:pt>
                <c:pt idx="306">
                  <c:v>-3</c:v>
                </c:pt>
                <c:pt idx="307">
                  <c:v>-3</c:v>
                </c:pt>
                <c:pt idx="308">
                  <c:v>-3</c:v>
                </c:pt>
                <c:pt idx="309">
                  <c:v>-3</c:v>
                </c:pt>
                <c:pt idx="310">
                  <c:v>-3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-3</c:v>
                </c:pt>
                <c:pt idx="315">
                  <c:v>-3</c:v>
                </c:pt>
                <c:pt idx="316">
                  <c:v>-3</c:v>
                </c:pt>
                <c:pt idx="317">
                  <c:v>-3</c:v>
                </c:pt>
                <c:pt idx="318">
                  <c:v>-3</c:v>
                </c:pt>
                <c:pt idx="319">
                  <c:v>-3</c:v>
                </c:pt>
                <c:pt idx="320">
                  <c:v>-3</c:v>
                </c:pt>
                <c:pt idx="321">
                  <c:v>-14</c:v>
                </c:pt>
                <c:pt idx="322">
                  <c:v>-19</c:v>
                </c:pt>
                <c:pt idx="323">
                  <c:v>-40</c:v>
                </c:pt>
                <c:pt idx="324">
                  <c:v>11</c:v>
                </c:pt>
                <c:pt idx="325">
                  <c:v>11</c:v>
                </c:pt>
                <c:pt idx="326">
                  <c:v>-69</c:v>
                </c:pt>
                <c:pt idx="327">
                  <c:v>-85</c:v>
                </c:pt>
                <c:pt idx="328">
                  <c:v>-71</c:v>
                </c:pt>
                <c:pt idx="329">
                  <c:v>-55</c:v>
                </c:pt>
                <c:pt idx="330">
                  <c:v>-48</c:v>
                </c:pt>
                <c:pt idx="331">
                  <c:v>-65</c:v>
                </c:pt>
                <c:pt idx="332">
                  <c:v>-53</c:v>
                </c:pt>
                <c:pt idx="333">
                  <c:v>-54</c:v>
                </c:pt>
                <c:pt idx="334">
                  <c:v>-76</c:v>
                </c:pt>
                <c:pt idx="335">
                  <c:v>-83</c:v>
                </c:pt>
                <c:pt idx="336">
                  <c:v>-76</c:v>
                </c:pt>
                <c:pt idx="337">
                  <c:v>-104</c:v>
                </c:pt>
                <c:pt idx="338">
                  <c:v>-127</c:v>
                </c:pt>
                <c:pt idx="339">
                  <c:v>-119</c:v>
                </c:pt>
                <c:pt idx="340">
                  <c:v>-141</c:v>
                </c:pt>
                <c:pt idx="341">
                  <c:v>-84</c:v>
                </c:pt>
                <c:pt idx="342">
                  <c:v>-112</c:v>
                </c:pt>
                <c:pt idx="343">
                  <c:v>-62</c:v>
                </c:pt>
                <c:pt idx="344">
                  <c:v>-81</c:v>
                </c:pt>
                <c:pt idx="345">
                  <c:v>-81</c:v>
                </c:pt>
                <c:pt idx="346">
                  <c:v>-81</c:v>
                </c:pt>
                <c:pt idx="347">
                  <c:v>-81</c:v>
                </c:pt>
                <c:pt idx="348">
                  <c:v>-81</c:v>
                </c:pt>
                <c:pt idx="349">
                  <c:v>-81</c:v>
                </c:pt>
                <c:pt idx="350">
                  <c:v>-81</c:v>
                </c:pt>
                <c:pt idx="351">
                  <c:v>-81</c:v>
                </c:pt>
                <c:pt idx="352">
                  <c:v>-81</c:v>
                </c:pt>
                <c:pt idx="353">
                  <c:v>-81</c:v>
                </c:pt>
                <c:pt idx="354">
                  <c:v>-81</c:v>
                </c:pt>
                <c:pt idx="355">
                  <c:v>-81</c:v>
                </c:pt>
                <c:pt idx="356">
                  <c:v>-81</c:v>
                </c:pt>
                <c:pt idx="357">
                  <c:v>-99</c:v>
                </c:pt>
                <c:pt idx="358">
                  <c:v>-79</c:v>
                </c:pt>
                <c:pt idx="359">
                  <c:v>-66</c:v>
                </c:pt>
                <c:pt idx="360">
                  <c:v>-52</c:v>
                </c:pt>
                <c:pt idx="361">
                  <c:v>-71</c:v>
                </c:pt>
                <c:pt idx="362">
                  <c:v>-71</c:v>
                </c:pt>
                <c:pt idx="363">
                  <c:v>-71</c:v>
                </c:pt>
                <c:pt idx="364">
                  <c:v>-71</c:v>
                </c:pt>
                <c:pt idx="365">
                  <c:v>-71</c:v>
                </c:pt>
                <c:pt idx="366">
                  <c:v>-71</c:v>
                </c:pt>
                <c:pt idx="367">
                  <c:v>-71</c:v>
                </c:pt>
                <c:pt idx="368">
                  <c:v>-71</c:v>
                </c:pt>
                <c:pt idx="369">
                  <c:v>-71</c:v>
                </c:pt>
                <c:pt idx="370">
                  <c:v>-71</c:v>
                </c:pt>
                <c:pt idx="371">
                  <c:v>-71</c:v>
                </c:pt>
                <c:pt idx="372">
                  <c:v>-71</c:v>
                </c:pt>
                <c:pt idx="373">
                  <c:v>-71</c:v>
                </c:pt>
                <c:pt idx="374">
                  <c:v>-71</c:v>
                </c:pt>
                <c:pt idx="375">
                  <c:v>-71</c:v>
                </c:pt>
                <c:pt idx="376">
                  <c:v>-71</c:v>
                </c:pt>
                <c:pt idx="377">
                  <c:v>-71</c:v>
                </c:pt>
                <c:pt idx="378">
                  <c:v>-71</c:v>
                </c:pt>
                <c:pt idx="379">
                  <c:v>-71</c:v>
                </c:pt>
                <c:pt idx="380">
                  <c:v>-71</c:v>
                </c:pt>
                <c:pt idx="381">
                  <c:v>-71</c:v>
                </c:pt>
                <c:pt idx="382">
                  <c:v>-71</c:v>
                </c:pt>
                <c:pt idx="383">
                  <c:v>-71</c:v>
                </c:pt>
                <c:pt idx="384">
                  <c:v>-71</c:v>
                </c:pt>
                <c:pt idx="385">
                  <c:v>-71</c:v>
                </c:pt>
                <c:pt idx="386">
                  <c:v>-68</c:v>
                </c:pt>
                <c:pt idx="387">
                  <c:v>-59</c:v>
                </c:pt>
                <c:pt idx="388">
                  <c:v>-66</c:v>
                </c:pt>
                <c:pt idx="389">
                  <c:v>-23</c:v>
                </c:pt>
                <c:pt idx="390">
                  <c:v>-30</c:v>
                </c:pt>
                <c:pt idx="391">
                  <c:v>-35</c:v>
                </c:pt>
                <c:pt idx="392">
                  <c:v>-29</c:v>
                </c:pt>
                <c:pt idx="393">
                  <c:v>-12</c:v>
                </c:pt>
                <c:pt idx="394">
                  <c:v>-28</c:v>
                </c:pt>
                <c:pt idx="395">
                  <c:v>-28</c:v>
                </c:pt>
                <c:pt idx="396">
                  <c:v>-28</c:v>
                </c:pt>
                <c:pt idx="397">
                  <c:v>-28</c:v>
                </c:pt>
                <c:pt idx="398">
                  <c:v>-28</c:v>
                </c:pt>
                <c:pt idx="399">
                  <c:v>-28</c:v>
                </c:pt>
                <c:pt idx="400">
                  <c:v>-28</c:v>
                </c:pt>
                <c:pt idx="401">
                  <c:v>-26</c:v>
                </c:pt>
                <c:pt idx="402">
                  <c:v>-21</c:v>
                </c:pt>
                <c:pt idx="403">
                  <c:v>-12</c:v>
                </c:pt>
                <c:pt idx="404">
                  <c:v>-10</c:v>
                </c:pt>
                <c:pt idx="405">
                  <c:v>2</c:v>
                </c:pt>
                <c:pt idx="406">
                  <c:v>0</c:v>
                </c:pt>
                <c:pt idx="407">
                  <c:v>4</c:v>
                </c:pt>
                <c:pt idx="408">
                  <c:v>32</c:v>
                </c:pt>
                <c:pt idx="409">
                  <c:v>22</c:v>
                </c:pt>
                <c:pt idx="410">
                  <c:v>10</c:v>
                </c:pt>
                <c:pt idx="411">
                  <c:v>16</c:v>
                </c:pt>
                <c:pt idx="412">
                  <c:v>35</c:v>
                </c:pt>
                <c:pt idx="413">
                  <c:v>43</c:v>
                </c:pt>
                <c:pt idx="414">
                  <c:v>61</c:v>
                </c:pt>
                <c:pt idx="415">
                  <c:v>82</c:v>
                </c:pt>
                <c:pt idx="416">
                  <c:v>80</c:v>
                </c:pt>
                <c:pt idx="417">
                  <c:v>77</c:v>
                </c:pt>
                <c:pt idx="418">
                  <c:v>77</c:v>
                </c:pt>
                <c:pt idx="419">
                  <c:v>77</c:v>
                </c:pt>
                <c:pt idx="420">
                  <c:v>77</c:v>
                </c:pt>
                <c:pt idx="421">
                  <c:v>77</c:v>
                </c:pt>
                <c:pt idx="422">
                  <c:v>77</c:v>
                </c:pt>
                <c:pt idx="423">
                  <c:v>77</c:v>
                </c:pt>
                <c:pt idx="424">
                  <c:v>77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77</c:v>
                </c:pt>
                <c:pt idx="429">
                  <c:v>77</c:v>
                </c:pt>
                <c:pt idx="430">
                  <c:v>77</c:v>
                </c:pt>
                <c:pt idx="431">
                  <c:v>77</c:v>
                </c:pt>
                <c:pt idx="432">
                  <c:v>77</c:v>
                </c:pt>
                <c:pt idx="433">
                  <c:v>79</c:v>
                </c:pt>
                <c:pt idx="434">
                  <c:v>79</c:v>
                </c:pt>
                <c:pt idx="435">
                  <c:v>53</c:v>
                </c:pt>
                <c:pt idx="436">
                  <c:v>78</c:v>
                </c:pt>
                <c:pt idx="437">
                  <c:v>114</c:v>
                </c:pt>
                <c:pt idx="438">
                  <c:v>112</c:v>
                </c:pt>
                <c:pt idx="439">
                  <c:v>112</c:v>
                </c:pt>
                <c:pt idx="440">
                  <c:v>113</c:v>
                </c:pt>
                <c:pt idx="441">
                  <c:v>126</c:v>
                </c:pt>
                <c:pt idx="442">
                  <c:v>122</c:v>
                </c:pt>
                <c:pt idx="443">
                  <c:v>102</c:v>
                </c:pt>
                <c:pt idx="444">
                  <c:v>125</c:v>
                </c:pt>
                <c:pt idx="445">
                  <c:v>104</c:v>
                </c:pt>
                <c:pt idx="446">
                  <c:v>99</c:v>
                </c:pt>
                <c:pt idx="447">
                  <c:v>133</c:v>
                </c:pt>
                <c:pt idx="448">
                  <c:v>129</c:v>
                </c:pt>
                <c:pt idx="449">
                  <c:v>92</c:v>
                </c:pt>
                <c:pt idx="450">
                  <c:v>148</c:v>
                </c:pt>
                <c:pt idx="451">
                  <c:v>148</c:v>
                </c:pt>
                <c:pt idx="452">
                  <c:v>148</c:v>
                </c:pt>
                <c:pt idx="453">
                  <c:v>148</c:v>
                </c:pt>
                <c:pt idx="454">
                  <c:v>148</c:v>
                </c:pt>
                <c:pt idx="455">
                  <c:v>148</c:v>
                </c:pt>
                <c:pt idx="456">
                  <c:v>148</c:v>
                </c:pt>
                <c:pt idx="457">
                  <c:v>148</c:v>
                </c:pt>
                <c:pt idx="458">
                  <c:v>148</c:v>
                </c:pt>
                <c:pt idx="459">
                  <c:v>148</c:v>
                </c:pt>
                <c:pt idx="460">
                  <c:v>148</c:v>
                </c:pt>
                <c:pt idx="461">
                  <c:v>148</c:v>
                </c:pt>
                <c:pt idx="462">
                  <c:v>148</c:v>
                </c:pt>
                <c:pt idx="463">
                  <c:v>148</c:v>
                </c:pt>
                <c:pt idx="464">
                  <c:v>148</c:v>
                </c:pt>
                <c:pt idx="465">
                  <c:v>148</c:v>
                </c:pt>
                <c:pt idx="466">
                  <c:v>148</c:v>
                </c:pt>
                <c:pt idx="467">
                  <c:v>148</c:v>
                </c:pt>
                <c:pt idx="468">
                  <c:v>148</c:v>
                </c:pt>
                <c:pt idx="469">
                  <c:v>148</c:v>
                </c:pt>
                <c:pt idx="470">
                  <c:v>148</c:v>
                </c:pt>
                <c:pt idx="471">
                  <c:v>165</c:v>
                </c:pt>
                <c:pt idx="472">
                  <c:v>148</c:v>
                </c:pt>
                <c:pt idx="473">
                  <c:v>134</c:v>
                </c:pt>
                <c:pt idx="474">
                  <c:v>101</c:v>
                </c:pt>
                <c:pt idx="475">
                  <c:v>99</c:v>
                </c:pt>
              </c:numCache>
            </c:numRef>
          </c:val>
        </c:ser>
        <c:marker val="1"/>
        <c:axId val="171133184"/>
        <c:axId val="173223936"/>
      </c:lineChart>
      <c:catAx>
        <c:axId val="1711331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73223936"/>
        <c:crosses val="autoZero"/>
        <c:auto val="1"/>
        <c:lblAlgn val="ctr"/>
        <c:lblOffset val="100"/>
        <c:tickLblSkip val="23"/>
        <c:tickMarkSkip val="1"/>
      </c:catAx>
      <c:valAx>
        <c:axId val="17322393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2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7113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11662531017374"/>
          <c:y val="0.45098039215686275"/>
          <c:w val="0.12903225806451613"/>
          <c:h val="0.1098039215686274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48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133350</xdr:colOff>
      <xdr:row>507</xdr:row>
      <xdr:rowOff>57150</xdr:rowOff>
    </xdr:from>
    <xdr:to>
      <xdr:col>50</xdr:col>
      <xdr:colOff>276225</xdr:colOff>
      <xdr:row>521</xdr:row>
      <xdr:rowOff>85725</xdr:rowOff>
    </xdr:to>
    <xdr:graphicFrame macro="">
      <xdr:nvGraphicFramePr>
        <xdr:cNvPr id="82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342900</xdr:colOff>
      <xdr:row>507</xdr:row>
      <xdr:rowOff>85725</xdr:rowOff>
    </xdr:from>
    <xdr:to>
      <xdr:col>56</xdr:col>
      <xdr:colOff>66675</xdr:colOff>
      <xdr:row>521</xdr:row>
      <xdr:rowOff>114300</xdr:rowOff>
    </xdr:to>
    <xdr:graphicFrame macro="">
      <xdr:nvGraphicFramePr>
        <xdr:cNvPr id="82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1.xml"/><Relationship Id="rId5" Type="http://schemas.openxmlformats.org/officeDocument/2006/relationships/control" Target="../activeX/activeX5.xml"/><Relationship Id="rId4" Type="http://schemas.openxmlformats.org/officeDocument/2006/relationships/control" Target="../activeX/activeX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2.xml"/><Relationship Id="rId5" Type="http://schemas.openxmlformats.org/officeDocument/2006/relationships/control" Target="../activeX/activeX8.xml"/><Relationship Id="rId4" Type="http://schemas.openxmlformats.org/officeDocument/2006/relationships/control" Target="../activeX/activeX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BF1011"/>
  <sheetViews>
    <sheetView workbookViewId="0">
      <pane xSplit="4" ySplit="15" topLeftCell="E972" activePane="bottomRight" state="frozen"/>
      <selection pane="topRight" activeCell="E1" sqref="E1"/>
      <selection pane="bottomLeft" activeCell="A16" sqref="A16"/>
      <selection pane="bottomRight" activeCell="C701" sqref="C701:F703"/>
    </sheetView>
  </sheetViews>
  <sheetFormatPr defaultRowHeight="13.5"/>
  <cols>
    <col min="1" max="1" width="1.75" style="47" customWidth="1"/>
    <col min="2" max="2" width="4.5" style="47" customWidth="1"/>
    <col min="3" max="3" width="12.25" style="98" customWidth="1"/>
    <col min="40" max="42" width="5.375" customWidth="1"/>
    <col min="43" max="43" width="6.375" style="1" customWidth="1"/>
    <col min="44" max="46" width="5.875" style="1" bestFit="1" customWidth="1"/>
    <col min="47" max="50" width="5.5" style="1" bestFit="1" customWidth="1"/>
  </cols>
  <sheetData>
    <row r="1" spans="1:58">
      <c r="C1" s="96" t="s">
        <v>648</v>
      </c>
      <c r="D1" s="101" t="s">
        <v>887</v>
      </c>
      <c r="E1" s="101" t="s">
        <v>888</v>
      </c>
      <c r="F1" s="101" t="s">
        <v>893</v>
      </c>
      <c r="G1" s="101" t="s">
        <v>894</v>
      </c>
      <c r="H1" s="101" t="s">
        <v>895</v>
      </c>
      <c r="I1" s="101" t="s">
        <v>896</v>
      </c>
      <c r="J1" s="101" t="s">
        <v>897</v>
      </c>
      <c r="K1" s="101" t="s">
        <v>898</v>
      </c>
      <c r="L1" s="101" t="s">
        <v>899</v>
      </c>
      <c r="M1" s="101" t="s">
        <v>900</v>
      </c>
      <c r="N1" s="101" t="s">
        <v>901</v>
      </c>
      <c r="O1" s="101" t="s">
        <v>902</v>
      </c>
      <c r="P1" s="101" t="s">
        <v>903</v>
      </c>
      <c r="Q1" s="101" t="s">
        <v>904</v>
      </c>
      <c r="R1" s="102" t="s">
        <v>905</v>
      </c>
      <c r="S1" s="101" t="s">
        <v>906</v>
      </c>
      <c r="T1" s="101" t="s">
        <v>907</v>
      </c>
      <c r="U1" s="101" t="s">
        <v>908</v>
      </c>
      <c r="V1" s="103" t="s">
        <v>909</v>
      </c>
      <c r="W1" s="103" t="s">
        <v>910</v>
      </c>
      <c r="X1" s="101" t="s">
        <v>911</v>
      </c>
      <c r="Y1" s="104" t="s">
        <v>912</v>
      </c>
      <c r="Z1" s="104" t="s">
        <v>913</v>
      </c>
      <c r="AA1" s="104" t="s">
        <v>914</v>
      </c>
      <c r="AB1" s="105" t="s">
        <v>915</v>
      </c>
      <c r="AC1" s="106" t="s">
        <v>916</v>
      </c>
      <c r="AD1" s="106" t="s">
        <v>917</v>
      </c>
      <c r="AE1" s="106" t="s">
        <v>918</v>
      </c>
      <c r="AF1" s="106" t="s">
        <v>919</v>
      </c>
      <c r="AG1" s="106" t="s">
        <v>920</v>
      </c>
      <c r="AH1" s="106"/>
      <c r="AI1" s="106"/>
      <c r="AK1" t="s">
        <v>931</v>
      </c>
      <c r="AL1" t="s">
        <v>924</v>
      </c>
      <c r="AM1" s="103" t="s">
        <v>909</v>
      </c>
      <c r="AN1" s="104" t="s">
        <v>914</v>
      </c>
      <c r="AO1" s="104" t="s">
        <v>912</v>
      </c>
      <c r="AP1" s="104" t="s">
        <v>913</v>
      </c>
      <c r="AQ1" s="44"/>
      <c r="AR1" s="34">
        <v>4</v>
      </c>
      <c r="AS1" s="34">
        <f t="shared" ref="AS1:AS8" si="0">SUMIF(BS:BS,AR1,BT:BT)</f>
        <v>0</v>
      </c>
      <c r="AT1" s="34">
        <f t="shared" ref="AT1:AT8" si="1">COUNTIF(BS:BS,AR1)</f>
        <v>0</v>
      </c>
      <c r="AY1" s="28" t="s">
        <v>925</v>
      </c>
      <c r="AZ1" s="52">
        <f>SUM(AY:AY)</f>
        <v>1306</v>
      </c>
      <c r="BA1" s="28" t="s">
        <v>925</v>
      </c>
      <c r="BB1" s="52">
        <f ca="1">SUM(BA:BA)</f>
        <v>924</v>
      </c>
      <c r="BC1" s="28" t="s">
        <v>925</v>
      </c>
      <c r="BD1" s="52">
        <f>SUM(BC:BC)</f>
        <v>-201</v>
      </c>
      <c r="BE1" s="28" t="s">
        <v>925</v>
      </c>
      <c r="BF1" s="52">
        <f ca="1">SUM(BE:BE)</f>
        <v>99</v>
      </c>
    </row>
    <row r="2" spans="1:58">
      <c r="C2" s="96" t="s">
        <v>611</v>
      </c>
      <c r="AQ2" s="8"/>
      <c r="AR2" s="34">
        <v>3</v>
      </c>
      <c r="AS2" s="34">
        <f t="shared" si="0"/>
        <v>0</v>
      </c>
      <c r="AT2" s="34">
        <f t="shared" si="1"/>
        <v>0</v>
      </c>
      <c r="AY2" s="64" t="s">
        <v>926</v>
      </c>
      <c r="AZ2" s="52">
        <f>COUNT(AY:AY)</f>
        <v>474</v>
      </c>
      <c r="BA2" s="64" t="s">
        <v>926</v>
      </c>
      <c r="BB2" s="52">
        <f ca="1">COUNT(BA:BA)</f>
        <v>382</v>
      </c>
      <c r="BC2" s="64" t="s">
        <v>926</v>
      </c>
      <c r="BD2" s="52">
        <f>COUNT(BC:BC)</f>
        <v>476</v>
      </c>
      <c r="BE2" s="64" t="s">
        <v>926</v>
      </c>
      <c r="BF2" s="52">
        <f ca="1">COUNT(BE:BE)</f>
        <v>383</v>
      </c>
    </row>
    <row r="3" spans="1:58">
      <c r="C3" s="96" t="s">
        <v>649</v>
      </c>
      <c r="AQ3" s="8"/>
      <c r="AR3" s="34">
        <v>2</v>
      </c>
      <c r="AS3" s="34">
        <f t="shared" si="0"/>
        <v>0</v>
      </c>
      <c r="AT3" s="34">
        <f t="shared" si="1"/>
        <v>0</v>
      </c>
      <c r="AY3" s="64" t="s">
        <v>927</v>
      </c>
      <c r="AZ3" s="55">
        <f>AZ1/AZ2</f>
        <v>2.7552742616033754</v>
      </c>
      <c r="BA3" s="64" t="s">
        <v>927</v>
      </c>
      <c r="BB3" s="55">
        <f ca="1">BB1/BB2</f>
        <v>2.418848167539267</v>
      </c>
      <c r="BC3" s="64" t="s">
        <v>927</v>
      </c>
      <c r="BD3" s="55">
        <f>BD1/BD2</f>
        <v>-0.42226890756302521</v>
      </c>
      <c r="BE3" s="64" t="s">
        <v>927</v>
      </c>
      <c r="BF3" s="55">
        <f ca="1">BF1/BF2</f>
        <v>0.25848563968668409</v>
      </c>
    </row>
    <row r="4" spans="1:58">
      <c r="C4" s="96" t="s">
        <v>932</v>
      </c>
      <c r="AQ4" s="8"/>
      <c r="AR4" s="34">
        <v>1</v>
      </c>
      <c r="AS4" s="34">
        <f t="shared" si="0"/>
        <v>0</v>
      </c>
      <c r="AT4" s="34">
        <f t="shared" si="1"/>
        <v>0</v>
      </c>
      <c r="AY4" s="28" t="s">
        <v>928</v>
      </c>
      <c r="AZ4" s="54">
        <f>ABS(SUMIF(AY:AY,"&gt;0")/SUMIF(AY:AY,"&lt;0"))</f>
        <v>1.1970131241514557</v>
      </c>
      <c r="BA4" s="28" t="s">
        <v>928</v>
      </c>
      <c r="BB4" s="54">
        <f ca="1">ABS(SUMIF(BA:BA,"&gt;0")/SUMIF(BA:BA,"&lt;0"))</f>
        <v>1.1627047015319598</v>
      </c>
      <c r="BC4" s="28" t="s">
        <v>928</v>
      </c>
      <c r="BD4" s="54">
        <f>ABS(SUMIF(BC:BC,"&gt;0")/SUMIF(BC:BC,"&lt;0"))</f>
        <v>0.95612311722331367</v>
      </c>
      <c r="BE4" s="28" t="s">
        <v>928</v>
      </c>
      <c r="BF4" s="54">
        <f ca="1">ABS(SUMIF(BE:BE,"&gt;0")/SUMIF(BE:BE,"&lt;0"))</f>
        <v>1.0269534440511843</v>
      </c>
    </row>
    <row r="5" spans="1:58">
      <c r="C5" s="96" t="s">
        <v>933</v>
      </c>
      <c r="AJ5">
        <v>10</v>
      </c>
      <c r="AK5">
        <v>1</v>
      </c>
      <c r="AL5">
        <v>10</v>
      </c>
      <c r="AM5">
        <v>20</v>
      </c>
      <c r="AN5">
        <v>5</v>
      </c>
      <c r="AO5">
        <v>5</v>
      </c>
      <c r="AP5">
        <v>10</v>
      </c>
      <c r="AQ5" s="8"/>
      <c r="AR5" s="34">
        <v>0</v>
      </c>
      <c r="AS5" s="34">
        <f t="shared" si="0"/>
        <v>0</v>
      </c>
      <c r="AT5" s="34">
        <f t="shared" si="1"/>
        <v>0</v>
      </c>
    </row>
    <row r="6" spans="1:58">
      <c r="C6" s="96" t="s">
        <v>934</v>
      </c>
      <c r="AJ6">
        <v>28</v>
      </c>
      <c r="AK6">
        <v>24</v>
      </c>
      <c r="AL6" t="s">
        <v>923</v>
      </c>
      <c r="AM6" t="s">
        <v>922</v>
      </c>
      <c r="AQ6" s="8"/>
      <c r="AR6" s="34">
        <v>-1</v>
      </c>
      <c r="AS6" s="34">
        <f t="shared" si="0"/>
        <v>0</v>
      </c>
      <c r="AT6" s="34">
        <f t="shared" si="1"/>
        <v>0</v>
      </c>
    </row>
    <row r="7" spans="1:58">
      <c r="C7" s="96" t="s">
        <v>676</v>
      </c>
      <c r="AJ7" t="str">
        <f ca="1">OFFSET(D1,0,$AJ$6)</f>
        <v>国債10現物</v>
      </c>
      <c r="AK7" t="s">
        <v>940</v>
      </c>
      <c r="AL7">
        <v>1</v>
      </c>
      <c r="AQ7" s="8"/>
      <c r="AR7" s="34">
        <v>-2</v>
      </c>
      <c r="AS7" s="34">
        <f t="shared" si="0"/>
        <v>0</v>
      </c>
      <c r="AT7" s="34">
        <f t="shared" si="1"/>
        <v>0</v>
      </c>
    </row>
    <row r="8" spans="1:58">
      <c r="C8" s="97"/>
      <c r="AL8">
        <v>10</v>
      </c>
      <c r="AQ8" s="8"/>
      <c r="AR8" s="34">
        <v>-3</v>
      </c>
      <c r="AS8" s="34">
        <f t="shared" si="0"/>
        <v>0</v>
      </c>
      <c r="AT8" s="34">
        <f t="shared" si="1"/>
        <v>0</v>
      </c>
      <c r="AU8" s="107">
        <v>400</v>
      </c>
      <c r="AV8" s="108"/>
      <c r="AW8" s="108"/>
      <c r="AX8" s="109"/>
    </row>
    <row r="9" spans="1:58">
      <c r="C9" s="97"/>
      <c r="AQ9" s="8"/>
      <c r="AR9" s="34"/>
      <c r="AS9" s="34"/>
      <c r="AT9" s="34"/>
      <c r="AU9" s="95" t="s">
        <v>929</v>
      </c>
      <c r="AV9" s="91" t="s">
        <v>669</v>
      </c>
      <c r="AW9" s="91" t="s">
        <v>670</v>
      </c>
      <c r="AX9" s="91" t="s">
        <v>671</v>
      </c>
    </row>
    <row r="10" spans="1:58">
      <c r="C10" s="98" t="s">
        <v>612</v>
      </c>
      <c r="AQ10" s="1" t="s">
        <v>613</v>
      </c>
      <c r="AR10" s="93" t="s">
        <v>669</v>
      </c>
      <c r="AS10" s="93" t="s">
        <v>670</v>
      </c>
      <c r="AT10" s="93" t="s">
        <v>671</v>
      </c>
    </row>
    <row r="11" spans="1:58">
      <c r="A11" s="47">
        <v>2009</v>
      </c>
      <c r="B11" s="47">
        <v>2</v>
      </c>
      <c r="C11" s="98">
        <v>39818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101"/>
      <c r="AK11" s="101"/>
      <c r="AL11" s="101"/>
      <c r="AM11" s="101"/>
      <c r="AN11" s="101"/>
      <c r="AO11" s="101"/>
      <c r="AP11" s="101"/>
      <c r="AQ11" s="12">
        <v>2623</v>
      </c>
      <c r="AR11" s="12">
        <v>2624</v>
      </c>
      <c r="AS11" s="12">
        <v>2591</v>
      </c>
      <c r="AT11" s="12">
        <v>2594</v>
      </c>
      <c r="AU11" s="12"/>
      <c r="AV11" s="12"/>
      <c r="AW11" s="12"/>
      <c r="AX11" s="12"/>
    </row>
    <row r="12" spans="1:58">
      <c r="A12" s="47">
        <v>2009</v>
      </c>
      <c r="B12" s="47">
        <v>3</v>
      </c>
      <c r="C12" s="98">
        <v>39819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101"/>
      <c r="AK12" s="101"/>
      <c r="AL12" s="101"/>
      <c r="AM12" s="101"/>
      <c r="AN12" s="101"/>
      <c r="AO12" s="101"/>
      <c r="AP12" s="101"/>
      <c r="AQ12" s="12">
        <v>2572</v>
      </c>
      <c r="AR12" s="12">
        <v>2572</v>
      </c>
      <c r="AS12" s="12">
        <v>2533</v>
      </c>
      <c r="AT12" s="12">
        <v>2543</v>
      </c>
      <c r="AU12" s="12"/>
      <c r="AV12" s="12"/>
      <c r="AW12" s="12"/>
      <c r="AX12" s="12"/>
    </row>
    <row r="13" spans="1:58">
      <c r="A13" s="47">
        <v>2009</v>
      </c>
      <c r="B13" s="47">
        <v>4</v>
      </c>
      <c r="C13" s="98">
        <v>39820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01"/>
      <c r="AK13" s="101"/>
      <c r="AL13" s="101"/>
      <c r="AM13" s="101"/>
      <c r="AN13" s="101"/>
      <c r="AO13" s="101"/>
      <c r="AP13" s="101"/>
      <c r="AQ13" s="12">
        <v>2592</v>
      </c>
      <c r="AR13" s="12">
        <v>2608</v>
      </c>
      <c r="AS13" s="12">
        <v>2589</v>
      </c>
      <c r="AT13" s="12">
        <v>2599</v>
      </c>
      <c r="AU13" s="12"/>
      <c r="AV13" s="12"/>
      <c r="AW13" s="12"/>
      <c r="AX13" s="12"/>
    </row>
    <row r="14" spans="1:58">
      <c r="A14" s="47">
        <v>2009</v>
      </c>
      <c r="B14" s="47">
        <v>5</v>
      </c>
      <c r="C14" s="98">
        <v>39821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01"/>
      <c r="AK14" s="101"/>
      <c r="AL14" s="101"/>
      <c r="AM14" s="101"/>
      <c r="AN14" s="101"/>
      <c r="AO14" s="101"/>
      <c r="AP14" s="101"/>
      <c r="AQ14" s="12">
        <v>2519</v>
      </c>
      <c r="AR14" s="12">
        <v>2539</v>
      </c>
      <c r="AS14" s="12">
        <v>2488</v>
      </c>
      <c r="AT14" s="12">
        <v>2495</v>
      </c>
      <c r="AU14" s="12"/>
      <c r="AV14" s="12"/>
      <c r="AW14" s="12"/>
      <c r="AX14" s="12"/>
    </row>
    <row r="15" spans="1:58">
      <c r="A15" s="47">
        <v>2009</v>
      </c>
      <c r="B15" s="47">
        <v>6</v>
      </c>
      <c r="C15" s="98">
        <v>39822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101"/>
      <c r="AK15" s="101"/>
      <c r="AL15" s="101"/>
      <c r="AM15" s="101"/>
      <c r="AN15" s="101"/>
      <c r="AO15" s="101"/>
      <c r="AP15" s="101"/>
      <c r="AQ15" s="12">
        <v>2524</v>
      </c>
      <c r="AR15" s="12">
        <v>2526</v>
      </c>
      <c r="AS15" s="12">
        <v>2506</v>
      </c>
      <c r="AT15" s="12">
        <v>2519</v>
      </c>
      <c r="AU15" s="12"/>
      <c r="AV15" s="12"/>
      <c r="AW15" s="12"/>
      <c r="AX15" s="12"/>
    </row>
    <row r="16" spans="1:58">
      <c r="A16" s="47">
        <v>2009</v>
      </c>
      <c r="B16" s="47">
        <v>3</v>
      </c>
      <c r="C16" s="98">
        <v>39826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01"/>
      <c r="AK16" s="101"/>
      <c r="AL16" s="101"/>
      <c r="AM16" s="101"/>
      <c r="AN16" s="101"/>
      <c r="AO16" s="101"/>
      <c r="AP16" s="101"/>
      <c r="AQ16" s="12">
        <v>2373</v>
      </c>
      <c r="AR16" s="12">
        <v>2394</v>
      </c>
      <c r="AS16" s="12">
        <v>2369</v>
      </c>
      <c r="AT16" s="12">
        <v>2369</v>
      </c>
      <c r="AU16" s="12"/>
      <c r="AV16" s="12"/>
      <c r="AW16" s="12"/>
      <c r="AX16" s="12"/>
    </row>
    <row r="17" spans="1:50">
      <c r="A17" s="47">
        <v>2009</v>
      </c>
      <c r="B17" s="47">
        <v>4</v>
      </c>
      <c r="C17" s="98">
        <v>39827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101"/>
      <c r="AK17" s="101"/>
      <c r="AL17" s="101"/>
      <c r="AM17" s="101"/>
      <c r="AN17" s="101"/>
      <c r="AO17" s="101"/>
      <c r="AP17" s="101"/>
      <c r="AQ17" s="12">
        <v>2373</v>
      </c>
      <c r="AR17" s="12">
        <v>2406</v>
      </c>
      <c r="AS17" s="12">
        <v>2363</v>
      </c>
      <c r="AT17" s="12">
        <v>2400</v>
      </c>
      <c r="AU17" s="12"/>
      <c r="AV17" s="12"/>
      <c r="AW17" s="12"/>
      <c r="AX17" s="12"/>
    </row>
    <row r="18" spans="1:50">
      <c r="A18" s="47">
        <v>2009</v>
      </c>
      <c r="B18" s="47">
        <v>5</v>
      </c>
      <c r="C18" s="98">
        <v>39828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101"/>
      <c r="AK18" s="101"/>
      <c r="AL18" s="101"/>
      <c r="AM18" s="101"/>
      <c r="AN18" s="101"/>
      <c r="AO18" s="101"/>
      <c r="AP18" s="101"/>
      <c r="AQ18" s="12">
        <v>2345</v>
      </c>
      <c r="AR18" s="12">
        <v>2351</v>
      </c>
      <c r="AS18" s="12">
        <v>2319</v>
      </c>
      <c r="AT18" s="12">
        <v>2335</v>
      </c>
      <c r="AU18" s="12"/>
      <c r="AV18" s="12"/>
      <c r="AW18" s="12"/>
      <c r="AX18" s="12"/>
    </row>
    <row r="19" spans="1:50">
      <c r="A19" s="47">
        <v>2009</v>
      </c>
      <c r="B19" s="47">
        <v>6</v>
      </c>
      <c r="C19" s="98">
        <v>39829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101"/>
      <c r="AK19" s="101"/>
      <c r="AL19" s="101"/>
      <c r="AM19" s="101"/>
      <c r="AN19" s="101"/>
      <c r="AO19" s="101"/>
      <c r="AP19" s="101"/>
      <c r="AQ19" s="12">
        <v>2370</v>
      </c>
      <c r="AR19" s="12">
        <v>2404</v>
      </c>
      <c r="AS19" s="12">
        <v>2368</v>
      </c>
      <c r="AT19" s="12">
        <v>2383</v>
      </c>
      <c r="AU19" s="12"/>
      <c r="AV19" s="12"/>
      <c r="AW19" s="12"/>
      <c r="AX19" s="12"/>
    </row>
    <row r="20" spans="1:50">
      <c r="A20" s="47">
        <v>2009</v>
      </c>
      <c r="B20" s="47">
        <v>2</v>
      </c>
      <c r="C20" s="98">
        <v>39832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101"/>
      <c r="AK20" s="101"/>
      <c r="AL20" s="101"/>
      <c r="AM20" s="101"/>
      <c r="AN20" s="101"/>
      <c r="AO20" s="101"/>
      <c r="AP20" s="101"/>
      <c r="AQ20" s="12">
        <v>2471</v>
      </c>
      <c r="AR20" s="12">
        <v>2478</v>
      </c>
      <c r="AS20" s="12">
        <v>2440</v>
      </c>
      <c r="AT20" s="12">
        <v>2460</v>
      </c>
      <c r="AU20" s="12"/>
      <c r="AV20" s="12"/>
      <c r="AW20" s="12"/>
      <c r="AX20" s="12"/>
    </row>
    <row r="21" spans="1:50">
      <c r="A21" s="47">
        <v>2009</v>
      </c>
      <c r="B21" s="47">
        <v>3</v>
      </c>
      <c r="C21" s="98">
        <v>39833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101"/>
      <c r="AK21" s="101"/>
      <c r="AL21" s="101"/>
      <c r="AM21" s="101"/>
      <c r="AN21" s="101"/>
      <c r="AO21" s="101"/>
      <c r="AP21" s="101"/>
      <c r="AQ21" s="12">
        <v>2439</v>
      </c>
      <c r="AR21" s="12">
        <v>2441</v>
      </c>
      <c r="AS21" s="12">
        <v>2404</v>
      </c>
      <c r="AT21" s="12">
        <v>2421</v>
      </c>
      <c r="AU21" s="12"/>
      <c r="AV21" s="12"/>
      <c r="AW21" s="12"/>
      <c r="AX21" s="12"/>
    </row>
    <row r="22" spans="1:50">
      <c r="A22" s="47">
        <v>2009</v>
      </c>
      <c r="B22" s="47">
        <v>4</v>
      </c>
      <c r="C22" s="98">
        <v>39834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101">
        <f ca="1">IF(AND(MAX(OFFSET(D21,-$AJ$5,0):D21)&lt;D22),1,IF(AND(MIN(OFFSET(D21,-$AJ$5,0):D21)&gt;D22),-1,AJ21))</f>
        <v>0</v>
      </c>
      <c r="AK22" s="101"/>
      <c r="AL22" s="101"/>
      <c r="AM22" s="101"/>
      <c r="AN22" s="101"/>
      <c r="AO22" s="101"/>
      <c r="AP22" s="101"/>
      <c r="AQ22" s="12">
        <v>2465</v>
      </c>
      <c r="AR22" s="12">
        <v>2474</v>
      </c>
      <c r="AS22" s="12">
        <v>2452</v>
      </c>
      <c r="AT22" s="12">
        <v>2452</v>
      </c>
      <c r="AU22" s="12"/>
      <c r="AV22" s="12"/>
      <c r="AW22" s="12"/>
      <c r="AX22" s="12"/>
    </row>
    <row r="23" spans="1:50">
      <c r="A23" s="47">
        <v>2009</v>
      </c>
      <c r="B23" s="47">
        <v>5</v>
      </c>
      <c r="C23" s="98">
        <v>39835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101">
        <f ca="1">IF(AND(MAX(OFFSET(D22,-$AJ$5,0):D22)&lt;D23),1,IF(AND(MIN(OFFSET(D22,-$AJ$5,0):D22)&gt;D23),-1,AJ22))</f>
        <v>0</v>
      </c>
      <c r="AK23" s="101"/>
      <c r="AL23" s="101"/>
      <c r="AM23" s="101"/>
      <c r="AN23" s="101"/>
      <c r="AO23" s="101"/>
      <c r="AP23" s="101"/>
      <c r="AQ23" s="12">
        <v>2452</v>
      </c>
      <c r="AR23" s="12">
        <v>2464</v>
      </c>
      <c r="AS23" s="12">
        <v>2442</v>
      </c>
      <c r="AT23" s="12">
        <v>2459</v>
      </c>
      <c r="AU23" s="12"/>
      <c r="AV23" s="12"/>
      <c r="AW23" s="12"/>
      <c r="AX23" s="12"/>
    </row>
    <row r="24" spans="1:50">
      <c r="A24" s="47">
        <v>2009</v>
      </c>
      <c r="B24" s="47">
        <v>6</v>
      </c>
      <c r="C24" s="98">
        <v>39836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101">
        <f ca="1">IF(AND(MAX(OFFSET(D23,-$AJ$5,0):D23)&lt;D24),1,IF(AND(MIN(OFFSET(D23,-$AJ$5,0):D23)&gt;D24),-1,AJ23))</f>
        <v>0</v>
      </c>
      <c r="AK24" s="101"/>
      <c r="AL24" s="101"/>
      <c r="AM24" s="101"/>
      <c r="AN24" s="101"/>
      <c r="AO24" s="101"/>
      <c r="AP24" s="101"/>
      <c r="AQ24" s="12">
        <v>2462</v>
      </c>
      <c r="AR24" s="12">
        <v>2462</v>
      </c>
      <c r="AS24" s="12">
        <v>2426</v>
      </c>
      <c r="AT24" s="12">
        <v>2433</v>
      </c>
      <c r="AU24" s="12"/>
      <c r="AV24" s="12"/>
      <c r="AW24" s="12"/>
      <c r="AX24" s="12"/>
    </row>
    <row r="25" spans="1:50">
      <c r="A25" s="47">
        <v>2009</v>
      </c>
      <c r="B25" s="47">
        <v>2</v>
      </c>
      <c r="C25" s="98">
        <v>39839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101">
        <f ca="1">IF(AND(MAX(OFFSET(D24,-$AJ$5,0):D24)&lt;D25),1,IF(AND(MIN(OFFSET(D24,-$AJ$5,0):D24)&gt;D25),-1,AJ24))</f>
        <v>0</v>
      </c>
      <c r="AK25" s="101"/>
      <c r="AL25" s="101"/>
      <c r="AM25" s="101"/>
      <c r="AN25" s="101"/>
      <c r="AO25" s="101"/>
      <c r="AP25" s="101"/>
      <c r="AQ25" s="12">
        <v>2548</v>
      </c>
      <c r="AR25" s="12">
        <v>2576</v>
      </c>
      <c r="AS25" s="12">
        <v>2536</v>
      </c>
      <c r="AT25" s="12">
        <v>2573</v>
      </c>
      <c r="AU25" s="12"/>
      <c r="AV25" s="12"/>
      <c r="AW25" s="12"/>
      <c r="AX25" s="12"/>
    </row>
    <row r="26" spans="1:50">
      <c r="A26" s="47">
        <v>2009</v>
      </c>
      <c r="B26" s="47">
        <v>3</v>
      </c>
      <c r="C26" s="98">
        <v>39840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101">
        <f ca="1">IF(AND(MAX(OFFSET(D25,-$AJ$5,0):D25)&lt;D26),1,IF(AND(MIN(OFFSET(D25,-$AJ$5,0):D25)&gt;D26),-1,AJ25))</f>
        <v>0</v>
      </c>
      <c r="AK26" s="101"/>
      <c r="AL26" s="101"/>
      <c r="AM26" s="101"/>
      <c r="AN26" s="101"/>
      <c r="AO26" s="101"/>
      <c r="AP26" s="101"/>
      <c r="AQ26" s="12">
        <v>2592</v>
      </c>
      <c r="AR26" s="12">
        <v>2626</v>
      </c>
      <c r="AS26" s="12">
        <v>2590</v>
      </c>
      <c r="AT26" s="12">
        <v>2609</v>
      </c>
      <c r="AU26" s="12"/>
      <c r="AV26" s="12"/>
      <c r="AW26" s="12"/>
      <c r="AX26" s="12"/>
    </row>
    <row r="27" spans="1:50">
      <c r="A27" s="47">
        <v>2009</v>
      </c>
      <c r="B27" s="47">
        <v>4</v>
      </c>
      <c r="C27" s="98">
        <v>39841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101">
        <f ca="1">IF(AND(MAX(OFFSET(D26,-$AJ$5,0):D26)&lt;D27),1,IF(AND(MIN(OFFSET(D26,-$AJ$5,0):D26)&gt;D27),-1,AJ26))</f>
        <v>0</v>
      </c>
      <c r="AK27" s="101"/>
      <c r="AL27" s="101"/>
      <c r="AM27" s="101"/>
      <c r="AN27" s="101"/>
      <c r="AO27" s="101"/>
      <c r="AP27" s="101"/>
      <c r="AQ27" s="12">
        <v>2597</v>
      </c>
      <c r="AR27" s="12">
        <v>2603</v>
      </c>
      <c r="AS27" s="12">
        <v>2555</v>
      </c>
      <c r="AT27" s="12">
        <v>2583</v>
      </c>
      <c r="AU27" s="12"/>
      <c r="AV27" s="12"/>
      <c r="AW27" s="12"/>
      <c r="AX27" s="12"/>
    </row>
    <row r="28" spans="1:50">
      <c r="A28" s="47">
        <v>2009</v>
      </c>
      <c r="B28" s="47">
        <v>5</v>
      </c>
      <c r="C28" s="98">
        <v>39842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101">
        <f ca="1">IF(AND(MAX(OFFSET(D27,-$AJ$5,0):D27)&lt;D28),1,IF(AND(MIN(OFFSET(D27,-$AJ$5,0):D27)&gt;D28),-1,AJ27))</f>
        <v>0</v>
      </c>
      <c r="AK28" s="101"/>
      <c r="AL28" s="101"/>
      <c r="AM28" s="101"/>
      <c r="AN28" s="101"/>
      <c r="AO28" s="101"/>
      <c r="AP28" s="101"/>
      <c r="AQ28" s="12">
        <v>2590</v>
      </c>
      <c r="AR28" s="12">
        <v>2590</v>
      </c>
      <c r="AS28" s="12">
        <v>2549</v>
      </c>
      <c r="AT28" s="12">
        <v>2549</v>
      </c>
      <c r="AU28" s="12"/>
      <c r="AV28" s="12"/>
      <c r="AW28" s="12"/>
      <c r="AX28" s="12"/>
    </row>
    <row r="29" spans="1:50">
      <c r="A29" s="47">
        <v>2009</v>
      </c>
      <c r="B29" s="47">
        <v>6</v>
      </c>
      <c r="C29" s="98">
        <v>39843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101">
        <f ca="1">IF(AND(MAX(OFFSET(D28,-$AJ$5,0):D28)&lt;D29),1,IF(AND(MIN(OFFSET(D28,-$AJ$5,0):D28)&gt;D29),-1,AJ28))</f>
        <v>0</v>
      </c>
      <c r="AK29" s="101"/>
      <c r="AL29" s="101"/>
      <c r="AM29" s="101"/>
      <c r="AN29" s="101"/>
      <c r="AO29" s="101"/>
      <c r="AP29" s="101"/>
      <c r="AQ29" s="12">
        <v>2620</v>
      </c>
      <c r="AR29" s="12">
        <v>2635</v>
      </c>
      <c r="AS29" s="12">
        <v>2592</v>
      </c>
      <c r="AT29" s="12">
        <v>2632</v>
      </c>
      <c r="AU29" s="12"/>
      <c r="AV29" s="12"/>
      <c r="AW29" s="12"/>
      <c r="AX29" s="12"/>
    </row>
    <row r="30" spans="1:50">
      <c r="A30" s="47">
        <v>2009</v>
      </c>
      <c r="B30" s="47">
        <v>2</v>
      </c>
      <c r="C30" s="98">
        <v>39846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101">
        <f ca="1">IF(AND(MAX(OFFSET(D29,-$AJ$5,0):D29)&lt;D30),1,IF(AND(MIN(OFFSET(D29,-$AJ$5,0):D29)&gt;D30),-1,AJ29))</f>
        <v>0</v>
      </c>
      <c r="AK30" s="101"/>
      <c r="AL30" s="101"/>
      <c r="AM30" s="101"/>
      <c r="AN30" s="101"/>
      <c r="AO30" s="101"/>
      <c r="AP30" s="101"/>
      <c r="AQ30" s="12">
        <v>2670</v>
      </c>
      <c r="AR30" s="12">
        <v>2677</v>
      </c>
      <c r="AS30" s="12">
        <v>2606</v>
      </c>
      <c r="AT30" s="12">
        <v>2630</v>
      </c>
      <c r="AU30" s="12"/>
      <c r="AV30" s="12"/>
      <c r="AW30" s="12"/>
      <c r="AX30" s="12"/>
    </row>
    <row r="31" spans="1:50">
      <c r="A31" s="47">
        <v>2009</v>
      </c>
      <c r="B31" s="47">
        <v>3</v>
      </c>
      <c r="C31" s="98">
        <v>39847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101">
        <f ca="1">IF(AND(MAX(OFFSET(D30,-$AJ$5,0):D30)&lt;D31),1,IF(AND(MIN(OFFSET(D30,-$AJ$5,0):D30)&gt;D31),-1,AJ30))</f>
        <v>0</v>
      </c>
      <c r="AK31" s="101"/>
      <c r="AL31" s="101"/>
      <c r="AM31" s="101"/>
      <c r="AN31" s="101"/>
      <c r="AO31" s="101"/>
      <c r="AP31" s="101"/>
      <c r="AQ31" s="12">
        <v>2595</v>
      </c>
      <c r="AR31" s="12">
        <v>2608</v>
      </c>
      <c r="AS31" s="12">
        <v>2588</v>
      </c>
      <c r="AT31" s="12">
        <v>2595</v>
      </c>
      <c r="AU31" s="12"/>
      <c r="AV31" s="12"/>
      <c r="AW31" s="12"/>
      <c r="AX31" s="12"/>
    </row>
    <row r="32" spans="1:50">
      <c r="A32" s="47">
        <v>2009</v>
      </c>
      <c r="B32" s="47">
        <v>4</v>
      </c>
      <c r="C32" s="98">
        <v>39848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101">
        <f ca="1">IF(AND(MAX(OFFSET(D31,-$AJ$5,0):D31)&lt;D32),1,IF(AND(MIN(OFFSET(D31,-$AJ$5,0):D31)&gt;D32),-1,AJ31))</f>
        <v>0</v>
      </c>
      <c r="AK32" s="101"/>
      <c r="AL32" s="101"/>
      <c r="AM32" s="101"/>
      <c r="AN32" s="101"/>
      <c r="AO32" s="101"/>
      <c r="AP32" s="101"/>
      <c r="AQ32" s="12">
        <v>2586</v>
      </c>
      <c r="AR32" s="12">
        <v>2596</v>
      </c>
      <c r="AS32" s="12">
        <v>2574</v>
      </c>
      <c r="AT32" s="12">
        <v>2582</v>
      </c>
      <c r="AU32" s="12"/>
      <c r="AV32" s="12"/>
      <c r="AW32" s="12"/>
      <c r="AX32" s="12"/>
    </row>
    <row r="33" spans="1:50">
      <c r="A33" s="47">
        <v>2009</v>
      </c>
      <c r="B33" s="47">
        <v>6</v>
      </c>
      <c r="C33" s="98">
        <v>39849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101">
        <f ca="1">IF(AND(MAX(OFFSET(D32,-$AJ$5,0):D32)&lt;D33),1,IF(AND(MIN(OFFSET(D32,-$AJ$5,0):D32)&gt;D33),-1,AJ32))</f>
        <v>0</v>
      </c>
      <c r="AK33" s="101"/>
      <c r="AL33" s="101"/>
      <c r="AM33" s="101"/>
      <c r="AN33" s="101"/>
      <c r="AO33" s="101"/>
      <c r="AP33" s="101"/>
      <c r="AQ33" s="12">
        <v>2605</v>
      </c>
      <c r="AR33" s="12">
        <v>2616</v>
      </c>
      <c r="AS33" s="12">
        <v>2600</v>
      </c>
      <c r="AT33" s="12">
        <v>2615</v>
      </c>
      <c r="AU33" s="12"/>
      <c r="AV33" s="12"/>
      <c r="AW33" s="12"/>
      <c r="AX33" s="12"/>
    </row>
    <row r="34" spans="1:50">
      <c r="A34" s="47">
        <v>2009</v>
      </c>
      <c r="B34" s="47">
        <v>6</v>
      </c>
      <c r="C34" s="98">
        <v>39850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101">
        <f ca="1">IF(AND(MAX(OFFSET(D33,-$AJ$5,0):D33)&lt;D34),1,IF(AND(MIN(OFFSET(D33,-$AJ$5,0):D33)&gt;D34),-1,AJ33))</f>
        <v>0</v>
      </c>
      <c r="AK34" s="101"/>
      <c r="AL34" s="101"/>
      <c r="AM34" s="101"/>
      <c r="AN34" s="101"/>
      <c r="AO34" s="101"/>
      <c r="AP34" s="101"/>
      <c r="AQ34" s="12">
        <v>2667</v>
      </c>
      <c r="AR34" s="12">
        <v>2690</v>
      </c>
      <c r="AS34" s="12">
        <v>2659</v>
      </c>
      <c r="AT34" s="12">
        <v>2689</v>
      </c>
      <c r="AU34" s="12"/>
      <c r="AV34" s="12"/>
      <c r="AW34" s="12"/>
      <c r="AX34" s="12"/>
    </row>
    <row r="35" spans="1:50">
      <c r="A35" s="47">
        <v>2009</v>
      </c>
      <c r="B35" s="47">
        <v>2</v>
      </c>
      <c r="C35" s="98">
        <v>39853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101">
        <f ca="1">IF(AND(MAX(OFFSET(D34,-$AJ$5,0):D34)&lt;D35),1,IF(AND(MIN(OFFSET(D34,-$AJ$5,0):D34)&gt;D35),-1,AJ34))</f>
        <v>0</v>
      </c>
      <c r="AK35" s="101"/>
      <c r="AL35" s="101"/>
      <c r="AM35" s="101"/>
      <c r="AN35" s="101"/>
      <c r="AO35" s="101"/>
      <c r="AP35" s="101"/>
      <c r="AQ35" s="12">
        <v>2691</v>
      </c>
      <c r="AR35" s="12">
        <v>2693</v>
      </c>
      <c r="AS35" s="12">
        <v>2648</v>
      </c>
      <c r="AT35" s="12">
        <v>2656</v>
      </c>
      <c r="AU35" s="12"/>
      <c r="AV35" s="12"/>
      <c r="AW35" s="12"/>
      <c r="AX35" s="12"/>
    </row>
    <row r="36" spans="1:50">
      <c r="A36" s="47">
        <v>2009</v>
      </c>
      <c r="B36" s="47">
        <v>4</v>
      </c>
      <c r="C36" s="98">
        <v>39855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101">
        <f ca="1">IF(AND(MAX(OFFSET(D35,-$AJ$5,0):D35)&lt;D36),1,IF(AND(MIN(OFFSET(D35,-$AJ$5,0):D35)&gt;D36),-1,AJ35))</f>
        <v>0</v>
      </c>
      <c r="AK36" s="101"/>
      <c r="AL36" s="101"/>
      <c r="AM36" s="101"/>
      <c r="AN36" s="101"/>
      <c r="AO36" s="101"/>
      <c r="AP36" s="101"/>
      <c r="AQ36" s="12">
        <v>2635</v>
      </c>
      <c r="AR36" s="12">
        <v>2653</v>
      </c>
      <c r="AS36" s="12">
        <v>2625</v>
      </c>
      <c r="AT36" s="12">
        <v>2635</v>
      </c>
      <c r="AU36" s="12"/>
      <c r="AV36" s="12"/>
      <c r="AW36" s="12"/>
      <c r="AX36" s="12"/>
    </row>
    <row r="37" spans="1:50">
      <c r="A37" s="47">
        <v>2009</v>
      </c>
      <c r="B37" s="47">
        <v>5</v>
      </c>
      <c r="C37" s="98">
        <v>39856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101">
        <f ca="1">IF(AND(MAX(OFFSET(D36,-$AJ$5,0):D36)&lt;D37),1,IF(AND(MIN(OFFSET(D36,-$AJ$5,0):D36)&gt;D37),-1,AJ36))</f>
        <v>0</v>
      </c>
      <c r="AK37" s="101"/>
      <c r="AL37" s="101"/>
      <c r="AM37" s="101"/>
      <c r="AN37" s="101"/>
      <c r="AO37" s="101"/>
      <c r="AP37" s="101"/>
      <c r="AQ37" s="12">
        <v>2720</v>
      </c>
      <c r="AR37" s="12">
        <v>2749</v>
      </c>
      <c r="AS37" s="12">
        <v>2712</v>
      </c>
      <c r="AT37" s="12">
        <v>2747</v>
      </c>
      <c r="AU37" s="12"/>
      <c r="AV37" s="12"/>
      <c r="AW37" s="12"/>
      <c r="AX37" s="12"/>
    </row>
    <row r="38" spans="1:50">
      <c r="A38" s="47">
        <v>2009</v>
      </c>
      <c r="B38" s="47">
        <v>6</v>
      </c>
      <c r="C38" s="98">
        <v>39857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101">
        <f ca="1">IF(AND(MAX(OFFSET(D37,-$AJ$5,0):D37)&lt;D38),1,IF(AND(MIN(OFFSET(D37,-$AJ$5,0):D37)&gt;D38),-1,AJ37))</f>
        <v>0</v>
      </c>
      <c r="AK38" s="101"/>
      <c r="AL38" s="101"/>
      <c r="AM38" s="101"/>
      <c r="AN38" s="101"/>
      <c r="AO38" s="101"/>
      <c r="AP38" s="101"/>
      <c r="AQ38" s="12">
        <v>2750</v>
      </c>
      <c r="AR38" s="12">
        <v>2771</v>
      </c>
      <c r="AS38" s="12">
        <v>2745</v>
      </c>
      <c r="AT38" s="12">
        <v>2761</v>
      </c>
      <c r="AU38" s="12"/>
      <c r="AV38" s="12"/>
      <c r="AW38" s="12"/>
      <c r="AX38" s="12"/>
    </row>
    <row r="39" spans="1:50">
      <c r="A39" s="47">
        <v>2009</v>
      </c>
      <c r="B39" s="47">
        <v>2</v>
      </c>
      <c r="C39" s="98">
        <v>39860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s="101">
        <f ca="1">IF(AND(MAX(OFFSET(D38,-$AJ$5,0):D38)&lt;D39),1,IF(AND(MIN(OFFSET(D38,-$AJ$5,0):D38)&gt;D39),-1,AJ38))</f>
        <v>0</v>
      </c>
      <c r="AK39" s="101"/>
      <c r="AL39" s="101"/>
      <c r="AM39" s="101"/>
      <c r="AN39" s="101"/>
      <c r="AO39" s="101"/>
      <c r="AP39" s="101"/>
      <c r="AQ39" s="12">
        <v>2771</v>
      </c>
      <c r="AR39" s="12">
        <v>2784</v>
      </c>
      <c r="AS39" s="12">
        <v>2764</v>
      </c>
      <c r="AT39" s="12">
        <v>2779</v>
      </c>
      <c r="AU39" s="12"/>
      <c r="AV39" s="12"/>
      <c r="AW39" s="12"/>
      <c r="AX39" s="12"/>
    </row>
    <row r="40" spans="1:50">
      <c r="A40" s="47">
        <v>2009</v>
      </c>
      <c r="B40" s="47">
        <v>3</v>
      </c>
      <c r="C40" s="98">
        <v>39861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101">
        <f ca="1">IF(AND(MAX(OFFSET(D39,-$AJ$5,0):D39)&lt;D40),1,IF(AND(MIN(OFFSET(D39,-$AJ$5,0):D39)&gt;D40),-1,AJ39))</f>
        <v>0</v>
      </c>
      <c r="AK40" s="101"/>
      <c r="AL40" s="101"/>
      <c r="AM40" s="101"/>
      <c r="AN40" s="101"/>
      <c r="AO40" s="101"/>
      <c r="AP40" s="101"/>
      <c r="AQ40" s="12">
        <v>2779</v>
      </c>
      <c r="AR40" s="12">
        <v>2867</v>
      </c>
      <c r="AS40" s="12">
        <v>2777</v>
      </c>
      <c r="AT40" s="12">
        <v>2854</v>
      </c>
      <c r="AU40" s="12"/>
      <c r="AV40" s="12"/>
      <c r="AW40" s="12"/>
      <c r="AX40" s="12"/>
    </row>
    <row r="41" spans="1:50">
      <c r="A41" s="47">
        <v>2009</v>
      </c>
      <c r="B41" s="47">
        <v>4</v>
      </c>
      <c r="C41" s="98">
        <v>39862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01">
        <f ca="1">IF(AND(MAX(OFFSET(D40,-$AJ$5,0):D40)&lt;D41),1,IF(AND(MIN(OFFSET(D40,-$AJ$5,0):D40)&gt;D41),-1,AJ40))</f>
        <v>0</v>
      </c>
      <c r="AK41" s="101"/>
      <c r="AL41" s="101"/>
      <c r="AM41" s="101"/>
      <c r="AN41" s="101"/>
      <c r="AO41" s="101"/>
      <c r="AP41" s="101"/>
      <c r="AQ41" s="12">
        <v>2883</v>
      </c>
      <c r="AR41" s="12">
        <v>2902</v>
      </c>
      <c r="AS41" s="12">
        <v>2870</v>
      </c>
      <c r="AT41" s="12">
        <v>2892</v>
      </c>
      <c r="AU41" s="12"/>
      <c r="AV41" s="12"/>
      <c r="AW41" s="12"/>
      <c r="AX41" s="12"/>
    </row>
    <row r="42" spans="1:50">
      <c r="A42" s="47">
        <v>2009</v>
      </c>
      <c r="B42" s="47">
        <v>5</v>
      </c>
      <c r="C42" s="98">
        <v>39863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101">
        <f ca="1">IF(AND(MAX(OFFSET(D41,-$AJ$5,0):D41)&lt;D42),1,IF(AND(MIN(OFFSET(D41,-$AJ$5,0):D41)&gt;D42),-1,AJ41))</f>
        <v>0</v>
      </c>
      <c r="AK42" s="101"/>
      <c r="AL42" s="101"/>
      <c r="AM42" s="101"/>
      <c r="AN42" s="101"/>
      <c r="AO42" s="101"/>
      <c r="AP42" s="101"/>
      <c r="AQ42" s="12">
        <v>2959</v>
      </c>
      <c r="AR42" s="12">
        <v>2979</v>
      </c>
      <c r="AS42" s="12">
        <v>2924</v>
      </c>
      <c r="AT42" s="12">
        <v>2933</v>
      </c>
      <c r="AU42" s="12"/>
      <c r="AV42" s="12"/>
      <c r="AW42" s="12"/>
      <c r="AX42" s="12"/>
    </row>
    <row r="43" spans="1:50">
      <c r="A43" s="47">
        <v>2009</v>
      </c>
      <c r="B43" s="47">
        <v>6</v>
      </c>
      <c r="C43" s="98">
        <v>39864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101">
        <f ca="1">IF(AND(MAX(OFFSET(D42,-$AJ$5,0):D42)&lt;D43),1,IF(AND(MIN(OFFSET(D42,-$AJ$5,0):D42)&gt;D43),-1,AJ42))</f>
        <v>0</v>
      </c>
      <c r="AK43" s="101"/>
      <c r="AL43" s="101"/>
      <c r="AM43" s="101"/>
      <c r="AN43" s="101"/>
      <c r="AO43" s="101"/>
      <c r="AP43" s="101"/>
      <c r="AQ43" s="12">
        <v>2954</v>
      </c>
      <c r="AR43" s="12">
        <v>2967</v>
      </c>
      <c r="AS43" s="12">
        <v>2942</v>
      </c>
      <c r="AT43" s="12">
        <v>2964</v>
      </c>
      <c r="AU43" s="12"/>
      <c r="AV43" s="12"/>
      <c r="AW43" s="12"/>
      <c r="AX43" s="12"/>
    </row>
    <row r="44" spans="1:50">
      <c r="A44" s="47">
        <v>2009</v>
      </c>
      <c r="B44" s="47">
        <v>2</v>
      </c>
      <c r="C44" s="98">
        <v>39867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s="101">
        <f ca="1">IF(AND(MAX(OFFSET(D43,-$AJ$5,0):D43)&lt;D44),1,IF(AND(MIN(OFFSET(D43,-$AJ$5,0):D43)&gt;D44),-1,AJ43))</f>
        <v>0</v>
      </c>
      <c r="AK44" s="101"/>
      <c r="AL44" s="101"/>
      <c r="AM44" s="101"/>
      <c r="AN44" s="101"/>
      <c r="AO44" s="101"/>
      <c r="AP44" s="101"/>
      <c r="AQ44" s="12">
        <v>2995</v>
      </c>
      <c r="AR44" s="12">
        <v>2996</v>
      </c>
      <c r="AS44" s="12">
        <v>2947</v>
      </c>
      <c r="AT44" s="12">
        <v>2965</v>
      </c>
      <c r="AU44" s="12"/>
      <c r="AV44" s="12"/>
      <c r="AW44" s="12"/>
      <c r="AX44" s="12"/>
    </row>
    <row r="45" spans="1:50">
      <c r="A45" s="47">
        <v>2009</v>
      </c>
      <c r="B45" s="47">
        <v>3</v>
      </c>
      <c r="C45" s="98">
        <v>39868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101">
        <f ca="1">IF(AND(MAX(OFFSET(D44,-$AJ$5,0):D44)&lt;D45),1,IF(AND(MIN(OFFSET(D44,-$AJ$5,0):D44)&gt;D45),-1,AJ44))</f>
        <v>0</v>
      </c>
      <c r="AK45" s="101"/>
      <c r="AL45" s="101"/>
      <c r="AM45" s="101"/>
      <c r="AN45" s="101"/>
      <c r="AO45" s="101"/>
      <c r="AP45" s="101"/>
      <c r="AQ45" s="12">
        <v>2995</v>
      </c>
      <c r="AR45" s="12">
        <v>3046</v>
      </c>
      <c r="AS45" s="12">
        <v>2993</v>
      </c>
      <c r="AT45" s="12">
        <v>3042</v>
      </c>
      <c r="AU45" s="12"/>
      <c r="AV45" s="12"/>
      <c r="AW45" s="12"/>
      <c r="AX45" s="12"/>
    </row>
    <row r="46" spans="1:50">
      <c r="A46" s="47">
        <v>2009</v>
      </c>
      <c r="B46" s="47">
        <v>4</v>
      </c>
      <c r="C46" s="98">
        <v>39869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s="101">
        <f ca="1">IF(AND(MAX(OFFSET(D45,-$AJ$5,0):D45)&lt;D46),1,IF(AND(MIN(OFFSET(D45,-$AJ$5,0):D45)&gt;D46),-1,AJ45))</f>
        <v>0</v>
      </c>
      <c r="AK46" s="101"/>
      <c r="AL46" s="101"/>
      <c r="AM46" s="101"/>
      <c r="AN46" s="101"/>
      <c r="AO46" s="101"/>
      <c r="AP46" s="101"/>
      <c r="AQ46" s="12">
        <v>2998</v>
      </c>
      <c r="AR46" s="12">
        <v>3029</v>
      </c>
      <c r="AS46" s="12">
        <v>2974</v>
      </c>
      <c r="AT46" s="12">
        <v>2984</v>
      </c>
      <c r="AU46" s="12"/>
      <c r="AV46" s="12"/>
      <c r="AW46" s="12"/>
      <c r="AX46" s="12"/>
    </row>
    <row r="47" spans="1:50">
      <c r="A47" s="47">
        <v>2009</v>
      </c>
      <c r="B47" s="47">
        <v>5</v>
      </c>
      <c r="C47" s="98">
        <v>39870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101">
        <f ca="1">IF(AND(MAX(OFFSET(D46,-$AJ$5,0):D46)&lt;D47),1,IF(AND(MIN(OFFSET(D46,-$AJ$5,0):D46)&gt;D47),-1,AJ46))</f>
        <v>0</v>
      </c>
      <c r="AK47" s="101"/>
      <c r="AL47" s="101"/>
      <c r="AM47" s="101"/>
      <c r="AN47" s="101"/>
      <c r="AO47" s="101"/>
      <c r="AP47" s="101"/>
      <c r="AQ47" s="12">
        <v>2993</v>
      </c>
      <c r="AR47" s="12">
        <v>3019</v>
      </c>
      <c r="AS47" s="12">
        <v>2978</v>
      </c>
      <c r="AT47" s="12">
        <v>3019</v>
      </c>
      <c r="AU47" s="12"/>
      <c r="AV47" s="12"/>
      <c r="AW47" s="12"/>
      <c r="AX47" s="12"/>
    </row>
    <row r="48" spans="1:50">
      <c r="A48" s="47">
        <v>2009</v>
      </c>
      <c r="B48" s="47">
        <v>6</v>
      </c>
      <c r="C48" s="98">
        <v>39871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s="101">
        <f ca="1">IF(AND(MAX(OFFSET(D47,-$AJ$5,0):D47)&lt;D48),1,IF(AND(MIN(OFFSET(D47,-$AJ$5,0):D47)&gt;D48),-1,AJ47))</f>
        <v>0</v>
      </c>
      <c r="AK48" s="101"/>
      <c r="AL48" s="101"/>
      <c r="AM48" s="101"/>
      <c r="AN48" s="101"/>
      <c r="AO48" s="101"/>
      <c r="AP48" s="101"/>
      <c r="AQ48" s="12">
        <v>2991</v>
      </c>
      <c r="AR48" s="12">
        <v>2992</v>
      </c>
      <c r="AS48" s="12">
        <v>2944</v>
      </c>
      <c r="AT48" s="12">
        <v>2977</v>
      </c>
      <c r="AU48" s="12"/>
      <c r="AV48" s="12"/>
      <c r="AW48" s="12"/>
      <c r="AX48" s="12"/>
    </row>
    <row r="49" spans="1:50">
      <c r="A49" s="47">
        <v>2009</v>
      </c>
      <c r="B49" s="47">
        <v>2</v>
      </c>
      <c r="C49" s="98">
        <v>39874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101">
        <f ca="1">IF(AND(MAX(OFFSET(D48,-$AJ$5,0):D48)&lt;D49),1,IF(AND(MIN(OFFSET(D48,-$AJ$5,0):D48)&gt;D49),-1,AJ48))</f>
        <v>0</v>
      </c>
      <c r="AK49" s="101"/>
      <c r="AL49" s="101"/>
      <c r="AM49" s="101"/>
      <c r="AN49" s="101"/>
      <c r="AO49" s="101"/>
      <c r="AP49" s="101"/>
      <c r="AQ49" s="12">
        <v>2977</v>
      </c>
      <c r="AR49" s="12">
        <v>3016</v>
      </c>
      <c r="AS49" s="12">
        <v>2976</v>
      </c>
      <c r="AT49" s="12">
        <v>3014</v>
      </c>
      <c r="AU49" s="12"/>
      <c r="AV49" s="12"/>
      <c r="AW49" s="12"/>
      <c r="AX49" s="12"/>
    </row>
    <row r="50" spans="1:50">
      <c r="A50" s="47">
        <v>2009</v>
      </c>
      <c r="B50" s="47">
        <v>3</v>
      </c>
      <c r="C50" s="98">
        <v>39875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s="101">
        <f ca="1">IF(AND(MAX(OFFSET(D49,-$AJ$5,0):D49)&lt;D50),1,IF(AND(MIN(OFFSET(D49,-$AJ$5,0):D49)&gt;D50),-1,AJ49))</f>
        <v>0</v>
      </c>
      <c r="AK50" s="101"/>
      <c r="AL50" s="101"/>
      <c r="AM50" s="101"/>
      <c r="AN50" s="101"/>
      <c r="AO50" s="101"/>
      <c r="AP50" s="101"/>
      <c r="AQ50" s="12">
        <v>2905</v>
      </c>
      <c r="AR50" s="12">
        <v>2928</v>
      </c>
      <c r="AS50" s="12">
        <v>2899</v>
      </c>
      <c r="AT50" s="12">
        <v>2919</v>
      </c>
      <c r="AU50" s="12"/>
      <c r="AV50" s="12"/>
      <c r="AW50" s="12"/>
      <c r="AX50" s="12"/>
    </row>
    <row r="51" spans="1:50">
      <c r="A51" s="47">
        <v>2009</v>
      </c>
      <c r="B51" s="47">
        <v>4</v>
      </c>
      <c r="C51" s="98">
        <v>39876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s="101">
        <f ca="1">IF(AND(MAX(OFFSET(D50,-$AJ$5,0):D50)&lt;D51),1,IF(AND(MIN(OFFSET(D50,-$AJ$5,0):D50)&gt;D51),-1,AJ50))</f>
        <v>0</v>
      </c>
      <c r="AK51" s="101"/>
      <c r="AL51" s="101"/>
      <c r="AM51" s="101"/>
      <c r="AN51" s="101"/>
      <c r="AO51" s="101"/>
      <c r="AP51" s="101"/>
      <c r="AQ51" s="12">
        <v>2908</v>
      </c>
      <c r="AR51" s="12">
        <v>2931</v>
      </c>
      <c r="AS51" s="12">
        <v>2885</v>
      </c>
      <c r="AT51" s="12">
        <v>2930</v>
      </c>
      <c r="AU51" s="12"/>
      <c r="AV51" s="12"/>
      <c r="AW51" s="12"/>
      <c r="AX51" s="12"/>
    </row>
    <row r="52" spans="1:50">
      <c r="A52" s="47">
        <v>2009</v>
      </c>
      <c r="B52" s="47">
        <v>5</v>
      </c>
      <c r="C52" s="98">
        <v>39877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s="101">
        <f ca="1">IF(AND(MAX(OFFSET(D51,-$AJ$5,0):D51)&lt;D52),1,IF(AND(MIN(OFFSET(D51,-$AJ$5,0):D51)&gt;D52),-1,AJ51))</f>
        <v>0</v>
      </c>
      <c r="AK52" s="101"/>
      <c r="AL52" s="101"/>
      <c r="AM52" s="101"/>
      <c r="AN52" s="101"/>
      <c r="AO52" s="101"/>
      <c r="AP52" s="101"/>
      <c r="AQ52" s="12">
        <v>2912</v>
      </c>
      <c r="AR52" s="12">
        <v>2938</v>
      </c>
      <c r="AS52" s="12">
        <v>2909</v>
      </c>
      <c r="AT52" s="12">
        <v>2924</v>
      </c>
      <c r="AU52" s="12"/>
      <c r="AV52" s="12"/>
      <c r="AW52" s="12"/>
      <c r="AX52" s="12"/>
    </row>
    <row r="53" spans="1:50">
      <c r="A53" s="47">
        <v>2009</v>
      </c>
      <c r="B53" s="47">
        <v>6</v>
      </c>
      <c r="C53" s="98">
        <v>39878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s="101">
        <f ca="1">IF(AND(MAX(OFFSET(D52,-$AJ$5,0):D52)&lt;D53),1,IF(AND(MIN(OFFSET(D52,-$AJ$5,0):D52)&gt;D53),-1,AJ52))</f>
        <v>0</v>
      </c>
      <c r="AK53" s="101"/>
      <c r="AL53" s="101"/>
      <c r="AM53" s="101"/>
      <c r="AN53" s="101"/>
      <c r="AO53" s="101"/>
      <c r="AP53" s="101"/>
      <c r="AQ53" s="12">
        <v>2950</v>
      </c>
      <c r="AR53" s="12">
        <v>2973</v>
      </c>
      <c r="AS53" s="12">
        <v>2945</v>
      </c>
      <c r="AT53" s="12">
        <v>2947</v>
      </c>
      <c r="AU53" s="12"/>
      <c r="AV53" s="12"/>
      <c r="AW53" s="12"/>
      <c r="AX53" s="12"/>
    </row>
    <row r="54" spans="1:50">
      <c r="A54" s="47">
        <v>2009</v>
      </c>
      <c r="B54" s="47">
        <v>2</v>
      </c>
      <c r="C54" s="98">
        <v>39881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s="101">
        <f ca="1">IF(AND(MAX(OFFSET(D53,-$AJ$5,0):D53)&lt;D54),1,IF(AND(MIN(OFFSET(D53,-$AJ$5,0):D53)&gt;D54),-1,AJ53))</f>
        <v>0</v>
      </c>
      <c r="AK54" s="101"/>
      <c r="AL54" s="101"/>
      <c r="AM54" s="101"/>
      <c r="AN54" s="101"/>
      <c r="AO54" s="101"/>
      <c r="AP54" s="101"/>
      <c r="AQ54" s="12">
        <v>2981</v>
      </c>
      <c r="AR54" s="12">
        <v>2985</v>
      </c>
      <c r="AS54" s="12">
        <v>2963</v>
      </c>
      <c r="AT54" s="12">
        <v>2979</v>
      </c>
      <c r="AU54" s="12"/>
      <c r="AV54" s="12"/>
      <c r="AW54" s="12"/>
      <c r="AX54" s="12"/>
    </row>
    <row r="55" spans="1:50">
      <c r="A55" s="47">
        <v>2009</v>
      </c>
      <c r="B55" s="47">
        <v>3</v>
      </c>
      <c r="C55" s="98">
        <v>39882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s="101">
        <f ca="1">IF(AND(MAX(OFFSET(D54,-$AJ$5,0):D54)&lt;D55),1,IF(AND(MIN(OFFSET(D54,-$AJ$5,0):D54)&gt;D55),-1,AJ54))</f>
        <v>0</v>
      </c>
      <c r="AK55" s="101"/>
      <c r="AL55" s="101"/>
      <c r="AM55" s="101"/>
      <c r="AN55" s="101"/>
      <c r="AO55" s="101"/>
      <c r="AP55" s="101"/>
      <c r="AQ55" s="12">
        <v>2940</v>
      </c>
      <c r="AR55" s="12">
        <v>2946</v>
      </c>
      <c r="AS55" s="12">
        <v>2890</v>
      </c>
      <c r="AT55" s="12">
        <v>2890</v>
      </c>
      <c r="AU55" s="12"/>
      <c r="AV55" s="12"/>
      <c r="AW55" s="12"/>
      <c r="AX55" s="12"/>
    </row>
    <row r="56" spans="1:50">
      <c r="A56" s="47">
        <v>2009</v>
      </c>
      <c r="B56" s="47">
        <v>4</v>
      </c>
      <c r="C56" s="98">
        <v>39883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s="101">
        <f ca="1">IF(AND(MAX(OFFSET(D55,-$AJ$5,0):D55)&lt;D56),1,IF(AND(MIN(OFFSET(D55,-$AJ$5,0):D55)&gt;D56),-1,AJ55))</f>
        <v>0</v>
      </c>
      <c r="AK56" s="101"/>
      <c r="AL56" s="101"/>
      <c r="AM56" s="101"/>
      <c r="AN56" s="101"/>
      <c r="AO56" s="101"/>
      <c r="AP56" s="101"/>
      <c r="AQ56" s="12">
        <v>2853</v>
      </c>
      <c r="AR56" s="12">
        <v>2870</v>
      </c>
      <c r="AS56" s="12">
        <v>2836</v>
      </c>
      <c r="AT56" s="12">
        <v>2869</v>
      </c>
      <c r="AU56" s="12"/>
      <c r="AV56" s="12"/>
      <c r="AW56" s="12"/>
      <c r="AX56" s="12"/>
    </row>
    <row r="57" spans="1:50">
      <c r="A57" s="47">
        <v>2009</v>
      </c>
      <c r="B57" s="47">
        <v>5</v>
      </c>
      <c r="C57" s="98">
        <v>39884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s="101">
        <f ca="1">IF(AND(MAX(OFFSET(D56,-$AJ$5,0):D56)&lt;D57),1,IF(AND(MIN(OFFSET(D56,-$AJ$5,0):D56)&gt;D57),-1,AJ56))</f>
        <v>0</v>
      </c>
      <c r="AK57" s="101"/>
      <c r="AL57" s="101"/>
      <c r="AM57" s="101"/>
      <c r="AN57" s="101"/>
      <c r="AO57" s="101"/>
      <c r="AP57" s="101"/>
      <c r="AQ57" s="12">
        <v>2852</v>
      </c>
      <c r="AR57" s="12">
        <v>2860</v>
      </c>
      <c r="AS57" s="12">
        <v>2824</v>
      </c>
      <c r="AT57" s="12">
        <v>2827</v>
      </c>
      <c r="AU57" s="12"/>
      <c r="AV57" s="12"/>
      <c r="AW57" s="12"/>
      <c r="AX57" s="12"/>
    </row>
    <row r="58" spans="1:50">
      <c r="A58" s="47">
        <v>2009</v>
      </c>
      <c r="B58" s="47">
        <v>6</v>
      </c>
      <c r="C58" s="98">
        <v>39885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s="101">
        <f ca="1">IF(AND(MAX(OFFSET(D57,-$AJ$5,0):D57)&lt;D58),1,IF(AND(MIN(OFFSET(D57,-$AJ$5,0):D57)&gt;D58),-1,AJ57))</f>
        <v>0</v>
      </c>
      <c r="AK58" s="101"/>
      <c r="AL58" s="101"/>
      <c r="AM58" s="101"/>
      <c r="AN58" s="101"/>
      <c r="AO58" s="101"/>
      <c r="AP58" s="101"/>
      <c r="AQ58" s="12">
        <v>2897</v>
      </c>
      <c r="AR58" s="12">
        <v>2925</v>
      </c>
      <c r="AS58" s="12">
        <v>2892</v>
      </c>
      <c r="AT58" s="12">
        <v>2920</v>
      </c>
      <c r="AU58" s="12"/>
      <c r="AV58" s="12"/>
      <c r="AW58" s="12"/>
      <c r="AX58" s="12"/>
    </row>
    <row r="59" spans="1:50">
      <c r="A59" s="47">
        <v>2009</v>
      </c>
      <c r="B59" s="47">
        <v>2</v>
      </c>
      <c r="C59" s="98">
        <v>39888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101">
        <f ca="1">IF(AND(MAX(OFFSET(D58,-$AJ$5,0):D58)&lt;D59),1,IF(AND(MIN(OFFSET(D58,-$AJ$5,0):D58)&gt;D59),-1,AJ58))</f>
        <v>0</v>
      </c>
      <c r="AK59" s="101"/>
      <c r="AL59" s="101"/>
      <c r="AM59" s="101"/>
      <c r="AN59" s="101"/>
      <c r="AO59" s="101"/>
      <c r="AP59" s="101"/>
      <c r="AQ59" s="12">
        <v>2930</v>
      </c>
      <c r="AR59" s="12">
        <v>2945</v>
      </c>
      <c r="AS59" s="12">
        <v>2923</v>
      </c>
      <c r="AT59" s="12">
        <v>2934</v>
      </c>
      <c r="AU59" s="12"/>
      <c r="AV59" s="12"/>
      <c r="AW59" s="12"/>
      <c r="AX59" s="12"/>
    </row>
    <row r="60" spans="1:50">
      <c r="A60" s="47">
        <v>2009</v>
      </c>
      <c r="B60" s="47">
        <v>3</v>
      </c>
      <c r="C60" s="98">
        <v>39889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s="101">
        <f ca="1">IF(AND(MAX(OFFSET(D59,-$AJ$5,0):D59)&lt;D60),1,IF(AND(MIN(OFFSET(D59,-$AJ$5,0):D59)&gt;D60),-1,AJ59))</f>
        <v>0</v>
      </c>
      <c r="AK60" s="101"/>
      <c r="AL60" s="101"/>
      <c r="AM60" s="101"/>
      <c r="AN60" s="101"/>
      <c r="AO60" s="101"/>
      <c r="AP60" s="101"/>
      <c r="AQ60" s="12">
        <v>2929</v>
      </c>
      <c r="AR60" s="12">
        <v>2936</v>
      </c>
      <c r="AS60" s="12">
        <v>2918</v>
      </c>
      <c r="AT60" s="12">
        <v>2930</v>
      </c>
      <c r="AU60" s="12"/>
      <c r="AV60" s="12"/>
      <c r="AW60" s="12"/>
      <c r="AX60" s="12"/>
    </row>
    <row r="61" spans="1:50">
      <c r="A61" s="47">
        <v>2009</v>
      </c>
      <c r="B61" s="47">
        <v>4</v>
      </c>
      <c r="C61" s="98">
        <v>39890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101">
        <f ca="1">IF(AND(MAX(OFFSET(D60,-$AJ$5,0):D60)&lt;D61),1,IF(AND(MIN(OFFSET(D60,-$AJ$5,0):D60)&gt;D61),-1,AJ60))</f>
        <v>0</v>
      </c>
      <c r="AK61" s="101"/>
      <c r="AL61" s="101"/>
      <c r="AM61" s="101"/>
      <c r="AN61" s="101"/>
      <c r="AO61" s="101"/>
      <c r="AP61" s="101"/>
      <c r="AQ61" s="12">
        <v>2907</v>
      </c>
      <c r="AR61" s="12">
        <v>2912</v>
      </c>
      <c r="AS61" s="12">
        <v>2889</v>
      </c>
      <c r="AT61" s="12">
        <v>2898</v>
      </c>
      <c r="AU61" s="12"/>
      <c r="AV61" s="12"/>
      <c r="AW61" s="12"/>
      <c r="AX61" s="12"/>
    </row>
    <row r="62" spans="1:50">
      <c r="A62" s="47">
        <v>2009</v>
      </c>
      <c r="B62" s="47">
        <v>5</v>
      </c>
      <c r="C62" s="98">
        <v>39891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s="101">
        <f ca="1">IF(AND(MAX(OFFSET(D61,-$AJ$5,0):D61)&lt;D62),1,IF(AND(MIN(OFFSET(D61,-$AJ$5,0):D61)&gt;D62),-1,AJ61))</f>
        <v>0</v>
      </c>
      <c r="AK62" s="101"/>
      <c r="AL62" s="101"/>
      <c r="AM62" s="101"/>
      <c r="AN62" s="101"/>
      <c r="AO62" s="101"/>
      <c r="AP62" s="101"/>
      <c r="AQ62" s="12">
        <v>2914</v>
      </c>
      <c r="AR62" s="12">
        <v>2916</v>
      </c>
      <c r="AS62" s="12">
        <v>2869</v>
      </c>
      <c r="AT62" s="12">
        <v>2889</v>
      </c>
      <c r="AU62" s="12"/>
      <c r="AV62" s="12"/>
      <c r="AW62" s="12"/>
      <c r="AX62" s="12"/>
    </row>
    <row r="63" spans="1:50">
      <c r="A63" s="47">
        <v>2009</v>
      </c>
      <c r="B63" s="47">
        <v>2</v>
      </c>
      <c r="C63" s="98">
        <v>39895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s="101">
        <f ca="1">IF(AND(MAX(OFFSET(D62,-$AJ$5,0):D62)&lt;D63),1,IF(AND(MIN(OFFSET(D62,-$AJ$5,0):D62)&gt;D63),-1,AJ62))</f>
        <v>0</v>
      </c>
      <c r="AK63" s="101"/>
      <c r="AL63" s="101"/>
      <c r="AM63" s="101"/>
      <c r="AN63" s="101"/>
      <c r="AO63" s="101"/>
      <c r="AP63" s="101"/>
      <c r="AQ63" s="12">
        <v>2950</v>
      </c>
      <c r="AR63" s="12">
        <v>2969</v>
      </c>
      <c r="AS63" s="12">
        <v>2942</v>
      </c>
      <c r="AT63" s="12">
        <v>2959</v>
      </c>
      <c r="AU63" s="12"/>
      <c r="AV63" s="12"/>
      <c r="AW63" s="12"/>
      <c r="AX63" s="12"/>
    </row>
    <row r="64" spans="1:50">
      <c r="A64" s="47">
        <v>2009</v>
      </c>
      <c r="B64" s="47">
        <v>3</v>
      </c>
      <c r="C64" s="98">
        <v>39896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 s="101">
        <f ca="1">IF(AND(MAX(OFFSET(D63,-$AJ$5,0):D63)&lt;D64),1,IF(AND(MIN(OFFSET(D63,-$AJ$5,0):D63)&gt;D64),-1,AJ63))</f>
        <v>0</v>
      </c>
      <c r="AK64" s="101"/>
      <c r="AL64" s="101"/>
      <c r="AM64" s="101"/>
      <c r="AN64" s="101"/>
      <c r="AO64" s="101"/>
      <c r="AP64" s="101"/>
      <c r="AQ64" s="12">
        <v>2950</v>
      </c>
      <c r="AR64" s="12">
        <v>2992</v>
      </c>
      <c r="AS64" s="12">
        <v>2948</v>
      </c>
      <c r="AT64" s="12">
        <v>2961</v>
      </c>
      <c r="AU64" s="12"/>
      <c r="AV64" s="12"/>
      <c r="AW64" s="12"/>
      <c r="AX64" s="12"/>
    </row>
    <row r="65" spans="1:50">
      <c r="A65" s="47">
        <v>2009</v>
      </c>
      <c r="B65" s="47">
        <v>4</v>
      </c>
      <c r="C65" s="98">
        <v>39897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s="101">
        <f ca="1">IF(AND(MAX(OFFSET(D64,-$AJ$5,0):D64)&lt;D65),1,IF(AND(MIN(OFFSET(D64,-$AJ$5,0):D64)&gt;D65),-1,AJ64))</f>
        <v>0</v>
      </c>
      <c r="AK65" s="101"/>
      <c r="AL65" s="101"/>
      <c r="AM65" s="101"/>
      <c r="AN65" s="101"/>
      <c r="AO65" s="101"/>
      <c r="AP65" s="101"/>
      <c r="AQ65" s="12">
        <v>2949</v>
      </c>
      <c r="AR65" s="12">
        <v>2953</v>
      </c>
      <c r="AS65" s="12">
        <v>2912</v>
      </c>
      <c r="AT65" s="12">
        <v>2921</v>
      </c>
      <c r="AU65" s="12"/>
      <c r="AV65" s="12"/>
      <c r="AW65" s="12"/>
      <c r="AX65" s="12"/>
    </row>
    <row r="66" spans="1:50">
      <c r="A66" s="47">
        <v>2009</v>
      </c>
      <c r="B66" s="47">
        <v>5</v>
      </c>
      <c r="C66" s="98">
        <v>39898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s="101">
        <f ca="1">IF(AND(MAX(OFFSET(D65,-$AJ$5,0):D65)&lt;D66),1,IF(AND(MIN(OFFSET(D65,-$AJ$5,0):D65)&gt;D66),-1,AJ65))</f>
        <v>0</v>
      </c>
      <c r="AK66" s="101"/>
      <c r="AL66" s="101"/>
      <c r="AM66" s="101"/>
      <c r="AN66" s="101"/>
      <c r="AO66" s="101"/>
      <c r="AP66" s="101"/>
      <c r="AQ66" s="12">
        <v>2950</v>
      </c>
      <c r="AR66" s="12">
        <v>2969</v>
      </c>
      <c r="AS66" s="12">
        <v>2941</v>
      </c>
      <c r="AT66" s="12">
        <v>2957</v>
      </c>
      <c r="AU66" s="12"/>
      <c r="AV66" s="12"/>
      <c r="AW66" s="12"/>
      <c r="AX66" s="12"/>
    </row>
    <row r="67" spans="1:50">
      <c r="A67" s="47">
        <v>2009</v>
      </c>
      <c r="B67" s="47">
        <v>6</v>
      </c>
      <c r="C67" s="98">
        <v>39899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 s="101">
        <f ca="1">IF(AND(MAX(OFFSET(D66,-$AJ$5,0):D66)&lt;D67),1,IF(AND(MIN(OFFSET(D66,-$AJ$5,0):D66)&gt;D67),-1,AJ66))</f>
        <v>0</v>
      </c>
      <c r="AK67" s="101"/>
      <c r="AL67" s="101"/>
      <c r="AM67" s="101"/>
      <c r="AN67" s="101"/>
      <c r="AO67" s="101"/>
      <c r="AP67" s="101"/>
      <c r="AQ67" s="12">
        <v>2970</v>
      </c>
      <c r="AR67" s="12">
        <v>2971</v>
      </c>
      <c r="AS67" s="12">
        <v>2945</v>
      </c>
      <c r="AT67" s="12">
        <v>2960</v>
      </c>
      <c r="AU67" s="12"/>
      <c r="AV67" s="12"/>
      <c r="AW67" s="12"/>
      <c r="AX67" s="12"/>
    </row>
    <row r="68" spans="1:50">
      <c r="A68" s="47">
        <v>2009</v>
      </c>
      <c r="B68" s="47">
        <v>2</v>
      </c>
      <c r="C68" s="98">
        <v>39902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 s="101">
        <f ca="1">IF(AND(MAX(OFFSET(D67,-$AJ$5,0):D67)&lt;D68),1,IF(AND(MIN(OFFSET(D67,-$AJ$5,0):D67)&gt;D68),-1,AJ67))</f>
        <v>0</v>
      </c>
      <c r="AK68" s="101"/>
      <c r="AL68" s="101"/>
      <c r="AM68" s="101"/>
      <c r="AN68" s="101"/>
      <c r="AO68" s="101"/>
      <c r="AP68" s="101"/>
      <c r="AQ68" s="12">
        <v>2931</v>
      </c>
      <c r="AR68" s="12">
        <v>2936</v>
      </c>
      <c r="AS68" s="12">
        <v>2874</v>
      </c>
      <c r="AT68" s="12">
        <v>2883</v>
      </c>
      <c r="AU68" s="12"/>
      <c r="AV68" s="12"/>
      <c r="AW68" s="12"/>
      <c r="AX68" s="12"/>
    </row>
    <row r="69" spans="1:50">
      <c r="A69" s="47">
        <v>2009</v>
      </c>
      <c r="B69" s="47">
        <v>3</v>
      </c>
      <c r="C69" s="98">
        <v>39903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 s="101">
        <f ca="1">IF(AND(MAX(OFFSET(D68,-$AJ$5,0):D68)&lt;D69),1,IF(AND(MIN(OFFSET(D68,-$AJ$5,0):D68)&gt;D69),-1,AJ68))</f>
        <v>0</v>
      </c>
      <c r="AK69" s="101"/>
      <c r="AL69" s="101"/>
      <c r="AM69" s="101"/>
      <c r="AN69" s="101"/>
      <c r="AO69" s="101"/>
      <c r="AP69" s="101"/>
      <c r="AQ69" s="12">
        <v>2893</v>
      </c>
      <c r="AR69" s="12">
        <v>2927</v>
      </c>
      <c r="AS69" s="12">
        <v>2884</v>
      </c>
      <c r="AT69" s="12">
        <v>2918</v>
      </c>
      <c r="AU69" s="12"/>
      <c r="AV69" s="12"/>
      <c r="AW69" s="12"/>
      <c r="AX69" s="12"/>
    </row>
    <row r="70" spans="1:50">
      <c r="A70" s="47">
        <v>2009</v>
      </c>
      <c r="B70" s="47">
        <v>4</v>
      </c>
      <c r="C70" s="98">
        <v>39904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s="101">
        <f ca="1">IF(AND(MAX(OFFSET(D69,-$AJ$5,0):D69)&lt;D70),1,IF(AND(MIN(OFFSET(D69,-$AJ$5,0):D69)&gt;D70),-1,AJ69))</f>
        <v>0</v>
      </c>
      <c r="AK70" s="101"/>
      <c r="AL70" s="101"/>
      <c r="AM70" s="101"/>
      <c r="AN70" s="101"/>
      <c r="AO70" s="101"/>
      <c r="AP70" s="101"/>
      <c r="AQ70" s="12">
        <v>2934</v>
      </c>
      <c r="AR70" s="12">
        <v>2949</v>
      </c>
      <c r="AS70" s="12">
        <v>2920</v>
      </c>
      <c r="AT70" s="12">
        <v>2932</v>
      </c>
      <c r="AU70" s="12"/>
      <c r="AV70" s="12"/>
      <c r="AW70" s="12"/>
      <c r="AX70" s="12"/>
    </row>
    <row r="71" spans="1:50">
      <c r="A71" s="47">
        <v>2009</v>
      </c>
      <c r="B71" s="47">
        <v>5</v>
      </c>
      <c r="C71" s="98">
        <v>39905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 s="101">
        <f ca="1">IF(AND(MAX(OFFSET(D70,-$AJ$5,0):D70)&lt;D71),1,IF(AND(MIN(OFFSET(D70,-$AJ$5,0):D70)&gt;D71),-1,AJ70))</f>
        <v>0</v>
      </c>
      <c r="AK71" s="101"/>
      <c r="AL71" s="101"/>
      <c r="AM71" s="101"/>
      <c r="AN71" s="101"/>
      <c r="AO71" s="101"/>
      <c r="AP71" s="101"/>
      <c r="AQ71" s="12">
        <v>2947</v>
      </c>
      <c r="AR71" s="12">
        <v>2965</v>
      </c>
      <c r="AS71" s="12">
        <v>2937</v>
      </c>
      <c r="AT71" s="12">
        <v>2949</v>
      </c>
      <c r="AU71" s="12"/>
      <c r="AV71" s="12"/>
      <c r="AW71" s="12"/>
      <c r="AX71" s="12"/>
    </row>
    <row r="72" spans="1:50">
      <c r="A72" s="47">
        <v>2009</v>
      </c>
      <c r="B72" s="47">
        <v>6</v>
      </c>
      <c r="C72" s="98">
        <v>39906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 s="101">
        <f ca="1">IF(AND(MAX(OFFSET(D71,-$AJ$5,0):D71)&lt;D72),1,IF(AND(MIN(OFFSET(D71,-$AJ$5,0):D71)&gt;D72),-1,AJ71))</f>
        <v>0</v>
      </c>
      <c r="AK72" s="101"/>
      <c r="AL72" s="101"/>
      <c r="AM72" s="101"/>
      <c r="AN72" s="101"/>
      <c r="AO72" s="101"/>
      <c r="AP72" s="101"/>
      <c r="AQ72" s="12">
        <v>2924</v>
      </c>
      <c r="AR72" s="12">
        <v>2931</v>
      </c>
      <c r="AS72" s="12">
        <v>2902</v>
      </c>
      <c r="AT72" s="12">
        <v>2928</v>
      </c>
      <c r="AU72" s="12"/>
      <c r="AV72" s="12"/>
      <c r="AW72" s="12"/>
      <c r="AX72" s="12"/>
    </row>
    <row r="73" spans="1:50">
      <c r="A73" s="47">
        <v>2009</v>
      </c>
      <c r="B73" s="47">
        <v>2</v>
      </c>
      <c r="C73" s="98">
        <v>39909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 s="101">
        <f ca="1">IF(AND(MAX(OFFSET(D72,-$AJ$5,0):D72)&lt;D73),1,IF(AND(MIN(OFFSET(D72,-$AJ$5,0):D72)&gt;D73),-1,AJ72))</f>
        <v>0</v>
      </c>
      <c r="AK73" s="101"/>
      <c r="AL73" s="101"/>
      <c r="AM73" s="101"/>
      <c r="AN73" s="101"/>
      <c r="AO73" s="101"/>
      <c r="AP73" s="101"/>
      <c r="AQ73" s="12">
        <v>2900</v>
      </c>
      <c r="AR73" s="12">
        <v>2902</v>
      </c>
      <c r="AS73" s="12">
        <v>2850</v>
      </c>
      <c r="AT73" s="12">
        <v>2880</v>
      </c>
      <c r="AU73" s="12"/>
      <c r="AV73" s="12"/>
      <c r="AW73" s="12"/>
      <c r="AX73" s="12"/>
    </row>
    <row r="74" spans="1:50">
      <c r="A74" s="47">
        <v>2009</v>
      </c>
      <c r="B74" s="47">
        <v>3</v>
      </c>
      <c r="C74" s="98">
        <v>39910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 s="101">
        <f ca="1">IF(AND(MAX(OFFSET(D73,-$AJ$5,0):D73)&lt;D74),1,IF(AND(MIN(OFFSET(D73,-$AJ$5,0):D73)&gt;D74),-1,AJ73))</f>
        <v>0</v>
      </c>
      <c r="AK74" s="101"/>
      <c r="AL74" s="101"/>
      <c r="AM74" s="101"/>
      <c r="AN74" s="101"/>
      <c r="AO74" s="101"/>
      <c r="AP74" s="101"/>
      <c r="AQ74" s="12">
        <v>2830</v>
      </c>
      <c r="AR74" s="12">
        <v>2854</v>
      </c>
      <c r="AS74" s="12">
        <v>2828</v>
      </c>
      <c r="AT74" s="12">
        <v>2846</v>
      </c>
      <c r="AU74" s="12"/>
      <c r="AV74" s="12"/>
      <c r="AW74" s="12"/>
      <c r="AX74" s="12"/>
    </row>
    <row r="75" spans="1:50">
      <c r="A75" s="47">
        <v>2009</v>
      </c>
      <c r="B75" s="47">
        <v>4</v>
      </c>
      <c r="C75" s="98">
        <v>39911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101">
        <f ca="1">IF(AND(MAX(OFFSET(D74,-$AJ$5,0):D74)&lt;D75),1,IF(AND(MIN(OFFSET(D74,-$AJ$5,0):D74)&gt;D75),-1,AJ74))</f>
        <v>0</v>
      </c>
      <c r="AK75" s="101"/>
      <c r="AL75" s="101"/>
      <c r="AM75" s="101"/>
      <c r="AN75" s="101"/>
      <c r="AO75" s="101"/>
      <c r="AP75" s="101"/>
      <c r="AQ75" s="12">
        <v>2867</v>
      </c>
      <c r="AR75" s="12">
        <v>2868</v>
      </c>
      <c r="AS75" s="12">
        <v>2849</v>
      </c>
      <c r="AT75" s="12">
        <v>2851</v>
      </c>
      <c r="AU75" s="12"/>
      <c r="AV75" s="12"/>
      <c r="AW75" s="12"/>
      <c r="AX75" s="12"/>
    </row>
    <row r="76" spans="1:50">
      <c r="A76" s="47">
        <v>2009</v>
      </c>
      <c r="B76" s="47">
        <v>5</v>
      </c>
      <c r="C76" s="98">
        <v>39912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 s="101">
        <f ca="1">IF(AND(MAX(OFFSET(D75,-$AJ$5,0):D75)&lt;D76),1,IF(AND(MIN(OFFSET(D75,-$AJ$5,0):D75)&gt;D76),-1,AJ75))</f>
        <v>0</v>
      </c>
      <c r="AK76" s="101"/>
      <c r="AL76" s="101"/>
      <c r="AM76" s="101"/>
      <c r="AN76" s="101"/>
      <c r="AO76" s="101"/>
      <c r="AP76" s="101"/>
      <c r="AQ76" s="12">
        <v>2842</v>
      </c>
      <c r="AR76" s="12">
        <v>2858</v>
      </c>
      <c r="AS76" s="12">
        <v>2841</v>
      </c>
      <c r="AT76" s="12">
        <v>2855</v>
      </c>
      <c r="AU76" s="12"/>
      <c r="AV76" s="12"/>
      <c r="AW76" s="12"/>
      <c r="AX76" s="12"/>
    </row>
    <row r="77" spans="1:50">
      <c r="A77" s="47">
        <v>2009</v>
      </c>
      <c r="B77" s="47">
        <v>6</v>
      </c>
      <c r="C77" s="98">
        <v>39913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s="101">
        <f ca="1">IF(AND(MAX(OFFSET(D76,-$AJ$5,0):D76)&lt;D77),1,IF(AND(MIN(OFFSET(D76,-$AJ$5,0):D76)&gt;D77),-1,AJ76))</f>
        <v>0</v>
      </c>
      <c r="AK77" s="101"/>
      <c r="AL77" s="101"/>
      <c r="AM77" s="101"/>
      <c r="AN77" s="101"/>
      <c r="AO77" s="101"/>
      <c r="AP77" s="101"/>
      <c r="AQ77" s="12">
        <v>2852</v>
      </c>
      <c r="AR77" s="12">
        <v>2874</v>
      </c>
      <c r="AS77" s="12">
        <v>2847</v>
      </c>
      <c r="AT77" s="12">
        <v>2869</v>
      </c>
      <c r="AU77" s="12"/>
      <c r="AV77" s="12"/>
      <c r="AW77" s="12"/>
      <c r="AX77" s="12"/>
    </row>
    <row r="78" spans="1:50">
      <c r="A78" s="47">
        <v>2009</v>
      </c>
      <c r="B78" s="47">
        <v>2</v>
      </c>
      <c r="C78" s="98">
        <v>39916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 s="101">
        <f ca="1">IF(AND(MAX(OFFSET(D77,-$AJ$5,0):D77)&lt;D78),1,IF(AND(MIN(OFFSET(D77,-$AJ$5,0):D77)&gt;D78),-1,AJ77))</f>
        <v>0</v>
      </c>
      <c r="AK78" s="101"/>
      <c r="AL78" s="101"/>
      <c r="AM78" s="101"/>
      <c r="AN78" s="101"/>
      <c r="AO78" s="101"/>
      <c r="AP78" s="101"/>
      <c r="AQ78" s="12">
        <v>2861</v>
      </c>
      <c r="AR78" s="12">
        <v>2890</v>
      </c>
      <c r="AS78" s="12">
        <v>2858</v>
      </c>
      <c r="AT78" s="12">
        <v>2886</v>
      </c>
      <c r="AU78" s="12"/>
      <c r="AV78" s="12"/>
      <c r="AW78" s="12"/>
      <c r="AX78" s="12"/>
    </row>
    <row r="79" spans="1:50">
      <c r="A79" s="47">
        <v>2009</v>
      </c>
      <c r="B79" s="47">
        <v>3</v>
      </c>
      <c r="C79" s="98">
        <v>39917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 s="101">
        <f ca="1">IF(AND(MAX(OFFSET(D78,-$AJ$5,0):D78)&lt;D79),1,IF(AND(MIN(OFFSET(D78,-$AJ$5,0):D78)&gt;D79),-1,AJ78))</f>
        <v>0</v>
      </c>
      <c r="AK79" s="101"/>
      <c r="AL79" s="101"/>
      <c r="AM79" s="101"/>
      <c r="AN79" s="101"/>
      <c r="AO79" s="101"/>
      <c r="AP79" s="101"/>
      <c r="AQ79" s="12">
        <v>2896</v>
      </c>
      <c r="AR79" s="12">
        <v>2898</v>
      </c>
      <c r="AS79" s="12">
        <v>2877</v>
      </c>
      <c r="AT79" s="12">
        <v>2885</v>
      </c>
      <c r="AU79" s="12"/>
      <c r="AV79" s="12"/>
      <c r="AW79" s="12"/>
      <c r="AX79" s="12"/>
    </row>
    <row r="80" spans="1:50">
      <c r="A80" s="47">
        <v>2009</v>
      </c>
      <c r="B80" s="47">
        <v>4</v>
      </c>
      <c r="C80" s="98">
        <v>39918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 s="101">
        <f ca="1">IF(AND(MAX(OFFSET(D79,-$AJ$5,0):D79)&lt;D80),1,IF(AND(MIN(OFFSET(D79,-$AJ$5,0):D79)&gt;D80),-1,AJ79))</f>
        <v>0</v>
      </c>
      <c r="AK80" s="101"/>
      <c r="AL80" s="101"/>
      <c r="AM80" s="101"/>
      <c r="AN80" s="101"/>
      <c r="AO80" s="101"/>
      <c r="AP80" s="101"/>
      <c r="AQ80" s="12">
        <v>2850</v>
      </c>
      <c r="AR80" s="12">
        <v>2855</v>
      </c>
      <c r="AS80" s="12">
        <v>2826</v>
      </c>
      <c r="AT80" s="12">
        <v>2843</v>
      </c>
      <c r="AU80" s="12"/>
      <c r="AV80" s="12"/>
      <c r="AW80" s="12"/>
      <c r="AX80" s="12"/>
    </row>
    <row r="81" spans="1:50">
      <c r="A81" s="47">
        <v>2009</v>
      </c>
      <c r="B81" s="47">
        <v>5</v>
      </c>
      <c r="C81" s="98">
        <v>39919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 s="101">
        <f ca="1">IF(AND(MAX(OFFSET(D80,-$AJ$5,0):D80)&lt;D81),1,IF(AND(MIN(OFFSET(D80,-$AJ$5,0):D80)&gt;D81),-1,AJ80))</f>
        <v>0</v>
      </c>
      <c r="AK81" s="101"/>
      <c r="AL81" s="101"/>
      <c r="AM81" s="101"/>
      <c r="AN81" s="101"/>
      <c r="AO81" s="101"/>
      <c r="AP81" s="101"/>
      <c r="AQ81" s="12">
        <v>2855</v>
      </c>
      <c r="AR81" s="12">
        <v>2859</v>
      </c>
      <c r="AS81" s="12">
        <v>2839</v>
      </c>
      <c r="AT81" s="12">
        <v>2840</v>
      </c>
      <c r="AU81" s="12"/>
      <c r="AV81" s="12"/>
      <c r="AW81" s="12"/>
      <c r="AX81" s="12"/>
    </row>
    <row r="82" spans="1:50">
      <c r="A82" s="47">
        <v>2009</v>
      </c>
      <c r="B82" s="47">
        <v>6</v>
      </c>
      <c r="C82" s="98">
        <v>39920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 s="101">
        <f ca="1">IF(AND(MAX(OFFSET(D81,-$AJ$5,0):D81)&lt;D82),1,IF(AND(MIN(OFFSET(D81,-$AJ$5,0):D81)&gt;D82),-1,AJ81))</f>
        <v>0</v>
      </c>
      <c r="AK82" s="101"/>
      <c r="AL82" s="101"/>
      <c r="AM82" s="101"/>
      <c r="AN82" s="101"/>
      <c r="AO82" s="101"/>
      <c r="AP82" s="101"/>
      <c r="AQ82" s="12">
        <v>2810</v>
      </c>
      <c r="AR82" s="12">
        <v>2814</v>
      </c>
      <c r="AS82" s="12">
        <v>2797</v>
      </c>
      <c r="AT82" s="12">
        <v>2797</v>
      </c>
      <c r="AU82" s="12"/>
      <c r="AV82" s="12"/>
      <c r="AW82" s="12"/>
      <c r="AX82" s="12"/>
    </row>
    <row r="83" spans="1:50">
      <c r="A83" s="47">
        <v>2009</v>
      </c>
      <c r="B83" s="47">
        <v>2</v>
      </c>
      <c r="C83" s="98">
        <v>39923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 s="101">
        <f ca="1">IF(AND(MAX(OFFSET(D82,-$AJ$5,0):D82)&lt;D83),1,IF(AND(MIN(OFFSET(D82,-$AJ$5,0):D82)&gt;D83),-1,AJ82))</f>
        <v>0</v>
      </c>
      <c r="AK83" s="101"/>
      <c r="AL83" s="101"/>
      <c r="AM83" s="101"/>
      <c r="AN83" s="101"/>
      <c r="AO83" s="101"/>
      <c r="AP83" s="101"/>
      <c r="AQ83" s="12">
        <v>2784</v>
      </c>
      <c r="AR83" s="12">
        <v>2791</v>
      </c>
      <c r="AS83" s="12">
        <v>2762</v>
      </c>
      <c r="AT83" s="12">
        <v>2783</v>
      </c>
      <c r="AU83" s="12"/>
      <c r="AV83" s="12"/>
      <c r="AW83" s="12"/>
      <c r="AX83" s="12"/>
    </row>
    <row r="84" spans="1:50">
      <c r="A84" s="47">
        <v>2009</v>
      </c>
      <c r="B84" s="47">
        <v>3</v>
      </c>
      <c r="C84" s="98">
        <v>39924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 s="101">
        <f ca="1">IF(AND(MAX(OFFSET(D83,-$AJ$5,0):D83)&lt;D84),1,IF(AND(MIN(OFFSET(D83,-$AJ$5,0):D83)&gt;D84),-1,AJ83))</f>
        <v>0</v>
      </c>
      <c r="AK84" s="101"/>
      <c r="AL84" s="101"/>
      <c r="AM84" s="101"/>
      <c r="AN84" s="101"/>
      <c r="AO84" s="101"/>
      <c r="AP84" s="101"/>
      <c r="AQ84" s="12">
        <v>2793</v>
      </c>
      <c r="AR84" s="12">
        <v>2824</v>
      </c>
      <c r="AS84" s="12">
        <v>2792</v>
      </c>
      <c r="AT84" s="12">
        <v>2816</v>
      </c>
      <c r="AU84" s="12"/>
      <c r="AV84" s="12"/>
      <c r="AW84" s="12"/>
      <c r="AX84" s="12"/>
    </row>
    <row r="85" spans="1:50">
      <c r="A85" s="47">
        <v>2009</v>
      </c>
      <c r="B85" s="47">
        <v>4</v>
      </c>
      <c r="C85" s="98">
        <v>39925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 s="101">
        <f ca="1">IF(AND(MAX(OFFSET(D84,-$AJ$5,0):D84)&lt;D85),1,IF(AND(MIN(OFFSET(D84,-$AJ$5,0):D84)&gt;D85),-1,AJ84))</f>
        <v>0</v>
      </c>
      <c r="AK85" s="101"/>
      <c r="AL85" s="101"/>
      <c r="AM85" s="101"/>
      <c r="AN85" s="101"/>
      <c r="AO85" s="101"/>
      <c r="AP85" s="101"/>
      <c r="AQ85" s="12">
        <v>2806</v>
      </c>
      <c r="AR85" s="12">
        <v>2814</v>
      </c>
      <c r="AS85" s="12">
        <v>2799</v>
      </c>
      <c r="AT85" s="12">
        <v>2809</v>
      </c>
      <c r="AU85" s="12"/>
      <c r="AV85" s="12"/>
      <c r="AW85" s="12"/>
      <c r="AX85" s="12"/>
    </row>
    <row r="86" spans="1:50">
      <c r="A86" s="47">
        <v>2009</v>
      </c>
      <c r="B86" s="47">
        <v>5</v>
      </c>
      <c r="C86" s="98">
        <v>39926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 s="101">
        <f ca="1">IF(AND(MAX(OFFSET(D85,-$AJ$5,0):D85)&lt;D86),1,IF(AND(MIN(OFFSET(D85,-$AJ$5,0):D85)&gt;D86),-1,AJ85))</f>
        <v>0</v>
      </c>
      <c r="AK86" s="101"/>
      <c r="AL86" s="101"/>
      <c r="AM86" s="101"/>
      <c r="AN86" s="101"/>
      <c r="AO86" s="101"/>
      <c r="AP86" s="101"/>
      <c r="AQ86" s="12">
        <v>2827</v>
      </c>
      <c r="AR86" s="12">
        <v>2836</v>
      </c>
      <c r="AS86" s="12">
        <v>2811</v>
      </c>
      <c r="AT86" s="12">
        <v>2836</v>
      </c>
      <c r="AU86" s="12"/>
      <c r="AV86" s="12"/>
      <c r="AW86" s="12"/>
      <c r="AX86" s="12"/>
    </row>
    <row r="87" spans="1:50">
      <c r="A87" s="47">
        <v>2009</v>
      </c>
      <c r="B87" s="47">
        <v>6</v>
      </c>
      <c r="C87" s="98">
        <v>39927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 s="101">
        <f ca="1">IF(AND(MAX(OFFSET(D86,-$AJ$5,0):D86)&lt;D87),1,IF(AND(MIN(OFFSET(D86,-$AJ$5,0):D86)&gt;D87),-1,AJ86))</f>
        <v>0</v>
      </c>
      <c r="AK87" s="101"/>
      <c r="AL87" s="101"/>
      <c r="AM87" s="101"/>
      <c r="AN87" s="101"/>
      <c r="AO87" s="101"/>
      <c r="AP87" s="101"/>
      <c r="AQ87" s="12">
        <v>2859</v>
      </c>
      <c r="AR87" s="12">
        <v>2864</v>
      </c>
      <c r="AS87" s="12">
        <v>2843</v>
      </c>
      <c r="AT87" s="12">
        <v>2851</v>
      </c>
      <c r="AU87" s="12"/>
      <c r="AV87" s="12"/>
      <c r="AW87" s="12"/>
      <c r="AX87" s="12"/>
    </row>
    <row r="88" spans="1:50">
      <c r="A88" s="47">
        <v>2009</v>
      </c>
      <c r="B88" s="47">
        <v>2</v>
      </c>
      <c r="C88" s="98">
        <v>39930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s="101">
        <f ca="1">IF(AND(MAX(OFFSET(D87,-$AJ$5,0):D87)&lt;D88),1,IF(AND(MIN(OFFSET(D87,-$AJ$5,0):D87)&gt;D88),-1,AJ87))</f>
        <v>0</v>
      </c>
      <c r="AK88" s="101"/>
      <c r="AL88" s="101"/>
      <c r="AM88" s="101"/>
      <c r="AN88" s="101"/>
      <c r="AO88" s="101"/>
      <c r="AP88" s="101"/>
      <c r="AQ88" s="12">
        <v>2871</v>
      </c>
      <c r="AR88" s="12">
        <v>2874</v>
      </c>
      <c r="AS88" s="12">
        <v>2841</v>
      </c>
      <c r="AT88" s="12">
        <v>2841</v>
      </c>
      <c r="AU88" s="12"/>
      <c r="AV88" s="12"/>
      <c r="AW88" s="12"/>
      <c r="AX88" s="12"/>
    </row>
    <row r="89" spans="1:50">
      <c r="A89" s="47">
        <v>2009</v>
      </c>
      <c r="B89" s="47">
        <v>3</v>
      </c>
      <c r="C89" s="98">
        <v>39931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s="101">
        <f ca="1">IF(AND(MAX(OFFSET(D88,-$AJ$5,0):D88)&lt;D89),1,IF(AND(MIN(OFFSET(D88,-$AJ$5,0):D88)&gt;D89),-1,AJ88))</f>
        <v>0</v>
      </c>
      <c r="AK89" s="101"/>
      <c r="AL89" s="101"/>
      <c r="AM89" s="101"/>
      <c r="AN89" s="101"/>
      <c r="AO89" s="101"/>
      <c r="AP89" s="101"/>
      <c r="AQ89" s="12">
        <v>2803</v>
      </c>
      <c r="AR89" s="12">
        <v>2811</v>
      </c>
      <c r="AS89" s="12">
        <v>2767</v>
      </c>
      <c r="AT89" s="12">
        <v>2783</v>
      </c>
      <c r="AU89" s="12"/>
      <c r="AV89" s="12"/>
      <c r="AW89" s="12"/>
      <c r="AX89" s="12"/>
    </row>
    <row r="90" spans="1:50">
      <c r="A90" s="47">
        <v>2009</v>
      </c>
      <c r="B90" s="47">
        <v>5</v>
      </c>
      <c r="C90" s="98">
        <v>39933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 s="101">
        <f ca="1">IF(AND(MAX(OFFSET(D89,-$AJ$5,0):D89)&lt;D90),1,IF(AND(MIN(OFFSET(D89,-$AJ$5,0):D89)&gt;D90),-1,AJ89))</f>
        <v>0</v>
      </c>
      <c r="AK90" s="101"/>
      <c r="AL90" s="101"/>
      <c r="AM90" s="101"/>
      <c r="AN90" s="101"/>
      <c r="AO90" s="101"/>
      <c r="AP90" s="101"/>
      <c r="AQ90" s="12">
        <v>2813</v>
      </c>
      <c r="AR90" s="12">
        <v>2839</v>
      </c>
      <c r="AS90" s="12">
        <v>2804</v>
      </c>
      <c r="AT90" s="12">
        <v>2830</v>
      </c>
      <c r="AU90" s="12"/>
      <c r="AV90" s="12"/>
      <c r="AW90" s="12"/>
      <c r="AX90" s="12"/>
    </row>
    <row r="91" spans="1:50">
      <c r="A91" s="47">
        <v>2009</v>
      </c>
      <c r="B91" s="47">
        <v>6</v>
      </c>
      <c r="C91" s="98">
        <v>39934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 s="101">
        <f ca="1">IF(AND(MAX(OFFSET(D90,-$AJ$5,0):D90)&lt;D91),1,IF(AND(MIN(OFFSET(D90,-$AJ$5,0):D90)&gt;D91),-1,AJ90))</f>
        <v>0</v>
      </c>
      <c r="AK91" s="101"/>
      <c r="AL91" s="101"/>
      <c r="AM91" s="101"/>
      <c r="AN91" s="101"/>
      <c r="AO91" s="101"/>
      <c r="AP91" s="101"/>
      <c r="AQ91" s="12">
        <v>2829</v>
      </c>
      <c r="AR91" s="12">
        <v>2834</v>
      </c>
      <c r="AS91" s="12">
        <v>2818</v>
      </c>
      <c r="AT91" s="12">
        <v>2828</v>
      </c>
      <c r="AU91" s="12"/>
      <c r="AV91" s="12"/>
      <c r="AW91" s="12"/>
      <c r="AX91" s="12"/>
    </row>
    <row r="92" spans="1:50">
      <c r="A92" s="47">
        <v>2009</v>
      </c>
      <c r="B92" s="47">
        <v>5</v>
      </c>
      <c r="C92" s="98">
        <v>39940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s="101">
        <f ca="1">IF(AND(MAX(OFFSET(D91,-$AJ$5,0):D91)&lt;D92),1,IF(AND(MIN(OFFSET(D91,-$AJ$5,0):D91)&gt;D92),-1,AJ91))</f>
        <v>0</v>
      </c>
      <c r="AK92" s="101"/>
      <c r="AL92" s="101"/>
      <c r="AM92" s="101"/>
      <c r="AN92" s="101"/>
      <c r="AO92" s="101"/>
      <c r="AP92" s="101"/>
      <c r="AQ92" s="12">
        <v>2889</v>
      </c>
      <c r="AR92" s="12">
        <v>2911</v>
      </c>
      <c r="AS92" s="12">
        <v>2889</v>
      </c>
      <c r="AT92" s="12">
        <v>2911</v>
      </c>
      <c r="AU92" s="12"/>
      <c r="AV92" s="12"/>
      <c r="AW92" s="12"/>
      <c r="AX92" s="12"/>
    </row>
    <row r="93" spans="1:50">
      <c r="A93" s="47">
        <v>2009</v>
      </c>
      <c r="B93" s="47">
        <v>6</v>
      </c>
      <c r="C93" s="98">
        <v>39941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 s="101">
        <f ca="1">IF(AND(MAX(OFFSET(D92,-$AJ$5,0):D92)&lt;D93),1,IF(AND(MIN(OFFSET(D92,-$AJ$5,0):D92)&gt;D93),-1,AJ92))</f>
        <v>0</v>
      </c>
      <c r="AK93" s="101"/>
      <c r="AL93" s="101"/>
      <c r="AM93" s="101"/>
      <c r="AN93" s="101"/>
      <c r="AO93" s="101"/>
      <c r="AP93" s="101"/>
      <c r="AQ93" s="12">
        <v>2920</v>
      </c>
      <c r="AR93" s="12">
        <v>2932</v>
      </c>
      <c r="AS93" s="12">
        <v>2916</v>
      </c>
      <c r="AT93" s="12">
        <v>2930</v>
      </c>
      <c r="AU93" s="12"/>
      <c r="AV93" s="12"/>
      <c r="AW93" s="12"/>
      <c r="AX93" s="12"/>
    </row>
    <row r="94" spans="1:50">
      <c r="A94" s="47">
        <v>2009</v>
      </c>
      <c r="B94" s="47">
        <v>2</v>
      </c>
      <c r="C94" s="98">
        <v>39944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s="101">
        <f ca="1">IF(AND(MAX(OFFSET(D93,-$AJ$5,0):D93)&lt;D94),1,IF(AND(MIN(OFFSET(D93,-$AJ$5,0):D93)&gt;D94),-1,AJ93))</f>
        <v>0</v>
      </c>
      <c r="AK94" s="101"/>
      <c r="AL94" s="101"/>
      <c r="AM94" s="101"/>
      <c r="AN94" s="101"/>
      <c r="AO94" s="101"/>
      <c r="AP94" s="101"/>
      <c r="AQ94" s="12">
        <v>2925</v>
      </c>
      <c r="AR94" s="12">
        <v>2927</v>
      </c>
      <c r="AS94" s="12">
        <v>2897</v>
      </c>
      <c r="AT94" s="12">
        <v>2916</v>
      </c>
      <c r="AU94" s="12"/>
      <c r="AV94" s="12"/>
      <c r="AW94" s="12"/>
      <c r="AX94" s="12"/>
    </row>
    <row r="95" spans="1:50">
      <c r="A95" s="47">
        <v>2009</v>
      </c>
      <c r="B95" s="47">
        <v>3</v>
      </c>
      <c r="C95" s="98">
        <v>39945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 s="101">
        <f ca="1">IF(AND(MAX(OFFSET(D94,-$AJ$5,0):D94)&lt;D95),1,IF(AND(MIN(OFFSET(D94,-$AJ$5,0):D94)&gt;D95),-1,AJ94))</f>
        <v>0</v>
      </c>
      <c r="AK95" s="101"/>
      <c r="AL95" s="101"/>
      <c r="AM95" s="101"/>
      <c r="AN95" s="101"/>
      <c r="AO95" s="101"/>
      <c r="AP95" s="101"/>
      <c r="AQ95" s="12">
        <v>2882</v>
      </c>
      <c r="AR95" s="12">
        <v>2884</v>
      </c>
      <c r="AS95" s="12">
        <v>2863</v>
      </c>
      <c r="AT95" s="12">
        <v>2870</v>
      </c>
      <c r="AU95" s="12"/>
      <c r="AV95" s="12"/>
      <c r="AW95" s="12"/>
      <c r="AX95" s="12"/>
    </row>
    <row r="96" spans="1:50">
      <c r="A96" s="47">
        <v>2009</v>
      </c>
      <c r="B96" s="47">
        <v>4</v>
      </c>
      <c r="C96" s="98">
        <v>39946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s="101">
        <f ca="1">IF(AND(MAX(OFFSET(D95,-$AJ$5,0):D95)&lt;D96),1,IF(AND(MIN(OFFSET(D95,-$AJ$5,0):D95)&gt;D96),-1,AJ95))</f>
        <v>0</v>
      </c>
      <c r="AK96" s="101"/>
      <c r="AL96" s="101"/>
      <c r="AM96" s="101"/>
      <c r="AN96" s="101"/>
      <c r="AO96" s="101"/>
      <c r="AP96" s="101"/>
      <c r="AQ96" s="12">
        <v>2879</v>
      </c>
      <c r="AR96" s="12">
        <v>2897</v>
      </c>
      <c r="AS96" s="12">
        <v>2869</v>
      </c>
      <c r="AT96" s="12">
        <v>2894</v>
      </c>
      <c r="AU96" s="12"/>
      <c r="AV96" s="12"/>
      <c r="AW96" s="12"/>
      <c r="AX96" s="12"/>
    </row>
    <row r="97" spans="1:50">
      <c r="A97" s="47">
        <v>2009</v>
      </c>
      <c r="B97" s="47">
        <v>5</v>
      </c>
      <c r="C97" s="98">
        <v>39947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s="101">
        <f ca="1">IF(AND(MAX(OFFSET(D96,-$AJ$5,0):D96)&lt;D97),1,IF(AND(MIN(OFFSET(D96,-$AJ$5,0):D96)&gt;D97),-1,AJ96))</f>
        <v>0</v>
      </c>
      <c r="AK97" s="101"/>
      <c r="AL97" s="101"/>
      <c r="AM97" s="101"/>
      <c r="AN97" s="101"/>
      <c r="AO97" s="101"/>
      <c r="AP97" s="101"/>
      <c r="AQ97" s="12">
        <v>2850</v>
      </c>
      <c r="AR97" s="12">
        <v>2861</v>
      </c>
      <c r="AS97" s="12">
        <v>2845</v>
      </c>
      <c r="AT97" s="12">
        <v>2857</v>
      </c>
      <c r="AU97" s="12"/>
      <c r="AV97" s="12"/>
      <c r="AW97" s="12"/>
      <c r="AX97" s="12"/>
    </row>
    <row r="98" spans="1:50">
      <c r="A98" s="47">
        <v>2009</v>
      </c>
      <c r="B98" s="47">
        <v>6</v>
      </c>
      <c r="C98" s="98">
        <v>39948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 s="101">
        <f ca="1">IF(AND(MAX(OFFSET(D97,-$AJ$5,0):D97)&lt;D98),1,IF(AND(MIN(OFFSET(D97,-$AJ$5,0):D97)&gt;D98),-1,AJ97))</f>
        <v>0</v>
      </c>
      <c r="AK98" s="101"/>
      <c r="AL98" s="101"/>
      <c r="AM98" s="101"/>
      <c r="AN98" s="101"/>
      <c r="AO98" s="101"/>
      <c r="AP98" s="101"/>
      <c r="AQ98" s="12">
        <v>2870</v>
      </c>
      <c r="AR98" s="12">
        <v>2873</v>
      </c>
      <c r="AS98" s="12">
        <v>2862</v>
      </c>
      <c r="AT98" s="12">
        <v>2864</v>
      </c>
      <c r="AU98" s="12"/>
      <c r="AV98" s="12"/>
      <c r="AW98" s="12"/>
      <c r="AX98" s="12"/>
    </row>
    <row r="99" spans="1:50">
      <c r="A99" s="47">
        <v>2009</v>
      </c>
      <c r="B99" s="47">
        <v>2</v>
      </c>
      <c r="C99" s="98">
        <v>39951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 s="101">
        <f ca="1">IF(AND(MAX(OFFSET(D98,-$AJ$5,0):D98)&lt;D99),1,IF(AND(MIN(OFFSET(D98,-$AJ$5,0):D98)&gt;D99),-1,AJ98))</f>
        <v>0</v>
      </c>
      <c r="AK99" s="101"/>
      <c r="AL99" s="101"/>
      <c r="AM99" s="101"/>
      <c r="AN99" s="101"/>
      <c r="AO99" s="101"/>
      <c r="AP99" s="101"/>
      <c r="AQ99" s="12">
        <v>2860</v>
      </c>
      <c r="AR99" s="12">
        <v>2865</v>
      </c>
      <c r="AS99" s="12">
        <v>2842</v>
      </c>
      <c r="AT99" s="12">
        <v>2860</v>
      </c>
      <c r="AU99" s="12"/>
      <c r="AV99" s="12"/>
      <c r="AW99" s="12"/>
      <c r="AX99" s="12"/>
    </row>
    <row r="100" spans="1:50">
      <c r="A100" s="47">
        <v>2009</v>
      </c>
      <c r="B100" s="47">
        <v>3</v>
      </c>
      <c r="C100" s="98">
        <v>39952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 s="101">
        <f ca="1">IF(AND(MAX(OFFSET(D99,-$AJ$5,0):D99)&lt;D100),1,IF(AND(MIN(OFFSET(D99,-$AJ$5,0):D99)&gt;D100),-1,AJ99))</f>
        <v>0</v>
      </c>
      <c r="AK100" s="101"/>
      <c r="AL100" s="101"/>
      <c r="AM100" s="101"/>
      <c r="AN100" s="101"/>
      <c r="AO100" s="101"/>
      <c r="AP100" s="101"/>
      <c r="AQ100" s="12">
        <v>2860</v>
      </c>
      <c r="AR100" s="12">
        <v>2873</v>
      </c>
      <c r="AS100" s="12">
        <v>2857</v>
      </c>
      <c r="AT100" s="12">
        <v>2870</v>
      </c>
      <c r="AU100" s="12"/>
      <c r="AV100" s="12"/>
      <c r="AW100" s="12"/>
      <c r="AX100" s="12"/>
    </row>
    <row r="101" spans="1:50">
      <c r="A101" s="47">
        <v>2009</v>
      </c>
      <c r="B101" s="47">
        <v>4</v>
      </c>
      <c r="C101" s="98">
        <v>39953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 s="101">
        <f ca="1">IF(AND(MAX(OFFSET(D100,-$AJ$5,0):D100)&lt;D101),1,IF(AND(MIN(OFFSET(D100,-$AJ$5,0):D100)&gt;D101),-1,AJ100))</f>
        <v>0</v>
      </c>
      <c r="AK101" s="101"/>
      <c r="AL101" s="101"/>
      <c r="AM101" s="101"/>
      <c r="AN101" s="101"/>
      <c r="AO101" s="101"/>
      <c r="AP101" s="101"/>
      <c r="AQ101" s="12">
        <v>2876</v>
      </c>
      <c r="AR101" s="12">
        <v>2877</v>
      </c>
      <c r="AS101" s="12">
        <v>2855</v>
      </c>
      <c r="AT101" s="12">
        <v>2867</v>
      </c>
      <c r="AU101" s="12"/>
      <c r="AV101" s="12"/>
      <c r="AW101" s="12"/>
      <c r="AX101" s="12"/>
    </row>
    <row r="102" spans="1:50">
      <c r="A102" s="47">
        <v>2009</v>
      </c>
      <c r="B102" s="47">
        <v>5</v>
      </c>
      <c r="C102" s="98">
        <v>39954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 s="101">
        <f ca="1">IF(AND(MAX(OFFSET(D101,-$AJ$5,0):D101)&lt;D102),1,IF(AND(MIN(OFFSET(D101,-$AJ$5,0):D101)&gt;D102),-1,AJ101))</f>
        <v>0</v>
      </c>
      <c r="AK102" s="101"/>
      <c r="AL102" s="101"/>
      <c r="AM102" s="101"/>
      <c r="AN102" s="101"/>
      <c r="AO102" s="101"/>
      <c r="AP102" s="101"/>
      <c r="AQ102" s="12">
        <v>2866</v>
      </c>
      <c r="AR102" s="12">
        <v>2886</v>
      </c>
      <c r="AS102" s="12">
        <v>2858</v>
      </c>
      <c r="AT102" s="12">
        <v>2884</v>
      </c>
      <c r="AU102" s="12"/>
      <c r="AV102" s="12"/>
      <c r="AW102" s="12"/>
      <c r="AX102" s="12"/>
    </row>
    <row r="103" spans="1:50">
      <c r="A103" s="47">
        <v>2009</v>
      </c>
      <c r="B103" s="47">
        <v>6</v>
      </c>
      <c r="C103" s="98">
        <v>39955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 s="101">
        <f ca="1">IF(AND(MAX(OFFSET(D102,-$AJ$5,0):D102)&lt;D103),1,IF(AND(MIN(OFFSET(D102,-$AJ$5,0):D102)&gt;D103),-1,AJ102))</f>
        <v>0</v>
      </c>
      <c r="AK103" s="101"/>
      <c r="AL103" s="101"/>
      <c r="AM103" s="101"/>
      <c r="AN103" s="101"/>
      <c r="AO103" s="101"/>
      <c r="AP103" s="101"/>
      <c r="AQ103" s="12">
        <v>2889</v>
      </c>
      <c r="AR103" s="12">
        <v>2903</v>
      </c>
      <c r="AS103" s="12">
        <v>2886</v>
      </c>
      <c r="AT103" s="12">
        <v>2892</v>
      </c>
      <c r="AU103" s="12"/>
      <c r="AV103" s="12"/>
      <c r="AW103" s="12"/>
      <c r="AX103" s="12"/>
    </row>
    <row r="104" spans="1:50">
      <c r="A104" s="47">
        <v>2009</v>
      </c>
      <c r="B104" s="47">
        <v>2</v>
      </c>
      <c r="C104" s="98">
        <v>39958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s="101">
        <f ca="1">IF(AND(MAX(OFFSET(D103,-$AJ$5,0):D103)&lt;D104),1,IF(AND(MIN(OFFSET(D103,-$AJ$5,0):D103)&gt;D104),-1,AJ103))</f>
        <v>0</v>
      </c>
      <c r="AK104" s="101"/>
      <c r="AL104" s="101"/>
      <c r="AM104" s="101"/>
      <c r="AN104" s="101"/>
      <c r="AO104" s="101"/>
      <c r="AP104" s="101"/>
      <c r="AQ104" s="12">
        <v>2923</v>
      </c>
      <c r="AR104" s="12">
        <v>2936</v>
      </c>
      <c r="AS104" s="12">
        <v>2911</v>
      </c>
      <c r="AT104" s="12">
        <v>2933</v>
      </c>
      <c r="AU104" s="12"/>
      <c r="AV104" s="12"/>
      <c r="AW104" s="12"/>
      <c r="AX104" s="12"/>
    </row>
    <row r="105" spans="1:50">
      <c r="A105" s="47">
        <v>2009</v>
      </c>
      <c r="B105" s="47">
        <v>3</v>
      </c>
      <c r="C105" s="98">
        <v>39959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 s="101">
        <f ca="1">IF(AND(MAX(OFFSET(D104,-$AJ$5,0):D104)&lt;D105),1,IF(AND(MIN(OFFSET(D104,-$AJ$5,0):D104)&gt;D105),-1,AJ104))</f>
        <v>0</v>
      </c>
      <c r="AK105" s="101"/>
      <c r="AL105" s="101"/>
      <c r="AM105" s="101"/>
      <c r="AN105" s="101"/>
      <c r="AO105" s="101"/>
      <c r="AP105" s="101"/>
      <c r="AQ105" s="12">
        <v>2933</v>
      </c>
      <c r="AR105" s="12">
        <v>2936</v>
      </c>
      <c r="AS105" s="12">
        <v>2915</v>
      </c>
      <c r="AT105" s="12">
        <v>2915</v>
      </c>
      <c r="AU105" s="12"/>
      <c r="AV105" s="12"/>
      <c r="AW105" s="12"/>
      <c r="AX105" s="12"/>
    </row>
    <row r="106" spans="1:50">
      <c r="A106" s="47">
        <v>2009</v>
      </c>
      <c r="B106" s="47">
        <v>4</v>
      </c>
      <c r="C106" s="98">
        <v>39960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s="101">
        <f ca="1">IF(AND(MAX(OFFSET(D105,-$AJ$5,0):D105)&lt;D106),1,IF(AND(MIN(OFFSET(D105,-$AJ$5,0):D105)&gt;D106),-1,AJ105))</f>
        <v>0</v>
      </c>
      <c r="AK106" s="101"/>
      <c r="AL106" s="101"/>
      <c r="AM106" s="101"/>
      <c r="AN106" s="101"/>
      <c r="AO106" s="101"/>
      <c r="AP106" s="101"/>
      <c r="AQ106" s="12">
        <v>2928</v>
      </c>
      <c r="AR106" s="12">
        <v>2928</v>
      </c>
      <c r="AS106" s="12">
        <v>2913</v>
      </c>
      <c r="AT106" s="12">
        <v>2914</v>
      </c>
      <c r="AU106" s="12"/>
      <c r="AV106" s="12"/>
      <c r="AW106" s="12"/>
      <c r="AX106" s="12"/>
    </row>
    <row r="107" spans="1:50">
      <c r="A107" s="47">
        <v>2009</v>
      </c>
      <c r="B107" s="47">
        <v>5</v>
      </c>
      <c r="C107" s="98">
        <v>39961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 s="101">
        <f ca="1">IF(AND(MAX(OFFSET(D106,-$AJ$5,0):D106)&lt;D107),1,IF(AND(MIN(OFFSET(D106,-$AJ$5,0):D106)&gt;D107),-1,AJ106))</f>
        <v>0</v>
      </c>
      <c r="AK107" s="101"/>
      <c r="AL107" s="101"/>
      <c r="AM107" s="101"/>
      <c r="AN107" s="101"/>
      <c r="AO107" s="101"/>
      <c r="AP107" s="101"/>
      <c r="AQ107" s="12">
        <v>2923</v>
      </c>
      <c r="AR107" s="12">
        <v>2952</v>
      </c>
      <c r="AS107" s="12">
        <v>2912</v>
      </c>
      <c r="AT107" s="12">
        <v>2950</v>
      </c>
      <c r="AU107" s="12"/>
      <c r="AV107" s="12"/>
      <c r="AW107" s="12"/>
      <c r="AX107" s="12"/>
    </row>
    <row r="108" spans="1:50">
      <c r="A108" s="47">
        <v>2009</v>
      </c>
      <c r="B108" s="47">
        <v>6</v>
      </c>
      <c r="C108" s="98">
        <v>39962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s="101">
        <f ca="1">IF(AND(MAX(OFFSET(D107,-$AJ$5,0):D107)&lt;D108),1,IF(AND(MIN(OFFSET(D107,-$AJ$5,0):D107)&gt;D108),-1,AJ107))</f>
        <v>0</v>
      </c>
      <c r="AK108" s="101"/>
      <c r="AL108" s="101"/>
      <c r="AM108" s="101"/>
      <c r="AN108" s="101"/>
      <c r="AO108" s="101"/>
      <c r="AP108" s="101"/>
      <c r="AQ108" s="12">
        <v>2996</v>
      </c>
      <c r="AR108" s="12">
        <v>3020</v>
      </c>
      <c r="AS108" s="12">
        <v>2985</v>
      </c>
      <c r="AT108" s="12">
        <v>3018</v>
      </c>
      <c r="AU108" s="12"/>
      <c r="AV108" s="12"/>
      <c r="AW108" s="12"/>
      <c r="AX108" s="12"/>
    </row>
    <row r="109" spans="1:50">
      <c r="A109" s="47">
        <v>2009</v>
      </c>
      <c r="B109" s="47">
        <v>2</v>
      </c>
      <c r="C109" s="98">
        <v>39965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s="101">
        <f ca="1">IF(AND(MAX(OFFSET(D108,-$AJ$5,0):D108)&lt;D109),1,IF(AND(MIN(OFFSET(D108,-$AJ$5,0):D108)&gt;D109),-1,AJ108))</f>
        <v>0</v>
      </c>
      <c r="AK109" s="101"/>
      <c r="AL109" s="101"/>
      <c r="AM109" s="101"/>
      <c r="AN109" s="101"/>
      <c r="AO109" s="101"/>
      <c r="AP109" s="101"/>
      <c r="AQ109" s="12">
        <v>3008</v>
      </c>
      <c r="AR109" s="12">
        <v>3030</v>
      </c>
      <c r="AS109" s="12">
        <v>2995</v>
      </c>
      <c r="AT109" s="12">
        <v>3022</v>
      </c>
      <c r="AU109" s="12"/>
      <c r="AV109" s="12"/>
      <c r="AW109" s="12"/>
      <c r="AX109" s="12"/>
    </row>
    <row r="110" spans="1:50">
      <c r="A110" s="47">
        <v>2009</v>
      </c>
      <c r="B110" s="47">
        <v>3</v>
      </c>
      <c r="C110" s="98">
        <v>39966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 s="101">
        <f ca="1">IF(AND(MAX(OFFSET(D109,-$AJ$5,0):D109)&lt;D110),1,IF(AND(MIN(OFFSET(D109,-$AJ$5,0):D109)&gt;D110),-1,AJ109))</f>
        <v>0</v>
      </c>
      <c r="AK110" s="101"/>
      <c r="AL110" s="101"/>
      <c r="AM110" s="101"/>
      <c r="AN110" s="101"/>
      <c r="AO110" s="101"/>
      <c r="AP110" s="101"/>
      <c r="AQ110" s="12">
        <v>3031</v>
      </c>
      <c r="AR110" s="12">
        <v>3045</v>
      </c>
      <c r="AS110" s="12">
        <v>3020</v>
      </c>
      <c r="AT110" s="12">
        <v>3028</v>
      </c>
      <c r="AU110" s="12"/>
      <c r="AV110" s="12"/>
      <c r="AW110" s="12"/>
      <c r="AX110" s="12"/>
    </row>
    <row r="111" spans="1:50">
      <c r="A111" s="47">
        <v>2009</v>
      </c>
      <c r="B111" s="47">
        <v>4</v>
      </c>
      <c r="C111" s="98">
        <v>39967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 s="101">
        <f ca="1">IF(AND(MAX(OFFSET(D110,-$AJ$5,0):D110)&lt;D111),1,IF(AND(MIN(OFFSET(D110,-$AJ$5,0):D110)&gt;D111),-1,AJ110))</f>
        <v>0</v>
      </c>
      <c r="AK111" s="101"/>
      <c r="AL111" s="101"/>
      <c r="AM111" s="101"/>
      <c r="AN111" s="101"/>
      <c r="AO111" s="101"/>
      <c r="AP111" s="101"/>
      <c r="AQ111" s="12">
        <v>3026</v>
      </c>
      <c r="AR111" s="12">
        <v>3058</v>
      </c>
      <c r="AS111" s="12">
        <v>3021</v>
      </c>
      <c r="AT111" s="12">
        <v>3053</v>
      </c>
      <c r="AU111" s="12"/>
      <c r="AV111" s="12"/>
      <c r="AW111" s="12"/>
      <c r="AX111" s="12"/>
    </row>
    <row r="112" spans="1:50">
      <c r="A112" s="47">
        <v>2009</v>
      </c>
      <c r="B112" s="47">
        <v>5</v>
      </c>
      <c r="C112" s="98">
        <v>39968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s="101">
        <f ca="1">IF(AND(MAX(OFFSET(D111,-$AJ$5,0):D111)&lt;D112),1,IF(AND(MIN(OFFSET(D111,-$AJ$5,0):D111)&gt;D112),-1,AJ111))</f>
        <v>0</v>
      </c>
      <c r="AK112" s="101"/>
      <c r="AL112" s="101"/>
      <c r="AM112" s="101"/>
      <c r="AN112" s="101"/>
      <c r="AO112" s="101"/>
      <c r="AP112" s="101"/>
      <c r="AQ112" s="12">
        <v>2991</v>
      </c>
      <c r="AR112" s="12">
        <v>3010</v>
      </c>
      <c r="AS112" s="12">
        <v>2990</v>
      </c>
      <c r="AT112" s="12">
        <v>3005</v>
      </c>
      <c r="AU112" s="12"/>
      <c r="AV112" s="12"/>
      <c r="AW112" s="12"/>
      <c r="AX112" s="12"/>
    </row>
    <row r="113" spans="1:50">
      <c r="A113" s="47">
        <v>2009</v>
      </c>
      <c r="B113" s="47">
        <v>6</v>
      </c>
      <c r="C113" s="98">
        <v>39969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s="101">
        <f ca="1">IF(AND(MAX(OFFSET(D112,-$AJ$5,0):D112)&lt;D113),1,IF(AND(MIN(OFFSET(D112,-$AJ$5,0):D112)&gt;D113),-1,AJ112))</f>
        <v>0</v>
      </c>
      <c r="AK113" s="101"/>
      <c r="AL113" s="101"/>
      <c r="AM113" s="101"/>
      <c r="AN113" s="101"/>
      <c r="AO113" s="101"/>
      <c r="AP113" s="101"/>
      <c r="AQ113" s="12">
        <v>3058</v>
      </c>
      <c r="AR113" s="12">
        <v>3060</v>
      </c>
      <c r="AS113" s="12">
        <v>3044</v>
      </c>
      <c r="AT113" s="12">
        <v>3053</v>
      </c>
      <c r="AU113" s="12"/>
      <c r="AV113" s="12"/>
      <c r="AW113" s="12"/>
      <c r="AX113" s="12"/>
    </row>
    <row r="114" spans="1:50">
      <c r="A114" s="47">
        <v>2009</v>
      </c>
      <c r="B114" s="47">
        <v>2</v>
      </c>
      <c r="C114" s="98">
        <v>39972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s="101">
        <f ca="1">IF(AND(MAX(OFFSET(D113,-$AJ$5,0):D113)&lt;D114),1,IF(AND(MIN(OFFSET(D113,-$AJ$5,0):D113)&gt;D114),-1,AJ113))</f>
        <v>0</v>
      </c>
      <c r="AK114" s="101"/>
      <c r="AL114" s="101"/>
      <c r="AM114" s="101"/>
      <c r="AN114" s="101"/>
      <c r="AO114" s="101"/>
      <c r="AP114" s="101"/>
      <c r="AQ114" s="12">
        <v>3043</v>
      </c>
      <c r="AR114" s="12">
        <v>3048</v>
      </c>
      <c r="AS114" s="12">
        <v>3035</v>
      </c>
      <c r="AT114" s="12">
        <v>3036</v>
      </c>
      <c r="AU114" s="12"/>
      <c r="AV114" s="12"/>
      <c r="AW114" s="12"/>
      <c r="AX114" s="12"/>
    </row>
    <row r="115" spans="1:50">
      <c r="A115" s="47">
        <v>2009</v>
      </c>
      <c r="B115" s="47">
        <v>3</v>
      </c>
      <c r="C115" s="98">
        <v>39973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s="101">
        <f ca="1">IF(AND(MAX(OFFSET(D114,-$AJ$5,0):D114)&lt;D115),1,IF(AND(MIN(OFFSET(D114,-$AJ$5,0):D114)&gt;D115),-1,AJ114))</f>
        <v>0</v>
      </c>
      <c r="AK115" s="101"/>
      <c r="AL115" s="101"/>
      <c r="AM115" s="101"/>
      <c r="AN115" s="101"/>
      <c r="AO115" s="101"/>
      <c r="AP115" s="101"/>
      <c r="AQ115" s="12">
        <v>3029</v>
      </c>
      <c r="AR115" s="12">
        <v>3032</v>
      </c>
      <c r="AS115" s="12">
        <v>2996</v>
      </c>
      <c r="AT115" s="12">
        <v>3016</v>
      </c>
      <c r="AU115" s="12"/>
      <c r="AV115" s="12"/>
      <c r="AW115" s="12"/>
      <c r="AX115" s="12"/>
    </row>
    <row r="116" spans="1:50">
      <c r="A116" s="47">
        <v>2009</v>
      </c>
      <c r="B116" s="47">
        <v>4</v>
      </c>
      <c r="C116" s="98">
        <v>39974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 s="101">
        <f ca="1">IF(AND(MAX(OFFSET(D115,-$AJ$5,0):D115)&lt;D116),1,IF(AND(MIN(OFFSET(D115,-$AJ$5,0):D115)&gt;D116),-1,AJ115))</f>
        <v>0</v>
      </c>
      <c r="AK116" s="101"/>
      <c r="AL116" s="101"/>
      <c r="AM116" s="101"/>
      <c r="AN116" s="101"/>
      <c r="AO116" s="101"/>
      <c r="AP116" s="101"/>
      <c r="AQ116" s="12">
        <v>3010</v>
      </c>
      <c r="AR116" s="12">
        <v>3029</v>
      </c>
      <c r="AS116" s="12">
        <v>3004</v>
      </c>
      <c r="AT116" s="12">
        <v>3025</v>
      </c>
      <c r="AU116" s="12"/>
      <c r="AV116" s="12"/>
      <c r="AW116" s="12"/>
      <c r="AX116" s="12"/>
    </row>
    <row r="117" spans="1:50">
      <c r="A117" s="47">
        <v>2009</v>
      </c>
      <c r="B117" s="47">
        <v>5</v>
      </c>
      <c r="C117" s="98">
        <v>39975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s="101">
        <f ca="1">IF(AND(MAX(OFFSET(D116,-$AJ$5,0):D116)&lt;D117),1,IF(AND(MIN(OFFSET(D116,-$AJ$5,0):D116)&gt;D117),-1,AJ116))</f>
        <v>0</v>
      </c>
      <c r="AK117" s="101"/>
      <c r="AL117" s="101"/>
      <c r="AM117" s="101"/>
      <c r="AN117" s="101"/>
      <c r="AO117" s="101"/>
      <c r="AP117" s="101"/>
      <c r="AQ117" s="12">
        <v>3025</v>
      </c>
      <c r="AR117" s="12">
        <v>3030</v>
      </c>
      <c r="AS117" s="12">
        <v>3017</v>
      </c>
      <c r="AT117" s="12">
        <v>3023</v>
      </c>
      <c r="AU117" s="12"/>
      <c r="AV117" s="12"/>
      <c r="AW117" s="12"/>
      <c r="AX117" s="12"/>
    </row>
    <row r="118" spans="1:50">
      <c r="A118" s="47">
        <v>2009</v>
      </c>
      <c r="B118" s="47">
        <v>6</v>
      </c>
      <c r="C118" s="98">
        <v>39976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s="101">
        <f ca="1">IF(AND(MAX(OFFSET(D117,-$AJ$5,0):D117)&lt;D118),1,IF(AND(MIN(OFFSET(D117,-$AJ$5,0):D117)&gt;D118),-1,AJ117))</f>
        <v>0</v>
      </c>
      <c r="AK118" s="101"/>
      <c r="AL118" s="101"/>
      <c r="AM118" s="101"/>
      <c r="AN118" s="101"/>
      <c r="AO118" s="101"/>
      <c r="AP118" s="101"/>
      <c r="AQ118" s="12">
        <v>3017</v>
      </c>
      <c r="AR118" s="12">
        <v>3023</v>
      </c>
      <c r="AS118" s="12">
        <v>3010</v>
      </c>
      <c r="AT118" s="12">
        <v>3018</v>
      </c>
      <c r="AU118" s="12"/>
      <c r="AV118" s="12"/>
      <c r="AW118" s="12"/>
      <c r="AX118" s="12"/>
    </row>
    <row r="119" spans="1:50">
      <c r="A119" s="47">
        <v>2009</v>
      </c>
      <c r="B119" s="47">
        <v>2</v>
      </c>
      <c r="C119" s="98">
        <v>39979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 s="101">
        <f ca="1">IF(AND(MAX(OFFSET(D118,-$AJ$5,0):D118)&lt;D119),1,IF(AND(MIN(OFFSET(D118,-$AJ$5,0):D118)&gt;D119),-1,AJ118))</f>
        <v>0</v>
      </c>
      <c r="AK119" s="101"/>
      <c r="AL119" s="101"/>
      <c r="AM119" s="101"/>
      <c r="AN119" s="101"/>
      <c r="AO119" s="101"/>
      <c r="AP119" s="101"/>
      <c r="AQ119" s="12">
        <v>2981</v>
      </c>
      <c r="AR119" s="12">
        <v>2983</v>
      </c>
      <c r="AS119" s="12">
        <v>2964</v>
      </c>
      <c r="AT119" s="12">
        <v>2967</v>
      </c>
      <c r="AU119" s="12"/>
      <c r="AV119" s="12"/>
      <c r="AW119" s="12"/>
      <c r="AX119" s="12"/>
    </row>
    <row r="120" spans="1:50">
      <c r="A120" s="47">
        <v>2009</v>
      </c>
      <c r="B120" s="47">
        <v>3</v>
      </c>
      <c r="C120" s="98">
        <v>39980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 s="101">
        <f ca="1">IF(AND(MAX(OFFSET(D119,-$AJ$5,0):D119)&lt;D120),1,IF(AND(MIN(OFFSET(D119,-$AJ$5,0):D119)&gt;D120),-1,AJ119))</f>
        <v>0</v>
      </c>
      <c r="AK120" s="101"/>
      <c r="AL120" s="101"/>
      <c r="AM120" s="101"/>
      <c r="AN120" s="101"/>
      <c r="AO120" s="101"/>
      <c r="AP120" s="101"/>
      <c r="AQ120" s="12">
        <v>2935</v>
      </c>
      <c r="AR120" s="12">
        <v>2939</v>
      </c>
      <c r="AS120" s="12">
        <v>2893</v>
      </c>
      <c r="AT120" s="12">
        <v>2898</v>
      </c>
      <c r="AU120" s="12"/>
      <c r="AV120" s="12"/>
      <c r="AW120" s="12"/>
      <c r="AX120" s="12"/>
    </row>
    <row r="121" spans="1:50">
      <c r="A121" s="47">
        <v>2009</v>
      </c>
      <c r="B121" s="47">
        <v>4</v>
      </c>
      <c r="C121" s="98">
        <v>39981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s="101">
        <f ca="1">IF(AND(MAX(OFFSET(D120,-$AJ$5,0):D120)&lt;D121),1,IF(AND(MIN(OFFSET(D120,-$AJ$5,0):D120)&gt;D121),-1,AJ120))</f>
        <v>0</v>
      </c>
      <c r="AK121" s="101"/>
      <c r="AL121" s="101"/>
      <c r="AM121" s="101"/>
      <c r="AN121" s="101"/>
      <c r="AO121" s="101"/>
      <c r="AP121" s="101"/>
      <c r="AQ121" s="12">
        <v>2899</v>
      </c>
      <c r="AR121" s="12">
        <v>2927</v>
      </c>
      <c r="AS121" s="12">
        <v>2894</v>
      </c>
      <c r="AT121" s="12">
        <v>2924</v>
      </c>
      <c r="AU121" s="12"/>
      <c r="AV121" s="12"/>
      <c r="AW121" s="12"/>
      <c r="AX121" s="12"/>
    </row>
    <row r="122" spans="1:50">
      <c r="A122" s="47">
        <v>2009</v>
      </c>
      <c r="B122" s="47">
        <v>5</v>
      </c>
      <c r="C122" s="98">
        <v>39982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s="101">
        <f ca="1">IF(AND(MAX(OFFSET(D121,-$AJ$5,0):D121)&lt;D122),1,IF(AND(MIN(OFFSET(D121,-$AJ$5,0):D121)&gt;D122),-1,AJ121))</f>
        <v>0</v>
      </c>
      <c r="AK122" s="101"/>
      <c r="AL122" s="101"/>
      <c r="AM122" s="101"/>
      <c r="AN122" s="101"/>
      <c r="AO122" s="101"/>
      <c r="AP122" s="101"/>
      <c r="AQ122" s="12">
        <v>2914</v>
      </c>
      <c r="AR122" s="12">
        <v>2915</v>
      </c>
      <c r="AS122" s="12">
        <v>2897</v>
      </c>
      <c r="AT122" s="12">
        <v>2907</v>
      </c>
      <c r="AU122" s="12"/>
      <c r="AV122" s="12"/>
      <c r="AW122" s="12"/>
      <c r="AX122" s="12"/>
    </row>
    <row r="123" spans="1:50">
      <c r="A123" s="47">
        <v>2009</v>
      </c>
      <c r="B123" s="47">
        <v>6</v>
      </c>
      <c r="C123" s="98">
        <v>39983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s="101">
        <f ca="1">IF(AND(MAX(OFFSET(D122,-$AJ$5,0):D122)&lt;D123),1,IF(AND(MIN(OFFSET(D122,-$AJ$5,0):D122)&gt;D123),-1,AJ122))</f>
        <v>0</v>
      </c>
      <c r="AK123" s="101"/>
      <c r="AL123" s="101"/>
      <c r="AM123" s="101"/>
      <c r="AN123" s="101"/>
      <c r="AO123" s="101"/>
      <c r="AP123" s="101"/>
      <c r="AQ123" s="12">
        <v>2912</v>
      </c>
      <c r="AR123" s="12">
        <v>2918</v>
      </c>
      <c r="AS123" s="12">
        <v>2908</v>
      </c>
      <c r="AT123" s="12">
        <v>2917</v>
      </c>
      <c r="AU123" s="12"/>
      <c r="AV123" s="12"/>
      <c r="AW123" s="12"/>
      <c r="AX123" s="12"/>
    </row>
    <row r="124" spans="1:50">
      <c r="A124" s="47">
        <v>2009</v>
      </c>
      <c r="B124" s="47">
        <v>2</v>
      </c>
      <c r="C124" s="98">
        <v>39986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s="101">
        <f ca="1">IF(AND(MAX(OFFSET(D123,-$AJ$5,0):D123)&lt;D124),1,IF(AND(MIN(OFFSET(D123,-$AJ$5,0):D123)&gt;D124),-1,AJ123))</f>
        <v>0</v>
      </c>
      <c r="AK124" s="101"/>
      <c r="AL124" s="101"/>
      <c r="AM124" s="101"/>
      <c r="AN124" s="101"/>
      <c r="AO124" s="101"/>
      <c r="AP124" s="101"/>
      <c r="AQ124" s="12">
        <v>2900</v>
      </c>
      <c r="AR124" s="12">
        <v>2901</v>
      </c>
      <c r="AS124" s="12">
        <v>2885</v>
      </c>
      <c r="AT124" s="12">
        <v>2892</v>
      </c>
      <c r="AU124" s="12"/>
      <c r="AV124" s="12"/>
      <c r="AW124" s="12"/>
      <c r="AX124" s="12"/>
    </row>
    <row r="125" spans="1:50">
      <c r="A125" s="47">
        <v>2009</v>
      </c>
      <c r="B125" s="47">
        <v>3</v>
      </c>
      <c r="C125" s="98">
        <v>39987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s="101">
        <f ca="1">IF(AND(MAX(OFFSET(D124,-$AJ$5,0):D124)&lt;D125),1,IF(AND(MIN(OFFSET(D124,-$AJ$5,0):D124)&gt;D125),-1,AJ124))</f>
        <v>0</v>
      </c>
      <c r="AK125" s="101"/>
      <c r="AL125" s="101"/>
      <c r="AM125" s="101"/>
      <c r="AN125" s="101"/>
      <c r="AO125" s="101"/>
      <c r="AP125" s="101"/>
      <c r="AQ125" s="12">
        <v>2835</v>
      </c>
      <c r="AR125" s="12">
        <v>2846</v>
      </c>
      <c r="AS125" s="12">
        <v>2803</v>
      </c>
      <c r="AT125" s="12">
        <v>2809</v>
      </c>
      <c r="AU125" s="12"/>
      <c r="AV125" s="12"/>
      <c r="AW125" s="12"/>
      <c r="AX125" s="12"/>
    </row>
    <row r="126" spans="1:50">
      <c r="A126" s="47">
        <v>2009</v>
      </c>
      <c r="B126" s="47">
        <v>4</v>
      </c>
      <c r="C126" s="98">
        <v>39988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s="101">
        <f ca="1">IF(AND(MAX(OFFSET(D125,-$AJ$5,0):D125)&lt;D126),1,IF(AND(MIN(OFFSET(D125,-$AJ$5,0):D125)&gt;D126),-1,AJ125))</f>
        <v>0</v>
      </c>
      <c r="AK126" s="101"/>
      <c r="AL126" s="101"/>
      <c r="AM126" s="101"/>
      <c r="AN126" s="101"/>
      <c r="AO126" s="101"/>
      <c r="AP126" s="101"/>
      <c r="AQ126" s="12">
        <v>2845</v>
      </c>
      <c r="AR126" s="12">
        <v>2854</v>
      </c>
      <c r="AS126" s="12">
        <v>2833</v>
      </c>
      <c r="AT126" s="12">
        <v>2849</v>
      </c>
      <c r="AU126" s="12"/>
      <c r="AV126" s="12"/>
      <c r="AW126" s="12"/>
      <c r="AX126" s="12"/>
    </row>
    <row r="127" spans="1:50">
      <c r="A127" s="47">
        <v>2009</v>
      </c>
      <c r="B127" s="47">
        <v>5</v>
      </c>
      <c r="C127" s="98">
        <v>39989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s="101">
        <f ca="1">IF(AND(MAX(OFFSET(D126,-$AJ$5,0):D126)&lt;D127),1,IF(AND(MIN(OFFSET(D126,-$AJ$5,0):D126)&gt;D127),-1,AJ126))</f>
        <v>0</v>
      </c>
      <c r="AK127" s="101"/>
      <c r="AL127" s="101"/>
      <c r="AM127" s="101"/>
      <c r="AN127" s="101"/>
      <c r="AO127" s="101"/>
      <c r="AP127" s="101"/>
      <c r="AQ127" s="12">
        <v>2878</v>
      </c>
      <c r="AR127" s="12">
        <v>2909</v>
      </c>
      <c r="AS127" s="12">
        <v>2871</v>
      </c>
      <c r="AT127" s="12">
        <v>2902</v>
      </c>
      <c r="AU127" s="12"/>
      <c r="AV127" s="12"/>
      <c r="AW127" s="12"/>
      <c r="AX127" s="12"/>
    </row>
    <row r="128" spans="1:50">
      <c r="A128" s="47">
        <v>2009</v>
      </c>
      <c r="B128" s="47">
        <v>6</v>
      </c>
      <c r="C128" s="98">
        <v>39990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s="101">
        <f ca="1">IF(AND(MAX(OFFSET(D127,-$AJ$5,0):D127)&lt;D128),1,IF(AND(MIN(OFFSET(D127,-$AJ$5,0):D127)&gt;D128),-1,AJ127))</f>
        <v>0</v>
      </c>
      <c r="AK128" s="101"/>
      <c r="AL128" s="101"/>
      <c r="AM128" s="101"/>
      <c r="AN128" s="101"/>
      <c r="AO128" s="101"/>
      <c r="AP128" s="101"/>
      <c r="AQ128" s="12">
        <v>2906</v>
      </c>
      <c r="AR128" s="12">
        <v>2923</v>
      </c>
      <c r="AS128" s="12">
        <v>2902</v>
      </c>
      <c r="AT128" s="12">
        <v>2920</v>
      </c>
      <c r="AU128" s="12"/>
      <c r="AV128" s="12"/>
      <c r="AW128" s="12"/>
      <c r="AX128" s="12"/>
    </row>
    <row r="129" spans="1:50">
      <c r="A129" s="47">
        <v>2009</v>
      </c>
      <c r="B129" s="47">
        <v>2</v>
      </c>
      <c r="C129" s="98">
        <v>39993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s="101">
        <f ca="1">IF(AND(MAX(OFFSET(D128,-$AJ$5,0):D128)&lt;D129),1,IF(AND(MIN(OFFSET(D128,-$AJ$5,0):D128)&gt;D129),-1,AJ128))</f>
        <v>0</v>
      </c>
      <c r="AK129" s="101"/>
      <c r="AL129" s="101"/>
      <c r="AM129" s="101"/>
      <c r="AN129" s="101"/>
      <c r="AO129" s="101"/>
      <c r="AP129" s="101"/>
      <c r="AQ129" s="12">
        <v>2884</v>
      </c>
      <c r="AR129" s="12">
        <v>2890</v>
      </c>
      <c r="AS129" s="12">
        <v>2877</v>
      </c>
      <c r="AT129" s="12">
        <v>2879</v>
      </c>
      <c r="AU129" s="12"/>
      <c r="AV129" s="12"/>
      <c r="AW129" s="12"/>
      <c r="AX129" s="12"/>
    </row>
    <row r="130" spans="1:50">
      <c r="A130" s="47">
        <v>2009</v>
      </c>
      <c r="B130" s="47">
        <v>3</v>
      </c>
      <c r="C130" s="98">
        <v>39994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s="101">
        <f ca="1">IF(AND(MAX(OFFSET(D129,-$AJ$5,0):D129)&lt;D130),1,IF(AND(MIN(OFFSET(D129,-$AJ$5,0):D129)&gt;D130),-1,AJ129))</f>
        <v>0</v>
      </c>
      <c r="AK130" s="101"/>
      <c r="AL130" s="101"/>
      <c r="AM130" s="101"/>
      <c r="AN130" s="101"/>
      <c r="AO130" s="101"/>
      <c r="AP130" s="101"/>
      <c r="AQ130" s="12">
        <v>2911</v>
      </c>
      <c r="AR130" s="12">
        <v>2920</v>
      </c>
      <c r="AS130" s="12">
        <v>2909</v>
      </c>
      <c r="AT130" s="12">
        <v>2917</v>
      </c>
      <c r="AU130" s="12"/>
      <c r="AV130" s="12"/>
      <c r="AW130" s="12"/>
      <c r="AX130" s="12"/>
    </row>
    <row r="131" spans="1:50">
      <c r="A131" s="47">
        <v>2009</v>
      </c>
      <c r="B131" s="47">
        <v>4</v>
      </c>
      <c r="C131" s="98">
        <v>39995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s="101">
        <f ca="1">IF(AND(MAX(OFFSET(D130,-$AJ$5,0):D130)&lt;D131),1,IF(AND(MIN(OFFSET(D130,-$AJ$5,0):D130)&gt;D131),-1,AJ130))</f>
        <v>0</v>
      </c>
      <c r="AK131" s="101"/>
      <c r="AL131" s="101"/>
      <c r="AM131" s="101"/>
      <c r="AN131" s="101"/>
      <c r="AO131" s="101"/>
      <c r="AP131" s="101"/>
      <c r="AQ131" s="12">
        <v>2887</v>
      </c>
      <c r="AR131" s="12">
        <v>2907</v>
      </c>
      <c r="AS131" s="12">
        <v>2884</v>
      </c>
      <c r="AT131" s="12">
        <v>2903</v>
      </c>
      <c r="AU131" s="12"/>
      <c r="AV131" s="12"/>
      <c r="AW131" s="12"/>
      <c r="AX131" s="12"/>
    </row>
    <row r="132" spans="1:50">
      <c r="A132" s="47">
        <v>2009</v>
      </c>
      <c r="B132" s="47">
        <v>5</v>
      </c>
      <c r="C132" s="98">
        <v>39996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s="101">
        <f ca="1">IF(AND(MAX(OFFSET(D131,-$AJ$5,0):D131)&lt;D132),1,IF(AND(MIN(OFFSET(D131,-$AJ$5,0):D131)&gt;D132),-1,AJ131))</f>
        <v>0</v>
      </c>
      <c r="AK132" s="101"/>
      <c r="AL132" s="101"/>
      <c r="AM132" s="101"/>
      <c r="AN132" s="101"/>
      <c r="AO132" s="101"/>
      <c r="AP132" s="101"/>
      <c r="AQ132" s="12">
        <v>2930</v>
      </c>
      <c r="AR132" s="12">
        <v>2931</v>
      </c>
      <c r="AS132" s="12">
        <v>2923</v>
      </c>
      <c r="AT132" s="12">
        <v>2931</v>
      </c>
      <c r="AU132" s="12"/>
      <c r="AV132" s="12"/>
      <c r="AW132" s="12"/>
      <c r="AX132" s="12"/>
    </row>
    <row r="133" spans="1:50">
      <c r="A133" s="47">
        <v>2009</v>
      </c>
      <c r="B133" s="47">
        <v>6</v>
      </c>
      <c r="C133" s="98">
        <v>39997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s="101">
        <f ca="1">IF(AND(MAX(OFFSET(D132,-$AJ$5,0):D132)&lt;D133),1,IF(AND(MIN(OFFSET(D132,-$AJ$5,0):D132)&gt;D133),-1,AJ132))</f>
        <v>0</v>
      </c>
      <c r="AK133" s="101"/>
      <c r="AL133" s="101"/>
      <c r="AM133" s="101"/>
      <c r="AN133" s="101"/>
      <c r="AO133" s="101"/>
      <c r="AP133" s="101"/>
      <c r="AQ133" s="12">
        <v>2883</v>
      </c>
      <c r="AR133" s="12">
        <v>2895</v>
      </c>
      <c r="AS133" s="12">
        <v>2878</v>
      </c>
      <c r="AT133" s="12">
        <v>2894</v>
      </c>
      <c r="AU133" s="12"/>
      <c r="AV133" s="12"/>
      <c r="AW133" s="12"/>
      <c r="AX133" s="12"/>
    </row>
    <row r="134" spans="1:50">
      <c r="A134" s="47">
        <v>2009</v>
      </c>
      <c r="B134" s="47">
        <v>2</v>
      </c>
      <c r="C134" s="98">
        <v>40000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 s="101">
        <f ca="1">IF(AND(MAX(OFFSET(D133,-$AJ$5,0):D133)&lt;D134),1,IF(AND(MIN(OFFSET(D133,-$AJ$5,0):D133)&gt;D134),-1,AJ133))</f>
        <v>0</v>
      </c>
      <c r="AK134" s="101"/>
      <c r="AL134" s="101"/>
      <c r="AM134" s="101"/>
      <c r="AN134" s="101"/>
      <c r="AO134" s="101"/>
      <c r="AP134" s="101"/>
      <c r="AQ134" s="12">
        <v>2881</v>
      </c>
      <c r="AR134" s="12">
        <v>2881</v>
      </c>
      <c r="AS134" s="12">
        <v>2852</v>
      </c>
      <c r="AT134" s="12">
        <v>2858</v>
      </c>
      <c r="AU134" s="12"/>
      <c r="AV134" s="12"/>
      <c r="AW134" s="12"/>
      <c r="AX134" s="12"/>
    </row>
    <row r="135" spans="1:50">
      <c r="A135" s="47">
        <v>2009</v>
      </c>
      <c r="B135" s="47">
        <v>3</v>
      </c>
      <c r="C135" s="98">
        <v>40001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 s="101">
        <f ca="1">IF(AND(MAX(OFFSET(D134,-$AJ$5,0):D134)&lt;D135),1,IF(AND(MIN(OFFSET(D134,-$AJ$5,0):D134)&gt;D135),-1,AJ134))</f>
        <v>0</v>
      </c>
      <c r="AK135" s="101"/>
      <c r="AL135" s="101"/>
      <c r="AM135" s="101"/>
      <c r="AN135" s="101"/>
      <c r="AO135" s="101"/>
      <c r="AP135" s="101"/>
      <c r="AQ135" s="12">
        <v>2844</v>
      </c>
      <c r="AR135" s="12">
        <v>2850</v>
      </c>
      <c r="AS135" s="12">
        <v>2836</v>
      </c>
      <c r="AT135" s="12">
        <v>2840</v>
      </c>
      <c r="AU135" s="12"/>
      <c r="AV135" s="12"/>
      <c r="AW135" s="12"/>
      <c r="AX135" s="12"/>
    </row>
    <row r="136" spans="1:50">
      <c r="A136" s="47">
        <v>2009</v>
      </c>
      <c r="B136" s="47">
        <v>4</v>
      </c>
      <c r="C136" s="98">
        <v>40002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s="101">
        <f ca="1">IF(AND(MAX(OFFSET(D135,-$AJ$5,0):D135)&lt;D136),1,IF(AND(MIN(OFFSET(D135,-$AJ$5,0):D135)&gt;D136),-1,AJ135))</f>
        <v>0</v>
      </c>
      <c r="AK136" s="101"/>
      <c r="AL136" s="101"/>
      <c r="AM136" s="101"/>
      <c r="AN136" s="101"/>
      <c r="AO136" s="101"/>
      <c r="AP136" s="101"/>
      <c r="AQ136" s="12">
        <v>2818</v>
      </c>
      <c r="AR136" s="12">
        <v>2822</v>
      </c>
      <c r="AS136" s="12">
        <v>2790</v>
      </c>
      <c r="AT136" s="12">
        <v>2794</v>
      </c>
      <c r="AU136" s="12"/>
      <c r="AV136" s="12"/>
      <c r="AW136" s="12"/>
      <c r="AX136" s="12"/>
    </row>
    <row r="137" spans="1:50">
      <c r="A137" s="47">
        <v>2009</v>
      </c>
      <c r="B137" s="47">
        <v>5</v>
      </c>
      <c r="C137" s="98">
        <v>40003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s="101">
        <f ca="1">IF(AND(MAX(OFFSET(D136,-$AJ$5,0):D136)&lt;D137),1,IF(AND(MIN(OFFSET(D136,-$AJ$5,0):D136)&gt;D137),-1,AJ136))</f>
        <v>0</v>
      </c>
      <c r="AK137" s="101"/>
      <c r="AL137" s="101"/>
      <c r="AM137" s="101"/>
      <c r="AN137" s="101"/>
      <c r="AO137" s="101"/>
      <c r="AP137" s="101"/>
      <c r="AQ137" s="12">
        <v>2711</v>
      </c>
      <c r="AR137" s="12">
        <v>2748</v>
      </c>
      <c r="AS137" s="12">
        <v>2709</v>
      </c>
      <c r="AT137" s="12">
        <v>2746</v>
      </c>
      <c r="AU137" s="12"/>
      <c r="AV137" s="12"/>
      <c r="AW137" s="12"/>
      <c r="AX137" s="12"/>
    </row>
    <row r="138" spans="1:50">
      <c r="A138" s="47">
        <v>2009</v>
      </c>
      <c r="B138" s="47">
        <v>6</v>
      </c>
      <c r="C138" s="98">
        <v>40004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s="101">
        <f ca="1">IF(AND(MAX(OFFSET(D137,-$AJ$5,0):D137)&lt;D138),1,IF(AND(MIN(OFFSET(D137,-$AJ$5,0):D137)&gt;D138),-1,AJ137))</f>
        <v>0</v>
      </c>
      <c r="AK138" s="101"/>
      <c r="AL138" s="101"/>
      <c r="AM138" s="101"/>
      <c r="AN138" s="101"/>
      <c r="AO138" s="101"/>
      <c r="AP138" s="101"/>
      <c r="AQ138" s="12">
        <v>2744</v>
      </c>
      <c r="AR138" s="12">
        <v>2749</v>
      </c>
      <c r="AS138" s="12">
        <v>2731</v>
      </c>
      <c r="AT138" s="12">
        <v>2737</v>
      </c>
      <c r="AU138" s="12"/>
      <c r="AV138" s="12"/>
      <c r="AW138" s="12"/>
      <c r="AX138" s="12"/>
    </row>
    <row r="139" spans="1:50">
      <c r="A139" s="47">
        <v>2009</v>
      </c>
      <c r="B139" s="47">
        <v>2</v>
      </c>
      <c r="C139" s="98">
        <v>40007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 s="101">
        <f ca="1">IF(AND(MAX(OFFSET(D138,-$AJ$5,0):D138)&lt;D139),1,IF(AND(MIN(OFFSET(D138,-$AJ$5,0):D138)&gt;D139),-1,AJ138))</f>
        <v>0</v>
      </c>
      <c r="AK139" s="101"/>
      <c r="AL139" s="101"/>
      <c r="AM139" s="101"/>
      <c r="AN139" s="101"/>
      <c r="AO139" s="101"/>
      <c r="AP139" s="101"/>
      <c r="AQ139" s="12">
        <v>2730</v>
      </c>
      <c r="AR139" s="12">
        <v>2742</v>
      </c>
      <c r="AS139" s="12">
        <v>2701</v>
      </c>
      <c r="AT139" s="12">
        <v>2704</v>
      </c>
      <c r="AU139" s="12"/>
      <c r="AV139" s="12"/>
      <c r="AW139" s="12"/>
      <c r="AX139" s="12"/>
    </row>
    <row r="140" spans="1:50">
      <c r="A140" s="47">
        <v>2009</v>
      </c>
      <c r="B140" s="47">
        <v>3</v>
      </c>
      <c r="C140" s="98">
        <v>40008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s="101">
        <f ca="1">IF(AND(MAX(OFFSET(D139,-$AJ$5,0):D139)&lt;D140),1,IF(AND(MIN(OFFSET(D139,-$AJ$5,0):D139)&gt;D140),-1,AJ139))</f>
        <v>0</v>
      </c>
      <c r="AK140" s="101"/>
      <c r="AL140" s="101"/>
      <c r="AM140" s="101"/>
      <c r="AN140" s="101"/>
      <c r="AO140" s="101"/>
      <c r="AP140" s="101"/>
      <c r="AQ140" s="12">
        <v>2760</v>
      </c>
      <c r="AR140" s="12">
        <v>2773</v>
      </c>
      <c r="AS140" s="12">
        <v>2749</v>
      </c>
      <c r="AT140" s="12">
        <v>2770</v>
      </c>
      <c r="AU140" s="12"/>
      <c r="AV140" s="12"/>
      <c r="AW140" s="12"/>
      <c r="AX140" s="12"/>
    </row>
    <row r="141" spans="1:50">
      <c r="A141" s="47">
        <v>2009</v>
      </c>
      <c r="B141" s="47">
        <v>4</v>
      </c>
      <c r="C141" s="98">
        <v>40009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 s="101">
        <f ca="1">IF(AND(MAX(OFFSET(D140,-$AJ$5,0):D140)&lt;D141),1,IF(AND(MIN(OFFSET(D140,-$AJ$5,0):D140)&gt;D141),-1,AJ140))</f>
        <v>0</v>
      </c>
      <c r="AK141" s="101"/>
      <c r="AL141" s="101"/>
      <c r="AM141" s="101"/>
      <c r="AN141" s="101"/>
      <c r="AO141" s="101"/>
      <c r="AP141" s="101"/>
      <c r="AQ141" s="12">
        <v>2793</v>
      </c>
      <c r="AR141" s="12">
        <v>2801</v>
      </c>
      <c r="AS141" s="12">
        <v>2788</v>
      </c>
      <c r="AT141" s="12">
        <v>2793</v>
      </c>
      <c r="AU141" s="12"/>
      <c r="AV141" s="12"/>
      <c r="AW141" s="12"/>
      <c r="AX141" s="12"/>
    </row>
    <row r="142" spans="1:50">
      <c r="A142" s="47">
        <v>2009</v>
      </c>
      <c r="B142" s="47">
        <v>5</v>
      </c>
      <c r="C142" s="98">
        <v>40010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s="101">
        <f ca="1">IF(AND(MAX(OFFSET(D141,-$AJ$5,0):D141)&lt;D142),1,IF(AND(MIN(OFFSET(D141,-$AJ$5,0):D141)&gt;D142),-1,AJ141))</f>
        <v>0</v>
      </c>
      <c r="AK142" s="101"/>
      <c r="AL142" s="101"/>
      <c r="AM142" s="101"/>
      <c r="AN142" s="101"/>
      <c r="AO142" s="101"/>
      <c r="AP142" s="101"/>
      <c r="AQ142" s="12">
        <v>2855</v>
      </c>
      <c r="AR142" s="12">
        <v>2858</v>
      </c>
      <c r="AS142" s="12">
        <v>2832</v>
      </c>
      <c r="AT142" s="12">
        <v>2838</v>
      </c>
      <c r="AU142" s="12"/>
      <c r="AV142" s="12"/>
      <c r="AW142" s="12"/>
      <c r="AX142" s="12"/>
    </row>
    <row r="143" spans="1:50">
      <c r="A143" s="47">
        <v>2009</v>
      </c>
      <c r="B143" s="47">
        <v>6</v>
      </c>
      <c r="C143" s="98">
        <v>40011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s="101">
        <f ca="1">IF(AND(MAX(OFFSET(D142,-$AJ$5,0):D142)&lt;D143),1,IF(AND(MIN(OFFSET(D142,-$AJ$5,0):D142)&gt;D143),-1,AJ142))</f>
        <v>0</v>
      </c>
      <c r="AK143" s="101"/>
      <c r="AL143" s="101"/>
      <c r="AM143" s="101"/>
      <c r="AN143" s="101"/>
      <c r="AO143" s="101"/>
      <c r="AP143" s="101"/>
      <c r="AQ143" s="12">
        <v>2834</v>
      </c>
      <c r="AR143" s="12">
        <v>2838</v>
      </c>
      <c r="AS143" s="12">
        <v>2824</v>
      </c>
      <c r="AT143" s="12">
        <v>2832</v>
      </c>
      <c r="AU143" s="12"/>
      <c r="AV143" s="12"/>
      <c r="AW143" s="12"/>
      <c r="AX143" s="12"/>
    </row>
    <row r="144" spans="1:50">
      <c r="A144" s="47">
        <v>2009</v>
      </c>
      <c r="B144" s="47">
        <v>3</v>
      </c>
      <c r="C144" s="98">
        <v>40015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 s="101">
        <f ca="1">IF(AND(MAX(OFFSET(D143,-$AJ$5,0):D143)&lt;D144),1,IF(AND(MIN(OFFSET(D143,-$AJ$5,0):D143)&gt;D144),-1,AJ143))</f>
        <v>0</v>
      </c>
      <c r="AK144" s="101"/>
      <c r="AL144" s="101"/>
      <c r="AM144" s="101"/>
      <c r="AN144" s="101"/>
      <c r="AO144" s="101"/>
      <c r="AP144" s="101"/>
      <c r="AQ144" s="12">
        <v>2883</v>
      </c>
      <c r="AR144" s="12">
        <v>2883</v>
      </c>
      <c r="AS144" s="12">
        <v>2868</v>
      </c>
      <c r="AT144" s="12">
        <v>2877</v>
      </c>
      <c r="AU144" s="12"/>
      <c r="AV144" s="12"/>
      <c r="AW144" s="12"/>
      <c r="AX144" s="12"/>
    </row>
    <row r="145" spans="1:50">
      <c r="A145" s="47">
        <v>2009</v>
      </c>
      <c r="B145" s="47">
        <v>4</v>
      </c>
      <c r="C145" s="98">
        <v>40016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s="101">
        <f ca="1">IF(AND(MAX(OFFSET(D144,-$AJ$5,0):D144)&lt;D145),1,IF(AND(MIN(OFFSET(D144,-$AJ$5,0):D144)&gt;D145),-1,AJ144))</f>
        <v>0</v>
      </c>
      <c r="AK145" s="101"/>
      <c r="AL145" s="101"/>
      <c r="AM145" s="101"/>
      <c r="AN145" s="101"/>
      <c r="AO145" s="101"/>
      <c r="AP145" s="101"/>
      <c r="AQ145" s="12">
        <v>2862</v>
      </c>
      <c r="AR145" s="12">
        <v>2870</v>
      </c>
      <c r="AS145" s="12">
        <v>2852</v>
      </c>
      <c r="AT145" s="12">
        <v>2865</v>
      </c>
      <c r="AU145" s="12"/>
      <c r="AV145" s="12"/>
      <c r="AW145" s="12"/>
      <c r="AX145" s="12"/>
    </row>
    <row r="146" spans="1:50">
      <c r="A146" s="47">
        <v>2009</v>
      </c>
      <c r="B146" s="47">
        <v>5</v>
      </c>
      <c r="C146" s="98">
        <v>40017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s="101">
        <f ca="1">IF(AND(MAX(OFFSET(D145,-$AJ$5,0):D145)&lt;D146),1,IF(AND(MIN(OFFSET(D145,-$AJ$5,0):D145)&gt;D146),-1,AJ145))</f>
        <v>0</v>
      </c>
      <c r="AK146" s="101"/>
      <c r="AL146" s="101"/>
      <c r="AM146" s="101"/>
      <c r="AN146" s="101"/>
      <c r="AO146" s="101"/>
      <c r="AP146" s="101"/>
      <c r="AQ146" s="12">
        <v>2871</v>
      </c>
      <c r="AR146" s="12">
        <v>2903</v>
      </c>
      <c r="AS146" s="12">
        <v>2870</v>
      </c>
      <c r="AT146" s="12">
        <v>2903</v>
      </c>
      <c r="AU146" s="12"/>
      <c r="AV146" s="12"/>
      <c r="AW146" s="12"/>
      <c r="AX146" s="12"/>
    </row>
    <row r="147" spans="1:50">
      <c r="A147" s="47">
        <v>2009</v>
      </c>
      <c r="B147" s="47">
        <v>6</v>
      </c>
      <c r="C147" s="98">
        <v>40018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s="101">
        <f ca="1">IF(AND(MAX(OFFSET(D146,-$AJ$5,0):D146)&lt;D147),1,IF(AND(MIN(OFFSET(D146,-$AJ$5,0):D146)&gt;D147),-1,AJ146))</f>
        <v>0</v>
      </c>
      <c r="AK147" s="101"/>
      <c r="AL147" s="101"/>
      <c r="AM147" s="101"/>
      <c r="AN147" s="101"/>
      <c r="AO147" s="101"/>
      <c r="AP147" s="101"/>
      <c r="AQ147" s="12">
        <v>2905</v>
      </c>
      <c r="AR147" s="12">
        <v>2907</v>
      </c>
      <c r="AS147" s="12">
        <v>2895</v>
      </c>
      <c r="AT147" s="12">
        <v>2899</v>
      </c>
      <c r="AU147" s="12"/>
      <c r="AV147" s="12"/>
      <c r="AW147" s="12"/>
      <c r="AX147" s="12"/>
    </row>
    <row r="148" spans="1:50">
      <c r="A148" s="47">
        <v>2009</v>
      </c>
      <c r="B148" s="47">
        <v>2</v>
      </c>
      <c r="C148" s="98">
        <v>40021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s="101">
        <f ca="1">IF(AND(MAX(OFFSET(D147,-$AJ$5,0):D147)&lt;D148),1,IF(AND(MIN(OFFSET(D147,-$AJ$5,0):D147)&gt;D148),-1,AJ147))</f>
        <v>0</v>
      </c>
      <c r="AK148" s="101"/>
      <c r="AL148" s="101"/>
      <c r="AM148" s="101"/>
      <c r="AN148" s="101"/>
      <c r="AO148" s="101"/>
      <c r="AP148" s="101"/>
      <c r="AQ148" s="12">
        <v>2904</v>
      </c>
      <c r="AR148" s="12">
        <v>2923</v>
      </c>
      <c r="AS148" s="12">
        <v>2895</v>
      </c>
      <c r="AT148" s="12">
        <v>2920</v>
      </c>
      <c r="AU148" s="12"/>
      <c r="AV148" s="12"/>
      <c r="AW148" s="12"/>
      <c r="AX148" s="12"/>
    </row>
    <row r="149" spans="1:50">
      <c r="A149" s="47">
        <v>2009</v>
      </c>
      <c r="B149" s="47">
        <v>3</v>
      </c>
      <c r="C149" s="98">
        <v>40022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s="101">
        <f ca="1">IF(AND(MAX(OFFSET(D148,-$AJ$5,0):D148)&lt;D149),1,IF(AND(MIN(OFFSET(D148,-$AJ$5,0):D148)&gt;D149),-1,AJ148))</f>
        <v>0</v>
      </c>
      <c r="AK149" s="101"/>
      <c r="AL149" s="101"/>
      <c r="AM149" s="101"/>
      <c r="AN149" s="101"/>
      <c r="AO149" s="101"/>
      <c r="AP149" s="101"/>
      <c r="AQ149" s="12">
        <v>2928</v>
      </c>
      <c r="AR149" s="12">
        <v>2932</v>
      </c>
      <c r="AS149" s="12">
        <v>2916</v>
      </c>
      <c r="AT149" s="12">
        <v>2929</v>
      </c>
      <c r="AU149" s="12"/>
      <c r="AV149" s="12"/>
      <c r="AW149" s="12"/>
      <c r="AX149" s="12"/>
    </row>
    <row r="150" spans="1:50">
      <c r="A150" s="47">
        <v>2009</v>
      </c>
      <c r="B150" s="47">
        <v>4</v>
      </c>
      <c r="C150" s="98">
        <v>40023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s="101">
        <f ca="1">IF(AND(MAX(OFFSET(D149,-$AJ$5,0):D149)&lt;D150),1,IF(AND(MIN(OFFSET(D149,-$AJ$5,0):D149)&gt;D150),-1,AJ149))</f>
        <v>0</v>
      </c>
      <c r="AK150" s="101"/>
      <c r="AL150" s="101"/>
      <c r="AM150" s="101"/>
      <c r="AN150" s="101"/>
      <c r="AO150" s="101"/>
      <c r="AP150" s="101"/>
      <c r="AQ150" s="12">
        <v>2862</v>
      </c>
      <c r="AR150" s="12">
        <v>2872</v>
      </c>
      <c r="AS150" s="12">
        <v>2832</v>
      </c>
      <c r="AT150" s="12">
        <v>2840</v>
      </c>
      <c r="AU150" s="12"/>
      <c r="AV150" s="12"/>
      <c r="AW150" s="12"/>
      <c r="AX150" s="12"/>
    </row>
    <row r="151" spans="1:50">
      <c r="A151" s="47">
        <v>2009</v>
      </c>
      <c r="B151" s="47">
        <v>5</v>
      </c>
      <c r="C151" s="98">
        <v>40024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101">
        <f ca="1">IF(AND(MAX(OFFSET(D150,-$AJ$5,0):D150)&lt;D151),1,IF(AND(MIN(OFFSET(D150,-$AJ$5,0):D150)&gt;D151),-1,AJ150))</f>
        <v>0</v>
      </c>
      <c r="AK151" s="101"/>
      <c r="AL151" s="101"/>
      <c r="AM151" s="101"/>
      <c r="AN151" s="101"/>
      <c r="AO151" s="101"/>
      <c r="AP151" s="101"/>
      <c r="AQ151" s="12">
        <v>2848</v>
      </c>
      <c r="AR151" s="12">
        <v>2859</v>
      </c>
      <c r="AS151" s="12">
        <v>2844</v>
      </c>
      <c r="AT151" s="12">
        <v>2852</v>
      </c>
      <c r="AU151" s="12"/>
      <c r="AV151" s="12"/>
      <c r="AW151" s="12"/>
      <c r="AX151" s="12"/>
    </row>
    <row r="152" spans="1:50">
      <c r="A152" s="47">
        <v>2009</v>
      </c>
      <c r="B152" s="47">
        <v>6</v>
      </c>
      <c r="C152" s="98">
        <v>40025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s="101">
        <f ca="1">IF(AND(MAX(OFFSET(D151,-$AJ$5,0):D151)&lt;D152),1,IF(AND(MIN(OFFSET(D151,-$AJ$5,0):D151)&gt;D152),-1,AJ151))</f>
        <v>0</v>
      </c>
      <c r="AK152" s="101"/>
      <c r="AL152" s="101"/>
      <c r="AM152" s="101"/>
      <c r="AN152" s="101"/>
      <c r="AO152" s="101"/>
      <c r="AP152" s="101"/>
      <c r="AQ152" s="12">
        <v>2880</v>
      </c>
      <c r="AR152" s="12">
        <v>2886</v>
      </c>
      <c r="AS152" s="12">
        <v>2877</v>
      </c>
      <c r="AT152" s="12">
        <v>2882</v>
      </c>
      <c r="AU152" s="12"/>
      <c r="AV152" s="12"/>
      <c r="AW152" s="12"/>
      <c r="AX152" s="12"/>
    </row>
    <row r="153" spans="1:50">
      <c r="A153" s="47">
        <v>2009</v>
      </c>
      <c r="B153" s="47">
        <v>2</v>
      </c>
      <c r="C153" s="98">
        <v>40028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s="101">
        <f ca="1">IF(AND(MAX(OFFSET(D152,-$AJ$5,0):D152)&lt;D153),1,IF(AND(MIN(OFFSET(D152,-$AJ$5,0):D152)&gt;D153),-1,AJ152))</f>
        <v>0</v>
      </c>
      <c r="AK153" s="101"/>
      <c r="AL153" s="101"/>
      <c r="AM153" s="101"/>
      <c r="AN153" s="101"/>
      <c r="AO153" s="101"/>
      <c r="AP153" s="101"/>
      <c r="AQ153" s="12">
        <v>2920</v>
      </c>
      <c r="AR153" s="12">
        <v>2924</v>
      </c>
      <c r="AS153" s="12">
        <v>2904</v>
      </c>
      <c r="AT153" s="12">
        <v>2905</v>
      </c>
      <c r="AU153" s="12"/>
      <c r="AV153" s="12"/>
      <c r="AW153" s="12"/>
      <c r="AX153" s="12"/>
    </row>
    <row r="154" spans="1:50">
      <c r="A154" s="47">
        <v>2009</v>
      </c>
      <c r="B154" s="47">
        <v>3</v>
      </c>
      <c r="C154" s="98">
        <v>40029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s="101">
        <f ca="1">IF(AND(MAX(OFFSET(D153,-$AJ$5,0):D153)&lt;D154),1,IF(AND(MIN(OFFSET(D153,-$AJ$5,0):D153)&gt;D154),-1,AJ153))</f>
        <v>0</v>
      </c>
      <c r="AK154" s="101"/>
      <c r="AL154" s="101"/>
      <c r="AM154" s="101"/>
      <c r="AN154" s="101"/>
      <c r="AO154" s="101"/>
      <c r="AP154" s="101"/>
      <c r="AQ154" s="12">
        <v>2935</v>
      </c>
      <c r="AR154" s="12">
        <v>2945</v>
      </c>
      <c r="AS154" s="12">
        <v>2922</v>
      </c>
      <c r="AT154" s="12">
        <v>2927</v>
      </c>
      <c r="AU154" s="12"/>
      <c r="AV154" s="12"/>
      <c r="AW154" s="12"/>
      <c r="AX154" s="12"/>
    </row>
    <row r="155" spans="1:50">
      <c r="A155" s="47">
        <v>2009</v>
      </c>
      <c r="B155" s="47">
        <v>4</v>
      </c>
      <c r="C155" s="98">
        <v>40030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s="101">
        <f ca="1">IF(AND(MAX(OFFSET(D154,-$AJ$5,0):D154)&lt;D155),1,IF(AND(MIN(OFFSET(D154,-$AJ$5,0):D154)&gt;D155),-1,AJ154))</f>
        <v>0</v>
      </c>
      <c r="AK155" s="101"/>
      <c r="AL155" s="101"/>
      <c r="AM155" s="101"/>
      <c r="AN155" s="101"/>
      <c r="AO155" s="101"/>
      <c r="AP155" s="101"/>
      <c r="AQ155" s="12">
        <v>2965</v>
      </c>
      <c r="AR155" s="12">
        <v>2972</v>
      </c>
      <c r="AS155" s="12">
        <v>2947</v>
      </c>
      <c r="AT155" s="12">
        <v>2953</v>
      </c>
      <c r="AU155" s="12"/>
      <c r="AV155" s="12"/>
      <c r="AW155" s="12"/>
      <c r="AX155" s="12"/>
    </row>
    <row r="156" spans="1:50">
      <c r="A156" s="47">
        <v>2009</v>
      </c>
      <c r="B156" s="47">
        <v>5</v>
      </c>
      <c r="C156" s="98">
        <v>40031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s="101">
        <f ca="1">IF(AND(MAX(OFFSET(D155,-$AJ$5,0):D155)&lt;D156),1,IF(AND(MIN(OFFSET(D155,-$AJ$5,0):D155)&gt;D156),-1,AJ155))</f>
        <v>0</v>
      </c>
      <c r="AK156" s="101"/>
      <c r="AL156" s="101"/>
      <c r="AM156" s="101"/>
      <c r="AN156" s="101"/>
      <c r="AO156" s="101"/>
      <c r="AP156" s="101"/>
      <c r="AQ156" s="12">
        <v>2947</v>
      </c>
      <c r="AR156" s="12">
        <v>2961</v>
      </c>
      <c r="AS156" s="12">
        <v>2943</v>
      </c>
      <c r="AT156" s="12">
        <v>2956</v>
      </c>
      <c r="AU156" s="12"/>
      <c r="AV156" s="12"/>
      <c r="AW156" s="12"/>
      <c r="AX156" s="12"/>
    </row>
    <row r="157" spans="1:50">
      <c r="A157" s="47">
        <v>2009</v>
      </c>
      <c r="B157" s="47">
        <v>6</v>
      </c>
      <c r="C157" s="98">
        <v>40032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s="101">
        <f ca="1">IF(AND(MAX(OFFSET(D156,-$AJ$5,0):D156)&lt;D157),1,IF(AND(MIN(OFFSET(D156,-$AJ$5,0):D156)&gt;D157),-1,AJ156))</f>
        <v>0</v>
      </c>
      <c r="AK157" s="101"/>
      <c r="AL157" s="101"/>
      <c r="AM157" s="101"/>
      <c r="AN157" s="101"/>
      <c r="AO157" s="101"/>
      <c r="AP157" s="101"/>
      <c r="AQ157" s="12">
        <v>2963</v>
      </c>
      <c r="AR157" s="12">
        <v>2964</v>
      </c>
      <c r="AS157" s="12">
        <v>2948</v>
      </c>
      <c r="AT157" s="12">
        <v>2956</v>
      </c>
      <c r="AU157" s="12"/>
      <c r="AV157" s="12"/>
      <c r="AW157" s="12"/>
      <c r="AX157" s="12"/>
    </row>
    <row r="158" spans="1:50">
      <c r="A158" s="47">
        <v>2009</v>
      </c>
      <c r="B158" s="47">
        <v>2</v>
      </c>
      <c r="C158" s="98">
        <v>40035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 s="101">
        <f ca="1">IF(AND(MAX(OFFSET(D157,-$AJ$5,0):D157)&lt;D158),1,IF(AND(MIN(OFFSET(D157,-$AJ$5,0):D157)&gt;D158),-1,AJ157))</f>
        <v>0</v>
      </c>
      <c r="AK158" s="101"/>
      <c r="AL158" s="101"/>
      <c r="AM158" s="101"/>
      <c r="AN158" s="101"/>
      <c r="AO158" s="101"/>
      <c r="AP158" s="101"/>
      <c r="AQ158" s="12">
        <v>2992</v>
      </c>
      <c r="AR158" s="12">
        <v>3001</v>
      </c>
      <c r="AS158" s="12">
        <v>2980</v>
      </c>
      <c r="AT158" s="12">
        <v>2992</v>
      </c>
      <c r="AU158" s="12"/>
      <c r="AV158" s="12"/>
      <c r="AW158" s="12"/>
      <c r="AX158" s="12"/>
    </row>
    <row r="159" spans="1:50">
      <c r="A159" s="47">
        <v>2009</v>
      </c>
      <c r="B159" s="47">
        <v>3</v>
      </c>
      <c r="C159" s="98">
        <v>40036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 s="101">
        <f ca="1">IF(AND(MAX(OFFSET(D158,-$AJ$5,0):D158)&lt;D159),1,IF(AND(MIN(OFFSET(D158,-$AJ$5,0):D158)&gt;D159),-1,AJ158))</f>
        <v>0</v>
      </c>
      <c r="AK159" s="101"/>
      <c r="AL159" s="101"/>
      <c r="AM159" s="101"/>
      <c r="AN159" s="101"/>
      <c r="AO159" s="101"/>
      <c r="AP159" s="101"/>
      <c r="AQ159" s="12">
        <v>2955</v>
      </c>
      <c r="AR159" s="12">
        <v>2964</v>
      </c>
      <c r="AS159" s="12">
        <v>2944</v>
      </c>
      <c r="AT159" s="12">
        <v>2962</v>
      </c>
      <c r="AU159" s="12"/>
      <c r="AV159" s="12"/>
      <c r="AW159" s="12"/>
      <c r="AX159" s="12"/>
    </row>
    <row r="160" spans="1:50">
      <c r="A160" s="47">
        <v>2009</v>
      </c>
      <c r="B160" s="47">
        <v>4</v>
      </c>
      <c r="C160" s="98">
        <v>40037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s="101">
        <f ca="1">IF(AND(MAX(OFFSET(D159,-$AJ$5,0):D159)&lt;D160),1,IF(AND(MIN(OFFSET(D159,-$AJ$5,0):D159)&gt;D160),-1,AJ159))</f>
        <v>0</v>
      </c>
      <c r="AK160" s="101"/>
      <c r="AL160" s="101"/>
      <c r="AM160" s="101"/>
      <c r="AN160" s="101"/>
      <c r="AO160" s="101"/>
      <c r="AP160" s="101"/>
      <c r="AQ160" s="12">
        <v>2930</v>
      </c>
      <c r="AR160" s="12">
        <v>2938</v>
      </c>
      <c r="AS160" s="12">
        <v>2907</v>
      </c>
      <c r="AT160" s="12">
        <v>2912</v>
      </c>
      <c r="AU160" s="12"/>
      <c r="AV160" s="12"/>
      <c r="AW160" s="12"/>
      <c r="AX160" s="12"/>
    </row>
    <row r="161" spans="1:50">
      <c r="A161" s="47">
        <v>2009</v>
      </c>
      <c r="B161" s="47">
        <v>5</v>
      </c>
      <c r="C161" s="98">
        <v>40038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s="101">
        <f ca="1">IF(AND(MAX(OFFSET(D160,-$AJ$5,0):D160)&lt;D161),1,IF(AND(MIN(OFFSET(D160,-$AJ$5,0):D160)&gt;D161),-1,AJ160))</f>
        <v>0</v>
      </c>
      <c r="AK161" s="101"/>
      <c r="AL161" s="101"/>
      <c r="AM161" s="101"/>
      <c r="AN161" s="101"/>
      <c r="AO161" s="101"/>
      <c r="AP161" s="101"/>
      <c r="AQ161" s="12">
        <v>2945</v>
      </c>
      <c r="AR161" s="12">
        <v>2958</v>
      </c>
      <c r="AS161" s="12">
        <v>2936</v>
      </c>
      <c r="AT161" s="12">
        <v>2955</v>
      </c>
      <c r="AU161" s="12"/>
      <c r="AV161" s="12"/>
      <c r="AW161" s="12"/>
      <c r="AX161" s="12"/>
    </row>
    <row r="162" spans="1:50">
      <c r="A162" s="47">
        <v>2009</v>
      </c>
      <c r="B162" s="47">
        <v>6</v>
      </c>
      <c r="C162" s="98">
        <v>40039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s="101">
        <f ca="1">IF(AND(MAX(OFFSET(D161,-$AJ$5,0):D161)&lt;D162),1,IF(AND(MIN(OFFSET(D161,-$AJ$5,0):D161)&gt;D162),-1,AJ161))</f>
        <v>0</v>
      </c>
      <c r="AK162" s="101"/>
      <c r="AL162" s="101"/>
      <c r="AM162" s="101"/>
      <c r="AN162" s="101"/>
      <c r="AO162" s="101"/>
      <c r="AP162" s="101"/>
      <c r="AQ162" s="12">
        <v>2942</v>
      </c>
      <c r="AR162" s="12">
        <v>2955</v>
      </c>
      <c r="AS162" s="12">
        <v>2931</v>
      </c>
      <c r="AT162" s="12">
        <v>2943</v>
      </c>
      <c r="AU162" s="12"/>
      <c r="AV162" s="12"/>
      <c r="AW162" s="12"/>
      <c r="AX162" s="12"/>
    </row>
    <row r="163" spans="1:50">
      <c r="A163" s="47">
        <v>2009</v>
      </c>
      <c r="B163" s="47">
        <v>2</v>
      </c>
      <c r="C163" s="98">
        <v>40042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s="101">
        <f ca="1">IF(AND(MAX(OFFSET(D162,-$AJ$5,0):D162)&lt;D163),1,IF(AND(MIN(OFFSET(D162,-$AJ$5,0):D162)&gt;D163),-1,AJ162))</f>
        <v>0</v>
      </c>
      <c r="AK163" s="101"/>
      <c r="AL163" s="101"/>
      <c r="AM163" s="101"/>
      <c r="AN163" s="101"/>
      <c r="AO163" s="101"/>
      <c r="AP163" s="101"/>
      <c r="AQ163" s="12">
        <v>2900</v>
      </c>
      <c r="AR163" s="12">
        <v>2900</v>
      </c>
      <c r="AS163" s="12">
        <v>2871</v>
      </c>
      <c r="AT163" s="12">
        <v>2873</v>
      </c>
      <c r="AU163" s="12"/>
      <c r="AV163" s="12"/>
      <c r="AW163" s="12"/>
      <c r="AX163" s="12"/>
    </row>
    <row r="164" spans="1:50">
      <c r="A164" s="47">
        <v>2009</v>
      </c>
      <c r="B164" s="47">
        <v>3</v>
      </c>
      <c r="C164" s="98">
        <v>40043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s="101">
        <f ca="1">IF(AND(MAX(OFFSET(D163,-$AJ$5,0):D163)&lt;D164),1,IF(AND(MIN(OFFSET(D163,-$AJ$5,0):D163)&gt;D164),-1,AJ163))</f>
        <v>0</v>
      </c>
      <c r="AK164" s="101"/>
      <c r="AL164" s="101"/>
      <c r="AM164" s="101"/>
      <c r="AN164" s="101"/>
      <c r="AO164" s="101"/>
      <c r="AP164" s="101"/>
      <c r="AQ164" s="12">
        <v>2856</v>
      </c>
      <c r="AR164" s="12">
        <v>2882</v>
      </c>
      <c r="AS164" s="12">
        <v>2855</v>
      </c>
      <c r="AT164" s="12">
        <v>2882</v>
      </c>
      <c r="AU164" s="12"/>
      <c r="AV164" s="12"/>
      <c r="AW164" s="12"/>
      <c r="AX164" s="12"/>
    </row>
    <row r="165" spans="1:50">
      <c r="A165" s="47">
        <v>2009</v>
      </c>
      <c r="B165" s="47">
        <v>4</v>
      </c>
      <c r="C165" s="98">
        <v>40044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s="101">
        <f ca="1">IF(AND(MAX(OFFSET(D164,-$AJ$5,0):D164)&lt;D165),1,IF(AND(MIN(OFFSET(D164,-$AJ$5,0):D164)&gt;D165),-1,AJ164))</f>
        <v>0</v>
      </c>
      <c r="AK165" s="101"/>
      <c r="AL165" s="101"/>
      <c r="AM165" s="101"/>
      <c r="AN165" s="101"/>
      <c r="AO165" s="101"/>
      <c r="AP165" s="101"/>
      <c r="AQ165" s="12">
        <v>2881</v>
      </c>
      <c r="AR165" s="12">
        <v>2883</v>
      </c>
      <c r="AS165" s="12">
        <v>2845</v>
      </c>
      <c r="AT165" s="12">
        <v>2849</v>
      </c>
      <c r="AU165" s="12"/>
      <c r="AV165" s="12"/>
      <c r="AW165" s="12"/>
      <c r="AX165" s="12"/>
    </row>
    <row r="166" spans="1:50">
      <c r="A166" s="47">
        <v>2009</v>
      </c>
      <c r="B166" s="47">
        <v>5</v>
      </c>
      <c r="C166" s="98">
        <v>40045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s="101">
        <f ca="1">IF(AND(MAX(OFFSET(D165,-$AJ$5,0):D165)&lt;D166),1,IF(AND(MIN(OFFSET(D165,-$AJ$5,0):D165)&gt;D166),-1,AJ165))</f>
        <v>0</v>
      </c>
      <c r="AK166" s="101"/>
      <c r="AL166" s="101"/>
      <c r="AM166" s="101"/>
      <c r="AN166" s="101"/>
      <c r="AO166" s="101"/>
      <c r="AP166" s="101"/>
      <c r="AQ166" s="12">
        <v>2871</v>
      </c>
      <c r="AR166" s="12">
        <v>2882</v>
      </c>
      <c r="AS166" s="12">
        <v>2855</v>
      </c>
      <c r="AT166" s="12">
        <v>2878</v>
      </c>
      <c r="AU166" s="12"/>
      <c r="AV166" s="12"/>
      <c r="AW166" s="12"/>
      <c r="AX166" s="12"/>
    </row>
    <row r="167" spans="1:50">
      <c r="A167" s="47">
        <v>2009</v>
      </c>
      <c r="B167" s="47">
        <v>6</v>
      </c>
      <c r="C167" s="98">
        <v>40046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s="101">
        <f ca="1">IF(AND(MAX(OFFSET(D166,-$AJ$5,0):D166)&lt;D167),1,IF(AND(MIN(OFFSET(D166,-$AJ$5,0):D166)&gt;D167),-1,AJ166))</f>
        <v>0</v>
      </c>
      <c r="AK167" s="101"/>
      <c r="AL167" s="101"/>
      <c r="AM167" s="101"/>
      <c r="AN167" s="101"/>
      <c r="AO167" s="101"/>
      <c r="AP167" s="101"/>
      <c r="AQ167" s="12">
        <v>2858</v>
      </c>
      <c r="AR167" s="12">
        <v>2859</v>
      </c>
      <c r="AS167" s="12">
        <v>2830</v>
      </c>
      <c r="AT167" s="12">
        <v>2841</v>
      </c>
      <c r="AU167" s="12"/>
      <c r="AV167" s="12"/>
      <c r="AW167" s="12"/>
      <c r="AX167" s="12"/>
    </row>
    <row r="168" spans="1:50">
      <c r="A168" s="47">
        <v>2009</v>
      </c>
      <c r="B168" s="47">
        <v>2</v>
      </c>
      <c r="C168" s="98">
        <v>40049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s="101">
        <f ca="1">IF(AND(MAX(OFFSET(D167,-$AJ$5,0):D167)&lt;D168),1,IF(AND(MIN(OFFSET(D167,-$AJ$5,0):D167)&gt;D168),-1,AJ167))</f>
        <v>0</v>
      </c>
      <c r="AK168" s="101"/>
      <c r="AL168" s="101"/>
      <c r="AM168" s="101"/>
      <c r="AN168" s="101"/>
      <c r="AO168" s="101"/>
      <c r="AP168" s="101"/>
      <c r="AQ168" s="12">
        <v>2900</v>
      </c>
      <c r="AR168" s="12">
        <v>2920</v>
      </c>
      <c r="AS168" s="12">
        <v>2898</v>
      </c>
      <c r="AT168" s="12">
        <v>2919</v>
      </c>
      <c r="AU168" s="12"/>
      <c r="AV168" s="12"/>
      <c r="AW168" s="12"/>
      <c r="AX168" s="12"/>
    </row>
    <row r="169" spans="1:50">
      <c r="A169" s="47">
        <v>2009</v>
      </c>
      <c r="B169" s="47">
        <v>3</v>
      </c>
      <c r="C169" s="98">
        <v>40050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 s="101">
        <f ca="1">IF(AND(MAX(OFFSET(D168,-$AJ$5,0):D168)&lt;D169),1,IF(AND(MIN(OFFSET(D168,-$AJ$5,0):D168)&gt;D169),-1,AJ168))</f>
        <v>0</v>
      </c>
      <c r="AK169" s="101"/>
      <c r="AL169" s="101"/>
      <c r="AM169" s="101"/>
      <c r="AN169" s="101"/>
      <c r="AO169" s="101"/>
      <c r="AP169" s="101"/>
      <c r="AQ169" s="12">
        <v>2876</v>
      </c>
      <c r="AR169" s="12">
        <v>2879</v>
      </c>
      <c r="AS169" s="12">
        <v>2857</v>
      </c>
      <c r="AT169" s="12">
        <v>2867</v>
      </c>
      <c r="AU169" s="12"/>
      <c r="AV169" s="12"/>
      <c r="AW169" s="12"/>
      <c r="AX169" s="12"/>
    </row>
    <row r="170" spans="1:50">
      <c r="A170" s="47">
        <v>2009</v>
      </c>
      <c r="B170" s="47">
        <v>4</v>
      </c>
      <c r="C170" s="98">
        <v>40051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 s="101">
        <f ca="1">IF(AND(MAX(OFFSET(D169,-$AJ$5,0):D169)&lt;D170),1,IF(AND(MIN(OFFSET(D169,-$AJ$5,0):D169)&gt;D170),-1,AJ169))</f>
        <v>0</v>
      </c>
      <c r="AK170" s="101"/>
      <c r="AL170" s="101"/>
      <c r="AM170" s="101"/>
      <c r="AN170" s="101"/>
      <c r="AO170" s="101"/>
      <c r="AP170" s="101"/>
      <c r="AQ170" s="12">
        <v>2866</v>
      </c>
      <c r="AR170" s="12">
        <v>2884</v>
      </c>
      <c r="AS170" s="12">
        <v>2865</v>
      </c>
      <c r="AT170" s="12">
        <v>2880</v>
      </c>
      <c r="AU170" s="12"/>
      <c r="AV170" s="12"/>
      <c r="AW170" s="12"/>
      <c r="AX170" s="12"/>
    </row>
    <row r="171" spans="1:50">
      <c r="A171" s="47">
        <v>2009</v>
      </c>
      <c r="B171" s="47">
        <v>5</v>
      </c>
      <c r="C171" s="98">
        <v>40052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s="101">
        <f ca="1">IF(AND(MAX(OFFSET(D170,-$AJ$5,0):D170)&lt;D171),1,IF(AND(MIN(OFFSET(D170,-$AJ$5,0):D170)&gt;D171),-1,AJ170))</f>
        <v>0</v>
      </c>
      <c r="AK171" s="101"/>
      <c r="AL171" s="101"/>
      <c r="AM171" s="101"/>
      <c r="AN171" s="101"/>
      <c r="AO171" s="101"/>
      <c r="AP171" s="101"/>
      <c r="AQ171" s="12">
        <v>2871</v>
      </c>
      <c r="AR171" s="12">
        <v>2873</v>
      </c>
      <c r="AS171" s="12">
        <v>2853</v>
      </c>
      <c r="AT171" s="12">
        <v>2859</v>
      </c>
      <c r="AU171" s="12"/>
      <c r="AV171" s="12"/>
      <c r="AW171" s="12"/>
      <c r="AX171" s="12"/>
    </row>
    <row r="172" spans="1:50">
      <c r="A172" s="47">
        <v>2009</v>
      </c>
      <c r="B172" s="47">
        <v>6</v>
      </c>
      <c r="C172" s="98">
        <v>40053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s="101">
        <f ca="1">IF(AND(MAX(OFFSET(D171,-$AJ$5,0):D171)&lt;D172),1,IF(AND(MIN(OFFSET(D171,-$AJ$5,0):D171)&gt;D172),-1,AJ171))</f>
        <v>0</v>
      </c>
      <c r="AK172" s="101"/>
      <c r="AL172" s="101"/>
      <c r="AM172" s="101"/>
      <c r="AN172" s="101"/>
      <c r="AO172" s="101"/>
      <c r="AP172" s="101"/>
      <c r="AQ172" s="12">
        <v>2871</v>
      </c>
      <c r="AR172" s="12">
        <v>2877</v>
      </c>
      <c r="AS172" s="12">
        <v>2866</v>
      </c>
      <c r="AT172" s="12">
        <v>2871</v>
      </c>
      <c r="AU172" s="12"/>
      <c r="AV172" s="12"/>
      <c r="AW172" s="12"/>
      <c r="AX172" s="12"/>
    </row>
    <row r="173" spans="1:50">
      <c r="A173" s="47">
        <v>2009</v>
      </c>
      <c r="B173" s="47">
        <v>2</v>
      </c>
      <c r="C173" s="98">
        <v>40056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 s="101">
        <f ca="1">IF(AND(MAX(OFFSET(D172,-$AJ$5,0):D172)&lt;D173),1,IF(AND(MIN(OFFSET(D172,-$AJ$5,0):D172)&gt;D173),-1,AJ172))</f>
        <v>0</v>
      </c>
      <c r="AK173" s="101"/>
      <c r="AL173" s="101"/>
      <c r="AM173" s="101"/>
      <c r="AN173" s="101"/>
      <c r="AO173" s="101"/>
      <c r="AP173" s="101"/>
      <c r="AQ173" s="12">
        <v>2890</v>
      </c>
      <c r="AR173" s="12">
        <v>2891</v>
      </c>
      <c r="AS173" s="12">
        <v>2850</v>
      </c>
      <c r="AT173" s="12">
        <v>2862</v>
      </c>
      <c r="AU173" s="12"/>
      <c r="AV173" s="12"/>
      <c r="AW173" s="12"/>
      <c r="AX173" s="12"/>
    </row>
    <row r="174" spans="1:50">
      <c r="A174" s="47">
        <v>2009</v>
      </c>
      <c r="B174" s="47">
        <v>3</v>
      </c>
      <c r="C174" s="98">
        <v>40057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 s="101">
        <f ca="1">IF(AND(MAX(OFFSET(D173,-$AJ$5,0):D173)&lt;D174),1,IF(AND(MIN(OFFSET(D173,-$AJ$5,0):D173)&gt;D174),-1,AJ173))</f>
        <v>0</v>
      </c>
      <c r="AK174" s="101"/>
      <c r="AL174" s="101"/>
      <c r="AM174" s="101"/>
      <c r="AN174" s="101"/>
      <c r="AO174" s="101"/>
      <c r="AP174" s="101"/>
      <c r="AQ174" s="12">
        <v>2852</v>
      </c>
      <c r="AR174" s="12">
        <v>2869</v>
      </c>
      <c r="AS174" s="12">
        <v>2849</v>
      </c>
      <c r="AT174" s="12">
        <v>2866</v>
      </c>
      <c r="AU174" s="12"/>
      <c r="AV174" s="12"/>
      <c r="AW174" s="12"/>
      <c r="AX174" s="12"/>
    </row>
    <row r="175" spans="1:50">
      <c r="A175" s="47">
        <v>2009</v>
      </c>
      <c r="B175" s="47">
        <v>4</v>
      </c>
      <c r="C175" s="98">
        <v>40058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 s="101">
        <f ca="1">IF(AND(MAX(OFFSET(D174,-$AJ$5,0):D174)&lt;D175),1,IF(AND(MIN(OFFSET(D174,-$AJ$5,0):D174)&gt;D175),-1,AJ174))</f>
        <v>0</v>
      </c>
      <c r="AK175" s="101"/>
      <c r="AL175" s="101"/>
      <c r="AM175" s="101"/>
      <c r="AN175" s="101"/>
      <c r="AO175" s="101"/>
      <c r="AP175" s="101"/>
      <c r="AQ175" s="12">
        <v>2853</v>
      </c>
      <c r="AR175" s="12">
        <v>2864</v>
      </c>
      <c r="AS175" s="12">
        <v>2847</v>
      </c>
      <c r="AT175" s="12">
        <v>2862</v>
      </c>
      <c r="AU175" s="12"/>
      <c r="AV175" s="12"/>
      <c r="AW175" s="12"/>
      <c r="AX175" s="12"/>
    </row>
    <row r="176" spans="1:50">
      <c r="A176" s="47">
        <v>2009</v>
      </c>
      <c r="B176" s="47">
        <v>5</v>
      </c>
      <c r="C176" s="98">
        <v>40059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 s="101">
        <f ca="1">IF(AND(MAX(OFFSET(D175,-$AJ$5,0):D175)&lt;D176),1,IF(AND(MIN(OFFSET(D175,-$AJ$5,0):D175)&gt;D176),-1,AJ175))</f>
        <v>0</v>
      </c>
      <c r="AK176" s="101"/>
      <c r="AL176" s="101"/>
      <c r="AM176" s="101"/>
      <c r="AN176" s="101"/>
      <c r="AO176" s="101"/>
      <c r="AP176" s="101"/>
      <c r="AQ176" s="12">
        <v>2902</v>
      </c>
      <c r="AR176" s="12">
        <v>2915</v>
      </c>
      <c r="AS176" s="12">
        <v>2893</v>
      </c>
      <c r="AT176" s="12">
        <v>2914</v>
      </c>
      <c r="AU176" s="12"/>
      <c r="AV176" s="12"/>
      <c r="AW176" s="12"/>
      <c r="AX176" s="12"/>
    </row>
    <row r="177" spans="1:50">
      <c r="A177" s="47">
        <v>2009</v>
      </c>
      <c r="B177" s="47">
        <v>6</v>
      </c>
      <c r="C177" s="98">
        <v>40060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 s="101">
        <f ca="1">IF(AND(MAX(OFFSET(D176,-$AJ$5,0):D176)&lt;D177),1,IF(AND(MIN(OFFSET(D176,-$AJ$5,0):D176)&gt;D177),-1,AJ176))</f>
        <v>0</v>
      </c>
      <c r="AK177" s="101"/>
      <c r="AL177" s="101"/>
      <c r="AM177" s="101"/>
      <c r="AN177" s="101"/>
      <c r="AO177" s="101"/>
      <c r="AP177" s="101"/>
      <c r="AQ177" s="12">
        <v>2963</v>
      </c>
      <c r="AR177" s="12">
        <v>2964</v>
      </c>
      <c r="AS177" s="12">
        <v>2953</v>
      </c>
      <c r="AT177" s="12">
        <v>2955</v>
      </c>
      <c r="AU177" s="12"/>
      <c r="AV177" s="12"/>
      <c r="AW177" s="12"/>
      <c r="AX177" s="12"/>
    </row>
    <row r="178" spans="1:50">
      <c r="A178" s="47">
        <v>2009</v>
      </c>
      <c r="B178" s="47">
        <v>2</v>
      </c>
      <c r="C178" s="98">
        <v>40063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 s="101">
        <f ca="1">IF(AND(MAX(OFFSET(D177,-$AJ$5,0):D177)&lt;D178),1,IF(AND(MIN(OFFSET(D177,-$AJ$5,0):D177)&gt;D178),-1,AJ177))</f>
        <v>0</v>
      </c>
      <c r="AK178" s="101"/>
      <c r="AL178" s="101"/>
      <c r="AM178" s="101"/>
      <c r="AN178" s="101"/>
      <c r="AO178" s="101"/>
      <c r="AP178" s="101"/>
      <c r="AQ178" s="12">
        <v>2985</v>
      </c>
      <c r="AR178" s="12">
        <v>2985</v>
      </c>
      <c r="AS178" s="12">
        <v>2973</v>
      </c>
      <c r="AT178" s="12">
        <v>2983</v>
      </c>
      <c r="AU178" s="12"/>
      <c r="AV178" s="12"/>
      <c r="AW178" s="12"/>
      <c r="AX178" s="12"/>
    </row>
    <row r="179" spans="1:50">
      <c r="A179" s="47">
        <v>2009</v>
      </c>
      <c r="B179" s="47">
        <v>3</v>
      </c>
      <c r="C179" s="98">
        <v>40064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s="101">
        <f ca="1">IF(AND(MAX(OFFSET(D178,-$AJ$5,0):D178)&lt;D179),1,IF(AND(MIN(OFFSET(D178,-$AJ$5,0):D178)&gt;D179),-1,AJ178))</f>
        <v>0</v>
      </c>
      <c r="AK179" s="101"/>
      <c r="AL179" s="101"/>
      <c r="AM179" s="101"/>
      <c r="AN179" s="101"/>
      <c r="AO179" s="101"/>
      <c r="AP179" s="101"/>
      <c r="AQ179" s="12">
        <v>2985</v>
      </c>
      <c r="AR179" s="12">
        <v>2996</v>
      </c>
      <c r="AS179" s="12">
        <v>2975</v>
      </c>
      <c r="AT179" s="12">
        <v>2991</v>
      </c>
      <c r="AU179" s="12"/>
      <c r="AV179" s="12"/>
      <c r="AW179" s="12"/>
      <c r="AX179" s="12"/>
    </row>
    <row r="180" spans="1:50">
      <c r="A180" s="47">
        <v>2009</v>
      </c>
      <c r="B180" s="47">
        <v>4</v>
      </c>
      <c r="C180" s="98">
        <v>40065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 s="101">
        <f ca="1">IF(AND(MAX(OFFSET(D179,-$AJ$5,0):D179)&lt;D180),1,IF(AND(MIN(OFFSET(D179,-$AJ$5,0):D179)&gt;D180),-1,AJ179))</f>
        <v>0</v>
      </c>
      <c r="AK180" s="101"/>
      <c r="AL180" s="101"/>
      <c r="AM180" s="101"/>
      <c r="AN180" s="101"/>
      <c r="AO180" s="101"/>
      <c r="AP180" s="101"/>
      <c r="AQ180" s="12">
        <v>2981</v>
      </c>
      <c r="AR180" s="12">
        <v>2991</v>
      </c>
      <c r="AS180" s="12">
        <v>2976</v>
      </c>
      <c r="AT180" s="12">
        <v>2987</v>
      </c>
      <c r="AU180" s="12"/>
      <c r="AV180" s="12"/>
      <c r="AW180" s="12"/>
      <c r="AX180" s="12"/>
    </row>
    <row r="181" spans="1:50">
      <c r="A181" s="47">
        <v>2009</v>
      </c>
      <c r="B181" s="47">
        <v>5</v>
      </c>
      <c r="C181" s="98">
        <v>40066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s="101">
        <f ca="1">IF(AND(MAX(OFFSET(D180,-$AJ$5,0):D180)&lt;D181),1,IF(AND(MIN(OFFSET(D180,-$AJ$5,0):D180)&gt;D181),-1,AJ180))</f>
        <v>0</v>
      </c>
      <c r="AK181" s="101"/>
      <c r="AL181" s="101"/>
      <c r="AM181" s="101"/>
      <c r="AN181" s="101"/>
      <c r="AO181" s="101"/>
      <c r="AP181" s="101"/>
      <c r="AQ181" s="12">
        <v>2955</v>
      </c>
      <c r="AR181" s="12">
        <v>2964</v>
      </c>
      <c r="AS181" s="12">
        <v>2947</v>
      </c>
      <c r="AT181" s="12">
        <v>2961</v>
      </c>
      <c r="AU181" s="12"/>
      <c r="AV181" s="12"/>
      <c r="AW181" s="12"/>
      <c r="AX181" s="12"/>
    </row>
    <row r="182" spans="1:50">
      <c r="A182" s="47">
        <v>2009</v>
      </c>
      <c r="B182" s="47">
        <v>6</v>
      </c>
      <c r="C182" s="98">
        <v>40067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s="101">
        <f ca="1">IF(AND(MAX(OFFSET(D181,-$AJ$5,0):D181)&lt;D182),1,IF(AND(MIN(OFFSET(D181,-$AJ$5,0):D181)&gt;D182),-1,AJ181))</f>
        <v>0</v>
      </c>
      <c r="AK182" s="101"/>
      <c r="AL182" s="101"/>
      <c r="AM182" s="101"/>
      <c r="AN182" s="101"/>
      <c r="AO182" s="101"/>
      <c r="AP182" s="101"/>
      <c r="AQ182" s="12">
        <v>2950</v>
      </c>
      <c r="AR182" s="12">
        <v>2954</v>
      </c>
      <c r="AS182" s="12">
        <v>2941</v>
      </c>
      <c r="AT182" s="12">
        <v>2949</v>
      </c>
      <c r="AU182" s="12"/>
      <c r="AV182" s="12"/>
      <c r="AW182" s="12"/>
      <c r="AX182" s="12"/>
    </row>
    <row r="183" spans="1:50">
      <c r="A183" s="47">
        <v>2009</v>
      </c>
      <c r="B183" s="47">
        <v>2</v>
      </c>
      <c r="C183" s="98">
        <v>40070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s="101">
        <f ca="1">IF(AND(MAX(OFFSET(D182,-$AJ$5,0):D182)&lt;D183),1,IF(AND(MIN(OFFSET(D182,-$AJ$5,0):D182)&gt;D183),-1,AJ182))</f>
        <v>0</v>
      </c>
      <c r="AK183" s="101"/>
      <c r="AL183" s="101"/>
      <c r="AM183" s="101"/>
      <c r="AN183" s="101"/>
      <c r="AO183" s="101"/>
      <c r="AP183" s="101"/>
      <c r="AQ183" s="12">
        <v>2945</v>
      </c>
      <c r="AR183" s="12">
        <v>2949</v>
      </c>
      <c r="AS183" s="12">
        <v>2918</v>
      </c>
      <c r="AT183" s="12">
        <v>2919</v>
      </c>
      <c r="AU183" s="12"/>
      <c r="AV183" s="12"/>
      <c r="AW183" s="12"/>
      <c r="AX183" s="12"/>
    </row>
    <row r="184" spans="1:50">
      <c r="A184" s="47">
        <v>2009</v>
      </c>
      <c r="B184" s="47">
        <v>3</v>
      </c>
      <c r="C184" s="98">
        <v>40071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101">
        <f ca="1">IF(AND(MAX(OFFSET(D183,-$AJ$5,0):D183)&lt;D184),1,IF(AND(MIN(OFFSET(D183,-$AJ$5,0):D183)&gt;D184),-1,AJ183))</f>
        <v>0</v>
      </c>
      <c r="AK184" s="101"/>
      <c r="AL184" s="101"/>
      <c r="AM184" s="101"/>
      <c r="AN184" s="101"/>
      <c r="AO184" s="101"/>
      <c r="AP184" s="101"/>
      <c r="AQ184" s="12">
        <v>2935</v>
      </c>
      <c r="AR184" s="12">
        <v>2945</v>
      </c>
      <c r="AS184" s="12">
        <v>2931</v>
      </c>
      <c r="AT184" s="12">
        <v>2931</v>
      </c>
      <c r="AU184" s="12"/>
      <c r="AV184" s="12"/>
      <c r="AW184" s="12"/>
      <c r="AX184" s="12"/>
    </row>
    <row r="185" spans="1:50">
      <c r="A185" s="47">
        <v>2009</v>
      </c>
      <c r="B185" s="47">
        <v>4</v>
      </c>
      <c r="C185" s="98">
        <v>40072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 s="101">
        <f ca="1">IF(AND(MAX(OFFSET(D184,-$AJ$5,0):D184)&lt;D185),1,IF(AND(MIN(OFFSET(D184,-$AJ$5,0):D184)&gt;D185),-1,AJ184))</f>
        <v>0</v>
      </c>
      <c r="AK185" s="101"/>
      <c r="AL185" s="101"/>
      <c r="AM185" s="101"/>
      <c r="AN185" s="101"/>
      <c r="AO185" s="101"/>
      <c r="AP185" s="101"/>
      <c r="AQ185" s="12">
        <v>2956</v>
      </c>
      <c r="AR185" s="12">
        <v>2984</v>
      </c>
      <c r="AS185" s="12">
        <v>2949</v>
      </c>
      <c r="AT185" s="12">
        <v>2965</v>
      </c>
      <c r="AU185" s="12"/>
      <c r="AV185" s="12"/>
      <c r="AW185" s="12"/>
      <c r="AX185" s="12"/>
    </row>
    <row r="186" spans="1:50">
      <c r="A186" s="47">
        <v>2009</v>
      </c>
      <c r="B186" s="47">
        <v>5</v>
      </c>
      <c r="C186" s="98">
        <v>40073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s="101">
        <f ca="1">IF(AND(MAX(OFFSET(D185,-$AJ$5,0):D185)&lt;D186),1,IF(AND(MIN(OFFSET(D185,-$AJ$5,0):D185)&gt;D186),-1,AJ185))</f>
        <v>0</v>
      </c>
      <c r="AK186" s="101"/>
      <c r="AL186" s="101"/>
      <c r="AM186" s="101"/>
      <c r="AN186" s="101"/>
      <c r="AO186" s="101"/>
      <c r="AP186" s="101"/>
      <c r="AQ186" s="12">
        <v>2986</v>
      </c>
      <c r="AR186" s="12">
        <v>3008</v>
      </c>
      <c r="AS186" s="12">
        <v>2984</v>
      </c>
      <c r="AT186" s="12">
        <v>3002</v>
      </c>
      <c r="AU186" s="12"/>
      <c r="AV186" s="12"/>
      <c r="AW186" s="12"/>
      <c r="AX186" s="12"/>
    </row>
    <row r="187" spans="1:50">
      <c r="A187" s="47">
        <v>2009</v>
      </c>
      <c r="B187" s="47">
        <v>6</v>
      </c>
      <c r="C187" s="98">
        <v>40074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 s="101">
        <f ca="1">IF(AND(MAX(OFFSET(D186,-$AJ$5,0):D186)&lt;D187),1,IF(AND(MIN(OFFSET(D186,-$AJ$5,0):D186)&gt;D187),-1,AJ186))</f>
        <v>0</v>
      </c>
      <c r="AK187" s="101"/>
      <c r="AL187" s="101"/>
      <c r="AM187" s="101"/>
      <c r="AN187" s="101"/>
      <c r="AO187" s="101"/>
      <c r="AP187" s="101"/>
      <c r="AQ187" s="12">
        <v>2984</v>
      </c>
      <c r="AR187" s="12">
        <v>2988</v>
      </c>
      <c r="AS187" s="12">
        <v>2975</v>
      </c>
      <c r="AT187" s="12">
        <v>2982</v>
      </c>
      <c r="AU187" s="12"/>
      <c r="AV187" s="12"/>
      <c r="AW187" s="12"/>
      <c r="AX187" s="12"/>
    </row>
    <row r="188" spans="1:50">
      <c r="A188" s="47">
        <v>2009</v>
      </c>
      <c r="B188" s="47">
        <v>5</v>
      </c>
      <c r="C188" s="98">
        <v>40080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 s="101">
        <f ca="1">IF(AND(MAX(OFFSET(D187,-$AJ$5,0):D187)&lt;D188),1,IF(AND(MIN(OFFSET(D187,-$AJ$5,0):D187)&gt;D188),-1,AJ187))</f>
        <v>0</v>
      </c>
      <c r="AK188" s="101"/>
      <c r="AL188" s="101"/>
      <c r="AM188" s="101"/>
      <c r="AN188" s="101"/>
      <c r="AO188" s="101"/>
      <c r="AP188" s="101"/>
      <c r="AQ188" s="12">
        <v>2975</v>
      </c>
      <c r="AR188" s="12">
        <v>2979</v>
      </c>
      <c r="AS188" s="12">
        <v>2959</v>
      </c>
      <c r="AT188" s="12">
        <v>2965</v>
      </c>
      <c r="AU188" s="12"/>
      <c r="AV188" s="12"/>
      <c r="AW188" s="12"/>
      <c r="AX188" s="12"/>
    </row>
    <row r="189" spans="1:50">
      <c r="A189" s="47">
        <v>2009</v>
      </c>
      <c r="B189" s="47">
        <v>6</v>
      </c>
      <c r="C189" s="98">
        <v>40081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101">
        <f ca="1">IF(AND(MAX(OFFSET(D188,-$AJ$5,0):D188)&lt;D189),1,IF(AND(MIN(OFFSET(D188,-$AJ$5,0):D188)&gt;D189),-1,AJ188))</f>
        <v>0</v>
      </c>
      <c r="AK189" s="101"/>
      <c r="AL189" s="101"/>
      <c r="AM189" s="101"/>
      <c r="AN189" s="101"/>
      <c r="AO189" s="101"/>
      <c r="AP189" s="101"/>
      <c r="AQ189" s="12">
        <v>2924</v>
      </c>
      <c r="AR189" s="12">
        <v>2926</v>
      </c>
      <c r="AS189" s="12">
        <v>2907</v>
      </c>
      <c r="AT189" s="12">
        <v>2919</v>
      </c>
      <c r="AU189" s="12"/>
      <c r="AV189" s="12"/>
      <c r="AW189" s="12"/>
      <c r="AX189" s="12"/>
    </row>
    <row r="190" spans="1:50">
      <c r="A190" s="47">
        <v>2009</v>
      </c>
      <c r="B190" s="47">
        <v>2</v>
      </c>
      <c r="C190" s="98">
        <v>40084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 s="101">
        <f ca="1">IF(AND(MAX(OFFSET(D189,-$AJ$5,0):D189)&lt;D190),1,IF(AND(MIN(OFFSET(D189,-$AJ$5,0):D189)&gt;D190),-1,AJ189))</f>
        <v>0</v>
      </c>
      <c r="AK190" s="101"/>
      <c r="AL190" s="101"/>
      <c r="AM190" s="101"/>
      <c r="AN190" s="101"/>
      <c r="AO190" s="101"/>
      <c r="AP190" s="101"/>
      <c r="AQ190" s="12">
        <v>2848</v>
      </c>
      <c r="AR190" s="12">
        <v>2863</v>
      </c>
      <c r="AS190" s="12">
        <v>2847</v>
      </c>
      <c r="AT190" s="12">
        <v>2850</v>
      </c>
      <c r="AU190" s="12"/>
      <c r="AV190" s="12"/>
      <c r="AW190" s="12"/>
      <c r="AX190" s="12"/>
    </row>
    <row r="191" spans="1:50">
      <c r="A191" s="47">
        <v>2009</v>
      </c>
      <c r="B191" s="47">
        <v>3</v>
      </c>
      <c r="C191" s="98">
        <v>40085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 s="101">
        <f ca="1">IF(AND(MAX(OFFSET(D190,-$AJ$5,0):D190)&lt;D191),1,IF(AND(MIN(OFFSET(D190,-$AJ$5,0):D190)&gt;D191),-1,AJ190))</f>
        <v>0</v>
      </c>
      <c r="AK191" s="101"/>
      <c r="AL191" s="101"/>
      <c r="AM191" s="101"/>
      <c r="AN191" s="101"/>
      <c r="AO191" s="101"/>
      <c r="AP191" s="101"/>
      <c r="AQ191" s="12">
        <v>2876</v>
      </c>
      <c r="AR191" s="12">
        <v>2884</v>
      </c>
      <c r="AS191" s="12">
        <v>2873</v>
      </c>
      <c r="AT191" s="12">
        <v>2880</v>
      </c>
      <c r="AU191" s="12"/>
      <c r="AV191" s="12"/>
      <c r="AW191" s="12"/>
      <c r="AX191" s="12"/>
    </row>
    <row r="192" spans="1:50">
      <c r="A192" s="47">
        <v>2009</v>
      </c>
      <c r="B192" s="47">
        <v>4</v>
      </c>
      <c r="C192" s="98">
        <v>40086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s="101">
        <f ca="1">IF(AND(MAX(OFFSET(D191,-$AJ$5,0):D191)&lt;D192),1,IF(AND(MIN(OFFSET(D191,-$AJ$5,0):D191)&gt;D192),-1,AJ191))</f>
        <v>0</v>
      </c>
      <c r="AK192" s="101"/>
      <c r="AL192" s="101"/>
      <c r="AM192" s="101"/>
      <c r="AN192" s="101"/>
      <c r="AO192" s="101"/>
      <c r="AP192" s="101"/>
      <c r="AQ192" s="12">
        <v>2891</v>
      </c>
      <c r="AR192" s="12">
        <v>2896</v>
      </c>
      <c r="AS192" s="12">
        <v>2880</v>
      </c>
      <c r="AT192" s="12">
        <v>2889</v>
      </c>
      <c r="AU192" s="12"/>
      <c r="AV192" s="12"/>
      <c r="AW192" s="12"/>
      <c r="AX192" s="12"/>
    </row>
    <row r="193" spans="1:50">
      <c r="A193" s="47">
        <v>2009</v>
      </c>
      <c r="B193" s="47">
        <v>5</v>
      </c>
      <c r="C193" s="98">
        <v>40087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s="101">
        <f ca="1">IF(AND(MAX(OFFSET(D192,-$AJ$5,0):D192)&lt;D193),1,IF(AND(MIN(OFFSET(D192,-$AJ$5,0):D192)&gt;D193),-1,AJ192))</f>
        <v>0</v>
      </c>
      <c r="AK193" s="101"/>
      <c r="AL193" s="101"/>
      <c r="AM193" s="101"/>
      <c r="AN193" s="101"/>
      <c r="AO193" s="101"/>
      <c r="AP193" s="101"/>
      <c r="AQ193" s="12">
        <v>2921</v>
      </c>
      <c r="AR193" s="12">
        <v>2925</v>
      </c>
      <c r="AS193" s="12">
        <v>2911</v>
      </c>
      <c r="AT193" s="12">
        <v>2918</v>
      </c>
      <c r="AU193" s="12"/>
      <c r="AV193" s="12"/>
      <c r="AW193" s="12"/>
      <c r="AX193" s="12"/>
    </row>
    <row r="194" spans="1:50">
      <c r="A194" s="47">
        <v>2009</v>
      </c>
      <c r="B194" s="47">
        <v>6</v>
      </c>
      <c r="C194" s="98">
        <v>40088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s="101">
        <f ca="1">IF(AND(MAX(OFFSET(D193,-$AJ$5,0):D193)&lt;D194),1,IF(AND(MIN(OFFSET(D193,-$AJ$5,0):D193)&gt;D194),-1,AJ193))</f>
        <v>0</v>
      </c>
      <c r="AK194" s="101"/>
      <c r="AL194" s="101"/>
      <c r="AM194" s="101"/>
      <c r="AN194" s="101"/>
      <c r="AO194" s="101"/>
      <c r="AP194" s="101"/>
      <c r="AQ194" s="12">
        <v>2888</v>
      </c>
      <c r="AR194" s="12">
        <v>2892</v>
      </c>
      <c r="AS194" s="12">
        <v>2879</v>
      </c>
      <c r="AT194" s="12">
        <v>2891</v>
      </c>
      <c r="AU194" s="12"/>
      <c r="AV194" s="12"/>
      <c r="AW194" s="12"/>
      <c r="AX194" s="12"/>
    </row>
    <row r="195" spans="1:50">
      <c r="A195" s="47">
        <v>2009</v>
      </c>
      <c r="B195" s="47">
        <v>2</v>
      </c>
      <c r="C195" s="98">
        <v>40091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 s="101">
        <f ca="1">IF(AND(MAX(OFFSET(D194,-$AJ$5,0):D194)&lt;D195),1,IF(AND(MIN(OFFSET(D194,-$AJ$5,0):D194)&gt;D195),-1,AJ194))</f>
        <v>0</v>
      </c>
      <c r="AK195" s="101"/>
      <c r="AL195" s="101"/>
      <c r="AM195" s="101"/>
      <c r="AN195" s="101"/>
      <c r="AO195" s="101"/>
      <c r="AP195" s="101"/>
      <c r="AQ195" s="12">
        <v>2900</v>
      </c>
      <c r="AR195" s="12">
        <v>2914</v>
      </c>
      <c r="AS195" s="12">
        <v>2898</v>
      </c>
      <c r="AT195" s="12">
        <v>2912</v>
      </c>
      <c r="AU195" s="12"/>
      <c r="AV195" s="12"/>
      <c r="AW195" s="12"/>
      <c r="AX195" s="12"/>
    </row>
    <row r="196" spans="1:50">
      <c r="A196" s="47">
        <v>2009</v>
      </c>
      <c r="B196" s="47">
        <v>3</v>
      </c>
      <c r="C196" s="98">
        <v>40092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s="101">
        <f ca="1">IF(AND(MAX(OFFSET(D195,-$AJ$5,0):D195)&lt;D196),1,IF(AND(MIN(OFFSET(D195,-$AJ$5,0):D195)&gt;D196),-1,AJ195))</f>
        <v>0</v>
      </c>
      <c r="AK196" s="101"/>
      <c r="AL196" s="101"/>
      <c r="AM196" s="101"/>
      <c r="AN196" s="101"/>
      <c r="AO196" s="101"/>
      <c r="AP196" s="101"/>
      <c r="AQ196" s="12">
        <v>2938</v>
      </c>
      <c r="AR196" s="12">
        <v>2940</v>
      </c>
      <c r="AS196" s="12">
        <v>2925</v>
      </c>
      <c r="AT196" s="12">
        <v>2928</v>
      </c>
      <c r="AU196" s="12"/>
      <c r="AV196" s="12"/>
      <c r="AW196" s="12"/>
      <c r="AX196" s="12"/>
    </row>
    <row r="197" spans="1:50">
      <c r="A197" s="47">
        <v>2009</v>
      </c>
      <c r="B197" s="47">
        <v>4</v>
      </c>
      <c r="C197" s="98">
        <v>40093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 s="101">
        <f ca="1">IF(AND(MAX(OFFSET(D196,-$AJ$5,0):D196)&lt;D197),1,IF(AND(MIN(OFFSET(D196,-$AJ$5,0):D196)&gt;D197),-1,AJ196))</f>
        <v>0</v>
      </c>
      <c r="AK197" s="101"/>
      <c r="AL197" s="101"/>
      <c r="AM197" s="101"/>
      <c r="AN197" s="101"/>
      <c r="AO197" s="101"/>
      <c r="AP197" s="101"/>
      <c r="AQ197" s="12">
        <v>2975</v>
      </c>
      <c r="AR197" s="12">
        <v>2983</v>
      </c>
      <c r="AS197" s="12">
        <v>2972</v>
      </c>
      <c r="AT197" s="12">
        <v>2976</v>
      </c>
      <c r="AU197" s="12"/>
      <c r="AV197" s="12"/>
      <c r="AW197" s="12"/>
      <c r="AX197" s="12"/>
    </row>
    <row r="198" spans="1:50">
      <c r="A198" s="47">
        <v>2009</v>
      </c>
      <c r="B198" s="47">
        <v>5</v>
      </c>
      <c r="C198" s="98">
        <v>40094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s="101">
        <f ca="1">IF(AND(MAX(OFFSET(D197,-$AJ$5,0):D197)&lt;D198),1,IF(AND(MIN(OFFSET(D197,-$AJ$5,0):D197)&gt;D198),-1,AJ197))</f>
        <v>0</v>
      </c>
      <c r="AK198" s="101"/>
      <c r="AL198" s="101"/>
      <c r="AM198" s="101"/>
      <c r="AN198" s="101"/>
      <c r="AO198" s="101"/>
      <c r="AP198" s="101"/>
      <c r="AQ198" s="12">
        <v>2987</v>
      </c>
      <c r="AR198" s="12">
        <v>3001</v>
      </c>
      <c r="AS198" s="12">
        <v>2978</v>
      </c>
      <c r="AT198" s="12">
        <v>2998</v>
      </c>
      <c r="AU198" s="12"/>
      <c r="AV198" s="12"/>
      <c r="AW198" s="12"/>
      <c r="AX198" s="12"/>
    </row>
    <row r="199" spans="1:50">
      <c r="A199" s="47">
        <v>2009</v>
      </c>
      <c r="B199" s="47">
        <v>6</v>
      </c>
      <c r="C199" s="98">
        <v>40095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 s="101">
        <f ca="1">IF(AND(MAX(OFFSET(D198,-$AJ$5,0):D198)&lt;D199),1,IF(AND(MIN(OFFSET(D198,-$AJ$5,0):D198)&gt;D199),-1,AJ198))</f>
        <v>0</v>
      </c>
      <c r="AK199" s="101"/>
      <c r="AL199" s="101"/>
      <c r="AM199" s="101"/>
      <c r="AN199" s="101"/>
      <c r="AO199" s="101"/>
      <c r="AP199" s="101"/>
      <c r="AQ199" s="12">
        <v>3004</v>
      </c>
      <c r="AR199" s="12">
        <v>3018</v>
      </c>
      <c r="AS199" s="12">
        <v>3002</v>
      </c>
      <c r="AT199" s="12">
        <v>3006</v>
      </c>
      <c r="AU199" s="12"/>
      <c r="AV199" s="12"/>
      <c r="AW199" s="12"/>
      <c r="AX199" s="12"/>
    </row>
    <row r="200" spans="1:50">
      <c r="A200" s="47">
        <v>2009</v>
      </c>
      <c r="B200" s="47">
        <v>3</v>
      </c>
      <c r="C200" s="98">
        <v>40099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 s="101">
        <f ca="1">IF(AND(MAX(OFFSET(D199,-$AJ$5,0):D199)&lt;D200),1,IF(AND(MIN(OFFSET(D199,-$AJ$5,0):D199)&gt;D200),-1,AJ199))</f>
        <v>0</v>
      </c>
      <c r="AK200" s="101"/>
      <c r="AL200" s="101"/>
      <c r="AM200" s="101"/>
      <c r="AN200" s="101"/>
      <c r="AO200" s="101"/>
      <c r="AP200" s="101"/>
      <c r="AQ200" s="12">
        <v>3051</v>
      </c>
      <c r="AR200" s="12">
        <v>3064</v>
      </c>
      <c r="AS200" s="12">
        <v>3044</v>
      </c>
      <c r="AT200" s="12">
        <v>3062</v>
      </c>
      <c r="AU200" s="12"/>
      <c r="AV200" s="12"/>
      <c r="AW200" s="12"/>
      <c r="AX200" s="12"/>
    </row>
    <row r="201" spans="1:50">
      <c r="A201" s="47">
        <v>2009</v>
      </c>
      <c r="B201" s="47">
        <v>4</v>
      </c>
      <c r="C201" s="98">
        <v>40100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 s="101">
        <f ca="1">IF(AND(MAX(OFFSET(D200,-$AJ$5,0):D200)&lt;D201),1,IF(AND(MIN(OFFSET(D200,-$AJ$5,0):D200)&gt;D201),-1,AJ200))</f>
        <v>0</v>
      </c>
      <c r="AK201" s="101"/>
      <c r="AL201" s="101"/>
      <c r="AM201" s="101"/>
      <c r="AN201" s="101"/>
      <c r="AO201" s="101"/>
      <c r="AP201" s="101"/>
      <c r="AQ201" s="12">
        <v>3080</v>
      </c>
      <c r="AR201" s="12">
        <v>3082</v>
      </c>
      <c r="AS201" s="12">
        <v>3059</v>
      </c>
      <c r="AT201" s="12">
        <v>3068</v>
      </c>
      <c r="AU201" s="12"/>
      <c r="AV201" s="12"/>
      <c r="AW201" s="12"/>
      <c r="AX201" s="12"/>
    </row>
    <row r="202" spans="1:50">
      <c r="A202" s="47">
        <v>2009</v>
      </c>
      <c r="B202" s="47">
        <v>5</v>
      </c>
      <c r="C202" s="98">
        <v>40101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s="101">
        <f ca="1">IF(AND(MAX(OFFSET(D201,-$AJ$5,0):D201)&lt;D202),1,IF(AND(MIN(OFFSET(D201,-$AJ$5,0):D201)&gt;D202),-1,AJ201))</f>
        <v>0</v>
      </c>
      <c r="AK202" s="101"/>
      <c r="AL202" s="101"/>
      <c r="AM202" s="101"/>
      <c r="AN202" s="101"/>
      <c r="AO202" s="101"/>
      <c r="AP202" s="101"/>
      <c r="AQ202" s="12">
        <v>3068</v>
      </c>
      <c r="AR202" s="12">
        <v>3074</v>
      </c>
      <c r="AS202" s="12">
        <v>3063</v>
      </c>
      <c r="AT202" s="12">
        <v>3063</v>
      </c>
      <c r="AU202" s="12"/>
      <c r="AV202" s="12"/>
      <c r="AW202" s="12"/>
      <c r="AX202" s="12"/>
    </row>
    <row r="203" spans="1:50">
      <c r="A203" s="47">
        <v>2009</v>
      </c>
      <c r="B203" s="47">
        <v>6</v>
      </c>
      <c r="C203" s="98">
        <v>40102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 s="101">
        <f ca="1">IF(AND(MAX(OFFSET(D202,-$AJ$5,0):D202)&lt;D203),1,IF(AND(MIN(OFFSET(D202,-$AJ$5,0):D202)&gt;D203),-1,AJ202))</f>
        <v>0</v>
      </c>
      <c r="AK203" s="101"/>
      <c r="AL203" s="101"/>
      <c r="AM203" s="101"/>
      <c r="AN203" s="101"/>
      <c r="AO203" s="101"/>
      <c r="AP203" s="101"/>
      <c r="AQ203" s="12">
        <v>3080</v>
      </c>
      <c r="AR203" s="12">
        <v>3084</v>
      </c>
      <c r="AS203" s="12">
        <v>3064</v>
      </c>
      <c r="AT203" s="12">
        <v>3071</v>
      </c>
      <c r="AU203" s="12"/>
      <c r="AV203" s="12"/>
      <c r="AW203" s="12"/>
      <c r="AX203" s="12"/>
    </row>
    <row r="204" spans="1:50">
      <c r="A204" s="47">
        <v>2009</v>
      </c>
      <c r="B204" s="47">
        <v>2</v>
      </c>
      <c r="C204" s="98">
        <v>40105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s="101">
        <f ca="1">IF(AND(MAX(OFFSET(D203,-$AJ$5,0):D203)&lt;D204),1,IF(AND(MIN(OFFSET(D203,-$AJ$5,0):D203)&gt;D204),-1,AJ203))</f>
        <v>0</v>
      </c>
      <c r="AK204" s="101"/>
      <c r="AL204" s="101"/>
      <c r="AM204" s="101"/>
      <c r="AN204" s="101"/>
      <c r="AO204" s="101"/>
      <c r="AP204" s="101"/>
      <c r="AQ204" s="12">
        <v>3089</v>
      </c>
      <c r="AR204" s="12">
        <v>3089</v>
      </c>
      <c r="AS204" s="12">
        <v>3072</v>
      </c>
      <c r="AT204" s="12">
        <v>3081</v>
      </c>
      <c r="AU204" s="12"/>
      <c r="AV204" s="12"/>
      <c r="AW204" s="12"/>
      <c r="AX204" s="12"/>
    </row>
    <row r="205" spans="1:50">
      <c r="A205" s="47">
        <v>2009</v>
      </c>
      <c r="B205" s="47">
        <v>3</v>
      </c>
      <c r="C205" s="98">
        <v>40106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 s="101">
        <f ca="1">IF(AND(MAX(OFFSET(D204,-$AJ$5,0):D204)&lt;D205),1,IF(AND(MIN(OFFSET(D204,-$AJ$5,0):D204)&gt;D205),-1,AJ204))</f>
        <v>0</v>
      </c>
      <c r="AK205" s="101"/>
      <c r="AL205" s="101"/>
      <c r="AM205" s="101"/>
      <c r="AN205" s="101"/>
      <c r="AO205" s="101"/>
      <c r="AP205" s="101"/>
      <c r="AQ205" s="12">
        <v>3110</v>
      </c>
      <c r="AR205" s="12">
        <v>3112</v>
      </c>
      <c r="AS205" s="12">
        <v>3098</v>
      </c>
      <c r="AT205" s="12">
        <v>3104</v>
      </c>
      <c r="AU205" s="12"/>
      <c r="AV205" s="12"/>
      <c r="AW205" s="12"/>
      <c r="AX205" s="12"/>
    </row>
    <row r="206" spans="1:50">
      <c r="A206" s="47">
        <v>2009</v>
      </c>
      <c r="B206" s="47">
        <v>4</v>
      </c>
      <c r="C206" s="98">
        <v>40107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 s="101">
        <f ca="1">IF(AND(MAX(OFFSET(D205,-$AJ$5,0):D205)&lt;D206),1,IF(AND(MIN(OFFSET(D205,-$AJ$5,0):D205)&gt;D206),-1,AJ205))</f>
        <v>0</v>
      </c>
      <c r="AK206" s="101"/>
      <c r="AL206" s="101"/>
      <c r="AM206" s="101"/>
      <c r="AN206" s="101"/>
      <c r="AO206" s="101"/>
      <c r="AP206" s="101"/>
      <c r="AQ206" s="12">
        <v>3090</v>
      </c>
      <c r="AR206" s="12">
        <v>3094</v>
      </c>
      <c r="AS206" s="12">
        <v>3082</v>
      </c>
      <c r="AT206" s="12">
        <v>3089</v>
      </c>
      <c r="AU206" s="12"/>
      <c r="AV206" s="12"/>
      <c r="AW206" s="12"/>
      <c r="AX206" s="12"/>
    </row>
    <row r="207" spans="1:50">
      <c r="A207" s="47">
        <v>2009</v>
      </c>
      <c r="B207" s="47">
        <v>5</v>
      </c>
      <c r="C207" s="98">
        <v>40108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 s="101">
        <f ca="1">IF(AND(MAX(OFFSET(D206,-$AJ$5,0):D206)&lt;D207),1,IF(AND(MIN(OFFSET(D206,-$AJ$5,0):D206)&gt;D207),-1,AJ206))</f>
        <v>0</v>
      </c>
      <c r="AK207" s="101"/>
      <c r="AL207" s="101"/>
      <c r="AM207" s="101"/>
      <c r="AN207" s="101"/>
      <c r="AO207" s="101"/>
      <c r="AP207" s="101"/>
      <c r="AQ207" s="12">
        <v>3103</v>
      </c>
      <c r="AR207" s="12">
        <v>3118</v>
      </c>
      <c r="AS207" s="12">
        <v>3100</v>
      </c>
      <c r="AT207" s="12">
        <v>3118</v>
      </c>
      <c r="AU207" s="12"/>
      <c r="AV207" s="12"/>
      <c r="AW207" s="12"/>
      <c r="AX207" s="12"/>
    </row>
    <row r="208" spans="1:50">
      <c r="A208" s="47">
        <v>2009</v>
      </c>
      <c r="B208" s="47">
        <v>6</v>
      </c>
      <c r="C208" s="98">
        <v>40109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 s="101">
        <f ca="1">IF(AND(MAX(OFFSET(D207,-$AJ$5,0):D207)&lt;D208),1,IF(AND(MIN(OFFSET(D207,-$AJ$5,0):D207)&gt;D208),-1,AJ207))</f>
        <v>0</v>
      </c>
      <c r="AK208" s="101"/>
      <c r="AL208" s="101"/>
      <c r="AM208" s="101"/>
      <c r="AN208" s="101"/>
      <c r="AO208" s="101"/>
      <c r="AP208" s="101"/>
      <c r="AQ208" s="12">
        <v>3126</v>
      </c>
      <c r="AR208" s="12">
        <v>3146</v>
      </c>
      <c r="AS208" s="12">
        <v>3123</v>
      </c>
      <c r="AT208" s="12">
        <v>3146</v>
      </c>
      <c r="AU208" s="12"/>
      <c r="AV208" s="12"/>
      <c r="AW208" s="12"/>
      <c r="AX208" s="12"/>
    </row>
    <row r="209" spans="1:50">
      <c r="A209" s="47">
        <v>2009</v>
      </c>
      <c r="B209" s="47">
        <v>2</v>
      </c>
      <c r="C209" s="98">
        <v>40112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s="101">
        <f ca="1">IF(AND(MAX(OFFSET(D208,-$AJ$5,0):D208)&lt;D209),1,IF(AND(MIN(OFFSET(D208,-$AJ$5,0):D208)&gt;D209),-1,AJ208))</f>
        <v>0</v>
      </c>
      <c r="AK209" s="101"/>
      <c r="AL209" s="101"/>
      <c r="AM209" s="101"/>
      <c r="AN209" s="101"/>
      <c r="AO209" s="101"/>
      <c r="AP209" s="101"/>
      <c r="AQ209" s="12">
        <v>3131</v>
      </c>
      <c r="AR209" s="12">
        <v>3131</v>
      </c>
      <c r="AS209" s="12">
        <v>3120</v>
      </c>
      <c r="AT209" s="12">
        <v>3129</v>
      </c>
      <c r="AU209" s="12"/>
      <c r="AV209" s="12"/>
      <c r="AW209" s="12"/>
      <c r="AX209" s="12"/>
    </row>
    <row r="210" spans="1:50">
      <c r="A210" s="47">
        <v>2009</v>
      </c>
      <c r="B210" s="47">
        <v>3</v>
      </c>
      <c r="C210" s="98">
        <v>40113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 s="101">
        <f ca="1">IF(AND(MAX(OFFSET(D209,-$AJ$5,0):D209)&lt;D210),1,IF(AND(MIN(OFFSET(D209,-$AJ$5,0):D209)&gt;D210),-1,AJ209))</f>
        <v>0</v>
      </c>
      <c r="AK210" s="101"/>
      <c r="AL210" s="101"/>
      <c r="AM210" s="101"/>
      <c r="AN210" s="101"/>
      <c r="AO210" s="101"/>
      <c r="AP210" s="101"/>
      <c r="AQ210" s="12">
        <v>3090</v>
      </c>
      <c r="AR210" s="12">
        <v>3097</v>
      </c>
      <c r="AS210" s="12">
        <v>3088</v>
      </c>
      <c r="AT210" s="12">
        <v>3094</v>
      </c>
      <c r="AU210" s="12"/>
      <c r="AV210" s="12"/>
      <c r="AW210" s="12"/>
      <c r="AX210" s="12"/>
    </row>
    <row r="211" spans="1:50">
      <c r="A211" s="47">
        <v>2009</v>
      </c>
      <c r="B211" s="47">
        <v>4</v>
      </c>
      <c r="C211" s="98">
        <v>40114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s="101">
        <f ca="1">IF(AND(MAX(OFFSET(D210,-$AJ$5,0):D210)&lt;D211),1,IF(AND(MIN(OFFSET(D210,-$AJ$5,0):D210)&gt;D211),-1,AJ210))</f>
        <v>0</v>
      </c>
      <c r="AK211" s="101"/>
      <c r="AL211" s="101"/>
      <c r="AM211" s="101"/>
      <c r="AN211" s="101"/>
      <c r="AO211" s="101"/>
      <c r="AP211" s="101"/>
      <c r="AQ211" s="12">
        <v>3078</v>
      </c>
      <c r="AR211" s="12">
        <v>3080</v>
      </c>
      <c r="AS211" s="12">
        <v>3051</v>
      </c>
      <c r="AT211" s="12">
        <v>3062</v>
      </c>
      <c r="AU211" s="12"/>
      <c r="AV211" s="12"/>
      <c r="AW211" s="12"/>
      <c r="AX211" s="12"/>
    </row>
    <row r="212" spans="1:50">
      <c r="A212" s="47">
        <v>2009</v>
      </c>
      <c r="B212" s="47">
        <v>5</v>
      </c>
      <c r="C212" s="98">
        <v>40115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 s="101">
        <f ca="1">IF(AND(MAX(OFFSET(D211,-$AJ$5,0):D211)&lt;D212),1,IF(AND(MIN(OFFSET(D211,-$AJ$5,0):D211)&gt;D212),-1,AJ211))</f>
        <v>0</v>
      </c>
      <c r="AK212" s="101"/>
      <c r="AL212" s="101"/>
      <c r="AM212" s="101"/>
      <c r="AN212" s="101"/>
      <c r="AO212" s="101"/>
      <c r="AP212" s="101"/>
      <c r="AQ212" s="12">
        <v>3011</v>
      </c>
      <c r="AR212" s="12">
        <v>3018</v>
      </c>
      <c r="AS212" s="12">
        <v>3003</v>
      </c>
      <c r="AT212" s="12">
        <v>3012</v>
      </c>
      <c r="AU212" s="12"/>
      <c r="AV212" s="12"/>
      <c r="AW212" s="12"/>
      <c r="AX212" s="12"/>
    </row>
    <row r="213" spans="1:50">
      <c r="A213" s="47">
        <v>2009</v>
      </c>
      <c r="B213" s="47">
        <v>6</v>
      </c>
      <c r="C213" s="98">
        <v>40116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 s="101">
        <f ca="1">IF(AND(MAX(OFFSET(D212,-$AJ$5,0):D212)&lt;D213),1,IF(AND(MIN(OFFSET(D212,-$AJ$5,0):D212)&gt;D213),-1,AJ212))</f>
        <v>0</v>
      </c>
      <c r="AK213" s="101"/>
      <c r="AL213" s="101"/>
      <c r="AM213" s="101"/>
      <c r="AN213" s="101"/>
      <c r="AO213" s="101"/>
      <c r="AP213" s="101"/>
      <c r="AQ213" s="12">
        <v>3089</v>
      </c>
      <c r="AR213" s="12">
        <v>3089</v>
      </c>
      <c r="AS213" s="12">
        <v>3071</v>
      </c>
      <c r="AT213" s="12">
        <v>3072</v>
      </c>
      <c r="AU213" s="12"/>
      <c r="AV213" s="12"/>
      <c r="AW213" s="12"/>
      <c r="AX213" s="12"/>
    </row>
    <row r="214" spans="1:50">
      <c r="A214" s="47">
        <v>2009</v>
      </c>
      <c r="B214" s="47">
        <v>2</v>
      </c>
      <c r="C214" s="98">
        <v>40119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 s="101">
        <f ca="1">IF(AND(MAX(OFFSET(D213,-$AJ$5,0):D213)&lt;D214),1,IF(AND(MIN(OFFSET(D213,-$AJ$5,0):D213)&gt;D214),-1,AJ213))</f>
        <v>0</v>
      </c>
      <c r="AK214" s="101"/>
      <c r="AL214" s="101"/>
      <c r="AM214" s="101"/>
      <c r="AN214" s="101"/>
      <c r="AO214" s="101"/>
      <c r="AP214" s="101"/>
      <c r="AQ214" s="12">
        <v>3022</v>
      </c>
      <c r="AR214" s="12">
        <v>3044</v>
      </c>
      <c r="AS214" s="12">
        <v>3021</v>
      </c>
      <c r="AT214" s="12">
        <v>3039</v>
      </c>
      <c r="AU214" s="12"/>
      <c r="AV214" s="12"/>
      <c r="AW214" s="12"/>
      <c r="AX214" s="12"/>
    </row>
    <row r="215" spans="1:50">
      <c r="A215" s="47">
        <v>2009</v>
      </c>
      <c r="B215" s="47">
        <v>4</v>
      </c>
      <c r="C215" s="98">
        <v>40121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 s="101">
        <f ca="1">IF(AND(MAX(OFFSET(D214,-$AJ$5,0):D214)&lt;D215),1,IF(AND(MIN(OFFSET(D214,-$AJ$5,0):D214)&gt;D215),-1,AJ214))</f>
        <v>0</v>
      </c>
      <c r="AK215" s="101"/>
      <c r="AL215" s="101"/>
      <c r="AM215" s="101"/>
      <c r="AN215" s="101"/>
      <c r="AO215" s="101"/>
      <c r="AP215" s="101"/>
      <c r="AQ215" s="12">
        <v>3155</v>
      </c>
      <c r="AR215" s="12">
        <v>3161</v>
      </c>
      <c r="AS215" s="12">
        <v>3140</v>
      </c>
      <c r="AT215" s="12">
        <v>3159</v>
      </c>
      <c r="AU215" s="12"/>
      <c r="AV215" s="12"/>
      <c r="AW215" s="12"/>
      <c r="AX215" s="12"/>
    </row>
    <row r="216" spans="1:50">
      <c r="A216" s="47">
        <v>2009</v>
      </c>
      <c r="B216" s="47">
        <v>5</v>
      </c>
      <c r="C216" s="98">
        <v>40122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 s="101">
        <f ca="1">IF(AND(MAX(OFFSET(D215,-$AJ$5,0):D215)&lt;D216),1,IF(AND(MIN(OFFSET(D215,-$AJ$5,0):D215)&gt;D216),-1,AJ215))</f>
        <v>0</v>
      </c>
      <c r="AK216" s="101"/>
      <c r="AL216" s="101"/>
      <c r="AM216" s="101"/>
      <c r="AN216" s="101"/>
      <c r="AO216" s="101"/>
      <c r="AP216" s="101"/>
      <c r="AQ216" s="12">
        <v>3194</v>
      </c>
      <c r="AR216" s="12">
        <v>3195</v>
      </c>
      <c r="AS216" s="12">
        <v>3164</v>
      </c>
      <c r="AT216" s="12">
        <v>3172</v>
      </c>
      <c r="AU216" s="12"/>
      <c r="AV216" s="12"/>
      <c r="AW216" s="12"/>
      <c r="AX216" s="12"/>
    </row>
    <row r="217" spans="1:50">
      <c r="A217" s="47">
        <v>2009</v>
      </c>
      <c r="B217" s="47">
        <v>6</v>
      </c>
      <c r="C217" s="98">
        <v>40123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 s="101">
        <f ca="1">IF(AND(MAX(OFFSET(D216,-$AJ$5,0):D216)&lt;D217),1,IF(AND(MIN(OFFSET(D216,-$AJ$5,0):D216)&gt;D217),-1,AJ216))</f>
        <v>0</v>
      </c>
      <c r="AK217" s="101"/>
      <c r="AL217" s="101"/>
      <c r="AM217" s="101"/>
      <c r="AN217" s="101"/>
      <c r="AO217" s="101"/>
      <c r="AP217" s="101"/>
      <c r="AQ217" s="12">
        <v>3191</v>
      </c>
      <c r="AR217" s="12">
        <v>3195</v>
      </c>
      <c r="AS217" s="12">
        <v>3183</v>
      </c>
      <c r="AT217" s="12">
        <v>3190</v>
      </c>
      <c r="AU217" s="12"/>
      <c r="AV217" s="12"/>
      <c r="AW217" s="12"/>
      <c r="AX217" s="12"/>
    </row>
    <row r="218" spans="1:50">
      <c r="A218" s="47">
        <v>2009</v>
      </c>
      <c r="B218" s="47">
        <v>2</v>
      </c>
      <c r="C218" s="98">
        <v>40126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 s="101">
        <f ca="1">IF(AND(MAX(OFFSET(D217,-$AJ$5,0):D217)&lt;D218),1,IF(AND(MIN(OFFSET(D217,-$AJ$5,0):D217)&gt;D218),-1,AJ217))</f>
        <v>0</v>
      </c>
      <c r="AK218" s="101"/>
      <c r="AL218" s="101"/>
      <c r="AM218" s="101"/>
      <c r="AN218" s="101"/>
      <c r="AO218" s="101"/>
      <c r="AP218" s="101"/>
      <c r="AQ218" s="12">
        <v>3182</v>
      </c>
      <c r="AR218" s="12">
        <v>3215</v>
      </c>
      <c r="AS218" s="12">
        <v>3174</v>
      </c>
      <c r="AT218" s="12">
        <v>3210</v>
      </c>
      <c r="AU218" s="12"/>
      <c r="AV218" s="12"/>
      <c r="AW218" s="12"/>
      <c r="AX218" s="12"/>
    </row>
    <row r="219" spans="1:50">
      <c r="A219" s="47">
        <v>2009</v>
      </c>
      <c r="B219" s="47">
        <v>3</v>
      </c>
      <c r="C219" s="98">
        <v>40127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 s="101">
        <f ca="1">IF(AND(MAX(OFFSET(D218,-$AJ$5,0):D218)&lt;D219),1,IF(AND(MIN(OFFSET(D218,-$AJ$5,0):D218)&gt;D219),-1,AJ218))</f>
        <v>0</v>
      </c>
      <c r="AK219" s="101"/>
      <c r="AL219" s="101"/>
      <c r="AM219" s="101"/>
      <c r="AN219" s="101"/>
      <c r="AO219" s="101"/>
      <c r="AP219" s="101"/>
      <c r="AQ219" s="12">
        <v>3202</v>
      </c>
      <c r="AR219" s="12">
        <v>3209</v>
      </c>
      <c r="AS219" s="12">
        <v>3177</v>
      </c>
      <c r="AT219" s="12">
        <v>3178</v>
      </c>
      <c r="AU219" s="12"/>
      <c r="AV219" s="12"/>
      <c r="AW219" s="12"/>
      <c r="AX219" s="12"/>
    </row>
    <row r="220" spans="1:50">
      <c r="A220" s="47">
        <v>2009</v>
      </c>
      <c r="B220" s="47">
        <v>4</v>
      </c>
      <c r="C220" s="98">
        <v>40128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 s="101">
        <f ca="1">IF(AND(MAX(OFFSET(D219,-$AJ$5,0):D219)&lt;D220),1,IF(AND(MIN(OFFSET(D219,-$AJ$5,0):D219)&gt;D220),-1,AJ219))</f>
        <v>0</v>
      </c>
      <c r="AK220" s="101"/>
      <c r="AL220" s="101"/>
      <c r="AM220" s="101"/>
      <c r="AN220" s="101"/>
      <c r="AO220" s="101"/>
      <c r="AP220" s="101"/>
      <c r="AQ220" s="12">
        <v>3201</v>
      </c>
      <c r="AR220" s="12">
        <v>3210</v>
      </c>
      <c r="AS220" s="12">
        <v>3193</v>
      </c>
      <c r="AT220" s="12">
        <v>3209</v>
      </c>
      <c r="AU220" s="12"/>
      <c r="AV220" s="12"/>
      <c r="AW220" s="12"/>
      <c r="AX220" s="12"/>
    </row>
    <row r="221" spans="1:50">
      <c r="A221" s="47">
        <v>2009</v>
      </c>
      <c r="B221" s="47">
        <v>5</v>
      </c>
      <c r="C221" s="98">
        <v>40129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 s="101">
        <f ca="1">IF(AND(MAX(OFFSET(D220,-$AJ$5,0):D220)&lt;D221),1,IF(AND(MIN(OFFSET(D220,-$AJ$5,0):D220)&gt;D221),-1,AJ220))</f>
        <v>0</v>
      </c>
      <c r="AK221" s="101"/>
      <c r="AL221" s="101"/>
      <c r="AM221" s="101"/>
      <c r="AN221" s="101"/>
      <c r="AO221" s="101"/>
      <c r="AP221" s="101"/>
      <c r="AQ221" s="12">
        <v>3237</v>
      </c>
      <c r="AR221" s="12">
        <v>3250</v>
      </c>
      <c r="AS221" s="12">
        <v>3233</v>
      </c>
      <c r="AT221" s="12">
        <v>3248</v>
      </c>
      <c r="AU221" s="12"/>
      <c r="AV221" s="12"/>
      <c r="AW221" s="12"/>
      <c r="AX221" s="12"/>
    </row>
    <row r="222" spans="1:50">
      <c r="A222" s="47">
        <v>2009</v>
      </c>
      <c r="B222" s="47">
        <v>6</v>
      </c>
      <c r="C222" s="98">
        <v>40130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 s="101">
        <f ca="1">IF(AND(MAX(OFFSET(D221,-$AJ$5,0):D221)&lt;D222),1,IF(AND(MIN(OFFSET(D221,-$AJ$5,0):D221)&gt;D222),-1,AJ221))</f>
        <v>0</v>
      </c>
      <c r="AK222" s="101"/>
      <c r="AL222" s="101"/>
      <c r="AM222" s="101"/>
      <c r="AN222" s="101"/>
      <c r="AO222" s="101"/>
      <c r="AP222" s="101"/>
      <c r="AQ222" s="12">
        <v>3215</v>
      </c>
      <c r="AR222" s="12">
        <v>3224</v>
      </c>
      <c r="AS222" s="12">
        <v>3207</v>
      </c>
      <c r="AT222" s="12">
        <v>3222</v>
      </c>
      <c r="AU222" s="12"/>
      <c r="AV222" s="12"/>
      <c r="AW222" s="12"/>
      <c r="AX222" s="12"/>
    </row>
    <row r="223" spans="1:50">
      <c r="A223" s="47">
        <v>2009</v>
      </c>
      <c r="B223" s="47">
        <v>2</v>
      </c>
      <c r="C223" s="98">
        <v>40133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01">
        <f ca="1">IF(AND(MAX(OFFSET(D222,-$AJ$5,0):D222)&lt;D223),1,IF(AND(MIN(OFFSET(D222,-$AJ$5,0):D222)&gt;D223),-1,AJ222))</f>
        <v>0</v>
      </c>
      <c r="AK223" s="101"/>
      <c r="AL223" s="101"/>
      <c r="AM223" s="101"/>
      <c r="AN223" s="101"/>
      <c r="AO223" s="101"/>
      <c r="AP223" s="101"/>
      <c r="AQ223" s="12">
        <v>3251</v>
      </c>
      <c r="AR223" s="12">
        <v>3267</v>
      </c>
      <c r="AS223" s="12">
        <v>3240</v>
      </c>
      <c r="AT223" s="12">
        <v>3261</v>
      </c>
      <c r="AU223" s="12"/>
      <c r="AV223" s="12"/>
      <c r="AW223" s="12"/>
      <c r="AX223" s="12"/>
    </row>
    <row r="224" spans="1:50">
      <c r="A224" s="47">
        <v>2009</v>
      </c>
      <c r="B224" s="47">
        <v>3</v>
      </c>
      <c r="C224" s="98">
        <v>40134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 s="101">
        <f ca="1">IF(AND(MAX(OFFSET(D223,-$AJ$5,0):D223)&lt;D224),1,IF(AND(MIN(OFFSET(D223,-$AJ$5,0):D223)&gt;D224),-1,AJ223))</f>
        <v>0</v>
      </c>
      <c r="AK224" s="101"/>
      <c r="AL224" s="101"/>
      <c r="AM224" s="101"/>
      <c r="AN224" s="101"/>
      <c r="AO224" s="101"/>
      <c r="AP224" s="101"/>
      <c r="AQ224" s="12">
        <v>3267</v>
      </c>
      <c r="AR224" s="12">
        <v>3278</v>
      </c>
      <c r="AS224" s="12">
        <v>3258</v>
      </c>
      <c r="AT224" s="12">
        <v>3259</v>
      </c>
      <c r="AU224" s="12"/>
      <c r="AV224" s="12"/>
      <c r="AW224" s="12"/>
      <c r="AX224" s="12"/>
    </row>
    <row r="225" spans="1:50">
      <c r="A225" s="47">
        <v>2009</v>
      </c>
      <c r="B225" s="47">
        <v>4</v>
      </c>
      <c r="C225" s="98">
        <v>40135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 s="101">
        <f ca="1">IF(AND(MAX(OFFSET(D224,-$AJ$5,0):D224)&lt;D225),1,IF(AND(MIN(OFFSET(D224,-$AJ$5,0):D224)&gt;D225),-1,AJ224))</f>
        <v>0</v>
      </c>
      <c r="AK225" s="101"/>
      <c r="AL225" s="101"/>
      <c r="AM225" s="101"/>
      <c r="AN225" s="101"/>
      <c r="AO225" s="101"/>
      <c r="AP225" s="101"/>
      <c r="AQ225" s="12">
        <v>3283</v>
      </c>
      <c r="AR225" s="12">
        <v>3290</v>
      </c>
      <c r="AS225" s="12">
        <v>3267</v>
      </c>
      <c r="AT225" s="12">
        <v>3275</v>
      </c>
      <c r="AU225" s="12"/>
      <c r="AV225" s="12"/>
      <c r="AW225" s="12"/>
      <c r="AX225" s="12"/>
    </row>
    <row r="226" spans="1:50">
      <c r="A226" s="47">
        <v>2009</v>
      </c>
      <c r="B226" s="47">
        <v>5</v>
      </c>
      <c r="C226" s="98">
        <v>40136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 s="101">
        <f ca="1">IF(AND(MAX(OFFSET(D225,-$AJ$5,0):D225)&lt;D226),1,IF(AND(MIN(OFFSET(D225,-$AJ$5,0):D225)&gt;D226),-1,AJ225))</f>
        <v>0</v>
      </c>
      <c r="AK226" s="101"/>
      <c r="AL226" s="101"/>
      <c r="AM226" s="101"/>
      <c r="AN226" s="101"/>
      <c r="AO226" s="101"/>
      <c r="AP226" s="101"/>
      <c r="AQ226" s="12">
        <v>3295</v>
      </c>
      <c r="AR226" s="12">
        <v>3297</v>
      </c>
      <c r="AS226" s="12">
        <v>3277</v>
      </c>
      <c r="AT226" s="12">
        <v>3289</v>
      </c>
      <c r="AU226" s="12"/>
      <c r="AV226" s="12"/>
      <c r="AW226" s="12"/>
      <c r="AX226" s="12"/>
    </row>
    <row r="227" spans="1:50">
      <c r="A227" s="47">
        <v>2009</v>
      </c>
      <c r="B227" s="47">
        <v>6</v>
      </c>
      <c r="C227" s="98">
        <v>40137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s="101">
        <f ca="1">IF(AND(MAX(OFFSET(D226,-$AJ$5,0):D226)&lt;D227),1,IF(AND(MIN(OFFSET(D226,-$AJ$5,0):D226)&gt;D227),-1,AJ226))</f>
        <v>0</v>
      </c>
      <c r="AK227" s="101"/>
      <c r="AL227" s="101"/>
      <c r="AM227" s="101"/>
      <c r="AN227" s="101"/>
      <c r="AO227" s="101"/>
      <c r="AP227" s="101"/>
      <c r="AQ227" s="12">
        <v>3279</v>
      </c>
      <c r="AR227" s="12">
        <v>3285</v>
      </c>
      <c r="AS227" s="12">
        <v>3268</v>
      </c>
      <c r="AT227" s="12">
        <v>3281</v>
      </c>
      <c r="AU227" s="12"/>
      <c r="AV227" s="12"/>
      <c r="AW227" s="12"/>
      <c r="AX227" s="12"/>
    </row>
    <row r="228" spans="1:50">
      <c r="A228" s="47">
        <v>2009</v>
      </c>
      <c r="B228" s="47">
        <v>3</v>
      </c>
      <c r="C228" s="98">
        <v>40141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 s="101">
        <f ca="1">IF(AND(MAX(OFFSET(D227,-$AJ$5,0):D227)&lt;D228),1,IF(AND(MIN(OFFSET(D227,-$AJ$5,0):D227)&gt;D228),-1,AJ227))</f>
        <v>0</v>
      </c>
      <c r="AK228" s="101"/>
      <c r="AL228" s="101"/>
      <c r="AM228" s="101"/>
      <c r="AN228" s="101"/>
      <c r="AO228" s="101"/>
      <c r="AP228" s="101"/>
      <c r="AQ228" s="12">
        <v>3330</v>
      </c>
      <c r="AR228" s="12">
        <v>3350</v>
      </c>
      <c r="AS228" s="12">
        <v>3318</v>
      </c>
      <c r="AT228" s="12">
        <v>3338</v>
      </c>
      <c r="AU228" s="12"/>
      <c r="AV228" s="12"/>
      <c r="AW228" s="12"/>
      <c r="AX228" s="12"/>
    </row>
    <row r="229" spans="1:50">
      <c r="A229" s="47">
        <v>2009</v>
      </c>
      <c r="B229" s="47">
        <v>4</v>
      </c>
      <c r="C229" s="98">
        <v>40142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 s="101">
        <f ca="1">IF(AND(MAX(OFFSET(D228,-$AJ$5,0):D228)&lt;D229),1,IF(AND(MIN(OFFSET(D228,-$AJ$5,0):D228)&gt;D229),-1,AJ228))</f>
        <v>0</v>
      </c>
      <c r="AK229" s="101"/>
      <c r="AL229" s="101"/>
      <c r="AM229" s="101"/>
      <c r="AN229" s="101"/>
      <c r="AO229" s="101"/>
      <c r="AP229" s="101"/>
      <c r="AQ229" s="12">
        <v>3339</v>
      </c>
      <c r="AR229" s="12">
        <v>3359</v>
      </c>
      <c r="AS229" s="12">
        <v>3326</v>
      </c>
      <c r="AT229" s="12">
        <v>3359</v>
      </c>
      <c r="AU229" s="12"/>
      <c r="AV229" s="12"/>
      <c r="AW229" s="12"/>
      <c r="AX229" s="12"/>
    </row>
    <row r="230" spans="1:50">
      <c r="A230" s="47">
        <v>2009</v>
      </c>
      <c r="B230" s="47">
        <v>5</v>
      </c>
      <c r="C230" s="98">
        <v>40143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 s="101">
        <f ca="1">IF(AND(MAX(OFFSET(D229,-$AJ$5,0):D229)&lt;D230),1,IF(AND(MIN(OFFSET(D229,-$AJ$5,0):D229)&gt;D230),-1,AJ229))</f>
        <v>0</v>
      </c>
      <c r="AK230" s="101"/>
      <c r="AL230" s="101"/>
      <c r="AM230" s="101"/>
      <c r="AN230" s="101"/>
      <c r="AO230" s="101"/>
      <c r="AP230" s="101"/>
      <c r="AQ230" s="12">
        <v>3350</v>
      </c>
      <c r="AR230" s="12">
        <v>3370</v>
      </c>
      <c r="AS230" s="12">
        <v>3323</v>
      </c>
      <c r="AT230" s="12">
        <v>3341</v>
      </c>
      <c r="AU230" s="12"/>
      <c r="AV230" s="12"/>
      <c r="AW230" s="12"/>
      <c r="AX230" s="12"/>
    </row>
    <row r="231" spans="1:50">
      <c r="A231" s="47">
        <v>2009</v>
      </c>
      <c r="B231" s="47">
        <v>7</v>
      </c>
      <c r="C231" s="99">
        <v>40144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 s="101">
        <f ca="1">IF(AND(MAX(OFFSET(D230,-$AJ$5,0):D230)&lt;D231),1,IF(AND(MIN(OFFSET(D230,-$AJ$5,0):D230)&gt;D231),-1,AJ230))</f>
        <v>0</v>
      </c>
      <c r="AK231" s="101"/>
      <c r="AL231" s="101"/>
      <c r="AM231" s="101"/>
      <c r="AN231" s="101"/>
      <c r="AO231" s="101"/>
      <c r="AP231" s="101"/>
      <c r="AQ231" s="12">
        <v>3261</v>
      </c>
      <c r="AR231" s="12">
        <v>3312</v>
      </c>
      <c r="AS231" s="12">
        <v>3246</v>
      </c>
      <c r="AT231" s="12">
        <v>3255</v>
      </c>
      <c r="AU231" s="12"/>
      <c r="AV231" s="12"/>
      <c r="AW231" s="12"/>
      <c r="AX231" s="12"/>
    </row>
    <row r="232" spans="1:50">
      <c r="A232" s="47">
        <v>2009</v>
      </c>
      <c r="B232" s="47">
        <v>2</v>
      </c>
      <c r="C232" s="98">
        <v>40147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 s="101">
        <f ca="1">IF(AND(MAX(OFFSET(D231,-$AJ$5,0):D231)&lt;D232),1,IF(AND(MIN(OFFSET(D231,-$AJ$5,0):D231)&gt;D232),-1,AJ231))</f>
        <v>0</v>
      </c>
      <c r="AK232" s="101"/>
      <c r="AL232" s="101"/>
      <c r="AM232" s="101"/>
      <c r="AN232" s="101"/>
      <c r="AO232" s="101"/>
      <c r="AP232" s="101"/>
      <c r="AQ232" s="12">
        <v>3269</v>
      </c>
      <c r="AR232" s="12">
        <v>3303</v>
      </c>
      <c r="AS232" s="12">
        <v>3236</v>
      </c>
      <c r="AT232" s="12">
        <v>3262</v>
      </c>
      <c r="AU232" s="12"/>
      <c r="AV232" s="12"/>
      <c r="AW232" s="12"/>
      <c r="AX232" s="12"/>
    </row>
    <row r="233" spans="1:50">
      <c r="A233" s="47">
        <v>2009</v>
      </c>
      <c r="B233" s="47">
        <v>3</v>
      </c>
      <c r="C233" s="98">
        <v>40148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 s="101">
        <f ca="1">IF(AND(MAX(OFFSET(D232,-$AJ$5,0):D232)&lt;D233),1,IF(AND(MIN(OFFSET(D232,-$AJ$5,0):D232)&gt;D233),-1,AJ232))</f>
        <v>0</v>
      </c>
      <c r="AK233" s="101"/>
      <c r="AL233" s="101"/>
      <c r="AM233" s="101"/>
      <c r="AN233" s="101"/>
      <c r="AO233" s="101"/>
      <c r="AP233" s="101"/>
      <c r="AQ233" s="12">
        <v>3286</v>
      </c>
      <c r="AR233" s="12">
        <v>3327</v>
      </c>
      <c r="AS233" s="12">
        <v>3281</v>
      </c>
      <c r="AT233" s="12">
        <v>3324</v>
      </c>
      <c r="AU233" s="12"/>
      <c r="AV233" s="12"/>
      <c r="AW233" s="12"/>
      <c r="AX233" s="12"/>
    </row>
    <row r="234" spans="1:50">
      <c r="A234" s="47">
        <v>2009</v>
      </c>
      <c r="B234" s="47">
        <v>4</v>
      </c>
      <c r="C234" s="98">
        <v>40149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 s="101">
        <f ca="1">IF(AND(MAX(OFFSET(D233,-$AJ$5,0):D233)&lt;D234),1,IF(AND(MIN(OFFSET(D233,-$AJ$5,0):D233)&gt;D234),-1,AJ233))</f>
        <v>0</v>
      </c>
      <c r="AK234" s="101"/>
      <c r="AL234" s="101"/>
      <c r="AM234" s="101"/>
      <c r="AN234" s="101"/>
      <c r="AO234" s="101"/>
      <c r="AP234" s="101"/>
      <c r="AQ234" s="12">
        <v>3349</v>
      </c>
      <c r="AR234" s="12">
        <v>3412</v>
      </c>
      <c r="AS234" s="12">
        <v>3344</v>
      </c>
      <c r="AT234" s="12">
        <v>3410</v>
      </c>
      <c r="AU234" s="12"/>
      <c r="AV234" s="12"/>
      <c r="AW234" s="12"/>
      <c r="AX234" s="12"/>
    </row>
    <row r="235" spans="1:50">
      <c r="A235" s="47">
        <v>2009</v>
      </c>
      <c r="B235" s="47">
        <v>5</v>
      </c>
      <c r="C235" s="98">
        <v>40150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 s="101">
        <f ca="1">IF(AND(MAX(OFFSET(D234,-$AJ$5,0):D234)&lt;D235),1,IF(AND(MIN(OFFSET(D234,-$AJ$5,0):D234)&gt;D235),-1,AJ234))</f>
        <v>0</v>
      </c>
      <c r="AK235" s="101"/>
      <c r="AL235" s="101"/>
      <c r="AM235" s="101"/>
      <c r="AN235" s="101"/>
      <c r="AO235" s="101"/>
      <c r="AP235" s="101"/>
      <c r="AQ235" s="12">
        <v>3453</v>
      </c>
      <c r="AR235" s="12">
        <v>3477</v>
      </c>
      <c r="AS235" s="12">
        <v>3435</v>
      </c>
      <c r="AT235" s="12">
        <v>3451</v>
      </c>
      <c r="AU235" s="12"/>
      <c r="AV235" s="12"/>
      <c r="AW235" s="12"/>
      <c r="AX235" s="12"/>
    </row>
    <row r="236" spans="1:50">
      <c r="A236" s="47">
        <v>2009</v>
      </c>
      <c r="B236" s="47">
        <v>6</v>
      </c>
      <c r="C236" s="98">
        <v>40151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 s="101">
        <f ca="1">IF(AND(MAX(OFFSET(D235,-$AJ$5,0):D235)&lt;D236),1,IF(AND(MIN(OFFSET(D235,-$AJ$5,0):D235)&gt;D236),-1,AJ235))</f>
        <v>0</v>
      </c>
      <c r="AK236" s="101"/>
      <c r="AL236" s="101"/>
      <c r="AM236" s="101"/>
      <c r="AN236" s="101"/>
      <c r="AO236" s="101"/>
      <c r="AP236" s="101"/>
      <c r="AQ236" s="12">
        <v>3433</v>
      </c>
      <c r="AR236" s="12">
        <v>3440</v>
      </c>
      <c r="AS236" s="12">
        <v>3407</v>
      </c>
      <c r="AT236" s="12">
        <v>3424</v>
      </c>
      <c r="AU236" s="12"/>
      <c r="AV236" s="12"/>
      <c r="AW236" s="12"/>
      <c r="AX236" s="12"/>
    </row>
    <row r="237" spans="1:50">
      <c r="A237" s="47">
        <v>2009</v>
      </c>
      <c r="B237" s="47">
        <v>2</v>
      </c>
      <c r="C237" s="98">
        <v>40154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 s="101">
        <f ca="1">IF(AND(MAX(OFFSET(D236,-$AJ$5,0):D236)&lt;D237),1,IF(AND(MIN(OFFSET(D236,-$AJ$5,0):D236)&gt;D237),-1,AJ236))</f>
        <v>0</v>
      </c>
      <c r="AK237" s="101"/>
      <c r="AL237" s="101"/>
      <c r="AM237" s="101"/>
      <c r="AN237" s="101"/>
      <c r="AO237" s="101"/>
      <c r="AP237" s="101"/>
      <c r="AQ237" s="12">
        <v>3362</v>
      </c>
      <c r="AR237" s="12">
        <v>3366</v>
      </c>
      <c r="AS237" s="12">
        <v>3323</v>
      </c>
      <c r="AT237" s="12">
        <v>3352</v>
      </c>
      <c r="AU237" s="12"/>
      <c r="AV237" s="12"/>
      <c r="AW237" s="12"/>
      <c r="AX237" s="12"/>
    </row>
    <row r="238" spans="1:50">
      <c r="A238" s="47">
        <v>2009</v>
      </c>
      <c r="B238" s="47">
        <v>3</v>
      </c>
      <c r="C238" s="98">
        <v>40155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 s="101">
        <f ca="1">IF(AND(MAX(OFFSET(D237,-$AJ$5,0):D237)&lt;D238),1,IF(AND(MIN(OFFSET(D237,-$AJ$5,0):D237)&gt;D238),-1,AJ237))</f>
        <v>0</v>
      </c>
      <c r="AK238" s="101"/>
      <c r="AL238" s="101"/>
      <c r="AM238" s="101"/>
      <c r="AN238" s="101"/>
      <c r="AO238" s="101"/>
      <c r="AP238" s="101"/>
      <c r="AQ238" s="12">
        <v>3344</v>
      </c>
      <c r="AR238" s="12">
        <v>3365</v>
      </c>
      <c r="AS238" s="12">
        <v>3319</v>
      </c>
      <c r="AT238" s="12">
        <v>3335</v>
      </c>
      <c r="AU238" s="12"/>
      <c r="AV238" s="12"/>
      <c r="AW238" s="12"/>
      <c r="AX238" s="12"/>
    </row>
    <row r="239" spans="1:50">
      <c r="A239" s="47">
        <v>2009</v>
      </c>
      <c r="B239" s="47">
        <v>4</v>
      </c>
      <c r="C239" s="98">
        <v>40156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 s="101">
        <f ca="1">IF(AND(MAX(OFFSET(D238,-$AJ$5,0):D238)&lt;D239),1,IF(AND(MIN(OFFSET(D238,-$AJ$5,0):D238)&gt;D239),-1,AJ238))</f>
        <v>0</v>
      </c>
      <c r="AK239" s="101"/>
      <c r="AL239" s="101"/>
      <c r="AM239" s="101"/>
      <c r="AN239" s="101"/>
      <c r="AO239" s="101"/>
      <c r="AP239" s="101"/>
      <c r="AQ239" s="12">
        <v>3230</v>
      </c>
      <c r="AR239" s="12">
        <v>3243</v>
      </c>
      <c r="AS239" s="12">
        <v>3218</v>
      </c>
      <c r="AT239" s="12">
        <v>3219</v>
      </c>
      <c r="AU239" s="12"/>
      <c r="AV239" s="12"/>
      <c r="AW239" s="12"/>
      <c r="AX239" s="12"/>
    </row>
    <row r="240" spans="1:50">
      <c r="A240" s="47">
        <v>2009</v>
      </c>
      <c r="B240" s="47">
        <v>5</v>
      </c>
      <c r="C240" s="98">
        <v>40157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 s="101">
        <f ca="1">IF(AND(MAX(OFFSET(D239,-$AJ$5,0):D239)&lt;D240),1,IF(AND(MIN(OFFSET(D239,-$AJ$5,0):D239)&gt;D240),-1,AJ239))</f>
        <v>0</v>
      </c>
      <c r="AK240" s="101"/>
      <c r="AL240" s="101"/>
      <c r="AM240" s="101"/>
      <c r="AN240" s="101"/>
      <c r="AO240" s="101"/>
      <c r="AP240" s="101"/>
      <c r="AQ240" s="12">
        <v>3221</v>
      </c>
      <c r="AR240" s="12">
        <v>3242</v>
      </c>
      <c r="AS240" s="12">
        <v>3185</v>
      </c>
      <c r="AT240" s="12">
        <v>3198</v>
      </c>
      <c r="AU240" s="12"/>
      <c r="AV240" s="12"/>
      <c r="AW240" s="12"/>
      <c r="AX240" s="12"/>
    </row>
    <row r="241" spans="1:50">
      <c r="A241" s="47">
        <v>2009</v>
      </c>
      <c r="B241" s="47">
        <v>6</v>
      </c>
      <c r="C241" s="98">
        <v>40158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 s="101">
        <f ca="1">IF(AND(MAX(OFFSET(D240,-$AJ$5,0):D240)&lt;D241),1,IF(AND(MIN(OFFSET(D240,-$AJ$5,0):D240)&gt;D241),-1,AJ240))</f>
        <v>0</v>
      </c>
      <c r="AK241" s="101"/>
      <c r="AL241" s="101"/>
      <c r="AM241" s="101"/>
      <c r="AN241" s="101"/>
      <c r="AO241" s="101"/>
      <c r="AP241" s="101"/>
      <c r="AQ241" s="12">
        <v>3228</v>
      </c>
      <c r="AR241" s="12">
        <v>3268</v>
      </c>
      <c r="AS241" s="12">
        <v>3225</v>
      </c>
      <c r="AT241" s="12">
        <v>3265</v>
      </c>
      <c r="AU241" s="12"/>
      <c r="AV241" s="12"/>
      <c r="AW241" s="12"/>
      <c r="AX241" s="12"/>
    </row>
    <row r="242" spans="1:50">
      <c r="A242" s="47">
        <v>2009</v>
      </c>
      <c r="B242" s="47">
        <v>2</v>
      </c>
      <c r="C242" s="98">
        <v>40161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 s="101">
        <f ca="1">IF(AND(MAX(OFFSET(D241,-$AJ$5,0):D241)&lt;D242),1,IF(AND(MIN(OFFSET(D241,-$AJ$5,0):D241)&gt;D242),-1,AJ241))</f>
        <v>0</v>
      </c>
      <c r="AK242" s="101"/>
      <c r="AL242" s="101"/>
      <c r="AM242" s="101"/>
      <c r="AN242" s="101"/>
      <c r="AO242" s="101"/>
      <c r="AP242" s="101"/>
      <c r="AQ242" s="12">
        <v>3207</v>
      </c>
      <c r="AR242" s="12">
        <v>3230</v>
      </c>
      <c r="AS242" s="12">
        <v>3194</v>
      </c>
      <c r="AT242" s="12">
        <v>3223</v>
      </c>
      <c r="AU242" s="12"/>
      <c r="AV242" s="12"/>
      <c r="AW242" s="12"/>
      <c r="AX242" s="12"/>
    </row>
    <row r="243" spans="1:50">
      <c r="A243" s="47">
        <v>2009</v>
      </c>
      <c r="B243" s="47">
        <v>3</v>
      </c>
      <c r="C243" s="98">
        <v>40162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01">
        <f ca="1">IF(AND(MAX(OFFSET(D242,-$AJ$5,0):D242)&lt;D243),1,IF(AND(MIN(OFFSET(D242,-$AJ$5,0):D242)&gt;D243),-1,AJ242))</f>
        <v>0</v>
      </c>
      <c r="AK243" s="101"/>
      <c r="AL243" s="101"/>
      <c r="AM243" s="101"/>
      <c r="AN243" s="101"/>
      <c r="AO243" s="101"/>
      <c r="AP243" s="101"/>
      <c r="AQ243" s="12">
        <v>3227</v>
      </c>
      <c r="AR243" s="12">
        <v>3235</v>
      </c>
      <c r="AS243" s="12">
        <v>3219</v>
      </c>
      <c r="AT243" s="12">
        <v>3221</v>
      </c>
      <c r="AU243" s="12"/>
      <c r="AV243" s="12"/>
      <c r="AW243" s="12"/>
      <c r="AX243" s="12"/>
    </row>
    <row r="244" spans="1:50">
      <c r="A244" s="47">
        <v>2009</v>
      </c>
      <c r="B244" s="47">
        <v>4</v>
      </c>
      <c r="C244" s="98">
        <v>40163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 s="101">
        <f ca="1">IF(AND(MAX(OFFSET(D243,-$AJ$5,0):D243)&lt;D244),1,IF(AND(MIN(OFFSET(D243,-$AJ$5,0):D243)&gt;D244),-1,AJ243))</f>
        <v>0</v>
      </c>
      <c r="AK244" s="101"/>
      <c r="AL244" s="101"/>
      <c r="AM244" s="101"/>
      <c r="AN244" s="101"/>
      <c r="AO244" s="101"/>
      <c r="AP244" s="101"/>
      <c r="AQ244" s="12">
        <v>3247</v>
      </c>
      <c r="AR244" s="12">
        <v>3260</v>
      </c>
      <c r="AS244" s="12">
        <v>3239</v>
      </c>
      <c r="AT244" s="12">
        <v>3251</v>
      </c>
      <c r="AU244" s="12"/>
      <c r="AV244" s="12"/>
      <c r="AW244" s="12"/>
      <c r="AX244" s="12"/>
    </row>
    <row r="245" spans="1:50">
      <c r="A245" s="47">
        <v>2009</v>
      </c>
      <c r="B245" s="47">
        <v>5</v>
      </c>
      <c r="C245" s="98">
        <v>40164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 s="101">
        <f ca="1">IF(AND(MAX(OFFSET(D244,-$AJ$5,0):D244)&lt;D245),1,IF(AND(MIN(OFFSET(D244,-$AJ$5,0):D244)&gt;D245),-1,AJ244))</f>
        <v>0</v>
      </c>
      <c r="AK245" s="101"/>
      <c r="AL245" s="101"/>
      <c r="AM245" s="101"/>
      <c r="AN245" s="101"/>
      <c r="AO245" s="101"/>
      <c r="AP245" s="101"/>
      <c r="AQ245" s="12">
        <v>3306</v>
      </c>
      <c r="AR245" s="12">
        <v>3314</v>
      </c>
      <c r="AS245" s="12">
        <v>3271</v>
      </c>
      <c r="AT245" s="12">
        <v>3271</v>
      </c>
      <c r="AU245" s="12"/>
      <c r="AV245" s="12"/>
      <c r="AW245" s="12"/>
      <c r="AX245" s="12"/>
    </row>
    <row r="246" spans="1:50">
      <c r="A246" s="47">
        <v>2009</v>
      </c>
      <c r="B246" s="47">
        <v>6</v>
      </c>
      <c r="C246" s="98">
        <v>40165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 s="101">
        <f ca="1">IF(AND(MAX(OFFSET(D245,-$AJ$5,0):D245)&lt;D246),1,IF(AND(MIN(OFFSET(D245,-$AJ$5,0):D245)&gt;D246),-1,AJ245))</f>
        <v>0</v>
      </c>
      <c r="AK246" s="101"/>
      <c r="AL246" s="101"/>
      <c r="AM246" s="101"/>
      <c r="AN246" s="101"/>
      <c r="AO246" s="101"/>
      <c r="AP246" s="101"/>
      <c r="AQ246" s="12">
        <v>3197</v>
      </c>
      <c r="AR246" s="12">
        <v>3212</v>
      </c>
      <c r="AS246" s="12">
        <v>3175</v>
      </c>
      <c r="AT246" s="12">
        <v>3202</v>
      </c>
      <c r="AU246" s="12"/>
      <c r="AV246" s="12"/>
      <c r="AW246" s="12"/>
      <c r="AX246" s="12"/>
    </row>
    <row r="247" spans="1:50">
      <c r="A247" s="47">
        <v>2009</v>
      </c>
      <c r="B247" s="47">
        <v>2</v>
      </c>
      <c r="C247" s="98">
        <v>40168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 s="101">
        <f ca="1">IF(AND(MAX(OFFSET(D246,-$AJ$5,0):D246)&lt;D247),1,IF(AND(MIN(OFFSET(D246,-$AJ$5,0):D246)&gt;D247),-1,AJ246))</f>
        <v>0</v>
      </c>
      <c r="AK247" s="101"/>
      <c r="AL247" s="101"/>
      <c r="AM247" s="101"/>
      <c r="AN247" s="101"/>
      <c r="AO247" s="101"/>
      <c r="AP247" s="101"/>
      <c r="AQ247" s="12">
        <v>3251</v>
      </c>
      <c r="AR247" s="12">
        <v>3262</v>
      </c>
      <c r="AS247" s="12">
        <v>3241</v>
      </c>
      <c r="AT247" s="12">
        <v>3251</v>
      </c>
      <c r="AU247" s="12"/>
      <c r="AV247" s="12"/>
      <c r="AW247" s="12"/>
      <c r="AX247" s="12"/>
    </row>
    <row r="248" spans="1:50">
      <c r="A248" s="47">
        <v>2009</v>
      </c>
      <c r="B248" s="47">
        <v>3</v>
      </c>
      <c r="C248" s="98">
        <v>40169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s="101">
        <f ca="1">IF(AND(MAX(OFFSET(D247,-$AJ$5,0):D247)&lt;D248),1,IF(AND(MIN(OFFSET(D247,-$AJ$5,0):D247)&gt;D248),-1,AJ247))</f>
        <v>0</v>
      </c>
      <c r="AK248" s="101"/>
      <c r="AL248" s="101"/>
      <c r="AM248" s="101"/>
      <c r="AN248" s="101"/>
      <c r="AO248" s="101"/>
      <c r="AP248" s="101"/>
      <c r="AQ248" s="12">
        <v>3221</v>
      </c>
      <c r="AR248" s="12">
        <v>3228</v>
      </c>
      <c r="AS248" s="12">
        <v>3217</v>
      </c>
      <c r="AT248" s="12">
        <v>3228</v>
      </c>
      <c r="AU248" s="1">
        <v>3248</v>
      </c>
      <c r="AV248" s="1">
        <v>3266</v>
      </c>
      <c r="AW248" s="1">
        <v>3243</v>
      </c>
      <c r="AX248" s="1">
        <v>3265</v>
      </c>
    </row>
    <row r="249" spans="1:50">
      <c r="A249" s="47">
        <v>2009</v>
      </c>
      <c r="B249" s="47">
        <v>5</v>
      </c>
      <c r="C249" s="98">
        <v>40171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 s="101">
        <f ca="1">IF(AND(MAX(OFFSET(D248,-$AJ$5,0):D248)&lt;D249),1,IF(AND(MIN(OFFSET(D248,-$AJ$5,0):D248)&gt;D249),-1,AJ248))</f>
        <v>0</v>
      </c>
      <c r="AK249" s="101"/>
      <c r="AL249" s="101"/>
      <c r="AM249" s="101"/>
      <c r="AN249" s="101"/>
      <c r="AO249" s="101"/>
      <c r="AP249" s="101"/>
      <c r="AQ249" s="12">
        <v>3235</v>
      </c>
      <c r="AR249" s="12">
        <v>3251</v>
      </c>
      <c r="AS249" s="12">
        <v>3227</v>
      </c>
      <c r="AT249" s="12">
        <v>3251</v>
      </c>
      <c r="AU249" s="1">
        <v>3253</v>
      </c>
      <c r="AV249" s="1">
        <v>3259</v>
      </c>
      <c r="AW249" s="1">
        <v>3248</v>
      </c>
      <c r="AX249" s="1">
        <v>3256</v>
      </c>
    </row>
    <row r="250" spans="1:50">
      <c r="A250" s="47">
        <v>2009</v>
      </c>
      <c r="B250" s="47">
        <v>6</v>
      </c>
      <c r="C250" s="98">
        <v>40172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 s="101">
        <f ca="1">IF(AND(MAX(OFFSET(D249,-$AJ$5,0):D249)&lt;D250),1,IF(AND(MIN(OFFSET(D249,-$AJ$5,0):D249)&gt;D250),-1,AJ249))</f>
        <v>0</v>
      </c>
      <c r="AK250" s="101"/>
      <c r="AL250" s="101"/>
      <c r="AM250" s="101"/>
      <c r="AN250" s="101"/>
      <c r="AO250" s="101"/>
      <c r="AP250" s="101"/>
      <c r="AQ250" s="12">
        <v>3266</v>
      </c>
      <c r="AR250" s="12">
        <v>3267</v>
      </c>
      <c r="AS250" s="12">
        <v>3257</v>
      </c>
      <c r="AT250" s="12">
        <v>3263</v>
      </c>
      <c r="AU250" s="1">
        <v>3264</v>
      </c>
      <c r="AV250" s="1">
        <v>3266</v>
      </c>
      <c r="AW250" s="1">
        <v>3261</v>
      </c>
      <c r="AX250" s="1">
        <v>3265</v>
      </c>
    </row>
    <row r="251" spans="1:50">
      <c r="A251" s="47">
        <v>2009</v>
      </c>
      <c r="B251" s="47">
        <v>2</v>
      </c>
      <c r="C251" s="98">
        <v>40175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s="101">
        <f ca="1">IF(AND(MAX(OFFSET(D250,-$AJ$5,0):D250)&lt;D251),1,IF(AND(MIN(OFFSET(D250,-$AJ$5,0):D250)&gt;D251),-1,AJ250))</f>
        <v>0</v>
      </c>
      <c r="AK251" s="101"/>
      <c r="AL251" s="101"/>
      <c r="AM251" s="101"/>
      <c r="AN251" s="101"/>
      <c r="AO251" s="101"/>
      <c r="AP251" s="101"/>
      <c r="AQ251" s="12">
        <v>3276</v>
      </c>
      <c r="AR251" s="12">
        <v>3293</v>
      </c>
      <c r="AS251" s="12">
        <v>3271</v>
      </c>
      <c r="AT251" s="12">
        <v>3293</v>
      </c>
      <c r="AU251" s="1">
        <v>3285</v>
      </c>
      <c r="AV251" s="1">
        <v>3291</v>
      </c>
      <c r="AW251" s="1">
        <v>3279</v>
      </c>
      <c r="AX251" s="1">
        <v>3282</v>
      </c>
    </row>
    <row r="252" spans="1:50">
      <c r="A252" s="47">
        <v>2009</v>
      </c>
      <c r="B252" s="47">
        <v>3</v>
      </c>
      <c r="C252" s="98">
        <v>40176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s="101">
        <f ca="1">IF(AND(MAX(OFFSET(D251,-$AJ$5,0):D251)&lt;D252),1,IF(AND(MIN(OFFSET(D251,-$AJ$5,0):D251)&gt;D252),-1,AJ251))</f>
        <v>0</v>
      </c>
      <c r="AK252" s="101"/>
      <c r="AL252" s="101"/>
      <c r="AM252" s="101"/>
      <c r="AN252" s="101"/>
      <c r="AO252" s="101"/>
      <c r="AP252" s="101"/>
      <c r="AQ252" s="12">
        <v>3275</v>
      </c>
      <c r="AR252" s="12">
        <v>3276</v>
      </c>
      <c r="AS252" s="12">
        <v>3266</v>
      </c>
      <c r="AT252" s="12">
        <v>3273</v>
      </c>
      <c r="AU252" s="1">
        <v>3273</v>
      </c>
      <c r="AV252" s="1">
        <v>3283</v>
      </c>
      <c r="AW252" s="1">
        <v>3267</v>
      </c>
      <c r="AX252" s="1">
        <v>3276</v>
      </c>
    </row>
    <row r="253" spans="1:50">
      <c r="A253" s="47">
        <v>2009</v>
      </c>
      <c r="B253" s="47">
        <v>4</v>
      </c>
      <c r="C253" s="98">
        <v>40177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 s="101">
        <f ca="1">IF(AND(MAX(OFFSET(D252,-$AJ$5,0):D252)&lt;D253),1,IF(AND(MIN(OFFSET(D252,-$AJ$5,0):D252)&gt;D253),-1,AJ252))</f>
        <v>0</v>
      </c>
      <c r="AK253" s="101"/>
      <c r="AL253" s="101"/>
      <c r="AM253" s="101"/>
      <c r="AN253" s="101"/>
      <c r="AO253" s="101"/>
      <c r="AP253" s="101"/>
      <c r="AQ253" s="12">
        <v>3251</v>
      </c>
      <c r="AR253" s="12">
        <v>3262</v>
      </c>
      <c r="AS253" s="12">
        <v>3243</v>
      </c>
      <c r="AT253" s="12">
        <v>3259</v>
      </c>
      <c r="AU253" s="1">
        <v>3273</v>
      </c>
      <c r="AV253" s="1">
        <v>3283</v>
      </c>
      <c r="AW253" s="1">
        <v>3267</v>
      </c>
      <c r="AX253" s="1">
        <v>3276</v>
      </c>
    </row>
    <row r="254" spans="1:50">
      <c r="A254" s="47">
        <v>2010</v>
      </c>
      <c r="B254" s="47">
        <v>2</v>
      </c>
      <c r="C254" s="98">
        <v>40182</v>
      </c>
      <c r="D254">
        <v>10583.96</v>
      </c>
      <c r="E254">
        <v>1132.99</v>
      </c>
      <c r="F254">
        <v>2308.42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1121.3</v>
      </c>
      <c r="M254">
        <v>0</v>
      </c>
      <c r="N254">
        <v>1521.7</v>
      </c>
      <c r="O254">
        <v>81.510000000000005</v>
      </c>
      <c r="P254">
        <v>418.5</v>
      </c>
      <c r="Q254">
        <v>0</v>
      </c>
      <c r="R254">
        <v>10583.96</v>
      </c>
      <c r="S254">
        <v>1132.99</v>
      </c>
      <c r="T254">
        <v>2308.42</v>
      </c>
      <c r="U254">
        <v>20.04</v>
      </c>
      <c r="V254">
        <v>3.84</v>
      </c>
      <c r="W254">
        <v>2.65</v>
      </c>
      <c r="X254">
        <v>1.3677999999999999</v>
      </c>
      <c r="Y254">
        <v>138.18</v>
      </c>
      <c r="Z254">
        <v>92.97</v>
      </c>
      <c r="AA254">
        <v>84.5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 s="101">
        <f ca="1">IF(AND(MAX(OFFSET(D253,-$AJ$5,0):D253)&lt;D254),1,IF(AND(MIN(OFFSET(D253,-$AJ$5,0):D253)&gt;D254),-1,AJ253))</f>
        <v>1</v>
      </c>
      <c r="AK254" s="101"/>
      <c r="AL254" s="101"/>
      <c r="AM254" s="101"/>
      <c r="AN254" s="101"/>
      <c r="AO254" s="101"/>
      <c r="AP254" s="101"/>
      <c r="AQ254" s="12">
        <v>3282</v>
      </c>
      <c r="AR254" s="12">
        <v>3308</v>
      </c>
      <c r="AS254" s="12">
        <v>3276</v>
      </c>
      <c r="AT254" s="12">
        <v>3306</v>
      </c>
      <c r="AU254" s="1">
        <v>3315</v>
      </c>
      <c r="AV254" s="1">
        <v>3353</v>
      </c>
      <c r="AW254" s="1">
        <v>3314</v>
      </c>
      <c r="AX254" s="1">
        <v>3343</v>
      </c>
    </row>
    <row r="255" spans="1:50">
      <c r="A255" s="47">
        <v>2010</v>
      </c>
      <c r="B255" s="47">
        <v>3</v>
      </c>
      <c r="C255" s="98">
        <v>40183</v>
      </c>
      <c r="D255">
        <v>10572.02</v>
      </c>
      <c r="E255">
        <v>1136.52</v>
      </c>
      <c r="F255">
        <v>2308.71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1119.5</v>
      </c>
      <c r="M255">
        <v>0</v>
      </c>
      <c r="N255">
        <v>1530.8</v>
      </c>
      <c r="O255">
        <v>81.83</v>
      </c>
      <c r="P255">
        <v>418.75</v>
      </c>
      <c r="Q255">
        <v>0</v>
      </c>
      <c r="R255">
        <v>10572.02</v>
      </c>
      <c r="S255">
        <v>1136.52</v>
      </c>
      <c r="T255">
        <v>2308.71</v>
      </c>
      <c r="U255">
        <v>19.350000000000001</v>
      </c>
      <c r="V255">
        <v>3.76</v>
      </c>
      <c r="W255">
        <v>2.56</v>
      </c>
      <c r="X255">
        <v>1.3762000000000001</v>
      </c>
      <c r="Y255">
        <v>137.06</v>
      </c>
      <c r="Z255">
        <v>92.48</v>
      </c>
      <c r="AA255">
        <v>83.62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 s="101">
        <f ca="1">IF(AND(MAX(OFFSET(D254,-$AJ$5,0):D254)&lt;D255),1,IF(AND(MIN(OFFSET(D254,-$AJ$5,0):D254)&gt;D255),-1,AJ254))</f>
        <v>1</v>
      </c>
      <c r="AK255" s="101"/>
      <c r="AL255" s="101"/>
      <c r="AM255" s="101"/>
      <c r="AN255" s="101"/>
      <c r="AO255" s="101"/>
      <c r="AP255" s="101"/>
      <c r="AQ255" s="12">
        <v>3347</v>
      </c>
      <c r="AR255" s="12">
        <v>3350</v>
      </c>
      <c r="AS255" s="12">
        <v>3320</v>
      </c>
      <c r="AT255" s="12">
        <v>3327</v>
      </c>
      <c r="AU255" s="1">
        <v>3344</v>
      </c>
      <c r="AV255" s="1">
        <v>3347</v>
      </c>
      <c r="AW255" s="1">
        <v>3314</v>
      </c>
      <c r="AX255" s="1">
        <v>3318</v>
      </c>
    </row>
    <row r="256" spans="1:50">
      <c r="A256" s="47">
        <v>2010</v>
      </c>
      <c r="B256" s="47">
        <v>4</v>
      </c>
      <c r="C256" s="98">
        <v>40184</v>
      </c>
      <c r="D256">
        <v>10573.68</v>
      </c>
      <c r="E256">
        <v>1137.1400000000001</v>
      </c>
      <c r="F256">
        <v>2301.09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1139.4000000000001</v>
      </c>
      <c r="M256">
        <v>0</v>
      </c>
      <c r="N256">
        <v>1558</v>
      </c>
      <c r="O256">
        <v>83.13</v>
      </c>
      <c r="P256">
        <v>421.75</v>
      </c>
      <c r="Q256">
        <v>0</v>
      </c>
      <c r="R256">
        <v>10573.68</v>
      </c>
      <c r="S256">
        <v>1137.1400000000001</v>
      </c>
      <c r="T256">
        <v>2301.09</v>
      </c>
      <c r="U256">
        <v>19.16</v>
      </c>
      <c r="V256">
        <v>3.81</v>
      </c>
      <c r="W256">
        <v>2.57</v>
      </c>
      <c r="X256">
        <v>1.3737999999999999</v>
      </c>
      <c r="Y256">
        <v>135.82</v>
      </c>
      <c r="Z256">
        <v>91.69</v>
      </c>
      <c r="AA256">
        <v>84.9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s="101">
        <f ca="1">IF(AND(MAX(OFFSET(D255,-$AJ$5,0):D255)&lt;D256),1,IF(AND(MIN(OFFSET(D255,-$AJ$5,0):D255)&gt;D256),-1,AJ255))</f>
        <v>1</v>
      </c>
      <c r="AK256" s="101"/>
      <c r="AL256" s="101"/>
      <c r="AM256" s="101"/>
      <c r="AN256" s="101"/>
      <c r="AO256" s="101"/>
      <c r="AP256" s="101"/>
      <c r="AQ256" s="12">
        <v>3309</v>
      </c>
      <c r="AR256" s="12">
        <v>3341</v>
      </c>
      <c r="AS256" s="12">
        <v>3302</v>
      </c>
      <c r="AT256" s="12">
        <v>3338</v>
      </c>
      <c r="AU256" s="1">
        <v>3339</v>
      </c>
      <c r="AV256" s="1">
        <v>3368</v>
      </c>
      <c r="AW256" s="1">
        <v>3339</v>
      </c>
      <c r="AX256" s="1">
        <v>3367</v>
      </c>
    </row>
    <row r="257" spans="1:50">
      <c r="A257" s="47">
        <v>2010</v>
      </c>
      <c r="B257" s="47">
        <v>5</v>
      </c>
      <c r="C257" s="98">
        <v>40185</v>
      </c>
      <c r="D257">
        <v>10606.86</v>
      </c>
      <c r="E257">
        <v>1141.69</v>
      </c>
      <c r="F257">
        <v>2300.0500000000002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1132</v>
      </c>
      <c r="M257">
        <v>0</v>
      </c>
      <c r="N257">
        <v>1553</v>
      </c>
      <c r="O257">
        <v>82.67</v>
      </c>
      <c r="P257">
        <v>417.5</v>
      </c>
      <c r="Q257">
        <v>0</v>
      </c>
      <c r="R257">
        <v>10606.86</v>
      </c>
      <c r="S257">
        <v>1141.69</v>
      </c>
      <c r="T257">
        <v>2300.0500000000002</v>
      </c>
      <c r="U257">
        <v>19.059999999999999</v>
      </c>
      <c r="V257">
        <v>3.82</v>
      </c>
      <c r="W257">
        <v>2.6</v>
      </c>
      <c r="X257">
        <v>1.3614999999999999</v>
      </c>
      <c r="Y257">
        <v>133.53</v>
      </c>
      <c r="Z257">
        <v>92.31</v>
      </c>
      <c r="AA257">
        <v>85.58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s="101">
        <f ca="1">IF(AND(MAX(OFFSET(D256,-$AJ$5,0):D256)&lt;D257),1,IF(AND(MIN(OFFSET(D256,-$AJ$5,0):D256)&gt;D257),-1,AJ256))</f>
        <v>1</v>
      </c>
      <c r="AK257" s="101"/>
      <c r="AL257" s="101"/>
      <c r="AM257" s="101"/>
      <c r="AN257" s="101"/>
      <c r="AO257" s="101"/>
      <c r="AP257" s="101"/>
      <c r="AQ257" s="12">
        <v>3386</v>
      </c>
      <c r="AR257" s="12">
        <v>3393</v>
      </c>
      <c r="AS257" s="12">
        <v>3366</v>
      </c>
      <c r="AT257" s="12">
        <v>3369</v>
      </c>
      <c r="AU257" s="1">
        <v>3391</v>
      </c>
      <c r="AV257" s="1">
        <v>3400</v>
      </c>
      <c r="AW257" s="1">
        <v>3383</v>
      </c>
      <c r="AX257" s="1">
        <v>3398</v>
      </c>
    </row>
    <row r="258" spans="1:50">
      <c r="A258" s="47">
        <v>2010</v>
      </c>
      <c r="B258" s="47">
        <v>6</v>
      </c>
      <c r="C258" s="98">
        <v>40186</v>
      </c>
      <c r="D258">
        <v>10618.19</v>
      </c>
      <c r="E258">
        <v>1144.98</v>
      </c>
      <c r="F258">
        <v>2317.17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1152.8</v>
      </c>
      <c r="M258">
        <v>0</v>
      </c>
      <c r="N258">
        <v>1588.3</v>
      </c>
      <c r="O258">
        <v>82.27</v>
      </c>
      <c r="P258">
        <v>423</v>
      </c>
      <c r="Q258">
        <v>0</v>
      </c>
      <c r="R258">
        <v>10618.19</v>
      </c>
      <c r="S258">
        <v>1144.98</v>
      </c>
      <c r="T258">
        <v>2317.17</v>
      </c>
      <c r="U258">
        <v>18.13</v>
      </c>
      <c r="V258">
        <v>3.81</v>
      </c>
      <c r="W258">
        <v>2.57</v>
      </c>
      <c r="X258">
        <v>1.3537999999999999</v>
      </c>
      <c r="Y258">
        <v>135.65</v>
      </c>
      <c r="Z258">
        <v>93.35</v>
      </c>
      <c r="AA258">
        <v>85.65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 s="101">
        <f ca="1">IF(AND(MAX(OFFSET(D257,-$AJ$5,0):D257)&lt;D258),1,IF(AND(MIN(OFFSET(D257,-$AJ$5,0):D257)&gt;D258),-1,AJ257))</f>
        <v>1</v>
      </c>
      <c r="AK258" s="101"/>
      <c r="AL258" s="101"/>
      <c r="AM258" s="101"/>
      <c r="AN258" s="101"/>
      <c r="AO258" s="101"/>
      <c r="AP258" s="101"/>
      <c r="AQ258" s="12">
        <v>3398</v>
      </c>
      <c r="AR258" s="12">
        <v>3399</v>
      </c>
      <c r="AS258" s="12">
        <v>3371</v>
      </c>
      <c r="AT258" s="12">
        <v>3383</v>
      </c>
      <c r="AU258" s="1">
        <v>3384</v>
      </c>
      <c r="AV258" s="1">
        <v>3395</v>
      </c>
      <c r="AW258" s="1">
        <v>3362</v>
      </c>
      <c r="AX258" s="1">
        <v>3394</v>
      </c>
    </row>
    <row r="259" spans="1:50">
      <c r="A259" s="47">
        <v>2010</v>
      </c>
      <c r="B259" s="47">
        <v>3</v>
      </c>
      <c r="C259" s="98">
        <v>40190</v>
      </c>
      <c r="D259">
        <v>10627.26</v>
      </c>
      <c r="E259">
        <v>1136.22</v>
      </c>
      <c r="F259">
        <v>2282.31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1127.5</v>
      </c>
      <c r="M259">
        <v>0</v>
      </c>
      <c r="N259">
        <v>1573.9</v>
      </c>
      <c r="O259">
        <v>80.97</v>
      </c>
      <c r="P259">
        <v>392.5</v>
      </c>
      <c r="Q259">
        <v>0</v>
      </c>
      <c r="R259">
        <v>10627.26</v>
      </c>
      <c r="S259">
        <v>1136.22</v>
      </c>
      <c r="T259">
        <v>2282.31</v>
      </c>
      <c r="U259">
        <v>18.25</v>
      </c>
      <c r="V259">
        <v>3.72</v>
      </c>
      <c r="W259">
        <v>2.48</v>
      </c>
      <c r="X259">
        <v>1.3321000000000001</v>
      </c>
      <c r="Y259">
        <v>132.51</v>
      </c>
      <c r="Z259">
        <v>92.07</v>
      </c>
      <c r="AA259">
        <v>83.73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 s="101">
        <f ca="1">IF(AND(MAX(OFFSET(D258,-$AJ$5,0):D258)&lt;D259),1,IF(AND(MIN(OFFSET(D258,-$AJ$5,0):D258)&gt;D259),-1,AJ258))</f>
        <v>1</v>
      </c>
      <c r="AK259" s="101"/>
      <c r="AL259" s="101"/>
      <c r="AM259" s="101"/>
      <c r="AN259" s="101"/>
      <c r="AO259" s="101"/>
      <c r="AP259" s="101"/>
      <c r="AQ259" s="12">
        <v>3418</v>
      </c>
      <c r="AR259" s="12">
        <v>3439</v>
      </c>
      <c r="AS259" s="12">
        <v>3413</v>
      </c>
      <c r="AT259" s="12">
        <v>3439</v>
      </c>
      <c r="AU259" s="1">
        <v>3430</v>
      </c>
      <c r="AV259" s="1">
        <v>3434</v>
      </c>
      <c r="AW259" s="1">
        <v>3372</v>
      </c>
      <c r="AX259" s="1">
        <v>3375</v>
      </c>
    </row>
    <row r="260" spans="1:50">
      <c r="A260" s="47">
        <v>2010</v>
      </c>
      <c r="B260" s="47">
        <v>4</v>
      </c>
      <c r="C260" s="98">
        <v>40191</v>
      </c>
      <c r="D260">
        <v>10680.77</v>
      </c>
      <c r="E260">
        <v>1145.68</v>
      </c>
      <c r="F260">
        <v>2307.9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1138.4000000000001</v>
      </c>
      <c r="M260">
        <v>0</v>
      </c>
      <c r="N260">
        <v>1570.2</v>
      </c>
      <c r="O260">
        <v>80.040000000000006</v>
      </c>
      <c r="P260">
        <v>384</v>
      </c>
      <c r="Q260">
        <v>0</v>
      </c>
      <c r="R260">
        <v>10680.77</v>
      </c>
      <c r="S260">
        <v>1145.68</v>
      </c>
      <c r="T260">
        <v>2307.9</v>
      </c>
      <c r="U260">
        <v>17.850000000000001</v>
      </c>
      <c r="V260">
        <v>3.78</v>
      </c>
      <c r="W260">
        <v>2.5299999999999998</v>
      </c>
      <c r="X260">
        <v>1.3272999999999999</v>
      </c>
      <c r="Y260">
        <v>133.38999999999999</v>
      </c>
      <c r="Z260">
        <v>90.97</v>
      </c>
      <c r="AA260">
        <v>84.45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s="101">
        <f ca="1">IF(AND(MAX(OFFSET(D259,-$AJ$5,0):D259)&lt;D260),1,IF(AND(MIN(OFFSET(D259,-$AJ$5,0):D259)&gt;D260),-1,AJ259))</f>
        <v>1</v>
      </c>
      <c r="AK260" s="101"/>
      <c r="AL260" s="101"/>
      <c r="AM260" s="101"/>
      <c r="AN260" s="101"/>
      <c r="AO260" s="101"/>
      <c r="AP260" s="101"/>
      <c r="AQ260" s="12">
        <v>3325</v>
      </c>
      <c r="AR260" s="12">
        <v>3335</v>
      </c>
      <c r="AS260" s="12">
        <v>3305</v>
      </c>
      <c r="AT260" s="12">
        <v>3321</v>
      </c>
      <c r="AU260" s="1">
        <v>3321</v>
      </c>
      <c r="AV260" s="1">
        <v>3350</v>
      </c>
      <c r="AW260" s="1">
        <v>3315</v>
      </c>
      <c r="AX260" s="1">
        <v>3347</v>
      </c>
    </row>
    <row r="261" spans="1:50">
      <c r="A261" s="47">
        <v>2010</v>
      </c>
      <c r="B261" s="47">
        <v>5</v>
      </c>
      <c r="C261" s="98">
        <v>40192</v>
      </c>
      <c r="D261">
        <v>10710.55</v>
      </c>
      <c r="E261">
        <v>1148.46</v>
      </c>
      <c r="F261">
        <v>2316.7399999999998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1143</v>
      </c>
      <c r="M261">
        <v>0</v>
      </c>
      <c r="N261">
        <v>1605.9</v>
      </c>
      <c r="O261">
        <v>79.7</v>
      </c>
      <c r="P261">
        <v>381</v>
      </c>
      <c r="Q261">
        <v>0</v>
      </c>
      <c r="R261">
        <v>10710.55</v>
      </c>
      <c r="S261">
        <v>1148.46</v>
      </c>
      <c r="T261">
        <v>2316.7399999999998</v>
      </c>
      <c r="U261">
        <v>17.63</v>
      </c>
      <c r="V261">
        <v>3.73</v>
      </c>
      <c r="W261">
        <v>2.48</v>
      </c>
      <c r="X261">
        <v>1.3408</v>
      </c>
      <c r="Y261">
        <v>132.97999999999999</v>
      </c>
      <c r="Z261">
        <v>91.36</v>
      </c>
      <c r="AA261">
        <v>85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 s="101">
        <f ca="1">IF(AND(MAX(OFFSET(D260,-$AJ$5,0):D260)&lt;D261),1,IF(AND(MIN(OFFSET(D260,-$AJ$5,0):D260)&gt;D261),-1,AJ260))</f>
        <v>1</v>
      </c>
      <c r="AK261" s="101"/>
      <c r="AL261" s="101"/>
      <c r="AM261" s="101"/>
      <c r="AN261" s="101"/>
      <c r="AO261" s="101"/>
      <c r="AP261" s="101"/>
      <c r="AQ261" s="12">
        <v>3358</v>
      </c>
      <c r="AR261" s="12">
        <v>3386</v>
      </c>
      <c r="AS261" s="12">
        <v>3356</v>
      </c>
      <c r="AT261" s="12">
        <v>3375</v>
      </c>
      <c r="AU261" s="1">
        <v>3384</v>
      </c>
      <c r="AV261" s="1">
        <v>3384</v>
      </c>
      <c r="AW261" s="1">
        <v>3351</v>
      </c>
      <c r="AX261" s="1">
        <v>3356</v>
      </c>
    </row>
    <row r="262" spans="1:50">
      <c r="A262" s="47">
        <v>2010</v>
      </c>
      <c r="B262" s="47">
        <v>6</v>
      </c>
      <c r="C262" s="98">
        <v>40193</v>
      </c>
      <c r="D262">
        <v>10609.65</v>
      </c>
      <c r="E262">
        <v>1136.03</v>
      </c>
      <c r="F262">
        <v>2287.9899999999998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1130.5</v>
      </c>
      <c r="M262">
        <v>0</v>
      </c>
      <c r="N262">
        <v>1593</v>
      </c>
      <c r="O262">
        <v>78.37</v>
      </c>
      <c r="P262">
        <v>371.5</v>
      </c>
      <c r="Q262">
        <v>0</v>
      </c>
      <c r="R262">
        <v>10609.65</v>
      </c>
      <c r="S262">
        <v>1136.03</v>
      </c>
      <c r="T262">
        <v>2287.9899999999998</v>
      </c>
      <c r="U262">
        <v>17.91</v>
      </c>
      <c r="V262">
        <v>3.68</v>
      </c>
      <c r="W262">
        <v>2.42</v>
      </c>
      <c r="X262">
        <v>1.3479000000000001</v>
      </c>
      <c r="Y262">
        <v>134.82</v>
      </c>
      <c r="Z262">
        <v>91.2</v>
      </c>
      <c r="AA262">
        <v>83.83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 s="101">
        <f ca="1">IF(AND(MAX(OFFSET(D261,-$AJ$5,0):D261)&lt;D262),1,IF(AND(MIN(OFFSET(D261,-$AJ$5,0):D261)&gt;D262),-1,AJ261))</f>
        <v>1</v>
      </c>
      <c r="AK262" s="101"/>
      <c r="AL262" s="101"/>
      <c r="AM262" s="101"/>
      <c r="AN262" s="101"/>
      <c r="AO262" s="101"/>
      <c r="AP262" s="101"/>
      <c r="AQ262" s="12">
        <v>3368</v>
      </c>
      <c r="AR262" s="12">
        <v>3375</v>
      </c>
      <c r="AS262" s="12">
        <v>3341</v>
      </c>
      <c r="AT262" s="12">
        <v>3342</v>
      </c>
      <c r="AU262" s="1">
        <v>3329</v>
      </c>
      <c r="AV262" s="1">
        <v>3337</v>
      </c>
      <c r="AW262" s="1">
        <v>3308</v>
      </c>
      <c r="AX262" s="1">
        <v>3331</v>
      </c>
    </row>
    <row r="263" spans="1:50">
      <c r="A263" s="47">
        <v>2010</v>
      </c>
      <c r="B263" s="47">
        <v>2</v>
      </c>
      <c r="C263" s="98">
        <v>40196</v>
      </c>
      <c r="D263">
        <v>10609.65</v>
      </c>
      <c r="E263">
        <v>1136.03</v>
      </c>
      <c r="F263">
        <v>2287.9899999999998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1133.4000000000001</v>
      </c>
      <c r="M263">
        <v>0</v>
      </c>
      <c r="N263">
        <v>1593</v>
      </c>
      <c r="O263">
        <v>78.58</v>
      </c>
      <c r="P263">
        <v>371.5</v>
      </c>
      <c r="Q263">
        <v>0</v>
      </c>
      <c r="R263">
        <v>10609.65</v>
      </c>
      <c r="S263">
        <v>1136.03</v>
      </c>
      <c r="T263">
        <v>2287.9899999999998</v>
      </c>
      <c r="U263">
        <v>17.91</v>
      </c>
      <c r="V263">
        <v>3.68</v>
      </c>
      <c r="W263">
        <v>2.42</v>
      </c>
      <c r="X263">
        <v>1.3479000000000001</v>
      </c>
      <c r="Y263">
        <v>134.93</v>
      </c>
      <c r="Z263">
        <v>91.2</v>
      </c>
      <c r="AA263">
        <v>83.83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 s="101">
        <f ca="1">IF(AND(MAX(OFFSET(D262,-$AJ$5,0):D262)&lt;D263),1,IF(AND(MIN(OFFSET(D262,-$AJ$5,0):D262)&gt;D263),-1,AJ262))</f>
        <v>1</v>
      </c>
      <c r="AK263" s="101"/>
      <c r="AL263" s="101"/>
      <c r="AM263" s="101"/>
      <c r="AN263" s="101"/>
      <c r="AO263" s="101"/>
      <c r="AP263" s="101"/>
      <c r="AQ263" s="12">
        <v>3319</v>
      </c>
      <c r="AR263" s="12">
        <v>3333</v>
      </c>
      <c r="AS263" s="12">
        <v>3308</v>
      </c>
      <c r="AT263" s="12">
        <v>3324</v>
      </c>
      <c r="AU263" s="1">
        <v>3332</v>
      </c>
      <c r="AV263" s="1">
        <v>3337</v>
      </c>
      <c r="AW263" s="1">
        <v>3317</v>
      </c>
      <c r="AX263" s="1">
        <v>3319</v>
      </c>
    </row>
    <row r="264" spans="1:50">
      <c r="A264" s="47">
        <v>2010</v>
      </c>
      <c r="B264" s="47">
        <v>3</v>
      </c>
      <c r="C264" s="98">
        <v>40197</v>
      </c>
      <c r="D264">
        <v>10725.43</v>
      </c>
      <c r="E264">
        <v>1150.23</v>
      </c>
      <c r="F264">
        <v>2320.4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1138</v>
      </c>
      <c r="M264">
        <v>0</v>
      </c>
      <c r="N264">
        <v>1639.2</v>
      </c>
      <c r="O264">
        <v>79.290000000000006</v>
      </c>
      <c r="P264">
        <v>369.25</v>
      </c>
      <c r="Q264">
        <v>0</v>
      </c>
      <c r="R264">
        <v>10725.43</v>
      </c>
      <c r="S264">
        <v>1150.23</v>
      </c>
      <c r="T264">
        <v>2320.4</v>
      </c>
      <c r="U264">
        <v>17.579999999999998</v>
      </c>
      <c r="V264">
        <v>3.71</v>
      </c>
      <c r="W264">
        <v>2.46</v>
      </c>
      <c r="X264">
        <v>1.3413999999999999</v>
      </c>
      <c r="Y264">
        <v>133.47999999999999</v>
      </c>
      <c r="Z264">
        <v>90.78</v>
      </c>
      <c r="AA264">
        <v>84.12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 s="101">
        <f ca="1">IF(AND(MAX(OFFSET(D263,-$AJ$5,0):D263)&lt;D264),1,IF(AND(MIN(OFFSET(D263,-$AJ$5,0):D263)&gt;D264),-1,AJ263))</f>
        <v>1</v>
      </c>
      <c r="AK264" s="101"/>
      <c r="AL264" s="101"/>
      <c r="AM264" s="101"/>
      <c r="AN264" s="101"/>
      <c r="AO264" s="101"/>
      <c r="AP264" s="101"/>
      <c r="AQ264" s="12">
        <v>3325</v>
      </c>
      <c r="AR264" s="12">
        <v>3335</v>
      </c>
      <c r="AS264" s="12">
        <v>3312</v>
      </c>
      <c r="AT264" s="12">
        <v>3319</v>
      </c>
      <c r="AU264" s="1">
        <v>3331</v>
      </c>
      <c r="AV264" s="1">
        <v>3331</v>
      </c>
      <c r="AW264" s="1">
        <v>3311</v>
      </c>
      <c r="AX264" s="1">
        <v>3318</v>
      </c>
    </row>
    <row r="265" spans="1:50">
      <c r="A265" s="47">
        <v>2010</v>
      </c>
      <c r="B265" s="47">
        <v>4</v>
      </c>
      <c r="C265" s="98">
        <v>40198</v>
      </c>
      <c r="D265">
        <v>10603.15</v>
      </c>
      <c r="E265">
        <v>1138.04</v>
      </c>
      <c r="F265">
        <v>2291.25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1111.3</v>
      </c>
      <c r="M265">
        <v>0</v>
      </c>
      <c r="N265">
        <v>1617.4</v>
      </c>
      <c r="O265">
        <v>77.349999999999994</v>
      </c>
      <c r="P265">
        <v>368</v>
      </c>
      <c r="Q265">
        <v>0</v>
      </c>
      <c r="R265">
        <v>10603.15</v>
      </c>
      <c r="S265">
        <v>1138.04</v>
      </c>
      <c r="T265">
        <v>2291.25</v>
      </c>
      <c r="U265">
        <v>18.68</v>
      </c>
      <c r="V265">
        <v>3.66</v>
      </c>
      <c r="W265">
        <v>2.42</v>
      </c>
      <c r="X265">
        <v>1.3509</v>
      </c>
      <c r="Y265">
        <v>134.96</v>
      </c>
      <c r="Z265">
        <v>91.14</v>
      </c>
      <c r="AA265">
        <v>82.94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s="101">
        <f ca="1">IF(AND(MAX(OFFSET(D264,-$AJ$5,0):D264)&lt;D265),1,IF(AND(MIN(OFFSET(D264,-$AJ$5,0):D264)&gt;D265),-1,AJ264))</f>
        <v>1</v>
      </c>
      <c r="AK265" s="101"/>
      <c r="AL265" s="101"/>
      <c r="AM265" s="101"/>
      <c r="AN265" s="101"/>
      <c r="AO265" s="101"/>
      <c r="AP265" s="101"/>
      <c r="AQ265" s="12">
        <v>3351</v>
      </c>
      <c r="AR265" s="12">
        <v>3357</v>
      </c>
      <c r="AS265" s="12">
        <v>3330</v>
      </c>
      <c r="AT265" s="12">
        <v>3331</v>
      </c>
      <c r="AU265" s="1">
        <v>3312</v>
      </c>
      <c r="AV265" s="1">
        <v>3323</v>
      </c>
      <c r="AW265" s="1">
        <v>3291</v>
      </c>
      <c r="AX265" s="1">
        <v>3295</v>
      </c>
    </row>
    <row r="266" spans="1:50">
      <c r="A266" s="47">
        <v>2010</v>
      </c>
      <c r="B266" s="47">
        <v>5</v>
      </c>
      <c r="C266" s="98">
        <v>40199</v>
      </c>
      <c r="D266">
        <v>10389.879999999999</v>
      </c>
      <c r="E266">
        <v>1116.48</v>
      </c>
      <c r="F266">
        <v>2265.6999999999998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1094.7</v>
      </c>
      <c r="M266">
        <v>0</v>
      </c>
      <c r="N266">
        <v>1591.9</v>
      </c>
      <c r="O266">
        <v>75.989999999999995</v>
      </c>
      <c r="P266">
        <v>372</v>
      </c>
      <c r="Q266">
        <v>0</v>
      </c>
      <c r="R266">
        <v>10389.879999999999</v>
      </c>
      <c r="S266">
        <v>1116.48</v>
      </c>
      <c r="T266">
        <v>2265.6999999999998</v>
      </c>
      <c r="U266">
        <v>22.27</v>
      </c>
      <c r="V266">
        <v>3.61</v>
      </c>
      <c r="W266">
        <v>2.36</v>
      </c>
      <c r="X266">
        <v>1.3586</v>
      </c>
      <c r="Y266">
        <v>134.6</v>
      </c>
      <c r="Z266">
        <v>91.23</v>
      </c>
      <c r="AA266">
        <v>81.400000000000006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 s="101">
        <f ca="1">IF(AND(MAX(OFFSET(D265,-$AJ$5,0):D265)&lt;D266),1,IF(AND(MIN(OFFSET(D265,-$AJ$5,0):D265)&gt;D266),-1,AJ265))</f>
        <v>-1</v>
      </c>
      <c r="AK266" s="101"/>
      <c r="AL266" s="101"/>
      <c r="AM266" s="101"/>
      <c r="AN266" s="101"/>
      <c r="AO266" s="101"/>
      <c r="AP266" s="101"/>
      <c r="AQ266" s="12">
        <v>3283</v>
      </c>
      <c r="AR266" s="12">
        <v>3297</v>
      </c>
      <c r="AS266" s="12">
        <v>3275</v>
      </c>
      <c r="AT266" s="12">
        <v>3294</v>
      </c>
      <c r="AU266" s="1">
        <v>3286</v>
      </c>
      <c r="AV266" s="1">
        <v>3295</v>
      </c>
      <c r="AW266" s="1">
        <v>3257</v>
      </c>
      <c r="AX266" s="1">
        <v>3270</v>
      </c>
    </row>
    <row r="267" spans="1:50">
      <c r="A267" s="47">
        <v>2010</v>
      </c>
      <c r="B267" s="47">
        <v>6</v>
      </c>
      <c r="C267" s="98">
        <v>40200</v>
      </c>
      <c r="D267">
        <v>10172.98</v>
      </c>
      <c r="E267">
        <v>1091.76</v>
      </c>
      <c r="F267">
        <v>2205.29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1089.7</v>
      </c>
      <c r="M267">
        <v>0</v>
      </c>
      <c r="N267">
        <v>1544.3</v>
      </c>
      <c r="O267">
        <v>74.540000000000006</v>
      </c>
      <c r="P267">
        <v>364.75</v>
      </c>
      <c r="Q267">
        <v>0</v>
      </c>
      <c r="R267">
        <v>10172.98</v>
      </c>
      <c r="S267">
        <v>1091.76</v>
      </c>
      <c r="T267">
        <v>2205.29</v>
      </c>
      <c r="U267">
        <v>27.31</v>
      </c>
      <c r="V267">
        <v>3.6</v>
      </c>
      <c r="W267">
        <v>2.34</v>
      </c>
      <c r="X267">
        <v>1.35</v>
      </c>
      <c r="Y267">
        <v>134.57</v>
      </c>
      <c r="Z267">
        <v>90.43</v>
      </c>
      <c r="AA267">
        <v>80.98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 s="101">
        <f ca="1">IF(AND(MAX(OFFSET(D266,-$AJ$5,0):D266)&lt;D267),1,IF(AND(MIN(OFFSET(D266,-$AJ$5,0):D266)&gt;D267),-1,AJ266))</f>
        <v>-1</v>
      </c>
      <c r="AK267" s="101"/>
      <c r="AL267" s="101"/>
      <c r="AM267" s="101"/>
      <c r="AN267" s="101"/>
      <c r="AO267" s="101"/>
      <c r="AP267" s="101"/>
      <c r="AQ267" s="12">
        <v>3194</v>
      </c>
      <c r="AR267" s="12">
        <v>3197</v>
      </c>
      <c r="AS267" s="12">
        <v>3158</v>
      </c>
      <c r="AT267" s="12">
        <v>3180</v>
      </c>
      <c r="AU267" s="1">
        <v>3204</v>
      </c>
      <c r="AV267" s="1">
        <v>3205</v>
      </c>
      <c r="AW267" s="1">
        <v>3164</v>
      </c>
      <c r="AX267" s="1">
        <v>3166</v>
      </c>
    </row>
    <row r="268" spans="1:50">
      <c r="A268" s="47">
        <v>2010</v>
      </c>
      <c r="B268" s="47">
        <v>2</v>
      </c>
      <c r="C268" s="98">
        <v>40203</v>
      </c>
      <c r="D268">
        <v>10196.86</v>
      </c>
      <c r="E268">
        <v>1096.78</v>
      </c>
      <c r="F268">
        <v>2210.8000000000002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1097.8</v>
      </c>
      <c r="M268">
        <v>0</v>
      </c>
      <c r="N268">
        <v>1538</v>
      </c>
      <c r="O268">
        <v>75.12</v>
      </c>
      <c r="P268">
        <v>367.75</v>
      </c>
      <c r="Q268">
        <v>0</v>
      </c>
      <c r="R268">
        <v>10196.86</v>
      </c>
      <c r="S268">
        <v>1096.78</v>
      </c>
      <c r="T268">
        <v>2210.8000000000002</v>
      </c>
      <c r="U268">
        <v>25.41</v>
      </c>
      <c r="V268">
        <v>3.63</v>
      </c>
      <c r="W268">
        <v>2.36</v>
      </c>
      <c r="X268">
        <v>1.3483000000000001</v>
      </c>
      <c r="Y268">
        <v>134.15</v>
      </c>
      <c r="Z268">
        <v>90.22</v>
      </c>
      <c r="AA268">
        <v>81.63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 s="101">
        <f ca="1">IF(AND(MAX(OFFSET(D267,-$AJ$5,0):D267)&lt;D268),1,IF(AND(MIN(OFFSET(D267,-$AJ$5,0):D267)&gt;D268),-1,AJ267))</f>
        <v>-1</v>
      </c>
      <c r="AK268" s="101"/>
      <c r="AL268" s="101"/>
      <c r="AM268" s="101"/>
      <c r="AN268" s="101"/>
      <c r="AO268" s="101"/>
      <c r="AP268" s="101"/>
      <c r="AQ268" s="12">
        <v>3178</v>
      </c>
      <c r="AR268" s="12">
        <v>3208</v>
      </c>
      <c r="AS268" s="12">
        <v>3170</v>
      </c>
      <c r="AT268" s="12">
        <v>3207</v>
      </c>
      <c r="AU268" s="1">
        <v>3202</v>
      </c>
      <c r="AV268" s="1">
        <v>3214</v>
      </c>
      <c r="AW268" s="1">
        <v>3188</v>
      </c>
      <c r="AX268" s="1">
        <v>3195</v>
      </c>
    </row>
    <row r="269" spans="1:50">
      <c r="A269" s="47">
        <v>2010</v>
      </c>
      <c r="B269" s="47">
        <v>3</v>
      </c>
      <c r="C269" s="98">
        <v>40204</v>
      </c>
      <c r="D269">
        <v>10194.290000000001</v>
      </c>
      <c r="E269">
        <v>1092.17</v>
      </c>
      <c r="F269">
        <v>2203.73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1098.5</v>
      </c>
      <c r="M269">
        <v>0</v>
      </c>
      <c r="N269">
        <v>1529.4</v>
      </c>
      <c r="O269">
        <v>74.59</v>
      </c>
      <c r="P269">
        <v>362.25</v>
      </c>
      <c r="Q269">
        <v>0</v>
      </c>
      <c r="R269">
        <v>10194.290000000001</v>
      </c>
      <c r="S269">
        <v>1092.17</v>
      </c>
      <c r="T269">
        <v>2203.73</v>
      </c>
      <c r="U269">
        <v>24.55</v>
      </c>
      <c r="V269">
        <v>3.63</v>
      </c>
      <c r="W269">
        <v>2.35</v>
      </c>
      <c r="X269">
        <v>1.3396999999999999</v>
      </c>
      <c r="Y269">
        <v>133.69</v>
      </c>
      <c r="Z269">
        <v>90.27</v>
      </c>
      <c r="AA269">
        <v>80.52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 s="101">
        <f ca="1">IF(AND(MAX(OFFSET(D268,-$AJ$5,0):D268)&lt;D269),1,IF(AND(MIN(OFFSET(D268,-$AJ$5,0):D268)&gt;D269),-1,AJ268))</f>
        <v>-1</v>
      </c>
      <c r="AK269" s="101"/>
      <c r="AL269" s="101"/>
      <c r="AM269" s="101"/>
      <c r="AN269" s="101"/>
      <c r="AO269" s="101"/>
      <c r="AP269" s="101"/>
      <c r="AQ269" s="12">
        <v>3208</v>
      </c>
      <c r="AR269" s="12">
        <v>3222</v>
      </c>
      <c r="AS269" s="12">
        <v>3162</v>
      </c>
      <c r="AT269" s="12">
        <v>3162</v>
      </c>
      <c r="AU269" s="1">
        <v>3176</v>
      </c>
      <c r="AV269" s="1">
        <v>3181</v>
      </c>
      <c r="AW269" s="1">
        <v>3138</v>
      </c>
      <c r="AX269" s="1">
        <v>3144</v>
      </c>
    </row>
    <row r="270" spans="1:50">
      <c r="A270" s="47">
        <v>2010</v>
      </c>
      <c r="B270" s="47">
        <v>4</v>
      </c>
      <c r="C270" s="98">
        <v>40205</v>
      </c>
      <c r="D270">
        <v>10236.16</v>
      </c>
      <c r="E270">
        <v>1097.5</v>
      </c>
      <c r="F270">
        <v>2221.41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1086.3</v>
      </c>
      <c r="M270">
        <v>0</v>
      </c>
      <c r="N270">
        <v>1502.2</v>
      </c>
      <c r="O270">
        <v>73.650000000000006</v>
      </c>
      <c r="P270">
        <v>358.25</v>
      </c>
      <c r="Q270">
        <v>0</v>
      </c>
      <c r="R270">
        <v>10236.16</v>
      </c>
      <c r="S270">
        <v>1097.5</v>
      </c>
      <c r="T270">
        <v>2221.41</v>
      </c>
      <c r="U270">
        <v>23.14</v>
      </c>
      <c r="V270">
        <v>3.64</v>
      </c>
      <c r="W270">
        <v>2.38</v>
      </c>
      <c r="X270">
        <v>1.3348</v>
      </c>
      <c r="Y270">
        <v>133.41999999999999</v>
      </c>
      <c r="Z270">
        <v>89.64</v>
      </c>
      <c r="AA270">
        <v>80.47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 s="101">
        <f ca="1">IF(AND(MAX(OFFSET(D269,-$AJ$5,0):D269)&lt;D270),1,IF(AND(MIN(OFFSET(D269,-$AJ$5,0):D269)&gt;D270),-1,AJ269))</f>
        <v>-1</v>
      </c>
      <c r="AK270" s="101"/>
      <c r="AL270" s="101"/>
      <c r="AM270" s="101"/>
      <c r="AN270" s="101"/>
      <c r="AO270" s="101"/>
      <c r="AP270" s="101"/>
      <c r="AQ270" s="12">
        <v>3179</v>
      </c>
      <c r="AR270" s="12">
        <v>3186</v>
      </c>
      <c r="AS270" s="12">
        <v>3152</v>
      </c>
      <c r="AT270" s="12">
        <v>3161</v>
      </c>
      <c r="AU270" s="1">
        <v>3158</v>
      </c>
      <c r="AV270" s="1">
        <v>3172</v>
      </c>
      <c r="AW270" s="1">
        <v>3145</v>
      </c>
      <c r="AX270" s="1">
        <v>3152</v>
      </c>
    </row>
    <row r="271" spans="1:50">
      <c r="A271" s="47">
        <v>2010</v>
      </c>
      <c r="B271" s="47">
        <v>5</v>
      </c>
      <c r="C271" s="98">
        <v>40206</v>
      </c>
      <c r="D271">
        <v>10120.459999999999</v>
      </c>
      <c r="E271">
        <v>1084.53</v>
      </c>
      <c r="F271">
        <v>2179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1085</v>
      </c>
      <c r="M271">
        <v>0</v>
      </c>
      <c r="N271">
        <v>1508.8</v>
      </c>
      <c r="O271">
        <v>73.709999999999994</v>
      </c>
      <c r="P271">
        <v>361.75</v>
      </c>
      <c r="Q271">
        <v>0</v>
      </c>
      <c r="R271">
        <v>10120.459999999999</v>
      </c>
      <c r="S271">
        <v>1084.53</v>
      </c>
      <c r="T271">
        <v>2179</v>
      </c>
      <c r="U271">
        <v>23.73</v>
      </c>
      <c r="V271">
        <v>3.66</v>
      </c>
      <c r="W271">
        <v>2.41</v>
      </c>
      <c r="X271">
        <v>1.3358000000000001</v>
      </c>
      <c r="Y271">
        <v>132.77000000000001</v>
      </c>
      <c r="Z271">
        <v>90</v>
      </c>
      <c r="AA271">
        <v>80.430000000000007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 s="101">
        <f ca="1">IF(AND(MAX(OFFSET(D270,-$AJ$5,0):D270)&lt;D271),1,IF(AND(MIN(OFFSET(D270,-$AJ$5,0):D270)&gt;D271),-1,AJ270))</f>
        <v>-1</v>
      </c>
      <c r="AK271" s="101"/>
      <c r="AL271" s="101"/>
      <c r="AM271" s="101"/>
      <c r="AN271" s="101"/>
      <c r="AO271" s="101"/>
      <c r="AP271" s="101"/>
      <c r="AQ271" s="12">
        <v>3161</v>
      </c>
      <c r="AR271" s="12">
        <v>3180</v>
      </c>
      <c r="AS271" s="12">
        <v>3148</v>
      </c>
      <c r="AT271" s="12">
        <v>3169</v>
      </c>
      <c r="AU271" s="1">
        <v>3180</v>
      </c>
      <c r="AV271" s="1">
        <v>3190</v>
      </c>
      <c r="AW271" s="1">
        <v>3159</v>
      </c>
      <c r="AX271" s="1">
        <v>3172</v>
      </c>
    </row>
    <row r="272" spans="1:50">
      <c r="A272" s="47">
        <v>2010</v>
      </c>
      <c r="B272" s="47">
        <v>6</v>
      </c>
      <c r="C272" s="98">
        <v>40207</v>
      </c>
      <c r="D272">
        <v>10067.33</v>
      </c>
      <c r="E272">
        <v>1073.8699999999999</v>
      </c>
      <c r="F272">
        <v>2147.35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1083.8</v>
      </c>
      <c r="M272">
        <v>0</v>
      </c>
      <c r="N272">
        <v>1502.3</v>
      </c>
      <c r="O272">
        <v>72.89</v>
      </c>
      <c r="P272">
        <v>356.5</v>
      </c>
      <c r="Q272">
        <v>0</v>
      </c>
      <c r="R272">
        <v>10067.33</v>
      </c>
      <c r="S272">
        <v>1073.8699999999999</v>
      </c>
      <c r="T272">
        <v>2147.35</v>
      </c>
      <c r="U272">
        <v>24.62</v>
      </c>
      <c r="V272">
        <v>3.61</v>
      </c>
      <c r="W272">
        <v>2.35</v>
      </c>
      <c r="X272">
        <v>1.3496999999999999</v>
      </c>
      <c r="Y272">
        <v>133.66999999999999</v>
      </c>
      <c r="Z272">
        <v>89.9</v>
      </c>
      <c r="AA272">
        <v>79.86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 s="101">
        <f ca="1">IF(AND(MAX(OFFSET(D271,-$AJ$5,0):D271)&lt;D272),1,IF(AND(MIN(OFFSET(D271,-$AJ$5,0):D271)&gt;D272),-1,AJ271))</f>
        <v>-1</v>
      </c>
      <c r="AK272" s="101"/>
      <c r="AL272" s="101"/>
      <c r="AM272" s="101"/>
      <c r="AN272" s="101"/>
      <c r="AO272" s="101"/>
      <c r="AP272" s="101"/>
      <c r="AQ272" s="12">
        <v>3147</v>
      </c>
      <c r="AR272" s="12">
        <v>3151</v>
      </c>
      <c r="AS272" s="12">
        <v>3125</v>
      </c>
      <c r="AT272" s="12">
        <v>3133</v>
      </c>
      <c r="AU272" s="1">
        <v>3151</v>
      </c>
      <c r="AV272" s="1">
        <v>3188</v>
      </c>
      <c r="AW272" s="1">
        <v>3139</v>
      </c>
      <c r="AX272" s="1">
        <v>3169</v>
      </c>
    </row>
    <row r="273" spans="1:50">
      <c r="A273" s="47">
        <v>2010</v>
      </c>
      <c r="B273" s="47">
        <v>2</v>
      </c>
      <c r="C273" s="98">
        <v>40210</v>
      </c>
      <c r="D273">
        <v>10185.530000000001</v>
      </c>
      <c r="E273">
        <v>1089.19</v>
      </c>
      <c r="F273">
        <v>2171.1999999999998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1108.0999999999999</v>
      </c>
      <c r="M273">
        <v>0</v>
      </c>
      <c r="N273">
        <v>1551.7</v>
      </c>
      <c r="O273">
        <v>74.91</v>
      </c>
      <c r="P273">
        <v>359</v>
      </c>
      <c r="Q273">
        <v>0</v>
      </c>
      <c r="R273">
        <v>10185.530000000001</v>
      </c>
      <c r="S273">
        <v>1089.19</v>
      </c>
      <c r="T273">
        <v>2171.1999999999998</v>
      </c>
      <c r="U273">
        <v>22.59</v>
      </c>
      <c r="V273">
        <v>3.65</v>
      </c>
      <c r="W273">
        <v>2.38</v>
      </c>
      <c r="X273">
        <v>1.3587</v>
      </c>
      <c r="Y273">
        <v>132.78</v>
      </c>
      <c r="Z273">
        <v>89.91</v>
      </c>
      <c r="AA273">
        <v>80.81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 s="101">
        <f ca="1">IF(AND(MAX(OFFSET(D272,-$AJ$5,0):D272)&lt;D273),1,IF(AND(MIN(OFFSET(D272,-$AJ$5,0):D272)&gt;D273),-1,AJ272))</f>
        <v>-1</v>
      </c>
      <c r="AK273" s="101"/>
      <c r="AL273" s="101"/>
      <c r="AM273" s="101"/>
      <c r="AN273" s="101"/>
      <c r="AO273" s="101"/>
      <c r="AP273" s="101"/>
      <c r="AQ273" s="12">
        <v>3155</v>
      </c>
      <c r="AR273" s="12">
        <v>3161</v>
      </c>
      <c r="AS273" s="12">
        <v>3125</v>
      </c>
      <c r="AT273" s="12">
        <v>3141</v>
      </c>
      <c r="AU273" s="1">
        <v>3151</v>
      </c>
      <c r="AV273" s="1">
        <v>3172</v>
      </c>
      <c r="AW273" s="1">
        <v>3141</v>
      </c>
      <c r="AX273" s="1">
        <v>3160</v>
      </c>
    </row>
    <row r="274" spans="1:50">
      <c r="A274" s="47">
        <v>2010</v>
      </c>
      <c r="B274" s="47">
        <v>3</v>
      </c>
      <c r="C274" s="98">
        <v>40211</v>
      </c>
      <c r="D274">
        <v>10296.85</v>
      </c>
      <c r="E274">
        <v>1103.32</v>
      </c>
      <c r="F274">
        <v>2190.06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1115.5</v>
      </c>
      <c r="M274">
        <v>0</v>
      </c>
      <c r="N274">
        <v>1580.3</v>
      </c>
      <c r="O274">
        <v>77.319999999999993</v>
      </c>
      <c r="P274">
        <v>365</v>
      </c>
      <c r="Q274">
        <v>0</v>
      </c>
      <c r="R274">
        <v>10296.85</v>
      </c>
      <c r="S274">
        <v>1103.32</v>
      </c>
      <c r="T274">
        <v>2190.06</v>
      </c>
      <c r="U274">
        <v>21.48</v>
      </c>
      <c r="V274">
        <v>3.63</v>
      </c>
      <c r="W274">
        <v>2.36</v>
      </c>
      <c r="X274">
        <v>1.3612</v>
      </c>
      <c r="Y274">
        <v>132.13999999999999</v>
      </c>
      <c r="Z274">
        <v>90.6</v>
      </c>
      <c r="AA274">
        <v>80.11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 s="101">
        <f ca="1">IF(AND(MAX(OFFSET(D273,-$AJ$5,0):D273)&lt;D274),1,IF(AND(MIN(OFFSET(D273,-$AJ$5,0):D273)&gt;D274),-1,AJ273))</f>
        <v>-1</v>
      </c>
      <c r="AK274" s="101"/>
      <c r="AL274" s="101"/>
      <c r="AM274" s="101"/>
      <c r="AN274" s="101"/>
      <c r="AO274" s="101"/>
      <c r="AP274" s="101"/>
      <c r="AQ274" s="12">
        <v>3232</v>
      </c>
      <c r="AR274" s="12">
        <v>3240</v>
      </c>
      <c r="AS274" s="12">
        <v>3212</v>
      </c>
      <c r="AT274" s="12">
        <v>3228</v>
      </c>
      <c r="AU274" s="1">
        <v>3233</v>
      </c>
      <c r="AV274" s="1">
        <v>3264</v>
      </c>
      <c r="AW274" s="1">
        <v>3216</v>
      </c>
      <c r="AX274" s="1">
        <v>3239</v>
      </c>
    </row>
    <row r="275" spans="1:50">
      <c r="A275" s="47">
        <v>2010</v>
      </c>
      <c r="B275" s="47">
        <v>4</v>
      </c>
      <c r="C275" s="98">
        <v>40212</v>
      </c>
      <c r="D275">
        <v>10270.549999999999</v>
      </c>
      <c r="E275">
        <v>1097.28</v>
      </c>
      <c r="F275">
        <v>2190.91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1109.5999999999999</v>
      </c>
      <c r="M275">
        <v>0</v>
      </c>
      <c r="N275">
        <v>1576.1</v>
      </c>
      <c r="O275">
        <v>76.989999999999995</v>
      </c>
      <c r="P275">
        <v>353</v>
      </c>
      <c r="Q275">
        <v>0</v>
      </c>
      <c r="R275">
        <v>10270.549999999999</v>
      </c>
      <c r="S275">
        <v>1097.28</v>
      </c>
      <c r="T275">
        <v>2190.91</v>
      </c>
      <c r="U275">
        <v>21.6</v>
      </c>
      <c r="V275">
        <v>3.7</v>
      </c>
      <c r="W275">
        <v>2.4</v>
      </c>
      <c r="X275">
        <v>1.3654999999999999</v>
      </c>
      <c r="Y275">
        <v>133.19</v>
      </c>
      <c r="Z275">
        <v>90.37</v>
      </c>
      <c r="AA275">
        <v>80.33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 s="101">
        <f ca="1">IF(AND(MAX(OFFSET(D274,-$AJ$5,0):D274)&lt;D275),1,IF(AND(MIN(OFFSET(D274,-$AJ$5,0):D274)&gt;D275),-1,AJ274))</f>
        <v>-1</v>
      </c>
      <c r="AK275" s="101"/>
      <c r="AL275" s="101"/>
      <c r="AM275" s="101"/>
      <c r="AN275" s="101"/>
      <c r="AO275" s="101"/>
      <c r="AP275" s="101"/>
      <c r="AQ275" s="12">
        <v>3252</v>
      </c>
      <c r="AR275" s="12">
        <v>3261</v>
      </c>
      <c r="AS275" s="12">
        <v>3237</v>
      </c>
      <c r="AT275" s="12">
        <v>3258</v>
      </c>
      <c r="AU275" s="1">
        <v>3269</v>
      </c>
      <c r="AV275" s="1">
        <v>3272</v>
      </c>
      <c r="AW275" s="1">
        <v>3250</v>
      </c>
      <c r="AX275" s="1">
        <v>3255</v>
      </c>
    </row>
    <row r="276" spans="1:50">
      <c r="A276" s="47">
        <v>2010</v>
      </c>
      <c r="B276" s="47">
        <v>5</v>
      </c>
      <c r="C276" s="98">
        <v>40213</v>
      </c>
      <c r="D276">
        <v>10002.18</v>
      </c>
      <c r="E276">
        <v>1063.1099999999999</v>
      </c>
      <c r="F276">
        <v>2125.4299999999998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1063.5999999999999</v>
      </c>
      <c r="M276">
        <v>0</v>
      </c>
      <c r="N276">
        <v>1503.4</v>
      </c>
      <c r="O276">
        <v>73.06</v>
      </c>
      <c r="P276">
        <v>354</v>
      </c>
      <c r="Q276">
        <v>0</v>
      </c>
      <c r="R276">
        <v>10002.18</v>
      </c>
      <c r="S276">
        <v>1063.1099999999999</v>
      </c>
      <c r="T276">
        <v>2125.4299999999998</v>
      </c>
      <c r="U276">
        <v>26.08</v>
      </c>
      <c r="V276">
        <v>3.61</v>
      </c>
      <c r="W276">
        <v>2.31</v>
      </c>
      <c r="X276">
        <v>1.3574999999999999</v>
      </c>
      <c r="Y276">
        <v>132.46</v>
      </c>
      <c r="Z276">
        <v>90.96</v>
      </c>
      <c r="AA276">
        <v>76.86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 s="101">
        <f ca="1">IF(AND(MAX(OFFSET(D275,-$AJ$5,0):D275)&lt;D276),1,IF(AND(MIN(OFFSET(D275,-$AJ$5,0):D275)&gt;D276),-1,AJ275))</f>
        <v>-1</v>
      </c>
      <c r="AK276" s="101"/>
      <c r="AL276" s="101"/>
      <c r="AM276" s="101"/>
      <c r="AN276" s="101"/>
      <c r="AO276" s="101"/>
      <c r="AP276" s="101"/>
      <c r="AQ276" s="12">
        <v>3246</v>
      </c>
      <c r="AR276" s="12">
        <v>3256</v>
      </c>
      <c r="AS276" s="12">
        <v>3239</v>
      </c>
      <c r="AT276" s="12">
        <v>3249</v>
      </c>
      <c r="AU276" s="1">
        <v>3245</v>
      </c>
      <c r="AV276" s="1">
        <v>3247</v>
      </c>
      <c r="AW276" s="1">
        <v>3218</v>
      </c>
      <c r="AX276" s="1">
        <v>3219</v>
      </c>
    </row>
    <row r="277" spans="1:50">
      <c r="A277" s="47">
        <v>2010</v>
      </c>
      <c r="B277" s="47">
        <v>6</v>
      </c>
      <c r="C277" s="98">
        <v>40214</v>
      </c>
      <c r="D277">
        <v>10012.23</v>
      </c>
      <c r="E277">
        <v>1066.19</v>
      </c>
      <c r="F277">
        <v>2141.12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1052.8</v>
      </c>
      <c r="M277">
        <v>0</v>
      </c>
      <c r="N277">
        <v>1475.1</v>
      </c>
      <c r="O277">
        <v>71.19</v>
      </c>
      <c r="P277">
        <v>351.5</v>
      </c>
      <c r="Q277">
        <v>0</v>
      </c>
      <c r="R277">
        <v>10012.23</v>
      </c>
      <c r="S277">
        <v>1066.19</v>
      </c>
      <c r="T277">
        <v>2141.12</v>
      </c>
      <c r="U277">
        <v>26.11</v>
      </c>
      <c r="V277">
        <v>3.55</v>
      </c>
      <c r="W277">
        <v>2.21</v>
      </c>
      <c r="X277">
        <v>1.3509</v>
      </c>
      <c r="Y277">
        <v>132.21</v>
      </c>
      <c r="Z277">
        <v>89.03</v>
      </c>
      <c r="AA277">
        <v>77.5</v>
      </c>
      <c r="AB277">
        <v>0</v>
      </c>
      <c r="AC277">
        <v>2715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 s="101">
        <f ca="1">IF(AND(MAX(OFFSET(D276,-$AJ$5,0):D276)&lt;D277),1,IF(AND(MIN(OFFSET(D276,-$AJ$5,0):D276)&gt;D277),-1,AJ276))</f>
        <v>-1</v>
      </c>
      <c r="AK277" s="101"/>
      <c r="AL277" s="101"/>
      <c r="AM277" s="101"/>
      <c r="AN277" s="101"/>
      <c r="AO277" s="101"/>
      <c r="AP277" s="101"/>
      <c r="AQ277" s="12">
        <v>3068</v>
      </c>
      <c r="AR277" s="12">
        <v>3090</v>
      </c>
      <c r="AS277" s="12">
        <v>3062</v>
      </c>
      <c r="AT277" s="12">
        <v>3083</v>
      </c>
      <c r="AU277" s="1">
        <v>3069</v>
      </c>
      <c r="AV277" s="1">
        <v>3079</v>
      </c>
      <c r="AW277" s="1">
        <v>3026</v>
      </c>
      <c r="AX277" s="1">
        <v>3075</v>
      </c>
    </row>
    <row r="278" spans="1:50">
      <c r="A278" s="47">
        <v>2010</v>
      </c>
      <c r="B278" s="47">
        <v>2</v>
      </c>
      <c r="C278" s="98">
        <v>40217</v>
      </c>
      <c r="D278">
        <v>9908.39</v>
      </c>
      <c r="E278">
        <v>1056.74</v>
      </c>
      <c r="F278">
        <v>2126.0500000000002</v>
      </c>
      <c r="G278">
        <v>9950</v>
      </c>
      <c r="H278">
        <v>0</v>
      </c>
      <c r="I278">
        <v>0</v>
      </c>
      <c r="J278">
        <v>0</v>
      </c>
      <c r="K278">
        <v>0</v>
      </c>
      <c r="L278">
        <v>1063.8</v>
      </c>
      <c r="M278">
        <v>0</v>
      </c>
      <c r="N278">
        <v>1473.7</v>
      </c>
      <c r="O278">
        <v>71.680000000000007</v>
      </c>
      <c r="P278">
        <v>356</v>
      </c>
      <c r="Q278">
        <v>0</v>
      </c>
      <c r="R278">
        <v>9908.39</v>
      </c>
      <c r="S278">
        <v>1056.74</v>
      </c>
      <c r="T278">
        <v>2126.0500000000002</v>
      </c>
      <c r="U278">
        <v>26.51</v>
      </c>
      <c r="V278">
        <v>3.59</v>
      </c>
      <c r="W278">
        <v>2.2599999999999998</v>
      </c>
      <c r="X278">
        <v>1.3483000000000001</v>
      </c>
      <c r="Y278">
        <v>129.32</v>
      </c>
      <c r="Z278">
        <v>89.49</v>
      </c>
      <c r="AA278">
        <v>77.209999999999994</v>
      </c>
      <c r="AB278">
        <v>0</v>
      </c>
      <c r="AC278">
        <v>2715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 s="101">
        <f ca="1">IF(AND(MAX(OFFSET(D277,-$AJ$5,0):D277)&lt;D278),1,IF(AND(MIN(OFFSET(D277,-$AJ$5,0):D277)&gt;D278),-1,AJ277))</f>
        <v>-1</v>
      </c>
      <c r="AK278" s="101"/>
      <c r="AL278" s="101"/>
      <c r="AM278" s="101"/>
      <c r="AN278" s="101"/>
      <c r="AO278" s="101"/>
      <c r="AP278" s="101"/>
      <c r="AQ278" s="12">
        <v>3068</v>
      </c>
      <c r="AR278" s="12">
        <v>3084</v>
      </c>
      <c r="AS278" s="12">
        <v>3065</v>
      </c>
      <c r="AT278" s="12">
        <v>3073</v>
      </c>
      <c r="AU278" s="1">
        <v>3074</v>
      </c>
      <c r="AV278" s="1">
        <v>3100</v>
      </c>
      <c r="AW278" s="1">
        <v>3060</v>
      </c>
      <c r="AX278" s="1">
        <v>3069</v>
      </c>
    </row>
    <row r="279" spans="1:50">
      <c r="A279" s="47">
        <v>2010</v>
      </c>
      <c r="B279" s="47">
        <v>3</v>
      </c>
      <c r="C279" s="98">
        <v>40218</v>
      </c>
      <c r="D279">
        <v>10058.64</v>
      </c>
      <c r="E279">
        <v>1070.52</v>
      </c>
      <c r="F279">
        <v>2150.87</v>
      </c>
      <c r="G279">
        <v>9935</v>
      </c>
      <c r="H279">
        <v>0</v>
      </c>
      <c r="I279">
        <v>0</v>
      </c>
      <c r="J279">
        <v>0</v>
      </c>
      <c r="K279">
        <v>0</v>
      </c>
      <c r="L279">
        <v>1077.5</v>
      </c>
      <c r="M279">
        <v>0</v>
      </c>
      <c r="N279">
        <v>1500.1</v>
      </c>
      <c r="O279">
        <v>74.05</v>
      </c>
      <c r="P279">
        <v>358.5</v>
      </c>
      <c r="Q279">
        <v>0</v>
      </c>
      <c r="R279">
        <v>10058.64</v>
      </c>
      <c r="S279">
        <v>1070.52</v>
      </c>
      <c r="T279">
        <v>2150.87</v>
      </c>
      <c r="U279">
        <v>26</v>
      </c>
      <c r="V279">
        <v>3.63</v>
      </c>
      <c r="W279">
        <v>2.31</v>
      </c>
      <c r="X279">
        <v>1.3433999999999999</v>
      </c>
      <c r="Y279">
        <v>129.51</v>
      </c>
      <c r="Z279">
        <v>89.26</v>
      </c>
      <c r="AA279">
        <v>78.75</v>
      </c>
      <c r="AB279">
        <v>0</v>
      </c>
      <c r="AC279">
        <v>2722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s="101">
        <f ca="1">IF(AND(MAX(OFFSET(D278,-$AJ$5,0):D278)&lt;D279),1,IF(AND(MIN(OFFSET(D278,-$AJ$5,0):D278)&gt;D279),-1,AJ278))</f>
        <v>-1</v>
      </c>
      <c r="AK279" s="101"/>
      <c r="AL279" s="101"/>
      <c r="AM279" s="101"/>
      <c r="AN279" s="101"/>
      <c r="AO279" s="101"/>
      <c r="AP279" s="101"/>
      <c r="AQ279" s="12">
        <v>3061</v>
      </c>
      <c r="AR279" s="12">
        <v>3087</v>
      </c>
      <c r="AS279" s="12">
        <v>3058</v>
      </c>
      <c r="AT279" s="12">
        <v>3083</v>
      </c>
      <c r="AU279" s="1">
        <v>3090</v>
      </c>
      <c r="AV279" s="1">
        <v>3124</v>
      </c>
      <c r="AW279" s="1">
        <v>3080</v>
      </c>
      <c r="AX279" s="1">
        <v>3105</v>
      </c>
    </row>
    <row r="280" spans="1:50">
      <c r="A280" s="47">
        <v>2010</v>
      </c>
      <c r="B280" s="47">
        <v>4</v>
      </c>
      <c r="C280" s="98">
        <v>40219</v>
      </c>
      <c r="D280">
        <v>10038.379999999999</v>
      </c>
      <c r="E280">
        <v>1068.1300000000001</v>
      </c>
      <c r="F280">
        <v>2147.87</v>
      </c>
      <c r="G280">
        <v>9990</v>
      </c>
      <c r="H280">
        <v>0</v>
      </c>
      <c r="I280">
        <v>0</v>
      </c>
      <c r="J280">
        <v>0</v>
      </c>
      <c r="K280">
        <v>0</v>
      </c>
      <c r="L280">
        <v>1095.5</v>
      </c>
      <c r="M280">
        <v>0</v>
      </c>
      <c r="N280">
        <v>1529.6</v>
      </c>
      <c r="O280">
        <v>75.55</v>
      </c>
      <c r="P280">
        <v>373.25</v>
      </c>
      <c r="Q280">
        <v>0</v>
      </c>
      <c r="R280">
        <v>10038.379999999999</v>
      </c>
      <c r="S280">
        <v>1068.1300000000001</v>
      </c>
      <c r="T280">
        <v>2147.87</v>
      </c>
      <c r="U280">
        <v>25.4</v>
      </c>
      <c r="V280">
        <v>3.69</v>
      </c>
      <c r="W280">
        <v>2.37</v>
      </c>
      <c r="X280">
        <v>1.339</v>
      </c>
      <c r="Y280">
        <v>130.81</v>
      </c>
      <c r="Z280">
        <v>89.68</v>
      </c>
      <c r="AA280">
        <v>78.72</v>
      </c>
      <c r="AB280">
        <v>0</v>
      </c>
      <c r="AC280">
        <v>2630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s="101">
        <f ca="1">IF(AND(MAX(OFFSET(D279,-$AJ$5,0):D279)&lt;D280),1,IF(AND(MIN(OFFSET(D279,-$AJ$5,0):D279)&gt;D280),-1,AJ279))</f>
        <v>-1</v>
      </c>
      <c r="AK280" s="101"/>
      <c r="AL280" s="101"/>
      <c r="AM280" s="101"/>
      <c r="AN280" s="101"/>
      <c r="AO280" s="101"/>
      <c r="AP280" s="101"/>
      <c r="AQ280" s="12">
        <v>3122</v>
      </c>
      <c r="AR280" s="12">
        <v>3129</v>
      </c>
      <c r="AS280" s="12">
        <v>3101</v>
      </c>
      <c r="AT280" s="12">
        <v>3113</v>
      </c>
      <c r="AU280" s="1">
        <v>3115</v>
      </c>
      <c r="AV280" s="1">
        <v>3130</v>
      </c>
      <c r="AW280" s="1">
        <v>3091</v>
      </c>
      <c r="AX280" s="1">
        <v>3097</v>
      </c>
    </row>
    <row r="281" spans="1:50">
      <c r="A281" s="47">
        <v>2010</v>
      </c>
      <c r="B281" s="47">
        <v>6</v>
      </c>
      <c r="C281" s="98">
        <v>40221</v>
      </c>
      <c r="D281">
        <v>10099.14</v>
      </c>
      <c r="E281">
        <v>1075.51</v>
      </c>
      <c r="F281">
        <v>2183.5300000000002</v>
      </c>
      <c r="G281">
        <v>10090</v>
      </c>
      <c r="H281">
        <v>0</v>
      </c>
      <c r="I281">
        <v>0</v>
      </c>
      <c r="J281">
        <v>0</v>
      </c>
      <c r="K281">
        <v>0</v>
      </c>
      <c r="L281">
        <v>1090</v>
      </c>
      <c r="M281">
        <v>0</v>
      </c>
      <c r="N281">
        <v>1511.1</v>
      </c>
      <c r="O281">
        <v>74.5</v>
      </c>
      <c r="P281">
        <v>373.25</v>
      </c>
      <c r="Q281">
        <v>0</v>
      </c>
      <c r="R281">
        <v>10099.14</v>
      </c>
      <c r="S281">
        <v>1075.51</v>
      </c>
      <c r="T281">
        <v>2183.5300000000002</v>
      </c>
      <c r="U281">
        <v>22.73</v>
      </c>
      <c r="V281">
        <v>3.69</v>
      </c>
      <c r="W281">
        <v>2.33</v>
      </c>
      <c r="X281">
        <v>1.3368</v>
      </c>
      <c r="Y281">
        <v>131.52000000000001</v>
      </c>
      <c r="Z281">
        <v>89.75</v>
      </c>
      <c r="AA281">
        <v>79.88</v>
      </c>
      <c r="AB281">
        <v>0</v>
      </c>
      <c r="AC281">
        <v>2575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s="101">
        <f ca="1">IF(AND(MAX(OFFSET(D280,-$AJ$5,0):D280)&lt;D281),1,IF(AND(MIN(OFFSET(D280,-$AJ$5,0):D280)&gt;D281),-1,AJ280))</f>
        <v>-1</v>
      </c>
      <c r="AK281" s="101"/>
      <c r="AL281" s="101"/>
      <c r="AM281" s="101"/>
      <c r="AN281" s="101"/>
      <c r="AO281" s="101"/>
      <c r="AP281" s="101"/>
      <c r="AQ281" s="12">
        <v>3164</v>
      </c>
      <c r="AR281" s="12">
        <v>3167</v>
      </c>
      <c r="AS281" s="12">
        <v>3146</v>
      </c>
      <c r="AT281" s="12">
        <v>3152</v>
      </c>
      <c r="AU281" s="1">
        <v>3162</v>
      </c>
      <c r="AV281" s="1">
        <v>3172</v>
      </c>
      <c r="AW281" s="1">
        <v>3117</v>
      </c>
      <c r="AX281" s="1">
        <v>3163</v>
      </c>
    </row>
    <row r="282" spans="1:50">
      <c r="A282" s="47">
        <v>2010</v>
      </c>
      <c r="B282" s="47">
        <v>2</v>
      </c>
      <c r="C282" s="98">
        <v>40224</v>
      </c>
      <c r="D282">
        <v>10099.14</v>
      </c>
      <c r="E282">
        <v>1075.51</v>
      </c>
      <c r="F282">
        <v>2183.5300000000002</v>
      </c>
      <c r="G282">
        <v>10005</v>
      </c>
      <c r="H282">
        <v>0</v>
      </c>
      <c r="I282">
        <v>0</v>
      </c>
      <c r="J282">
        <v>0</v>
      </c>
      <c r="K282">
        <v>0</v>
      </c>
      <c r="L282">
        <v>1101.2</v>
      </c>
      <c r="M282">
        <v>0</v>
      </c>
      <c r="N282">
        <v>1517</v>
      </c>
      <c r="O282">
        <v>74.33</v>
      </c>
      <c r="P282">
        <v>373.25</v>
      </c>
      <c r="Q282">
        <v>0</v>
      </c>
      <c r="R282">
        <v>10099.14</v>
      </c>
      <c r="S282">
        <v>1075.51</v>
      </c>
      <c r="T282">
        <v>2183.5300000000002</v>
      </c>
      <c r="U282">
        <v>22.73</v>
      </c>
      <c r="V282">
        <v>3.69</v>
      </c>
      <c r="W282">
        <v>2.33</v>
      </c>
      <c r="X282">
        <v>1.3368</v>
      </c>
      <c r="Y282">
        <v>132.93</v>
      </c>
      <c r="Z282">
        <v>89.75</v>
      </c>
      <c r="AA282">
        <v>79.88</v>
      </c>
      <c r="AB282">
        <v>0</v>
      </c>
      <c r="AC282">
        <v>2571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s="101">
        <f ca="1">IF(AND(MAX(OFFSET(D281,-$AJ$5,0):D281)&lt;D282),1,IF(AND(MIN(OFFSET(D281,-$AJ$5,0):D281)&gt;D282),-1,AJ281))</f>
        <v>-1</v>
      </c>
      <c r="AK282" s="101"/>
      <c r="AL282" s="101"/>
      <c r="AM282" s="101"/>
      <c r="AN282" s="101"/>
      <c r="AO282" s="101"/>
      <c r="AP282" s="101"/>
      <c r="AQ282" s="12">
        <v>3181</v>
      </c>
      <c r="AR282" s="12">
        <v>3190</v>
      </c>
      <c r="AS282" s="12">
        <v>3171</v>
      </c>
      <c r="AT282" s="12">
        <v>3176</v>
      </c>
      <c r="AU282" s="1">
        <v>3181</v>
      </c>
      <c r="AV282" s="1">
        <v>3197</v>
      </c>
      <c r="AW282" s="1">
        <v>3175</v>
      </c>
      <c r="AX282" s="1">
        <v>3194</v>
      </c>
    </row>
    <row r="283" spans="1:50">
      <c r="A283" s="47">
        <v>2010</v>
      </c>
      <c r="B283" s="47">
        <v>3</v>
      </c>
      <c r="C283" s="98">
        <v>40225</v>
      </c>
      <c r="D283">
        <v>10268.81</v>
      </c>
      <c r="E283">
        <v>1094.8699999999999</v>
      </c>
      <c r="F283">
        <v>2214.19</v>
      </c>
      <c r="G283">
        <v>10025</v>
      </c>
      <c r="H283">
        <v>0</v>
      </c>
      <c r="I283">
        <v>0</v>
      </c>
      <c r="J283">
        <v>0</v>
      </c>
      <c r="K283">
        <v>0</v>
      </c>
      <c r="L283">
        <v>1120.0999999999999</v>
      </c>
      <c r="M283">
        <v>0</v>
      </c>
      <c r="N283">
        <v>1538.1</v>
      </c>
      <c r="O283">
        <v>77.569999999999993</v>
      </c>
      <c r="P283">
        <v>379</v>
      </c>
      <c r="Q283">
        <v>0</v>
      </c>
      <c r="R283">
        <v>10268.81</v>
      </c>
      <c r="S283">
        <v>1094.8699999999999</v>
      </c>
      <c r="T283">
        <v>2214.19</v>
      </c>
      <c r="U283">
        <v>22.25</v>
      </c>
      <c r="V283">
        <v>3.66</v>
      </c>
      <c r="W283">
        <v>2.2999999999999998</v>
      </c>
      <c r="X283">
        <v>1.3384</v>
      </c>
      <c r="Y283">
        <v>134.31</v>
      </c>
      <c r="Z283">
        <v>90.01</v>
      </c>
      <c r="AA283">
        <v>81.3</v>
      </c>
      <c r="AB283">
        <v>0</v>
      </c>
      <c r="AC283">
        <v>2566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s="101">
        <f ca="1">IF(AND(MAX(OFFSET(D282,-$AJ$5,0):D282)&lt;D283),1,IF(AND(MIN(OFFSET(D282,-$AJ$5,0):D282)&gt;D283),-1,AJ282))</f>
        <v>-1</v>
      </c>
      <c r="AK283" s="101"/>
      <c r="AL283" s="101"/>
      <c r="AM283" s="101"/>
      <c r="AN283" s="101"/>
      <c r="AO283" s="101"/>
      <c r="AP283" s="101"/>
      <c r="AQ283" s="12">
        <v>3192</v>
      </c>
      <c r="AR283" s="12">
        <v>3219</v>
      </c>
      <c r="AS283" s="12">
        <v>3187</v>
      </c>
      <c r="AT283" s="12">
        <v>3212</v>
      </c>
      <c r="AU283" s="1">
        <v>3221</v>
      </c>
      <c r="AV283" s="1">
        <v>3248</v>
      </c>
      <c r="AW283" s="1">
        <v>3219</v>
      </c>
      <c r="AX283" s="1">
        <v>3243</v>
      </c>
    </row>
    <row r="284" spans="1:50">
      <c r="A284" s="47">
        <v>2010</v>
      </c>
      <c r="B284" s="47">
        <v>4</v>
      </c>
      <c r="C284" s="98">
        <v>40226</v>
      </c>
      <c r="D284">
        <v>10309.24</v>
      </c>
      <c r="E284">
        <v>1099.51</v>
      </c>
      <c r="F284">
        <v>2226.29</v>
      </c>
      <c r="G284">
        <v>10300</v>
      </c>
      <c r="H284">
        <v>0</v>
      </c>
      <c r="I284">
        <v>0</v>
      </c>
      <c r="J284">
        <v>0</v>
      </c>
      <c r="K284">
        <v>0</v>
      </c>
      <c r="L284">
        <v>1115.0999999999999</v>
      </c>
      <c r="M284">
        <v>0</v>
      </c>
      <c r="N284">
        <v>1532.5</v>
      </c>
      <c r="O284">
        <v>77.8</v>
      </c>
      <c r="P284">
        <v>371.75</v>
      </c>
      <c r="Q284">
        <v>0</v>
      </c>
      <c r="R284">
        <v>10309.24</v>
      </c>
      <c r="S284">
        <v>1099.51</v>
      </c>
      <c r="T284">
        <v>2226.29</v>
      </c>
      <c r="U284">
        <v>21.72</v>
      </c>
      <c r="V284">
        <v>3.74</v>
      </c>
      <c r="W284">
        <v>2.39</v>
      </c>
      <c r="X284">
        <v>1.3181</v>
      </c>
      <c r="Y284">
        <v>132.68</v>
      </c>
      <c r="Z284">
        <v>90.13</v>
      </c>
      <c r="AA284">
        <v>82.02</v>
      </c>
      <c r="AB284">
        <v>0</v>
      </c>
      <c r="AC284">
        <v>2598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s="101">
        <f ca="1">IF(AND(MAX(OFFSET(D283,-$AJ$5,0):D283)&lt;D284),1,IF(AND(MIN(OFFSET(D283,-$AJ$5,0):D283)&gt;D284),-1,AJ283))</f>
        <v>1</v>
      </c>
      <c r="AK284" s="101"/>
      <c r="AL284" s="101"/>
      <c r="AM284" s="101"/>
      <c r="AN284" s="101"/>
      <c r="AO284" s="101"/>
      <c r="AP284" s="101"/>
      <c r="AQ284" s="12">
        <v>3255</v>
      </c>
      <c r="AR284" s="12">
        <v>3267</v>
      </c>
      <c r="AS284" s="12">
        <v>3247</v>
      </c>
      <c r="AT284" s="12">
        <v>3265</v>
      </c>
      <c r="AU284" s="1">
        <v>3261</v>
      </c>
      <c r="AV284" s="1">
        <v>3301</v>
      </c>
      <c r="AW284" s="1">
        <v>3260</v>
      </c>
      <c r="AX284" s="1">
        <v>3286</v>
      </c>
    </row>
    <row r="285" spans="1:50">
      <c r="A285" s="47">
        <v>2010</v>
      </c>
      <c r="B285" s="47">
        <v>5</v>
      </c>
      <c r="C285" s="98">
        <v>40227</v>
      </c>
      <c r="D285">
        <v>10392.9</v>
      </c>
      <c r="E285">
        <v>1106.75</v>
      </c>
      <c r="F285">
        <v>2241.71</v>
      </c>
      <c r="G285">
        <v>10320</v>
      </c>
      <c r="H285">
        <v>0</v>
      </c>
      <c r="I285">
        <v>0</v>
      </c>
      <c r="J285">
        <v>0</v>
      </c>
      <c r="K285">
        <v>0</v>
      </c>
      <c r="L285">
        <v>1124.4000000000001</v>
      </c>
      <c r="M285">
        <v>0</v>
      </c>
      <c r="N285">
        <v>1533.8</v>
      </c>
      <c r="O285">
        <v>79.56</v>
      </c>
      <c r="P285">
        <v>369</v>
      </c>
      <c r="Q285">
        <v>0</v>
      </c>
      <c r="R285">
        <v>10392.9</v>
      </c>
      <c r="S285">
        <v>1106.75</v>
      </c>
      <c r="T285">
        <v>2241.71</v>
      </c>
      <c r="U285">
        <v>20.63</v>
      </c>
      <c r="V285">
        <v>3.8</v>
      </c>
      <c r="W285">
        <v>2.44</v>
      </c>
      <c r="X285">
        <v>1.3220000000000001</v>
      </c>
      <c r="Y285">
        <v>129.96</v>
      </c>
      <c r="Z285">
        <v>91.24</v>
      </c>
      <c r="AA285">
        <v>82.28</v>
      </c>
      <c r="AB285">
        <v>0</v>
      </c>
      <c r="AC285">
        <v>2661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 s="101">
        <f ca="1">IF(AND(MAX(OFFSET(D284,-$AJ$5,0):D284)&lt;D285),1,IF(AND(MIN(OFFSET(D284,-$AJ$5,0):D284)&gt;D285),-1,AJ284))</f>
        <v>1</v>
      </c>
      <c r="AK285" s="101"/>
      <c r="AL285" s="101"/>
      <c r="AM285" s="101"/>
      <c r="AN285" s="101"/>
      <c r="AO285" s="101"/>
      <c r="AP285" s="101"/>
      <c r="AQ285" s="12">
        <v>3245</v>
      </c>
      <c r="AR285" s="12">
        <v>3250</v>
      </c>
      <c r="AS285" s="12">
        <v>3225</v>
      </c>
      <c r="AT285" s="12">
        <v>3234</v>
      </c>
      <c r="AU285" s="1">
        <v>3222</v>
      </c>
      <c r="AV285" s="1">
        <v>3260</v>
      </c>
      <c r="AW285" s="1">
        <v>3220</v>
      </c>
      <c r="AX285" s="1">
        <v>3247</v>
      </c>
    </row>
    <row r="286" spans="1:50">
      <c r="A286" s="47">
        <v>2010</v>
      </c>
      <c r="B286" s="47">
        <v>6</v>
      </c>
      <c r="C286" s="98">
        <v>40228</v>
      </c>
      <c r="D286">
        <v>10402.35</v>
      </c>
      <c r="E286">
        <v>1109.17</v>
      </c>
      <c r="F286">
        <v>2243.87</v>
      </c>
      <c r="G286">
        <v>10140</v>
      </c>
      <c r="H286">
        <v>0</v>
      </c>
      <c r="I286">
        <v>0</v>
      </c>
      <c r="J286">
        <v>0</v>
      </c>
      <c r="K286">
        <v>0</v>
      </c>
      <c r="L286">
        <v>1122.0999999999999</v>
      </c>
      <c r="M286">
        <v>0</v>
      </c>
      <c r="N286">
        <v>1543.6</v>
      </c>
      <c r="O286">
        <v>80.06</v>
      </c>
      <c r="P286">
        <v>371.75</v>
      </c>
      <c r="Q286">
        <v>0</v>
      </c>
      <c r="R286">
        <v>10402.35</v>
      </c>
      <c r="S286">
        <v>1109.17</v>
      </c>
      <c r="T286">
        <v>2243.87</v>
      </c>
      <c r="U286">
        <v>20.02</v>
      </c>
      <c r="V286">
        <v>3.78</v>
      </c>
      <c r="W286">
        <v>2.46</v>
      </c>
      <c r="X286">
        <v>1.3306</v>
      </c>
      <c r="Y286">
        <v>129.41999999999999</v>
      </c>
      <c r="Z286">
        <v>91.79</v>
      </c>
      <c r="AA286">
        <v>82.23</v>
      </c>
      <c r="AB286">
        <v>0</v>
      </c>
      <c r="AC286">
        <v>2714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s="101">
        <f ca="1">IF(AND(MAX(OFFSET(D285,-$AJ$5,0):D285)&lt;D286),1,IF(AND(MIN(OFFSET(D285,-$AJ$5,0):D285)&gt;D286),-1,AJ285))</f>
        <v>1</v>
      </c>
      <c r="AK286" s="101"/>
      <c r="AL286" s="101"/>
      <c r="AM286" s="101"/>
      <c r="AN286" s="101"/>
      <c r="AO286" s="101"/>
      <c r="AP286" s="101"/>
      <c r="AQ286" s="12">
        <v>3260</v>
      </c>
      <c r="AR286" s="12">
        <v>3276</v>
      </c>
      <c r="AS286" s="12">
        <v>3253</v>
      </c>
      <c r="AT286" s="12">
        <v>3266</v>
      </c>
      <c r="AU286" s="1">
        <v>3271</v>
      </c>
      <c r="AV286" s="1">
        <v>3294</v>
      </c>
      <c r="AW286" s="1">
        <v>3271</v>
      </c>
      <c r="AX286" s="1">
        <v>3292</v>
      </c>
    </row>
    <row r="287" spans="1:50">
      <c r="A287" s="47">
        <v>2010</v>
      </c>
      <c r="B287" s="47">
        <v>2</v>
      </c>
      <c r="C287" s="98">
        <v>40231</v>
      </c>
      <c r="D287">
        <v>10383.379999999999</v>
      </c>
      <c r="E287">
        <v>1108.01</v>
      </c>
      <c r="F287">
        <v>2242.0300000000002</v>
      </c>
      <c r="G287">
        <v>10375</v>
      </c>
      <c r="H287">
        <v>0</v>
      </c>
      <c r="I287">
        <v>0</v>
      </c>
      <c r="J287">
        <v>0</v>
      </c>
      <c r="K287">
        <v>0</v>
      </c>
      <c r="L287">
        <v>1113.9000000000001</v>
      </c>
      <c r="M287">
        <v>0</v>
      </c>
      <c r="N287">
        <v>1528.1</v>
      </c>
      <c r="O287">
        <v>80.13</v>
      </c>
      <c r="P287">
        <v>382.75</v>
      </c>
      <c r="Q287">
        <v>0</v>
      </c>
      <c r="R287">
        <v>10383.379999999999</v>
      </c>
      <c r="S287">
        <v>1108.01</v>
      </c>
      <c r="T287">
        <v>2242.0300000000002</v>
      </c>
      <c r="U287">
        <v>19.940000000000001</v>
      </c>
      <c r="V287">
        <v>3.8</v>
      </c>
      <c r="W287">
        <v>2.4500000000000002</v>
      </c>
      <c r="X287">
        <v>1.262</v>
      </c>
      <c r="Y287">
        <v>129.94</v>
      </c>
      <c r="Z287">
        <v>91.46</v>
      </c>
      <c r="AA287">
        <v>82.03</v>
      </c>
      <c r="AB287">
        <v>0</v>
      </c>
      <c r="AC287">
        <v>2714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 s="101">
        <f ca="1">IF(AND(MAX(OFFSET(D286,-$AJ$5,0):D286)&lt;D287),1,IF(AND(MIN(OFFSET(D286,-$AJ$5,0):D286)&gt;D287),-1,AJ286))</f>
        <v>1</v>
      </c>
      <c r="AK287" s="101"/>
      <c r="AL287" s="101"/>
      <c r="AM287" s="101"/>
      <c r="AN287" s="101"/>
      <c r="AO287" s="101"/>
      <c r="AP287" s="101"/>
      <c r="AQ287" s="12">
        <v>3328</v>
      </c>
      <c r="AR287" s="12">
        <v>3344</v>
      </c>
      <c r="AS287" s="12">
        <v>3319</v>
      </c>
      <c r="AT287" s="12">
        <v>3323</v>
      </c>
      <c r="AU287" s="1">
        <v>3328</v>
      </c>
      <c r="AV287" s="1">
        <v>3328</v>
      </c>
      <c r="AW287" s="1">
        <v>3288</v>
      </c>
      <c r="AX287" s="1">
        <v>3296</v>
      </c>
    </row>
    <row r="288" spans="1:50">
      <c r="A288" s="47">
        <v>2010</v>
      </c>
      <c r="B288" s="47">
        <v>3</v>
      </c>
      <c r="C288" s="98">
        <v>40232</v>
      </c>
      <c r="D288">
        <v>10282.41</v>
      </c>
      <c r="E288">
        <v>1094.5999999999999</v>
      </c>
      <c r="F288">
        <v>2213.44</v>
      </c>
      <c r="G288">
        <v>10360</v>
      </c>
      <c r="H288">
        <v>0</v>
      </c>
      <c r="I288">
        <v>0</v>
      </c>
      <c r="J288">
        <v>0</v>
      </c>
      <c r="K288">
        <v>0</v>
      </c>
      <c r="L288">
        <v>1102.4000000000001</v>
      </c>
      <c r="M288">
        <v>0</v>
      </c>
      <c r="N288">
        <v>1514.3</v>
      </c>
      <c r="O288">
        <v>78.73</v>
      </c>
      <c r="P288">
        <v>378.75</v>
      </c>
      <c r="Q288">
        <v>0</v>
      </c>
      <c r="R288">
        <v>10282.41</v>
      </c>
      <c r="S288">
        <v>1094.5999999999999</v>
      </c>
      <c r="T288">
        <v>2213.44</v>
      </c>
      <c r="U288">
        <v>21.37</v>
      </c>
      <c r="V288">
        <v>3.69</v>
      </c>
      <c r="W288">
        <v>2.35</v>
      </c>
      <c r="X288">
        <v>1.2737000000000001</v>
      </c>
      <c r="Y288">
        <v>130.37</v>
      </c>
      <c r="Z288">
        <v>91.13</v>
      </c>
      <c r="AA288">
        <v>80.36</v>
      </c>
      <c r="AB288">
        <v>0</v>
      </c>
      <c r="AC288">
        <v>2721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 s="101">
        <f ca="1">IF(AND(MAX(OFFSET(D287,-$AJ$5,0):D287)&lt;D288),1,IF(AND(MIN(OFFSET(D287,-$AJ$5,0):D287)&gt;D288),-1,AJ287))</f>
        <v>1</v>
      </c>
      <c r="AK288" s="101"/>
      <c r="AL288" s="101"/>
      <c r="AM288" s="101"/>
      <c r="AN288" s="101"/>
      <c r="AO288" s="101"/>
      <c r="AP288" s="101"/>
      <c r="AQ288" s="12">
        <v>3278</v>
      </c>
      <c r="AR288" s="12">
        <v>3284</v>
      </c>
      <c r="AS288" s="12">
        <v>3261</v>
      </c>
      <c r="AT288" s="12">
        <v>3274</v>
      </c>
      <c r="AU288" s="1">
        <v>3328</v>
      </c>
      <c r="AV288" s="1">
        <v>3328</v>
      </c>
      <c r="AW288" s="1">
        <v>3288</v>
      </c>
      <c r="AX288" s="1">
        <v>3296</v>
      </c>
    </row>
    <row r="289" spans="1:50">
      <c r="A289" s="47">
        <v>2010</v>
      </c>
      <c r="B289" s="47">
        <v>4</v>
      </c>
      <c r="C289" s="98">
        <v>40233</v>
      </c>
      <c r="D289">
        <v>10374.16</v>
      </c>
      <c r="E289">
        <v>1105.24</v>
      </c>
      <c r="F289">
        <v>2235.9</v>
      </c>
      <c r="G289">
        <v>10190</v>
      </c>
      <c r="H289">
        <v>0</v>
      </c>
      <c r="I289">
        <v>0</v>
      </c>
      <c r="J289">
        <v>0</v>
      </c>
      <c r="K289">
        <v>0</v>
      </c>
      <c r="L289">
        <v>1096.5999999999999</v>
      </c>
      <c r="M289">
        <v>0</v>
      </c>
      <c r="N289">
        <v>1505</v>
      </c>
      <c r="O289">
        <v>80.180000000000007</v>
      </c>
      <c r="P289">
        <v>386.25</v>
      </c>
      <c r="Q289">
        <v>0</v>
      </c>
      <c r="R289">
        <v>10374.16</v>
      </c>
      <c r="S289">
        <v>1105.24</v>
      </c>
      <c r="T289">
        <v>2235.9</v>
      </c>
      <c r="U289">
        <v>20.27</v>
      </c>
      <c r="V289">
        <v>3.69</v>
      </c>
      <c r="W289">
        <v>2.36</v>
      </c>
      <c r="X289">
        <v>1.2782</v>
      </c>
      <c r="Y289">
        <v>129.83000000000001</v>
      </c>
      <c r="Z289">
        <v>90.21</v>
      </c>
      <c r="AA289">
        <v>80.510000000000005</v>
      </c>
      <c r="AB289">
        <v>0</v>
      </c>
      <c r="AC289">
        <v>2724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 s="101">
        <f ca="1">IF(AND(MAX(OFFSET(D288,-$AJ$5,0):D288)&lt;D289),1,IF(AND(MIN(OFFSET(D288,-$AJ$5,0):D288)&gt;D289),-1,AJ288))</f>
        <v>1</v>
      </c>
      <c r="AK289" s="101"/>
      <c r="AL289" s="101"/>
      <c r="AM289" s="101"/>
      <c r="AN289" s="101"/>
      <c r="AO289" s="101"/>
      <c r="AP289" s="101"/>
      <c r="AQ289" s="12">
        <v>3219</v>
      </c>
      <c r="AR289" s="12">
        <v>3227</v>
      </c>
      <c r="AS289" s="12">
        <v>3210</v>
      </c>
      <c r="AT289" s="12">
        <v>3219</v>
      </c>
      <c r="AU289" s="1">
        <v>3206</v>
      </c>
      <c r="AV289" s="1">
        <v>3218</v>
      </c>
      <c r="AW289" s="1">
        <v>3166</v>
      </c>
      <c r="AX289" s="1">
        <v>3187</v>
      </c>
    </row>
    <row r="290" spans="1:50">
      <c r="A290" s="47">
        <v>2010</v>
      </c>
      <c r="B290" s="47">
        <v>5</v>
      </c>
      <c r="C290" s="98">
        <v>40234</v>
      </c>
      <c r="D290">
        <v>10321.030000000001</v>
      </c>
      <c r="E290">
        <v>1102.94</v>
      </c>
      <c r="F290">
        <v>2234.2199999999998</v>
      </c>
      <c r="G290">
        <v>10100</v>
      </c>
      <c r="H290">
        <v>0</v>
      </c>
      <c r="I290">
        <v>0</v>
      </c>
      <c r="J290">
        <v>0</v>
      </c>
      <c r="K290">
        <v>0</v>
      </c>
      <c r="L290">
        <v>1106.4000000000001</v>
      </c>
      <c r="M290">
        <v>0</v>
      </c>
      <c r="N290">
        <v>1531.9</v>
      </c>
      <c r="O290">
        <v>78.3</v>
      </c>
      <c r="P290">
        <v>383.25</v>
      </c>
      <c r="Q290">
        <v>0</v>
      </c>
      <c r="R290">
        <v>10321.030000000001</v>
      </c>
      <c r="S290">
        <v>1102.94</v>
      </c>
      <c r="T290">
        <v>2234.2199999999998</v>
      </c>
      <c r="U290">
        <v>20.100000000000001</v>
      </c>
      <c r="V290">
        <v>3.64</v>
      </c>
      <c r="W290">
        <v>2.34</v>
      </c>
      <c r="X290">
        <v>1.2665999999999999</v>
      </c>
      <c r="Y290">
        <v>130.26</v>
      </c>
      <c r="Z290">
        <v>90.15</v>
      </c>
      <c r="AA290">
        <v>79.069999999999993</v>
      </c>
      <c r="AB290">
        <v>0</v>
      </c>
      <c r="AC290">
        <v>2707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 s="101">
        <f ca="1">IF(AND(MAX(OFFSET(D289,-$AJ$5,0):D289)&lt;D290),1,IF(AND(MIN(OFFSET(D289,-$AJ$5,0):D289)&gt;D290),-1,AJ289))</f>
        <v>1</v>
      </c>
      <c r="AK290" s="101"/>
      <c r="AL290" s="101"/>
      <c r="AM290" s="101"/>
      <c r="AN290" s="101"/>
      <c r="AO290" s="101"/>
      <c r="AP290" s="101"/>
      <c r="AQ290" s="12">
        <v>3206</v>
      </c>
      <c r="AR290" s="12">
        <v>3208</v>
      </c>
      <c r="AS290" s="12">
        <v>3143</v>
      </c>
      <c r="AT290" s="12">
        <v>3150</v>
      </c>
      <c r="AU290" s="1">
        <v>3143</v>
      </c>
      <c r="AV290" s="1">
        <v>3161</v>
      </c>
      <c r="AW290" s="1">
        <v>3133</v>
      </c>
      <c r="AX290" s="1">
        <v>3144</v>
      </c>
    </row>
    <row r="291" spans="1:50">
      <c r="A291" s="47">
        <v>2010</v>
      </c>
      <c r="B291" s="47">
        <v>6</v>
      </c>
      <c r="C291" s="98">
        <v>40235</v>
      </c>
      <c r="D291">
        <v>10325.26</v>
      </c>
      <c r="E291">
        <v>1104.49</v>
      </c>
      <c r="F291">
        <v>2238.2600000000002</v>
      </c>
      <c r="G291">
        <v>10110</v>
      </c>
      <c r="H291">
        <v>0</v>
      </c>
      <c r="I291">
        <v>0</v>
      </c>
      <c r="J291">
        <v>0</v>
      </c>
      <c r="K291">
        <v>0</v>
      </c>
      <c r="L291">
        <v>1118.9000000000001</v>
      </c>
      <c r="M291">
        <v>0</v>
      </c>
      <c r="N291">
        <v>1541.6</v>
      </c>
      <c r="O291">
        <v>79.66</v>
      </c>
      <c r="P291">
        <v>389</v>
      </c>
      <c r="Q291">
        <v>0</v>
      </c>
      <c r="R291">
        <v>10325.26</v>
      </c>
      <c r="S291">
        <v>1104.49</v>
      </c>
      <c r="T291">
        <v>2238.2600000000002</v>
      </c>
      <c r="U291">
        <v>19.5</v>
      </c>
      <c r="V291">
        <v>3.6</v>
      </c>
      <c r="W291">
        <v>2.2799999999999998</v>
      </c>
      <c r="X291">
        <v>1.2612000000000001</v>
      </c>
      <c r="Y291">
        <v>130.53</v>
      </c>
      <c r="Z291">
        <v>89.04</v>
      </c>
      <c r="AA291">
        <v>79.55</v>
      </c>
      <c r="AB291">
        <v>0</v>
      </c>
      <c r="AC291">
        <v>2711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 s="101">
        <f ca="1">IF(AND(MAX(OFFSET(D290,-$AJ$5,0):D290)&lt;D291),1,IF(AND(MIN(OFFSET(D290,-$AJ$5,0):D290)&gt;D291),-1,AJ290))</f>
        <v>1</v>
      </c>
      <c r="AK291" s="101"/>
      <c r="AL291" s="101"/>
      <c r="AM291" s="101"/>
      <c r="AN291" s="101"/>
      <c r="AO291" s="101"/>
      <c r="AP291" s="101"/>
      <c r="AQ291" s="12">
        <v>3182</v>
      </c>
      <c r="AR291" s="12">
        <v>3199</v>
      </c>
      <c r="AS291" s="12">
        <v>3180</v>
      </c>
      <c r="AT291" s="12">
        <v>3198</v>
      </c>
      <c r="AU291" s="1">
        <v>3202</v>
      </c>
      <c r="AV291" s="1">
        <v>3211</v>
      </c>
      <c r="AW291" s="1">
        <v>3183</v>
      </c>
      <c r="AX291" s="1">
        <v>3196</v>
      </c>
    </row>
    <row r="292" spans="1:50">
      <c r="A292" s="47">
        <v>2010</v>
      </c>
      <c r="B292" s="47">
        <v>2</v>
      </c>
      <c r="C292" s="98">
        <v>40238</v>
      </c>
      <c r="D292">
        <v>10403.790000000001</v>
      </c>
      <c r="E292">
        <v>1115.71</v>
      </c>
      <c r="F292">
        <v>2273.5700000000002</v>
      </c>
      <c r="G292">
        <v>10175</v>
      </c>
      <c r="H292">
        <v>0</v>
      </c>
      <c r="I292">
        <v>0</v>
      </c>
      <c r="J292">
        <v>0</v>
      </c>
      <c r="K292">
        <v>0</v>
      </c>
      <c r="L292">
        <v>1117.5999999999999</v>
      </c>
      <c r="M292">
        <v>0</v>
      </c>
      <c r="N292">
        <v>1546.5</v>
      </c>
      <c r="O292">
        <v>78.760000000000005</v>
      </c>
      <c r="P292">
        <v>381.75</v>
      </c>
      <c r="Q292">
        <v>0</v>
      </c>
      <c r="R292">
        <v>10403.790000000001</v>
      </c>
      <c r="S292">
        <v>1115.71</v>
      </c>
      <c r="T292">
        <v>2273.5700000000002</v>
      </c>
      <c r="U292">
        <v>19.260000000000002</v>
      </c>
      <c r="V292">
        <v>3.61</v>
      </c>
      <c r="W292">
        <v>2.2799999999999998</v>
      </c>
      <c r="X292">
        <v>1.2521</v>
      </c>
      <c r="Y292">
        <v>128.96</v>
      </c>
      <c r="Z292">
        <v>88.86</v>
      </c>
      <c r="AA292">
        <v>80.27</v>
      </c>
      <c r="AB292">
        <v>0</v>
      </c>
      <c r="AC292">
        <v>2738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 s="101">
        <f ca="1">IF(AND(MAX(OFFSET(D291,-$AJ$5,0):D291)&lt;D292),1,IF(AND(MIN(OFFSET(D291,-$AJ$5,0):D291)&gt;D292),-1,AJ291))</f>
        <v>1</v>
      </c>
      <c r="AK292" s="101"/>
      <c r="AL292" s="101"/>
      <c r="AM292" s="101"/>
      <c r="AN292" s="101"/>
      <c r="AO292" s="101"/>
      <c r="AP292" s="101"/>
      <c r="AQ292" s="12">
        <v>3204</v>
      </c>
      <c r="AR292" s="12">
        <v>3219</v>
      </c>
      <c r="AS292" s="12">
        <v>3201</v>
      </c>
      <c r="AT292" s="12">
        <v>3217</v>
      </c>
      <c r="AU292" s="1">
        <v>3226</v>
      </c>
      <c r="AV292" s="1">
        <v>3238</v>
      </c>
      <c r="AW292" s="1">
        <v>3201</v>
      </c>
      <c r="AX292" s="1">
        <v>3217</v>
      </c>
    </row>
    <row r="293" spans="1:50">
      <c r="A293" s="47">
        <v>2010</v>
      </c>
      <c r="B293" s="47">
        <v>3</v>
      </c>
      <c r="C293" s="98">
        <v>40239</v>
      </c>
      <c r="D293">
        <v>10405.98</v>
      </c>
      <c r="E293">
        <v>1118.31</v>
      </c>
      <c r="F293">
        <v>2280.79</v>
      </c>
      <c r="G293">
        <v>10225</v>
      </c>
      <c r="H293">
        <v>0</v>
      </c>
      <c r="I293">
        <v>0</v>
      </c>
      <c r="J293">
        <v>0</v>
      </c>
      <c r="K293">
        <v>0</v>
      </c>
      <c r="L293">
        <v>1134.8</v>
      </c>
      <c r="M293">
        <v>0</v>
      </c>
      <c r="N293">
        <v>1573</v>
      </c>
      <c r="O293">
        <v>79.72</v>
      </c>
      <c r="P293">
        <v>381.5</v>
      </c>
      <c r="Q293">
        <v>0</v>
      </c>
      <c r="R293">
        <v>10405.98</v>
      </c>
      <c r="S293">
        <v>1118.31</v>
      </c>
      <c r="T293">
        <v>2280.79</v>
      </c>
      <c r="U293">
        <v>19.059999999999999</v>
      </c>
      <c r="V293">
        <v>3.61</v>
      </c>
      <c r="W293">
        <v>2.27</v>
      </c>
      <c r="X293">
        <v>1.2363999999999999</v>
      </c>
      <c r="Y293">
        <v>129.66999999999999</v>
      </c>
      <c r="Z293">
        <v>89.12</v>
      </c>
      <c r="AA293">
        <v>80.19</v>
      </c>
      <c r="AB293">
        <v>0</v>
      </c>
      <c r="AC293">
        <v>2760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 s="101">
        <f ca="1">IF(AND(MAX(OFFSET(D292,-$AJ$5,0):D292)&lt;D293),1,IF(AND(MIN(OFFSET(D292,-$AJ$5,0):D292)&gt;D293),-1,AJ292))</f>
        <v>1</v>
      </c>
      <c r="AK293" s="101"/>
      <c r="AL293" s="101"/>
      <c r="AM293" s="101"/>
      <c r="AN293" s="101"/>
      <c r="AO293" s="101"/>
      <c r="AP293" s="101"/>
      <c r="AQ293" s="12">
        <v>3215</v>
      </c>
      <c r="AR293" s="12">
        <v>3223</v>
      </c>
      <c r="AS293" s="12">
        <v>3211</v>
      </c>
      <c r="AT293" s="12">
        <v>3222</v>
      </c>
      <c r="AU293" s="1">
        <v>3221</v>
      </c>
      <c r="AV293" s="1">
        <v>3237</v>
      </c>
      <c r="AW293" s="1">
        <v>3202</v>
      </c>
      <c r="AX293" s="1">
        <v>3228</v>
      </c>
    </row>
    <row r="294" spans="1:50">
      <c r="A294" s="47">
        <v>2010</v>
      </c>
      <c r="B294" s="47">
        <v>4</v>
      </c>
      <c r="C294" s="98">
        <v>40240</v>
      </c>
      <c r="D294">
        <v>10396.76</v>
      </c>
      <c r="E294">
        <v>1118.79</v>
      </c>
      <c r="F294">
        <v>2280.6799999999998</v>
      </c>
      <c r="G294">
        <v>10235</v>
      </c>
      <c r="H294">
        <v>0</v>
      </c>
      <c r="I294">
        <v>0</v>
      </c>
      <c r="J294">
        <v>0</v>
      </c>
      <c r="K294">
        <v>0</v>
      </c>
      <c r="L294">
        <v>1139.8</v>
      </c>
      <c r="M294">
        <v>0</v>
      </c>
      <c r="N294">
        <v>1579.5</v>
      </c>
      <c r="O294">
        <v>80.94</v>
      </c>
      <c r="P294">
        <v>386.75</v>
      </c>
      <c r="Q294">
        <v>0</v>
      </c>
      <c r="R294">
        <v>10396.76</v>
      </c>
      <c r="S294">
        <v>1118.79</v>
      </c>
      <c r="T294">
        <v>2280.6799999999998</v>
      </c>
      <c r="U294">
        <v>18.829999999999998</v>
      </c>
      <c r="V294">
        <v>3.62</v>
      </c>
      <c r="W294">
        <v>2.27</v>
      </c>
      <c r="X294">
        <v>1.2394000000000001</v>
      </c>
      <c r="Y294">
        <v>130.22</v>
      </c>
      <c r="Z294">
        <v>88.84</v>
      </c>
      <c r="AA294">
        <v>80.069999999999993</v>
      </c>
      <c r="AB294">
        <v>0</v>
      </c>
      <c r="AC294">
        <v>2792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 s="101">
        <f ca="1">IF(AND(MAX(OFFSET(D293,-$AJ$5,0):D293)&lt;D294),1,IF(AND(MIN(OFFSET(D293,-$AJ$5,0):D293)&gt;D294),-1,AJ293))</f>
        <v>1</v>
      </c>
      <c r="AK294" s="101"/>
      <c r="AL294" s="101"/>
      <c r="AM294" s="101"/>
      <c r="AN294" s="101"/>
      <c r="AO294" s="101"/>
      <c r="AP294" s="101"/>
      <c r="AQ294" s="12">
        <v>3248</v>
      </c>
      <c r="AR294" s="12">
        <v>3253</v>
      </c>
      <c r="AS294" s="12">
        <v>3239</v>
      </c>
      <c r="AT294" s="12">
        <v>3251</v>
      </c>
      <c r="AU294" s="1">
        <v>3250</v>
      </c>
      <c r="AV294" s="1">
        <v>3269</v>
      </c>
      <c r="AW294" s="1">
        <v>3243</v>
      </c>
      <c r="AX294" s="1">
        <v>3262</v>
      </c>
    </row>
    <row r="295" spans="1:50">
      <c r="A295" s="47">
        <v>2010</v>
      </c>
      <c r="B295" s="47">
        <v>5</v>
      </c>
      <c r="C295" s="98">
        <v>40241</v>
      </c>
      <c r="D295">
        <v>10444.14</v>
      </c>
      <c r="E295">
        <v>1122.97</v>
      </c>
      <c r="F295">
        <v>2292.31</v>
      </c>
      <c r="G295">
        <v>10150</v>
      </c>
      <c r="H295">
        <v>0</v>
      </c>
      <c r="I295">
        <v>0</v>
      </c>
      <c r="J295">
        <v>0</v>
      </c>
      <c r="K295">
        <v>0</v>
      </c>
      <c r="L295">
        <v>1132</v>
      </c>
      <c r="M295">
        <v>0</v>
      </c>
      <c r="N295">
        <v>1581</v>
      </c>
      <c r="O295">
        <v>80.430000000000007</v>
      </c>
      <c r="P295">
        <v>383</v>
      </c>
      <c r="Q295">
        <v>0</v>
      </c>
      <c r="R295">
        <v>10444.14</v>
      </c>
      <c r="S295">
        <v>1122.97</v>
      </c>
      <c r="T295">
        <v>2292.31</v>
      </c>
      <c r="U295">
        <v>18.72</v>
      </c>
      <c r="V295">
        <v>3.61</v>
      </c>
      <c r="W295">
        <v>2.2799999999999998</v>
      </c>
      <c r="X295">
        <v>1.2212000000000001</v>
      </c>
      <c r="Y295">
        <v>130.86000000000001</v>
      </c>
      <c r="Z295">
        <v>88.47</v>
      </c>
      <c r="AA295">
        <v>80.239999999999995</v>
      </c>
      <c r="AB295">
        <v>0</v>
      </c>
      <c r="AC295">
        <v>2911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 s="101">
        <f ca="1">IF(AND(MAX(OFFSET(D294,-$AJ$5,0):D294)&lt;D295),1,IF(AND(MIN(OFFSET(D294,-$AJ$5,0):D294)&gt;D295),-1,AJ294))</f>
        <v>1</v>
      </c>
      <c r="AK295" s="101"/>
      <c r="AL295" s="101"/>
      <c r="AM295" s="101"/>
      <c r="AN295" s="101"/>
      <c r="AO295" s="101"/>
      <c r="AP295" s="101"/>
      <c r="AQ295" s="12">
        <v>3259</v>
      </c>
      <c r="AR295" s="12">
        <v>3259</v>
      </c>
      <c r="AS295" s="12">
        <v>3229</v>
      </c>
      <c r="AT295" s="12">
        <v>3232</v>
      </c>
      <c r="AU295" s="1">
        <v>3233</v>
      </c>
      <c r="AV295" s="1">
        <v>3262</v>
      </c>
      <c r="AW295" s="1">
        <v>3232</v>
      </c>
      <c r="AX295" s="1">
        <v>3261</v>
      </c>
    </row>
    <row r="296" spans="1:50">
      <c r="A296" s="47">
        <v>2010</v>
      </c>
      <c r="B296" s="47">
        <v>6</v>
      </c>
      <c r="C296" s="98">
        <v>40242</v>
      </c>
      <c r="D296">
        <v>10566.2</v>
      </c>
      <c r="E296">
        <v>1138.7</v>
      </c>
      <c r="F296">
        <v>2326.35</v>
      </c>
      <c r="G296">
        <v>10370</v>
      </c>
      <c r="H296">
        <v>0</v>
      </c>
      <c r="I296">
        <v>0</v>
      </c>
      <c r="J296">
        <v>0</v>
      </c>
      <c r="K296">
        <v>0</v>
      </c>
      <c r="L296">
        <v>1135.2</v>
      </c>
      <c r="M296">
        <v>0</v>
      </c>
      <c r="N296">
        <v>1578.8</v>
      </c>
      <c r="O296">
        <v>81.5</v>
      </c>
      <c r="P296">
        <v>375.5</v>
      </c>
      <c r="Q296">
        <v>0</v>
      </c>
      <c r="R296">
        <v>10566.2</v>
      </c>
      <c r="S296">
        <v>1138.7</v>
      </c>
      <c r="T296">
        <v>2326.35</v>
      </c>
      <c r="U296">
        <v>17.420000000000002</v>
      </c>
      <c r="V296">
        <v>3.68</v>
      </c>
      <c r="W296">
        <v>2.34</v>
      </c>
      <c r="X296">
        <v>1.2403</v>
      </c>
      <c r="Y296">
        <v>131.32</v>
      </c>
      <c r="Z296">
        <v>89.01</v>
      </c>
      <c r="AA296">
        <v>81.94</v>
      </c>
      <c r="AB296">
        <v>0</v>
      </c>
      <c r="AC296">
        <v>3121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s="101">
        <f ca="1">IF(AND(MAX(OFFSET(D295,-$AJ$5,0):D295)&lt;D296),1,IF(AND(MIN(OFFSET(D295,-$AJ$5,0):D295)&gt;D296),-1,AJ295))</f>
        <v>1</v>
      </c>
      <c r="AK296" s="101"/>
      <c r="AL296" s="101"/>
      <c r="AM296" s="101"/>
      <c r="AN296" s="101"/>
      <c r="AO296" s="101"/>
      <c r="AP296" s="101"/>
      <c r="AQ296" s="12">
        <v>3255</v>
      </c>
      <c r="AR296" s="12">
        <v>3270</v>
      </c>
      <c r="AS296" s="12">
        <v>3252</v>
      </c>
      <c r="AT296" s="12">
        <v>3262</v>
      </c>
      <c r="AU296" s="1">
        <v>3268</v>
      </c>
      <c r="AV296" s="1">
        <v>3295</v>
      </c>
      <c r="AW296" s="1">
        <v>3263</v>
      </c>
      <c r="AX296" s="1">
        <v>3294</v>
      </c>
    </row>
    <row r="297" spans="1:50">
      <c r="A297" s="47">
        <v>2010</v>
      </c>
      <c r="B297" s="47">
        <v>2</v>
      </c>
      <c r="C297" s="98">
        <v>40245</v>
      </c>
      <c r="D297">
        <v>10552.52</v>
      </c>
      <c r="E297">
        <v>1138.5</v>
      </c>
      <c r="F297">
        <v>2332.21</v>
      </c>
      <c r="G297">
        <v>10575</v>
      </c>
      <c r="H297">
        <v>0</v>
      </c>
      <c r="I297">
        <v>0</v>
      </c>
      <c r="J297">
        <v>0</v>
      </c>
      <c r="K297">
        <v>0</v>
      </c>
      <c r="L297">
        <v>1122.0999999999999</v>
      </c>
      <c r="M297">
        <v>0</v>
      </c>
      <c r="N297">
        <v>1599.9</v>
      </c>
      <c r="O297">
        <v>81.760000000000005</v>
      </c>
      <c r="P297">
        <v>375</v>
      </c>
      <c r="Q297">
        <v>0</v>
      </c>
      <c r="R297">
        <v>10552.52</v>
      </c>
      <c r="S297">
        <v>1138.5</v>
      </c>
      <c r="T297">
        <v>2332.21</v>
      </c>
      <c r="U297">
        <v>17.79</v>
      </c>
      <c r="V297">
        <v>3.71</v>
      </c>
      <c r="W297">
        <v>2.36</v>
      </c>
      <c r="X297">
        <v>1.2487999999999999</v>
      </c>
      <c r="Y297">
        <v>131.53</v>
      </c>
      <c r="Z297">
        <v>90.44</v>
      </c>
      <c r="AA297">
        <v>82.04</v>
      </c>
      <c r="AB297">
        <v>0</v>
      </c>
      <c r="AC297">
        <v>3242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 s="101">
        <f ca="1">IF(AND(MAX(OFFSET(D296,-$AJ$5,0):D296)&lt;D297),1,IF(AND(MIN(OFFSET(D296,-$AJ$5,0):D296)&gt;D297),-1,AJ296))</f>
        <v>1</v>
      </c>
      <c r="AK297" s="101"/>
      <c r="AL297" s="101"/>
      <c r="AM297" s="101"/>
      <c r="AN297" s="101"/>
      <c r="AO297" s="101"/>
      <c r="AP297" s="101"/>
      <c r="AQ297" s="12">
        <v>3314</v>
      </c>
      <c r="AR297" s="12">
        <v>3318</v>
      </c>
      <c r="AS297" s="12">
        <v>3302</v>
      </c>
      <c r="AT297" s="12">
        <v>3309</v>
      </c>
      <c r="AU297" s="1">
        <v>3314</v>
      </c>
      <c r="AV297" s="1">
        <v>3314</v>
      </c>
      <c r="AW297" s="1">
        <v>3298</v>
      </c>
      <c r="AX297" s="1">
        <v>3301</v>
      </c>
    </row>
    <row r="298" spans="1:50">
      <c r="A298" s="47">
        <v>2010</v>
      </c>
      <c r="B298" s="47">
        <v>3</v>
      </c>
      <c r="C298" s="98">
        <v>40246</v>
      </c>
      <c r="D298">
        <v>10564.38</v>
      </c>
      <c r="E298">
        <v>1140.45</v>
      </c>
      <c r="F298">
        <v>2340.6799999999998</v>
      </c>
      <c r="G298">
        <v>10565</v>
      </c>
      <c r="H298">
        <v>0</v>
      </c>
      <c r="I298">
        <v>0</v>
      </c>
      <c r="J298">
        <v>0</v>
      </c>
      <c r="K298">
        <v>0</v>
      </c>
      <c r="L298">
        <v>1121</v>
      </c>
      <c r="M298">
        <v>0</v>
      </c>
      <c r="N298">
        <v>1592.4</v>
      </c>
      <c r="O298">
        <v>81.44</v>
      </c>
      <c r="P298">
        <v>369</v>
      </c>
      <c r="Q298">
        <v>0</v>
      </c>
      <c r="R298">
        <v>10564.38</v>
      </c>
      <c r="S298">
        <v>1140.45</v>
      </c>
      <c r="T298">
        <v>2340.6799999999998</v>
      </c>
      <c r="U298">
        <v>17.920000000000002</v>
      </c>
      <c r="V298">
        <v>3.7</v>
      </c>
      <c r="W298">
        <v>2.34</v>
      </c>
      <c r="X298">
        <v>1.2567999999999999</v>
      </c>
      <c r="Y298">
        <v>131.75</v>
      </c>
      <c r="Z298">
        <v>90.3</v>
      </c>
      <c r="AA298">
        <v>82.22</v>
      </c>
      <c r="AB298">
        <v>0</v>
      </c>
      <c r="AC298">
        <v>3259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 s="101">
        <f ca="1">IF(AND(MAX(OFFSET(D297,-$AJ$5,0):D297)&lt;D298),1,IF(AND(MIN(OFFSET(D297,-$AJ$5,0):D297)&gt;D298),-1,AJ297))</f>
        <v>1</v>
      </c>
      <c r="AK298" s="101"/>
      <c r="AL298" s="101"/>
      <c r="AM298" s="101"/>
      <c r="AN298" s="101"/>
      <c r="AO298" s="101"/>
      <c r="AP298" s="101"/>
      <c r="AQ298" s="12">
        <v>3270</v>
      </c>
      <c r="AR298" s="12">
        <v>3271</v>
      </c>
      <c r="AS298" s="12">
        <v>3245</v>
      </c>
      <c r="AT298" s="12">
        <v>3258</v>
      </c>
      <c r="AU298" s="1">
        <v>3258</v>
      </c>
      <c r="AV298" s="1">
        <v>3265</v>
      </c>
      <c r="AW298" s="1">
        <v>3211</v>
      </c>
      <c r="AX298" s="1">
        <v>3218</v>
      </c>
    </row>
    <row r="299" spans="1:50">
      <c r="A299" s="47">
        <v>2010</v>
      </c>
      <c r="B299" s="47">
        <v>4</v>
      </c>
      <c r="C299" s="98">
        <v>40247</v>
      </c>
      <c r="D299">
        <v>10567.33</v>
      </c>
      <c r="E299">
        <v>1145.6099999999999</v>
      </c>
      <c r="F299">
        <v>2358.9499999999998</v>
      </c>
      <c r="G299">
        <v>10510</v>
      </c>
      <c r="H299">
        <v>0</v>
      </c>
      <c r="I299">
        <v>0</v>
      </c>
      <c r="J299">
        <v>0</v>
      </c>
      <c r="K299">
        <v>0</v>
      </c>
      <c r="L299">
        <v>1108.5</v>
      </c>
      <c r="M299">
        <v>0</v>
      </c>
      <c r="N299">
        <v>1596.5</v>
      </c>
      <c r="O299">
        <v>82.25</v>
      </c>
      <c r="P299">
        <v>365.5</v>
      </c>
      <c r="Q299">
        <v>0</v>
      </c>
      <c r="R299">
        <v>10567.33</v>
      </c>
      <c r="S299">
        <v>1145.6099999999999</v>
      </c>
      <c r="T299">
        <v>2358.9499999999998</v>
      </c>
      <c r="U299">
        <v>18.57</v>
      </c>
      <c r="V299">
        <v>3.72</v>
      </c>
      <c r="W299">
        <v>2.38</v>
      </c>
      <c r="X299">
        <v>1.2357</v>
      </c>
      <c r="Y299">
        <v>132.01</v>
      </c>
      <c r="Z299">
        <v>89.96</v>
      </c>
      <c r="AA299">
        <v>82.76</v>
      </c>
      <c r="AB299">
        <v>0</v>
      </c>
      <c r="AC299">
        <v>3210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s="101">
        <f ca="1">IF(AND(MAX(OFFSET(D298,-$AJ$5,0):D298)&lt;D299),1,IF(AND(MIN(OFFSET(D298,-$AJ$5,0):D298)&gt;D299),-1,AJ298))</f>
        <v>1</v>
      </c>
      <c r="AK299" s="101"/>
      <c r="AL299" s="101"/>
      <c r="AM299" s="101"/>
      <c r="AN299" s="101"/>
      <c r="AO299" s="101"/>
      <c r="AP299" s="101"/>
      <c r="AQ299" s="12">
        <v>3258</v>
      </c>
      <c r="AR299" s="12">
        <v>3275</v>
      </c>
      <c r="AS299" s="12">
        <v>3251</v>
      </c>
      <c r="AT299" s="12">
        <v>3272</v>
      </c>
      <c r="AU299" s="1">
        <v>3261</v>
      </c>
      <c r="AV299" s="1">
        <v>3289</v>
      </c>
      <c r="AW299" s="1">
        <v>3256</v>
      </c>
      <c r="AX299" s="1">
        <v>3279</v>
      </c>
    </row>
    <row r="300" spans="1:50">
      <c r="A300" s="47">
        <v>2010</v>
      </c>
      <c r="B300" s="47">
        <v>5</v>
      </c>
      <c r="C300" s="98">
        <v>40248</v>
      </c>
      <c r="D300">
        <v>10611.84</v>
      </c>
      <c r="E300">
        <v>1150.24</v>
      </c>
      <c r="F300">
        <v>2368.46</v>
      </c>
      <c r="G300">
        <v>10615</v>
      </c>
      <c r="H300">
        <v>0</v>
      </c>
      <c r="I300">
        <v>0</v>
      </c>
      <c r="J300">
        <v>0</v>
      </c>
      <c r="K300">
        <v>0</v>
      </c>
      <c r="L300">
        <v>1109.4000000000001</v>
      </c>
      <c r="M300">
        <v>0</v>
      </c>
      <c r="N300">
        <v>1611.7</v>
      </c>
      <c r="O300">
        <v>82.6</v>
      </c>
      <c r="P300">
        <v>365.25</v>
      </c>
      <c r="Q300">
        <v>0</v>
      </c>
      <c r="R300">
        <v>10611.84</v>
      </c>
      <c r="S300">
        <v>1150.24</v>
      </c>
      <c r="T300">
        <v>2368.46</v>
      </c>
      <c r="U300">
        <v>18.059999999999999</v>
      </c>
      <c r="V300">
        <v>3.72</v>
      </c>
      <c r="W300">
        <v>2.41</v>
      </c>
      <c r="X300">
        <v>1.2337</v>
      </c>
      <c r="Y300">
        <v>132.5</v>
      </c>
      <c r="Z300">
        <v>90.51</v>
      </c>
      <c r="AA300">
        <v>82.85</v>
      </c>
      <c r="AB300">
        <v>0</v>
      </c>
      <c r="AC300">
        <v>3230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 s="101">
        <f ca="1">IF(AND(MAX(OFFSET(D299,-$AJ$5,0):D299)&lt;D300),1,IF(AND(MIN(OFFSET(D299,-$AJ$5,0):D299)&gt;D300),-1,AJ299))</f>
        <v>1</v>
      </c>
      <c r="AK300" s="101"/>
      <c r="AL300" s="101"/>
      <c r="AM300" s="101"/>
      <c r="AN300" s="101"/>
      <c r="AO300" s="101"/>
      <c r="AP300" s="101"/>
      <c r="AQ300" s="12">
        <v>3235</v>
      </c>
      <c r="AR300" s="12">
        <v>3243</v>
      </c>
      <c r="AS300" s="12">
        <v>3227</v>
      </c>
      <c r="AT300" s="12">
        <v>3229</v>
      </c>
      <c r="AU300" s="1">
        <v>3225</v>
      </c>
      <c r="AV300" s="1">
        <v>3242</v>
      </c>
      <c r="AW300" s="1">
        <v>3212</v>
      </c>
      <c r="AX300" s="1">
        <v>3220</v>
      </c>
    </row>
    <row r="301" spans="1:50">
      <c r="A301" s="47">
        <v>2010</v>
      </c>
      <c r="B301" s="47">
        <v>6</v>
      </c>
      <c r="C301" s="98">
        <v>40249</v>
      </c>
      <c r="D301">
        <v>10624.69</v>
      </c>
      <c r="E301">
        <v>1149.99</v>
      </c>
      <c r="F301">
        <v>2367.66</v>
      </c>
      <c r="G301">
        <v>10675</v>
      </c>
      <c r="H301">
        <v>0</v>
      </c>
      <c r="I301">
        <v>0</v>
      </c>
      <c r="J301">
        <v>0</v>
      </c>
      <c r="K301">
        <v>0</v>
      </c>
      <c r="L301">
        <v>1101.7</v>
      </c>
      <c r="M301">
        <v>0</v>
      </c>
      <c r="N301">
        <v>1610.5</v>
      </c>
      <c r="O301">
        <v>81.540000000000006</v>
      </c>
      <c r="P301">
        <v>364.25</v>
      </c>
      <c r="Q301">
        <v>0</v>
      </c>
      <c r="R301">
        <v>10624.69</v>
      </c>
      <c r="S301">
        <v>1149.99</v>
      </c>
      <c r="T301">
        <v>2367.66</v>
      </c>
      <c r="U301">
        <v>17.579999999999998</v>
      </c>
      <c r="V301">
        <v>3.71</v>
      </c>
      <c r="W301">
        <v>2.42</v>
      </c>
      <c r="X301">
        <v>1.2170000000000001</v>
      </c>
      <c r="Y301">
        <v>133.27000000000001</v>
      </c>
      <c r="Z301">
        <v>90.5</v>
      </c>
      <c r="AA301">
        <v>82.82</v>
      </c>
      <c r="AB301">
        <v>0</v>
      </c>
      <c r="AC301">
        <v>3316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s="101">
        <f ca="1">IF(AND(MAX(OFFSET(D300,-$AJ$5,0):D300)&lt;D301),1,IF(AND(MIN(OFFSET(D300,-$AJ$5,0):D300)&gt;D301),-1,AJ300))</f>
        <v>1</v>
      </c>
      <c r="AK301" s="101"/>
      <c r="AL301" s="101"/>
      <c r="AM301" s="101"/>
      <c r="AN301" s="101"/>
      <c r="AO301" s="101"/>
      <c r="AP301" s="101"/>
      <c r="AQ301" s="12">
        <v>3247</v>
      </c>
      <c r="AR301" s="12">
        <v>3255</v>
      </c>
      <c r="AS301" s="12">
        <v>3237</v>
      </c>
      <c r="AT301" s="12">
        <v>3251</v>
      </c>
      <c r="AU301" s="1">
        <v>3252</v>
      </c>
      <c r="AV301" s="1">
        <v>3271</v>
      </c>
      <c r="AW301" s="1">
        <v>3249</v>
      </c>
      <c r="AX301" s="1">
        <v>3265</v>
      </c>
    </row>
    <row r="302" spans="1:50">
      <c r="A302" s="47">
        <v>2010</v>
      </c>
      <c r="B302" s="47">
        <v>2</v>
      </c>
      <c r="C302" s="98">
        <v>40252</v>
      </c>
      <c r="D302">
        <v>10642.15</v>
      </c>
      <c r="E302">
        <v>1150.51</v>
      </c>
      <c r="F302">
        <v>2362.21</v>
      </c>
      <c r="G302">
        <v>10670</v>
      </c>
      <c r="H302">
        <v>0</v>
      </c>
      <c r="I302">
        <v>0</v>
      </c>
      <c r="J302">
        <v>0</v>
      </c>
      <c r="K302">
        <v>0</v>
      </c>
      <c r="L302">
        <v>1105.4000000000001</v>
      </c>
      <c r="M302">
        <v>0</v>
      </c>
      <c r="N302">
        <v>1622.5</v>
      </c>
      <c r="O302">
        <v>80.08</v>
      </c>
      <c r="P302">
        <v>363.25</v>
      </c>
      <c r="Q302">
        <v>0</v>
      </c>
      <c r="R302">
        <v>10642.15</v>
      </c>
      <c r="S302">
        <v>1150.51</v>
      </c>
      <c r="T302">
        <v>2362.21</v>
      </c>
      <c r="U302">
        <v>18</v>
      </c>
      <c r="V302">
        <v>3.7</v>
      </c>
      <c r="W302">
        <v>2.4</v>
      </c>
      <c r="X302">
        <v>1.2356</v>
      </c>
      <c r="Y302">
        <v>133.36000000000001</v>
      </c>
      <c r="Z302">
        <v>90.62</v>
      </c>
      <c r="AA302">
        <v>82.73</v>
      </c>
      <c r="AB302">
        <v>0</v>
      </c>
      <c r="AC302">
        <v>3506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s="101">
        <f ca="1">IF(AND(MAX(OFFSET(D301,-$AJ$5,0):D301)&lt;D302),1,IF(AND(MIN(OFFSET(D301,-$AJ$5,0):D301)&gt;D302),-1,AJ301))</f>
        <v>1</v>
      </c>
      <c r="AK302" s="101"/>
      <c r="AL302" s="101"/>
      <c r="AM302" s="101"/>
      <c r="AN302" s="101"/>
      <c r="AO302" s="101"/>
      <c r="AP302" s="101"/>
      <c r="AQ302" s="12">
        <v>3233</v>
      </c>
      <c r="AR302" s="12">
        <v>3234</v>
      </c>
      <c r="AS302" s="12">
        <v>3222</v>
      </c>
      <c r="AT302" s="12">
        <v>3229</v>
      </c>
      <c r="AU302" s="1">
        <v>3231</v>
      </c>
      <c r="AV302" s="1">
        <v>3241</v>
      </c>
      <c r="AW302" s="1">
        <v>3223</v>
      </c>
      <c r="AX302" s="1">
        <v>3233</v>
      </c>
    </row>
    <row r="303" spans="1:50">
      <c r="A303" s="47">
        <v>2010</v>
      </c>
      <c r="B303" s="47">
        <v>3</v>
      </c>
      <c r="C303" s="98">
        <v>40253</v>
      </c>
      <c r="D303">
        <v>10685.98</v>
      </c>
      <c r="E303">
        <v>1159.46</v>
      </c>
      <c r="F303">
        <v>2378.0100000000002</v>
      </c>
      <c r="G303">
        <v>10670</v>
      </c>
      <c r="H303">
        <v>0</v>
      </c>
      <c r="I303">
        <v>0</v>
      </c>
      <c r="J303">
        <v>0</v>
      </c>
      <c r="K303">
        <v>0</v>
      </c>
      <c r="L303">
        <v>1122.5</v>
      </c>
      <c r="M303">
        <v>0</v>
      </c>
      <c r="N303">
        <v>1630.7</v>
      </c>
      <c r="O303">
        <v>81.97</v>
      </c>
      <c r="P303">
        <v>366.75</v>
      </c>
      <c r="Q303">
        <v>0</v>
      </c>
      <c r="R303">
        <v>10685.98</v>
      </c>
      <c r="S303">
        <v>1159.46</v>
      </c>
      <c r="T303">
        <v>2378.0100000000002</v>
      </c>
      <c r="U303">
        <v>17.690000000000001</v>
      </c>
      <c r="V303">
        <v>3.65</v>
      </c>
      <c r="W303">
        <v>2.35</v>
      </c>
      <c r="X303">
        <v>1.2265999999999999</v>
      </c>
      <c r="Y303">
        <v>131.71</v>
      </c>
      <c r="Z303">
        <v>90.48</v>
      </c>
      <c r="AA303">
        <v>82.9</v>
      </c>
      <c r="AB303">
        <v>0</v>
      </c>
      <c r="AC303">
        <v>3498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s="101">
        <f ca="1">IF(AND(MAX(OFFSET(D302,-$AJ$5,0):D302)&lt;D303),1,IF(AND(MIN(OFFSET(D302,-$AJ$5,0):D302)&gt;D303),-1,AJ302))</f>
        <v>1</v>
      </c>
      <c r="AK303" s="101"/>
      <c r="AL303" s="101"/>
      <c r="AM303" s="101"/>
      <c r="AN303" s="101"/>
      <c r="AO303" s="101"/>
      <c r="AP303" s="101"/>
      <c r="AQ303" s="12">
        <v>3231</v>
      </c>
      <c r="AR303" s="12">
        <v>3238</v>
      </c>
      <c r="AS303" s="12">
        <v>3225</v>
      </c>
      <c r="AT303" s="12">
        <v>3234</v>
      </c>
      <c r="AU303" s="1">
        <v>3236</v>
      </c>
      <c r="AV303" s="1">
        <v>3285</v>
      </c>
      <c r="AW303" s="1">
        <v>3236</v>
      </c>
      <c r="AX303" s="1">
        <v>3272</v>
      </c>
    </row>
    <row r="304" spans="1:50">
      <c r="A304" s="47">
        <v>2010</v>
      </c>
      <c r="B304" s="47">
        <v>4</v>
      </c>
      <c r="C304" s="98">
        <v>40254</v>
      </c>
      <c r="D304">
        <v>10733.67</v>
      </c>
      <c r="E304">
        <v>1166.21</v>
      </c>
      <c r="F304">
        <v>2389.09</v>
      </c>
      <c r="G304">
        <v>10780</v>
      </c>
      <c r="H304">
        <v>0</v>
      </c>
      <c r="I304">
        <v>0</v>
      </c>
      <c r="J304">
        <v>0</v>
      </c>
      <c r="K304">
        <v>0</v>
      </c>
      <c r="L304">
        <v>1124.2</v>
      </c>
      <c r="M304">
        <v>0</v>
      </c>
      <c r="N304">
        <v>1635.6</v>
      </c>
      <c r="O304">
        <v>83.21</v>
      </c>
      <c r="P304">
        <v>374</v>
      </c>
      <c r="Q304">
        <v>0</v>
      </c>
      <c r="R304">
        <v>10733.67</v>
      </c>
      <c r="S304">
        <v>1166.21</v>
      </c>
      <c r="T304">
        <v>2389.09</v>
      </c>
      <c r="U304">
        <v>16.91</v>
      </c>
      <c r="V304">
        <v>3.64</v>
      </c>
      <c r="W304">
        <v>2.37</v>
      </c>
      <c r="X304">
        <v>1.2299</v>
      </c>
      <c r="Y304">
        <v>133.03</v>
      </c>
      <c r="Z304">
        <v>90.3</v>
      </c>
      <c r="AA304">
        <v>83.42</v>
      </c>
      <c r="AB304">
        <v>0</v>
      </c>
      <c r="AC304">
        <v>3427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s="101">
        <f ca="1">IF(AND(MAX(OFFSET(D303,-$AJ$5,0):D303)&lt;D304),1,IF(AND(MIN(OFFSET(D303,-$AJ$5,0):D303)&gt;D304),-1,AJ303))</f>
        <v>1</v>
      </c>
      <c r="AK304" s="101"/>
      <c r="AL304" s="101"/>
      <c r="AM304" s="101"/>
      <c r="AN304" s="101"/>
      <c r="AO304" s="101"/>
      <c r="AP304" s="101"/>
      <c r="AQ304" s="12">
        <v>3282</v>
      </c>
      <c r="AR304" s="12">
        <v>3297</v>
      </c>
      <c r="AS304" s="12">
        <v>3276</v>
      </c>
      <c r="AT304" s="12">
        <v>3293</v>
      </c>
      <c r="AU304" s="1">
        <v>3299</v>
      </c>
      <c r="AV304" s="1">
        <v>3309</v>
      </c>
      <c r="AW304" s="1">
        <v>3277</v>
      </c>
      <c r="AX304" s="1">
        <v>3288</v>
      </c>
    </row>
    <row r="305" spans="1:50">
      <c r="A305" s="47">
        <v>2010</v>
      </c>
      <c r="B305" s="47">
        <v>5</v>
      </c>
      <c r="C305" s="98">
        <v>40255</v>
      </c>
      <c r="D305">
        <v>10779.17</v>
      </c>
      <c r="E305">
        <v>1165.83</v>
      </c>
      <c r="F305">
        <v>2391.2800000000002</v>
      </c>
      <c r="G305">
        <v>10685</v>
      </c>
      <c r="H305">
        <v>0</v>
      </c>
      <c r="I305">
        <v>0</v>
      </c>
      <c r="J305">
        <v>0</v>
      </c>
      <c r="K305">
        <v>0</v>
      </c>
      <c r="L305">
        <v>1127.5</v>
      </c>
      <c r="M305">
        <v>0</v>
      </c>
      <c r="N305">
        <v>1635.6</v>
      </c>
      <c r="O305">
        <v>82.54</v>
      </c>
      <c r="P305">
        <v>376</v>
      </c>
      <c r="Q305">
        <v>0</v>
      </c>
      <c r="R305">
        <v>10779.17</v>
      </c>
      <c r="S305">
        <v>1165.83</v>
      </c>
      <c r="T305">
        <v>2391.2800000000002</v>
      </c>
      <c r="U305">
        <v>16.62</v>
      </c>
      <c r="V305">
        <v>3.67</v>
      </c>
      <c r="W305">
        <v>2.41</v>
      </c>
      <c r="X305">
        <v>1.2243999999999999</v>
      </c>
      <c r="Y305">
        <v>133.51</v>
      </c>
      <c r="Z305">
        <v>90.28</v>
      </c>
      <c r="AA305">
        <v>83.18</v>
      </c>
      <c r="AB305">
        <v>0</v>
      </c>
      <c r="AC305">
        <v>3396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s="101">
        <f ca="1">IF(AND(MAX(OFFSET(D304,-$AJ$5,0):D304)&lt;D305),1,IF(AND(MIN(OFFSET(D304,-$AJ$5,0):D304)&gt;D305),-1,AJ304))</f>
        <v>1</v>
      </c>
      <c r="AK305" s="101"/>
      <c r="AL305" s="101"/>
      <c r="AM305" s="101"/>
      <c r="AN305" s="101"/>
      <c r="AO305" s="101"/>
      <c r="AP305" s="101"/>
      <c r="AQ305" s="12">
        <v>3273</v>
      </c>
      <c r="AR305" s="12">
        <v>3274</v>
      </c>
      <c r="AS305" s="12">
        <v>3260</v>
      </c>
      <c r="AT305" s="12">
        <v>3263</v>
      </c>
      <c r="AU305" s="1">
        <v>3251</v>
      </c>
      <c r="AV305" s="1">
        <v>3283</v>
      </c>
      <c r="AW305" s="1">
        <v>3249</v>
      </c>
      <c r="AX305" s="1">
        <v>3279</v>
      </c>
    </row>
    <row r="306" spans="1:50">
      <c r="A306" s="47">
        <v>2010</v>
      </c>
      <c r="B306" s="47">
        <v>6</v>
      </c>
      <c r="C306" s="98">
        <v>40256</v>
      </c>
      <c r="D306">
        <v>10741.98</v>
      </c>
      <c r="E306">
        <v>1159.9000000000001</v>
      </c>
      <c r="F306">
        <v>2374.41</v>
      </c>
      <c r="G306">
        <v>10755</v>
      </c>
      <c r="H306">
        <v>0</v>
      </c>
      <c r="I306">
        <v>0</v>
      </c>
      <c r="J306">
        <v>0</v>
      </c>
      <c r="K306">
        <v>0</v>
      </c>
      <c r="L306">
        <v>1099.5</v>
      </c>
      <c r="M306">
        <v>0</v>
      </c>
      <c r="N306">
        <v>1601</v>
      </c>
      <c r="O306">
        <v>81.599999999999994</v>
      </c>
      <c r="P306">
        <v>374.5</v>
      </c>
      <c r="Q306">
        <v>0</v>
      </c>
      <c r="R306">
        <v>10741.98</v>
      </c>
      <c r="S306">
        <v>1159.9000000000001</v>
      </c>
      <c r="T306">
        <v>2374.41</v>
      </c>
      <c r="U306">
        <v>16.97</v>
      </c>
      <c r="V306">
        <v>3.69</v>
      </c>
      <c r="W306">
        <v>2.4500000000000002</v>
      </c>
      <c r="X306">
        <v>1.2244999999999999</v>
      </c>
      <c r="Y306">
        <v>133.56</v>
      </c>
      <c r="Z306">
        <v>90.37</v>
      </c>
      <c r="AA306">
        <v>82.99</v>
      </c>
      <c r="AB306">
        <v>0</v>
      </c>
      <c r="AC306">
        <v>3337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 s="101">
        <f ca="1">IF(AND(MAX(OFFSET(D305,-$AJ$5,0):D305)&lt;D306),1,IF(AND(MIN(OFFSET(D305,-$AJ$5,0):D305)&gt;D306),-1,AJ305))</f>
        <v>1</v>
      </c>
      <c r="AK306" s="101"/>
      <c r="AL306" s="101"/>
      <c r="AM306" s="101"/>
      <c r="AN306" s="101"/>
      <c r="AO306" s="101"/>
      <c r="AP306" s="101"/>
      <c r="AQ306" s="12">
        <v>3287</v>
      </c>
      <c r="AR306" s="12">
        <v>3287</v>
      </c>
      <c r="AS306" s="12">
        <v>3275</v>
      </c>
      <c r="AT306" s="12">
        <v>3277</v>
      </c>
      <c r="AU306" s="1">
        <v>3279</v>
      </c>
      <c r="AV306" s="1">
        <v>3295</v>
      </c>
      <c r="AW306" s="1">
        <v>3270</v>
      </c>
      <c r="AX306" s="1">
        <v>3282</v>
      </c>
    </row>
    <row r="307" spans="1:50">
      <c r="A307" s="47">
        <v>2010</v>
      </c>
      <c r="B307" s="47">
        <v>2</v>
      </c>
      <c r="C307" s="98">
        <v>40259</v>
      </c>
      <c r="D307">
        <v>10785.89</v>
      </c>
      <c r="E307">
        <v>1165.81</v>
      </c>
      <c r="F307">
        <v>2395.4</v>
      </c>
      <c r="G307">
        <v>10755</v>
      </c>
      <c r="H307">
        <v>0</v>
      </c>
      <c r="I307">
        <v>0</v>
      </c>
      <c r="J307">
        <v>0</v>
      </c>
      <c r="K307">
        <v>0</v>
      </c>
      <c r="L307">
        <v>1102.0999999999999</v>
      </c>
      <c r="M307">
        <v>0</v>
      </c>
      <c r="N307">
        <v>1601</v>
      </c>
      <c r="O307">
        <v>81.64</v>
      </c>
      <c r="P307">
        <v>374.5</v>
      </c>
      <c r="Q307">
        <v>0</v>
      </c>
      <c r="R307">
        <v>10785.89</v>
      </c>
      <c r="S307">
        <v>1165.81</v>
      </c>
      <c r="T307">
        <v>2395.4</v>
      </c>
      <c r="U307">
        <v>16.87</v>
      </c>
      <c r="V307">
        <v>3.66</v>
      </c>
      <c r="W307">
        <v>2.41</v>
      </c>
      <c r="X307">
        <v>1.2162999999999999</v>
      </c>
      <c r="Y307">
        <v>133.63</v>
      </c>
      <c r="Z307">
        <v>90.52</v>
      </c>
      <c r="AA307">
        <v>82.73</v>
      </c>
      <c r="AB307">
        <v>0</v>
      </c>
      <c r="AC307">
        <v>3337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 s="101">
        <f ca="1">IF(AND(MAX(OFFSET(D306,-$AJ$5,0):D306)&lt;D307),1,IF(AND(MIN(OFFSET(D306,-$AJ$5,0):D306)&gt;D307),-1,AJ306))</f>
        <v>1</v>
      </c>
      <c r="AK307" s="101"/>
      <c r="AL307" s="101"/>
      <c r="AM307" s="101"/>
      <c r="AN307" s="101"/>
      <c r="AO307" s="101"/>
      <c r="AP307" s="101"/>
      <c r="AQ307" s="12">
        <v>3221</v>
      </c>
      <c r="AR307" s="12">
        <v>3223</v>
      </c>
      <c r="AS307" s="12">
        <v>3213</v>
      </c>
      <c r="AT307" s="12">
        <v>3218</v>
      </c>
      <c r="AU307" s="1">
        <v>3279</v>
      </c>
      <c r="AV307" s="1">
        <v>3295</v>
      </c>
      <c r="AW307" s="1">
        <v>3270</v>
      </c>
      <c r="AX307" s="1">
        <v>3282</v>
      </c>
    </row>
    <row r="308" spans="1:50">
      <c r="A308" s="47">
        <v>2010</v>
      </c>
      <c r="B308" s="47">
        <v>4</v>
      </c>
      <c r="C308" s="98">
        <v>40261</v>
      </c>
      <c r="D308">
        <v>10836.15</v>
      </c>
      <c r="E308">
        <v>1167.72</v>
      </c>
      <c r="F308">
        <v>2398.7600000000002</v>
      </c>
      <c r="G308">
        <v>10745</v>
      </c>
      <c r="H308">
        <v>0</v>
      </c>
      <c r="I308">
        <v>0</v>
      </c>
      <c r="J308">
        <v>0</v>
      </c>
      <c r="K308">
        <v>0</v>
      </c>
      <c r="L308">
        <v>1085.9000000000001</v>
      </c>
      <c r="M308">
        <v>0</v>
      </c>
      <c r="N308">
        <v>1578.2</v>
      </c>
      <c r="O308">
        <v>80.260000000000005</v>
      </c>
      <c r="P308">
        <v>365</v>
      </c>
      <c r="Q308">
        <v>0</v>
      </c>
      <c r="R308">
        <v>10836.15</v>
      </c>
      <c r="S308">
        <v>1167.72</v>
      </c>
      <c r="T308">
        <v>2398.7600000000002</v>
      </c>
      <c r="U308">
        <v>17.55</v>
      </c>
      <c r="V308">
        <v>3.83</v>
      </c>
      <c r="W308">
        <v>2.57</v>
      </c>
      <c r="X308">
        <v>1.1920999999999999</v>
      </c>
      <c r="Y308">
        <v>131.84</v>
      </c>
      <c r="Z308">
        <v>90.38</v>
      </c>
      <c r="AA308">
        <v>83.76</v>
      </c>
      <c r="AB308">
        <v>0</v>
      </c>
      <c r="AC308">
        <v>3280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s="101">
        <f ca="1">IF(AND(MAX(OFFSET(D307,-$AJ$5,0):D307)&lt;D308),1,IF(AND(MIN(OFFSET(D307,-$AJ$5,0):D307)&gt;D308),-1,AJ307))</f>
        <v>1</v>
      </c>
      <c r="AK308" s="101"/>
      <c r="AL308" s="101"/>
      <c r="AM308" s="101"/>
      <c r="AN308" s="101"/>
      <c r="AO308" s="101"/>
      <c r="AP308" s="101"/>
      <c r="AQ308" s="12">
        <v>3217</v>
      </c>
      <c r="AR308" s="12">
        <v>3227</v>
      </c>
      <c r="AS308" s="12">
        <v>3214</v>
      </c>
      <c r="AT308" s="12">
        <v>3216</v>
      </c>
      <c r="AU308" s="1">
        <v>3279</v>
      </c>
      <c r="AV308" s="1">
        <v>3295</v>
      </c>
      <c r="AW308" s="1">
        <v>3270</v>
      </c>
      <c r="AX308" s="1">
        <v>3282</v>
      </c>
    </row>
    <row r="309" spans="1:50">
      <c r="A309" s="47">
        <v>2010</v>
      </c>
      <c r="B309" s="47">
        <v>5</v>
      </c>
      <c r="C309" s="98">
        <v>40262</v>
      </c>
      <c r="D309">
        <v>10841.21</v>
      </c>
      <c r="E309">
        <v>1165.73</v>
      </c>
      <c r="F309">
        <v>2397.41</v>
      </c>
      <c r="G309">
        <v>10770</v>
      </c>
      <c r="H309">
        <v>0</v>
      </c>
      <c r="I309">
        <v>0</v>
      </c>
      <c r="J309">
        <v>0</v>
      </c>
      <c r="K309">
        <v>0</v>
      </c>
      <c r="L309">
        <v>1090.8</v>
      </c>
      <c r="M309">
        <v>0</v>
      </c>
      <c r="N309">
        <v>1603.5</v>
      </c>
      <c r="O309">
        <v>80.16</v>
      </c>
      <c r="P309">
        <v>355</v>
      </c>
      <c r="Q309">
        <v>0</v>
      </c>
      <c r="R309">
        <v>10841.21</v>
      </c>
      <c r="S309">
        <v>1165.73</v>
      </c>
      <c r="T309">
        <v>2397.41</v>
      </c>
      <c r="U309">
        <v>18.399999999999999</v>
      </c>
      <c r="V309">
        <v>3.9</v>
      </c>
      <c r="W309">
        <v>2.66</v>
      </c>
      <c r="X309">
        <v>1.1955</v>
      </c>
      <c r="Y309">
        <v>132.63</v>
      </c>
      <c r="Z309">
        <v>92.29</v>
      </c>
      <c r="AA309">
        <v>84.1</v>
      </c>
      <c r="AB309">
        <v>0</v>
      </c>
      <c r="AC309">
        <v>3177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s="101">
        <f ca="1">IF(AND(MAX(OFFSET(D308,-$AJ$5,0):D308)&lt;D309),1,IF(AND(MIN(OFFSET(D308,-$AJ$5,0):D308)&gt;D309),-1,AJ308))</f>
        <v>1</v>
      </c>
      <c r="AK309" s="101"/>
      <c r="AL309" s="101"/>
      <c r="AM309" s="101"/>
      <c r="AN309" s="101"/>
      <c r="AO309" s="101"/>
      <c r="AP309" s="101"/>
      <c r="AQ309" s="12">
        <v>3224</v>
      </c>
      <c r="AR309" s="12">
        <v>3238</v>
      </c>
      <c r="AS309" s="12">
        <v>3220</v>
      </c>
      <c r="AT309" s="12">
        <v>3231</v>
      </c>
      <c r="AU309" s="1">
        <v>3230</v>
      </c>
      <c r="AV309" s="1">
        <v>3265</v>
      </c>
      <c r="AW309" s="1">
        <v>3230</v>
      </c>
      <c r="AX309" s="1">
        <v>3253</v>
      </c>
    </row>
    <row r="310" spans="1:50">
      <c r="A310" s="47">
        <v>2010</v>
      </c>
      <c r="B310" s="47">
        <v>6</v>
      </c>
      <c r="C310" s="98">
        <v>40263</v>
      </c>
      <c r="D310">
        <v>10850.36</v>
      </c>
      <c r="E310">
        <v>1166.5899999999999</v>
      </c>
      <c r="F310">
        <v>2395.13</v>
      </c>
      <c r="G310">
        <v>10935</v>
      </c>
      <c r="H310">
        <v>0</v>
      </c>
      <c r="I310">
        <v>0</v>
      </c>
      <c r="J310">
        <v>0</v>
      </c>
      <c r="K310">
        <v>0</v>
      </c>
      <c r="L310">
        <v>1104.3</v>
      </c>
      <c r="M310">
        <v>0</v>
      </c>
      <c r="N310">
        <v>1596</v>
      </c>
      <c r="O310">
        <v>80</v>
      </c>
      <c r="P310">
        <v>356.25</v>
      </c>
      <c r="Q310">
        <v>0</v>
      </c>
      <c r="R310">
        <v>10850.36</v>
      </c>
      <c r="S310">
        <v>1166.5899999999999</v>
      </c>
      <c r="T310">
        <v>2395.13</v>
      </c>
      <c r="U310">
        <v>17.77</v>
      </c>
      <c r="V310">
        <v>3.86</v>
      </c>
      <c r="W310">
        <v>2.6</v>
      </c>
      <c r="X310">
        <v>1.1977</v>
      </c>
      <c r="Y310">
        <v>132.25</v>
      </c>
      <c r="Z310">
        <v>92.72</v>
      </c>
      <c r="AA310">
        <v>83.53</v>
      </c>
      <c r="AB310">
        <v>0</v>
      </c>
      <c r="AC310">
        <v>3177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 s="101">
        <f ca="1">IF(AND(MAX(OFFSET(D309,-$AJ$5,0):D309)&lt;D310),1,IF(AND(MIN(OFFSET(D309,-$AJ$5,0):D309)&gt;D310),-1,AJ309))</f>
        <v>1</v>
      </c>
      <c r="AK310" s="101"/>
      <c r="AL310" s="101"/>
      <c r="AM310" s="101"/>
      <c r="AN310" s="101"/>
      <c r="AO310" s="101"/>
      <c r="AP310" s="101"/>
      <c r="AQ310" s="12">
        <v>3251</v>
      </c>
      <c r="AR310" s="12">
        <v>3275</v>
      </c>
      <c r="AS310" s="12">
        <v>3248</v>
      </c>
      <c r="AT310" s="12">
        <v>3271</v>
      </c>
      <c r="AU310" s="1">
        <v>3277</v>
      </c>
      <c r="AV310" s="1">
        <v>3285</v>
      </c>
      <c r="AW310" s="1">
        <v>3259</v>
      </c>
      <c r="AX310" s="1">
        <v>3266</v>
      </c>
    </row>
    <row r="311" spans="1:50">
      <c r="A311" s="47">
        <v>2010</v>
      </c>
      <c r="B311" s="47">
        <v>2</v>
      </c>
      <c r="C311" s="98">
        <v>40266</v>
      </c>
      <c r="D311">
        <v>10895.86</v>
      </c>
      <c r="E311">
        <v>1173.22</v>
      </c>
      <c r="F311">
        <v>2404.36</v>
      </c>
      <c r="G311">
        <v>11015</v>
      </c>
      <c r="H311">
        <v>0</v>
      </c>
      <c r="I311">
        <v>0</v>
      </c>
      <c r="J311">
        <v>0</v>
      </c>
      <c r="K311">
        <v>0</v>
      </c>
      <c r="L311">
        <v>1108.5999999999999</v>
      </c>
      <c r="M311">
        <v>0</v>
      </c>
      <c r="N311">
        <v>1627.8</v>
      </c>
      <c r="O311">
        <v>82.5</v>
      </c>
      <c r="P311">
        <v>357</v>
      </c>
      <c r="Q311">
        <v>0</v>
      </c>
      <c r="R311">
        <v>10895.86</v>
      </c>
      <c r="S311">
        <v>1173.22</v>
      </c>
      <c r="T311">
        <v>2404.36</v>
      </c>
      <c r="U311">
        <v>17.59</v>
      </c>
      <c r="V311">
        <v>3.86</v>
      </c>
      <c r="W311">
        <v>2.6</v>
      </c>
      <c r="X311">
        <v>1.2130000000000001</v>
      </c>
      <c r="Y311">
        <v>130.52000000000001</v>
      </c>
      <c r="Z311">
        <v>92.44</v>
      </c>
      <c r="AA311">
        <v>84.78</v>
      </c>
      <c r="AB311">
        <v>0</v>
      </c>
      <c r="AC311">
        <v>3021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 s="101">
        <f ca="1">IF(AND(MAX(OFFSET(D310,-$AJ$5,0):D310)&lt;D311),1,IF(AND(MIN(OFFSET(D310,-$AJ$5,0):D310)&gt;D311),-1,AJ310))</f>
        <v>1</v>
      </c>
      <c r="AK311" s="101"/>
      <c r="AL311" s="101"/>
      <c r="AM311" s="101"/>
      <c r="AN311" s="101"/>
      <c r="AO311" s="101"/>
      <c r="AP311" s="101"/>
      <c r="AQ311" s="12">
        <v>3299</v>
      </c>
      <c r="AR311" s="12">
        <v>3314</v>
      </c>
      <c r="AS311" s="12">
        <v>3294</v>
      </c>
      <c r="AT311" s="12">
        <v>3313</v>
      </c>
      <c r="AU311" s="1">
        <v>3322</v>
      </c>
      <c r="AV311" s="1">
        <v>3324</v>
      </c>
      <c r="AW311" s="1">
        <v>3310</v>
      </c>
      <c r="AX311" s="1">
        <v>3314</v>
      </c>
    </row>
    <row r="312" spans="1:50">
      <c r="A312" s="47">
        <v>2010</v>
      </c>
      <c r="B312" s="47">
        <v>3</v>
      </c>
      <c r="C312" s="98">
        <v>40267</v>
      </c>
      <c r="D312">
        <v>10907.42</v>
      </c>
      <c r="E312">
        <v>1173.27</v>
      </c>
      <c r="F312">
        <v>2410.69</v>
      </c>
      <c r="G312">
        <v>11120</v>
      </c>
      <c r="H312">
        <v>0</v>
      </c>
      <c r="I312">
        <v>0</v>
      </c>
      <c r="J312">
        <v>0</v>
      </c>
      <c r="K312">
        <v>0</v>
      </c>
      <c r="L312">
        <v>1104</v>
      </c>
      <c r="M312">
        <v>0</v>
      </c>
      <c r="N312">
        <v>1618.1</v>
      </c>
      <c r="O312">
        <v>82.55</v>
      </c>
      <c r="P312">
        <v>354.5</v>
      </c>
      <c r="Q312">
        <v>0</v>
      </c>
      <c r="R312">
        <v>10907.42</v>
      </c>
      <c r="S312">
        <v>1173.27</v>
      </c>
      <c r="T312">
        <v>2410.69</v>
      </c>
      <c r="U312">
        <v>17.13</v>
      </c>
      <c r="V312">
        <v>3.87</v>
      </c>
      <c r="W312">
        <v>2.6</v>
      </c>
      <c r="X312">
        <v>1.2108000000000001</v>
      </c>
      <c r="Y312">
        <v>130.24</v>
      </c>
      <c r="Z312">
        <v>92.46</v>
      </c>
      <c r="AA312">
        <v>85.26</v>
      </c>
      <c r="AB312">
        <v>0</v>
      </c>
      <c r="AC312">
        <v>2982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 s="101">
        <f ca="1">IF(AND(MAX(OFFSET(D311,-$AJ$5,0):D311)&lt;D312),1,IF(AND(MIN(OFFSET(D311,-$AJ$5,0):D311)&gt;D312),-1,AJ311))</f>
        <v>1</v>
      </c>
      <c r="AK312" s="101"/>
      <c r="AL312" s="101"/>
      <c r="AM312" s="101"/>
      <c r="AN312" s="101"/>
      <c r="AO312" s="101"/>
      <c r="AP312" s="101"/>
      <c r="AQ312" s="12">
        <v>3308</v>
      </c>
      <c r="AR312" s="12">
        <v>3322</v>
      </c>
      <c r="AS312" s="12">
        <v>3293</v>
      </c>
      <c r="AT312" s="12">
        <v>3320</v>
      </c>
      <c r="AU312" s="1">
        <v>3317</v>
      </c>
      <c r="AV312" s="1">
        <v>3320</v>
      </c>
      <c r="AW312" s="1">
        <v>3307</v>
      </c>
      <c r="AX312" s="1">
        <v>3315</v>
      </c>
    </row>
    <row r="313" spans="1:50">
      <c r="A313" s="47">
        <v>2010</v>
      </c>
      <c r="B313" s="47">
        <v>4</v>
      </c>
      <c r="C313" s="98">
        <v>40268</v>
      </c>
      <c r="D313">
        <v>10856.63</v>
      </c>
      <c r="E313">
        <v>1169.43</v>
      </c>
      <c r="F313">
        <v>2397.96</v>
      </c>
      <c r="G313">
        <v>11090</v>
      </c>
      <c r="H313">
        <v>0</v>
      </c>
      <c r="I313">
        <v>0</v>
      </c>
      <c r="J313">
        <v>0</v>
      </c>
      <c r="K313">
        <v>0</v>
      </c>
      <c r="L313">
        <v>1114.3</v>
      </c>
      <c r="M313">
        <v>0</v>
      </c>
      <c r="N313">
        <v>1638.5</v>
      </c>
      <c r="O313">
        <v>83.38</v>
      </c>
      <c r="P313">
        <v>345</v>
      </c>
      <c r="Q313">
        <v>0</v>
      </c>
      <c r="R313">
        <v>10856.63</v>
      </c>
      <c r="S313">
        <v>1169.43</v>
      </c>
      <c r="T313">
        <v>2397.96</v>
      </c>
      <c r="U313">
        <v>17.59</v>
      </c>
      <c r="V313">
        <v>3.83</v>
      </c>
      <c r="W313">
        <v>2.56</v>
      </c>
      <c r="X313">
        <v>1.2225999999999999</v>
      </c>
      <c r="Y313">
        <v>128.66999999999999</v>
      </c>
      <c r="Z313">
        <v>92.75</v>
      </c>
      <c r="AA313">
        <v>85.75</v>
      </c>
      <c r="AB313">
        <v>0</v>
      </c>
      <c r="AC313">
        <v>2998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 s="101">
        <f ca="1">IF(AND(MAX(OFFSET(D312,-$AJ$5,0):D312)&lt;D313),1,IF(AND(MIN(OFFSET(D312,-$AJ$5,0):D312)&gt;D313),-1,AJ312))</f>
        <v>1</v>
      </c>
      <c r="AK313" s="101"/>
      <c r="AL313" s="101"/>
      <c r="AM313" s="101"/>
      <c r="AN313" s="101"/>
      <c r="AO313" s="101"/>
      <c r="AP313" s="101"/>
      <c r="AQ313" s="12">
        <v>3305</v>
      </c>
      <c r="AR313" s="12">
        <v>3338</v>
      </c>
      <c r="AS313" s="12">
        <v>3305</v>
      </c>
      <c r="AT313" s="12">
        <v>3331</v>
      </c>
      <c r="AU313" s="1">
        <v>3335</v>
      </c>
      <c r="AV313" s="1">
        <v>3356</v>
      </c>
      <c r="AW313" s="1">
        <v>3328</v>
      </c>
      <c r="AX313" s="1">
        <v>3344</v>
      </c>
    </row>
    <row r="314" spans="1:50">
      <c r="A314" s="47">
        <v>2010</v>
      </c>
      <c r="B314" s="47">
        <v>5</v>
      </c>
      <c r="C314" s="98">
        <v>40269</v>
      </c>
      <c r="D314">
        <v>10927.07</v>
      </c>
      <c r="E314">
        <v>1178.0999999999999</v>
      </c>
      <c r="F314">
        <v>2402.58</v>
      </c>
      <c r="G314">
        <v>11230</v>
      </c>
      <c r="H314">
        <v>0</v>
      </c>
      <c r="I314">
        <v>0</v>
      </c>
      <c r="J314">
        <v>0</v>
      </c>
      <c r="K314">
        <v>0</v>
      </c>
      <c r="L314">
        <v>1126.0999999999999</v>
      </c>
      <c r="M314">
        <v>0</v>
      </c>
      <c r="N314">
        <v>1669.8</v>
      </c>
      <c r="O314">
        <v>84.87</v>
      </c>
      <c r="P314">
        <v>344.5</v>
      </c>
      <c r="Q314">
        <v>0</v>
      </c>
      <c r="R314">
        <v>10927.07</v>
      </c>
      <c r="S314">
        <v>1178.0999999999999</v>
      </c>
      <c r="T314">
        <v>2402.58</v>
      </c>
      <c r="U314">
        <v>17.47</v>
      </c>
      <c r="V314">
        <v>3.86</v>
      </c>
      <c r="W314">
        <v>2.58</v>
      </c>
      <c r="X314">
        <v>1.2323</v>
      </c>
      <c r="Y314">
        <v>127.36</v>
      </c>
      <c r="Z314">
        <v>93.45</v>
      </c>
      <c r="AA314">
        <v>86.37</v>
      </c>
      <c r="AB314">
        <v>0</v>
      </c>
      <c r="AC314">
        <v>2991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 s="101">
        <f ca="1">IF(AND(MAX(OFFSET(D313,-$AJ$5,0):D313)&lt;D314),1,IF(AND(MIN(OFFSET(D313,-$AJ$5,0):D313)&gt;D314),-1,AJ313))</f>
        <v>1</v>
      </c>
      <c r="AK314" s="101"/>
      <c r="AL314" s="101"/>
      <c r="AM314" s="101"/>
      <c r="AN314" s="101"/>
      <c r="AO314" s="101"/>
      <c r="AP314" s="101"/>
      <c r="AQ314" s="12">
        <v>3355</v>
      </c>
      <c r="AR314" s="12">
        <v>3360</v>
      </c>
      <c r="AS314" s="12">
        <v>3347</v>
      </c>
      <c r="AT314" s="12">
        <v>3357</v>
      </c>
      <c r="AU314" s="1">
        <v>3369</v>
      </c>
      <c r="AV314" s="1">
        <v>3402</v>
      </c>
      <c r="AW314" s="1">
        <v>3361</v>
      </c>
      <c r="AX314" s="1">
        <v>3398</v>
      </c>
    </row>
    <row r="315" spans="1:50">
      <c r="A315" s="47">
        <v>2010</v>
      </c>
      <c r="B315" s="47">
        <v>6</v>
      </c>
      <c r="C315" s="98">
        <v>40270</v>
      </c>
      <c r="D315">
        <v>10927.07</v>
      </c>
      <c r="E315">
        <v>1178.0999999999999</v>
      </c>
      <c r="F315">
        <v>2402.58</v>
      </c>
      <c r="G315">
        <v>11315</v>
      </c>
      <c r="H315">
        <v>0</v>
      </c>
      <c r="I315">
        <v>0</v>
      </c>
      <c r="J315">
        <v>0</v>
      </c>
      <c r="K315">
        <v>0</v>
      </c>
      <c r="L315">
        <v>1126.0999999999999</v>
      </c>
      <c r="M315">
        <v>0</v>
      </c>
      <c r="N315">
        <v>1669.8</v>
      </c>
      <c r="O315">
        <v>84.87</v>
      </c>
      <c r="P315">
        <v>344.5</v>
      </c>
      <c r="Q315">
        <v>0</v>
      </c>
      <c r="R315">
        <v>10927.07</v>
      </c>
      <c r="S315">
        <v>1178.0999999999999</v>
      </c>
      <c r="T315">
        <v>2402.58</v>
      </c>
      <c r="U315">
        <v>17.47</v>
      </c>
      <c r="V315">
        <v>3.86</v>
      </c>
      <c r="W315">
        <v>2.58</v>
      </c>
      <c r="X315">
        <v>1.2323</v>
      </c>
      <c r="Y315">
        <v>127.03</v>
      </c>
      <c r="Z315">
        <v>93.45</v>
      </c>
      <c r="AA315">
        <v>86.37</v>
      </c>
      <c r="AB315">
        <v>0</v>
      </c>
      <c r="AC315">
        <v>2991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 s="101">
        <f ca="1">IF(AND(MAX(OFFSET(D314,-$AJ$5,0):D314)&lt;D315),1,IF(AND(MIN(OFFSET(D314,-$AJ$5,0):D314)&gt;D315),-1,AJ314))</f>
        <v>1</v>
      </c>
      <c r="AK315" s="101"/>
      <c r="AL315" s="101"/>
      <c r="AM315" s="101"/>
      <c r="AN315" s="101"/>
      <c r="AO315" s="101"/>
      <c r="AP315" s="101"/>
      <c r="AQ315" s="12">
        <v>3399</v>
      </c>
      <c r="AR315" s="12">
        <v>3399</v>
      </c>
      <c r="AS315" s="12">
        <v>3384</v>
      </c>
      <c r="AT315" s="12">
        <v>3393</v>
      </c>
      <c r="AU315" s="1">
        <v>3390</v>
      </c>
      <c r="AV315" s="1">
        <v>3395</v>
      </c>
      <c r="AW315" s="1">
        <v>3375</v>
      </c>
      <c r="AX315" s="1">
        <v>3395</v>
      </c>
    </row>
    <row r="316" spans="1:50">
      <c r="A316" s="47">
        <v>2010</v>
      </c>
      <c r="B316" s="47">
        <v>2</v>
      </c>
      <c r="C316" s="98">
        <v>40273</v>
      </c>
      <c r="D316">
        <v>10973.55</v>
      </c>
      <c r="E316">
        <v>1187.44</v>
      </c>
      <c r="F316">
        <v>2429.5300000000002</v>
      </c>
      <c r="G316">
        <v>11355</v>
      </c>
      <c r="H316">
        <v>0</v>
      </c>
      <c r="I316">
        <v>0</v>
      </c>
      <c r="J316">
        <v>0</v>
      </c>
      <c r="K316">
        <v>0</v>
      </c>
      <c r="L316">
        <v>1131.0999999999999</v>
      </c>
      <c r="M316">
        <v>0</v>
      </c>
      <c r="N316">
        <v>1703.8</v>
      </c>
      <c r="O316">
        <v>86.83</v>
      </c>
      <c r="P316">
        <v>345.75</v>
      </c>
      <c r="Q316">
        <v>0</v>
      </c>
      <c r="R316">
        <v>10973.55</v>
      </c>
      <c r="S316">
        <v>1187.44</v>
      </c>
      <c r="T316">
        <v>2429.5300000000002</v>
      </c>
      <c r="U316">
        <v>17.02</v>
      </c>
      <c r="V316">
        <v>3.99</v>
      </c>
      <c r="W316">
        <v>2.74</v>
      </c>
      <c r="X316">
        <v>1.2306999999999999</v>
      </c>
      <c r="Y316">
        <v>127.72</v>
      </c>
      <c r="Z316">
        <v>94.65</v>
      </c>
      <c r="AA316">
        <v>86.94</v>
      </c>
      <c r="AB316">
        <v>0</v>
      </c>
      <c r="AC316">
        <v>2991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 s="101">
        <f ca="1">IF(AND(MAX(OFFSET(D315,-$AJ$5,0):D315)&lt;D316),1,IF(AND(MIN(OFFSET(D315,-$AJ$5,0):D315)&gt;D316),-1,AJ315))</f>
        <v>1</v>
      </c>
      <c r="AK316" s="101"/>
      <c r="AL316" s="101"/>
      <c r="AM316" s="101"/>
      <c r="AN316" s="101"/>
      <c r="AO316" s="101"/>
      <c r="AP316" s="101"/>
      <c r="AQ316" s="12">
        <v>3422</v>
      </c>
      <c r="AR316" s="12">
        <v>3432</v>
      </c>
      <c r="AS316" s="12">
        <v>3418</v>
      </c>
      <c r="AT316" s="12">
        <v>3430</v>
      </c>
      <c r="AU316" s="1">
        <v>3429</v>
      </c>
      <c r="AV316" s="1">
        <v>3440</v>
      </c>
      <c r="AW316" s="1">
        <v>3421</v>
      </c>
      <c r="AX316" s="1">
        <v>3436</v>
      </c>
    </row>
    <row r="317" spans="1:50">
      <c r="A317" s="47">
        <v>2010</v>
      </c>
      <c r="B317" s="47">
        <v>3</v>
      </c>
      <c r="C317" s="98">
        <v>40274</v>
      </c>
      <c r="D317">
        <v>10969.99</v>
      </c>
      <c r="E317">
        <v>1189.44</v>
      </c>
      <c r="F317">
        <v>2436.81</v>
      </c>
      <c r="G317">
        <v>11290</v>
      </c>
      <c r="H317">
        <v>0</v>
      </c>
      <c r="I317">
        <v>0</v>
      </c>
      <c r="J317">
        <v>0</v>
      </c>
      <c r="K317">
        <v>0</v>
      </c>
      <c r="L317">
        <v>1134.8</v>
      </c>
      <c r="M317">
        <v>0</v>
      </c>
      <c r="N317">
        <v>1698.5</v>
      </c>
      <c r="O317">
        <v>86.77</v>
      </c>
      <c r="P317">
        <v>346.5</v>
      </c>
      <c r="Q317">
        <v>0</v>
      </c>
      <c r="R317">
        <v>10969.99</v>
      </c>
      <c r="S317">
        <v>1189.44</v>
      </c>
      <c r="T317">
        <v>2436.81</v>
      </c>
      <c r="U317">
        <v>16.23</v>
      </c>
      <c r="V317">
        <v>3.97</v>
      </c>
      <c r="W317">
        <v>2.71</v>
      </c>
      <c r="X317">
        <v>1.238</v>
      </c>
      <c r="Y317">
        <v>126.18</v>
      </c>
      <c r="Z317">
        <v>94.35</v>
      </c>
      <c r="AA317">
        <v>86.97</v>
      </c>
      <c r="AB317">
        <v>0</v>
      </c>
      <c r="AC317">
        <v>2981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 s="101">
        <f ca="1">IF(AND(MAX(OFFSET(D316,-$AJ$5,0):D316)&lt;D317),1,IF(AND(MIN(OFFSET(D316,-$AJ$5,0):D316)&gt;D317),-1,AJ316))</f>
        <v>1</v>
      </c>
      <c r="AK317" s="101"/>
      <c r="AL317" s="101"/>
      <c r="AM317" s="101"/>
      <c r="AN317" s="101"/>
      <c r="AO317" s="101"/>
      <c r="AP317" s="101"/>
      <c r="AQ317" s="12">
        <v>3437</v>
      </c>
      <c r="AR317" s="12">
        <v>3438</v>
      </c>
      <c r="AS317" s="12">
        <v>3410</v>
      </c>
      <c r="AT317" s="12">
        <v>3418</v>
      </c>
      <c r="AU317" s="1">
        <v>3402</v>
      </c>
      <c r="AV317" s="1">
        <v>3436</v>
      </c>
      <c r="AW317" s="1">
        <v>3394</v>
      </c>
      <c r="AX317" s="1">
        <v>3432</v>
      </c>
    </row>
    <row r="318" spans="1:50">
      <c r="A318" s="47">
        <v>2010</v>
      </c>
      <c r="B318" s="47">
        <v>4</v>
      </c>
      <c r="C318" s="98">
        <v>40275</v>
      </c>
      <c r="D318">
        <v>10897.52</v>
      </c>
      <c r="E318">
        <v>1182.45</v>
      </c>
      <c r="F318">
        <v>2431.16</v>
      </c>
      <c r="G318">
        <v>11295</v>
      </c>
      <c r="H318">
        <v>0</v>
      </c>
      <c r="I318">
        <v>0</v>
      </c>
      <c r="J318">
        <v>0</v>
      </c>
      <c r="K318">
        <v>0</v>
      </c>
      <c r="L318">
        <v>1153</v>
      </c>
      <c r="M318">
        <v>0</v>
      </c>
      <c r="N318">
        <v>1717.2</v>
      </c>
      <c r="O318">
        <v>85.88</v>
      </c>
      <c r="P318">
        <v>356.5</v>
      </c>
      <c r="Q318">
        <v>0</v>
      </c>
      <c r="R318">
        <v>10897.52</v>
      </c>
      <c r="S318">
        <v>1182.45</v>
      </c>
      <c r="T318">
        <v>2431.16</v>
      </c>
      <c r="U318">
        <v>16.62</v>
      </c>
      <c r="V318">
        <v>3.86</v>
      </c>
      <c r="W318">
        <v>2.61</v>
      </c>
      <c r="X318">
        <v>1.2388999999999999</v>
      </c>
      <c r="Y318">
        <v>126.13</v>
      </c>
      <c r="Z318">
        <v>93.78</v>
      </c>
      <c r="AA318">
        <v>86.56</v>
      </c>
      <c r="AB318">
        <v>0</v>
      </c>
      <c r="AC318">
        <v>2947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 s="101">
        <f ca="1">IF(AND(MAX(OFFSET(D317,-$AJ$5,0):D317)&lt;D318),1,IF(AND(MIN(OFFSET(D317,-$AJ$5,0):D317)&gt;D318),-1,AJ317))</f>
        <v>1</v>
      </c>
      <c r="AK318" s="101"/>
      <c r="AL318" s="101"/>
      <c r="AM318" s="101"/>
      <c r="AN318" s="101"/>
      <c r="AO318" s="101"/>
      <c r="AP318" s="101"/>
      <c r="AQ318" s="12">
        <v>3424</v>
      </c>
      <c r="AR318" s="12">
        <v>3459</v>
      </c>
      <c r="AS318" s="12">
        <v>3422</v>
      </c>
      <c r="AT318" s="12">
        <v>3441</v>
      </c>
      <c r="AU318" s="1">
        <v>3434</v>
      </c>
      <c r="AV318" s="1">
        <v>3456</v>
      </c>
      <c r="AW318" s="1">
        <v>3422</v>
      </c>
      <c r="AX318" s="1">
        <v>3451</v>
      </c>
    </row>
    <row r="319" spans="1:50">
      <c r="A319" s="47">
        <v>2010</v>
      </c>
      <c r="B319" s="47">
        <v>5</v>
      </c>
      <c r="C319" s="98">
        <v>40276</v>
      </c>
      <c r="D319">
        <v>10927.07</v>
      </c>
      <c r="E319">
        <v>1186.44</v>
      </c>
      <c r="F319">
        <v>2436.81</v>
      </c>
      <c r="G319">
        <v>11165</v>
      </c>
      <c r="H319">
        <v>0</v>
      </c>
      <c r="I319">
        <v>0</v>
      </c>
      <c r="J319">
        <v>0</v>
      </c>
      <c r="K319">
        <v>0</v>
      </c>
      <c r="L319">
        <v>1151.7</v>
      </c>
      <c r="M319">
        <v>0</v>
      </c>
      <c r="N319">
        <v>1711.1</v>
      </c>
      <c r="O319">
        <v>85.59</v>
      </c>
      <c r="P319">
        <v>359.5</v>
      </c>
      <c r="Q319">
        <v>0</v>
      </c>
      <c r="R319">
        <v>10927.07</v>
      </c>
      <c r="S319">
        <v>1186.44</v>
      </c>
      <c r="T319">
        <v>2436.81</v>
      </c>
      <c r="U319">
        <v>16.48</v>
      </c>
      <c r="V319">
        <v>3.9</v>
      </c>
      <c r="W319">
        <v>2.64</v>
      </c>
      <c r="X319">
        <v>1.232</v>
      </c>
      <c r="Y319">
        <v>125.59</v>
      </c>
      <c r="Z319">
        <v>93.34</v>
      </c>
      <c r="AA319">
        <v>86.65</v>
      </c>
      <c r="AB319">
        <v>0</v>
      </c>
      <c r="AC319">
        <v>2922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 s="101">
        <f ca="1">IF(AND(MAX(OFFSET(D318,-$AJ$5,0):D318)&lt;D319),1,IF(AND(MIN(OFFSET(D318,-$AJ$5,0):D318)&gt;D319),-1,AJ318))</f>
        <v>1</v>
      </c>
      <c r="AK319" s="101"/>
      <c r="AL319" s="101"/>
      <c r="AM319" s="101"/>
      <c r="AN319" s="101"/>
      <c r="AO319" s="101"/>
      <c r="AP319" s="101"/>
      <c r="AQ319" s="12">
        <v>3448</v>
      </c>
      <c r="AR319" s="12">
        <v>3457</v>
      </c>
      <c r="AS319" s="12">
        <v>3438</v>
      </c>
      <c r="AT319" s="12">
        <v>3445</v>
      </c>
      <c r="AU319" s="1">
        <v>3435</v>
      </c>
      <c r="AV319" s="1">
        <v>3456</v>
      </c>
      <c r="AW319" s="1">
        <v>3424</v>
      </c>
      <c r="AX319" s="1">
        <v>3440</v>
      </c>
    </row>
    <row r="320" spans="1:50">
      <c r="A320" s="47">
        <v>2010</v>
      </c>
      <c r="B320" s="47">
        <v>6</v>
      </c>
      <c r="C320" s="98">
        <v>40277</v>
      </c>
      <c r="D320">
        <v>10997.35</v>
      </c>
      <c r="E320">
        <v>1194.3699999999999</v>
      </c>
      <c r="F320">
        <v>2454.0500000000002</v>
      </c>
      <c r="G320">
        <v>11205</v>
      </c>
      <c r="H320">
        <v>0</v>
      </c>
      <c r="I320">
        <v>0</v>
      </c>
      <c r="J320">
        <v>0</v>
      </c>
      <c r="K320">
        <v>0</v>
      </c>
      <c r="L320">
        <v>1161.9000000000001</v>
      </c>
      <c r="M320">
        <v>0</v>
      </c>
      <c r="N320">
        <v>1722.2</v>
      </c>
      <c r="O320">
        <v>84.92</v>
      </c>
      <c r="P320">
        <v>357.25</v>
      </c>
      <c r="Q320">
        <v>0</v>
      </c>
      <c r="R320">
        <v>10997.35</v>
      </c>
      <c r="S320">
        <v>1194.3699999999999</v>
      </c>
      <c r="T320">
        <v>2454.0500000000002</v>
      </c>
      <c r="U320">
        <v>16.14</v>
      </c>
      <c r="V320">
        <v>3.89</v>
      </c>
      <c r="W320">
        <v>2.64</v>
      </c>
      <c r="X320">
        <v>1.2270000000000001</v>
      </c>
      <c r="Y320">
        <v>125.15</v>
      </c>
      <c r="Z320">
        <v>93.37</v>
      </c>
      <c r="AA320">
        <v>87.04</v>
      </c>
      <c r="AB320">
        <v>0</v>
      </c>
      <c r="AC320">
        <v>2922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 s="101">
        <f ca="1">IF(AND(MAX(OFFSET(D319,-$AJ$5,0):D319)&lt;D320),1,IF(AND(MIN(OFFSET(D319,-$AJ$5,0):D319)&gt;D320),-1,AJ319))</f>
        <v>1</v>
      </c>
      <c r="AK320" s="101"/>
      <c r="AL320" s="101"/>
      <c r="AM320" s="101"/>
      <c r="AN320" s="101"/>
      <c r="AO320" s="101"/>
      <c r="AP320" s="101"/>
      <c r="AQ320" s="12">
        <v>3463</v>
      </c>
      <c r="AR320" s="12">
        <v>3490</v>
      </c>
      <c r="AS320" s="12">
        <v>3462</v>
      </c>
      <c r="AT320" s="12">
        <v>3488</v>
      </c>
      <c r="AU320" s="1">
        <v>3483</v>
      </c>
      <c r="AV320" s="1">
        <v>3499</v>
      </c>
      <c r="AW320" s="1">
        <v>3471</v>
      </c>
      <c r="AX320" s="1">
        <v>3475</v>
      </c>
    </row>
    <row r="321" spans="1:50">
      <c r="A321" s="47">
        <v>2010</v>
      </c>
      <c r="B321" s="47">
        <v>2</v>
      </c>
      <c r="C321" s="98">
        <v>40280</v>
      </c>
      <c r="D321">
        <v>11005.97</v>
      </c>
      <c r="E321">
        <v>1196.48</v>
      </c>
      <c r="F321">
        <v>2457.87</v>
      </c>
      <c r="G321">
        <v>11255</v>
      </c>
      <c r="H321">
        <v>0</v>
      </c>
      <c r="I321">
        <v>0</v>
      </c>
      <c r="J321">
        <v>0</v>
      </c>
      <c r="K321">
        <v>0</v>
      </c>
      <c r="L321">
        <v>1162.2</v>
      </c>
      <c r="M321">
        <v>0</v>
      </c>
      <c r="N321">
        <v>1735.3</v>
      </c>
      <c r="O321">
        <v>84.34</v>
      </c>
      <c r="P321">
        <v>359.5</v>
      </c>
      <c r="Q321">
        <v>0</v>
      </c>
      <c r="R321">
        <v>11005.97</v>
      </c>
      <c r="S321">
        <v>1196.48</v>
      </c>
      <c r="T321">
        <v>2457.87</v>
      </c>
      <c r="U321">
        <v>15.58</v>
      </c>
      <c r="V321">
        <v>3.85</v>
      </c>
      <c r="W321">
        <v>2.59</v>
      </c>
      <c r="X321">
        <v>1.2310000000000001</v>
      </c>
      <c r="Y321">
        <v>126.25</v>
      </c>
      <c r="Z321">
        <v>93.1</v>
      </c>
      <c r="AA321">
        <v>86.53</v>
      </c>
      <c r="AB321">
        <v>0</v>
      </c>
      <c r="AC321">
        <v>2913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 s="101">
        <f ca="1">IF(AND(MAX(OFFSET(D320,-$AJ$5,0):D320)&lt;D321),1,IF(AND(MIN(OFFSET(D320,-$AJ$5,0):D320)&gt;D321),-1,AJ320))</f>
        <v>1</v>
      </c>
      <c r="AK321" s="101"/>
      <c r="AL321" s="101"/>
      <c r="AM321" s="101"/>
      <c r="AN321" s="101"/>
      <c r="AO321" s="101"/>
      <c r="AP321" s="101"/>
      <c r="AQ321" s="12">
        <v>3499</v>
      </c>
      <c r="AR321" s="12">
        <v>3505</v>
      </c>
      <c r="AS321" s="12">
        <v>3493</v>
      </c>
      <c r="AT321" s="12">
        <v>3497</v>
      </c>
      <c r="AU321" s="1">
        <v>3508</v>
      </c>
      <c r="AV321" s="1">
        <v>3515</v>
      </c>
      <c r="AW321" s="1">
        <v>3485</v>
      </c>
      <c r="AX321" s="1">
        <v>3487</v>
      </c>
    </row>
    <row r="322" spans="1:50">
      <c r="A322" s="47">
        <v>2010</v>
      </c>
      <c r="B322" s="47">
        <v>3</v>
      </c>
      <c r="C322" s="98">
        <v>40281</v>
      </c>
      <c r="D322">
        <v>11019.42</v>
      </c>
      <c r="E322">
        <v>1197.3</v>
      </c>
      <c r="F322">
        <v>2465.9899999999998</v>
      </c>
      <c r="G322">
        <v>11155</v>
      </c>
      <c r="H322">
        <v>0</v>
      </c>
      <c r="I322">
        <v>0</v>
      </c>
      <c r="J322">
        <v>0</v>
      </c>
      <c r="K322">
        <v>0</v>
      </c>
      <c r="L322">
        <v>1153.4000000000001</v>
      </c>
      <c r="M322">
        <v>0</v>
      </c>
      <c r="N322">
        <v>1711.8</v>
      </c>
      <c r="O322">
        <v>85.11</v>
      </c>
      <c r="P322">
        <v>363.25</v>
      </c>
      <c r="Q322">
        <v>0</v>
      </c>
      <c r="R322">
        <v>11019.42</v>
      </c>
      <c r="S322">
        <v>1197.3</v>
      </c>
      <c r="T322">
        <v>2465.9899999999998</v>
      </c>
      <c r="U322">
        <v>16.2</v>
      </c>
      <c r="V322">
        <v>3.81</v>
      </c>
      <c r="W322">
        <v>2.56</v>
      </c>
      <c r="X322">
        <v>1.2331000000000001</v>
      </c>
      <c r="Y322">
        <v>126.2</v>
      </c>
      <c r="Z322">
        <v>93.23</v>
      </c>
      <c r="AA322">
        <v>86.56</v>
      </c>
      <c r="AB322">
        <v>0</v>
      </c>
      <c r="AC322">
        <v>2928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 s="101">
        <f ca="1">IF(AND(MAX(OFFSET(D321,-$AJ$5,0):D321)&lt;D322),1,IF(AND(MIN(OFFSET(D321,-$AJ$5,0):D321)&gt;D322),-1,AJ321))</f>
        <v>1</v>
      </c>
      <c r="AK322" s="101"/>
      <c r="AL322" s="101"/>
      <c r="AM322" s="101"/>
      <c r="AN322" s="101"/>
      <c r="AO322" s="101"/>
      <c r="AP322" s="101"/>
      <c r="AQ322" s="12">
        <v>3472</v>
      </c>
      <c r="AR322" s="12">
        <v>3473</v>
      </c>
      <c r="AS322" s="12">
        <v>3437</v>
      </c>
      <c r="AT322" s="12">
        <v>3450</v>
      </c>
      <c r="AU322" s="1">
        <v>3460</v>
      </c>
      <c r="AV322" s="1">
        <v>3467</v>
      </c>
      <c r="AW322" s="1">
        <v>3436</v>
      </c>
      <c r="AX322" s="1">
        <v>3438</v>
      </c>
    </row>
    <row r="323" spans="1:50">
      <c r="A323" s="47">
        <v>2010</v>
      </c>
      <c r="B323" s="47">
        <v>4</v>
      </c>
      <c r="C323" s="98">
        <v>40282</v>
      </c>
      <c r="D323">
        <v>11123.11</v>
      </c>
      <c r="E323">
        <v>1210.6500000000001</v>
      </c>
      <c r="F323">
        <v>2504.86</v>
      </c>
      <c r="G323">
        <v>11210</v>
      </c>
      <c r="H323">
        <v>0</v>
      </c>
      <c r="I323">
        <v>0</v>
      </c>
      <c r="J323">
        <v>0</v>
      </c>
      <c r="K323">
        <v>0</v>
      </c>
      <c r="L323">
        <v>1159.5999999999999</v>
      </c>
      <c r="M323">
        <v>0</v>
      </c>
      <c r="N323">
        <v>1730.2</v>
      </c>
      <c r="O323">
        <v>86.73</v>
      </c>
      <c r="P323">
        <v>368.5</v>
      </c>
      <c r="Q323">
        <v>0</v>
      </c>
      <c r="R323">
        <v>11123.11</v>
      </c>
      <c r="S323">
        <v>1210.6500000000001</v>
      </c>
      <c r="T323">
        <v>2504.86</v>
      </c>
      <c r="U323">
        <v>15.59</v>
      </c>
      <c r="V323">
        <v>3.86</v>
      </c>
      <c r="W323">
        <v>2.6</v>
      </c>
      <c r="X323">
        <v>1.2376</v>
      </c>
      <c r="Y323">
        <v>126.46</v>
      </c>
      <c r="Z323">
        <v>93.19</v>
      </c>
      <c r="AA323">
        <v>87.15</v>
      </c>
      <c r="AB323">
        <v>0</v>
      </c>
      <c r="AC323">
        <v>2966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 s="101">
        <f ca="1">IF(AND(MAX(OFFSET(D322,-$AJ$5,0):D322)&lt;D323),1,IF(AND(MIN(OFFSET(D322,-$AJ$5,0):D322)&gt;D323),-1,AJ322))</f>
        <v>1</v>
      </c>
      <c r="AK323" s="101"/>
      <c r="AL323" s="101"/>
      <c r="AM323" s="101"/>
      <c r="AN323" s="101"/>
      <c r="AO323" s="101"/>
      <c r="AP323" s="101"/>
      <c r="AQ323" s="12">
        <v>3461</v>
      </c>
      <c r="AR323" s="12">
        <v>3484</v>
      </c>
      <c r="AS323" s="12">
        <v>3458</v>
      </c>
      <c r="AT323" s="12">
        <v>3482</v>
      </c>
      <c r="AU323" s="1">
        <v>3482</v>
      </c>
      <c r="AV323" s="1">
        <v>3506</v>
      </c>
      <c r="AW323" s="1">
        <v>3475</v>
      </c>
      <c r="AX323" s="1">
        <v>3476</v>
      </c>
    </row>
    <row r="324" spans="1:50">
      <c r="A324" s="47">
        <v>2010</v>
      </c>
      <c r="B324" s="47">
        <v>5</v>
      </c>
      <c r="C324" s="98">
        <v>40283</v>
      </c>
      <c r="D324">
        <v>11144.57</v>
      </c>
      <c r="E324">
        <v>1211.67</v>
      </c>
      <c r="F324">
        <v>2515.69</v>
      </c>
      <c r="G324">
        <v>11270</v>
      </c>
      <c r="H324">
        <v>0</v>
      </c>
      <c r="I324">
        <v>0</v>
      </c>
      <c r="J324">
        <v>0</v>
      </c>
      <c r="K324">
        <v>0</v>
      </c>
      <c r="L324">
        <v>1160.3</v>
      </c>
      <c r="M324">
        <v>0</v>
      </c>
      <c r="N324">
        <v>1722.3</v>
      </c>
      <c r="O324">
        <v>86.75</v>
      </c>
      <c r="P324">
        <v>373.75</v>
      </c>
      <c r="Q324">
        <v>0</v>
      </c>
      <c r="R324">
        <v>11144.57</v>
      </c>
      <c r="S324">
        <v>1211.67</v>
      </c>
      <c r="T324">
        <v>2515.69</v>
      </c>
      <c r="U324">
        <v>15.89</v>
      </c>
      <c r="V324">
        <v>3.85</v>
      </c>
      <c r="W324">
        <v>2.56</v>
      </c>
      <c r="X324">
        <v>1.2275</v>
      </c>
      <c r="Y324">
        <v>122.13</v>
      </c>
      <c r="Z324">
        <v>93.21</v>
      </c>
      <c r="AA324">
        <v>86.87</v>
      </c>
      <c r="AB324">
        <v>0</v>
      </c>
      <c r="AC324">
        <v>3001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 s="101">
        <f ca="1">IF(AND(MAX(OFFSET(D323,-$AJ$5,0):D323)&lt;D324),1,IF(AND(MIN(OFFSET(D323,-$AJ$5,0):D323)&gt;D324),-1,AJ323))</f>
        <v>1</v>
      </c>
      <c r="AK324" s="101"/>
      <c r="AL324" s="101"/>
      <c r="AM324" s="101"/>
      <c r="AN324" s="101"/>
      <c r="AO324" s="101"/>
      <c r="AP324" s="101"/>
      <c r="AQ324" s="12">
        <v>3481</v>
      </c>
      <c r="AR324" s="12">
        <v>3490</v>
      </c>
      <c r="AS324" s="12">
        <v>3472</v>
      </c>
      <c r="AT324" s="12">
        <v>3476</v>
      </c>
      <c r="AU324" s="1">
        <v>3467</v>
      </c>
      <c r="AV324" s="1">
        <v>3484</v>
      </c>
      <c r="AW324" s="1">
        <v>3451</v>
      </c>
      <c r="AX324" s="1">
        <v>3475</v>
      </c>
    </row>
    <row r="325" spans="1:50">
      <c r="A325" s="47">
        <v>2010</v>
      </c>
      <c r="B325" s="47">
        <v>6</v>
      </c>
      <c r="C325" s="98">
        <v>40284</v>
      </c>
      <c r="D325">
        <v>11018.66</v>
      </c>
      <c r="E325">
        <v>1192.1300000000001</v>
      </c>
      <c r="F325">
        <v>2481.2600000000002</v>
      </c>
      <c r="G325">
        <v>11100</v>
      </c>
      <c r="H325">
        <v>0</v>
      </c>
      <c r="I325">
        <v>0</v>
      </c>
      <c r="J325">
        <v>0</v>
      </c>
      <c r="K325">
        <v>0</v>
      </c>
      <c r="L325">
        <v>1136.9000000000001</v>
      </c>
      <c r="M325">
        <v>0</v>
      </c>
      <c r="N325">
        <v>1690.8</v>
      </c>
      <c r="O325">
        <v>84.67</v>
      </c>
      <c r="P325">
        <v>374</v>
      </c>
      <c r="Q325">
        <v>0</v>
      </c>
      <c r="R325">
        <v>11018.66</v>
      </c>
      <c r="S325">
        <v>1192.1300000000001</v>
      </c>
      <c r="T325">
        <v>2481.2600000000002</v>
      </c>
      <c r="U325">
        <v>18.36</v>
      </c>
      <c r="V325">
        <v>3.77</v>
      </c>
      <c r="W325">
        <v>2.4700000000000002</v>
      </c>
      <c r="X325">
        <v>1.2186999999999999</v>
      </c>
      <c r="Y325">
        <v>122.07</v>
      </c>
      <c r="Z325">
        <v>93.01</v>
      </c>
      <c r="AA325">
        <v>85.11</v>
      </c>
      <c r="AB325">
        <v>0</v>
      </c>
      <c r="AC325">
        <v>3009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 s="101">
        <f ca="1">IF(AND(MAX(OFFSET(D324,-$AJ$5,0):D324)&lt;D325),1,IF(AND(MIN(OFFSET(D324,-$AJ$5,0):D324)&gt;D325),-1,AJ324))</f>
        <v>1</v>
      </c>
      <c r="AK325" s="101"/>
      <c r="AL325" s="101"/>
      <c r="AM325" s="101"/>
      <c r="AN325" s="101"/>
      <c r="AO325" s="101"/>
      <c r="AP325" s="101"/>
      <c r="AQ325" s="12">
        <v>3482</v>
      </c>
      <c r="AR325" s="12">
        <v>3482</v>
      </c>
      <c r="AS325" s="12">
        <v>3442</v>
      </c>
      <c r="AT325" s="12">
        <v>3446</v>
      </c>
      <c r="AU325" s="1">
        <v>3444</v>
      </c>
      <c r="AV325" s="1">
        <v>3467</v>
      </c>
      <c r="AW325" s="1">
        <v>3425</v>
      </c>
      <c r="AX325" s="1">
        <v>3427</v>
      </c>
    </row>
    <row r="326" spans="1:50">
      <c r="A326" s="47">
        <v>2010</v>
      </c>
      <c r="B326" s="47">
        <v>2</v>
      </c>
      <c r="C326" s="98">
        <v>40287</v>
      </c>
      <c r="D326">
        <v>11092.05</v>
      </c>
      <c r="E326">
        <v>1197.52</v>
      </c>
      <c r="F326">
        <v>2480.11</v>
      </c>
      <c r="G326">
        <v>10910</v>
      </c>
      <c r="H326">
        <v>0</v>
      </c>
      <c r="I326">
        <v>0</v>
      </c>
      <c r="J326">
        <v>0</v>
      </c>
      <c r="K326">
        <v>0</v>
      </c>
      <c r="L326">
        <v>1135.2</v>
      </c>
      <c r="M326">
        <v>0</v>
      </c>
      <c r="N326">
        <v>1692.8</v>
      </c>
      <c r="O326">
        <v>83.4</v>
      </c>
      <c r="P326">
        <v>357.25</v>
      </c>
      <c r="Q326">
        <v>0</v>
      </c>
      <c r="R326">
        <v>11092.05</v>
      </c>
      <c r="S326">
        <v>1197.52</v>
      </c>
      <c r="T326">
        <v>2480.11</v>
      </c>
      <c r="U326">
        <v>17.34</v>
      </c>
      <c r="V326">
        <v>3.81</v>
      </c>
      <c r="W326">
        <v>2.52</v>
      </c>
      <c r="X326">
        <v>1.2225999999999999</v>
      </c>
      <c r="Y326">
        <v>121.91</v>
      </c>
      <c r="Z326">
        <v>92</v>
      </c>
      <c r="AA326">
        <v>85.34</v>
      </c>
      <c r="AB326">
        <v>0</v>
      </c>
      <c r="AC326">
        <v>3002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 s="101">
        <f ca="1">IF(AND(MAX(OFFSET(D325,-$AJ$5,0):D325)&lt;D326),1,IF(AND(MIN(OFFSET(D325,-$AJ$5,0):D325)&gt;D326),-1,AJ325))</f>
        <v>1</v>
      </c>
      <c r="AK326" s="101"/>
      <c r="AL326" s="101"/>
      <c r="AM326" s="101"/>
      <c r="AN326" s="101"/>
      <c r="AO326" s="101"/>
      <c r="AP326" s="101"/>
      <c r="AQ326" s="12">
        <v>3372</v>
      </c>
      <c r="AR326" s="12">
        <v>3382</v>
      </c>
      <c r="AS326" s="12">
        <v>3355</v>
      </c>
      <c r="AT326" s="12">
        <v>3358</v>
      </c>
      <c r="AU326" s="1">
        <v>3350</v>
      </c>
      <c r="AV326" s="1">
        <v>3374</v>
      </c>
      <c r="AW326" s="1">
        <v>3327</v>
      </c>
      <c r="AX326" s="1">
        <v>3370</v>
      </c>
    </row>
    <row r="327" spans="1:50">
      <c r="A327" s="47">
        <v>2010</v>
      </c>
      <c r="B327" s="47">
        <v>3</v>
      </c>
      <c r="C327" s="98">
        <v>40288</v>
      </c>
      <c r="D327">
        <v>11117.06</v>
      </c>
      <c r="E327">
        <v>1207.17</v>
      </c>
      <c r="F327">
        <v>2500.31</v>
      </c>
      <c r="G327">
        <v>10900</v>
      </c>
      <c r="H327">
        <v>0</v>
      </c>
      <c r="I327">
        <v>0</v>
      </c>
      <c r="J327">
        <v>0</v>
      </c>
      <c r="K327">
        <v>0</v>
      </c>
      <c r="L327">
        <v>1140.4000000000001</v>
      </c>
      <c r="M327">
        <v>0</v>
      </c>
      <c r="N327">
        <v>1718</v>
      </c>
      <c r="O327">
        <v>84.03</v>
      </c>
      <c r="P327">
        <v>365.25</v>
      </c>
      <c r="Q327">
        <v>0</v>
      </c>
      <c r="R327">
        <v>11117.06</v>
      </c>
      <c r="S327">
        <v>1207.17</v>
      </c>
      <c r="T327">
        <v>2500.31</v>
      </c>
      <c r="U327">
        <v>15.73</v>
      </c>
      <c r="V327">
        <v>3.81</v>
      </c>
      <c r="W327">
        <v>2.54</v>
      </c>
      <c r="X327">
        <v>1.2524999999999999</v>
      </c>
      <c r="Y327">
        <v>123.63</v>
      </c>
      <c r="Z327">
        <v>92.38</v>
      </c>
      <c r="AA327">
        <v>86.85</v>
      </c>
      <c r="AB327">
        <v>0</v>
      </c>
      <c r="AC327">
        <v>3002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 s="101">
        <f ca="1">IF(AND(MAX(OFFSET(D326,-$AJ$5,0):D326)&lt;D327),1,IF(AND(MIN(OFFSET(D326,-$AJ$5,0):D326)&gt;D327),-1,AJ326))</f>
        <v>1</v>
      </c>
      <c r="AK327" s="101"/>
      <c r="AL327" s="101"/>
      <c r="AM327" s="101"/>
      <c r="AN327" s="101"/>
      <c r="AO327" s="101"/>
      <c r="AP327" s="101"/>
      <c r="AQ327" s="12">
        <v>3387</v>
      </c>
      <c r="AR327" s="12">
        <v>3401</v>
      </c>
      <c r="AS327" s="12">
        <v>3385</v>
      </c>
      <c r="AT327" s="12">
        <v>3391</v>
      </c>
      <c r="AU327" s="1">
        <v>3416</v>
      </c>
      <c r="AV327" s="1">
        <v>3441</v>
      </c>
      <c r="AW327" s="1">
        <v>3411</v>
      </c>
      <c r="AX327" s="1">
        <v>3439</v>
      </c>
    </row>
    <row r="328" spans="1:50">
      <c r="A328" s="47">
        <v>2010</v>
      </c>
      <c r="B328" s="47">
        <v>4</v>
      </c>
      <c r="C328" s="98">
        <v>40289</v>
      </c>
      <c r="D328">
        <v>11124.92</v>
      </c>
      <c r="E328">
        <v>1205.94</v>
      </c>
      <c r="F328">
        <v>2504.61</v>
      </c>
      <c r="G328">
        <v>11100</v>
      </c>
      <c r="H328">
        <v>0</v>
      </c>
      <c r="I328">
        <v>0</v>
      </c>
      <c r="J328">
        <v>0</v>
      </c>
      <c r="K328">
        <v>0</v>
      </c>
      <c r="L328">
        <v>1146.5999999999999</v>
      </c>
      <c r="M328">
        <v>0</v>
      </c>
      <c r="N328">
        <v>1737</v>
      </c>
      <c r="O328">
        <v>83.68</v>
      </c>
      <c r="P328">
        <v>369</v>
      </c>
      <c r="Q328">
        <v>0</v>
      </c>
      <c r="R328">
        <v>11124.92</v>
      </c>
      <c r="S328">
        <v>1205.94</v>
      </c>
      <c r="T328">
        <v>2504.61</v>
      </c>
      <c r="U328">
        <v>16.32</v>
      </c>
      <c r="V328">
        <v>3.74</v>
      </c>
      <c r="W328">
        <v>2.4900000000000002</v>
      </c>
      <c r="X328">
        <v>1.2555000000000001</v>
      </c>
      <c r="Y328">
        <v>123.5</v>
      </c>
      <c r="Z328">
        <v>93.22</v>
      </c>
      <c r="AA328">
        <v>86.33</v>
      </c>
      <c r="AB328">
        <v>0</v>
      </c>
      <c r="AC328">
        <v>2998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 s="101">
        <f ca="1">IF(AND(MAX(OFFSET(D327,-$AJ$5,0):D327)&lt;D328),1,IF(AND(MIN(OFFSET(D327,-$AJ$5,0):D327)&gt;D328),-1,AJ327))</f>
        <v>1</v>
      </c>
      <c r="AK328" s="101"/>
      <c r="AL328" s="101"/>
      <c r="AM328" s="101"/>
      <c r="AN328" s="101"/>
      <c r="AO328" s="101"/>
      <c r="AP328" s="101"/>
      <c r="AQ328" s="12">
        <v>3428</v>
      </c>
      <c r="AR328" s="12">
        <v>3449</v>
      </c>
      <c r="AS328" s="12">
        <v>3421</v>
      </c>
      <c r="AT328" s="12">
        <v>3445</v>
      </c>
      <c r="AU328" s="1">
        <v>3437</v>
      </c>
      <c r="AV328" s="1">
        <v>3448</v>
      </c>
      <c r="AW328" s="1">
        <v>3414</v>
      </c>
      <c r="AX328" s="1">
        <v>3442</v>
      </c>
    </row>
    <row r="329" spans="1:50">
      <c r="A329" s="47">
        <v>2010</v>
      </c>
      <c r="B329" s="47">
        <v>5</v>
      </c>
      <c r="C329" s="98">
        <v>40290</v>
      </c>
      <c r="D329">
        <v>11134.29</v>
      </c>
      <c r="E329">
        <v>1208.67</v>
      </c>
      <c r="F329">
        <v>2519.0700000000002</v>
      </c>
      <c r="G329">
        <v>10945</v>
      </c>
      <c r="H329">
        <v>0</v>
      </c>
      <c r="I329">
        <v>0</v>
      </c>
      <c r="J329">
        <v>0</v>
      </c>
      <c r="K329">
        <v>0</v>
      </c>
      <c r="L329">
        <v>1141.8</v>
      </c>
      <c r="M329">
        <v>0</v>
      </c>
      <c r="N329">
        <v>1742.7</v>
      </c>
      <c r="O329">
        <v>83.76</v>
      </c>
      <c r="P329">
        <v>371.5</v>
      </c>
      <c r="Q329">
        <v>0</v>
      </c>
      <c r="R329">
        <v>11134.29</v>
      </c>
      <c r="S329">
        <v>1208.67</v>
      </c>
      <c r="T329">
        <v>2519.0700000000002</v>
      </c>
      <c r="U329">
        <v>16.47</v>
      </c>
      <c r="V329">
        <v>3.77</v>
      </c>
      <c r="W329">
        <v>2.54</v>
      </c>
      <c r="X329">
        <v>1.2543</v>
      </c>
      <c r="Y329">
        <v>122.85</v>
      </c>
      <c r="Z329">
        <v>93.18</v>
      </c>
      <c r="AA329">
        <v>86.63</v>
      </c>
      <c r="AB329">
        <v>0</v>
      </c>
      <c r="AC329">
        <v>3009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 s="101">
        <f ca="1">IF(AND(MAX(OFFSET(D328,-$AJ$5,0):D328)&lt;D329),1,IF(AND(MIN(OFFSET(D328,-$AJ$5,0):D328)&gt;D329),-1,AJ328))</f>
        <v>1</v>
      </c>
      <c r="AK329" s="101"/>
      <c r="AL329" s="101"/>
      <c r="AM329" s="101"/>
      <c r="AN329" s="101"/>
      <c r="AO329" s="101"/>
      <c r="AP329" s="101"/>
      <c r="AQ329" s="12">
        <v>3435</v>
      </c>
      <c r="AR329" s="12">
        <v>3440</v>
      </c>
      <c r="AS329" s="12">
        <v>3423</v>
      </c>
      <c r="AT329" s="12">
        <v>3440</v>
      </c>
      <c r="AU329" s="1">
        <v>3444</v>
      </c>
      <c r="AV329" s="1">
        <v>3451</v>
      </c>
      <c r="AW329" s="1">
        <v>3393</v>
      </c>
      <c r="AX329" s="1">
        <v>3398</v>
      </c>
    </row>
    <row r="330" spans="1:50">
      <c r="A330" s="47">
        <v>2010</v>
      </c>
      <c r="B330" s="47">
        <v>6</v>
      </c>
      <c r="C330" s="98">
        <v>40291</v>
      </c>
      <c r="D330">
        <v>11204.28</v>
      </c>
      <c r="E330">
        <v>1217.28</v>
      </c>
      <c r="F330">
        <v>2530.15</v>
      </c>
      <c r="G330">
        <v>10950</v>
      </c>
      <c r="H330">
        <v>0</v>
      </c>
      <c r="I330">
        <v>0</v>
      </c>
      <c r="J330">
        <v>0</v>
      </c>
      <c r="K330">
        <v>0</v>
      </c>
      <c r="L330">
        <v>1153.7</v>
      </c>
      <c r="M330">
        <v>0</v>
      </c>
      <c r="N330">
        <v>1740.2</v>
      </c>
      <c r="O330">
        <v>85.12</v>
      </c>
      <c r="P330">
        <v>361</v>
      </c>
      <c r="Q330">
        <v>0</v>
      </c>
      <c r="R330">
        <v>11204.28</v>
      </c>
      <c r="S330">
        <v>1217.28</v>
      </c>
      <c r="T330">
        <v>2530.15</v>
      </c>
      <c r="U330">
        <v>16.62</v>
      </c>
      <c r="V330">
        <v>3.82</v>
      </c>
      <c r="W330">
        <v>2.59</v>
      </c>
      <c r="X330">
        <v>1.2623</v>
      </c>
      <c r="Y330">
        <v>122.59</v>
      </c>
      <c r="Z330">
        <v>93.47</v>
      </c>
      <c r="AA330">
        <v>87.03</v>
      </c>
      <c r="AB330">
        <v>0</v>
      </c>
      <c r="AC330">
        <v>3013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 s="101">
        <f ca="1">IF(AND(MAX(OFFSET(D329,-$AJ$5,0):D329)&lt;D330),1,IF(AND(MIN(OFFSET(D329,-$AJ$5,0):D329)&gt;D330),-1,AJ329))</f>
        <v>1</v>
      </c>
      <c r="AK330" s="101"/>
      <c r="AL330" s="101"/>
      <c r="AM330" s="101"/>
      <c r="AN330" s="101"/>
      <c r="AO330" s="101"/>
      <c r="AP330" s="101"/>
      <c r="AQ330" s="12">
        <v>3436</v>
      </c>
      <c r="AR330" s="12">
        <v>3438</v>
      </c>
      <c r="AS330" s="12">
        <v>3425</v>
      </c>
      <c r="AT330" s="12">
        <v>3430</v>
      </c>
      <c r="AU330" s="1">
        <v>3437</v>
      </c>
      <c r="AV330" s="1">
        <v>3468</v>
      </c>
      <c r="AW330" s="1">
        <v>3425</v>
      </c>
      <c r="AX330" s="1">
        <v>3455</v>
      </c>
    </row>
    <row r="331" spans="1:50">
      <c r="A331" s="47">
        <v>2010</v>
      </c>
      <c r="B331" s="47">
        <v>2</v>
      </c>
      <c r="C331" s="98">
        <v>40294</v>
      </c>
      <c r="D331">
        <v>11205.03</v>
      </c>
      <c r="E331">
        <v>1212.05</v>
      </c>
      <c r="F331">
        <v>2522.9499999999998</v>
      </c>
      <c r="G331">
        <v>11165</v>
      </c>
      <c r="H331">
        <v>0</v>
      </c>
      <c r="I331">
        <v>0</v>
      </c>
      <c r="J331">
        <v>0</v>
      </c>
      <c r="K331">
        <v>0</v>
      </c>
      <c r="L331">
        <v>1154</v>
      </c>
      <c r="M331">
        <v>0</v>
      </c>
      <c r="N331">
        <v>1742.8</v>
      </c>
      <c r="O331">
        <v>84.2</v>
      </c>
      <c r="P331">
        <v>359.5</v>
      </c>
      <c r="Q331">
        <v>0</v>
      </c>
      <c r="R331">
        <v>11205.03</v>
      </c>
      <c r="S331">
        <v>1212.05</v>
      </c>
      <c r="T331">
        <v>2522.9499999999998</v>
      </c>
      <c r="U331">
        <v>17.47</v>
      </c>
      <c r="V331">
        <v>3.82</v>
      </c>
      <c r="W331">
        <v>2.58</v>
      </c>
      <c r="X331">
        <v>1.2638</v>
      </c>
      <c r="Y331">
        <v>124.13</v>
      </c>
      <c r="Z331">
        <v>94.12</v>
      </c>
      <c r="AA331">
        <v>87.05</v>
      </c>
      <c r="AB331">
        <v>0</v>
      </c>
      <c r="AC331">
        <v>3020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 s="101">
        <f ca="1">IF(AND(MAX(OFFSET(D330,-$AJ$5,0):D330)&lt;D331),1,IF(AND(MIN(OFFSET(D330,-$AJ$5,0):D330)&gt;D331),-1,AJ330))</f>
        <v>1</v>
      </c>
      <c r="AK331" s="101"/>
      <c r="AL331" s="101"/>
      <c r="AM331" s="101"/>
      <c r="AN331" s="101"/>
      <c r="AO331" s="101"/>
      <c r="AP331" s="101"/>
      <c r="AQ331" s="12">
        <v>3502</v>
      </c>
      <c r="AR331" s="12">
        <v>3526</v>
      </c>
      <c r="AS331" s="12">
        <v>3501</v>
      </c>
      <c r="AT331" s="12">
        <v>3518</v>
      </c>
      <c r="AU331" s="1">
        <v>3437</v>
      </c>
      <c r="AV331" s="1">
        <v>3468</v>
      </c>
      <c r="AW331" s="1">
        <v>3425</v>
      </c>
      <c r="AX331" s="1">
        <v>3455</v>
      </c>
    </row>
    <row r="332" spans="1:50">
      <c r="A332" s="47">
        <v>2010</v>
      </c>
      <c r="B332" s="47">
        <v>3</v>
      </c>
      <c r="C332" s="98">
        <v>40295</v>
      </c>
      <c r="D332">
        <v>10991.99</v>
      </c>
      <c r="E332">
        <v>1183.71</v>
      </c>
      <c r="F332">
        <v>2471.4699999999998</v>
      </c>
      <c r="G332">
        <v>11210</v>
      </c>
      <c r="H332">
        <v>0</v>
      </c>
      <c r="I332">
        <v>0</v>
      </c>
      <c r="J332">
        <v>0</v>
      </c>
      <c r="K332">
        <v>0</v>
      </c>
      <c r="L332">
        <v>1168.9000000000001</v>
      </c>
      <c r="M332">
        <v>0</v>
      </c>
      <c r="N332">
        <v>1718.7</v>
      </c>
      <c r="O332">
        <v>81.83</v>
      </c>
      <c r="P332">
        <v>353.75</v>
      </c>
      <c r="Q332">
        <v>0</v>
      </c>
      <c r="R332">
        <v>10991.99</v>
      </c>
      <c r="S332">
        <v>1183.71</v>
      </c>
      <c r="T332">
        <v>2471.4699999999998</v>
      </c>
      <c r="U332">
        <v>22.81</v>
      </c>
      <c r="V332">
        <v>3.69</v>
      </c>
      <c r="W332">
        <v>2.4300000000000002</v>
      </c>
      <c r="X332">
        <v>1.2698</v>
      </c>
      <c r="Y332">
        <v>124.1</v>
      </c>
      <c r="Z332">
        <v>93.96</v>
      </c>
      <c r="AA332">
        <v>85.2</v>
      </c>
      <c r="AB332">
        <v>0</v>
      </c>
      <c r="AC332">
        <v>3203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s="101">
        <f ca="1">IF(AND(MAX(OFFSET(D331,-$AJ$5,0):D331)&lt;D332),1,IF(AND(MIN(OFFSET(D331,-$AJ$5,0):D331)&gt;D332),-1,AJ331))</f>
        <v>-1</v>
      </c>
      <c r="AK332" s="101"/>
      <c r="AL332" s="101"/>
      <c r="AM332" s="101"/>
      <c r="AN332" s="101"/>
      <c r="AO332" s="101"/>
      <c r="AP332" s="101"/>
      <c r="AQ332" s="12">
        <v>3500</v>
      </c>
      <c r="AR332" s="12">
        <v>3503</v>
      </c>
      <c r="AS332" s="12">
        <v>3481</v>
      </c>
      <c r="AT332" s="12">
        <v>3485</v>
      </c>
      <c r="AU332" s="1">
        <v>3487</v>
      </c>
      <c r="AV332" s="1">
        <v>3496</v>
      </c>
      <c r="AW332" s="1">
        <v>3453</v>
      </c>
      <c r="AX332" s="1">
        <v>3466</v>
      </c>
    </row>
    <row r="333" spans="1:50">
      <c r="A333" s="47">
        <v>2010</v>
      </c>
      <c r="B333" s="47">
        <v>4</v>
      </c>
      <c r="C333" s="98">
        <v>40296</v>
      </c>
      <c r="D333">
        <v>11045.27</v>
      </c>
      <c r="E333">
        <v>1191.3599999999999</v>
      </c>
      <c r="F333">
        <v>2471.73</v>
      </c>
      <c r="G333">
        <v>10935</v>
      </c>
      <c r="H333">
        <v>0</v>
      </c>
      <c r="I333">
        <v>0</v>
      </c>
      <c r="J333">
        <v>0</v>
      </c>
      <c r="K333">
        <v>0</v>
      </c>
      <c r="L333">
        <v>1168.8</v>
      </c>
      <c r="M333">
        <v>0</v>
      </c>
      <c r="N333">
        <v>1733.7</v>
      </c>
      <c r="O333">
        <v>85.17</v>
      </c>
      <c r="P333">
        <v>364</v>
      </c>
      <c r="Q333">
        <v>0</v>
      </c>
      <c r="R333">
        <v>11045.27</v>
      </c>
      <c r="S333">
        <v>1191.3599999999999</v>
      </c>
      <c r="T333">
        <v>2471.73</v>
      </c>
      <c r="U333">
        <v>21.08</v>
      </c>
      <c r="V333">
        <v>3.77</v>
      </c>
      <c r="W333">
        <v>2.52</v>
      </c>
      <c r="X333">
        <v>1.2645999999999999</v>
      </c>
      <c r="Y333">
        <v>124.13</v>
      </c>
      <c r="Z333">
        <v>93.25</v>
      </c>
      <c r="AA333">
        <v>86.95</v>
      </c>
      <c r="AB333">
        <v>0</v>
      </c>
      <c r="AC333">
        <v>3359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 s="101">
        <f ca="1">IF(AND(MAX(OFFSET(D332,-$AJ$5,0):D332)&lt;D333),1,IF(AND(MIN(OFFSET(D332,-$AJ$5,0):D332)&gt;D333),-1,AJ332))</f>
        <v>-1</v>
      </c>
      <c r="AK333" s="101"/>
      <c r="AL333" s="101"/>
      <c r="AM333" s="101"/>
      <c r="AN333" s="101"/>
      <c r="AO333" s="101"/>
      <c r="AP333" s="101"/>
      <c r="AQ333" s="12">
        <v>3502</v>
      </c>
      <c r="AR333" s="12">
        <v>3507</v>
      </c>
      <c r="AS333" s="12">
        <v>3492</v>
      </c>
      <c r="AT333" s="12">
        <v>3503</v>
      </c>
      <c r="AU333" s="1">
        <v>3501</v>
      </c>
      <c r="AV333" s="1">
        <v>3532</v>
      </c>
      <c r="AW333" s="1">
        <v>3500</v>
      </c>
      <c r="AX333" s="1">
        <v>3522</v>
      </c>
    </row>
    <row r="334" spans="1:50">
      <c r="A334" s="47">
        <v>2010</v>
      </c>
      <c r="B334" s="47">
        <v>6</v>
      </c>
      <c r="C334" s="98">
        <v>40298</v>
      </c>
      <c r="D334">
        <v>11008.61</v>
      </c>
      <c r="E334">
        <v>1186.69</v>
      </c>
      <c r="F334">
        <v>2461.19</v>
      </c>
      <c r="G334">
        <v>11045</v>
      </c>
      <c r="H334">
        <v>0</v>
      </c>
      <c r="I334">
        <v>0</v>
      </c>
      <c r="J334">
        <v>0</v>
      </c>
      <c r="K334">
        <v>0</v>
      </c>
      <c r="L334">
        <v>1176</v>
      </c>
      <c r="M334">
        <v>0</v>
      </c>
      <c r="N334">
        <v>1650.8</v>
      </c>
      <c r="O334">
        <v>79.55</v>
      </c>
      <c r="P334">
        <v>375.25</v>
      </c>
      <c r="Q334">
        <v>0</v>
      </c>
      <c r="R334">
        <v>11008.61</v>
      </c>
      <c r="S334">
        <v>1186.69</v>
      </c>
      <c r="T334">
        <v>2461.19</v>
      </c>
      <c r="U334">
        <v>22.05</v>
      </c>
      <c r="V334">
        <v>3.66</v>
      </c>
      <c r="W334">
        <v>2.42</v>
      </c>
      <c r="X334">
        <v>1.2722</v>
      </c>
      <c r="Y334">
        <v>124.6</v>
      </c>
      <c r="Z334">
        <v>94.02</v>
      </c>
      <c r="AA334">
        <v>86.91</v>
      </c>
      <c r="AB334">
        <v>0</v>
      </c>
      <c r="AC334">
        <v>3379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 s="101">
        <f ca="1">IF(AND(MAX(OFFSET(D333,-$AJ$5,0):D333)&lt;D334),1,IF(AND(MIN(OFFSET(D333,-$AJ$5,0):D333)&gt;D334),-1,AJ333))</f>
        <v>-1</v>
      </c>
      <c r="AK334" s="101"/>
      <c r="AL334" s="101"/>
      <c r="AM334" s="101"/>
      <c r="AN334" s="101"/>
      <c r="AO334" s="101"/>
      <c r="AP334" s="101"/>
      <c r="AQ334" s="12">
        <v>3542</v>
      </c>
      <c r="AR334" s="12">
        <v>3565</v>
      </c>
      <c r="AS334" s="12">
        <v>3538</v>
      </c>
      <c r="AT334" s="12">
        <v>3554</v>
      </c>
      <c r="AU334" s="1">
        <v>3557</v>
      </c>
      <c r="AV334" s="1">
        <v>3586</v>
      </c>
      <c r="AW334" s="1">
        <v>3556</v>
      </c>
      <c r="AX334" s="1">
        <v>3581</v>
      </c>
    </row>
    <row r="335" spans="1:50">
      <c r="A335" s="47">
        <v>2010</v>
      </c>
      <c r="B335" s="47">
        <v>5</v>
      </c>
      <c r="C335" s="98">
        <v>40304</v>
      </c>
      <c r="D335">
        <v>10520.32</v>
      </c>
      <c r="E335">
        <v>1128.1500000000001</v>
      </c>
      <c r="F335">
        <v>2319.64</v>
      </c>
      <c r="G335">
        <v>10680</v>
      </c>
      <c r="H335">
        <v>0</v>
      </c>
      <c r="I335">
        <v>0</v>
      </c>
      <c r="J335">
        <v>0</v>
      </c>
      <c r="K335">
        <v>0</v>
      </c>
      <c r="L335">
        <v>1197.3</v>
      </c>
      <c r="M335">
        <v>0</v>
      </c>
      <c r="N335">
        <v>1666.5</v>
      </c>
      <c r="O335">
        <v>77.11</v>
      </c>
      <c r="P335">
        <v>371.25</v>
      </c>
      <c r="Q335">
        <v>0</v>
      </c>
      <c r="R335">
        <v>10520.32</v>
      </c>
      <c r="S335">
        <v>1128.1500000000001</v>
      </c>
      <c r="T335">
        <v>2319.64</v>
      </c>
      <c r="U335">
        <v>32.799999999999997</v>
      </c>
      <c r="V335">
        <v>3.4</v>
      </c>
      <c r="W335">
        <v>2.14</v>
      </c>
      <c r="X335">
        <v>1.2883</v>
      </c>
      <c r="Y335">
        <v>123.93</v>
      </c>
      <c r="Z335">
        <v>93.8</v>
      </c>
      <c r="AA335">
        <v>79.95</v>
      </c>
      <c r="AB335">
        <v>0</v>
      </c>
      <c r="AC335">
        <v>3468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 s="101">
        <f ca="1">IF(AND(MAX(OFFSET(D334,-$AJ$5,0):D334)&lt;D335),1,IF(AND(MIN(OFFSET(D334,-$AJ$5,0):D334)&gt;D335),-1,AJ334))</f>
        <v>-1</v>
      </c>
      <c r="AK335" s="101"/>
      <c r="AL335" s="101"/>
      <c r="AM335" s="101"/>
      <c r="AN335" s="101"/>
      <c r="AO335" s="101"/>
      <c r="AP335" s="101"/>
      <c r="AQ335" s="12">
        <v>3557</v>
      </c>
      <c r="AR335" s="12">
        <v>3562</v>
      </c>
      <c r="AS335" s="12">
        <v>3546</v>
      </c>
      <c r="AT335" s="12">
        <v>3548</v>
      </c>
      <c r="AU335" s="1">
        <v>3555</v>
      </c>
      <c r="AV335" s="1">
        <v>3584</v>
      </c>
      <c r="AW335" s="1">
        <v>3542</v>
      </c>
      <c r="AX335" s="1">
        <v>3575</v>
      </c>
    </row>
    <row r="336" spans="1:50">
      <c r="A336" s="47">
        <v>2010</v>
      </c>
      <c r="B336" s="47">
        <v>6</v>
      </c>
      <c r="C336" s="98">
        <v>40305</v>
      </c>
      <c r="D336">
        <v>10380.43</v>
      </c>
      <c r="E336">
        <v>1110.8800000000001</v>
      </c>
      <c r="F336">
        <v>2265.64</v>
      </c>
      <c r="G336">
        <v>10420</v>
      </c>
      <c r="H336">
        <v>0</v>
      </c>
      <c r="I336">
        <v>0</v>
      </c>
      <c r="J336">
        <v>0</v>
      </c>
      <c r="K336">
        <v>0</v>
      </c>
      <c r="L336">
        <v>1210.4000000000001</v>
      </c>
      <c r="M336">
        <v>0</v>
      </c>
      <c r="N336">
        <v>1666.4</v>
      </c>
      <c r="O336">
        <v>75.11</v>
      </c>
      <c r="P336">
        <v>372</v>
      </c>
      <c r="Q336">
        <v>0</v>
      </c>
      <c r="R336">
        <v>10380.43</v>
      </c>
      <c r="S336">
        <v>1110.8800000000001</v>
      </c>
      <c r="T336">
        <v>2265.64</v>
      </c>
      <c r="U336">
        <v>40.950000000000003</v>
      </c>
      <c r="V336">
        <v>3.43</v>
      </c>
      <c r="W336">
        <v>2.17</v>
      </c>
      <c r="X336">
        <v>1.2766999999999999</v>
      </c>
      <c r="Y336">
        <v>121.87</v>
      </c>
      <c r="Z336">
        <v>90.6</v>
      </c>
      <c r="AA336">
        <v>81.36</v>
      </c>
      <c r="AB336">
        <v>0</v>
      </c>
      <c r="AC336">
        <v>3608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 s="101">
        <f ca="1">IF(AND(MAX(OFFSET(D335,-$AJ$5,0):D335)&lt;D336),1,IF(AND(MIN(OFFSET(D335,-$AJ$5,0):D335)&gt;D336),-1,AJ335))</f>
        <v>-1</v>
      </c>
      <c r="AK336" s="101"/>
      <c r="AL336" s="101"/>
      <c r="AM336" s="101"/>
      <c r="AN336" s="101"/>
      <c r="AO336" s="101"/>
      <c r="AP336" s="101"/>
      <c r="AQ336" s="12">
        <v>3547</v>
      </c>
      <c r="AR336" s="12">
        <v>3585</v>
      </c>
      <c r="AS336" s="12">
        <v>3535</v>
      </c>
      <c r="AT336" s="12">
        <v>3571</v>
      </c>
      <c r="AU336" s="1">
        <v>3570</v>
      </c>
      <c r="AV336" s="1">
        <v>3588</v>
      </c>
      <c r="AW336" s="1">
        <v>3549</v>
      </c>
      <c r="AX336" s="1">
        <v>3558</v>
      </c>
    </row>
    <row r="337" spans="1:50">
      <c r="A337" s="47">
        <v>2010</v>
      </c>
      <c r="B337" s="47">
        <v>2</v>
      </c>
      <c r="C337" s="98">
        <v>40308</v>
      </c>
      <c r="D337">
        <v>10785.14</v>
      </c>
      <c r="E337">
        <v>1159.73</v>
      </c>
      <c r="F337">
        <v>2374.67</v>
      </c>
      <c r="G337">
        <v>10545</v>
      </c>
      <c r="H337">
        <v>0</v>
      </c>
      <c r="I337">
        <v>0</v>
      </c>
      <c r="J337">
        <v>0</v>
      </c>
      <c r="K337">
        <v>0</v>
      </c>
      <c r="L337">
        <v>1200.8</v>
      </c>
      <c r="M337">
        <v>0</v>
      </c>
      <c r="N337">
        <v>1693.5</v>
      </c>
      <c r="O337">
        <v>76.8</v>
      </c>
      <c r="P337">
        <v>370.5</v>
      </c>
      <c r="Q337">
        <v>0</v>
      </c>
      <c r="R337">
        <v>10785.14</v>
      </c>
      <c r="S337">
        <v>1159.73</v>
      </c>
      <c r="T337">
        <v>2374.67</v>
      </c>
      <c r="U337">
        <v>28.84</v>
      </c>
      <c r="V337">
        <v>3.54</v>
      </c>
      <c r="W337">
        <v>2.2599999999999998</v>
      </c>
      <c r="X337">
        <v>1.2887</v>
      </c>
      <c r="Y337">
        <v>122.03</v>
      </c>
      <c r="Z337">
        <v>92.69</v>
      </c>
      <c r="AA337">
        <v>84.17</v>
      </c>
      <c r="AB337">
        <v>0</v>
      </c>
      <c r="AC337">
        <v>3608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 s="101">
        <f ca="1">IF(AND(MAX(OFFSET(D336,-$AJ$5,0):D336)&lt;D337),1,IF(AND(MIN(OFFSET(D336,-$AJ$5,0):D336)&gt;D337),-1,AJ336))</f>
        <v>-1</v>
      </c>
      <c r="AK337" s="101"/>
      <c r="AL337" s="101"/>
      <c r="AM337" s="101"/>
      <c r="AN337" s="101"/>
      <c r="AO337" s="101"/>
      <c r="AP337" s="101"/>
      <c r="AQ337" s="12">
        <v>3564</v>
      </c>
      <c r="AR337" s="12">
        <v>3597</v>
      </c>
      <c r="AS337" s="12">
        <v>3554</v>
      </c>
      <c r="AT337" s="12">
        <v>3583</v>
      </c>
      <c r="AU337" s="1">
        <v>3576</v>
      </c>
      <c r="AV337" s="1">
        <v>3605</v>
      </c>
      <c r="AW337" s="1">
        <v>3561</v>
      </c>
      <c r="AX337" s="1">
        <v>3589</v>
      </c>
    </row>
    <row r="338" spans="1:50">
      <c r="A338" s="47">
        <v>2010</v>
      </c>
      <c r="B338" s="47">
        <v>3</v>
      </c>
      <c r="C338" s="98">
        <v>40309</v>
      </c>
      <c r="D338">
        <v>10748.26</v>
      </c>
      <c r="E338">
        <v>1155.79</v>
      </c>
      <c r="F338">
        <v>2375.31</v>
      </c>
      <c r="G338">
        <v>10405</v>
      </c>
      <c r="H338">
        <v>0</v>
      </c>
      <c r="I338">
        <v>0</v>
      </c>
      <c r="J338">
        <v>0</v>
      </c>
      <c r="K338">
        <v>0</v>
      </c>
      <c r="L338">
        <v>1220.3</v>
      </c>
      <c r="M338">
        <v>0</v>
      </c>
      <c r="N338">
        <v>1700.8</v>
      </c>
      <c r="O338">
        <v>76.37</v>
      </c>
      <c r="P338">
        <v>377</v>
      </c>
      <c r="Q338">
        <v>0</v>
      </c>
      <c r="R338">
        <v>10748.26</v>
      </c>
      <c r="S338">
        <v>1155.79</v>
      </c>
      <c r="T338">
        <v>2375.31</v>
      </c>
      <c r="U338">
        <v>28.32</v>
      </c>
      <c r="V338">
        <v>3.54</v>
      </c>
      <c r="W338">
        <v>2.25</v>
      </c>
      <c r="X338">
        <v>1.2911999999999999</v>
      </c>
      <c r="Y338">
        <v>120.67</v>
      </c>
      <c r="Z338">
        <v>93.24</v>
      </c>
      <c r="AA338">
        <v>83.03</v>
      </c>
      <c r="AB338">
        <v>0</v>
      </c>
      <c r="AC338">
        <v>3822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 s="101">
        <f ca="1">IF(AND(MAX(OFFSET(D337,-$AJ$5,0):D337)&lt;D338),1,IF(AND(MIN(OFFSET(D337,-$AJ$5,0):D337)&gt;D338),-1,AJ337))</f>
        <v>-1</v>
      </c>
      <c r="AK338" s="101"/>
      <c r="AL338" s="101"/>
      <c r="AM338" s="101"/>
      <c r="AN338" s="101"/>
      <c r="AO338" s="101"/>
      <c r="AP338" s="101"/>
      <c r="AQ338" s="12">
        <v>3605</v>
      </c>
      <c r="AR338" s="12">
        <v>3615</v>
      </c>
      <c r="AS338" s="12">
        <v>3589</v>
      </c>
      <c r="AT338" s="12">
        <v>3590</v>
      </c>
      <c r="AU338" s="1">
        <v>3607</v>
      </c>
      <c r="AV338" s="1">
        <v>3659</v>
      </c>
      <c r="AW338" s="1">
        <v>3596</v>
      </c>
      <c r="AX338" s="1">
        <v>3652</v>
      </c>
    </row>
    <row r="339" spans="1:50">
      <c r="A339" s="47">
        <v>2010</v>
      </c>
      <c r="B339" s="47">
        <v>4</v>
      </c>
      <c r="C339" s="98">
        <v>40310</v>
      </c>
      <c r="D339">
        <v>10896.91</v>
      </c>
      <c r="E339">
        <v>1171.67</v>
      </c>
      <c r="F339">
        <v>2425.02</v>
      </c>
      <c r="G339">
        <v>10370</v>
      </c>
      <c r="H339">
        <v>0</v>
      </c>
      <c r="I339">
        <v>0</v>
      </c>
      <c r="J339">
        <v>0</v>
      </c>
      <c r="K339">
        <v>0</v>
      </c>
      <c r="L339">
        <v>1243.0999999999999</v>
      </c>
      <c r="M339">
        <v>0</v>
      </c>
      <c r="N339">
        <v>1739.8</v>
      </c>
      <c r="O339">
        <v>80.150000000000006</v>
      </c>
      <c r="P339">
        <v>378.25</v>
      </c>
      <c r="Q339">
        <v>0</v>
      </c>
      <c r="R339">
        <v>10896.91</v>
      </c>
      <c r="S339">
        <v>1171.67</v>
      </c>
      <c r="T339">
        <v>2425.02</v>
      </c>
      <c r="U339">
        <v>25.52</v>
      </c>
      <c r="V339">
        <v>3.57</v>
      </c>
      <c r="W339">
        <v>2.2799999999999998</v>
      </c>
      <c r="X339">
        <v>1.2989999999999999</v>
      </c>
      <c r="Y339">
        <v>121.03</v>
      </c>
      <c r="Z339">
        <v>92.64</v>
      </c>
      <c r="AA339">
        <v>83.23</v>
      </c>
      <c r="AB339">
        <v>0</v>
      </c>
      <c r="AC339">
        <v>3888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 s="101">
        <f ca="1">IF(AND(MAX(OFFSET(D338,-$AJ$5,0):D338)&lt;D339),1,IF(AND(MIN(OFFSET(D338,-$AJ$5,0):D338)&gt;D339),-1,AJ338))</f>
        <v>-1</v>
      </c>
      <c r="AK339" s="101"/>
      <c r="AL339" s="101"/>
      <c r="AM339" s="101"/>
      <c r="AN339" s="101"/>
      <c r="AO339" s="101"/>
      <c r="AP339" s="101"/>
      <c r="AQ339" s="12">
        <v>3678</v>
      </c>
      <c r="AR339" s="12">
        <v>3686</v>
      </c>
      <c r="AS339" s="12">
        <v>3662</v>
      </c>
      <c r="AT339" s="12">
        <v>3683</v>
      </c>
      <c r="AU339" s="1">
        <v>3692</v>
      </c>
      <c r="AV339" s="1">
        <v>3728</v>
      </c>
      <c r="AW339" s="1">
        <v>3679</v>
      </c>
      <c r="AX339" s="1">
        <v>3710</v>
      </c>
    </row>
    <row r="340" spans="1:50">
      <c r="A340" s="47">
        <v>2010</v>
      </c>
      <c r="B340" s="47">
        <v>5</v>
      </c>
      <c r="C340" s="98">
        <v>40311</v>
      </c>
      <c r="D340">
        <v>10782.95</v>
      </c>
      <c r="E340">
        <v>1157.44</v>
      </c>
      <c r="F340">
        <v>2394.36</v>
      </c>
      <c r="G340">
        <v>10640</v>
      </c>
      <c r="H340">
        <v>0</v>
      </c>
      <c r="I340">
        <v>0</v>
      </c>
      <c r="J340">
        <v>0</v>
      </c>
      <c r="K340">
        <v>0</v>
      </c>
      <c r="L340">
        <v>1232.5</v>
      </c>
      <c r="M340">
        <v>0</v>
      </c>
      <c r="N340">
        <v>1739.4</v>
      </c>
      <c r="O340">
        <v>78.62</v>
      </c>
      <c r="P340">
        <v>373</v>
      </c>
      <c r="Q340">
        <v>0</v>
      </c>
      <c r="R340">
        <v>10782.95</v>
      </c>
      <c r="S340">
        <v>1157.44</v>
      </c>
      <c r="T340">
        <v>2394.36</v>
      </c>
      <c r="U340">
        <v>26.68</v>
      </c>
      <c r="V340">
        <v>3.56</v>
      </c>
      <c r="W340">
        <v>2.27</v>
      </c>
      <c r="X340">
        <v>1.2992999999999999</v>
      </c>
      <c r="Y340">
        <v>120.81</v>
      </c>
      <c r="Z340">
        <v>93.24</v>
      </c>
      <c r="AA340">
        <v>83.04</v>
      </c>
      <c r="AB340">
        <v>0</v>
      </c>
      <c r="AC340">
        <v>3914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 s="101">
        <f ca="1">IF(AND(MAX(OFFSET(D339,-$AJ$5,0):D339)&lt;D340),1,IF(AND(MIN(OFFSET(D339,-$AJ$5,0):D339)&gt;D340),-1,AJ339))</f>
        <v>-1</v>
      </c>
      <c r="AK340" s="101"/>
      <c r="AL340" s="101"/>
      <c r="AM340" s="101"/>
      <c r="AN340" s="101"/>
      <c r="AO340" s="101"/>
      <c r="AP340" s="101"/>
      <c r="AQ340" s="12">
        <v>3719</v>
      </c>
      <c r="AR340" s="12">
        <v>3726</v>
      </c>
      <c r="AS340" s="12">
        <v>3708</v>
      </c>
      <c r="AT340" s="12">
        <v>3725</v>
      </c>
      <c r="AU340" s="1">
        <v>3722</v>
      </c>
      <c r="AV340" s="1">
        <v>3722</v>
      </c>
      <c r="AW340" s="1">
        <v>3680</v>
      </c>
      <c r="AX340" s="1">
        <v>3698</v>
      </c>
    </row>
    <row r="341" spans="1:50">
      <c r="A341" s="47">
        <v>2010</v>
      </c>
      <c r="B341" s="47">
        <v>6</v>
      </c>
      <c r="C341" s="98">
        <v>40312</v>
      </c>
      <c r="D341">
        <v>10620.16</v>
      </c>
      <c r="E341">
        <v>1135.68</v>
      </c>
      <c r="F341">
        <v>2346.85</v>
      </c>
      <c r="G341">
        <v>10460</v>
      </c>
      <c r="H341">
        <v>0</v>
      </c>
      <c r="I341">
        <v>0</v>
      </c>
      <c r="J341">
        <v>0</v>
      </c>
      <c r="K341">
        <v>0</v>
      </c>
      <c r="L341">
        <v>1232.8</v>
      </c>
      <c r="M341">
        <v>0</v>
      </c>
      <c r="N341">
        <v>1722.2</v>
      </c>
      <c r="O341">
        <v>75.77</v>
      </c>
      <c r="P341">
        <v>363</v>
      </c>
      <c r="Q341">
        <v>0</v>
      </c>
      <c r="R341">
        <v>10620.16</v>
      </c>
      <c r="S341">
        <v>1135.68</v>
      </c>
      <c r="T341">
        <v>2346.85</v>
      </c>
      <c r="U341">
        <v>31.24</v>
      </c>
      <c r="V341">
        <v>3.44</v>
      </c>
      <c r="W341">
        <v>2.15</v>
      </c>
      <c r="X341">
        <v>1.3</v>
      </c>
      <c r="Y341">
        <v>120.77</v>
      </c>
      <c r="Z341">
        <v>92.74</v>
      </c>
      <c r="AA341">
        <v>81.89</v>
      </c>
      <c r="AB341">
        <v>0</v>
      </c>
      <c r="AC341">
        <v>3914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 s="101">
        <f ca="1">IF(AND(MAX(OFFSET(D340,-$AJ$5,0):D340)&lt;D341),1,IF(AND(MIN(OFFSET(D340,-$AJ$5,0):D340)&gt;D341),-1,AJ340))</f>
        <v>-1</v>
      </c>
      <c r="AK341" s="101"/>
      <c r="AL341" s="101"/>
      <c r="AM341" s="101"/>
      <c r="AN341" s="101"/>
      <c r="AO341" s="101"/>
      <c r="AP341" s="101"/>
      <c r="AQ341" s="12">
        <v>3687</v>
      </c>
      <c r="AR341" s="12">
        <v>3704</v>
      </c>
      <c r="AS341" s="12">
        <v>3684</v>
      </c>
      <c r="AT341" s="12">
        <v>3693</v>
      </c>
      <c r="AU341" s="1">
        <v>3703</v>
      </c>
      <c r="AV341" s="1">
        <v>3724</v>
      </c>
      <c r="AW341" s="1">
        <v>3673</v>
      </c>
      <c r="AX341" s="1">
        <v>3683</v>
      </c>
    </row>
    <row r="342" spans="1:50">
      <c r="A342" s="47">
        <v>2010</v>
      </c>
      <c r="B342" s="47">
        <v>2</v>
      </c>
      <c r="C342" s="98">
        <v>40315</v>
      </c>
      <c r="D342">
        <v>10625.83</v>
      </c>
      <c r="E342">
        <v>1136.94</v>
      </c>
      <c r="F342">
        <v>2354.23</v>
      </c>
      <c r="G342">
        <v>10245</v>
      </c>
      <c r="H342">
        <v>0</v>
      </c>
      <c r="I342">
        <v>0</v>
      </c>
      <c r="J342">
        <v>0</v>
      </c>
      <c r="K342">
        <v>0</v>
      </c>
      <c r="L342">
        <v>1224.2</v>
      </c>
      <c r="M342">
        <v>0</v>
      </c>
      <c r="N342">
        <v>1675</v>
      </c>
      <c r="O342">
        <v>73.8</v>
      </c>
      <c r="P342">
        <v>356</v>
      </c>
      <c r="Q342">
        <v>0</v>
      </c>
      <c r="R342">
        <v>10625.83</v>
      </c>
      <c r="S342">
        <v>1136.94</v>
      </c>
      <c r="T342">
        <v>2354.23</v>
      </c>
      <c r="U342">
        <v>30.84</v>
      </c>
      <c r="V342">
        <v>3.47</v>
      </c>
      <c r="W342">
        <v>2.1800000000000002</v>
      </c>
      <c r="X342">
        <v>1.3070999999999999</v>
      </c>
      <c r="Y342">
        <v>121.14</v>
      </c>
      <c r="Z342">
        <v>92.31</v>
      </c>
      <c r="AA342">
        <v>81.180000000000007</v>
      </c>
      <c r="AB342">
        <v>0</v>
      </c>
      <c r="AC342">
        <v>3929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 s="101">
        <f ca="1">IF(AND(MAX(OFFSET(D341,-$AJ$5,0):D341)&lt;D342),1,IF(AND(MIN(OFFSET(D341,-$AJ$5,0):D341)&gt;D342),-1,AJ341))</f>
        <v>-1</v>
      </c>
      <c r="AK342" s="101"/>
      <c r="AL342" s="101"/>
      <c r="AM342" s="101"/>
      <c r="AN342" s="101"/>
      <c r="AO342" s="101"/>
      <c r="AP342" s="101"/>
      <c r="AQ342" s="12">
        <v>3671</v>
      </c>
      <c r="AR342" s="12">
        <v>3680</v>
      </c>
      <c r="AS342" s="12">
        <v>3665</v>
      </c>
      <c r="AT342" s="12">
        <v>3673</v>
      </c>
      <c r="AU342" s="1">
        <v>3662</v>
      </c>
      <c r="AV342" s="1">
        <v>3681</v>
      </c>
      <c r="AW342" s="1">
        <v>3651</v>
      </c>
      <c r="AX342" s="1">
        <v>3677</v>
      </c>
    </row>
    <row r="343" spans="1:50">
      <c r="A343" s="47">
        <v>2010</v>
      </c>
      <c r="B343" s="47">
        <v>3</v>
      </c>
      <c r="C343" s="98">
        <v>40316</v>
      </c>
      <c r="D343">
        <v>10510.95</v>
      </c>
      <c r="E343">
        <v>1120.8</v>
      </c>
      <c r="F343">
        <v>2317.2600000000002</v>
      </c>
      <c r="G343">
        <v>10250</v>
      </c>
      <c r="H343">
        <v>0</v>
      </c>
      <c r="I343">
        <v>0</v>
      </c>
      <c r="J343">
        <v>0</v>
      </c>
      <c r="K343">
        <v>0</v>
      </c>
      <c r="L343">
        <v>1221.9000000000001</v>
      </c>
      <c r="M343">
        <v>0</v>
      </c>
      <c r="N343">
        <v>1670</v>
      </c>
      <c r="O343">
        <v>72.569999999999993</v>
      </c>
      <c r="P343">
        <v>359.75</v>
      </c>
      <c r="Q343">
        <v>0</v>
      </c>
      <c r="R343">
        <v>10510.95</v>
      </c>
      <c r="S343">
        <v>1120.8</v>
      </c>
      <c r="T343">
        <v>2317.2600000000002</v>
      </c>
      <c r="U343">
        <v>33.549999999999997</v>
      </c>
      <c r="V343">
        <v>3.38</v>
      </c>
      <c r="W343">
        <v>2.09</v>
      </c>
      <c r="X343">
        <v>1.3038000000000001</v>
      </c>
      <c r="Y343">
        <v>121</v>
      </c>
      <c r="Z343">
        <v>92.58</v>
      </c>
      <c r="AA343">
        <v>79.73</v>
      </c>
      <c r="AB343">
        <v>0</v>
      </c>
      <c r="AC343">
        <v>3882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 s="101">
        <f ca="1">IF(AND(MAX(OFFSET(D342,-$AJ$5,0):D342)&lt;D343),1,IF(AND(MIN(OFFSET(D342,-$AJ$5,0):D342)&gt;D343),-1,AJ342))</f>
        <v>-1</v>
      </c>
      <c r="AK343" s="101"/>
      <c r="AL343" s="101"/>
      <c r="AM343" s="101"/>
      <c r="AN343" s="101"/>
      <c r="AO343" s="101"/>
      <c r="AP343" s="101"/>
      <c r="AQ343" s="12">
        <v>3655</v>
      </c>
      <c r="AR343" s="12">
        <v>3659</v>
      </c>
      <c r="AS343" s="12">
        <v>3646</v>
      </c>
      <c r="AT343" s="12">
        <v>3648</v>
      </c>
      <c r="AU343" s="1">
        <v>3633</v>
      </c>
      <c r="AV343" s="1">
        <v>3639</v>
      </c>
      <c r="AW343" s="1">
        <v>3609</v>
      </c>
      <c r="AX343" s="1">
        <v>3629</v>
      </c>
    </row>
    <row r="344" spans="1:50">
      <c r="A344" s="47">
        <v>2010</v>
      </c>
      <c r="B344" s="47">
        <v>4</v>
      </c>
      <c r="C344" s="98">
        <v>40317</v>
      </c>
      <c r="D344">
        <v>10444.370000000001</v>
      </c>
      <c r="E344">
        <v>1115.05</v>
      </c>
      <c r="F344">
        <v>2298.37</v>
      </c>
      <c r="G344">
        <v>10145</v>
      </c>
      <c r="H344">
        <v>0</v>
      </c>
      <c r="I344">
        <v>0</v>
      </c>
      <c r="J344">
        <v>0</v>
      </c>
      <c r="K344">
        <v>0</v>
      </c>
      <c r="L344">
        <v>1191.4000000000001</v>
      </c>
      <c r="M344">
        <v>0</v>
      </c>
      <c r="N344">
        <v>1604</v>
      </c>
      <c r="O344">
        <v>72.64</v>
      </c>
      <c r="P344">
        <v>359.25</v>
      </c>
      <c r="Q344">
        <v>0</v>
      </c>
      <c r="R344">
        <v>10444.370000000001</v>
      </c>
      <c r="S344">
        <v>1115.05</v>
      </c>
      <c r="T344">
        <v>2298.37</v>
      </c>
      <c r="U344">
        <v>35.32</v>
      </c>
      <c r="V344">
        <v>3.36</v>
      </c>
      <c r="W344">
        <v>2.11</v>
      </c>
      <c r="X344">
        <v>1.3177000000000001</v>
      </c>
      <c r="Y344">
        <v>122.96</v>
      </c>
      <c r="Z344">
        <v>92.25</v>
      </c>
      <c r="AA344">
        <v>77.66</v>
      </c>
      <c r="AB344">
        <v>0</v>
      </c>
      <c r="AC344">
        <v>3882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 s="101">
        <f ca="1">IF(AND(MAX(OFFSET(D343,-$AJ$5,0):D343)&lt;D344),1,IF(AND(MIN(OFFSET(D343,-$AJ$5,0):D343)&gt;D344),-1,AJ343))</f>
        <v>-1</v>
      </c>
      <c r="AK344" s="101"/>
      <c r="AL344" s="101"/>
      <c r="AM344" s="101"/>
      <c r="AN344" s="101"/>
      <c r="AO344" s="101"/>
      <c r="AP344" s="101"/>
      <c r="AQ344" s="12">
        <v>3633</v>
      </c>
      <c r="AR344" s="12">
        <v>3634</v>
      </c>
      <c r="AS344" s="12">
        <v>3574</v>
      </c>
      <c r="AT344" s="12">
        <v>3597</v>
      </c>
      <c r="AU344" s="1">
        <v>3599</v>
      </c>
      <c r="AV344" s="1">
        <v>3600</v>
      </c>
      <c r="AW344" s="1">
        <v>3530</v>
      </c>
      <c r="AX344" s="1">
        <v>3541</v>
      </c>
    </row>
    <row r="345" spans="1:50">
      <c r="A345" s="47">
        <v>2010</v>
      </c>
      <c r="B345" s="47">
        <v>5</v>
      </c>
      <c r="C345" s="98">
        <v>40318</v>
      </c>
      <c r="D345">
        <v>10068.01</v>
      </c>
      <c r="E345">
        <v>1071.5899999999999</v>
      </c>
      <c r="F345">
        <v>2204.0100000000002</v>
      </c>
      <c r="G345">
        <v>10045</v>
      </c>
      <c r="H345">
        <v>0</v>
      </c>
      <c r="I345">
        <v>0</v>
      </c>
      <c r="J345">
        <v>0</v>
      </c>
      <c r="K345">
        <v>0</v>
      </c>
      <c r="L345">
        <v>1183</v>
      </c>
      <c r="M345">
        <v>0</v>
      </c>
      <c r="N345">
        <v>1513.5</v>
      </c>
      <c r="O345">
        <v>69.59</v>
      </c>
      <c r="P345">
        <v>362</v>
      </c>
      <c r="Q345">
        <v>0</v>
      </c>
      <c r="R345">
        <v>10068.01</v>
      </c>
      <c r="S345">
        <v>1071.5899999999999</v>
      </c>
      <c r="T345">
        <v>2204.0100000000002</v>
      </c>
      <c r="U345">
        <v>45.79</v>
      </c>
      <c r="V345">
        <v>3.26</v>
      </c>
      <c r="W345">
        <v>2.0299999999999998</v>
      </c>
      <c r="X345">
        <v>1.3231999999999999</v>
      </c>
      <c r="Y345">
        <v>123.05</v>
      </c>
      <c r="Z345">
        <v>91.69</v>
      </c>
      <c r="AA345">
        <v>73.430000000000007</v>
      </c>
      <c r="AB345">
        <v>0</v>
      </c>
      <c r="AC345">
        <v>3803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 s="101">
        <f ca="1">IF(AND(MAX(OFFSET(D344,-$AJ$5,0):D344)&lt;D345),1,IF(AND(MIN(OFFSET(D344,-$AJ$5,0):D344)&gt;D345),-1,AJ344))</f>
        <v>-1</v>
      </c>
      <c r="AK345" s="101"/>
      <c r="AL345" s="101"/>
      <c r="AM345" s="101"/>
      <c r="AN345" s="101"/>
      <c r="AO345" s="101"/>
      <c r="AP345" s="101"/>
      <c r="AQ345" s="12">
        <v>3545</v>
      </c>
      <c r="AR345" s="12">
        <v>3545</v>
      </c>
      <c r="AS345" s="12">
        <v>3464</v>
      </c>
      <c r="AT345" s="12">
        <v>3466</v>
      </c>
      <c r="AU345" s="1">
        <v>3508</v>
      </c>
      <c r="AV345" s="1">
        <v>3508</v>
      </c>
      <c r="AW345" s="1">
        <v>3431</v>
      </c>
      <c r="AX345" s="1">
        <v>3466</v>
      </c>
    </row>
    <row r="346" spans="1:50">
      <c r="A346" s="47">
        <v>2010</v>
      </c>
      <c r="B346" s="47">
        <v>6</v>
      </c>
      <c r="C346" s="98">
        <v>40319</v>
      </c>
      <c r="D346">
        <v>10193.39</v>
      </c>
      <c r="E346">
        <v>1087.69</v>
      </c>
      <c r="F346">
        <v>2229.04</v>
      </c>
      <c r="G346">
        <v>9735</v>
      </c>
      <c r="H346">
        <v>0</v>
      </c>
      <c r="I346">
        <v>0</v>
      </c>
      <c r="J346">
        <v>0</v>
      </c>
      <c r="K346">
        <v>0</v>
      </c>
      <c r="L346">
        <v>1177.0999999999999</v>
      </c>
      <c r="M346">
        <v>0</v>
      </c>
      <c r="N346">
        <v>1506.6</v>
      </c>
      <c r="O346">
        <v>70.55</v>
      </c>
      <c r="P346">
        <v>369</v>
      </c>
      <c r="Q346">
        <v>0</v>
      </c>
      <c r="R346">
        <v>10193.39</v>
      </c>
      <c r="S346">
        <v>1087.69</v>
      </c>
      <c r="T346">
        <v>2229.04</v>
      </c>
      <c r="U346">
        <v>40.1</v>
      </c>
      <c r="V346">
        <v>3.2</v>
      </c>
      <c r="W346">
        <v>1.99</v>
      </c>
      <c r="X346">
        <v>1.3157000000000001</v>
      </c>
      <c r="Y346">
        <v>122.36</v>
      </c>
      <c r="Z346">
        <v>89.67</v>
      </c>
      <c r="AA346">
        <v>74.819999999999993</v>
      </c>
      <c r="AB346">
        <v>0</v>
      </c>
      <c r="AC346">
        <v>3803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 s="101">
        <f ca="1">IF(AND(MAX(OFFSET(D345,-$AJ$5,0):D345)&lt;D346),1,IF(AND(MIN(OFFSET(D345,-$AJ$5,0):D345)&gt;D346),-1,AJ345))</f>
        <v>-1</v>
      </c>
      <c r="AK346" s="101"/>
      <c r="AL346" s="101"/>
      <c r="AM346" s="101"/>
      <c r="AN346" s="101"/>
      <c r="AO346" s="101"/>
      <c r="AP346" s="101"/>
      <c r="AQ346" s="12">
        <v>3422</v>
      </c>
      <c r="AR346" s="12">
        <v>3446</v>
      </c>
      <c r="AS346" s="12">
        <v>3387</v>
      </c>
      <c r="AT346" s="12">
        <v>3419</v>
      </c>
      <c r="AU346" s="1">
        <v>3405</v>
      </c>
      <c r="AV346" s="1">
        <v>3444</v>
      </c>
      <c r="AW346" s="1">
        <v>3372</v>
      </c>
      <c r="AX346" s="1">
        <v>3419</v>
      </c>
    </row>
    <row r="347" spans="1:50">
      <c r="A347" s="47">
        <v>2010</v>
      </c>
      <c r="B347" s="47">
        <v>2</v>
      </c>
      <c r="C347" s="98">
        <v>40322</v>
      </c>
      <c r="D347">
        <v>10066.57</v>
      </c>
      <c r="E347">
        <v>1073.6500000000001</v>
      </c>
      <c r="F347">
        <v>2213.5500000000002</v>
      </c>
      <c r="G347">
        <v>9760</v>
      </c>
      <c r="H347">
        <v>0</v>
      </c>
      <c r="I347">
        <v>0</v>
      </c>
      <c r="J347">
        <v>0</v>
      </c>
      <c r="K347">
        <v>0</v>
      </c>
      <c r="L347">
        <v>1192.4000000000001</v>
      </c>
      <c r="M347">
        <v>0</v>
      </c>
      <c r="N347">
        <v>1529</v>
      </c>
      <c r="O347">
        <v>70</v>
      </c>
      <c r="P347">
        <v>371</v>
      </c>
      <c r="Q347">
        <v>0</v>
      </c>
      <c r="R347">
        <v>10066.57</v>
      </c>
      <c r="S347">
        <v>1073.6500000000001</v>
      </c>
      <c r="T347">
        <v>2213.5500000000002</v>
      </c>
      <c r="U347">
        <v>38.32</v>
      </c>
      <c r="V347">
        <v>3.23</v>
      </c>
      <c r="W347">
        <v>2.02</v>
      </c>
      <c r="X347">
        <v>1.3185</v>
      </c>
      <c r="Y347">
        <v>123.54</v>
      </c>
      <c r="Z347">
        <v>90.19</v>
      </c>
      <c r="AA347">
        <v>74.680000000000007</v>
      </c>
      <c r="AB347">
        <v>0</v>
      </c>
      <c r="AC347">
        <v>3844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s="101">
        <f ca="1">IF(AND(MAX(OFFSET(D346,-$AJ$5,0):D346)&lt;D347),1,IF(AND(MIN(OFFSET(D346,-$AJ$5,0):D346)&gt;D347),-1,AJ346))</f>
        <v>-1</v>
      </c>
      <c r="AK347" s="101"/>
      <c r="AL347" s="101"/>
      <c r="AM347" s="101"/>
      <c r="AN347" s="101"/>
      <c r="AO347" s="101"/>
      <c r="AP347" s="101"/>
      <c r="AQ347" s="12">
        <v>3436</v>
      </c>
      <c r="AR347" s="12">
        <v>3467</v>
      </c>
      <c r="AS347" s="12">
        <v>3418</v>
      </c>
      <c r="AT347" s="12">
        <v>3465</v>
      </c>
      <c r="AU347" s="1">
        <v>3461</v>
      </c>
      <c r="AV347" s="1">
        <v>3471</v>
      </c>
      <c r="AW347" s="1">
        <v>3434</v>
      </c>
      <c r="AX347" s="1">
        <v>3457</v>
      </c>
    </row>
    <row r="348" spans="1:50">
      <c r="A348" s="47">
        <v>2010</v>
      </c>
      <c r="B348" s="47">
        <v>3</v>
      </c>
      <c r="C348" s="98">
        <v>40323</v>
      </c>
      <c r="D348">
        <v>10043.75</v>
      </c>
      <c r="E348">
        <v>1074.03</v>
      </c>
      <c r="F348">
        <v>2210.9499999999998</v>
      </c>
      <c r="G348">
        <v>9445</v>
      </c>
      <c r="H348">
        <v>0</v>
      </c>
      <c r="I348">
        <v>0</v>
      </c>
      <c r="J348">
        <v>0</v>
      </c>
      <c r="K348">
        <v>0</v>
      </c>
      <c r="L348">
        <v>1201.3</v>
      </c>
      <c r="M348">
        <v>0</v>
      </c>
      <c r="N348">
        <v>1521.2</v>
      </c>
      <c r="O348">
        <v>69.959999999999994</v>
      </c>
      <c r="P348">
        <v>364.25</v>
      </c>
      <c r="Q348">
        <v>0</v>
      </c>
      <c r="R348">
        <v>10043.75</v>
      </c>
      <c r="S348">
        <v>1074.03</v>
      </c>
      <c r="T348">
        <v>2210.9499999999998</v>
      </c>
      <c r="U348">
        <v>34.61</v>
      </c>
      <c r="V348">
        <v>3.16</v>
      </c>
      <c r="W348">
        <v>1.97</v>
      </c>
      <c r="X348">
        <v>1.3289</v>
      </c>
      <c r="Y348">
        <v>123.79</v>
      </c>
      <c r="Z348">
        <v>90.29</v>
      </c>
      <c r="AA348">
        <v>74.48</v>
      </c>
      <c r="AB348">
        <v>0</v>
      </c>
      <c r="AC348">
        <v>4187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 s="101">
        <f ca="1">IF(AND(MAX(OFFSET(D347,-$AJ$5,0):D347)&lt;D348),1,IF(AND(MIN(OFFSET(D347,-$AJ$5,0):D347)&gt;D348),-1,AJ347))</f>
        <v>-1</v>
      </c>
      <c r="AK348" s="101"/>
      <c r="AL348" s="101"/>
      <c r="AM348" s="101"/>
      <c r="AN348" s="101"/>
      <c r="AO348" s="101"/>
      <c r="AP348" s="101"/>
      <c r="AQ348" s="12">
        <v>3467</v>
      </c>
      <c r="AR348" s="12">
        <v>3472</v>
      </c>
      <c r="AS348" s="12">
        <v>3431</v>
      </c>
      <c r="AT348" s="12">
        <v>3433</v>
      </c>
      <c r="AU348" s="1">
        <v>3440</v>
      </c>
      <c r="AV348" s="1">
        <v>3460</v>
      </c>
      <c r="AW348" s="1">
        <v>3418</v>
      </c>
      <c r="AX348" s="1">
        <v>3459</v>
      </c>
    </row>
    <row r="349" spans="1:50">
      <c r="A349" s="47">
        <v>2010</v>
      </c>
      <c r="B349" s="47">
        <v>4</v>
      </c>
      <c r="C349" s="98">
        <v>40324</v>
      </c>
      <c r="D349">
        <v>9974.4500000000007</v>
      </c>
      <c r="E349">
        <v>1067.95</v>
      </c>
      <c r="F349">
        <v>2195.88</v>
      </c>
      <c r="G349">
        <v>9485</v>
      </c>
      <c r="H349">
        <v>0</v>
      </c>
      <c r="I349">
        <v>0</v>
      </c>
      <c r="J349">
        <v>0</v>
      </c>
      <c r="K349">
        <v>0</v>
      </c>
      <c r="L349">
        <v>1211.0999999999999</v>
      </c>
      <c r="M349">
        <v>0</v>
      </c>
      <c r="N349">
        <v>1528.3</v>
      </c>
      <c r="O349">
        <v>70.849999999999994</v>
      </c>
      <c r="P349">
        <v>371.5</v>
      </c>
      <c r="Q349">
        <v>0</v>
      </c>
      <c r="R349">
        <v>9974.4500000000007</v>
      </c>
      <c r="S349">
        <v>1067.95</v>
      </c>
      <c r="T349">
        <v>2195.88</v>
      </c>
      <c r="U349">
        <v>35.020000000000003</v>
      </c>
      <c r="V349">
        <v>3.22</v>
      </c>
      <c r="W349">
        <v>2.06</v>
      </c>
      <c r="X349">
        <v>1.3230999999999999</v>
      </c>
      <c r="Y349">
        <v>124.57</v>
      </c>
      <c r="Z349">
        <v>90.22</v>
      </c>
      <c r="AA349">
        <v>73.91</v>
      </c>
      <c r="AB349">
        <v>0</v>
      </c>
      <c r="AC349">
        <v>4209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s="101">
        <f ca="1">IF(AND(MAX(OFFSET(D348,-$AJ$5,0):D348)&lt;D349),1,IF(AND(MIN(OFFSET(D348,-$AJ$5,0):D348)&gt;D349),-1,AJ348))</f>
        <v>-1</v>
      </c>
      <c r="AK349" s="101"/>
      <c r="AL349" s="101"/>
      <c r="AM349" s="101"/>
      <c r="AN349" s="101"/>
      <c r="AO349" s="101"/>
      <c r="AP349" s="101"/>
      <c r="AQ349" s="12">
        <v>3504</v>
      </c>
      <c r="AR349" s="12">
        <v>3513</v>
      </c>
      <c r="AS349" s="12">
        <v>3484</v>
      </c>
      <c r="AT349" s="12">
        <v>3510</v>
      </c>
      <c r="AU349" s="1">
        <v>3510</v>
      </c>
      <c r="AV349" s="1">
        <v>3539</v>
      </c>
      <c r="AW349" s="1">
        <v>3510</v>
      </c>
      <c r="AX349" s="1">
        <v>3530</v>
      </c>
    </row>
    <row r="350" spans="1:50">
      <c r="A350" s="47">
        <v>2010</v>
      </c>
      <c r="B350" s="47">
        <v>5</v>
      </c>
      <c r="C350" s="98">
        <v>40325</v>
      </c>
      <c r="D350">
        <v>10258.99</v>
      </c>
      <c r="E350">
        <v>1103.06</v>
      </c>
      <c r="F350">
        <v>2277.6799999999998</v>
      </c>
      <c r="G350">
        <v>9640</v>
      </c>
      <c r="H350">
        <v>0</v>
      </c>
      <c r="I350">
        <v>0</v>
      </c>
      <c r="J350">
        <v>0</v>
      </c>
      <c r="K350">
        <v>0</v>
      </c>
      <c r="L350">
        <v>1214.4000000000001</v>
      </c>
      <c r="M350">
        <v>0</v>
      </c>
      <c r="N350">
        <v>1552.9</v>
      </c>
      <c r="O350">
        <v>74.55</v>
      </c>
      <c r="P350">
        <v>373.25</v>
      </c>
      <c r="Q350">
        <v>0</v>
      </c>
      <c r="R350">
        <v>10258.99</v>
      </c>
      <c r="S350">
        <v>1103.06</v>
      </c>
      <c r="T350">
        <v>2277.6799999999998</v>
      </c>
      <c r="U350">
        <v>29.68</v>
      </c>
      <c r="V350">
        <v>3.34</v>
      </c>
      <c r="W350">
        <v>2.1800000000000002</v>
      </c>
      <c r="X350">
        <v>1.3180000000000001</v>
      </c>
      <c r="Y350">
        <v>123.79</v>
      </c>
      <c r="Z350">
        <v>89.92</v>
      </c>
      <c r="AA350">
        <v>77.52</v>
      </c>
      <c r="AB350">
        <v>0</v>
      </c>
      <c r="AC350">
        <v>4209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 s="101">
        <f ca="1">IF(AND(MAX(OFFSET(D349,-$AJ$5,0):D349)&lt;D350),1,IF(AND(MIN(OFFSET(D349,-$AJ$5,0):D349)&gt;D350),-1,AJ349))</f>
        <v>-1</v>
      </c>
      <c r="AK350" s="101"/>
      <c r="AL350" s="101"/>
      <c r="AM350" s="101"/>
      <c r="AN350" s="101"/>
      <c r="AO350" s="101"/>
      <c r="AP350" s="101"/>
      <c r="AQ350" s="12">
        <v>3512</v>
      </c>
      <c r="AR350" s="12">
        <v>3544</v>
      </c>
      <c r="AS350" s="12">
        <v>3509</v>
      </c>
      <c r="AT350" s="12">
        <v>3540</v>
      </c>
      <c r="AU350" s="1">
        <v>3530</v>
      </c>
      <c r="AV350" s="1">
        <v>3547</v>
      </c>
      <c r="AW350" s="1">
        <v>3513</v>
      </c>
      <c r="AX350" s="1">
        <v>3543</v>
      </c>
    </row>
    <row r="351" spans="1:50">
      <c r="A351" s="47">
        <v>2010</v>
      </c>
      <c r="B351" s="47">
        <v>6</v>
      </c>
      <c r="C351" s="98">
        <v>40326</v>
      </c>
      <c r="D351">
        <v>10136.629999999999</v>
      </c>
      <c r="E351">
        <v>1089.4100000000001</v>
      </c>
      <c r="F351">
        <v>2257.04</v>
      </c>
      <c r="G351">
        <v>9795</v>
      </c>
      <c r="H351">
        <v>0</v>
      </c>
      <c r="I351">
        <v>0</v>
      </c>
      <c r="J351">
        <v>0</v>
      </c>
      <c r="K351">
        <v>0</v>
      </c>
      <c r="L351">
        <v>1215</v>
      </c>
      <c r="M351">
        <v>0</v>
      </c>
      <c r="N351">
        <v>1549.4</v>
      </c>
      <c r="O351">
        <v>73.97</v>
      </c>
      <c r="P351">
        <v>359</v>
      </c>
      <c r="Q351">
        <v>0</v>
      </c>
      <c r="R351">
        <v>10136.629999999999</v>
      </c>
      <c r="S351">
        <v>1089.4100000000001</v>
      </c>
      <c r="T351">
        <v>2257.04</v>
      </c>
      <c r="U351">
        <v>32.07</v>
      </c>
      <c r="V351">
        <v>3.3</v>
      </c>
      <c r="W351">
        <v>2.1</v>
      </c>
      <c r="X351">
        <v>1.2869999999999999</v>
      </c>
      <c r="Y351">
        <v>124.27</v>
      </c>
      <c r="Z351">
        <v>91.03</v>
      </c>
      <c r="AA351">
        <v>76.94</v>
      </c>
      <c r="AB351">
        <v>0</v>
      </c>
      <c r="AC351">
        <v>4156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 s="101">
        <f ca="1">IF(AND(MAX(OFFSET(D350,-$AJ$5,0):D350)&lt;D351),1,IF(AND(MIN(OFFSET(D350,-$AJ$5,0):D350)&gt;D351),-1,AJ350))</f>
        <v>-1</v>
      </c>
      <c r="AK351" s="101"/>
      <c r="AL351" s="101"/>
      <c r="AM351" s="101"/>
      <c r="AN351" s="101"/>
      <c r="AO351" s="101"/>
      <c r="AP351" s="101"/>
      <c r="AQ351" s="12">
        <v>3555</v>
      </c>
      <c r="AR351" s="12">
        <v>3568</v>
      </c>
      <c r="AS351" s="12">
        <v>3546</v>
      </c>
      <c r="AT351" s="12">
        <v>3565</v>
      </c>
      <c r="AU351" s="1">
        <v>3574</v>
      </c>
      <c r="AV351" s="1">
        <v>3576</v>
      </c>
      <c r="AW351" s="1">
        <v>3530</v>
      </c>
      <c r="AX351" s="1">
        <v>3536</v>
      </c>
    </row>
    <row r="352" spans="1:50">
      <c r="A352" s="47">
        <v>2010</v>
      </c>
      <c r="B352" s="47">
        <v>2</v>
      </c>
      <c r="C352" s="98">
        <v>40329</v>
      </c>
      <c r="D352">
        <v>10136.629999999999</v>
      </c>
      <c r="E352">
        <v>1089.4100000000001</v>
      </c>
      <c r="F352">
        <v>2257.04</v>
      </c>
      <c r="G352">
        <v>9730</v>
      </c>
      <c r="H352">
        <v>0</v>
      </c>
      <c r="I352">
        <v>0</v>
      </c>
      <c r="J352">
        <v>0</v>
      </c>
      <c r="K352">
        <v>0</v>
      </c>
      <c r="L352">
        <v>1217.9000000000001</v>
      </c>
      <c r="M352">
        <v>0</v>
      </c>
      <c r="N352">
        <v>1563</v>
      </c>
      <c r="O352">
        <v>74.44</v>
      </c>
      <c r="P352">
        <v>359</v>
      </c>
      <c r="Q352">
        <v>0</v>
      </c>
      <c r="R352">
        <v>10136.629999999999</v>
      </c>
      <c r="S352">
        <v>1089.4100000000001</v>
      </c>
      <c r="T352">
        <v>2257.04</v>
      </c>
      <c r="U352">
        <v>32.07</v>
      </c>
      <c r="V352">
        <v>3.3</v>
      </c>
      <c r="W352">
        <v>2.1</v>
      </c>
      <c r="X352">
        <v>1.2869999999999999</v>
      </c>
      <c r="Y352">
        <v>124.08</v>
      </c>
      <c r="Z352">
        <v>91.03</v>
      </c>
      <c r="AA352">
        <v>76.94</v>
      </c>
      <c r="AB352">
        <v>0</v>
      </c>
      <c r="AC352">
        <v>4078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 s="101">
        <f ca="1">IF(AND(MAX(OFFSET(D351,-$AJ$5,0):D351)&lt;D352),1,IF(AND(MIN(OFFSET(D351,-$AJ$5,0):D351)&gt;D352),-1,AJ351))</f>
        <v>-1</v>
      </c>
      <c r="AK352" s="101"/>
      <c r="AL352" s="101"/>
      <c r="AM352" s="101"/>
      <c r="AN352" s="101"/>
      <c r="AO352" s="101"/>
      <c r="AP352" s="101"/>
      <c r="AQ352" s="12">
        <v>3561</v>
      </c>
      <c r="AR352" s="12">
        <v>3585</v>
      </c>
      <c r="AS352" s="12">
        <v>3560</v>
      </c>
      <c r="AT352" s="12">
        <v>3577</v>
      </c>
      <c r="AU352" s="1">
        <v>3580</v>
      </c>
      <c r="AV352" s="1">
        <v>3585</v>
      </c>
      <c r="AW352" s="1">
        <v>3575</v>
      </c>
      <c r="AX352" s="1">
        <v>3583</v>
      </c>
    </row>
    <row r="353" spans="1:50">
      <c r="A353" s="47">
        <v>2010</v>
      </c>
      <c r="B353" s="47">
        <v>3</v>
      </c>
      <c r="C353" s="98">
        <v>40330</v>
      </c>
      <c r="D353">
        <v>10024.02</v>
      </c>
      <c r="E353">
        <v>1070.71</v>
      </c>
      <c r="F353">
        <v>2222.33</v>
      </c>
      <c r="G353">
        <v>9730</v>
      </c>
      <c r="H353">
        <v>0</v>
      </c>
      <c r="I353">
        <v>0</v>
      </c>
      <c r="J353">
        <v>0</v>
      </c>
      <c r="K353">
        <v>0</v>
      </c>
      <c r="L353">
        <v>1226.8</v>
      </c>
      <c r="M353">
        <v>0</v>
      </c>
      <c r="N353">
        <v>1546.5</v>
      </c>
      <c r="O353">
        <v>71.900000000000006</v>
      </c>
      <c r="P353">
        <v>354</v>
      </c>
      <c r="Q353">
        <v>0</v>
      </c>
      <c r="R353">
        <v>10024.02</v>
      </c>
      <c r="S353">
        <v>1070.71</v>
      </c>
      <c r="T353">
        <v>2222.33</v>
      </c>
      <c r="U353">
        <v>35.54</v>
      </c>
      <c r="V353">
        <v>3.3</v>
      </c>
      <c r="W353">
        <v>2.1</v>
      </c>
      <c r="X353">
        <v>1.2822</v>
      </c>
      <c r="Y353">
        <v>122.98</v>
      </c>
      <c r="Z353">
        <v>91.28</v>
      </c>
      <c r="AA353">
        <v>75.66</v>
      </c>
      <c r="AB353">
        <v>0</v>
      </c>
      <c r="AC353">
        <v>4078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 s="101">
        <f ca="1">IF(AND(MAX(OFFSET(D352,-$AJ$5,0):D352)&lt;D353),1,IF(AND(MIN(OFFSET(D352,-$AJ$5,0):D352)&gt;D353),-1,AJ352))</f>
        <v>-1</v>
      </c>
      <c r="AK353" s="101"/>
      <c r="AL353" s="101"/>
      <c r="AM353" s="101"/>
      <c r="AN353" s="101"/>
      <c r="AO353" s="101"/>
      <c r="AP353" s="101"/>
      <c r="AQ353" s="12">
        <v>3575</v>
      </c>
      <c r="AR353" s="12">
        <v>3593</v>
      </c>
      <c r="AS353" s="12">
        <v>3571</v>
      </c>
      <c r="AT353" s="12">
        <v>3589</v>
      </c>
      <c r="AU353" s="1">
        <v>3573</v>
      </c>
      <c r="AV353" s="1">
        <v>3609</v>
      </c>
      <c r="AW353" s="1">
        <v>3562</v>
      </c>
      <c r="AX353" s="1">
        <v>3607</v>
      </c>
    </row>
    <row r="354" spans="1:50">
      <c r="A354" s="47">
        <v>2010</v>
      </c>
      <c r="B354" s="47">
        <v>4</v>
      </c>
      <c r="C354" s="98">
        <v>40331</v>
      </c>
      <c r="D354">
        <v>10249.540000000001</v>
      </c>
      <c r="E354">
        <v>1098.3800000000001</v>
      </c>
      <c r="F354">
        <v>2281.0700000000002</v>
      </c>
      <c r="G354">
        <v>9610</v>
      </c>
      <c r="H354">
        <v>0</v>
      </c>
      <c r="I354">
        <v>0</v>
      </c>
      <c r="J354">
        <v>0</v>
      </c>
      <c r="K354">
        <v>0</v>
      </c>
      <c r="L354">
        <v>1225.3</v>
      </c>
      <c r="M354">
        <v>0</v>
      </c>
      <c r="N354">
        <v>1556.6</v>
      </c>
      <c r="O354">
        <v>73.680000000000007</v>
      </c>
      <c r="P354">
        <v>348.5</v>
      </c>
      <c r="Q354">
        <v>0</v>
      </c>
      <c r="R354">
        <v>10249.540000000001</v>
      </c>
      <c r="S354">
        <v>1098.3800000000001</v>
      </c>
      <c r="T354">
        <v>2281.0700000000002</v>
      </c>
      <c r="U354">
        <v>30.17</v>
      </c>
      <c r="V354">
        <v>3.33</v>
      </c>
      <c r="W354">
        <v>2.13</v>
      </c>
      <c r="X354">
        <v>1.2750999999999999</v>
      </c>
      <c r="Y354">
        <v>122.6</v>
      </c>
      <c r="Z354">
        <v>90.94</v>
      </c>
      <c r="AA354">
        <v>77.48</v>
      </c>
      <c r="AB354">
        <v>0</v>
      </c>
      <c r="AC354">
        <v>4074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 s="101">
        <f ca="1">IF(AND(MAX(OFFSET(D353,-$AJ$5,0):D353)&lt;D354),1,IF(AND(MIN(OFFSET(D353,-$AJ$5,0):D353)&gt;D354),-1,AJ353))</f>
        <v>-1</v>
      </c>
      <c r="AK354" s="101"/>
      <c r="AL354" s="101"/>
      <c r="AM354" s="101"/>
      <c r="AN354" s="101"/>
      <c r="AO354" s="101"/>
      <c r="AP354" s="101"/>
      <c r="AQ354" s="12">
        <v>3602</v>
      </c>
      <c r="AR354" s="12">
        <v>3617</v>
      </c>
      <c r="AS354" s="12">
        <v>3599</v>
      </c>
      <c r="AT354" s="12">
        <v>3610</v>
      </c>
      <c r="AU354" s="1">
        <v>3607</v>
      </c>
      <c r="AV354" s="1">
        <v>3628</v>
      </c>
      <c r="AW354" s="1">
        <v>3598</v>
      </c>
      <c r="AX354" s="1">
        <v>3616</v>
      </c>
    </row>
    <row r="355" spans="1:50">
      <c r="A355" s="47">
        <v>2010</v>
      </c>
      <c r="B355" s="47">
        <v>5</v>
      </c>
      <c r="C355" s="98">
        <v>40332</v>
      </c>
      <c r="D355">
        <v>10255.280000000001</v>
      </c>
      <c r="E355">
        <v>1102.83</v>
      </c>
      <c r="F355">
        <v>2303.0300000000002</v>
      </c>
      <c r="G355">
        <v>9940</v>
      </c>
      <c r="H355">
        <v>0</v>
      </c>
      <c r="I355">
        <v>0</v>
      </c>
      <c r="J355">
        <v>0</v>
      </c>
      <c r="K355">
        <v>0</v>
      </c>
      <c r="L355">
        <v>1210</v>
      </c>
      <c r="M355">
        <v>0</v>
      </c>
      <c r="N355">
        <v>1542.9</v>
      </c>
      <c r="O355">
        <v>74.61</v>
      </c>
      <c r="P355">
        <v>349.5</v>
      </c>
      <c r="Q355">
        <v>0</v>
      </c>
      <c r="R355">
        <v>10255.280000000001</v>
      </c>
      <c r="S355">
        <v>1102.83</v>
      </c>
      <c r="T355">
        <v>2303.0300000000002</v>
      </c>
      <c r="U355">
        <v>29.46</v>
      </c>
      <c r="V355">
        <v>3.38</v>
      </c>
      <c r="W355">
        <v>2.16</v>
      </c>
      <c r="X355">
        <v>1.2818000000000001</v>
      </c>
      <c r="Y355">
        <v>122.17</v>
      </c>
      <c r="Z355">
        <v>92.12</v>
      </c>
      <c r="AA355">
        <v>78.34</v>
      </c>
      <c r="AB355">
        <v>0</v>
      </c>
      <c r="AC355">
        <v>3933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 s="101">
        <f ca="1">IF(AND(MAX(OFFSET(D354,-$AJ$5,0):D354)&lt;D355),1,IF(AND(MIN(OFFSET(D354,-$AJ$5,0):D354)&gt;D355),-1,AJ354))</f>
        <v>-1</v>
      </c>
      <c r="AK355" s="101"/>
      <c r="AL355" s="101"/>
      <c r="AM355" s="101"/>
      <c r="AN355" s="101"/>
      <c r="AO355" s="101"/>
      <c r="AP355" s="101"/>
      <c r="AQ355" s="12">
        <v>3635</v>
      </c>
      <c r="AR355" s="12">
        <v>3645</v>
      </c>
      <c r="AS355" s="12">
        <v>3626</v>
      </c>
      <c r="AT355" s="12">
        <v>3641</v>
      </c>
      <c r="AU355" s="1">
        <v>3647</v>
      </c>
      <c r="AV355" s="1">
        <v>3653</v>
      </c>
      <c r="AW355" s="1">
        <v>3625</v>
      </c>
      <c r="AX355" s="1">
        <v>3627</v>
      </c>
    </row>
    <row r="356" spans="1:50">
      <c r="A356" s="47">
        <v>2010</v>
      </c>
      <c r="B356" s="47">
        <v>6</v>
      </c>
      <c r="C356" s="98">
        <v>40333</v>
      </c>
      <c r="D356">
        <v>9931.9699999999993</v>
      </c>
      <c r="E356">
        <v>1064.8800000000001</v>
      </c>
      <c r="F356">
        <v>2219.17</v>
      </c>
      <c r="G356">
        <v>9930</v>
      </c>
      <c r="H356">
        <v>0</v>
      </c>
      <c r="I356">
        <v>0</v>
      </c>
      <c r="J356">
        <v>0</v>
      </c>
      <c r="K356">
        <v>0</v>
      </c>
      <c r="L356">
        <v>1217.7</v>
      </c>
      <c r="M356">
        <v>0</v>
      </c>
      <c r="N356">
        <v>1514</v>
      </c>
      <c r="O356">
        <v>71.510000000000005</v>
      </c>
      <c r="P356">
        <v>340</v>
      </c>
      <c r="Q356">
        <v>0</v>
      </c>
      <c r="R356">
        <v>9931.9699999999993</v>
      </c>
      <c r="S356">
        <v>1064.8800000000001</v>
      </c>
      <c r="T356">
        <v>2219.17</v>
      </c>
      <c r="U356">
        <v>35.479999999999997</v>
      </c>
      <c r="V356">
        <v>3.19</v>
      </c>
      <c r="W356">
        <v>1.98</v>
      </c>
      <c r="X356">
        <v>1.2878000000000001</v>
      </c>
      <c r="Y356">
        <v>122.1</v>
      </c>
      <c r="Z356">
        <v>92.69</v>
      </c>
      <c r="AA356">
        <v>75.7</v>
      </c>
      <c r="AB356">
        <v>0</v>
      </c>
      <c r="AC356">
        <v>3844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 s="101">
        <f ca="1">IF(AND(MAX(OFFSET(D355,-$AJ$5,0):D355)&lt;D356),1,IF(AND(MIN(OFFSET(D355,-$AJ$5,0):D355)&gt;D356),-1,AJ355))</f>
        <v>-1</v>
      </c>
      <c r="AK356" s="101"/>
      <c r="AL356" s="101"/>
      <c r="AM356" s="101"/>
      <c r="AN356" s="101"/>
      <c r="AO356" s="101"/>
      <c r="AP356" s="101"/>
      <c r="AQ356" s="12">
        <v>3601</v>
      </c>
      <c r="AR356" s="12">
        <v>3614</v>
      </c>
      <c r="AS356" s="12">
        <v>3590</v>
      </c>
      <c r="AT356" s="12">
        <v>3592</v>
      </c>
      <c r="AU356" s="1">
        <v>3604</v>
      </c>
      <c r="AV356" s="1">
        <v>3608</v>
      </c>
      <c r="AW356" s="1">
        <v>3557</v>
      </c>
      <c r="AX356" s="1">
        <v>3559</v>
      </c>
    </row>
    <row r="357" spans="1:50">
      <c r="A357" s="47">
        <v>2010</v>
      </c>
      <c r="B357" s="47">
        <v>2</v>
      </c>
      <c r="C357" s="98">
        <v>40336</v>
      </c>
      <c r="D357">
        <v>9816.49</v>
      </c>
      <c r="E357">
        <v>1050.47</v>
      </c>
      <c r="F357">
        <v>2173.9</v>
      </c>
      <c r="G357">
        <v>9530</v>
      </c>
      <c r="H357">
        <v>0</v>
      </c>
      <c r="I357">
        <v>0</v>
      </c>
      <c r="J357">
        <v>0</v>
      </c>
      <c r="K357">
        <v>0</v>
      </c>
      <c r="L357">
        <v>1240.8</v>
      </c>
      <c r="M357">
        <v>0</v>
      </c>
      <c r="N357">
        <v>1517.3</v>
      </c>
      <c r="O357">
        <v>71.44</v>
      </c>
      <c r="P357">
        <v>335.75</v>
      </c>
      <c r="Q357">
        <v>0</v>
      </c>
      <c r="R357">
        <v>9816.49</v>
      </c>
      <c r="S357">
        <v>1050.47</v>
      </c>
      <c r="T357">
        <v>2173.9</v>
      </c>
      <c r="U357">
        <v>36.57</v>
      </c>
      <c r="V357">
        <v>3.18</v>
      </c>
      <c r="W357">
        <v>1.97</v>
      </c>
      <c r="X357">
        <v>1.2844</v>
      </c>
      <c r="Y357">
        <v>122.88</v>
      </c>
      <c r="Z357">
        <v>91.84</v>
      </c>
      <c r="AA357">
        <v>73.989999999999995</v>
      </c>
      <c r="AB357">
        <v>0</v>
      </c>
      <c r="AC357">
        <v>3733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 s="101">
        <f ca="1">IF(AND(MAX(OFFSET(D356,-$AJ$5,0):D356)&lt;D357),1,IF(AND(MIN(OFFSET(D356,-$AJ$5,0):D356)&gt;D357),-1,AJ356))</f>
        <v>-1</v>
      </c>
      <c r="AK357" s="101"/>
      <c r="AL357" s="101"/>
      <c r="AM357" s="101"/>
      <c r="AN357" s="101"/>
      <c r="AO357" s="101"/>
      <c r="AP357" s="101"/>
      <c r="AQ357" s="12">
        <v>3594</v>
      </c>
      <c r="AR357" s="12">
        <v>3598</v>
      </c>
      <c r="AS357" s="12">
        <v>3566</v>
      </c>
      <c r="AT357" s="12">
        <v>3576</v>
      </c>
      <c r="AU357" s="1">
        <v>3586</v>
      </c>
      <c r="AV357" s="1">
        <v>3602</v>
      </c>
      <c r="AW357" s="1">
        <v>3580</v>
      </c>
      <c r="AX357" s="1">
        <v>3591</v>
      </c>
    </row>
    <row r="358" spans="1:50">
      <c r="A358" s="47">
        <v>2010</v>
      </c>
      <c r="B358" s="47">
        <v>3</v>
      </c>
      <c r="C358" s="98">
        <v>40337</v>
      </c>
      <c r="D358">
        <v>9939.98</v>
      </c>
      <c r="E358">
        <v>1062</v>
      </c>
      <c r="F358">
        <v>2170.5700000000002</v>
      </c>
      <c r="G358">
        <v>9530</v>
      </c>
      <c r="H358">
        <v>0</v>
      </c>
      <c r="I358">
        <v>0</v>
      </c>
      <c r="J358">
        <v>0</v>
      </c>
      <c r="K358">
        <v>0</v>
      </c>
      <c r="L358">
        <v>1245.5999999999999</v>
      </c>
      <c r="M358">
        <v>0</v>
      </c>
      <c r="N358">
        <v>1528.8</v>
      </c>
      <c r="O358">
        <v>71.989999999999995</v>
      </c>
      <c r="P358">
        <v>337.25</v>
      </c>
      <c r="Q358">
        <v>0</v>
      </c>
      <c r="R358">
        <v>9939.98</v>
      </c>
      <c r="S358">
        <v>1062</v>
      </c>
      <c r="T358">
        <v>2170.5700000000002</v>
      </c>
      <c r="U358">
        <v>33.700000000000003</v>
      </c>
      <c r="V358">
        <v>3.17</v>
      </c>
      <c r="W358">
        <v>1.96</v>
      </c>
      <c r="X358">
        <v>1.282</v>
      </c>
      <c r="Y358">
        <v>123.01</v>
      </c>
      <c r="Z358">
        <v>91.37</v>
      </c>
      <c r="AA358">
        <v>75.66</v>
      </c>
      <c r="AB358">
        <v>0</v>
      </c>
      <c r="AC358">
        <v>3579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 s="101">
        <f ca="1">IF(AND(MAX(OFFSET(D357,-$AJ$5,0):D357)&lt;D358),1,IF(AND(MIN(OFFSET(D357,-$AJ$5,0):D357)&gt;D358),-1,AJ357))</f>
        <v>-1</v>
      </c>
      <c r="AK358" s="101"/>
      <c r="AL358" s="101"/>
      <c r="AM358" s="101"/>
      <c r="AN358" s="101"/>
      <c r="AO358" s="101"/>
      <c r="AP358" s="101"/>
      <c r="AQ358" s="12">
        <v>3658</v>
      </c>
      <c r="AR358" s="12">
        <v>3664</v>
      </c>
      <c r="AS358" s="12">
        <v>3652</v>
      </c>
      <c r="AT358" s="12">
        <v>3663</v>
      </c>
      <c r="AU358" s="1">
        <v>3680</v>
      </c>
      <c r="AV358" s="1">
        <v>3687</v>
      </c>
      <c r="AW358" s="1">
        <v>3650</v>
      </c>
      <c r="AX358" s="1">
        <v>3653</v>
      </c>
    </row>
    <row r="359" spans="1:50">
      <c r="A359" s="47">
        <v>2010</v>
      </c>
      <c r="B359" s="47">
        <v>4</v>
      </c>
      <c r="C359" s="98">
        <v>40338</v>
      </c>
      <c r="D359">
        <v>9899.25</v>
      </c>
      <c r="E359">
        <v>1055.69</v>
      </c>
      <c r="F359">
        <v>2158.85</v>
      </c>
      <c r="G359">
        <v>9465</v>
      </c>
      <c r="H359">
        <v>0</v>
      </c>
      <c r="I359">
        <v>0</v>
      </c>
      <c r="J359">
        <v>0</v>
      </c>
      <c r="K359">
        <v>0</v>
      </c>
      <c r="L359">
        <v>1229.9000000000001</v>
      </c>
      <c r="M359">
        <v>0</v>
      </c>
      <c r="N359">
        <v>1527.5</v>
      </c>
      <c r="O359">
        <v>74.38</v>
      </c>
      <c r="P359">
        <v>338.25</v>
      </c>
      <c r="Q359">
        <v>0</v>
      </c>
      <c r="R359">
        <v>9899.25</v>
      </c>
      <c r="S359">
        <v>1055.69</v>
      </c>
      <c r="T359">
        <v>2158.85</v>
      </c>
      <c r="U359">
        <v>33.729999999999997</v>
      </c>
      <c r="V359">
        <v>3.19</v>
      </c>
      <c r="W359">
        <v>1.98</v>
      </c>
      <c r="X359">
        <v>1.2710999999999999</v>
      </c>
      <c r="Y359">
        <v>124.04</v>
      </c>
      <c r="Z359">
        <v>91.44</v>
      </c>
      <c r="AA359">
        <v>75.489999999999995</v>
      </c>
      <c r="AB359">
        <v>0</v>
      </c>
      <c r="AC359">
        <v>3579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 s="101">
        <f ca="1">IF(AND(MAX(OFFSET(D358,-$AJ$5,0):D358)&lt;D359),1,IF(AND(MIN(OFFSET(D358,-$AJ$5,0):D358)&gt;D359),-1,AJ358))</f>
        <v>-1</v>
      </c>
      <c r="AK359" s="101"/>
      <c r="AL359" s="101"/>
      <c r="AM359" s="101"/>
      <c r="AN359" s="101"/>
      <c r="AO359" s="101"/>
      <c r="AP359" s="101"/>
      <c r="AQ359" s="12">
        <v>3642</v>
      </c>
      <c r="AR359" s="12">
        <v>3651</v>
      </c>
      <c r="AS359" s="12">
        <v>3641</v>
      </c>
      <c r="AT359" s="12">
        <v>3648</v>
      </c>
      <c r="AU359" s="1">
        <v>3633</v>
      </c>
      <c r="AV359" s="1">
        <v>3648</v>
      </c>
      <c r="AW359" s="1">
        <v>3628</v>
      </c>
      <c r="AX359" s="1">
        <v>3639</v>
      </c>
    </row>
    <row r="360" spans="1:50">
      <c r="A360" s="47">
        <v>2010</v>
      </c>
      <c r="B360" s="47">
        <v>5</v>
      </c>
      <c r="C360" s="98">
        <v>40339</v>
      </c>
      <c r="D360">
        <v>10172.530000000001</v>
      </c>
      <c r="E360">
        <v>1086.8399999999999</v>
      </c>
      <c r="F360">
        <v>2218.71</v>
      </c>
      <c r="G360">
        <v>9515</v>
      </c>
      <c r="H360">
        <v>0</v>
      </c>
      <c r="I360">
        <v>0</v>
      </c>
      <c r="J360">
        <v>0</v>
      </c>
      <c r="K360">
        <v>0</v>
      </c>
      <c r="L360">
        <v>1222.2</v>
      </c>
      <c r="M360">
        <v>0</v>
      </c>
      <c r="N360">
        <v>1536.2</v>
      </c>
      <c r="O360">
        <v>75.48</v>
      </c>
      <c r="P360">
        <v>364.5</v>
      </c>
      <c r="Q360">
        <v>0</v>
      </c>
      <c r="R360">
        <v>10172.530000000001</v>
      </c>
      <c r="S360">
        <v>1086.8399999999999</v>
      </c>
      <c r="T360">
        <v>2218.71</v>
      </c>
      <c r="U360">
        <v>30.57</v>
      </c>
      <c r="V360">
        <v>3.32</v>
      </c>
      <c r="W360">
        <v>2.11</v>
      </c>
      <c r="X360">
        <v>1.266</v>
      </c>
      <c r="Y360">
        <v>124.6</v>
      </c>
      <c r="Z360">
        <v>91.29</v>
      </c>
      <c r="AA360">
        <v>77.66</v>
      </c>
      <c r="AB360">
        <v>0</v>
      </c>
      <c r="AC360">
        <v>3423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 s="101">
        <f ca="1">IF(AND(MAX(OFFSET(D359,-$AJ$5,0):D359)&lt;D360),1,IF(AND(MIN(OFFSET(D359,-$AJ$5,0):D359)&gt;D360),-1,AJ359))</f>
        <v>-1</v>
      </c>
      <c r="AK360" s="101"/>
      <c r="AL360" s="101"/>
      <c r="AM360" s="101"/>
      <c r="AN360" s="101"/>
      <c r="AO360" s="101"/>
      <c r="AP360" s="101"/>
      <c r="AQ360" s="12">
        <v>3626</v>
      </c>
      <c r="AR360" s="12">
        <v>3630</v>
      </c>
      <c r="AS360" s="12">
        <v>3601</v>
      </c>
      <c r="AT360" s="12">
        <v>3602</v>
      </c>
      <c r="AU360" s="1">
        <v>3597</v>
      </c>
      <c r="AV360" s="1">
        <v>3608</v>
      </c>
      <c r="AW360" s="1">
        <v>3581</v>
      </c>
      <c r="AX360" s="1">
        <v>3582</v>
      </c>
    </row>
    <row r="361" spans="1:50">
      <c r="A361" s="47">
        <v>2010</v>
      </c>
      <c r="B361" s="47">
        <v>6</v>
      </c>
      <c r="C361" s="98">
        <v>40340</v>
      </c>
      <c r="D361">
        <v>10211.07</v>
      </c>
      <c r="E361">
        <v>1091.5999999999999</v>
      </c>
      <c r="F361">
        <v>2243.6</v>
      </c>
      <c r="G361">
        <v>9710</v>
      </c>
      <c r="H361">
        <v>0</v>
      </c>
      <c r="I361">
        <v>0</v>
      </c>
      <c r="J361">
        <v>0</v>
      </c>
      <c r="K361">
        <v>0</v>
      </c>
      <c r="L361">
        <v>1230.2</v>
      </c>
      <c r="M361">
        <v>0</v>
      </c>
      <c r="N361">
        <v>1542.4</v>
      </c>
      <c r="O361">
        <v>75.34</v>
      </c>
      <c r="P361">
        <v>371</v>
      </c>
      <c r="Q361">
        <v>0</v>
      </c>
      <c r="R361">
        <v>10211.07</v>
      </c>
      <c r="S361">
        <v>1091.5999999999999</v>
      </c>
      <c r="T361">
        <v>2243.6</v>
      </c>
      <c r="U361">
        <v>28.79</v>
      </c>
      <c r="V361">
        <v>3.22</v>
      </c>
      <c r="W361">
        <v>2.0099999999999998</v>
      </c>
      <c r="X361">
        <v>1.2665999999999999</v>
      </c>
      <c r="Y361">
        <v>124.44</v>
      </c>
      <c r="Z361">
        <v>91.32</v>
      </c>
      <c r="AA361">
        <v>77.87</v>
      </c>
      <c r="AB361">
        <v>0</v>
      </c>
      <c r="AC361">
        <v>3288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 s="101">
        <f ca="1">IF(AND(MAX(OFFSET(D360,-$AJ$5,0):D360)&lt;D361),1,IF(AND(MIN(OFFSET(D360,-$AJ$5,0):D360)&gt;D361),-1,AJ360))</f>
        <v>-1</v>
      </c>
      <c r="AK361" s="101"/>
      <c r="AL361" s="101"/>
      <c r="AM361" s="101"/>
      <c r="AN361" s="101"/>
      <c r="AO361" s="101"/>
      <c r="AP361" s="101"/>
      <c r="AQ361" s="12">
        <v>3595</v>
      </c>
      <c r="AR361" s="12">
        <v>3607</v>
      </c>
      <c r="AS361" s="12">
        <v>3592</v>
      </c>
      <c r="AT361" s="12">
        <v>3605</v>
      </c>
      <c r="AU361" s="1">
        <v>3600</v>
      </c>
      <c r="AV361" s="1">
        <v>3619</v>
      </c>
      <c r="AW361" s="1">
        <v>3597</v>
      </c>
      <c r="AX361" s="1">
        <v>3605</v>
      </c>
    </row>
    <row r="362" spans="1:50">
      <c r="A362" s="47">
        <v>2010</v>
      </c>
      <c r="B362" s="47">
        <v>2</v>
      </c>
      <c r="C362" s="98">
        <v>40343</v>
      </c>
      <c r="D362">
        <v>10190.89</v>
      </c>
      <c r="E362">
        <v>1089.6300000000001</v>
      </c>
      <c r="F362">
        <v>2243.96</v>
      </c>
      <c r="G362">
        <v>9870</v>
      </c>
      <c r="H362">
        <v>0</v>
      </c>
      <c r="I362">
        <v>0</v>
      </c>
      <c r="J362">
        <v>0</v>
      </c>
      <c r="K362">
        <v>0</v>
      </c>
      <c r="L362">
        <v>1224.5</v>
      </c>
      <c r="M362">
        <v>0</v>
      </c>
      <c r="N362">
        <v>1563.4</v>
      </c>
      <c r="O362">
        <v>76.28</v>
      </c>
      <c r="P362">
        <v>375</v>
      </c>
      <c r="Q362">
        <v>0</v>
      </c>
      <c r="R362">
        <v>10190.89</v>
      </c>
      <c r="S362">
        <v>1089.6300000000001</v>
      </c>
      <c r="T362">
        <v>2243.96</v>
      </c>
      <c r="U362">
        <v>28.58</v>
      </c>
      <c r="V362">
        <v>3.28</v>
      </c>
      <c r="W362">
        <v>2.0499999999999998</v>
      </c>
      <c r="X362">
        <v>1.2650999999999999</v>
      </c>
      <c r="Y362">
        <v>126.24</v>
      </c>
      <c r="Z362">
        <v>91.77</v>
      </c>
      <c r="AA362">
        <v>78.61</v>
      </c>
      <c r="AB362">
        <v>0</v>
      </c>
      <c r="AC362">
        <v>3288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 s="101">
        <f ca="1">IF(AND(MAX(OFFSET(D361,-$AJ$5,0):D361)&lt;D362),1,IF(AND(MIN(OFFSET(D361,-$AJ$5,0):D361)&gt;D362),-1,AJ361))</f>
        <v>-1</v>
      </c>
      <c r="AK362" s="101"/>
      <c r="AL362" s="101"/>
      <c r="AM362" s="101"/>
      <c r="AN362" s="101"/>
      <c r="AO362" s="101"/>
      <c r="AP362" s="101"/>
      <c r="AQ362" s="12">
        <v>3639</v>
      </c>
      <c r="AR362" s="12">
        <v>3648</v>
      </c>
      <c r="AS362" s="12">
        <v>3636</v>
      </c>
      <c r="AT362" s="12">
        <v>3645</v>
      </c>
      <c r="AU362" s="1">
        <v>3649</v>
      </c>
      <c r="AV362" s="1">
        <v>3654</v>
      </c>
      <c r="AW362" s="1">
        <v>3617</v>
      </c>
      <c r="AX362" s="1">
        <v>3630</v>
      </c>
    </row>
    <row r="363" spans="1:50">
      <c r="A363" s="47">
        <v>2010</v>
      </c>
      <c r="B363" s="47">
        <v>3</v>
      </c>
      <c r="C363" s="98">
        <v>40344</v>
      </c>
      <c r="D363">
        <v>10404.77</v>
      </c>
      <c r="E363">
        <v>1115.23</v>
      </c>
      <c r="F363">
        <v>2305.88</v>
      </c>
      <c r="G363">
        <v>9850</v>
      </c>
      <c r="H363">
        <v>0</v>
      </c>
      <c r="I363">
        <v>0</v>
      </c>
      <c r="J363">
        <v>0</v>
      </c>
      <c r="K363">
        <v>0</v>
      </c>
      <c r="L363">
        <v>1234.4000000000001</v>
      </c>
      <c r="M363">
        <v>0</v>
      </c>
      <c r="N363">
        <v>1578</v>
      </c>
      <c r="O363">
        <v>77.91</v>
      </c>
      <c r="P363">
        <v>375</v>
      </c>
      <c r="Q363">
        <v>0</v>
      </c>
      <c r="R363">
        <v>10404.77</v>
      </c>
      <c r="S363">
        <v>1115.23</v>
      </c>
      <c r="T363">
        <v>2305.88</v>
      </c>
      <c r="U363">
        <v>25.87</v>
      </c>
      <c r="V363">
        <v>3.31</v>
      </c>
      <c r="W363">
        <v>2.08</v>
      </c>
      <c r="X363">
        <v>1.2717000000000001</v>
      </c>
      <c r="Y363">
        <v>127.46</v>
      </c>
      <c r="Z363">
        <v>91.57</v>
      </c>
      <c r="AA363">
        <v>79.12</v>
      </c>
      <c r="AB363">
        <v>0</v>
      </c>
      <c r="AC363">
        <v>3115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 s="101">
        <f ca="1">IF(AND(MAX(OFFSET(D362,-$AJ$5,0):D362)&lt;D363),1,IF(AND(MIN(OFFSET(D362,-$AJ$5,0):D362)&gt;D363),-1,AJ362))</f>
        <v>1</v>
      </c>
      <c r="AK363" s="101"/>
      <c r="AL363" s="101"/>
      <c r="AM363" s="101"/>
      <c r="AN363" s="101"/>
      <c r="AO363" s="101"/>
      <c r="AP363" s="101"/>
      <c r="AQ363" s="12">
        <v>3608</v>
      </c>
      <c r="AR363" s="12">
        <v>3610</v>
      </c>
      <c r="AS363" s="12">
        <v>3595</v>
      </c>
      <c r="AT363" s="12">
        <v>3598</v>
      </c>
      <c r="AU363" s="1">
        <v>3591</v>
      </c>
      <c r="AV363" s="1">
        <v>3608</v>
      </c>
      <c r="AW363" s="1">
        <v>3590</v>
      </c>
      <c r="AX363" s="1">
        <v>3598</v>
      </c>
    </row>
    <row r="364" spans="1:50">
      <c r="A364" s="47">
        <v>2010</v>
      </c>
      <c r="B364" s="47">
        <v>4</v>
      </c>
      <c r="C364" s="98">
        <v>40345</v>
      </c>
      <c r="D364">
        <v>10409.459999999999</v>
      </c>
      <c r="E364">
        <v>1114.6099999999999</v>
      </c>
      <c r="F364">
        <v>2305.9299999999998</v>
      </c>
      <c r="G364">
        <v>10010</v>
      </c>
      <c r="H364">
        <v>0</v>
      </c>
      <c r="I364">
        <v>0</v>
      </c>
      <c r="J364">
        <v>0</v>
      </c>
      <c r="K364">
        <v>0</v>
      </c>
      <c r="L364">
        <v>1230.5</v>
      </c>
      <c r="M364">
        <v>0</v>
      </c>
      <c r="N364">
        <v>1567.5</v>
      </c>
      <c r="O364">
        <v>78.72</v>
      </c>
      <c r="P364">
        <v>377.25</v>
      </c>
      <c r="Q364">
        <v>0</v>
      </c>
      <c r="R364">
        <v>10409.459999999999</v>
      </c>
      <c r="S364">
        <v>1114.6099999999999</v>
      </c>
      <c r="T364">
        <v>2305.9299999999998</v>
      </c>
      <c r="U364">
        <v>25.92</v>
      </c>
      <c r="V364">
        <v>3.28</v>
      </c>
      <c r="W364">
        <v>2.0699999999999998</v>
      </c>
      <c r="X364">
        <v>1.2733000000000001</v>
      </c>
      <c r="Y364">
        <v>127.22</v>
      </c>
      <c r="Z364">
        <v>91.44</v>
      </c>
      <c r="AA364">
        <v>78.959999999999994</v>
      </c>
      <c r="AB364">
        <v>0</v>
      </c>
      <c r="AC364">
        <v>2893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s="101">
        <f ca="1">IF(AND(MAX(OFFSET(D363,-$AJ$5,0):D363)&lt;D364),1,IF(AND(MIN(OFFSET(D363,-$AJ$5,0):D363)&gt;D364),-1,AJ363))</f>
        <v>1</v>
      </c>
      <c r="AK364" s="101"/>
      <c r="AL364" s="101"/>
      <c r="AM364" s="101"/>
      <c r="AN364" s="101"/>
      <c r="AO364" s="101"/>
      <c r="AP364" s="101"/>
      <c r="AQ364" s="12">
        <v>3640</v>
      </c>
      <c r="AR364" s="12">
        <v>3643</v>
      </c>
      <c r="AS364" s="12">
        <v>3634</v>
      </c>
      <c r="AT364" s="12">
        <v>3640</v>
      </c>
      <c r="AU364" s="1">
        <v>3646</v>
      </c>
      <c r="AV364" s="1">
        <v>3653</v>
      </c>
      <c r="AW364" s="1">
        <v>3620</v>
      </c>
      <c r="AX364" s="1">
        <v>3633</v>
      </c>
    </row>
    <row r="365" spans="1:50">
      <c r="A365" s="47">
        <v>2010</v>
      </c>
      <c r="B365" s="47">
        <v>5</v>
      </c>
      <c r="C365" s="98">
        <v>40346</v>
      </c>
      <c r="D365">
        <v>10434.17</v>
      </c>
      <c r="E365">
        <v>1116.04</v>
      </c>
      <c r="F365">
        <v>2307.16</v>
      </c>
      <c r="G365">
        <v>10010</v>
      </c>
      <c r="H365">
        <v>0</v>
      </c>
      <c r="I365">
        <v>0</v>
      </c>
      <c r="J365">
        <v>0</v>
      </c>
      <c r="K365">
        <v>0</v>
      </c>
      <c r="L365">
        <v>1248.7</v>
      </c>
      <c r="M365">
        <v>0</v>
      </c>
      <c r="N365">
        <v>1572</v>
      </c>
      <c r="O365">
        <v>78.040000000000006</v>
      </c>
      <c r="P365">
        <v>378.25</v>
      </c>
      <c r="Q365">
        <v>0</v>
      </c>
      <c r="R365">
        <v>10434.17</v>
      </c>
      <c r="S365">
        <v>1116.04</v>
      </c>
      <c r="T365">
        <v>2307.16</v>
      </c>
      <c r="U365">
        <v>25.05</v>
      </c>
      <c r="V365">
        <v>3.19</v>
      </c>
      <c r="W365">
        <v>1.99</v>
      </c>
      <c r="X365">
        <v>1.2663</v>
      </c>
      <c r="Y365">
        <v>125.59</v>
      </c>
      <c r="Z365">
        <v>91.43</v>
      </c>
      <c r="AA365">
        <v>78.92</v>
      </c>
      <c r="AB365">
        <v>0</v>
      </c>
      <c r="AC365">
        <v>2893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 s="101">
        <f ca="1">IF(AND(MAX(OFFSET(D364,-$AJ$5,0):D364)&lt;D365),1,IF(AND(MIN(OFFSET(D364,-$AJ$5,0):D364)&gt;D365),-1,AJ364))</f>
        <v>1</v>
      </c>
      <c r="AK365" s="101"/>
      <c r="AL365" s="101"/>
      <c r="AM365" s="101"/>
      <c r="AN365" s="101"/>
      <c r="AO365" s="101"/>
      <c r="AP365" s="101"/>
      <c r="AQ365" s="12">
        <v>3628</v>
      </c>
      <c r="AR365" s="12">
        <v>3635</v>
      </c>
      <c r="AS365" s="12">
        <v>3624</v>
      </c>
      <c r="AT365" s="12">
        <v>3633</v>
      </c>
      <c r="AU365" s="1">
        <v>3622</v>
      </c>
      <c r="AV365" s="1">
        <v>3658</v>
      </c>
      <c r="AW365" s="1">
        <v>3622</v>
      </c>
      <c r="AX365" s="1">
        <v>3646</v>
      </c>
    </row>
    <row r="366" spans="1:50">
      <c r="A366" s="47">
        <v>2010</v>
      </c>
      <c r="B366" s="47">
        <v>6</v>
      </c>
      <c r="C366" s="98">
        <v>40347</v>
      </c>
      <c r="D366">
        <v>10450.64</v>
      </c>
      <c r="E366">
        <v>1117.51</v>
      </c>
      <c r="F366">
        <v>2309.8000000000002</v>
      </c>
      <c r="G366">
        <v>9985</v>
      </c>
      <c r="H366">
        <v>0</v>
      </c>
      <c r="I366">
        <v>0</v>
      </c>
      <c r="J366">
        <v>0</v>
      </c>
      <c r="K366">
        <v>0</v>
      </c>
      <c r="L366">
        <v>1258.3</v>
      </c>
      <c r="M366">
        <v>0</v>
      </c>
      <c r="N366">
        <v>1587</v>
      </c>
      <c r="O366">
        <v>78.260000000000005</v>
      </c>
      <c r="P366">
        <v>380.5</v>
      </c>
      <c r="Q366">
        <v>0</v>
      </c>
      <c r="R366">
        <v>10450.64</v>
      </c>
      <c r="S366">
        <v>1117.51</v>
      </c>
      <c r="T366">
        <v>2309.8000000000002</v>
      </c>
      <c r="U366">
        <v>23.95</v>
      </c>
      <c r="V366">
        <v>3.22</v>
      </c>
      <c r="W366">
        <v>2.02</v>
      </c>
      <c r="X366">
        <v>1.2677</v>
      </c>
      <c r="Y366">
        <v>124.59</v>
      </c>
      <c r="Z366">
        <v>90.99</v>
      </c>
      <c r="AA366">
        <v>79.12</v>
      </c>
      <c r="AB366">
        <v>0</v>
      </c>
      <c r="AC366">
        <v>2694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 s="101">
        <f ca="1">IF(AND(MAX(OFFSET(D365,-$AJ$5,0):D365)&lt;D366),1,IF(AND(MIN(OFFSET(D365,-$AJ$5,0):D365)&gt;D366),-1,AJ365))</f>
        <v>1</v>
      </c>
      <c r="AK366" s="101"/>
      <c r="AL366" s="101"/>
      <c r="AM366" s="101"/>
      <c r="AN366" s="101"/>
      <c r="AO366" s="101"/>
      <c r="AP366" s="101"/>
      <c r="AQ366" s="12">
        <v>3649</v>
      </c>
      <c r="AR366" s="12">
        <v>3657</v>
      </c>
      <c r="AS366" s="12">
        <v>3638</v>
      </c>
      <c r="AT366" s="12">
        <v>3645</v>
      </c>
      <c r="AU366" s="1">
        <v>3639</v>
      </c>
      <c r="AV366" s="1">
        <v>3679</v>
      </c>
      <c r="AW366" s="1">
        <v>3628</v>
      </c>
      <c r="AX366" s="1">
        <v>3672</v>
      </c>
    </row>
    <row r="367" spans="1:50">
      <c r="A367" s="47">
        <v>2010</v>
      </c>
      <c r="B367" s="47">
        <v>2</v>
      </c>
      <c r="C367" s="98">
        <v>40350</v>
      </c>
      <c r="D367">
        <v>10442.41</v>
      </c>
      <c r="E367">
        <v>1113.2</v>
      </c>
      <c r="F367">
        <v>2289.09</v>
      </c>
      <c r="G367">
        <v>10235</v>
      </c>
      <c r="H367">
        <v>0</v>
      </c>
      <c r="I367">
        <v>0</v>
      </c>
      <c r="J367">
        <v>0</v>
      </c>
      <c r="K367">
        <v>0</v>
      </c>
      <c r="L367">
        <v>1240.7</v>
      </c>
      <c r="M367">
        <v>0</v>
      </c>
      <c r="N367">
        <v>1587.6</v>
      </c>
      <c r="O367">
        <v>78.61</v>
      </c>
      <c r="P367">
        <v>374.75</v>
      </c>
      <c r="Q367">
        <v>0</v>
      </c>
      <c r="R367">
        <v>10442.41</v>
      </c>
      <c r="S367">
        <v>1113.2</v>
      </c>
      <c r="T367">
        <v>2289.09</v>
      </c>
      <c r="U367">
        <v>24.88</v>
      </c>
      <c r="V367">
        <v>3.24</v>
      </c>
      <c r="W367">
        <v>2.0299999999999998</v>
      </c>
      <c r="X367">
        <v>1.2808999999999999</v>
      </c>
      <c r="Y367">
        <v>124.76</v>
      </c>
      <c r="Z367">
        <v>90.39</v>
      </c>
      <c r="AA367">
        <v>79.8</v>
      </c>
      <c r="AB367">
        <v>0</v>
      </c>
      <c r="AC367">
        <v>2694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 s="101">
        <f ca="1">IF(AND(MAX(OFFSET(D366,-$AJ$5,0):D366)&lt;D367),1,IF(AND(MIN(OFFSET(D366,-$AJ$5,0):D366)&gt;D367),-1,AJ366))</f>
        <v>1</v>
      </c>
      <c r="AK367" s="101"/>
      <c r="AL367" s="101"/>
      <c r="AM367" s="101"/>
      <c r="AN367" s="101"/>
      <c r="AO367" s="101"/>
      <c r="AP367" s="101"/>
      <c r="AQ367" s="12">
        <v>3677</v>
      </c>
      <c r="AR367" s="12">
        <v>3690</v>
      </c>
      <c r="AS367" s="12">
        <v>3670</v>
      </c>
      <c r="AT367" s="12">
        <v>3689</v>
      </c>
      <c r="AU367" s="1">
        <v>3700</v>
      </c>
      <c r="AV367" s="1">
        <v>3716</v>
      </c>
      <c r="AW367" s="1">
        <v>3691</v>
      </c>
      <c r="AX367" s="1">
        <v>3694</v>
      </c>
    </row>
    <row r="368" spans="1:50">
      <c r="A368" s="47">
        <v>2010</v>
      </c>
      <c r="B368" s="47">
        <v>3</v>
      </c>
      <c r="C368" s="98">
        <v>40351</v>
      </c>
      <c r="D368">
        <v>10293.52</v>
      </c>
      <c r="E368">
        <v>1095.31</v>
      </c>
      <c r="F368">
        <v>2261.8000000000002</v>
      </c>
      <c r="G368">
        <v>10110</v>
      </c>
      <c r="H368">
        <v>0</v>
      </c>
      <c r="I368">
        <v>0</v>
      </c>
      <c r="J368">
        <v>0</v>
      </c>
      <c r="K368">
        <v>0</v>
      </c>
      <c r="L368">
        <v>1240.8</v>
      </c>
      <c r="M368">
        <v>0</v>
      </c>
      <c r="N368">
        <v>1593</v>
      </c>
      <c r="O368">
        <v>77.849999999999994</v>
      </c>
      <c r="P368">
        <v>372</v>
      </c>
      <c r="Q368">
        <v>0</v>
      </c>
      <c r="R368">
        <v>10293.52</v>
      </c>
      <c r="S368">
        <v>1095.31</v>
      </c>
      <c r="T368">
        <v>2261.8000000000002</v>
      </c>
      <c r="U368">
        <v>27.05</v>
      </c>
      <c r="V368">
        <v>3.17</v>
      </c>
      <c r="W368">
        <v>1.97</v>
      </c>
      <c r="X368">
        <v>1.2826</v>
      </c>
      <c r="Y368">
        <v>125.77</v>
      </c>
      <c r="Z368">
        <v>91.09</v>
      </c>
      <c r="AA368">
        <v>78.97</v>
      </c>
      <c r="AB368">
        <v>0</v>
      </c>
      <c r="AC368">
        <v>2694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 s="101">
        <f ca="1">IF(AND(MAX(OFFSET(D367,-$AJ$5,0):D367)&lt;D368),1,IF(AND(MIN(OFFSET(D367,-$AJ$5,0):D367)&gt;D368),-1,AJ367))</f>
        <v>1</v>
      </c>
      <c r="AK368" s="101"/>
      <c r="AL368" s="101"/>
      <c r="AM368" s="101"/>
      <c r="AN368" s="101"/>
      <c r="AO368" s="101"/>
      <c r="AP368" s="101"/>
      <c r="AQ368" s="12">
        <v>3631</v>
      </c>
      <c r="AR368" s="12">
        <v>3641</v>
      </c>
      <c r="AS368" s="12">
        <v>3619</v>
      </c>
      <c r="AT368" s="12">
        <v>3619</v>
      </c>
      <c r="AU368" s="1">
        <v>3621</v>
      </c>
      <c r="AV368" s="1">
        <v>3630</v>
      </c>
      <c r="AW368" s="1">
        <v>3602</v>
      </c>
      <c r="AX368" s="1">
        <v>3619</v>
      </c>
    </row>
    <row r="369" spans="1:50">
      <c r="A369" s="47">
        <v>2010</v>
      </c>
      <c r="B369" s="47">
        <v>4</v>
      </c>
      <c r="C369" s="98">
        <v>40352</v>
      </c>
      <c r="D369">
        <v>10298.44</v>
      </c>
      <c r="E369">
        <v>1092.04</v>
      </c>
      <c r="F369">
        <v>2254.23</v>
      </c>
      <c r="G369">
        <v>9910</v>
      </c>
      <c r="H369">
        <v>0</v>
      </c>
      <c r="I369">
        <v>0</v>
      </c>
      <c r="J369">
        <v>0</v>
      </c>
      <c r="K369">
        <v>0</v>
      </c>
      <c r="L369">
        <v>1234.8</v>
      </c>
      <c r="M369">
        <v>0</v>
      </c>
      <c r="N369">
        <v>1569</v>
      </c>
      <c r="O369">
        <v>76.349999999999994</v>
      </c>
      <c r="P369">
        <v>365.5</v>
      </c>
      <c r="Q369">
        <v>0</v>
      </c>
      <c r="R369">
        <v>10298.44</v>
      </c>
      <c r="S369">
        <v>1092.04</v>
      </c>
      <c r="T369">
        <v>2254.23</v>
      </c>
      <c r="U369">
        <v>26.91</v>
      </c>
      <c r="V369">
        <v>3.12</v>
      </c>
      <c r="W369">
        <v>1.91</v>
      </c>
      <c r="X369">
        <v>1.2891999999999999</v>
      </c>
      <c r="Y369">
        <v>126.64</v>
      </c>
      <c r="Z369">
        <v>90.56</v>
      </c>
      <c r="AA369">
        <v>78.489999999999995</v>
      </c>
      <c r="AB369">
        <v>0</v>
      </c>
      <c r="AC369">
        <v>2694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 s="101">
        <f ca="1">IF(AND(MAX(OFFSET(D368,-$AJ$5,0):D368)&lt;D369),1,IF(AND(MIN(OFFSET(D368,-$AJ$5,0):D368)&gt;D369),-1,AJ368))</f>
        <v>1</v>
      </c>
      <c r="AK369" s="101"/>
      <c r="AL369" s="101"/>
      <c r="AM369" s="101"/>
      <c r="AN369" s="101"/>
      <c r="AO369" s="101"/>
      <c r="AP369" s="101"/>
      <c r="AQ369" s="12">
        <v>3617</v>
      </c>
      <c r="AR369" s="12">
        <v>3621</v>
      </c>
      <c r="AS369" s="12">
        <v>3608</v>
      </c>
      <c r="AT369" s="12">
        <v>3611</v>
      </c>
      <c r="AU369" s="1">
        <v>3618</v>
      </c>
      <c r="AV369" s="1">
        <v>3629</v>
      </c>
      <c r="AW369" s="1">
        <v>3562</v>
      </c>
      <c r="AX369" s="1">
        <v>3570</v>
      </c>
    </row>
    <row r="370" spans="1:50">
      <c r="A370" s="47">
        <v>2010</v>
      </c>
      <c r="B370" s="47">
        <v>5</v>
      </c>
      <c r="C370" s="98">
        <v>40353</v>
      </c>
      <c r="D370">
        <v>10152.799999999999</v>
      </c>
      <c r="E370">
        <v>1073.69</v>
      </c>
      <c r="F370">
        <v>2217.42</v>
      </c>
      <c r="G370">
        <v>9915</v>
      </c>
      <c r="H370">
        <v>0</v>
      </c>
      <c r="I370">
        <v>0</v>
      </c>
      <c r="J370">
        <v>0</v>
      </c>
      <c r="K370">
        <v>0</v>
      </c>
      <c r="L370">
        <v>1245.9000000000001</v>
      </c>
      <c r="M370">
        <v>0</v>
      </c>
      <c r="N370">
        <v>1561.5</v>
      </c>
      <c r="O370">
        <v>76.510000000000005</v>
      </c>
      <c r="P370">
        <v>364.5</v>
      </c>
      <c r="Q370">
        <v>0</v>
      </c>
      <c r="R370">
        <v>10152.799999999999</v>
      </c>
      <c r="S370">
        <v>1073.69</v>
      </c>
      <c r="T370">
        <v>2217.42</v>
      </c>
      <c r="U370">
        <v>29.74</v>
      </c>
      <c r="V370">
        <v>3.12</v>
      </c>
      <c r="W370">
        <v>1.94</v>
      </c>
      <c r="X370">
        <v>1.2873000000000001</v>
      </c>
      <c r="Y370">
        <v>126.85</v>
      </c>
      <c r="Z370">
        <v>89.8</v>
      </c>
      <c r="AA370">
        <v>77.599999999999994</v>
      </c>
      <c r="AB370">
        <v>0</v>
      </c>
      <c r="AC370">
        <v>2694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 s="101">
        <f ca="1">IF(AND(MAX(OFFSET(D369,-$AJ$5,0):D369)&lt;D370),1,IF(AND(MIN(OFFSET(D369,-$AJ$5,0):D369)&gt;D370),-1,AJ369))</f>
        <v>1</v>
      </c>
      <c r="AK370" s="101"/>
      <c r="AL370" s="101"/>
      <c r="AM370" s="101"/>
      <c r="AN370" s="101"/>
      <c r="AO370" s="101"/>
      <c r="AP370" s="101"/>
      <c r="AQ370" s="12">
        <v>3591</v>
      </c>
      <c r="AR370" s="12">
        <v>3591</v>
      </c>
      <c r="AS370" s="12">
        <v>3576</v>
      </c>
      <c r="AT370" s="12">
        <v>3580</v>
      </c>
      <c r="AU370" s="1">
        <v>3560</v>
      </c>
      <c r="AV370" s="1">
        <v>3571</v>
      </c>
      <c r="AW370" s="1">
        <v>3540</v>
      </c>
      <c r="AX370" s="1">
        <v>3562</v>
      </c>
    </row>
    <row r="371" spans="1:50">
      <c r="A371" s="47">
        <v>2010</v>
      </c>
      <c r="B371" s="47">
        <v>6</v>
      </c>
      <c r="C371" s="98">
        <v>40354</v>
      </c>
      <c r="D371">
        <v>10143.81</v>
      </c>
      <c r="E371">
        <v>1076.76</v>
      </c>
      <c r="F371">
        <v>2223.48</v>
      </c>
      <c r="G371">
        <v>9915</v>
      </c>
      <c r="H371">
        <v>0</v>
      </c>
      <c r="I371">
        <v>0</v>
      </c>
      <c r="J371">
        <v>0</v>
      </c>
      <c r="K371">
        <v>0</v>
      </c>
      <c r="L371">
        <v>1256.2</v>
      </c>
      <c r="M371">
        <v>0</v>
      </c>
      <c r="N371">
        <v>1570.4</v>
      </c>
      <c r="O371">
        <v>78.86</v>
      </c>
      <c r="P371">
        <v>360.5</v>
      </c>
      <c r="Q371">
        <v>0</v>
      </c>
      <c r="R371">
        <v>10143.81</v>
      </c>
      <c r="S371">
        <v>1076.76</v>
      </c>
      <c r="T371">
        <v>2223.48</v>
      </c>
      <c r="U371">
        <v>28.53</v>
      </c>
      <c r="V371">
        <v>3.11</v>
      </c>
      <c r="W371">
        <v>1.91</v>
      </c>
      <c r="X371">
        <v>1.2685</v>
      </c>
      <c r="Y371">
        <v>127.29</v>
      </c>
      <c r="Z371">
        <v>89.6</v>
      </c>
      <c r="AA371">
        <v>78.09</v>
      </c>
      <c r="AB371">
        <v>0</v>
      </c>
      <c r="AC371">
        <v>2501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 s="101">
        <f ca="1">IF(AND(MAX(OFFSET(D370,-$AJ$5,0):D370)&lt;D371),1,IF(AND(MIN(OFFSET(D370,-$AJ$5,0):D370)&gt;D371),-1,AJ370))</f>
        <v>-1</v>
      </c>
      <c r="AK371" s="101"/>
      <c r="AL371" s="101"/>
      <c r="AM371" s="101"/>
      <c r="AN371" s="101"/>
      <c r="AO371" s="101"/>
      <c r="AP371" s="101"/>
      <c r="AQ371" s="12">
        <v>3594</v>
      </c>
      <c r="AR371" s="12">
        <v>3602</v>
      </c>
      <c r="AS371" s="12">
        <v>3582</v>
      </c>
      <c r="AT371" s="12">
        <v>3587</v>
      </c>
      <c r="AU371" s="1">
        <v>3605</v>
      </c>
      <c r="AV371" s="1">
        <v>3623</v>
      </c>
      <c r="AW371" s="1">
        <v>3587</v>
      </c>
      <c r="AX371" s="1">
        <v>3612</v>
      </c>
    </row>
    <row r="372" spans="1:50">
      <c r="A372" s="47">
        <v>2010</v>
      </c>
      <c r="B372" s="47">
        <v>2</v>
      </c>
      <c r="C372" s="98">
        <v>40357</v>
      </c>
      <c r="D372">
        <v>10138.52</v>
      </c>
      <c r="E372">
        <v>1074.57</v>
      </c>
      <c r="F372">
        <v>2220.65</v>
      </c>
      <c r="G372">
        <v>9680</v>
      </c>
      <c r="H372">
        <v>0</v>
      </c>
      <c r="I372">
        <v>0</v>
      </c>
      <c r="J372">
        <v>0</v>
      </c>
      <c r="K372">
        <v>0</v>
      </c>
      <c r="L372">
        <v>1238.5999999999999</v>
      </c>
      <c r="M372">
        <v>0</v>
      </c>
      <c r="N372">
        <v>1567.3</v>
      </c>
      <c r="O372">
        <v>78.25</v>
      </c>
      <c r="P372">
        <v>352.75</v>
      </c>
      <c r="Q372">
        <v>0</v>
      </c>
      <c r="R372">
        <v>10138.52</v>
      </c>
      <c r="S372">
        <v>1074.57</v>
      </c>
      <c r="T372">
        <v>2220.65</v>
      </c>
      <c r="U372">
        <v>29</v>
      </c>
      <c r="V372">
        <v>3.03</v>
      </c>
      <c r="W372">
        <v>1.83</v>
      </c>
      <c r="X372">
        <v>1.2719</v>
      </c>
      <c r="Y372">
        <v>126.3</v>
      </c>
      <c r="Z372">
        <v>89.3</v>
      </c>
      <c r="AA372">
        <v>77.91</v>
      </c>
      <c r="AB372">
        <v>0</v>
      </c>
      <c r="AC372">
        <v>2482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s="101">
        <f ca="1">IF(AND(MAX(OFFSET(D371,-$AJ$5,0):D371)&lt;D372),1,IF(AND(MIN(OFFSET(D371,-$AJ$5,0):D371)&gt;D372),-1,AJ371))</f>
        <v>-1</v>
      </c>
      <c r="AK372" s="101"/>
      <c r="AL372" s="101"/>
      <c r="AM372" s="101"/>
      <c r="AN372" s="101"/>
      <c r="AO372" s="101"/>
      <c r="AP372" s="101"/>
      <c r="AQ372" s="12">
        <v>3619</v>
      </c>
      <c r="AR372" s="12">
        <v>3627</v>
      </c>
      <c r="AS372" s="12">
        <v>3616</v>
      </c>
      <c r="AT372" s="12">
        <v>3619</v>
      </c>
      <c r="AU372" s="1">
        <v>3617</v>
      </c>
      <c r="AV372" s="1">
        <v>3628</v>
      </c>
      <c r="AW372" s="1">
        <v>3606</v>
      </c>
      <c r="AX372" s="1">
        <v>3623</v>
      </c>
    </row>
    <row r="373" spans="1:50">
      <c r="A373" s="47">
        <v>2010</v>
      </c>
      <c r="B373" s="47">
        <v>3</v>
      </c>
      <c r="C373" s="98">
        <v>40358</v>
      </c>
      <c r="D373">
        <v>9870.2999999999993</v>
      </c>
      <c r="E373">
        <v>1041.24</v>
      </c>
      <c r="F373">
        <v>2135.1799999999998</v>
      </c>
      <c r="G373">
        <v>9550</v>
      </c>
      <c r="H373">
        <v>0</v>
      </c>
      <c r="I373">
        <v>0</v>
      </c>
      <c r="J373">
        <v>0</v>
      </c>
      <c r="K373">
        <v>0</v>
      </c>
      <c r="L373">
        <v>1242.4000000000001</v>
      </c>
      <c r="M373">
        <v>0</v>
      </c>
      <c r="N373">
        <v>1540.7</v>
      </c>
      <c r="O373">
        <v>75.94</v>
      </c>
      <c r="P373">
        <v>344</v>
      </c>
      <c r="Q373">
        <v>0</v>
      </c>
      <c r="R373">
        <v>9870.2999999999993</v>
      </c>
      <c r="S373">
        <v>1041.24</v>
      </c>
      <c r="T373">
        <v>2135.1799999999998</v>
      </c>
      <c r="U373">
        <v>34.130000000000003</v>
      </c>
      <c r="V373">
        <v>2.97</v>
      </c>
      <c r="W373">
        <v>1.79</v>
      </c>
      <c r="X373">
        <v>1.27</v>
      </c>
      <c r="Y373">
        <v>124.41</v>
      </c>
      <c r="Z373">
        <v>89.36</v>
      </c>
      <c r="AA373">
        <v>75.180000000000007</v>
      </c>
      <c r="AB373">
        <v>0</v>
      </c>
      <c r="AC373">
        <v>2447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 s="101">
        <f ca="1">IF(AND(MAX(OFFSET(D372,-$AJ$5,0):D372)&lt;D373),1,IF(AND(MIN(OFFSET(D372,-$AJ$5,0):D372)&gt;D373),-1,AJ372))</f>
        <v>-1</v>
      </c>
      <c r="AK373" s="101"/>
      <c r="AL373" s="101"/>
      <c r="AM373" s="101"/>
      <c r="AN373" s="101"/>
      <c r="AO373" s="101"/>
      <c r="AP373" s="101"/>
      <c r="AQ373" s="12">
        <v>3575</v>
      </c>
      <c r="AR373" s="12">
        <v>3578</v>
      </c>
      <c r="AS373" s="12">
        <v>3543</v>
      </c>
      <c r="AT373" s="12">
        <v>3543</v>
      </c>
      <c r="AU373" s="1">
        <v>3534</v>
      </c>
      <c r="AV373" s="1">
        <v>3549</v>
      </c>
      <c r="AW373" s="1">
        <v>3510</v>
      </c>
      <c r="AX373" s="1">
        <v>3523</v>
      </c>
    </row>
    <row r="374" spans="1:50">
      <c r="A374" s="47">
        <v>2010</v>
      </c>
      <c r="B374" s="47">
        <v>4</v>
      </c>
      <c r="C374" s="98">
        <v>40359</v>
      </c>
      <c r="D374">
        <v>9774.02</v>
      </c>
      <c r="E374">
        <v>1030.71</v>
      </c>
      <c r="F374">
        <v>2109.2399999999998</v>
      </c>
      <c r="G374">
        <v>9365</v>
      </c>
      <c r="H374">
        <v>0</v>
      </c>
      <c r="I374">
        <v>0</v>
      </c>
      <c r="J374">
        <v>0</v>
      </c>
      <c r="K374">
        <v>0</v>
      </c>
      <c r="L374">
        <v>1245.9000000000001</v>
      </c>
      <c r="M374">
        <v>0</v>
      </c>
      <c r="N374">
        <v>1530.9</v>
      </c>
      <c r="O374">
        <v>75.63</v>
      </c>
      <c r="P374">
        <v>373.5</v>
      </c>
      <c r="Q374">
        <v>0</v>
      </c>
      <c r="R374">
        <v>9774.02</v>
      </c>
      <c r="S374">
        <v>1030.71</v>
      </c>
      <c r="T374">
        <v>2109.2399999999998</v>
      </c>
      <c r="U374">
        <v>34.54</v>
      </c>
      <c r="V374">
        <v>2.95</v>
      </c>
      <c r="W374">
        <v>1.79</v>
      </c>
      <c r="X374">
        <v>1.2706999999999999</v>
      </c>
      <c r="Y374">
        <v>124.63</v>
      </c>
      <c r="Z374">
        <v>88.58</v>
      </c>
      <c r="AA374">
        <v>74.349999999999994</v>
      </c>
      <c r="AB374">
        <v>0</v>
      </c>
      <c r="AC374">
        <v>2406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 s="101">
        <f ca="1">IF(AND(MAX(OFFSET(D373,-$AJ$5,0):D373)&lt;D374),1,IF(AND(MIN(OFFSET(D373,-$AJ$5,0):D373)&gt;D374),-1,AJ373))</f>
        <v>-1</v>
      </c>
      <c r="AK374" s="101"/>
      <c r="AL374" s="101"/>
      <c r="AM374" s="101"/>
      <c r="AN374" s="101"/>
      <c r="AO374" s="101"/>
      <c r="AP374" s="101"/>
      <c r="AQ374" s="12">
        <v>3546</v>
      </c>
      <c r="AR374" s="12">
        <v>3554</v>
      </c>
      <c r="AS374" s="12">
        <v>3542</v>
      </c>
      <c r="AT374" s="12">
        <v>3545</v>
      </c>
      <c r="AU374" s="1">
        <v>3555</v>
      </c>
      <c r="AV374" s="1">
        <v>3564</v>
      </c>
      <c r="AW374" s="1">
        <v>3526</v>
      </c>
      <c r="AX374" s="1">
        <v>3551</v>
      </c>
    </row>
    <row r="375" spans="1:50">
      <c r="A375" s="47">
        <v>2010</v>
      </c>
      <c r="B375" s="47">
        <v>5</v>
      </c>
      <c r="C375" s="98">
        <v>40360</v>
      </c>
      <c r="D375">
        <v>9732.5300000000007</v>
      </c>
      <c r="E375">
        <v>1027.3699999999999</v>
      </c>
      <c r="F375">
        <v>2101.36</v>
      </c>
      <c r="G375">
        <v>9180</v>
      </c>
      <c r="H375">
        <v>0</v>
      </c>
      <c r="I375">
        <v>0</v>
      </c>
      <c r="J375">
        <v>0</v>
      </c>
      <c r="K375">
        <v>0</v>
      </c>
      <c r="L375">
        <v>1206.7</v>
      </c>
      <c r="M375">
        <v>0</v>
      </c>
      <c r="N375">
        <v>1503.3</v>
      </c>
      <c r="O375">
        <v>72.95</v>
      </c>
      <c r="P375">
        <v>384.5</v>
      </c>
      <c r="Q375">
        <v>0</v>
      </c>
      <c r="R375">
        <v>9732.5300000000007</v>
      </c>
      <c r="S375">
        <v>1027.3699999999999</v>
      </c>
      <c r="T375">
        <v>2101.36</v>
      </c>
      <c r="U375">
        <v>32.86</v>
      </c>
      <c r="V375">
        <v>2.93</v>
      </c>
      <c r="W375">
        <v>1.79</v>
      </c>
      <c r="X375">
        <v>1.2875000000000001</v>
      </c>
      <c r="Y375">
        <v>125.23</v>
      </c>
      <c r="Z375">
        <v>88.42</v>
      </c>
      <c r="AA375">
        <v>73.87</v>
      </c>
      <c r="AB375">
        <v>0</v>
      </c>
      <c r="AC375">
        <v>2406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 s="101">
        <f ca="1">IF(AND(MAX(OFFSET(D374,-$AJ$5,0):D374)&lt;D375),1,IF(AND(MIN(OFFSET(D374,-$AJ$5,0):D374)&gt;D375),-1,AJ374))</f>
        <v>-1</v>
      </c>
      <c r="AK375" s="101"/>
      <c r="AL375" s="101"/>
      <c r="AM375" s="101"/>
      <c r="AN375" s="101"/>
      <c r="AO375" s="101"/>
      <c r="AP375" s="101"/>
      <c r="AQ375" s="12">
        <v>3546</v>
      </c>
      <c r="AR375" s="12">
        <v>3546</v>
      </c>
      <c r="AS375" s="12">
        <v>3521</v>
      </c>
      <c r="AT375" s="12">
        <v>3535</v>
      </c>
      <c r="AU375" s="1">
        <v>3541</v>
      </c>
      <c r="AV375" s="1">
        <v>3543</v>
      </c>
      <c r="AW375" s="1">
        <v>3478</v>
      </c>
      <c r="AX375" s="1">
        <v>3479</v>
      </c>
    </row>
    <row r="376" spans="1:50">
      <c r="A376" s="47">
        <v>2010</v>
      </c>
      <c r="B376" s="47">
        <v>6</v>
      </c>
      <c r="C376" s="98">
        <v>40361</v>
      </c>
      <c r="D376">
        <v>9686.48</v>
      </c>
      <c r="E376">
        <v>1022.58</v>
      </c>
      <c r="F376">
        <v>2091.79</v>
      </c>
      <c r="G376">
        <v>9215</v>
      </c>
      <c r="H376">
        <v>0</v>
      </c>
      <c r="I376">
        <v>0</v>
      </c>
      <c r="J376">
        <v>0</v>
      </c>
      <c r="K376">
        <v>0</v>
      </c>
      <c r="L376">
        <v>1207.7</v>
      </c>
      <c r="M376">
        <v>0</v>
      </c>
      <c r="N376">
        <v>1499.2</v>
      </c>
      <c r="O376">
        <v>72.14</v>
      </c>
      <c r="P376">
        <v>384.5</v>
      </c>
      <c r="Q376">
        <v>0</v>
      </c>
      <c r="R376">
        <v>9686.48</v>
      </c>
      <c r="S376">
        <v>1022.58</v>
      </c>
      <c r="T376">
        <v>2091.79</v>
      </c>
      <c r="U376">
        <v>30.12</v>
      </c>
      <c r="V376">
        <v>2.98</v>
      </c>
      <c r="W376">
        <v>1.81</v>
      </c>
      <c r="X376">
        <v>1.2998000000000001</v>
      </c>
      <c r="Y376">
        <v>124.76</v>
      </c>
      <c r="Z376">
        <v>87.58</v>
      </c>
      <c r="AA376">
        <v>73.87</v>
      </c>
      <c r="AB376">
        <v>0</v>
      </c>
      <c r="AC376">
        <v>2351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 s="101">
        <f ca="1">IF(AND(MAX(OFFSET(D375,-$AJ$5,0):D375)&lt;D376),1,IF(AND(MIN(OFFSET(D375,-$AJ$5,0):D375)&gt;D376),-1,AJ375))</f>
        <v>-1</v>
      </c>
      <c r="AK376" s="101"/>
      <c r="AL376" s="101"/>
      <c r="AM376" s="101"/>
      <c r="AN376" s="101"/>
      <c r="AO376" s="101"/>
      <c r="AP376" s="101"/>
      <c r="AQ376" s="12">
        <v>3400</v>
      </c>
      <c r="AR376" s="12">
        <v>3434</v>
      </c>
      <c r="AS376" s="12">
        <v>3396</v>
      </c>
      <c r="AT376" s="12">
        <v>3430</v>
      </c>
      <c r="AU376" s="1">
        <v>3433</v>
      </c>
      <c r="AV376" s="1">
        <v>3438</v>
      </c>
      <c r="AW376" s="1">
        <v>3392</v>
      </c>
      <c r="AX376" s="1">
        <v>3403</v>
      </c>
    </row>
    <row r="377" spans="1:50">
      <c r="A377" s="47">
        <v>2010</v>
      </c>
      <c r="B377" s="47">
        <v>2</v>
      </c>
      <c r="C377" s="98">
        <v>40364</v>
      </c>
      <c r="D377">
        <v>9686.48</v>
      </c>
      <c r="E377">
        <v>1022.58</v>
      </c>
      <c r="F377">
        <v>2091.79</v>
      </c>
      <c r="G377">
        <v>9265</v>
      </c>
      <c r="H377">
        <v>0</v>
      </c>
      <c r="I377">
        <v>0</v>
      </c>
      <c r="J377">
        <v>0</v>
      </c>
      <c r="K377">
        <v>0</v>
      </c>
      <c r="L377">
        <v>1209.4000000000001</v>
      </c>
      <c r="M377">
        <v>0</v>
      </c>
      <c r="N377">
        <v>1506</v>
      </c>
      <c r="O377">
        <v>71.75</v>
      </c>
      <c r="P377">
        <v>384.5</v>
      </c>
      <c r="Q377">
        <v>0</v>
      </c>
      <c r="R377">
        <v>9686.48</v>
      </c>
      <c r="S377">
        <v>1022.58</v>
      </c>
      <c r="T377">
        <v>2091.79</v>
      </c>
      <c r="U377">
        <v>30.12</v>
      </c>
      <c r="V377">
        <v>2.98</v>
      </c>
      <c r="W377">
        <v>1.81</v>
      </c>
      <c r="X377">
        <v>1.2998000000000001</v>
      </c>
      <c r="Y377">
        <v>124.25</v>
      </c>
      <c r="Z377">
        <v>87.58</v>
      </c>
      <c r="AA377">
        <v>73.87</v>
      </c>
      <c r="AB377">
        <v>0</v>
      </c>
      <c r="AC377">
        <v>2216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 s="101">
        <f ca="1">IF(AND(MAX(OFFSET(D376,-$AJ$5,0):D376)&lt;D377),1,IF(AND(MIN(OFFSET(D376,-$AJ$5,0):D376)&gt;D377),-1,AJ376))</f>
        <v>-1</v>
      </c>
      <c r="AK377" s="101"/>
      <c r="AL377" s="101"/>
      <c r="AM377" s="101"/>
      <c r="AN377" s="101"/>
      <c r="AO377" s="101"/>
      <c r="AP377" s="101"/>
      <c r="AQ377" s="12">
        <v>3432</v>
      </c>
      <c r="AR377" s="12">
        <v>3443</v>
      </c>
      <c r="AS377" s="12">
        <v>3430</v>
      </c>
      <c r="AT377" s="12">
        <v>3439</v>
      </c>
      <c r="AU377" s="1">
        <v>3433</v>
      </c>
      <c r="AV377" s="1">
        <v>3433</v>
      </c>
      <c r="AW377" s="1">
        <v>3413</v>
      </c>
      <c r="AX377" s="1">
        <v>3421</v>
      </c>
    </row>
    <row r="378" spans="1:50">
      <c r="A378" s="47">
        <v>2010</v>
      </c>
      <c r="B378" s="47">
        <v>3</v>
      </c>
      <c r="C378" s="98">
        <v>40365</v>
      </c>
      <c r="D378">
        <v>9743.6200000000008</v>
      </c>
      <c r="E378">
        <v>1028.06</v>
      </c>
      <c r="F378">
        <v>2093.88</v>
      </c>
      <c r="G378">
        <v>9360</v>
      </c>
      <c r="H378">
        <v>0</v>
      </c>
      <c r="I378">
        <v>0</v>
      </c>
      <c r="J378">
        <v>0</v>
      </c>
      <c r="K378">
        <v>0</v>
      </c>
      <c r="L378">
        <v>1194.5</v>
      </c>
      <c r="M378">
        <v>0</v>
      </c>
      <c r="N378">
        <v>1513.8</v>
      </c>
      <c r="O378">
        <v>72.03</v>
      </c>
      <c r="P378">
        <v>379.25</v>
      </c>
      <c r="Q378">
        <v>0</v>
      </c>
      <c r="R378">
        <v>9743.6200000000008</v>
      </c>
      <c r="S378">
        <v>1028.06</v>
      </c>
      <c r="T378">
        <v>2093.88</v>
      </c>
      <c r="U378">
        <v>29.65</v>
      </c>
      <c r="V378">
        <v>2.93</v>
      </c>
      <c r="W378">
        <v>1.76</v>
      </c>
      <c r="X378">
        <v>1.3009999999999999</v>
      </c>
      <c r="Y378">
        <v>125.57</v>
      </c>
      <c r="Z378">
        <v>87.76</v>
      </c>
      <c r="AA378">
        <v>74.52</v>
      </c>
      <c r="AB378">
        <v>0</v>
      </c>
      <c r="AC378">
        <v>2127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 s="101">
        <f ca="1">IF(AND(MAX(OFFSET(D377,-$AJ$5,0):D377)&lt;D378),1,IF(AND(MIN(OFFSET(D377,-$AJ$5,0):D377)&gt;D378),-1,AJ377))</f>
        <v>-1</v>
      </c>
      <c r="AK378" s="101"/>
      <c r="AL378" s="101"/>
      <c r="AM378" s="101"/>
      <c r="AN378" s="101"/>
      <c r="AO378" s="101"/>
      <c r="AP378" s="101"/>
      <c r="AQ378" s="12">
        <v>3415</v>
      </c>
      <c r="AR378" s="12">
        <v>3427</v>
      </c>
      <c r="AS378" s="12">
        <v>3394</v>
      </c>
      <c r="AT378" s="12">
        <v>3420</v>
      </c>
      <c r="AU378" s="1">
        <v>3424</v>
      </c>
      <c r="AV378" s="1">
        <v>3440</v>
      </c>
      <c r="AW378" s="1">
        <v>3368</v>
      </c>
      <c r="AX378" s="1">
        <v>3377</v>
      </c>
    </row>
    <row r="379" spans="1:50">
      <c r="A379" s="47">
        <v>2010</v>
      </c>
      <c r="B379" s="47">
        <v>4</v>
      </c>
      <c r="C379" s="98">
        <v>40366</v>
      </c>
      <c r="D379">
        <v>10018.280000000001</v>
      </c>
      <c r="E379">
        <v>1060.27</v>
      </c>
      <c r="F379">
        <v>2159.4699999999998</v>
      </c>
      <c r="G379">
        <v>9285</v>
      </c>
      <c r="H379">
        <v>0</v>
      </c>
      <c r="I379">
        <v>0</v>
      </c>
      <c r="J379">
        <v>0</v>
      </c>
      <c r="K379">
        <v>0</v>
      </c>
      <c r="L379">
        <v>1198.9000000000001</v>
      </c>
      <c r="M379">
        <v>0</v>
      </c>
      <c r="N379">
        <v>1521.9</v>
      </c>
      <c r="O379">
        <v>74.069999999999993</v>
      </c>
      <c r="P379">
        <v>389.25</v>
      </c>
      <c r="Q379">
        <v>0</v>
      </c>
      <c r="R379">
        <v>10018.280000000001</v>
      </c>
      <c r="S379">
        <v>1060.27</v>
      </c>
      <c r="T379">
        <v>2159.4699999999998</v>
      </c>
      <c r="U379">
        <v>26.84</v>
      </c>
      <c r="V379">
        <v>2.98</v>
      </c>
      <c r="W379">
        <v>1.78</v>
      </c>
      <c r="X379">
        <v>1.3086</v>
      </c>
      <c r="Y379">
        <v>125.7</v>
      </c>
      <c r="Z379">
        <v>87.51</v>
      </c>
      <c r="AA379">
        <v>75.81</v>
      </c>
      <c r="AB379">
        <v>0</v>
      </c>
      <c r="AC379">
        <v>2127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s="101">
        <f ca="1">IF(AND(MAX(OFFSET(D378,-$AJ$5,0):D378)&lt;D379),1,IF(AND(MIN(OFFSET(D378,-$AJ$5,0):D378)&gt;D379),-1,AJ378))</f>
        <v>-1</v>
      </c>
      <c r="AK379" s="101"/>
      <c r="AL379" s="101"/>
      <c r="AM379" s="101"/>
      <c r="AN379" s="101"/>
      <c r="AO379" s="101"/>
      <c r="AP379" s="101"/>
      <c r="AQ379" s="12">
        <v>3373</v>
      </c>
      <c r="AR379" s="12">
        <v>3382</v>
      </c>
      <c r="AS379" s="12">
        <v>3343</v>
      </c>
      <c r="AT379" s="12">
        <v>3344</v>
      </c>
      <c r="AU379" s="1">
        <v>3345</v>
      </c>
      <c r="AV379" s="1">
        <v>3361</v>
      </c>
      <c r="AW379" s="1">
        <v>3330</v>
      </c>
      <c r="AX379" s="1">
        <v>3357</v>
      </c>
    </row>
    <row r="380" spans="1:50">
      <c r="A380" s="47">
        <v>2010</v>
      </c>
      <c r="B380" s="47">
        <v>5</v>
      </c>
      <c r="C380" s="98">
        <v>40367</v>
      </c>
      <c r="D380">
        <v>10138.99</v>
      </c>
      <c r="E380">
        <v>1070.25</v>
      </c>
      <c r="F380">
        <v>2175.4</v>
      </c>
      <c r="G380">
        <v>9535</v>
      </c>
      <c r="H380">
        <v>0</v>
      </c>
      <c r="I380">
        <v>0</v>
      </c>
      <c r="J380">
        <v>0</v>
      </c>
      <c r="K380">
        <v>0</v>
      </c>
      <c r="L380">
        <v>1196.0999999999999</v>
      </c>
      <c r="M380">
        <v>0</v>
      </c>
      <c r="N380">
        <v>1516.4</v>
      </c>
      <c r="O380">
        <v>75.44</v>
      </c>
      <c r="P380">
        <v>396.25</v>
      </c>
      <c r="Q380">
        <v>0</v>
      </c>
      <c r="R380">
        <v>10138.99</v>
      </c>
      <c r="S380">
        <v>1070.25</v>
      </c>
      <c r="T380">
        <v>2175.4</v>
      </c>
      <c r="U380">
        <v>25.71</v>
      </c>
      <c r="V380">
        <v>3.02</v>
      </c>
      <c r="W380">
        <v>1.8</v>
      </c>
      <c r="X380">
        <v>1.3038000000000001</v>
      </c>
      <c r="Y380">
        <v>122.82</v>
      </c>
      <c r="Z380">
        <v>87.69</v>
      </c>
      <c r="AA380">
        <v>77.459999999999994</v>
      </c>
      <c r="AB380">
        <v>0</v>
      </c>
      <c r="AC380">
        <v>2018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 s="101">
        <f ca="1">IF(AND(MAX(OFFSET(D379,-$AJ$5,0):D379)&lt;D380),1,IF(AND(MIN(OFFSET(D379,-$AJ$5,0):D379)&gt;D380),-1,AJ379))</f>
        <v>-1</v>
      </c>
      <c r="AK380" s="101"/>
      <c r="AL380" s="101"/>
      <c r="AM380" s="101"/>
      <c r="AN380" s="101"/>
      <c r="AO380" s="101"/>
      <c r="AP380" s="101"/>
      <c r="AQ380" s="12">
        <v>3418</v>
      </c>
      <c r="AR380" s="12">
        <v>3441</v>
      </c>
      <c r="AS380" s="12">
        <v>3415</v>
      </c>
      <c r="AT380" s="12">
        <v>3437</v>
      </c>
      <c r="AU380" s="1">
        <v>3431</v>
      </c>
      <c r="AV380" s="1">
        <v>3432</v>
      </c>
      <c r="AW380" s="1">
        <v>3398</v>
      </c>
      <c r="AX380" s="1">
        <v>3404</v>
      </c>
    </row>
    <row r="381" spans="1:50">
      <c r="A381" s="47">
        <v>2010</v>
      </c>
      <c r="B381" s="47">
        <v>6</v>
      </c>
      <c r="C381" s="98">
        <v>40368</v>
      </c>
      <c r="D381">
        <v>10198.030000000001</v>
      </c>
      <c r="E381">
        <v>1077.96</v>
      </c>
      <c r="F381">
        <v>2196.4499999999998</v>
      </c>
      <c r="G381">
        <v>9580</v>
      </c>
      <c r="H381">
        <v>0</v>
      </c>
      <c r="I381">
        <v>0</v>
      </c>
      <c r="J381">
        <v>0</v>
      </c>
      <c r="K381">
        <v>0</v>
      </c>
      <c r="L381">
        <v>1209.8</v>
      </c>
      <c r="M381">
        <v>0</v>
      </c>
      <c r="N381">
        <v>1529</v>
      </c>
      <c r="O381">
        <v>76.09</v>
      </c>
      <c r="P381">
        <v>395.25</v>
      </c>
      <c r="Q381">
        <v>0</v>
      </c>
      <c r="R381">
        <v>10198.030000000001</v>
      </c>
      <c r="S381">
        <v>1077.96</v>
      </c>
      <c r="T381">
        <v>2196.4499999999998</v>
      </c>
      <c r="U381">
        <v>24.98</v>
      </c>
      <c r="V381">
        <v>3.06</v>
      </c>
      <c r="W381">
        <v>1.84</v>
      </c>
      <c r="X381">
        <v>1.3254999999999999</v>
      </c>
      <c r="Y381">
        <v>124.28</v>
      </c>
      <c r="Z381">
        <v>88.36</v>
      </c>
      <c r="AA381">
        <v>77.709999999999994</v>
      </c>
      <c r="AB381">
        <v>0</v>
      </c>
      <c r="AC381">
        <v>1902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 s="101">
        <f ca="1">IF(AND(MAX(OFFSET(D380,-$AJ$5,0):D380)&lt;D381),1,IF(AND(MIN(OFFSET(D380,-$AJ$5,0):D380)&gt;D381),-1,AJ380))</f>
        <v>1</v>
      </c>
      <c r="AK381" s="101"/>
      <c r="AL381" s="101"/>
      <c r="AM381" s="101"/>
      <c r="AN381" s="101"/>
      <c r="AO381" s="101"/>
      <c r="AP381" s="101"/>
      <c r="AQ381" s="12">
        <v>3412</v>
      </c>
      <c r="AR381" s="12">
        <v>3430</v>
      </c>
      <c r="AS381" s="12">
        <v>3408</v>
      </c>
      <c r="AT381" s="12">
        <v>3420</v>
      </c>
      <c r="AU381" s="1">
        <v>3417</v>
      </c>
      <c r="AV381" s="1">
        <v>3458</v>
      </c>
      <c r="AW381" s="1">
        <v>3408</v>
      </c>
      <c r="AX381" s="1">
        <v>3451</v>
      </c>
    </row>
    <row r="382" spans="1:50">
      <c r="A382" s="47">
        <v>2010</v>
      </c>
      <c r="B382" s="47">
        <v>2</v>
      </c>
      <c r="C382" s="98">
        <v>40371</v>
      </c>
      <c r="D382">
        <v>10216.27</v>
      </c>
      <c r="E382">
        <v>1078.75</v>
      </c>
      <c r="F382">
        <v>2198.36</v>
      </c>
      <c r="G382">
        <v>9555</v>
      </c>
      <c r="H382">
        <v>0</v>
      </c>
      <c r="I382">
        <v>0</v>
      </c>
      <c r="J382">
        <v>0</v>
      </c>
      <c r="K382">
        <v>0</v>
      </c>
      <c r="L382">
        <v>1198.7</v>
      </c>
      <c r="M382">
        <v>0</v>
      </c>
      <c r="N382">
        <v>1511.5</v>
      </c>
      <c r="O382">
        <v>74.95</v>
      </c>
      <c r="P382">
        <v>391.75</v>
      </c>
      <c r="Q382">
        <v>0</v>
      </c>
      <c r="R382">
        <v>10216.27</v>
      </c>
      <c r="S382">
        <v>1078.75</v>
      </c>
      <c r="T382">
        <v>2198.36</v>
      </c>
      <c r="U382">
        <v>24.43</v>
      </c>
      <c r="V382">
        <v>3.05</v>
      </c>
      <c r="W382">
        <v>1.83</v>
      </c>
      <c r="X382">
        <v>1.3392999999999999</v>
      </c>
      <c r="Y382">
        <v>124.41</v>
      </c>
      <c r="Z382">
        <v>88.66</v>
      </c>
      <c r="AA382">
        <v>77.55</v>
      </c>
      <c r="AB382">
        <v>0</v>
      </c>
      <c r="AC382">
        <v>1902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 s="101">
        <f ca="1">IF(AND(MAX(OFFSET(D381,-$AJ$5,0):D381)&lt;D382),1,IF(AND(MIN(OFFSET(D381,-$AJ$5,0):D381)&gt;D382),-1,AJ381))</f>
        <v>1</v>
      </c>
      <c r="AK382" s="101"/>
      <c r="AL382" s="101"/>
      <c r="AM382" s="101"/>
      <c r="AN382" s="101"/>
      <c r="AO382" s="101"/>
      <c r="AP382" s="101"/>
      <c r="AQ382" s="12">
        <v>3474</v>
      </c>
      <c r="AR382" s="12">
        <v>3480</v>
      </c>
      <c r="AS382" s="12">
        <v>3460</v>
      </c>
      <c r="AT382" s="12">
        <v>3460</v>
      </c>
      <c r="AU382" s="1">
        <v>3463</v>
      </c>
      <c r="AV382" s="1">
        <v>3467</v>
      </c>
      <c r="AW382" s="1">
        <v>3431</v>
      </c>
      <c r="AX382" s="1">
        <v>3452</v>
      </c>
    </row>
    <row r="383" spans="1:50">
      <c r="A383" s="47">
        <v>2010</v>
      </c>
      <c r="B383" s="47">
        <v>3</v>
      </c>
      <c r="C383" s="98">
        <v>40372</v>
      </c>
      <c r="D383">
        <v>10363.02</v>
      </c>
      <c r="E383">
        <v>1095.3399999999999</v>
      </c>
      <c r="F383">
        <v>2242.0300000000002</v>
      </c>
      <c r="G383">
        <v>9525</v>
      </c>
      <c r="H383">
        <v>0</v>
      </c>
      <c r="I383">
        <v>0</v>
      </c>
      <c r="J383">
        <v>0</v>
      </c>
      <c r="K383">
        <v>0</v>
      </c>
      <c r="L383">
        <v>1213.5</v>
      </c>
      <c r="M383">
        <v>0</v>
      </c>
      <c r="N383">
        <v>1531.6</v>
      </c>
      <c r="O383">
        <v>77.59</v>
      </c>
      <c r="P383">
        <v>387</v>
      </c>
      <c r="Q383">
        <v>0</v>
      </c>
      <c r="R383">
        <v>10363.02</v>
      </c>
      <c r="S383">
        <v>1095.3399999999999</v>
      </c>
      <c r="T383">
        <v>2242.0300000000002</v>
      </c>
      <c r="U383">
        <v>24.56</v>
      </c>
      <c r="V383">
        <v>3.11</v>
      </c>
      <c r="W383">
        <v>1.89</v>
      </c>
      <c r="X383">
        <v>1.3493999999999999</v>
      </c>
      <c r="Y383">
        <v>125.14</v>
      </c>
      <c r="Z383">
        <v>88.61</v>
      </c>
      <c r="AA383">
        <v>78.23</v>
      </c>
      <c r="AB383">
        <v>0</v>
      </c>
      <c r="AC383">
        <v>1840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 s="101">
        <f ca="1">IF(AND(MAX(OFFSET(D382,-$AJ$5,0):D382)&lt;D383),1,IF(AND(MIN(OFFSET(D382,-$AJ$5,0):D382)&gt;D383),-1,AJ382))</f>
        <v>1</v>
      </c>
      <c r="AK383" s="101"/>
      <c r="AL383" s="101"/>
      <c r="AM383" s="101"/>
      <c r="AN383" s="101"/>
      <c r="AO383" s="101"/>
      <c r="AP383" s="101"/>
      <c r="AQ383" s="12">
        <v>3427</v>
      </c>
      <c r="AR383" s="12">
        <v>3438</v>
      </c>
      <c r="AS383" s="12">
        <v>3421</v>
      </c>
      <c r="AT383" s="12">
        <v>3425</v>
      </c>
      <c r="AU383" s="1">
        <v>3429</v>
      </c>
      <c r="AV383" s="1">
        <v>3474</v>
      </c>
      <c r="AW383" s="1">
        <v>3427</v>
      </c>
      <c r="AX383" s="1">
        <v>3466</v>
      </c>
    </row>
    <row r="384" spans="1:50">
      <c r="A384" s="47">
        <v>2010</v>
      </c>
      <c r="B384" s="47">
        <v>4</v>
      </c>
      <c r="C384" s="98">
        <v>40373</v>
      </c>
      <c r="D384">
        <v>10366.719999999999</v>
      </c>
      <c r="E384">
        <v>1095.17</v>
      </c>
      <c r="F384">
        <v>2249.84</v>
      </c>
      <c r="G384">
        <v>9405</v>
      </c>
      <c r="H384">
        <v>0</v>
      </c>
      <c r="I384">
        <v>0</v>
      </c>
      <c r="J384">
        <v>0</v>
      </c>
      <c r="K384">
        <v>0</v>
      </c>
      <c r="L384">
        <v>1207</v>
      </c>
      <c r="M384">
        <v>0</v>
      </c>
      <c r="N384">
        <v>1516.8</v>
      </c>
      <c r="O384">
        <v>77.45</v>
      </c>
      <c r="P384">
        <v>396.25</v>
      </c>
      <c r="Q384">
        <v>0</v>
      </c>
      <c r="R384">
        <v>10366.719999999999</v>
      </c>
      <c r="S384">
        <v>1095.17</v>
      </c>
      <c r="T384">
        <v>2249.84</v>
      </c>
      <c r="U384">
        <v>24.89</v>
      </c>
      <c r="V384">
        <v>3.05</v>
      </c>
      <c r="W384">
        <v>1.81</v>
      </c>
      <c r="X384">
        <v>1.3440000000000001</v>
      </c>
      <c r="Y384">
        <v>124.62</v>
      </c>
      <c r="Z384">
        <v>88.72</v>
      </c>
      <c r="AA384">
        <v>78.069999999999993</v>
      </c>
      <c r="AB384">
        <v>0</v>
      </c>
      <c r="AC384">
        <v>1732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 s="101">
        <f ca="1">IF(AND(MAX(OFFSET(D383,-$AJ$5,0):D383)&lt;D384),1,IF(AND(MIN(OFFSET(D383,-$AJ$5,0):D383)&gt;D384),-1,AJ383))</f>
        <v>1</v>
      </c>
      <c r="AK384" s="101"/>
      <c r="AL384" s="101"/>
      <c r="AM384" s="101"/>
      <c r="AN384" s="101"/>
      <c r="AO384" s="101"/>
      <c r="AP384" s="101"/>
      <c r="AQ384" s="12">
        <v>3469</v>
      </c>
      <c r="AR384" s="12">
        <v>3481</v>
      </c>
      <c r="AS384" s="12">
        <v>3468</v>
      </c>
      <c r="AT384" s="12">
        <v>3479</v>
      </c>
      <c r="AU384" s="1">
        <v>3477</v>
      </c>
      <c r="AV384" s="1">
        <v>3482</v>
      </c>
      <c r="AW384" s="1">
        <v>3439</v>
      </c>
      <c r="AX384" s="1">
        <v>3440</v>
      </c>
    </row>
    <row r="385" spans="1:50">
      <c r="A385" s="47">
        <v>2010</v>
      </c>
      <c r="B385" s="47">
        <v>5</v>
      </c>
      <c r="C385" s="98">
        <v>40374</v>
      </c>
      <c r="D385">
        <v>10359.31</v>
      </c>
      <c r="E385">
        <v>1096.48</v>
      </c>
      <c r="F385">
        <v>2249.08</v>
      </c>
      <c r="G385">
        <v>9405</v>
      </c>
      <c r="H385">
        <v>0</v>
      </c>
      <c r="I385">
        <v>0</v>
      </c>
      <c r="J385">
        <v>0</v>
      </c>
      <c r="K385">
        <v>0</v>
      </c>
      <c r="L385">
        <v>1208.3</v>
      </c>
      <c r="M385">
        <v>0</v>
      </c>
      <c r="N385">
        <v>1529.9</v>
      </c>
      <c r="O385">
        <v>77.010000000000005</v>
      </c>
      <c r="P385">
        <v>405.25</v>
      </c>
      <c r="Q385">
        <v>0</v>
      </c>
      <c r="R385">
        <v>10359.31</v>
      </c>
      <c r="S385">
        <v>1096.48</v>
      </c>
      <c r="T385">
        <v>2249.08</v>
      </c>
      <c r="U385">
        <v>25.14</v>
      </c>
      <c r="V385">
        <v>2.98</v>
      </c>
      <c r="W385">
        <v>1.74</v>
      </c>
      <c r="X385">
        <v>1.3586</v>
      </c>
      <c r="Y385">
        <v>122.72</v>
      </c>
      <c r="Z385">
        <v>88.4</v>
      </c>
      <c r="AA385">
        <v>77.099999999999994</v>
      </c>
      <c r="AB385">
        <v>0</v>
      </c>
      <c r="AC385">
        <v>1732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 s="101">
        <f ca="1">IF(AND(MAX(OFFSET(D384,-$AJ$5,0):D384)&lt;D385),1,IF(AND(MIN(OFFSET(D384,-$AJ$5,0):D384)&gt;D385),-1,AJ384))</f>
        <v>1</v>
      </c>
      <c r="AK385" s="101"/>
      <c r="AL385" s="101"/>
      <c r="AM385" s="101"/>
      <c r="AN385" s="101"/>
      <c r="AO385" s="101"/>
      <c r="AP385" s="101"/>
      <c r="AQ385" s="12">
        <v>3447</v>
      </c>
      <c r="AR385" s="12">
        <v>3460</v>
      </c>
      <c r="AS385" s="12">
        <v>3436</v>
      </c>
      <c r="AT385" s="12">
        <v>3439</v>
      </c>
      <c r="AU385" s="1">
        <v>3435</v>
      </c>
      <c r="AV385" s="1">
        <v>3456</v>
      </c>
      <c r="AW385" s="1">
        <v>3415</v>
      </c>
      <c r="AX385" s="1">
        <v>3420</v>
      </c>
    </row>
    <row r="386" spans="1:50">
      <c r="A386" s="47">
        <v>2010</v>
      </c>
      <c r="B386" s="47">
        <v>6</v>
      </c>
      <c r="C386" s="98">
        <v>40375</v>
      </c>
      <c r="D386">
        <v>10097.9</v>
      </c>
      <c r="E386">
        <v>1064.8800000000001</v>
      </c>
      <c r="F386">
        <v>2179.0500000000002</v>
      </c>
      <c r="G386">
        <v>9405</v>
      </c>
      <c r="H386">
        <v>0</v>
      </c>
      <c r="I386">
        <v>0</v>
      </c>
      <c r="J386">
        <v>0</v>
      </c>
      <c r="K386">
        <v>0</v>
      </c>
      <c r="L386">
        <v>1184</v>
      </c>
      <c r="M386">
        <v>0</v>
      </c>
      <c r="N386">
        <v>1509.4</v>
      </c>
      <c r="O386">
        <v>76.790000000000006</v>
      </c>
      <c r="P386">
        <v>407.25</v>
      </c>
      <c r="Q386">
        <v>0</v>
      </c>
      <c r="R386">
        <v>10097.9</v>
      </c>
      <c r="S386">
        <v>1064.8800000000001</v>
      </c>
      <c r="T386">
        <v>2179.0500000000002</v>
      </c>
      <c r="U386">
        <v>26.25</v>
      </c>
      <c r="V386">
        <v>2.94</v>
      </c>
      <c r="W386">
        <v>1.69</v>
      </c>
      <c r="X386">
        <v>1.3632</v>
      </c>
      <c r="Y386">
        <v>120.34</v>
      </c>
      <c r="Z386">
        <v>87.35</v>
      </c>
      <c r="AA386">
        <v>75.27</v>
      </c>
      <c r="AB386">
        <v>0</v>
      </c>
      <c r="AC386">
        <v>1732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 s="101">
        <f ca="1">IF(AND(MAX(OFFSET(D385,-$AJ$5,0):D385)&lt;D386),1,IF(AND(MIN(OFFSET(D385,-$AJ$5,0):D385)&gt;D386),-1,AJ385))</f>
        <v>1</v>
      </c>
      <c r="AK386" s="101"/>
      <c r="AL386" s="101"/>
      <c r="AM386" s="101"/>
      <c r="AN386" s="101"/>
      <c r="AO386" s="101"/>
      <c r="AP386" s="101"/>
      <c r="AQ386" s="12">
        <v>3412</v>
      </c>
      <c r="AR386" s="12">
        <v>3417</v>
      </c>
      <c r="AS386" s="12">
        <v>3384</v>
      </c>
      <c r="AT386" s="12">
        <v>3397</v>
      </c>
      <c r="AU386" s="1">
        <v>3399</v>
      </c>
      <c r="AV386" s="1">
        <v>3400</v>
      </c>
      <c r="AW386" s="1">
        <v>3308</v>
      </c>
      <c r="AX386" s="1">
        <v>3315</v>
      </c>
    </row>
    <row r="387" spans="1:50">
      <c r="A387" s="47">
        <v>2010</v>
      </c>
      <c r="B387" s="47">
        <v>3</v>
      </c>
      <c r="C387" s="98">
        <v>40379</v>
      </c>
      <c r="D387">
        <v>10229.959999999999</v>
      </c>
      <c r="E387">
        <v>1083.48</v>
      </c>
      <c r="F387">
        <v>2222.4899999999998</v>
      </c>
      <c r="G387">
        <v>9295</v>
      </c>
      <c r="H387">
        <v>0</v>
      </c>
      <c r="I387">
        <v>0</v>
      </c>
      <c r="J387">
        <v>0</v>
      </c>
      <c r="K387">
        <v>0</v>
      </c>
      <c r="L387">
        <v>1191.7</v>
      </c>
      <c r="M387">
        <v>0</v>
      </c>
      <c r="N387">
        <v>1514.3</v>
      </c>
      <c r="O387">
        <v>77.58</v>
      </c>
      <c r="P387">
        <v>387.5</v>
      </c>
      <c r="Q387">
        <v>0</v>
      </c>
      <c r="R387">
        <v>10229.959999999999</v>
      </c>
      <c r="S387">
        <v>1083.48</v>
      </c>
      <c r="T387">
        <v>2222.4899999999998</v>
      </c>
      <c r="U387">
        <v>23.93</v>
      </c>
      <c r="V387">
        <v>2.93</v>
      </c>
      <c r="W387">
        <v>1.67</v>
      </c>
      <c r="X387">
        <v>1.3788</v>
      </c>
      <c r="Y387">
        <v>113.83</v>
      </c>
      <c r="Z387">
        <v>86.69</v>
      </c>
      <c r="AA387">
        <v>77.33</v>
      </c>
      <c r="AB387">
        <v>0</v>
      </c>
      <c r="AC387">
        <v>1732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 s="101">
        <f ca="1">IF(AND(MAX(OFFSET(D386,-$AJ$5,0):D386)&lt;D387),1,IF(AND(MIN(OFFSET(D386,-$AJ$5,0):D386)&gt;D387),-1,AJ386))</f>
        <v>1</v>
      </c>
      <c r="AK387" s="101"/>
      <c r="AL387" s="101"/>
      <c r="AM387" s="101"/>
      <c r="AN387" s="101"/>
      <c r="AO387" s="101"/>
      <c r="AP387" s="101"/>
      <c r="AQ387" s="12">
        <v>3304</v>
      </c>
      <c r="AR387" s="12">
        <v>3325</v>
      </c>
      <c r="AS387" s="12">
        <v>3302</v>
      </c>
      <c r="AT387" s="12">
        <v>3324</v>
      </c>
      <c r="AU387" s="1">
        <v>3313</v>
      </c>
      <c r="AV387" s="1">
        <v>3327</v>
      </c>
      <c r="AW387" s="1">
        <v>3291</v>
      </c>
      <c r="AX387" s="1">
        <v>3316</v>
      </c>
    </row>
    <row r="388" spans="1:50">
      <c r="A388" s="47">
        <v>2010</v>
      </c>
      <c r="B388" s="47">
        <v>4</v>
      </c>
      <c r="C388" s="98">
        <v>40380</v>
      </c>
      <c r="D388">
        <v>10120.530000000001</v>
      </c>
      <c r="E388">
        <v>1069.5899999999999</v>
      </c>
      <c r="F388">
        <v>2187.33</v>
      </c>
      <c r="G388">
        <v>9275</v>
      </c>
      <c r="H388">
        <v>0</v>
      </c>
      <c r="I388">
        <v>0</v>
      </c>
      <c r="J388">
        <v>0</v>
      </c>
      <c r="K388">
        <v>0</v>
      </c>
      <c r="L388">
        <v>1191.8</v>
      </c>
      <c r="M388">
        <v>0</v>
      </c>
      <c r="N388">
        <v>1524.8</v>
      </c>
      <c r="O388">
        <v>76.56</v>
      </c>
      <c r="P388">
        <v>393.5</v>
      </c>
      <c r="Q388">
        <v>0</v>
      </c>
      <c r="R388">
        <v>10120.530000000001</v>
      </c>
      <c r="S388">
        <v>1069.5899999999999</v>
      </c>
      <c r="T388">
        <v>2187.33</v>
      </c>
      <c r="U388">
        <v>25.64</v>
      </c>
      <c r="V388">
        <v>2.89</v>
      </c>
      <c r="W388">
        <v>1.65</v>
      </c>
      <c r="X388">
        <v>1.3684000000000001</v>
      </c>
      <c r="Y388">
        <v>116.54</v>
      </c>
      <c r="Z388">
        <v>87.51</v>
      </c>
      <c r="AA388">
        <v>76.42</v>
      </c>
      <c r="AB388">
        <v>0</v>
      </c>
      <c r="AC388">
        <v>1761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 s="101">
        <f ca="1">IF(AND(MAX(OFFSET(D387,-$AJ$5,0):D387)&lt;D388),1,IF(AND(MIN(OFFSET(D387,-$AJ$5,0):D387)&gt;D388),-1,AJ387))</f>
        <v>1</v>
      </c>
      <c r="AK388" s="101"/>
      <c r="AL388" s="101"/>
      <c r="AM388" s="101"/>
      <c r="AN388" s="101"/>
      <c r="AO388" s="101"/>
      <c r="AP388" s="101"/>
      <c r="AQ388" s="12">
        <v>3361</v>
      </c>
      <c r="AR388" s="12">
        <v>3362</v>
      </c>
      <c r="AS388" s="12">
        <v>3338</v>
      </c>
      <c r="AT388" s="12">
        <v>3342</v>
      </c>
      <c r="AU388" s="1">
        <v>3343</v>
      </c>
      <c r="AV388" s="1">
        <v>3363</v>
      </c>
      <c r="AW388" s="1">
        <v>3329</v>
      </c>
      <c r="AX388" s="1">
        <v>3346</v>
      </c>
    </row>
    <row r="389" spans="1:50">
      <c r="A389" s="47">
        <v>2010</v>
      </c>
      <c r="B389" s="47">
        <v>5</v>
      </c>
      <c r="C389" s="98">
        <v>40381</v>
      </c>
      <c r="D389">
        <v>10322.299999999999</v>
      </c>
      <c r="E389">
        <v>1093.67</v>
      </c>
      <c r="F389">
        <v>2245.89</v>
      </c>
      <c r="G389">
        <v>9200</v>
      </c>
      <c r="H389">
        <v>0</v>
      </c>
      <c r="I389">
        <v>0</v>
      </c>
      <c r="J389">
        <v>0</v>
      </c>
      <c r="K389">
        <v>0</v>
      </c>
      <c r="L389">
        <v>1195.5999999999999</v>
      </c>
      <c r="M389">
        <v>0</v>
      </c>
      <c r="N389">
        <v>1525.4</v>
      </c>
      <c r="O389">
        <v>79.3</v>
      </c>
      <c r="P389">
        <v>390.25</v>
      </c>
      <c r="Q389">
        <v>0</v>
      </c>
      <c r="R389">
        <v>10322.299999999999</v>
      </c>
      <c r="S389">
        <v>1093.67</v>
      </c>
      <c r="T389">
        <v>2245.89</v>
      </c>
      <c r="U389">
        <v>24.63</v>
      </c>
      <c r="V389">
        <v>2.93</v>
      </c>
      <c r="W389">
        <v>1.67</v>
      </c>
      <c r="X389">
        <v>1.3832</v>
      </c>
      <c r="Y389">
        <v>119.21</v>
      </c>
      <c r="Z389">
        <v>87.04</v>
      </c>
      <c r="AA389">
        <v>77.61</v>
      </c>
      <c r="AB389">
        <v>0</v>
      </c>
      <c r="AC389">
        <v>1781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 s="101">
        <f ca="1">IF(AND(MAX(OFFSET(D388,-$AJ$5,0):D388)&lt;D389),1,IF(AND(MIN(OFFSET(D388,-$AJ$5,0):D388)&gt;D389),-1,AJ388))</f>
        <v>1</v>
      </c>
      <c r="AK389" s="101"/>
      <c r="AL389" s="101"/>
      <c r="AM389" s="101"/>
      <c r="AN389" s="101"/>
      <c r="AO389" s="101"/>
      <c r="AP389" s="101"/>
      <c r="AQ389" s="12">
        <v>3320</v>
      </c>
      <c r="AR389" s="12">
        <v>3326</v>
      </c>
      <c r="AS389" s="12">
        <v>3289</v>
      </c>
      <c r="AT389" s="12">
        <v>3291</v>
      </c>
      <c r="AU389" s="1">
        <v>3309</v>
      </c>
      <c r="AV389" s="1">
        <v>3358</v>
      </c>
      <c r="AW389" s="1">
        <v>3306</v>
      </c>
      <c r="AX389" s="1">
        <v>3358</v>
      </c>
    </row>
    <row r="390" spans="1:50">
      <c r="A390" s="47">
        <v>2010</v>
      </c>
      <c r="B390" s="47">
        <v>6</v>
      </c>
      <c r="C390" s="98">
        <v>40382</v>
      </c>
      <c r="D390">
        <v>10424.620000000001</v>
      </c>
      <c r="E390">
        <v>1102.6600000000001</v>
      </c>
      <c r="F390">
        <v>2269.4699999999998</v>
      </c>
      <c r="G390">
        <v>9430</v>
      </c>
      <c r="H390">
        <v>0</v>
      </c>
      <c r="I390">
        <v>0</v>
      </c>
      <c r="J390">
        <v>0</v>
      </c>
      <c r="K390">
        <v>0</v>
      </c>
      <c r="L390">
        <v>1187.8</v>
      </c>
      <c r="M390">
        <v>0</v>
      </c>
      <c r="N390">
        <v>1538.7</v>
      </c>
      <c r="O390">
        <v>78.98</v>
      </c>
      <c r="P390">
        <v>384.5</v>
      </c>
      <c r="Q390">
        <v>0</v>
      </c>
      <c r="R390">
        <v>10424.620000000001</v>
      </c>
      <c r="S390">
        <v>1102.6600000000001</v>
      </c>
      <c r="T390">
        <v>2269.4699999999998</v>
      </c>
      <c r="U390">
        <v>23.47</v>
      </c>
      <c r="V390">
        <v>2.99</v>
      </c>
      <c r="W390">
        <v>1.73</v>
      </c>
      <c r="X390">
        <v>1.3928</v>
      </c>
      <c r="Y390">
        <v>117.4</v>
      </c>
      <c r="Z390">
        <v>86.93</v>
      </c>
      <c r="AA390">
        <v>78.33</v>
      </c>
      <c r="AB390">
        <v>0</v>
      </c>
      <c r="AC390">
        <v>1826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 s="101">
        <f ca="1">IF(AND(MAX(OFFSET(D389,-$AJ$5,0):D389)&lt;D390),1,IF(AND(MIN(OFFSET(D389,-$AJ$5,0):D389)&gt;D390),-1,AJ389))</f>
        <v>1</v>
      </c>
      <c r="AK390" s="101"/>
      <c r="AL390" s="101"/>
      <c r="AM390" s="101"/>
      <c r="AN390" s="101"/>
      <c r="AO390" s="101"/>
      <c r="AP390" s="101"/>
      <c r="AQ390" s="12">
        <v>3364</v>
      </c>
      <c r="AR390" s="12">
        <v>3364</v>
      </c>
      <c r="AS390" s="12">
        <v>3341</v>
      </c>
      <c r="AT390" s="12">
        <v>3361</v>
      </c>
      <c r="AU390" s="1">
        <v>3362</v>
      </c>
      <c r="AV390" s="1">
        <v>3389</v>
      </c>
      <c r="AW390" s="1">
        <v>3357</v>
      </c>
      <c r="AX390" s="1">
        <v>3357</v>
      </c>
    </row>
    <row r="391" spans="1:50">
      <c r="A391" s="47">
        <v>2010</v>
      </c>
      <c r="B391" s="47">
        <v>2</v>
      </c>
      <c r="C391" s="98">
        <v>40385</v>
      </c>
      <c r="D391">
        <v>10525.43</v>
      </c>
      <c r="E391">
        <v>1115.01</v>
      </c>
      <c r="F391">
        <v>2296.4299999999998</v>
      </c>
      <c r="G391">
        <v>9495</v>
      </c>
      <c r="H391">
        <v>0</v>
      </c>
      <c r="I391">
        <v>0</v>
      </c>
      <c r="J391">
        <v>0</v>
      </c>
      <c r="K391">
        <v>0</v>
      </c>
      <c r="L391">
        <v>1183.0999999999999</v>
      </c>
      <c r="M391">
        <v>0</v>
      </c>
      <c r="N391">
        <v>1552.7</v>
      </c>
      <c r="O391">
        <v>78.98</v>
      </c>
      <c r="P391">
        <v>378</v>
      </c>
      <c r="Q391">
        <v>0</v>
      </c>
      <c r="R391">
        <v>10525.43</v>
      </c>
      <c r="S391">
        <v>1115.01</v>
      </c>
      <c r="T391">
        <v>2296.4299999999998</v>
      </c>
      <c r="U391">
        <v>22.73</v>
      </c>
      <c r="V391">
        <v>2.99</v>
      </c>
      <c r="W391">
        <v>1.73</v>
      </c>
      <c r="X391">
        <v>1.3923000000000001</v>
      </c>
      <c r="Y391">
        <v>117.53</v>
      </c>
      <c r="Z391">
        <v>87.5</v>
      </c>
      <c r="AA391">
        <v>78.38</v>
      </c>
      <c r="AB391">
        <v>0</v>
      </c>
      <c r="AC391">
        <v>1841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 s="101">
        <f ca="1">IF(AND(MAX(OFFSET(D390,-$AJ$5,0):D390)&lt;D391),1,IF(AND(MIN(OFFSET(D390,-$AJ$5,0):D390)&gt;D391),-1,AJ390))</f>
        <v>1</v>
      </c>
      <c r="AK391" s="101"/>
      <c r="AL391" s="101"/>
      <c r="AM391" s="101"/>
      <c r="AN391" s="101"/>
      <c r="AO391" s="101"/>
      <c r="AP391" s="101"/>
      <c r="AQ391" s="12">
        <v>3365</v>
      </c>
      <c r="AR391" s="12">
        <v>3374</v>
      </c>
      <c r="AS391" s="12">
        <v>3361</v>
      </c>
      <c r="AT391" s="12">
        <v>3362</v>
      </c>
      <c r="AU391" s="1">
        <v>3353</v>
      </c>
      <c r="AV391" s="1">
        <v>3354</v>
      </c>
      <c r="AW391" s="1">
        <v>3321</v>
      </c>
      <c r="AX391" s="1">
        <v>3335</v>
      </c>
    </row>
    <row r="392" spans="1:50">
      <c r="A392" s="47">
        <v>2010</v>
      </c>
      <c r="B392" s="47">
        <v>3</v>
      </c>
      <c r="C392" s="98">
        <v>40386</v>
      </c>
      <c r="D392">
        <v>10537.69</v>
      </c>
      <c r="E392">
        <v>1113.8399999999999</v>
      </c>
      <c r="F392">
        <v>2288.25</v>
      </c>
      <c r="G392">
        <v>9505</v>
      </c>
      <c r="H392">
        <v>0</v>
      </c>
      <c r="I392">
        <v>0</v>
      </c>
      <c r="J392">
        <v>0</v>
      </c>
      <c r="K392">
        <v>0</v>
      </c>
      <c r="L392">
        <v>1158</v>
      </c>
      <c r="M392">
        <v>0</v>
      </c>
      <c r="N392">
        <v>1534.5</v>
      </c>
      <c r="O392">
        <v>77.5</v>
      </c>
      <c r="P392">
        <v>377</v>
      </c>
      <c r="Q392">
        <v>0</v>
      </c>
      <c r="R392">
        <v>10537.69</v>
      </c>
      <c r="S392">
        <v>1113.8399999999999</v>
      </c>
      <c r="T392">
        <v>2288.25</v>
      </c>
      <c r="U392">
        <v>23.19</v>
      </c>
      <c r="V392">
        <v>3.05</v>
      </c>
      <c r="W392">
        <v>1.79</v>
      </c>
      <c r="X392">
        <v>1.3925000000000001</v>
      </c>
      <c r="Y392">
        <v>116.06</v>
      </c>
      <c r="Z392">
        <v>86.87</v>
      </c>
      <c r="AA392">
        <v>79.31</v>
      </c>
      <c r="AB392">
        <v>0</v>
      </c>
      <c r="AC392">
        <v>1869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 s="101">
        <f ca="1">IF(AND(MAX(OFFSET(D391,-$AJ$5,0):D391)&lt;D392),1,IF(AND(MIN(OFFSET(D391,-$AJ$5,0):D391)&gt;D392),-1,AJ391))</f>
        <v>1</v>
      </c>
      <c r="AK392" s="101"/>
      <c r="AL392" s="101"/>
      <c r="AM392" s="101"/>
      <c r="AN392" s="101"/>
      <c r="AO392" s="101"/>
      <c r="AP392" s="101"/>
      <c r="AQ392" s="12">
        <v>3320</v>
      </c>
      <c r="AR392" s="12">
        <v>3328</v>
      </c>
      <c r="AS392" s="12">
        <v>3316</v>
      </c>
      <c r="AT392" s="12">
        <v>3326</v>
      </c>
      <c r="AU392" s="1">
        <v>3337</v>
      </c>
      <c r="AV392" s="1">
        <v>3347</v>
      </c>
      <c r="AW392" s="1">
        <v>3306</v>
      </c>
      <c r="AX392" s="1">
        <v>3308</v>
      </c>
    </row>
    <row r="393" spans="1:50">
      <c r="A393" s="47">
        <v>2010</v>
      </c>
      <c r="B393" s="47">
        <v>4</v>
      </c>
      <c r="C393" s="98">
        <v>40387</v>
      </c>
      <c r="D393">
        <v>10497.88</v>
      </c>
      <c r="E393">
        <v>1106.1300000000001</v>
      </c>
      <c r="F393">
        <v>2264.56</v>
      </c>
      <c r="G393">
        <v>9730</v>
      </c>
      <c r="H393">
        <v>0</v>
      </c>
      <c r="I393">
        <v>0</v>
      </c>
      <c r="J393">
        <v>0</v>
      </c>
      <c r="K393">
        <v>0</v>
      </c>
      <c r="L393">
        <v>1160.4000000000001</v>
      </c>
      <c r="M393">
        <v>0</v>
      </c>
      <c r="N393">
        <v>1539.5</v>
      </c>
      <c r="O393">
        <v>76.989999999999995</v>
      </c>
      <c r="P393">
        <v>390.75</v>
      </c>
      <c r="Q393">
        <v>0</v>
      </c>
      <c r="R393">
        <v>10497.88</v>
      </c>
      <c r="S393">
        <v>1106.1300000000001</v>
      </c>
      <c r="T393">
        <v>2264.56</v>
      </c>
      <c r="U393">
        <v>24.25</v>
      </c>
      <c r="V393">
        <v>3</v>
      </c>
      <c r="W393">
        <v>1.71</v>
      </c>
      <c r="X393">
        <v>1.3919999999999999</v>
      </c>
      <c r="Y393">
        <v>114.21</v>
      </c>
      <c r="Z393">
        <v>87.89</v>
      </c>
      <c r="AA393">
        <v>78.099999999999994</v>
      </c>
      <c r="AB393">
        <v>0</v>
      </c>
      <c r="AC393">
        <v>1901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 s="101">
        <f ca="1">IF(AND(MAX(OFFSET(D392,-$AJ$5,0):D392)&lt;D393),1,IF(AND(MIN(OFFSET(D392,-$AJ$5,0):D392)&gt;D393),-1,AJ392))</f>
        <v>1</v>
      </c>
      <c r="AK393" s="101"/>
      <c r="AL393" s="101"/>
      <c r="AM393" s="101"/>
      <c r="AN393" s="101"/>
      <c r="AO393" s="101"/>
      <c r="AP393" s="101"/>
      <c r="AQ393" s="12">
        <v>3292</v>
      </c>
      <c r="AR393" s="12">
        <v>3299</v>
      </c>
      <c r="AS393" s="12">
        <v>3287</v>
      </c>
      <c r="AT393" s="12">
        <v>3298</v>
      </c>
      <c r="AU393" s="1">
        <v>3301</v>
      </c>
      <c r="AV393" s="1">
        <v>3308</v>
      </c>
      <c r="AW393" s="1">
        <v>3266</v>
      </c>
      <c r="AX393" s="1">
        <v>3273</v>
      </c>
    </row>
    <row r="394" spans="1:50">
      <c r="A394" s="47">
        <v>2010</v>
      </c>
      <c r="B394" s="47">
        <v>5</v>
      </c>
      <c r="C394" s="98">
        <v>40388</v>
      </c>
      <c r="D394">
        <v>10467.16</v>
      </c>
      <c r="E394">
        <v>1101.53</v>
      </c>
      <c r="F394">
        <v>2251.69</v>
      </c>
      <c r="G394">
        <v>9695</v>
      </c>
      <c r="H394">
        <v>0</v>
      </c>
      <c r="I394">
        <v>0</v>
      </c>
      <c r="J394">
        <v>0</v>
      </c>
      <c r="K394">
        <v>0</v>
      </c>
      <c r="L394">
        <v>1169.8</v>
      </c>
      <c r="M394">
        <v>0</v>
      </c>
      <c r="N394">
        <v>1563.4</v>
      </c>
      <c r="O394">
        <v>78.36</v>
      </c>
      <c r="P394">
        <v>393.75</v>
      </c>
      <c r="Q394">
        <v>0</v>
      </c>
      <c r="R394">
        <v>10467.16</v>
      </c>
      <c r="S394">
        <v>1101.53</v>
      </c>
      <c r="T394">
        <v>2251.69</v>
      </c>
      <c r="U394">
        <v>24.13</v>
      </c>
      <c r="V394">
        <v>3</v>
      </c>
      <c r="W394">
        <v>1.7</v>
      </c>
      <c r="X394">
        <v>1.3959999999999999</v>
      </c>
      <c r="Y394">
        <v>114.7</v>
      </c>
      <c r="Z394">
        <v>87.45</v>
      </c>
      <c r="AA394">
        <v>78.22</v>
      </c>
      <c r="AB394">
        <v>0</v>
      </c>
      <c r="AC394">
        <v>1901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 s="101">
        <f ca="1">IF(AND(MAX(OFFSET(D393,-$AJ$5,0):D393)&lt;D394),1,IF(AND(MIN(OFFSET(D393,-$AJ$5,0):D393)&gt;D394),-1,AJ393))</f>
        <v>1</v>
      </c>
      <c r="AK394" s="101"/>
      <c r="AL394" s="101"/>
      <c r="AM394" s="101"/>
      <c r="AN394" s="101"/>
      <c r="AO394" s="101"/>
      <c r="AP394" s="101"/>
      <c r="AQ394" s="12">
        <v>3282</v>
      </c>
      <c r="AR394" s="12">
        <v>3293</v>
      </c>
      <c r="AS394" s="12">
        <v>3273</v>
      </c>
      <c r="AT394" s="12">
        <v>3292</v>
      </c>
      <c r="AU394" s="1">
        <v>3286</v>
      </c>
      <c r="AV394" s="1">
        <v>3293</v>
      </c>
      <c r="AW394" s="1">
        <v>3252</v>
      </c>
      <c r="AX394" s="1">
        <v>3263</v>
      </c>
    </row>
    <row r="395" spans="1:50">
      <c r="A395" s="47">
        <v>2010</v>
      </c>
      <c r="B395" s="47">
        <v>6</v>
      </c>
      <c r="C395" s="98">
        <v>40389</v>
      </c>
      <c r="D395">
        <v>10465.94</v>
      </c>
      <c r="E395">
        <v>1101.5999999999999</v>
      </c>
      <c r="F395">
        <v>2254.6999999999998</v>
      </c>
      <c r="G395">
        <v>9560</v>
      </c>
      <c r="H395">
        <v>0</v>
      </c>
      <c r="I395">
        <v>0</v>
      </c>
      <c r="J395">
        <v>0</v>
      </c>
      <c r="K395">
        <v>0</v>
      </c>
      <c r="L395">
        <v>1182.4000000000001</v>
      </c>
      <c r="M395">
        <v>0</v>
      </c>
      <c r="N395">
        <v>1576.8</v>
      </c>
      <c r="O395">
        <v>78.95</v>
      </c>
      <c r="P395">
        <v>406.75</v>
      </c>
      <c r="Q395">
        <v>0</v>
      </c>
      <c r="R395">
        <v>10465.94</v>
      </c>
      <c r="S395">
        <v>1101.5999999999999</v>
      </c>
      <c r="T395">
        <v>2254.6999999999998</v>
      </c>
      <c r="U395">
        <v>23.5</v>
      </c>
      <c r="V395">
        <v>2.91</v>
      </c>
      <c r="W395">
        <v>1.6</v>
      </c>
      <c r="X395">
        <v>1.4076</v>
      </c>
      <c r="Y395">
        <v>112.61</v>
      </c>
      <c r="Z395">
        <v>86.77</v>
      </c>
      <c r="AA395">
        <v>78.209999999999994</v>
      </c>
      <c r="AB395">
        <v>0</v>
      </c>
      <c r="AC395">
        <v>1967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 s="101">
        <f ca="1">IF(AND(MAX(OFFSET(D394,-$AJ$5,0):D394)&lt;D395),1,IF(AND(MIN(OFFSET(D394,-$AJ$5,0):D394)&gt;D395),-1,AJ394))</f>
        <v>1</v>
      </c>
      <c r="AK395" s="101"/>
      <c r="AL395" s="101"/>
      <c r="AM395" s="101"/>
      <c r="AN395" s="101"/>
      <c r="AO395" s="101"/>
      <c r="AP395" s="101"/>
      <c r="AQ395" s="12">
        <v>3268</v>
      </c>
      <c r="AR395" s="12">
        <v>3271</v>
      </c>
      <c r="AS395" s="12">
        <v>3249</v>
      </c>
      <c r="AT395" s="12">
        <v>3258</v>
      </c>
      <c r="AU395" s="1">
        <v>3256</v>
      </c>
      <c r="AV395" s="1">
        <v>3272</v>
      </c>
      <c r="AW395" s="1">
        <v>3246</v>
      </c>
      <c r="AX395" s="1">
        <v>3261</v>
      </c>
    </row>
    <row r="396" spans="1:50">
      <c r="A396" s="47">
        <v>2010</v>
      </c>
      <c r="B396" s="47">
        <v>2</v>
      </c>
      <c r="C396" s="98">
        <v>40392</v>
      </c>
      <c r="D396">
        <v>10674.38</v>
      </c>
      <c r="E396">
        <v>1125.8599999999999</v>
      </c>
      <c r="F396">
        <v>2295.36</v>
      </c>
      <c r="G396">
        <v>9560</v>
      </c>
      <c r="H396">
        <v>0</v>
      </c>
      <c r="I396">
        <v>0</v>
      </c>
      <c r="J396">
        <v>0</v>
      </c>
      <c r="K396">
        <v>0</v>
      </c>
      <c r="L396">
        <v>1184.0999999999999</v>
      </c>
      <c r="M396">
        <v>0</v>
      </c>
      <c r="N396">
        <v>1602.2</v>
      </c>
      <c r="O396">
        <v>81.34</v>
      </c>
      <c r="P396">
        <v>404.5</v>
      </c>
      <c r="Q396">
        <v>0</v>
      </c>
      <c r="R396">
        <v>10674.38</v>
      </c>
      <c r="S396">
        <v>1125.8599999999999</v>
      </c>
      <c r="T396">
        <v>2295.36</v>
      </c>
      <c r="U396">
        <v>22.01</v>
      </c>
      <c r="V396">
        <v>2.96</v>
      </c>
      <c r="W396">
        <v>1.64</v>
      </c>
      <c r="X396">
        <v>1.3972</v>
      </c>
      <c r="Y396">
        <v>113.7</v>
      </c>
      <c r="Z396">
        <v>86.42</v>
      </c>
      <c r="AA396">
        <v>78.91</v>
      </c>
      <c r="AB396">
        <v>0</v>
      </c>
      <c r="AC396">
        <v>1967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 s="101">
        <f ca="1">IF(AND(MAX(OFFSET(D395,-$AJ$5,0):D395)&lt;D396),1,IF(AND(MIN(OFFSET(D395,-$AJ$5,0):D395)&gt;D396),-1,AJ395))</f>
        <v>1</v>
      </c>
      <c r="AK396" s="101"/>
      <c r="AL396" s="101"/>
      <c r="AM396" s="101"/>
      <c r="AN396" s="101"/>
      <c r="AO396" s="101"/>
      <c r="AP396" s="101"/>
      <c r="AQ396" s="12">
        <v>3296</v>
      </c>
      <c r="AR396" s="12">
        <v>3308</v>
      </c>
      <c r="AS396" s="12">
        <v>3292</v>
      </c>
      <c r="AT396" s="12">
        <v>3304</v>
      </c>
      <c r="AU396" s="1">
        <v>3306</v>
      </c>
      <c r="AV396" s="1">
        <v>3326</v>
      </c>
      <c r="AW396" s="1">
        <v>3281</v>
      </c>
      <c r="AX396" s="1">
        <v>3315</v>
      </c>
    </row>
    <row r="397" spans="1:50">
      <c r="A397" s="47">
        <v>2010</v>
      </c>
      <c r="B397" s="47">
        <v>3</v>
      </c>
      <c r="C397" s="98">
        <v>40393</v>
      </c>
      <c r="D397">
        <v>10636.38</v>
      </c>
      <c r="E397">
        <v>1120.46</v>
      </c>
      <c r="F397">
        <v>2283.52</v>
      </c>
      <c r="G397">
        <v>9675</v>
      </c>
      <c r="H397">
        <v>0</v>
      </c>
      <c r="I397">
        <v>0</v>
      </c>
      <c r="J397">
        <v>0</v>
      </c>
      <c r="K397">
        <v>0</v>
      </c>
      <c r="L397">
        <v>1186.5999999999999</v>
      </c>
      <c r="M397">
        <v>0</v>
      </c>
      <c r="N397">
        <v>1583</v>
      </c>
      <c r="O397">
        <v>82.48</v>
      </c>
      <c r="P397">
        <v>404</v>
      </c>
      <c r="Q397">
        <v>0</v>
      </c>
      <c r="R397">
        <v>10636.38</v>
      </c>
      <c r="S397">
        <v>1120.46</v>
      </c>
      <c r="T397">
        <v>2283.52</v>
      </c>
      <c r="U397">
        <v>22.63</v>
      </c>
      <c r="V397">
        <v>2.91</v>
      </c>
      <c r="W397">
        <v>1.55</v>
      </c>
      <c r="X397">
        <v>1.3974</v>
      </c>
      <c r="Y397">
        <v>112.01</v>
      </c>
      <c r="Z397">
        <v>86.48</v>
      </c>
      <c r="AA397">
        <v>78.41</v>
      </c>
      <c r="AB397">
        <v>0</v>
      </c>
      <c r="AC397">
        <v>1964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 s="101">
        <f ca="1">IF(AND(MAX(OFFSET(D396,-$AJ$5,0):D396)&lt;D397),1,IF(AND(MIN(OFFSET(D396,-$AJ$5,0):D396)&gt;D397),-1,AJ396))</f>
        <v>1</v>
      </c>
      <c r="AK397" s="101"/>
      <c r="AL397" s="101"/>
      <c r="AM397" s="101"/>
      <c r="AN397" s="101"/>
      <c r="AO397" s="101"/>
      <c r="AP397" s="101"/>
      <c r="AQ397" s="12">
        <v>3301</v>
      </c>
      <c r="AR397" s="12">
        <v>3306</v>
      </c>
      <c r="AS397" s="12">
        <v>3293</v>
      </c>
      <c r="AT397" s="12">
        <v>3298</v>
      </c>
      <c r="AU397" s="1">
        <v>3281</v>
      </c>
      <c r="AV397" s="1">
        <v>3297</v>
      </c>
      <c r="AW397" s="1">
        <v>3271</v>
      </c>
      <c r="AX397" s="1">
        <v>3292</v>
      </c>
    </row>
    <row r="398" spans="1:50">
      <c r="A398" s="47">
        <v>2010</v>
      </c>
      <c r="B398" s="47">
        <v>4</v>
      </c>
      <c r="C398" s="98">
        <v>40394</v>
      </c>
      <c r="D398">
        <v>10680.43</v>
      </c>
      <c r="E398">
        <v>1127.24</v>
      </c>
      <c r="F398">
        <v>2303.5700000000002</v>
      </c>
      <c r="G398">
        <v>9495</v>
      </c>
      <c r="H398">
        <v>0</v>
      </c>
      <c r="I398">
        <v>0</v>
      </c>
      <c r="J398">
        <v>0</v>
      </c>
      <c r="K398">
        <v>0</v>
      </c>
      <c r="L398">
        <v>1194.5</v>
      </c>
      <c r="M398">
        <v>0</v>
      </c>
      <c r="N398">
        <v>1583.5</v>
      </c>
      <c r="O398">
        <v>82.47</v>
      </c>
      <c r="P398">
        <v>415</v>
      </c>
      <c r="Q398">
        <v>0</v>
      </c>
      <c r="R398">
        <v>10680.43</v>
      </c>
      <c r="S398">
        <v>1127.24</v>
      </c>
      <c r="T398">
        <v>2303.5700000000002</v>
      </c>
      <c r="U398">
        <v>22.21</v>
      </c>
      <c r="V398">
        <v>2.95</v>
      </c>
      <c r="W398">
        <v>1.62</v>
      </c>
      <c r="X398">
        <v>1.3732</v>
      </c>
      <c r="Y398">
        <v>113.07</v>
      </c>
      <c r="Z398">
        <v>85.76</v>
      </c>
      <c r="AA398">
        <v>79.069999999999993</v>
      </c>
      <c r="AB398">
        <v>0</v>
      </c>
      <c r="AC398">
        <v>1957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 s="101">
        <f ca="1">IF(AND(MAX(OFFSET(D397,-$AJ$5,0):D397)&lt;D398),1,IF(AND(MIN(OFFSET(D397,-$AJ$5,0):D397)&gt;D398),-1,AJ397))</f>
        <v>1</v>
      </c>
      <c r="AK398" s="101"/>
      <c r="AL398" s="101"/>
      <c r="AM398" s="101"/>
      <c r="AN398" s="101"/>
      <c r="AO398" s="101"/>
      <c r="AP398" s="101"/>
      <c r="AQ398" s="12">
        <v>3294</v>
      </c>
      <c r="AR398" s="12">
        <v>3297</v>
      </c>
      <c r="AS398" s="12">
        <v>3277</v>
      </c>
      <c r="AT398" s="12">
        <v>3288</v>
      </c>
      <c r="AU398" s="1">
        <v>3291</v>
      </c>
      <c r="AV398" s="1">
        <v>3329</v>
      </c>
      <c r="AW398" s="1">
        <v>3291</v>
      </c>
      <c r="AX398" s="1">
        <v>3328</v>
      </c>
    </row>
    <row r="399" spans="1:50">
      <c r="A399" s="47">
        <v>2010</v>
      </c>
      <c r="B399" s="47">
        <v>5</v>
      </c>
      <c r="C399" s="98">
        <v>40395</v>
      </c>
      <c r="D399">
        <v>10674.98</v>
      </c>
      <c r="E399">
        <v>1125.81</v>
      </c>
      <c r="F399">
        <v>2293.06</v>
      </c>
      <c r="G399">
        <v>9620</v>
      </c>
      <c r="H399">
        <v>0</v>
      </c>
      <c r="I399">
        <v>0</v>
      </c>
      <c r="J399">
        <v>0</v>
      </c>
      <c r="K399">
        <v>0</v>
      </c>
      <c r="L399">
        <v>1197.9000000000001</v>
      </c>
      <c r="M399">
        <v>0</v>
      </c>
      <c r="N399">
        <v>1572.5</v>
      </c>
      <c r="O399">
        <v>82.01</v>
      </c>
      <c r="P399">
        <v>418</v>
      </c>
      <c r="Q399">
        <v>0</v>
      </c>
      <c r="R399">
        <v>10674.98</v>
      </c>
      <c r="S399">
        <v>1125.81</v>
      </c>
      <c r="T399">
        <v>2293.06</v>
      </c>
      <c r="U399">
        <v>22.1</v>
      </c>
      <c r="V399">
        <v>2.91</v>
      </c>
      <c r="W399">
        <v>1.58</v>
      </c>
      <c r="X399">
        <v>1.3952</v>
      </c>
      <c r="Y399">
        <v>111.57</v>
      </c>
      <c r="Z399">
        <v>86.26</v>
      </c>
      <c r="AA399">
        <v>78.540000000000006</v>
      </c>
      <c r="AB399">
        <v>0</v>
      </c>
      <c r="AC399">
        <v>1978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 s="101">
        <f ca="1">IF(AND(MAX(OFFSET(D398,-$AJ$5,0):D398)&lt;D399),1,IF(AND(MIN(OFFSET(D398,-$AJ$5,0):D398)&gt;D399),-1,AJ398))</f>
        <v>1</v>
      </c>
      <c r="AK399" s="101"/>
      <c r="AL399" s="101"/>
      <c r="AM399" s="101"/>
      <c r="AN399" s="101"/>
      <c r="AO399" s="101"/>
      <c r="AP399" s="101"/>
      <c r="AQ399" s="12">
        <v>3329</v>
      </c>
      <c r="AR399" s="12">
        <v>3335</v>
      </c>
      <c r="AS399" s="12">
        <v>3314</v>
      </c>
      <c r="AT399" s="12">
        <v>3316</v>
      </c>
      <c r="AU399" s="1">
        <v>3332</v>
      </c>
      <c r="AV399" s="1">
        <v>3332</v>
      </c>
      <c r="AW399" s="1">
        <v>3302</v>
      </c>
      <c r="AX399" s="1">
        <v>3308</v>
      </c>
    </row>
    <row r="400" spans="1:50">
      <c r="A400" s="47">
        <v>2010</v>
      </c>
      <c r="B400" s="47">
        <v>6</v>
      </c>
      <c r="C400" s="98">
        <v>40396</v>
      </c>
      <c r="D400">
        <v>10653.56</v>
      </c>
      <c r="E400">
        <v>1121.6400000000001</v>
      </c>
      <c r="F400">
        <v>2288.4699999999998</v>
      </c>
      <c r="G400">
        <v>9555</v>
      </c>
      <c r="H400">
        <v>0</v>
      </c>
      <c r="I400">
        <v>0</v>
      </c>
      <c r="J400">
        <v>0</v>
      </c>
      <c r="K400">
        <v>0</v>
      </c>
      <c r="L400">
        <v>1204.0999999999999</v>
      </c>
      <c r="M400">
        <v>0</v>
      </c>
      <c r="N400">
        <v>1570.8</v>
      </c>
      <c r="O400">
        <v>80.7</v>
      </c>
      <c r="P400">
        <v>420</v>
      </c>
      <c r="Q400">
        <v>0</v>
      </c>
      <c r="R400">
        <v>10653.56</v>
      </c>
      <c r="S400">
        <v>1121.6400000000001</v>
      </c>
      <c r="T400">
        <v>2288.4699999999998</v>
      </c>
      <c r="U400">
        <v>21.74</v>
      </c>
      <c r="V400">
        <v>2.82</v>
      </c>
      <c r="W400">
        <v>1.51</v>
      </c>
      <c r="X400">
        <v>1.3915999999999999</v>
      </c>
      <c r="Y400">
        <v>111.2</v>
      </c>
      <c r="Z400">
        <v>85.8</v>
      </c>
      <c r="AA400">
        <v>78.540000000000006</v>
      </c>
      <c r="AB400">
        <v>0</v>
      </c>
      <c r="AC400">
        <v>2030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s="101">
        <f ca="1">IF(AND(MAX(OFFSET(D399,-$AJ$5,0):D399)&lt;D400),1,IF(AND(MIN(OFFSET(D399,-$AJ$5,0):D399)&gt;D400),-1,AJ399))</f>
        <v>1</v>
      </c>
      <c r="AK400" s="101"/>
      <c r="AL400" s="101"/>
      <c r="AM400" s="101"/>
      <c r="AN400" s="101"/>
      <c r="AO400" s="101"/>
      <c r="AP400" s="101"/>
      <c r="AQ400" s="12">
        <v>3302</v>
      </c>
      <c r="AR400" s="12">
        <v>3327</v>
      </c>
      <c r="AS400" s="12">
        <v>3297</v>
      </c>
      <c r="AT400" s="12">
        <v>3327</v>
      </c>
      <c r="AU400" s="1">
        <v>3327</v>
      </c>
      <c r="AV400" s="1">
        <v>3330</v>
      </c>
      <c r="AW400" s="1">
        <v>3293</v>
      </c>
      <c r="AX400" s="1">
        <v>3326</v>
      </c>
    </row>
    <row r="401" spans="1:50">
      <c r="A401" s="47">
        <v>2010</v>
      </c>
      <c r="B401" s="47">
        <v>2</v>
      </c>
      <c r="C401" s="98">
        <v>40399</v>
      </c>
      <c r="D401">
        <v>10698.75</v>
      </c>
      <c r="E401">
        <v>1127.79</v>
      </c>
      <c r="F401">
        <v>2305.69</v>
      </c>
      <c r="G401">
        <v>9555</v>
      </c>
      <c r="H401">
        <v>0</v>
      </c>
      <c r="I401">
        <v>0</v>
      </c>
      <c r="J401">
        <v>0</v>
      </c>
      <c r="K401">
        <v>0</v>
      </c>
      <c r="L401">
        <v>1201.4000000000001</v>
      </c>
      <c r="M401">
        <v>0</v>
      </c>
      <c r="N401">
        <v>1542.9</v>
      </c>
      <c r="O401">
        <v>81.48</v>
      </c>
      <c r="P401">
        <v>418</v>
      </c>
      <c r="Q401">
        <v>0</v>
      </c>
      <c r="R401">
        <v>10698.75</v>
      </c>
      <c r="S401">
        <v>1127.79</v>
      </c>
      <c r="T401">
        <v>2305.69</v>
      </c>
      <c r="U401">
        <v>22.14</v>
      </c>
      <c r="V401">
        <v>2.82</v>
      </c>
      <c r="W401">
        <v>1.53</v>
      </c>
      <c r="X401">
        <v>1.3942000000000001</v>
      </c>
      <c r="Y401">
        <v>109.51</v>
      </c>
      <c r="Z401">
        <v>85.35</v>
      </c>
      <c r="AA401">
        <v>78.69</v>
      </c>
      <c r="AB401">
        <v>0</v>
      </c>
      <c r="AC401">
        <v>2030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 s="101">
        <f ca="1">IF(AND(MAX(OFFSET(D400,-$AJ$5,0):D400)&lt;D401),1,IF(AND(MIN(OFFSET(D400,-$AJ$5,0):D400)&gt;D401),-1,AJ400))</f>
        <v>1</v>
      </c>
      <c r="AK401" s="101"/>
      <c r="AL401" s="101"/>
      <c r="AM401" s="101"/>
      <c r="AN401" s="101"/>
      <c r="AO401" s="101"/>
      <c r="AP401" s="101"/>
      <c r="AQ401" s="12">
        <v>3318</v>
      </c>
      <c r="AR401" s="12">
        <v>3338</v>
      </c>
      <c r="AS401" s="12">
        <v>3314</v>
      </c>
      <c r="AT401" s="12">
        <v>3337</v>
      </c>
      <c r="AU401" s="1">
        <v>3339</v>
      </c>
      <c r="AV401" s="1">
        <v>3340</v>
      </c>
      <c r="AW401" s="1">
        <v>3313</v>
      </c>
      <c r="AX401" s="1">
        <v>3320</v>
      </c>
    </row>
    <row r="402" spans="1:50">
      <c r="A402" s="47">
        <v>2010</v>
      </c>
      <c r="B402" s="47">
        <v>3</v>
      </c>
      <c r="C402" s="98">
        <v>40400</v>
      </c>
      <c r="D402">
        <v>10644.25</v>
      </c>
      <c r="E402">
        <v>1121.06</v>
      </c>
      <c r="F402">
        <v>2277.17</v>
      </c>
      <c r="G402">
        <v>9540</v>
      </c>
      <c r="H402">
        <v>0</v>
      </c>
      <c r="I402">
        <v>0</v>
      </c>
      <c r="J402">
        <v>0</v>
      </c>
      <c r="K402">
        <v>0</v>
      </c>
      <c r="L402">
        <v>1198</v>
      </c>
      <c r="M402">
        <v>0</v>
      </c>
      <c r="N402">
        <v>1549.6</v>
      </c>
      <c r="O402">
        <v>80.260000000000005</v>
      </c>
      <c r="P402">
        <v>409</v>
      </c>
      <c r="Q402">
        <v>0</v>
      </c>
      <c r="R402">
        <v>10644.25</v>
      </c>
      <c r="S402">
        <v>1121.06</v>
      </c>
      <c r="T402">
        <v>2277.17</v>
      </c>
      <c r="U402">
        <v>22.37</v>
      </c>
      <c r="V402">
        <v>2.78</v>
      </c>
      <c r="W402">
        <v>1.48</v>
      </c>
      <c r="X402">
        <v>1.3967000000000001</v>
      </c>
      <c r="Y402">
        <v>112.45</v>
      </c>
      <c r="Z402">
        <v>85.93</v>
      </c>
      <c r="AA402">
        <v>78</v>
      </c>
      <c r="AB402">
        <v>0</v>
      </c>
      <c r="AC402">
        <v>2212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 s="101">
        <f ca="1">IF(AND(MAX(OFFSET(D401,-$AJ$5,0):D401)&lt;D402),1,IF(AND(MIN(OFFSET(D401,-$AJ$5,0):D401)&gt;D402),-1,AJ401))</f>
        <v>1</v>
      </c>
      <c r="AK402" s="101"/>
      <c r="AL402" s="101"/>
      <c r="AM402" s="101"/>
      <c r="AN402" s="101"/>
      <c r="AO402" s="101"/>
      <c r="AP402" s="101"/>
      <c r="AQ402" s="12">
        <v>3324</v>
      </c>
      <c r="AR402" s="12">
        <v>3331</v>
      </c>
      <c r="AS402" s="12">
        <v>3317</v>
      </c>
      <c r="AT402" s="12">
        <v>3318</v>
      </c>
      <c r="AU402" s="1">
        <v>3308</v>
      </c>
      <c r="AV402" s="1">
        <v>3320</v>
      </c>
      <c r="AW402" s="1">
        <v>3303</v>
      </c>
      <c r="AX402" s="1">
        <v>3313</v>
      </c>
    </row>
    <row r="403" spans="1:50">
      <c r="A403" s="47">
        <v>2010</v>
      </c>
      <c r="B403" s="47">
        <v>4</v>
      </c>
      <c r="C403" s="98">
        <v>40401</v>
      </c>
      <c r="D403">
        <v>10378.83</v>
      </c>
      <c r="E403">
        <v>1089.47</v>
      </c>
      <c r="F403">
        <v>2208.63</v>
      </c>
      <c r="G403">
        <v>9275</v>
      </c>
      <c r="H403">
        <v>0</v>
      </c>
      <c r="I403">
        <v>0</v>
      </c>
      <c r="J403">
        <v>0</v>
      </c>
      <c r="K403">
        <v>0</v>
      </c>
      <c r="L403">
        <v>1204.5</v>
      </c>
      <c r="M403">
        <v>0</v>
      </c>
      <c r="N403">
        <v>1520.6</v>
      </c>
      <c r="O403">
        <v>77.58</v>
      </c>
      <c r="P403">
        <v>411</v>
      </c>
      <c r="Q403">
        <v>0</v>
      </c>
      <c r="R403">
        <v>10378.83</v>
      </c>
      <c r="S403">
        <v>1089.47</v>
      </c>
      <c r="T403">
        <v>2208.63</v>
      </c>
      <c r="U403">
        <v>25.39</v>
      </c>
      <c r="V403">
        <v>2.68</v>
      </c>
      <c r="W403">
        <v>1.43</v>
      </c>
      <c r="X403">
        <v>1.3853</v>
      </c>
      <c r="Y403">
        <v>111.57</v>
      </c>
      <c r="Z403">
        <v>85.42</v>
      </c>
      <c r="AA403">
        <v>76.59</v>
      </c>
      <c r="AB403">
        <v>0</v>
      </c>
      <c r="AC403">
        <v>2378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 s="101">
        <f ca="1">IF(AND(MAX(OFFSET(D402,-$AJ$5,0):D402)&lt;D403),1,IF(AND(MIN(OFFSET(D402,-$AJ$5,0):D402)&gt;D403),-1,AJ402))</f>
        <v>-1</v>
      </c>
      <c r="AK403" s="101"/>
      <c r="AL403" s="101"/>
      <c r="AM403" s="101"/>
      <c r="AN403" s="101"/>
      <c r="AO403" s="101"/>
      <c r="AP403" s="101"/>
      <c r="AQ403" s="12">
        <v>3310</v>
      </c>
      <c r="AR403" s="12">
        <v>3318</v>
      </c>
      <c r="AS403" s="12">
        <v>3299</v>
      </c>
      <c r="AT403" s="12">
        <v>3300</v>
      </c>
      <c r="AU403" s="1">
        <v>3292</v>
      </c>
      <c r="AV403" s="1">
        <v>3308</v>
      </c>
      <c r="AW403" s="1">
        <v>3274</v>
      </c>
      <c r="AX403" s="1">
        <v>3300</v>
      </c>
    </row>
    <row r="404" spans="1:50">
      <c r="A404" s="47">
        <v>2010</v>
      </c>
      <c r="B404" s="47">
        <v>5</v>
      </c>
      <c r="C404" s="98">
        <v>40402</v>
      </c>
      <c r="D404">
        <v>10319.950000000001</v>
      </c>
      <c r="E404">
        <v>1083.6099999999999</v>
      </c>
      <c r="F404">
        <v>2190.27</v>
      </c>
      <c r="G404">
        <v>9190</v>
      </c>
      <c r="H404">
        <v>0</v>
      </c>
      <c r="I404">
        <v>0</v>
      </c>
      <c r="J404">
        <v>0</v>
      </c>
      <c r="K404">
        <v>0</v>
      </c>
      <c r="L404">
        <v>1215.4000000000001</v>
      </c>
      <c r="M404">
        <v>0</v>
      </c>
      <c r="N404">
        <v>1531.1</v>
      </c>
      <c r="O404">
        <v>76.150000000000006</v>
      </c>
      <c r="P404">
        <v>421.75</v>
      </c>
      <c r="Q404">
        <v>0</v>
      </c>
      <c r="R404">
        <v>10319.950000000001</v>
      </c>
      <c r="S404">
        <v>1083.6099999999999</v>
      </c>
      <c r="T404">
        <v>2190.27</v>
      </c>
      <c r="U404">
        <v>25.73</v>
      </c>
      <c r="V404">
        <v>2.73</v>
      </c>
      <c r="W404">
        <v>1.46</v>
      </c>
      <c r="X404">
        <v>1.3765000000000001</v>
      </c>
      <c r="Y404">
        <v>111.4</v>
      </c>
      <c r="Z404">
        <v>85.32</v>
      </c>
      <c r="AA404">
        <v>76.930000000000007</v>
      </c>
      <c r="AB404">
        <v>0</v>
      </c>
      <c r="AC404">
        <v>2378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 s="101">
        <f ca="1">IF(AND(MAX(OFFSET(D403,-$AJ$5,0):D403)&lt;D404),1,IF(AND(MIN(OFFSET(D403,-$AJ$5,0):D403)&gt;D404),-1,AJ403))</f>
        <v>-1</v>
      </c>
      <c r="AK404" s="101"/>
      <c r="AL404" s="101"/>
      <c r="AM404" s="101"/>
      <c r="AN404" s="101"/>
      <c r="AO404" s="101"/>
      <c r="AP404" s="101"/>
      <c r="AQ404" s="42">
        <v>3295</v>
      </c>
      <c r="AR404" s="42">
        <v>3307</v>
      </c>
      <c r="AS404" s="42">
        <v>3282</v>
      </c>
      <c r="AT404" s="42">
        <v>3299</v>
      </c>
      <c r="AU404" s="1">
        <v>3318</v>
      </c>
      <c r="AV404" s="1">
        <v>3351</v>
      </c>
      <c r="AW404" s="1">
        <v>3298</v>
      </c>
      <c r="AX404" s="1">
        <v>3351</v>
      </c>
    </row>
    <row r="405" spans="1:50">
      <c r="A405" s="47">
        <v>2010</v>
      </c>
      <c r="B405" s="47">
        <v>6</v>
      </c>
      <c r="C405" s="98">
        <v>40403</v>
      </c>
      <c r="D405">
        <v>10303.15</v>
      </c>
      <c r="E405">
        <v>1079.25</v>
      </c>
      <c r="F405">
        <v>2173.48</v>
      </c>
      <c r="G405">
        <v>9265</v>
      </c>
      <c r="H405">
        <v>0</v>
      </c>
      <c r="I405">
        <v>0</v>
      </c>
      <c r="J405">
        <v>0</v>
      </c>
      <c r="K405">
        <v>0</v>
      </c>
      <c r="L405">
        <v>1215.4000000000001</v>
      </c>
      <c r="M405">
        <v>0</v>
      </c>
      <c r="N405">
        <v>1526.2</v>
      </c>
      <c r="O405">
        <v>75.77</v>
      </c>
      <c r="P405">
        <v>427.25</v>
      </c>
      <c r="Q405">
        <v>0</v>
      </c>
      <c r="R405">
        <v>10303.15</v>
      </c>
      <c r="S405">
        <v>1079.25</v>
      </c>
      <c r="T405">
        <v>2173.48</v>
      </c>
      <c r="U405">
        <v>26.24</v>
      </c>
      <c r="V405">
        <v>2.69</v>
      </c>
      <c r="W405">
        <v>1.46</v>
      </c>
      <c r="X405">
        <v>1.3927</v>
      </c>
      <c r="Y405">
        <v>112.79</v>
      </c>
      <c r="Z405">
        <v>85.91</v>
      </c>
      <c r="AA405">
        <v>77</v>
      </c>
      <c r="AB405">
        <v>0</v>
      </c>
      <c r="AC405">
        <v>2468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 s="101">
        <f ca="1">IF(AND(MAX(OFFSET(D404,-$AJ$5,0):D404)&lt;D405),1,IF(AND(MIN(OFFSET(D404,-$AJ$5,0):D404)&gt;D405),-1,AJ404))</f>
        <v>-1</v>
      </c>
      <c r="AK405" s="101"/>
      <c r="AL405" s="101"/>
      <c r="AM405" s="101"/>
      <c r="AN405" s="101"/>
      <c r="AO405" s="101"/>
      <c r="AP405" s="101"/>
      <c r="AQ405" s="42">
        <v>3367</v>
      </c>
      <c r="AR405" s="42">
        <v>3380</v>
      </c>
      <c r="AS405" s="42">
        <v>3362</v>
      </c>
      <c r="AT405" s="42">
        <v>3378</v>
      </c>
      <c r="AU405" s="1">
        <v>3370</v>
      </c>
      <c r="AV405" s="1">
        <v>3372</v>
      </c>
      <c r="AW405" s="1">
        <v>3352</v>
      </c>
      <c r="AX405" s="1">
        <v>3364</v>
      </c>
    </row>
    <row r="406" spans="1:50">
      <c r="A406" s="47">
        <v>2010</v>
      </c>
      <c r="B406" s="47">
        <v>2</v>
      </c>
      <c r="C406" s="98">
        <v>40406</v>
      </c>
      <c r="D406">
        <v>10302.01</v>
      </c>
      <c r="E406">
        <v>1079.3800000000001</v>
      </c>
      <c r="F406">
        <v>2181.87</v>
      </c>
      <c r="G406">
        <v>9180</v>
      </c>
      <c r="H406">
        <v>0</v>
      </c>
      <c r="I406">
        <v>0</v>
      </c>
      <c r="J406">
        <v>0</v>
      </c>
      <c r="K406">
        <v>0</v>
      </c>
      <c r="L406">
        <v>1225</v>
      </c>
      <c r="M406">
        <v>0</v>
      </c>
      <c r="N406">
        <v>1537.3</v>
      </c>
      <c r="O406">
        <v>75.599999999999994</v>
      </c>
      <c r="P406">
        <v>422.75</v>
      </c>
      <c r="Q406">
        <v>0</v>
      </c>
      <c r="R406">
        <v>10302.01</v>
      </c>
      <c r="S406">
        <v>1079.3800000000001</v>
      </c>
      <c r="T406">
        <v>2181.87</v>
      </c>
      <c r="U406">
        <v>26.1</v>
      </c>
      <c r="V406">
        <v>2.58</v>
      </c>
      <c r="W406">
        <v>1.38</v>
      </c>
      <c r="X406">
        <v>1.3923000000000001</v>
      </c>
      <c r="Y406">
        <v>112.81</v>
      </c>
      <c r="Z406">
        <v>86.21</v>
      </c>
      <c r="AA406">
        <v>76.56</v>
      </c>
      <c r="AB406">
        <v>0</v>
      </c>
      <c r="AC406">
        <v>2488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 s="101">
        <f ca="1">IF(AND(MAX(OFFSET(D405,-$AJ$5,0):D405)&lt;D406),1,IF(AND(MIN(OFFSET(D405,-$AJ$5,0):D405)&gt;D406),-1,AJ405))</f>
        <v>-1</v>
      </c>
      <c r="AK406" s="101"/>
      <c r="AL406" s="101"/>
      <c r="AM406" s="101"/>
      <c r="AN406" s="101"/>
      <c r="AO406" s="101"/>
      <c r="AP406" s="101"/>
      <c r="AQ406" s="12">
        <v>3370</v>
      </c>
      <c r="AR406" s="12">
        <v>3380</v>
      </c>
      <c r="AS406" s="12">
        <v>3365</v>
      </c>
      <c r="AT406" s="12">
        <v>3376</v>
      </c>
      <c r="AU406" s="1">
        <v>3375</v>
      </c>
      <c r="AV406" s="1">
        <v>3385</v>
      </c>
      <c r="AW406" s="1">
        <v>3361</v>
      </c>
      <c r="AX406" s="1">
        <v>3363</v>
      </c>
    </row>
    <row r="407" spans="1:50">
      <c r="A407" s="47">
        <v>2010</v>
      </c>
      <c r="B407" s="47">
        <v>3</v>
      </c>
      <c r="C407" s="98">
        <v>40407</v>
      </c>
      <c r="D407">
        <v>10405.85</v>
      </c>
      <c r="E407">
        <v>1092.54</v>
      </c>
      <c r="F407">
        <v>2209.44</v>
      </c>
      <c r="G407">
        <v>9165</v>
      </c>
      <c r="H407">
        <v>0</v>
      </c>
      <c r="I407">
        <v>0</v>
      </c>
      <c r="J407">
        <v>0</v>
      </c>
      <c r="K407">
        <v>0</v>
      </c>
      <c r="L407">
        <v>1227</v>
      </c>
      <c r="M407">
        <v>0</v>
      </c>
      <c r="N407">
        <v>1546.6</v>
      </c>
      <c r="O407">
        <v>76.16</v>
      </c>
      <c r="P407">
        <v>430</v>
      </c>
      <c r="Q407">
        <v>0</v>
      </c>
      <c r="R407">
        <v>10405.85</v>
      </c>
      <c r="S407">
        <v>1092.54</v>
      </c>
      <c r="T407">
        <v>2209.44</v>
      </c>
      <c r="U407">
        <v>24.33</v>
      </c>
      <c r="V407">
        <v>2.64</v>
      </c>
      <c r="W407">
        <v>1.43</v>
      </c>
      <c r="X407">
        <v>1.3888</v>
      </c>
      <c r="Y407">
        <v>109.93</v>
      </c>
      <c r="Z407">
        <v>85.32</v>
      </c>
      <c r="AA407">
        <v>77.430000000000007</v>
      </c>
      <c r="AB407">
        <v>0</v>
      </c>
      <c r="AC407">
        <v>2515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 s="101">
        <f ca="1">IF(AND(MAX(OFFSET(D406,-$AJ$5,0):D406)&lt;D407),1,IF(AND(MIN(OFFSET(D406,-$AJ$5,0):D406)&gt;D407),-1,AJ406))</f>
        <v>-1</v>
      </c>
      <c r="AK407" s="101"/>
      <c r="AL407" s="101"/>
      <c r="AM407" s="101"/>
      <c r="AN407" s="101"/>
      <c r="AO407" s="101"/>
      <c r="AP407" s="101"/>
      <c r="AQ407" s="12">
        <v>3365</v>
      </c>
      <c r="AR407" s="12">
        <v>3370</v>
      </c>
      <c r="AS407" s="12">
        <v>3362</v>
      </c>
      <c r="AT407" s="12">
        <v>3367</v>
      </c>
      <c r="AU407" s="1">
        <v>3372</v>
      </c>
      <c r="AV407" s="1">
        <v>3382</v>
      </c>
      <c r="AW407" s="1">
        <v>3365</v>
      </c>
      <c r="AX407" s="1">
        <v>3375</v>
      </c>
    </row>
    <row r="408" spans="1:50">
      <c r="A408" s="47">
        <v>2010</v>
      </c>
      <c r="B408" s="47">
        <v>4</v>
      </c>
      <c r="C408" s="98">
        <v>40408</v>
      </c>
      <c r="D408">
        <v>10415.540000000001</v>
      </c>
      <c r="E408">
        <v>1094.1600000000001</v>
      </c>
      <c r="F408">
        <v>2215.6999999999998</v>
      </c>
      <c r="G408">
        <v>9235</v>
      </c>
      <c r="H408">
        <v>0</v>
      </c>
      <c r="I408">
        <v>0</v>
      </c>
      <c r="J408">
        <v>0</v>
      </c>
      <c r="K408">
        <v>0</v>
      </c>
      <c r="L408">
        <v>1230.0999999999999</v>
      </c>
      <c r="M408">
        <v>0</v>
      </c>
      <c r="N408">
        <v>1536.5</v>
      </c>
      <c r="O408">
        <v>75.78</v>
      </c>
      <c r="P408">
        <v>433.25</v>
      </c>
      <c r="Q408">
        <v>0</v>
      </c>
      <c r="R408">
        <v>10415.540000000001</v>
      </c>
      <c r="S408">
        <v>1094.1600000000001</v>
      </c>
      <c r="T408">
        <v>2215.6999999999998</v>
      </c>
      <c r="U408">
        <v>24.59</v>
      </c>
      <c r="V408">
        <v>2.64</v>
      </c>
      <c r="W408">
        <v>1.44</v>
      </c>
      <c r="X408">
        <v>1.4034</v>
      </c>
      <c r="Y408">
        <v>108.84</v>
      </c>
      <c r="Z408">
        <v>85.52</v>
      </c>
      <c r="AA408">
        <v>76.67</v>
      </c>
      <c r="AB408">
        <v>0</v>
      </c>
      <c r="AC408">
        <v>2515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 s="101">
        <f ca="1">IF(AND(MAX(OFFSET(D407,-$AJ$5,0):D407)&lt;D408),1,IF(AND(MIN(OFFSET(D407,-$AJ$5,0):D407)&gt;D408),-1,AJ407))</f>
        <v>-1</v>
      </c>
      <c r="AK408" s="101"/>
      <c r="AL408" s="101"/>
      <c r="AM408" s="101"/>
      <c r="AN408" s="101"/>
      <c r="AO408" s="101"/>
      <c r="AP408" s="101"/>
      <c r="AQ408" s="12">
        <v>3381</v>
      </c>
      <c r="AR408" s="12">
        <v>3382</v>
      </c>
      <c r="AS408" s="12">
        <v>3373</v>
      </c>
      <c r="AT408" s="12">
        <v>3375</v>
      </c>
      <c r="AU408" s="1">
        <v>3368</v>
      </c>
      <c r="AV408" s="1">
        <v>3371</v>
      </c>
      <c r="AW408" s="1">
        <v>3346</v>
      </c>
      <c r="AX408" s="1">
        <v>3354</v>
      </c>
    </row>
    <row r="409" spans="1:50">
      <c r="A409" s="47">
        <v>2010</v>
      </c>
      <c r="B409" s="47">
        <v>5</v>
      </c>
      <c r="C409" s="98">
        <v>40409</v>
      </c>
      <c r="D409">
        <v>10271.209999999999</v>
      </c>
      <c r="E409">
        <v>1075.6300000000001</v>
      </c>
      <c r="F409">
        <v>2178.9499999999998</v>
      </c>
      <c r="G409">
        <v>9365</v>
      </c>
      <c r="H409">
        <v>0</v>
      </c>
      <c r="I409">
        <v>0</v>
      </c>
      <c r="J409">
        <v>0</v>
      </c>
      <c r="K409">
        <v>0</v>
      </c>
      <c r="L409">
        <v>1234.2</v>
      </c>
      <c r="M409">
        <v>0</v>
      </c>
      <c r="N409">
        <v>1527.5</v>
      </c>
      <c r="O409">
        <v>74.77</v>
      </c>
      <c r="P409">
        <v>429.25</v>
      </c>
      <c r="Q409">
        <v>0</v>
      </c>
      <c r="R409">
        <v>10271.209999999999</v>
      </c>
      <c r="S409">
        <v>1075.6300000000001</v>
      </c>
      <c r="T409">
        <v>2178.9499999999998</v>
      </c>
      <c r="U409">
        <v>26.44</v>
      </c>
      <c r="V409">
        <v>2.58</v>
      </c>
      <c r="W409">
        <v>1.39</v>
      </c>
      <c r="X409">
        <v>1.4208000000000001</v>
      </c>
      <c r="Y409">
        <v>109.37</v>
      </c>
      <c r="Z409">
        <v>85.44</v>
      </c>
      <c r="AA409">
        <v>76.14</v>
      </c>
      <c r="AB409">
        <v>0</v>
      </c>
      <c r="AC409">
        <v>2644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 s="101">
        <f ca="1">IF(AND(MAX(OFFSET(D408,-$AJ$5,0):D408)&lt;D409),1,IF(AND(MIN(OFFSET(D408,-$AJ$5,0):D408)&gt;D409),-1,AJ408))</f>
        <v>-1</v>
      </c>
      <c r="AK409" s="101"/>
      <c r="AL409" s="101"/>
      <c r="AM409" s="101"/>
      <c r="AN409" s="101"/>
      <c r="AO409" s="101"/>
      <c r="AP409" s="101"/>
      <c r="AQ409" s="12">
        <v>3384</v>
      </c>
      <c r="AR409" s="12">
        <v>3406</v>
      </c>
      <c r="AS409" s="12">
        <v>3383</v>
      </c>
      <c r="AT409" s="12">
        <v>3405</v>
      </c>
      <c r="AU409" s="1">
        <v>3403</v>
      </c>
      <c r="AV409" s="1">
        <v>3403</v>
      </c>
      <c r="AW409" s="1">
        <v>3384</v>
      </c>
      <c r="AX409" s="1">
        <v>3393</v>
      </c>
    </row>
    <row r="410" spans="1:50">
      <c r="A410" s="47">
        <v>2010</v>
      </c>
      <c r="B410" s="47">
        <v>6</v>
      </c>
      <c r="C410" s="98">
        <v>40410</v>
      </c>
      <c r="D410">
        <v>10213.620000000001</v>
      </c>
      <c r="E410">
        <v>1071.69</v>
      </c>
      <c r="F410">
        <v>2179.7600000000002</v>
      </c>
      <c r="G410">
        <v>9160</v>
      </c>
      <c r="H410">
        <v>0</v>
      </c>
      <c r="I410">
        <v>0</v>
      </c>
      <c r="J410">
        <v>0</v>
      </c>
      <c r="K410">
        <v>0</v>
      </c>
      <c r="L410">
        <v>1227.5999999999999</v>
      </c>
      <c r="M410">
        <v>0</v>
      </c>
      <c r="N410">
        <v>1513.9</v>
      </c>
      <c r="O410">
        <v>73.819999999999993</v>
      </c>
      <c r="P410">
        <v>436.25</v>
      </c>
      <c r="Q410">
        <v>0</v>
      </c>
      <c r="R410">
        <v>10213.620000000001</v>
      </c>
      <c r="S410">
        <v>1071.69</v>
      </c>
      <c r="T410">
        <v>2179.7600000000002</v>
      </c>
      <c r="U410">
        <v>25.49</v>
      </c>
      <c r="V410">
        <v>2.61</v>
      </c>
      <c r="W410">
        <v>1.45</v>
      </c>
      <c r="X410">
        <v>1.4036</v>
      </c>
      <c r="Y410">
        <v>109.28</v>
      </c>
      <c r="Z410">
        <v>85.38</v>
      </c>
      <c r="AA410">
        <v>76.45</v>
      </c>
      <c r="AB410">
        <v>0</v>
      </c>
      <c r="AC410">
        <v>2756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 s="101">
        <f ca="1">IF(AND(MAX(OFFSET(D409,-$AJ$5,0):D409)&lt;D410),1,IF(AND(MIN(OFFSET(D409,-$AJ$5,0):D409)&gt;D410),-1,AJ409))</f>
        <v>-1</v>
      </c>
      <c r="AK410" s="101"/>
      <c r="AL410" s="101"/>
      <c r="AM410" s="101"/>
      <c r="AN410" s="101"/>
      <c r="AO410" s="101"/>
      <c r="AP410" s="101"/>
      <c r="AQ410" s="12">
        <v>3385</v>
      </c>
      <c r="AR410" s="12">
        <v>3397</v>
      </c>
      <c r="AS410" s="12">
        <v>3383</v>
      </c>
      <c r="AT410" s="12">
        <v>3386</v>
      </c>
      <c r="AU410" s="1">
        <v>3386</v>
      </c>
      <c r="AV410" s="1">
        <v>3393</v>
      </c>
      <c r="AW410" s="1">
        <v>3371</v>
      </c>
      <c r="AX410" s="1">
        <v>3375</v>
      </c>
    </row>
    <row r="411" spans="1:50">
      <c r="A411" s="47">
        <v>2010</v>
      </c>
      <c r="B411" s="47">
        <v>2</v>
      </c>
      <c r="C411" s="98">
        <v>40413</v>
      </c>
      <c r="D411">
        <v>10174.41</v>
      </c>
      <c r="E411">
        <v>1067.3599999999999</v>
      </c>
      <c r="F411">
        <v>2159.63</v>
      </c>
      <c r="G411">
        <v>9100</v>
      </c>
      <c r="H411">
        <v>0</v>
      </c>
      <c r="I411">
        <v>0</v>
      </c>
      <c r="J411">
        <v>0</v>
      </c>
      <c r="K411">
        <v>0</v>
      </c>
      <c r="L411">
        <v>1227.3</v>
      </c>
      <c r="M411">
        <v>0</v>
      </c>
      <c r="N411">
        <v>1508.6</v>
      </c>
      <c r="O411">
        <v>73.099999999999994</v>
      </c>
      <c r="P411">
        <v>432.75</v>
      </c>
      <c r="Q411">
        <v>0</v>
      </c>
      <c r="R411">
        <v>10174.41</v>
      </c>
      <c r="S411">
        <v>1067.3599999999999</v>
      </c>
      <c r="T411">
        <v>2159.63</v>
      </c>
      <c r="U411">
        <v>25.66</v>
      </c>
      <c r="V411">
        <v>2.61</v>
      </c>
      <c r="W411">
        <v>1.42</v>
      </c>
      <c r="X411">
        <v>1.3913</v>
      </c>
      <c r="Y411">
        <v>110.72</v>
      </c>
      <c r="Z411">
        <v>85.59</v>
      </c>
      <c r="AA411">
        <v>76</v>
      </c>
      <c r="AB411">
        <v>0</v>
      </c>
      <c r="AC411">
        <v>2841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 s="101">
        <f ca="1">IF(AND(MAX(OFFSET(D410,-$AJ$5,0):D410)&lt;D411),1,IF(AND(MIN(OFFSET(D410,-$AJ$5,0):D410)&gt;D411),-1,AJ410))</f>
        <v>-1</v>
      </c>
      <c r="AK411" s="101"/>
      <c r="AL411" s="101"/>
      <c r="AM411" s="101"/>
      <c r="AN411" s="101"/>
      <c r="AO411" s="101"/>
      <c r="AP411" s="101"/>
      <c r="AQ411" s="12">
        <v>3382</v>
      </c>
      <c r="AR411" s="12">
        <v>3393</v>
      </c>
      <c r="AS411" s="12">
        <v>3379</v>
      </c>
      <c r="AT411" s="12">
        <v>3384</v>
      </c>
      <c r="AU411" s="1">
        <v>3380</v>
      </c>
      <c r="AV411" s="1">
        <v>3382</v>
      </c>
      <c r="AW411" s="1">
        <v>3363</v>
      </c>
      <c r="AX411" s="1">
        <v>3372</v>
      </c>
    </row>
    <row r="412" spans="1:50">
      <c r="A412" s="47">
        <v>2010</v>
      </c>
      <c r="B412" s="47">
        <v>3</v>
      </c>
      <c r="C412" s="98">
        <v>40414</v>
      </c>
      <c r="D412">
        <v>10040.450000000001</v>
      </c>
      <c r="E412">
        <v>1051.8699999999999</v>
      </c>
      <c r="F412">
        <v>2123.7600000000002</v>
      </c>
      <c r="G412">
        <v>8975</v>
      </c>
      <c r="H412">
        <v>0</v>
      </c>
      <c r="I412">
        <v>0</v>
      </c>
      <c r="J412">
        <v>0</v>
      </c>
      <c r="K412">
        <v>0</v>
      </c>
      <c r="L412">
        <v>1232.2</v>
      </c>
      <c r="M412">
        <v>0</v>
      </c>
      <c r="N412">
        <v>1517.7</v>
      </c>
      <c r="O412">
        <v>71.63</v>
      </c>
      <c r="P412">
        <v>420.5</v>
      </c>
      <c r="Q412">
        <v>0</v>
      </c>
      <c r="R412">
        <v>10040.450000000001</v>
      </c>
      <c r="S412">
        <v>1051.8699999999999</v>
      </c>
      <c r="T412">
        <v>2123.7600000000002</v>
      </c>
      <c r="U412">
        <v>27.46</v>
      </c>
      <c r="V412">
        <v>2.5</v>
      </c>
      <c r="W412">
        <v>1.33</v>
      </c>
      <c r="X412">
        <v>1.3774999999999999</v>
      </c>
      <c r="Y412">
        <v>110.98</v>
      </c>
      <c r="Z412">
        <v>85.15</v>
      </c>
      <c r="AA412">
        <v>74.209999999999994</v>
      </c>
      <c r="AB412">
        <v>0</v>
      </c>
      <c r="AC412">
        <v>2861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 s="101">
        <f ca="1">IF(AND(MAX(OFFSET(D411,-$AJ$5,0):D411)&lt;D412),1,IF(AND(MIN(OFFSET(D411,-$AJ$5,0):D411)&gt;D412),-1,AJ411))</f>
        <v>-1</v>
      </c>
      <c r="AK412" s="101"/>
      <c r="AL412" s="101"/>
      <c r="AM412" s="101"/>
      <c r="AN412" s="101"/>
      <c r="AO412" s="101"/>
      <c r="AP412" s="101"/>
      <c r="AQ412" s="12">
        <v>3354</v>
      </c>
      <c r="AR412" s="12">
        <v>3355</v>
      </c>
      <c r="AS412" s="12">
        <v>3339</v>
      </c>
      <c r="AT412" s="12">
        <v>3344</v>
      </c>
      <c r="AU412" s="1">
        <v>3325</v>
      </c>
      <c r="AV412" s="1">
        <v>3326</v>
      </c>
      <c r="AW412" s="1">
        <v>3270</v>
      </c>
      <c r="AX412" s="1">
        <v>3313</v>
      </c>
    </row>
    <row r="413" spans="1:50">
      <c r="A413" s="47">
        <v>2010</v>
      </c>
      <c r="B413" s="47">
        <v>4</v>
      </c>
      <c r="C413" s="98">
        <v>40415</v>
      </c>
      <c r="D413">
        <v>10060.06</v>
      </c>
      <c r="E413">
        <v>1055.33</v>
      </c>
      <c r="F413">
        <v>2141.54</v>
      </c>
      <c r="G413">
        <v>8815</v>
      </c>
      <c r="H413">
        <v>0</v>
      </c>
      <c r="I413">
        <v>0</v>
      </c>
      <c r="J413">
        <v>0</v>
      </c>
      <c r="K413">
        <v>0</v>
      </c>
      <c r="L413">
        <v>1239.9000000000001</v>
      </c>
      <c r="M413">
        <v>0</v>
      </c>
      <c r="N413">
        <v>1527.4</v>
      </c>
      <c r="O413">
        <v>72.52</v>
      </c>
      <c r="P413">
        <v>420</v>
      </c>
      <c r="Q413">
        <v>0</v>
      </c>
      <c r="R413">
        <v>10060.06</v>
      </c>
      <c r="S413">
        <v>1055.33</v>
      </c>
      <c r="T413">
        <v>2141.54</v>
      </c>
      <c r="U413">
        <v>26.7</v>
      </c>
      <c r="V413">
        <v>2.54</v>
      </c>
      <c r="W413">
        <v>1.38</v>
      </c>
      <c r="X413">
        <v>1.3782000000000001</v>
      </c>
      <c r="Y413">
        <v>111.92</v>
      </c>
      <c r="Z413">
        <v>83.89</v>
      </c>
      <c r="AA413">
        <v>74.78</v>
      </c>
      <c r="AB413">
        <v>0</v>
      </c>
      <c r="AC413">
        <v>2861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 s="101">
        <f ca="1">IF(AND(MAX(OFFSET(D412,-$AJ$5,0):D412)&lt;D413),1,IF(AND(MIN(OFFSET(D412,-$AJ$5,0):D412)&gt;D413),-1,AJ412))</f>
        <v>-1</v>
      </c>
      <c r="AK413" s="101"/>
      <c r="AL413" s="101"/>
      <c r="AM413" s="101"/>
      <c r="AN413" s="101"/>
      <c r="AO413" s="101"/>
      <c r="AP413" s="101"/>
      <c r="AQ413" s="12">
        <v>3340</v>
      </c>
      <c r="AR413" s="12">
        <v>3356</v>
      </c>
      <c r="AS413" s="12">
        <v>3337</v>
      </c>
      <c r="AT413" s="12">
        <v>3351</v>
      </c>
      <c r="AU413" s="1">
        <v>3358</v>
      </c>
      <c r="AV413" s="1">
        <v>3380</v>
      </c>
      <c r="AW413" s="1">
        <v>3353</v>
      </c>
      <c r="AX413" s="1">
        <v>3360</v>
      </c>
    </row>
    <row r="414" spans="1:50">
      <c r="A414" s="47">
        <v>2010</v>
      </c>
      <c r="B414" s="47">
        <v>5</v>
      </c>
      <c r="C414" s="98">
        <v>40416</v>
      </c>
      <c r="D414">
        <v>9985.81</v>
      </c>
      <c r="E414">
        <v>1047.22</v>
      </c>
      <c r="F414">
        <v>2118.69</v>
      </c>
      <c r="G414">
        <v>8895</v>
      </c>
      <c r="H414">
        <v>0</v>
      </c>
      <c r="I414">
        <v>0</v>
      </c>
      <c r="J414">
        <v>0</v>
      </c>
      <c r="K414">
        <v>0</v>
      </c>
      <c r="L414">
        <v>1236.4000000000001</v>
      </c>
      <c r="M414">
        <v>0</v>
      </c>
      <c r="N414">
        <v>1539.9</v>
      </c>
      <c r="O414">
        <v>73.36</v>
      </c>
      <c r="P414">
        <v>432</v>
      </c>
      <c r="Q414">
        <v>0</v>
      </c>
      <c r="R414">
        <v>9985.81</v>
      </c>
      <c r="S414">
        <v>1047.22</v>
      </c>
      <c r="T414">
        <v>2118.69</v>
      </c>
      <c r="U414">
        <v>27.37</v>
      </c>
      <c r="V414">
        <v>2.5</v>
      </c>
      <c r="W414">
        <v>1.39</v>
      </c>
      <c r="X414">
        <v>1.3660000000000001</v>
      </c>
      <c r="Y414">
        <v>112.71</v>
      </c>
      <c r="Z414">
        <v>84.57</v>
      </c>
      <c r="AA414">
        <v>74.84</v>
      </c>
      <c r="AB414">
        <v>0</v>
      </c>
      <c r="AC414">
        <v>2773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 s="101">
        <f ca="1">IF(AND(MAX(OFFSET(D413,-$AJ$5,0):D413)&lt;D414),1,IF(AND(MIN(OFFSET(D413,-$AJ$5,0):D413)&gt;D414),-1,AJ413))</f>
        <v>-1</v>
      </c>
      <c r="AK414" s="101"/>
      <c r="AL414" s="101"/>
      <c r="AM414" s="101"/>
      <c r="AN414" s="101"/>
      <c r="AO414" s="101"/>
      <c r="AP414" s="101"/>
      <c r="AQ414" s="12">
        <v>3388</v>
      </c>
      <c r="AR414" s="12">
        <v>3394</v>
      </c>
      <c r="AS414" s="12">
        <v>3381</v>
      </c>
      <c r="AT414" s="12">
        <v>3387</v>
      </c>
      <c r="AU414" s="1">
        <v>3358</v>
      </c>
      <c r="AV414" s="1">
        <v>3380</v>
      </c>
      <c r="AW414" s="1">
        <v>3353</v>
      </c>
      <c r="AX414" s="1">
        <v>3360</v>
      </c>
    </row>
    <row r="415" spans="1:50">
      <c r="A415" s="47">
        <v>2010</v>
      </c>
      <c r="B415" s="47">
        <v>6</v>
      </c>
      <c r="C415" s="98">
        <v>40417</v>
      </c>
      <c r="D415">
        <v>10150.65</v>
      </c>
      <c r="E415">
        <v>1064.5899999999999</v>
      </c>
      <c r="F415">
        <v>2153.63</v>
      </c>
      <c r="G415">
        <v>8980</v>
      </c>
      <c r="H415">
        <v>0</v>
      </c>
      <c r="I415">
        <v>0</v>
      </c>
      <c r="J415">
        <v>0</v>
      </c>
      <c r="K415">
        <v>0</v>
      </c>
      <c r="L415">
        <v>1236.5999999999999</v>
      </c>
      <c r="M415">
        <v>0</v>
      </c>
      <c r="N415">
        <v>1537</v>
      </c>
      <c r="O415">
        <v>75.17</v>
      </c>
      <c r="P415">
        <v>436</v>
      </c>
      <c r="Q415">
        <v>0</v>
      </c>
      <c r="R415">
        <v>10150.65</v>
      </c>
      <c r="S415">
        <v>1064.5899999999999</v>
      </c>
      <c r="T415">
        <v>2153.63</v>
      </c>
      <c r="U415">
        <v>24.45</v>
      </c>
      <c r="V415">
        <v>2.65</v>
      </c>
      <c r="W415">
        <v>1.5</v>
      </c>
      <c r="X415">
        <v>1.3691</v>
      </c>
      <c r="Y415">
        <v>112.57</v>
      </c>
      <c r="Z415">
        <v>84.43</v>
      </c>
      <c r="AA415">
        <v>76.63</v>
      </c>
      <c r="AB415">
        <v>0</v>
      </c>
      <c r="AC415">
        <v>2712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 s="101">
        <f ca="1">IF(AND(MAX(OFFSET(D414,-$AJ$5,0):D414)&lt;D415),1,IF(AND(MIN(OFFSET(D414,-$AJ$5,0):D414)&gt;D415),-1,AJ414))</f>
        <v>-1</v>
      </c>
      <c r="AK415" s="101"/>
      <c r="AL415" s="101"/>
      <c r="AM415" s="101"/>
      <c r="AN415" s="101"/>
      <c r="AO415" s="101"/>
      <c r="AP415" s="101"/>
      <c r="AQ415" s="12">
        <v>3365</v>
      </c>
      <c r="AR415" s="12">
        <v>3383</v>
      </c>
      <c r="AS415" s="12">
        <v>3356</v>
      </c>
      <c r="AT415" s="12">
        <v>3379</v>
      </c>
      <c r="AU415" s="1">
        <v>3374</v>
      </c>
      <c r="AV415" s="1">
        <v>3401</v>
      </c>
      <c r="AW415" s="1">
        <v>3372</v>
      </c>
      <c r="AX415" s="1">
        <v>3384</v>
      </c>
    </row>
    <row r="416" spans="1:50">
      <c r="A416" s="47">
        <v>2010</v>
      </c>
      <c r="B416" s="47">
        <v>2</v>
      </c>
      <c r="C416" s="98">
        <v>40420</v>
      </c>
      <c r="D416">
        <v>10009.73</v>
      </c>
      <c r="E416">
        <v>1048.92</v>
      </c>
      <c r="F416">
        <v>2119.9699999999998</v>
      </c>
      <c r="G416">
        <v>9130</v>
      </c>
      <c r="H416">
        <v>0</v>
      </c>
      <c r="I416">
        <v>0</v>
      </c>
      <c r="J416">
        <v>0</v>
      </c>
      <c r="K416">
        <v>0</v>
      </c>
      <c r="L416">
        <v>1238</v>
      </c>
      <c r="M416">
        <v>0</v>
      </c>
      <c r="N416">
        <v>1533.1</v>
      </c>
      <c r="O416">
        <v>74.7</v>
      </c>
      <c r="P416">
        <v>441.5</v>
      </c>
      <c r="Q416">
        <v>0</v>
      </c>
      <c r="R416">
        <v>10009.73</v>
      </c>
      <c r="S416">
        <v>1048.92</v>
      </c>
      <c r="T416">
        <v>2119.9699999999998</v>
      </c>
      <c r="U416">
        <v>27.21</v>
      </c>
      <c r="V416">
        <v>2.5499999999999998</v>
      </c>
      <c r="W416">
        <v>1.39</v>
      </c>
      <c r="X416">
        <v>1.3581000000000001</v>
      </c>
      <c r="Y416">
        <v>112.62</v>
      </c>
      <c r="Z416">
        <v>85.37</v>
      </c>
      <c r="AA416">
        <v>75.39</v>
      </c>
      <c r="AB416">
        <v>0</v>
      </c>
      <c r="AC416">
        <v>2712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 s="101">
        <f ca="1">IF(AND(MAX(OFFSET(D415,-$AJ$5,0):D415)&lt;D416),1,IF(AND(MIN(OFFSET(D415,-$AJ$5,0):D415)&gt;D416),-1,AJ415))</f>
        <v>-1</v>
      </c>
      <c r="AK416" s="101"/>
      <c r="AL416" s="101"/>
      <c r="AM416" s="101"/>
      <c r="AN416" s="101"/>
      <c r="AO416" s="101"/>
      <c r="AP416" s="101"/>
      <c r="AQ416" s="12">
        <v>3412</v>
      </c>
      <c r="AR416" s="12">
        <v>3421</v>
      </c>
      <c r="AS416" s="12">
        <v>3383</v>
      </c>
      <c r="AT416" s="12">
        <v>3383</v>
      </c>
      <c r="AU416" s="1">
        <v>3392</v>
      </c>
      <c r="AV416" s="1">
        <v>3394</v>
      </c>
      <c r="AW416" s="1">
        <v>3370</v>
      </c>
      <c r="AX416" s="1">
        <v>3381</v>
      </c>
    </row>
    <row r="417" spans="1:50">
      <c r="A417" s="47">
        <v>2010</v>
      </c>
      <c r="B417" s="47">
        <v>3</v>
      </c>
      <c r="C417" s="98">
        <v>40421</v>
      </c>
      <c r="D417">
        <v>10014.719999999999</v>
      </c>
      <c r="E417">
        <v>1049.33</v>
      </c>
      <c r="F417">
        <v>2114.0300000000002</v>
      </c>
      <c r="G417">
        <v>8805</v>
      </c>
      <c r="H417">
        <v>0</v>
      </c>
      <c r="I417">
        <v>0</v>
      </c>
      <c r="J417">
        <v>0</v>
      </c>
      <c r="K417">
        <v>0</v>
      </c>
      <c r="L417">
        <v>1249</v>
      </c>
      <c r="M417">
        <v>0</v>
      </c>
      <c r="N417">
        <v>1523.5</v>
      </c>
      <c r="O417">
        <v>71.92</v>
      </c>
      <c r="P417">
        <v>439.25</v>
      </c>
      <c r="Q417">
        <v>0</v>
      </c>
      <c r="R417">
        <v>10014.719999999999</v>
      </c>
      <c r="S417">
        <v>1049.33</v>
      </c>
      <c r="T417">
        <v>2114.0300000000002</v>
      </c>
      <c r="U417">
        <v>26.05</v>
      </c>
      <c r="V417">
        <v>2.48</v>
      </c>
      <c r="W417">
        <v>1.34</v>
      </c>
      <c r="X417">
        <v>1.3491</v>
      </c>
      <c r="Y417">
        <v>112.33</v>
      </c>
      <c r="Z417">
        <v>84.61</v>
      </c>
      <c r="AA417">
        <v>74.83</v>
      </c>
      <c r="AB417">
        <v>0</v>
      </c>
      <c r="AC417">
        <v>2713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s="101">
        <f ca="1">IF(AND(MAX(OFFSET(D416,-$AJ$5,0):D416)&lt;D417),1,IF(AND(MIN(OFFSET(D416,-$AJ$5,0):D416)&gt;D417),-1,AJ416))</f>
        <v>-1</v>
      </c>
      <c r="AK417" s="101"/>
      <c r="AL417" s="101"/>
      <c r="AM417" s="101"/>
      <c r="AN417" s="101"/>
      <c r="AO417" s="101"/>
      <c r="AP417" s="101"/>
      <c r="AQ417" s="12">
        <v>3374</v>
      </c>
      <c r="AR417" s="12">
        <v>3378</v>
      </c>
      <c r="AS417" s="12">
        <v>3338</v>
      </c>
      <c r="AT417" s="12">
        <v>3345</v>
      </c>
      <c r="AU417" s="1">
        <v>3352</v>
      </c>
      <c r="AV417" s="1">
        <v>3395</v>
      </c>
      <c r="AW417" s="1">
        <v>3350</v>
      </c>
      <c r="AX417" s="1">
        <v>3389</v>
      </c>
    </row>
    <row r="418" spans="1:50">
      <c r="A418" s="47">
        <v>2010</v>
      </c>
      <c r="B418" s="47">
        <v>4</v>
      </c>
      <c r="C418" s="98">
        <v>40422</v>
      </c>
      <c r="D418">
        <v>10269.469999999999</v>
      </c>
      <c r="E418">
        <v>1080.29</v>
      </c>
      <c r="F418">
        <v>2176.84</v>
      </c>
      <c r="G418">
        <v>8925</v>
      </c>
      <c r="H418">
        <v>0</v>
      </c>
      <c r="I418">
        <v>0</v>
      </c>
      <c r="J418">
        <v>0</v>
      </c>
      <c r="K418">
        <v>0</v>
      </c>
      <c r="L418">
        <v>1246.8</v>
      </c>
      <c r="M418">
        <v>0</v>
      </c>
      <c r="N418">
        <v>1535.7</v>
      </c>
      <c r="O418">
        <v>73.91</v>
      </c>
      <c r="P418">
        <v>446.75</v>
      </c>
      <c r="Q418">
        <v>0</v>
      </c>
      <c r="R418">
        <v>10269.469999999999</v>
      </c>
      <c r="S418">
        <v>1080.29</v>
      </c>
      <c r="T418">
        <v>2176.84</v>
      </c>
      <c r="U418">
        <v>23.89</v>
      </c>
      <c r="V418">
        <v>2.58</v>
      </c>
      <c r="W418">
        <v>1.41</v>
      </c>
      <c r="X418">
        <v>1.3521000000000001</v>
      </c>
      <c r="Y418">
        <v>112.15</v>
      </c>
      <c r="Z418">
        <v>84.17</v>
      </c>
      <c r="AA418">
        <v>76.91</v>
      </c>
      <c r="AB418">
        <v>0</v>
      </c>
      <c r="AC418">
        <v>2741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 s="101">
        <f ca="1">IF(AND(MAX(OFFSET(D417,-$AJ$5,0):D417)&lt;D418),1,IF(AND(MIN(OFFSET(D417,-$AJ$5,0):D417)&gt;D418),-1,AJ417))</f>
        <v>-1</v>
      </c>
      <c r="AK418" s="101"/>
      <c r="AL418" s="101"/>
      <c r="AM418" s="101"/>
      <c r="AN418" s="101"/>
      <c r="AO418" s="101"/>
      <c r="AP418" s="101"/>
      <c r="AQ418" s="12">
        <v>3385</v>
      </c>
      <c r="AR418" s="12">
        <v>3405</v>
      </c>
      <c r="AS418" s="12">
        <v>3379</v>
      </c>
      <c r="AT418" s="12">
        <v>3400</v>
      </c>
      <c r="AU418" s="1">
        <v>3389</v>
      </c>
      <c r="AV418" s="1">
        <v>3400</v>
      </c>
      <c r="AW418" s="1">
        <v>3377</v>
      </c>
      <c r="AX418" s="1">
        <v>3388</v>
      </c>
    </row>
    <row r="419" spans="1:50">
      <c r="A419" s="47">
        <v>2010</v>
      </c>
      <c r="B419" s="47">
        <v>5</v>
      </c>
      <c r="C419" s="98">
        <v>40423</v>
      </c>
      <c r="D419">
        <v>10320.1</v>
      </c>
      <c r="E419">
        <v>1090.0999999999999</v>
      </c>
      <c r="F419">
        <v>2200.0100000000002</v>
      </c>
      <c r="G419">
        <v>9040</v>
      </c>
      <c r="H419">
        <v>0</v>
      </c>
      <c r="I419">
        <v>0</v>
      </c>
      <c r="J419">
        <v>0</v>
      </c>
      <c r="K419">
        <v>0</v>
      </c>
      <c r="L419">
        <v>1252.0999999999999</v>
      </c>
      <c r="M419">
        <v>0</v>
      </c>
      <c r="N419">
        <v>1551.5</v>
      </c>
      <c r="O419">
        <v>75.02</v>
      </c>
      <c r="P419">
        <v>447.5</v>
      </c>
      <c r="Q419">
        <v>0</v>
      </c>
      <c r="R419">
        <v>10320.1</v>
      </c>
      <c r="S419">
        <v>1090.0999999999999</v>
      </c>
      <c r="T419">
        <v>2200.0100000000002</v>
      </c>
      <c r="U419">
        <v>23.19</v>
      </c>
      <c r="V419">
        <v>2.63</v>
      </c>
      <c r="W419">
        <v>1.42</v>
      </c>
      <c r="X419">
        <v>1.3638999999999999</v>
      </c>
      <c r="Y419">
        <v>111.06</v>
      </c>
      <c r="Z419">
        <v>84.44</v>
      </c>
      <c r="AA419">
        <v>76.81</v>
      </c>
      <c r="AB419">
        <v>0</v>
      </c>
      <c r="AC419">
        <v>2835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s="101">
        <f ca="1">IF(AND(MAX(OFFSET(D418,-$AJ$5,0):D418)&lt;D419),1,IF(AND(MIN(OFFSET(D418,-$AJ$5,0):D418)&gt;D419),-1,AJ418))</f>
        <v>-1</v>
      </c>
      <c r="AK419" s="101"/>
      <c r="AL419" s="101"/>
      <c r="AM419" s="101"/>
      <c r="AN419" s="101"/>
      <c r="AO419" s="101"/>
      <c r="AP419" s="101"/>
      <c r="AQ419" s="12">
        <v>3392</v>
      </c>
      <c r="AR419" s="12">
        <v>3398</v>
      </c>
      <c r="AS419" s="12">
        <v>3378</v>
      </c>
      <c r="AT419" s="12">
        <v>3381</v>
      </c>
      <c r="AU419" s="1">
        <v>3385</v>
      </c>
      <c r="AV419" s="1">
        <v>3403</v>
      </c>
      <c r="AW419" s="1">
        <v>3379</v>
      </c>
      <c r="AX419" s="1">
        <v>3398</v>
      </c>
    </row>
    <row r="420" spans="1:50">
      <c r="A420" s="47">
        <v>2010</v>
      </c>
      <c r="B420" s="47">
        <v>6</v>
      </c>
      <c r="C420" s="98">
        <v>40424</v>
      </c>
      <c r="D420">
        <v>10447.93</v>
      </c>
      <c r="E420">
        <v>1104.51</v>
      </c>
      <c r="F420">
        <v>2233.75</v>
      </c>
      <c r="G420">
        <v>9100</v>
      </c>
      <c r="H420">
        <v>0</v>
      </c>
      <c r="I420">
        <v>0</v>
      </c>
      <c r="J420">
        <v>0</v>
      </c>
      <c r="K420">
        <v>0</v>
      </c>
      <c r="L420">
        <v>1249.8</v>
      </c>
      <c r="M420">
        <v>0</v>
      </c>
      <c r="N420">
        <v>1561.1</v>
      </c>
      <c r="O420">
        <v>74.599999999999994</v>
      </c>
      <c r="P420">
        <v>464.5</v>
      </c>
      <c r="Q420">
        <v>0</v>
      </c>
      <c r="R420">
        <v>10447.93</v>
      </c>
      <c r="S420">
        <v>1104.51</v>
      </c>
      <c r="T420">
        <v>2233.75</v>
      </c>
      <c r="U420">
        <v>21.31</v>
      </c>
      <c r="V420">
        <v>2.71</v>
      </c>
      <c r="W420">
        <v>1.49</v>
      </c>
      <c r="X420">
        <v>1.3680000000000001</v>
      </c>
      <c r="Y420">
        <v>110.59</v>
      </c>
      <c r="Z420">
        <v>84.26</v>
      </c>
      <c r="AA420">
        <v>77.38</v>
      </c>
      <c r="AB420">
        <v>0</v>
      </c>
      <c r="AC420">
        <v>2835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 s="101">
        <f ca="1">IF(AND(MAX(OFFSET(D419,-$AJ$5,0):D419)&lt;D420),1,IF(AND(MIN(OFFSET(D419,-$AJ$5,0):D419)&gt;D420),-1,AJ419))</f>
        <v>1</v>
      </c>
      <c r="AK420" s="101"/>
      <c r="AL420" s="101"/>
      <c r="AM420" s="101"/>
      <c r="AN420" s="101"/>
      <c r="AO420" s="101"/>
      <c r="AP420" s="101"/>
      <c r="AQ420" s="12">
        <v>3401</v>
      </c>
      <c r="AR420" s="12">
        <v>3402</v>
      </c>
      <c r="AS420" s="12">
        <v>3394</v>
      </c>
      <c r="AT420" s="12">
        <v>3397</v>
      </c>
      <c r="AU420" s="1">
        <v>3401</v>
      </c>
      <c r="AV420" s="1">
        <v>3415</v>
      </c>
      <c r="AW420" s="1">
        <v>3391</v>
      </c>
      <c r="AX420" s="1">
        <v>3392</v>
      </c>
    </row>
    <row r="421" spans="1:50">
      <c r="A421" s="47">
        <v>2010</v>
      </c>
      <c r="B421" s="47">
        <v>2</v>
      </c>
      <c r="C421" s="98">
        <v>40427</v>
      </c>
      <c r="D421">
        <v>10447.93</v>
      </c>
      <c r="E421">
        <v>1104.51</v>
      </c>
      <c r="F421">
        <v>2233.75</v>
      </c>
      <c r="G421">
        <v>9285</v>
      </c>
      <c r="H421">
        <v>0</v>
      </c>
      <c r="I421">
        <v>0</v>
      </c>
      <c r="J421">
        <v>0</v>
      </c>
      <c r="K421">
        <v>0</v>
      </c>
      <c r="L421">
        <v>1250.0999999999999</v>
      </c>
      <c r="M421">
        <v>0</v>
      </c>
      <c r="N421">
        <v>1562.3</v>
      </c>
      <c r="O421">
        <v>74.08</v>
      </c>
      <c r="P421">
        <v>464.5</v>
      </c>
      <c r="Q421">
        <v>0</v>
      </c>
      <c r="R421">
        <v>10447.93</v>
      </c>
      <c r="S421">
        <v>1104.51</v>
      </c>
      <c r="T421">
        <v>2233.75</v>
      </c>
      <c r="U421">
        <v>21.31</v>
      </c>
      <c r="V421">
        <v>2.71</v>
      </c>
      <c r="W421">
        <v>1.49</v>
      </c>
      <c r="X421">
        <v>1.3680000000000001</v>
      </c>
      <c r="Y421">
        <v>110.45</v>
      </c>
      <c r="Z421">
        <v>84.26</v>
      </c>
      <c r="AA421">
        <v>77.38</v>
      </c>
      <c r="AB421">
        <v>0</v>
      </c>
      <c r="AC421">
        <v>2881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 s="101">
        <f ca="1">IF(AND(MAX(OFFSET(D420,-$AJ$5,0):D420)&lt;D421),1,IF(AND(MIN(OFFSET(D420,-$AJ$5,0):D420)&gt;D421),-1,AJ420))</f>
        <v>1</v>
      </c>
      <c r="AK421" s="101"/>
      <c r="AL421" s="101"/>
      <c r="AM421" s="101"/>
      <c r="AN421" s="101"/>
      <c r="AO421" s="101"/>
      <c r="AP421" s="101"/>
      <c r="AQ421" s="12">
        <v>3398</v>
      </c>
      <c r="AR421" s="12">
        <v>3400</v>
      </c>
      <c r="AS421" s="12">
        <v>3390</v>
      </c>
      <c r="AT421" s="12">
        <v>3398</v>
      </c>
      <c r="AU421" s="1">
        <v>3390</v>
      </c>
      <c r="AV421" s="1">
        <v>3395</v>
      </c>
      <c r="AW421" s="1">
        <v>3385</v>
      </c>
      <c r="AX421" s="1">
        <v>3391</v>
      </c>
    </row>
    <row r="422" spans="1:50">
      <c r="A422" s="47">
        <v>2010</v>
      </c>
      <c r="B422" s="47">
        <v>3</v>
      </c>
      <c r="C422" s="98">
        <v>40428</v>
      </c>
      <c r="D422">
        <v>10340.69</v>
      </c>
      <c r="E422">
        <v>1091.8399999999999</v>
      </c>
      <c r="F422">
        <v>2208.89</v>
      </c>
      <c r="G422">
        <v>9220</v>
      </c>
      <c r="H422">
        <v>0</v>
      </c>
      <c r="I422">
        <v>0</v>
      </c>
      <c r="J422">
        <v>0</v>
      </c>
      <c r="K422">
        <v>0</v>
      </c>
      <c r="L422">
        <v>1257.9000000000001</v>
      </c>
      <c r="M422">
        <v>0</v>
      </c>
      <c r="N422">
        <v>1556.3</v>
      </c>
      <c r="O422">
        <v>74.09</v>
      </c>
      <c r="P422">
        <v>466.25</v>
      </c>
      <c r="Q422">
        <v>0</v>
      </c>
      <c r="R422">
        <v>10340.69</v>
      </c>
      <c r="S422">
        <v>1091.8399999999999</v>
      </c>
      <c r="T422">
        <v>2208.89</v>
      </c>
      <c r="U422">
        <v>23.8</v>
      </c>
      <c r="V422">
        <v>2.61</v>
      </c>
      <c r="W422">
        <v>1.41</v>
      </c>
      <c r="X422">
        <v>1.3620000000000001</v>
      </c>
      <c r="Y422">
        <v>110.46</v>
      </c>
      <c r="Z422">
        <v>84.2</v>
      </c>
      <c r="AA422">
        <v>76.3</v>
      </c>
      <c r="AB422">
        <v>0</v>
      </c>
      <c r="AC422">
        <v>2918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 s="101">
        <f ca="1">IF(AND(MAX(OFFSET(D421,-$AJ$5,0):D421)&lt;D422),1,IF(AND(MIN(OFFSET(D421,-$AJ$5,0):D421)&gt;D422),-1,AJ421))</f>
        <v>1</v>
      </c>
      <c r="AK422" s="101"/>
      <c r="AL422" s="101"/>
      <c r="AM422" s="101"/>
      <c r="AN422" s="101"/>
      <c r="AO422" s="101"/>
      <c r="AP422" s="101"/>
      <c r="AQ422" s="12">
        <v>3390</v>
      </c>
      <c r="AR422" s="12">
        <v>3394</v>
      </c>
      <c r="AS422" s="12">
        <v>3384</v>
      </c>
      <c r="AT422" s="12">
        <v>3386</v>
      </c>
      <c r="AU422" s="1">
        <v>3379</v>
      </c>
      <c r="AV422" s="1">
        <v>3399</v>
      </c>
      <c r="AW422" s="1">
        <v>3364</v>
      </c>
      <c r="AX422" s="1">
        <v>3388</v>
      </c>
    </row>
    <row r="423" spans="1:50">
      <c r="A423" s="47">
        <v>2010</v>
      </c>
      <c r="B423" s="47">
        <v>4</v>
      </c>
      <c r="C423" s="98">
        <v>40429</v>
      </c>
      <c r="D423">
        <v>10387.01</v>
      </c>
      <c r="E423">
        <v>1098.8699999999999</v>
      </c>
      <c r="F423">
        <v>2228.87</v>
      </c>
      <c r="G423">
        <v>8960</v>
      </c>
      <c r="H423">
        <v>0</v>
      </c>
      <c r="I423">
        <v>0</v>
      </c>
      <c r="J423">
        <v>0</v>
      </c>
      <c r="K423">
        <v>0</v>
      </c>
      <c r="L423">
        <v>1256.0999999999999</v>
      </c>
      <c r="M423">
        <v>0</v>
      </c>
      <c r="N423">
        <v>1562.2</v>
      </c>
      <c r="O423">
        <v>74.67</v>
      </c>
      <c r="P423">
        <v>462.5</v>
      </c>
      <c r="Q423">
        <v>0</v>
      </c>
      <c r="R423">
        <v>10387.01</v>
      </c>
      <c r="S423">
        <v>1098.8699999999999</v>
      </c>
      <c r="T423">
        <v>2228.87</v>
      </c>
      <c r="U423">
        <v>23.25</v>
      </c>
      <c r="V423">
        <v>2.65</v>
      </c>
      <c r="W423">
        <v>1.45</v>
      </c>
      <c r="X423">
        <v>1.3327</v>
      </c>
      <c r="Y423">
        <v>109.69</v>
      </c>
      <c r="Z423">
        <v>83.81</v>
      </c>
      <c r="AA423">
        <v>76.989999999999995</v>
      </c>
      <c r="AB423">
        <v>0</v>
      </c>
      <c r="AC423">
        <v>2975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 s="101">
        <f ca="1">IF(AND(MAX(OFFSET(D422,-$AJ$5,0):D422)&lt;D423),1,IF(AND(MIN(OFFSET(D422,-$AJ$5,0):D422)&gt;D423),-1,AJ422))</f>
        <v>1</v>
      </c>
      <c r="AK423" s="101"/>
      <c r="AL423" s="101"/>
      <c r="AM423" s="101"/>
      <c r="AN423" s="101"/>
      <c r="AO423" s="101"/>
      <c r="AP423" s="101"/>
      <c r="AQ423" s="12">
        <v>3391</v>
      </c>
      <c r="AR423" s="12">
        <v>3397</v>
      </c>
      <c r="AS423" s="12">
        <v>3378</v>
      </c>
      <c r="AT423" s="12">
        <v>3390</v>
      </c>
      <c r="AU423" s="1">
        <v>3397</v>
      </c>
      <c r="AV423" s="1">
        <v>3414</v>
      </c>
      <c r="AW423" s="1">
        <v>3388</v>
      </c>
      <c r="AX423" s="1">
        <v>3400</v>
      </c>
    </row>
    <row r="424" spans="1:50">
      <c r="A424" s="47">
        <v>2010</v>
      </c>
      <c r="B424" s="47">
        <v>5</v>
      </c>
      <c r="C424" s="98">
        <v>40430</v>
      </c>
      <c r="D424">
        <v>10415.24</v>
      </c>
      <c r="E424">
        <v>1104.18</v>
      </c>
      <c r="F424">
        <v>2236.1999999999998</v>
      </c>
      <c r="G424">
        <v>9030</v>
      </c>
      <c r="H424">
        <v>0</v>
      </c>
      <c r="I424">
        <v>0</v>
      </c>
      <c r="J424">
        <v>0</v>
      </c>
      <c r="K424">
        <v>0</v>
      </c>
      <c r="L424">
        <v>1249.4000000000001</v>
      </c>
      <c r="M424">
        <v>0</v>
      </c>
      <c r="N424">
        <v>1550.3</v>
      </c>
      <c r="O424">
        <v>74.25</v>
      </c>
      <c r="P424">
        <v>470.75</v>
      </c>
      <c r="Q424">
        <v>0</v>
      </c>
      <c r="R424">
        <v>10415.24</v>
      </c>
      <c r="S424">
        <v>1104.18</v>
      </c>
      <c r="T424">
        <v>2236.1999999999998</v>
      </c>
      <c r="U424">
        <v>22.81</v>
      </c>
      <c r="V424">
        <v>2.76</v>
      </c>
      <c r="W424">
        <v>1.57</v>
      </c>
      <c r="X424">
        <v>1.3352999999999999</v>
      </c>
      <c r="Y424">
        <v>107.96</v>
      </c>
      <c r="Z424">
        <v>83.86</v>
      </c>
      <c r="AA424">
        <v>77.41</v>
      </c>
      <c r="AB424">
        <v>0</v>
      </c>
      <c r="AC424">
        <v>2988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 s="101">
        <f ca="1">IF(AND(MAX(OFFSET(D423,-$AJ$5,0):D423)&lt;D424),1,IF(AND(MIN(OFFSET(D423,-$AJ$5,0):D423)&gt;D424),-1,AJ423))</f>
        <v>1</v>
      </c>
      <c r="AK424" s="101"/>
      <c r="AL424" s="101"/>
      <c r="AM424" s="101"/>
      <c r="AN424" s="101"/>
      <c r="AO424" s="101"/>
      <c r="AP424" s="101"/>
      <c r="AQ424" s="12">
        <v>3398</v>
      </c>
      <c r="AR424" s="12">
        <v>3400</v>
      </c>
      <c r="AS424" s="12">
        <v>3385</v>
      </c>
      <c r="AT424" s="12">
        <v>3389</v>
      </c>
      <c r="AU424" s="1">
        <v>3384</v>
      </c>
      <c r="AV424" s="1">
        <v>3396</v>
      </c>
      <c r="AW424" s="1">
        <v>3373</v>
      </c>
      <c r="AX424" s="1">
        <v>3389</v>
      </c>
    </row>
    <row r="425" spans="1:50">
      <c r="A425" s="47">
        <v>2010</v>
      </c>
      <c r="B425" s="47">
        <v>6</v>
      </c>
      <c r="C425" s="98">
        <v>40431</v>
      </c>
      <c r="D425">
        <v>10462.77</v>
      </c>
      <c r="E425">
        <v>1109.55</v>
      </c>
      <c r="F425">
        <v>2242.48</v>
      </c>
      <c r="G425">
        <v>9255</v>
      </c>
      <c r="H425">
        <v>0</v>
      </c>
      <c r="I425">
        <v>0</v>
      </c>
      <c r="J425">
        <v>0</v>
      </c>
      <c r="K425">
        <v>0</v>
      </c>
      <c r="L425">
        <v>1245</v>
      </c>
      <c r="M425">
        <v>0</v>
      </c>
      <c r="N425">
        <v>1542.5</v>
      </c>
      <c r="O425">
        <v>76.45</v>
      </c>
      <c r="P425">
        <v>478.25</v>
      </c>
      <c r="Q425">
        <v>0</v>
      </c>
      <c r="R425">
        <v>10462.77</v>
      </c>
      <c r="S425">
        <v>1109.55</v>
      </c>
      <c r="T425">
        <v>2242.48</v>
      </c>
      <c r="U425">
        <v>21.99</v>
      </c>
      <c r="V425">
        <v>2.8</v>
      </c>
      <c r="W425">
        <v>1.58</v>
      </c>
      <c r="X425">
        <v>1.3244</v>
      </c>
      <c r="Y425">
        <v>108.15</v>
      </c>
      <c r="Z425">
        <v>83.77</v>
      </c>
      <c r="AA425">
        <v>77.989999999999995</v>
      </c>
      <c r="AB425">
        <v>0</v>
      </c>
      <c r="AC425">
        <v>2976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 s="101">
        <f ca="1">IF(AND(MAX(OFFSET(D424,-$AJ$5,0):D424)&lt;D425),1,IF(AND(MIN(OFFSET(D424,-$AJ$5,0):D424)&gt;D425),-1,AJ424))</f>
        <v>1</v>
      </c>
      <c r="AK425" s="101"/>
      <c r="AL425" s="101"/>
      <c r="AM425" s="101"/>
      <c r="AN425" s="101"/>
      <c r="AO425" s="101"/>
      <c r="AP425" s="101"/>
      <c r="AQ425" s="12">
        <v>3371</v>
      </c>
      <c r="AR425" s="12">
        <v>3385</v>
      </c>
      <c r="AS425" s="12">
        <v>3371</v>
      </c>
      <c r="AT425" s="12">
        <v>3376</v>
      </c>
      <c r="AU425" s="1">
        <v>3380</v>
      </c>
      <c r="AV425" s="1">
        <v>3387</v>
      </c>
      <c r="AW425" s="1">
        <v>3364</v>
      </c>
      <c r="AX425" s="1">
        <v>3387</v>
      </c>
    </row>
    <row r="426" spans="1:50">
      <c r="A426" s="47">
        <v>2010</v>
      </c>
      <c r="B426" s="47">
        <v>2</v>
      </c>
      <c r="C426" s="98">
        <v>40434</v>
      </c>
      <c r="D426">
        <v>10544.13</v>
      </c>
      <c r="E426">
        <v>1121.9000000000001</v>
      </c>
      <c r="F426">
        <v>2285.71</v>
      </c>
      <c r="G426">
        <v>9255</v>
      </c>
      <c r="H426">
        <v>0</v>
      </c>
      <c r="I426">
        <v>0</v>
      </c>
      <c r="J426">
        <v>0</v>
      </c>
      <c r="K426">
        <v>0</v>
      </c>
      <c r="L426">
        <v>1245.5999999999999</v>
      </c>
      <c r="M426">
        <v>0</v>
      </c>
      <c r="N426">
        <v>1549.9</v>
      </c>
      <c r="O426">
        <v>78.03</v>
      </c>
      <c r="P426">
        <v>483.5</v>
      </c>
      <c r="Q426">
        <v>0</v>
      </c>
      <c r="R426">
        <v>10544.13</v>
      </c>
      <c r="S426">
        <v>1121.9000000000001</v>
      </c>
      <c r="T426">
        <v>2285.71</v>
      </c>
      <c r="U426">
        <v>21.21</v>
      </c>
      <c r="V426">
        <v>2.74</v>
      </c>
      <c r="W426">
        <v>1.51</v>
      </c>
      <c r="X426">
        <v>1.3120000000000001</v>
      </c>
      <c r="Y426">
        <v>109.75</v>
      </c>
      <c r="Z426">
        <v>84.19</v>
      </c>
      <c r="AA426">
        <v>78.239999999999995</v>
      </c>
      <c r="AB426">
        <v>0</v>
      </c>
      <c r="AC426">
        <v>2976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 s="101">
        <f ca="1">IF(AND(MAX(OFFSET(D425,-$AJ$5,0):D425)&lt;D426),1,IF(AND(MIN(OFFSET(D425,-$AJ$5,0):D425)&gt;D426),-1,AJ425))</f>
        <v>1</v>
      </c>
      <c r="AK426" s="101"/>
      <c r="AL426" s="101"/>
      <c r="AM426" s="101"/>
      <c r="AN426" s="101"/>
      <c r="AO426" s="101"/>
      <c r="AP426" s="101"/>
      <c r="AQ426" s="12">
        <v>3378</v>
      </c>
      <c r="AR426" s="12">
        <v>3383</v>
      </c>
      <c r="AS426" s="12">
        <v>3371</v>
      </c>
      <c r="AT426" s="12">
        <v>3374</v>
      </c>
      <c r="AU426" s="1">
        <v>3370</v>
      </c>
      <c r="AV426" s="1">
        <v>3378</v>
      </c>
      <c r="AW426" s="1">
        <v>3363</v>
      </c>
      <c r="AX426" s="1">
        <v>3365</v>
      </c>
    </row>
    <row r="427" spans="1:50">
      <c r="A427" s="47">
        <v>2010</v>
      </c>
      <c r="B427" s="47">
        <v>3</v>
      </c>
      <c r="C427" s="98">
        <v>40435</v>
      </c>
      <c r="D427">
        <v>10526.49</v>
      </c>
      <c r="E427">
        <v>1121.0999999999999</v>
      </c>
      <c r="F427">
        <v>2289.77</v>
      </c>
      <c r="G427">
        <v>9435</v>
      </c>
      <c r="H427">
        <v>0</v>
      </c>
      <c r="I427">
        <v>0</v>
      </c>
      <c r="J427">
        <v>0</v>
      </c>
      <c r="K427">
        <v>0</v>
      </c>
      <c r="L427">
        <v>1268.5</v>
      </c>
      <c r="M427">
        <v>0</v>
      </c>
      <c r="N427">
        <v>1590.9</v>
      </c>
      <c r="O427">
        <v>77.47</v>
      </c>
      <c r="P427">
        <v>495</v>
      </c>
      <c r="Q427">
        <v>0</v>
      </c>
      <c r="R427">
        <v>10526.49</v>
      </c>
      <c r="S427">
        <v>1121.0999999999999</v>
      </c>
      <c r="T427">
        <v>2289.77</v>
      </c>
      <c r="U427">
        <v>21.56</v>
      </c>
      <c r="V427">
        <v>2.67</v>
      </c>
      <c r="W427">
        <v>1.43</v>
      </c>
      <c r="X427">
        <v>1.2982</v>
      </c>
      <c r="Y427">
        <v>110.19</v>
      </c>
      <c r="Z427">
        <v>83.7</v>
      </c>
      <c r="AA427">
        <v>78.19</v>
      </c>
      <c r="AB427">
        <v>0</v>
      </c>
      <c r="AC427">
        <v>2840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 s="101">
        <f ca="1">IF(AND(MAX(OFFSET(D426,-$AJ$5,0):D426)&lt;D427),1,IF(AND(MIN(OFFSET(D426,-$AJ$5,0):D426)&gt;D427),-1,AJ426))</f>
        <v>1</v>
      </c>
      <c r="AK427" s="101"/>
      <c r="AL427" s="101"/>
      <c r="AM427" s="101"/>
      <c r="AN427" s="101"/>
      <c r="AO427" s="101"/>
      <c r="AP427" s="101"/>
      <c r="AQ427" s="12">
        <v>3367</v>
      </c>
      <c r="AR427" s="12">
        <v>3372</v>
      </c>
      <c r="AS427" s="12">
        <v>3354</v>
      </c>
      <c r="AT427" s="12">
        <v>3370</v>
      </c>
      <c r="AU427" s="1">
        <v>3363</v>
      </c>
      <c r="AV427" s="1">
        <v>3396</v>
      </c>
      <c r="AW427" s="1">
        <v>3358</v>
      </c>
      <c r="AX427" s="1">
        <v>3390</v>
      </c>
    </row>
    <row r="428" spans="1:50">
      <c r="A428" s="47">
        <v>2010</v>
      </c>
      <c r="B428" s="47">
        <v>4</v>
      </c>
      <c r="C428" s="98">
        <v>40436</v>
      </c>
      <c r="D428">
        <v>10572.73</v>
      </c>
      <c r="E428">
        <v>1125.07</v>
      </c>
      <c r="F428">
        <v>2301.3200000000002</v>
      </c>
      <c r="G428">
        <v>9435</v>
      </c>
      <c r="H428">
        <v>0</v>
      </c>
      <c r="I428">
        <v>0</v>
      </c>
      <c r="J428">
        <v>0</v>
      </c>
      <c r="K428">
        <v>0</v>
      </c>
      <c r="L428">
        <v>1267.0999999999999</v>
      </c>
      <c r="M428">
        <v>0</v>
      </c>
      <c r="N428">
        <v>1605.3</v>
      </c>
      <c r="O428">
        <v>77.12</v>
      </c>
      <c r="P428">
        <v>495.25</v>
      </c>
      <c r="Q428">
        <v>0</v>
      </c>
      <c r="R428">
        <v>10572.73</v>
      </c>
      <c r="S428">
        <v>1125.07</v>
      </c>
      <c r="T428">
        <v>2301.3200000000002</v>
      </c>
      <c r="U428">
        <v>22.1</v>
      </c>
      <c r="V428">
        <v>2.72</v>
      </c>
      <c r="W428">
        <v>1.44</v>
      </c>
      <c r="X428">
        <v>1.3141</v>
      </c>
      <c r="Y428">
        <v>110.47</v>
      </c>
      <c r="Z428">
        <v>83.03</v>
      </c>
      <c r="AA428">
        <v>81.38</v>
      </c>
      <c r="AB428">
        <v>0</v>
      </c>
      <c r="AC428">
        <v>2840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 s="101">
        <f ca="1">IF(AND(MAX(OFFSET(D427,-$AJ$5,0):D427)&lt;D428),1,IF(AND(MIN(OFFSET(D427,-$AJ$5,0):D427)&gt;D428),-1,AJ427))</f>
        <v>1</v>
      </c>
      <c r="AK428" s="101"/>
      <c r="AL428" s="101"/>
      <c r="AM428" s="101"/>
      <c r="AN428" s="101"/>
      <c r="AO428" s="101"/>
      <c r="AP428" s="101"/>
      <c r="AQ428" s="12">
        <v>3397</v>
      </c>
      <c r="AR428" s="12">
        <v>3480</v>
      </c>
      <c r="AS428" s="12">
        <v>3392</v>
      </c>
      <c r="AT428" s="12">
        <v>3468</v>
      </c>
      <c r="AU428" s="1">
        <v>3496</v>
      </c>
      <c r="AV428" s="1">
        <v>3503</v>
      </c>
      <c r="AW428" s="1">
        <v>3477</v>
      </c>
      <c r="AX428" s="1">
        <v>3499</v>
      </c>
    </row>
    <row r="429" spans="1:50">
      <c r="A429" s="47">
        <v>2010</v>
      </c>
      <c r="B429" s="47">
        <v>5</v>
      </c>
      <c r="C429" s="98">
        <v>40437</v>
      </c>
      <c r="D429">
        <v>10594.83</v>
      </c>
      <c r="E429">
        <v>1124.6600000000001</v>
      </c>
      <c r="F429">
        <v>2303.25</v>
      </c>
      <c r="G429">
        <v>9435</v>
      </c>
      <c r="H429">
        <v>0</v>
      </c>
      <c r="I429">
        <v>0</v>
      </c>
      <c r="J429">
        <v>0</v>
      </c>
      <c r="K429">
        <v>0</v>
      </c>
      <c r="L429">
        <v>1275.3</v>
      </c>
      <c r="M429">
        <v>0</v>
      </c>
      <c r="N429">
        <v>1610.8</v>
      </c>
      <c r="O429">
        <v>75.75</v>
      </c>
      <c r="P429">
        <v>496</v>
      </c>
      <c r="Q429">
        <v>0</v>
      </c>
      <c r="R429">
        <v>10594.83</v>
      </c>
      <c r="S429">
        <v>1124.6600000000001</v>
      </c>
      <c r="T429">
        <v>2303.25</v>
      </c>
      <c r="U429">
        <v>21.72</v>
      </c>
      <c r="V429">
        <v>2.76</v>
      </c>
      <c r="W429">
        <v>1.46</v>
      </c>
      <c r="X429">
        <v>1.3223</v>
      </c>
      <c r="Y429">
        <v>110.82</v>
      </c>
      <c r="Z429">
        <v>85.73</v>
      </c>
      <c r="AA429">
        <v>80.430000000000007</v>
      </c>
      <c r="AB429">
        <v>0</v>
      </c>
      <c r="AC429">
        <v>2840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 s="101">
        <f ca="1">IF(AND(MAX(OFFSET(D428,-$AJ$5,0):D428)&lt;D429),1,IF(AND(MIN(OFFSET(D428,-$AJ$5,0):D428)&gt;D429),-1,AJ428))</f>
        <v>1</v>
      </c>
      <c r="AK429" s="101"/>
      <c r="AL429" s="101"/>
      <c r="AM429" s="101"/>
      <c r="AN429" s="101"/>
      <c r="AO429" s="101"/>
      <c r="AP429" s="101"/>
      <c r="AQ429" s="12">
        <v>3498</v>
      </c>
      <c r="AR429" s="12">
        <v>3498</v>
      </c>
      <c r="AS429" s="12">
        <v>3477</v>
      </c>
      <c r="AT429" s="12">
        <v>3479</v>
      </c>
      <c r="AU429" s="1">
        <v>3485</v>
      </c>
      <c r="AV429" s="1">
        <v>3526</v>
      </c>
      <c r="AW429" s="1">
        <v>3484</v>
      </c>
      <c r="AX429" s="1">
        <v>3518</v>
      </c>
    </row>
    <row r="430" spans="1:50">
      <c r="A430" s="47">
        <v>2010</v>
      </c>
      <c r="B430" s="47">
        <v>6</v>
      </c>
      <c r="C430" s="98">
        <v>40438</v>
      </c>
      <c r="D430">
        <v>10607.85</v>
      </c>
      <c r="E430">
        <v>1125.5899999999999</v>
      </c>
      <c r="F430">
        <v>2315.61</v>
      </c>
      <c r="G430">
        <v>9575</v>
      </c>
      <c r="H430">
        <v>0</v>
      </c>
      <c r="I430">
        <v>0</v>
      </c>
      <c r="J430">
        <v>0</v>
      </c>
      <c r="K430">
        <v>0</v>
      </c>
      <c r="L430">
        <v>1279.3</v>
      </c>
      <c r="M430">
        <v>0</v>
      </c>
      <c r="N430">
        <v>1627.5</v>
      </c>
      <c r="O430">
        <v>76.19</v>
      </c>
      <c r="P430">
        <v>513.25</v>
      </c>
      <c r="Q430">
        <v>0</v>
      </c>
      <c r="R430">
        <v>10607.85</v>
      </c>
      <c r="S430">
        <v>1125.5899999999999</v>
      </c>
      <c r="T430">
        <v>2315.61</v>
      </c>
      <c r="U430">
        <v>22.01</v>
      </c>
      <c r="V430">
        <v>2.75</v>
      </c>
      <c r="W430">
        <v>1.44</v>
      </c>
      <c r="X430">
        <v>1.3425</v>
      </c>
      <c r="Y430">
        <v>112.15</v>
      </c>
      <c r="Z430">
        <v>85.77</v>
      </c>
      <c r="AA430">
        <v>80.31</v>
      </c>
      <c r="AB430">
        <v>0</v>
      </c>
      <c r="AC430">
        <v>2676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 s="101">
        <f ca="1">IF(AND(MAX(OFFSET(D429,-$AJ$5,0):D429)&lt;D430),1,IF(AND(MIN(OFFSET(D429,-$AJ$5,0):D429)&gt;D430),-1,AJ429))</f>
        <v>1</v>
      </c>
      <c r="AK430" s="101"/>
      <c r="AL430" s="101"/>
      <c r="AM430" s="101"/>
      <c r="AN430" s="101"/>
      <c r="AO430" s="101"/>
      <c r="AP430" s="101"/>
      <c r="AQ430" s="12">
        <v>3523</v>
      </c>
      <c r="AR430" s="12">
        <v>3535</v>
      </c>
      <c r="AS430" s="12">
        <v>3514</v>
      </c>
      <c r="AT430" s="12">
        <v>3530</v>
      </c>
      <c r="AU430" s="1">
        <v>3545</v>
      </c>
      <c r="AV430" s="1">
        <v>3549</v>
      </c>
      <c r="AW430" s="1">
        <v>3512</v>
      </c>
      <c r="AX430" s="1">
        <v>3514</v>
      </c>
    </row>
    <row r="431" spans="1:50">
      <c r="A431" s="47">
        <v>2010</v>
      </c>
      <c r="B431" s="47">
        <v>3</v>
      </c>
      <c r="C431" s="98">
        <v>40442</v>
      </c>
      <c r="D431">
        <v>10761.03</v>
      </c>
      <c r="E431">
        <v>1139.78</v>
      </c>
      <c r="F431">
        <v>2349.35</v>
      </c>
      <c r="G431">
        <v>9535</v>
      </c>
      <c r="H431">
        <v>0</v>
      </c>
      <c r="I431">
        <v>0</v>
      </c>
      <c r="J431">
        <v>0</v>
      </c>
      <c r="K431">
        <v>0</v>
      </c>
      <c r="L431">
        <v>1286.8</v>
      </c>
      <c r="M431">
        <v>0</v>
      </c>
      <c r="N431">
        <v>1623</v>
      </c>
      <c r="O431">
        <v>74.849999999999994</v>
      </c>
      <c r="P431">
        <v>505.25</v>
      </c>
      <c r="Q431">
        <v>0</v>
      </c>
      <c r="R431">
        <v>10761.03</v>
      </c>
      <c r="S431">
        <v>1139.78</v>
      </c>
      <c r="T431">
        <v>2349.35</v>
      </c>
      <c r="U431">
        <v>22.35</v>
      </c>
      <c r="V431">
        <v>2.59</v>
      </c>
      <c r="W431">
        <v>1.31</v>
      </c>
      <c r="X431">
        <v>1.3261000000000001</v>
      </c>
      <c r="Y431">
        <v>112.07</v>
      </c>
      <c r="Z431">
        <v>85.69</v>
      </c>
      <c r="AA431">
        <v>81.19</v>
      </c>
      <c r="AB431">
        <v>0</v>
      </c>
      <c r="AC431">
        <v>2562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 s="101">
        <f ca="1">IF(AND(MAX(OFFSET(D430,-$AJ$5,0):D430)&lt;D431),1,IF(AND(MIN(OFFSET(D430,-$AJ$5,0):D430)&gt;D431),-1,AJ430))</f>
        <v>1</v>
      </c>
      <c r="AK431" s="101"/>
      <c r="AL431" s="101"/>
      <c r="AM431" s="101"/>
      <c r="AN431" s="101"/>
      <c r="AO431" s="101"/>
      <c r="AP431" s="101"/>
      <c r="AQ431" s="12">
        <v>3531</v>
      </c>
      <c r="AR431" s="12">
        <v>3532</v>
      </c>
      <c r="AS431" s="12">
        <v>3521</v>
      </c>
      <c r="AT431" s="12">
        <v>3522</v>
      </c>
      <c r="AU431" s="1">
        <v>3513</v>
      </c>
      <c r="AV431" s="1">
        <v>3535</v>
      </c>
      <c r="AW431" s="1">
        <v>3492</v>
      </c>
      <c r="AX431" s="1">
        <v>3520</v>
      </c>
    </row>
    <row r="432" spans="1:50">
      <c r="A432" s="47">
        <v>2010</v>
      </c>
      <c r="B432" s="47">
        <v>4</v>
      </c>
      <c r="C432" s="98">
        <v>40443</v>
      </c>
      <c r="D432">
        <v>10739.31</v>
      </c>
      <c r="E432">
        <v>1134.28</v>
      </c>
      <c r="F432">
        <v>2334.5500000000002</v>
      </c>
      <c r="G432">
        <v>9525</v>
      </c>
      <c r="H432">
        <v>0</v>
      </c>
      <c r="I432">
        <v>0</v>
      </c>
      <c r="J432">
        <v>0</v>
      </c>
      <c r="K432">
        <v>0</v>
      </c>
      <c r="L432">
        <v>1294.5999999999999</v>
      </c>
      <c r="M432">
        <v>0</v>
      </c>
      <c r="N432">
        <v>1645.9</v>
      </c>
      <c r="O432">
        <v>75.180000000000007</v>
      </c>
      <c r="P432">
        <v>505</v>
      </c>
      <c r="Q432">
        <v>0</v>
      </c>
      <c r="R432">
        <v>10739.31</v>
      </c>
      <c r="S432">
        <v>1134.28</v>
      </c>
      <c r="T432">
        <v>2334.5500000000002</v>
      </c>
      <c r="U432">
        <v>22.51</v>
      </c>
      <c r="V432">
        <v>2.5499999999999998</v>
      </c>
      <c r="W432">
        <v>1.31</v>
      </c>
      <c r="X432">
        <v>1.3260000000000001</v>
      </c>
      <c r="Y432">
        <v>111.57</v>
      </c>
      <c r="Z432">
        <v>85.08</v>
      </c>
      <c r="AA432">
        <v>80.739999999999995</v>
      </c>
      <c r="AB432">
        <v>0</v>
      </c>
      <c r="AC432">
        <v>2461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 s="101">
        <f ca="1">IF(AND(MAX(OFFSET(D431,-$AJ$5,0):D431)&lt;D432),1,IF(AND(MIN(OFFSET(D431,-$AJ$5,0):D431)&gt;D432),-1,AJ431))</f>
        <v>1</v>
      </c>
      <c r="AK432" s="101"/>
      <c r="AL432" s="101"/>
      <c r="AM432" s="101"/>
      <c r="AN432" s="101"/>
      <c r="AO432" s="101"/>
      <c r="AP432" s="101"/>
      <c r="AQ432" s="12">
        <v>3525</v>
      </c>
      <c r="AR432" s="12">
        <v>3533</v>
      </c>
      <c r="AS432" s="12">
        <v>3518</v>
      </c>
      <c r="AT432" s="12">
        <v>3529</v>
      </c>
      <c r="AU432" s="1">
        <v>3529</v>
      </c>
      <c r="AV432" s="1">
        <v>3533</v>
      </c>
      <c r="AW432" s="1">
        <v>3500</v>
      </c>
      <c r="AX432" s="1">
        <v>3518</v>
      </c>
    </row>
    <row r="433" spans="1:50">
      <c r="A433" s="47">
        <v>2010</v>
      </c>
      <c r="B433" s="47">
        <v>6</v>
      </c>
      <c r="C433" s="98">
        <v>40445</v>
      </c>
      <c r="D433">
        <v>10860.26</v>
      </c>
      <c r="E433">
        <v>1148.67</v>
      </c>
      <c r="F433">
        <v>2381.2199999999998</v>
      </c>
      <c r="G433">
        <v>9405</v>
      </c>
      <c r="H433">
        <v>0</v>
      </c>
      <c r="I433">
        <v>0</v>
      </c>
      <c r="J433">
        <v>0</v>
      </c>
      <c r="K433">
        <v>0</v>
      </c>
      <c r="L433">
        <v>1296.3</v>
      </c>
      <c r="M433">
        <v>0</v>
      </c>
      <c r="N433">
        <v>1645.6</v>
      </c>
      <c r="O433">
        <v>76.489999999999995</v>
      </c>
      <c r="P433">
        <v>521.75</v>
      </c>
      <c r="Q433">
        <v>0</v>
      </c>
      <c r="R433">
        <v>10860.26</v>
      </c>
      <c r="S433">
        <v>1148.67</v>
      </c>
      <c r="T433">
        <v>2381.2199999999998</v>
      </c>
      <c r="U433">
        <v>21.71</v>
      </c>
      <c r="V433">
        <v>2.61</v>
      </c>
      <c r="W433">
        <v>1.35</v>
      </c>
      <c r="X433">
        <v>1.3233999999999999</v>
      </c>
      <c r="Y433">
        <v>112.74</v>
      </c>
      <c r="Z433">
        <v>84.36</v>
      </c>
      <c r="AA433">
        <v>80.790000000000006</v>
      </c>
      <c r="AB433">
        <v>0</v>
      </c>
      <c r="AC433">
        <v>2461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 s="101">
        <f ca="1">IF(AND(MAX(OFFSET(D432,-$AJ$5,0):D432)&lt;D433),1,IF(AND(MIN(OFFSET(D432,-$AJ$5,0):D432)&gt;D433),-1,AJ432))</f>
        <v>1</v>
      </c>
      <c r="AK433" s="101"/>
      <c r="AL433" s="101"/>
      <c r="AM433" s="101"/>
      <c r="AN433" s="101"/>
      <c r="AO433" s="101"/>
      <c r="AP433" s="101"/>
      <c r="AQ433" s="12">
        <v>3524</v>
      </c>
      <c r="AR433" s="12">
        <v>3556</v>
      </c>
      <c r="AS433" s="12">
        <v>3519</v>
      </c>
      <c r="AT433" s="12">
        <v>3531</v>
      </c>
      <c r="AU433" s="1">
        <v>3535</v>
      </c>
      <c r="AV433" s="1">
        <v>3540</v>
      </c>
      <c r="AW433" s="1">
        <v>3513</v>
      </c>
      <c r="AX433" s="1">
        <v>3530</v>
      </c>
    </row>
    <row r="434" spans="1:50">
      <c r="A434" s="47">
        <v>2010</v>
      </c>
      <c r="B434" s="47">
        <v>2</v>
      </c>
      <c r="C434" s="98">
        <v>40448</v>
      </c>
      <c r="D434">
        <v>10812.04</v>
      </c>
      <c r="E434">
        <v>1142.1600000000001</v>
      </c>
      <c r="F434">
        <v>2369.77</v>
      </c>
      <c r="G434">
        <v>9545</v>
      </c>
      <c r="H434">
        <v>0</v>
      </c>
      <c r="I434">
        <v>0</v>
      </c>
      <c r="J434">
        <v>0</v>
      </c>
      <c r="K434">
        <v>0</v>
      </c>
      <c r="L434">
        <v>1296.9000000000001</v>
      </c>
      <c r="M434">
        <v>0</v>
      </c>
      <c r="N434">
        <v>1630.1</v>
      </c>
      <c r="O434">
        <v>76.52</v>
      </c>
      <c r="P434">
        <v>512.75</v>
      </c>
      <c r="Q434">
        <v>0</v>
      </c>
      <c r="R434">
        <v>10812.04</v>
      </c>
      <c r="S434">
        <v>1142.1600000000001</v>
      </c>
      <c r="T434">
        <v>2369.77</v>
      </c>
      <c r="U434">
        <v>22.54</v>
      </c>
      <c r="V434">
        <v>2.52</v>
      </c>
      <c r="W434">
        <v>1.28</v>
      </c>
      <c r="X434">
        <v>1.3387</v>
      </c>
      <c r="Y434">
        <v>112.61</v>
      </c>
      <c r="Z434">
        <v>84.32</v>
      </c>
      <c r="AA434">
        <v>81.06</v>
      </c>
      <c r="AB434">
        <v>0</v>
      </c>
      <c r="AC434">
        <v>2444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 s="101">
        <f ca="1">IF(AND(MAX(OFFSET(D433,-$AJ$5,0):D433)&lt;D434),1,IF(AND(MIN(OFFSET(D433,-$AJ$5,0):D433)&gt;D434),-1,AJ433))</f>
        <v>1</v>
      </c>
      <c r="AK434" s="101"/>
      <c r="AL434" s="101"/>
      <c r="AM434" s="101"/>
      <c r="AN434" s="101"/>
      <c r="AO434" s="101"/>
      <c r="AP434" s="101"/>
      <c r="AQ434" s="12">
        <v>3527</v>
      </c>
      <c r="AR434" s="12">
        <v>3530</v>
      </c>
      <c r="AS434" s="12">
        <v>3518</v>
      </c>
      <c r="AT434" s="12">
        <v>3526</v>
      </c>
      <c r="AU434" s="1">
        <v>3520</v>
      </c>
      <c r="AV434" s="1">
        <v>3529</v>
      </c>
      <c r="AW434" s="1">
        <v>3515</v>
      </c>
      <c r="AX434" s="1">
        <v>3519</v>
      </c>
    </row>
    <row r="435" spans="1:50">
      <c r="A435" s="47">
        <v>2010</v>
      </c>
      <c r="B435" s="47">
        <v>3</v>
      </c>
      <c r="C435" s="98">
        <v>40449</v>
      </c>
      <c r="D435">
        <v>10858.14</v>
      </c>
      <c r="E435">
        <v>1147.7</v>
      </c>
      <c r="F435">
        <v>2379.59</v>
      </c>
      <c r="G435">
        <v>9500</v>
      </c>
      <c r="H435">
        <v>0</v>
      </c>
      <c r="I435">
        <v>0</v>
      </c>
      <c r="J435">
        <v>0</v>
      </c>
      <c r="K435">
        <v>0</v>
      </c>
      <c r="L435">
        <v>1308.7</v>
      </c>
      <c r="M435">
        <v>0</v>
      </c>
      <c r="N435">
        <v>1636.8</v>
      </c>
      <c r="O435">
        <v>76.239999999999995</v>
      </c>
      <c r="P435">
        <v>500</v>
      </c>
      <c r="Q435">
        <v>0</v>
      </c>
      <c r="R435">
        <v>10858.14</v>
      </c>
      <c r="S435">
        <v>1147.7</v>
      </c>
      <c r="T435">
        <v>2379.59</v>
      </c>
      <c r="U435">
        <v>22.6</v>
      </c>
      <c r="V435">
        <v>2.46</v>
      </c>
      <c r="W435">
        <v>1.23</v>
      </c>
      <c r="X435">
        <v>1.3382000000000001</v>
      </c>
      <c r="Y435">
        <v>113.04</v>
      </c>
      <c r="Z435">
        <v>84.24</v>
      </c>
      <c r="AA435">
        <v>81.13</v>
      </c>
      <c r="AB435">
        <v>0</v>
      </c>
      <c r="AC435">
        <v>2504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 s="101">
        <f ca="1">IF(AND(MAX(OFFSET(D434,-$AJ$5,0):D434)&lt;D435),1,IF(AND(MIN(OFFSET(D434,-$AJ$5,0):D434)&gt;D435),-1,AJ434))</f>
        <v>1</v>
      </c>
      <c r="AK435" s="101"/>
      <c r="AL435" s="101"/>
      <c r="AM435" s="101"/>
      <c r="AN435" s="101"/>
      <c r="AO435" s="101"/>
      <c r="AP435" s="101"/>
      <c r="AQ435" s="12">
        <v>3510</v>
      </c>
      <c r="AR435" s="12">
        <v>3514</v>
      </c>
      <c r="AS435" s="12">
        <v>3506</v>
      </c>
      <c r="AT435" s="12">
        <v>3506</v>
      </c>
      <c r="AU435" s="1">
        <v>3496</v>
      </c>
      <c r="AV435" s="1">
        <v>3535</v>
      </c>
      <c r="AW435" s="1">
        <v>3486</v>
      </c>
      <c r="AX435" s="1">
        <v>3535</v>
      </c>
    </row>
    <row r="436" spans="1:50">
      <c r="A436" s="47">
        <v>2010</v>
      </c>
      <c r="B436" s="47">
        <v>4</v>
      </c>
      <c r="C436" s="98">
        <v>40450</v>
      </c>
      <c r="D436">
        <v>10835.28</v>
      </c>
      <c r="E436">
        <v>1144.73</v>
      </c>
      <c r="F436">
        <v>2376.56</v>
      </c>
      <c r="G436">
        <v>9565</v>
      </c>
      <c r="H436">
        <v>0</v>
      </c>
      <c r="I436">
        <v>0</v>
      </c>
      <c r="J436">
        <v>0</v>
      </c>
      <c r="K436">
        <v>0</v>
      </c>
      <c r="L436">
        <v>1311.2</v>
      </c>
      <c r="M436">
        <v>0</v>
      </c>
      <c r="N436">
        <v>1644</v>
      </c>
      <c r="O436">
        <v>77.95</v>
      </c>
      <c r="P436">
        <v>505</v>
      </c>
      <c r="Q436">
        <v>0</v>
      </c>
      <c r="R436">
        <v>10835.28</v>
      </c>
      <c r="S436">
        <v>1144.73</v>
      </c>
      <c r="T436">
        <v>2376.56</v>
      </c>
      <c r="U436">
        <v>23.25</v>
      </c>
      <c r="V436">
        <v>2.5099999999999998</v>
      </c>
      <c r="W436">
        <v>1.29</v>
      </c>
      <c r="X436">
        <v>1.3210999999999999</v>
      </c>
      <c r="Y436">
        <v>112.02</v>
      </c>
      <c r="Z436">
        <v>83.85</v>
      </c>
      <c r="AA436">
        <v>81.05</v>
      </c>
      <c r="AB436">
        <v>0</v>
      </c>
      <c r="AC436">
        <v>2468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 s="101">
        <f ca="1">IF(AND(MAX(OFFSET(D435,-$AJ$5,0):D435)&lt;D436),1,IF(AND(MIN(OFFSET(D435,-$AJ$5,0):D435)&gt;D436),-1,AJ435))</f>
        <v>1</v>
      </c>
      <c r="AK436" s="101"/>
      <c r="AL436" s="101"/>
      <c r="AM436" s="101"/>
      <c r="AN436" s="101"/>
      <c r="AO436" s="101"/>
      <c r="AP436" s="101"/>
      <c r="AQ436" s="12">
        <v>3542</v>
      </c>
      <c r="AR436" s="12">
        <v>3547</v>
      </c>
      <c r="AS436" s="12">
        <v>3530</v>
      </c>
      <c r="AT436" s="12">
        <v>3530</v>
      </c>
      <c r="AU436" s="1">
        <v>3532</v>
      </c>
      <c r="AV436" s="1">
        <v>3540</v>
      </c>
      <c r="AW436" s="1">
        <v>3519</v>
      </c>
      <c r="AX436" s="1">
        <v>3531</v>
      </c>
    </row>
    <row r="437" spans="1:50">
      <c r="A437" s="47">
        <v>2010</v>
      </c>
      <c r="B437" s="47">
        <v>5</v>
      </c>
      <c r="C437" s="98">
        <v>40451</v>
      </c>
      <c r="D437">
        <v>10788.05</v>
      </c>
      <c r="E437">
        <v>1141.2</v>
      </c>
      <c r="F437">
        <v>2368.62</v>
      </c>
      <c r="G437">
        <v>9380</v>
      </c>
      <c r="H437">
        <v>0</v>
      </c>
      <c r="I437">
        <v>0</v>
      </c>
      <c r="J437">
        <v>0</v>
      </c>
      <c r="K437">
        <v>0</v>
      </c>
      <c r="L437">
        <v>1310.5999999999999</v>
      </c>
      <c r="M437">
        <v>0</v>
      </c>
      <c r="N437">
        <v>1653.2</v>
      </c>
      <c r="O437">
        <v>79.77</v>
      </c>
      <c r="P437">
        <v>495.75</v>
      </c>
      <c r="Q437">
        <v>0</v>
      </c>
      <c r="R437">
        <v>10788.05</v>
      </c>
      <c r="S437">
        <v>1141.2</v>
      </c>
      <c r="T437">
        <v>2368.62</v>
      </c>
      <c r="U437">
        <v>23.7</v>
      </c>
      <c r="V437">
        <v>2.52</v>
      </c>
      <c r="W437">
        <v>1.28</v>
      </c>
      <c r="X437">
        <v>1.3234999999999999</v>
      </c>
      <c r="Y437">
        <v>112.44</v>
      </c>
      <c r="Z437">
        <v>83.69</v>
      </c>
      <c r="AA437">
        <v>80.67</v>
      </c>
      <c r="AB437">
        <v>0</v>
      </c>
      <c r="AC437">
        <v>2468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 s="101">
        <f ca="1">IF(AND(MAX(OFFSET(D436,-$AJ$5,0):D436)&lt;D437),1,IF(AND(MIN(OFFSET(D436,-$AJ$5,0):D436)&gt;D437),-1,AJ436))</f>
        <v>1</v>
      </c>
      <c r="AK437" s="101"/>
      <c r="AL437" s="101"/>
      <c r="AM437" s="101"/>
      <c r="AN437" s="101"/>
      <c r="AO437" s="101"/>
      <c r="AP437" s="101"/>
      <c r="AQ437" s="12">
        <v>3534</v>
      </c>
      <c r="AR437" s="12">
        <v>3534</v>
      </c>
      <c r="AS437" s="12">
        <v>3509</v>
      </c>
      <c r="AT437" s="12">
        <v>3518</v>
      </c>
      <c r="AU437" s="1">
        <v>3524</v>
      </c>
      <c r="AV437" s="1">
        <v>3532</v>
      </c>
      <c r="AW437" s="1">
        <v>3493</v>
      </c>
      <c r="AX437" s="1">
        <v>3520</v>
      </c>
    </row>
    <row r="438" spans="1:50">
      <c r="A438" s="47">
        <v>2010</v>
      </c>
      <c r="B438" s="47">
        <v>6</v>
      </c>
      <c r="C438" s="98">
        <v>40452</v>
      </c>
      <c r="D438">
        <v>10829.68</v>
      </c>
      <c r="E438">
        <v>1146.24</v>
      </c>
      <c r="F438">
        <v>2370.75</v>
      </c>
      <c r="G438">
        <v>9375</v>
      </c>
      <c r="H438">
        <v>0</v>
      </c>
      <c r="I438">
        <v>0</v>
      </c>
      <c r="J438">
        <v>0</v>
      </c>
      <c r="K438">
        <v>0</v>
      </c>
      <c r="L438">
        <v>1320</v>
      </c>
      <c r="M438">
        <v>0</v>
      </c>
      <c r="N438">
        <v>1681.7</v>
      </c>
      <c r="O438">
        <v>81.73</v>
      </c>
      <c r="P438">
        <v>465.75</v>
      </c>
      <c r="Q438">
        <v>0</v>
      </c>
      <c r="R438">
        <v>10829.68</v>
      </c>
      <c r="S438">
        <v>1146.24</v>
      </c>
      <c r="T438">
        <v>2370.75</v>
      </c>
      <c r="U438">
        <v>22.5</v>
      </c>
      <c r="V438">
        <v>2.5299999999999998</v>
      </c>
      <c r="W438">
        <v>1.27</v>
      </c>
      <c r="X438">
        <v>1.3185</v>
      </c>
      <c r="Y438">
        <v>112.76</v>
      </c>
      <c r="Z438">
        <v>83.51</v>
      </c>
      <c r="AA438">
        <v>80.98</v>
      </c>
      <c r="AB438">
        <v>0</v>
      </c>
      <c r="AC438">
        <v>2446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 s="101">
        <f ca="1">IF(AND(MAX(OFFSET(D437,-$AJ$5,0):D437)&lt;D438),1,IF(AND(MIN(OFFSET(D437,-$AJ$5,0):D437)&gt;D438),-1,AJ437))</f>
        <v>1</v>
      </c>
      <c r="AK438" s="101"/>
      <c r="AL438" s="101"/>
      <c r="AM438" s="101"/>
      <c r="AN438" s="101"/>
      <c r="AO438" s="101"/>
      <c r="AP438" s="101"/>
      <c r="AQ438" s="12">
        <v>3520</v>
      </c>
      <c r="AR438" s="12">
        <v>3529</v>
      </c>
      <c r="AS438" s="12">
        <v>3516</v>
      </c>
      <c r="AT438" s="12">
        <v>3521</v>
      </c>
      <c r="AU438" s="1">
        <v>3521</v>
      </c>
      <c r="AV438" s="1">
        <v>3542</v>
      </c>
      <c r="AW438" s="1">
        <v>3519</v>
      </c>
      <c r="AX438" s="1">
        <v>3534</v>
      </c>
    </row>
    <row r="439" spans="1:50">
      <c r="A439" s="47">
        <v>2010</v>
      </c>
      <c r="B439" s="47">
        <v>2</v>
      </c>
      <c r="C439" s="98">
        <v>40455</v>
      </c>
      <c r="D439">
        <v>10751.27</v>
      </c>
      <c r="E439">
        <v>1137.03</v>
      </c>
      <c r="F439">
        <v>2344.52</v>
      </c>
      <c r="G439">
        <v>9365</v>
      </c>
      <c r="H439">
        <v>0</v>
      </c>
      <c r="I439">
        <v>0</v>
      </c>
      <c r="J439">
        <v>0</v>
      </c>
      <c r="K439">
        <v>0</v>
      </c>
      <c r="L439">
        <v>1316.1</v>
      </c>
      <c r="M439">
        <v>0</v>
      </c>
      <c r="N439">
        <v>1670</v>
      </c>
      <c r="O439">
        <v>81.31</v>
      </c>
      <c r="P439">
        <v>471.5</v>
      </c>
      <c r="Q439">
        <v>0</v>
      </c>
      <c r="R439">
        <v>10751.27</v>
      </c>
      <c r="S439">
        <v>1137.03</v>
      </c>
      <c r="T439">
        <v>2344.52</v>
      </c>
      <c r="U439">
        <v>23.53</v>
      </c>
      <c r="V439">
        <v>2.48</v>
      </c>
      <c r="W439">
        <v>1.23</v>
      </c>
      <c r="X439">
        <v>1.3120000000000001</v>
      </c>
      <c r="Y439">
        <v>111.11</v>
      </c>
      <c r="Z439">
        <v>83.25</v>
      </c>
      <c r="AA439">
        <v>80.680000000000007</v>
      </c>
      <c r="AB439">
        <v>0</v>
      </c>
      <c r="AC439">
        <v>2478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 s="101">
        <f ca="1">IF(AND(MAX(OFFSET(D438,-$AJ$5,0):D438)&lt;D439),1,IF(AND(MIN(OFFSET(D438,-$AJ$5,0):D438)&gt;D439),-1,AJ438))</f>
        <v>1</v>
      </c>
      <c r="AK439" s="101"/>
      <c r="AL439" s="101"/>
      <c r="AM439" s="101"/>
      <c r="AN439" s="101"/>
      <c r="AO439" s="101"/>
      <c r="AP439" s="101"/>
      <c r="AQ439" s="12">
        <v>3539</v>
      </c>
      <c r="AR439" s="12">
        <v>3558</v>
      </c>
      <c r="AS439" s="12">
        <v>3536</v>
      </c>
      <c r="AT439" s="12">
        <v>3541</v>
      </c>
      <c r="AU439" s="1">
        <v>3536</v>
      </c>
      <c r="AV439" s="1">
        <v>3537</v>
      </c>
      <c r="AW439" s="1">
        <v>3521</v>
      </c>
      <c r="AX439" s="1">
        <v>3535</v>
      </c>
    </row>
    <row r="440" spans="1:50">
      <c r="A440" s="47">
        <v>2010</v>
      </c>
      <c r="B440" s="47">
        <v>3</v>
      </c>
      <c r="C440" s="98">
        <v>40456</v>
      </c>
      <c r="D440">
        <v>10944.72</v>
      </c>
      <c r="E440">
        <v>1160.75</v>
      </c>
      <c r="F440">
        <v>2399.83</v>
      </c>
      <c r="G440">
        <v>9525</v>
      </c>
      <c r="H440">
        <v>0</v>
      </c>
      <c r="I440">
        <v>0</v>
      </c>
      <c r="J440">
        <v>0</v>
      </c>
      <c r="K440">
        <v>0</v>
      </c>
      <c r="L440">
        <v>1341.5</v>
      </c>
      <c r="M440">
        <v>0</v>
      </c>
      <c r="N440">
        <v>1700.1</v>
      </c>
      <c r="O440">
        <v>82.64</v>
      </c>
      <c r="P440">
        <v>491</v>
      </c>
      <c r="Q440">
        <v>0</v>
      </c>
      <c r="R440">
        <v>10944.72</v>
      </c>
      <c r="S440">
        <v>1160.75</v>
      </c>
      <c r="T440">
        <v>2399.83</v>
      </c>
      <c r="U440">
        <v>21.76</v>
      </c>
      <c r="V440">
        <v>2.4700000000000002</v>
      </c>
      <c r="W440">
        <v>1.21</v>
      </c>
      <c r="X440">
        <v>1.3095000000000001</v>
      </c>
      <c r="Y440">
        <v>112.05</v>
      </c>
      <c r="Z440">
        <v>83.35</v>
      </c>
      <c r="AA440">
        <v>80.819999999999993</v>
      </c>
      <c r="AB440">
        <v>0</v>
      </c>
      <c r="AC440">
        <v>2569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 s="101">
        <f ca="1">IF(AND(MAX(OFFSET(D439,-$AJ$5,0):D439)&lt;D440),1,IF(AND(MIN(OFFSET(D439,-$AJ$5,0):D439)&gt;D440),-1,AJ439))</f>
        <v>1</v>
      </c>
      <c r="AK440" s="101"/>
      <c r="AL440" s="101"/>
      <c r="AM440" s="101"/>
      <c r="AN440" s="101"/>
      <c r="AO440" s="101"/>
      <c r="AP440" s="101"/>
      <c r="AQ440" s="12">
        <v>3541</v>
      </c>
      <c r="AR440" s="12">
        <v>3566</v>
      </c>
      <c r="AS440" s="12">
        <v>3535</v>
      </c>
      <c r="AT440" s="12">
        <v>3553</v>
      </c>
      <c r="AU440" s="1">
        <v>3568</v>
      </c>
      <c r="AV440" s="1">
        <v>3598</v>
      </c>
      <c r="AW440" s="1">
        <v>3556</v>
      </c>
      <c r="AX440" s="1">
        <v>3594</v>
      </c>
    </row>
    <row r="441" spans="1:50">
      <c r="A441" s="47">
        <v>2010</v>
      </c>
      <c r="B441" s="47">
        <v>4</v>
      </c>
      <c r="C441" s="98">
        <v>40457</v>
      </c>
      <c r="D441">
        <v>10967.65</v>
      </c>
      <c r="E441">
        <v>1159.97</v>
      </c>
      <c r="F441">
        <v>2380.66</v>
      </c>
      <c r="G441">
        <v>9695</v>
      </c>
      <c r="H441">
        <v>0</v>
      </c>
      <c r="I441">
        <v>0</v>
      </c>
      <c r="J441">
        <v>0</v>
      </c>
      <c r="K441">
        <v>0</v>
      </c>
      <c r="L441">
        <v>1350.6</v>
      </c>
      <c r="M441">
        <v>0</v>
      </c>
      <c r="N441">
        <v>1718</v>
      </c>
      <c r="O441">
        <v>83.3</v>
      </c>
      <c r="P441">
        <v>488.5</v>
      </c>
      <c r="Q441">
        <v>0</v>
      </c>
      <c r="R441">
        <v>10967.65</v>
      </c>
      <c r="S441">
        <v>1159.97</v>
      </c>
      <c r="T441">
        <v>2380.66</v>
      </c>
      <c r="U441">
        <v>21.49</v>
      </c>
      <c r="V441">
        <v>2.4</v>
      </c>
      <c r="W441">
        <v>1.1599999999999999</v>
      </c>
      <c r="X441">
        <v>1.3097000000000001</v>
      </c>
      <c r="Y441">
        <v>112.84</v>
      </c>
      <c r="Z441">
        <v>83.2</v>
      </c>
      <c r="AA441">
        <v>80.98</v>
      </c>
      <c r="AB441">
        <v>0</v>
      </c>
      <c r="AC441">
        <v>2639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 s="101">
        <f ca="1">IF(AND(MAX(OFFSET(D440,-$AJ$5,0):D440)&lt;D441),1,IF(AND(MIN(OFFSET(D440,-$AJ$5,0):D440)&gt;D441),-1,AJ440))</f>
        <v>1</v>
      </c>
      <c r="AK441" s="101"/>
      <c r="AL441" s="101"/>
      <c r="AM441" s="101"/>
      <c r="AN441" s="101"/>
      <c r="AO441" s="101"/>
      <c r="AP441" s="101"/>
      <c r="AQ441" s="12">
        <v>3587</v>
      </c>
      <c r="AR441" s="12">
        <v>3617</v>
      </c>
      <c r="AS441" s="12">
        <v>3585</v>
      </c>
      <c r="AT441" s="12">
        <v>3611</v>
      </c>
      <c r="AU441" s="1">
        <v>3610</v>
      </c>
      <c r="AV441" s="1">
        <v>3611</v>
      </c>
      <c r="AW441" s="1">
        <v>3588</v>
      </c>
      <c r="AX441" s="1">
        <v>3598</v>
      </c>
    </row>
    <row r="442" spans="1:50">
      <c r="A442" s="47">
        <v>2010</v>
      </c>
      <c r="B442" s="47">
        <v>5</v>
      </c>
      <c r="C442" s="98">
        <v>40458</v>
      </c>
      <c r="D442">
        <v>10948.58</v>
      </c>
      <c r="E442">
        <v>1158.06</v>
      </c>
      <c r="F442">
        <v>2383.67</v>
      </c>
      <c r="G442">
        <v>9685</v>
      </c>
      <c r="H442">
        <v>0</v>
      </c>
      <c r="I442">
        <v>0</v>
      </c>
      <c r="J442">
        <v>0</v>
      </c>
      <c r="K442">
        <v>0</v>
      </c>
      <c r="L442">
        <v>1334.5</v>
      </c>
      <c r="M442">
        <v>0</v>
      </c>
      <c r="N442">
        <v>1703.7</v>
      </c>
      <c r="O442">
        <v>81.400000000000006</v>
      </c>
      <c r="P442">
        <v>498.25</v>
      </c>
      <c r="Q442">
        <v>0</v>
      </c>
      <c r="R442">
        <v>10948.58</v>
      </c>
      <c r="S442">
        <v>1158.06</v>
      </c>
      <c r="T442">
        <v>2383.67</v>
      </c>
      <c r="U442">
        <v>21.56</v>
      </c>
      <c r="V442">
        <v>2.4</v>
      </c>
      <c r="W442">
        <v>1.1399999999999999</v>
      </c>
      <c r="X442">
        <v>1.3117000000000001</v>
      </c>
      <c r="Y442">
        <v>112.84</v>
      </c>
      <c r="Z442">
        <v>82.92</v>
      </c>
      <c r="AA442">
        <v>80.98</v>
      </c>
      <c r="AB442">
        <v>0</v>
      </c>
      <c r="AC442">
        <v>2662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 s="101">
        <f ca="1">IF(AND(MAX(OFFSET(D441,-$AJ$5,0):D441)&lt;D442),1,IF(AND(MIN(OFFSET(D441,-$AJ$5,0):D441)&gt;D442),-1,AJ441))</f>
        <v>1</v>
      </c>
      <c r="AK442" s="101"/>
      <c r="AL442" s="101"/>
      <c r="AM442" s="101"/>
      <c r="AN442" s="101"/>
      <c r="AO442" s="101"/>
      <c r="AP442" s="101"/>
      <c r="AQ442" s="12">
        <v>3597</v>
      </c>
      <c r="AR442" s="12">
        <v>3622</v>
      </c>
      <c r="AS442" s="12">
        <v>3591</v>
      </c>
      <c r="AT442" s="12">
        <v>3618</v>
      </c>
      <c r="AU442" s="1">
        <v>3606</v>
      </c>
      <c r="AV442" s="1">
        <v>3625</v>
      </c>
      <c r="AW442" s="1">
        <v>3524</v>
      </c>
      <c r="AX442" s="1">
        <v>3546</v>
      </c>
    </row>
    <row r="443" spans="1:50">
      <c r="A443" s="47">
        <v>2010</v>
      </c>
      <c r="B443" s="47">
        <v>6</v>
      </c>
      <c r="C443" s="98">
        <v>40459</v>
      </c>
      <c r="D443">
        <v>11006.48</v>
      </c>
      <c r="E443">
        <v>1165.1500000000001</v>
      </c>
      <c r="F443">
        <v>2401.91</v>
      </c>
      <c r="G443">
        <v>9590</v>
      </c>
      <c r="H443">
        <v>0</v>
      </c>
      <c r="I443">
        <v>0</v>
      </c>
      <c r="J443">
        <v>0</v>
      </c>
      <c r="K443">
        <v>0</v>
      </c>
      <c r="L443">
        <v>1354.7</v>
      </c>
      <c r="M443">
        <v>0</v>
      </c>
      <c r="N443">
        <v>1689</v>
      </c>
      <c r="O443">
        <v>82.69</v>
      </c>
      <c r="P443">
        <v>528.25</v>
      </c>
      <c r="Q443">
        <v>0</v>
      </c>
      <c r="R443">
        <v>11006.48</v>
      </c>
      <c r="S443">
        <v>1165.1500000000001</v>
      </c>
      <c r="T443">
        <v>2401.91</v>
      </c>
      <c r="U443">
        <v>20.71</v>
      </c>
      <c r="V443">
        <v>2.38</v>
      </c>
      <c r="W443">
        <v>1.1000000000000001</v>
      </c>
      <c r="X443">
        <v>1.3165</v>
      </c>
      <c r="Y443">
        <v>114.23</v>
      </c>
      <c r="Z443">
        <v>82.38</v>
      </c>
      <c r="AA443">
        <v>80.92</v>
      </c>
      <c r="AB443">
        <v>0</v>
      </c>
      <c r="AC443">
        <v>2695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 s="101">
        <f ca="1">IF(AND(MAX(OFFSET(D442,-$AJ$5,0):D442)&lt;D443),1,IF(AND(MIN(OFFSET(D442,-$AJ$5,0):D442)&gt;D443),-1,AJ442))</f>
        <v>1</v>
      </c>
      <c r="AK443" s="101"/>
      <c r="AL443" s="101"/>
      <c r="AM443" s="101"/>
      <c r="AN443" s="101"/>
      <c r="AO443" s="101"/>
      <c r="AP443" s="101"/>
      <c r="AQ443" s="12">
        <v>3544</v>
      </c>
      <c r="AR443" s="12">
        <v>3551</v>
      </c>
      <c r="AS443" s="12">
        <v>3524</v>
      </c>
      <c r="AT443" s="12">
        <v>3534</v>
      </c>
      <c r="AU443" s="1">
        <v>3542</v>
      </c>
      <c r="AV443" s="1">
        <v>3558</v>
      </c>
      <c r="AW443" s="1">
        <v>3520</v>
      </c>
      <c r="AX443" s="1">
        <v>3554</v>
      </c>
    </row>
    <row r="444" spans="1:50">
      <c r="A444" s="47">
        <v>2010</v>
      </c>
      <c r="B444" s="47">
        <v>3</v>
      </c>
      <c r="C444" s="98">
        <v>40463</v>
      </c>
      <c r="D444">
        <v>11020.4</v>
      </c>
      <c r="E444">
        <v>1169.77</v>
      </c>
      <c r="F444">
        <v>2417.92</v>
      </c>
      <c r="G444">
        <v>9395</v>
      </c>
      <c r="H444">
        <v>0</v>
      </c>
      <c r="I444">
        <v>0</v>
      </c>
      <c r="J444">
        <v>0</v>
      </c>
      <c r="K444">
        <v>0</v>
      </c>
      <c r="L444">
        <v>1351.3</v>
      </c>
      <c r="M444">
        <v>0</v>
      </c>
      <c r="N444">
        <v>1688</v>
      </c>
      <c r="O444">
        <v>82.45</v>
      </c>
      <c r="P444">
        <v>579</v>
      </c>
      <c r="Q444">
        <v>0</v>
      </c>
      <c r="R444">
        <v>11020.4</v>
      </c>
      <c r="S444">
        <v>1169.77</v>
      </c>
      <c r="T444">
        <v>2417.92</v>
      </c>
      <c r="U444">
        <v>18.93</v>
      </c>
      <c r="V444">
        <v>2.42</v>
      </c>
      <c r="W444">
        <v>1.1399999999999999</v>
      </c>
      <c r="X444">
        <v>1.3222</v>
      </c>
      <c r="Y444">
        <v>113.69</v>
      </c>
      <c r="Z444">
        <v>82.04</v>
      </c>
      <c r="AA444">
        <v>80.67</v>
      </c>
      <c r="AB444">
        <v>0</v>
      </c>
      <c r="AC444">
        <v>2695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 s="101">
        <f ca="1">IF(AND(MAX(OFFSET(D443,-$AJ$5,0):D443)&lt;D444),1,IF(AND(MIN(OFFSET(D443,-$AJ$5,0):D443)&gt;D444),-1,AJ443))</f>
        <v>1</v>
      </c>
      <c r="AK444" s="101"/>
      <c r="AL444" s="101"/>
      <c r="AM444" s="101"/>
      <c r="AN444" s="101"/>
      <c r="AO444" s="101"/>
      <c r="AP444" s="101"/>
      <c r="AQ444" s="12">
        <v>3588</v>
      </c>
      <c r="AR444" s="12">
        <v>3590</v>
      </c>
      <c r="AS444" s="12">
        <v>3546</v>
      </c>
      <c r="AT444" s="12">
        <v>3549</v>
      </c>
      <c r="AU444" s="1">
        <v>3553</v>
      </c>
      <c r="AV444" s="1">
        <v>3567</v>
      </c>
      <c r="AW444" s="1">
        <v>3543</v>
      </c>
      <c r="AX444" s="1">
        <v>3558</v>
      </c>
    </row>
    <row r="445" spans="1:50">
      <c r="A445" s="47">
        <v>2010</v>
      </c>
      <c r="B445" s="47">
        <v>4</v>
      </c>
      <c r="C445" s="98">
        <v>40464</v>
      </c>
      <c r="D445">
        <v>11096.08</v>
      </c>
      <c r="E445">
        <v>1178.0999999999999</v>
      </c>
      <c r="F445">
        <v>2441.23</v>
      </c>
      <c r="G445">
        <v>9410</v>
      </c>
      <c r="H445">
        <v>0</v>
      </c>
      <c r="I445">
        <v>0</v>
      </c>
      <c r="J445">
        <v>0</v>
      </c>
      <c r="K445">
        <v>0</v>
      </c>
      <c r="L445">
        <v>1372.7</v>
      </c>
      <c r="M445">
        <v>0</v>
      </c>
      <c r="N445">
        <v>1711</v>
      </c>
      <c r="O445">
        <v>83.85</v>
      </c>
      <c r="P445">
        <v>569.25</v>
      </c>
      <c r="Q445">
        <v>0</v>
      </c>
      <c r="R445">
        <v>11096.08</v>
      </c>
      <c r="S445">
        <v>1178.0999999999999</v>
      </c>
      <c r="T445">
        <v>2441.23</v>
      </c>
      <c r="U445">
        <v>19.07</v>
      </c>
      <c r="V445">
        <v>2.4300000000000002</v>
      </c>
      <c r="W445">
        <v>1.1200000000000001</v>
      </c>
      <c r="X445">
        <v>1.3288</v>
      </c>
      <c r="Y445">
        <v>113.68</v>
      </c>
      <c r="Z445">
        <v>81.709999999999994</v>
      </c>
      <c r="AA445">
        <v>80.95</v>
      </c>
      <c r="AB445">
        <v>0</v>
      </c>
      <c r="AC445">
        <v>2748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 s="101">
        <f ca="1">IF(AND(MAX(OFFSET(D444,-$AJ$5,0):D444)&lt;D445),1,IF(AND(MIN(OFFSET(D444,-$AJ$5,0):D444)&gt;D445),-1,AJ444))</f>
        <v>1</v>
      </c>
      <c r="AK445" s="101"/>
      <c r="AL445" s="101"/>
      <c r="AM445" s="101"/>
      <c r="AN445" s="101"/>
      <c r="AO445" s="101"/>
      <c r="AP445" s="101"/>
      <c r="AQ445" s="12">
        <v>3563</v>
      </c>
      <c r="AR445" s="12">
        <v>3584</v>
      </c>
      <c r="AS445" s="12">
        <v>3559</v>
      </c>
      <c r="AT445" s="12">
        <v>3578</v>
      </c>
      <c r="AU445" s="1">
        <v>3585</v>
      </c>
      <c r="AV445" s="1">
        <v>3619</v>
      </c>
      <c r="AW445" s="1">
        <v>3573</v>
      </c>
      <c r="AX445" s="1">
        <v>3609</v>
      </c>
    </row>
    <row r="446" spans="1:50">
      <c r="A446" s="47">
        <v>2010</v>
      </c>
      <c r="B446" s="47">
        <v>5</v>
      </c>
      <c r="C446" s="98">
        <v>40465</v>
      </c>
      <c r="D446">
        <v>11096.92</v>
      </c>
      <c r="E446">
        <v>1173.81</v>
      </c>
      <c r="F446">
        <v>2435.38</v>
      </c>
      <c r="G446">
        <v>9570</v>
      </c>
      <c r="H446">
        <v>0</v>
      </c>
      <c r="I446">
        <v>0</v>
      </c>
      <c r="J446">
        <v>0</v>
      </c>
      <c r="K446">
        <v>0</v>
      </c>
      <c r="L446">
        <v>1382</v>
      </c>
      <c r="M446">
        <v>0</v>
      </c>
      <c r="N446">
        <v>1716.3</v>
      </c>
      <c r="O446">
        <v>83.49</v>
      </c>
      <c r="P446">
        <v>567.25</v>
      </c>
      <c r="Q446">
        <v>0</v>
      </c>
      <c r="R446">
        <v>11096.92</v>
      </c>
      <c r="S446">
        <v>1173.81</v>
      </c>
      <c r="T446">
        <v>2435.38</v>
      </c>
      <c r="U446">
        <v>19.88</v>
      </c>
      <c r="V446">
        <v>2.4900000000000002</v>
      </c>
      <c r="W446">
        <v>1.17</v>
      </c>
      <c r="X446">
        <v>1.3305</v>
      </c>
      <c r="Y446">
        <v>112.68</v>
      </c>
      <c r="Z446">
        <v>81.790000000000006</v>
      </c>
      <c r="AA446">
        <v>80.959999999999994</v>
      </c>
      <c r="AB446">
        <v>0</v>
      </c>
      <c r="AC446">
        <v>2748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 s="101">
        <f ca="1">IF(AND(MAX(OFFSET(D445,-$AJ$5,0):D445)&lt;D446),1,IF(AND(MIN(OFFSET(D445,-$AJ$5,0):D445)&gt;D446),-1,AJ445))</f>
        <v>1</v>
      </c>
      <c r="AK446" s="101"/>
      <c r="AL446" s="101"/>
      <c r="AM446" s="101"/>
      <c r="AN446" s="101"/>
      <c r="AO446" s="101"/>
      <c r="AP446" s="101"/>
      <c r="AQ446" s="12">
        <v>3615</v>
      </c>
      <c r="AR446" s="12">
        <v>3620</v>
      </c>
      <c r="AS446" s="12">
        <v>3601</v>
      </c>
      <c r="AT446" s="12">
        <v>3611</v>
      </c>
      <c r="AU446" s="1">
        <v>3615</v>
      </c>
      <c r="AV446" s="1">
        <v>3617</v>
      </c>
      <c r="AW446" s="1">
        <v>3597</v>
      </c>
      <c r="AX446" s="1">
        <v>3612</v>
      </c>
    </row>
    <row r="447" spans="1:50">
      <c r="A447" s="47">
        <v>2010</v>
      </c>
      <c r="B447" s="47">
        <v>6</v>
      </c>
      <c r="C447" s="98">
        <v>40466</v>
      </c>
      <c r="D447">
        <v>11062.78</v>
      </c>
      <c r="E447">
        <v>1176.19</v>
      </c>
      <c r="F447">
        <v>2468.77</v>
      </c>
      <c r="G447">
        <v>9525</v>
      </c>
      <c r="H447">
        <v>0</v>
      </c>
      <c r="I447">
        <v>0</v>
      </c>
      <c r="J447">
        <v>0</v>
      </c>
      <c r="K447">
        <v>0</v>
      </c>
      <c r="L447">
        <v>1372</v>
      </c>
      <c r="M447">
        <v>0</v>
      </c>
      <c r="N447">
        <v>1696.7</v>
      </c>
      <c r="O447">
        <v>82.12</v>
      </c>
      <c r="P447">
        <v>563</v>
      </c>
      <c r="Q447">
        <v>0</v>
      </c>
      <c r="R447">
        <v>11062.78</v>
      </c>
      <c r="S447">
        <v>1176.19</v>
      </c>
      <c r="T447">
        <v>2468.77</v>
      </c>
      <c r="U447">
        <v>19.03</v>
      </c>
      <c r="V447">
        <v>2.58</v>
      </c>
      <c r="W447">
        <v>1.19</v>
      </c>
      <c r="X447">
        <v>1.3149</v>
      </c>
      <c r="Y447">
        <v>113.86</v>
      </c>
      <c r="Z447">
        <v>81.459999999999994</v>
      </c>
      <c r="AA447">
        <v>80.62</v>
      </c>
      <c r="AB447">
        <v>0</v>
      </c>
      <c r="AC447">
        <v>2762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 s="101">
        <f ca="1">IF(AND(MAX(OFFSET(D446,-$AJ$5,0):D446)&lt;D447),1,IF(AND(MIN(OFFSET(D446,-$AJ$5,0):D446)&gt;D447),-1,AJ446))</f>
        <v>1</v>
      </c>
      <c r="AK447" s="101"/>
      <c r="AL447" s="101"/>
      <c r="AM447" s="101"/>
      <c r="AN447" s="101"/>
      <c r="AO447" s="101"/>
      <c r="AP447" s="101"/>
      <c r="AQ447" s="12">
        <v>3622</v>
      </c>
      <c r="AR447" s="12">
        <v>3624</v>
      </c>
      <c r="AS447" s="12">
        <v>3608</v>
      </c>
      <c r="AT447" s="12">
        <v>3608</v>
      </c>
      <c r="AU447" s="1">
        <v>3607</v>
      </c>
      <c r="AV447" s="1">
        <v>3614</v>
      </c>
      <c r="AW447" s="1">
        <v>3575</v>
      </c>
      <c r="AX447" s="1">
        <v>3581</v>
      </c>
    </row>
    <row r="448" spans="1:50">
      <c r="A448" s="47">
        <v>2010</v>
      </c>
      <c r="B448" s="47">
        <v>2</v>
      </c>
      <c r="C448" s="98">
        <v>40469</v>
      </c>
      <c r="D448">
        <v>11143.69</v>
      </c>
      <c r="E448">
        <v>1184.71</v>
      </c>
      <c r="F448">
        <v>2480.66</v>
      </c>
      <c r="G448">
        <v>9490</v>
      </c>
      <c r="H448">
        <v>0</v>
      </c>
      <c r="I448">
        <v>0</v>
      </c>
      <c r="J448">
        <v>0</v>
      </c>
      <c r="K448">
        <v>0</v>
      </c>
      <c r="L448">
        <v>1370.4</v>
      </c>
      <c r="M448">
        <v>0</v>
      </c>
      <c r="N448">
        <v>1696</v>
      </c>
      <c r="O448">
        <v>83.7</v>
      </c>
      <c r="P448">
        <v>557.25</v>
      </c>
      <c r="Q448">
        <v>0</v>
      </c>
      <c r="R448">
        <v>11143.69</v>
      </c>
      <c r="S448">
        <v>1184.71</v>
      </c>
      <c r="T448">
        <v>2480.66</v>
      </c>
      <c r="U448">
        <v>19.09</v>
      </c>
      <c r="V448">
        <v>2.4900000000000002</v>
      </c>
      <c r="W448">
        <v>1.1200000000000001</v>
      </c>
      <c r="X448">
        <v>1.3009999999999999</v>
      </c>
      <c r="Y448">
        <v>113.62</v>
      </c>
      <c r="Z448">
        <v>81.430000000000007</v>
      </c>
      <c r="AA448">
        <v>80.64</v>
      </c>
      <c r="AB448">
        <v>0</v>
      </c>
      <c r="AC448">
        <v>2762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 s="101">
        <f ca="1">IF(AND(MAX(OFFSET(D447,-$AJ$5,0):D447)&lt;D448),1,IF(AND(MIN(OFFSET(D447,-$AJ$5,0):D447)&gt;D448),-1,AJ447))</f>
        <v>1</v>
      </c>
      <c r="AK448" s="101"/>
      <c r="AL448" s="101"/>
      <c r="AM448" s="101"/>
      <c r="AN448" s="101"/>
      <c r="AO448" s="101"/>
      <c r="AP448" s="101"/>
      <c r="AQ448" s="12">
        <v>3579</v>
      </c>
      <c r="AR448" s="12">
        <v>3580</v>
      </c>
      <c r="AS448" s="12">
        <v>3553</v>
      </c>
      <c r="AT448" s="12">
        <v>3559</v>
      </c>
      <c r="AU448" s="1">
        <v>3556</v>
      </c>
      <c r="AV448" s="1">
        <v>3590</v>
      </c>
      <c r="AW448" s="1">
        <v>3543</v>
      </c>
      <c r="AX448" s="1">
        <v>3587</v>
      </c>
    </row>
    <row r="449" spans="1:50">
      <c r="A449" s="47">
        <v>2010</v>
      </c>
      <c r="B449" s="47">
        <v>3</v>
      </c>
      <c r="C449" s="98">
        <v>40470</v>
      </c>
      <c r="D449">
        <v>10978.62</v>
      </c>
      <c r="E449">
        <v>1165.9000000000001</v>
      </c>
      <c r="F449">
        <v>2436.9499999999998</v>
      </c>
      <c r="G449">
        <v>9535</v>
      </c>
      <c r="H449">
        <v>0</v>
      </c>
      <c r="I449">
        <v>0</v>
      </c>
      <c r="J449">
        <v>0</v>
      </c>
      <c r="K449">
        <v>0</v>
      </c>
      <c r="L449">
        <v>1335.7</v>
      </c>
      <c r="M449">
        <v>0</v>
      </c>
      <c r="N449">
        <v>1666.9</v>
      </c>
      <c r="O449">
        <v>79.87</v>
      </c>
      <c r="P449">
        <v>546</v>
      </c>
      <c r="Q449">
        <v>0</v>
      </c>
      <c r="R449">
        <v>10978.62</v>
      </c>
      <c r="S449">
        <v>1165.9000000000001</v>
      </c>
      <c r="T449">
        <v>2436.9499999999998</v>
      </c>
      <c r="U449">
        <v>20.63</v>
      </c>
      <c r="V449">
        <v>2.4700000000000002</v>
      </c>
      <c r="W449">
        <v>1.1000000000000001</v>
      </c>
      <c r="X449">
        <v>1.2910999999999999</v>
      </c>
      <c r="Y449">
        <v>113.51</v>
      </c>
      <c r="Z449">
        <v>81.260000000000005</v>
      </c>
      <c r="AA449">
        <v>79.02</v>
      </c>
      <c r="AB449">
        <v>0</v>
      </c>
      <c r="AC449">
        <v>2744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 s="101">
        <f ca="1">IF(AND(MAX(OFFSET(D448,-$AJ$5,0):D448)&lt;D449),1,IF(AND(MIN(OFFSET(D448,-$AJ$5,0):D448)&gt;D449),-1,AJ448))</f>
        <v>1</v>
      </c>
      <c r="AK449" s="101"/>
      <c r="AL449" s="101"/>
      <c r="AM449" s="101"/>
      <c r="AN449" s="101"/>
      <c r="AO449" s="101"/>
      <c r="AP449" s="101"/>
      <c r="AQ449" s="12">
        <v>3580</v>
      </c>
      <c r="AR449" s="12">
        <v>3590</v>
      </c>
      <c r="AS449" s="12">
        <v>3578</v>
      </c>
      <c r="AT449" s="12">
        <v>3586</v>
      </c>
      <c r="AU449" s="1">
        <v>3587</v>
      </c>
      <c r="AV449" s="1">
        <v>3593</v>
      </c>
      <c r="AW449" s="1">
        <v>3499</v>
      </c>
      <c r="AX449" s="1">
        <v>3500</v>
      </c>
    </row>
    <row r="450" spans="1:50">
      <c r="A450" s="47">
        <v>2010</v>
      </c>
      <c r="B450" s="47">
        <v>4</v>
      </c>
      <c r="C450" s="98">
        <v>40471</v>
      </c>
      <c r="D450">
        <v>11107.97</v>
      </c>
      <c r="E450">
        <v>1178.17</v>
      </c>
      <c r="F450">
        <v>2457.39</v>
      </c>
      <c r="G450">
        <v>9380</v>
      </c>
      <c r="H450">
        <v>0</v>
      </c>
      <c r="I450">
        <v>0</v>
      </c>
      <c r="J450">
        <v>0</v>
      </c>
      <c r="K450">
        <v>0</v>
      </c>
      <c r="L450">
        <v>1346.6</v>
      </c>
      <c r="M450">
        <v>0</v>
      </c>
      <c r="N450">
        <v>1689.9</v>
      </c>
      <c r="O450">
        <v>82.58</v>
      </c>
      <c r="P450">
        <v>573.5</v>
      </c>
      <c r="Q450">
        <v>0</v>
      </c>
      <c r="R450">
        <v>11107.97</v>
      </c>
      <c r="S450">
        <v>1178.17</v>
      </c>
      <c r="T450">
        <v>2457.39</v>
      </c>
      <c r="U450">
        <v>19.79</v>
      </c>
      <c r="V450">
        <v>2.4700000000000002</v>
      </c>
      <c r="W450">
        <v>1.0900000000000001</v>
      </c>
      <c r="X450">
        <v>1.2972999999999999</v>
      </c>
      <c r="Y450">
        <v>113.11</v>
      </c>
      <c r="Z450">
        <v>81.569999999999993</v>
      </c>
      <c r="AA450">
        <v>80.010000000000005</v>
      </c>
      <c r="AB450">
        <v>0</v>
      </c>
      <c r="AC450">
        <v>2744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 s="101">
        <f ca="1">IF(AND(MAX(OFFSET(D449,-$AJ$5,0):D449)&lt;D450),1,IF(AND(MIN(OFFSET(D449,-$AJ$5,0):D449)&gt;D450),-1,AJ449))</f>
        <v>1</v>
      </c>
      <c r="AK450" s="101"/>
      <c r="AL450" s="101"/>
      <c r="AM450" s="101"/>
      <c r="AN450" s="101"/>
      <c r="AO450" s="101"/>
      <c r="AP450" s="101"/>
      <c r="AQ450" s="12">
        <v>3501</v>
      </c>
      <c r="AR450" s="12">
        <v>3519</v>
      </c>
      <c r="AS450" s="12">
        <v>3497</v>
      </c>
      <c r="AT450" s="12">
        <v>3509</v>
      </c>
      <c r="AU450" s="1">
        <v>3512</v>
      </c>
      <c r="AV450" s="1">
        <v>3518</v>
      </c>
      <c r="AW450" s="1">
        <v>3492</v>
      </c>
      <c r="AX450" s="1">
        <v>3518</v>
      </c>
    </row>
    <row r="451" spans="1:50">
      <c r="A451" s="47">
        <v>2010</v>
      </c>
      <c r="B451" s="47">
        <v>5</v>
      </c>
      <c r="C451" s="98">
        <v>40472</v>
      </c>
      <c r="D451">
        <v>11146.57</v>
      </c>
      <c r="E451">
        <v>1180.26</v>
      </c>
      <c r="F451">
        <v>2459.67</v>
      </c>
      <c r="G451">
        <v>9370</v>
      </c>
      <c r="H451">
        <v>0</v>
      </c>
      <c r="I451">
        <v>0</v>
      </c>
      <c r="J451">
        <v>0</v>
      </c>
      <c r="K451">
        <v>0</v>
      </c>
      <c r="L451">
        <v>1326</v>
      </c>
      <c r="M451">
        <v>0</v>
      </c>
      <c r="N451">
        <v>1678</v>
      </c>
      <c r="O451">
        <v>80.78</v>
      </c>
      <c r="P451">
        <v>564.25</v>
      </c>
      <c r="Q451">
        <v>0</v>
      </c>
      <c r="R451">
        <v>11146.57</v>
      </c>
      <c r="S451">
        <v>1180.26</v>
      </c>
      <c r="T451">
        <v>2459.67</v>
      </c>
      <c r="U451">
        <v>19.27</v>
      </c>
      <c r="V451">
        <v>2.5299999999999998</v>
      </c>
      <c r="W451">
        <v>1.1299999999999999</v>
      </c>
      <c r="X451">
        <v>1.3131999999999999</v>
      </c>
      <c r="Y451">
        <v>113.57</v>
      </c>
      <c r="Z451">
        <v>81.08</v>
      </c>
      <c r="AA451">
        <v>79.489999999999995</v>
      </c>
      <c r="AB451">
        <v>0</v>
      </c>
      <c r="AC451">
        <v>2720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 s="101">
        <f ca="1">IF(AND(MAX(OFFSET(D450,-$AJ$5,0):D450)&lt;D451),1,IF(AND(MIN(OFFSET(D450,-$AJ$5,0):D450)&gt;D451),-1,AJ450))</f>
        <v>1</v>
      </c>
      <c r="AK451" s="101"/>
      <c r="AL451" s="101"/>
      <c r="AM451" s="101"/>
      <c r="AN451" s="101"/>
      <c r="AO451" s="101"/>
      <c r="AP451" s="101"/>
      <c r="AQ451" s="12">
        <v>3526</v>
      </c>
      <c r="AR451" s="12">
        <v>3540</v>
      </c>
      <c r="AS451" s="12">
        <v>3505</v>
      </c>
      <c r="AT451" s="12">
        <v>3506</v>
      </c>
      <c r="AU451" s="1">
        <v>3509</v>
      </c>
      <c r="AV451" s="1">
        <v>3522</v>
      </c>
      <c r="AW451" s="1">
        <v>3455</v>
      </c>
      <c r="AX451" s="1">
        <v>3471</v>
      </c>
    </row>
    <row r="452" spans="1:50">
      <c r="A452" s="47">
        <v>2010</v>
      </c>
      <c r="B452" s="47">
        <v>6</v>
      </c>
      <c r="C452" s="98">
        <v>40473</v>
      </c>
      <c r="D452">
        <v>11132.56</v>
      </c>
      <c r="E452">
        <v>1183.08</v>
      </c>
      <c r="F452">
        <v>2479.39</v>
      </c>
      <c r="G452">
        <v>9430</v>
      </c>
      <c r="H452">
        <v>0</v>
      </c>
      <c r="I452">
        <v>0</v>
      </c>
      <c r="J452">
        <v>0</v>
      </c>
      <c r="K452">
        <v>0</v>
      </c>
      <c r="L452">
        <v>1327.9</v>
      </c>
      <c r="M452">
        <v>0</v>
      </c>
      <c r="N452">
        <v>1680.8</v>
      </c>
      <c r="O452">
        <v>81.91</v>
      </c>
      <c r="P452">
        <v>560</v>
      </c>
      <c r="Q452">
        <v>0</v>
      </c>
      <c r="R452">
        <v>11132.56</v>
      </c>
      <c r="S452">
        <v>1183.08</v>
      </c>
      <c r="T452">
        <v>2479.39</v>
      </c>
      <c r="U452">
        <v>18.78</v>
      </c>
      <c r="V452">
        <v>2.56</v>
      </c>
      <c r="W452">
        <v>1.1399999999999999</v>
      </c>
      <c r="X452">
        <v>1.3354999999999999</v>
      </c>
      <c r="Y452">
        <v>113.6</v>
      </c>
      <c r="Z452">
        <v>81.319999999999993</v>
      </c>
      <c r="AA452">
        <v>79.900000000000006</v>
      </c>
      <c r="AB452">
        <v>0</v>
      </c>
      <c r="AC452">
        <v>2727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 s="101">
        <f ca="1">IF(AND(MAX(OFFSET(D451,-$AJ$5,0):D451)&lt;D452),1,IF(AND(MIN(OFFSET(D451,-$AJ$5,0):D451)&gt;D452),-1,AJ451))</f>
        <v>1</v>
      </c>
      <c r="AK452" s="101"/>
      <c r="AL452" s="101"/>
      <c r="AM452" s="101"/>
      <c r="AN452" s="101"/>
      <c r="AO452" s="101"/>
      <c r="AP452" s="101"/>
      <c r="AQ452" s="12">
        <v>3474</v>
      </c>
      <c r="AR452" s="12">
        <v>3477</v>
      </c>
      <c r="AS452" s="12">
        <v>3467</v>
      </c>
      <c r="AT452" s="12">
        <v>3468</v>
      </c>
      <c r="AU452" s="1">
        <v>3450</v>
      </c>
      <c r="AV452" s="1">
        <v>3481</v>
      </c>
      <c r="AW452" s="1">
        <v>3444</v>
      </c>
      <c r="AX452" s="1">
        <v>3478</v>
      </c>
    </row>
    <row r="453" spans="1:50">
      <c r="A453" s="47">
        <v>2010</v>
      </c>
      <c r="B453" s="47">
        <v>2</v>
      </c>
      <c r="C453" s="98">
        <v>40476</v>
      </c>
      <c r="D453">
        <v>11164.05</v>
      </c>
      <c r="E453">
        <v>1185.6199999999999</v>
      </c>
      <c r="F453">
        <v>2490.85</v>
      </c>
      <c r="G453">
        <v>9430</v>
      </c>
      <c r="H453">
        <v>0</v>
      </c>
      <c r="I453">
        <v>0</v>
      </c>
      <c r="J453">
        <v>0</v>
      </c>
      <c r="K453">
        <v>0</v>
      </c>
      <c r="L453">
        <v>1340.5</v>
      </c>
      <c r="M453">
        <v>0</v>
      </c>
      <c r="N453">
        <v>1702</v>
      </c>
      <c r="O453">
        <v>82.4</v>
      </c>
      <c r="P453">
        <v>568.75</v>
      </c>
      <c r="Q453">
        <v>0</v>
      </c>
      <c r="R453">
        <v>11164.05</v>
      </c>
      <c r="S453">
        <v>1185.6199999999999</v>
      </c>
      <c r="T453">
        <v>2490.85</v>
      </c>
      <c r="U453">
        <v>19.850000000000001</v>
      </c>
      <c r="V453">
        <v>2.5499999999999998</v>
      </c>
      <c r="W453">
        <v>1.17</v>
      </c>
      <c r="X453">
        <v>1.3376999999999999</v>
      </c>
      <c r="Y453">
        <v>112.57</v>
      </c>
      <c r="Z453">
        <v>81.38</v>
      </c>
      <c r="AA453">
        <v>80.09</v>
      </c>
      <c r="AB453">
        <v>0</v>
      </c>
      <c r="AC453">
        <v>2748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 s="101">
        <f ca="1">IF(AND(MAX(OFFSET(D452,-$AJ$5,0):D452)&lt;D453),1,IF(AND(MIN(OFFSET(D452,-$AJ$5,0):D452)&gt;D453),-1,AJ452))</f>
        <v>1</v>
      </c>
      <c r="AK453" s="101"/>
      <c r="AL453" s="101"/>
      <c r="AM453" s="101"/>
      <c r="AN453" s="101"/>
      <c r="AO453" s="101"/>
      <c r="AP453" s="101"/>
      <c r="AQ453" s="12">
        <v>3494</v>
      </c>
      <c r="AR453" s="12">
        <v>3499</v>
      </c>
      <c r="AS453" s="12">
        <v>3490</v>
      </c>
      <c r="AT453" s="12">
        <v>3498</v>
      </c>
      <c r="AU453" s="1">
        <v>3489</v>
      </c>
      <c r="AV453" s="1">
        <v>3502</v>
      </c>
      <c r="AW453" s="1">
        <v>3464</v>
      </c>
      <c r="AX453" s="1">
        <v>3495</v>
      </c>
    </row>
    <row r="454" spans="1:50">
      <c r="A454" s="47">
        <v>2010</v>
      </c>
      <c r="B454" s="47">
        <v>3</v>
      </c>
      <c r="C454" s="98">
        <v>40477</v>
      </c>
      <c r="D454">
        <v>11169.46</v>
      </c>
      <c r="E454">
        <v>1185.6400000000001</v>
      </c>
      <c r="F454">
        <v>2497.29</v>
      </c>
      <c r="G454">
        <v>9400</v>
      </c>
      <c r="H454">
        <v>0</v>
      </c>
      <c r="I454">
        <v>0</v>
      </c>
      <c r="J454">
        <v>0</v>
      </c>
      <c r="K454">
        <v>0</v>
      </c>
      <c r="L454">
        <v>1340.4</v>
      </c>
      <c r="M454">
        <v>0</v>
      </c>
      <c r="N454">
        <v>1707</v>
      </c>
      <c r="O454">
        <v>82.47</v>
      </c>
      <c r="P454">
        <v>571</v>
      </c>
      <c r="Q454">
        <v>0</v>
      </c>
      <c r="R454">
        <v>11169.46</v>
      </c>
      <c r="S454">
        <v>1185.6400000000001</v>
      </c>
      <c r="T454">
        <v>2497.29</v>
      </c>
      <c r="U454">
        <v>20.22</v>
      </c>
      <c r="V454">
        <v>2.64</v>
      </c>
      <c r="W454">
        <v>1.25</v>
      </c>
      <c r="X454">
        <v>1.3285</v>
      </c>
      <c r="Y454">
        <v>109.86</v>
      </c>
      <c r="Z454">
        <v>80.8</v>
      </c>
      <c r="AA454">
        <v>80.180000000000007</v>
      </c>
      <c r="AB454">
        <v>0</v>
      </c>
      <c r="AC454">
        <v>2778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 s="101">
        <f ca="1">IF(AND(MAX(OFFSET(D453,-$AJ$5,0):D453)&lt;D454),1,IF(AND(MIN(OFFSET(D453,-$AJ$5,0):D453)&gt;D454),-1,AJ453))</f>
        <v>1</v>
      </c>
      <c r="AK454" s="101"/>
      <c r="AL454" s="101"/>
      <c r="AM454" s="101"/>
      <c r="AN454" s="101"/>
      <c r="AO454" s="101"/>
      <c r="AP454" s="101"/>
      <c r="AQ454" s="12">
        <v>3490</v>
      </c>
      <c r="AR454" s="12">
        <v>3496</v>
      </c>
      <c r="AS454" s="12">
        <v>3479</v>
      </c>
      <c r="AT454" s="12">
        <v>3485</v>
      </c>
      <c r="AU454" s="1">
        <v>3489</v>
      </c>
      <c r="AV454" s="1">
        <v>3502</v>
      </c>
      <c r="AW454" s="1">
        <v>3464</v>
      </c>
      <c r="AX454" s="1">
        <v>3495</v>
      </c>
    </row>
    <row r="455" spans="1:50">
      <c r="A455" s="47">
        <v>2010</v>
      </c>
      <c r="B455" s="47">
        <v>4</v>
      </c>
      <c r="C455" s="98">
        <v>40478</v>
      </c>
      <c r="D455">
        <v>11126.28</v>
      </c>
      <c r="E455">
        <v>1182.45</v>
      </c>
      <c r="F455">
        <v>2503.2600000000002</v>
      </c>
      <c r="G455">
        <v>9400</v>
      </c>
      <c r="H455">
        <v>0</v>
      </c>
      <c r="I455">
        <v>0</v>
      </c>
      <c r="J455">
        <v>0</v>
      </c>
      <c r="K455">
        <v>0</v>
      </c>
      <c r="L455">
        <v>1325.2</v>
      </c>
      <c r="M455">
        <v>0</v>
      </c>
      <c r="N455">
        <v>1682.4</v>
      </c>
      <c r="O455">
        <v>81.96</v>
      </c>
      <c r="P455">
        <v>577.25</v>
      </c>
      <c r="Q455">
        <v>0</v>
      </c>
      <c r="R455">
        <v>11126.28</v>
      </c>
      <c r="S455">
        <v>1182.45</v>
      </c>
      <c r="T455">
        <v>2503.2600000000002</v>
      </c>
      <c r="U455">
        <v>20.71</v>
      </c>
      <c r="V455">
        <v>2.71</v>
      </c>
      <c r="W455">
        <v>1.3</v>
      </c>
      <c r="X455">
        <v>1.3386</v>
      </c>
      <c r="Y455">
        <v>110.17</v>
      </c>
      <c r="Z455">
        <v>81.430000000000007</v>
      </c>
      <c r="AA455">
        <v>79.41</v>
      </c>
      <c r="AB455">
        <v>0</v>
      </c>
      <c r="AC455">
        <v>2778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s="101">
        <f ca="1">IF(AND(MAX(OFFSET(D454,-$AJ$5,0):D454)&lt;D455),1,IF(AND(MIN(OFFSET(D454,-$AJ$5,0):D454)&gt;D455),-1,AJ454))</f>
        <v>1</v>
      </c>
      <c r="AK455" s="101"/>
      <c r="AL455" s="101"/>
      <c r="AM455" s="101"/>
      <c r="AN455" s="101"/>
      <c r="AO455" s="101"/>
      <c r="AP455" s="101"/>
      <c r="AQ455" s="12">
        <v>3520</v>
      </c>
      <c r="AR455" s="12">
        <v>3530</v>
      </c>
      <c r="AS455" s="12">
        <v>3510</v>
      </c>
      <c r="AT455" s="12">
        <v>3511</v>
      </c>
      <c r="AU455" s="1">
        <v>3514</v>
      </c>
      <c r="AV455" s="1">
        <v>3518</v>
      </c>
      <c r="AW455" s="1">
        <v>3470</v>
      </c>
      <c r="AX455" s="1">
        <v>3490</v>
      </c>
    </row>
    <row r="456" spans="1:50">
      <c r="A456" s="47">
        <v>2010</v>
      </c>
      <c r="B456" s="47">
        <v>5</v>
      </c>
      <c r="C456" s="98">
        <v>40479</v>
      </c>
      <c r="D456">
        <v>11113.95</v>
      </c>
      <c r="E456">
        <v>1183.78</v>
      </c>
      <c r="F456">
        <v>2507.37</v>
      </c>
      <c r="G456">
        <v>9370</v>
      </c>
      <c r="H456">
        <v>0</v>
      </c>
      <c r="I456">
        <v>0</v>
      </c>
      <c r="J456">
        <v>0</v>
      </c>
      <c r="K456">
        <v>0</v>
      </c>
      <c r="L456">
        <v>1344.6</v>
      </c>
      <c r="M456">
        <v>0</v>
      </c>
      <c r="N456">
        <v>1696.7</v>
      </c>
      <c r="O456">
        <v>81.92</v>
      </c>
      <c r="P456">
        <v>579</v>
      </c>
      <c r="Q456">
        <v>0</v>
      </c>
      <c r="R456">
        <v>11113.95</v>
      </c>
      <c r="S456">
        <v>1183.78</v>
      </c>
      <c r="T456">
        <v>2507.37</v>
      </c>
      <c r="U456">
        <v>20.88</v>
      </c>
      <c r="V456">
        <v>2.66</v>
      </c>
      <c r="W456">
        <v>1.24</v>
      </c>
      <c r="X456">
        <v>1.3471</v>
      </c>
      <c r="Y456">
        <v>110.02</v>
      </c>
      <c r="Z456">
        <v>81.75</v>
      </c>
      <c r="AA456">
        <v>79.25</v>
      </c>
      <c r="AB456">
        <v>0</v>
      </c>
      <c r="AC456">
        <v>2784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 s="101">
        <f ca="1">IF(AND(MAX(OFFSET(D455,-$AJ$5,0):D455)&lt;D456),1,IF(AND(MIN(OFFSET(D455,-$AJ$5,0):D455)&gt;D456),-1,AJ455))</f>
        <v>1</v>
      </c>
      <c r="AK456" s="101"/>
      <c r="AL456" s="101"/>
      <c r="AM456" s="101"/>
      <c r="AN456" s="101"/>
      <c r="AO456" s="101"/>
      <c r="AP456" s="101"/>
      <c r="AQ456" s="12">
        <v>3493</v>
      </c>
      <c r="AR456" s="12">
        <v>3496</v>
      </c>
      <c r="AS456" s="12">
        <v>3484</v>
      </c>
      <c r="AT456" s="12">
        <v>3484</v>
      </c>
      <c r="AU456" s="1">
        <v>3473</v>
      </c>
      <c r="AV456" s="1">
        <v>3511</v>
      </c>
      <c r="AW456" s="1">
        <v>3469</v>
      </c>
      <c r="AX456" s="1">
        <v>3507</v>
      </c>
    </row>
    <row r="457" spans="1:50">
      <c r="A457" s="47">
        <v>2010</v>
      </c>
      <c r="B457" s="47">
        <v>6</v>
      </c>
      <c r="C457" s="98">
        <v>40480</v>
      </c>
      <c r="D457">
        <v>11118.4</v>
      </c>
      <c r="E457">
        <v>1183.26</v>
      </c>
      <c r="F457">
        <v>2507.41</v>
      </c>
      <c r="G457">
        <v>9185</v>
      </c>
      <c r="H457">
        <v>0</v>
      </c>
      <c r="I457">
        <v>0</v>
      </c>
      <c r="J457">
        <v>0</v>
      </c>
      <c r="K457">
        <v>0</v>
      </c>
      <c r="L457">
        <v>1359.8</v>
      </c>
      <c r="M457">
        <v>0</v>
      </c>
      <c r="N457">
        <v>1709.8</v>
      </c>
      <c r="O457">
        <v>81.45</v>
      </c>
      <c r="P457">
        <v>582</v>
      </c>
      <c r="Q457">
        <v>0</v>
      </c>
      <c r="R457">
        <v>11118.4</v>
      </c>
      <c r="S457">
        <v>1183.26</v>
      </c>
      <c r="T457">
        <v>2507.41</v>
      </c>
      <c r="U457">
        <v>21.2</v>
      </c>
      <c r="V457">
        <v>2.61</v>
      </c>
      <c r="W457">
        <v>1.18</v>
      </c>
      <c r="X457">
        <v>1.3472999999999999</v>
      </c>
      <c r="Y457">
        <v>109.36</v>
      </c>
      <c r="Z457">
        <v>81.010000000000005</v>
      </c>
      <c r="AA457">
        <v>78.87</v>
      </c>
      <c r="AB457">
        <v>0</v>
      </c>
      <c r="AC457">
        <v>2678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 s="101">
        <f ca="1">IF(AND(MAX(OFFSET(D456,-$AJ$5,0):D456)&lt;D457),1,IF(AND(MIN(OFFSET(D456,-$AJ$5,0):D456)&gt;D457),-1,AJ456))</f>
        <v>1</v>
      </c>
      <c r="AK457" s="101"/>
      <c r="AL457" s="101"/>
      <c r="AM457" s="101"/>
      <c r="AN457" s="101"/>
      <c r="AO457" s="101"/>
      <c r="AP457" s="101"/>
      <c r="AQ457" s="12">
        <v>3506</v>
      </c>
      <c r="AR457" s="12">
        <v>3506</v>
      </c>
      <c r="AS457" s="12">
        <v>3480</v>
      </c>
      <c r="AT457" s="12">
        <v>3488</v>
      </c>
      <c r="AU457" s="1">
        <v>3482</v>
      </c>
      <c r="AV457" s="1">
        <v>3524</v>
      </c>
      <c r="AW457" s="1">
        <v>3479</v>
      </c>
      <c r="AX457" s="1">
        <v>3520</v>
      </c>
    </row>
    <row r="458" spans="1:50">
      <c r="A458" s="47">
        <v>2010</v>
      </c>
      <c r="B458" s="47">
        <v>2</v>
      </c>
      <c r="C458" s="98">
        <v>40483</v>
      </c>
      <c r="D458">
        <v>11124.62</v>
      </c>
      <c r="E458">
        <v>1184.3800000000001</v>
      </c>
      <c r="F458">
        <v>2504.84</v>
      </c>
      <c r="G458">
        <v>9150</v>
      </c>
      <c r="H458">
        <v>0</v>
      </c>
      <c r="I458">
        <v>0</v>
      </c>
      <c r="J458">
        <v>0</v>
      </c>
      <c r="K458">
        <v>0</v>
      </c>
      <c r="L458">
        <v>1351.3</v>
      </c>
      <c r="M458">
        <v>0</v>
      </c>
      <c r="N458">
        <v>1712.1</v>
      </c>
      <c r="O458">
        <v>82.94</v>
      </c>
      <c r="P458">
        <v>577.25</v>
      </c>
      <c r="Q458">
        <v>0</v>
      </c>
      <c r="R458">
        <v>11124.62</v>
      </c>
      <c r="S458">
        <v>1184.3800000000001</v>
      </c>
      <c r="T458">
        <v>2504.84</v>
      </c>
      <c r="U458">
        <v>21.83</v>
      </c>
      <c r="V458">
        <v>2.63</v>
      </c>
      <c r="W458">
        <v>1.1599999999999999</v>
      </c>
      <c r="X458">
        <v>1.3622000000000001</v>
      </c>
      <c r="Y458">
        <v>110.13</v>
      </c>
      <c r="Z458">
        <v>80.319999999999993</v>
      </c>
      <c r="AA458">
        <v>79.400000000000006</v>
      </c>
      <c r="AB458">
        <v>0</v>
      </c>
      <c r="AC458">
        <v>2648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 s="101">
        <f ca="1">IF(AND(MAX(OFFSET(D457,-$AJ$5,0):D457)&lt;D458),1,IF(AND(MIN(OFFSET(D457,-$AJ$5,0):D457)&gt;D458),-1,AJ457))</f>
        <v>1</v>
      </c>
      <c r="AK458" s="101"/>
      <c r="AL458" s="101"/>
      <c r="AM458" s="101"/>
      <c r="AN458" s="101"/>
      <c r="AO458" s="101"/>
      <c r="AP458" s="101"/>
      <c r="AQ458" s="12">
        <v>3529</v>
      </c>
      <c r="AR458" s="12">
        <v>3563</v>
      </c>
      <c r="AS458" s="12">
        <v>3525</v>
      </c>
      <c r="AT458" s="12">
        <v>3536</v>
      </c>
      <c r="AU458" s="1">
        <v>3532</v>
      </c>
      <c r="AV458" s="1">
        <v>3537</v>
      </c>
      <c r="AW458" s="1">
        <v>3508</v>
      </c>
      <c r="AX458" s="1">
        <v>3509</v>
      </c>
    </row>
    <row r="459" spans="1:50">
      <c r="A459" s="47">
        <v>2010</v>
      </c>
      <c r="B459" s="47">
        <v>3</v>
      </c>
      <c r="C459" s="98">
        <v>40484</v>
      </c>
      <c r="D459">
        <v>11188.72</v>
      </c>
      <c r="E459">
        <v>1193.57</v>
      </c>
      <c r="F459">
        <v>2533.52</v>
      </c>
      <c r="G459">
        <v>9170</v>
      </c>
      <c r="H459">
        <v>0</v>
      </c>
      <c r="I459">
        <v>0</v>
      </c>
      <c r="J459">
        <v>0</v>
      </c>
      <c r="K459">
        <v>0</v>
      </c>
      <c r="L459">
        <v>1348.8</v>
      </c>
      <c r="M459">
        <v>0</v>
      </c>
      <c r="N459">
        <v>1707.5</v>
      </c>
      <c r="O459">
        <v>85.03</v>
      </c>
      <c r="P459">
        <v>581</v>
      </c>
      <c r="Q459">
        <v>0</v>
      </c>
      <c r="R459">
        <v>11188.72</v>
      </c>
      <c r="S459">
        <v>1193.57</v>
      </c>
      <c r="T459">
        <v>2533.52</v>
      </c>
      <c r="U459">
        <v>21.57</v>
      </c>
      <c r="V459">
        <v>2.59</v>
      </c>
      <c r="W459">
        <v>1.1499999999999999</v>
      </c>
      <c r="X459">
        <v>1.3644000000000001</v>
      </c>
      <c r="Y459">
        <v>109.74</v>
      </c>
      <c r="Z459">
        <v>80.5</v>
      </c>
      <c r="AA459">
        <v>80.569999999999993</v>
      </c>
      <c r="AB459">
        <v>0</v>
      </c>
      <c r="AC459">
        <v>2600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 s="101">
        <f ca="1">IF(AND(MAX(OFFSET(D458,-$AJ$5,0):D458)&lt;D459),1,IF(AND(MIN(OFFSET(D458,-$AJ$5,0):D458)&gt;D459),-1,AJ458))</f>
        <v>1</v>
      </c>
      <c r="AK459" s="101"/>
      <c r="AL459" s="101"/>
      <c r="AM459" s="101"/>
      <c r="AN459" s="101"/>
      <c r="AO459" s="101"/>
      <c r="AP459" s="101"/>
      <c r="AQ459" s="12">
        <v>3517</v>
      </c>
      <c r="AR459" s="12">
        <v>3526</v>
      </c>
      <c r="AS459" s="12">
        <v>3512</v>
      </c>
      <c r="AT459" s="12">
        <v>3523</v>
      </c>
      <c r="AU459" s="1">
        <v>3523</v>
      </c>
      <c r="AV459" s="1">
        <v>3541</v>
      </c>
      <c r="AW459" s="1">
        <v>3516</v>
      </c>
      <c r="AX459" s="1">
        <v>3527</v>
      </c>
    </row>
    <row r="460" spans="1:50">
      <c r="A460" s="47">
        <v>2010</v>
      </c>
      <c r="B460" s="47">
        <v>5</v>
      </c>
      <c r="C460" s="98">
        <v>40486</v>
      </c>
      <c r="D460">
        <v>11434.84</v>
      </c>
      <c r="E460">
        <v>1221.06</v>
      </c>
      <c r="F460">
        <v>2577.34</v>
      </c>
      <c r="G460">
        <v>9360</v>
      </c>
      <c r="H460">
        <v>0</v>
      </c>
      <c r="I460">
        <v>0</v>
      </c>
      <c r="J460">
        <v>0</v>
      </c>
      <c r="K460">
        <v>0</v>
      </c>
      <c r="L460">
        <v>1392.7</v>
      </c>
      <c r="M460">
        <v>0</v>
      </c>
      <c r="N460">
        <v>1785.6</v>
      </c>
      <c r="O460">
        <v>86.61</v>
      </c>
      <c r="P460">
        <v>590</v>
      </c>
      <c r="Q460">
        <v>0</v>
      </c>
      <c r="R460">
        <v>11434.84</v>
      </c>
      <c r="S460">
        <v>1221.06</v>
      </c>
      <c r="T460">
        <v>2577.34</v>
      </c>
      <c r="U460">
        <v>18.52</v>
      </c>
      <c r="V460">
        <v>2.48</v>
      </c>
      <c r="W460">
        <v>1.03</v>
      </c>
      <c r="X460">
        <v>1.3698999999999999</v>
      </c>
      <c r="Y460">
        <v>109.4</v>
      </c>
      <c r="Z460">
        <v>81.069999999999993</v>
      </c>
      <c r="AA460">
        <v>82.06</v>
      </c>
      <c r="AB460">
        <v>0</v>
      </c>
      <c r="AC460">
        <v>2542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 s="101">
        <f ca="1">IF(AND(MAX(OFFSET(D459,-$AJ$5,0):D459)&lt;D460),1,IF(AND(MIN(OFFSET(D459,-$AJ$5,0):D459)&gt;D460),-1,AJ459))</f>
        <v>1</v>
      </c>
      <c r="AK460" s="101"/>
      <c r="AL460" s="101"/>
      <c r="AM460" s="101"/>
      <c r="AN460" s="101"/>
      <c r="AO460" s="101"/>
      <c r="AP460" s="101"/>
      <c r="AQ460" s="12">
        <v>3525</v>
      </c>
      <c r="AR460" s="12">
        <v>3547</v>
      </c>
      <c r="AS460" s="12">
        <v>3522</v>
      </c>
      <c r="AT460" s="12">
        <v>3527</v>
      </c>
      <c r="AU460" s="1">
        <v>3543</v>
      </c>
      <c r="AV460" s="1">
        <v>3595</v>
      </c>
      <c r="AW460" s="1">
        <v>3540</v>
      </c>
      <c r="AX460" s="1">
        <v>3594</v>
      </c>
    </row>
    <row r="461" spans="1:50">
      <c r="A461" s="47">
        <v>2010</v>
      </c>
      <c r="B461" s="47">
        <v>6</v>
      </c>
      <c r="C461" s="98">
        <v>40487</v>
      </c>
      <c r="D461">
        <v>11444.08</v>
      </c>
      <c r="E461">
        <v>1225.8499999999999</v>
      </c>
      <c r="F461">
        <v>2578.98</v>
      </c>
      <c r="G461">
        <v>9640</v>
      </c>
      <c r="H461">
        <v>0</v>
      </c>
      <c r="I461">
        <v>0</v>
      </c>
      <c r="J461">
        <v>0</v>
      </c>
      <c r="K461">
        <v>0</v>
      </c>
      <c r="L461">
        <v>1393.9</v>
      </c>
      <c r="M461">
        <v>0</v>
      </c>
      <c r="N461">
        <v>1768.6</v>
      </c>
      <c r="O461">
        <v>87.4</v>
      </c>
      <c r="P461">
        <v>601.75</v>
      </c>
      <c r="Q461">
        <v>0</v>
      </c>
      <c r="R461">
        <v>11444.08</v>
      </c>
      <c r="S461">
        <v>1225.8499999999999</v>
      </c>
      <c r="T461">
        <v>2578.98</v>
      </c>
      <c r="U461">
        <v>18.260000000000002</v>
      </c>
      <c r="V461">
        <v>2.54</v>
      </c>
      <c r="W461">
        <v>1.1000000000000001</v>
      </c>
      <c r="X461">
        <v>1.3726</v>
      </c>
      <c r="Y461">
        <v>108.81</v>
      </c>
      <c r="Z461">
        <v>80.73</v>
      </c>
      <c r="AA461">
        <v>82.51</v>
      </c>
      <c r="AB461">
        <v>0</v>
      </c>
      <c r="AC461">
        <v>2510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 s="101">
        <f ca="1">IF(AND(MAX(OFFSET(D460,-$AJ$5,0):D460)&lt;D461),1,IF(AND(MIN(OFFSET(D460,-$AJ$5,0):D460)&gt;D461),-1,AJ460))</f>
        <v>1</v>
      </c>
      <c r="AK461" s="101"/>
      <c r="AL461" s="101"/>
      <c r="AM461" s="101"/>
      <c r="AN461" s="101"/>
      <c r="AO461" s="101"/>
      <c r="AP461" s="101"/>
      <c r="AQ461" s="12">
        <v>3610</v>
      </c>
      <c r="AR461" s="12">
        <v>3626</v>
      </c>
      <c r="AS461" s="12">
        <v>3607</v>
      </c>
      <c r="AT461" s="12">
        <v>3615</v>
      </c>
      <c r="AU461" s="1">
        <v>3605</v>
      </c>
      <c r="AV461" s="1">
        <v>3661</v>
      </c>
      <c r="AW461" s="1">
        <v>3592</v>
      </c>
      <c r="AX461" s="1">
        <v>3655</v>
      </c>
    </row>
    <row r="462" spans="1:50">
      <c r="A462" s="47">
        <v>2010</v>
      </c>
      <c r="B462" s="47">
        <v>2</v>
      </c>
      <c r="C462" s="98">
        <v>40490</v>
      </c>
      <c r="D462">
        <v>11406.84</v>
      </c>
      <c r="E462">
        <v>1223.25</v>
      </c>
      <c r="F462">
        <v>2580.0500000000002</v>
      </c>
      <c r="G462">
        <v>9730</v>
      </c>
      <c r="H462">
        <v>0</v>
      </c>
      <c r="I462">
        <v>0</v>
      </c>
      <c r="J462">
        <v>0</v>
      </c>
      <c r="K462">
        <v>0</v>
      </c>
      <c r="L462">
        <v>1409.6</v>
      </c>
      <c r="M462">
        <v>0</v>
      </c>
      <c r="N462">
        <v>1774.3</v>
      </c>
      <c r="O462">
        <v>86.9</v>
      </c>
      <c r="P462">
        <v>599.25</v>
      </c>
      <c r="Q462">
        <v>0</v>
      </c>
      <c r="R462">
        <v>11406.84</v>
      </c>
      <c r="S462">
        <v>1223.25</v>
      </c>
      <c r="T462">
        <v>2580.0500000000002</v>
      </c>
      <c r="U462">
        <v>18.29</v>
      </c>
      <c r="V462">
        <v>2.56</v>
      </c>
      <c r="W462">
        <v>1.1299999999999999</v>
      </c>
      <c r="X462">
        <v>1.3613</v>
      </c>
      <c r="Y462">
        <v>107.91</v>
      </c>
      <c r="Z462">
        <v>81.239999999999995</v>
      </c>
      <c r="AA462">
        <v>82.21</v>
      </c>
      <c r="AB462">
        <v>0</v>
      </c>
      <c r="AC462">
        <v>2495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 s="101">
        <f ca="1">IF(AND(MAX(OFFSET(D461,-$AJ$5,0):D461)&lt;D462),1,IF(AND(MIN(OFFSET(D461,-$AJ$5,0):D461)&gt;D462),-1,AJ461))</f>
        <v>1</v>
      </c>
      <c r="AK462" s="101"/>
      <c r="AL462" s="101"/>
      <c r="AM462" s="101"/>
      <c r="AN462" s="101"/>
      <c r="AO462" s="101"/>
      <c r="AP462" s="101"/>
      <c r="AQ462" s="12">
        <v>3654</v>
      </c>
      <c r="AR462" s="12">
        <v>3658</v>
      </c>
      <c r="AS462" s="12">
        <v>3632</v>
      </c>
      <c r="AT462" s="12">
        <v>3641</v>
      </c>
      <c r="AU462" s="1">
        <v>3638</v>
      </c>
      <c r="AV462" s="1">
        <v>3678</v>
      </c>
      <c r="AW462" s="1">
        <v>3625</v>
      </c>
      <c r="AX462" s="1">
        <v>3676</v>
      </c>
    </row>
    <row r="463" spans="1:50">
      <c r="A463" s="47">
        <v>2010</v>
      </c>
      <c r="B463" s="47">
        <v>3</v>
      </c>
      <c r="C463" s="98">
        <v>40491</v>
      </c>
      <c r="D463">
        <v>11346.75</v>
      </c>
      <c r="E463">
        <v>1213.4000000000001</v>
      </c>
      <c r="F463">
        <v>2562.98</v>
      </c>
      <c r="G463">
        <v>9690</v>
      </c>
      <c r="H463">
        <v>0</v>
      </c>
      <c r="I463">
        <v>0</v>
      </c>
      <c r="J463">
        <v>0</v>
      </c>
      <c r="K463">
        <v>0</v>
      </c>
      <c r="L463">
        <v>1389.2</v>
      </c>
      <c r="M463">
        <v>0</v>
      </c>
      <c r="N463">
        <v>1760.4</v>
      </c>
      <c r="O463">
        <v>85.88</v>
      </c>
      <c r="P463">
        <v>590.25</v>
      </c>
      <c r="Q463">
        <v>0</v>
      </c>
      <c r="R463">
        <v>11346.75</v>
      </c>
      <c r="S463">
        <v>1213.4000000000001</v>
      </c>
      <c r="T463">
        <v>2562.98</v>
      </c>
      <c r="U463">
        <v>19.079999999999998</v>
      </c>
      <c r="V463">
        <v>2.66</v>
      </c>
      <c r="W463">
        <v>1.25</v>
      </c>
      <c r="X463">
        <v>1.369</v>
      </c>
      <c r="Y463">
        <v>106.47</v>
      </c>
      <c r="Z463">
        <v>81.17</v>
      </c>
      <c r="AA463">
        <v>81.99</v>
      </c>
      <c r="AB463">
        <v>0</v>
      </c>
      <c r="AC463">
        <v>2482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 s="101">
        <f ca="1">IF(AND(MAX(OFFSET(D462,-$AJ$5,0):D462)&lt;D463),1,IF(AND(MIN(OFFSET(D462,-$AJ$5,0):D462)&gt;D463),-1,AJ462))</f>
        <v>1</v>
      </c>
      <c r="AK463" s="101"/>
      <c r="AL463" s="101"/>
      <c r="AM463" s="101"/>
      <c r="AN463" s="101"/>
      <c r="AO463" s="101"/>
      <c r="AP463" s="101"/>
      <c r="AQ463" s="12">
        <v>3675</v>
      </c>
      <c r="AR463" s="12">
        <v>3689</v>
      </c>
      <c r="AS463" s="12">
        <v>3670</v>
      </c>
      <c r="AT463" s="12">
        <v>3681</v>
      </c>
      <c r="AU463" s="1">
        <v>3680</v>
      </c>
      <c r="AV463" s="1">
        <v>3723</v>
      </c>
      <c r="AW463" s="1">
        <v>3667</v>
      </c>
      <c r="AX463" s="1">
        <v>3688</v>
      </c>
    </row>
    <row r="464" spans="1:50">
      <c r="A464" s="47">
        <v>2010</v>
      </c>
      <c r="B464" s="47">
        <v>4</v>
      </c>
      <c r="C464" s="98">
        <v>40492</v>
      </c>
      <c r="D464">
        <v>11357.04</v>
      </c>
      <c r="E464">
        <v>1218.71</v>
      </c>
      <c r="F464">
        <v>2578.7800000000002</v>
      </c>
      <c r="G464">
        <v>9815</v>
      </c>
      <c r="H464">
        <v>0</v>
      </c>
      <c r="I464">
        <v>0</v>
      </c>
      <c r="J464">
        <v>0</v>
      </c>
      <c r="K464">
        <v>0</v>
      </c>
      <c r="L464">
        <v>1404</v>
      </c>
      <c r="M464">
        <v>0</v>
      </c>
      <c r="N464">
        <v>1743.4</v>
      </c>
      <c r="O464">
        <v>88.59</v>
      </c>
      <c r="P464">
        <v>581</v>
      </c>
      <c r="Q464">
        <v>0</v>
      </c>
      <c r="R464">
        <v>11357.04</v>
      </c>
      <c r="S464">
        <v>1218.71</v>
      </c>
      <c r="T464">
        <v>2578.7800000000002</v>
      </c>
      <c r="U464">
        <v>18.47</v>
      </c>
      <c r="V464">
        <v>2.65</v>
      </c>
      <c r="W464">
        <v>1.21</v>
      </c>
      <c r="X464">
        <v>1.3832</v>
      </c>
      <c r="Y464">
        <v>107.1</v>
      </c>
      <c r="Z464">
        <v>81.680000000000007</v>
      </c>
      <c r="AA464">
        <v>82.74</v>
      </c>
      <c r="AB464">
        <v>0</v>
      </c>
      <c r="AC464">
        <v>2467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 s="101">
        <f ca="1">IF(AND(MAX(OFFSET(D463,-$AJ$5,0):D463)&lt;D464),1,IF(AND(MIN(OFFSET(D463,-$AJ$5,0):D463)&gt;D464),-1,AJ463))</f>
        <v>1</v>
      </c>
      <c r="AK464" s="101"/>
      <c r="AL464" s="101"/>
      <c r="AM464" s="101"/>
      <c r="AN464" s="101"/>
      <c r="AO464" s="101"/>
      <c r="AP464" s="101"/>
      <c r="AQ464" s="59">
        <v>3670</v>
      </c>
      <c r="AR464" s="59">
        <v>3695</v>
      </c>
      <c r="AS464" s="59">
        <v>3668</v>
      </c>
      <c r="AT464" s="59">
        <v>3686</v>
      </c>
      <c r="AU464" s="1">
        <v>3693</v>
      </c>
      <c r="AV464" s="1">
        <v>3732</v>
      </c>
      <c r="AW464" s="1">
        <v>3682</v>
      </c>
      <c r="AX464" s="1">
        <v>3713</v>
      </c>
    </row>
    <row r="465" spans="1:50">
      <c r="A465" s="47">
        <v>2010</v>
      </c>
      <c r="B465" s="47">
        <v>5</v>
      </c>
      <c r="C465" s="98">
        <v>40493</v>
      </c>
      <c r="D465">
        <v>11283.1</v>
      </c>
      <c r="E465">
        <v>1213.54</v>
      </c>
      <c r="F465">
        <v>2555.52</v>
      </c>
      <c r="G465">
        <v>9865</v>
      </c>
      <c r="H465">
        <v>0</v>
      </c>
      <c r="I465">
        <v>0</v>
      </c>
      <c r="J465">
        <v>0</v>
      </c>
      <c r="K465">
        <v>0</v>
      </c>
      <c r="L465">
        <v>1408.5</v>
      </c>
      <c r="M465">
        <v>0</v>
      </c>
      <c r="N465">
        <v>1756.9</v>
      </c>
      <c r="O465">
        <v>88.24</v>
      </c>
      <c r="P465">
        <v>578</v>
      </c>
      <c r="Q465">
        <v>0</v>
      </c>
      <c r="R465">
        <v>11283.1</v>
      </c>
      <c r="S465">
        <v>1213.54</v>
      </c>
      <c r="T465">
        <v>2555.52</v>
      </c>
      <c r="U465">
        <v>18.64</v>
      </c>
      <c r="V465">
        <v>2.65</v>
      </c>
      <c r="W465">
        <v>1.21</v>
      </c>
      <c r="X465">
        <v>1.3804000000000001</v>
      </c>
      <c r="Y465">
        <v>107.36</v>
      </c>
      <c r="Z465">
        <v>82.26</v>
      </c>
      <c r="AA465">
        <v>82.31</v>
      </c>
      <c r="AB465">
        <v>0</v>
      </c>
      <c r="AC465">
        <v>2454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 s="101">
        <f ca="1">IF(AND(MAX(OFFSET(D464,-$AJ$5,0):D464)&lt;D465),1,IF(AND(MIN(OFFSET(D464,-$AJ$5,0):D464)&gt;D465),-1,AJ464))</f>
        <v>1</v>
      </c>
      <c r="AK465" s="101"/>
      <c r="AL465" s="101"/>
      <c r="AM465" s="101"/>
      <c r="AN465" s="101"/>
      <c r="AO465" s="101"/>
      <c r="AP465" s="101"/>
      <c r="AQ465" s="59">
        <v>3712</v>
      </c>
      <c r="AR465" s="59">
        <v>3734</v>
      </c>
      <c r="AS465" s="59">
        <v>3705</v>
      </c>
      <c r="AT465" s="59">
        <v>3731</v>
      </c>
      <c r="AU465" s="1">
        <v>3733</v>
      </c>
      <c r="AV465" s="1">
        <v>3755</v>
      </c>
      <c r="AW465" s="1">
        <v>3713</v>
      </c>
      <c r="AX465" s="1">
        <v>3738</v>
      </c>
    </row>
    <row r="466" spans="1:50">
      <c r="A466" s="47">
        <v>2010</v>
      </c>
      <c r="B466" s="47">
        <v>6</v>
      </c>
      <c r="C466" s="100">
        <v>40494</v>
      </c>
      <c r="D466">
        <v>11192.58</v>
      </c>
      <c r="E466">
        <v>1199.21</v>
      </c>
      <c r="F466">
        <v>2518.21</v>
      </c>
      <c r="G466">
        <v>9735</v>
      </c>
      <c r="H466">
        <v>0</v>
      </c>
      <c r="I466">
        <v>0</v>
      </c>
      <c r="J466">
        <v>0</v>
      </c>
      <c r="K466">
        <v>0</v>
      </c>
      <c r="L466">
        <v>1368.3</v>
      </c>
      <c r="M466">
        <v>0</v>
      </c>
      <c r="N466">
        <v>1684</v>
      </c>
      <c r="O466">
        <v>85.19</v>
      </c>
      <c r="P466">
        <v>548</v>
      </c>
      <c r="Q466">
        <v>0</v>
      </c>
      <c r="R466">
        <v>11192.58</v>
      </c>
      <c r="S466">
        <v>1199.21</v>
      </c>
      <c r="T466">
        <v>2518.21</v>
      </c>
      <c r="U466">
        <v>20.61</v>
      </c>
      <c r="V466">
        <v>2.76</v>
      </c>
      <c r="W466">
        <v>1.35</v>
      </c>
      <c r="X466">
        <v>1.3629</v>
      </c>
      <c r="Y466">
        <v>108.53</v>
      </c>
      <c r="Z466">
        <v>82.47</v>
      </c>
      <c r="AA466">
        <v>81.349999999999994</v>
      </c>
      <c r="AB466">
        <v>0</v>
      </c>
      <c r="AC466">
        <v>2366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 s="101">
        <f ca="1">IF(AND(MAX(OFFSET(D465,-$AJ$5,0):D465)&lt;D466),1,IF(AND(MIN(OFFSET(D465,-$AJ$5,0):D465)&gt;D466),-1,AJ465))</f>
        <v>1</v>
      </c>
      <c r="AK466" s="101"/>
      <c r="AL466" s="101"/>
      <c r="AM466" s="101"/>
      <c r="AN466" s="101"/>
      <c r="AO466" s="101"/>
      <c r="AP466" s="101"/>
      <c r="AQ466" s="59">
        <v>3738</v>
      </c>
      <c r="AR466" s="59">
        <v>3738</v>
      </c>
      <c r="AS466" s="59">
        <v>3672</v>
      </c>
      <c r="AT466" s="59">
        <v>3684</v>
      </c>
      <c r="AU466" s="1">
        <v>3652</v>
      </c>
      <c r="AV466" s="1">
        <v>3702</v>
      </c>
      <c r="AW466" s="1">
        <v>3621</v>
      </c>
      <c r="AX466" s="1">
        <v>3622</v>
      </c>
    </row>
    <row r="467" spans="1:50">
      <c r="A467" s="47">
        <v>2010</v>
      </c>
      <c r="B467" s="47">
        <v>2</v>
      </c>
      <c r="C467" s="98">
        <v>40497</v>
      </c>
      <c r="D467">
        <v>11201.97</v>
      </c>
      <c r="E467">
        <v>1197.75</v>
      </c>
      <c r="F467">
        <v>2513.8200000000002</v>
      </c>
      <c r="G467">
        <v>9830</v>
      </c>
      <c r="H467">
        <v>0</v>
      </c>
      <c r="I467">
        <v>0</v>
      </c>
      <c r="J467">
        <v>0</v>
      </c>
      <c r="K467">
        <v>0</v>
      </c>
      <c r="L467">
        <v>1359.3</v>
      </c>
      <c r="M467">
        <v>0</v>
      </c>
      <c r="N467">
        <v>1674</v>
      </c>
      <c r="O467">
        <v>85.13</v>
      </c>
      <c r="P467">
        <v>569</v>
      </c>
      <c r="Q467">
        <v>0</v>
      </c>
      <c r="R467">
        <v>11201.97</v>
      </c>
      <c r="S467">
        <v>1197.75</v>
      </c>
      <c r="T467">
        <v>2513.8200000000002</v>
      </c>
      <c r="U467">
        <v>20.2</v>
      </c>
      <c r="V467">
        <v>2.91</v>
      </c>
      <c r="W467">
        <v>1.49</v>
      </c>
      <c r="X467">
        <v>1.3588</v>
      </c>
      <c r="Y467">
        <v>107.03</v>
      </c>
      <c r="Z467">
        <v>82.49</v>
      </c>
      <c r="AA467">
        <v>81.91</v>
      </c>
      <c r="AB467">
        <v>0</v>
      </c>
      <c r="AC467">
        <v>2313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 s="101">
        <f ca="1">IF(AND(MAX(OFFSET(D466,-$AJ$5,0):D466)&lt;D467),1,IF(AND(MIN(OFFSET(D466,-$AJ$5,0):D466)&gt;D467),-1,AJ466))</f>
        <v>1</v>
      </c>
      <c r="AK467" s="101"/>
      <c r="AL467" s="101"/>
      <c r="AM467" s="101"/>
      <c r="AN467" s="101"/>
      <c r="AO467" s="101"/>
      <c r="AP467" s="101"/>
      <c r="AQ467" s="59">
        <v>3643</v>
      </c>
      <c r="AR467" s="59">
        <v>3663</v>
      </c>
      <c r="AS467" s="59">
        <v>3636</v>
      </c>
      <c r="AT467" s="59">
        <v>3645</v>
      </c>
      <c r="AU467" s="1">
        <v>3646</v>
      </c>
      <c r="AV467" s="1">
        <v>3676</v>
      </c>
      <c r="AW467" s="1">
        <v>3639</v>
      </c>
      <c r="AX467" s="1">
        <v>3653</v>
      </c>
    </row>
    <row r="468" spans="1:50">
      <c r="A468" s="47">
        <v>2010</v>
      </c>
      <c r="B468" s="47">
        <v>3</v>
      </c>
      <c r="C468" s="98">
        <v>40498</v>
      </c>
      <c r="D468">
        <v>11023.5</v>
      </c>
      <c r="E468">
        <v>1178.3399999999999</v>
      </c>
      <c r="F468">
        <v>2469.84</v>
      </c>
      <c r="G468">
        <v>9785</v>
      </c>
      <c r="H468">
        <v>0</v>
      </c>
      <c r="I468">
        <v>0</v>
      </c>
      <c r="J468">
        <v>0</v>
      </c>
      <c r="K468">
        <v>0</v>
      </c>
      <c r="L468">
        <v>1340.7</v>
      </c>
      <c r="M468">
        <v>0</v>
      </c>
      <c r="N468">
        <v>1644</v>
      </c>
      <c r="O468">
        <v>82.68</v>
      </c>
      <c r="P468">
        <v>540</v>
      </c>
      <c r="Q468">
        <v>0</v>
      </c>
      <c r="R468">
        <v>11023.5</v>
      </c>
      <c r="S468">
        <v>1178.3399999999999</v>
      </c>
      <c r="T468">
        <v>2469.84</v>
      </c>
      <c r="U468">
        <v>22.58</v>
      </c>
      <c r="V468">
        <v>2.85</v>
      </c>
      <c r="W468">
        <v>1.47</v>
      </c>
      <c r="X468">
        <v>1.3586</v>
      </c>
      <c r="Y468">
        <v>106.52</v>
      </c>
      <c r="Z468">
        <v>83.06</v>
      </c>
      <c r="AA468">
        <v>81.34</v>
      </c>
      <c r="AB468">
        <v>0</v>
      </c>
      <c r="AC468">
        <v>2261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 s="101">
        <f ca="1">IF(AND(MAX(OFFSET(D467,-$AJ$5,0):D467)&lt;D468),1,IF(AND(MIN(OFFSET(D467,-$AJ$5,0):D467)&gt;D468),-1,AJ467))</f>
        <v>-1</v>
      </c>
      <c r="AK468" s="101"/>
      <c r="AL468" s="101"/>
      <c r="AM468" s="101"/>
      <c r="AN468" s="101"/>
      <c r="AO468" s="101"/>
      <c r="AP468" s="101"/>
      <c r="AQ468" s="59">
        <v>3643</v>
      </c>
      <c r="AR468" s="59">
        <v>3655</v>
      </c>
      <c r="AS468" s="59">
        <v>3633</v>
      </c>
      <c r="AT468" s="59">
        <v>3640</v>
      </c>
      <c r="AU468" s="1">
        <v>3642</v>
      </c>
      <c r="AV468" s="1">
        <v>3657</v>
      </c>
      <c r="AW468" s="1">
        <v>3581</v>
      </c>
      <c r="AX468" s="1">
        <v>3605</v>
      </c>
    </row>
    <row r="469" spans="1:50">
      <c r="A469" s="47">
        <v>2010</v>
      </c>
      <c r="B469" s="47">
        <v>4</v>
      </c>
      <c r="C469" s="98">
        <v>40499</v>
      </c>
      <c r="D469">
        <v>11007.88</v>
      </c>
      <c r="E469">
        <v>1178.5899999999999</v>
      </c>
      <c r="F469">
        <v>2476.0100000000002</v>
      </c>
      <c r="G469">
        <v>9825</v>
      </c>
      <c r="H469">
        <v>0</v>
      </c>
      <c r="I469">
        <v>0</v>
      </c>
      <c r="J469">
        <v>0</v>
      </c>
      <c r="K469">
        <v>0</v>
      </c>
      <c r="L469">
        <v>1335.9</v>
      </c>
      <c r="M469">
        <v>0</v>
      </c>
      <c r="N469">
        <v>1639.7</v>
      </c>
      <c r="O469">
        <v>81.03</v>
      </c>
      <c r="P469">
        <v>539.25</v>
      </c>
      <c r="Q469">
        <v>0</v>
      </c>
      <c r="R469">
        <v>11007.88</v>
      </c>
      <c r="S469">
        <v>1178.5899999999999</v>
      </c>
      <c r="T469">
        <v>2476.0100000000002</v>
      </c>
      <c r="U469">
        <v>21.76</v>
      </c>
      <c r="V469">
        <v>2.86</v>
      </c>
      <c r="W469">
        <v>1.46</v>
      </c>
      <c r="X469">
        <v>1.3631</v>
      </c>
      <c r="Y469">
        <v>108.17</v>
      </c>
      <c r="Z469">
        <v>83.3</v>
      </c>
      <c r="AA469">
        <v>81.45</v>
      </c>
      <c r="AB469">
        <v>0</v>
      </c>
      <c r="AC469">
        <v>2219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 s="101">
        <f ca="1">IF(AND(MAX(OFFSET(D468,-$AJ$5,0):D468)&lt;D469),1,IF(AND(MIN(OFFSET(D468,-$AJ$5,0):D468)&gt;D469),-1,AJ468))</f>
        <v>-1</v>
      </c>
      <c r="AK469" s="101"/>
      <c r="AL469" s="101"/>
      <c r="AM469" s="101"/>
      <c r="AN469" s="101"/>
      <c r="AO469" s="101"/>
      <c r="AP469" s="101"/>
      <c r="AQ469" s="59">
        <v>3601</v>
      </c>
      <c r="AR469" s="59">
        <v>3607</v>
      </c>
      <c r="AS469" s="59">
        <v>3578</v>
      </c>
      <c r="AT469" s="59">
        <v>3603</v>
      </c>
      <c r="AU469" s="1">
        <v>3586</v>
      </c>
      <c r="AV469" s="1">
        <v>3614</v>
      </c>
      <c r="AW469" s="1">
        <v>3583</v>
      </c>
      <c r="AX469" s="1">
        <v>3593</v>
      </c>
    </row>
    <row r="470" spans="1:50">
      <c r="A470" s="47">
        <v>2010</v>
      </c>
      <c r="B470" s="47">
        <v>5</v>
      </c>
      <c r="C470" s="98">
        <v>40500</v>
      </c>
      <c r="D470">
        <v>11181.23</v>
      </c>
      <c r="E470">
        <v>1196.69</v>
      </c>
      <c r="F470">
        <v>2514.4</v>
      </c>
      <c r="G470">
        <v>9990</v>
      </c>
      <c r="H470">
        <v>0</v>
      </c>
      <c r="I470">
        <v>0</v>
      </c>
      <c r="J470">
        <v>0</v>
      </c>
      <c r="K470">
        <v>0</v>
      </c>
      <c r="L470">
        <v>1353.8</v>
      </c>
      <c r="M470">
        <v>0</v>
      </c>
      <c r="N470">
        <v>1667.9</v>
      </c>
      <c r="O470">
        <v>82.9</v>
      </c>
      <c r="P470">
        <v>555.75</v>
      </c>
      <c r="Q470">
        <v>0</v>
      </c>
      <c r="R470">
        <v>11181.23</v>
      </c>
      <c r="S470">
        <v>1196.69</v>
      </c>
      <c r="T470">
        <v>2514.4</v>
      </c>
      <c r="U470">
        <v>18.75</v>
      </c>
      <c r="V470">
        <v>2.9</v>
      </c>
      <c r="W470">
        <v>1.49</v>
      </c>
      <c r="X470">
        <v>1.3732</v>
      </c>
      <c r="Y470">
        <v>108.13</v>
      </c>
      <c r="Z470">
        <v>83.18</v>
      </c>
      <c r="AA470">
        <v>82.64</v>
      </c>
      <c r="AB470">
        <v>0</v>
      </c>
      <c r="AC470">
        <v>2188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 s="101">
        <f ca="1">IF(AND(MAX(OFFSET(D469,-$AJ$5,0):D469)&lt;D470),1,IF(AND(MIN(OFFSET(D469,-$AJ$5,0):D469)&gt;D470),-1,AJ469))</f>
        <v>-1</v>
      </c>
      <c r="AK470" s="101"/>
      <c r="AL470" s="101"/>
      <c r="AM470" s="101"/>
      <c r="AN470" s="101"/>
      <c r="AO470" s="101"/>
      <c r="AP470" s="101"/>
      <c r="AQ470" s="59">
        <v>3597</v>
      </c>
      <c r="AR470" s="59">
        <v>3633</v>
      </c>
      <c r="AS470" s="59">
        <v>3595</v>
      </c>
      <c r="AT470" s="59">
        <v>3631</v>
      </c>
      <c r="AU470" s="1">
        <v>3638</v>
      </c>
      <c r="AV470" s="1">
        <v>3665</v>
      </c>
      <c r="AW470" s="1">
        <v>3622</v>
      </c>
      <c r="AX470" s="1">
        <v>3647</v>
      </c>
    </row>
    <row r="471" spans="1:50">
      <c r="A471" s="47">
        <v>2010</v>
      </c>
      <c r="B471" s="47">
        <v>6</v>
      </c>
      <c r="C471" s="98">
        <v>40501</v>
      </c>
      <c r="D471">
        <v>11203.55</v>
      </c>
      <c r="E471">
        <v>1199.73</v>
      </c>
      <c r="F471">
        <v>2518.12</v>
      </c>
      <c r="G471">
        <v>10045</v>
      </c>
      <c r="H471">
        <v>0</v>
      </c>
      <c r="I471">
        <v>0</v>
      </c>
      <c r="J471">
        <v>0</v>
      </c>
      <c r="K471">
        <v>0</v>
      </c>
      <c r="L471">
        <v>1353.6</v>
      </c>
      <c r="M471">
        <v>0</v>
      </c>
      <c r="N471">
        <v>1668.7</v>
      </c>
      <c r="O471">
        <v>81.86</v>
      </c>
      <c r="P471">
        <v>534.75</v>
      </c>
      <c r="Q471">
        <v>1201.5</v>
      </c>
      <c r="R471">
        <v>11203.55</v>
      </c>
      <c r="S471">
        <v>1199.73</v>
      </c>
      <c r="T471">
        <v>2518.12</v>
      </c>
      <c r="U471">
        <v>18.04</v>
      </c>
      <c r="V471">
        <v>2.88</v>
      </c>
      <c r="W471">
        <v>1.51</v>
      </c>
      <c r="X471">
        <v>1.3597999999999999</v>
      </c>
      <c r="Y471">
        <v>108.84</v>
      </c>
      <c r="Z471">
        <v>83.51</v>
      </c>
      <c r="AA471">
        <v>82.26</v>
      </c>
      <c r="AB471">
        <v>0</v>
      </c>
      <c r="AC471">
        <v>2164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 s="101">
        <f ca="1">IF(AND(MAX(OFFSET(D470,-$AJ$5,0):D470)&lt;D471),1,IF(AND(MIN(OFFSET(D470,-$AJ$5,0):D470)&gt;D471),-1,AJ470))</f>
        <v>-1</v>
      </c>
      <c r="AK471" s="101"/>
      <c r="AL471" s="101"/>
      <c r="AM471" s="101"/>
      <c r="AN471" s="101"/>
      <c r="AO471" s="101"/>
      <c r="AP471" s="101"/>
      <c r="AQ471" s="12">
        <v>3671</v>
      </c>
      <c r="AR471" s="12">
        <v>3672</v>
      </c>
      <c r="AS471" s="12">
        <v>3631</v>
      </c>
      <c r="AT471" s="12">
        <v>3648</v>
      </c>
      <c r="AU471" s="1">
        <v>3650</v>
      </c>
      <c r="AV471" s="1">
        <v>3656</v>
      </c>
      <c r="AW471" s="1">
        <v>3612</v>
      </c>
      <c r="AX471" s="1">
        <v>3644</v>
      </c>
    </row>
    <row r="472" spans="1:50">
      <c r="A472" s="47">
        <v>2010</v>
      </c>
      <c r="B472" s="47">
        <v>2</v>
      </c>
      <c r="C472" s="98">
        <v>40504</v>
      </c>
      <c r="D472">
        <v>11178.58</v>
      </c>
      <c r="E472">
        <v>1197.8399999999999</v>
      </c>
      <c r="F472">
        <v>2532.02</v>
      </c>
      <c r="G472">
        <v>10120</v>
      </c>
      <c r="H472">
        <v>0</v>
      </c>
      <c r="I472">
        <v>0</v>
      </c>
      <c r="J472">
        <v>0</v>
      </c>
      <c r="K472">
        <v>0</v>
      </c>
      <c r="L472">
        <v>1378.3</v>
      </c>
      <c r="M472">
        <v>0</v>
      </c>
      <c r="N472">
        <v>1654.3</v>
      </c>
      <c r="O472">
        <v>81.45</v>
      </c>
      <c r="P472">
        <v>543</v>
      </c>
      <c r="Q472">
        <v>1239</v>
      </c>
      <c r="R472">
        <v>11178.58</v>
      </c>
      <c r="S472">
        <v>1197.8399999999999</v>
      </c>
      <c r="T472">
        <v>2532.02</v>
      </c>
      <c r="U472">
        <v>18.37</v>
      </c>
      <c r="V472">
        <v>2.81</v>
      </c>
      <c r="W472">
        <v>1.43</v>
      </c>
      <c r="X472">
        <v>1.3487</v>
      </c>
      <c r="Y472">
        <v>106.3</v>
      </c>
      <c r="Z472">
        <v>83.5</v>
      </c>
      <c r="AA472">
        <v>82.25</v>
      </c>
      <c r="AB472">
        <v>0</v>
      </c>
      <c r="AC472">
        <v>2179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 s="101">
        <f ca="1">IF(AND(MAX(OFFSET(D471,-$AJ$5,0):D471)&lt;D472),1,IF(AND(MIN(OFFSET(D471,-$AJ$5,0):D471)&gt;D472),-1,AJ471))</f>
        <v>-1</v>
      </c>
      <c r="AK472" s="101"/>
      <c r="AL472" s="101"/>
      <c r="AM472" s="101"/>
      <c r="AN472" s="101"/>
      <c r="AO472" s="101"/>
      <c r="AP472" s="101"/>
      <c r="AQ472" s="12">
        <v>3658</v>
      </c>
      <c r="AR472" s="12">
        <v>3666</v>
      </c>
      <c r="AS472" s="12">
        <v>3647</v>
      </c>
      <c r="AT472" s="12">
        <v>3661</v>
      </c>
      <c r="AU472" s="1">
        <v>3661</v>
      </c>
      <c r="AV472" s="1">
        <v>3667</v>
      </c>
      <c r="AW472" s="1">
        <v>3631</v>
      </c>
      <c r="AX472" s="1">
        <v>3658</v>
      </c>
    </row>
    <row r="473" spans="1:50">
      <c r="A473" s="47">
        <v>2010</v>
      </c>
      <c r="B473" s="47">
        <v>4</v>
      </c>
      <c r="C473" s="98">
        <v>40506</v>
      </c>
      <c r="D473">
        <v>11187.28</v>
      </c>
      <c r="E473">
        <v>1198.3499999999999</v>
      </c>
      <c r="F473">
        <v>2543.12</v>
      </c>
      <c r="G473">
        <v>10050</v>
      </c>
      <c r="H473">
        <v>0</v>
      </c>
      <c r="I473">
        <v>0</v>
      </c>
      <c r="J473">
        <v>0</v>
      </c>
      <c r="K473">
        <v>0</v>
      </c>
      <c r="L473">
        <v>1376</v>
      </c>
      <c r="M473">
        <v>0</v>
      </c>
      <c r="N473">
        <v>1660.2</v>
      </c>
      <c r="O473">
        <v>84.16</v>
      </c>
      <c r="P473">
        <v>553.75</v>
      </c>
      <c r="Q473">
        <v>1255</v>
      </c>
      <c r="R473">
        <v>11187.28</v>
      </c>
      <c r="S473">
        <v>1198.3499999999999</v>
      </c>
      <c r="T473">
        <v>2543.12</v>
      </c>
      <c r="U473">
        <v>19.559999999999999</v>
      </c>
      <c r="V473">
        <v>2.91</v>
      </c>
      <c r="W473">
        <v>1.56</v>
      </c>
      <c r="X473">
        <v>1.3564000000000001</v>
      </c>
      <c r="Y473">
        <v>106.72</v>
      </c>
      <c r="Z473">
        <v>83.15</v>
      </c>
      <c r="AA473">
        <v>82.01</v>
      </c>
      <c r="AB473">
        <v>0</v>
      </c>
      <c r="AC473">
        <v>2199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 s="101">
        <f ca="1">IF(AND(MAX(OFFSET(D472,-$AJ$5,0):D472)&lt;D473),1,IF(AND(MIN(OFFSET(D472,-$AJ$5,0):D472)&gt;D473),-1,AJ472))</f>
        <v>-1</v>
      </c>
      <c r="AK473" s="101"/>
      <c r="AL473" s="101"/>
      <c r="AM473" s="101"/>
      <c r="AN473" s="101"/>
      <c r="AO473" s="101"/>
      <c r="AP473" s="101"/>
      <c r="AQ473" s="12">
        <v>3681</v>
      </c>
      <c r="AR473" s="12">
        <v>3701</v>
      </c>
      <c r="AS473" s="12">
        <v>3679</v>
      </c>
      <c r="AT473" s="12">
        <v>3688</v>
      </c>
      <c r="AU473" s="1">
        <v>3684</v>
      </c>
      <c r="AV473" s="1">
        <v>3707</v>
      </c>
      <c r="AW473" s="1">
        <v>3677</v>
      </c>
      <c r="AX473" s="1">
        <v>3696</v>
      </c>
    </row>
    <row r="474" spans="1:50">
      <c r="A474" s="47">
        <v>2010</v>
      </c>
      <c r="B474" s="47">
        <v>5</v>
      </c>
      <c r="C474" s="98">
        <v>40507</v>
      </c>
      <c r="D474">
        <v>11187.28</v>
      </c>
      <c r="E474">
        <v>1198.3499999999999</v>
      </c>
      <c r="F474">
        <v>2543.12</v>
      </c>
      <c r="G474">
        <v>10085</v>
      </c>
      <c r="H474">
        <v>0</v>
      </c>
      <c r="I474">
        <v>0</v>
      </c>
      <c r="J474">
        <v>0</v>
      </c>
      <c r="K474">
        <v>0</v>
      </c>
      <c r="L474">
        <v>1376.4</v>
      </c>
      <c r="M474">
        <v>0</v>
      </c>
      <c r="N474">
        <v>1661.3</v>
      </c>
      <c r="O474">
        <v>84.18</v>
      </c>
      <c r="P474">
        <v>553.75</v>
      </c>
      <c r="Q474">
        <v>1255</v>
      </c>
      <c r="R474">
        <v>11187.28</v>
      </c>
      <c r="S474">
        <v>1198.3499999999999</v>
      </c>
      <c r="T474">
        <v>2543.12</v>
      </c>
      <c r="U474">
        <v>19.559999999999999</v>
      </c>
      <c r="V474">
        <v>2.91</v>
      </c>
      <c r="W474">
        <v>1.56</v>
      </c>
      <c r="X474">
        <v>1.3564000000000001</v>
      </c>
      <c r="Y474">
        <v>106.44</v>
      </c>
      <c r="Z474">
        <v>83.15</v>
      </c>
      <c r="AA474">
        <v>82.01</v>
      </c>
      <c r="AB474">
        <v>0</v>
      </c>
      <c r="AC474">
        <v>2213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 s="101">
        <f ca="1">IF(AND(MAX(OFFSET(D473,-$AJ$5,0):D473)&lt;D474),1,IF(AND(MIN(OFFSET(D473,-$AJ$5,0):D473)&gt;D474),-1,AJ473))</f>
        <v>-1</v>
      </c>
      <c r="AK474" s="101"/>
      <c r="AL474" s="101"/>
      <c r="AM474" s="101"/>
      <c r="AN474" s="101"/>
      <c r="AO474" s="101"/>
      <c r="AP474" s="101"/>
      <c r="AQ474" s="12">
        <v>3700</v>
      </c>
      <c r="AR474" s="12">
        <v>3701</v>
      </c>
      <c r="AS474" s="12">
        <v>3679</v>
      </c>
      <c r="AT474" s="12">
        <v>3690</v>
      </c>
      <c r="AU474" s="1">
        <v>3691</v>
      </c>
      <c r="AV474" s="1">
        <v>3705</v>
      </c>
      <c r="AW474" s="1">
        <v>3687</v>
      </c>
      <c r="AX474" s="1">
        <v>3705</v>
      </c>
    </row>
    <row r="475" spans="1:50">
      <c r="A475" s="47">
        <v>2010</v>
      </c>
      <c r="B475" s="47">
        <v>6</v>
      </c>
      <c r="C475" s="98">
        <v>40508</v>
      </c>
      <c r="D475">
        <v>11092</v>
      </c>
      <c r="E475">
        <v>1189.4000000000001</v>
      </c>
      <c r="F475">
        <v>2534.56</v>
      </c>
      <c r="G475">
        <v>10055</v>
      </c>
      <c r="H475">
        <v>0</v>
      </c>
      <c r="I475">
        <v>0</v>
      </c>
      <c r="J475">
        <v>0</v>
      </c>
      <c r="K475">
        <v>0</v>
      </c>
      <c r="L475">
        <v>1365.4</v>
      </c>
      <c r="M475">
        <v>0</v>
      </c>
      <c r="N475">
        <v>1654.3</v>
      </c>
      <c r="O475">
        <v>83.87</v>
      </c>
      <c r="P475">
        <v>553</v>
      </c>
      <c r="Q475">
        <v>1238.5</v>
      </c>
      <c r="R475">
        <v>11092</v>
      </c>
      <c r="S475">
        <v>1189.4000000000001</v>
      </c>
      <c r="T475">
        <v>2534.56</v>
      </c>
      <c r="U475">
        <v>22.22</v>
      </c>
      <c r="V475">
        <v>2.86</v>
      </c>
      <c r="W475">
        <v>1.53</v>
      </c>
      <c r="X475">
        <v>1.3606</v>
      </c>
      <c r="Y475">
        <v>106.98</v>
      </c>
      <c r="Z475">
        <v>83.58</v>
      </c>
      <c r="AA475">
        <v>81.03</v>
      </c>
      <c r="AB475">
        <v>0</v>
      </c>
      <c r="AC475">
        <v>2200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 s="101">
        <f ca="1">IF(AND(MAX(OFFSET(D474,-$AJ$5,0):D474)&lt;D475),1,IF(AND(MIN(OFFSET(D474,-$AJ$5,0):D474)&gt;D475),-1,AJ474))</f>
        <v>-1</v>
      </c>
      <c r="AK475" s="101"/>
      <c r="AL475" s="101"/>
      <c r="AM475" s="101"/>
      <c r="AN475" s="101"/>
      <c r="AO475" s="101"/>
      <c r="AP475" s="101"/>
      <c r="AQ475" s="1">
        <v>3700</v>
      </c>
      <c r="AR475" s="1">
        <v>3710</v>
      </c>
      <c r="AS475" s="1">
        <v>3698</v>
      </c>
      <c r="AT475" s="1">
        <v>3699</v>
      </c>
      <c r="AU475" s="1">
        <v>3695</v>
      </c>
      <c r="AV475" s="1">
        <v>3702</v>
      </c>
      <c r="AW475" s="1">
        <v>3657</v>
      </c>
      <c r="AX475" s="1">
        <v>3690</v>
      </c>
    </row>
    <row r="476" spans="1:50">
      <c r="A476" s="47">
        <v>2010</v>
      </c>
      <c r="B476" s="47">
        <v>2</v>
      </c>
      <c r="C476" s="98">
        <v>40511</v>
      </c>
      <c r="D476">
        <v>11052.49</v>
      </c>
      <c r="E476">
        <v>1187.76</v>
      </c>
      <c r="F476">
        <v>2525.2199999999998</v>
      </c>
      <c r="G476">
        <v>10125</v>
      </c>
      <c r="H476">
        <v>0</v>
      </c>
      <c r="I476">
        <v>0</v>
      </c>
      <c r="J476">
        <v>0</v>
      </c>
      <c r="K476">
        <v>0</v>
      </c>
      <c r="L476">
        <v>1369.2</v>
      </c>
      <c r="M476">
        <v>0</v>
      </c>
      <c r="N476">
        <v>1648.4</v>
      </c>
      <c r="O476">
        <v>85.72</v>
      </c>
      <c r="P476">
        <v>553.25</v>
      </c>
      <c r="Q476">
        <v>1235</v>
      </c>
      <c r="R476">
        <v>11052.49</v>
      </c>
      <c r="S476">
        <v>1187.76</v>
      </c>
      <c r="T476">
        <v>2525.2199999999998</v>
      </c>
      <c r="U476">
        <v>21.53</v>
      </c>
      <c r="V476">
        <v>2.82</v>
      </c>
      <c r="W476">
        <v>1.5</v>
      </c>
      <c r="X476">
        <v>1.37</v>
      </c>
      <c r="Y476">
        <v>107.72</v>
      </c>
      <c r="Z476">
        <v>84.07</v>
      </c>
      <c r="AA476">
        <v>81.150000000000006</v>
      </c>
      <c r="AB476">
        <v>0</v>
      </c>
      <c r="AC476">
        <v>2170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 s="101">
        <f ca="1">IF(AND(MAX(OFFSET(D475,-$AJ$5,0):D475)&lt;D476),1,IF(AND(MIN(OFFSET(D475,-$AJ$5,0):D475)&gt;D476),-1,AJ475))</f>
        <v>-1</v>
      </c>
      <c r="AK476" s="101"/>
      <c r="AL476" s="101"/>
      <c r="AM476" s="101"/>
      <c r="AN476" s="101"/>
      <c r="AO476" s="101"/>
      <c r="AP476" s="101"/>
      <c r="AQ476" s="1">
        <v>3683</v>
      </c>
      <c r="AR476" s="1">
        <v>3698</v>
      </c>
      <c r="AS476" s="1">
        <v>3670</v>
      </c>
      <c r="AT476" s="1">
        <v>3694</v>
      </c>
      <c r="AU476" s="1">
        <v>3694</v>
      </c>
      <c r="AV476" s="1">
        <v>3718</v>
      </c>
      <c r="AW476" s="1">
        <v>3682</v>
      </c>
      <c r="AX476" s="1">
        <v>3712</v>
      </c>
    </row>
    <row r="477" spans="1:50">
      <c r="A477" s="47">
        <v>2010</v>
      </c>
      <c r="B477" s="47">
        <v>3</v>
      </c>
      <c r="C477" s="98">
        <v>40512</v>
      </c>
      <c r="D477">
        <v>11006.02</v>
      </c>
      <c r="E477">
        <v>1180.55</v>
      </c>
      <c r="F477">
        <v>2498.23</v>
      </c>
      <c r="G477">
        <v>9950</v>
      </c>
      <c r="H477">
        <v>0</v>
      </c>
      <c r="I477">
        <v>0</v>
      </c>
      <c r="J477">
        <v>0</v>
      </c>
      <c r="K477">
        <v>0</v>
      </c>
      <c r="L477">
        <v>1384.6</v>
      </c>
      <c r="M477">
        <v>0</v>
      </c>
      <c r="N477">
        <v>1658.5</v>
      </c>
      <c r="O477">
        <v>83.69</v>
      </c>
      <c r="P477">
        <v>544</v>
      </c>
      <c r="Q477">
        <v>1243</v>
      </c>
      <c r="R477">
        <v>11006.02</v>
      </c>
      <c r="S477">
        <v>1180.55</v>
      </c>
      <c r="T477">
        <v>2498.23</v>
      </c>
      <c r="U477">
        <v>23.54</v>
      </c>
      <c r="V477">
        <v>2.8</v>
      </c>
      <c r="W477">
        <v>1.46</v>
      </c>
      <c r="X477">
        <v>1.3675999999999999</v>
      </c>
      <c r="Y477">
        <v>108.02</v>
      </c>
      <c r="Z477">
        <v>84.24</v>
      </c>
      <c r="AA477">
        <v>80.180000000000007</v>
      </c>
      <c r="AB477">
        <v>0</v>
      </c>
      <c r="AC477">
        <v>2145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 s="101">
        <f ca="1">IF(AND(MAX(OFFSET(D476,-$AJ$5,0):D476)&lt;D477),1,IF(AND(MIN(OFFSET(D476,-$AJ$5,0):D476)&gt;D477),-1,AJ476))</f>
        <v>-1</v>
      </c>
      <c r="AK477" s="101"/>
      <c r="AL477" s="101"/>
      <c r="AM477" s="101"/>
      <c r="AN477" s="101"/>
      <c r="AO477" s="101"/>
      <c r="AP477" s="101"/>
      <c r="AQ477" s="1">
        <v>3710</v>
      </c>
      <c r="AR477" s="1">
        <v>3715</v>
      </c>
      <c r="AS477" s="1">
        <v>3695</v>
      </c>
      <c r="AT477" s="1">
        <v>3701</v>
      </c>
      <c r="AU477" s="1">
        <v>3694</v>
      </c>
      <c r="AV477" s="1">
        <v>3718</v>
      </c>
      <c r="AW477" s="1">
        <v>3682</v>
      </c>
      <c r="AX477" s="1">
        <v>3712</v>
      </c>
    </row>
    <row r="478" spans="1:50">
      <c r="A478" s="47">
        <v>2010</v>
      </c>
      <c r="B478" s="47">
        <v>4</v>
      </c>
      <c r="C478" s="98">
        <v>40513</v>
      </c>
      <c r="D478">
        <v>11255.78</v>
      </c>
      <c r="E478">
        <v>1206.07</v>
      </c>
      <c r="F478">
        <v>2549.4299999999998</v>
      </c>
      <c r="G478">
        <v>10005</v>
      </c>
      <c r="H478">
        <v>0</v>
      </c>
      <c r="I478">
        <v>0</v>
      </c>
      <c r="J478">
        <v>0</v>
      </c>
      <c r="K478">
        <v>0</v>
      </c>
      <c r="L478">
        <v>1388.3</v>
      </c>
      <c r="M478">
        <v>0</v>
      </c>
      <c r="N478">
        <v>1686.1</v>
      </c>
      <c r="O478">
        <v>86.82</v>
      </c>
      <c r="P478">
        <v>566.25</v>
      </c>
      <c r="Q478">
        <v>1283</v>
      </c>
      <c r="R478">
        <v>11255.78</v>
      </c>
      <c r="S478">
        <v>1206.07</v>
      </c>
      <c r="T478">
        <v>2549.4299999999998</v>
      </c>
      <c r="U478">
        <v>21.36</v>
      </c>
      <c r="V478">
        <v>2.96</v>
      </c>
      <c r="W478">
        <v>1.62</v>
      </c>
      <c r="X478">
        <v>1.3653</v>
      </c>
      <c r="Y478">
        <v>111.49</v>
      </c>
      <c r="Z478">
        <v>83.68</v>
      </c>
      <c r="AA478">
        <v>81.55</v>
      </c>
      <c r="AB478">
        <v>0</v>
      </c>
      <c r="AC478">
        <v>2099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 s="101">
        <f ca="1">IF(AND(MAX(OFFSET(D477,-$AJ$5,0):D477)&lt;D478),1,IF(AND(MIN(OFFSET(D477,-$AJ$5,0):D477)&gt;D478),-1,AJ477))</f>
        <v>1</v>
      </c>
      <c r="AK478" s="101"/>
      <c r="AL478" s="101"/>
      <c r="AM478" s="101"/>
      <c r="AN478" s="101"/>
      <c r="AO478" s="101"/>
      <c r="AP478" s="101"/>
      <c r="AQ478" s="1">
        <v>3732</v>
      </c>
      <c r="AR478" s="1">
        <v>3749</v>
      </c>
      <c r="AS478" s="1">
        <v>3722</v>
      </c>
      <c r="AT478" s="1">
        <v>3749</v>
      </c>
      <c r="AU478" s="1">
        <v>3751</v>
      </c>
      <c r="AV478" s="1">
        <v>3780</v>
      </c>
      <c r="AW478" s="1">
        <v>3747</v>
      </c>
      <c r="AX478" s="1">
        <v>3769</v>
      </c>
    </row>
    <row r="479" spans="1:50">
      <c r="A479" s="47">
        <v>2010</v>
      </c>
      <c r="B479" s="47">
        <v>5</v>
      </c>
      <c r="C479" s="98">
        <v>40514</v>
      </c>
      <c r="D479">
        <v>11362.41</v>
      </c>
      <c r="E479">
        <v>1221.53</v>
      </c>
      <c r="F479">
        <v>2579.35</v>
      </c>
      <c r="G479">
        <v>10170</v>
      </c>
      <c r="H479">
        <v>0</v>
      </c>
      <c r="I479">
        <v>0</v>
      </c>
      <c r="J479">
        <v>0</v>
      </c>
      <c r="K479">
        <v>0</v>
      </c>
      <c r="L479">
        <v>1385.6</v>
      </c>
      <c r="M479">
        <v>0</v>
      </c>
      <c r="N479">
        <v>1713.3</v>
      </c>
      <c r="O479">
        <v>87.94</v>
      </c>
      <c r="P479">
        <v>555.5</v>
      </c>
      <c r="Q479">
        <v>1274.5</v>
      </c>
      <c r="R479">
        <v>11362.41</v>
      </c>
      <c r="S479">
        <v>1221.53</v>
      </c>
      <c r="T479">
        <v>2579.35</v>
      </c>
      <c r="U479">
        <v>19.39</v>
      </c>
      <c r="V479">
        <v>3</v>
      </c>
      <c r="W479">
        <v>1.67</v>
      </c>
      <c r="X479">
        <v>1.3746</v>
      </c>
      <c r="Y479">
        <v>112.34</v>
      </c>
      <c r="Z479">
        <v>84.19</v>
      </c>
      <c r="AA479">
        <v>81.83</v>
      </c>
      <c r="AB479">
        <v>0</v>
      </c>
      <c r="AC479">
        <v>2096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 s="101">
        <f ca="1">IF(AND(MAX(OFFSET(D478,-$AJ$5,0):D478)&lt;D479),1,IF(AND(MIN(OFFSET(D478,-$AJ$5,0):D478)&gt;D479),-1,AJ478))</f>
        <v>1</v>
      </c>
      <c r="AK479" s="101"/>
      <c r="AL479" s="101"/>
      <c r="AM479" s="101"/>
      <c r="AN479" s="101"/>
      <c r="AO479" s="101"/>
      <c r="AP479" s="101"/>
      <c r="AQ479" s="1">
        <v>3764</v>
      </c>
      <c r="AR479" s="1">
        <v>3775</v>
      </c>
      <c r="AS479" s="1">
        <v>3759</v>
      </c>
      <c r="AT479" s="1">
        <v>3773</v>
      </c>
      <c r="AU479" s="1">
        <v>3777</v>
      </c>
      <c r="AV479" s="1">
        <v>3779</v>
      </c>
      <c r="AW479" s="1">
        <v>3737</v>
      </c>
      <c r="AX479" s="1">
        <v>3743</v>
      </c>
    </row>
    <row r="480" spans="1:50">
      <c r="A480" s="47">
        <v>2010</v>
      </c>
      <c r="B480" s="47">
        <v>6</v>
      </c>
      <c r="C480" s="98">
        <v>40515</v>
      </c>
      <c r="D480">
        <v>11382.09</v>
      </c>
      <c r="E480">
        <v>1224.71</v>
      </c>
      <c r="F480">
        <v>2591.46</v>
      </c>
      <c r="G480">
        <v>10195</v>
      </c>
      <c r="H480">
        <v>0</v>
      </c>
      <c r="I480">
        <v>0</v>
      </c>
      <c r="J480">
        <v>0</v>
      </c>
      <c r="K480">
        <v>0</v>
      </c>
      <c r="L480">
        <v>1416</v>
      </c>
      <c r="M480">
        <v>0</v>
      </c>
      <c r="N480">
        <v>1731.3</v>
      </c>
      <c r="O480">
        <v>89.44</v>
      </c>
      <c r="P480">
        <v>573.5</v>
      </c>
      <c r="Q480">
        <v>1299.5</v>
      </c>
      <c r="R480">
        <v>11382.09</v>
      </c>
      <c r="S480">
        <v>1224.71</v>
      </c>
      <c r="T480">
        <v>2591.46</v>
      </c>
      <c r="U480">
        <v>18.010000000000002</v>
      </c>
      <c r="V480">
        <v>3.02</v>
      </c>
      <c r="W480">
        <v>1.62</v>
      </c>
      <c r="X480">
        <v>1.3804000000000001</v>
      </c>
      <c r="Y480">
        <v>111.84</v>
      </c>
      <c r="Z480">
        <v>83.8</v>
      </c>
      <c r="AA480">
        <v>82.01</v>
      </c>
      <c r="AB480">
        <v>0</v>
      </c>
      <c r="AC480">
        <v>2133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 s="101">
        <f ca="1">IF(AND(MAX(OFFSET(D479,-$AJ$5,0):D479)&lt;D480),1,IF(AND(MIN(OFFSET(D479,-$AJ$5,0):D479)&gt;D480),-1,AJ479))</f>
        <v>1</v>
      </c>
      <c r="AK480" s="101"/>
      <c r="AL480" s="101"/>
      <c r="AM480" s="101"/>
      <c r="AN480" s="101"/>
      <c r="AO480" s="101"/>
      <c r="AP480" s="101"/>
      <c r="AQ480" s="1">
        <v>3742</v>
      </c>
      <c r="AR480" s="1">
        <v>3758</v>
      </c>
      <c r="AS480" s="1">
        <v>3740</v>
      </c>
      <c r="AT480" s="1">
        <v>3748</v>
      </c>
      <c r="AU480" s="1">
        <v>3748</v>
      </c>
      <c r="AV480" s="1">
        <v>3761</v>
      </c>
      <c r="AW480" s="1">
        <v>3720</v>
      </c>
      <c r="AX480" s="1">
        <v>3755</v>
      </c>
    </row>
    <row r="481" spans="1:50">
      <c r="A481" s="47">
        <v>2010</v>
      </c>
      <c r="B481" s="47">
        <v>2</v>
      </c>
      <c r="C481" s="98">
        <v>40518</v>
      </c>
      <c r="D481">
        <v>11362.19</v>
      </c>
      <c r="E481">
        <v>1223.1199999999999</v>
      </c>
      <c r="F481">
        <v>2594.92</v>
      </c>
      <c r="G481">
        <v>10175</v>
      </c>
      <c r="H481">
        <v>0</v>
      </c>
      <c r="I481">
        <v>0</v>
      </c>
      <c r="J481">
        <v>0</v>
      </c>
      <c r="K481">
        <v>0</v>
      </c>
      <c r="L481">
        <v>1423.8</v>
      </c>
      <c r="M481">
        <v>0</v>
      </c>
      <c r="N481">
        <v>1725.2</v>
      </c>
      <c r="O481">
        <v>88.86</v>
      </c>
      <c r="P481">
        <v>568</v>
      </c>
      <c r="Q481">
        <v>1288.5</v>
      </c>
      <c r="R481">
        <v>11362.19</v>
      </c>
      <c r="S481">
        <v>1223.1199999999999</v>
      </c>
      <c r="T481">
        <v>2594.92</v>
      </c>
      <c r="U481">
        <v>18.02</v>
      </c>
      <c r="V481">
        <v>2.94</v>
      </c>
      <c r="W481">
        <v>1.52</v>
      </c>
      <c r="X481">
        <v>1.3747</v>
      </c>
      <c r="Y481">
        <v>111.97</v>
      </c>
      <c r="Z481">
        <v>82.63</v>
      </c>
      <c r="AA481">
        <v>81.819999999999993</v>
      </c>
      <c r="AB481">
        <v>0</v>
      </c>
      <c r="AC481">
        <v>2168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 s="101">
        <f ca="1">IF(AND(MAX(OFFSET(D480,-$AJ$5,0):D480)&lt;D481),1,IF(AND(MIN(OFFSET(D480,-$AJ$5,0):D480)&gt;D481),-1,AJ480))</f>
        <v>1</v>
      </c>
      <c r="AK481" s="101"/>
      <c r="AL481" s="101"/>
      <c r="AM481" s="101"/>
      <c r="AN481" s="101"/>
      <c r="AO481" s="101"/>
      <c r="AP481" s="101"/>
      <c r="AQ481" s="1">
        <v>3765</v>
      </c>
      <c r="AR481" s="1">
        <v>3783</v>
      </c>
      <c r="AS481" s="1">
        <v>3761</v>
      </c>
      <c r="AT481" s="1">
        <v>3782</v>
      </c>
      <c r="AU481" s="1">
        <v>3780</v>
      </c>
      <c r="AV481" s="1">
        <v>3785</v>
      </c>
      <c r="AW481" s="1">
        <v>3758</v>
      </c>
      <c r="AX481" s="1">
        <v>3768</v>
      </c>
    </row>
    <row r="482" spans="1:50">
      <c r="A482" s="47">
        <v>2010</v>
      </c>
      <c r="B482" s="47">
        <v>3</v>
      </c>
      <c r="C482" s="98">
        <v>40519</v>
      </c>
      <c r="D482">
        <v>11359.16</v>
      </c>
      <c r="E482">
        <v>1223.75</v>
      </c>
      <c r="F482">
        <v>2598.4899999999998</v>
      </c>
      <c r="G482">
        <v>10150</v>
      </c>
      <c r="H482">
        <v>0</v>
      </c>
      <c r="I482">
        <v>0</v>
      </c>
      <c r="J482">
        <v>0</v>
      </c>
      <c r="K482">
        <v>0</v>
      </c>
      <c r="L482">
        <v>1400</v>
      </c>
      <c r="M482">
        <v>0</v>
      </c>
      <c r="N482">
        <v>1690</v>
      </c>
      <c r="O482">
        <v>88.16</v>
      </c>
      <c r="P482">
        <v>561.75</v>
      </c>
      <c r="Q482">
        <v>1285.5</v>
      </c>
      <c r="R482">
        <v>11359.16</v>
      </c>
      <c r="S482">
        <v>1223.75</v>
      </c>
      <c r="T482">
        <v>2598.4899999999998</v>
      </c>
      <c r="U482">
        <v>17.989999999999998</v>
      </c>
      <c r="V482">
        <v>3.16</v>
      </c>
      <c r="W482">
        <v>1.75</v>
      </c>
      <c r="X482">
        <v>1.3803000000000001</v>
      </c>
      <c r="Y482">
        <v>112.74</v>
      </c>
      <c r="Z482">
        <v>82.61</v>
      </c>
      <c r="AA482">
        <v>82.16</v>
      </c>
      <c r="AB482">
        <v>0</v>
      </c>
      <c r="AC482">
        <v>2179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 s="101">
        <f ca="1">IF(AND(MAX(OFFSET(D481,-$AJ$5,0):D481)&lt;D482),1,IF(AND(MIN(OFFSET(D481,-$AJ$5,0):D481)&gt;D482),-1,AJ481))</f>
        <v>1</v>
      </c>
      <c r="AK482" s="101"/>
      <c r="AL482" s="101"/>
      <c r="AM482" s="101"/>
      <c r="AN482" s="101"/>
      <c r="AO482" s="101"/>
      <c r="AP482" s="101"/>
      <c r="AQ482" s="1">
        <v>3786</v>
      </c>
      <c r="AR482" s="1">
        <v>3789</v>
      </c>
      <c r="AS482" s="1">
        <v>3765</v>
      </c>
      <c r="AT482" s="1">
        <v>3784</v>
      </c>
      <c r="AU482" s="1">
        <v>3786</v>
      </c>
      <c r="AV482" s="1">
        <v>3814</v>
      </c>
      <c r="AW482" s="1">
        <v>3759</v>
      </c>
      <c r="AX482" s="1">
        <v>3788</v>
      </c>
    </row>
    <row r="483" spans="1:50">
      <c r="A483" s="47">
        <v>2010</v>
      </c>
      <c r="B483" s="47">
        <v>4</v>
      </c>
      <c r="C483" s="98">
        <v>40520</v>
      </c>
      <c r="D483">
        <v>11372.48</v>
      </c>
      <c r="E483">
        <v>1228.28</v>
      </c>
      <c r="F483">
        <v>2609.16</v>
      </c>
      <c r="G483">
        <v>10235</v>
      </c>
      <c r="H483">
        <v>0</v>
      </c>
      <c r="I483">
        <v>0</v>
      </c>
      <c r="J483">
        <v>0</v>
      </c>
      <c r="K483">
        <v>0</v>
      </c>
      <c r="L483">
        <v>1383</v>
      </c>
      <c r="M483">
        <v>0</v>
      </c>
      <c r="N483">
        <v>1685.7</v>
      </c>
      <c r="O483">
        <v>88.55</v>
      </c>
      <c r="P483">
        <v>587.25</v>
      </c>
      <c r="Q483">
        <v>1296</v>
      </c>
      <c r="R483">
        <v>11372.48</v>
      </c>
      <c r="S483">
        <v>1228.28</v>
      </c>
      <c r="T483">
        <v>2609.16</v>
      </c>
      <c r="U483">
        <v>17.739999999999998</v>
      </c>
      <c r="V483">
        <v>3.24</v>
      </c>
      <c r="W483">
        <v>1.85</v>
      </c>
      <c r="X483">
        <v>1.3774999999999999</v>
      </c>
      <c r="Y483">
        <v>113.23</v>
      </c>
      <c r="Z483">
        <v>83.49</v>
      </c>
      <c r="AA483">
        <v>82.26</v>
      </c>
      <c r="AB483">
        <v>0</v>
      </c>
      <c r="AC483">
        <v>2173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 s="101">
        <f ca="1">IF(AND(MAX(OFFSET(D482,-$AJ$5,0):D482)&lt;D483),1,IF(AND(MIN(OFFSET(D482,-$AJ$5,0):D482)&gt;D483),-1,AJ482))</f>
        <v>1</v>
      </c>
      <c r="AK483" s="101"/>
      <c r="AL483" s="101"/>
      <c r="AM483" s="101"/>
      <c r="AN483" s="101"/>
      <c r="AO483" s="101"/>
      <c r="AP483" s="101"/>
      <c r="AQ483" s="1">
        <v>3766</v>
      </c>
      <c r="AR483" s="1">
        <v>3778</v>
      </c>
      <c r="AS483" s="1">
        <v>3744</v>
      </c>
      <c r="AT483" s="1">
        <v>3768</v>
      </c>
      <c r="AU483" s="1">
        <v>3762</v>
      </c>
      <c r="AV483" s="1">
        <v>3782</v>
      </c>
      <c r="AW483" s="1">
        <v>3720</v>
      </c>
      <c r="AX483" s="1">
        <v>3742</v>
      </c>
    </row>
    <row r="484" spans="1:50">
      <c r="A484" s="47">
        <v>2010</v>
      </c>
      <c r="B484" s="47">
        <v>5</v>
      </c>
      <c r="C484" s="98">
        <v>40521</v>
      </c>
      <c r="D484">
        <v>11370.06</v>
      </c>
      <c r="E484">
        <v>1233</v>
      </c>
      <c r="F484">
        <v>2616.67</v>
      </c>
      <c r="G484">
        <v>10270</v>
      </c>
      <c r="H484">
        <v>0</v>
      </c>
      <c r="I484">
        <v>0</v>
      </c>
      <c r="J484">
        <v>0</v>
      </c>
      <c r="K484">
        <v>0</v>
      </c>
      <c r="L484">
        <v>1387.8</v>
      </c>
      <c r="M484">
        <v>0</v>
      </c>
      <c r="N484">
        <v>1677.2</v>
      </c>
      <c r="O484">
        <v>88.52</v>
      </c>
      <c r="P484">
        <v>574.25</v>
      </c>
      <c r="Q484">
        <v>1281.5</v>
      </c>
      <c r="R484">
        <v>11370.06</v>
      </c>
      <c r="S484">
        <v>1233</v>
      </c>
      <c r="T484">
        <v>2616.67</v>
      </c>
      <c r="U484">
        <v>17.25</v>
      </c>
      <c r="V484">
        <v>3.22</v>
      </c>
      <c r="W484">
        <v>1.9</v>
      </c>
      <c r="X484">
        <v>1.3865000000000001</v>
      </c>
      <c r="Y484">
        <v>112.25</v>
      </c>
      <c r="Z484">
        <v>84.02</v>
      </c>
      <c r="AA484">
        <v>82.4</v>
      </c>
      <c r="AB484">
        <v>0</v>
      </c>
      <c r="AC484">
        <v>2144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 s="101">
        <f ca="1">IF(AND(MAX(OFFSET(D483,-$AJ$5,0):D483)&lt;D484),1,IF(AND(MIN(OFFSET(D483,-$AJ$5,0):D483)&gt;D484),-1,AJ483))</f>
        <v>1</v>
      </c>
      <c r="AK484" s="101"/>
      <c r="AL484" s="101"/>
      <c r="AM484" s="101"/>
      <c r="AN484" s="101"/>
      <c r="AO484" s="101"/>
      <c r="AP484" s="101"/>
      <c r="AQ484" s="1">
        <v>3750</v>
      </c>
      <c r="AR484" s="1">
        <v>3753</v>
      </c>
      <c r="AS484" s="1">
        <v>3739</v>
      </c>
      <c r="AT484" s="1">
        <v>3750</v>
      </c>
      <c r="AU484" s="1">
        <v>3750</v>
      </c>
      <c r="AV484" s="1">
        <v>3764</v>
      </c>
      <c r="AW484" s="1">
        <v>3737</v>
      </c>
      <c r="AX484" s="1">
        <v>3747</v>
      </c>
    </row>
    <row r="485" spans="1:50">
      <c r="A485" s="47">
        <v>2010</v>
      </c>
      <c r="B485" s="47">
        <v>6</v>
      </c>
      <c r="C485" s="98">
        <v>40522</v>
      </c>
      <c r="D485">
        <v>11410.32</v>
      </c>
      <c r="E485">
        <v>1240.4000000000001</v>
      </c>
      <c r="F485">
        <v>2637.54</v>
      </c>
      <c r="G485">
        <v>10220</v>
      </c>
      <c r="H485">
        <v>0</v>
      </c>
      <c r="I485">
        <v>0</v>
      </c>
      <c r="J485">
        <v>0</v>
      </c>
      <c r="K485">
        <v>0</v>
      </c>
      <c r="L485">
        <v>1385.5</v>
      </c>
      <c r="M485">
        <v>0</v>
      </c>
      <c r="N485">
        <v>1683</v>
      </c>
      <c r="O485">
        <v>88.34</v>
      </c>
      <c r="P485">
        <v>574.25</v>
      </c>
      <c r="Q485">
        <v>1273</v>
      </c>
      <c r="R485">
        <v>11410.32</v>
      </c>
      <c r="S485">
        <v>1240.4000000000001</v>
      </c>
      <c r="T485">
        <v>2637.54</v>
      </c>
      <c r="U485">
        <v>17.61</v>
      </c>
      <c r="V485">
        <v>3.3</v>
      </c>
      <c r="W485">
        <v>1.95</v>
      </c>
      <c r="X485">
        <v>1.3966000000000001</v>
      </c>
      <c r="Y485">
        <v>113.69</v>
      </c>
      <c r="Z485">
        <v>83.73</v>
      </c>
      <c r="AA485">
        <v>82.73</v>
      </c>
      <c r="AB485">
        <v>0</v>
      </c>
      <c r="AC485">
        <v>2111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 s="101">
        <f ca="1">IF(AND(MAX(OFFSET(D484,-$AJ$5,0):D484)&lt;D485),1,IF(AND(MIN(OFFSET(D484,-$AJ$5,0):D484)&gt;D485),-1,AJ484))</f>
        <v>1</v>
      </c>
      <c r="AK485" s="101"/>
      <c r="AL485" s="101"/>
      <c r="AM485" s="101"/>
      <c r="AN485" s="101"/>
      <c r="AO485" s="101"/>
      <c r="AP485" s="101"/>
      <c r="AQ485" s="1">
        <v>3746</v>
      </c>
      <c r="AR485" s="1">
        <v>3755</v>
      </c>
      <c r="AS485" s="1">
        <v>3743</v>
      </c>
      <c r="AT485" s="1">
        <v>3754</v>
      </c>
      <c r="AU485" s="1">
        <v>3754</v>
      </c>
      <c r="AV485" s="1">
        <v>3754</v>
      </c>
      <c r="AW485" s="1">
        <v>3715</v>
      </c>
      <c r="AX485" s="1">
        <v>3745</v>
      </c>
    </row>
    <row r="486" spans="1:50">
      <c r="A486" s="47">
        <v>2010</v>
      </c>
      <c r="B486" s="47">
        <v>2</v>
      </c>
      <c r="C486" s="98">
        <v>40525</v>
      </c>
      <c r="D486">
        <v>11428.56</v>
      </c>
      <c r="E486">
        <v>1240.46</v>
      </c>
      <c r="F486">
        <v>2624.91</v>
      </c>
      <c r="G486">
        <v>10275</v>
      </c>
      <c r="H486">
        <v>0</v>
      </c>
      <c r="I486">
        <v>0</v>
      </c>
      <c r="J486">
        <v>0</v>
      </c>
      <c r="K486">
        <v>0</v>
      </c>
      <c r="L486">
        <v>1394</v>
      </c>
      <c r="M486">
        <v>0</v>
      </c>
      <c r="N486">
        <v>1700.6</v>
      </c>
      <c r="O486">
        <v>88.76</v>
      </c>
      <c r="P486">
        <v>588.5</v>
      </c>
      <c r="Q486">
        <v>1318.25</v>
      </c>
      <c r="R486">
        <v>11428.56</v>
      </c>
      <c r="S486">
        <v>1240.46</v>
      </c>
      <c r="T486">
        <v>2624.91</v>
      </c>
      <c r="U486">
        <v>17.55</v>
      </c>
      <c r="V486">
        <v>3.28</v>
      </c>
      <c r="W486">
        <v>1.89</v>
      </c>
      <c r="X486">
        <v>1.3985000000000001</v>
      </c>
      <c r="Y486">
        <v>113.32</v>
      </c>
      <c r="Z486">
        <v>83.96</v>
      </c>
      <c r="AA486">
        <v>83.03</v>
      </c>
      <c r="AB486">
        <v>0</v>
      </c>
      <c r="AC486">
        <v>2095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 s="101">
        <f ca="1">IF(AND(MAX(OFFSET(D485,-$AJ$5,0):D485)&lt;D486),1,IF(AND(MIN(OFFSET(D485,-$AJ$5,0):D485)&gt;D486),-1,AJ485))</f>
        <v>1</v>
      </c>
      <c r="AK486" s="101"/>
      <c r="AL486" s="101"/>
      <c r="AM486" s="101"/>
      <c r="AN486" s="101"/>
      <c r="AO486" s="101"/>
      <c r="AP486" s="101"/>
      <c r="AQ486" s="1">
        <v>3737</v>
      </c>
      <c r="AR486" s="1">
        <v>3766</v>
      </c>
      <c r="AS486" s="1">
        <v>3734</v>
      </c>
      <c r="AT486" s="1">
        <v>3761</v>
      </c>
      <c r="AU486" s="1">
        <v>3774</v>
      </c>
      <c r="AV486" s="1">
        <v>3782</v>
      </c>
      <c r="AW486" s="1">
        <v>3744</v>
      </c>
      <c r="AX486" s="1">
        <v>3752</v>
      </c>
    </row>
    <row r="487" spans="1:50">
      <c r="A487" s="47">
        <v>2010</v>
      </c>
      <c r="B487" s="47">
        <v>3</v>
      </c>
      <c r="C487" s="98">
        <v>40526</v>
      </c>
      <c r="D487">
        <v>11476.54</v>
      </c>
      <c r="E487">
        <v>1241.5899999999999</v>
      </c>
      <c r="F487">
        <v>2627.72</v>
      </c>
      <c r="G487">
        <v>10310</v>
      </c>
      <c r="H487">
        <v>0</v>
      </c>
      <c r="I487">
        <v>0</v>
      </c>
      <c r="J487">
        <v>0</v>
      </c>
      <c r="K487">
        <v>0</v>
      </c>
      <c r="L487">
        <v>1397.1</v>
      </c>
      <c r="M487">
        <v>0</v>
      </c>
      <c r="N487">
        <v>1705.8</v>
      </c>
      <c r="O487">
        <v>88.94</v>
      </c>
      <c r="P487">
        <v>587.25</v>
      </c>
      <c r="Q487">
        <v>1306</v>
      </c>
      <c r="R487">
        <v>11476.54</v>
      </c>
      <c r="S487">
        <v>1241.5899999999999</v>
      </c>
      <c r="T487">
        <v>2627.72</v>
      </c>
      <c r="U487">
        <v>17.61</v>
      </c>
      <c r="V487">
        <v>3.45</v>
      </c>
      <c r="W487">
        <v>2.04</v>
      </c>
      <c r="X487">
        <v>1.3971</v>
      </c>
      <c r="Y487">
        <v>113.96</v>
      </c>
      <c r="Z487">
        <v>83.35</v>
      </c>
      <c r="AA487">
        <v>83.61</v>
      </c>
      <c r="AB487">
        <v>0</v>
      </c>
      <c r="AC487">
        <v>2076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 s="101">
        <f ca="1">IF(AND(MAX(OFFSET(D486,-$AJ$5,0):D486)&lt;D487),1,IF(AND(MIN(OFFSET(D486,-$AJ$5,0):D486)&gt;D487),-1,AJ486))</f>
        <v>1</v>
      </c>
      <c r="AK487" s="101"/>
      <c r="AL487" s="101"/>
      <c r="AM487" s="101"/>
      <c r="AN487" s="101"/>
      <c r="AO487" s="101"/>
      <c r="AP487" s="101"/>
      <c r="AQ487" s="1">
        <v>3757</v>
      </c>
      <c r="AR487" s="1">
        <v>3781</v>
      </c>
      <c r="AS487" s="1">
        <v>3755</v>
      </c>
      <c r="AT487" s="1">
        <v>3775</v>
      </c>
      <c r="AU487" s="1">
        <v>3777</v>
      </c>
      <c r="AV487" s="1">
        <v>3777</v>
      </c>
      <c r="AW487" s="1">
        <v>3748</v>
      </c>
      <c r="AX487" s="1">
        <v>3774</v>
      </c>
    </row>
    <row r="488" spans="1:50">
      <c r="A488" s="47">
        <v>2010</v>
      </c>
      <c r="B488" s="47">
        <v>4</v>
      </c>
      <c r="C488" s="98">
        <v>40527</v>
      </c>
      <c r="D488">
        <v>11457.47</v>
      </c>
      <c r="E488">
        <v>1235.23</v>
      </c>
      <c r="F488">
        <v>2617.2199999999998</v>
      </c>
      <c r="G488">
        <v>10300</v>
      </c>
      <c r="H488">
        <v>0</v>
      </c>
      <c r="I488">
        <v>0</v>
      </c>
      <c r="J488">
        <v>0</v>
      </c>
      <c r="K488">
        <v>0</v>
      </c>
      <c r="L488">
        <v>1380.7</v>
      </c>
      <c r="M488">
        <v>0</v>
      </c>
      <c r="N488">
        <v>1696.2</v>
      </c>
      <c r="O488">
        <v>89.07</v>
      </c>
      <c r="P488">
        <v>584.25</v>
      </c>
      <c r="Q488">
        <v>1307.75</v>
      </c>
      <c r="R488">
        <v>11457.47</v>
      </c>
      <c r="S488">
        <v>1235.23</v>
      </c>
      <c r="T488">
        <v>2617.2199999999998</v>
      </c>
      <c r="U488">
        <v>17.940000000000001</v>
      </c>
      <c r="V488">
        <v>3.52</v>
      </c>
      <c r="W488">
        <v>2.1</v>
      </c>
      <c r="X488">
        <v>1.39</v>
      </c>
      <c r="Y488">
        <v>114.06</v>
      </c>
      <c r="Z488">
        <v>83.65</v>
      </c>
      <c r="AA488">
        <v>83.03</v>
      </c>
      <c r="AB488">
        <v>0</v>
      </c>
      <c r="AC488">
        <v>2069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 s="101">
        <f ca="1">IF(AND(MAX(OFFSET(D487,-$AJ$5,0):D487)&lt;D488),1,IF(AND(MIN(OFFSET(D487,-$AJ$5,0):D487)&gt;D488),-1,AJ487))</f>
        <v>1</v>
      </c>
      <c r="AK488" s="101"/>
      <c r="AL488" s="101"/>
      <c r="AM488" s="101"/>
      <c r="AN488" s="101"/>
      <c r="AO488" s="101"/>
      <c r="AP488" s="101"/>
      <c r="AQ488" s="1">
        <v>3773</v>
      </c>
      <c r="AR488" s="1">
        <v>3776</v>
      </c>
      <c r="AS488" s="1">
        <v>3750</v>
      </c>
      <c r="AT488" s="1">
        <v>3754</v>
      </c>
      <c r="AU488" s="1">
        <v>3762</v>
      </c>
      <c r="AV488" s="1">
        <v>3768</v>
      </c>
      <c r="AW488" s="1">
        <v>3746</v>
      </c>
      <c r="AX488" s="1">
        <v>3765</v>
      </c>
    </row>
    <row r="489" spans="1:50">
      <c r="A489" s="47">
        <v>2010</v>
      </c>
      <c r="B489" s="47">
        <v>5</v>
      </c>
      <c r="C489" s="98">
        <v>40528</v>
      </c>
      <c r="D489">
        <v>11499.25</v>
      </c>
      <c r="E489">
        <v>1242.8699999999999</v>
      </c>
      <c r="F489">
        <v>2637.31</v>
      </c>
      <c r="G489">
        <v>10305</v>
      </c>
      <c r="H489">
        <v>0</v>
      </c>
      <c r="I489">
        <v>0</v>
      </c>
      <c r="J489">
        <v>0</v>
      </c>
      <c r="K489">
        <v>0</v>
      </c>
      <c r="L489">
        <v>1370.7</v>
      </c>
      <c r="M489">
        <v>0</v>
      </c>
      <c r="N489">
        <v>1698</v>
      </c>
      <c r="O489">
        <v>88.54</v>
      </c>
      <c r="P489">
        <v>587.5</v>
      </c>
      <c r="Q489">
        <v>1300.5</v>
      </c>
      <c r="R489">
        <v>11499.25</v>
      </c>
      <c r="S489">
        <v>1242.8699999999999</v>
      </c>
      <c r="T489">
        <v>2637.31</v>
      </c>
      <c r="U489">
        <v>17.39</v>
      </c>
      <c r="V489">
        <v>3.48</v>
      </c>
      <c r="W489">
        <v>2.0699999999999998</v>
      </c>
      <c r="X489">
        <v>1.3906000000000001</v>
      </c>
      <c r="Y489">
        <v>113.86</v>
      </c>
      <c r="Z489">
        <v>84.25</v>
      </c>
      <c r="AA489">
        <v>83.1</v>
      </c>
      <c r="AB489">
        <v>0</v>
      </c>
      <c r="AC489">
        <v>2047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 s="101">
        <f ca="1">IF(AND(MAX(OFFSET(D488,-$AJ$5,0):D488)&lt;D489),1,IF(AND(MIN(OFFSET(D488,-$AJ$5,0):D488)&gt;D489),-1,AJ488))</f>
        <v>1</v>
      </c>
      <c r="AK489" s="101"/>
      <c r="AL489" s="101"/>
      <c r="AM489" s="101"/>
      <c r="AN489" s="101"/>
      <c r="AO489" s="101"/>
      <c r="AP489" s="101"/>
      <c r="AQ489" s="1">
        <v>3750</v>
      </c>
      <c r="AR489" s="1">
        <v>3759</v>
      </c>
      <c r="AS489" s="1">
        <v>3741</v>
      </c>
      <c r="AT489" s="1">
        <v>3756</v>
      </c>
      <c r="AU489" s="1">
        <v>3754</v>
      </c>
      <c r="AV489" s="1">
        <v>3759</v>
      </c>
      <c r="AW489" s="1">
        <v>3703</v>
      </c>
      <c r="AX489" s="1">
        <v>3714</v>
      </c>
    </row>
    <row r="490" spans="1:50">
      <c r="A490" s="47">
        <v>2010</v>
      </c>
      <c r="B490" s="47">
        <v>6</v>
      </c>
      <c r="C490" s="98">
        <v>40529</v>
      </c>
      <c r="D490">
        <v>11491.91</v>
      </c>
      <c r="E490">
        <v>1243.9100000000001</v>
      </c>
      <c r="F490">
        <v>2642.97</v>
      </c>
      <c r="G490">
        <v>10300</v>
      </c>
      <c r="H490">
        <v>0</v>
      </c>
      <c r="I490">
        <v>0</v>
      </c>
      <c r="J490">
        <v>0</v>
      </c>
      <c r="K490">
        <v>0</v>
      </c>
      <c r="L490">
        <v>1376.1</v>
      </c>
      <c r="M490">
        <v>0</v>
      </c>
      <c r="N490">
        <v>1697.3</v>
      </c>
      <c r="O490">
        <v>88.77</v>
      </c>
      <c r="P490">
        <v>596.5</v>
      </c>
      <c r="Q490">
        <v>1310.5</v>
      </c>
      <c r="R490">
        <v>11491.91</v>
      </c>
      <c r="S490">
        <v>1243.9100000000001</v>
      </c>
      <c r="T490">
        <v>2642.97</v>
      </c>
      <c r="U490">
        <v>16.11</v>
      </c>
      <c r="V490">
        <v>3.33</v>
      </c>
      <c r="W490">
        <v>1.95</v>
      </c>
      <c r="X490">
        <v>1.3791</v>
      </c>
      <c r="Y490">
        <v>114.82</v>
      </c>
      <c r="Z490">
        <v>83.9</v>
      </c>
      <c r="AA490">
        <v>82.93</v>
      </c>
      <c r="AB490">
        <v>0</v>
      </c>
      <c r="AC490">
        <v>2028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 s="101">
        <f ca="1">IF(AND(MAX(OFFSET(D489,-$AJ$5,0):D489)&lt;D490),1,IF(AND(MIN(OFFSET(D489,-$AJ$5,0):D489)&gt;D490),-1,AJ489))</f>
        <v>1</v>
      </c>
      <c r="AK490" s="101"/>
      <c r="AL490" s="101"/>
      <c r="AM490" s="101"/>
      <c r="AN490" s="101"/>
      <c r="AO490" s="101"/>
      <c r="AP490" s="101"/>
      <c r="AQ490" s="1">
        <v>3715</v>
      </c>
      <c r="AR490" s="1">
        <v>3727</v>
      </c>
      <c r="AS490" s="1">
        <v>3706</v>
      </c>
      <c r="AT490" s="1">
        <v>3725</v>
      </c>
      <c r="AU490" s="1">
        <v>3723</v>
      </c>
      <c r="AV490" s="1">
        <v>3734</v>
      </c>
      <c r="AW490" s="1">
        <v>3705</v>
      </c>
      <c r="AX490" s="1">
        <v>3723</v>
      </c>
    </row>
    <row r="491" spans="1:50">
      <c r="A491" s="47">
        <v>2010</v>
      </c>
      <c r="B491" s="47">
        <v>2</v>
      </c>
      <c r="C491" s="98">
        <v>40532</v>
      </c>
      <c r="D491">
        <v>11478.13</v>
      </c>
      <c r="E491">
        <v>1247.08</v>
      </c>
      <c r="F491">
        <v>2649.56</v>
      </c>
      <c r="G491">
        <v>10225</v>
      </c>
      <c r="H491">
        <v>0</v>
      </c>
      <c r="I491">
        <v>0</v>
      </c>
      <c r="J491">
        <v>0</v>
      </c>
      <c r="K491">
        <v>0</v>
      </c>
      <c r="L491">
        <v>1385.4</v>
      </c>
      <c r="M491">
        <v>0</v>
      </c>
      <c r="N491">
        <v>1723.6</v>
      </c>
      <c r="O491">
        <v>89.17</v>
      </c>
      <c r="P491">
        <v>599.5</v>
      </c>
      <c r="Q491">
        <v>1327</v>
      </c>
      <c r="R491">
        <v>11478.13</v>
      </c>
      <c r="S491">
        <v>1247.08</v>
      </c>
      <c r="T491">
        <v>2649.56</v>
      </c>
      <c r="U491">
        <v>16.41</v>
      </c>
      <c r="V491">
        <v>3.35</v>
      </c>
      <c r="W491">
        <v>1.95</v>
      </c>
      <c r="X491">
        <v>1.3909</v>
      </c>
      <c r="Y491">
        <v>114.14</v>
      </c>
      <c r="Z491">
        <v>83.94</v>
      </c>
      <c r="AA491">
        <v>83.2</v>
      </c>
      <c r="AB491">
        <v>0</v>
      </c>
      <c r="AC491">
        <v>1999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 s="101">
        <f ca="1">IF(AND(MAX(OFFSET(D490,-$AJ$5,0):D490)&lt;D491),1,IF(AND(MIN(OFFSET(D490,-$AJ$5,0):D490)&gt;D491),-1,AJ490))</f>
        <v>1</v>
      </c>
      <c r="AK491" s="101"/>
      <c r="AL491" s="101"/>
      <c r="AM491" s="101"/>
      <c r="AN491" s="101"/>
      <c r="AO491" s="101"/>
      <c r="AP491" s="101"/>
      <c r="AQ491" s="1">
        <v>3741</v>
      </c>
      <c r="AR491" s="1">
        <v>3751</v>
      </c>
      <c r="AS491" s="1">
        <v>3737</v>
      </c>
      <c r="AT491" s="1">
        <v>3745</v>
      </c>
      <c r="AU491" s="1">
        <v>3748</v>
      </c>
      <c r="AV491" s="1">
        <v>3748</v>
      </c>
      <c r="AW491" s="1">
        <v>3715</v>
      </c>
      <c r="AX491" s="1">
        <v>3743</v>
      </c>
    </row>
    <row r="492" spans="1:50">
      <c r="A492" s="47">
        <v>2010</v>
      </c>
      <c r="B492" s="47">
        <v>3</v>
      </c>
      <c r="C492" s="98">
        <v>40533</v>
      </c>
      <c r="D492">
        <v>11533.16</v>
      </c>
      <c r="E492">
        <v>1254.5999999999999</v>
      </c>
      <c r="F492">
        <v>2667.61</v>
      </c>
      <c r="G492">
        <v>10350</v>
      </c>
      <c r="H492">
        <v>0</v>
      </c>
      <c r="I492">
        <v>0</v>
      </c>
      <c r="J492">
        <v>0</v>
      </c>
      <c r="K492">
        <v>0</v>
      </c>
      <c r="L492">
        <v>1385.6</v>
      </c>
      <c r="M492">
        <v>0</v>
      </c>
      <c r="N492">
        <v>1723.6</v>
      </c>
      <c r="O492">
        <v>89.8</v>
      </c>
      <c r="P492">
        <v>602.25</v>
      </c>
      <c r="Q492">
        <v>1337.5</v>
      </c>
      <c r="R492">
        <v>11533.16</v>
      </c>
      <c r="S492">
        <v>1254.5999999999999</v>
      </c>
      <c r="T492">
        <v>2667.61</v>
      </c>
      <c r="U492">
        <v>16.489999999999998</v>
      </c>
      <c r="V492">
        <v>3.33</v>
      </c>
      <c r="W492">
        <v>1.96</v>
      </c>
      <c r="X492">
        <v>1.3995</v>
      </c>
      <c r="Y492">
        <v>115.1</v>
      </c>
      <c r="Z492">
        <v>83.76</v>
      </c>
      <c r="AA492">
        <v>83.48</v>
      </c>
      <c r="AB492">
        <v>0</v>
      </c>
      <c r="AC492">
        <v>1955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 s="101">
        <f ca="1">IF(AND(MAX(OFFSET(D491,-$AJ$5,0):D491)&lt;D492),1,IF(AND(MIN(OFFSET(D491,-$AJ$5,0):D491)&gt;D492),-1,AJ491))</f>
        <v>1</v>
      </c>
      <c r="AK492" s="101"/>
      <c r="AL492" s="101"/>
      <c r="AM492" s="101"/>
      <c r="AN492" s="101"/>
      <c r="AO492" s="101"/>
      <c r="AP492" s="101"/>
      <c r="AQ492" s="1">
        <v>3743</v>
      </c>
      <c r="AR492" s="1">
        <v>3744</v>
      </c>
      <c r="AS492" s="1">
        <v>3733</v>
      </c>
      <c r="AT492" s="1">
        <v>3739</v>
      </c>
      <c r="AU492" s="1">
        <v>3749</v>
      </c>
      <c r="AV492" s="1">
        <v>3754</v>
      </c>
      <c r="AW492" s="1">
        <v>3725</v>
      </c>
      <c r="AX492" s="1">
        <v>3754</v>
      </c>
    </row>
    <row r="493" spans="1:50">
      <c r="A493" s="47">
        <v>2010</v>
      </c>
      <c r="B493" s="47">
        <v>4</v>
      </c>
      <c r="C493" s="98">
        <v>40534</v>
      </c>
      <c r="D493">
        <v>11559.49</v>
      </c>
      <c r="E493">
        <v>1258.8399999999999</v>
      </c>
      <c r="F493">
        <v>2671.48</v>
      </c>
      <c r="G493">
        <v>10330</v>
      </c>
      <c r="H493">
        <v>0</v>
      </c>
      <c r="I493">
        <v>0</v>
      </c>
      <c r="J493">
        <v>0</v>
      </c>
      <c r="K493">
        <v>0</v>
      </c>
      <c r="L493">
        <v>1380.5</v>
      </c>
      <c r="M493">
        <v>0</v>
      </c>
      <c r="N493">
        <v>1717</v>
      </c>
      <c r="O493">
        <v>91.53</v>
      </c>
      <c r="P493">
        <v>614</v>
      </c>
      <c r="Q493">
        <v>1360</v>
      </c>
      <c r="R493">
        <v>11559.49</v>
      </c>
      <c r="S493">
        <v>1258.8399999999999</v>
      </c>
      <c r="T493">
        <v>2671.48</v>
      </c>
      <c r="U493">
        <v>15.45</v>
      </c>
      <c r="V493">
        <v>3.35</v>
      </c>
      <c r="W493">
        <v>2</v>
      </c>
      <c r="X493">
        <v>1.4</v>
      </c>
      <c r="Y493">
        <v>115.53</v>
      </c>
      <c r="Z493">
        <v>83.73</v>
      </c>
      <c r="AA493">
        <v>83.52</v>
      </c>
      <c r="AB493">
        <v>0</v>
      </c>
      <c r="AC493">
        <v>1830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s="101">
        <f ca="1">IF(AND(MAX(OFFSET(D492,-$AJ$5,0):D492)&lt;D493),1,IF(AND(MIN(OFFSET(D492,-$AJ$5,0):D492)&gt;D493),-1,AJ492))</f>
        <v>1</v>
      </c>
      <c r="AK493" s="101"/>
      <c r="AL493" s="101"/>
      <c r="AM493" s="101"/>
      <c r="AN493" s="101"/>
      <c r="AO493" s="101"/>
      <c r="AP493" s="101"/>
      <c r="AQ493" s="1">
        <v>3747</v>
      </c>
      <c r="AR493" s="1">
        <v>3759</v>
      </c>
      <c r="AS493" s="1">
        <v>3746</v>
      </c>
      <c r="AT493" s="1">
        <v>3750</v>
      </c>
      <c r="AU493" s="1">
        <v>3749</v>
      </c>
      <c r="AV493" s="1">
        <v>3754</v>
      </c>
      <c r="AW493" s="1">
        <v>3725</v>
      </c>
      <c r="AX493" s="1">
        <v>3754</v>
      </c>
    </row>
    <row r="494" spans="1:50">
      <c r="A494" s="47">
        <v>2010</v>
      </c>
      <c r="B494" s="47">
        <v>6</v>
      </c>
      <c r="C494" s="98">
        <v>40536</v>
      </c>
      <c r="D494">
        <v>11559.49</v>
      </c>
      <c r="E494">
        <v>1258.8399999999999</v>
      </c>
      <c r="F494">
        <v>2671.48</v>
      </c>
      <c r="G494">
        <v>10285</v>
      </c>
      <c r="H494">
        <v>0</v>
      </c>
      <c r="I494">
        <v>0</v>
      </c>
      <c r="J494">
        <v>0</v>
      </c>
      <c r="K494">
        <v>0</v>
      </c>
      <c r="L494">
        <v>1380.5</v>
      </c>
      <c r="M494">
        <v>0</v>
      </c>
      <c r="N494">
        <v>1723.1</v>
      </c>
      <c r="O494">
        <v>91.51</v>
      </c>
      <c r="P494">
        <v>614</v>
      </c>
      <c r="Q494">
        <v>1360</v>
      </c>
      <c r="R494">
        <v>11559.49</v>
      </c>
      <c r="S494">
        <v>1258.8399999999999</v>
      </c>
      <c r="T494">
        <v>2671.48</v>
      </c>
      <c r="U494">
        <v>15.45</v>
      </c>
      <c r="V494">
        <v>3.35</v>
      </c>
      <c r="W494">
        <v>2</v>
      </c>
      <c r="X494">
        <v>1.4</v>
      </c>
      <c r="Y494">
        <v>114.72</v>
      </c>
      <c r="Z494">
        <v>83.73</v>
      </c>
      <c r="AA494">
        <v>83.52</v>
      </c>
      <c r="AB494">
        <v>0</v>
      </c>
      <c r="AC494">
        <v>1795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 s="101">
        <f ca="1">IF(AND(MAX(OFFSET(D493,-$AJ$5,0):D493)&lt;D494),1,IF(AND(MIN(OFFSET(D493,-$AJ$5,0):D493)&gt;D494),-1,AJ493))</f>
        <v>1</v>
      </c>
      <c r="AK494" s="101"/>
      <c r="AL494" s="101"/>
      <c r="AM494" s="101"/>
      <c r="AN494" s="101"/>
      <c r="AO494" s="101"/>
      <c r="AP494" s="101"/>
      <c r="AQ494" s="1">
        <v>3719</v>
      </c>
      <c r="AR494" s="1">
        <v>3735</v>
      </c>
      <c r="AS494" s="1">
        <v>3701</v>
      </c>
      <c r="AT494" s="1">
        <v>3707</v>
      </c>
      <c r="AU494" s="1">
        <v>3703</v>
      </c>
      <c r="AV494" s="1">
        <v>3710</v>
      </c>
      <c r="AW494" s="1">
        <v>3696</v>
      </c>
      <c r="AX494" s="1">
        <v>3706</v>
      </c>
    </row>
    <row r="495" spans="1:50">
      <c r="A495" s="47">
        <v>2010</v>
      </c>
      <c r="B495" s="47">
        <v>2</v>
      </c>
      <c r="C495" s="98">
        <v>40539</v>
      </c>
      <c r="D495">
        <v>11555.03</v>
      </c>
      <c r="E495">
        <v>1257.54</v>
      </c>
      <c r="F495">
        <v>2667.27</v>
      </c>
      <c r="G495">
        <v>10350</v>
      </c>
      <c r="H495">
        <v>0</v>
      </c>
      <c r="I495">
        <v>0</v>
      </c>
      <c r="J495">
        <v>0</v>
      </c>
      <c r="K495">
        <v>0</v>
      </c>
      <c r="L495">
        <v>1384.3</v>
      </c>
      <c r="M495">
        <v>0</v>
      </c>
      <c r="N495">
        <v>1737</v>
      </c>
      <c r="O495">
        <v>90.82</v>
      </c>
      <c r="P495">
        <v>615.25</v>
      </c>
      <c r="Q495">
        <v>1384.5</v>
      </c>
      <c r="R495">
        <v>11555.03</v>
      </c>
      <c r="S495">
        <v>1257.54</v>
      </c>
      <c r="T495">
        <v>2667.27</v>
      </c>
      <c r="U495">
        <v>17.670000000000002</v>
      </c>
      <c r="V495">
        <v>3.35</v>
      </c>
      <c r="W495">
        <v>2.0499999999999998</v>
      </c>
      <c r="X495">
        <v>1.4025000000000001</v>
      </c>
      <c r="Y495">
        <v>114.35</v>
      </c>
      <c r="Z495">
        <v>82.77</v>
      </c>
      <c r="AA495">
        <v>83.16</v>
      </c>
      <c r="AB495">
        <v>0</v>
      </c>
      <c r="AC495">
        <v>1773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 s="101">
        <f ca="1">IF(AND(MAX(OFFSET(D494,-$AJ$5,0):D494)&lt;D495),1,IF(AND(MIN(OFFSET(D494,-$AJ$5,0):D494)&gt;D495),-1,AJ494))</f>
        <v>1</v>
      </c>
      <c r="AK495" s="101"/>
      <c r="AL495" s="101"/>
      <c r="AM495" s="101"/>
      <c r="AN495" s="101"/>
      <c r="AO495" s="101"/>
      <c r="AP495" s="101"/>
      <c r="AQ495" s="1">
        <v>3674</v>
      </c>
      <c r="AR495" s="1">
        <v>3704</v>
      </c>
      <c r="AS495" s="1">
        <v>3671</v>
      </c>
      <c r="AT495" s="1">
        <v>3699</v>
      </c>
      <c r="AU495" s="1">
        <v>3695</v>
      </c>
      <c r="AV495" s="1">
        <v>3700</v>
      </c>
      <c r="AW495" s="1">
        <v>3689</v>
      </c>
      <c r="AX495" s="1">
        <v>3694</v>
      </c>
    </row>
    <row r="496" spans="1:50">
      <c r="A496" s="47">
        <v>2010</v>
      </c>
      <c r="B496" s="47">
        <v>3</v>
      </c>
      <c r="C496" s="98">
        <v>40540</v>
      </c>
      <c r="D496">
        <v>11575.54</v>
      </c>
      <c r="E496">
        <v>1258.51</v>
      </c>
      <c r="F496">
        <v>2662.88</v>
      </c>
      <c r="G496">
        <v>10320</v>
      </c>
      <c r="H496">
        <v>0</v>
      </c>
      <c r="I496">
        <v>0</v>
      </c>
      <c r="J496">
        <v>0</v>
      </c>
      <c r="K496">
        <v>0</v>
      </c>
      <c r="L496">
        <v>1405.8</v>
      </c>
      <c r="M496">
        <v>0</v>
      </c>
      <c r="N496">
        <v>1757.5</v>
      </c>
      <c r="O496">
        <v>91.25</v>
      </c>
      <c r="P496">
        <v>623.25</v>
      </c>
      <c r="Q496">
        <v>1387</v>
      </c>
      <c r="R496">
        <v>11575.54</v>
      </c>
      <c r="S496">
        <v>1258.51</v>
      </c>
      <c r="T496">
        <v>2662.88</v>
      </c>
      <c r="U496">
        <v>17.52</v>
      </c>
      <c r="V496">
        <v>3.48</v>
      </c>
      <c r="W496">
        <v>2.15</v>
      </c>
      <c r="X496">
        <v>1.4176</v>
      </c>
      <c r="Y496">
        <v>113.97</v>
      </c>
      <c r="Z496">
        <v>82.82</v>
      </c>
      <c r="AA496">
        <v>83.25</v>
      </c>
      <c r="AB496">
        <v>0</v>
      </c>
      <c r="AC496">
        <v>1773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 s="101">
        <f ca="1">IF(AND(MAX(OFFSET(D495,-$AJ$5,0):D495)&lt;D496),1,IF(AND(MIN(OFFSET(D495,-$AJ$5,0):D495)&gt;D496),-1,AJ495))</f>
        <v>1</v>
      </c>
      <c r="AK496" s="101"/>
      <c r="AL496" s="101"/>
      <c r="AM496" s="101"/>
      <c r="AN496" s="101"/>
      <c r="AO496" s="101"/>
      <c r="AP496" s="101"/>
      <c r="AQ496" s="1">
        <v>3699</v>
      </c>
      <c r="AR496" s="1">
        <v>3707</v>
      </c>
      <c r="AS496" s="1">
        <v>3694</v>
      </c>
      <c r="AT496" s="1">
        <v>3699</v>
      </c>
      <c r="AU496" s="1">
        <v>3694</v>
      </c>
      <c r="AV496" s="1">
        <v>3733</v>
      </c>
      <c r="AW496" s="1">
        <v>3692</v>
      </c>
      <c r="AX496" s="1">
        <v>3733</v>
      </c>
    </row>
    <row r="497" spans="1:50">
      <c r="A497" s="47">
        <v>2010</v>
      </c>
      <c r="B497" s="47">
        <v>4</v>
      </c>
      <c r="C497" s="98">
        <v>40541</v>
      </c>
      <c r="D497">
        <v>11585.38</v>
      </c>
      <c r="E497">
        <v>1259.78</v>
      </c>
      <c r="F497">
        <v>2666.93</v>
      </c>
      <c r="G497">
        <v>10355</v>
      </c>
      <c r="H497">
        <v>0</v>
      </c>
      <c r="I497">
        <v>0</v>
      </c>
      <c r="J497">
        <v>0</v>
      </c>
      <c r="K497">
        <v>0</v>
      </c>
      <c r="L497">
        <v>1411.1</v>
      </c>
      <c r="M497">
        <v>0</v>
      </c>
      <c r="N497">
        <v>1759.7</v>
      </c>
      <c r="O497">
        <v>91.09</v>
      </c>
      <c r="P497">
        <v>624</v>
      </c>
      <c r="Q497">
        <v>1377</v>
      </c>
      <c r="R497">
        <v>11585.38</v>
      </c>
      <c r="S497">
        <v>1259.78</v>
      </c>
      <c r="T497">
        <v>2666.93</v>
      </c>
      <c r="U497">
        <v>17.28</v>
      </c>
      <c r="V497">
        <v>3.34</v>
      </c>
      <c r="W497">
        <v>2.0299999999999998</v>
      </c>
      <c r="X497">
        <v>1.4198</v>
      </c>
      <c r="Y497">
        <v>113.86</v>
      </c>
      <c r="Z497">
        <v>82.37</v>
      </c>
      <c r="AA497">
        <v>83.01</v>
      </c>
      <c r="AB497">
        <v>0</v>
      </c>
      <c r="AC497">
        <v>1773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 s="101">
        <f ca="1">IF(AND(MAX(OFFSET(D496,-$AJ$5,0):D496)&lt;D497),1,IF(AND(MIN(OFFSET(D496,-$AJ$5,0):D496)&gt;D497),-1,AJ496))</f>
        <v>1</v>
      </c>
      <c r="AK497" s="101"/>
      <c r="AL497" s="101"/>
      <c r="AM497" s="101"/>
      <c r="AN497" s="101"/>
      <c r="AO497" s="101"/>
      <c r="AP497" s="101"/>
      <c r="AQ497" s="1">
        <v>3732</v>
      </c>
      <c r="AR497" s="1">
        <v>3735</v>
      </c>
      <c r="AS497" s="1">
        <v>3723</v>
      </c>
      <c r="AT497" s="1">
        <v>3730</v>
      </c>
      <c r="AU497" s="1">
        <v>3727</v>
      </c>
      <c r="AV497" s="1">
        <v>3738</v>
      </c>
      <c r="AW497" s="1">
        <v>3714</v>
      </c>
      <c r="AX497" s="1">
        <v>3723</v>
      </c>
    </row>
    <row r="498" spans="1:50">
      <c r="A498" s="47">
        <v>2010</v>
      </c>
      <c r="B498" s="47">
        <v>5</v>
      </c>
      <c r="C498" s="98">
        <v>40542</v>
      </c>
      <c r="D498">
        <v>11569.71</v>
      </c>
      <c r="E498">
        <v>1257.8800000000001</v>
      </c>
      <c r="F498">
        <v>2662.98</v>
      </c>
      <c r="G498">
        <v>10210</v>
      </c>
      <c r="H498">
        <v>0</v>
      </c>
      <c r="I498">
        <v>0</v>
      </c>
      <c r="J498">
        <v>0</v>
      </c>
      <c r="K498">
        <v>0</v>
      </c>
      <c r="L498">
        <v>1414.2</v>
      </c>
      <c r="M498">
        <v>0</v>
      </c>
      <c r="N498">
        <v>1773.9</v>
      </c>
      <c r="O498">
        <v>91.54</v>
      </c>
      <c r="P498">
        <v>624</v>
      </c>
      <c r="Q498">
        <v>1377</v>
      </c>
      <c r="R498">
        <v>11569.71</v>
      </c>
      <c r="S498">
        <v>1257.8800000000001</v>
      </c>
      <c r="T498">
        <v>2662.98</v>
      </c>
      <c r="U498">
        <v>17.52</v>
      </c>
      <c r="V498">
        <v>3.37</v>
      </c>
      <c r="W498">
        <v>2.0699999999999998</v>
      </c>
      <c r="X498">
        <v>1.4103000000000001</v>
      </c>
      <c r="Y498">
        <v>114.14</v>
      </c>
      <c r="Z498">
        <v>81.61</v>
      </c>
      <c r="AA498">
        <v>82.92</v>
      </c>
      <c r="AB498">
        <v>0</v>
      </c>
      <c r="AC498">
        <v>1773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 s="101">
        <f ca="1">IF(AND(MAX(OFFSET(D497,-$AJ$5,0):D497)&lt;D498),1,IF(AND(MIN(OFFSET(D497,-$AJ$5,0):D497)&gt;D498),-1,AJ497))</f>
        <v>1</v>
      </c>
      <c r="AK498" s="101"/>
      <c r="AL498" s="101"/>
      <c r="AM498" s="101"/>
      <c r="AN498" s="101"/>
      <c r="AO498" s="101"/>
      <c r="AP498" s="101"/>
      <c r="AQ498" s="1">
        <v>3717</v>
      </c>
      <c r="AR498" s="1">
        <v>3719</v>
      </c>
      <c r="AS498" s="1">
        <v>3704</v>
      </c>
      <c r="AT498" s="1">
        <v>3715</v>
      </c>
      <c r="AU498" s="1">
        <v>3727</v>
      </c>
      <c r="AV498" s="1">
        <v>3738</v>
      </c>
      <c r="AW498" s="1">
        <v>3714</v>
      </c>
      <c r="AX498" s="1">
        <v>3723</v>
      </c>
    </row>
    <row r="499" spans="1:50">
      <c r="A499" s="47">
        <v>2011</v>
      </c>
      <c r="B499" s="47">
        <v>3</v>
      </c>
      <c r="C499" s="98">
        <v>40547</v>
      </c>
      <c r="D499">
        <v>11691.18</v>
      </c>
      <c r="E499">
        <v>1270.2</v>
      </c>
      <c r="F499">
        <v>2681.25</v>
      </c>
      <c r="G499">
        <v>10385</v>
      </c>
      <c r="H499">
        <v>0</v>
      </c>
      <c r="I499">
        <v>0</v>
      </c>
      <c r="J499">
        <v>0</v>
      </c>
      <c r="K499">
        <v>0</v>
      </c>
      <c r="L499">
        <v>1380.5</v>
      </c>
      <c r="M499">
        <v>0</v>
      </c>
      <c r="N499">
        <v>1757.7</v>
      </c>
      <c r="O499">
        <v>89.33</v>
      </c>
      <c r="P499">
        <v>608.5</v>
      </c>
      <c r="Q499">
        <v>1369.5</v>
      </c>
      <c r="R499">
        <v>11691.18</v>
      </c>
      <c r="S499">
        <v>1270.2</v>
      </c>
      <c r="T499">
        <v>2681.25</v>
      </c>
      <c r="U499">
        <v>17.38</v>
      </c>
      <c r="V499">
        <v>3.35</v>
      </c>
      <c r="W499">
        <v>2.02</v>
      </c>
      <c r="X499">
        <v>1.4088000000000001</v>
      </c>
      <c r="Y499">
        <v>114.68</v>
      </c>
      <c r="Z499">
        <v>81.709999999999994</v>
      </c>
      <c r="AA499">
        <v>82.42</v>
      </c>
      <c r="AB499">
        <v>0</v>
      </c>
      <c r="AC499">
        <v>1773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s="101">
        <f ca="1">IF(AND(MAX(OFFSET(D498,-$AJ$5,0):D498)&lt;D499),1,IF(AND(MIN(OFFSET(D498,-$AJ$5,0):D498)&gt;D499),-1,AJ498))</f>
        <v>1</v>
      </c>
      <c r="AK499" s="101"/>
      <c r="AL499" s="101"/>
      <c r="AM499" s="101"/>
      <c r="AN499" s="101"/>
      <c r="AO499" s="101"/>
      <c r="AP499" s="101"/>
      <c r="AQ499" s="1">
        <v>3728</v>
      </c>
      <c r="AR499" s="1">
        <v>3756</v>
      </c>
      <c r="AS499" s="1">
        <v>3727</v>
      </c>
      <c r="AT499" s="1">
        <v>3753</v>
      </c>
      <c r="AU499" s="1">
        <v>3755</v>
      </c>
      <c r="AV499" s="1">
        <v>3755</v>
      </c>
      <c r="AW499" s="1">
        <v>3640</v>
      </c>
      <c r="AX499" s="1">
        <v>3648</v>
      </c>
    </row>
    <row r="500" spans="1:50">
      <c r="A500" s="47">
        <v>2011</v>
      </c>
      <c r="B500" s="47">
        <v>4</v>
      </c>
      <c r="C500" s="98">
        <v>40548</v>
      </c>
      <c r="D500">
        <v>11722.89</v>
      </c>
      <c r="E500">
        <v>1276.56</v>
      </c>
      <c r="F500">
        <v>2702.2</v>
      </c>
      <c r="G500">
        <v>10380</v>
      </c>
      <c r="H500">
        <v>0</v>
      </c>
      <c r="I500">
        <v>0</v>
      </c>
      <c r="J500">
        <v>0</v>
      </c>
      <c r="K500">
        <v>0</v>
      </c>
      <c r="L500">
        <v>1377.1</v>
      </c>
      <c r="M500">
        <v>0</v>
      </c>
      <c r="N500">
        <v>1734.1</v>
      </c>
      <c r="O500">
        <v>90.34</v>
      </c>
      <c r="P500">
        <v>619.25</v>
      </c>
      <c r="Q500">
        <v>1393.5</v>
      </c>
      <c r="R500">
        <v>11722.89</v>
      </c>
      <c r="S500">
        <v>1276.56</v>
      </c>
      <c r="T500">
        <v>2702.2</v>
      </c>
      <c r="U500">
        <v>17.02</v>
      </c>
      <c r="V500">
        <v>3.48</v>
      </c>
      <c r="W500">
        <v>2.16</v>
      </c>
      <c r="X500">
        <v>1.4106000000000001</v>
      </c>
      <c r="Y500">
        <v>113.8</v>
      </c>
      <c r="Z500">
        <v>82.02</v>
      </c>
      <c r="AA500">
        <v>83.21</v>
      </c>
      <c r="AB500">
        <v>0</v>
      </c>
      <c r="AC500">
        <v>1693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 s="101">
        <f ca="1">IF(AND(MAX(OFFSET(D499,-$AJ$5,0):D499)&lt;D500),1,IF(AND(MIN(OFFSET(D499,-$AJ$5,0):D499)&gt;D500),-1,AJ499))</f>
        <v>1</v>
      </c>
      <c r="AK500" s="101"/>
      <c r="AL500" s="101"/>
      <c r="AM500" s="101"/>
      <c r="AN500" s="101"/>
      <c r="AO500" s="101"/>
      <c r="AP500" s="101"/>
      <c r="AQ500" s="1">
        <v>3673</v>
      </c>
      <c r="AR500" s="1">
        <v>3673</v>
      </c>
      <c r="AS500" s="1">
        <v>3651</v>
      </c>
      <c r="AT500" s="1">
        <v>3665</v>
      </c>
      <c r="AU500" s="1">
        <v>3661</v>
      </c>
      <c r="AV500" s="1">
        <v>3705</v>
      </c>
      <c r="AW500" s="1">
        <v>3654</v>
      </c>
      <c r="AX500" s="1">
        <v>3695</v>
      </c>
    </row>
    <row r="501" spans="1:50">
      <c r="A501" s="47">
        <v>2011</v>
      </c>
      <c r="B501" s="47">
        <v>5</v>
      </c>
      <c r="C501" s="98">
        <v>40549</v>
      </c>
      <c r="D501">
        <v>11697.31</v>
      </c>
      <c r="E501">
        <v>1273.8499999999999</v>
      </c>
      <c r="F501">
        <v>2709.89</v>
      </c>
      <c r="G501">
        <v>10515</v>
      </c>
      <c r="H501">
        <v>0</v>
      </c>
      <c r="I501">
        <v>0</v>
      </c>
      <c r="J501">
        <v>0</v>
      </c>
      <c r="K501">
        <v>0</v>
      </c>
      <c r="L501">
        <v>1372</v>
      </c>
      <c r="M501">
        <v>0</v>
      </c>
      <c r="N501">
        <v>1737</v>
      </c>
      <c r="O501">
        <v>88.31</v>
      </c>
      <c r="P501">
        <v>602</v>
      </c>
      <c r="Q501">
        <v>1378</v>
      </c>
      <c r="R501">
        <v>11697.31</v>
      </c>
      <c r="S501">
        <v>1273.8499999999999</v>
      </c>
      <c r="T501">
        <v>2709.89</v>
      </c>
      <c r="U501">
        <v>17.399999999999999</v>
      </c>
      <c r="V501">
        <v>3.42</v>
      </c>
      <c r="W501">
        <v>2.08</v>
      </c>
      <c r="X501">
        <v>1.4127000000000001</v>
      </c>
      <c r="Y501">
        <v>113.49</v>
      </c>
      <c r="Z501">
        <v>83.24</v>
      </c>
      <c r="AA501">
        <v>82.85</v>
      </c>
      <c r="AB501">
        <v>0</v>
      </c>
      <c r="AC501">
        <v>1621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 s="101">
        <f ca="1">IF(AND(MAX(OFFSET(D500,-$AJ$5,0):D500)&lt;D501),1,IF(AND(MIN(OFFSET(D500,-$AJ$5,0):D500)&gt;D501),-1,AJ500))</f>
        <v>1</v>
      </c>
      <c r="AK501" s="101"/>
      <c r="AL501" s="101"/>
      <c r="AM501" s="101"/>
      <c r="AN501" s="101"/>
      <c r="AO501" s="101"/>
      <c r="AP501" s="101"/>
      <c r="AQ501" s="1">
        <v>3692</v>
      </c>
      <c r="AR501" s="1">
        <v>3702</v>
      </c>
      <c r="AS501" s="1">
        <v>3691</v>
      </c>
      <c r="AT501" s="1">
        <v>3691</v>
      </c>
      <c r="AU501" s="1">
        <v>3693</v>
      </c>
      <c r="AV501" s="1">
        <v>3693</v>
      </c>
      <c r="AW501" s="1">
        <v>3662</v>
      </c>
      <c r="AX501" s="1">
        <v>3687</v>
      </c>
    </row>
    <row r="502" spans="1:50">
      <c r="A502" s="47">
        <v>2011</v>
      </c>
      <c r="B502" s="47">
        <v>6</v>
      </c>
      <c r="C502" s="98">
        <v>40550</v>
      </c>
      <c r="D502">
        <v>11674.76</v>
      </c>
      <c r="E502">
        <v>1271.5</v>
      </c>
      <c r="F502">
        <v>2703.17</v>
      </c>
      <c r="G502">
        <v>10550</v>
      </c>
      <c r="H502">
        <v>0</v>
      </c>
      <c r="I502">
        <v>0</v>
      </c>
      <c r="J502">
        <v>0</v>
      </c>
      <c r="K502">
        <v>0</v>
      </c>
      <c r="L502">
        <v>1375.3</v>
      </c>
      <c r="M502">
        <v>0</v>
      </c>
      <c r="N502">
        <v>1748.7</v>
      </c>
      <c r="O502">
        <v>89.43</v>
      </c>
      <c r="P502">
        <v>607</v>
      </c>
      <c r="Q502">
        <v>1380.5</v>
      </c>
      <c r="R502">
        <v>11674.76</v>
      </c>
      <c r="S502">
        <v>1271.5</v>
      </c>
      <c r="T502">
        <v>2703.17</v>
      </c>
      <c r="U502">
        <v>17.14</v>
      </c>
      <c r="V502">
        <v>3.33</v>
      </c>
      <c r="W502">
        <v>1.96</v>
      </c>
      <c r="X502">
        <v>1.4161999999999999</v>
      </c>
      <c r="Y502">
        <v>111.98</v>
      </c>
      <c r="Z502">
        <v>83.31</v>
      </c>
      <c r="AA502">
        <v>82.78</v>
      </c>
      <c r="AB502">
        <v>0</v>
      </c>
      <c r="AC502">
        <v>1519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 s="101">
        <f ca="1">IF(AND(MAX(OFFSET(D501,-$AJ$5,0):D501)&lt;D502),1,IF(AND(MIN(OFFSET(D501,-$AJ$5,0):D501)&gt;D502),-1,AJ501))</f>
        <v>1</v>
      </c>
      <c r="AK502" s="101"/>
      <c r="AL502" s="101"/>
      <c r="AM502" s="101"/>
      <c r="AN502" s="101"/>
      <c r="AO502" s="101"/>
      <c r="AP502" s="101"/>
      <c r="AQ502" s="1">
        <v>3683</v>
      </c>
      <c r="AR502" s="1">
        <v>3692</v>
      </c>
      <c r="AS502" s="1">
        <v>3676</v>
      </c>
      <c r="AT502" s="1">
        <v>3680</v>
      </c>
      <c r="AU502" s="1">
        <v>3678</v>
      </c>
      <c r="AV502" s="1">
        <v>3691</v>
      </c>
      <c r="AW502" s="1">
        <v>3650</v>
      </c>
      <c r="AX502" s="1">
        <v>3668</v>
      </c>
    </row>
    <row r="503" spans="1:50">
      <c r="A503" s="47">
        <v>2011</v>
      </c>
      <c r="B503" s="47">
        <v>3</v>
      </c>
      <c r="C503" s="98">
        <v>40554</v>
      </c>
      <c r="D503">
        <v>11671.88</v>
      </c>
      <c r="E503">
        <v>1274.48</v>
      </c>
      <c r="F503">
        <v>2716.83</v>
      </c>
      <c r="G503">
        <v>10515</v>
      </c>
      <c r="H503">
        <v>0</v>
      </c>
      <c r="I503">
        <v>0</v>
      </c>
      <c r="J503">
        <v>0</v>
      </c>
      <c r="K503">
        <v>0</v>
      </c>
      <c r="L503">
        <v>1381.6</v>
      </c>
      <c r="M503">
        <v>0</v>
      </c>
      <c r="N503">
        <v>1773.3</v>
      </c>
      <c r="O503">
        <v>92.44</v>
      </c>
      <c r="P503">
        <v>607</v>
      </c>
      <c r="Q503">
        <v>1357</v>
      </c>
      <c r="R503">
        <v>11671.88</v>
      </c>
      <c r="S503">
        <v>1274.48</v>
      </c>
      <c r="T503">
        <v>2716.83</v>
      </c>
      <c r="U503">
        <v>16.89</v>
      </c>
      <c r="V503">
        <v>3.34</v>
      </c>
      <c r="W503">
        <v>1.96</v>
      </c>
      <c r="X503">
        <v>1.4217</v>
      </c>
      <c r="Y503">
        <v>113.23</v>
      </c>
      <c r="Z503">
        <v>82.69</v>
      </c>
      <c r="AA503">
        <v>82.1</v>
      </c>
      <c r="AB503">
        <v>0</v>
      </c>
      <c r="AC503">
        <v>1495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 s="101">
        <f ca="1">IF(AND(MAX(OFFSET(D502,-$AJ$5,0):D502)&lt;D503),1,IF(AND(MIN(OFFSET(D502,-$AJ$5,0):D502)&gt;D503),-1,AJ502))</f>
        <v>1</v>
      </c>
      <c r="AK503" s="101"/>
      <c r="AL503" s="101"/>
      <c r="AM503" s="101"/>
      <c r="AN503" s="101"/>
      <c r="AO503" s="101"/>
      <c r="AP503" s="101"/>
      <c r="AQ503" s="1">
        <v>3672</v>
      </c>
      <c r="AR503" s="1">
        <v>3691</v>
      </c>
      <c r="AS503" s="1">
        <v>3672</v>
      </c>
      <c r="AT503" s="1">
        <v>3688</v>
      </c>
      <c r="AU503" s="1">
        <v>3694</v>
      </c>
      <c r="AV503" s="1">
        <v>3719</v>
      </c>
      <c r="AW503" s="1">
        <v>3688</v>
      </c>
      <c r="AX503" s="1">
        <v>3714</v>
      </c>
    </row>
    <row r="504" spans="1:50">
      <c r="A504" s="47">
        <v>2011</v>
      </c>
      <c r="B504" s="47">
        <v>4</v>
      </c>
      <c r="C504" s="98">
        <v>40555</v>
      </c>
      <c r="D504">
        <v>11755.44</v>
      </c>
      <c r="E504">
        <v>1285.96</v>
      </c>
      <c r="F504">
        <v>2737.33</v>
      </c>
      <c r="G504">
        <v>10515</v>
      </c>
      <c r="H504">
        <v>0</v>
      </c>
      <c r="I504">
        <v>0</v>
      </c>
      <c r="J504">
        <v>0</v>
      </c>
      <c r="K504">
        <v>0</v>
      </c>
      <c r="L504">
        <v>1386.5</v>
      </c>
      <c r="M504">
        <v>0</v>
      </c>
      <c r="N504">
        <v>1805.7</v>
      </c>
      <c r="O504">
        <v>92.79</v>
      </c>
      <c r="P504">
        <v>631</v>
      </c>
      <c r="Q504">
        <v>1415</v>
      </c>
      <c r="R504">
        <v>11755.44</v>
      </c>
      <c r="S504">
        <v>1285.96</v>
      </c>
      <c r="T504">
        <v>2737.33</v>
      </c>
      <c r="U504">
        <v>16.239999999999998</v>
      </c>
      <c r="V504">
        <v>3.36</v>
      </c>
      <c r="W504">
        <v>1.97</v>
      </c>
      <c r="X504">
        <v>1.4224000000000001</v>
      </c>
      <c r="Y504">
        <v>113.2</v>
      </c>
      <c r="Z504">
        <v>83.24</v>
      </c>
      <c r="AA504">
        <v>82.62</v>
      </c>
      <c r="AB504">
        <v>0</v>
      </c>
      <c r="AC504">
        <v>1480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 s="101">
        <f ca="1">IF(AND(MAX(OFFSET(D503,-$AJ$5,0):D503)&lt;D504),1,IF(AND(MIN(OFFSET(D503,-$AJ$5,0):D503)&gt;D504),-1,AJ503))</f>
        <v>1</v>
      </c>
      <c r="AK504" s="101"/>
      <c r="AL504" s="101"/>
      <c r="AM504" s="101"/>
      <c r="AN504" s="101"/>
      <c r="AO504" s="101"/>
      <c r="AP504" s="101"/>
      <c r="AQ504" s="1">
        <v>3717</v>
      </c>
      <c r="AR504" s="1">
        <v>3722</v>
      </c>
      <c r="AS504" s="1">
        <v>3710</v>
      </c>
      <c r="AT504" s="1">
        <v>3713</v>
      </c>
      <c r="AU504" s="1">
        <v>3712</v>
      </c>
      <c r="AV504" s="1">
        <v>3721</v>
      </c>
      <c r="AW504" s="1">
        <v>3703</v>
      </c>
      <c r="AX504" s="1">
        <v>3705</v>
      </c>
    </row>
    <row r="505" spans="1:50">
      <c r="A505" s="47">
        <v>2011</v>
      </c>
      <c r="B505" s="47">
        <v>5</v>
      </c>
      <c r="C505" s="98">
        <v>40556</v>
      </c>
      <c r="D505">
        <v>11731.9</v>
      </c>
      <c r="E505">
        <v>1283.76</v>
      </c>
      <c r="F505">
        <v>2735.29</v>
      </c>
      <c r="G505">
        <v>10570</v>
      </c>
      <c r="H505">
        <v>0</v>
      </c>
      <c r="I505">
        <v>0</v>
      </c>
      <c r="J505">
        <v>0</v>
      </c>
      <c r="K505">
        <v>0</v>
      </c>
      <c r="L505">
        <v>1373.9</v>
      </c>
      <c r="M505">
        <v>0</v>
      </c>
      <c r="N505">
        <v>1806.8</v>
      </c>
      <c r="O505">
        <v>92.14</v>
      </c>
      <c r="P505">
        <v>642.5</v>
      </c>
      <c r="Q505">
        <v>1418.5</v>
      </c>
      <c r="R505">
        <v>11731.9</v>
      </c>
      <c r="S505">
        <v>1283.76</v>
      </c>
      <c r="T505">
        <v>2735.29</v>
      </c>
      <c r="U505">
        <v>16.39</v>
      </c>
      <c r="V505">
        <v>3.3</v>
      </c>
      <c r="W505">
        <v>1.91</v>
      </c>
      <c r="X505">
        <v>1.4332</v>
      </c>
      <c r="Y505">
        <v>113.42</v>
      </c>
      <c r="Z505">
        <v>82.99</v>
      </c>
      <c r="AA505">
        <v>82.56</v>
      </c>
      <c r="AB505">
        <v>0</v>
      </c>
      <c r="AC505">
        <v>1453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 s="101">
        <f ca="1">IF(AND(MAX(OFFSET(D504,-$AJ$5,0):D504)&lt;D505),1,IF(AND(MIN(OFFSET(D504,-$AJ$5,0):D504)&gt;D505),-1,AJ504))</f>
        <v>1</v>
      </c>
      <c r="AK505" s="101"/>
      <c r="AL505" s="101"/>
      <c r="AM505" s="101"/>
      <c r="AN505" s="101"/>
      <c r="AO505" s="101"/>
      <c r="AP505" s="101"/>
      <c r="AQ505" s="1">
        <v>3716</v>
      </c>
      <c r="AR505" s="1">
        <v>3721</v>
      </c>
      <c r="AS505" s="1">
        <v>3711</v>
      </c>
      <c r="AT505" s="1">
        <v>3715</v>
      </c>
      <c r="AU505" s="1">
        <v>3711</v>
      </c>
      <c r="AV505" s="1">
        <v>3718</v>
      </c>
      <c r="AW505" s="1">
        <v>3690</v>
      </c>
      <c r="AX505" s="1">
        <v>3697</v>
      </c>
    </row>
    <row r="506" spans="1:50">
      <c r="A506" s="47">
        <v>2011</v>
      </c>
      <c r="B506" s="47">
        <v>6</v>
      </c>
      <c r="C506" s="98">
        <v>40557</v>
      </c>
      <c r="D506">
        <v>11787.38</v>
      </c>
      <c r="E506">
        <v>1293.24</v>
      </c>
      <c r="F506">
        <v>2755.3</v>
      </c>
      <c r="G506">
        <v>10510</v>
      </c>
      <c r="H506">
        <v>0</v>
      </c>
      <c r="I506">
        <v>0</v>
      </c>
      <c r="J506">
        <v>0</v>
      </c>
      <c r="K506">
        <v>0</v>
      </c>
      <c r="L506">
        <v>1361.4</v>
      </c>
      <c r="M506">
        <v>0</v>
      </c>
      <c r="N506">
        <v>1817</v>
      </c>
      <c r="O506">
        <v>92.65</v>
      </c>
      <c r="P506">
        <v>648.75</v>
      </c>
      <c r="Q506">
        <v>1422.5</v>
      </c>
      <c r="R506">
        <v>11787.38</v>
      </c>
      <c r="S506">
        <v>1293.24</v>
      </c>
      <c r="T506">
        <v>2755.3</v>
      </c>
      <c r="U506">
        <v>15.46</v>
      </c>
      <c r="V506">
        <v>3.33</v>
      </c>
      <c r="W506">
        <v>1.93</v>
      </c>
      <c r="X506">
        <v>1.4302999999999999</v>
      </c>
      <c r="Y506">
        <v>112.88</v>
      </c>
      <c r="Z506">
        <v>82.8</v>
      </c>
      <c r="AA506">
        <v>82.06</v>
      </c>
      <c r="AB506">
        <v>0</v>
      </c>
      <c r="AC506">
        <v>1446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 s="101">
        <f ca="1">IF(AND(MAX(OFFSET(D505,-$AJ$5,0):D505)&lt;D506),1,IF(AND(MIN(OFFSET(D505,-$AJ$5,0):D505)&gt;D506),-1,AJ505))</f>
        <v>1</v>
      </c>
      <c r="AK506" s="101"/>
      <c r="AL506" s="101"/>
      <c r="AM506" s="101"/>
      <c r="AN506" s="101"/>
      <c r="AO506" s="101"/>
      <c r="AP506" s="101"/>
      <c r="AQ506" s="1">
        <v>3678</v>
      </c>
      <c r="AR506" s="1">
        <v>3678</v>
      </c>
      <c r="AS506" s="1">
        <v>3665</v>
      </c>
      <c r="AT506" s="1">
        <v>3670</v>
      </c>
      <c r="AU506" s="1">
        <v>3662</v>
      </c>
      <c r="AV506" s="1">
        <v>3667</v>
      </c>
      <c r="AW506" s="1">
        <v>3629</v>
      </c>
      <c r="AX506" s="1">
        <v>3650</v>
      </c>
    </row>
    <row r="507" spans="1:50">
      <c r="A507" s="47">
        <v>2011</v>
      </c>
      <c r="B507" s="47">
        <v>2</v>
      </c>
      <c r="C507" s="98">
        <v>40560</v>
      </c>
      <c r="D507">
        <v>11787.38</v>
      </c>
      <c r="E507">
        <v>1293.24</v>
      </c>
      <c r="F507">
        <v>2755.3</v>
      </c>
      <c r="G507">
        <v>10505</v>
      </c>
      <c r="H507">
        <v>0</v>
      </c>
      <c r="I507">
        <v>0</v>
      </c>
      <c r="J507">
        <v>0</v>
      </c>
      <c r="K507">
        <v>0</v>
      </c>
      <c r="L507">
        <v>1361.1</v>
      </c>
      <c r="M507">
        <v>0</v>
      </c>
      <c r="N507">
        <v>1810.5</v>
      </c>
      <c r="O507">
        <v>91.97</v>
      </c>
      <c r="P507">
        <v>648.75</v>
      </c>
      <c r="Q507">
        <v>1422.5</v>
      </c>
      <c r="R507">
        <v>11787.38</v>
      </c>
      <c r="S507">
        <v>1293.24</v>
      </c>
      <c r="T507">
        <v>2755.3</v>
      </c>
      <c r="U507">
        <v>15.46</v>
      </c>
      <c r="V507">
        <v>3.33</v>
      </c>
      <c r="W507">
        <v>1.93</v>
      </c>
      <c r="X507">
        <v>1.4302999999999999</v>
      </c>
      <c r="Y507">
        <v>112.87</v>
      </c>
      <c r="Z507">
        <v>82.8</v>
      </c>
      <c r="AA507">
        <v>82.06</v>
      </c>
      <c r="AB507">
        <v>0</v>
      </c>
      <c r="AC507">
        <v>1439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 s="101">
        <f ca="1">IF(AND(MAX(OFFSET(D506,-$AJ$5,0):D506)&lt;D507),1,IF(AND(MIN(OFFSET(D506,-$AJ$5,0):D506)&gt;D507),-1,AJ506))</f>
        <v>1</v>
      </c>
      <c r="AK507" s="101"/>
      <c r="AL507" s="101"/>
      <c r="AM507" s="101"/>
      <c r="AN507" s="101"/>
      <c r="AO507" s="101"/>
      <c r="AP507" s="101"/>
      <c r="AQ507" s="1">
        <v>3651</v>
      </c>
      <c r="AR507" s="1">
        <v>3657</v>
      </c>
      <c r="AS507" s="1">
        <v>3642</v>
      </c>
      <c r="AT507" s="1">
        <v>3643</v>
      </c>
      <c r="AU507" s="1">
        <v>3644</v>
      </c>
      <c r="AV507" s="1">
        <v>3648</v>
      </c>
      <c r="AW507" s="1">
        <v>3617</v>
      </c>
      <c r="AX507" s="1">
        <v>3633</v>
      </c>
    </row>
    <row r="508" spans="1:50">
      <c r="A508" s="47">
        <v>2011</v>
      </c>
      <c r="B508" s="47">
        <v>3</v>
      </c>
      <c r="C508" s="98">
        <v>40561</v>
      </c>
      <c r="D508">
        <v>11837.93</v>
      </c>
      <c r="E508">
        <v>1295.02</v>
      </c>
      <c r="F508">
        <v>2765.85</v>
      </c>
      <c r="G508">
        <v>10515</v>
      </c>
      <c r="H508">
        <v>0</v>
      </c>
      <c r="I508">
        <v>0</v>
      </c>
      <c r="J508">
        <v>0</v>
      </c>
      <c r="K508">
        <v>0</v>
      </c>
      <c r="L508">
        <v>1367.5</v>
      </c>
      <c r="M508">
        <v>0</v>
      </c>
      <c r="N508">
        <v>1831.6</v>
      </c>
      <c r="O508">
        <v>92.19</v>
      </c>
      <c r="P508">
        <v>659.5</v>
      </c>
      <c r="Q508">
        <v>1413.25</v>
      </c>
      <c r="R508">
        <v>11837.93</v>
      </c>
      <c r="S508">
        <v>1295.02</v>
      </c>
      <c r="T508">
        <v>2765.85</v>
      </c>
      <c r="U508">
        <v>15.87</v>
      </c>
      <c r="V508">
        <v>3.36</v>
      </c>
      <c r="W508">
        <v>1.95</v>
      </c>
      <c r="X508">
        <v>1.4480999999999999</v>
      </c>
      <c r="Y508">
        <v>112.54</v>
      </c>
      <c r="Z508">
        <v>82.66</v>
      </c>
      <c r="AA508">
        <v>82.45</v>
      </c>
      <c r="AB508">
        <v>0</v>
      </c>
      <c r="AC508">
        <v>1439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 s="101">
        <f ca="1">IF(AND(MAX(OFFSET(D507,-$AJ$5,0):D507)&lt;D508),1,IF(AND(MIN(OFFSET(D507,-$AJ$5,0):D507)&gt;D508),-1,AJ507))</f>
        <v>1</v>
      </c>
      <c r="AK508" s="101"/>
      <c r="AL508" s="101"/>
      <c r="AM508" s="101"/>
      <c r="AN508" s="101"/>
      <c r="AO508" s="101"/>
      <c r="AP508" s="101"/>
      <c r="AQ508" s="1">
        <v>3632</v>
      </c>
      <c r="AR508" s="1">
        <v>3643</v>
      </c>
      <c r="AS508" s="1">
        <v>3629</v>
      </c>
      <c r="AT508" s="1">
        <v>3635</v>
      </c>
      <c r="AU508" s="1">
        <v>3638</v>
      </c>
      <c r="AV508" s="1">
        <v>3659</v>
      </c>
      <c r="AW508" s="1">
        <v>3637</v>
      </c>
      <c r="AX508" s="1">
        <v>3650</v>
      </c>
    </row>
    <row r="509" spans="1:50">
      <c r="A509" s="47">
        <v>2011</v>
      </c>
      <c r="B509" s="47">
        <v>4</v>
      </c>
      <c r="C509" s="98">
        <v>40562</v>
      </c>
      <c r="D509">
        <v>11825.29</v>
      </c>
      <c r="E509">
        <v>1281.92</v>
      </c>
      <c r="F509">
        <v>2725.36</v>
      </c>
      <c r="G509">
        <v>10565</v>
      </c>
      <c r="H509">
        <v>0</v>
      </c>
      <c r="I509">
        <v>0</v>
      </c>
      <c r="J509">
        <v>0</v>
      </c>
      <c r="K509">
        <v>0</v>
      </c>
      <c r="L509">
        <v>1369.9</v>
      </c>
      <c r="M509">
        <v>0</v>
      </c>
      <c r="N509">
        <v>1837.5</v>
      </c>
      <c r="O509">
        <v>91.74</v>
      </c>
      <c r="P509">
        <v>641.25</v>
      </c>
      <c r="Q509">
        <v>1413</v>
      </c>
      <c r="R509">
        <v>11825.29</v>
      </c>
      <c r="S509">
        <v>1281.92</v>
      </c>
      <c r="T509">
        <v>2725.36</v>
      </c>
      <c r="U509">
        <v>17.309999999999999</v>
      </c>
      <c r="V509">
        <v>3.34</v>
      </c>
      <c r="W509">
        <v>1.93</v>
      </c>
      <c r="X509">
        <v>1.4424999999999999</v>
      </c>
      <c r="Y509">
        <v>112.82</v>
      </c>
      <c r="Z509">
        <v>82.54</v>
      </c>
      <c r="AA509">
        <v>82.02</v>
      </c>
      <c r="AB509">
        <v>0</v>
      </c>
      <c r="AC509">
        <v>1432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 s="101">
        <f ca="1">IF(AND(MAX(OFFSET(D508,-$AJ$5,0):D508)&lt;D509),1,IF(AND(MIN(OFFSET(D508,-$AJ$5,0):D508)&gt;D509),-1,AJ508))</f>
        <v>1</v>
      </c>
      <c r="AK509" s="101"/>
      <c r="AL509" s="101"/>
      <c r="AM509" s="101"/>
      <c r="AN509" s="101"/>
      <c r="AO509" s="101"/>
      <c r="AP509" s="101"/>
      <c r="AQ509" s="1">
        <v>3650</v>
      </c>
      <c r="AR509" s="1">
        <v>3663</v>
      </c>
      <c r="AS509" s="1">
        <v>3640</v>
      </c>
      <c r="AT509" s="1">
        <v>3646</v>
      </c>
      <c r="AU509" s="1">
        <v>3646</v>
      </c>
      <c r="AV509" s="1">
        <v>3654</v>
      </c>
      <c r="AW509" s="1">
        <v>3621</v>
      </c>
      <c r="AX509" s="1">
        <v>3626</v>
      </c>
    </row>
    <row r="510" spans="1:50">
      <c r="A510" s="47">
        <v>2011</v>
      </c>
      <c r="B510" s="47">
        <v>5</v>
      </c>
      <c r="C510" s="98">
        <v>40563</v>
      </c>
      <c r="D510">
        <v>11822.8</v>
      </c>
      <c r="E510">
        <v>1280.26</v>
      </c>
      <c r="F510">
        <v>2704.29</v>
      </c>
      <c r="G510">
        <v>10435</v>
      </c>
      <c r="H510">
        <v>0</v>
      </c>
      <c r="I510">
        <v>0</v>
      </c>
      <c r="J510">
        <v>0</v>
      </c>
      <c r="K510">
        <v>0</v>
      </c>
      <c r="L510">
        <v>1345.5</v>
      </c>
      <c r="M510">
        <v>0</v>
      </c>
      <c r="N510">
        <v>1814</v>
      </c>
      <c r="O510">
        <v>89.56</v>
      </c>
      <c r="P510">
        <v>654</v>
      </c>
      <c r="Q510">
        <v>1414.25</v>
      </c>
      <c r="R510">
        <v>11822.8</v>
      </c>
      <c r="S510">
        <v>1280.26</v>
      </c>
      <c r="T510">
        <v>2704.29</v>
      </c>
      <c r="U510">
        <v>17.989999999999998</v>
      </c>
      <c r="V510">
        <v>3.46</v>
      </c>
      <c r="W510">
        <v>2.0499999999999998</v>
      </c>
      <c r="X510">
        <v>1.4477</v>
      </c>
      <c r="Y510">
        <v>112</v>
      </c>
      <c r="Z510">
        <v>82.01</v>
      </c>
      <c r="AA510">
        <v>81.92</v>
      </c>
      <c r="AB510">
        <v>0</v>
      </c>
      <c r="AC510">
        <v>1411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 s="101">
        <f ca="1">IF(AND(MAX(OFFSET(D509,-$AJ$5,0):D509)&lt;D510),1,IF(AND(MIN(OFFSET(D509,-$AJ$5,0):D509)&gt;D510),-1,AJ509))</f>
        <v>1</v>
      </c>
      <c r="AK510" s="101"/>
      <c r="AL510" s="101"/>
      <c r="AM510" s="101"/>
      <c r="AN510" s="101"/>
      <c r="AO510" s="101"/>
      <c r="AP510" s="101"/>
      <c r="AQ510" s="1">
        <v>3631</v>
      </c>
      <c r="AR510" s="1">
        <v>3634</v>
      </c>
      <c r="AS510" s="1">
        <v>3623</v>
      </c>
      <c r="AT510" s="1">
        <v>3624</v>
      </c>
      <c r="AU510" s="1">
        <v>3618</v>
      </c>
      <c r="AV510" s="1">
        <v>3626</v>
      </c>
      <c r="AW510" s="1">
        <v>3590</v>
      </c>
      <c r="AX510" s="1">
        <v>3615</v>
      </c>
    </row>
    <row r="511" spans="1:50">
      <c r="A511" s="47">
        <v>2011</v>
      </c>
      <c r="B511" s="47">
        <v>6</v>
      </c>
      <c r="C511" s="98">
        <v>40564</v>
      </c>
      <c r="D511">
        <v>11871.84</v>
      </c>
      <c r="E511">
        <v>1283.3499999999999</v>
      </c>
      <c r="F511">
        <v>2689.54</v>
      </c>
      <c r="G511">
        <v>10270</v>
      </c>
      <c r="H511">
        <v>0</v>
      </c>
      <c r="I511">
        <v>0</v>
      </c>
      <c r="J511">
        <v>0</v>
      </c>
      <c r="K511">
        <v>0</v>
      </c>
      <c r="L511">
        <v>1341.9</v>
      </c>
      <c r="M511">
        <v>0</v>
      </c>
      <c r="N511">
        <v>1830.7</v>
      </c>
      <c r="O511">
        <v>89.1</v>
      </c>
      <c r="P511">
        <v>657.25</v>
      </c>
      <c r="Q511">
        <v>1409</v>
      </c>
      <c r="R511">
        <v>11871.84</v>
      </c>
      <c r="S511">
        <v>1283.3499999999999</v>
      </c>
      <c r="T511">
        <v>2689.54</v>
      </c>
      <c r="U511">
        <v>18.47</v>
      </c>
      <c r="V511">
        <v>3.42</v>
      </c>
      <c r="W511">
        <v>2.02</v>
      </c>
      <c r="X511">
        <v>1.444</v>
      </c>
      <c r="Y511">
        <v>111.87</v>
      </c>
      <c r="Z511">
        <v>82.99</v>
      </c>
      <c r="AA511">
        <v>81.7</v>
      </c>
      <c r="AB511">
        <v>0</v>
      </c>
      <c r="AC511">
        <v>1393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 s="101">
        <f ca="1">IF(AND(MAX(OFFSET(D510,-$AJ$5,0):D510)&lt;D511),1,IF(AND(MIN(OFFSET(D510,-$AJ$5,0):D510)&gt;D511),-1,AJ510))</f>
        <v>1</v>
      </c>
      <c r="AK511" s="101"/>
      <c r="AL511" s="101"/>
      <c r="AM511" s="101"/>
      <c r="AN511" s="101"/>
      <c r="AO511" s="101"/>
      <c r="AP511" s="101"/>
      <c r="AQ511" s="1">
        <v>3609</v>
      </c>
      <c r="AR511" s="1">
        <v>3614</v>
      </c>
      <c r="AS511" s="1">
        <v>3597</v>
      </c>
      <c r="AT511" s="1">
        <v>3602</v>
      </c>
      <c r="AU511" s="1">
        <v>3600</v>
      </c>
      <c r="AV511" s="1">
        <v>3607</v>
      </c>
      <c r="AW511" s="1">
        <v>3571</v>
      </c>
      <c r="AX511" s="1">
        <v>3584</v>
      </c>
    </row>
    <row r="512" spans="1:50">
      <c r="A512" s="47">
        <v>2011</v>
      </c>
      <c r="B512" s="47">
        <v>2</v>
      </c>
      <c r="C512" s="98">
        <v>40567</v>
      </c>
      <c r="D512">
        <v>11980.52</v>
      </c>
      <c r="E512">
        <v>1290.8399999999999</v>
      </c>
      <c r="F512">
        <v>2717.55</v>
      </c>
      <c r="G512">
        <v>10340</v>
      </c>
      <c r="H512">
        <v>0</v>
      </c>
      <c r="I512">
        <v>0</v>
      </c>
      <c r="J512">
        <v>0</v>
      </c>
      <c r="K512">
        <v>0</v>
      </c>
      <c r="L512">
        <v>1334.1</v>
      </c>
      <c r="M512">
        <v>0</v>
      </c>
      <c r="N512">
        <v>1816.9</v>
      </c>
      <c r="O512">
        <v>87.83</v>
      </c>
      <c r="P512">
        <v>655.25</v>
      </c>
      <c r="Q512">
        <v>1404.5</v>
      </c>
      <c r="R512">
        <v>11980.52</v>
      </c>
      <c r="S512">
        <v>1290.8399999999999</v>
      </c>
      <c r="T512">
        <v>2717.55</v>
      </c>
      <c r="U512">
        <v>17.649999999999999</v>
      </c>
      <c r="V512">
        <v>3.41</v>
      </c>
      <c r="W512">
        <v>2.0099999999999998</v>
      </c>
      <c r="X512">
        <v>1.4491000000000001</v>
      </c>
      <c r="Y512">
        <v>113.17</v>
      </c>
      <c r="Z512">
        <v>82.56</v>
      </c>
      <c r="AA512">
        <v>82.29</v>
      </c>
      <c r="AB512">
        <v>0</v>
      </c>
      <c r="AC512">
        <v>1370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 s="101">
        <f ca="1">IF(AND(MAX(OFFSET(D511,-$AJ$5,0):D511)&lt;D512),1,IF(AND(MIN(OFFSET(D511,-$AJ$5,0):D511)&gt;D512),-1,AJ511))</f>
        <v>1</v>
      </c>
      <c r="AK512" s="101"/>
      <c r="AL512" s="101"/>
      <c r="AM512" s="101"/>
      <c r="AN512" s="101"/>
      <c r="AO512" s="101"/>
      <c r="AP512" s="101"/>
      <c r="AQ512" s="1">
        <v>3586</v>
      </c>
      <c r="AR512" s="1">
        <v>3615</v>
      </c>
      <c r="AS512" s="1">
        <v>3586</v>
      </c>
      <c r="AT512" s="1">
        <v>3613</v>
      </c>
      <c r="AU512" s="1">
        <v>3600</v>
      </c>
      <c r="AV512" s="1">
        <v>3607</v>
      </c>
      <c r="AW512" s="1">
        <v>3571</v>
      </c>
      <c r="AX512" s="1">
        <v>3584</v>
      </c>
    </row>
    <row r="513" spans="1:58">
      <c r="A513" s="47">
        <v>2011</v>
      </c>
      <c r="B513" s="47">
        <v>3</v>
      </c>
      <c r="C513" s="98">
        <v>40568</v>
      </c>
      <c r="D513">
        <v>11977.19</v>
      </c>
      <c r="E513">
        <v>1291.18</v>
      </c>
      <c r="F513">
        <v>2719.25</v>
      </c>
      <c r="G513">
        <v>10470</v>
      </c>
      <c r="H513">
        <v>0</v>
      </c>
      <c r="I513">
        <v>0</v>
      </c>
      <c r="J513">
        <v>0</v>
      </c>
      <c r="K513">
        <v>0</v>
      </c>
      <c r="L513">
        <v>1333.1</v>
      </c>
      <c r="M513">
        <v>0</v>
      </c>
      <c r="N513">
        <v>1789.3</v>
      </c>
      <c r="O513">
        <v>86.27</v>
      </c>
      <c r="P513">
        <v>644</v>
      </c>
      <c r="Q513">
        <v>1374.5</v>
      </c>
      <c r="R513">
        <v>11977.19</v>
      </c>
      <c r="S513">
        <v>1291.18</v>
      </c>
      <c r="T513">
        <v>2719.25</v>
      </c>
      <c r="U513">
        <v>17.59</v>
      </c>
      <c r="V513">
        <v>3.32</v>
      </c>
      <c r="W513">
        <v>1.93</v>
      </c>
      <c r="X513">
        <v>1.4426000000000001</v>
      </c>
      <c r="Y513">
        <v>114.7</v>
      </c>
      <c r="Z513">
        <v>82.52</v>
      </c>
      <c r="AA513">
        <v>81.89</v>
      </c>
      <c r="AB513">
        <v>0</v>
      </c>
      <c r="AC513">
        <v>1345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 s="101">
        <f ca="1">IF(AND(MAX(OFFSET(D512,-$AJ$5,0):D512)&lt;D513),1,IF(AND(MIN(OFFSET(D512,-$AJ$5,0):D512)&gt;D513),-1,AJ512))</f>
        <v>1</v>
      </c>
      <c r="AK513" s="101"/>
      <c r="AL513" s="101"/>
      <c r="AM513" s="101"/>
      <c r="AN513" s="101"/>
      <c r="AO513" s="101"/>
      <c r="AP513" s="101"/>
      <c r="AQ513" s="1">
        <v>3567</v>
      </c>
      <c r="AR513" s="1">
        <v>3568</v>
      </c>
      <c r="AS513" s="1">
        <v>3538</v>
      </c>
      <c r="AT513" s="1">
        <v>3545</v>
      </c>
      <c r="AU513" s="1">
        <v>3541</v>
      </c>
      <c r="AV513" s="1">
        <v>3547</v>
      </c>
      <c r="AW513" s="1">
        <v>3516</v>
      </c>
      <c r="AX513" s="1">
        <v>3531</v>
      </c>
    </row>
    <row r="514" spans="1:58">
      <c r="A514" s="47">
        <v>2011</v>
      </c>
      <c r="B514" s="47">
        <v>4</v>
      </c>
      <c r="C514" s="98">
        <v>40569</v>
      </c>
      <c r="D514">
        <v>11985.44</v>
      </c>
      <c r="E514">
        <v>1296.6300000000001</v>
      </c>
      <c r="F514">
        <v>2739.5</v>
      </c>
      <c r="G514">
        <v>10415</v>
      </c>
      <c r="H514">
        <v>0</v>
      </c>
      <c r="I514">
        <v>0</v>
      </c>
      <c r="J514">
        <v>0</v>
      </c>
      <c r="K514">
        <v>0</v>
      </c>
      <c r="L514">
        <v>1346.6</v>
      </c>
      <c r="M514">
        <v>0</v>
      </c>
      <c r="N514">
        <v>1813.9</v>
      </c>
      <c r="O514">
        <v>87.68</v>
      </c>
      <c r="P514">
        <v>657.75</v>
      </c>
      <c r="Q514">
        <v>1385.5</v>
      </c>
      <c r="R514">
        <v>11985.44</v>
      </c>
      <c r="S514">
        <v>1296.6300000000001</v>
      </c>
      <c r="T514">
        <v>2739.5</v>
      </c>
      <c r="U514">
        <v>16.64</v>
      </c>
      <c r="V514">
        <v>3.43</v>
      </c>
      <c r="W514">
        <v>2</v>
      </c>
      <c r="X514">
        <v>1.4232</v>
      </c>
      <c r="Y514">
        <v>114.7</v>
      </c>
      <c r="Z514">
        <v>82.24</v>
      </c>
      <c r="AA514">
        <v>82.12</v>
      </c>
      <c r="AB514">
        <v>0</v>
      </c>
      <c r="AC514">
        <v>1292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 s="101">
        <f ca="1">IF(AND(MAX(OFFSET(D513,-$AJ$5,0):D513)&lt;D514),1,IF(AND(MIN(OFFSET(D513,-$AJ$5,0):D513)&gt;D514),-1,AJ513))</f>
        <v>1</v>
      </c>
      <c r="AK514" s="101"/>
      <c r="AL514" s="101"/>
      <c r="AM514" s="101"/>
      <c r="AN514" s="101"/>
      <c r="AO514" s="101"/>
      <c r="AP514" s="101"/>
      <c r="AQ514" s="1">
        <v>3532</v>
      </c>
      <c r="AR514" s="1">
        <v>3544</v>
      </c>
      <c r="AS514" s="1">
        <v>3528</v>
      </c>
      <c r="AT514" s="1">
        <v>3532</v>
      </c>
      <c r="AU514" s="1">
        <v>3538</v>
      </c>
      <c r="AV514" s="1">
        <v>3550</v>
      </c>
      <c r="AW514" s="1">
        <v>3520</v>
      </c>
      <c r="AX514" s="1">
        <v>3548</v>
      </c>
    </row>
    <row r="515" spans="1:58">
      <c r="A515" s="47">
        <v>2011</v>
      </c>
      <c r="B515" s="47">
        <v>5</v>
      </c>
      <c r="C515" s="98">
        <v>40570</v>
      </c>
      <c r="D515">
        <v>11989.83</v>
      </c>
      <c r="E515">
        <v>1299.54</v>
      </c>
      <c r="F515">
        <v>2755.28</v>
      </c>
      <c r="G515">
        <v>10480</v>
      </c>
      <c r="H515">
        <v>0</v>
      </c>
      <c r="I515">
        <v>0</v>
      </c>
      <c r="J515">
        <v>0</v>
      </c>
      <c r="K515">
        <v>0</v>
      </c>
      <c r="L515">
        <v>1312.4</v>
      </c>
      <c r="M515">
        <v>0</v>
      </c>
      <c r="N515">
        <v>1785.2</v>
      </c>
      <c r="O515">
        <v>85.41</v>
      </c>
      <c r="P515">
        <v>650.75</v>
      </c>
      <c r="Q515">
        <v>1399.5</v>
      </c>
      <c r="R515">
        <v>11989.83</v>
      </c>
      <c r="S515">
        <v>1299.54</v>
      </c>
      <c r="T515">
        <v>2755.28</v>
      </c>
      <c r="U515">
        <v>16.149999999999999</v>
      </c>
      <c r="V515">
        <v>3.38</v>
      </c>
      <c r="W515">
        <v>1.98</v>
      </c>
      <c r="X515">
        <v>1.4334</v>
      </c>
      <c r="Y515">
        <v>114.13</v>
      </c>
      <c r="Z515">
        <v>82.17</v>
      </c>
      <c r="AA515">
        <v>82.16</v>
      </c>
      <c r="AB515">
        <v>0</v>
      </c>
      <c r="AC515">
        <v>1234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 s="101">
        <f ca="1">IF(AND(MAX(OFFSET(D514,-$AJ$5,0):D514)&lt;D515),1,IF(AND(MIN(OFFSET(D514,-$AJ$5,0):D514)&gt;D515),-1,AJ514))</f>
        <v>1</v>
      </c>
      <c r="AK515" s="101"/>
      <c r="AL515" s="101"/>
      <c r="AM515" s="101"/>
      <c r="AN515" s="101"/>
      <c r="AO515" s="101"/>
      <c r="AP515" s="101"/>
      <c r="AQ515" s="1">
        <v>3569</v>
      </c>
      <c r="AR515" s="1">
        <v>3574</v>
      </c>
      <c r="AS515" s="1">
        <v>3558</v>
      </c>
      <c r="AT515" s="1">
        <v>3562</v>
      </c>
      <c r="AU515" s="1">
        <v>3594</v>
      </c>
      <c r="AV515" s="1">
        <v>3601</v>
      </c>
      <c r="AW515" s="1">
        <v>3522</v>
      </c>
      <c r="AX515" s="1">
        <v>3525</v>
      </c>
    </row>
    <row r="516" spans="1:58">
      <c r="A516" s="47">
        <v>2011</v>
      </c>
      <c r="B516" s="47">
        <v>6</v>
      </c>
      <c r="C516" s="98">
        <v>40571</v>
      </c>
      <c r="D516">
        <v>11823.7</v>
      </c>
      <c r="E516">
        <v>1276.3399999999999</v>
      </c>
      <c r="F516">
        <v>2686.89</v>
      </c>
      <c r="G516">
        <v>10370</v>
      </c>
      <c r="H516">
        <v>0</v>
      </c>
      <c r="I516">
        <v>0</v>
      </c>
      <c r="J516">
        <v>0</v>
      </c>
      <c r="K516">
        <v>0</v>
      </c>
      <c r="L516">
        <v>1339.1</v>
      </c>
      <c r="M516">
        <v>0</v>
      </c>
      <c r="N516">
        <v>1797.2</v>
      </c>
      <c r="O516">
        <v>89.49</v>
      </c>
      <c r="P516">
        <v>644</v>
      </c>
      <c r="Q516">
        <v>1398</v>
      </c>
      <c r="R516">
        <v>11823.7</v>
      </c>
      <c r="S516">
        <v>1276.3399999999999</v>
      </c>
      <c r="T516">
        <v>2686.89</v>
      </c>
      <c r="U516">
        <v>20.04</v>
      </c>
      <c r="V516">
        <v>3.33</v>
      </c>
      <c r="W516">
        <v>1.93</v>
      </c>
      <c r="X516">
        <v>1.4518</v>
      </c>
      <c r="Y516">
        <v>112.92</v>
      </c>
      <c r="Z516">
        <v>82.9</v>
      </c>
      <c r="AA516">
        <v>81.540000000000006</v>
      </c>
      <c r="AB516">
        <v>0</v>
      </c>
      <c r="AC516">
        <v>1186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 s="101">
        <f ca="1">IF(AND(MAX(OFFSET(D515,-$AJ$5,0):D515)&lt;D516),1,IF(AND(MIN(OFFSET(D515,-$AJ$5,0):D515)&gt;D516),-1,AJ515))</f>
        <v>1</v>
      </c>
      <c r="AK516" s="101"/>
      <c r="AL516" s="101"/>
      <c r="AM516" s="101"/>
      <c r="AN516" s="101"/>
      <c r="AO516" s="101"/>
      <c r="AP516" s="101"/>
      <c r="AQ516" s="1">
        <v>3520</v>
      </c>
      <c r="AR516" s="1">
        <v>3520</v>
      </c>
      <c r="AS516" s="1">
        <v>3492</v>
      </c>
      <c r="AT516" s="1">
        <v>3504</v>
      </c>
      <c r="AU516" s="1">
        <v>3508</v>
      </c>
      <c r="AV516" s="1">
        <v>3572</v>
      </c>
      <c r="AW516" s="1">
        <v>3479</v>
      </c>
      <c r="AX516" s="1">
        <v>3545</v>
      </c>
    </row>
    <row r="517" spans="1:58">
      <c r="A517" s="47">
        <v>2011</v>
      </c>
      <c r="B517" s="47">
        <v>2</v>
      </c>
      <c r="C517" s="98">
        <v>40574</v>
      </c>
      <c r="D517">
        <v>11891.93</v>
      </c>
      <c r="E517">
        <v>1286.1199999999999</v>
      </c>
      <c r="F517">
        <v>2700.08</v>
      </c>
      <c r="G517">
        <v>10225</v>
      </c>
      <c r="H517">
        <v>0</v>
      </c>
      <c r="I517">
        <v>0</v>
      </c>
      <c r="J517">
        <v>0</v>
      </c>
      <c r="K517">
        <v>0</v>
      </c>
      <c r="L517">
        <v>1332.9</v>
      </c>
      <c r="M517">
        <v>0</v>
      </c>
      <c r="N517">
        <v>1793.1</v>
      </c>
      <c r="O517">
        <v>91.92</v>
      </c>
      <c r="P517">
        <v>659.5</v>
      </c>
      <c r="Q517">
        <v>1413</v>
      </c>
      <c r="R517">
        <v>11891.93</v>
      </c>
      <c r="S517">
        <v>1286.1199999999999</v>
      </c>
      <c r="T517">
        <v>2700.08</v>
      </c>
      <c r="U517">
        <v>19.53</v>
      </c>
      <c r="V517">
        <v>3.38</v>
      </c>
      <c r="W517">
        <v>1.95</v>
      </c>
      <c r="X517">
        <v>1.4545999999999999</v>
      </c>
      <c r="Y517">
        <v>112.58</v>
      </c>
      <c r="Z517">
        <v>82</v>
      </c>
      <c r="AA517">
        <v>81.8</v>
      </c>
      <c r="AB517">
        <v>0</v>
      </c>
      <c r="AC517">
        <v>1137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 s="101">
        <f ca="1">IF(AND(MAX(OFFSET(D516,-$AJ$5,0):D516)&lt;D517),1,IF(AND(MIN(OFFSET(D516,-$AJ$5,0):D516)&gt;D517),-1,AJ516))</f>
        <v>1</v>
      </c>
      <c r="AK517" s="101"/>
      <c r="AL517" s="101"/>
      <c r="AM517" s="101"/>
      <c r="AN517" s="101"/>
      <c r="AO517" s="101"/>
      <c r="AP517" s="101"/>
      <c r="AQ517" s="1">
        <v>3565</v>
      </c>
      <c r="AR517" s="1">
        <v>3571</v>
      </c>
      <c r="AS517" s="1">
        <v>3522</v>
      </c>
      <c r="AT517" s="1">
        <v>3537</v>
      </c>
      <c r="AU517" s="1">
        <v>3539</v>
      </c>
      <c r="AV517" s="1">
        <v>3545</v>
      </c>
      <c r="AW517" s="1">
        <v>3505</v>
      </c>
      <c r="AX517" s="1">
        <v>3521</v>
      </c>
    </row>
    <row r="518" spans="1:58">
      <c r="A518" s="47">
        <v>2011</v>
      </c>
      <c r="B518" s="47">
        <v>3</v>
      </c>
      <c r="C518" s="98">
        <v>40575</v>
      </c>
      <c r="D518">
        <v>12040.16</v>
      </c>
      <c r="E518">
        <v>1307.5899999999999</v>
      </c>
      <c r="F518">
        <v>2751.19</v>
      </c>
      <c r="G518">
        <v>10270</v>
      </c>
      <c r="H518">
        <v>0</v>
      </c>
      <c r="I518">
        <v>0</v>
      </c>
      <c r="J518">
        <v>0</v>
      </c>
      <c r="K518">
        <v>0</v>
      </c>
      <c r="L518">
        <v>1340.4</v>
      </c>
      <c r="M518">
        <v>0</v>
      </c>
      <c r="N518">
        <v>1829.1</v>
      </c>
      <c r="O518">
        <v>90.71</v>
      </c>
      <c r="P518">
        <v>666</v>
      </c>
      <c r="Q518">
        <v>1438</v>
      </c>
      <c r="R518">
        <v>12040.16</v>
      </c>
      <c r="S518">
        <v>1307.5899999999999</v>
      </c>
      <c r="T518">
        <v>2751.19</v>
      </c>
      <c r="U518">
        <v>17.63</v>
      </c>
      <c r="V518">
        <v>3.44</v>
      </c>
      <c r="W518">
        <v>2.02</v>
      </c>
      <c r="X518">
        <v>1.4552</v>
      </c>
      <c r="Y518">
        <v>113.39</v>
      </c>
      <c r="Z518">
        <v>82.04</v>
      </c>
      <c r="AA518">
        <v>82.3</v>
      </c>
      <c r="AB518">
        <v>0</v>
      </c>
      <c r="AC518">
        <v>1107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 s="101">
        <f ca="1">IF(AND(MAX(OFFSET(D517,-$AJ$5,0):D517)&lt;D518),1,IF(AND(MIN(OFFSET(D517,-$AJ$5,0):D517)&gt;D518),-1,AJ517))</f>
        <v>1</v>
      </c>
      <c r="AK518" s="101"/>
      <c r="AL518" s="101"/>
      <c r="AM518" s="101"/>
      <c r="AN518" s="101"/>
      <c r="AO518" s="101"/>
      <c r="AP518" s="101"/>
      <c r="AQ518" s="1">
        <v>3531</v>
      </c>
      <c r="AR518" s="1">
        <v>3545</v>
      </c>
      <c r="AS518" s="1">
        <v>3529</v>
      </c>
      <c r="AT518" s="1">
        <v>3534</v>
      </c>
      <c r="AU518" s="1">
        <v>3535</v>
      </c>
      <c r="AV518" s="1">
        <v>3538</v>
      </c>
      <c r="AW518" s="1">
        <v>3495</v>
      </c>
      <c r="AX518" s="1">
        <v>3517</v>
      </c>
    </row>
    <row r="519" spans="1:58">
      <c r="A519" s="47">
        <v>2011</v>
      </c>
      <c r="B519" s="47">
        <v>4</v>
      </c>
      <c r="C519" s="98">
        <v>40576</v>
      </c>
      <c r="D519">
        <v>12041.97</v>
      </c>
      <c r="E519">
        <v>1304.03</v>
      </c>
      <c r="F519">
        <v>2749.56</v>
      </c>
      <c r="G519">
        <v>10460</v>
      </c>
      <c r="H519">
        <v>0</v>
      </c>
      <c r="I519">
        <v>0</v>
      </c>
      <c r="J519">
        <v>0</v>
      </c>
      <c r="K519">
        <v>0</v>
      </c>
      <c r="L519">
        <v>1337.2</v>
      </c>
      <c r="M519">
        <v>0</v>
      </c>
      <c r="N519">
        <v>1837.7</v>
      </c>
      <c r="O519">
        <v>90.99</v>
      </c>
      <c r="P519">
        <v>669.25</v>
      </c>
      <c r="Q519">
        <v>1444</v>
      </c>
      <c r="R519">
        <v>12041.97</v>
      </c>
      <c r="S519">
        <v>1304.03</v>
      </c>
      <c r="T519">
        <v>2749.56</v>
      </c>
      <c r="U519">
        <v>17.3</v>
      </c>
      <c r="V519">
        <v>3.49</v>
      </c>
      <c r="W519">
        <v>2.1</v>
      </c>
      <c r="X519">
        <v>1.4576</v>
      </c>
      <c r="Y519">
        <v>112.71</v>
      </c>
      <c r="Z519">
        <v>81.349999999999994</v>
      </c>
      <c r="AA519">
        <v>82.24</v>
      </c>
      <c r="AB519">
        <v>0</v>
      </c>
      <c r="AC519">
        <v>1084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 s="101">
        <f ca="1">IF(AND(MAX(OFFSET(D518,-$AJ$5,0):D518)&lt;D519),1,IF(AND(MIN(OFFSET(D518,-$AJ$5,0):D518)&gt;D519),-1,AJ518))</f>
        <v>1</v>
      </c>
      <c r="AK519" s="101"/>
      <c r="AL519" s="101"/>
      <c r="AM519" s="101"/>
      <c r="AN519" s="101"/>
      <c r="AO519" s="101"/>
      <c r="AP519" s="101"/>
      <c r="AQ519" s="1">
        <v>3528</v>
      </c>
      <c r="AR519" s="1">
        <v>3533</v>
      </c>
      <c r="AS519" s="1">
        <v>3515</v>
      </c>
      <c r="AT519" s="1">
        <v>3519</v>
      </c>
      <c r="AU519" s="1">
        <v>3516</v>
      </c>
      <c r="AV519" s="1">
        <v>3524</v>
      </c>
      <c r="AW519" s="1">
        <v>3503</v>
      </c>
      <c r="AX519" s="1">
        <v>3512</v>
      </c>
    </row>
    <row r="520" spans="1:58">
      <c r="A520" s="47">
        <v>2011</v>
      </c>
      <c r="B520" s="47">
        <v>5</v>
      </c>
      <c r="C520" s="98">
        <v>40577</v>
      </c>
      <c r="D520">
        <v>12062.26</v>
      </c>
      <c r="E520">
        <v>1307.0999999999999</v>
      </c>
      <c r="F520">
        <v>2753.88</v>
      </c>
      <c r="G520">
        <v>10445</v>
      </c>
      <c r="H520">
        <v>6004</v>
      </c>
      <c r="I520">
        <v>7188</v>
      </c>
      <c r="J520">
        <v>0</v>
      </c>
      <c r="K520">
        <v>0</v>
      </c>
      <c r="L520">
        <v>1353.7</v>
      </c>
      <c r="M520">
        <v>0</v>
      </c>
      <c r="N520">
        <v>1840.8</v>
      </c>
      <c r="O520">
        <v>90.67</v>
      </c>
      <c r="P520">
        <v>662.75</v>
      </c>
      <c r="Q520">
        <v>1435.5</v>
      </c>
      <c r="R520">
        <v>12062.26</v>
      </c>
      <c r="S520">
        <v>1307.0999999999999</v>
      </c>
      <c r="T520">
        <v>2753.88</v>
      </c>
      <c r="U520">
        <v>16.690000000000001</v>
      </c>
      <c r="V520">
        <v>3.54</v>
      </c>
      <c r="W520">
        <v>2.16</v>
      </c>
      <c r="X520">
        <v>1.4637</v>
      </c>
      <c r="Y520">
        <v>112.97</v>
      </c>
      <c r="Z520">
        <v>81.540000000000006</v>
      </c>
      <c r="AA520">
        <v>82.87</v>
      </c>
      <c r="AB520">
        <v>0</v>
      </c>
      <c r="AC520">
        <v>1064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 s="101">
        <f ca="1">IF(AND(MAX(OFFSET(D519,-$AJ$5,0):D519)&lt;D520),1,IF(AND(MIN(OFFSET(D519,-$AJ$5,0):D519)&gt;D520),-1,AJ519))</f>
        <v>1</v>
      </c>
      <c r="AK520" s="101"/>
      <c r="AL520" s="101"/>
      <c r="AM520" s="101"/>
      <c r="AN520" s="101"/>
      <c r="AO520" s="101"/>
      <c r="AP520" s="101"/>
      <c r="AQ520" s="1">
        <v>3512</v>
      </c>
      <c r="AR520" s="1">
        <v>3522</v>
      </c>
      <c r="AS520" s="1">
        <v>3508</v>
      </c>
      <c r="AT520" s="1">
        <v>3509</v>
      </c>
      <c r="AU520" s="1">
        <v>3500</v>
      </c>
      <c r="AV520" s="1">
        <v>3565</v>
      </c>
      <c r="AW520" s="1">
        <v>3499</v>
      </c>
      <c r="AX520" s="1">
        <v>3558</v>
      </c>
    </row>
    <row r="521" spans="1:58">
      <c r="A521" s="47">
        <v>2011</v>
      </c>
      <c r="B521" s="47">
        <v>6</v>
      </c>
      <c r="C521" s="98">
        <v>40578</v>
      </c>
      <c r="D521">
        <v>12092.15</v>
      </c>
      <c r="E521">
        <v>1310.87</v>
      </c>
      <c r="F521">
        <v>2769.3</v>
      </c>
      <c r="G521">
        <v>10540</v>
      </c>
      <c r="H521">
        <v>6004</v>
      </c>
      <c r="I521">
        <v>7188</v>
      </c>
      <c r="J521">
        <v>0</v>
      </c>
      <c r="K521">
        <v>0</v>
      </c>
      <c r="L521">
        <v>1349.1</v>
      </c>
      <c r="M521">
        <v>0</v>
      </c>
      <c r="N521">
        <v>1848.2</v>
      </c>
      <c r="O521">
        <v>89.12</v>
      </c>
      <c r="P521">
        <v>678.5</v>
      </c>
      <c r="Q521">
        <v>1433.5</v>
      </c>
      <c r="R521">
        <v>12092.15</v>
      </c>
      <c r="S521">
        <v>1310.87</v>
      </c>
      <c r="T521">
        <v>2769.3</v>
      </c>
      <c r="U521">
        <v>15.93</v>
      </c>
      <c r="V521">
        <v>3.65</v>
      </c>
      <c r="W521">
        <v>2.2799999999999998</v>
      </c>
      <c r="X521">
        <v>1.4785999999999999</v>
      </c>
      <c r="Y521">
        <v>113.02</v>
      </c>
      <c r="Z521">
        <v>81.61</v>
      </c>
      <c r="AA521">
        <v>83.25</v>
      </c>
      <c r="AB521">
        <v>0</v>
      </c>
      <c r="AC521">
        <v>1045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 s="101">
        <f ca="1">IF(AND(MAX(OFFSET(D520,-$AJ$5,0):D520)&lt;D521),1,IF(AND(MIN(OFFSET(D520,-$AJ$5,0):D520)&gt;D521),-1,AJ520))</f>
        <v>1</v>
      </c>
      <c r="AK521" s="101"/>
      <c r="AL521" s="101"/>
      <c r="AM521" s="101"/>
      <c r="AN521" s="101"/>
      <c r="AO521" s="101"/>
      <c r="AP521" s="101"/>
      <c r="AQ521" s="1">
        <v>3564</v>
      </c>
      <c r="AR521" s="1">
        <v>3567</v>
      </c>
      <c r="AS521" s="1">
        <v>3553</v>
      </c>
      <c r="AT521" s="1">
        <v>3559</v>
      </c>
      <c r="AU521" s="1">
        <v>3557</v>
      </c>
      <c r="AV521" s="1">
        <v>3588</v>
      </c>
      <c r="AW521" s="1">
        <v>3544</v>
      </c>
      <c r="AX521" s="1">
        <v>3585</v>
      </c>
    </row>
    <row r="522" spans="1:58">
      <c r="A522" s="47">
        <v>2011</v>
      </c>
      <c r="B522" s="47">
        <v>2</v>
      </c>
      <c r="C522" s="98">
        <v>40581</v>
      </c>
      <c r="D522">
        <v>12161.63</v>
      </c>
      <c r="E522">
        <v>1319.05</v>
      </c>
      <c r="F522">
        <v>2783.99</v>
      </c>
      <c r="G522">
        <v>10585</v>
      </c>
      <c r="H522">
        <v>6041</v>
      </c>
      <c r="I522">
        <v>7270</v>
      </c>
      <c r="J522">
        <v>0</v>
      </c>
      <c r="K522">
        <v>0</v>
      </c>
      <c r="L522">
        <v>1349.3</v>
      </c>
      <c r="M522">
        <v>0</v>
      </c>
      <c r="N522">
        <v>1840</v>
      </c>
      <c r="O522">
        <v>87.19</v>
      </c>
      <c r="P522">
        <v>675</v>
      </c>
      <c r="Q522">
        <v>1425.75</v>
      </c>
      <c r="R522">
        <v>12161.63</v>
      </c>
      <c r="S522">
        <v>1319.05</v>
      </c>
      <c r="T522">
        <v>2783.99</v>
      </c>
      <c r="U522">
        <v>16.28</v>
      </c>
      <c r="V522">
        <v>3.64</v>
      </c>
      <c r="W522">
        <v>2.2799999999999998</v>
      </c>
      <c r="X522">
        <v>1.4767999999999999</v>
      </c>
      <c r="Y522">
        <v>112.31</v>
      </c>
      <c r="Z522">
        <v>82.16</v>
      </c>
      <c r="AA522">
        <v>83.41</v>
      </c>
      <c r="AB522">
        <v>0</v>
      </c>
      <c r="AC522">
        <v>1043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 s="101">
        <f ca="1">IF(AND(MAX(OFFSET(D521,-$AJ$5,0):D521)&lt;D522),1,IF(AND(MIN(OFFSET(D521,-$AJ$5,0):D521)&gt;D522),-1,AJ521))</f>
        <v>1</v>
      </c>
      <c r="AK522" s="101"/>
      <c r="AL522" s="101"/>
      <c r="AM522" s="101"/>
      <c r="AN522" s="101"/>
      <c r="AO522" s="101"/>
      <c r="AP522" s="101"/>
      <c r="AQ522" s="1">
        <v>3570</v>
      </c>
      <c r="AR522" s="1">
        <v>3579</v>
      </c>
      <c r="AS522" s="1">
        <v>3568</v>
      </c>
      <c r="AT522" s="1">
        <v>3576</v>
      </c>
      <c r="AU522" s="1">
        <v>3584</v>
      </c>
      <c r="AV522" s="1">
        <v>3593</v>
      </c>
      <c r="AW522" s="1">
        <v>3576</v>
      </c>
      <c r="AX522" s="1">
        <v>3583</v>
      </c>
    </row>
    <row r="523" spans="1:58">
      <c r="A523" s="47">
        <v>2011</v>
      </c>
      <c r="B523" s="47">
        <v>3</v>
      </c>
      <c r="C523" s="98">
        <v>40582</v>
      </c>
      <c r="D523">
        <v>12233.15</v>
      </c>
      <c r="E523">
        <v>1324.57</v>
      </c>
      <c r="F523">
        <v>2797.05</v>
      </c>
      <c r="G523">
        <v>10630</v>
      </c>
      <c r="H523">
        <v>6106</v>
      </c>
      <c r="I523">
        <v>7330</v>
      </c>
      <c r="J523">
        <v>0</v>
      </c>
      <c r="K523">
        <v>0</v>
      </c>
      <c r="L523">
        <v>1364.2</v>
      </c>
      <c r="M523">
        <v>0</v>
      </c>
      <c r="N523">
        <v>1861.5</v>
      </c>
      <c r="O523">
        <v>87.1</v>
      </c>
      <c r="P523">
        <v>673.5</v>
      </c>
      <c r="Q523">
        <v>1434.25</v>
      </c>
      <c r="R523">
        <v>12233.15</v>
      </c>
      <c r="S523">
        <v>1324.57</v>
      </c>
      <c r="T523">
        <v>2797.05</v>
      </c>
      <c r="U523">
        <v>15.81</v>
      </c>
      <c r="V523">
        <v>3.72</v>
      </c>
      <c r="W523">
        <v>2.38</v>
      </c>
      <c r="X523">
        <v>1.4821</v>
      </c>
      <c r="Y523">
        <v>112.54</v>
      </c>
      <c r="Z523">
        <v>82.32</v>
      </c>
      <c r="AA523">
        <v>83.53</v>
      </c>
      <c r="AB523">
        <v>0</v>
      </c>
      <c r="AC523">
        <v>1045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 s="101">
        <f ca="1">IF(AND(MAX(OFFSET(D522,-$AJ$5,0):D522)&lt;D523),1,IF(AND(MIN(OFFSET(D522,-$AJ$5,0):D522)&gt;D523),-1,AJ522))</f>
        <v>1</v>
      </c>
      <c r="AK523" s="101"/>
      <c r="AL523" s="101"/>
      <c r="AM523" s="101"/>
      <c r="AN523" s="101"/>
      <c r="AO523" s="101"/>
      <c r="AP523" s="101"/>
      <c r="AQ523" s="1">
        <v>3586</v>
      </c>
      <c r="AR523" s="1">
        <v>3589</v>
      </c>
      <c r="AS523" s="1">
        <v>3584</v>
      </c>
      <c r="AT523" s="1">
        <v>3588</v>
      </c>
      <c r="AU523" s="1">
        <v>3592</v>
      </c>
      <c r="AV523" s="1">
        <v>3619</v>
      </c>
      <c r="AW523" s="1">
        <v>3577</v>
      </c>
      <c r="AX523" s="1">
        <v>3617</v>
      </c>
    </row>
    <row r="524" spans="1:58">
      <c r="A524" s="47">
        <v>2011</v>
      </c>
      <c r="B524" s="47">
        <v>4</v>
      </c>
      <c r="C524" s="98">
        <v>40583</v>
      </c>
      <c r="D524">
        <v>12239.89</v>
      </c>
      <c r="E524">
        <v>1320.88</v>
      </c>
      <c r="F524">
        <v>2789.07</v>
      </c>
      <c r="G524">
        <v>10620</v>
      </c>
      <c r="H524">
        <v>6060</v>
      </c>
      <c r="I524">
        <v>7328</v>
      </c>
      <c r="J524">
        <v>0</v>
      </c>
      <c r="K524">
        <v>0</v>
      </c>
      <c r="L524">
        <v>1363.3</v>
      </c>
      <c r="M524">
        <v>0</v>
      </c>
      <c r="N524">
        <v>1857.1</v>
      </c>
      <c r="O524">
        <v>86.87</v>
      </c>
      <c r="P524">
        <v>698</v>
      </c>
      <c r="Q524">
        <v>1451</v>
      </c>
      <c r="R524">
        <v>12239.89</v>
      </c>
      <c r="S524">
        <v>1320.88</v>
      </c>
      <c r="T524">
        <v>2789.07</v>
      </c>
      <c r="U524">
        <v>15.87</v>
      </c>
      <c r="V524">
        <v>3.64</v>
      </c>
      <c r="W524">
        <v>2.3199999999999998</v>
      </c>
      <c r="X524">
        <v>1.4335</v>
      </c>
      <c r="Y524">
        <v>113.91</v>
      </c>
      <c r="Z524">
        <v>82.35</v>
      </c>
      <c r="AA524">
        <v>83.27</v>
      </c>
      <c r="AB524">
        <v>0</v>
      </c>
      <c r="AC524">
        <v>1064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 s="101">
        <f ca="1">IF(AND(MAX(OFFSET(D523,-$AJ$5,0):D523)&lt;D524),1,IF(AND(MIN(OFFSET(D523,-$AJ$5,0):D523)&gt;D524),-1,AJ523))</f>
        <v>1</v>
      </c>
      <c r="AK524" s="101"/>
      <c r="AL524" s="101"/>
      <c r="AM524" s="101"/>
      <c r="AN524" s="101"/>
      <c r="AO524" s="101"/>
      <c r="AP524" s="101"/>
      <c r="AQ524" s="1">
        <v>3618</v>
      </c>
      <c r="AR524" s="1">
        <v>3631</v>
      </c>
      <c r="AS524" s="1">
        <v>3616</v>
      </c>
      <c r="AT524" s="1">
        <v>3624</v>
      </c>
      <c r="AU524" s="1">
        <v>3629</v>
      </c>
      <c r="AV524" s="1">
        <v>3639</v>
      </c>
      <c r="AW524" s="1">
        <v>3618</v>
      </c>
      <c r="AX524" s="1">
        <v>3627</v>
      </c>
    </row>
    <row r="525" spans="1:58">
      <c r="A525" s="47">
        <v>2011</v>
      </c>
      <c r="B525" s="47">
        <v>5</v>
      </c>
      <c r="C525" s="98">
        <v>40584</v>
      </c>
      <c r="D525">
        <v>12229.29</v>
      </c>
      <c r="E525">
        <v>1321.87</v>
      </c>
      <c r="F525">
        <v>2790.45</v>
      </c>
      <c r="G525">
        <v>10615</v>
      </c>
      <c r="H525">
        <v>6060</v>
      </c>
      <c r="I525">
        <v>7328</v>
      </c>
      <c r="J525">
        <v>0</v>
      </c>
      <c r="K525">
        <v>0</v>
      </c>
      <c r="L525">
        <v>1356.7</v>
      </c>
      <c r="M525">
        <v>0</v>
      </c>
      <c r="N525">
        <v>1804</v>
      </c>
      <c r="O525">
        <v>89</v>
      </c>
      <c r="P525">
        <v>717.25</v>
      </c>
      <c r="Q525">
        <v>1416</v>
      </c>
      <c r="R525">
        <v>12229.29</v>
      </c>
      <c r="S525">
        <v>1321.87</v>
      </c>
      <c r="T525">
        <v>2790.45</v>
      </c>
      <c r="U525">
        <v>16.09</v>
      </c>
      <c r="V525">
        <v>3.71</v>
      </c>
      <c r="W525">
        <v>2.4</v>
      </c>
      <c r="X525">
        <v>1.4357</v>
      </c>
      <c r="Y525">
        <v>114.15</v>
      </c>
      <c r="Z525">
        <v>82.35</v>
      </c>
      <c r="AA525">
        <v>83.56</v>
      </c>
      <c r="AB525">
        <v>0</v>
      </c>
      <c r="AC525">
        <v>1178</v>
      </c>
      <c r="AD525">
        <v>0</v>
      </c>
      <c r="AE525">
        <v>0</v>
      </c>
      <c r="AF525">
        <v>0</v>
      </c>
      <c r="AG525">
        <v>0</v>
      </c>
      <c r="AH525">
        <v>2.36</v>
      </c>
      <c r="AI525">
        <v>3.64</v>
      </c>
      <c r="AJ525" s="101">
        <f ca="1">IF(AND(MAX(OFFSET(OFFSET(D524,0,$AJ$6),-$AJ$5,0):OFFSET(D524,0,$AJ$6))&lt;OFFSET(D524,1,$AJ$6)),1,IF(AND(MIN(OFFSET(OFFSET(D524,0,$AJ$6),-$AJ$5,0):OFFSET(D524,0,$AJ$6))&gt;OFFSET(D524,1,$AJ$6)),-1,AJ524))</f>
        <v>1</v>
      </c>
      <c r="AK525" s="101">
        <f ca="1">IF(AND(MAX(OFFSET(U524,-$AK$5,0):U524)&lt;U525),1,IF(AND(MIN(OFFSET(U524,-$AK$5,0):U524)&gt;U525),-1,AK524))</f>
        <v>1</v>
      </c>
      <c r="AL525" s="101">
        <f ca="1">IF(AND(MAX(OFFSET(AI524,-$AL$5,0):AI524)&lt;AI525),1,IF(AND(MIN(OFFSET(AI524,-$AL$5,0):AI524)&gt;AI525),-1,AL524))</f>
        <v>1</v>
      </c>
      <c r="AM525" s="101">
        <f ca="1">IF(AND(MAX(OFFSET(V524,-$AM$5,0):V524)&lt;V525),1,IF(AND(MIN(OFFSET(V524,-$AM$5,0):V524)&gt;V525),-1,AM524))</f>
        <v>0</v>
      </c>
      <c r="AN525" s="101">
        <f ca="1">IF(AND(MAX(OFFSET(AA524,-$AN$5,0):AA524)&lt;AA525),1,IF(AND(MIN(OFFSET(AA524,-$AN$5,0):AA524)&gt;AA525),-1,AN524))</f>
        <v>1</v>
      </c>
      <c r="AO525" s="101">
        <f ca="1">IF(AND(MAX(OFFSET(Y524,-$AP$5,0):Y524)&lt;Y525),1,IF(AND(MIN(OFFSET(Y524,-$AP$5,0):Y524)&gt;Y525),-1,AO524))</f>
        <v>0</v>
      </c>
      <c r="AP525" s="101">
        <f ca="1">IF(AND(MAX(OFFSET(Z524,-$AP$5,0):Z524)&lt;Z525),1,IF(AND(MIN(OFFSET(Z524,-$AP$5,0):Z524)&gt;Z525),-1,AP524))</f>
        <v>0</v>
      </c>
      <c r="AQ525" s="1">
        <v>3628</v>
      </c>
      <c r="AR525" s="1">
        <v>3632</v>
      </c>
      <c r="AS525" s="1">
        <v>3619</v>
      </c>
      <c r="AT525" s="1">
        <v>3628</v>
      </c>
      <c r="AU525" s="1">
        <v>3629</v>
      </c>
      <c r="AV525" s="1">
        <v>3663</v>
      </c>
      <c r="AW525" s="1">
        <v>3618</v>
      </c>
      <c r="AX525" s="1">
        <v>3656</v>
      </c>
      <c r="AY525">
        <f>AQ526-AU525</f>
        <v>19</v>
      </c>
      <c r="AZ525">
        <f>SUM(AY525,AZ524)</f>
        <v>19</v>
      </c>
      <c r="BA525" t="str">
        <f>IF(OR(SUM(AK524:AM524)&gt;=1,SUM(AN524:AP524)&gt;=1),AY525,"")</f>
        <v/>
      </c>
      <c r="BB525">
        <f>SUM(BA525,BB524)</f>
        <v>0</v>
      </c>
      <c r="BC525">
        <f>AU525-AQ525</f>
        <v>1</v>
      </c>
      <c r="BD525">
        <f>SUM(BC525,BD524)</f>
        <v>1</v>
      </c>
      <c r="BE525">
        <f ca="1">IF(AJ524=1,BC525,"")</f>
        <v>1</v>
      </c>
      <c r="BF525">
        <f ca="1">SUM(BE525,BF524)</f>
        <v>1</v>
      </c>
    </row>
    <row r="526" spans="1:58">
      <c r="A526" s="47">
        <v>2011</v>
      </c>
      <c r="B526" s="47">
        <v>2</v>
      </c>
      <c r="C526" s="98">
        <v>40588</v>
      </c>
      <c r="D526">
        <v>12268.19</v>
      </c>
      <c r="E526">
        <v>1332.32</v>
      </c>
      <c r="F526">
        <v>2817.18</v>
      </c>
      <c r="G526">
        <v>10720</v>
      </c>
      <c r="H526">
        <v>6069</v>
      </c>
      <c r="I526">
        <v>7417</v>
      </c>
      <c r="J526">
        <v>0</v>
      </c>
      <c r="K526">
        <v>0</v>
      </c>
      <c r="L526">
        <v>1362.7</v>
      </c>
      <c r="M526">
        <v>0</v>
      </c>
      <c r="N526">
        <v>1832.3</v>
      </c>
      <c r="O526">
        <v>88.75</v>
      </c>
      <c r="P526">
        <v>706.5</v>
      </c>
      <c r="Q526">
        <v>1416</v>
      </c>
      <c r="R526">
        <v>12268.19</v>
      </c>
      <c r="S526">
        <v>1332.32</v>
      </c>
      <c r="T526">
        <v>2817.18</v>
      </c>
      <c r="U526">
        <v>15.95</v>
      </c>
      <c r="V526">
        <v>3.61</v>
      </c>
      <c r="W526">
        <v>2.35</v>
      </c>
      <c r="X526">
        <v>1.4197</v>
      </c>
      <c r="Y526">
        <v>113.38</v>
      </c>
      <c r="Z526">
        <v>83.48</v>
      </c>
      <c r="AA526">
        <v>83.51</v>
      </c>
      <c r="AB526">
        <v>0</v>
      </c>
      <c r="AC526">
        <v>1178</v>
      </c>
      <c r="AD526">
        <v>0</v>
      </c>
      <c r="AE526">
        <v>0</v>
      </c>
      <c r="AF526">
        <v>0</v>
      </c>
      <c r="AG526">
        <v>0</v>
      </c>
      <c r="AH526">
        <v>2.35</v>
      </c>
      <c r="AI526">
        <v>3.61</v>
      </c>
      <c r="AJ526" s="101">
        <f ca="1">IF(AND(MAX(OFFSET(OFFSET(D525,0,$AJ$6),-$AJ$5,0):OFFSET(D525,0,$AJ$6))&lt;OFFSET(D525,1,$AJ$6)),1,IF(AND(MIN(OFFSET(OFFSET(D525,0,$AJ$6),-$AJ$5,0):OFFSET(D525,0,$AJ$6))&gt;OFFSET(D525,1,$AJ$6)),-1,AJ525))</f>
        <v>1</v>
      </c>
      <c r="AK526" s="101">
        <f ca="1">IF(AND(MAX(OFFSET(U525,-$AK$5,0):U525)&lt;U526),1,IF(AND(MIN(OFFSET(U525,-$AK$5,0):U525)&gt;U526),-1,AK525))</f>
        <v>1</v>
      </c>
      <c r="AL526" s="101">
        <f ca="1">IF(AND(MAX(OFFSET(AI525,-$AL$5,0):AI525)&lt;AI526),1,IF(AND(MIN(OFFSET(AI525,-$AL$5,0):AI525)&gt;AI526),-1,AL525))</f>
        <v>1</v>
      </c>
      <c r="AM526" s="101">
        <f ca="1">IF(AND(MAX(OFFSET(V525,-$AM$5,0):V525)&lt;V526),1,IF(AND(MIN(OFFSET(V525,-$AM$5,0):V525)&gt;V526),-1,AM525))</f>
        <v>0</v>
      </c>
      <c r="AN526" s="101">
        <f ca="1">IF(AND(MAX(OFFSET(AA525,-$AN$5,0):AA525)&lt;AA526),1,IF(AND(MIN(OFFSET(AA525,-$AN$5,0):AA525)&gt;AA526),-1,AN525))</f>
        <v>1</v>
      </c>
      <c r="AO526" s="101">
        <f ca="1">IF(AND(MAX(OFFSET(Y525,-$AP$5,0):Y525)&lt;Y526),1,IF(AND(MIN(OFFSET(Y525,-$AP$5,0):Y525)&gt;Y526),-1,AO525))</f>
        <v>0</v>
      </c>
      <c r="AP526" s="101">
        <f ca="1">IF(AND(MAX(OFFSET(Z525,-$AP$5,0):Z525)&lt;Z526),1,IF(AND(MIN(OFFSET(Z525,-$AP$5,0):Z525)&gt;Z526),-1,AP525))</f>
        <v>1</v>
      </c>
      <c r="AQ526" s="1">
        <v>3648</v>
      </c>
      <c r="AR526" s="1">
        <v>3649</v>
      </c>
      <c r="AS526" s="1">
        <v>3639</v>
      </c>
      <c r="AT526" s="1">
        <v>3647</v>
      </c>
      <c r="AU526" s="1">
        <v>3649</v>
      </c>
      <c r="AV526" s="1">
        <v>3672</v>
      </c>
      <c r="AW526" s="1">
        <v>3645</v>
      </c>
      <c r="AX526" s="1">
        <v>3663</v>
      </c>
      <c r="AY526">
        <f t="shared" ref="AY526:AY589" si="2">AQ527-AU526</f>
        <v>12</v>
      </c>
      <c r="AZ526">
        <f t="shared" ref="AZ526:AZ589" si="3">SUM(AY526,AZ525)</f>
        <v>31</v>
      </c>
      <c r="BA526">
        <f ca="1">IF(AJ526=1,AY526,"")</f>
        <v>12</v>
      </c>
      <c r="BB526">
        <f t="shared" ref="BB526:BB589" ca="1" si="4">SUM(BA526,BB525)</f>
        <v>12</v>
      </c>
      <c r="BC526">
        <f t="shared" ref="BC526:BC589" si="5">AU526-AQ526</f>
        <v>1</v>
      </c>
      <c r="BD526">
        <f t="shared" ref="BD526:BD589" si="6">SUM(BC526,BD525)</f>
        <v>2</v>
      </c>
      <c r="BE526">
        <f t="shared" ref="BE526:BE589" ca="1" si="7">IF(AJ525=1,BC526,"")</f>
        <v>1</v>
      </c>
      <c r="BF526">
        <f t="shared" ref="BF526:BF589" ca="1" si="8">SUM(BE526,BF525)</f>
        <v>2</v>
      </c>
    </row>
    <row r="527" spans="1:58">
      <c r="A527" s="47">
        <v>2011</v>
      </c>
      <c r="B527" s="47">
        <v>3</v>
      </c>
      <c r="C527" s="98">
        <v>40589</v>
      </c>
      <c r="D527">
        <v>12226.64</v>
      </c>
      <c r="E527">
        <v>1328.01</v>
      </c>
      <c r="F527">
        <v>2804.35</v>
      </c>
      <c r="G527">
        <v>10740</v>
      </c>
      <c r="H527">
        <v>6028</v>
      </c>
      <c r="I527">
        <v>7400</v>
      </c>
      <c r="J527">
        <v>0</v>
      </c>
      <c r="K527">
        <v>0</v>
      </c>
      <c r="L527">
        <v>1373.8</v>
      </c>
      <c r="M527">
        <v>0</v>
      </c>
      <c r="N527">
        <v>1831.9</v>
      </c>
      <c r="O527">
        <v>87.6</v>
      </c>
      <c r="P527">
        <v>701</v>
      </c>
      <c r="Q527">
        <v>1381.25</v>
      </c>
      <c r="R527">
        <v>12226.64</v>
      </c>
      <c r="S527">
        <v>1328.01</v>
      </c>
      <c r="T527">
        <v>2804.35</v>
      </c>
      <c r="U527">
        <v>16.37</v>
      </c>
      <c r="V527">
        <v>3.62</v>
      </c>
      <c r="W527">
        <v>2.34</v>
      </c>
      <c r="X527">
        <v>1.4240999999999999</v>
      </c>
      <c r="Y527">
        <v>111.11</v>
      </c>
      <c r="Z527">
        <v>83.31</v>
      </c>
      <c r="AA527">
        <v>83.42</v>
      </c>
      <c r="AB527">
        <v>0</v>
      </c>
      <c r="AC527">
        <v>1206</v>
      </c>
      <c r="AD527">
        <v>0</v>
      </c>
      <c r="AE527">
        <v>0</v>
      </c>
      <c r="AF527">
        <v>0</v>
      </c>
      <c r="AG527">
        <v>0</v>
      </c>
      <c r="AH527">
        <v>2.33</v>
      </c>
      <c r="AI527">
        <v>3.61</v>
      </c>
      <c r="AJ527" s="101">
        <f ca="1">IF(AND(MAX(OFFSET(OFFSET(D526,0,$AJ$6),-$AJ$5,0):OFFSET(D526,0,$AJ$6))&lt;OFFSET(D526,1,$AJ$6)),1,IF(AND(MIN(OFFSET(OFFSET(D526,0,$AJ$6),-$AJ$5,0):OFFSET(D526,0,$AJ$6))&gt;OFFSET(D526,1,$AJ$6)),-1,AJ526))</f>
        <v>1</v>
      </c>
      <c r="AK527" s="101">
        <f ca="1">IF(AND(MAX(OFFSET(U526,-$AK$5,0):U526)&lt;U527),1,IF(AND(MIN(OFFSET(U526,-$AK$5,0):U526)&gt;U527),-1,AK526))</f>
        <v>1</v>
      </c>
      <c r="AL527" s="101">
        <f ca="1">IF(AND(MAX(OFFSET(AI526,-$AL$5,0):AI526)&lt;AI527),1,IF(AND(MIN(OFFSET(AI526,-$AL$5,0):AI526)&gt;AI527),-1,AL526))</f>
        <v>1</v>
      </c>
      <c r="AM527" s="101">
        <f ca="1">IF(AND(MAX(OFFSET(V526,-$AM$5,0):V526)&lt;V527),1,IF(AND(MIN(OFFSET(V526,-$AM$5,0):V526)&gt;V527),-1,AM526))</f>
        <v>0</v>
      </c>
      <c r="AN527" s="101">
        <f ca="1">IF(AND(MAX(OFFSET(AA526,-$AN$5,0):AA526)&lt;AA527),1,IF(AND(MIN(OFFSET(AA526,-$AN$5,0):AA526)&gt;AA527),-1,AN526))</f>
        <v>1</v>
      </c>
      <c r="AO527" s="101">
        <f ca="1">IF(AND(MAX(OFFSET(Y526,-$AP$5,0):Y526)&lt;Y527),1,IF(AND(MIN(OFFSET(Y526,-$AP$5,0):Y526)&gt;Y527),-1,AO526))</f>
        <v>-1</v>
      </c>
      <c r="AP527" s="101">
        <f ca="1">IF(AND(MAX(OFFSET(Z526,-$AP$5,0):Z526)&lt;Z527),1,IF(AND(MIN(OFFSET(Z526,-$AP$5,0):Z526)&gt;Z527),-1,AP526))</f>
        <v>1</v>
      </c>
      <c r="AQ527" s="1">
        <v>3661</v>
      </c>
      <c r="AR527" s="1">
        <v>3682</v>
      </c>
      <c r="AS527" s="1">
        <v>3658</v>
      </c>
      <c r="AT527" s="1">
        <v>3677</v>
      </c>
      <c r="AU527" s="1">
        <v>3679</v>
      </c>
      <c r="AV527" s="1">
        <v>3721</v>
      </c>
      <c r="AW527" s="1">
        <v>3676</v>
      </c>
      <c r="AX527" s="1">
        <v>3713</v>
      </c>
      <c r="AY527">
        <f t="shared" si="2"/>
        <v>25</v>
      </c>
      <c r="AZ527">
        <f t="shared" si="3"/>
        <v>56</v>
      </c>
      <c r="BA527">
        <f ca="1">IF(AJ527=1,AY527,"")</f>
        <v>25</v>
      </c>
      <c r="BB527">
        <f t="shared" ca="1" si="4"/>
        <v>37</v>
      </c>
      <c r="BC527">
        <f t="shared" si="5"/>
        <v>18</v>
      </c>
      <c r="BD527">
        <f t="shared" si="6"/>
        <v>20</v>
      </c>
      <c r="BE527">
        <f t="shared" ca="1" si="7"/>
        <v>18</v>
      </c>
      <c r="BF527">
        <f t="shared" ca="1" si="8"/>
        <v>20</v>
      </c>
    </row>
    <row r="528" spans="1:58">
      <c r="A528" s="47">
        <v>2011</v>
      </c>
      <c r="B528" s="47">
        <v>4</v>
      </c>
      <c r="C528" s="98">
        <v>40590</v>
      </c>
      <c r="D528">
        <v>12288.17</v>
      </c>
      <c r="E528">
        <v>1336.32</v>
      </c>
      <c r="F528">
        <v>2825.56</v>
      </c>
      <c r="G528">
        <v>10800</v>
      </c>
      <c r="H528">
        <v>6085</v>
      </c>
      <c r="I528">
        <v>7421</v>
      </c>
      <c r="J528">
        <v>0</v>
      </c>
      <c r="K528">
        <v>0</v>
      </c>
      <c r="L528">
        <v>1375.3</v>
      </c>
      <c r="M528">
        <v>0</v>
      </c>
      <c r="N528">
        <v>1832</v>
      </c>
      <c r="O528">
        <v>87.97</v>
      </c>
      <c r="P528">
        <v>701</v>
      </c>
      <c r="Q528">
        <v>1378.5</v>
      </c>
      <c r="R528">
        <v>12288.17</v>
      </c>
      <c r="S528">
        <v>1336.32</v>
      </c>
      <c r="T528">
        <v>2825.56</v>
      </c>
      <c r="U528">
        <v>16.72</v>
      </c>
      <c r="V528">
        <v>3.62</v>
      </c>
      <c r="W528">
        <v>2.35</v>
      </c>
      <c r="X528">
        <v>1.4240999999999999</v>
      </c>
      <c r="Y528">
        <v>111.34</v>
      </c>
      <c r="Z528">
        <v>83.76</v>
      </c>
      <c r="AA528">
        <v>83.96</v>
      </c>
      <c r="AB528">
        <v>0</v>
      </c>
      <c r="AC528">
        <v>1236</v>
      </c>
      <c r="AD528">
        <v>0</v>
      </c>
      <c r="AE528">
        <v>0</v>
      </c>
      <c r="AF528">
        <v>0</v>
      </c>
      <c r="AG528">
        <v>0</v>
      </c>
      <c r="AH528">
        <v>2.34</v>
      </c>
      <c r="AI528">
        <v>3.62</v>
      </c>
      <c r="AJ528" s="101">
        <f ca="1">IF(AND(MAX(OFFSET(OFFSET(D527,0,$AJ$6),-$AJ$5,0):OFFSET(D527,0,$AJ$6))&lt;OFFSET(D527,1,$AJ$6)),1,IF(AND(MIN(OFFSET(OFFSET(D527,0,$AJ$6),-$AJ$5,0):OFFSET(D527,0,$AJ$6))&gt;OFFSET(D527,1,$AJ$6)),-1,AJ527))</f>
        <v>1</v>
      </c>
      <c r="AK528" s="101">
        <f ca="1">IF(AND(MAX(OFFSET(U527,-$AK$5,0):U527)&lt;U528),1,IF(AND(MIN(OFFSET(U527,-$AK$5,0):U527)&gt;U528),-1,AK527))</f>
        <v>1</v>
      </c>
      <c r="AL528" s="101">
        <f ca="1">IF(AND(MAX(OFFSET(AI527,-$AL$5,0):AI527)&lt;AI528),1,IF(AND(MIN(OFFSET(AI527,-$AL$5,0):AI527)&gt;AI528),-1,AL527))</f>
        <v>1</v>
      </c>
      <c r="AM528" s="101">
        <f ca="1">IF(AND(MAX(OFFSET(V527,-$AM$5,0):V527)&lt;V528),1,IF(AND(MIN(OFFSET(V527,-$AM$5,0):V527)&gt;V528),-1,AM527))</f>
        <v>0</v>
      </c>
      <c r="AN528" s="101">
        <f ca="1">IF(AND(MAX(OFFSET(AA527,-$AN$5,0):AA527)&lt;AA528),1,IF(AND(MIN(OFFSET(AA527,-$AN$5,0):AA527)&gt;AA528),-1,AN527))</f>
        <v>1</v>
      </c>
      <c r="AO528" s="101">
        <f ca="1">IF(AND(MAX(OFFSET(Y527,-$AP$5,0):Y527)&lt;Y528),1,IF(AND(MIN(OFFSET(Y527,-$AP$5,0):Y527)&gt;Y528),-1,AO527))</f>
        <v>-1</v>
      </c>
      <c r="AP528" s="101">
        <f ca="1">IF(AND(MAX(OFFSET(Z527,-$AP$5,0):Z527)&lt;Z528),1,IF(AND(MIN(OFFSET(Z527,-$AP$5,0):Z527)&gt;Z528),-1,AP527))</f>
        <v>1</v>
      </c>
      <c r="AQ528" s="1">
        <v>3704</v>
      </c>
      <c r="AR528" s="1">
        <v>3710</v>
      </c>
      <c r="AS528" s="1">
        <v>3700</v>
      </c>
      <c r="AT528" s="1">
        <v>3706</v>
      </c>
      <c r="AU528" s="1">
        <v>3713</v>
      </c>
      <c r="AV528" s="1">
        <v>3724</v>
      </c>
      <c r="AW528" s="1">
        <v>3698</v>
      </c>
      <c r="AX528" s="1">
        <v>3707</v>
      </c>
      <c r="AY528">
        <f t="shared" si="2"/>
        <v>-6</v>
      </c>
      <c r="AZ528">
        <f t="shared" si="3"/>
        <v>50</v>
      </c>
      <c r="BA528">
        <f ca="1">IF(AJ527=1,AY528,"")</f>
        <v>-6</v>
      </c>
      <c r="BB528">
        <f t="shared" ca="1" si="4"/>
        <v>31</v>
      </c>
      <c r="BC528">
        <f t="shared" si="5"/>
        <v>9</v>
      </c>
      <c r="BD528">
        <f t="shared" si="6"/>
        <v>29</v>
      </c>
      <c r="BE528">
        <f t="shared" ca="1" si="7"/>
        <v>9</v>
      </c>
      <c r="BF528">
        <f t="shared" ca="1" si="8"/>
        <v>29</v>
      </c>
    </row>
    <row r="529" spans="1:58">
      <c r="A529" s="47">
        <v>2011</v>
      </c>
      <c r="B529" s="47">
        <v>5</v>
      </c>
      <c r="C529" s="98">
        <v>40591</v>
      </c>
      <c r="D529">
        <v>12318.14</v>
      </c>
      <c r="E529">
        <v>1340.43</v>
      </c>
      <c r="F529">
        <v>2831.58</v>
      </c>
      <c r="G529">
        <v>10835</v>
      </c>
      <c r="H529">
        <v>6090</v>
      </c>
      <c r="I529">
        <v>7410</v>
      </c>
      <c r="J529">
        <v>0</v>
      </c>
      <c r="K529">
        <v>0</v>
      </c>
      <c r="L529">
        <v>1383.8</v>
      </c>
      <c r="M529">
        <v>0</v>
      </c>
      <c r="N529">
        <v>1847.7</v>
      </c>
      <c r="O529">
        <v>89.08</v>
      </c>
      <c r="P529">
        <v>723</v>
      </c>
      <c r="Q529">
        <v>1416.5</v>
      </c>
      <c r="R529">
        <v>12318.14</v>
      </c>
      <c r="S529">
        <v>1340.43</v>
      </c>
      <c r="T529">
        <v>2831.58</v>
      </c>
      <c r="U529">
        <v>16.59</v>
      </c>
      <c r="V529">
        <v>3.57</v>
      </c>
      <c r="W529">
        <v>2.2799999999999998</v>
      </c>
      <c r="X529">
        <v>1.4176</v>
      </c>
      <c r="Y529">
        <v>111.34</v>
      </c>
      <c r="Z529">
        <v>83.67</v>
      </c>
      <c r="AA529">
        <v>84.26</v>
      </c>
      <c r="AB529">
        <v>0</v>
      </c>
      <c r="AC529">
        <v>1271</v>
      </c>
      <c r="AD529">
        <v>0</v>
      </c>
      <c r="AE529">
        <v>0</v>
      </c>
      <c r="AF529">
        <v>0</v>
      </c>
      <c r="AG529">
        <v>0</v>
      </c>
      <c r="AH529">
        <v>2.2799999999999998</v>
      </c>
      <c r="AI529">
        <v>3.57</v>
      </c>
      <c r="AJ529" s="101">
        <f ca="1">IF(AND(MAX(OFFSET(OFFSET(D528,0,$AJ$6),-$AJ$5,0):OFFSET(D528,0,$AJ$6))&lt;OFFSET(D528,1,$AJ$6)),1,IF(AND(MIN(OFFSET(OFFSET(D528,0,$AJ$6),-$AJ$5,0):OFFSET(D528,0,$AJ$6))&gt;OFFSET(D528,1,$AJ$6)),-1,AJ528))</f>
        <v>1</v>
      </c>
      <c r="AK529" s="101">
        <f ca="1">IF(AND(MAX(OFFSET(U528,-$AK$5,0):U528)&lt;U529),1,IF(AND(MIN(OFFSET(U528,-$AK$5,0):U528)&gt;U529),-1,AK528))</f>
        <v>1</v>
      </c>
      <c r="AL529" s="101">
        <f ca="1">IF(AND(MAX(OFFSET(AI528,-$AL$5,0):AI528)&lt;AI529),1,IF(AND(MIN(OFFSET(AI528,-$AL$5,0):AI528)&gt;AI529),-1,AL528))</f>
        <v>1</v>
      </c>
      <c r="AM529" s="101">
        <f ca="1">IF(AND(MAX(OFFSET(V528,-$AM$5,0):V528)&lt;V529),1,IF(AND(MIN(OFFSET(V528,-$AM$5,0):V528)&gt;V529),-1,AM528))</f>
        <v>0</v>
      </c>
      <c r="AN529" s="101">
        <f ca="1">IF(AND(MAX(OFFSET(AA528,-$AN$5,0):AA528)&lt;AA529),1,IF(AND(MIN(OFFSET(AA528,-$AN$5,0):AA528)&gt;AA529),-1,AN528))</f>
        <v>1</v>
      </c>
      <c r="AO529" s="101">
        <f ca="1">IF(AND(MAX(OFFSET(Y528,-$AP$5,0):Y528)&lt;Y529),1,IF(AND(MIN(OFFSET(Y528,-$AP$5,0):Y528)&gt;Y529),-1,AO528))</f>
        <v>-1</v>
      </c>
      <c r="AP529" s="101">
        <f ca="1">IF(AND(MAX(OFFSET(Z528,-$AP$5,0):Z528)&lt;Z529),1,IF(AND(MIN(OFFSET(Z528,-$AP$5,0):Z528)&gt;Z529),-1,AP528))</f>
        <v>1</v>
      </c>
      <c r="AQ529" s="1">
        <v>3707</v>
      </c>
      <c r="AR529" s="1">
        <v>3716</v>
      </c>
      <c r="AS529" s="1">
        <v>3702</v>
      </c>
      <c r="AT529" s="1">
        <v>3713</v>
      </c>
      <c r="AU529" s="1">
        <v>3715</v>
      </c>
      <c r="AV529" s="1">
        <v>3720</v>
      </c>
      <c r="AW529" s="1">
        <v>3703</v>
      </c>
      <c r="AX529" s="1">
        <v>3718</v>
      </c>
      <c r="AY529">
        <f t="shared" si="2"/>
        <v>2</v>
      </c>
      <c r="AZ529">
        <f t="shared" si="3"/>
        <v>52</v>
      </c>
      <c r="BA529">
        <f t="shared" ref="BA529:BA592" ca="1" si="9">IF(AJ528=1,AY529,"")</f>
        <v>2</v>
      </c>
      <c r="BB529">
        <f t="shared" ca="1" si="4"/>
        <v>33</v>
      </c>
      <c r="BC529">
        <f t="shared" si="5"/>
        <v>8</v>
      </c>
      <c r="BD529">
        <f t="shared" si="6"/>
        <v>37</v>
      </c>
      <c r="BE529">
        <f t="shared" ca="1" si="7"/>
        <v>8</v>
      </c>
      <c r="BF529">
        <f t="shared" ca="1" si="8"/>
        <v>37</v>
      </c>
    </row>
    <row r="530" spans="1:58">
      <c r="A530" s="47">
        <v>2011</v>
      </c>
      <c r="B530" s="47">
        <v>6</v>
      </c>
      <c r="C530" s="98">
        <v>40592</v>
      </c>
      <c r="D530">
        <v>12391.25</v>
      </c>
      <c r="E530">
        <v>1343.01</v>
      </c>
      <c r="F530">
        <v>2833.95</v>
      </c>
      <c r="G530">
        <v>10845</v>
      </c>
      <c r="H530">
        <v>6090</v>
      </c>
      <c r="I530">
        <v>7410</v>
      </c>
      <c r="J530">
        <v>0</v>
      </c>
      <c r="K530">
        <v>0</v>
      </c>
      <c r="L530">
        <v>1389.4</v>
      </c>
      <c r="M530">
        <v>0</v>
      </c>
      <c r="N530">
        <v>1838.4</v>
      </c>
      <c r="O530">
        <v>89.81</v>
      </c>
      <c r="P530">
        <v>720.25</v>
      </c>
      <c r="Q530">
        <v>1373.5</v>
      </c>
      <c r="R530">
        <v>12391.25</v>
      </c>
      <c r="S530">
        <v>1343.01</v>
      </c>
      <c r="T530">
        <v>2833.95</v>
      </c>
      <c r="U530">
        <v>16.43</v>
      </c>
      <c r="V530">
        <v>3.59</v>
      </c>
      <c r="W530">
        <v>2.27</v>
      </c>
      <c r="X530">
        <v>1.4236</v>
      </c>
      <c r="Y530">
        <v>110.52</v>
      </c>
      <c r="Z530">
        <v>83.3</v>
      </c>
      <c r="AA530">
        <v>84.28</v>
      </c>
      <c r="AB530">
        <v>0</v>
      </c>
      <c r="AC530">
        <v>1292</v>
      </c>
      <c r="AD530">
        <v>0</v>
      </c>
      <c r="AE530">
        <v>0</v>
      </c>
      <c r="AF530">
        <v>0</v>
      </c>
      <c r="AG530">
        <v>0</v>
      </c>
      <c r="AH530">
        <v>2.27</v>
      </c>
      <c r="AI530">
        <v>3.58</v>
      </c>
      <c r="AJ530" s="101">
        <f ca="1">IF(AND(MAX(OFFSET(OFFSET(D529,0,$AJ$6),-$AJ$5,0):OFFSET(D529,0,$AJ$6))&lt;OFFSET(D529,1,$AJ$6)),1,IF(AND(MIN(OFFSET(OFFSET(D529,0,$AJ$6),-$AJ$5,0):OFFSET(D529,0,$AJ$6))&gt;OFFSET(D529,1,$AJ$6)),-1,AJ529))</f>
        <v>1</v>
      </c>
      <c r="AK530" s="101">
        <f ca="1">IF(AND(MAX(OFFSET(U529,-$AK$5,0):U529)&lt;U530),1,IF(AND(MIN(OFFSET(U529,-$AK$5,0):U529)&gt;U530),-1,AK529))</f>
        <v>-1</v>
      </c>
      <c r="AL530" s="101">
        <f ca="1">IF(AND(MAX(OFFSET(AI529,-$AL$5,0):AI529)&lt;AI530),1,IF(AND(MIN(OFFSET(AI529,-$AL$5,0):AI529)&gt;AI530),-1,AL529))</f>
        <v>1</v>
      </c>
      <c r="AM530" s="101">
        <f ca="1">IF(AND(MAX(OFFSET(V529,-$AM$5,0):V529)&lt;V530),1,IF(AND(MIN(OFFSET(V529,-$AM$5,0):V529)&gt;V530),-1,AM529))</f>
        <v>0</v>
      </c>
      <c r="AN530" s="101">
        <f ca="1">IF(AND(MAX(OFFSET(AA529,-$AN$5,0):AA529)&lt;AA530),1,IF(AND(MIN(OFFSET(AA529,-$AN$5,0):AA529)&gt;AA530),-1,AN529))</f>
        <v>1</v>
      </c>
      <c r="AO530" s="101">
        <f ca="1">IF(AND(MAX(OFFSET(Y529,-$AP$5,0):Y529)&lt;Y530),1,IF(AND(MIN(OFFSET(Y529,-$AP$5,0):Y529)&gt;Y530),-1,AO529))</f>
        <v>-1</v>
      </c>
      <c r="AP530" s="101">
        <f ca="1">IF(AND(MAX(OFFSET(Z529,-$AP$5,0):Z529)&lt;Z530),1,IF(AND(MIN(OFFSET(Z529,-$AP$5,0):Z529)&gt;Z530),-1,AP529))</f>
        <v>1</v>
      </c>
      <c r="AQ530" s="1">
        <v>3717</v>
      </c>
      <c r="AR530" s="1">
        <v>3720</v>
      </c>
      <c r="AS530" s="1">
        <v>3715</v>
      </c>
      <c r="AT530" s="1">
        <v>3716</v>
      </c>
      <c r="AU530" s="1">
        <v>3722</v>
      </c>
      <c r="AV530" s="1">
        <v>3732</v>
      </c>
      <c r="AW530" s="1">
        <v>3715</v>
      </c>
      <c r="AX530" s="1">
        <v>3718</v>
      </c>
      <c r="AY530">
        <f t="shared" si="2"/>
        <v>5</v>
      </c>
      <c r="AZ530">
        <f t="shared" si="3"/>
        <v>57</v>
      </c>
      <c r="BA530">
        <f t="shared" ca="1" si="9"/>
        <v>5</v>
      </c>
      <c r="BB530">
        <f t="shared" ca="1" si="4"/>
        <v>38</v>
      </c>
      <c r="BC530">
        <f t="shared" si="5"/>
        <v>5</v>
      </c>
      <c r="BD530">
        <f t="shared" si="6"/>
        <v>42</v>
      </c>
      <c r="BE530">
        <f t="shared" ca="1" si="7"/>
        <v>5</v>
      </c>
      <c r="BF530">
        <f t="shared" ca="1" si="8"/>
        <v>42</v>
      </c>
    </row>
    <row r="531" spans="1:58">
      <c r="A531" s="47">
        <v>2011</v>
      </c>
      <c r="B531" s="47">
        <v>2</v>
      </c>
      <c r="C531" s="98">
        <v>40595</v>
      </c>
      <c r="D531">
        <v>12391.25</v>
      </c>
      <c r="E531">
        <v>1343.01</v>
      </c>
      <c r="F531">
        <v>2833.95</v>
      </c>
      <c r="G531">
        <v>10860</v>
      </c>
      <c r="H531">
        <v>6000</v>
      </c>
      <c r="I531">
        <v>7324</v>
      </c>
      <c r="J531">
        <v>0</v>
      </c>
      <c r="K531">
        <v>0</v>
      </c>
      <c r="L531">
        <v>1407</v>
      </c>
      <c r="M531">
        <v>0</v>
      </c>
      <c r="N531">
        <v>1854</v>
      </c>
      <c r="O531">
        <v>95.39</v>
      </c>
      <c r="P531">
        <v>720.25</v>
      </c>
      <c r="Q531">
        <v>1381</v>
      </c>
      <c r="R531">
        <v>12391.25</v>
      </c>
      <c r="S531">
        <v>1343.01</v>
      </c>
      <c r="T531">
        <v>2833.95</v>
      </c>
      <c r="U531">
        <v>16.43</v>
      </c>
      <c r="V531">
        <v>3.59</v>
      </c>
      <c r="W531">
        <v>2.27</v>
      </c>
      <c r="X531">
        <v>1.4236</v>
      </c>
      <c r="Y531">
        <v>108.58</v>
      </c>
      <c r="Z531">
        <v>83.3</v>
      </c>
      <c r="AA531">
        <v>84.28</v>
      </c>
      <c r="AB531">
        <v>0</v>
      </c>
      <c r="AC531">
        <v>1301</v>
      </c>
      <c r="AD531">
        <v>0</v>
      </c>
      <c r="AE531">
        <v>0</v>
      </c>
      <c r="AF531">
        <v>0</v>
      </c>
      <c r="AG531">
        <v>0</v>
      </c>
      <c r="AH531">
        <v>2.27</v>
      </c>
      <c r="AI531">
        <v>3.58</v>
      </c>
      <c r="AJ531" s="101">
        <f ca="1">IF(AND(MAX(OFFSET(OFFSET(D530,0,$AJ$6),-$AJ$5,0):OFFSET(D530,0,$AJ$6))&lt;OFFSET(D530,1,$AJ$6)),1,IF(AND(MIN(OFFSET(OFFSET(D530,0,$AJ$6),-$AJ$5,0):OFFSET(D530,0,$AJ$6))&gt;OFFSET(D530,1,$AJ$6)),-1,AJ530))</f>
        <v>1</v>
      </c>
      <c r="AK531" s="101">
        <f ca="1">IF(AND(MAX(OFFSET(U530,-$AK$5,0):U530)&lt;U531),1,IF(AND(MIN(OFFSET(U530,-$AK$5,0):U530)&gt;U531),-1,AK530))</f>
        <v>-1</v>
      </c>
      <c r="AL531" s="101">
        <f ca="1">IF(AND(MAX(OFFSET(AI530,-$AL$5,0):AI530)&lt;AI531),1,IF(AND(MIN(OFFSET(AI530,-$AL$5,0):AI530)&gt;AI531),-1,AL530))</f>
        <v>1</v>
      </c>
      <c r="AM531" s="101">
        <f ca="1">IF(AND(MAX(OFFSET(V530,-$AM$5,0):V530)&lt;V531),1,IF(AND(MIN(OFFSET(V530,-$AM$5,0):V530)&gt;V531),-1,AM530))</f>
        <v>0</v>
      </c>
      <c r="AN531" s="101">
        <f ca="1">IF(AND(MAX(OFFSET(AA530,-$AN$5,0):AA530)&lt;AA531),1,IF(AND(MIN(OFFSET(AA530,-$AN$5,0):AA530)&gt;AA531),-1,AN530))</f>
        <v>1</v>
      </c>
      <c r="AO531" s="101">
        <f ca="1">IF(AND(MAX(OFFSET(Y530,-$AP$5,0):Y530)&lt;Y531),1,IF(AND(MIN(OFFSET(Y530,-$AP$5,0):Y530)&gt;Y531),-1,AO530))</f>
        <v>-1</v>
      </c>
      <c r="AP531" s="101">
        <f ca="1">IF(AND(MAX(OFFSET(Z530,-$AP$5,0):Z530)&lt;Z531),1,IF(AND(MIN(OFFSET(Z530,-$AP$5,0):Z530)&gt;Z531),-1,AP530))</f>
        <v>1</v>
      </c>
      <c r="AQ531" s="1">
        <v>3727</v>
      </c>
      <c r="AR531" s="1">
        <v>3742</v>
      </c>
      <c r="AS531" s="1">
        <v>3726</v>
      </c>
      <c r="AT531" s="1">
        <v>3739</v>
      </c>
      <c r="AU531" s="1">
        <v>3744</v>
      </c>
      <c r="AV531" s="1">
        <v>3774</v>
      </c>
      <c r="AW531" s="1">
        <v>3742</v>
      </c>
      <c r="AX531" s="1">
        <v>3770</v>
      </c>
      <c r="AY531">
        <f t="shared" si="2"/>
        <v>29</v>
      </c>
      <c r="AZ531">
        <f t="shared" si="3"/>
        <v>86</v>
      </c>
      <c r="BA531">
        <f t="shared" ca="1" si="9"/>
        <v>29</v>
      </c>
      <c r="BB531">
        <f t="shared" ca="1" si="4"/>
        <v>67</v>
      </c>
      <c r="BC531">
        <f t="shared" si="5"/>
        <v>17</v>
      </c>
      <c r="BD531">
        <f t="shared" si="6"/>
        <v>59</v>
      </c>
      <c r="BE531">
        <f t="shared" ca="1" si="7"/>
        <v>17</v>
      </c>
      <c r="BF531">
        <f t="shared" ca="1" si="8"/>
        <v>59</v>
      </c>
    </row>
    <row r="532" spans="1:58">
      <c r="A532" s="47">
        <v>2011</v>
      </c>
      <c r="B532" s="47">
        <v>3</v>
      </c>
      <c r="C532" s="98">
        <v>40596</v>
      </c>
      <c r="D532">
        <v>12212.79</v>
      </c>
      <c r="E532">
        <v>1315.44</v>
      </c>
      <c r="F532">
        <v>2756.42</v>
      </c>
      <c r="G532">
        <v>10655</v>
      </c>
      <c r="H532">
        <v>5942</v>
      </c>
      <c r="I532">
        <v>7272</v>
      </c>
      <c r="J532">
        <v>0</v>
      </c>
      <c r="K532">
        <v>0</v>
      </c>
      <c r="L532">
        <v>1398.6</v>
      </c>
      <c r="M532">
        <v>0</v>
      </c>
      <c r="N532">
        <v>1792</v>
      </c>
      <c r="O532">
        <v>95.27</v>
      </c>
      <c r="P532">
        <v>690.25</v>
      </c>
      <c r="Q532">
        <v>1311</v>
      </c>
      <c r="R532">
        <v>12212.79</v>
      </c>
      <c r="S532">
        <v>1315.44</v>
      </c>
      <c r="T532">
        <v>2756.42</v>
      </c>
      <c r="U532">
        <v>20.8</v>
      </c>
      <c r="V532">
        <v>3.46</v>
      </c>
      <c r="W532">
        <v>2.14</v>
      </c>
      <c r="X532">
        <v>1.4238</v>
      </c>
      <c r="Y532">
        <v>110.63</v>
      </c>
      <c r="Z532">
        <v>83.13</v>
      </c>
      <c r="AA532">
        <v>82.65</v>
      </c>
      <c r="AB532">
        <v>0</v>
      </c>
      <c r="AC532">
        <v>1295</v>
      </c>
      <c r="AD532">
        <v>0</v>
      </c>
      <c r="AE532">
        <v>0</v>
      </c>
      <c r="AF532">
        <v>0</v>
      </c>
      <c r="AG532">
        <v>0</v>
      </c>
      <c r="AH532">
        <v>2.13</v>
      </c>
      <c r="AI532">
        <v>3.46</v>
      </c>
      <c r="AJ532" s="101">
        <f ca="1">IF(AND(MAX(OFFSET(OFFSET(D531,0,$AJ$6),-$AJ$5,0):OFFSET(D531,0,$AJ$6))&lt;OFFSET(D531,1,$AJ$6)),1,IF(AND(MIN(OFFSET(OFFSET(D531,0,$AJ$6),-$AJ$5,0):OFFSET(D531,0,$AJ$6))&gt;OFFSET(D531,1,$AJ$6)),-1,AJ531))</f>
        <v>1</v>
      </c>
      <c r="AK532" s="101">
        <f ca="1">IF(AND(MAX(OFFSET(U531,-$AK$5,0):U531)&lt;U532),1,IF(AND(MIN(OFFSET(U531,-$AK$5,0):U531)&gt;U532),-1,AK531))</f>
        <v>1</v>
      </c>
      <c r="AL532" s="101">
        <f ca="1">IF(AND(MAX(OFFSET(AI531,-$AL$5,0):AI531)&lt;AI532),1,IF(AND(MIN(OFFSET(AI531,-$AL$5,0):AI531)&gt;AI532),-1,AL531))</f>
        <v>1</v>
      </c>
      <c r="AM532" s="101">
        <f ca="1">IF(AND(MAX(OFFSET(V531,-$AM$5,0):V531)&lt;V532),1,IF(AND(MIN(OFFSET(V531,-$AM$5,0):V531)&gt;V532),-1,AM531))</f>
        <v>0</v>
      </c>
      <c r="AN532" s="101">
        <f ca="1">IF(AND(MAX(OFFSET(AA531,-$AN$5,0):AA531)&lt;AA532),1,IF(AND(MIN(OFFSET(AA531,-$AN$5,0):AA531)&gt;AA532),-1,AN531))</f>
        <v>-1</v>
      </c>
      <c r="AO532" s="101">
        <f ca="1">IF(AND(MAX(OFFSET(Y531,-$AP$5,0):Y531)&lt;Y532),1,IF(AND(MIN(OFFSET(Y531,-$AP$5,0):Y531)&gt;Y532),-1,AO531))</f>
        <v>-1</v>
      </c>
      <c r="AP532" s="101">
        <f ca="1">IF(AND(MAX(OFFSET(Z531,-$AP$5,0):Z531)&lt;Z532),1,IF(AND(MIN(OFFSET(Z531,-$AP$5,0):Z531)&gt;Z532),-1,AP531))</f>
        <v>1</v>
      </c>
      <c r="AQ532" s="1">
        <v>3773</v>
      </c>
      <c r="AR532" s="1">
        <v>3775</v>
      </c>
      <c r="AS532" s="1">
        <v>3756</v>
      </c>
      <c r="AT532" s="1">
        <v>3758</v>
      </c>
      <c r="AU532" s="1">
        <v>3757</v>
      </c>
      <c r="AV532" s="1">
        <v>3763</v>
      </c>
      <c r="AW532" s="1">
        <v>3721</v>
      </c>
      <c r="AX532" s="1">
        <v>3733</v>
      </c>
      <c r="AY532">
        <f t="shared" si="2"/>
        <v>-25</v>
      </c>
      <c r="AZ532">
        <f t="shared" si="3"/>
        <v>61</v>
      </c>
      <c r="BA532">
        <f t="shared" ca="1" si="9"/>
        <v>-25</v>
      </c>
      <c r="BB532">
        <f t="shared" ca="1" si="4"/>
        <v>42</v>
      </c>
      <c r="BC532">
        <f t="shared" si="5"/>
        <v>-16</v>
      </c>
      <c r="BD532">
        <f t="shared" si="6"/>
        <v>43</v>
      </c>
      <c r="BE532">
        <f t="shared" ca="1" si="7"/>
        <v>-16</v>
      </c>
      <c r="BF532">
        <f t="shared" ca="1" si="8"/>
        <v>43</v>
      </c>
    </row>
    <row r="533" spans="1:58">
      <c r="A533" s="47">
        <v>2011</v>
      </c>
      <c r="B533" s="47">
        <v>4</v>
      </c>
      <c r="C533" s="98">
        <v>40597</v>
      </c>
      <c r="D533">
        <v>12105.78</v>
      </c>
      <c r="E533">
        <v>1307.4000000000001</v>
      </c>
      <c r="F533">
        <v>2722.99</v>
      </c>
      <c r="G533">
        <v>10575</v>
      </c>
      <c r="H533">
        <v>5905</v>
      </c>
      <c r="I533">
        <v>7176</v>
      </c>
      <c r="J533">
        <v>0</v>
      </c>
      <c r="K533">
        <v>0</v>
      </c>
      <c r="L533">
        <v>1410.8</v>
      </c>
      <c r="M533">
        <v>0</v>
      </c>
      <c r="N533">
        <v>1784.9</v>
      </c>
      <c r="O533">
        <v>98.69</v>
      </c>
      <c r="P533">
        <v>702.25</v>
      </c>
      <c r="Q533">
        <v>1331.5</v>
      </c>
      <c r="R533">
        <v>12105.78</v>
      </c>
      <c r="S533">
        <v>1307.4000000000001</v>
      </c>
      <c r="T533">
        <v>2722.99</v>
      </c>
      <c r="U533">
        <v>22.13</v>
      </c>
      <c r="V533">
        <v>3.49</v>
      </c>
      <c r="W533">
        <v>2.17</v>
      </c>
      <c r="X533">
        <v>1.4308000000000001</v>
      </c>
      <c r="Y533">
        <v>110.91</v>
      </c>
      <c r="Z533">
        <v>82.76</v>
      </c>
      <c r="AA533">
        <v>82.6</v>
      </c>
      <c r="AB533">
        <v>0</v>
      </c>
      <c r="AC533">
        <v>1279</v>
      </c>
      <c r="AD533">
        <v>0</v>
      </c>
      <c r="AE533">
        <v>0</v>
      </c>
      <c r="AF533">
        <v>0</v>
      </c>
      <c r="AG533">
        <v>0</v>
      </c>
      <c r="AH533">
        <v>2.17</v>
      </c>
      <c r="AI533">
        <v>3.48</v>
      </c>
      <c r="AJ533" s="101">
        <f ca="1">IF(AND(MAX(OFFSET(OFFSET(D532,0,$AJ$6),-$AJ$5,0):OFFSET(D532,0,$AJ$6))&lt;OFFSET(D532,1,$AJ$6)),1,IF(AND(MIN(OFFSET(OFFSET(D532,0,$AJ$6),-$AJ$5,0):OFFSET(D532,0,$AJ$6))&gt;OFFSET(D532,1,$AJ$6)),-1,AJ532))</f>
        <v>1</v>
      </c>
      <c r="AK533" s="101">
        <f ca="1">IF(AND(MAX(OFFSET(U532,-$AK$5,0):U532)&lt;U533),1,IF(AND(MIN(OFFSET(U532,-$AK$5,0):U532)&gt;U533),-1,AK532))</f>
        <v>1</v>
      </c>
      <c r="AL533" s="101">
        <f ca="1">IF(AND(MAX(OFFSET(AI532,-$AL$5,0):AI532)&lt;AI533),1,IF(AND(MIN(OFFSET(AI532,-$AL$5,0):AI532)&gt;AI533),-1,AL532))</f>
        <v>1</v>
      </c>
      <c r="AM533" s="101">
        <f ca="1">IF(AND(MAX(OFFSET(V532,-$AM$5,0):V532)&lt;V533),1,IF(AND(MIN(OFFSET(V532,-$AM$5,0):V532)&gt;V533),-1,AM532))</f>
        <v>0</v>
      </c>
      <c r="AN533" s="101">
        <f ca="1">IF(AND(MAX(OFFSET(AA532,-$AN$5,0):AA532)&lt;AA533),1,IF(AND(MIN(OFFSET(AA532,-$AN$5,0):AA532)&gt;AA533),-1,AN532))</f>
        <v>-1</v>
      </c>
      <c r="AO533" s="101">
        <f ca="1">IF(AND(MAX(OFFSET(Y532,-$AP$5,0):Y532)&lt;Y533),1,IF(AND(MIN(OFFSET(Y532,-$AP$5,0):Y532)&gt;Y533),-1,AO532))</f>
        <v>-1</v>
      </c>
      <c r="AP533" s="101">
        <f ca="1">IF(AND(MAX(OFFSET(Z532,-$AP$5,0):Z532)&lt;Z533),1,IF(AND(MIN(OFFSET(Z532,-$AP$5,0):Z532)&gt;Z533),-1,AP532))</f>
        <v>1</v>
      </c>
      <c r="AQ533" s="1">
        <v>3732</v>
      </c>
      <c r="AR533" s="1">
        <v>3734</v>
      </c>
      <c r="AS533" s="1">
        <v>3719</v>
      </c>
      <c r="AT533" s="1">
        <v>3727</v>
      </c>
      <c r="AU533" s="1">
        <v>3757</v>
      </c>
      <c r="AV533" s="1">
        <v>3763</v>
      </c>
      <c r="AW533" s="1">
        <v>3721</v>
      </c>
      <c r="AX533" s="1">
        <v>3733</v>
      </c>
      <c r="AY533">
        <f t="shared" si="2"/>
        <v>6</v>
      </c>
      <c r="AZ533">
        <f t="shared" si="3"/>
        <v>67</v>
      </c>
      <c r="BA533">
        <f t="shared" ca="1" si="9"/>
        <v>6</v>
      </c>
      <c r="BB533">
        <f t="shared" ca="1" si="4"/>
        <v>48</v>
      </c>
      <c r="BC533">
        <f t="shared" si="5"/>
        <v>25</v>
      </c>
      <c r="BD533">
        <f t="shared" si="6"/>
        <v>68</v>
      </c>
      <c r="BE533">
        <f t="shared" ca="1" si="7"/>
        <v>25</v>
      </c>
      <c r="BF533">
        <f t="shared" ca="1" si="8"/>
        <v>68</v>
      </c>
    </row>
    <row r="534" spans="1:58">
      <c r="A534" s="47">
        <v>2011</v>
      </c>
      <c r="B534" s="47">
        <v>5</v>
      </c>
      <c r="C534" s="98">
        <v>40598</v>
      </c>
      <c r="D534">
        <v>12068.5</v>
      </c>
      <c r="E534">
        <v>1306.0999999999999</v>
      </c>
      <c r="F534">
        <v>2737.9</v>
      </c>
      <c r="G534">
        <v>10510</v>
      </c>
      <c r="H534">
        <v>5928</v>
      </c>
      <c r="I534">
        <v>7130</v>
      </c>
      <c r="J534">
        <v>0</v>
      </c>
      <c r="K534">
        <v>0</v>
      </c>
      <c r="L534">
        <v>1404</v>
      </c>
      <c r="M534">
        <v>0</v>
      </c>
      <c r="N534">
        <v>1782.5</v>
      </c>
      <c r="O534">
        <v>96.68</v>
      </c>
      <c r="P534">
        <v>696.5</v>
      </c>
      <c r="Q534">
        <v>1329.25</v>
      </c>
      <c r="R534">
        <v>12068.5</v>
      </c>
      <c r="S534">
        <v>1306.0999999999999</v>
      </c>
      <c r="T534">
        <v>2737.9</v>
      </c>
      <c r="U534">
        <v>21.32</v>
      </c>
      <c r="V534">
        <v>3.44</v>
      </c>
      <c r="W534">
        <v>2.19</v>
      </c>
      <c r="X534">
        <v>1.4160999999999999</v>
      </c>
      <c r="Y534">
        <v>110.83</v>
      </c>
      <c r="Z534">
        <v>82.5</v>
      </c>
      <c r="AA534">
        <v>82.64</v>
      </c>
      <c r="AB534">
        <v>0</v>
      </c>
      <c r="AC534">
        <v>1242</v>
      </c>
      <c r="AD534">
        <v>0</v>
      </c>
      <c r="AE534">
        <v>0</v>
      </c>
      <c r="AF534">
        <v>0</v>
      </c>
      <c r="AG534">
        <v>0</v>
      </c>
      <c r="AH534">
        <v>2.17</v>
      </c>
      <c r="AI534">
        <v>3.42</v>
      </c>
      <c r="AJ534" s="101">
        <f ca="1">IF(AND(MAX(OFFSET(OFFSET(D533,0,$AJ$6),-$AJ$5,0):OFFSET(D533,0,$AJ$6))&lt;OFFSET(D533,1,$AJ$6)),1,IF(AND(MIN(OFFSET(OFFSET(D533,0,$AJ$6),-$AJ$5,0):OFFSET(D533,0,$AJ$6))&gt;OFFSET(D533,1,$AJ$6)),-1,AJ533))</f>
        <v>1</v>
      </c>
      <c r="AK534" s="101">
        <f ca="1">IF(AND(MAX(OFFSET(U533,-$AK$5,0):U533)&lt;U534),1,IF(AND(MIN(OFFSET(U533,-$AK$5,0):U533)&gt;U534),-1,AK533))</f>
        <v>1</v>
      </c>
      <c r="AL534" s="101">
        <f ca="1">IF(AND(MAX(OFFSET(AI533,-$AL$5,0):AI533)&lt;AI534),1,IF(AND(MIN(OFFSET(AI533,-$AL$5,0):AI533)&gt;AI534),-1,AL533))</f>
        <v>1</v>
      </c>
      <c r="AM534" s="101">
        <f ca="1">IF(AND(MAX(OFFSET(V533,-$AM$5,0):V533)&lt;V534),1,IF(AND(MIN(OFFSET(V533,-$AM$5,0):V533)&gt;V534),-1,AM533))</f>
        <v>0</v>
      </c>
      <c r="AN534" s="101">
        <f ca="1">IF(AND(MAX(OFFSET(AA533,-$AN$5,0):AA533)&lt;AA534),1,IF(AND(MIN(OFFSET(AA533,-$AN$5,0):AA533)&gt;AA534),-1,AN533))</f>
        <v>-1</v>
      </c>
      <c r="AO534" s="101">
        <f ca="1">IF(AND(MAX(OFFSET(Y533,-$AP$5,0):Y533)&lt;Y534),1,IF(AND(MIN(OFFSET(Y533,-$AP$5,0):Y533)&gt;Y534),-1,AO533))</f>
        <v>-1</v>
      </c>
      <c r="AP534" s="101">
        <f ca="1">IF(AND(MAX(OFFSET(Z533,-$AP$5,0):Z533)&lt;Z534),1,IF(AND(MIN(OFFSET(Z533,-$AP$5,0):Z533)&gt;Z534),-1,AP533))</f>
        <v>1</v>
      </c>
      <c r="AQ534" s="1">
        <v>3763</v>
      </c>
      <c r="AR534" s="1">
        <v>3763</v>
      </c>
      <c r="AS534" s="1">
        <v>3726</v>
      </c>
      <c r="AT534" s="1">
        <v>3728</v>
      </c>
      <c r="AU534" s="1">
        <v>3733</v>
      </c>
      <c r="AV534" s="1">
        <v>3742</v>
      </c>
      <c r="AW534" s="1">
        <v>3715</v>
      </c>
      <c r="AX534" s="1">
        <v>3726</v>
      </c>
      <c r="AY534">
        <f t="shared" si="2"/>
        <v>-23</v>
      </c>
      <c r="AZ534">
        <f t="shared" si="3"/>
        <v>44</v>
      </c>
      <c r="BA534">
        <f t="shared" ca="1" si="9"/>
        <v>-23</v>
      </c>
      <c r="BB534">
        <f t="shared" ca="1" si="4"/>
        <v>25</v>
      </c>
      <c r="BC534">
        <f t="shared" si="5"/>
        <v>-30</v>
      </c>
      <c r="BD534">
        <f t="shared" si="6"/>
        <v>38</v>
      </c>
      <c r="BE534">
        <f t="shared" ca="1" si="7"/>
        <v>-30</v>
      </c>
      <c r="BF534">
        <f t="shared" ca="1" si="8"/>
        <v>38</v>
      </c>
    </row>
    <row r="535" spans="1:58">
      <c r="A535" s="47">
        <v>2011</v>
      </c>
      <c r="B535" s="47">
        <v>6</v>
      </c>
      <c r="C535" s="98">
        <v>40599</v>
      </c>
      <c r="D535">
        <v>12130.45</v>
      </c>
      <c r="E535">
        <v>1319.88</v>
      </c>
      <c r="F535">
        <v>2781.05</v>
      </c>
      <c r="G535">
        <v>10510</v>
      </c>
      <c r="H535">
        <v>5928</v>
      </c>
      <c r="I535">
        <v>7130</v>
      </c>
      <c r="J535">
        <v>0</v>
      </c>
      <c r="K535">
        <v>0</v>
      </c>
      <c r="L535">
        <v>1410</v>
      </c>
      <c r="M535">
        <v>0</v>
      </c>
      <c r="N535">
        <v>1807.9</v>
      </c>
      <c r="O535">
        <v>98.23</v>
      </c>
      <c r="P535">
        <v>722</v>
      </c>
      <c r="Q535">
        <v>1375</v>
      </c>
      <c r="R535">
        <v>12130.45</v>
      </c>
      <c r="S535">
        <v>1319.88</v>
      </c>
      <c r="T535">
        <v>2781.05</v>
      </c>
      <c r="U535">
        <v>19.22</v>
      </c>
      <c r="V535">
        <v>3.42</v>
      </c>
      <c r="W535">
        <v>2.17</v>
      </c>
      <c r="X535">
        <v>1.405</v>
      </c>
      <c r="Y535">
        <v>109.92</v>
      </c>
      <c r="Z535">
        <v>81.89</v>
      </c>
      <c r="AA535">
        <v>83.12</v>
      </c>
      <c r="AB535">
        <v>0</v>
      </c>
      <c r="AC535">
        <v>1242</v>
      </c>
      <c r="AD535">
        <v>0</v>
      </c>
      <c r="AE535">
        <v>0</v>
      </c>
      <c r="AF535">
        <v>0</v>
      </c>
      <c r="AG535">
        <v>0</v>
      </c>
      <c r="AH535">
        <v>2.17</v>
      </c>
      <c r="AI535">
        <v>3.42</v>
      </c>
      <c r="AJ535" s="101">
        <f ca="1">IF(AND(MAX(OFFSET(OFFSET(D534,0,$AJ$6),-$AJ$5,0):OFFSET(D534,0,$AJ$6))&lt;OFFSET(D534,1,$AJ$6)),1,IF(AND(MIN(OFFSET(OFFSET(D534,0,$AJ$6),-$AJ$5,0):OFFSET(D534,0,$AJ$6))&gt;OFFSET(D534,1,$AJ$6)),-1,AJ534))</f>
        <v>1</v>
      </c>
      <c r="AK535" s="101">
        <f ca="1">IF(AND(MAX(OFFSET(U534,-$AK$5,0):U534)&lt;U535),1,IF(AND(MIN(OFFSET(U534,-$AK$5,0):U534)&gt;U535),-1,AK534))</f>
        <v>-1</v>
      </c>
      <c r="AL535" s="101">
        <f ca="1">IF(AND(MAX(OFFSET(AI534,-$AL$5,0):AI534)&lt;AI535),1,IF(AND(MIN(OFFSET(AI534,-$AL$5,0):AI534)&gt;AI535),-1,AL534))</f>
        <v>1</v>
      </c>
      <c r="AM535" s="101">
        <f ca="1">IF(AND(MAX(OFFSET(V534,-$AM$5,0):V534)&lt;V535),1,IF(AND(MIN(OFFSET(V534,-$AM$5,0):V534)&gt;V535),-1,AM534))</f>
        <v>0</v>
      </c>
      <c r="AN535" s="101">
        <f ca="1">IF(AND(MAX(OFFSET(AA534,-$AN$5,0):AA534)&lt;AA535),1,IF(AND(MIN(OFFSET(AA534,-$AN$5,0):AA534)&gt;AA535),-1,AN534))</f>
        <v>-1</v>
      </c>
      <c r="AO535" s="101">
        <f ca="1">IF(AND(MAX(OFFSET(Y534,-$AP$5,0):Y534)&lt;Y535),1,IF(AND(MIN(OFFSET(Y534,-$AP$5,0):Y534)&gt;Y535),-1,AO534))</f>
        <v>-1</v>
      </c>
      <c r="AP535" s="101">
        <f ca="1">IF(AND(MAX(OFFSET(Z534,-$AP$5,0):Z534)&lt;Z535),1,IF(AND(MIN(OFFSET(Z534,-$AP$5,0):Z534)&gt;Z535),-1,AP534))</f>
        <v>-1</v>
      </c>
      <c r="AQ535" s="1">
        <v>3710</v>
      </c>
      <c r="AR535" s="1">
        <v>3722</v>
      </c>
      <c r="AS535" s="1">
        <v>3702</v>
      </c>
      <c r="AT535" s="1">
        <v>3721</v>
      </c>
      <c r="AU535" s="1">
        <v>3718</v>
      </c>
      <c r="AV535" s="1">
        <v>3721</v>
      </c>
      <c r="AW535" s="1">
        <v>3699</v>
      </c>
      <c r="AX535" s="1">
        <v>3716</v>
      </c>
      <c r="AY535">
        <f t="shared" si="2"/>
        <v>4</v>
      </c>
      <c r="AZ535">
        <f t="shared" si="3"/>
        <v>48</v>
      </c>
      <c r="BA535">
        <f t="shared" ca="1" si="9"/>
        <v>4</v>
      </c>
      <c r="BB535">
        <f t="shared" ca="1" si="4"/>
        <v>29</v>
      </c>
      <c r="BC535">
        <f t="shared" si="5"/>
        <v>8</v>
      </c>
      <c r="BD535">
        <f t="shared" si="6"/>
        <v>46</v>
      </c>
      <c r="BE535">
        <f t="shared" ca="1" si="7"/>
        <v>8</v>
      </c>
      <c r="BF535">
        <f t="shared" ca="1" si="8"/>
        <v>46</v>
      </c>
    </row>
    <row r="536" spans="1:58">
      <c r="A536" s="47">
        <v>2011</v>
      </c>
      <c r="B536" s="47">
        <v>2</v>
      </c>
      <c r="C536" s="98">
        <v>40602</v>
      </c>
      <c r="D536">
        <v>12226.34</v>
      </c>
      <c r="E536">
        <v>1327.22</v>
      </c>
      <c r="F536">
        <v>2782.27</v>
      </c>
      <c r="G536">
        <v>10610</v>
      </c>
      <c r="H536">
        <v>6005</v>
      </c>
      <c r="I536">
        <v>7289</v>
      </c>
      <c r="J536">
        <v>0</v>
      </c>
      <c r="K536">
        <v>0</v>
      </c>
      <c r="L536">
        <v>1412</v>
      </c>
      <c r="M536">
        <v>0</v>
      </c>
      <c r="N536">
        <v>1810</v>
      </c>
      <c r="O536">
        <v>96.89</v>
      </c>
      <c r="P536">
        <v>731</v>
      </c>
      <c r="Q536">
        <v>1364.75</v>
      </c>
      <c r="R536">
        <v>12226.34</v>
      </c>
      <c r="S536">
        <v>1327.22</v>
      </c>
      <c r="T536">
        <v>2782.27</v>
      </c>
      <c r="U536">
        <v>18.350000000000001</v>
      </c>
      <c r="V536">
        <v>3.41</v>
      </c>
      <c r="W536">
        <v>2.14</v>
      </c>
      <c r="X536">
        <v>1.4104000000000001</v>
      </c>
      <c r="Y536">
        <v>110.75</v>
      </c>
      <c r="Z536">
        <v>81.66</v>
      </c>
      <c r="AA536">
        <v>83.28</v>
      </c>
      <c r="AB536">
        <v>0</v>
      </c>
      <c r="AC536">
        <v>1245</v>
      </c>
      <c r="AD536">
        <v>0</v>
      </c>
      <c r="AE536">
        <v>0</v>
      </c>
      <c r="AF536">
        <v>0</v>
      </c>
      <c r="AG536">
        <v>0</v>
      </c>
      <c r="AH536">
        <v>2.13</v>
      </c>
      <c r="AI536">
        <v>3.41</v>
      </c>
      <c r="AJ536" s="101">
        <f ca="1">IF(AND(MAX(OFFSET(OFFSET(D535,0,$AJ$6),-$AJ$5,0):OFFSET(D535,0,$AJ$6))&lt;OFFSET(D535,1,$AJ$6)),1,IF(AND(MIN(OFFSET(OFFSET(D535,0,$AJ$6),-$AJ$5,0):OFFSET(D535,0,$AJ$6))&gt;OFFSET(D535,1,$AJ$6)),-1,AJ535))</f>
        <v>1</v>
      </c>
      <c r="AK536" s="101">
        <f ca="1">IF(AND(MAX(OFFSET(U535,-$AK$5,0):U535)&lt;U536),1,IF(AND(MIN(OFFSET(U535,-$AK$5,0):U535)&gt;U536),-1,AK535))</f>
        <v>-1</v>
      </c>
      <c r="AL536" s="101">
        <f ca="1">IF(AND(MAX(OFFSET(AI535,-$AL$5,0):AI535)&lt;AI536),1,IF(AND(MIN(OFFSET(AI535,-$AL$5,0):AI535)&gt;AI536),-1,AL535))</f>
        <v>-1</v>
      </c>
      <c r="AM536" s="101">
        <f ca="1">IF(AND(MAX(OFFSET(V535,-$AM$5,0):V535)&lt;V536),1,IF(AND(MIN(OFFSET(V535,-$AM$5,0):V535)&gt;V536),-1,AM535))</f>
        <v>0</v>
      </c>
      <c r="AN536" s="101">
        <f ca="1">IF(AND(MAX(OFFSET(AA535,-$AN$5,0):AA535)&lt;AA536),1,IF(AND(MIN(OFFSET(AA535,-$AN$5,0):AA535)&gt;AA536),-1,AN535))</f>
        <v>-1</v>
      </c>
      <c r="AO536" s="101">
        <f ca="1">IF(AND(MAX(OFFSET(Y535,-$AP$5,0):Y535)&lt;Y536),1,IF(AND(MIN(OFFSET(Y535,-$AP$5,0):Y535)&gt;Y536),-1,AO535))</f>
        <v>-1</v>
      </c>
      <c r="AP536" s="101">
        <f ca="1">IF(AND(MAX(OFFSET(Z535,-$AP$5,0):Z535)&lt;Z536),1,IF(AND(MIN(OFFSET(Z535,-$AP$5,0):Z535)&gt;Z536),-1,AP535))</f>
        <v>-1</v>
      </c>
      <c r="AQ536" s="1">
        <v>3722</v>
      </c>
      <c r="AR536" s="1">
        <v>3730</v>
      </c>
      <c r="AS536" s="1">
        <v>3721</v>
      </c>
      <c r="AT536" s="1">
        <v>3722</v>
      </c>
      <c r="AU536" s="1">
        <v>3724</v>
      </c>
      <c r="AV536" s="1">
        <v>3738</v>
      </c>
      <c r="AW536" s="1">
        <v>3711</v>
      </c>
      <c r="AX536" s="1">
        <v>3727</v>
      </c>
      <c r="AY536">
        <f t="shared" si="2"/>
        <v>2</v>
      </c>
      <c r="AZ536">
        <f t="shared" si="3"/>
        <v>50</v>
      </c>
      <c r="BA536">
        <f t="shared" ca="1" si="9"/>
        <v>2</v>
      </c>
      <c r="BB536">
        <f t="shared" ca="1" si="4"/>
        <v>31</v>
      </c>
      <c r="BC536">
        <f t="shared" si="5"/>
        <v>2</v>
      </c>
      <c r="BD536">
        <f t="shared" si="6"/>
        <v>48</v>
      </c>
      <c r="BE536">
        <f t="shared" ca="1" si="7"/>
        <v>2</v>
      </c>
      <c r="BF536">
        <f t="shared" ca="1" si="8"/>
        <v>48</v>
      </c>
    </row>
    <row r="537" spans="1:58">
      <c r="A537" s="47">
        <v>2011</v>
      </c>
      <c r="B537" s="47">
        <v>3</v>
      </c>
      <c r="C537" s="98">
        <v>40603</v>
      </c>
      <c r="D537">
        <v>12058.02</v>
      </c>
      <c r="E537">
        <v>1306.33</v>
      </c>
      <c r="F537">
        <v>2737.41</v>
      </c>
      <c r="G537">
        <v>10740</v>
      </c>
      <c r="H537">
        <v>5888</v>
      </c>
      <c r="I537">
        <v>7170</v>
      </c>
      <c r="J537">
        <v>0</v>
      </c>
      <c r="K537">
        <v>0</v>
      </c>
      <c r="L537">
        <v>1434.8</v>
      </c>
      <c r="M537">
        <v>0</v>
      </c>
      <c r="N537">
        <v>1843.1</v>
      </c>
      <c r="O537">
        <v>100.35</v>
      </c>
      <c r="P537">
        <v>735.5</v>
      </c>
      <c r="Q537">
        <v>1375.25</v>
      </c>
      <c r="R537">
        <v>12058.02</v>
      </c>
      <c r="S537">
        <v>1306.33</v>
      </c>
      <c r="T537">
        <v>2737.41</v>
      </c>
      <c r="U537">
        <v>21.01</v>
      </c>
      <c r="V537">
        <v>3.41</v>
      </c>
      <c r="W537">
        <v>2.12</v>
      </c>
      <c r="X537">
        <v>1.4087000000000001</v>
      </c>
      <c r="Y537">
        <v>111.44</v>
      </c>
      <c r="Z537">
        <v>81.77</v>
      </c>
      <c r="AA537">
        <v>82.99</v>
      </c>
      <c r="AB537">
        <v>0</v>
      </c>
      <c r="AC537">
        <v>1251</v>
      </c>
      <c r="AD537">
        <v>0</v>
      </c>
      <c r="AE537">
        <v>0</v>
      </c>
      <c r="AF537">
        <v>0</v>
      </c>
      <c r="AG537">
        <v>0</v>
      </c>
      <c r="AH537">
        <v>2.11</v>
      </c>
      <c r="AI537">
        <v>3.41</v>
      </c>
      <c r="AJ537" s="101">
        <f ca="1">IF(AND(MAX(OFFSET(OFFSET(D536,0,$AJ$6),-$AJ$5,0):OFFSET(D536,0,$AJ$6))&lt;OFFSET(D536,1,$AJ$6)),1,IF(AND(MIN(OFFSET(OFFSET(D536,0,$AJ$6),-$AJ$5,0):OFFSET(D536,0,$AJ$6))&gt;OFFSET(D536,1,$AJ$6)),-1,AJ536))</f>
        <v>1</v>
      </c>
      <c r="AK537" s="101">
        <f ca="1">IF(AND(MAX(OFFSET(U536,-$AK$5,0):U536)&lt;U537),1,IF(AND(MIN(OFFSET(U536,-$AK$5,0):U536)&gt;U537),-1,AK536))</f>
        <v>1</v>
      </c>
      <c r="AL537" s="101">
        <f ca="1">IF(AND(MAX(OFFSET(AI536,-$AL$5,0):AI536)&lt;AI537),1,IF(AND(MIN(OFFSET(AI536,-$AL$5,0):AI536)&gt;AI537),-1,AL536))</f>
        <v>-1</v>
      </c>
      <c r="AM537" s="101">
        <f ca="1">IF(AND(MAX(OFFSET(V536,-$AM$5,0):V536)&lt;V537),1,IF(AND(MIN(OFFSET(V536,-$AM$5,0):V536)&gt;V537),-1,AM536))</f>
        <v>0</v>
      </c>
      <c r="AN537" s="101">
        <f ca="1">IF(AND(MAX(OFFSET(AA536,-$AN$5,0):AA536)&lt;AA537),1,IF(AND(MIN(OFFSET(AA536,-$AN$5,0):AA536)&gt;AA537),-1,AN536))</f>
        <v>-1</v>
      </c>
      <c r="AO537" s="101">
        <f ca="1">IF(AND(MAX(OFFSET(Y536,-$AP$5,0):Y536)&lt;Y537),1,IF(AND(MIN(OFFSET(Y536,-$AP$5,0):Y536)&gt;Y537),-1,AO536))</f>
        <v>-1</v>
      </c>
      <c r="AP537" s="101">
        <f ca="1">IF(AND(MAX(OFFSET(Z536,-$AP$5,0):Z536)&lt;Z537),1,IF(AND(MIN(OFFSET(Z536,-$AP$5,0):Z536)&gt;Z537),-1,AP536))</f>
        <v>-1</v>
      </c>
      <c r="AQ537" s="1">
        <v>3726</v>
      </c>
      <c r="AR537" s="1">
        <v>3752</v>
      </c>
      <c r="AS537" s="1">
        <v>3722</v>
      </c>
      <c r="AT537" s="1">
        <v>3748</v>
      </c>
      <c r="AU537" s="1">
        <v>3748</v>
      </c>
      <c r="AV537" s="1">
        <v>3775</v>
      </c>
      <c r="AW537" s="1">
        <v>3741</v>
      </c>
      <c r="AX537" s="1">
        <v>3772</v>
      </c>
      <c r="AY537">
        <f t="shared" si="2"/>
        <v>39</v>
      </c>
      <c r="AZ537">
        <f t="shared" si="3"/>
        <v>89</v>
      </c>
      <c r="BA537">
        <f t="shared" ca="1" si="9"/>
        <v>39</v>
      </c>
      <c r="BB537">
        <f t="shared" ca="1" si="4"/>
        <v>70</v>
      </c>
      <c r="BC537">
        <f t="shared" si="5"/>
        <v>22</v>
      </c>
      <c r="BD537">
        <f t="shared" si="6"/>
        <v>70</v>
      </c>
      <c r="BE537">
        <f t="shared" ca="1" si="7"/>
        <v>22</v>
      </c>
      <c r="BF537">
        <f t="shared" ca="1" si="8"/>
        <v>70</v>
      </c>
    </row>
    <row r="538" spans="1:58">
      <c r="A538" s="47">
        <v>2011</v>
      </c>
      <c r="B538" s="47">
        <v>4</v>
      </c>
      <c r="C538" s="98">
        <v>40604</v>
      </c>
      <c r="D538">
        <v>12066.8</v>
      </c>
      <c r="E538">
        <v>1308.44</v>
      </c>
      <c r="F538">
        <v>2748.07</v>
      </c>
      <c r="G538">
        <v>10495</v>
      </c>
      <c r="H538">
        <v>5912</v>
      </c>
      <c r="I538">
        <v>7187</v>
      </c>
      <c r="J538">
        <v>0</v>
      </c>
      <c r="K538">
        <v>0</v>
      </c>
      <c r="L538">
        <v>1435.5</v>
      </c>
      <c r="M538">
        <v>0</v>
      </c>
      <c r="N538">
        <v>1852.7</v>
      </c>
      <c r="O538">
        <v>102.38</v>
      </c>
      <c r="P538">
        <v>721.5</v>
      </c>
      <c r="Q538">
        <v>1394.25</v>
      </c>
      <c r="R538">
        <v>12066.8</v>
      </c>
      <c r="S538">
        <v>1308.44</v>
      </c>
      <c r="T538">
        <v>2748.07</v>
      </c>
      <c r="U538">
        <v>20.7</v>
      </c>
      <c r="V538">
        <v>3.46</v>
      </c>
      <c r="W538">
        <v>2.16</v>
      </c>
      <c r="X538">
        <v>1.4134</v>
      </c>
      <c r="Y538">
        <v>110.84</v>
      </c>
      <c r="Z538">
        <v>81.849999999999994</v>
      </c>
      <c r="AA538">
        <v>83.25</v>
      </c>
      <c r="AB538">
        <v>0</v>
      </c>
      <c r="AC538">
        <v>1262</v>
      </c>
      <c r="AD538">
        <v>0</v>
      </c>
      <c r="AE538">
        <v>0</v>
      </c>
      <c r="AF538">
        <v>0</v>
      </c>
      <c r="AG538">
        <v>0</v>
      </c>
      <c r="AH538">
        <v>2.16</v>
      </c>
      <c r="AI538">
        <v>3.46</v>
      </c>
      <c r="AJ538" s="101">
        <f ca="1">IF(AND(MAX(OFFSET(OFFSET(D537,0,$AJ$6),-$AJ$5,0):OFFSET(D537,0,$AJ$6))&lt;OFFSET(D537,1,$AJ$6)),1,IF(AND(MIN(OFFSET(OFFSET(D537,0,$AJ$6),-$AJ$5,0):OFFSET(D537,0,$AJ$6))&gt;OFFSET(D537,1,$AJ$6)),-1,AJ537))</f>
        <v>1</v>
      </c>
      <c r="AK538" s="101">
        <f ca="1">IF(AND(MAX(OFFSET(U537,-$AK$5,0):U537)&lt;U538),1,IF(AND(MIN(OFFSET(U537,-$AK$5,0):U537)&gt;U538),-1,AK537))</f>
        <v>1</v>
      </c>
      <c r="AL538" s="101">
        <f ca="1">IF(AND(MAX(OFFSET(AI537,-$AL$5,0):AI537)&lt;AI538),1,IF(AND(MIN(OFFSET(AI537,-$AL$5,0):AI537)&gt;AI538),-1,AL537))</f>
        <v>-1</v>
      </c>
      <c r="AM538" s="101">
        <f ca="1">IF(AND(MAX(OFFSET(V537,-$AM$5,0):V537)&lt;V538),1,IF(AND(MIN(OFFSET(V537,-$AM$5,0):V537)&gt;V538),-1,AM537))</f>
        <v>0</v>
      </c>
      <c r="AN538" s="101">
        <f ca="1">IF(AND(MAX(OFFSET(AA537,-$AN$5,0):AA537)&lt;AA538),1,IF(AND(MIN(OFFSET(AA537,-$AN$5,0):AA537)&gt;AA538),-1,AN537))</f>
        <v>-1</v>
      </c>
      <c r="AO538" s="101">
        <f ca="1">IF(AND(MAX(OFFSET(Y537,-$AP$5,0):Y537)&lt;Y538),1,IF(AND(MIN(OFFSET(Y537,-$AP$5,0):Y537)&gt;Y538),-1,AO537))</f>
        <v>-1</v>
      </c>
      <c r="AP538" s="101">
        <f ca="1">IF(AND(MAX(OFFSET(Z537,-$AP$5,0):Z537)&lt;Z538),1,IF(AND(MIN(OFFSET(Z537,-$AP$5,0):Z537)&gt;Z538),-1,AP537))</f>
        <v>-1</v>
      </c>
      <c r="AQ538" s="1">
        <v>3787</v>
      </c>
      <c r="AR538" s="1">
        <v>3788</v>
      </c>
      <c r="AS538" s="1">
        <v>3769</v>
      </c>
      <c r="AT538" s="1">
        <v>3775</v>
      </c>
      <c r="AU538" s="1">
        <v>3780</v>
      </c>
      <c r="AV538" s="1">
        <v>3794</v>
      </c>
      <c r="AW538" s="1">
        <v>3772</v>
      </c>
      <c r="AX538" s="1">
        <v>3783</v>
      </c>
      <c r="AY538">
        <f t="shared" si="2"/>
        <v>2</v>
      </c>
      <c r="AZ538">
        <f t="shared" si="3"/>
        <v>91</v>
      </c>
      <c r="BA538">
        <f t="shared" ca="1" si="9"/>
        <v>2</v>
      </c>
      <c r="BB538">
        <f t="shared" ca="1" si="4"/>
        <v>72</v>
      </c>
      <c r="BC538">
        <f t="shared" si="5"/>
        <v>-7</v>
      </c>
      <c r="BD538">
        <f t="shared" si="6"/>
        <v>63</v>
      </c>
      <c r="BE538">
        <f t="shared" ca="1" si="7"/>
        <v>-7</v>
      </c>
      <c r="BF538">
        <f t="shared" ca="1" si="8"/>
        <v>63</v>
      </c>
    </row>
    <row r="539" spans="1:58">
      <c r="A539" s="47">
        <v>2011</v>
      </c>
      <c r="B539" s="47">
        <v>5</v>
      </c>
      <c r="C539" s="98">
        <v>40605</v>
      </c>
      <c r="D539">
        <v>12258.2</v>
      </c>
      <c r="E539">
        <v>1330.97</v>
      </c>
      <c r="F539">
        <v>2798.74</v>
      </c>
      <c r="G539">
        <v>10590</v>
      </c>
      <c r="H539">
        <v>6028</v>
      </c>
      <c r="I539">
        <v>7275</v>
      </c>
      <c r="J539">
        <v>0</v>
      </c>
      <c r="K539">
        <v>0</v>
      </c>
      <c r="L539">
        <v>1417</v>
      </c>
      <c r="M539">
        <v>0</v>
      </c>
      <c r="N539">
        <v>1828.9</v>
      </c>
      <c r="O539">
        <v>101.83</v>
      </c>
      <c r="P539">
        <v>736.75</v>
      </c>
      <c r="Q539">
        <v>1412</v>
      </c>
      <c r="R539">
        <v>12258.2</v>
      </c>
      <c r="S539">
        <v>1330.97</v>
      </c>
      <c r="T539">
        <v>2798.74</v>
      </c>
      <c r="U539">
        <v>18.600000000000001</v>
      </c>
      <c r="V539">
        <v>3.57</v>
      </c>
      <c r="W539">
        <v>2.2999999999999998</v>
      </c>
      <c r="X539">
        <v>1.4301999999999999</v>
      </c>
      <c r="Y539">
        <v>111.09</v>
      </c>
      <c r="Z539">
        <v>81.86</v>
      </c>
      <c r="AA539">
        <v>83.59</v>
      </c>
      <c r="AB539">
        <v>0</v>
      </c>
      <c r="AC539">
        <v>1281</v>
      </c>
      <c r="AD539">
        <v>0</v>
      </c>
      <c r="AE539">
        <v>0</v>
      </c>
      <c r="AF539">
        <v>0</v>
      </c>
      <c r="AG539">
        <v>0</v>
      </c>
      <c r="AH539">
        <v>2.2999999999999998</v>
      </c>
      <c r="AI539">
        <v>3.57</v>
      </c>
      <c r="AJ539" s="101">
        <f ca="1">IF(AND(MAX(OFFSET(OFFSET(D538,0,$AJ$6),-$AJ$5,0):OFFSET(D538,0,$AJ$6))&lt;OFFSET(D538,1,$AJ$6)),1,IF(AND(MIN(OFFSET(OFFSET(D538,0,$AJ$6),-$AJ$5,0):OFFSET(D538,0,$AJ$6))&gt;OFFSET(D538,1,$AJ$6)),-1,AJ538))</f>
        <v>1</v>
      </c>
      <c r="AK539" s="101">
        <f ca="1">IF(AND(MAX(OFFSET(U538,-$AK$5,0):U538)&lt;U539),1,IF(AND(MIN(OFFSET(U538,-$AK$5,0):U538)&gt;U539),-1,AK538))</f>
        <v>-1</v>
      </c>
      <c r="AL539" s="101">
        <f ca="1">IF(AND(MAX(OFFSET(AI538,-$AL$5,0):AI538)&lt;AI539),1,IF(AND(MIN(OFFSET(AI538,-$AL$5,0):AI538)&gt;AI539),-1,AL538))</f>
        <v>-1</v>
      </c>
      <c r="AM539" s="101">
        <f ca="1">IF(AND(MAX(OFFSET(V538,-$AM$5,0):V538)&lt;V539),1,IF(AND(MIN(OFFSET(V538,-$AM$5,0):V538)&gt;V539),-1,AM538))</f>
        <v>0</v>
      </c>
      <c r="AN539" s="101">
        <f ca="1">IF(AND(MAX(OFFSET(AA538,-$AN$5,0):AA538)&lt;AA539),1,IF(AND(MIN(OFFSET(AA538,-$AN$5,0):AA538)&gt;AA539),-1,AN538))</f>
        <v>1</v>
      </c>
      <c r="AO539" s="101">
        <f ca="1">IF(AND(MAX(OFFSET(Y538,-$AP$5,0):Y538)&lt;Y539),1,IF(AND(MIN(OFFSET(Y538,-$AP$5,0):Y538)&gt;Y539),-1,AO538))</f>
        <v>-1</v>
      </c>
      <c r="AP539" s="101">
        <f ca="1">IF(AND(MAX(OFFSET(Z538,-$AP$5,0):Z538)&lt;Z539),1,IF(AND(MIN(OFFSET(Z538,-$AP$5,0):Z538)&gt;Z539),-1,AP538))</f>
        <v>-1</v>
      </c>
      <c r="AQ539" s="1">
        <v>3782</v>
      </c>
      <c r="AR539" s="1">
        <v>3791</v>
      </c>
      <c r="AS539" s="1">
        <v>3763</v>
      </c>
      <c r="AT539" s="1">
        <v>3764</v>
      </c>
      <c r="AU539" s="1">
        <v>3763</v>
      </c>
      <c r="AV539" s="1">
        <v>3784</v>
      </c>
      <c r="AW539" s="1">
        <v>3751</v>
      </c>
      <c r="AX539" s="1">
        <v>3764</v>
      </c>
      <c r="AY539">
        <f t="shared" si="2"/>
        <v>-7</v>
      </c>
      <c r="AZ539">
        <f t="shared" si="3"/>
        <v>84</v>
      </c>
      <c r="BA539">
        <f t="shared" ca="1" si="9"/>
        <v>-7</v>
      </c>
      <c r="BB539">
        <f t="shared" ca="1" si="4"/>
        <v>65</v>
      </c>
      <c r="BC539">
        <f t="shared" si="5"/>
        <v>-19</v>
      </c>
      <c r="BD539">
        <f t="shared" si="6"/>
        <v>44</v>
      </c>
      <c r="BE539">
        <f t="shared" ca="1" si="7"/>
        <v>-19</v>
      </c>
      <c r="BF539">
        <f t="shared" ca="1" si="8"/>
        <v>44</v>
      </c>
    </row>
    <row r="540" spans="1:58">
      <c r="A540" s="47">
        <v>2011</v>
      </c>
      <c r="B540" s="47">
        <v>6</v>
      </c>
      <c r="C540" s="98">
        <v>40606</v>
      </c>
      <c r="D540">
        <v>12169.88</v>
      </c>
      <c r="E540">
        <v>1321.15</v>
      </c>
      <c r="F540">
        <v>2784.67</v>
      </c>
      <c r="G540">
        <v>10760</v>
      </c>
      <c r="H540">
        <v>6028</v>
      </c>
      <c r="I540">
        <v>7275</v>
      </c>
      <c r="J540">
        <v>0</v>
      </c>
      <c r="K540">
        <v>0</v>
      </c>
      <c r="L540">
        <v>1433.1</v>
      </c>
      <c r="M540">
        <v>0</v>
      </c>
      <c r="N540">
        <v>1844.8</v>
      </c>
      <c r="O540">
        <v>104.91</v>
      </c>
      <c r="P540">
        <v>728</v>
      </c>
      <c r="Q540">
        <v>1414</v>
      </c>
      <c r="R540">
        <v>12169.88</v>
      </c>
      <c r="S540">
        <v>1321.15</v>
      </c>
      <c r="T540">
        <v>2784.67</v>
      </c>
      <c r="U540">
        <v>19.059999999999999</v>
      </c>
      <c r="V540">
        <v>3.49</v>
      </c>
      <c r="W540">
        <v>2.17</v>
      </c>
      <c r="X540">
        <v>1.4278</v>
      </c>
      <c r="Y540">
        <v>111.7</v>
      </c>
      <c r="Z540">
        <v>82.43</v>
      </c>
      <c r="AA540">
        <v>83.45</v>
      </c>
      <c r="AB540">
        <v>0</v>
      </c>
      <c r="AC540">
        <v>1317</v>
      </c>
      <c r="AD540">
        <v>0</v>
      </c>
      <c r="AE540">
        <v>0</v>
      </c>
      <c r="AF540">
        <v>0</v>
      </c>
      <c r="AG540">
        <v>0</v>
      </c>
      <c r="AH540">
        <v>2.17</v>
      </c>
      <c r="AI540">
        <v>3.49</v>
      </c>
      <c r="AJ540" s="101">
        <f ca="1">IF(AND(MAX(OFFSET(OFFSET(D539,0,$AJ$6),-$AJ$5,0):OFFSET(D539,0,$AJ$6))&lt;OFFSET(D539,1,$AJ$6)),1,IF(AND(MIN(OFFSET(OFFSET(D539,0,$AJ$6),-$AJ$5,0):OFFSET(D539,0,$AJ$6))&gt;OFFSET(D539,1,$AJ$6)),-1,AJ539))</f>
        <v>1</v>
      </c>
      <c r="AK540" s="101">
        <f ca="1">IF(AND(MAX(OFFSET(U539,-$AK$5,0):U539)&lt;U540),1,IF(AND(MIN(OFFSET(U539,-$AK$5,0):U539)&gt;U540),-1,AK539))</f>
        <v>-1</v>
      </c>
      <c r="AL540" s="101">
        <f ca="1">IF(AND(MAX(OFFSET(AI539,-$AL$5,0):AI539)&lt;AI540),1,IF(AND(MIN(OFFSET(AI539,-$AL$5,0):AI539)&gt;AI540),-1,AL539))</f>
        <v>-1</v>
      </c>
      <c r="AM540" s="101">
        <f ca="1">IF(AND(MAX(OFFSET(V539,-$AM$5,0):V539)&lt;V540),1,IF(AND(MIN(OFFSET(V539,-$AM$5,0):V539)&gt;V540),-1,AM539))</f>
        <v>0</v>
      </c>
      <c r="AN540" s="101">
        <f ca="1">IF(AND(MAX(OFFSET(AA539,-$AN$5,0):AA539)&lt;AA540),1,IF(AND(MIN(OFFSET(AA539,-$AN$5,0):AA539)&gt;AA540),-1,AN539))</f>
        <v>1</v>
      </c>
      <c r="AO540" s="101">
        <f ca="1">IF(AND(MAX(OFFSET(Y539,-$AP$5,0):Y539)&lt;Y540),1,IF(AND(MIN(OFFSET(Y539,-$AP$5,0):Y539)&gt;Y540),-1,AO539))</f>
        <v>1</v>
      </c>
      <c r="AP540" s="101">
        <f ca="1">IF(AND(MAX(OFFSET(Z539,-$AP$5,0):Z539)&lt;Z540),1,IF(AND(MIN(OFFSET(Z539,-$AP$5,0):Z539)&gt;Z540),-1,AP539))</f>
        <v>-1</v>
      </c>
      <c r="AQ540" s="1">
        <v>3756</v>
      </c>
      <c r="AR540" s="1">
        <v>3770</v>
      </c>
      <c r="AS540" s="1">
        <v>3755</v>
      </c>
      <c r="AT540" s="1">
        <v>3761</v>
      </c>
      <c r="AU540" s="1">
        <v>3761</v>
      </c>
      <c r="AV540" s="1">
        <v>3801</v>
      </c>
      <c r="AW540" s="1">
        <v>3759</v>
      </c>
      <c r="AX540" s="1">
        <v>3786</v>
      </c>
      <c r="AY540">
        <f t="shared" si="2"/>
        <v>46</v>
      </c>
      <c r="AZ540">
        <f t="shared" si="3"/>
        <v>130</v>
      </c>
      <c r="BA540">
        <f t="shared" ca="1" si="9"/>
        <v>46</v>
      </c>
      <c r="BB540">
        <f t="shared" ca="1" si="4"/>
        <v>111</v>
      </c>
      <c r="BC540">
        <f t="shared" si="5"/>
        <v>5</v>
      </c>
      <c r="BD540">
        <f t="shared" si="6"/>
        <v>49</v>
      </c>
      <c r="BE540">
        <f t="shared" ca="1" si="7"/>
        <v>5</v>
      </c>
      <c r="BF540">
        <f t="shared" ca="1" si="8"/>
        <v>49</v>
      </c>
    </row>
    <row r="541" spans="1:58">
      <c r="A541" s="47">
        <v>2011</v>
      </c>
      <c r="B541" s="47">
        <v>2</v>
      </c>
      <c r="C541" s="98">
        <v>40609</v>
      </c>
      <c r="D541">
        <v>12090.03</v>
      </c>
      <c r="E541">
        <v>1310.1300000000001</v>
      </c>
      <c r="F541">
        <v>2745.63</v>
      </c>
      <c r="G541">
        <v>10530</v>
      </c>
      <c r="H541">
        <v>5955</v>
      </c>
      <c r="I541">
        <v>7173</v>
      </c>
      <c r="J541">
        <v>0</v>
      </c>
      <c r="K541">
        <v>0</v>
      </c>
      <c r="L541">
        <v>1433.4</v>
      </c>
      <c r="M541">
        <v>0</v>
      </c>
      <c r="N541">
        <v>1823.3</v>
      </c>
      <c r="O541">
        <v>105.02</v>
      </c>
      <c r="P541">
        <v>717.5</v>
      </c>
      <c r="Q541">
        <v>1395</v>
      </c>
      <c r="R541">
        <v>12090.03</v>
      </c>
      <c r="S541">
        <v>1310.1300000000001</v>
      </c>
      <c r="T541">
        <v>2745.63</v>
      </c>
      <c r="U541">
        <v>20.66</v>
      </c>
      <c r="V541">
        <v>3.5</v>
      </c>
      <c r="W541">
        <v>2.1800000000000002</v>
      </c>
      <c r="X541">
        <v>1.4391</v>
      </c>
      <c r="Y541">
        <v>111.97</v>
      </c>
      <c r="Z541">
        <v>82.31</v>
      </c>
      <c r="AA541">
        <v>83.12</v>
      </c>
      <c r="AB541">
        <v>0</v>
      </c>
      <c r="AC541">
        <v>1346</v>
      </c>
      <c r="AD541">
        <v>0</v>
      </c>
      <c r="AE541">
        <v>0</v>
      </c>
      <c r="AF541">
        <v>0</v>
      </c>
      <c r="AG541">
        <v>0</v>
      </c>
      <c r="AH541">
        <v>2.1800000000000002</v>
      </c>
      <c r="AI541">
        <v>3.49</v>
      </c>
      <c r="AJ541" s="101">
        <f ca="1">IF(AND(MAX(OFFSET(OFFSET(D540,0,$AJ$6),-$AJ$5,0):OFFSET(D540,0,$AJ$6))&lt;OFFSET(D540,1,$AJ$6)),1,IF(AND(MIN(OFFSET(OFFSET(D540,0,$AJ$6),-$AJ$5,0):OFFSET(D540,0,$AJ$6))&gt;OFFSET(D540,1,$AJ$6)),-1,AJ540))</f>
        <v>1</v>
      </c>
      <c r="AK541" s="101">
        <f ca="1">IF(AND(MAX(OFFSET(U540,-$AK$5,0):U540)&lt;U541),1,IF(AND(MIN(OFFSET(U540,-$AK$5,0):U540)&gt;U541),-1,AK540))</f>
        <v>1</v>
      </c>
      <c r="AL541" s="101">
        <f ca="1">IF(AND(MAX(OFFSET(AI540,-$AL$5,0):AI540)&lt;AI541),1,IF(AND(MIN(OFFSET(AI540,-$AL$5,0):AI540)&gt;AI541),-1,AL540))</f>
        <v>-1</v>
      </c>
      <c r="AM541" s="101">
        <f ca="1">IF(AND(MAX(OFFSET(V540,-$AM$5,0):V540)&lt;V541),1,IF(AND(MIN(OFFSET(V540,-$AM$5,0):V540)&gt;V541),-1,AM540))</f>
        <v>0</v>
      </c>
      <c r="AN541" s="101">
        <f ca="1">IF(AND(MAX(OFFSET(AA540,-$AN$5,0):AA540)&lt;AA541),1,IF(AND(MIN(OFFSET(AA540,-$AN$5,0):AA540)&gt;AA541),-1,AN540))</f>
        <v>1</v>
      </c>
      <c r="AO541" s="101">
        <f ca="1">IF(AND(MAX(OFFSET(Y540,-$AP$5,0):Y540)&lt;Y541),1,IF(AND(MIN(OFFSET(Y540,-$AP$5,0):Y540)&gt;Y541),-1,AO540))</f>
        <v>1</v>
      </c>
      <c r="AP541" s="101">
        <f ca="1">IF(AND(MAX(OFFSET(Z540,-$AP$5,0):Z540)&lt;Z541),1,IF(AND(MIN(OFFSET(Z540,-$AP$5,0):Z540)&gt;Z541),-1,AP540))</f>
        <v>-1</v>
      </c>
      <c r="AQ541" s="1">
        <v>3807</v>
      </c>
      <c r="AR541" s="1">
        <v>3814</v>
      </c>
      <c r="AS541" s="1">
        <v>3800</v>
      </c>
      <c r="AT541" s="1">
        <v>3812</v>
      </c>
      <c r="AU541" s="1">
        <v>3812</v>
      </c>
      <c r="AV541" s="1">
        <v>3821</v>
      </c>
      <c r="AW541" s="1">
        <v>3781</v>
      </c>
      <c r="AX541" s="1">
        <v>3802</v>
      </c>
      <c r="AY541">
        <f t="shared" si="2"/>
        <v>-15</v>
      </c>
      <c r="AZ541">
        <f t="shared" si="3"/>
        <v>115</v>
      </c>
      <c r="BA541">
        <f t="shared" ca="1" si="9"/>
        <v>-15</v>
      </c>
      <c r="BB541">
        <f t="shared" ca="1" si="4"/>
        <v>96</v>
      </c>
      <c r="BC541">
        <f t="shared" si="5"/>
        <v>5</v>
      </c>
      <c r="BD541">
        <f t="shared" si="6"/>
        <v>54</v>
      </c>
      <c r="BE541">
        <f t="shared" ca="1" si="7"/>
        <v>5</v>
      </c>
      <c r="BF541">
        <f t="shared" ca="1" si="8"/>
        <v>54</v>
      </c>
    </row>
    <row r="542" spans="1:58">
      <c r="A542" s="47">
        <v>2011</v>
      </c>
      <c r="B542" s="47">
        <v>3</v>
      </c>
      <c r="C542" s="98">
        <v>40610</v>
      </c>
      <c r="D542">
        <v>12214.38</v>
      </c>
      <c r="E542">
        <v>1321.82</v>
      </c>
      <c r="F542">
        <v>2765.77</v>
      </c>
      <c r="G542">
        <v>10540</v>
      </c>
      <c r="H542">
        <v>5982</v>
      </c>
      <c r="I542">
        <v>7169</v>
      </c>
      <c r="J542">
        <v>0</v>
      </c>
      <c r="K542">
        <v>0</v>
      </c>
      <c r="L542">
        <v>1429</v>
      </c>
      <c r="M542">
        <v>0</v>
      </c>
      <c r="N542">
        <v>1806.5</v>
      </c>
      <c r="O542">
        <v>104.77</v>
      </c>
      <c r="P542">
        <v>705.5</v>
      </c>
      <c r="Q542">
        <v>1382</v>
      </c>
      <c r="R542">
        <v>12214.38</v>
      </c>
      <c r="S542">
        <v>1321.82</v>
      </c>
      <c r="T542">
        <v>2765.77</v>
      </c>
      <c r="U542">
        <v>19.82</v>
      </c>
      <c r="V542">
        <v>3.54</v>
      </c>
      <c r="W542">
        <v>2.21</v>
      </c>
      <c r="X542">
        <v>1.4330000000000001</v>
      </c>
      <c r="Y542">
        <v>111.27</v>
      </c>
      <c r="Z542">
        <v>82.23</v>
      </c>
      <c r="AA542">
        <v>83.49</v>
      </c>
      <c r="AB542">
        <v>0</v>
      </c>
      <c r="AC542">
        <v>1382</v>
      </c>
      <c r="AD542">
        <v>0</v>
      </c>
      <c r="AE542">
        <v>0</v>
      </c>
      <c r="AF542">
        <v>0</v>
      </c>
      <c r="AG542">
        <v>0</v>
      </c>
      <c r="AH542">
        <v>2.21</v>
      </c>
      <c r="AI542">
        <v>3.54</v>
      </c>
      <c r="AJ542" s="101">
        <f ca="1">IF(AND(MAX(OFFSET(OFFSET(D541,0,$AJ$6),-$AJ$5,0):OFFSET(D541,0,$AJ$6))&lt;OFFSET(D541,1,$AJ$6)),1,IF(AND(MIN(OFFSET(OFFSET(D541,0,$AJ$6),-$AJ$5,0):OFFSET(D541,0,$AJ$6))&gt;OFFSET(D541,1,$AJ$6)),-1,AJ541))</f>
        <v>1</v>
      </c>
      <c r="AK542" s="101">
        <f ca="1">IF(AND(MAX(OFFSET(U541,-$AK$5,0):U541)&lt;U542),1,IF(AND(MIN(OFFSET(U541,-$AK$5,0):U541)&gt;U542),-1,AK541))</f>
        <v>1</v>
      </c>
      <c r="AL542" s="101">
        <f ca="1">IF(AND(MAX(OFFSET(AI541,-$AL$5,0):AI541)&lt;AI542),1,IF(AND(MIN(OFFSET(AI541,-$AL$5,0):AI541)&gt;AI542),-1,AL541))</f>
        <v>-1</v>
      </c>
      <c r="AM542" s="101">
        <f ca="1">IF(AND(MAX(OFFSET(V541,-$AM$5,0):V541)&lt;V542),1,IF(AND(MIN(OFFSET(V541,-$AM$5,0):V541)&gt;V542),-1,AM541))</f>
        <v>0</v>
      </c>
      <c r="AN542" s="101">
        <f ca="1">IF(AND(MAX(OFFSET(AA541,-$AN$5,0):AA541)&lt;AA542),1,IF(AND(MIN(OFFSET(AA541,-$AN$5,0):AA541)&gt;AA542),-1,AN541))</f>
        <v>1</v>
      </c>
      <c r="AO542" s="101">
        <f ca="1">IF(AND(MAX(OFFSET(Y541,-$AP$5,0):Y541)&lt;Y542),1,IF(AND(MIN(OFFSET(Y541,-$AP$5,0):Y541)&gt;Y542),-1,AO541))</f>
        <v>1</v>
      </c>
      <c r="AP542" s="101">
        <f ca="1">IF(AND(MAX(OFFSET(Z541,-$AP$5,0):Z541)&lt;Z542),1,IF(AND(MIN(OFFSET(Z541,-$AP$5,0):Z541)&gt;Z542),-1,AP541))</f>
        <v>-1</v>
      </c>
      <c r="AQ542" s="1">
        <v>3797</v>
      </c>
      <c r="AR542" s="1">
        <v>3802</v>
      </c>
      <c r="AS542" s="1">
        <v>3784</v>
      </c>
      <c r="AT542" s="1">
        <v>3786</v>
      </c>
      <c r="AU542" s="1">
        <v>3788</v>
      </c>
      <c r="AV542" s="1">
        <v>3821</v>
      </c>
      <c r="AW542" s="1">
        <v>3788</v>
      </c>
      <c r="AX542" s="1">
        <v>3802</v>
      </c>
      <c r="AY542">
        <f t="shared" si="2"/>
        <v>22</v>
      </c>
      <c r="AZ542">
        <f t="shared" si="3"/>
        <v>137</v>
      </c>
      <c r="BA542">
        <f t="shared" ca="1" si="9"/>
        <v>22</v>
      </c>
      <c r="BB542">
        <f t="shared" ca="1" si="4"/>
        <v>118</v>
      </c>
      <c r="BC542">
        <f t="shared" si="5"/>
        <v>-9</v>
      </c>
      <c r="BD542">
        <f t="shared" si="6"/>
        <v>45</v>
      </c>
      <c r="BE542">
        <f t="shared" ca="1" si="7"/>
        <v>-9</v>
      </c>
      <c r="BF542">
        <f t="shared" ca="1" si="8"/>
        <v>45</v>
      </c>
    </row>
    <row r="543" spans="1:58">
      <c r="A543" s="47">
        <v>2011</v>
      </c>
      <c r="B543" s="47">
        <v>4</v>
      </c>
      <c r="C543" s="98">
        <v>40611</v>
      </c>
      <c r="D543">
        <v>12213.09</v>
      </c>
      <c r="E543">
        <v>1320.02</v>
      </c>
      <c r="F543">
        <v>2751.72</v>
      </c>
      <c r="G543">
        <v>10595</v>
      </c>
      <c r="H543">
        <v>5947</v>
      </c>
      <c r="I543">
        <v>7137</v>
      </c>
      <c r="J543">
        <v>0</v>
      </c>
      <c r="K543">
        <v>0</v>
      </c>
      <c r="L543">
        <v>1429.5</v>
      </c>
      <c r="M543">
        <v>0</v>
      </c>
      <c r="N543">
        <v>1802.8</v>
      </c>
      <c r="O543">
        <v>105.67</v>
      </c>
      <c r="P543">
        <v>701</v>
      </c>
      <c r="Q543">
        <v>1348.5</v>
      </c>
      <c r="R543">
        <v>12213.09</v>
      </c>
      <c r="S543">
        <v>1320.02</v>
      </c>
      <c r="T543">
        <v>2751.72</v>
      </c>
      <c r="U543">
        <v>20.22</v>
      </c>
      <c r="V543">
        <v>3.47</v>
      </c>
      <c r="W543">
        <v>2.15</v>
      </c>
      <c r="X543">
        <v>1.4491000000000001</v>
      </c>
      <c r="Y543">
        <v>111.19</v>
      </c>
      <c r="Z543">
        <v>82.66</v>
      </c>
      <c r="AA543">
        <v>83.59</v>
      </c>
      <c r="AB543">
        <v>0</v>
      </c>
      <c r="AC543">
        <v>1424</v>
      </c>
      <c r="AD543">
        <v>0</v>
      </c>
      <c r="AE543">
        <v>0</v>
      </c>
      <c r="AF543">
        <v>0</v>
      </c>
      <c r="AG543">
        <v>0</v>
      </c>
      <c r="AH543">
        <v>2.14</v>
      </c>
      <c r="AI543">
        <v>3.46</v>
      </c>
      <c r="AJ543" s="101">
        <f ca="1">IF(AND(MAX(OFFSET(OFFSET(D542,0,$AJ$6),-$AJ$5,0):OFFSET(D542,0,$AJ$6))&lt;OFFSET(D542,1,$AJ$6)),1,IF(AND(MIN(OFFSET(OFFSET(D542,0,$AJ$6),-$AJ$5,0):OFFSET(D542,0,$AJ$6))&gt;OFFSET(D542,1,$AJ$6)),-1,AJ542))</f>
        <v>1</v>
      </c>
      <c r="AK543" s="101">
        <f ca="1">IF(AND(MAX(OFFSET(U542,-$AK$5,0):U542)&lt;U543),1,IF(AND(MIN(OFFSET(U542,-$AK$5,0):U542)&gt;U543),-1,AK542))</f>
        <v>1</v>
      </c>
      <c r="AL543" s="101">
        <f ca="1">IF(AND(MAX(OFFSET(AI542,-$AL$5,0):AI542)&lt;AI543),1,IF(AND(MIN(OFFSET(AI542,-$AL$5,0):AI542)&gt;AI543),-1,AL542))</f>
        <v>-1</v>
      </c>
      <c r="AM543" s="101">
        <f ca="1">IF(AND(MAX(OFFSET(V542,-$AM$5,0):V542)&lt;V543),1,IF(AND(MIN(OFFSET(V542,-$AM$5,0):V542)&gt;V543),-1,AM542))</f>
        <v>0</v>
      </c>
      <c r="AN543" s="101">
        <f ca="1">IF(AND(MAX(OFFSET(AA542,-$AN$5,0):AA542)&lt;AA543),1,IF(AND(MIN(OFFSET(AA542,-$AN$5,0):AA542)&gt;AA543),-1,AN542))</f>
        <v>1</v>
      </c>
      <c r="AO543" s="101">
        <f ca="1">IF(AND(MAX(OFFSET(Y542,-$AP$5,0):Y542)&lt;Y543),1,IF(AND(MIN(OFFSET(Y542,-$AP$5,0):Y542)&gt;Y543),-1,AO542))</f>
        <v>1</v>
      </c>
      <c r="AP543" s="101">
        <f ca="1">IF(AND(MAX(OFFSET(Z542,-$AP$5,0):Z542)&lt;Z543),1,IF(AND(MIN(OFFSET(Z542,-$AP$5,0):Z542)&gt;Z543),-1,AP542))</f>
        <v>-1</v>
      </c>
      <c r="AQ543" s="1">
        <v>3810</v>
      </c>
      <c r="AR543" s="1">
        <v>3815</v>
      </c>
      <c r="AS543" s="1">
        <v>3802</v>
      </c>
      <c r="AT543" s="1">
        <v>3815</v>
      </c>
      <c r="AU543" s="1">
        <v>3808</v>
      </c>
      <c r="AV543" s="1">
        <v>3825</v>
      </c>
      <c r="AW543" s="1">
        <v>3801</v>
      </c>
      <c r="AX543" s="1">
        <v>3814</v>
      </c>
      <c r="AY543">
        <f t="shared" si="2"/>
        <v>9</v>
      </c>
      <c r="AZ543">
        <f t="shared" si="3"/>
        <v>146</v>
      </c>
      <c r="BA543">
        <f t="shared" ca="1" si="9"/>
        <v>9</v>
      </c>
      <c r="BB543">
        <f t="shared" ca="1" si="4"/>
        <v>127</v>
      </c>
      <c r="BC543">
        <f t="shared" si="5"/>
        <v>-2</v>
      </c>
      <c r="BD543">
        <f t="shared" si="6"/>
        <v>43</v>
      </c>
      <c r="BE543">
        <f t="shared" ca="1" si="7"/>
        <v>-2</v>
      </c>
      <c r="BF543">
        <f t="shared" ca="1" si="8"/>
        <v>43</v>
      </c>
    </row>
    <row r="544" spans="1:58">
      <c r="A544" s="47">
        <v>2011</v>
      </c>
      <c r="B544" s="47">
        <v>5</v>
      </c>
      <c r="C544" s="98">
        <v>40612</v>
      </c>
      <c r="D544">
        <v>11984.61</v>
      </c>
      <c r="E544">
        <v>1295.1099999999999</v>
      </c>
      <c r="F544">
        <v>2701.02</v>
      </c>
      <c r="G544">
        <v>10450</v>
      </c>
      <c r="H544">
        <v>5838</v>
      </c>
      <c r="I544">
        <v>7041</v>
      </c>
      <c r="J544">
        <v>0</v>
      </c>
      <c r="K544">
        <v>0</v>
      </c>
      <c r="L544">
        <v>1413.3</v>
      </c>
      <c r="M544">
        <v>0</v>
      </c>
      <c r="N544">
        <v>1765.3</v>
      </c>
      <c r="O544">
        <v>103.45</v>
      </c>
      <c r="P544">
        <v>682.75</v>
      </c>
      <c r="Q544">
        <v>1353</v>
      </c>
      <c r="R544">
        <v>11984.61</v>
      </c>
      <c r="S544">
        <v>1295.1099999999999</v>
      </c>
      <c r="T544">
        <v>2701.02</v>
      </c>
      <c r="U544">
        <v>21.79</v>
      </c>
      <c r="V544">
        <v>3.39</v>
      </c>
      <c r="W544">
        <v>2.06</v>
      </c>
      <c r="X544">
        <v>1.4633</v>
      </c>
      <c r="Y544">
        <v>110.66</v>
      </c>
      <c r="Z544">
        <v>82.73</v>
      </c>
      <c r="AA544">
        <v>82.89</v>
      </c>
      <c r="AB544">
        <v>0</v>
      </c>
      <c r="AC544">
        <v>1472</v>
      </c>
      <c r="AD544">
        <v>0</v>
      </c>
      <c r="AE544">
        <v>0</v>
      </c>
      <c r="AF544">
        <v>0</v>
      </c>
      <c r="AG544">
        <v>0</v>
      </c>
      <c r="AH544">
        <v>2.0499999999999998</v>
      </c>
      <c r="AI544">
        <v>3.39</v>
      </c>
      <c r="AJ544" s="101">
        <f ca="1">IF(AND(MAX(OFFSET(OFFSET(D543,0,$AJ$6),-$AJ$5,0):OFFSET(D543,0,$AJ$6))&lt;OFFSET(D543,1,$AJ$6)),1,IF(AND(MIN(OFFSET(OFFSET(D543,0,$AJ$6),-$AJ$5,0):OFFSET(D543,0,$AJ$6))&gt;OFFSET(D543,1,$AJ$6)),-1,AJ543))</f>
        <v>1</v>
      </c>
      <c r="AK544" s="101">
        <f ca="1">IF(AND(MAX(OFFSET(U543,-$AK$5,0):U543)&lt;U544),1,IF(AND(MIN(OFFSET(U543,-$AK$5,0):U543)&gt;U544),-1,AK543))</f>
        <v>1</v>
      </c>
      <c r="AL544" s="101">
        <f ca="1">IF(AND(MAX(OFFSET(AI543,-$AL$5,0):AI543)&lt;AI544),1,IF(AND(MIN(OFFSET(AI543,-$AL$5,0):AI543)&gt;AI544),-1,AL543))</f>
        <v>-1</v>
      </c>
      <c r="AM544" s="101">
        <f ca="1">IF(AND(MAX(OFFSET(V543,-$AM$5,0):V543)&lt;V544),1,IF(AND(MIN(OFFSET(V543,-$AM$5,0):V543)&gt;V544),-1,AM543))</f>
        <v>-1</v>
      </c>
      <c r="AN544" s="101">
        <f ca="1">IF(AND(MAX(OFFSET(AA543,-$AN$5,0):AA543)&lt;AA544),1,IF(AND(MIN(OFFSET(AA543,-$AN$5,0):AA543)&gt;AA544),-1,AN543))</f>
        <v>-1</v>
      </c>
      <c r="AO544" s="101">
        <f ca="1">IF(AND(MAX(OFFSET(Y543,-$AP$5,0):Y543)&lt;Y544),1,IF(AND(MIN(OFFSET(Y543,-$AP$5,0):Y543)&gt;Y544),-1,AO543))</f>
        <v>1</v>
      </c>
      <c r="AP544" s="101">
        <f ca="1">IF(AND(MAX(OFFSET(Z543,-$AP$5,0):Z543)&lt;Z544),1,IF(AND(MIN(OFFSET(Z543,-$AP$5,0):Z543)&gt;Z544),-1,AP543))</f>
        <v>-1</v>
      </c>
      <c r="AQ544" s="1">
        <v>3817</v>
      </c>
      <c r="AR544" s="1">
        <v>3820</v>
      </c>
      <c r="AS544" s="1">
        <v>3806</v>
      </c>
      <c r="AT544" s="1">
        <v>3818</v>
      </c>
      <c r="AU544" s="1">
        <v>3811</v>
      </c>
      <c r="AV544" s="1">
        <v>3815</v>
      </c>
      <c r="AW544" s="1">
        <v>3756</v>
      </c>
      <c r="AX544" s="1">
        <v>3775</v>
      </c>
      <c r="AY544">
        <f t="shared" si="2"/>
        <v>-35</v>
      </c>
      <c r="AZ544">
        <f t="shared" si="3"/>
        <v>111</v>
      </c>
      <c r="BA544">
        <f t="shared" ca="1" si="9"/>
        <v>-35</v>
      </c>
      <c r="BB544">
        <f t="shared" ca="1" si="4"/>
        <v>92</v>
      </c>
      <c r="BC544">
        <f t="shared" si="5"/>
        <v>-6</v>
      </c>
      <c r="BD544">
        <f t="shared" si="6"/>
        <v>37</v>
      </c>
      <c r="BE544">
        <f t="shared" ca="1" si="7"/>
        <v>-6</v>
      </c>
      <c r="BF544">
        <f t="shared" ca="1" si="8"/>
        <v>37</v>
      </c>
    </row>
    <row r="545" spans="1:58">
      <c r="A545" s="47">
        <v>2011</v>
      </c>
      <c r="B545" s="47">
        <v>6</v>
      </c>
      <c r="C545" s="98">
        <v>40613</v>
      </c>
      <c r="D545">
        <v>12044.4</v>
      </c>
      <c r="E545">
        <v>1304.28</v>
      </c>
      <c r="F545">
        <v>2715.61</v>
      </c>
      <c r="G545">
        <v>10440</v>
      </c>
      <c r="H545">
        <v>5838</v>
      </c>
      <c r="I545">
        <v>7041</v>
      </c>
      <c r="J545">
        <v>0</v>
      </c>
      <c r="K545">
        <v>0</v>
      </c>
      <c r="L545">
        <v>1421.8</v>
      </c>
      <c r="M545">
        <v>0</v>
      </c>
      <c r="N545">
        <v>1778</v>
      </c>
      <c r="O545">
        <v>101.83</v>
      </c>
      <c r="P545">
        <v>664.25</v>
      </c>
      <c r="Q545">
        <v>1334.5</v>
      </c>
      <c r="R545">
        <v>12044.4</v>
      </c>
      <c r="S545">
        <v>1304.28</v>
      </c>
      <c r="T545">
        <v>2715.61</v>
      </c>
      <c r="U545">
        <v>20.079999999999998</v>
      </c>
      <c r="V545">
        <v>3.39</v>
      </c>
      <c r="W545">
        <v>2.04</v>
      </c>
      <c r="X545">
        <v>1.4571000000000001</v>
      </c>
      <c r="Y545">
        <v>109.87</v>
      </c>
      <c r="Z545">
        <v>82.97</v>
      </c>
      <c r="AA545">
        <v>83.07</v>
      </c>
      <c r="AB545">
        <v>0</v>
      </c>
      <c r="AC545">
        <v>1538</v>
      </c>
      <c r="AD545">
        <v>0</v>
      </c>
      <c r="AE545">
        <v>0</v>
      </c>
      <c r="AF545">
        <v>0</v>
      </c>
      <c r="AG545">
        <v>0</v>
      </c>
      <c r="AH545">
        <v>2.0499999999999998</v>
      </c>
      <c r="AI545">
        <v>3.39</v>
      </c>
      <c r="AJ545" s="101">
        <f ca="1">IF(AND(MAX(OFFSET(OFFSET(D544,0,$AJ$6),-$AJ$5,0):OFFSET(D544,0,$AJ$6))&lt;OFFSET(D544,1,$AJ$6)),1,IF(AND(MIN(OFFSET(OFFSET(D544,0,$AJ$6),-$AJ$5,0):OFFSET(D544,0,$AJ$6))&gt;OFFSET(D544,1,$AJ$6)),-1,AJ544))</f>
        <v>1</v>
      </c>
      <c r="AK545" s="101">
        <f ca="1">IF(AND(MAX(OFFSET(U544,-$AK$5,0):U544)&lt;U545),1,IF(AND(MIN(OFFSET(U544,-$AK$5,0):U544)&gt;U545),-1,AK544))</f>
        <v>-1</v>
      </c>
      <c r="AL545" s="101">
        <f ca="1">IF(AND(MAX(OFFSET(AI544,-$AL$5,0):AI544)&lt;AI545),1,IF(AND(MIN(OFFSET(AI544,-$AL$5,0):AI544)&gt;AI545),-1,AL544))</f>
        <v>-1</v>
      </c>
      <c r="AM545" s="101">
        <f ca="1">IF(AND(MAX(OFFSET(V544,-$AM$5,0):V544)&lt;V545),1,IF(AND(MIN(OFFSET(V544,-$AM$5,0):V544)&gt;V545),-1,AM544))</f>
        <v>-1</v>
      </c>
      <c r="AN545" s="101">
        <f ca="1">IF(AND(MAX(OFFSET(AA544,-$AN$5,0):AA544)&lt;AA545),1,IF(AND(MIN(OFFSET(AA544,-$AN$5,0):AA544)&gt;AA545),-1,AN544))</f>
        <v>-1</v>
      </c>
      <c r="AO545" s="101">
        <f ca="1">IF(AND(MAX(OFFSET(Y544,-$AP$5,0):Y544)&lt;Y545),1,IF(AND(MIN(OFFSET(Y544,-$AP$5,0):Y544)&gt;Y545),-1,AO544))</f>
        <v>-1</v>
      </c>
      <c r="AP545" s="101">
        <f ca="1">IF(AND(MAX(OFFSET(Z544,-$AP$5,0):Z544)&lt;Z545),1,IF(AND(MIN(OFFSET(Z544,-$AP$5,0):Z544)&gt;Z545),-1,AP544))</f>
        <v>1</v>
      </c>
      <c r="AQ545" s="1">
        <v>3776</v>
      </c>
      <c r="AR545" s="1">
        <v>3795</v>
      </c>
      <c r="AS545" s="1">
        <v>3769</v>
      </c>
      <c r="AT545" s="1">
        <v>3794</v>
      </c>
      <c r="AU545" s="1">
        <v>3778</v>
      </c>
      <c r="AV545" s="1">
        <v>3785</v>
      </c>
      <c r="AW545" s="1">
        <v>3727</v>
      </c>
      <c r="AX545" s="1">
        <v>3760</v>
      </c>
      <c r="AY545">
        <f t="shared" si="2"/>
        <v>-34</v>
      </c>
      <c r="AZ545">
        <f t="shared" si="3"/>
        <v>77</v>
      </c>
      <c r="BA545">
        <f t="shared" ca="1" si="9"/>
        <v>-34</v>
      </c>
      <c r="BB545">
        <f t="shared" ca="1" si="4"/>
        <v>58</v>
      </c>
      <c r="BC545">
        <f t="shared" si="5"/>
        <v>2</v>
      </c>
      <c r="BD545">
        <f t="shared" si="6"/>
        <v>39</v>
      </c>
      <c r="BE545">
        <f t="shared" ca="1" si="7"/>
        <v>2</v>
      </c>
      <c r="BF545">
        <f t="shared" ca="1" si="8"/>
        <v>39</v>
      </c>
    </row>
    <row r="546" spans="1:58">
      <c r="A546" s="47">
        <v>2011</v>
      </c>
      <c r="B546" s="47">
        <v>2</v>
      </c>
      <c r="C546" s="98">
        <v>40616</v>
      </c>
      <c r="D546">
        <v>11993.16</v>
      </c>
      <c r="E546">
        <v>1296.3900000000001</v>
      </c>
      <c r="F546">
        <v>2700.97</v>
      </c>
      <c r="G546">
        <v>10440</v>
      </c>
      <c r="H546">
        <v>5803</v>
      </c>
      <c r="I546">
        <v>6894</v>
      </c>
      <c r="J546">
        <v>0</v>
      </c>
      <c r="K546">
        <v>0</v>
      </c>
      <c r="L546">
        <v>1428.8</v>
      </c>
      <c r="M546">
        <v>0</v>
      </c>
      <c r="N546">
        <v>1757.6</v>
      </c>
      <c r="O546">
        <v>102.65</v>
      </c>
      <c r="P546">
        <v>666</v>
      </c>
      <c r="Q546">
        <v>1340</v>
      </c>
      <c r="R546">
        <v>11993.16</v>
      </c>
      <c r="S546">
        <v>1296.3900000000001</v>
      </c>
      <c r="T546">
        <v>2700.97</v>
      </c>
      <c r="U546">
        <v>21.13</v>
      </c>
      <c r="V546">
        <v>3.35</v>
      </c>
      <c r="W546">
        <v>1.97</v>
      </c>
      <c r="X546">
        <v>1.4689000000000001</v>
      </c>
      <c r="Y546">
        <v>109.64</v>
      </c>
      <c r="Z546">
        <v>81.7</v>
      </c>
      <c r="AA546">
        <v>82.41</v>
      </c>
      <c r="AB546">
        <v>0</v>
      </c>
      <c r="AC546">
        <v>1562</v>
      </c>
      <c r="AD546">
        <v>0</v>
      </c>
      <c r="AE546">
        <v>0</v>
      </c>
      <c r="AF546">
        <v>0</v>
      </c>
      <c r="AG546">
        <v>0</v>
      </c>
      <c r="AH546">
        <v>1.97</v>
      </c>
      <c r="AI546">
        <v>3.34</v>
      </c>
      <c r="AJ546" s="101">
        <f ca="1">IF(AND(MAX(OFFSET(OFFSET(D545,0,$AJ$6),-$AJ$5,0):OFFSET(D545,0,$AJ$6))&lt;OFFSET(D545,1,$AJ$6)),1,IF(AND(MIN(OFFSET(OFFSET(D545,0,$AJ$6),-$AJ$5,0):OFFSET(D545,0,$AJ$6))&gt;OFFSET(D545,1,$AJ$6)),-1,AJ545))</f>
        <v>1</v>
      </c>
      <c r="AK546" s="101">
        <f ca="1">IF(AND(MAX(OFFSET(U545,-$AK$5,0):U545)&lt;U546),1,IF(AND(MIN(OFFSET(U545,-$AK$5,0):U545)&gt;U546),-1,AK545))</f>
        <v>-1</v>
      </c>
      <c r="AL546" s="101">
        <f ca="1">IF(AND(MAX(OFFSET(AI545,-$AL$5,0):AI545)&lt;AI546),1,IF(AND(MIN(OFFSET(AI545,-$AL$5,0):AI545)&gt;AI546),-1,AL545))</f>
        <v>-1</v>
      </c>
      <c r="AM546" s="101">
        <f ca="1">IF(AND(MAX(OFFSET(V545,-$AM$5,0):V545)&lt;V546),1,IF(AND(MIN(OFFSET(V545,-$AM$5,0):V545)&gt;V546),-1,AM545))</f>
        <v>-1</v>
      </c>
      <c r="AN546" s="101">
        <f ca="1">IF(AND(MAX(OFFSET(AA545,-$AN$5,0):AA545)&lt;AA546),1,IF(AND(MIN(OFFSET(AA545,-$AN$5,0):AA545)&gt;AA546),-1,AN545))</f>
        <v>-1</v>
      </c>
      <c r="AO546" s="101">
        <f ca="1">IF(AND(MAX(OFFSET(Y545,-$AP$5,0):Y545)&lt;Y546),1,IF(AND(MIN(OFFSET(Y545,-$AP$5,0):Y545)&gt;Y546),-1,AO545))</f>
        <v>-1</v>
      </c>
      <c r="AP546" s="101">
        <f ca="1">IF(AND(MAX(OFFSET(Z545,-$AP$5,0):Z545)&lt;Z546),1,IF(AND(MIN(OFFSET(Z545,-$AP$5,0):Z545)&gt;Z546),-1,AP545))</f>
        <v>1</v>
      </c>
      <c r="AQ546" s="1">
        <v>3744</v>
      </c>
      <c r="AR546" s="1">
        <v>3797</v>
      </c>
      <c r="AS546" s="1">
        <v>3736</v>
      </c>
      <c r="AT546" s="1">
        <v>3771</v>
      </c>
      <c r="AU546" s="1">
        <v>3778</v>
      </c>
      <c r="AV546" s="1">
        <v>3780</v>
      </c>
      <c r="AW546" s="1">
        <v>3745</v>
      </c>
      <c r="AX546" s="1">
        <v>3756</v>
      </c>
      <c r="AY546">
        <f t="shared" si="2"/>
        <v>-16</v>
      </c>
      <c r="AZ546">
        <f t="shared" si="3"/>
        <v>61</v>
      </c>
      <c r="BA546">
        <f t="shared" ca="1" si="9"/>
        <v>-16</v>
      </c>
      <c r="BB546">
        <f t="shared" ca="1" si="4"/>
        <v>42</v>
      </c>
      <c r="BC546">
        <f t="shared" si="5"/>
        <v>34</v>
      </c>
      <c r="BD546">
        <f t="shared" si="6"/>
        <v>73</v>
      </c>
      <c r="BE546">
        <f t="shared" ca="1" si="7"/>
        <v>34</v>
      </c>
      <c r="BF546">
        <f t="shared" ca="1" si="8"/>
        <v>73</v>
      </c>
    </row>
    <row r="547" spans="1:58">
      <c r="A547" s="47">
        <v>2011</v>
      </c>
      <c r="B547" s="47">
        <v>3</v>
      </c>
      <c r="C547" s="98">
        <v>40617</v>
      </c>
      <c r="D547">
        <v>11855.42</v>
      </c>
      <c r="E547">
        <v>1281.8699999999999</v>
      </c>
      <c r="F547">
        <v>2667.33</v>
      </c>
      <c r="G547">
        <v>10440</v>
      </c>
      <c r="H547">
        <v>5723</v>
      </c>
      <c r="I547">
        <v>6658</v>
      </c>
      <c r="J547">
        <v>0</v>
      </c>
      <c r="K547">
        <v>0</v>
      </c>
      <c r="L547">
        <v>1395.7</v>
      </c>
      <c r="M547">
        <v>0</v>
      </c>
      <c r="N547">
        <v>1701</v>
      </c>
      <c r="O547">
        <v>98.15</v>
      </c>
      <c r="P547">
        <v>636</v>
      </c>
      <c r="Q547">
        <v>1274</v>
      </c>
      <c r="R547">
        <v>11855.42</v>
      </c>
      <c r="S547">
        <v>1281.8699999999999</v>
      </c>
      <c r="T547">
        <v>2667.33</v>
      </c>
      <c r="U547">
        <v>24.32</v>
      </c>
      <c r="V547">
        <v>3.32</v>
      </c>
      <c r="W547">
        <v>1.97</v>
      </c>
      <c r="X547">
        <v>1.4575</v>
      </c>
      <c r="Y547">
        <v>109.4</v>
      </c>
      <c r="Z547">
        <v>81.62</v>
      </c>
      <c r="AA547">
        <v>80</v>
      </c>
      <c r="AB547">
        <v>0</v>
      </c>
      <c r="AC547">
        <v>1559</v>
      </c>
      <c r="AD547">
        <v>0</v>
      </c>
      <c r="AE547">
        <v>0</v>
      </c>
      <c r="AF547">
        <v>0</v>
      </c>
      <c r="AG547">
        <v>0</v>
      </c>
      <c r="AH547">
        <v>1.97</v>
      </c>
      <c r="AI547">
        <v>3.32</v>
      </c>
      <c r="AJ547" s="101">
        <f ca="1">IF(AND(MAX(OFFSET(OFFSET(D546,0,$AJ$6),-$AJ$5,0):OFFSET(D546,0,$AJ$6))&lt;OFFSET(D546,1,$AJ$6)),1,IF(AND(MIN(OFFSET(OFFSET(D546,0,$AJ$6),-$AJ$5,0):OFFSET(D546,0,$AJ$6))&gt;OFFSET(D546,1,$AJ$6)),-1,AJ546))</f>
        <v>1</v>
      </c>
      <c r="AK547" s="101">
        <f ca="1">IF(AND(MAX(OFFSET(U546,-$AK$5,0):U546)&lt;U547),1,IF(AND(MIN(OFFSET(U546,-$AK$5,0):U546)&gt;U547),-1,AK546))</f>
        <v>1</v>
      </c>
      <c r="AL547" s="101">
        <f ca="1">IF(AND(MAX(OFFSET(AI546,-$AL$5,0):AI546)&lt;AI547),1,IF(AND(MIN(OFFSET(AI546,-$AL$5,0):AI546)&gt;AI547),-1,AL546))</f>
        <v>-1</v>
      </c>
      <c r="AM547" s="101">
        <f ca="1">IF(AND(MAX(OFFSET(V546,-$AM$5,0):V546)&lt;V547),1,IF(AND(MIN(OFFSET(V546,-$AM$5,0):V546)&gt;V547),-1,AM546))</f>
        <v>-1</v>
      </c>
      <c r="AN547" s="101">
        <f ca="1">IF(AND(MAX(OFFSET(AA546,-$AN$5,0):AA546)&lt;AA547),1,IF(AND(MIN(OFFSET(AA546,-$AN$5,0):AA546)&gt;AA547),-1,AN546))</f>
        <v>-1</v>
      </c>
      <c r="AO547" s="101">
        <f ca="1">IF(AND(MAX(OFFSET(Y546,-$AP$5,0):Y546)&lt;Y547),1,IF(AND(MIN(OFFSET(Y546,-$AP$5,0):Y546)&gt;Y547),-1,AO546))</f>
        <v>-1</v>
      </c>
      <c r="AP547" s="101">
        <f ca="1">IF(AND(MAX(OFFSET(Z546,-$AP$5,0):Z546)&lt;Z547),1,IF(AND(MIN(OFFSET(Z546,-$AP$5,0):Z546)&gt;Z547),-1,AP546))</f>
        <v>-1</v>
      </c>
      <c r="AQ547" s="1">
        <v>3762</v>
      </c>
      <c r="AR547" s="1">
        <v>3765</v>
      </c>
      <c r="AS547" s="1">
        <v>3698</v>
      </c>
      <c r="AT547" s="1">
        <v>3731</v>
      </c>
      <c r="AU547" s="1">
        <v>3721</v>
      </c>
      <c r="AV547" s="1">
        <v>3724</v>
      </c>
      <c r="AW547" s="1">
        <v>3603</v>
      </c>
      <c r="AX547" s="1">
        <v>3636</v>
      </c>
      <c r="AY547">
        <f t="shared" si="2"/>
        <v>-80</v>
      </c>
      <c r="AZ547">
        <f t="shared" si="3"/>
        <v>-19</v>
      </c>
      <c r="BA547">
        <f t="shared" ca="1" si="9"/>
        <v>-80</v>
      </c>
      <c r="BB547">
        <f t="shared" ca="1" si="4"/>
        <v>-38</v>
      </c>
      <c r="BC547">
        <f t="shared" si="5"/>
        <v>-41</v>
      </c>
      <c r="BD547">
        <f t="shared" si="6"/>
        <v>32</v>
      </c>
      <c r="BE547">
        <f t="shared" ca="1" si="7"/>
        <v>-41</v>
      </c>
      <c r="BF547">
        <f t="shared" ca="1" si="8"/>
        <v>32</v>
      </c>
    </row>
    <row r="548" spans="1:58">
      <c r="A548" s="47">
        <v>2011</v>
      </c>
      <c r="B548" s="47">
        <v>4</v>
      </c>
      <c r="C548" s="98">
        <v>40618</v>
      </c>
      <c r="D548">
        <v>11613.3</v>
      </c>
      <c r="E548">
        <v>1256.8800000000001</v>
      </c>
      <c r="F548">
        <v>2616.8200000000002</v>
      </c>
      <c r="G548">
        <v>9000</v>
      </c>
      <c r="H548">
        <v>5549</v>
      </c>
      <c r="I548">
        <v>6468</v>
      </c>
      <c r="J548">
        <v>0</v>
      </c>
      <c r="K548">
        <v>0</v>
      </c>
      <c r="L548">
        <v>1401.5</v>
      </c>
      <c r="M548">
        <v>0</v>
      </c>
      <c r="N548">
        <v>1688.3</v>
      </c>
      <c r="O548">
        <v>99.05</v>
      </c>
      <c r="P548">
        <v>616.5</v>
      </c>
      <c r="Q548">
        <v>1289</v>
      </c>
      <c r="R548">
        <v>11613.3</v>
      </c>
      <c r="S548">
        <v>1256.8800000000001</v>
      </c>
      <c r="T548">
        <v>2616.8200000000002</v>
      </c>
      <c r="U548">
        <v>29.4</v>
      </c>
      <c r="V548">
        <v>3.21</v>
      </c>
      <c r="W548">
        <v>1.86</v>
      </c>
      <c r="X548">
        <v>1.4503999999999999</v>
      </c>
      <c r="Y548">
        <v>108.76</v>
      </c>
      <c r="Z548">
        <v>80.709999999999994</v>
      </c>
      <c r="AA548">
        <v>78.42</v>
      </c>
      <c r="AB548">
        <v>0</v>
      </c>
      <c r="AC548">
        <v>1548</v>
      </c>
      <c r="AD548">
        <v>0</v>
      </c>
      <c r="AE548">
        <v>0</v>
      </c>
      <c r="AF548">
        <v>0</v>
      </c>
      <c r="AG548">
        <v>0</v>
      </c>
      <c r="AH548">
        <v>1.86</v>
      </c>
      <c r="AI548">
        <v>3.21</v>
      </c>
      <c r="AJ548" s="101">
        <f ca="1">IF(AND(MAX(OFFSET(OFFSET(D547,0,$AJ$6),-$AJ$5,0):OFFSET(D547,0,$AJ$6))&lt;OFFSET(D547,1,$AJ$6)),1,IF(AND(MIN(OFFSET(OFFSET(D547,0,$AJ$6),-$AJ$5,0):OFFSET(D547,0,$AJ$6))&gt;OFFSET(D547,1,$AJ$6)),-1,AJ547))</f>
        <v>1</v>
      </c>
      <c r="AK548" s="101">
        <f ca="1">IF(AND(MAX(OFFSET(U547,-$AK$5,0):U547)&lt;U548),1,IF(AND(MIN(OFFSET(U547,-$AK$5,0):U547)&gt;U548),-1,AK547))</f>
        <v>1</v>
      </c>
      <c r="AL548" s="101">
        <f ca="1">IF(AND(MAX(OFFSET(AI547,-$AL$5,0):AI547)&lt;AI548),1,IF(AND(MIN(OFFSET(AI547,-$AL$5,0):AI547)&gt;AI548),-1,AL547))</f>
        <v>-1</v>
      </c>
      <c r="AM548" s="101">
        <f ca="1">IF(AND(MAX(OFFSET(V547,-$AM$5,0):V547)&lt;V548),1,IF(AND(MIN(OFFSET(V547,-$AM$5,0):V547)&gt;V548),-1,AM547))</f>
        <v>-1</v>
      </c>
      <c r="AN548" s="101">
        <f ca="1">IF(AND(MAX(OFFSET(AA547,-$AN$5,0):AA547)&lt;AA548),1,IF(AND(MIN(OFFSET(AA547,-$AN$5,0):AA547)&gt;AA548),-1,AN547))</f>
        <v>-1</v>
      </c>
      <c r="AO548" s="101">
        <f ca="1">IF(AND(MAX(OFFSET(Y547,-$AP$5,0):Y547)&lt;Y548),1,IF(AND(MIN(OFFSET(Y547,-$AP$5,0):Y547)&gt;Y548),-1,AO547))</f>
        <v>-1</v>
      </c>
      <c r="AP548" s="101">
        <f ca="1">IF(AND(MAX(OFFSET(Z547,-$AP$5,0):Z547)&lt;Z548),1,IF(AND(MIN(OFFSET(Z547,-$AP$5,0):Z547)&gt;Z548),-1,AP547))</f>
        <v>-1</v>
      </c>
      <c r="AQ548" s="1">
        <v>3641</v>
      </c>
      <c r="AR548" s="1">
        <v>3661</v>
      </c>
      <c r="AS548" s="1">
        <v>3632</v>
      </c>
      <c r="AT548" s="1">
        <v>3647</v>
      </c>
      <c r="AU548" s="1">
        <v>3655</v>
      </c>
      <c r="AV548" s="1">
        <v>3659</v>
      </c>
      <c r="AW548" s="1">
        <v>3588</v>
      </c>
      <c r="AX548" s="1">
        <v>3610</v>
      </c>
      <c r="AY548">
        <f t="shared" si="2"/>
        <v>-107</v>
      </c>
      <c r="AZ548">
        <f t="shared" si="3"/>
        <v>-126</v>
      </c>
      <c r="BA548">
        <f t="shared" ca="1" si="9"/>
        <v>-107</v>
      </c>
      <c r="BB548">
        <f t="shared" ca="1" si="4"/>
        <v>-145</v>
      </c>
      <c r="BC548">
        <f t="shared" si="5"/>
        <v>14</v>
      </c>
      <c r="BD548">
        <f t="shared" si="6"/>
        <v>46</v>
      </c>
      <c r="BE548">
        <f t="shared" ca="1" si="7"/>
        <v>14</v>
      </c>
      <c r="BF548">
        <f t="shared" ca="1" si="8"/>
        <v>46</v>
      </c>
    </row>
    <row r="549" spans="1:58">
      <c r="A549" s="47">
        <v>2011</v>
      </c>
      <c r="B549" s="47">
        <v>5</v>
      </c>
      <c r="C549" s="98">
        <v>40619</v>
      </c>
      <c r="D549">
        <v>11774.59</v>
      </c>
      <c r="E549">
        <v>1273.72</v>
      </c>
      <c r="F549">
        <v>2636.05</v>
      </c>
      <c r="G549">
        <v>8940</v>
      </c>
      <c r="H549">
        <v>5670</v>
      </c>
      <c r="I549">
        <v>6634</v>
      </c>
      <c r="J549">
        <v>0</v>
      </c>
      <c r="K549">
        <v>0</v>
      </c>
      <c r="L549">
        <v>1404</v>
      </c>
      <c r="M549">
        <v>0</v>
      </c>
      <c r="N549">
        <v>1698.4</v>
      </c>
      <c r="O549">
        <v>102.78</v>
      </c>
      <c r="P549">
        <v>646.5</v>
      </c>
      <c r="Q549">
        <v>1331</v>
      </c>
      <c r="R549">
        <v>11774.59</v>
      </c>
      <c r="S549">
        <v>1273.72</v>
      </c>
      <c r="T549">
        <v>2636.05</v>
      </c>
      <c r="U549">
        <v>26.37</v>
      </c>
      <c r="V549">
        <v>3.25</v>
      </c>
      <c r="W549">
        <v>1.9</v>
      </c>
      <c r="X549">
        <v>1.4348000000000001</v>
      </c>
      <c r="Y549">
        <v>109.03</v>
      </c>
      <c r="Z549">
        <v>79.55</v>
      </c>
      <c r="AA549">
        <v>77.260000000000005</v>
      </c>
      <c r="AB549">
        <v>0</v>
      </c>
      <c r="AC549">
        <v>1538</v>
      </c>
      <c r="AD549">
        <v>0</v>
      </c>
      <c r="AE549">
        <v>0</v>
      </c>
      <c r="AF549">
        <v>0</v>
      </c>
      <c r="AG549">
        <v>0</v>
      </c>
      <c r="AH549">
        <v>1.9</v>
      </c>
      <c r="AI549">
        <v>3.24</v>
      </c>
      <c r="AJ549" s="101">
        <f ca="1">IF(AND(MAX(OFFSET(OFFSET(D548,0,$AJ$6),-$AJ$5,0):OFFSET(D548,0,$AJ$6))&lt;OFFSET(D548,1,$AJ$6)),1,IF(AND(MIN(OFFSET(OFFSET(D548,0,$AJ$6),-$AJ$5,0):OFFSET(D548,0,$AJ$6))&gt;OFFSET(D548,1,$AJ$6)),-1,AJ548))</f>
        <v>1</v>
      </c>
      <c r="AK549" s="101">
        <f ca="1">IF(AND(MAX(OFFSET(U548,-$AK$5,0):U548)&lt;U549),1,IF(AND(MIN(OFFSET(U548,-$AK$5,0):U548)&gt;U549),-1,AK548))</f>
        <v>1</v>
      </c>
      <c r="AL549" s="101">
        <f ca="1">IF(AND(MAX(OFFSET(AI548,-$AL$5,0):AI548)&lt;AI549),1,IF(AND(MIN(OFFSET(AI548,-$AL$5,0):AI548)&gt;AI549),-1,AL548))</f>
        <v>-1</v>
      </c>
      <c r="AM549" s="101">
        <f ca="1">IF(AND(MAX(OFFSET(V548,-$AM$5,0):V548)&lt;V549),1,IF(AND(MIN(OFFSET(V548,-$AM$5,0):V548)&gt;V549),-1,AM548))</f>
        <v>-1</v>
      </c>
      <c r="AN549" s="101">
        <f ca="1">IF(AND(MAX(OFFSET(AA548,-$AN$5,0):AA548)&lt;AA549),1,IF(AND(MIN(OFFSET(AA548,-$AN$5,0):AA548)&gt;AA549),-1,AN548))</f>
        <v>-1</v>
      </c>
      <c r="AO549" s="101">
        <f ca="1">IF(AND(MAX(OFFSET(Y548,-$AP$5,0):Y548)&lt;Y549),1,IF(AND(MIN(OFFSET(Y548,-$AP$5,0):Y548)&gt;Y549),-1,AO548))</f>
        <v>-1</v>
      </c>
      <c r="AP549" s="101">
        <f ca="1">IF(AND(MAX(OFFSET(Z548,-$AP$5,0):Z548)&lt;Z549),1,IF(AND(MIN(OFFSET(Z548,-$AP$5,0):Z548)&gt;Z549),-1,AP548))</f>
        <v>-1</v>
      </c>
      <c r="AQ549" s="1">
        <v>3548</v>
      </c>
      <c r="AR549" s="1">
        <v>3579</v>
      </c>
      <c r="AS549" s="1">
        <v>3542</v>
      </c>
      <c r="AT549" s="1">
        <v>3559</v>
      </c>
      <c r="AU549" s="1">
        <v>3569</v>
      </c>
      <c r="AV549" s="1">
        <v>3589</v>
      </c>
      <c r="AW549" s="1">
        <v>3535</v>
      </c>
      <c r="AX549" s="1">
        <v>3579</v>
      </c>
      <c r="AY549">
        <f t="shared" si="2"/>
        <v>55</v>
      </c>
      <c r="AZ549">
        <f t="shared" si="3"/>
        <v>-71</v>
      </c>
      <c r="BA549">
        <f t="shared" ca="1" si="9"/>
        <v>55</v>
      </c>
      <c r="BB549">
        <f t="shared" ca="1" si="4"/>
        <v>-90</v>
      </c>
      <c r="BC549">
        <f t="shared" si="5"/>
        <v>21</v>
      </c>
      <c r="BD549">
        <f t="shared" si="6"/>
        <v>67</v>
      </c>
      <c r="BE549">
        <f t="shared" ca="1" si="7"/>
        <v>21</v>
      </c>
      <c r="BF549">
        <f t="shared" ca="1" si="8"/>
        <v>67</v>
      </c>
    </row>
    <row r="550" spans="1:58">
      <c r="A550" s="47">
        <v>2011</v>
      </c>
      <c r="B550" s="47">
        <v>6</v>
      </c>
      <c r="C550" s="98">
        <v>40620</v>
      </c>
      <c r="D550">
        <v>11858.52</v>
      </c>
      <c r="E550">
        <v>1279.21</v>
      </c>
      <c r="F550">
        <v>2643.67</v>
      </c>
      <c r="G550">
        <v>9110</v>
      </c>
      <c r="H550">
        <v>5670</v>
      </c>
      <c r="I550">
        <v>6634</v>
      </c>
      <c r="J550">
        <v>0</v>
      </c>
      <c r="K550">
        <v>0</v>
      </c>
      <c r="L550">
        <v>1427</v>
      </c>
      <c r="M550">
        <v>0</v>
      </c>
      <c r="N550">
        <v>1748</v>
      </c>
      <c r="O550">
        <v>102.69</v>
      </c>
      <c r="P550">
        <v>686.5</v>
      </c>
      <c r="Q550">
        <v>1364.5</v>
      </c>
      <c r="R550">
        <v>11858.52</v>
      </c>
      <c r="S550">
        <v>1279.21</v>
      </c>
      <c r="T550">
        <v>2643.67</v>
      </c>
      <c r="U550">
        <v>24.44</v>
      </c>
      <c r="V550">
        <v>3.28</v>
      </c>
      <c r="W550">
        <v>1.94</v>
      </c>
      <c r="X550">
        <v>1.4410000000000001</v>
      </c>
      <c r="Y550">
        <v>108.2</v>
      </c>
      <c r="Z550">
        <v>78.89</v>
      </c>
      <c r="AA550">
        <v>80.239999999999995</v>
      </c>
      <c r="AB550">
        <v>0</v>
      </c>
      <c r="AC550">
        <v>1531</v>
      </c>
      <c r="AD550">
        <v>0</v>
      </c>
      <c r="AE550">
        <v>0</v>
      </c>
      <c r="AF550">
        <v>0</v>
      </c>
      <c r="AG550">
        <v>0</v>
      </c>
      <c r="AH550">
        <v>2.02</v>
      </c>
      <c r="AI550">
        <v>3.32</v>
      </c>
      <c r="AJ550" s="101">
        <f ca="1">IF(AND(MAX(OFFSET(OFFSET(D549,0,$AJ$6),-$AJ$5,0):OFFSET(D549,0,$AJ$6))&lt;OFFSET(D549,1,$AJ$6)),1,IF(AND(MIN(OFFSET(OFFSET(D549,0,$AJ$6),-$AJ$5,0):OFFSET(D549,0,$AJ$6))&gt;OFFSET(D549,1,$AJ$6)),-1,AJ549))</f>
        <v>1</v>
      </c>
      <c r="AK550" s="101">
        <f ca="1">IF(AND(MAX(OFFSET(U549,-$AK$5,0):U549)&lt;U550),1,IF(AND(MIN(OFFSET(U549,-$AK$5,0):U549)&gt;U550),-1,AK549))</f>
        <v>-1</v>
      </c>
      <c r="AL550" s="101">
        <f ca="1">IF(AND(MAX(OFFSET(AI549,-$AL$5,0):AI549)&lt;AI550),1,IF(AND(MIN(OFFSET(AI549,-$AL$5,0):AI549)&gt;AI550),-1,AL549))</f>
        <v>-1</v>
      </c>
      <c r="AM550" s="101">
        <f ca="1">IF(AND(MAX(OFFSET(V549,-$AM$5,0):V549)&lt;V550),1,IF(AND(MIN(OFFSET(V549,-$AM$5,0):V549)&gt;V550),-1,AM549))</f>
        <v>-1</v>
      </c>
      <c r="AN550" s="101">
        <f ca="1">IF(AND(MAX(OFFSET(AA549,-$AN$5,0):AA549)&lt;AA550),1,IF(AND(MIN(OFFSET(AA549,-$AN$5,0):AA549)&gt;AA550),-1,AN549))</f>
        <v>-1</v>
      </c>
      <c r="AO550" s="101">
        <f ca="1">IF(AND(MAX(OFFSET(Y549,-$AP$5,0):Y549)&lt;Y550),1,IF(AND(MIN(OFFSET(Y549,-$AP$5,0):Y549)&gt;Y550),-1,AO549))</f>
        <v>-1</v>
      </c>
      <c r="AP550" s="101">
        <f ca="1">IF(AND(MAX(OFFSET(Z549,-$AP$5,0):Z549)&lt;Z550),1,IF(AND(MIN(OFFSET(Z549,-$AP$5,0):Z549)&gt;Z550),-1,AP549))</f>
        <v>-1</v>
      </c>
      <c r="AQ550" s="1">
        <v>3624</v>
      </c>
      <c r="AR550" s="1">
        <v>3726</v>
      </c>
      <c r="AS550" s="1">
        <v>3602</v>
      </c>
      <c r="AT550" s="1">
        <v>3719</v>
      </c>
      <c r="AU550" s="1">
        <v>3720</v>
      </c>
      <c r="AV550" s="1">
        <v>3736</v>
      </c>
      <c r="AW550" s="1">
        <v>3688</v>
      </c>
      <c r="AX550" s="1">
        <v>3702</v>
      </c>
      <c r="AY550">
        <f t="shared" si="2"/>
        <v>16</v>
      </c>
      <c r="AZ550">
        <f t="shared" si="3"/>
        <v>-55</v>
      </c>
      <c r="BA550">
        <f t="shared" ca="1" si="9"/>
        <v>16</v>
      </c>
      <c r="BB550">
        <f t="shared" ca="1" si="4"/>
        <v>-74</v>
      </c>
      <c r="BC550">
        <f t="shared" si="5"/>
        <v>96</v>
      </c>
      <c r="BD550">
        <f t="shared" si="6"/>
        <v>163</v>
      </c>
      <c r="BE550">
        <f t="shared" ca="1" si="7"/>
        <v>96</v>
      </c>
      <c r="BF550">
        <f t="shared" ca="1" si="8"/>
        <v>163</v>
      </c>
    </row>
    <row r="551" spans="1:58">
      <c r="A551" s="47">
        <v>2011</v>
      </c>
      <c r="B551" s="47">
        <v>3</v>
      </c>
      <c r="C551" s="98">
        <v>40624</v>
      </c>
      <c r="D551">
        <v>12018.63</v>
      </c>
      <c r="E551">
        <v>1293.77</v>
      </c>
      <c r="F551">
        <v>2683.87</v>
      </c>
      <c r="G551">
        <v>9540</v>
      </c>
      <c r="H551">
        <v>5749</v>
      </c>
      <c r="I551">
        <v>6784</v>
      </c>
      <c r="J551">
        <v>0</v>
      </c>
      <c r="K551">
        <v>0</v>
      </c>
      <c r="L551">
        <v>1428.7</v>
      </c>
      <c r="M551">
        <v>0</v>
      </c>
      <c r="N551">
        <v>1739</v>
      </c>
      <c r="O551">
        <v>104.86</v>
      </c>
      <c r="P551">
        <v>686.75</v>
      </c>
      <c r="Q551">
        <v>1365.5</v>
      </c>
      <c r="R551">
        <v>12018.63</v>
      </c>
      <c r="S551">
        <v>1293.77</v>
      </c>
      <c r="T551">
        <v>2683.87</v>
      </c>
      <c r="U551">
        <v>20.21</v>
      </c>
      <c r="V551">
        <v>3.33</v>
      </c>
      <c r="W551">
        <v>2.04</v>
      </c>
      <c r="X551">
        <v>1.4177999999999999</v>
      </c>
      <c r="Y551">
        <v>107.96</v>
      </c>
      <c r="Z551">
        <v>81.010000000000005</v>
      </c>
      <c r="AA551">
        <v>81.790000000000006</v>
      </c>
      <c r="AB551">
        <v>0</v>
      </c>
      <c r="AC551">
        <v>1531</v>
      </c>
      <c r="AD551">
        <v>0</v>
      </c>
      <c r="AE551">
        <v>0</v>
      </c>
      <c r="AF551">
        <v>0</v>
      </c>
      <c r="AG551">
        <v>0</v>
      </c>
      <c r="AH551">
        <v>2.02</v>
      </c>
      <c r="AI551">
        <v>3.32</v>
      </c>
      <c r="AJ551" s="101">
        <f ca="1">IF(AND(MAX(OFFSET(OFFSET(D550,0,$AJ$6),-$AJ$5,0):OFFSET(D550,0,$AJ$6))&lt;OFFSET(D550,1,$AJ$6)),1,IF(AND(MIN(OFFSET(OFFSET(D550,0,$AJ$6),-$AJ$5,0):OFFSET(D550,0,$AJ$6))&gt;OFFSET(D550,1,$AJ$6)),-1,AJ550))</f>
        <v>1</v>
      </c>
      <c r="AK551" s="101">
        <f ca="1">IF(AND(MAX(OFFSET(U550,-$AK$5,0):U550)&lt;U551),1,IF(AND(MIN(OFFSET(U550,-$AK$5,0):U550)&gt;U551),-1,AK550))</f>
        <v>-1</v>
      </c>
      <c r="AL551" s="101">
        <f ca="1">IF(AND(MAX(OFFSET(AI550,-$AL$5,0):AI550)&lt;AI551),1,IF(AND(MIN(OFFSET(AI550,-$AL$5,0):AI550)&gt;AI551),-1,AL550))</f>
        <v>-1</v>
      </c>
      <c r="AM551" s="101">
        <f ca="1">IF(AND(MAX(OFFSET(V550,-$AM$5,0):V550)&lt;V551),1,IF(AND(MIN(OFFSET(V550,-$AM$5,0):V550)&gt;V551),-1,AM550))</f>
        <v>-1</v>
      </c>
      <c r="AN551" s="101">
        <f ca="1">IF(AND(MAX(OFFSET(AA550,-$AN$5,0):AA550)&lt;AA551),1,IF(AND(MIN(OFFSET(AA550,-$AN$5,0):AA550)&gt;AA551),-1,AN550))</f>
        <v>-1</v>
      </c>
      <c r="AO551" s="101">
        <f ca="1">IF(AND(MAX(OFFSET(Y550,-$AP$5,0):Y550)&lt;Y551),1,IF(AND(MIN(OFFSET(Y550,-$AP$5,0):Y550)&gt;Y551),-1,AO550))</f>
        <v>-1</v>
      </c>
      <c r="AP551" s="101">
        <f ca="1">IF(AND(MAX(OFFSET(Z550,-$AP$5,0):Z550)&lt;Z551),1,IF(AND(MIN(OFFSET(Z550,-$AP$5,0):Z550)&gt;Z551),-1,AP550))</f>
        <v>-1</v>
      </c>
      <c r="AQ551" s="1">
        <v>3736</v>
      </c>
      <c r="AR551" s="1">
        <v>3738</v>
      </c>
      <c r="AS551" s="1">
        <v>3724</v>
      </c>
      <c r="AT551" s="1">
        <v>3725</v>
      </c>
      <c r="AU551" s="1">
        <v>3732</v>
      </c>
      <c r="AV551" s="1">
        <v>3741</v>
      </c>
      <c r="AW551" s="1">
        <v>3708</v>
      </c>
      <c r="AX551" s="1">
        <v>3720</v>
      </c>
      <c r="AY551">
        <f t="shared" si="2"/>
        <v>-2</v>
      </c>
      <c r="AZ551">
        <f t="shared" si="3"/>
        <v>-57</v>
      </c>
      <c r="BA551">
        <f t="shared" ca="1" si="9"/>
        <v>-2</v>
      </c>
      <c r="BB551">
        <f t="shared" ca="1" si="4"/>
        <v>-76</v>
      </c>
      <c r="BC551">
        <f t="shared" si="5"/>
        <v>-4</v>
      </c>
      <c r="BD551">
        <f t="shared" si="6"/>
        <v>159</v>
      </c>
      <c r="BE551">
        <f t="shared" ca="1" si="7"/>
        <v>-4</v>
      </c>
      <c r="BF551">
        <f t="shared" ca="1" si="8"/>
        <v>159</v>
      </c>
    </row>
    <row r="552" spans="1:58">
      <c r="A552" s="47">
        <v>2011</v>
      </c>
      <c r="B552" s="47">
        <v>4</v>
      </c>
      <c r="C552" s="98">
        <v>40625</v>
      </c>
      <c r="D552">
        <v>12086.02</v>
      </c>
      <c r="E552">
        <v>1297.54</v>
      </c>
      <c r="F552">
        <v>2698.3</v>
      </c>
      <c r="G552">
        <v>9380</v>
      </c>
      <c r="H552">
        <v>5811</v>
      </c>
      <c r="I552">
        <v>6817</v>
      </c>
      <c r="J552">
        <v>0</v>
      </c>
      <c r="K552">
        <v>0</v>
      </c>
      <c r="L552">
        <v>1438.5</v>
      </c>
      <c r="M552">
        <v>0</v>
      </c>
      <c r="N552">
        <v>1755.8</v>
      </c>
      <c r="O552">
        <v>105.55</v>
      </c>
      <c r="P552">
        <v>681</v>
      </c>
      <c r="Q552">
        <v>1351.25</v>
      </c>
      <c r="R552">
        <v>12086.02</v>
      </c>
      <c r="S552">
        <v>1297.54</v>
      </c>
      <c r="T552">
        <v>2698.3</v>
      </c>
      <c r="U552">
        <v>19.170000000000002</v>
      </c>
      <c r="V552">
        <v>3.35</v>
      </c>
      <c r="W552">
        <v>2.0499999999999998</v>
      </c>
      <c r="X552">
        <v>1.4191</v>
      </c>
      <c r="Y552">
        <v>108.38</v>
      </c>
      <c r="Z552">
        <v>80.95</v>
      </c>
      <c r="AA552">
        <v>82</v>
      </c>
      <c r="AB552">
        <v>0</v>
      </c>
      <c r="AC552">
        <v>1543</v>
      </c>
      <c r="AD552">
        <v>0</v>
      </c>
      <c r="AE552">
        <v>0</v>
      </c>
      <c r="AF552">
        <v>0</v>
      </c>
      <c r="AG552">
        <v>0</v>
      </c>
      <c r="AH552">
        <v>2.04</v>
      </c>
      <c r="AI552">
        <v>0.33</v>
      </c>
      <c r="AJ552" s="101">
        <f ca="1">IF(AND(MAX(OFFSET(OFFSET(D551,0,$AJ$6),-$AJ$5,0):OFFSET(D551,0,$AJ$6))&lt;OFFSET(D551,1,$AJ$6)),1,IF(AND(MIN(OFFSET(OFFSET(D551,0,$AJ$6),-$AJ$5,0):OFFSET(D551,0,$AJ$6))&gt;OFFSET(D551,1,$AJ$6)),-1,AJ551))</f>
        <v>1</v>
      </c>
      <c r="AK552" s="101">
        <f ca="1">IF(AND(MAX(OFFSET(U551,-$AK$5,0):U551)&lt;U552),1,IF(AND(MIN(OFFSET(U551,-$AK$5,0):U551)&gt;U552),-1,AK551))</f>
        <v>-1</v>
      </c>
      <c r="AL552" s="101">
        <f ca="1">IF(AND(MAX(OFFSET(AI551,-$AL$5,0):AI551)&lt;AI552),1,IF(AND(MIN(OFFSET(AI551,-$AL$5,0):AI551)&gt;AI552),-1,AL551))</f>
        <v>-1</v>
      </c>
      <c r="AM552" s="101">
        <f ca="1">IF(AND(MAX(OFFSET(V551,-$AM$5,0):V551)&lt;V552),1,IF(AND(MIN(OFFSET(V551,-$AM$5,0):V551)&gt;V552),-1,AM551))</f>
        <v>-1</v>
      </c>
      <c r="AN552" s="101">
        <f ca="1">IF(AND(MAX(OFFSET(AA551,-$AN$5,0):AA551)&lt;AA552),1,IF(AND(MIN(OFFSET(AA551,-$AN$5,0):AA551)&gt;AA552),-1,AN551))</f>
        <v>-1</v>
      </c>
      <c r="AO552" s="101">
        <f ca="1">IF(AND(MAX(OFFSET(Y551,-$AP$5,0):Y551)&lt;Y552),1,IF(AND(MIN(OFFSET(Y551,-$AP$5,0):Y551)&gt;Y552),-1,AO551))</f>
        <v>-1</v>
      </c>
      <c r="AP552" s="101">
        <f ca="1">IF(AND(MAX(OFFSET(Z551,-$AP$5,0):Z551)&lt;Z552),1,IF(AND(MIN(OFFSET(Z551,-$AP$5,0):Z551)&gt;Z552),-1,AP551))</f>
        <v>-1</v>
      </c>
      <c r="AQ552" s="1">
        <v>3730</v>
      </c>
      <c r="AR552" s="1">
        <v>3731</v>
      </c>
      <c r="AS552" s="1">
        <v>3717</v>
      </c>
      <c r="AT552" s="1">
        <v>3723</v>
      </c>
      <c r="AU552" s="1">
        <v>3716</v>
      </c>
      <c r="AV552" s="1">
        <v>3757</v>
      </c>
      <c r="AW552" s="1">
        <v>3715</v>
      </c>
      <c r="AX552" s="1">
        <v>3747</v>
      </c>
      <c r="AY552">
        <f t="shared" si="2"/>
        <v>34</v>
      </c>
      <c r="AZ552">
        <f t="shared" si="3"/>
        <v>-23</v>
      </c>
      <c r="BA552">
        <f t="shared" ca="1" si="9"/>
        <v>34</v>
      </c>
      <c r="BB552">
        <f t="shared" ca="1" si="4"/>
        <v>-42</v>
      </c>
      <c r="BC552">
        <f t="shared" si="5"/>
        <v>-14</v>
      </c>
      <c r="BD552">
        <f t="shared" si="6"/>
        <v>145</v>
      </c>
      <c r="BE552">
        <f t="shared" ca="1" si="7"/>
        <v>-14</v>
      </c>
      <c r="BF552">
        <f t="shared" ca="1" si="8"/>
        <v>145</v>
      </c>
    </row>
    <row r="553" spans="1:58">
      <c r="A553" s="47">
        <v>2011</v>
      </c>
      <c r="B553" s="47">
        <v>5</v>
      </c>
      <c r="C553" s="98">
        <v>40626</v>
      </c>
      <c r="D553">
        <v>12170.56</v>
      </c>
      <c r="E553">
        <v>1309.6600000000001</v>
      </c>
      <c r="F553">
        <v>2736.42</v>
      </c>
      <c r="G553">
        <v>9350</v>
      </c>
      <c r="H553">
        <v>5900</v>
      </c>
      <c r="I553">
        <v>6949</v>
      </c>
      <c r="J553">
        <v>0</v>
      </c>
      <c r="K553">
        <v>0</v>
      </c>
      <c r="L553">
        <v>1431</v>
      </c>
      <c r="M553">
        <v>0</v>
      </c>
      <c r="N553">
        <v>1755</v>
      </c>
      <c r="O553">
        <v>105.44</v>
      </c>
      <c r="P553">
        <v>702.5</v>
      </c>
      <c r="Q553">
        <v>1354.5</v>
      </c>
      <c r="R553">
        <v>12170.56</v>
      </c>
      <c r="S553">
        <v>1309.6600000000001</v>
      </c>
      <c r="T553">
        <v>2736.42</v>
      </c>
      <c r="U553">
        <v>18</v>
      </c>
      <c r="V553">
        <v>3.4</v>
      </c>
      <c r="W553">
        <v>2.11</v>
      </c>
      <c r="X553">
        <v>1.4307000000000001</v>
      </c>
      <c r="Y553">
        <v>108.6</v>
      </c>
      <c r="Z553">
        <v>80.900000000000006</v>
      </c>
      <c r="AA553">
        <v>82.66</v>
      </c>
      <c r="AB553">
        <v>0</v>
      </c>
      <c r="AC553">
        <v>1565</v>
      </c>
      <c r="AD553">
        <v>0</v>
      </c>
      <c r="AE553">
        <v>0</v>
      </c>
      <c r="AF553">
        <v>0</v>
      </c>
      <c r="AG553">
        <v>0</v>
      </c>
      <c r="AH553">
        <v>2.11</v>
      </c>
      <c r="AI553">
        <v>0.33</v>
      </c>
      <c r="AJ553" s="101">
        <f ca="1">IF(AND(MAX(OFFSET(OFFSET(D552,0,$AJ$6),-$AJ$5,0):OFFSET(D552,0,$AJ$6))&lt;OFFSET(D552,1,$AJ$6)),1,IF(AND(MIN(OFFSET(OFFSET(D552,0,$AJ$6),-$AJ$5,0):OFFSET(D552,0,$AJ$6))&gt;OFFSET(D552,1,$AJ$6)),-1,AJ552))</f>
        <v>1</v>
      </c>
      <c r="AK553" s="101">
        <f ca="1">IF(AND(MAX(OFFSET(U552,-$AK$5,0):U552)&lt;U553),1,IF(AND(MIN(OFFSET(U552,-$AK$5,0):U552)&gt;U553),-1,AK552))</f>
        <v>-1</v>
      </c>
      <c r="AL553" s="101">
        <f ca="1">IF(AND(MAX(OFFSET(AI552,-$AL$5,0):AI552)&lt;AI553),1,IF(AND(MIN(OFFSET(AI552,-$AL$5,0):AI552)&gt;AI553),-1,AL552))</f>
        <v>-1</v>
      </c>
      <c r="AM553" s="101">
        <f ca="1">IF(AND(MAX(OFFSET(V552,-$AM$5,0):V552)&lt;V553),1,IF(AND(MIN(OFFSET(V552,-$AM$5,0):V552)&gt;V553),-1,AM552))</f>
        <v>-1</v>
      </c>
      <c r="AN553" s="101">
        <f ca="1">IF(AND(MAX(OFFSET(AA552,-$AN$5,0):AA552)&lt;AA553),1,IF(AND(MIN(OFFSET(AA552,-$AN$5,0):AA552)&gt;AA553),-1,AN552))</f>
        <v>1</v>
      </c>
      <c r="AO553" s="101">
        <f ca="1">IF(AND(MAX(OFFSET(Y552,-$AP$5,0):Y552)&lt;Y553),1,IF(AND(MIN(OFFSET(Y552,-$AP$5,0):Y552)&gt;Y553),-1,AO552))</f>
        <v>-1</v>
      </c>
      <c r="AP553" s="101">
        <f ca="1">IF(AND(MAX(OFFSET(Z552,-$AP$5,0):Z552)&lt;Z553),1,IF(AND(MIN(OFFSET(Z552,-$AP$5,0):Z552)&gt;Z553),-1,AP552))</f>
        <v>-1</v>
      </c>
      <c r="AQ553" s="1">
        <v>3750</v>
      </c>
      <c r="AR553" s="1">
        <v>3758</v>
      </c>
      <c r="AS553" s="1">
        <v>3744</v>
      </c>
      <c r="AT553" s="1">
        <v>3753</v>
      </c>
      <c r="AU553" s="1">
        <v>3749</v>
      </c>
      <c r="AV553" s="1">
        <v>3773</v>
      </c>
      <c r="AW553" s="1">
        <v>3734</v>
      </c>
      <c r="AX553" s="1">
        <v>3734</v>
      </c>
      <c r="AY553">
        <f t="shared" si="2"/>
        <v>-7</v>
      </c>
      <c r="AZ553">
        <f t="shared" si="3"/>
        <v>-30</v>
      </c>
      <c r="BA553">
        <f t="shared" ca="1" si="9"/>
        <v>-7</v>
      </c>
      <c r="BB553">
        <f t="shared" ca="1" si="4"/>
        <v>-49</v>
      </c>
      <c r="BC553">
        <f t="shared" si="5"/>
        <v>-1</v>
      </c>
      <c r="BD553">
        <f t="shared" si="6"/>
        <v>144</v>
      </c>
      <c r="BE553">
        <f t="shared" ca="1" si="7"/>
        <v>-1</v>
      </c>
      <c r="BF553">
        <f t="shared" ca="1" si="8"/>
        <v>144</v>
      </c>
    </row>
    <row r="554" spans="1:58">
      <c r="A554" s="47">
        <v>2011</v>
      </c>
      <c r="B554" s="47">
        <v>6</v>
      </c>
      <c r="C554" s="98">
        <v>40627</v>
      </c>
      <c r="D554">
        <v>12220.59</v>
      </c>
      <c r="E554">
        <v>1313.8</v>
      </c>
      <c r="F554">
        <v>2743.06</v>
      </c>
      <c r="G554">
        <v>9450</v>
      </c>
      <c r="H554">
        <v>5900</v>
      </c>
      <c r="I554">
        <v>6949</v>
      </c>
      <c r="J554">
        <v>0</v>
      </c>
      <c r="K554">
        <v>0</v>
      </c>
      <c r="L554">
        <v>1431.5</v>
      </c>
      <c r="M554">
        <v>0</v>
      </c>
      <c r="N554">
        <v>1748.8</v>
      </c>
      <c r="O554">
        <v>105.52</v>
      </c>
      <c r="P554">
        <v>689.5</v>
      </c>
      <c r="Q554">
        <v>1360.5</v>
      </c>
      <c r="R554">
        <v>12220.59</v>
      </c>
      <c r="S554">
        <v>1313.8</v>
      </c>
      <c r="T554">
        <v>2743.06</v>
      </c>
      <c r="U554">
        <v>17.91</v>
      </c>
      <c r="V554">
        <v>3.44</v>
      </c>
      <c r="W554">
        <v>2.17</v>
      </c>
      <c r="X554">
        <v>1.4306000000000001</v>
      </c>
      <c r="Y554">
        <v>109.14</v>
      </c>
      <c r="Z554">
        <v>80.95</v>
      </c>
      <c r="AA554">
        <v>83.51</v>
      </c>
      <c r="AB554">
        <v>0</v>
      </c>
      <c r="AC554">
        <v>1583</v>
      </c>
      <c r="AD554">
        <v>0</v>
      </c>
      <c r="AE554">
        <v>0</v>
      </c>
      <c r="AF554">
        <v>0</v>
      </c>
      <c r="AG554">
        <v>0</v>
      </c>
      <c r="AH554">
        <v>2.16</v>
      </c>
      <c r="AI554">
        <v>3.44</v>
      </c>
      <c r="AJ554" s="101">
        <f ca="1">IF(AND(MAX(OFFSET(OFFSET(D553,0,$AJ$6),-$AJ$5,0):OFFSET(D553,0,$AJ$6))&lt;OFFSET(D553,1,$AJ$6)),1,IF(AND(MIN(OFFSET(OFFSET(D553,0,$AJ$6),-$AJ$5,0):OFFSET(D553,0,$AJ$6))&gt;OFFSET(D553,1,$AJ$6)),-1,AJ553))</f>
        <v>1</v>
      </c>
      <c r="AK554" s="101">
        <f ca="1">IF(AND(MAX(OFFSET(U553,-$AK$5,0):U553)&lt;U554),1,IF(AND(MIN(OFFSET(U553,-$AK$5,0):U553)&gt;U554),-1,AK553))</f>
        <v>-1</v>
      </c>
      <c r="AL554" s="101">
        <f ca="1">IF(AND(MAX(OFFSET(AI553,-$AL$5,0):AI553)&lt;AI554),1,IF(AND(MIN(OFFSET(AI553,-$AL$5,0):AI553)&gt;AI554),-1,AL553))</f>
        <v>-1</v>
      </c>
      <c r="AM554" s="101">
        <f ca="1">IF(AND(MAX(OFFSET(V553,-$AM$5,0):V553)&lt;V554),1,IF(AND(MIN(OFFSET(V553,-$AM$5,0):V553)&gt;V554),-1,AM553))</f>
        <v>-1</v>
      </c>
      <c r="AN554" s="101">
        <f ca="1">IF(AND(MAX(OFFSET(AA553,-$AN$5,0):AA553)&lt;AA554),1,IF(AND(MIN(OFFSET(AA553,-$AN$5,0):AA553)&gt;AA554),-1,AN553))</f>
        <v>1</v>
      </c>
      <c r="AO554" s="101">
        <f ca="1">IF(AND(MAX(OFFSET(Y553,-$AP$5,0):Y553)&lt;Y554),1,IF(AND(MIN(OFFSET(Y553,-$AP$5,0):Y553)&gt;Y554),-1,AO553))</f>
        <v>-1</v>
      </c>
      <c r="AP554" s="101">
        <f ca="1">IF(AND(MAX(OFFSET(Z553,-$AP$5,0):Z553)&lt;Z554),1,IF(AND(MIN(OFFSET(Z553,-$AP$5,0):Z553)&gt;Z554),-1,AP553))</f>
        <v>-1</v>
      </c>
      <c r="AQ554" s="1">
        <v>3742</v>
      </c>
      <c r="AR554" s="1">
        <v>3747</v>
      </c>
      <c r="AS554" s="1">
        <v>3736</v>
      </c>
      <c r="AT554" s="1">
        <v>3743</v>
      </c>
      <c r="AU554" s="1">
        <v>3746</v>
      </c>
      <c r="AV554" s="1">
        <v>3765</v>
      </c>
      <c r="AW554" s="1">
        <v>3734</v>
      </c>
      <c r="AX554" s="1">
        <v>3749</v>
      </c>
      <c r="AY554">
        <f t="shared" si="2"/>
        <v>2</v>
      </c>
      <c r="AZ554">
        <f t="shared" si="3"/>
        <v>-28</v>
      </c>
      <c r="BA554">
        <f t="shared" ca="1" si="9"/>
        <v>2</v>
      </c>
      <c r="BB554">
        <f t="shared" ca="1" si="4"/>
        <v>-47</v>
      </c>
      <c r="BC554">
        <f t="shared" si="5"/>
        <v>4</v>
      </c>
      <c r="BD554">
        <f t="shared" si="6"/>
        <v>148</v>
      </c>
      <c r="BE554">
        <f t="shared" ca="1" si="7"/>
        <v>4</v>
      </c>
      <c r="BF554">
        <f t="shared" ca="1" si="8"/>
        <v>148</v>
      </c>
    </row>
    <row r="555" spans="1:58">
      <c r="A555" s="47">
        <v>2011</v>
      </c>
      <c r="B555" s="47">
        <v>2</v>
      </c>
      <c r="C555" s="98">
        <v>40630</v>
      </c>
      <c r="D555">
        <v>12197.88</v>
      </c>
      <c r="E555">
        <v>1310.19</v>
      </c>
      <c r="F555">
        <v>2730.68</v>
      </c>
      <c r="G555">
        <v>9400</v>
      </c>
      <c r="H555">
        <v>5903</v>
      </c>
      <c r="I555">
        <v>6925</v>
      </c>
      <c r="J555">
        <v>0</v>
      </c>
      <c r="K555">
        <v>0</v>
      </c>
      <c r="L555">
        <v>1422</v>
      </c>
      <c r="M555">
        <v>0</v>
      </c>
      <c r="N555">
        <v>1742.9</v>
      </c>
      <c r="O555">
        <v>103.84</v>
      </c>
      <c r="P555">
        <v>671</v>
      </c>
      <c r="Q555">
        <v>1348.5</v>
      </c>
      <c r="R555">
        <v>12197.88</v>
      </c>
      <c r="S555">
        <v>1310.19</v>
      </c>
      <c r="T555">
        <v>2730.68</v>
      </c>
      <c r="U555">
        <v>19.440000000000001</v>
      </c>
      <c r="V555">
        <v>3.45</v>
      </c>
      <c r="W555">
        <v>2.2000000000000002</v>
      </c>
      <c r="X555">
        <v>1.4406000000000001</v>
      </c>
      <c r="Y555">
        <v>109.1</v>
      </c>
      <c r="Z555">
        <v>81.37</v>
      </c>
      <c r="AA555">
        <v>83.67</v>
      </c>
      <c r="AB555">
        <v>0</v>
      </c>
      <c r="AC555">
        <v>1585</v>
      </c>
      <c r="AD555">
        <v>0</v>
      </c>
      <c r="AE555">
        <v>0</v>
      </c>
      <c r="AF555">
        <v>0</v>
      </c>
      <c r="AG555">
        <v>0</v>
      </c>
      <c r="AH555">
        <v>2.19</v>
      </c>
      <c r="AI555">
        <v>0.33</v>
      </c>
      <c r="AJ555" s="101">
        <f ca="1">IF(AND(MAX(OFFSET(OFFSET(D554,0,$AJ$6),-$AJ$5,0):OFFSET(D554,0,$AJ$6))&lt;OFFSET(D554,1,$AJ$6)),1,IF(AND(MIN(OFFSET(OFFSET(D554,0,$AJ$6),-$AJ$5,0):OFFSET(D554,0,$AJ$6))&gt;OFFSET(D554,1,$AJ$6)),-1,AJ554))</f>
        <v>1</v>
      </c>
      <c r="AK555" s="101">
        <f ca="1">IF(AND(MAX(OFFSET(U554,-$AK$5,0):U554)&lt;U555),1,IF(AND(MIN(OFFSET(U554,-$AK$5,0):U554)&gt;U555),-1,AK554))</f>
        <v>1</v>
      </c>
      <c r="AL555" s="101">
        <f ca="1">IF(AND(MAX(OFFSET(AI554,-$AL$5,0):AI554)&lt;AI555),1,IF(AND(MIN(OFFSET(AI554,-$AL$5,0):AI554)&gt;AI555),-1,AL554))</f>
        <v>-1</v>
      </c>
      <c r="AM555" s="101">
        <f ca="1">IF(AND(MAX(OFFSET(V554,-$AM$5,0):V554)&lt;V555),1,IF(AND(MIN(OFFSET(V554,-$AM$5,0):V554)&gt;V555),-1,AM554))</f>
        <v>-1</v>
      </c>
      <c r="AN555" s="101">
        <f ca="1">IF(AND(MAX(OFFSET(AA554,-$AN$5,0):AA554)&lt;AA555),1,IF(AND(MIN(OFFSET(AA554,-$AN$5,0):AA554)&gt;AA555),-1,AN554))</f>
        <v>1</v>
      </c>
      <c r="AO555" s="101">
        <f ca="1">IF(AND(MAX(OFFSET(Y554,-$AP$5,0):Y554)&lt;Y555),1,IF(AND(MIN(OFFSET(Y554,-$AP$5,0):Y554)&gt;Y555),-1,AO554))</f>
        <v>-1</v>
      </c>
      <c r="AP555" s="101">
        <f ca="1">IF(AND(MAX(OFFSET(Z554,-$AP$5,0):Z554)&lt;Z555),1,IF(AND(MIN(OFFSET(Z554,-$AP$5,0):Z554)&gt;Z555),-1,AP554))</f>
        <v>-1</v>
      </c>
      <c r="AQ555" s="1">
        <v>3748</v>
      </c>
      <c r="AR555" s="1">
        <v>3759</v>
      </c>
      <c r="AS555" s="1">
        <v>3744</v>
      </c>
      <c r="AT555" s="1">
        <v>3747</v>
      </c>
      <c r="AU555" s="1">
        <v>3735</v>
      </c>
      <c r="AV555" s="1">
        <v>3745</v>
      </c>
      <c r="AW555" s="1">
        <v>3714</v>
      </c>
      <c r="AX555" s="1">
        <v>3734</v>
      </c>
      <c r="AY555">
        <f t="shared" si="2"/>
        <v>5</v>
      </c>
      <c r="AZ555">
        <f t="shared" si="3"/>
        <v>-23</v>
      </c>
      <c r="BA555">
        <f t="shared" ca="1" si="9"/>
        <v>5</v>
      </c>
      <c r="BB555">
        <f t="shared" ca="1" si="4"/>
        <v>-42</v>
      </c>
      <c r="BC555">
        <f t="shared" si="5"/>
        <v>-13</v>
      </c>
      <c r="BD555">
        <f t="shared" si="6"/>
        <v>135</v>
      </c>
      <c r="BE555">
        <f t="shared" ca="1" si="7"/>
        <v>-13</v>
      </c>
      <c r="BF555">
        <f t="shared" ca="1" si="8"/>
        <v>135</v>
      </c>
    </row>
    <row r="556" spans="1:58">
      <c r="A556" s="47">
        <v>2011</v>
      </c>
      <c r="B556" s="47">
        <v>3</v>
      </c>
      <c r="C556" s="98">
        <v>40631</v>
      </c>
      <c r="D556">
        <v>12279.01</v>
      </c>
      <c r="E556">
        <v>1319.44</v>
      </c>
      <c r="F556">
        <v>2756.89</v>
      </c>
      <c r="G556">
        <v>9470</v>
      </c>
      <c r="H556">
        <v>5940</v>
      </c>
      <c r="I556">
        <v>6945</v>
      </c>
      <c r="J556">
        <v>0</v>
      </c>
      <c r="K556">
        <v>0</v>
      </c>
      <c r="L556">
        <v>1420.1</v>
      </c>
      <c r="M556">
        <v>0</v>
      </c>
      <c r="N556">
        <v>1742.8</v>
      </c>
      <c r="O556">
        <v>104.55</v>
      </c>
      <c r="P556">
        <v>671.75</v>
      </c>
      <c r="Q556">
        <v>1361.5</v>
      </c>
      <c r="R556">
        <v>12279.01</v>
      </c>
      <c r="S556">
        <v>1319.44</v>
      </c>
      <c r="T556">
        <v>2756.89</v>
      </c>
      <c r="U556">
        <v>18.16</v>
      </c>
      <c r="V556">
        <v>3.49</v>
      </c>
      <c r="W556">
        <v>2.23</v>
      </c>
      <c r="X556">
        <v>1.4345000000000001</v>
      </c>
      <c r="Y556">
        <v>109.45</v>
      </c>
      <c r="Z556">
        <v>81.680000000000007</v>
      </c>
      <c r="AA556">
        <v>84.87</v>
      </c>
      <c r="AB556">
        <v>0</v>
      </c>
      <c r="AC556">
        <v>1585</v>
      </c>
      <c r="AD556">
        <v>0</v>
      </c>
      <c r="AE556">
        <v>0</v>
      </c>
      <c r="AF556">
        <v>0</v>
      </c>
      <c r="AG556">
        <v>0</v>
      </c>
      <c r="AH556">
        <v>2.2200000000000002</v>
      </c>
      <c r="AI556">
        <v>3.49</v>
      </c>
      <c r="AJ556" s="101">
        <f ca="1">IF(AND(MAX(OFFSET(OFFSET(D555,0,$AJ$6),-$AJ$5,0):OFFSET(D555,0,$AJ$6))&lt;OFFSET(D555,1,$AJ$6)),1,IF(AND(MIN(OFFSET(OFFSET(D555,0,$AJ$6),-$AJ$5,0):OFFSET(D555,0,$AJ$6))&gt;OFFSET(D555,1,$AJ$6)),-1,AJ555))</f>
        <v>1</v>
      </c>
      <c r="AK556" s="101">
        <f ca="1">IF(AND(MAX(OFFSET(U555,-$AK$5,0):U555)&lt;U556),1,IF(AND(MIN(OFFSET(U555,-$AK$5,0):U555)&gt;U556),-1,AK555))</f>
        <v>1</v>
      </c>
      <c r="AL556" s="101">
        <f ca="1">IF(AND(MAX(OFFSET(AI555,-$AL$5,0):AI555)&lt;AI556),1,IF(AND(MIN(OFFSET(AI555,-$AL$5,0):AI555)&gt;AI556),-1,AL555))</f>
        <v>1</v>
      </c>
      <c r="AM556" s="101">
        <f ca="1">IF(AND(MAX(OFFSET(V555,-$AM$5,0):V555)&lt;V556),1,IF(AND(MIN(OFFSET(V555,-$AM$5,0):V555)&gt;V556),-1,AM555))</f>
        <v>-1</v>
      </c>
      <c r="AN556" s="101">
        <f ca="1">IF(AND(MAX(OFFSET(AA555,-$AN$5,0):AA555)&lt;AA556),1,IF(AND(MIN(OFFSET(AA555,-$AN$5,0):AA555)&gt;AA556),-1,AN555))</f>
        <v>1</v>
      </c>
      <c r="AO556" s="101">
        <f ca="1">IF(AND(MAX(OFFSET(Y555,-$AP$5,0):Y555)&lt;Y556),1,IF(AND(MIN(OFFSET(Y555,-$AP$5,0):Y555)&gt;Y556),-1,AO555))</f>
        <v>-1</v>
      </c>
      <c r="AP556" s="101">
        <f ca="1">IF(AND(MAX(OFFSET(Z555,-$AP$5,0):Z555)&lt;Z556),1,IF(AND(MIN(OFFSET(Z555,-$AP$5,0):Z555)&gt;Z556),-1,AP555))</f>
        <v>-1</v>
      </c>
      <c r="AQ556" s="1">
        <v>3740</v>
      </c>
      <c r="AR556" s="1">
        <v>3741</v>
      </c>
      <c r="AS556" s="1">
        <v>3726</v>
      </c>
      <c r="AT556" s="1">
        <v>3739</v>
      </c>
      <c r="AU556" s="1">
        <v>3736</v>
      </c>
      <c r="AV556" s="1">
        <v>3775</v>
      </c>
      <c r="AW556" s="1">
        <v>3724</v>
      </c>
      <c r="AX556" s="1">
        <v>3765</v>
      </c>
      <c r="AY556">
        <f t="shared" si="2"/>
        <v>31</v>
      </c>
      <c r="AZ556">
        <f t="shared" si="3"/>
        <v>8</v>
      </c>
      <c r="BA556">
        <f t="shared" ca="1" si="9"/>
        <v>31</v>
      </c>
      <c r="BB556">
        <f t="shared" ca="1" si="4"/>
        <v>-11</v>
      </c>
      <c r="BC556">
        <f t="shared" si="5"/>
        <v>-4</v>
      </c>
      <c r="BD556">
        <f t="shared" si="6"/>
        <v>131</v>
      </c>
      <c r="BE556">
        <f t="shared" ca="1" si="7"/>
        <v>-4</v>
      </c>
      <c r="BF556">
        <f t="shared" ca="1" si="8"/>
        <v>131</v>
      </c>
    </row>
    <row r="557" spans="1:58">
      <c r="A557" s="47">
        <v>2011</v>
      </c>
      <c r="B557" s="47">
        <v>4</v>
      </c>
      <c r="C557" s="98">
        <v>40632</v>
      </c>
      <c r="D557">
        <v>12350.61</v>
      </c>
      <c r="E557">
        <v>1328.26</v>
      </c>
      <c r="F557">
        <v>2776.79</v>
      </c>
      <c r="G557">
        <v>9700</v>
      </c>
      <c r="H557">
        <v>5965</v>
      </c>
      <c r="I557">
        <v>7066</v>
      </c>
      <c r="J557">
        <v>0</v>
      </c>
      <c r="K557">
        <v>0</v>
      </c>
      <c r="L557">
        <v>1425</v>
      </c>
      <c r="M557">
        <v>0</v>
      </c>
      <c r="N557">
        <v>1773.8</v>
      </c>
      <c r="O557">
        <v>104.34</v>
      </c>
      <c r="P557">
        <v>661.75</v>
      </c>
      <c r="Q557">
        <v>1372</v>
      </c>
      <c r="R557">
        <v>12350.61</v>
      </c>
      <c r="S557">
        <v>1328.26</v>
      </c>
      <c r="T557">
        <v>2776.79</v>
      </c>
      <c r="U557">
        <v>17.71</v>
      </c>
      <c r="V557">
        <v>3.45</v>
      </c>
      <c r="W557">
        <v>2.2200000000000002</v>
      </c>
      <c r="X557">
        <v>1.4254</v>
      </c>
      <c r="Y557">
        <v>108.4</v>
      </c>
      <c r="Z557">
        <v>82.46</v>
      </c>
      <c r="AA557">
        <v>85.6</v>
      </c>
      <c r="AB557">
        <v>0</v>
      </c>
      <c r="AC557">
        <v>1545</v>
      </c>
      <c r="AD557">
        <v>0</v>
      </c>
      <c r="AE557">
        <v>0</v>
      </c>
      <c r="AF557">
        <v>0</v>
      </c>
      <c r="AG557">
        <v>0</v>
      </c>
      <c r="AH557">
        <v>2.21</v>
      </c>
      <c r="AI557">
        <v>0.33</v>
      </c>
      <c r="AJ557" s="101">
        <f ca="1">IF(AND(MAX(OFFSET(OFFSET(D556,0,$AJ$6),-$AJ$5,0):OFFSET(D556,0,$AJ$6))&lt;OFFSET(D556,1,$AJ$6)),1,IF(AND(MIN(OFFSET(OFFSET(D556,0,$AJ$6),-$AJ$5,0):OFFSET(D556,0,$AJ$6))&gt;OFFSET(D556,1,$AJ$6)),-1,AJ556))</f>
        <v>1</v>
      </c>
      <c r="AK557" s="101">
        <f ca="1">IF(AND(MAX(OFFSET(U556,-$AK$5,0):U556)&lt;U557),1,IF(AND(MIN(OFFSET(U556,-$AK$5,0):U556)&gt;U557),-1,AK556))</f>
        <v>-1</v>
      </c>
      <c r="AL557" s="101">
        <f ca="1">IF(AND(MAX(OFFSET(AI556,-$AL$5,0):AI556)&lt;AI557),1,IF(AND(MIN(OFFSET(AI556,-$AL$5,0):AI556)&gt;AI557),-1,AL556))</f>
        <v>1</v>
      </c>
      <c r="AM557" s="101">
        <f ca="1">IF(AND(MAX(OFFSET(V556,-$AM$5,0):V556)&lt;V557),1,IF(AND(MIN(OFFSET(V556,-$AM$5,0):V556)&gt;V557),-1,AM556))</f>
        <v>-1</v>
      </c>
      <c r="AN557" s="101">
        <f ca="1">IF(AND(MAX(OFFSET(AA556,-$AN$5,0):AA556)&lt;AA557),1,IF(AND(MIN(OFFSET(AA556,-$AN$5,0):AA556)&gt;AA557),-1,AN556))</f>
        <v>1</v>
      </c>
      <c r="AO557" s="101">
        <f ca="1">IF(AND(MAX(OFFSET(Y556,-$AP$5,0):Y556)&lt;Y557),1,IF(AND(MIN(OFFSET(Y556,-$AP$5,0):Y556)&gt;Y557),-1,AO556))</f>
        <v>-1</v>
      </c>
      <c r="AP557" s="101">
        <f ca="1">IF(AND(MAX(OFFSET(Z556,-$AP$5,0):Z556)&lt;Z557),1,IF(AND(MIN(OFFSET(Z556,-$AP$5,0):Z556)&gt;Z557),-1,AP556))</f>
        <v>1</v>
      </c>
      <c r="AQ557" s="1">
        <v>3767</v>
      </c>
      <c r="AR557" s="1">
        <v>3796</v>
      </c>
      <c r="AS557" s="1">
        <v>3766</v>
      </c>
      <c r="AT557" s="1">
        <v>3793</v>
      </c>
      <c r="AU557" s="1">
        <v>3803</v>
      </c>
      <c r="AV557" s="1">
        <v>3826</v>
      </c>
      <c r="AW557" s="1">
        <v>3777</v>
      </c>
      <c r="AX557" s="1">
        <v>3798</v>
      </c>
      <c r="AY557">
        <f t="shared" si="2"/>
        <v>6</v>
      </c>
      <c r="AZ557">
        <f t="shared" si="3"/>
        <v>14</v>
      </c>
      <c r="BA557">
        <f t="shared" ca="1" si="9"/>
        <v>6</v>
      </c>
      <c r="BB557">
        <f t="shared" ca="1" si="4"/>
        <v>-5</v>
      </c>
      <c r="BC557">
        <f t="shared" si="5"/>
        <v>36</v>
      </c>
      <c r="BD557">
        <f t="shared" si="6"/>
        <v>167</v>
      </c>
      <c r="BE557">
        <f t="shared" ca="1" si="7"/>
        <v>36</v>
      </c>
      <c r="BF557">
        <f t="shared" ca="1" si="8"/>
        <v>167</v>
      </c>
    </row>
    <row r="558" spans="1:58">
      <c r="A558" s="47">
        <v>2011</v>
      </c>
      <c r="B558" s="47">
        <v>5</v>
      </c>
      <c r="C558" s="98">
        <v>40633</v>
      </c>
      <c r="D558">
        <v>12319.73</v>
      </c>
      <c r="E558">
        <v>1325.83</v>
      </c>
      <c r="F558">
        <v>2781.07</v>
      </c>
      <c r="G558">
        <v>9720</v>
      </c>
      <c r="H558">
        <v>5926</v>
      </c>
      <c r="I558">
        <v>7059</v>
      </c>
      <c r="J558">
        <v>0</v>
      </c>
      <c r="K558">
        <v>0</v>
      </c>
      <c r="L558">
        <v>1432.9</v>
      </c>
      <c r="M558">
        <v>0</v>
      </c>
      <c r="N558">
        <v>1768.6</v>
      </c>
      <c r="O558">
        <v>106.79</v>
      </c>
      <c r="P558">
        <v>693.25</v>
      </c>
      <c r="Q558">
        <v>1410.5</v>
      </c>
      <c r="R558">
        <v>12319.73</v>
      </c>
      <c r="S558">
        <v>1325.83</v>
      </c>
      <c r="T558">
        <v>2781.07</v>
      </c>
      <c r="U558">
        <v>17.739999999999998</v>
      </c>
      <c r="V558">
        <v>3.45</v>
      </c>
      <c r="W558">
        <v>2.2200000000000002</v>
      </c>
      <c r="X558">
        <v>1.4178999999999999</v>
      </c>
      <c r="Y558">
        <v>107.23</v>
      </c>
      <c r="Z558">
        <v>82.87</v>
      </c>
      <c r="AA558">
        <v>85.98</v>
      </c>
      <c r="AB558">
        <v>0</v>
      </c>
      <c r="AC558">
        <v>1545</v>
      </c>
      <c r="AD558">
        <v>0</v>
      </c>
      <c r="AE558">
        <v>0</v>
      </c>
      <c r="AF558">
        <v>0</v>
      </c>
      <c r="AG558">
        <v>0</v>
      </c>
      <c r="AH558">
        <v>2.21</v>
      </c>
      <c r="AI558">
        <v>0.33</v>
      </c>
      <c r="AJ558" s="101">
        <f ca="1">IF(AND(MAX(OFFSET(OFFSET(D557,0,$AJ$6),-$AJ$5,0):OFFSET(D557,0,$AJ$6))&lt;OFFSET(D557,1,$AJ$6)),1,IF(AND(MIN(OFFSET(OFFSET(D557,0,$AJ$6),-$AJ$5,0):OFFSET(D557,0,$AJ$6))&gt;OFFSET(D557,1,$AJ$6)),-1,AJ557))</f>
        <v>1</v>
      </c>
      <c r="AK558" s="101">
        <f ca="1">IF(AND(MAX(OFFSET(U557,-$AK$5,0):U557)&lt;U558),1,IF(AND(MIN(OFFSET(U557,-$AK$5,0):U557)&gt;U558),-1,AK557))</f>
        <v>-1</v>
      </c>
      <c r="AL558" s="101">
        <f ca="1">IF(AND(MAX(OFFSET(AI557,-$AL$5,0):AI557)&lt;AI558),1,IF(AND(MIN(OFFSET(AI557,-$AL$5,0):AI557)&gt;AI558),-1,AL557))</f>
        <v>1</v>
      </c>
      <c r="AM558" s="101">
        <f ca="1">IF(AND(MAX(OFFSET(V557,-$AM$5,0):V557)&lt;V558),1,IF(AND(MIN(OFFSET(V557,-$AM$5,0):V557)&gt;V558),-1,AM557))</f>
        <v>-1</v>
      </c>
      <c r="AN558" s="101">
        <f ca="1">IF(AND(MAX(OFFSET(AA557,-$AN$5,0):AA557)&lt;AA558),1,IF(AND(MIN(OFFSET(AA557,-$AN$5,0):AA557)&gt;AA558),-1,AN557))</f>
        <v>1</v>
      </c>
      <c r="AO558" s="101">
        <f ca="1">IF(AND(MAX(OFFSET(Y557,-$AP$5,0):Y557)&lt;Y558),1,IF(AND(MIN(OFFSET(Y557,-$AP$5,0):Y557)&gt;Y558),-1,AO557))</f>
        <v>-1</v>
      </c>
      <c r="AP558" s="101">
        <f ca="1">IF(AND(MAX(OFFSET(Z557,-$AP$5,0):Z557)&lt;Z558),1,IF(AND(MIN(OFFSET(Z557,-$AP$5,0):Z557)&gt;Z558),-1,AP557))</f>
        <v>1</v>
      </c>
      <c r="AQ558" s="1">
        <v>3809</v>
      </c>
      <c r="AR558" s="1">
        <v>3811</v>
      </c>
      <c r="AS558" s="1">
        <v>3799</v>
      </c>
      <c r="AT558" s="1">
        <v>3803</v>
      </c>
      <c r="AU558" s="1">
        <v>3811</v>
      </c>
      <c r="AV558" s="1">
        <v>3842</v>
      </c>
      <c r="AW558" s="1">
        <v>3805</v>
      </c>
      <c r="AX558" s="1">
        <v>3842</v>
      </c>
      <c r="AY558">
        <f t="shared" si="2"/>
        <v>39</v>
      </c>
      <c r="AZ558">
        <f t="shared" si="3"/>
        <v>53</v>
      </c>
      <c r="BA558">
        <f t="shared" ca="1" si="9"/>
        <v>39</v>
      </c>
      <c r="BB558">
        <f t="shared" ca="1" si="4"/>
        <v>34</v>
      </c>
      <c r="BC558">
        <f t="shared" si="5"/>
        <v>2</v>
      </c>
      <c r="BD558">
        <f t="shared" si="6"/>
        <v>169</v>
      </c>
      <c r="BE558">
        <f t="shared" ca="1" si="7"/>
        <v>2</v>
      </c>
      <c r="BF558">
        <f t="shared" ca="1" si="8"/>
        <v>169</v>
      </c>
    </row>
    <row r="559" spans="1:58">
      <c r="A559" s="47">
        <v>2011</v>
      </c>
      <c r="B559" s="47">
        <v>6</v>
      </c>
      <c r="C559" s="98">
        <v>40634</v>
      </c>
      <c r="D559">
        <v>12376.72</v>
      </c>
      <c r="E559">
        <v>1332.41</v>
      </c>
      <c r="F559">
        <v>2789.6</v>
      </c>
      <c r="G559">
        <v>9690</v>
      </c>
      <c r="H559">
        <v>5926</v>
      </c>
      <c r="I559">
        <v>7059</v>
      </c>
      <c r="J559">
        <v>0</v>
      </c>
      <c r="K559">
        <v>0</v>
      </c>
      <c r="L559">
        <v>1429.2</v>
      </c>
      <c r="M559">
        <v>0</v>
      </c>
      <c r="N559">
        <v>1769.5</v>
      </c>
      <c r="O559">
        <v>108.31</v>
      </c>
      <c r="P559">
        <v>736</v>
      </c>
      <c r="Q559">
        <v>1390.5</v>
      </c>
      <c r="R559">
        <v>12376.72</v>
      </c>
      <c r="S559">
        <v>1332.41</v>
      </c>
      <c r="T559">
        <v>2789.6</v>
      </c>
      <c r="U559">
        <v>17.399999999999999</v>
      </c>
      <c r="V559">
        <v>3.45</v>
      </c>
      <c r="W559">
        <v>2.25</v>
      </c>
      <c r="X559">
        <v>1.4278999999999999</v>
      </c>
      <c r="Y559">
        <v>107.07</v>
      </c>
      <c r="Z559">
        <v>83.12</v>
      </c>
      <c r="AA559">
        <v>87.34</v>
      </c>
      <c r="AB559">
        <v>0</v>
      </c>
      <c r="AC559">
        <v>1520</v>
      </c>
      <c r="AD559">
        <v>0</v>
      </c>
      <c r="AE559">
        <v>0</v>
      </c>
      <c r="AF559">
        <v>0</v>
      </c>
      <c r="AG559">
        <v>0</v>
      </c>
      <c r="AH559">
        <v>2.2400000000000002</v>
      </c>
      <c r="AI559">
        <v>0.33</v>
      </c>
      <c r="AJ559" s="101">
        <f ca="1">IF(AND(MAX(OFFSET(OFFSET(D558,0,$AJ$6),-$AJ$5,0):OFFSET(D558,0,$AJ$6))&lt;OFFSET(D558,1,$AJ$6)),1,IF(AND(MIN(OFFSET(OFFSET(D558,0,$AJ$6),-$AJ$5,0):OFFSET(D558,0,$AJ$6))&gt;OFFSET(D558,1,$AJ$6)),-1,AJ558))</f>
        <v>1</v>
      </c>
      <c r="AK559" s="101">
        <f ca="1">IF(AND(MAX(OFFSET(U558,-$AK$5,0):U558)&lt;U559),1,IF(AND(MIN(OFFSET(U558,-$AK$5,0):U558)&gt;U559),-1,AK558))</f>
        <v>-1</v>
      </c>
      <c r="AL559" s="101">
        <f ca="1">IF(AND(MAX(OFFSET(AI558,-$AL$5,0):AI558)&lt;AI559),1,IF(AND(MIN(OFFSET(AI558,-$AL$5,0):AI558)&gt;AI559),-1,AL558))</f>
        <v>1</v>
      </c>
      <c r="AM559" s="101">
        <f ca="1">IF(AND(MAX(OFFSET(V558,-$AM$5,0):V558)&lt;V559),1,IF(AND(MIN(OFFSET(V558,-$AM$5,0):V558)&gt;V559),-1,AM558))</f>
        <v>-1</v>
      </c>
      <c r="AN559" s="101">
        <f ca="1">IF(AND(MAX(OFFSET(AA558,-$AN$5,0):AA558)&lt;AA559),1,IF(AND(MIN(OFFSET(AA558,-$AN$5,0):AA558)&gt;AA559),-1,AN558))</f>
        <v>1</v>
      </c>
      <c r="AO559" s="101">
        <f ca="1">IF(AND(MAX(OFFSET(Y558,-$AP$5,0):Y558)&lt;Y559),1,IF(AND(MIN(OFFSET(Y558,-$AP$5,0):Y558)&gt;Y559),-1,AO558))</f>
        <v>-1</v>
      </c>
      <c r="AP559" s="101">
        <f ca="1">IF(AND(MAX(OFFSET(Z558,-$AP$5,0):Z558)&lt;Z559),1,IF(AND(MIN(OFFSET(Z558,-$AP$5,0):Z558)&gt;Z559),-1,AP558))</f>
        <v>1</v>
      </c>
      <c r="AQ559" s="1">
        <v>3850</v>
      </c>
      <c r="AR559" s="1">
        <v>3864</v>
      </c>
      <c r="AS559" s="1">
        <v>3848</v>
      </c>
      <c r="AT559" s="1">
        <v>3858</v>
      </c>
      <c r="AU559" s="1">
        <v>3865</v>
      </c>
      <c r="AV559" s="1">
        <v>3880</v>
      </c>
      <c r="AW559" s="1">
        <v>3849</v>
      </c>
      <c r="AX559" s="1">
        <v>3870</v>
      </c>
      <c r="AY559">
        <f t="shared" si="2"/>
        <v>14</v>
      </c>
      <c r="AZ559">
        <f t="shared" si="3"/>
        <v>67</v>
      </c>
      <c r="BA559">
        <f t="shared" ca="1" si="9"/>
        <v>14</v>
      </c>
      <c r="BB559">
        <f t="shared" ca="1" si="4"/>
        <v>48</v>
      </c>
      <c r="BC559">
        <f t="shared" si="5"/>
        <v>15</v>
      </c>
      <c r="BD559">
        <f t="shared" si="6"/>
        <v>184</v>
      </c>
      <c r="BE559">
        <f t="shared" ca="1" si="7"/>
        <v>15</v>
      </c>
      <c r="BF559">
        <f t="shared" ca="1" si="8"/>
        <v>184</v>
      </c>
    </row>
    <row r="560" spans="1:58">
      <c r="A560" s="47">
        <v>2011</v>
      </c>
      <c r="B560" s="47">
        <v>2</v>
      </c>
      <c r="C560" s="98">
        <v>40637</v>
      </c>
      <c r="D560">
        <v>12400.03</v>
      </c>
      <c r="E560">
        <v>1332.87</v>
      </c>
      <c r="F560">
        <v>2789.19</v>
      </c>
      <c r="G560">
        <v>9730</v>
      </c>
      <c r="H560">
        <v>6006</v>
      </c>
      <c r="I560">
        <v>7173</v>
      </c>
      <c r="J560">
        <v>0</v>
      </c>
      <c r="K560">
        <v>0</v>
      </c>
      <c r="L560">
        <v>1435.6</v>
      </c>
      <c r="M560">
        <v>0</v>
      </c>
      <c r="N560">
        <v>1793</v>
      </c>
      <c r="O560">
        <v>108.24</v>
      </c>
      <c r="P560">
        <v>760</v>
      </c>
      <c r="Q560">
        <v>1384</v>
      </c>
      <c r="R560">
        <v>12400.03</v>
      </c>
      <c r="S560">
        <v>1332.87</v>
      </c>
      <c r="T560">
        <v>2789.19</v>
      </c>
      <c r="U560">
        <v>17.5</v>
      </c>
      <c r="V560">
        <v>3.43</v>
      </c>
      <c r="W560">
        <v>2.2000000000000002</v>
      </c>
      <c r="X560">
        <v>1.4367000000000001</v>
      </c>
      <c r="Y560">
        <v>107.97</v>
      </c>
      <c r="Z560">
        <v>84.13</v>
      </c>
      <c r="AA560">
        <v>87.1</v>
      </c>
      <c r="AB560">
        <v>0</v>
      </c>
      <c r="AC560">
        <v>1498</v>
      </c>
      <c r="AD560">
        <v>0</v>
      </c>
      <c r="AE560">
        <v>0</v>
      </c>
      <c r="AF560">
        <v>0</v>
      </c>
      <c r="AG560">
        <v>0</v>
      </c>
      <c r="AH560">
        <v>2.19</v>
      </c>
      <c r="AI560">
        <v>0.33</v>
      </c>
      <c r="AJ560" s="101">
        <f ca="1">IF(AND(MAX(OFFSET(OFFSET(D559,0,$AJ$6),-$AJ$5,0):OFFSET(D559,0,$AJ$6))&lt;OFFSET(D559,1,$AJ$6)),1,IF(AND(MIN(OFFSET(OFFSET(D559,0,$AJ$6),-$AJ$5,0):OFFSET(D559,0,$AJ$6))&gt;OFFSET(D559,1,$AJ$6)),-1,AJ559))</f>
        <v>1</v>
      </c>
      <c r="AK560" s="101">
        <f ca="1">IF(AND(MAX(OFFSET(U559,-$AK$5,0):U559)&lt;U560),1,IF(AND(MIN(OFFSET(U559,-$AK$5,0):U559)&gt;U560),-1,AK559))</f>
        <v>-1</v>
      </c>
      <c r="AL560" s="101">
        <f ca="1">IF(AND(MAX(OFFSET(AI559,-$AL$5,0):AI559)&lt;AI560),1,IF(AND(MIN(OFFSET(AI559,-$AL$5,0):AI559)&gt;AI560),-1,AL559))</f>
        <v>1</v>
      </c>
      <c r="AM560" s="101">
        <f ca="1">IF(AND(MAX(OFFSET(V559,-$AM$5,0):V559)&lt;V560),1,IF(AND(MIN(OFFSET(V559,-$AM$5,0):V559)&gt;V560),-1,AM559))</f>
        <v>-1</v>
      </c>
      <c r="AN560" s="101">
        <f ca="1">IF(AND(MAX(OFFSET(AA559,-$AN$5,0):AA559)&lt;AA560),1,IF(AND(MIN(OFFSET(AA559,-$AN$5,0):AA559)&gt;AA560),-1,AN559))</f>
        <v>1</v>
      </c>
      <c r="AO560" s="101">
        <f ca="1">IF(AND(MAX(OFFSET(Y559,-$AP$5,0):Y559)&lt;Y560),1,IF(AND(MIN(OFFSET(Y559,-$AP$5,0):Y559)&gt;Y560),-1,AO559))</f>
        <v>-1</v>
      </c>
      <c r="AP560" s="101">
        <f ca="1">IF(AND(MAX(OFFSET(Z559,-$AP$5,0):Z559)&lt;Z560),1,IF(AND(MIN(OFFSET(Z559,-$AP$5,0):Z559)&gt;Z560),-1,AP559))</f>
        <v>1</v>
      </c>
      <c r="AQ560" s="1">
        <v>3879</v>
      </c>
      <c r="AR560" s="1">
        <v>3884</v>
      </c>
      <c r="AS560" s="1">
        <v>3874</v>
      </c>
      <c r="AT560" s="1">
        <v>3877</v>
      </c>
      <c r="AU560" s="1">
        <v>3881</v>
      </c>
      <c r="AV560" s="1">
        <v>3893</v>
      </c>
      <c r="AW560" s="1">
        <v>3870</v>
      </c>
      <c r="AX560" s="1">
        <v>3880</v>
      </c>
      <c r="AY560">
        <f t="shared" si="2"/>
        <v>15</v>
      </c>
      <c r="AZ560">
        <f t="shared" si="3"/>
        <v>82</v>
      </c>
      <c r="BA560">
        <f t="shared" ca="1" si="9"/>
        <v>15</v>
      </c>
      <c r="BB560">
        <f t="shared" ca="1" si="4"/>
        <v>63</v>
      </c>
      <c r="BC560">
        <f t="shared" si="5"/>
        <v>2</v>
      </c>
      <c r="BD560">
        <f t="shared" si="6"/>
        <v>186</v>
      </c>
      <c r="BE560">
        <f t="shared" ca="1" si="7"/>
        <v>2</v>
      </c>
      <c r="BF560">
        <f t="shared" ca="1" si="8"/>
        <v>186</v>
      </c>
    </row>
    <row r="561" spans="1:58">
      <c r="A561" s="47">
        <v>2011</v>
      </c>
      <c r="B561" s="47">
        <v>3</v>
      </c>
      <c r="C561" s="98">
        <v>40638</v>
      </c>
      <c r="D561">
        <v>12393.9</v>
      </c>
      <c r="E561">
        <v>1332.63</v>
      </c>
      <c r="F561">
        <v>2791.19</v>
      </c>
      <c r="G561">
        <v>9630</v>
      </c>
      <c r="H561">
        <v>6021</v>
      </c>
      <c r="I561">
        <v>7182</v>
      </c>
      <c r="J561">
        <v>0</v>
      </c>
      <c r="K561">
        <v>0</v>
      </c>
      <c r="L561">
        <v>1457.8</v>
      </c>
      <c r="M561">
        <v>0</v>
      </c>
      <c r="N561">
        <v>1797</v>
      </c>
      <c r="O561">
        <v>107.98</v>
      </c>
      <c r="P561">
        <v>766.75</v>
      </c>
      <c r="Q561">
        <v>1373.25</v>
      </c>
      <c r="R561">
        <v>12393.9</v>
      </c>
      <c r="S561">
        <v>1332.63</v>
      </c>
      <c r="T561">
        <v>2791.19</v>
      </c>
      <c r="U561">
        <v>17.25</v>
      </c>
      <c r="V561">
        <v>3.49</v>
      </c>
      <c r="W561">
        <v>2.27</v>
      </c>
      <c r="X561">
        <v>1.4433</v>
      </c>
      <c r="Y561">
        <v>108.98</v>
      </c>
      <c r="Z561">
        <v>84.04</v>
      </c>
      <c r="AA561">
        <v>87.63</v>
      </c>
      <c r="AB561">
        <v>0</v>
      </c>
      <c r="AC561">
        <v>1498</v>
      </c>
      <c r="AD561">
        <v>0</v>
      </c>
      <c r="AE561">
        <v>0</v>
      </c>
      <c r="AF561">
        <v>0</v>
      </c>
      <c r="AG561">
        <v>0</v>
      </c>
      <c r="AH561">
        <v>2.27</v>
      </c>
      <c r="AI561">
        <v>0.33</v>
      </c>
      <c r="AJ561" s="101">
        <f ca="1">IF(AND(MAX(OFFSET(OFFSET(D560,0,$AJ$6),-$AJ$5,0):OFFSET(D560,0,$AJ$6))&lt;OFFSET(D560,1,$AJ$6)),1,IF(AND(MIN(OFFSET(OFFSET(D560,0,$AJ$6),-$AJ$5,0):OFFSET(D560,0,$AJ$6))&gt;OFFSET(D560,1,$AJ$6)),-1,AJ560))</f>
        <v>1</v>
      </c>
      <c r="AK561" s="101">
        <f ca="1">IF(AND(MAX(OFFSET(U560,-$AK$5,0):U560)&lt;U561),1,IF(AND(MIN(OFFSET(U560,-$AK$5,0):U560)&gt;U561),-1,AK560))</f>
        <v>-1</v>
      </c>
      <c r="AL561" s="101">
        <f ca="1">IF(AND(MAX(OFFSET(AI560,-$AL$5,0):AI560)&lt;AI561),1,IF(AND(MIN(OFFSET(AI560,-$AL$5,0):AI560)&gt;AI561),-1,AL560))</f>
        <v>1</v>
      </c>
      <c r="AM561" s="101">
        <f ca="1">IF(AND(MAX(OFFSET(V560,-$AM$5,0):V560)&lt;V561),1,IF(AND(MIN(OFFSET(V560,-$AM$5,0):V560)&gt;V561),-1,AM560))</f>
        <v>-1</v>
      </c>
      <c r="AN561" s="101">
        <f ca="1">IF(AND(MAX(OFFSET(AA560,-$AN$5,0):AA560)&lt;AA561),1,IF(AND(MIN(OFFSET(AA560,-$AN$5,0):AA560)&gt;AA561),-1,AN560))</f>
        <v>1</v>
      </c>
      <c r="AO561" s="101">
        <f ca="1">IF(AND(MAX(OFFSET(Y560,-$AP$5,0):Y560)&lt;Y561),1,IF(AND(MIN(OFFSET(Y560,-$AP$5,0):Y560)&gt;Y561),-1,AO560))</f>
        <v>-1</v>
      </c>
      <c r="AP561" s="101">
        <f ca="1">IF(AND(MAX(OFFSET(Z560,-$AP$5,0):Z560)&lt;Z561),1,IF(AND(MIN(OFFSET(Z560,-$AP$5,0):Z560)&gt;Z561),-1,AP560))</f>
        <v>1</v>
      </c>
      <c r="AQ561" s="1">
        <v>3896</v>
      </c>
      <c r="AR561" s="1">
        <v>3913</v>
      </c>
      <c r="AS561" s="1">
        <v>3894</v>
      </c>
      <c r="AT561" s="1">
        <v>3906</v>
      </c>
      <c r="AU561" s="1">
        <v>3906</v>
      </c>
      <c r="AV561" s="1">
        <v>3971</v>
      </c>
      <c r="AW561" s="1">
        <v>3887</v>
      </c>
      <c r="AX561" s="1">
        <v>3970</v>
      </c>
      <c r="AY561">
        <f t="shared" si="2"/>
        <v>76</v>
      </c>
      <c r="AZ561">
        <f t="shared" si="3"/>
        <v>158</v>
      </c>
      <c r="BA561">
        <f t="shared" ca="1" si="9"/>
        <v>76</v>
      </c>
      <c r="BB561">
        <f t="shared" ca="1" si="4"/>
        <v>139</v>
      </c>
      <c r="BC561">
        <f t="shared" si="5"/>
        <v>10</v>
      </c>
      <c r="BD561">
        <f t="shared" si="6"/>
        <v>196</v>
      </c>
      <c r="BE561">
        <f t="shared" ca="1" si="7"/>
        <v>10</v>
      </c>
      <c r="BF561">
        <f t="shared" ca="1" si="8"/>
        <v>196</v>
      </c>
    </row>
    <row r="562" spans="1:58">
      <c r="A562" s="47">
        <v>2011</v>
      </c>
      <c r="B562" s="47">
        <v>4</v>
      </c>
      <c r="C562" s="98">
        <v>40639</v>
      </c>
      <c r="D562">
        <v>12426.75</v>
      </c>
      <c r="E562">
        <v>1335.54</v>
      </c>
      <c r="F562">
        <v>2799.82</v>
      </c>
      <c r="G562">
        <v>9600</v>
      </c>
      <c r="H562">
        <v>6056</v>
      </c>
      <c r="I562">
        <v>7225</v>
      </c>
      <c r="J562">
        <v>0</v>
      </c>
      <c r="K562">
        <v>0</v>
      </c>
      <c r="L562">
        <v>1460</v>
      </c>
      <c r="M562">
        <v>0</v>
      </c>
      <c r="N562">
        <v>1799</v>
      </c>
      <c r="O562">
        <v>108.63</v>
      </c>
      <c r="P562">
        <v>763</v>
      </c>
      <c r="Q562">
        <v>1376.5</v>
      </c>
      <c r="R562">
        <v>12426.75</v>
      </c>
      <c r="S562">
        <v>1335.54</v>
      </c>
      <c r="T562">
        <v>2799.82</v>
      </c>
      <c r="U562">
        <v>16.899999999999999</v>
      </c>
      <c r="V562">
        <v>3.55</v>
      </c>
      <c r="W562">
        <v>2.31</v>
      </c>
      <c r="X562">
        <v>1.4502999999999999</v>
      </c>
      <c r="Y562">
        <v>110.59</v>
      </c>
      <c r="Z562">
        <v>84.86</v>
      </c>
      <c r="AA562">
        <v>89.21</v>
      </c>
      <c r="AB562">
        <v>0</v>
      </c>
      <c r="AC562">
        <v>1462</v>
      </c>
      <c r="AD562">
        <v>0</v>
      </c>
      <c r="AE562">
        <v>0</v>
      </c>
      <c r="AF562">
        <v>0</v>
      </c>
      <c r="AG562">
        <v>0</v>
      </c>
      <c r="AH562">
        <v>2.31</v>
      </c>
      <c r="AI562">
        <v>0.33</v>
      </c>
      <c r="AJ562" s="101">
        <f ca="1">IF(AND(MAX(OFFSET(OFFSET(D561,0,$AJ$6),-$AJ$5,0):OFFSET(D561,0,$AJ$6))&lt;OFFSET(D561,1,$AJ$6)),1,IF(AND(MIN(OFFSET(OFFSET(D561,0,$AJ$6),-$AJ$5,0):OFFSET(D561,0,$AJ$6))&gt;OFFSET(D561,1,$AJ$6)),-1,AJ561))</f>
        <v>1</v>
      </c>
      <c r="AK562" s="101">
        <f ca="1">IF(AND(MAX(OFFSET(U561,-$AK$5,0):U561)&lt;U562),1,IF(AND(MIN(OFFSET(U561,-$AK$5,0):U561)&gt;U562),-1,AK561))</f>
        <v>-1</v>
      </c>
      <c r="AL562" s="101">
        <f ca="1">IF(AND(MAX(OFFSET(AI561,-$AL$5,0):AI561)&lt;AI562),1,IF(AND(MIN(OFFSET(AI561,-$AL$5,0):AI561)&gt;AI562),-1,AL561))</f>
        <v>1</v>
      </c>
      <c r="AM562" s="101">
        <f ca="1">IF(AND(MAX(OFFSET(V561,-$AM$5,0):V561)&lt;V562),1,IF(AND(MIN(OFFSET(V561,-$AM$5,0):V561)&gt;V562),-1,AM561))</f>
        <v>1</v>
      </c>
      <c r="AN562" s="101">
        <f ca="1">IF(AND(MAX(OFFSET(AA561,-$AN$5,0):AA561)&lt;AA562),1,IF(AND(MIN(OFFSET(AA561,-$AN$5,0):AA561)&gt;AA562),-1,AN561))</f>
        <v>1</v>
      </c>
      <c r="AO562" s="101">
        <f ca="1">IF(AND(MAX(OFFSET(Y561,-$AP$5,0):Y561)&lt;Y562),1,IF(AND(MIN(OFFSET(Y561,-$AP$5,0):Y561)&gt;Y562),-1,AO561))</f>
        <v>1</v>
      </c>
      <c r="AP562" s="101">
        <f ca="1">IF(AND(MAX(OFFSET(Z561,-$AP$5,0):Z561)&lt;Z562),1,IF(AND(MIN(OFFSET(Z561,-$AP$5,0):Z561)&gt;Z562),-1,AP561))</f>
        <v>1</v>
      </c>
      <c r="AQ562" s="1">
        <v>3982</v>
      </c>
      <c r="AR562" s="1">
        <v>4003</v>
      </c>
      <c r="AS562" s="1">
        <v>3978</v>
      </c>
      <c r="AT562" s="1">
        <v>3992</v>
      </c>
      <c r="AU562" s="1">
        <v>3992</v>
      </c>
      <c r="AV562" s="1">
        <v>4019</v>
      </c>
      <c r="AW562" s="1">
        <v>3976</v>
      </c>
      <c r="AX562" s="1">
        <v>4014</v>
      </c>
      <c r="AY562">
        <f t="shared" si="2"/>
        <v>24</v>
      </c>
      <c r="AZ562">
        <f t="shared" si="3"/>
        <v>182</v>
      </c>
      <c r="BA562">
        <f t="shared" ca="1" si="9"/>
        <v>24</v>
      </c>
      <c r="BB562">
        <f t="shared" ca="1" si="4"/>
        <v>163</v>
      </c>
      <c r="BC562">
        <f t="shared" si="5"/>
        <v>10</v>
      </c>
      <c r="BD562">
        <f t="shared" si="6"/>
        <v>206</v>
      </c>
      <c r="BE562">
        <f t="shared" ca="1" si="7"/>
        <v>10</v>
      </c>
      <c r="BF562">
        <f t="shared" ca="1" si="8"/>
        <v>206</v>
      </c>
    </row>
    <row r="563" spans="1:58">
      <c r="A563" s="47">
        <v>2011</v>
      </c>
      <c r="B563" s="47">
        <v>5</v>
      </c>
      <c r="C563" s="98">
        <v>40640</v>
      </c>
      <c r="D563">
        <v>12409.49</v>
      </c>
      <c r="E563">
        <v>1333.51</v>
      </c>
      <c r="F563">
        <v>2796.14</v>
      </c>
      <c r="G563">
        <v>9590</v>
      </c>
      <c r="H563">
        <v>6130</v>
      </c>
      <c r="I563">
        <v>7200</v>
      </c>
      <c r="J563">
        <v>0</v>
      </c>
      <c r="K563">
        <v>0</v>
      </c>
      <c r="L563">
        <v>1459.5</v>
      </c>
      <c r="M563">
        <v>0</v>
      </c>
      <c r="N563">
        <v>1787.2</v>
      </c>
      <c r="O563">
        <v>110.38</v>
      </c>
      <c r="P563">
        <v>759</v>
      </c>
      <c r="Q563">
        <v>1363</v>
      </c>
      <c r="R563">
        <v>12409.49</v>
      </c>
      <c r="S563">
        <v>1333.51</v>
      </c>
      <c r="T563">
        <v>2796.14</v>
      </c>
      <c r="U563">
        <v>17.11</v>
      </c>
      <c r="V563">
        <v>3.56</v>
      </c>
      <c r="W563">
        <v>2.2799999999999998</v>
      </c>
      <c r="X563">
        <v>1.4531000000000001</v>
      </c>
      <c r="Y563">
        <v>110.97</v>
      </c>
      <c r="Z563">
        <v>85.48</v>
      </c>
      <c r="AA563">
        <v>88.86</v>
      </c>
      <c r="AB563">
        <v>0</v>
      </c>
      <c r="AC563">
        <v>1401</v>
      </c>
      <c r="AD563">
        <v>0</v>
      </c>
      <c r="AE563">
        <v>0</v>
      </c>
      <c r="AF563">
        <v>0</v>
      </c>
      <c r="AG563">
        <v>0</v>
      </c>
      <c r="AH563">
        <v>2.2799999999999998</v>
      </c>
      <c r="AI563">
        <v>3.55</v>
      </c>
      <c r="AJ563" s="101">
        <f ca="1">IF(AND(MAX(OFFSET(OFFSET(D562,0,$AJ$6),-$AJ$5,0):OFFSET(D562,0,$AJ$6))&lt;OFFSET(D562,1,$AJ$6)),1,IF(AND(MIN(OFFSET(OFFSET(D562,0,$AJ$6),-$AJ$5,0):OFFSET(D562,0,$AJ$6))&gt;OFFSET(D562,1,$AJ$6)),-1,AJ562))</f>
        <v>1</v>
      </c>
      <c r="AK563" s="101">
        <f ca="1">IF(AND(MAX(OFFSET(U562,-$AK$5,0):U562)&lt;U563),1,IF(AND(MIN(OFFSET(U562,-$AK$5,0):U562)&gt;U563),-1,AK562))</f>
        <v>-1</v>
      </c>
      <c r="AL563" s="101">
        <f ca="1">IF(AND(MAX(OFFSET(AI562,-$AL$5,0):AI562)&lt;AI563),1,IF(AND(MIN(OFFSET(AI562,-$AL$5,0):AI562)&gt;AI563),-1,AL562))</f>
        <v>1</v>
      </c>
      <c r="AM563" s="101">
        <f ca="1">IF(AND(MAX(OFFSET(V562,-$AM$5,0):V562)&lt;V563),1,IF(AND(MIN(OFFSET(V562,-$AM$5,0):V562)&gt;V563),-1,AM562))</f>
        <v>1</v>
      </c>
      <c r="AN563" s="101">
        <f ca="1">IF(AND(MAX(OFFSET(AA562,-$AN$5,0):AA562)&lt;AA563),1,IF(AND(MIN(OFFSET(AA562,-$AN$5,0):AA562)&gt;AA563),-1,AN562))</f>
        <v>1</v>
      </c>
      <c r="AO563" s="101">
        <f ca="1">IF(AND(MAX(OFFSET(Y562,-$AP$5,0):Y562)&lt;Y563),1,IF(AND(MIN(OFFSET(Y562,-$AP$5,0):Y562)&gt;Y563),-1,AO562))</f>
        <v>1</v>
      </c>
      <c r="AP563" s="101">
        <f ca="1">IF(AND(MAX(OFFSET(Z562,-$AP$5,0):Z562)&lt;Z563),1,IF(AND(MIN(OFFSET(Z562,-$AP$5,0):Z562)&gt;Z563),-1,AP562))</f>
        <v>1</v>
      </c>
      <c r="AQ563" s="1">
        <v>4016</v>
      </c>
      <c r="AR563" s="1">
        <v>4016</v>
      </c>
      <c r="AS563" s="1">
        <v>3989</v>
      </c>
      <c r="AT563" s="1">
        <v>3995</v>
      </c>
      <c r="AU563" s="1">
        <v>3992</v>
      </c>
      <c r="AV563" s="1">
        <v>4019</v>
      </c>
      <c r="AW563" s="1">
        <v>3976</v>
      </c>
      <c r="AX563" s="1">
        <v>4014</v>
      </c>
      <c r="AY563">
        <f t="shared" si="2"/>
        <v>-4</v>
      </c>
      <c r="AZ563">
        <f t="shared" si="3"/>
        <v>178</v>
      </c>
      <c r="BA563">
        <f t="shared" ca="1" si="9"/>
        <v>-4</v>
      </c>
      <c r="BB563">
        <f t="shared" ca="1" si="4"/>
        <v>159</v>
      </c>
      <c r="BC563">
        <f t="shared" si="5"/>
        <v>-24</v>
      </c>
      <c r="BD563">
        <f t="shared" si="6"/>
        <v>182</v>
      </c>
      <c r="BE563">
        <f t="shared" ca="1" si="7"/>
        <v>-24</v>
      </c>
      <c r="BF563">
        <f t="shared" ca="1" si="8"/>
        <v>182</v>
      </c>
    </row>
    <row r="564" spans="1:58">
      <c r="A564" s="47">
        <v>2011</v>
      </c>
      <c r="B564" s="47">
        <v>6</v>
      </c>
      <c r="C564" s="98">
        <v>40641</v>
      </c>
      <c r="D564">
        <v>12380.05</v>
      </c>
      <c r="E564">
        <v>1328.17</v>
      </c>
      <c r="F564">
        <v>2780.42</v>
      </c>
      <c r="G564">
        <v>9770</v>
      </c>
      <c r="H564">
        <v>6130</v>
      </c>
      <c r="I564">
        <v>7200</v>
      </c>
      <c r="J564">
        <v>0</v>
      </c>
      <c r="K564">
        <v>0</v>
      </c>
      <c r="L564">
        <v>1476.4</v>
      </c>
      <c r="M564">
        <v>0</v>
      </c>
      <c r="N564">
        <v>1817.5</v>
      </c>
      <c r="O564">
        <v>113.05</v>
      </c>
      <c r="P564">
        <v>775</v>
      </c>
      <c r="Q564">
        <v>1403.75</v>
      </c>
      <c r="R564">
        <v>12380.05</v>
      </c>
      <c r="S564">
        <v>1328.17</v>
      </c>
      <c r="T564">
        <v>2780.42</v>
      </c>
      <c r="U564">
        <v>17.87</v>
      </c>
      <c r="V564">
        <v>3.57</v>
      </c>
      <c r="W564">
        <v>2.2999999999999998</v>
      </c>
      <c r="X564">
        <v>1.4531000000000001</v>
      </c>
      <c r="Y564">
        <v>110.55</v>
      </c>
      <c r="Z564">
        <v>84.9</v>
      </c>
      <c r="AA564">
        <v>89.49</v>
      </c>
      <c r="AB564">
        <v>0</v>
      </c>
      <c r="AC564">
        <v>1401</v>
      </c>
      <c r="AD564">
        <v>0</v>
      </c>
      <c r="AE564">
        <v>0</v>
      </c>
      <c r="AF564">
        <v>0</v>
      </c>
      <c r="AG564">
        <v>0</v>
      </c>
      <c r="AH564">
        <v>2.2999999999999998</v>
      </c>
      <c r="AI564">
        <v>3.57</v>
      </c>
      <c r="AJ564" s="101">
        <f ca="1">IF(AND(MAX(OFFSET(OFFSET(D563,0,$AJ$6),-$AJ$5,0):OFFSET(D563,0,$AJ$6))&lt;OFFSET(D563,1,$AJ$6)),1,IF(AND(MIN(OFFSET(OFFSET(D563,0,$AJ$6),-$AJ$5,0):OFFSET(D563,0,$AJ$6))&gt;OFFSET(D563,1,$AJ$6)),-1,AJ563))</f>
        <v>1</v>
      </c>
      <c r="AK564" s="101">
        <f ca="1">IF(AND(MAX(OFFSET(U563,-$AK$5,0):U563)&lt;U564),1,IF(AND(MIN(OFFSET(U563,-$AK$5,0):U563)&gt;U564),-1,AK563))</f>
        <v>1</v>
      </c>
      <c r="AL564" s="101">
        <f ca="1">IF(AND(MAX(OFFSET(AI563,-$AL$5,0):AI563)&lt;AI564),1,IF(AND(MIN(OFFSET(AI563,-$AL$5,0):AI563)&gt;AI564),-1,AL563))</f>
        <v>1</v>
      </c>
      <c r="AM564" s="101">
        <f ca="1">IF(AND(MAX(OFFSET(V563,-$AM$5,0):V563)&lt;V564),1,IF(AND(MIN(OFFSET(V563,-$AM$5,0):V563)&gt;V564),-1,AM563))</f>
        <v>1</v>
      </c>
      <c r="AN564" s="101">
        <f ca="1">IF(AND(MAX(OFFSET(AA563,-$AN$5,0):AA563)&lt;AA564),1,IF(AND(MIN(OFFSET(AA563,-$AN$5,0):AA563)&gt;AA564),-1,AN563))</f>
        <v>1</v>
      </c>
      <c r="AO564" s="101">
        <f ca="1">IF(AND(MAX(OFFSET(Y563,-$AP$5,0):Y563)&lt;Y564),1,IF(AND(MIN(OFFSET(Y563,-$AP$5,0):Y563)&gt;Y564),-1,AO563))</f>
        <v>1</v>
      </c>
      <c r="AP564" s="101">
        <f ca="1">IF(AND(MAX(OFFSET(Z563,-$AP$5,0):Z563)&lt;Z564),1,IF(AND(MIN(OFFSET(Z563,-$AP$5,0):Z563)&gt;Z564),-1,AP563))</f>
        <v>1</v>
      </c>
      <c r="AQ564" s="1">
        <v>3988</v>
      </c>
      <c r="AR564" s="1">
        <v>4025</v>
      </c>
      <c r="AS564" s="1">
        <v>3983</v>
      </c>
      <c r="AT564" s="1">
        <v>4023</v>
      </c>
      <c r="AU564" s="1">
        <v>4032</v>
      </c>
      <c r="AV564" s="1">
        <v>4049</v>
      </c>
      <c r="AW564" s="1">
        <v>4019</v>
      </c>
      <c r="AX564" s="1">
        <v>4023</v>
      </c>
      <c r="AY564">
        <f t="shared" si="2"/>
        <v>17</v>
      </c>
      <c r="AZ564">
        <f t="shared" si="3"/>
        <v>195</v>
      </c>
      <c r="BA564">
        <f t="shared" ca="1" si="9"/>
        <v>17</v>
      </c>
      <c r="BB564">
        <f t="shared" ca="1" si="4"/>
        <v>176</v>
      </c>
      <c r="BC564">
        <f t="shared" si="5"/>
        <v>44</v>
      </c>
      <c r="BD564">
        <f t="shared" si="6"/>
        <v>226</v>
      </c>
      <c r="BE564">
        <f t="shared" ca="1" si="7"/>
        <v>44</v>
      </c>
      <c r="BF564">
        <f t="shared" ca="1" si="8"/>
        <v>226</v>
      </c>
    </row>
    <row r="565" spans="1:58">
      <c r="A565" s="47">
        <v>2011</v>
      </c>
      <c r="B565" s="47">
        <v>2</v>
      </c>
      <c r="C565" s="98">
        <v>40644</v>
      </c>
      <c r="D565">
        <v>12381.11</v>
      </c>
      <c r="E565">
        <v>1324.46</v>
      </c>
      <c r="F565">
        <v>2771.51</v>
      </c>
      <c r="G565">
        <v>9710</v>
      </c>
      <c r="H565">
        <v>6032</v>
      </c>
      <c r="I565">
        <v>7198</v>
      </c>
      <c r="J565">
        <v>0</v>
      </c>
      <c r="K565">
        <v>0</v>
      </c>
      <c r="L565">
        <v>1464.2</v>
      </c>
      <c r="M565">
        <v>0</v>
      </c>
      <c r="N565">
        <v>1784.2</v>
      </c>
      <c r="O565">
        <v>108.86</v>
      </c>
      <c r="P565">
        <v>781.25</v>
      </c>
      <c r="Q565">
        <v>1377</v>
      </c>
      <c r="R565">
        <v>12381.11</v>
      </c>
      <c r="S565">
        <v>1324.46</v>
      </c>
      <c r="T565">
        <v>2771.51</v>
      </c>
      <c r="U565">
        <v>16.59</v>
      </c>
      <c r="V565">
        <v>3.57</v>
      </c>
      <c r="W565">
        <v>2.2999999999999998</v>
      </c>
      <c r="X565">
        <v>1.4414</v>
      </c>
      <c r="Y565">
        <v>110.47</v>
      </c>
      <c r="Z565">
        <v>84.91</v>
      </c>
      <c r="AA565">
        <v>88.72</v>
      </c>
      <c r="AB565">
        <v>0</v>
      </c>
      <c r="AC565">
        <v>1359</v>
      </c>
      <c r="AD565">
        <v>0</v>
      </c>
      <c r="AE565">
        <v>0</v>
      </c>
      <c r="AF565">
        <v>0</v>
      </c>
      <c r="AG565">
        <v>0</v>
      </c>
      <c r="AH565">
        <v>2.29</v>
      </c>
      <c r="AI565">
        <v>0.33</v>
      </c>
      <c r="AJ565" s="101">
        <f ca="1">IF(AND(MAX(OFFSET(OFFSET(D564,0,$AJ$6),-$AJ$5,0):OFFSET(D564,0,$AJ$6))&lt;OFFSET(D564,1,$AJ$6)),1,IF(AND(MIN(OFFSET(OFFSET(D564,0,$AJ$6),-$AJ$5,0):OFFSET(D564,0,$AJ$6))&gt;OFFSET(D564,1,$AJ$6)),-1,AJ564))</f>
        <v>1</v>
      </c>
      <c r="AK565" s="101">
        <f ca="1">IF(AND(MAX(OFFSET(U564,-$AK$5,0):U564)&lt;U565),1,IF(AND(MIN(OFFSET(U564,-$AK$5,0):U564)&gt;U565),-1,AK564))</f>
        <v>-1</v>
      </c>
      <c r="AL565" s="101">
        <f ca="1">IF(AND(MAX(OFFSET(AI564,-$AL$5,0):AI564)&lt;AI565),1,IF(AND(MIN(OFFSET(AI564,-$AL$5,0):AI564)&gt;AI565),-1,AL564))</f>
        <v>1</v>
      </c>
      <c r="AM565" s="101">
        <f ca="1">IF(AND(MAX(OFFSET(V564,-$AM$5,0):V564)&lt;V565),1,IF(AND(MIN(OFFSET(V564,-$AM$5,0):V564)&gt;V565),-1,AM564))</f>
        <v>1</v>
      </c>
      <c r="AN565" s="101">
        <f ca="1">IF(AND(MAX(OFFSET(AA564,-$AN$5,0):AA564)&lt;AA565),1,IF(AND(MIN(OFFSET(AA564,-$AN$5,0):AA564)&gt;AA565),-1,AN564))</f>
        <v>1</v>
      </c>
      <c r="AO565" s="101">
        <f ca="1">IF(AND(MAX(OFFSET(Y564,-$AP$5,0):Y564)&lt;Y565),1,IF(AND(MIN(OFFSET(Y564,-$AP$5,0):Y564)&gt;Y565),-1,AO564))</f>
        <v>1</v>
      </c>
      <c r="AP565" s="101">
        <f ca="1">IF(AND(MAX(OFFSET(Z564,-$AP$5,0):Z564)&lt;Z565),1,IF(AND(MIN(OFFSET(Z564,-$AP$5,0):Z564)&gt;Z565),-1,AP564))</f>
        <v>1</v>
      </c>
      <c r="AQ565" s="1">
        <v>4049</v>
      </c>
      <c r="AR565" s="1">
        <v>4049</v>
      </c>
      <c r="AS565" s="1">
        <v>4015</v>
      </c>
      <c r="AT565" s="1">
        <v>4024</v>
      </c>
      <c r="AU565" s="1">
        <v>4023</v>
      </c>
      <c r="AV565" s="1">
        <v>4023</v>
      </c>
      <c r="AW565" s="1">
        <v>3983</v>
      </c>
      <c r="AX565" s="1">
        <v>3987</v>
      </c>
      <c r="AY565">
        <f t="shared" si="2"/>
        <v>-47</v>
      </c>
      <c r="AZ565">
        <f t="shared" si="3"/>
        <v>148</v>
      </c>
      <c r="BA565">
        <f t="shared" ca="1" si="9"/>
        <v>-47</v>
      </c>
      <c r="BB565">
        <f t="shared" ca="1" si="4"/>
        <v>129</v>
      </c>
      <c r="BC565">
        <f t="shared" si="5"/>
        <v>-26</v>
      </c>
      <c r="BD565">
        <f t="shared" si="6"/>
        <v>200</v>
      </c>
      <c r="BE565">
        <f t="shared" ca="1" si="7"/>
        <v>-26</v>
      </c>
      <c r="BF565">
        <f t="shared" ca="1" si="8"/>
        <v>200</v>
      </c>
    </row>
    <row r="566" spans="1:58">
      <c r="A566" s="47">
        <v>2011</v>
      </c>
      <c r="B566" s="47">
        <v>3</v>
      </c>
      <c r="C566" s="98">
        <v>40645</v>
      </c>
      <c r="D566">
        <v>12263.58</v>
      </c>
      <c r="E566">
        <v>1314.16</v>
      </c>
      <c r="F566">
        <v>2744.79</v>
      </c>
      <c r="G566">
        <v>9560</v>
      </c>
      <c r="H566">
        <v>5976</v>
      </c>
      <c r="I566">
        <v>7105</v>
      </c>
      <c r="J566">
        <v>0</v>
      </c>
      <c r="K566">
        <v>0</v>
      </c>
      <c r="L566">
        <v>1454.6</v>
      </c>
      <c r="M566">
        <v>0</v>
      </c>
      <c r="N566">
        <v>1775.7</v>
      </c>
      <c r="O566">
        <v>106.74</v>
      </c>
      <c r="P566">
        <v>757.5</v>
      </c>
      <c r="Q566">
        <v>1343</v>
      </c>
      <c r="R566">
        <v>12263.58</v>
      </c>
      <c r="S566">
        <v>1314.16</v>
      </c>
      <c r="T566">
        <v>2744.79</v>
      </c>
      <c r="U566">
        <v>17.09</v>
      </c>
      <c r="V566">
        <v>3.5</v>
      </c>
      <c r="W566">
        <v>2.21</v>
      </c>
      <c r="X566">
        <v>1.4311</v>
      </c>
      <c r="Y566">
        <v>111.83</v>
      </c>
      <c r="Z566">
        <v>84.6</v>
      </c>
      <c r="AA566">
        <v>87.16</v>
      </c>
      <c r="AB566">
        <v>0</v>
      </c>
      <c r="AC566">
        <v>1359</v>
      </c>
      <c r="AD566">
        <v>0</v>
      </c>
      <c r="AE566">
        <v>0</v>
      </c>
      <c r="AF566">
        <v>0</v>
      </c>
      <c r="AG566">
        <v>0</v>
      </c>
      <c r="AH566">
        <v>2.21</v>
      </c>
      <c r="AI566">
        <v>0.33</v>
      </c>
      <c r="AJ566" s="101">
        <f ca="1">IF(AND(MAX(OFFSET(OFFSET(D565,0,$AJ$6),-$AJ$5,0):OFFSET(D565,0,$AJ$6))&lt;OFFSET(D565,1,$AJ$6)),1,IF(AND(MIN(OFFSET(OFFSET(D565,0,$AJ$6),-$AJ$5,0):OFFSET(D565,0,$AJ$6))&gt;OFFSET(D565,1,$AJ$6)),-1,AJ565))</f>
        <v>1</v>
      </c>
      <c r="AK566" s="101">
        <f ca="1">IF(AND(MAX(OFFSET(U565,-$AK$5,0):U565)&lt;U566),1,IF(AND(MIN(OFFSET(U565,-$AK$5,0):U565)&gt;U566),-1,AK565))</f>
        <v>-1</v>
      </c>
      <c r="AL566" s="101">
        <f ca="1">IF(AND(MAX(OFFSET(AI565,-$AL$5,0):AI565)&lt;AI566),1,IF(AND(MIN(OFFSET(AI565,-$AL$5,0):AI565)&gt;AI566),-1,AL565))</f>
        <v>1</v>
      </c>
      <c r="AM566" s="101">
        <f ca="1">IF(AND(MAX(OFFSET(V565,-$AM$5,0):V565)&lt;V566),1,IF(AND(MIN(OFFSET(V565,-$AM$5,0):V565)&gt;V566),-1,AM565))</f>
        <v>1</v>
      </c>
      <c r="AN566" s="101">
        <f ca="1">IF(AND(MAX(OFFSET(AA565,-$AN$5,0):AA565)&lt;AA566),1,IF(AND(MIN(OFFSET(AA565,-$AN$5,0):AA565)&gt;AA566),-1,AN565))</f>
        <v>1</v>
      </c>
      <c r="AO566" s="101">
        <f ca="1">IF(AND(MAX(OFFSET(Y565,-$AP$5,0):Y565)&lt;Y566),1,IF(AND(MIN(OFFSET(Y565,-$AP$5,0):Y565)&gt;Y566),-1,AO565))</f>
        <v>1</v>
      </c>
      <c r="AP566" s="101">
        <f ca="1">IF(AND(MAX(OFFSET(Z565,-$AP$5,0):Z565)&lt;Z566),1,IF(AND(MIN(OFFSET(Z565,-$AP$5,0):Z565)&gt;Z566),-1,AP565))</f>
        <v>1</v>
      </c>
      <c r="AQ566" s="1">
        <v>3976</v>
      </c>
      <c r="AR566" s="1">
        <v>3980</v>
      </c>
      <c r="AS566" s="1">
        <v>3909</v>
      </c>
      <c r="AT566" s="1">
        <v>3940</v>
      </c>
      <c r="AU566" s="1">
        <v>3966</v>
      </c>
      <c r="AV566" s="1">
        <v>3978</v>
      </c>
      <c r="AW566" s="1">
        <v>3894</v>
      </c>
      <c r="AX566" s="1">
        <v>3915</v>
      </c>
      <c r="AY566">
        <f t="shared" si="2"/>
        <v>-48</v>
      </c>
      <c r="AZ566">
        <f t="shared" si="3"/>
        <v>100</v>
      </c>
      <c r="BA566">
        <f t="shared" ca="1" si="9"/>
        <v>-48</v>
      </c>
      <c r="BB566">
        <f t="shared" ca="1" si="4"/>
        <v>81</v>
      </c>
      <c r="BC566">
        <f t="shared" si="5"/>
        <v>-10</v>
      </c>
      <c r="BD566">
        <f t="shared" si="6"/>
        <v>190</v>
      </c>
      <c r="BE566">
        <f t="shared" ca="1" si="7"/>
        <v>-10</v>
      </c>
      <c r="BF566">
        <f t="shared" ca="1" si="8"/>
        <v>190</v>
      </c>
    </row>
    <row r="567" spans="1:58">
      <c r="A567" s="47">
        <v>2011</v>
      </c>
      <c r="B567" s="47">
        <v>4</v>
      </c>
      <c r="C567" s="98">
        <v>40646</v>
      </c>
      <c r="D567">
        <v>12270.99</v>
      </c>
      <c r="E567">
        <v>1314.41</v>
      </c>
      <c r="F567">
        <v>2761.52</v>
      </c>
      <c r="G567">
        <v>9650</v>
      </c>
      <c r="H567">
        <v>5997</v>
      </c>
      <c r="I567">
        <v>7162</v>
      </c>
      <c r="J567">
        <v>0</v>
      </c>
      <c r="K567">
        <v>0</v>
      </c>
      <c r="L567">
        <v>1458.7</v>
      </c>
      <c r="M567">
        <v>40.636000000000003</v>
      </c>
      <c r="N567">
        <v>1776.9</v>
      </c>
      <c r="O567">
        <v>108.03</v>
      </c>
      <c r="P567">
        <v>761</v>
      </c>
      <c r="Q567">
        <v>1345</v>
      </c>
      <c r="R567">
        <v>12270.99</v>
      </c>
      <c r="S567">
        <v>1314.41</v>
      </c>
      <c r="T567">
        <v>2761.52</v>
      </c>
      <c r="U567">
        <v>16.920000000000002</v>
      </c>
      <c r="V567">
        <v>3.47</v>
      </c>
      <c r="W567">
        <v>2.17</v>
      </c>
      <c r="X567">
        <v>1.4358</v>
      </c>
      <c r="Y567">
        <v>112.48</v>
      </c>
      <c r="Z567">
        <v>83.56</v>
      </c>
      <c r="AA567">
        <v>87.87</v>
      </c>
      <c r="AB567">
        <v>0</v>
      </c>
      <c r="AC567">
        <v>1324</v>
      </c>
      <c r="AD567">
        <v>0</v>
      </c>
      <c r="AE567">
        <v>0</v>
      </c>
      <c r="AF567">
        <v>0</v>
      </c>
      <c r="AG567">
        <v>0</v>
      </c>
      <c r="AH567">
        <v>2.17</v>
      </c>
      <c r="AI567">
        <v>3.46</v>
      </c>
      <c r="AJ567" s="101">
        <f ca="1">IF(AND(MAX(OFFSET(OFFSET(D566,0,$AJ$6),-$AJ$5,0):OFFSET(D566,0,$AJ$6))&lt;OFFSET(D566,1,$AJ$6)),1,IF(AND(MIN(OFFSET(OFFSET(D566,0,$AJ$6),-$AJ$5,0):OFFSET(D566,0,$AJ$6))&gt;OFFSET(D566,1,$AJ$6)),-1,AJ566))</f>
        <v>1</v>
      </c>
      <c r="AK567" s="101">
        <f ca="1">IF(AND(MAX(OFFSET(U566,-$AK$5,0):U566)&lt;U567),1,IF(AND(MIN(OFFSET(U566,-$AK$5,0):U566)&gt;U567),-1,AK566))</f>
        <v>-1</v>
      </c>
      <c r="AL567" s="101">
        <f ca="1">IF(AND(MAX(OFFSET(AI566,-$AL$5,0):AI566)&lt;AI567),1,IF(AND(MIN(OFFSET(AI566,-$AL$5,0):AI566)&gt;AI567),-1,AL566))</f>
        <v>1</v>
      </c>
      <c r="AM567" s="101">
        <f ca="1">IF(AND(MAX(OFFSET(V566,-$AM$5,0):V566)&lt;V567),1,IF(AND(MIN(OFFSET(V566,-$AM$5,0):V566)&gt;V567),-1,AM566))</f>
        <v>1</v>
      </c>
      <c r="AN567" s="101">
        <f ca="1">IF(AND(MAX(OFFSET(AA566,-$AN$5,0):AA566)&lt;AA567),1,IF(AND(MIN(OFFSET(AA566,-$AN$5,0):AA566)&gt;AA567),-1,AN566))</f>
        <v>1</v>
      </c>
      <c r="AO567" s="101">
        <f ca="1">IF(AND(MAX(OFFSET(Y566,-$AP$5,0):Y566)&lt;Y567),1,IF(AND(MIN(OFFSET(Y566,-$AP$5,0):Y566)&gt;Y567),-1,AO566))</f>
        <v>1</v>
      </c>
      <c r="AP567" s="101">
        <f ca="1">IF(AND(MAX(OFFSET(Z566,-$AP$5,0):Z566)&lt;Z567),1,IF(AND(MIN(OFFSET(Z566,-$AP$5,0):Z566)&gt;Z567),-1,AP566))</f>
        <v>1</v>
      </c>
      <c r="AQ567" s="1">
        <v>3918</v>
      </c>
      <c r="AR567" s="1">
        <v>3956</v>
      </c>
      <c r="AS567" s="1">
        <v>3918</v>
      </c>
      <c r="AT567" s="1">
        <v>3950</v>
      </c>
      <c r="AU567" s="1">
        <v>3951</v>
      </c>
      <c r="AV567" s="1">
        <v>3965</v>
      </c>
      <c r="AW567" s="1">
        <v>3914</v>
      </c>
      <c r="AX567" s="1">
        <v>3940</v>
      </c>
      <c r="AY567">
        <f t="shared" si="2"/>
        <v>-20</v>
      </c>
      <c r="AZ567">
        <f t="shared" si="3"/>
        <v>80</v>
      </c>
      <c r="BA567">
        <f t="shared" ca="1" si="9"/>
        <v>-20</v>
      </c>
      <c r="BB567">
        <f t="shared" ca="1" si="4"/>
        <v>61</v>
      </c>
      <c r="BC567">
        <f t="shared" si="5"/>
        <v>33</v>
      </c>
      <c r="BD567">
        <f t="shared" si="6"/>
        <v>223</v>
      </c>
      <c r="BE567">
        <f t="shared" ca="1" si="7"/>
        <v>33</v>
      </c>
      <c r="BF567">
        <f t="shared" ca="1" si="8"/>
        <v>223</v>
      </c>
    </row>
    <row r="568" spans="1:58">
      <c r="A568" s="47">
        <v>2011</v>
      </c>
      <c r="B568" s="47">
        <v>5</v>
      </c>
      <c r="C568" s="98">
        <v>40647</v>
      </c>
      <c r="D568">
        <v>12285.15</v>
      </c>
      <c r="E568">
        <v>1314.52</v>
      </c>
      <c r="F568">
        <v>2760.22</v>
      </c>
      <c r="G568">
        <v>9640</v>
      </c>
      <c r="H568">
        <v>5993</v>
      </c>
      <c r="I568">
        <v>7172</v>
      </c>
      <c r="J568">
        <v>0</v>
      </c>
      <c r="K568">
        <v>0</v>
      </c>
      <c r="L568">
        <v>1475.8</v>
      </c>
      <c r="M568">
        <v>42.101999999999997</v>
      </c>
      <c r="N568">
        <v>1798</v>
      </c>
      <c r="O568">
        <v>109.03</v>
      </c>
      <c r="P568">
        <v>761</v>
      </c>
      <c r="Q568">
        <v>1342.75</v>
      </c>
      <c r="R568">
        <v>12285.15</v>
      </c>
      <c r="S568">
        <v>1314.52</v>
      </c>
      <c r="T568">
        <v>2760.22</v>
      </c>
      <c r="U568">
        <v>16.27</v>
      </c>
      <c r="V568">
        <v>3.48</v>
      </c>
      <c r="W568">
        <v>2.21</v>
      </c>
      <c r="X568">
        <v>1.4255</v>
      </c>
      <c r="Y568">
        <v>112.54</v>
      </c>
      <c r="Z568">
        <v>83.83</v>
      </c>
      <c r="AA568">
        <v>88</v>
      </c>
      <c r="AB568">
        <v>0</v>
      </c>
      <c r="AC568">
        <v>1324</v>
      </c>
      <c r="AD568">
        <v>0</v>
      </c>
      <c r="AE568">
        <v>0</v>
      </c>
      <c r="AF568">
        <v>0</v>
      </c>
      <c r="AG568">
        <v>0</v>
      </c>
      <c r="AH568">
        <v>2.21</v>
      </c>
      <c r="AI568">
        <v>3.48</v>
      </c>
      <c r="AJ568" s="101">
        <f ca="1">IF(AND(MAX(OFFSET(OFFSET(D567,0,$AJ$6),-$AJ$5,0):OFFSET(D567,0,$AJ$6))&lt;OFFSET(D567,1,$AJ$6)),1,IF(AND(MIN(OFFSET(OFFSET(D567,0,$AJ$6),-$AJ$5,0):OFFSET(D567,0,$AJ$6))&gt;OFFSET(D567,1,$AJ$6)),-1,AJ567))</f>
        <v>1</v>
      </c>
      <c r="AK568" s="101">
        <f ca="1">IF(AND(MAX(OFFSET(U567,-$AK$5,0):U567)&lt;U568),1,IF(AND(MIN(OFFSET(U567,-$AK$5,0):U567)&gt;U568),-1,AK567))</f>
        <v>-1</v>
      </c>
      <c r="AL568" s="101">
        <f ca="1">IF(AND(MAX(OFFSET(AI567,-$AL$5,0):AI567)&lt;AI568),1,IF(AND(MIN(OFFSET(AI567,-$AL$5,0):AI567)&gt;AI568),-1,AL567))</f>
        <v>1</v>
      </c>
      <c r="AM568" s="101">
        <f ca="1">IF(AND(MAX(OFFSET(V567,-$AM$5,0):V567)&lt;V568),1,IF(AND(MIN(OFFSET(V567,-$AM$5,0):V567)&gt;V568),-1,AM567))</f>
        <v>1</v>
      </c>
      <c r="AN568" s="101">
        <f ca="1">IF(AND(MAX(OFFSET(AA567,-$AN$5,0):AA567)&lt;AA568),1,IF(AND(MIN(OFFSET(AA567,-$AN$5,0):AA567)&gt;AA568),-1,AN567))</f>
        <v>1</v>
      </c>
      <c r="AO568" s="101">
        <f ca="1">IF(AND(MAX(OFFSET(Y567,-$AP$5,0):Y567)&lt;Y568),1,IF(AND(MIN(OFFSET(Y567,-$AP$5,0):Y567)&gt;Y568),-1,AO567))</f>
        <v>1</v>
      </c>
      <c r="AP568" s="101">
        <f ca="1">IF(AND(MAX(OFFSET(Z567,-$AP$5,0):Z567)&lt;Z568),1,IF(AND(MIN(OFFSET(Z567,-$AP$5,0):Z567)&gt;Z568),-1,AP567))</f>
        <v>1</v>
      </c>
      <c r="AQ568" s="1">
        <v>3931</v>
      </c>
      <c r="AR568" s="1">
        <v>3941</v>
      </c>
      <c r="AS568" s="1">
        <v>3910</v>
      </c>
      <c r="AT568" s="1">
        <v>3941</v>
      </c>
      <c r="AU568" s="1">
        <v>3935</v>
      </c>
      <c r="AV568" s="1">
        <v>3963</v>
      </c>
      <c r="AW568" s="1">
        <v>3891</v>
      </c>
      <c r="AX568" s="1">
        <v>3963</v>
      </c>
      <c r="AY568">
        <f t="shared" si="2"/>
        <v>55</v>
      </c>
      <c r="AZ568">
        <f t="shared" si="3"/>
        <v>135</v>
      </c>
      <c r="BA568">
        <f t="shared" ca="1" si="9"/>
        <v>55</v>
      </c>
      <c r="BB568">
        <f t="shared" ca="1" si="4"/>
        <v>116</v>
      </c>
      <c r="BC568">
        <f t="shared" si="5"/>
        <v>4</v>
      </c>
      <c r="BD568">
        <f t="shared" si="6"/>
        <v>227</v>
      </c>
      <c r="BE568">
        <f t="shared" ca="1" si="7"/>
        <v>4</v>
      </c>
      <c r="BF568">
        <f t="shared" ca="1" si="8"/>
        <v>227</v>
      </c>
    </row>
    <row r="569" spans="1:58">
      <c r="A569" s="47">
        <v>2011</v>
      </c>
      <c r="B569" s="47">
        <v>6</v>
      </c>
      <c r="C569" s="98">
        <v>40648</v>
      </c>
      <c r="D569">
        <v>12341.83</v>
      </c>
      <c r="E569">
        <v>1319.68</v>
      </c>
      <c r="F569">
        <v>2764.65</v>
      </c>
      <c r="G569">
        <v>9570</v>
      </c>
      <c r="H569">
        <v>5999</v>
      </c>
      <c r="I569">
        <v>7173</v>
      </c>
      <c r="J569">
        <v>0</v>
      </c>
      <c r="K569">
        <v>0</v>
      </c>
      <c r="L569">
        <v>1487.1</v>
      </c>
      <c r="M569">
        <v>42.847000000000001</v>
      </c>
      <c r="N569">
        <v>1795</v>
      </c>
      <c r="O569">
        <v>109.99</v>
      </c>
      <c r="P569">
        <v>749.5</v>
      </c>
      <c r="Q569">
        <v>1343.25</v>
      </c>
      <c r="R569">
        <v>12341.83</v>
      </c>
      <c r="S569">
        <v>1319.68</v>
      </c>
      <c r="T569">
        <v>2764.65</v>
      </c>
      <c r="U569">
        <v>15.32</v>
      </c>
      <c r="V569">
        <v>3.41</v>
      </c>
      <c r="W569">
        <v>2.12</v>
      </c>
      <c r="X569">
        <v>1.4255</v>
      </c>
      <c r="Y569">
        <v>112.49</v>
      </c>
      <c r="Z569">
        <v>83.49</v>
      </c>
      <c r="AA569">
        <v>87.74</v>
      </c>
      <c r="AB569">
        <v>0</v>
      </c>
      <c r="AC569">
        <v>1309</v>
      </c>
      <c r="AD569">
        <v>0</v>
      </c>
      <c r="AE569">
        <v>0</v>
      </c>
      <c r="AF569">
        <v>0</v>
      </c>
      <c r="AG569">
        <v>0</v>
      </c>
      <c r="AH569">
        <v>2.12</v>
      </c>
      <c r="AI569">
        <v>3.41</v>
      </c>
      <c r="AJ569" s="101">
        <f ca="1">IF(AND(MAX(OFFSET(OFFSET(D568,0,$AJ$6),-$AJ$5,0):OFFSET(D568,0,$AJ$6))&lt;OFFSET(D568,1,$AJ$6)),1,IF(AND(MIN(OFFSET(OFFSET(D568,0,$AJ$6),-$AJ$5,0):OFFSET(D568,0,$AJ$6))&gt;OFFSET(D568,1,$AJ$6)),-1,AJ568))</f>
        <v>1</v>
      </c>
      <c r="AK569" s="101">
        <f ca="1">IF(AND(MAX(OFFSET(U568,-$AK$5,0):U568)&lt;U569),1,IF(AND(MIN(OFFSET(U568,-$AK$5,0):U568)&gt;U569),-1,AK568))</f>
        <v>-1</v>
      </c>
      <c r="AL569" s="101">
        <f ca="1">IF(AND(MAX(OFFSET(AI568,-$AL$5,0):AI568)&lt;AI569),1,IF(AND(MIN(OFFSET(AI568,-$AL$5,0):AI568)&gt;AI569),-1,AL568))</f>
        <v>1</v>
      </c>
      <c r="AM569" s="101">
        <f ca="1">IF(AND(MAX(OFFSET(V568,-$AM$5,0):V568)&lt;V569),1,IF(AND(MIN(OFFSET(V568,-$AM$5,0):V568)&gt;V569),-1,AM568))</f>
        <v>1</v>
      </c>
      <c r="AN569" s="101">
        <f ca="1">IF(AND(MAX(OFFSET(AA568,-$AN$5,0):AA568)&lt;AA569),1,IF(AND(MIN(OFFSET(AA568,-$AN$5,0):AA568)&gt;AA569),-1,AN568))</f>
        <v>1</v>
      </c>
      <c r="AO569" s="101">
        <f ca="1">IF(AND(MAX(OFFSET(Y568,-$AP$5,0):Y568)&lt;Y569),1,IF(AND(MIN(OFFSET(Y568,-$AP$5,0):Y568)&gt;Y569),-1,AO568))</f>
        <v>1</v>
      </c>
      <c r="AP569" s="101">
        <f ca="1">IF(AND(MAX(OFFSET(Z568,-$AP$5,0):Z568)&lt;Z569),1,IF(AND(MIN(OFFSET(Z568,-$AP$5,0):Z568)&gt;Z569),-1,AP568))</f>
        <v>1</v>
      </c>
      <c r="AQ569" s="1">
        <v>3990</v>
      </c>
      <c r="AR569" s="1">
        <v>3991</v>
      </c>
      <c r="AS569" s="1">
        <v>3952</v>
      </c>
      <c r="AT569" s="1">
        <v>3959</v>
      </c>
      <c r="AU569" s="1">
        <v>3941</v>
      </c>
      <c r="AV569" s="1">
        <v>3988</v>
      </c>
      <c r="AW569" s="1">
        <v>3939</v>
      </c>
      <c r="AX569" s="1">
        <v>3979</v>
      </c>
      <c r="AY569">
        <f t="shared" si="2"/>
        <v>46</v>
      </c>
      <c r="AZ569">
        <f t="shared" si="3"/>
        <v>181</v>
      </c>
      <c r="BA569">
        <f t="shared" ca="1" si="9"/>
        <v>46</v>
      </c>
      <c r="BB569">
        <f t="shared" ca="1" si="4"/>
        <v>162</v>
      </c>
      <c r="BC569">
        <f t="shared" si="5"/>
        <v>-49</v>
      </c>
      <c r="BD569">
        <f t="shared" si="6"/>
        <v>178</v>
      </c>
      <c r="BE569">
        <f t="shared" ca="1" si="7"/>
        <v>-49</v>
      </c>
      <c r="BF569">
        <f t="shared" ca="1" si="8"/>
        <v>178</v>
      </c>
    </row>
    <row r="570" spans="1:58">
      <c r="A570" s="47">
        <v>2011</v>
      </c>
      <c r="B570" s="47">
        <v>2</v>
      </c>
      <c r="C570" s="98">
        <v>40651</v>
      </c>
      <c r="D570">
        <v>12201.59</v>
      </c>
      <c r="E570">
        <v>1305.1400000000001</v>
      </c>
      <c r="F570">
        <v>2735.38</v>
      </c>
      <c r="G570">
        <v>9560</v>
      </c>
      <c r="H570">
        <v>5903</v>
      </c>
      <c r="I570">
        <v>7048</v>
      </c>
      <c r="J570">
        <v>0</v>
      </c>
      <c r="K570">
        <v>0</v>
      </c>
      <c r="L570">
        <v>1496.4</v>
      </c>
      <c r="M570">
        <v>43.476999999999997</v>
      </c>
      <c r="N570">
        <v>1783.5</v>
      </c>
      <c r="O570">
        <v>108.12</v>
      </c>
      <c r="P570">
        <v>759.5</v>
      </c>
      <c r="Q570">
        <v>1355.75</v>
      </c>
      <c r="R570">
        <v>12201.59</v>
      </c>
      <c r="S570">
        <v>1305.1400000000001</v>
      </c>
      <c r="T570">
        <v>2735.38</v>
      </c>
      <c r="U570">
        <v>16.96</v>
      </c>
      <c r="V570">
        <v>3.37</v>
      </c>
      <c r="W570">
        <v>2.06</v>
      </c>
      <c r="X570">
        <v>1.3976999999999999</v>
      </c>
      <c r="Y570">
        <v>112.69</v>
      </c>
      <c r="Z570">
        <v>83.17</v>
      </c>
      <c r="AA570">
        <v>86.93</v>
      </c>
      <c r="AB570">
        <v>0</v>
      </c>
      <c r="AC570">
        <v>1296</v>
      </c>
      <c r="AD570">
        <v>0</v>
      </c>
      <c r="AE570">
        <v>0</v>
      </c>
      <c r="AF570">
        <v>0</v>
      </c>
      <c r="AG570">
        <v>0</v>
      </c>
      <c r="AH570">
        <v>2.0499999999999998</v>
      </c>
      <c r="AI570">
        <v>3.37</v>
      </c>
      <c r="AJ570" s="101">
        <f ca="1">IF(AND(MAX(OFFSET(OFFSET(D569,0,$AJ$6),-$AJ$5,0):OFFSET(D569,0,$AJ$6))&lt;OFFSET(D569,1,$AJ$6)),1,IF(AND(MIN(OFFSET(OFFSET(D569,0,$AJ$6),-$AJ$5,0):OFFSET(D569,0,$AJ$6))&gt;OFFSET(D569,1,$AJ$6)),-1,AJ569))</f>
        <v>1</v>
      </c>
      <c r="AK570" s="101">
        <f ca="1">IF(AND(MAX(OFFSET(U569,-$AK$5,0):U569)&lt;U570),1,IF(AND(MIN(OFFSET(U569,-$AK$5,0):U569)&gt;U570),-1,AK569))</f>
        <v>1</v>
      </c>
      <c r="AL570" s="101">
        <f ca="1">IF(AND(MAX(OFFSET(AI569,-$AL$5,0):AI569)&lt;AI570),1,IF(AND(MIN(OFFSET(AI569,-$AL$5,0):AI569)&gt;AI570),-1,AL569))</f>
        <v>1</v>
      </c>
      <c r="AM570" s="101">
        <f ca="1">IF(AND(MAX(OFFSET(V569,-$AM$5,0):V569)&lt;V570),1,IF(AND(MIN(OFFSET(V569,-$AM$5,0):V569)&gt;V570),-1,AM569))</f>
        <v>1</v>
      </c>
      <c r="AN570" s="101">
        <f ca="1">IF(AND(MAX(OFFSET(AA569,-$AN$5,0):AA569)&lt;AA570),1,IF(AND(MIN(OFFSET(AA569,-$AN$5,0):AA569)&gt;AA570),-1,AN569))</f>
        <v>-1</v>
      </c>
      <c r="AO570" s="101">
        <f ca="1">IF(AND(MAX(OFFSET(Y569,-$AP$5,0):Y569)&lt;Y570),1,IF(AND(MIN(OFFSET(Y569,-$AP$5,0):Y569)&gt;Y570),-1,AO569))</f>
        <v>1</v>
      </c>
      <c r="AP570" s="101">
        <f ca="1">IF(AND(MAX(OFFSET(Z569,-$AP$5,0):Z569)&lt;Z570),1,IF(AND(MIN(OFFSET(Z569,-$AP$5,0):Z569)&gt;Z570),-1,AP569))</f>
        <v>1</v>
      </c>
      <c r="AQ570" s="1">
        <v>3987</v>
      </c>
      <c r="AR570" s="1">
        <v>3993</v>
      </c>
      <c r="AS570" s="1">
        <v>3966</v>
      </c>
      <c r="AT570" s="1">
        <v>3967</v>
      </c>
      <c r="AU570" s="1">
        <v>3970</v>
      </c>
      <c r="AV570" s="1">
        <v>3985</v>
      </c>
      <c r="AW570" s="1">
        <v>3946</v>
      </c>
      <c r="AX570" s="1">
        <v>3981</v>
      </c>
      <c r="AY570">
        <f t="shared" si="2"/>
        <v>3</v>
      </c>
      <c r="AZ570">
        <f t="shared" si="3"/>
        <v>184</v>
      </c>
      <c r="BA570">
        <f t="shared" ca="1" si="9"/>
        <v>3</v>
      </c>
      <c r="BB570">
        <f t="shared" ca="1" si="4"/>
        <v>165</v>
      </c>
      <c r="BC570">
        <f t="shared" si="5"/>
        <v>-17</v>
      </c>
      <c r="BD570">
        <f t="shared" si="6"/>
        <v>161</v>
      </c>
      <c r="BE570">
        <f t="shared" ca="1" si="7"/>
        <v>-17</v>
      </c>
      <c r="BF570">
        <f t="shared" ca="1" si="8"/>
        <v>161</v>
      </c>
    </row>
    <row r="571" spans="1:58">
      <c r="A571" s="47">
        <v>2011</v>
      </c>
      <c r="B571" s="47">
        <v>3</v>
      </c>
      <c r="C571" s="98">
        <v>40652</v>
      </c>
      <c r="D571">
        <v>12266.75</v>
      </c>
      <c r="E571">
        <v>1312.62</v>
      </c>
      <c r="F571">
        <v>2744.97</v>
      </c>
      <c r="G571">
        <v>9440</v>
      </c>
      <c r="H571">
        <v>5916</v>
      </c>
      <c r="I571">
        <v>7066</v>
      </c>
      <c r="J571">
        <v>0</v>
      </c>
      <c r="K571">
        <v>0</v>
      </c>
      <c r="L571">
        <v>1495.2</v>
      </c>
      <c r="M571">
        <v>43.991999999999997</v>
      </c>
      <c r="N571">
        <v>1774.9</v>
      </c>
      <c r="O571">
        <v>108.37</v>
      </c>
      <c r="P571">
        <v>757</v>
      </c>
      <c r="Q571">
        <v>1354</v>
      </c>
      <c r="R571">
        <v>12266.75</v>
      </c>
      <c r="S571">
        <v>1312.62</v>
      </c>
      <c r="T571">
        <v>2744.97</v>
      </c>
      <c r="U571">
        <v>15.83</v>
      </c>
      <c r="V571">
        <v>3.36</v>
      </c>
      <c r="W571">
        <v>2.06</v>
      </c>
      <c r="X571">
        <v>1.4152</v>
      </c>
      <c r="Y571">
        <v>113.75</v>
      </c>
      <c r="Z571">
        <v>82.64</v>
      </c>
      <c r="AA571">
        <v>86.89</v>
      </c>
      <c r="AB571">
        <v>0</v>
      </c>
      <c r="AC571">
        <v>1284</v>
      </c>
      <c r="AD571">
        <v>0</v>
      </c>
      <c r="AE571">
        <v>0</v>
      </c>
      <c r="AF571">
        <v>0</v>
      </c>
      <c r="AG571">
        <v>0</v>
      </c>
      <c r="AH571">
        <v>2.0499999999999998</v>
      </c>
      <c r="AI571">
        <v>3.35</v>
      </c>
      <c r="AJ571" s="101">
        <f ca="1">IF(AND(MAX(OFFSET(OFFSET(D570,0,$AJ$6),-$AJ$5,0):OFFSET(D570,0,$AJ$6))&lt;OFFSET(D570,1,$AJ$6)),1,IF(AND(MIN(OFFSET(OFFSET(D570,0,$AJ$6),-$AJ$5,0):OFFSET(D570,0,$AJ$6))&gt;OFFSET(D570,1,$AJ$6)),-1,AJ570))</f>
        <v>1</v>
      </c>
      <c r="AK571" s="101">
        <f ca="1">IF(AND(MAX(OFFSET(U570,-$AK$5,0):U570)&lt;U571),1,IF(AND(MIN(OFFSET(U570,-$AK$5,0):U570)&gt;U571),-1,AK570))</f>
        <v>1</v>
      </c>
      <c r="AL571" s="101">
        <f ca="1">IF(AND(MAX(OFFSET(AI570,-$AL$5,0):AI570)&lt;AI571),1,IF(AND(MIN(OFFSET(AI570,-$AL$5,0):AI570)&gt;AI571),-1,AL570))</f>
        <v>1</v>
      </c>
      <c r="AM571" s="101">
        <f ca="1">IF(AND(MAX(OFFSET(V570,-$AM$5,0):V570)&lt;V571),1,IF(AND(MIN(OFFSET(V570,-$AM$5,0):V570)&gt;V571),-1,AM570))</f>
        <v>1</v>
      </c>
      <c r="AN571" s="101">
        <f ca="1">IF(AND(MAX(OFFSET(AA570,-$AN$5,0):AA570)&lt;AA571),1,IF(AND(MIN(OFFSET(AA570,-$AN$5,0):AA570)&gt;AA571),-1,AN570))</f>
        <v>-1</v>
      </c>
      <c r="AO571" s="101">
        <f ca="1">IF(AND(MAX(OFFSET(Y570,-$AP$5,0):Y570)&lt;Y571),1,IF(AND(MIN(OFFSET(Y570,-$AP$5,0):Y570)&gt;Y571),-1,AO570))</f>
        <v>1</v>
      </c>
      <c r="AP571" s="101">
        <f ca="1">IF(AND(MAX(OFFSET(Z570,-$AP$5,0):Z570)&lt;Z571),1,IF(AND(MIN(OFFSET(Z570,-$AP$5,0):Z570)&gt;Z571),-1,AP570))</f>
        <v>-1</v>
      </c>
      <c r="AQ571" s="1">
        <v>3973</v>
      </c>
      <c r="AR571" s="1">
        <v>3979</v>
      </c>
      <c r="AS571" s="1">
        <v>3953</v>
      </c>
      <c r="AT571" s="1">
        <v>3960</v>
      </c>
      <c r="AU571" s="1">
        <v>3972</v>
      </c>
      <c r="AV571" s="1">
        <v>3987</v>
      </c>
      <c r="AW571" s="1">
        <v>3954</v>
      </c>
      <c r="AX571" s="1">
        <v>3969</v>
      </c>
      <c r="AY571">
        <f t="shared" si="2"/>
        <v>15</v>
      </c>
      <c r="AZ571">
        <f t="shared" si="3"/>
        <v>199</v>
      </c>
      <c r="BA571">
        <f t="shared" ca="1" si="9"/>
        <v>15</v>
      </c>
      <c r="BB571">
        <f t="shared" ca="1" si="4"/>
        <v>180</v>
      </c>
      <c r="BC571">
        <f t="shared" si="5"/>
        <v>-1</v>
      </c>
      <c r="BD571">
        <f t="shared" si="6"/>
        <v>160</v>
      </c>
      <c r="BE571">
        <f t="shared" ca="1" si="7"/>
        <v>-1</v>
      </c>
      <c r="BF571">
        <f t="shared" ca="1" si="8"/>
        <v>160</v>
      </c>
    </row>
    <row r="572" spans="1:58">
      <c r="A572" s="47">
        <v>2011</v>
      </c>
      <c r="B572" s="47">
        <v>4</v>
      </c>
      <c r="C572" s="98">
        <v>40653</v>
      </c>
      <c r="D572">
        <v>12453.54</v>
      </c>
      <c r="E572">
        <v>1330.36</v>
      </c>
      <c r="F572">
        <v>2802.51</v>
      </c>
      <c r="G572">
        <v>9610</v>
      </c>
      <c r="H572">
        <v>6046</v>
      </c>
      <c r="I572">
        <v>7263</v>
      </c>
      <c r="J572">
        <v>0</v>
      </c>
      <c r="K572">
        <v>0</v>
      </c>
      <c r="L572">
        <v>1502.5</v>
      </c>
      <c r="M572">
        <v>45.252000000000002</v>
      </c>
      <c r="N572">
        <v>1806.8</v>
      </c>
      <c r="O572">
        <v>111.38</v>
      </c>
      <c r="P572">
        <v>740.5</v>
      </c>
      <c r="Q572">
        <v>1368.25</v>
      </c>
      <c r="R572">
        <v>12453.54</v>
      </c>
      <c r="S572">
        <v>1330.36</v>
      </c>
      <c r="T572">
        <v>2802.51</v>
      </c>
      <c r="U572">
        <v>15.07</v>
      </c>
      <c r="V572">
        <v>3.4</v>
      </c>
      <c r="W572">
        <v>2.11</v>
      </c>
      <c r="X572">
        <v>1.4139999999999999</v>
      </c>
      <c r="Y572">
        <v>111.77</v>
      </c>
      <c r="Z572">
        <v>82.57</v>
      </c>
      <c r="AA572">
        <v>88.04</v>
      </c>
      <c r="AB572">
        <v>0</v>
      </c>
      <c r="AC572">
        <v>1271</v>
      </c>
      <c r="AD572">
        <v>0</v>
      </c>
      <c r="AE572">
        <v>0</v>
      </c>
      <c r="AF572">
        <v>0</v>
      </c>
      <c r="AG572">
        <v>0</v>
      </c>
      <c r="AH572">
        <v>2.11</v>
      </c>
      <c r="AI572">
        <v>3.4</v>
      </c>
      <c r="AJ572" s="101">
        <f ca="1">IF(AND(MAX(OFFSET(OFFSET(D571,0,$AJ$6),-$AJ$5,0):OFFSET(D571,0,$AJ$6))&lt;OFFSET(D571,1,$AJ$6)),1,IF(AND(MIN(OFFSET(OFFSET(D571,0,$AJ$6),-$AJ$5,0):OFFSET(D571,0,$AJ$6))&gt;OFFSET(D571,1,$AJ$6)),-1,AJ571))</f>
        <v>1</v>
      </c>
      <c r="AK572" s="101">
        <f ca="1">IF(AND(MAX(OFFSET(U571,-$AK$5,0):U571)&lt;U572),1,IF(AND(MIN(OFFSET(U571,-$AK$5,0):U571)&gt;U572),-1,AK571))</f>
        <v>-1</v>
      </c>
      <c r="AL572" s="101">
        <f ca="1">IF(AND(MAX(OFFSET(AI571,-$AL$5,0):AI571)&lt;AI572),1,IF(AND(MIN(OFFSET(AI571,-$AL$5,0):AI571)&gt;AI572),-1,AL571))</f>
        <v>1</v>
      </c>
      <c r="AM572" s="101">
        <f ca="1">IF(AND(MAX(OFFSET(V571,-$AM$5,0):V571)&lt;V572),1,IF(AND(MIN(OFFSET(V571,-$AM$5,0):V571)&gt;V572),-1,AM571))</f>
        <v>1</v>
      </c>
      <c r="AN572" s="101">
        <f ca="1">IF(AND(MAX(OFFSET(AA571,-$AN$5,0):AA571)&lt;AA572),1,IF(AND(MIN(OFFSET(AA571,-$AN$5,0):AA571)&gt;AA572),-1,AN571))</f>
        <v>1</v>
      </c>
      <c r="AO572" s="101">
        <f ca="1">IF(AND(MAX(OFFSET(Y571,-$AP$5,0):Y571)&lt;Y572),1,IF(AND(MIN(OFFSET(Y571,-$AP$5,0):Y571)&gt;Y572),-1,AO571))</f>
        <v>1</v>
      </c>
      <c r="AP572" s="101">
        <f ca="1">IF(AND(MAX(OFFSET(Z571,-$AP$5,0):Z571)&lt;Z572),1,IF(AND(MIN(OFFSET(Z571,-$AP$5,0):Z571)&gt;Z572),-1,AP571))</f>
        <v>-1</v>
      </c>
      <c r="AQ572" s="1">
        <v>3987</v>
      </c>
      <c r="AR572" s="1">
        <v>4014</v>
      </c>
      <c r="AS572" s="1">
        <v>3980</v>
      </c>
      <c r="AT572" s="1">
        <v>4009</v>
      </c>
      <c r="AU572" s="1">
        <v>4003</v>
      </c>
      <c r="AV572" s="1">
        <v>4017</v>
      </c>
      <c r="AW572" s="1">
        <v>3972</v>
      </c>
      <c r="AX572" s="1">
        <v>3980</v>
      </c>
      <c r="AY572">
        <f t="shared" si="2"/>
        <v>-12</v>
      </c>
      <c r="AZ572">
        <f t="shared" si="3"/>
        <v>187</v>
      </c>
      <c r="BA572">
        <f t="shared" ca="1" si="9"/>
        <v>-12</v>
      </c>
      <c r="BB572">
        <f t="shared" ca="1" si="4"/>
        <v>168</v>
      </c>
      <c r="BC572">
        <f t="shared" si="5"/>
        <v>16</v>
      </c>
      <c r="BD572">
        <f t="shared" si="6"/>
        <v>176</v>
      </c>
      <c r="BE572">
        <f t="shared" ca="1" si="7"/>
        <v>16</v>
      </c>
      <c r="BF572">
        <f t="shared" ca="1" si="8"/>
        <v>176</v>
      </c>
    </row>
    <row r="573" spans="1:58">
      <c r="A573" s="47">
        <v>2011</v>
      </c>
      <c r="B573" s="47">
        <v>5</v>
      </c>
      <c r="C573" s="98">
        <v>40654</v>
      </c>
      <c r="D573">
        <v>12505.99</v>
      </c>
      <c r="E573">
        <v>1337.38</v>
      </c>
      <c r="F573">
        <v>2820.16</v>
      </c>
      <c r="G573">
        <v>9680</v>
      </c>
      <c r="H573">
        <v>6018</v>
      </c>
      <c r="I573">
        <v>7293</v>
      </c>
      <c r="J573">
        <v>0</v>
      </c>
      <c r="K573">
        <v>0</v>
      </c>
      <c r="L573">
        <v>1504.9</v>
      </c>
      <c r="M573">
        <v>46.606999999999999</v>
      </c>
      <c r="N573">
        <v>1817.6</v>
      </c>
      <c r="O573">
        <v>112.35</v>
      </c>
      <c r="P573">
        <v>744.5</v>
      </c>
      <c r="Q573">
        <v>1390</v>
      </c>
      <c r="R573">
        <v>12505.99</v>
      </c>
      <c r="S573">
        <v>1337.38</v>
      </c>
      <c r="T573">
        <v>2820.16</v>
      </c>
      <c r="U573">
        <v>14.69</v>
      </c>
      <c r="V573">
        <v>3.4</v>
      </c>
      <c r="W573">
        <v>2.11</v>
      </c>
      <c r="X573">
        <v>1.4157999999999999</v>
      </c>
      <c r="Y573">
        <v>112.38</v>
      </c>
      <c r="Z573">
        <v>82.54</v>
      </c>
      <c r="AA573">
        <v>87.92</v>
      </c>
      <c r="AB573">
        <v>0</v>
      </c>
      <c r="AC573">
        <v>1262</v>
      </c>
      <c r="AD573">
        <v>0</v>
      </c>
      <c r="AE573">
        <v>0</v>
      </c>
      <c r="AF573">
        <v>0</v>
      </c>
      <c r="AG573">
        <v>0</v>
      </c>
      <c r="AH573">
        <v>2.11</v>
      </c>
      <c r="AI573">
        <v>3.4</v>
      </c>
      <c r="AJ573" s="101">
        <f ca="1">IF(AND(MAX(OFFSET(OFFSET(D572,0,$AJ$6),-$AJ$5,0):OFFSET(D572,0,$AJ$6))&lt;OFFSET(D572,1,$AJ$6)),1,IF(AND(MIN(OFFSET(OFFSET(D572,0,$AJ$6),-$AJ$5,0):OFFSET(D572,0,$AJ$6))&gt;OFFSET(D572,1,$AJ$6)),-1,AJ572))</f>
        <v>1</v>
      </c>
      <c r="AK573" s="101">
        <f ca="1">IF(AND(MAX(OFFSET(U572,-$AK$5,0):U572)&lt;U573),1,IF(AND(MIN(OFFSET(U572,-$AK$5,0):U572)&gt;U573),-1,AK572))</f>
        <v>-1</v>
      </c>
      <c r="AL573" s="101">
        <f ca="1">IF(AND(MAX(OFFSET(AI572,-$AL$5,0):AI572)&lt;AI573),1,IF(AND(MIN(OFFSET(AI572,-$AL$5,0):AI572)&gt;AI573),-1,AL572))</f>
        <v>1</v>
      </c>
      <c r="AM573" s="101">
        <f ca="1">IF(AND(MAX(OFFSET(V572,-$AM$5,0):V572)&lt;V573),1,IF(AND(MIN(OFFSET(V572,-$AM$5,0):V572)&gt;V573),-1,AM572))</f>
        <v>1</v>
      </c>
      <c r="AN573" s="101">
        <f ca="1">IF(AND(MAX(OFFSET(AA572,-$AN$5,0):AA572)&lt;AA573),1,IF(AND(MIN(OFFSET(AA572,-$AN$5,0):AA572)&gt;AA573),-1,AN572))</f>
        <v>1</v>
      </c>
      <c r="AO573" s="101">
        <f ca="1">IF(AND(MAX(OFFSET(Y572,-$AP$5,0):Y572)&lt;Y573),1,IF(AND(MIN(OFFSET(Y572,-$AP$5,0):Y572)&gt;Y573),-1,AO572))</f>
        <v>1</v>
      </c>
      <c r="AP573" s="101">
        <f ca="1">IF(AND(MAX(OFFSET(Z572,-$AP$5,0):Z572)&lt;Z573),1,IF(AND(MIN(OFFSET(Z572,-$AP$5,0):Z572)&gt;Z573),-1,AP572))</f>
        <v>-1</v>
      </c>
      <c r="AQ573" s="1">
        <v>3991</v>
      </c>
      <c r="AR573" s="1">
        <v>3998</v>
      </c>
      <c r="AS573" s="1">
        <v>3981</v>
      </c>
      <c r="AT573" s="1">
        <v>3983</v>
      </c>
      <c r="AU573" s="1">
        <v>3987</v>
      </c>
      <c r="AV573" s="1">
        <v>3989</v>
      </c>
      <c r="AW573" s="1">
        <v>3951</v>
      </c>
      <c r="AX573" s="1">
        <v>3973</v>
      </c>
      <c r="AY573">
        <f t="shared" si="2"/>
        <v>-16</v>
      </c>
      <c r="AZ573">
        <f t="shared" si="3"/>
        <v>171</v>
      </c>
      <c r="BA573">
        <f t="shared" ca="1" si="9"/>
        <v>-16</v>
      </c>
      <c r="BB573">
        <f t="shared" ca="1" si="4"/>
        <v>152</v>
      </c>
      <c r="BC573">
        <f t="shared" si="5"/>
        <v>-4</v>
      </c>
      <c r="BD573">
        <f t="shared" si="6"/>
        <v>172</v>
      </c>
      <c r="BE573">
        <f t="shared" ca="1" si="7"/>
        <v>-4</v>
      </c>
      <c r="BF573">
        <f t="shared" ca="1" si="8"/>
        <v>172</v>
      </c>
    </row>
    <row r="574" spans="1:58">
      <c r="A574" s="47">
        <v>2011</v>
      </c>
      <c r="B574" s="47">
        <v>6</v>
      </c>
      <c r="C574" s="98">
        <v>40655</v>
      </c>
      <c r="D574">
        <v>12505.99</v>
      </c>
      <c r="E574">
        <v>1337.38</v>
      </c>
      <c r="F574">
        <v>2820.16</v>
      </c>
      <c r="G574">
        <v>9680</v>
      </c>
      <c r="H574">
        <v>6018</v>
      </c>
      <c r="I574">
        <v>7293</v>
      </c>
      <c r="J574">
        <v>0</v>
      </c>
      <c r="K574">
        <v>0</v>
      </c>
      <c r="L574">
        <v>1503.8</v>
      </c>
      <c r="M574">
        <v>46.618000000000002</v>
      </c>
      <c r="N574">
        <v>1820.7</v>
      </c>
      <c r="O574">
        <v>112.29</v>
      </c>
      <c r="P574">
        <v>744.5</v>
      </c>
      <c r="Q574">
        <v>1389.75</v>
      </c>
      <c r="R574">
        <v>12505.99</v>
      </c>
      <c r="S574">
        <v>1337.38</v>
      </c>
      <c r="T574">
        <v>2820.16</v>
      </c>
      <c r="U574">
        <v>14.69</v>
      </c>
      <c r="V574">
        <v>3.4</v>
      </c>
      <c r="W574">
        <v>2.11</v>
      </c>
      <c r="X574">
        <v>1.4157999999999999</v>
      </c>
      <c r="Y574">
        <v>112.49</v>
      </c>
      <c r="Z574">
        <v>82.54</v>
      </c>
      <c r="AA574">
        <v>87.92</v>
      </c>
      <c r="AB574">
        <v>0</v>
      </c>
      <c r="AC574">
        <v>1254</v>
      </c>
      <c r="AD574">
        <v>0</v>
      </c>
      <c r="AE574">
        <v>0</v>
      </c>
      <c r="AF574">
        <v>0</v>
      </c>
      <c r="AG574">
        <v>0</v>
      </c>
      <c r="AH574">
        <v>2.11</v>
      </c>
      <c r="AI574">
        <v>3.4</v>
      </c>
      <c r="AJ574" s="101">
        <f ca="1">IF(AND(MAX(OFFSET(OFFSET(D573,0,$AJ$6),-$AJ$5,0):OFFSET(D573,0,$AJ$6))&lt;OFFSET(D573,1,$AJ$6)),1,IF(AND(MIN(OFFSET(OFFSET(D573,0,$AJ$6),-$AJ$5,0):OFFSET(D573,0,$AJ$6))&gt;OFFSET(D573,1,$AJ$6)),-1,AJ573))</f>
        <v>1</v>
      </c>
      <c r="AK574" s="101">
        <f ca="1">IF(AND(MAX(OFFSET(U573,-$AK$5,0):U573)&lt;U574),1,IF(AND(MIN(OFFSET(U573,-$AK$5,0):U573)&gt;U574),-1,AK573))</f>
        <v>-1</v>
      </c>
      <c r="AL574" s="101">
        <f ca="1">IF(AND(MAX(OFFSET(AI573,-$AL$5,0):AI573)&lt;AI574),1,IF(AND(MIN(OFFSET(AI573,-$AL$5,0):AI573)&gt;AI574),-1,AL573))</f>
        <v>1</v>
      </c>
      <c r="AM574" s="101">
        <f ca="1">IF(AND(MAX(OFFSET(V573,-$AM$5,0):V573)&lt;V574),1,IF(AND(MIN(OFFSET(V573,-$AM$5,0):V573)&gt;V574),-1,AM573))</f>
        <v>1</v>
      </c>
      <c r="AN574" s="101">
        <f ca="1">IF(AND(MAX(OFFSET(AA573,-$AN$5,0):AA573)&lt;AA574),1,IF(AND(MIN(OFFSET(AA573,-$AN$5,0):AA573)&gt;AA574),-1,AN573))</f>
        <v>1</v>
      </c>
      <c r="AO574" s="101">
        <f ca="1">IF(AND(MAX(OFFSET(Y573,-$AP$5,0):Y573)&lt;Y574),1,IF(AND(MIN(OFFSET(Y573,-$AP$5,0):Y573)&gt;Y574),-1,AO573))</f>
        <v>1</v>
      </c>
      <c r="AP574" s="101">
        <f ca="1">IF(AND(MAX(OFFSET(Z573,-$AP$5,0):Z573)&lt;Z574),1,IF(AND(MIN(OFFSET(Z573,-$AP$5,0):Z573)&gt;Z574),-1,AP573))</f>
        <v>-1</v>
      </c>
      <c r="AQ574" s="1">
        <v>3971</v>
      </c>
      <c r="AR574" s="1">
        <v>3985</v>
      </c>
      <c r="AS574" s="1">
        <v>3960</v>
      </c>
      <c r="AT574" s="1">
        <v>3985</v>
      </c>
      <c r="AU574" s="1">
        <v>3985</v>
      </c>
      <c r="AV574" s="1">
        <v>3990</v>
      </c>
      <c r="AW574" s="1">
        <v>3980</v>
      </c>
      <c r="AX574" s="1">
        <v>3986</v>
      </c>
      <c r="AY574">
        <f t="shared" si="2"/>
        <v>15</v>
      </c>
      <c r="AZ574">
        <f t="shared" si="3"/>
        <v>186</v>
      </c>
      <c r="BA574">
        <f t="shared" ca="1" si="9"/>
        <v>15</v>
      </c>
      <c r="BB574">
        <f t="shared" ca="1" si="4"/>
        <v>167</v>
      </c>
      <c r="BC574">
        <f t="shared" si="5"/>
        <v>14</v>
      </c>
      <c r="BD574">
        <f t="shared" si="6"/>
        <v>186</v>
      </c>
      <c r="BE574">
        <f t="shared" ca="1" si="7"/>
        <v>14</v>
      </c>
      <c r="BF574">
        <f t="shared" ca="1" si="8"/>
        <v>186</v>
      </c>
    </row>
    <row r="575" spans="1:58">
      <c r="A575" s="47">
        <v>2011</v>
      </c>
      <c r="B575" s="47">
        <v>2</v>
      </c>
      <c r="C575" s="98">
        <v>40658</v>
      </c>
      <c r="D575">
        <v>12479.88</v>
      </c>
      <c r="E575">
        <v>1335.25</v>
      </c>
      <c r="F575">
        <v>2825.88</v>
      </c>
      <c r="G575">
        <v>9680</v>
      </c>
      <c r="H575">
        <v>6018</v>
      </c>
      <c r="I575">
        <v>7293</v>
      </c>
      <c r="J575">
        <v>0</v>
      </c>
      <c r="K575">
        <v>0</v>
      </c>
      <c r="L575">
        <v>1507.7</v>
      </c>
      <c r="M575">
        <v>46.962000000000003</v>
      </c>
      <c r="N575">
        <v>1825.6</v>
      </c>
      <c r="O575">
        <v>112.2</v>
      </c>
      <c r="P575">
        <v>768.5</v>
      </c>
      <c r="Q575">
        <v>1396.5</v>
      </c>
      <c r="R575">
        <v>12479.88</v>
      </c>
      <c r="S575">
        <v>1335.25</v>
      </c>
      <c r="T575">
        <v>2825.88</v>
      </c>
      <c r="U575">
        <v>15.77</v>
      </c>
      <c r="V575">
        <v>3.36</v>
      </c>
      <c r="W575">
        <v>2.0699999999999998</v>
      </c>
      <c r="X575">
        <v>1.4139999999999999</v>
      </c>
      <c r="Y575">
        <v>112.57</v>
      </c>
      <c r="Z575">
        <v>81.84</v>
      </c>
      <c r="AA575">
        <v>87.57</v>
      </c>
      <c r="AB575">
        <v>0</v>
      </c>
      <c r="AC575">
        <v>1254</v>
      </c>
      <c r="AD575">
        <v>0</v>
      </c>
      <c r="AE575">
        <v>0</v>
      </c>
      <c r="AF575">
        <v>0</v>
      </c>
      <c r="AG575">
        <v>0</v>
      </c>
      <c r="AH575">
        <v>2.06</v>
      </c>
      <c r="AI575">
        <v>3.36</v>
      </c>
      <c r="AJ575" s="101">
        <f ca="1">IF(AND(MAX(OFFSET(OFFSET(D574,0,$AJ$6),-$AJ$5,0):OFFSET(D574,0,$AJ$6))&lt;OFFSET(D574,1,$AJ$6)),1,IF(AND(MIN(OFFSET(OFFSET(D574,0,$AJ$6),-$AJ$5,0):OFFSET(D574,0,$AJ$6))&gt;OFFSET(D574,1,$AJ$6)),-1,AJ574))</f>
        <v>1</v>
      </c>
      <c r="AK575" s="101">
        <f ca="1">IF(AND(MAX(OFFSET(U574,-$AK$5,0):U574)&lt;U575),1,IF(AND(MIN(OFFSET(U574,-$AK$5,0):U574)&gt;U575),-1,AK574))</f>
        <v>1</v>
      </c>
      <c r="AL575" s="101">
        <f ca="1">IF(AND(MAX(OFFSET(AI574,-$AL$5,0):AI574)&lt;AI575),1,IF(AND(MIN(OFFSET(AI574,-$AL$5,0):AI574)&gt;AI575),-1,AL574))</f>
        <v>1</v>
      </c>
      <c r="AM575" s="101">
        <f ca="1">IF(AND(MAX(OFFSET(V574,-$AM$5,0):V574)&lt;V575),1,IF(AND(MIN(OFFSET(V574,-$AM$5,0):V574)&gt;V575),-1,AM574))</f>
        <v>1</v>
      </c>
      <c r="AN575" s="101">
        <f ca="1">IF(AND(MAX(OFFSET(AA574,-$AN$5,0):AA574)&lt;AA575),1,IF(AND(MIN(OFFSET(AA574,-$AN$5,0):AA574)&gt;AA575),-1,AN574))</f>
        <v>1</v>
      </c>
      <c r="AO575" s="101">
        <f ca="1">IF(AND(MAX(OFFSET(Y574,-$AP$5,0):Y574)&lt;Y575),1,IF(AND(MIN(OFFSET(Y574,-$AP$5,0):Y574)&gt;Y575),-1,AO574))</f>
        <v>1</v>
      </c>
      <c r="AP575" s="101">
        <f ca="1">IF(AND(MAX(OFFSET(Z574,-$AP$5,0):Z574)&lt;Z575),1,IF(AND(MIN(OFFSET(Z574,-$AP$5,0):Z574)&gt;Z575),-1,AP574))</f>
        <v>-1</v>
      </c>
      <c r="AQ575" s="1">
        <v>4000</v>
      </c>
      <c r="AR575" s="1">
        <v>4018</v>
      </c>
      <c r="AS575" s="1">
        <v>3999</v>
      </c>
      <c r="AT575" s="1">
        <v>4015</v>
      </c>
      <c r="AU575" s="1">
        <v>3985</v>
      </c>
      <c r="AV575" s="1">
        <v>3990</v>
      </c>
      <c r="AW575" s="1">
        <v>3980</v>
      </c>
      <c r="AX575" s="1">
        <v>3986</v>
      </c>
      <c r="AY575">
        <f t="shared" si="2"/>
        <v>-15</v>
      </c>
      <c r="AZ575">
        <f t="shared" si="3"/>
        <v>171</v>
      </c>
      <c r="BA575">
        <f t="shared" ca="1" si="9"/>
        <v>-15</v>
      </c>
      <c r="BB575">
        <f t="shared" ca="1" si="4"/>
        <v>152</v>
      </c>
      <c r="BC575">
        <f t="shared" si="5"/>
        <v>-15</v>
      </c>
      <c r="BD575">
        <f t="shared" si="6"/>
        <v>171</v>
      </c>
      <c r="BE575">
        <f t="shared" ca="1" si="7"/>
        <v>-15</v>
      </c>
      <c r="BF575">
        <f t="shared" ca="1" si="8"/>
        <v>171</v>
      </c>
    </row>
    <row r="576" spans="1:58">
      <c r="A576" s="47">
        <v>2011</v>
      </c>
      <c r="B576" s="47">
        <v>3</v>
      </c>
      <c r="C576" s="98">
        <v>40659</v>
      </c>
      <c r="D576">
        <v>12595.37</v>
      </c>
      <c r="E576">
        <v>1347.24</v>
      </c>
      <c r="F576">
        <v>2847.54</v>
      </c>
      <c r="G576">
        <v>9550</v>
      </c>
      <c r="H576">
        <v>6072</v>
      </c>
      <c r="I576">
        <v>7369</v>
      </c>
      <c r="J576">
        <v>0</v>
      </c>
      <c r="K576">
        <v>0</v>
      </c>
      <c r="L576">
        <v>1507.3</v>
      </c>
      <c r="M576">
        <v>45.432000000000002</v>
      </c>
      <c r="N576">
        <v>1808</v>
      </c>
      <c r="O576">
        <v>111.94</v>
      </c>
      <c r="P576">
        <v>772.75</v>
      </c>
      <c r="Q576">
        <v>1389.25</v>
      </c>
      <c r="R576">
        <v>12595.37</v>
      </c>
      <c r="S576">
        <v>1347.24</v>
      </c>
      <c r="T576">
        <v>2847.54</v>
      </c>
      <c r="U576">
        <v>15.62</v>
      </c>
      <c r="V576">
        <v>3.32</v>
      </c>
      <c r="W576">
        <v>2.02</v>
      </c>
      <c r="X576">
        <v>1.4214</v>
      </c>
      <c r="Y576">
        <v>111.23</v>
      </c>
      <c r="Z576">
        <v>81.819999999999993</v>
      </c>
      <c r="AA576">
        <v>87.88</v>
      </c>
      <c r="AB576">
        <v>0</v>
      </c>
      <c r="AC576">
        <v>1254</v>
      </c>
      <c r="AD576">
        <v>0</v>
      </c>
      <c r="AE576">
        <v>0</v>
      </c>
      <c r="AF576">
        <v>0</v>
      </c>
      <c r="AG576">
        <v>0</v>
      </c>
      <c r="AH576">
        <v>2.02</v>
      </c>
      <c r="AI576">
        <v>3.32</v>
      </c>
      <c r="AJ576" s="101">
        <f ca="1">IF(AND(MAX(OFFSET(OFFSET(D575,0,$AJ$6),-$AJ$5,0):OFFSET(D575,0,$AJ$6))&lt;OFFSET(D575,1,$AJ$6)),1,IF(AND(MIN(OFFSET(OFFSET(D575,0,$AJ$6),-$AJ$5,0):OFFSET(D575,0,$AJ$6))&gt;OFFSET(D575,1,$AJ$6)),-1,AJ575))</f>
        <v>1</v>
      </c>
      <c r="AK576" s="101">
        <f ca="1">IF(AND(MAX(OFFSET(U575,-$AK$5,0):U575)&lt;U576),1,IF(AND(MIN(OFFSET(U575,-$AK$5,0):U575)&gt;U576),-1,AK575))</f>
        <v>1</v>
      </c>
      <c r="AL576" s="101">
        <f ca="1">IF(AND(MAX(OFFSET(AI575,-$AL$5,0):AI575)&lt;AI576),1,IF(AND(MIN(OFFSET(AI575,-$AL$5,0):AI575)&gt;AI576),-1,AL575))</f>
        <v>1</v>
      </c>
      <c r="AM576" s="101">
        <f ca="1">IF(AND(MAX(OFFSET(V575,-$AM$5,0):V575)&lt;V576),1,IF(AND(MIN(OFFSET(V575,-$AM$5,0):V575)&gt;V576),-1,AM575))</f>
        <v>-1</v>
      </c>
      <c r="AN576" s="101">
        <f ca="1">IF(AND(MAX(OFFSET(AA575,-$AN$5,0):AA575)&lt;AA576),1,IF(AND(MIN(OFFSET(AA575,-$AN$5,0):AA575)&gt;AA576),-1,AN575))</f>
        <v>1</v>
      </c>
      <c r="AO576" s="101">
        <f ca="1">IF(AND(MAX(OFFSET(Y575,-$AP$5,0):Y575)&lt;Y576),1,IF(AND(MIN(OFFSET(Y575,-$AP$5,0):Y575)&gt;Y576),-1,AO575))</f>
        <v>1</v>
      </c>
      <c r="AP576" s="101">
        <f ca="1">IF(AND(MAX(OFFSET(Z575,-$AP$5,0):Z575)&lt;Z576),1,IF(AND(MIN(OFFSET(Z575,-$AP$5,0):Z575)&gt;Z576),-1,AP575))</f>
        <v>-1</v>
      </c>
      <c r="AQ576" s="1">
        <v>3970</v>
      </c>
      <c r="AR576" s="1">
        <v>3971</v>
      </c>
      <c r="AS576" s="1">
        <v>3939</v>
      </c>
      <c r="AT576" s="1">
        <v>3959</v>
      </c>
      <c r="AU576" s="1">
        <v>3964</v>
      </c>
      <c r="AV576" s="1">
        <v>3969</v>
      </c>
      <c r="AW576" s="1">
        <v>3933</v>
      </c>
      <c r="AX576" s="1">
        <v>3949</v>
      </c>
      <c r="AY576">
        <f t="shared" si="2"/>
        <v>-7</v>
      </c>
      <c r="AZ576">
        <f t="shared" si="3"/>
        <v>164</v>
      </c>
      <c r="BA576">
        <f t="shared" ca="1" si="9"/>
        <v>-7</v>
      </c>
      <c r="BB576">
        <f t="shared" ca="1" si="4"/>
        <v>145</v>
      </c>
      <c r="BC576">
        <f t="shared" si="5"/>
        <v>-6</v>
      </c>
      <c r="BD576">
        <f t="shared" si="6"/>
        <v>165</v>
      </c>
      <c r="BE576">
        <f t="shared" ca="1" si="7"/>
        <v>-6</v>
      </c>
      <c r="BF576">
        <f t="shared" ca="1" si="8"/>
        <v>165</v>
      </c>
    </row>
    <row r="577" spans="1:58">
      <c r="A577" s="47">
        <v>2011</v>
      </c>
      <c r="B577" s="47">
        <v>4</v>
      </c>
      <c r="C577" s="98">
        <v>40660</v>
      </c>
      <c r="D577">
        <v>12690.96</v>
      </c>
      <c r="E577">
        <v>1355.66</v>
      </c>
      <c r="F577">
        <v>2869.88</v>
      </c>
      <c r="G577">
        <v>9710</v>
      </c>
      <c r="H577">
        <v>6100</v>
      </c>
      <c r="I577">
        <v>7465</v>
      </c>
      <c r="J577">
        <v>0</v>
      </c>
      <c r="K577">
        <v>0</v>
      </c>
      <c r="L577">
        <v>1527.5</v>
      </c>
      <c r="M577">
        <v>47.808999999999997</v>
      </c>
      <c r="N577">
        <v>1829.2</v>
      </c>
      <c r="O577">
        <v>113.17</v>
      </c>
      <c r="P577">
        <v>759.25</v>
      </c>
      <c r="Q577">
        <v>1382.5</v>
      </c>
      <c r="R577">
        <v>12690.96</v>
      </c>
      <c r="S577">
        <v>1355.66</v>
      </c>
      <c r="T577">
        <v>2869.88</v>
      </c>
      <c r="U577">
        <v>15.35</v>
      </c>
      <c r="V577">
        <v>3.37</v>
      </c>
      <c r="W577">
        <v>2.04</v>
      </c>
      <c r="X577">
        <v>1.4399</v>
      </c>
      <c r="Y577">
        <v>111.67</v>
      </c>
      <c r="Z577">
        <v>81.55</v>
      </c>
      <c r="AA577">
        <v>89.23</v>
      </c>
      <c r="AB577">
        <v>0</v>
      </c>
      <c r="AC577">
        <v>1250</v>
      </c>
      <c r="AD577">
        <v>0</v>
      </c>
      <c r="AE577">
        <v>0</v>
      </c>
      <c r="AF577">
        <v>0</v>
      </c>
      <c r="AG577">
        <v>0</v>
      </c>
      <c r="AH577">
        <v>2.0299999999999998</v>
      </c>
      <c r="AI577">
        <v>3.36</v>
      </c>
      <c r="AJ577" s="101">
        <f ca="1">IF(AND(MAX(OFFSET(OFFSET(D576,0,$AJ$6),-$AJ$5,0):OFFSET(D576,0,$AJ$6))&lt;OFFSET(D576,1,$AJ$6)),1,IF(AND(MIN(OFFSET(OFFSET(D576,0,$AJ$6),-$AJ$5,0):OFFSET(D576,0,$AJ$6))&gt;OFFSET(D576,1,$AJ$6)),-1,AJ576))</f>
        <v>1</v>
      </c>
      <c r="AK577" s="101">
        <f ca="1">IF(AND(MAX(OFFSET(U576,-$AK$5,0):U576)&lt;U577),1,IF(AND(MIN(OFFSET(U576,-$AK$5,0):U576)&gt;U577),-1,AK576))</f>
        <v>-1</v>
      </c>
      <c r="AL577" s="101">
        <f ca="1">IF(AND(MAX(OFFSET(AI576,-$AL$5,0):AI576)&lt;AI577),1,IF(AND(MIN(OFFSET(AI576,-$AL$5,0):AI576)&gt;AI577),-1,AL576))</f>
        <v>1</v>
      </c>
      <c r="AM577" s="101">
        <f ca="1">IF(AND(MAX(OFFSET(V576,-$AM$5,0):V576)&lt;V577),1,IF(AND(MIN(OFFSET(V576,-$AM$5,0):V576)&gt;V577),-1,AM576))</f>
        <v>-1</v>
      </c>
      <c r="AN577" s="101">
        <f ca="1">IF(AND(MAX(OFFSET(AA576,-$AN$5,0):AA576)&lt;AA577),1,IF(AND(MIN(OFFSET(AA576,-$AN$5,0):AA576)&gt;AA577),-1,AN576))</f>
        <v>1</v>
      </c>
      <c r="AO577" s="101">
        <f ca="1">IF(AND(MAX(OFFSET(Y576,-$AP$5,0):Y576)&lt;Y577),1,IF(AND(MIN(OFFSET(Y576,-$AP$5,0):Y576)&gt;Y577),-1,AO576))</f>
        <v>1</v>
      </c>
      <c r="AP577" s="101">
        <f ca="1">IF(AND(MAX(OFFSET(Z576,-$AP$5,0):Z576)&lt;Z577),1,IF(AND(MIN(OFFSET(Z576,-$AP$5,0):Z576)&gt;Z577),-1,AP576))</f>
        <v>-1</v>
      </c>
      <c r="AQ577" s="1">
        <v>3957</v>
      </c>
      <c r="AR577" s="1">
        <v>3980</v>
      </c>
      <c r="AS577" s="1">
        <v>3956</v>
      </c>
      <c r="AT577" s="1">
        <v>3976</v>
      </c>
      <c r="AU577" s="1">
        <v>3970</v>
      </c>
      <c r="AV577" s="1">
        <v>4039</v>
      </c>
      <c r="AW577" s="1">
        <v>3962</v>
      </c>
      <c r="AX577" s="1">
        <v>4038</v>
      </c>
      <c r="AZ577">
        <f t="shared" si="3"/>
        <v>164</v>
      </c>
      <c r="BA577">
        <f t="shared" ca="1" si="9"/>
        <v>0</v>
      </c>
      <c r="BB577">
        <f t="shared" ca="1" si="4"/>
        <v>145</v>
      </c>
      <c r="BC577">
        <f t="shared" si="5"/>
        <v>13</v>
      </c>
      <c r="BD577">
        <f t="shared" si="6"/>
        <v>178</v>
      </c>
      <c r="BE577">
        <f t="shared" ca="1" si="7"/>
        <v>13</v>
      </c>
      <c r="BF577">
        <f t="shared" ca="1" si="8"/>
        <v>178</v>
      </c>
    </row>
    <row r="578" spans="1:58">
      <c r="A578" s="47">
        <v>2011</v>
      </c>
      <c r="B578" s="47">
        <v>5</v>
      </c>
      <c r="C578" s="98">
        <v>40661</v>
      </c>
      <c r="D578">
        <v>12763.31</v>
      </c>
      <c r="E578">
        <v>1360.48</v>
      </c>
      <c r="F578">
        <v>2872.53</v>
      </c>
      <c r="G578">
        <v>9870</v>
      </c>
      <c r="H578">
        <v>6100</v>
      </c>
      <c r="I578">
        <v>7465</v>
      </c>
      <c r="J578">
        <v>0</v>
      </c>
      <c r="K578">
        <v>0</v>
      </c>
      <c r="L578">
        <v>1565.8</v>
      </c>
      <c r="M578">
        <v>48.392000000000003</v>
      </c>
      <c r="N578">
        <v>1878</v>
      </c>
      <c r="O578">
        <v>113.73</v>
      </c>
      <c r="P578">
        <v>756.5</v>
      </c>
      <c r="Q578">
        <v>1394</v>
      </c>
      <c r="R578">
        <v>12763.31</v>
      </c>
      <c r="S578">
        <v>1360.48</v>
      </c>
      <c r="T578">
        <v>2872.53</v>
      </c>
      <c r="U578">
        <v>14.62</v>
      </c>
      <c r="V578">
        <v>3.31</v>
      </c>
      <c r="W578">
        <v>2</v>
      </c>
      <c r="X578">
        <v>1.4363999999999999</v>
      </c>
      <c r="Y578">
        <v>111.83</v>
      </c>
      <c r="Z578">
        <v>81.5</v>
      </c>
      <c r="AA578">
        <v>88.6</v>
      </c>
      <c r="AB578">
        <v>0</v>
      </c>
      <c r="AC578">
        <v>1269</v>
      </c>
      <c r="AD578">
        <v>0</v>
      </c>
      <c r="AE578">
        <v>0</v>
      </c>
      <c r="AF578">
        <v>0</v>
      </c>
      <c r="AG578">
        <v>0</v>
      </c>
      <c r="AH578">
        <v>1.97</v>
      </c>
      <c r="AI578">
        <v>3.29</v>
      </c>
      <c r="AJ578" s="101">
        <f ca="1">IF(AND(MAX(OFFSET(OFFSET(D577,0,$AJ$6),-$AJ$5,0):OFFSET(D577,0,$AJ$6))&lt;OFFSET(D577,1,$AJ$6)),1,IF(AND(MIN(OFFSET(OFFSET(D577,0,$AJ$6),-$AJ$5,0):OFFSET(D577,0,$AJ$6))&gt;OFFSET(D577,1,$AJ$6)),-1,AJ577))</f>
        <v>1</v>
      </c>
      <c r="AK578" s="101">
        <f ca="1">IF(AND(MAX(OFFSET(U577,-$AK$5,0):U577)&lt;U578),1,IF(AND(MIN(OFFSET(U577,-$AK$5,0):U577)&gt;U578),-1,AK577))</f>
        <v>-1</v>
      </c>
      <c r="AL578" s="101">
        <f ca="1">IF(AND(MAX(OFFSET(AI577,-$AL$5,0):AI577)&lt;AI578),1,IF(AND(MIN(OFFSET(AI577,-$AL$5,0):AI577)&gt;AI578),-1,AL577))</f>
        <v>-1</v>
      </c>
      <c r="AM578" s="101">
        <f ca="1">IF(AND(MAX(OFFSET(V577,-$AM$5,0):V577)&lt;V578),1,IF(AND(MIN(OFFSET(V577,-$AM$5,0):V577)&gt;V578),-1,AM577))</f>
        <v>-1</v>
      </c>
      <c r="AN578" s="101">
        <f ca="1">IF(AND(MAX(OFFSET(AA577,-$AN$5,0):AA577)&lt;AA578),1,IF(AND(MIN(OFFSET(AA577,-$AN$5,0):AA577)&gt;AA578),-1,AN577))</f>
        <v>1</v>
      </c>
      <c r="AO578" s="101">
        <f ca="1">IF(AND(MAX(OFFSET(Y577,-$AP$5,0):Y577)&lt;Y578),1,IF(AND(MIN(OFFSET(Y577,-$AP$5,0):Y577)&gt;Y578),-1,AO577))</f>
        <v>1</v>
      </c>
      <c r="AP578" s="101">
        <f ca="1">IF(AND(MAX(OFFSET(Z577,-$AP$5,0):Z577)&lt;Z578),1,IF(AND(MIN(OFFSET(Z577,-$AP$5,0):Z577)&gt;Z578),-1,AP577))</f>
        <v>-1</v>
      </c>
      <c r="AQ578" s="1">
        <v>4038</v>
      </c>
      <c r="AR578" s="1">
        <v>4047</v>
      </c>
      <c r="AS578" s="1">
        <v>4017</v>
      </c>
      <c r="AT578" s="1">
        <v>4028</v>
      </c>
      <c r="AU578" s="1">
        <v>4032</v>
      </c>
      <c r="AV578" s="1">
        <v>4036</v>
      </c>
      <c r="AW578" s="1">
        <v>4007</v>
      </c>
      <c r="AX578" s="1">
        <v>4030</v>
      </c>
      <c r="AY578">
        <f t="shared" si="2"/>
        <v>24</v>
      </c>
      <c r="AZ578">
        <f t="shared" si="3"/>
        <v>188</v>
      </c>
      <c r="BA578">
        <f t="shared" ca="1" si="9"/>
        <v>24</v>
      </c>
      <c r="BB578">
        <f t="shared" ca="1" si="4"/>
        <v>169</v>
      </c>
      <c r="BC578">
        <f t="shared" si="5"/>
        <v>-6</v>
      </c>
      <c r="BD578">
        <f t="shared" si="6"/>
        <v>172</v>
      </c>
      <c r="BE578">
        <f t="shared" ca="1" si="7"/>
        <v>-6</v>
      </c>
      <c r="BF578">
        <f t="shared" ca="1" si="8"/>
        <v>172</v>
      </c>
    </row>
    <row r="579" spans="1:58">
      <c r="A579" s="47">
        <v>2011</v>
      </c>
      <c r="B579" s="47">
        <v>2</v>
      </c>
      <c r="C579" s="98">
        <v>40665</v>
      </c>
      <c r="D579">
        <v>12807.36</v>
      </c>
      <c r="E579">
        <v>1361.22</v>
      </c>
      <c r="F579">
        <v>2864.08</v>
      </c>
      <c r="G579">
        <v>10030</v>
      </c>
      <c r="H579">
        <v>6100</v>
      </c>
      <c r="I579">
        <v>7465</v>
      </c>
      <c r="J579">
        <v>0</v>
      </c>
      <c r="K579">
        <v>0</v>
      </c>
      <c r="L579">
        <v>1473</v>
      </c>
      <c r="M579">
        <v>43.715000000000003</v>
      </c>
      <c r="N579">
        <v>1769</v>
      </c>
      <c r="O579">
        <v>99.84</v>
      </c>
      <c r="P579">
        <v>708.75</v>
      </c>
      <c r="Q579">
        <v>1321.75</v>
      </c>
      <c r="R579">
        <v>12807.36</v>
      </c>
      <c r="S579">
        <v>1361.22</v>
      </c>
      <c r="T579">
        <v>2864.08</v>
      </c>
      <c r="U579">
        <v>15.99</v>
      </c>
      <c r="V579">
        <v>3.29</v>
      </c>
      <c r="W579">
        <v>1.97</v>
      </c>
      <c r="X579">
        <v>1.4507000000000001</v>
      </c>
      <c r="Y579">
        <v>112.22</v>
      </c>
      <c r="Z579">
        <v>81.11</v>
      </c>
      <c r="AA579">
        <v>88.78</v>
      </c>
      <c r="AB579">
        <v>0</v>
      </c>
      <c r="AC579">
        <v>1302</v>
      </c>
      <c r="AD579">
        <v>0</v>
      </c>
      <c r="AE579">
        <v>0</v>
      </c>
      <c r="AF579">
        <v>0</v>
      </c>
      <c r="AG579">
        <v>0</v>
      </c>
      <c r="AH579">
        <v>1.89</v>
      </c>
      <c r="AI579">
        <v>3.16</v>
      </c>
      <c r="AJ579" s="101">
        <f ca="1">IF(AND(MAX(OFFSET(OFFSET(D578,0,$AJ$6),-$AJ$5,0):OFFSET(D578,0,$AJ$6))&lt;OFFSET(D578,1,$AJ$6)),1,IF(AND(MIN(OFFSET(OFFSET(D578,0,$AJ$6),-$AJ$5,0):OFFSET(D578,0,$AJ$6))&gt;OFFSET(D578,1,$AJ$6)),-1,AJ578))</f>
        <v>1</v>
      </c>
      <c r="AK579" s="101">
        <f ca="1">IF(AND(MAX(OFFSET(U578,-$AK$5,0):U578)&lt;U579),1,IF(AND(MIN(OFFSET(U578,-$AK$5,0):U578)&gt;U579),-1,AK578))</f>
        <v>1</v>
      </c>
      <c r="AL579" s="101">
        <f ca="1">IF(AND(MAX(OFFSET(AI578,-$AL$5,0):AI578)&lt;AI579),1,IF(AND(MIN(OFFSET(AI578,-$AL$5,0):AI578)&gt;AI579),-1,AL578))</f>
        <v>-1</v>
      </c>
      <c r="AM579" s="101">
        <f ca="1">IF(AND(MAX(OFFSET(V578,-$AM$5,0):V578)&lt;V579),1,IF(AND(MIN(OFFSET(V578,-$AM$5,0):V578)&gt;V579),-1,AM578))</f>
        <v>-1</v>
      </c>
      <c r="AN579" s="101">
        <f ca="1">IF(AND(MAX(OFFSET(AA578,-$AN$5,0):AA578)&lt;AA579),1,IF(AND(MIN(OFFSET(AA578,-$AN$5,0):AA578)&gt;AA579),-1,AN578))</f>
        <v>1</v>
      </c>
      <c r="AO579" s="101">
        <f ca="1">IF(AND(MAX(OFFSET(Y578,-$AP$5,0):Y578)&lt;Y579),1,IF(AND(MIN(OFFSET(Y578,-$AP$5,0):Y578)&gt;Y579),-1,AO578))</f>
        <v>1</v>
      </c>
      <c r="AP579" s="101">
        <f ca="1">IF(AND(MAX(OFFSET(Z578,-$AP$5,0):Z578)&lt;Z579),1,IF(AND(MIN(OFFSET(Z578,-$AP$5,0):Z578)&gt;Z579),-1,AP578))</f>
        <v>-1</v>
      </c>
      <c r="AQ579" s="1">
        <v>4056</v>
      </c>
      <c r="AR579" s="1">
        <v>4082</v>
      </c>
      <c r="AS579" s="1">
        <v>4025</v>
      </c>
      <c r="AT579" s="1">
        <v>4075</v>
      </c>
      <c r="AU579" s="1">
        <v>4078</v>
      </c>
      <c r="AV579" s="1">
        <v>4103</v>
      </c>
      <c r="AW579" s="1">
        <v>4066</v>
      </c>
      <c r="AX579" s="1">
        <v>4068</v>
      </c>
      <c r="AY579">
        <f t="shared" si="2"/>
        <v>-254</v>
      </c>
      <c r="AZ579">
        <f t="shared" si="3"/>
        <v>-66</v>
      </c>
      <c r="BA579">
        <f t="shared" ca="1" si="9"/>
        <v>-254</v>
      </c>
      <c r="BB579">
        <f t="shared" ca="1" si="4"/>
        <v>-85</v>
      </c>
      <c r="BC579">
        <f t="shared" si="5"/>
        <v>22</v>
      </c>
      <c r="BD579">
        <f t="shared" si="6"/>
        <v>194</v>
      </c>
      <c r="BE579">
        <f t="shared" ca="1" si="7"/>
        <v>22</v>
      </c>
      <c r="BF579">
        <f t="shared" ca="1" si="8"/>
        <v>194</v>
      </c>
    </row>
    <row r="580" spans="1:58">
      <c r="A580" s="47">
        <v>2011</v>
      </c>
      <c r="B580" s="47">
        <v>6</v>
      </c>
      <c r="C580" s="98">
        <v>40669</v>
      </c>
      <c r="D580">
        <v>12638.74</v>
      </c>
      <c r="E580">
        <v>1340.2</v>
      </c>
      <c r="F580">
        <v>2827.56</v>
      </c>
      <c r="G580">
        <v>9850</v>
      </c>
      <c r="H580">
        <v>6100</v>
      </c>
      <c r="I580">
        <v>7465</v>
      </c>
      <c r="J580">
        <v>0</v>
      </c>
      <c r="K580">
        <v>0</v>
      </c>
      <c r="L580">
        <v>1495.2</v>
      </c>
      <c r="M580">
        <v>35.198</v>
      </c>
      <c r="N580">
        <v>1790.6</v>
      </c>
      <c r="O580">
        <v>98.06</v>
      </c>
      <c r="P580">
        <v>686.25</v>
      </c>
      <c r="Q580">
        <v>1326</v>
      </c>
      <c r="R580">
        <v>12638.74</v>
      </c>
      <c r="S580">
        <v>1340.2</v>
      </c>
      <c r="T580">
        <v>2827.56</v>
      </c>
      <c r="U580">
        <v>18.399999999999999</v>
      </c>
      <c r="V580">
        <v>3.16</v>
      </c>
      <c r="W580">
        <v>1.86</v>
      </c>
      <c r="X580">
        <v>1.4246000000000001</v>
      </c>
      <c r="Y580">
        <v>113.13</v>
      </c>
      <c r="Z580">
        <v>80.069999999999993</v>
      </c>
      <c r="AA580">
        <v>86.2</v>
      </c>
      <c r="AB580">
        <v>0</v>
      </c>
      <c r="AC580">
        <v>1340</v>
      </c>
      <c r="AD580">
        <v>0</v>
      </c>
      <c r="AE580">
        <v>0</v>
      </c>
      <c r="AF580">
        <v>0</v>
      </c>
      <c r="AG580">
        <v>0</v>
      </c>
      <c r="AH580">
        <v>1.86</v>
      </c>
      <c r="AI580">
        <v>3.15</v>
      </c>
      <c r="AJ580" s="101">
        <f ca="1">IF(AND(MAX(OFFSET(OFFSET(D579,0,$AJ$6),-$AJ$5,0):OFFSET(D579,0,$AJ$6))&lt;OFFSET(D579,1,$AJ$6)),1,IF(AND(MIN(OFFSET(OFFSET(D579,0,$AJ$6),-$AJ$5,0):OFFSET(D579,0,$AJ$6))&gt;OFFSET(D579,1,$AJ$6)),-1,AJ579))</f>
        <v>1</v>
      </c>
      <c r="AK580" s="101">
        <f ca="1">IF(AND(MAX(OFFSET(U579,-$AK$5,0):U579)&lt;U580),1,IF(AND(MIN(OFFSET(U579,-$AK$5,0):U579)&gt;U580),-1,AK579))</f>
        <v>1</v>
      </c>
      <c r="AL580" s="101">
        <f ca="1">IF(AND(MAX(OFFSET(AI579,-$AL$5,0):AI579)&lt;AI580),1,IF(AND(MIN(OFFSET(AI579,-$AL$5,0):AI579)&gt;AI580),-1,AL579))</f>
        <v>-1</v>
      </c>
      <c r="AM580" s="101">
        <f ca="1">IF(AND(MAX(OFFSET(V579,-$AM$5,0):V579)&lt;V580),1,IF(AND(MIN(OFFSET(V579,-$AM$5,0):V579)&gt;V580),-1,AM579))</f>
        <v>-1</v>
      </c>
      <c r="AN580" s="101">
        <f ca="1">IF(AND(MAX(OFFSET(AA579,-$AN$5,0):AA579)&lt;AA580),1,IF(AND(MIN(OFFSET(AA579,-$AN$5,0):AA579)&gt;AA580),-1,AN579))</f>
        <v>-1</v>
      </c>
      <c r="AO580" s="101">
        <f ca="1">IF(AND(MAX(OFFSET(Y579,-$AP$5,0):Y579)&lt;Y580),1,IF(AND(MIN(OFFSET(Y579,-$AP$5,0):Y579)&gt;Y580),-1,AO579))</f>
        <v>1</v>
      </c>
      <c r="AP580" s="101">
        <f ca="1">IF(AND(MAX(OFFSET(Z579,-$AP$5,0):Z579)&lt;Z580),1,IF(AND(MIN(OFFSET(Z579,-$AP$5,0):Z579)&gt;Z580),-1,AP579))</f>
        <v>-1</v>
      </c>
      <c r="AQ580" s="1">
        <v>3824</v>
      </c>
      <c r="AR580" s="1">
        <v>3858</v>
      </c>
      <c r="AS580" s="1">
        <v>3823</v>
      </c>
      <c r="AT580" s="1">
        <v>3852</v>
      </c>
      <c r="AU580" s="1">
        <v>3842</v>
      </c>
      <c r="AV580" s="1">
        <v>3895</v>
      </c>
      <c r="AW580" s="1">
        <v>3828</v>
      </c>
      <c r="AX580" s="1">
        <v>3866</v>
      </c>
      <c r="AY580">
        <f t="shared" si="2"/>
        <v>37</v>
      </c>
      <c r="AZ580">
        <f t="shared" si="3"/>
        <v>-29</v>
      </c>
      <c r="BA580">
        <f t="shared" ca="1" si="9"/>
        <v>37</v>
      </c>
      <c r="BB580">
        <f t="shared" ca="1" si="4"/>
        <v>-48</v>
      </c>
      <c r="BC580">
        <f t="shared" si="5"/>
        <v>18</v>
      </c>
      <c r="BD580">
        <f t="shared" si="6"/>
        <v>212</v>
      </c>
      <c r="BE580">
        <f t="shared" ca="1" si="7"/>
        <v>18</v>
      </c>
      <c r="BF580">
        <f t="shared" ca="1" si="8"/>
        <v>212</v>
      </c>
    </row>
    <row r="581" spans="1:58">
      <c r="A581" s="47">
        <v>2011</v>
      </c>
      <c r="B581" s="47">
        <v>2</v>
      </c>
      <c r="C581" s="98">
        <v>40672</v>
      </c>
      <c r="D581">
        <v>12684.68</v>
      </c>
      <c r="E581">
        <v>1346.29</v>
      </c>
      <c r="F581">
        <v>2843.25</v>
      </c>
      <c r="G581">
        <v>9810</v>
      </c>
      <c r="H581">
        <v>5957</v>
      </c>
      <c r="I581">
        <v>7437</v>
      </c>
      <c r="J581">
        <v>0</v>
      </c>
      <c r="K581">
        <v>0</v>
      </c>
      <c r="L581">
        <v>1512.9</v>
      </c>
      <c r="M581">
        <v>37.976999999999997</v>
      </c>
      <c r="N581">
        <v>1796.2</v>
      </c>
      <c r="O581">
        <v>102.61</v>
      </c>
      <c r="P581">
        <v>707.5</v>
      </c>
      <c r="Q581">
        <v>1335.5</v>
      </c>
      <c r="R581">
        <v>12684.68</v>
      </c>
      <c r="S581">
        <v>1346.29</v>
      </c>
      <c r="T581">
        <v>2843.25</v>
      </c>
      <c r="U581">
        <v>17.16</v>
      </c>
      <c r="V581">
        <v>3.14</v>
      </c>
      <c r="W581">
        <v>1.84</v>
      </c>
      <c r="X581">
        <v>1.4198</v>
      </c>
      <c r="Y581">
        <v>113.18</v>
      </c>
      <c r="Z581">
        <v>80.709999999999994</v>
      </c>
      <c r="AA581">
        <v>86.7</v>
      </c>
      <c r="AB581">
        <v>0</v>
      </c>
      <c r="AC581">
        <v>1340</v>
      </c>
      <c r="AD581">
        <v>0</v>
      </c>
      <c r="AE581">
        <v>0</v>
      </c>
      <c r="AF581">
        <v>0</v>
      </c>
      <c r="AG581">
        <v>0</v>
      </c>
      <c r="AH581">
        <v>1.83</v>
      </c>
      <c r="AI581">
        <v>3.14</v>
      </c>
      <c r="AJ581" s="101">
        <f ca="1">IF(AND(MAX(OFFSET(OFFSET(D580,0,$AJ$6),-$AJ$5,0):OFFSET(D580,0,$AJ$6))&lt;OFFSET(D580,1,$AJ$6)),1,IF(AND(MIN(OFFSET(OFFSET(D580,0,$AJ$6),-$AJ$5,0):OFFSET(D580,0,$AJ$6))&gt;OFFSET(D580,1,$AJ$6)),-1,AJ580))</f>
        <v>1</v>
      </c>
      <c r="AK581" s="101">
        <f ca="1">IF(AND(MAX(OFFSET(U580,-$AK$5,0):U580)&lt;U581),1,IF(AND(MIN(OFFSET(U580,-$AK$5,0):U580)&gt;U581),-1,AK580))</f>
        <v>1</v>
      </c>
      <c r="AL581" s="101">
        <f ca="1">IF(AND(MAX(OFFSET(AI580,-$AL$5,0):AI580)&lt;AI581),1,IF(AND(MIN(OFFSET(AI580,-$AL$5,0):AI580)&gt;AI581),-1,AL580))</f>
        <v>-1</v>
      </c>
      <c r="AM581" s="101">
        <f ca="1">IF(AND(MAX(OFFSET(V580,-$AM$5,0):V580)&lt;V581),1,IF(AND(MIN(OFFSET(V580,-$AM$5,0):V580)&gt;V581),-1,AM580))</f>
        <v>-1</v>
      </c>
      <c r="AN581" s="101">
        <f ca="1">IF(AND(MAX(OFFSET(AA580,-$AN$5,0):AA580)&lt;AA581),1,IF(AND(MIN(OFFSET(AA580,-$AN$5,0):AA580)&gt;AA581),-1,AN580))</f>
        <v>-1</v>
      </c>
      <c r="AO581" s="101">
        <f ca="1">IF(AND(MAX(OFFSET(Y580,-$AP$5,0):Y580)&lt;Y581),1,IF(AND(MIN(OFFSET(Y580,-$AP$5,0):Y580)&gt;Y581),-1,AO580))</f>
        <v>1</v>
      </c>
      <c r="AP581" s="101">
        <f ca="1">IF(AND(MAX(OFFSET(Z580,-$AP$5,0):Z580)&lt;Z581),1,IF(AND(MIN(OFFSET(Z580,-$AP$5,0):Z580)&gt;Z581),-1,AP580))</f>
        <v>-1</v>
      </c>
      <c r="AQ581" s="1">
        <v>3879</v>
      </c>
      <c r="AR581" s="1">
        <v>3897</v>
      </c>
      <c r="AS581" s="1">
        <v>3871</v>
      </c>
      <c r="AT581" s="1">
        <v>3889</v>
      </c>
      <c r="AU581" s="1">
        <v>3916</v>
      </c>
      <c r="AV581" s="1">
        <v>3932</v>
      </c>
      <c r="AW581" s="1">
        <v>3902</v>
      </c>
      <c r="AX581" s="1">
        <v>3912</v>
      </c>
      <c r="AY581">
        <f t="shared" si="2"/>
        <v>-18</v>
      </c>
      <c r="AZ581">
        <f t="shared" si="3"/>
        <v>-47</v>
      </c>
      <c r="BA581">
        <f t="shared" ca="1" si="9"/>
        <v>-18</v>
      </c>
      <c r="BB581">
        <f t="shared" ca="1" si="4"/>
        <v>-66</v>
      </c>
      <c r="BC581">
        <f t="shared" si="5"/>
        <v>37</v>
      </c>
      <c r="BD581">
        <f t="shared" si="6"/>
        <v>249</v>
      </c>
      <c r="BE581">
        <f t="shared" ca="1" si="7"/>
        <v>37</v>
      </c>
      <c r="BF581">
        <f t="shared" ca="1" si="8"/>
        <v>249</v>
      </c>
    </row>
    <row r="582" spans="1:58">
      <c r="A582" s="47">
        <v>2011</v>
      </c>
      <c r="B582" s="47">
        <v>3</v>
      </c>
      <c r="C582" s="98">
        <v>40673</v>
      </c>
      <c r="D582">
        <v>12760.36</v>
      </c>
      <c r="E582">
        <v>1357.16</v>
      </c>
      <c r="F582">
        <v>2871.89</v>
      </c>
      <c r="G582">
        <v>9820</v>
      </c>
      <c r="H582">
        <v>6041</v>
      </c>
      <c r="I582">
        <v>7527</v>
      </c>
      <c r="J582">
        <v>0</v>
      </c>
      <c r="K582">
        <v>0</v>
      </c>
      <c r="L582">
        <v>1515.5</v>
      </c>
      <c r="M582">
        <v>38.552</v>
      </c>
      <c r="N582">
        <v>1800</v>
      </c>
      <c r="O582">
        <v>104.23</v>
      </c>
      <c r="P582">
        <v>707.25</v>
      </c>
      <c r="Q582">
        <v>1338</v>
      </c>
      <c r="R582">
        <v>12760.36</v>
      </c>
      <c r="S582">
        <v>1357.16</v>
      </c>
      <c r="T582">
        <v>2871.89</v>
      </c>
      <c r="U582">
        <v>15.91</v>
      </c>
      <c r="V582">
        <v>3.19</v>
      </c>
      <c r="W582">
        <v>1.89</v>
      </c>
      <c r="X582">
        <v>1.4315</v>
      </c>
      <c r="Y582">
        <v>113.03</v>
      </c>
      <c r="Z582">
        <v>80.36</v>
      </c>
      <c r="AA582">
        <v>87.62</v>
      </c>
      <c r="AB582">
        <v>0</v>
      </c>
      <c r="AC582">
        <v>1348</v>
      </c>
      <c r="AD582">
        <v>0</v>
      </c>
      <c r="AE582">
        <v>0</v>
      </c>
      <c r="AF582">
        <v>0</v>
      </c>
      <c r="AG582">
        <v>0</v>
      </c>
      <c r="AH582">
        <v>1.89</v>
      </c>
      <c r="AI582">
        <v>3.19</v>
      </c>
      <c r="AJ582" s="101">
        <f ca="1">IF(AND(MAX(OFFSET(OFFSET(D581,0,$AJ$6),-$AJ$5,0):OFFSET(D581,0,$AJ$6))&lt;OFFSET(D581,1,$AJ$6)),1,IF(AND(MIN(OFFSET(OFFSET(D581,0,$AJ$6),-$AJ$5,0):OFFSET(D581,0,$AJ$6))&gt;OFFSET(D581,1,$AJ$6)),-1,AJ581))</f>
        <v>1</v>
      </c>
      <c r="AK582" s="101">
        <f ca="1">IF(AND(MAX(OFFSET(U581,-$AK$5,0):U581)&lt;U582),1,IF(AND(MIN(OFFSET(U581,-$AK$5,0):U581)&gt;U582),-1,AK581))</f>
        <v>-1</v>
      </c>
      <c r="AL582" s="101">
        <f ca="1">IF(AND(MAX(OFFSET(AI581,-$AL$5,0):AI581)&lt;AI582),1,IF(AND(MIN(OFFSET(AI581,-$AL$5,0):AI581)&gt;AI582),-1,AL581))</f>
        <v>-1</v>
      </c>
      <c r="AM582" s="101">
        <f ca="1">IF(AND(MAX(OFFSET(V581,-$AM$5,0):V581)&lt;V582),1,IF(AND(MIN(OFFSET(V581,-$AM$5,0):V581)&gt;V582),-1,AM581))</f>
        <v>-1</v>
      </c>
      <c r="AN582" s="101">
        <f ca="1">IF(AND(MAX(OFFSET(AA581,-$AN$5,0):AA581)&lt;AA582),1,IF(AND(MIN(OFFSET(AA581,-$AN$5,0):AA581)&gt;AA582),-1,AN581))</f>
        <v>-1</v>
      </c>
      <c r="AO582" s="101">
        <f ca="1">IF(AND(MAX(OFFSET(Y581,-$AP$5,0):Y581)&lt;Y582),1,IF(AND(MIN(OFFSET(Y581,-$AP$5,0):Y581)&gt;Y582),-1,AO581))</f>
        <v>1</v>
      </c>
      <c r="AP582" s="101">
        <f ca="1">IF(AND(MAX(OFFSET(Z581,-$AP$5,0):Z581)&lt;Z582),1,IF(AND(MIN(OFFSET(Z581,-$AP$5,0):Z581)&gt;Z582),-1,AP581))</f>
        <v>-1</v>
      </c>
      <c r="AQ582" s="1">
        <v>3898</v>
      </c>
      <c r="AR582" s="1">
        <v>3907</v>
      </c>
      <c r="AS582" s="1">
        <v>3890</v>
      </c>
      <c r="AT582" s="1">
        <v>3903</v>
      </c>
      <c r="AU582" s="1">
        <v>3942</v>
      </c>
      <c r="AV582" s="1">
        <v>3958</v>
      </c>
      <c r="AW582" s="1">
        <v>3917</v>
      </c>
      <c r="AX582" s="1">
        <v>3951</v>
      </c>
      <c r="AY582">
        <f t="shared" si="2"/>
        <v>0</v>
      </c>
      <c r="AZ582">
        <f t="shared" si="3"/>
        <v>-47</v>
      </c>
      <c r="BA582">
        <f t="shared" ca="1" si="9"/>
        <v>0</v>
      </c>
      <c r="BB582">
        <f t="shared" ca="1" si="4"/>
        <v>-66</v>
      </c>
      <c r="BC582">
        <f t="shared" si="5"/>
        <v>44</v>
      </c>
      <c r="BD582">
        <f t="shared" si="6"/>
        <v>293</v>
      </c>
      <c r="BE582">
        <f t="shared" ca="1" si="7"/>
        <v>44</v>
      </c>
      <c r="BF582">
        <f t="shared" ca="1" si="8"/>
        <v>293</v>
      </c>
    </row>
    <row r="583" spans="1:58">
      <c r="A583" s="47">
        <v>2011</v>
      </c>
      <c r="B583" s="47">
        <v>4</v>
      </c>
      <c r="C583" s="98">
        <v>40674</v>
      </c>
      <c r="D583">
        <v>12630.03</v>
      </c>
      <c r="E583">
        <v>1342.08</v>
      </c>
      <c r="F583">
        <v>2845.06</v>
      </c>
      <c r="G583">
        <v>9860</v>
      </c>
      <c r="H583">
        <v>5945</v>
      </c>
      <c r="I583">
        <v>7455</v>
      </c>
      <c r="J583">
        <v>0</v>
      </c>
      <c r="K583">
        <v>0</v>
      </c>
      <c r="L583">
        <v>1500.6</v>
      </c>
      <c r="M583">
        <v>35.225000000000001</v>
      </c>
      <c r="N583">
        <v>1779.6</v>
      </c>
      <c r="O583">
        <v>99.13</v>
      </c>
      <c r="P583">
        <v>677.25</v>
      </c>
      <c r="Q583">
        <v>1328.5</v>
      </c>
      <c r="R583">
        <v>12630.03</v>
      </c>
      <c r="S583">
        <v>1342.08</v>
      </c>
      <c r="T583">
        <v>2845.06</v>
      </c>
      <c r="U583">
        <v>16.95</v>
      </c>
      <c r="V583">
        <v>3.16</v>
      </c>
      <c r="W583">
        <v>1.85</v>
      </c>
      <c r="X583">
        <v>1.4094</v>
      </c>
      <c r="Y583">
        <v>112.29</v>
      </c>
      <c r="Z583">
        <v>80.87</v>
      </c>
      <c r="AA583">
        <v>86.58</v>
      </c>
      <c r="AB583">
        <v>0</v>
      </c>
      <c r="AC583">
        <v>1344</v>
      </c>
      <c r="AD583">
        <v>0</v>
      </c>
      <c r="AE583">
        <v>0</v>
      </c>
      <c r="AF583">
        <v>0</v>
      </c>
      <c r="AG583">
        <v>0</v>
      </c>
      <c r="AH583">
        <v>1.84</v>
      </c>
      <c r="AI583">
        <v>3.15</v>
      </c>
      <c r="AJ583" s="101">
        <f ca="1">IF(AND(MAX(OFFSET(OFFSET(D582,0,$AJ$6),-$AJ$5,0):OFFSET(D582,0,$AJ$6))&lt;OFFSET(D582,1,$AJ$6)),1,IF(AND(MIN(OFFSET(OFFSET(D582,0,$AJ$6),-$AJ$5,0):OFFSET(D582,0,$AJ$6))&gt;OFFSET(D582,1,$AJ$6)),-1,AJ582))</f>
        <v>1</v>
      </c>
      <c r="AK583" s="101">
        <f ca="1">IF(AND(MAX(OFFSET(U582,-$AK$5,0):U582)&lt;U583),1,IF(AND(MIN(OFFSET(U582,-$AK$5,0):U582)&gt;U583),-1,AK582))</f>
        <v>-1</v>
      </c>
      <c r="AL583" s="101">
        <f ca="1">IF(AND(MAX(OFFSET(AI582,-$AL$5,0):AI582)&lt;AI583),1,IF(AND(MIN(OFFSET(AI582,-$AL$5,0):AI582)&gt;AI583),-1,AL582))</f>
        <v>-1</v>
      </c>
      <c r="AM583" s="101">
        <f ca="1">IF(AND(MAX(OFFSET(V582,-$AM$5,0):V582)&lt;V583),1,IF(AND(MIN(OFFSET(V582,-$AM$5,0):V582)&gt;V583),-1,AM582))</f>
        <v>-1</v>
      </c>
      <c r="AN583" s="101">
        <f ca="1">IF(AND(MAX(OFFSET(AA582,-$AN$5,0):AA582)&lt;AA583),1,IF(AND(MIN(OFFSET(AA582,-$AN$5,0):AA582)&gt;AA583),-1,AN582))</f>
        <v>-1</v>
      </c>
      <c r="AO583" s="101">
        <f ca="1">IF(AND(MAX(OFFSET(Y582,-$AP$5,0):Y582)&lt;Y583),1,IF(AND(MIN(OFFSET(Y582,-$AP$5,0):Y582)&gt;Y583),-1,AO582))</f>
        <v>1</v>
      </c>
      <c r="AP583" s="101">
        <f ca="1">IF(AND(MAX(OFFSET(Z582,-$AP$5,0):Z582)&lt;Z583),1,IF(AND(MIN(OFFSET(Z582,-$AP$5,0):Z582)&gt;Z583),-1,AP582))</f>
        <v>-1</v>
      </c>
      <c r="AQ583" s="1">
        <v>3942</v>
      </c>
      <c r="AR583" s="1">
        <v>3960</v>
      </c>
      <c r="AS583" s="1">
        <v>3942</v>
      </c>
      <c r="AT583" s="1">
        <v>3957</v>
      </c>
      <c r="AU583" s="1">
        <v>3965</v>
      </c>
      <c r="AV583" s="1">
        <v>3982</v>
      </c>
      <c r="AW583" s="1">
        <v>3899</v>
      </c>
      <c r="AX583" s="1">
        <v>3924</v>
      </c>
      <c r="AY583">
        <f t="shared" si="2"/>
        <v>-47</v>
      </c>
      <c r="AZ583">
        <f t="shared" si="3"/>
        <v>-94</v>
      </c>
      <c r="BA583">
        <f t="shared" ca="1" si="9"/>
        <v>-47</v>
      </c>
      <c r="BB583">
        <f t="shared" ca="1" si="4"/>
        <v>-113</v>
      </c>
      <c r="BC583">
        <f t="shared" si="5"/>
        <v>23</v>
      </c>
      <c r="BD583">
        <f t="shared" si="6"/>
        <v>316</v>
      </c>
      <c r="BE583">
        <f t="shared" ca="1" si="7"/>
        <v>23</v>
      </c>
      <c r="BF583">
        <f t="shared" ca="1" si="8"/>
        <v>316</v>
      </c>
    </row>
    <row r="584" spans="1:58">
      <c r="A584" s="47">
        <v>2011</v>
      </c>
      <c r="B584" s="47">
        <v>5</v>
      </c>
      <c r="C584" s="98">
        <v>40675</v>
      </c>
      <c r="D584">
        <v>12695.92</v>
      </c>
      <c r="E584">
        <v>1348.65</v>
      </c>
      <c r="F584">
        <v>2863.04</v>
      </c>
      <c r="G584">
        <v>9700</v>
      </c>
      <c r="H584">
        <v>5970</v>
      </c>
      <c r="I584">
        <v>7472</v>
      </c>
      <c r="J584">
        <v>0</v>
      </c>
      <c r="K584">
        <v>0</v>
      </c>
      <c r="L584">
        <v>1506.5</v>
      </c>
      <c r="M584">
        <v>34.677</v>
      </c>
      <c r="N584">
        <v>1773.3</v>
      </c>
      <c r="O584">
        <v>99.27</v>
      </c>
      <c r="P584">
        <v>680</v>
      </c>
      <c r="Q584">
        <v>1344.75</v>
      </c>
      <c r="R584">
        <v>12695.92</v>
      </c>
      <c r="S584">
        <v>1348.65</v>
      </c>
      <c r="T584">
        <v>2863.04</v>
      </c>
      <c r="U584">
        <v>16.03</v>
      </c>
      <c r="V584">
        <v>3.23</v>
      </c>
      <c r="W584">
        <v>1.88</v>
      </c>
      <c r="X584">
        <v>1.429</v>
      </c>
      <c r="Y584">
        <v>113</v>
      </c>
      <c r="Z584">
        <v>81.040000000000006</v>
      </c>
      <c r="AA584">
        <v>86.4</v>
      </c>
      <c r="AB584">
        <v>0</v>
      </c>
      <c r="AC584">
        <v>1334</v>
      </c>
      <c r="AD584">
        <v>0</v>
      </c>
      <c r="AE584">
        <v>0</v>
      </c>
      <c r="AF584">
        <v>0</v>
      </c>
      <c r="AG584">
        <v>0</v>
      </c>
      <c r="AH584">
        <v>1.88</v>
      </c>
      <c r="AI584">
        <v>3.23</v>
      </c>
      <c r="AJ584" s="101">
        <f ca="1">IF(AND(MAX(OFFSET(OFFSET(D583,0,$AJ$6),-$AJ$5,0):OFFSET(D583,0,$AJ$6))&lt;OFFSET(D583,1,$AJ$6)),1,IF(AND(MIN(OFFSET(OFFSET(D583,0,$AJ$6),-$AJ$5,0):OFFSET(D583,0,$AJ$6))&gt;OFFSET(D583,1,$AJ$6)),-1,AJ583))</f>
        <v>1</v>
      </c>
      <c r="AK584" s="101">
        <f ca="1">IF(AND(MAX(OFFSET(U583,-$AK$5,0):U583)&lt;U584),1,IF(AND(MIN(OFFSET(U583,-$AK$5,0):U583)&gt;U584),-1,AK583))</f>
        <v>-1</v>
      </c>
      <c r="AL584" s="101">
        <f ca="1">IF(AND(MAX(OFFSET(AI583,-$AL$5,0):AI583)&lt;AI584),1,IF(AND(MIN(OFFSET(AI583,-$AL$5,0):AI583)&gt;AI584),-1,AL583))</f>
        <v>-1</v>
      </c>
      <c r="AM584" s="101">
        <f ca="1">IF(AND(MAX(OFFSET(V583,-$AM$5,0):V583)&lt;V584),1,IF(AND(MIN(OFFSET(V583,-$AM$5,0):V583)&gt;V584),-1,AM583))</f>
        <v>-1</v>
      </c>
      <c r="AN584" s="101">
        <f ca="1">IF(AND(MAX(OFFSET(AA583,-$AN$5,0):AA583)&lt;AA584),1,IF(AND(MIN(OFFSET(AA583,-$AN$5,0):AA583)&gt;AA584),-1,AN583))</f>
        <v>-1</v>
      </c>
      <c r="AO584" s="101">
        <f ca="1">IF(AND(MAX(OFFSET(Y583,-$AP$5,0):Y583)&lt;Y584),1,IF(AND(MIN(OFFSET(Y583,-$AP$5,0):Y583)&gt;Y584),-1,AO583))</f>
        <v>1</v>
      </c>
      <c r="AP584" s="101">
        <f ca="1">IF(AND(MAX(OFFSET(Z583,-$AP$5,0):Z583)&lt;Z584),1,IF(AND(MIN(OFFSET(Z583,-$AP$5,0):Z583)&gt;Z584),-1,AP583))</f>
        <v>-1</v>
      </c>
      <c r="AQ584" s="1">
        <v>3918</v>
      </c>
      <c r="AR584" s="1">
        <v>3929</v>
      </c>
      <c r="AS584" s="1">
        <v>3897</v>
      </c>
      <c r="AT584" s="1">
        <v>3897</v>
      </c>
      <c r="AU584" s="1">
        <v>3909</v>
      </c>
      <c r="AV584" s="1">
        <v>3940</v>
      </c>
      <c r="AW584" s="1">
        <v>3854</v>
      </c>
      <c r="AX584" s="1">
        <v>3919</v>
      </c>
      <c r="AY584">
        <f t="shared" si="2"/>
        <v>6</v>
      </c>
      <c r="AZ584">
        <f t="shared" si="3"/>
        <v>-88</v>
      </c>
      <c r="BA584">
        <f t="shared" ca="1" si="9"/>
        <v>6</v>
      </c>
      <c r="BB584">
        <f t="shared" ca="1" si="4"/>
        <v>-107</v>
      </c>
      <c r="BC584">
        <f t="shared" si="5"/>
        <v>-9</v>
      </c>
      <c r="BD584">
        <f t="shared" si="6"/>
        <v>307</v>
      </c>
      <c r="BE584">
        <f t="shared" ca="1" si="7"/>
        <v>-9</v>
      </c>
      <c r="BF584">
        <f t="shared" ca="1" si="8"/>
        <v>307</v>
      </c>
    </row>
    <row r="585" spans="1:58">
      <c r="A585" s="47">
        <v>2011</v>
      </c>
      <c r="B585" s="47">
        <v>6</v>
      </c>
      <c r="C585" s="98">
        <v>40676</v>
      </c>
      <c r="D585">
        <v>12595.75</v>
      </c>
      <c r="E585">
        <v>1337.77</v>
      </c>
      <c r="F585">
        <v>2828.47</v>
      </c>
      <c r="G585">
        <v>9670</v>
      </c>
      <c r="H585">
        <v>5970</v>
      </c>
      <c r="I585">
        <v>7472</v>
      </c>
      <c r="J585">
        <v>0</v>
      </c>
      <c r="K585">
        <v>0</v>
      </c>
      <c r="L585">
        <v>1494.2</v>
      </c>
      <c r="M585">
        <v>35.069000000000003</v>
      </c>
      <c r="N585">
        <v>1767.5</v>
      </c>
      <c r="O585">
        <v>99.82</v>
      </c>
      <c r="P585">
        <v>682</v>
      </c>
      <c r="Q585">
        <v>1329.5</v>
      </c>
      <c r="R585">
        <v>12595.75</v>
      </c>
      <c r="S585">
        <v>1337.77</v>
      </c>
      <c r="T585">
        <v>2828.47</v>
      </c>
      <c r="U585">
        <v>17.07</v>
      </c>
      <c r="V585">
        <v>3.19</v>
      </c>
      <c r="W585">
        <v>1.85</v>
      </c>
      <c r="X585">
        <v>1.4181999999999999</v>
      </c>
      <c r="Y585">
        <v>113.5</v>
      </c>
      <c r="Z585">
        <v>81.040000000000006</v>
      </c>
      <c r="AA585">
        <v>86.4</v>
      </c>
      <c r="AB585">
        <v>0</v>
      </c>
      <c r="AC585">
        <v>1306</v>
      </c>
      <c r="AD585">
        <v>0</v>
      </c>
      <c r="AE585">
        <v>0</v>
      </c>
      <c r="AF585">
        <v>0</v>
      </c>
      <c r="AG585">
        <v>0</v>
      </c>
      <c r="AH585">
        <v>1.84</v>
      </c>
      <c r="AI585">
        <v>3.18</v>
      </c>
      <c r="AJ585" s="101">
        <f ca="1">IF(AND(MAX(OFFSET(OFFSET(D584,0,$AJ$6),-$AJ$5,0):OFFSET(D584,0,$AJ$6))&lt;OFFSET(D584,1,$AJ$6)),1,IF(AND(MIN(OFFSET(OFFSET(D584,0,$AJ$6),-$AJ$5,0):OFFSET(D584,0,$AJ$6))&gt;OFFSET(D584,1,$AJ$6)),-1,AJ584))</f>
        <v>1</v>
      </c>
      <c r="AK585" s="101">
        <f ca="1">IF(AND(MAX(OFFSET(U584,-$AK$5,0):U584)&lt;U585),1,IF(AND(MIN(OFFSET(U584,-$AK$5,0):U584)&gt;U585),-1,AK584))</f>
        <v>1</v>
      </c>
      <c r="AL585" s="101">
        <f ca="1">IF(AND(MAX(OFFSET(AI584,-$AL$5,0):AI584)&lt;AI585),1,IF(AND(MIN(OFFSET(AI584,-$AL$5,0):AI584)&gt;AI585),-1,AL584))</f>
        <v>-1</v>
      </c>
      <c r="AM585" s="101">
        <f ca="1">IF(AND(MAX(OFFSET(V584,-$AM$5,0):V584)&lt;V585),1,IF(AND(MIN(OFFSET(V584,-$AM$5,0):V584)&gt;V585),-1,AM584))</f>
        <v>-1</v>
      </c>
      <c r="AN585" s="101">
        <f ca="1">IF(AND(MAX(OFFSET(AA584,-$AN$5,0):AA584)&lt;AA585),1,IF(AND(MIN(OFFSET(AA584,-$AN$5,0):AA584)&gt;AA585),-1,AN584))</f>
        <v>-1</v>
      </c>
      <c r="AO585" s="101">
        <f ca="1">IF(AND(MAX(OFFSET(Y584,-$AP$5,0):Y584)&lt;Y585),1,IF(AND(MIN(OFFSET(Y584,-$AP$5,0):Y584)&gt;Y585),-1,AO584))</f>
        <v>1</v>
      </c>
      <c r="AP585" s="101">
        <f ca="1">IF(AND(MAX(OFFSET(Z584,-$AP$5,0):Z584)&lt;Z585),1,IF(AND(MIN(OFFSET(Z584,-$AP$5,0):Z584)&gt;Z585),-1,AP584))</f>
        <v>-1</v>
      </c>
      <c r="AQ585" s="1">
        <v>3915</v>
      </c>
      <c r="AR585" s="1">
        <v>3915</v>
      </c>
      <c r="AS585" s="1">
        <v>3889</v>
      </c>
      <c r="AT585" s="1">
        <v>3904</v>
      </c>
      <c r="AU585" s="1">
        <v>3933</v>
      </c>
      <c r="AV585" s="1">
        <v>3940</v>
      </c>
      <c r="AW585" s="1">
        <v>3860</v>
      </c>
      <c r="AX585" s="1">
        <v>3891</v>
      </c>
      <c r="AY585">
        <f t="shared" si="2"/>
        <v>-51</v>
      </c>
      <c r="AZ585">
        <f t="shared" si="3"/>
        <v>-139</v>
      </c>
      <c r="BA585">
        <f t="shared" ca="1" si="9"/>
        <v>-51</v>
      </c>
      <c r="BB585">
        <f t="shared" ca="1" si="4"/>
        <v>-158</v>
      </c>
      <c r="BC585">
        <f t="shared" si="5"/>
        <v>18</v>
      </c>
      <c r="BD585">
        <f t="shared" si="6"/>
        <v>325</v>
      </c>
      <c r="BE585">
        <f t="shared" ca="1" si="7"/>
        <v>18</v>
      </c>
      <c r="BF585">
        <f t="shared" ca="1" si="8"/>
        <v>325</v>
      </c>
    </row>
    <row r="586" spans="1:58">
      <c r="A586" s="47">
        <v>2011</v>
      </c>
      <c r="B586" s="47">
        <v>2</v>
      </c>
      <c r="C586" s="98">
        <v>40679</v>
      </c>
      <c r="D586">
        <v>12548.37</v>
      </c>
      <c r="E586">
        <v>1329.47</v>
      </c>
      <c r="F586">
        <v>2782.31</v>
      </c>
      <c r="G586">
        <v>9560</v>
      </c>
      <c r="H586">
        <v>5892</v>
      </c>
      <c r="I586">
        <v>7340</v>
      </c>
      <c r="J586">
        <v>0</v>
      </c>
      <c r="K586">
        <v>0</v>
      </c>
      <c r="L586">
        <v>1489.5</v>
      </c>
      <c r="M586">
        <v>33.661999999999999</v>
      </c>
      <c r="N586">
        <v>1760</v>
      </c>
      <c r="O586">
        <v>97.5</v>
      </c>
      <c r="P586">
        <v>697.5</v>
      </c>
      <c r="Q586">
        <v>1326.5</v>
      </c>
      <c r="R586">
        <v>12548.37</v>
      </c>
      <c r="S586">
        <v>1329.47</v>
      </c>
      <c r="T586">
        <v>2782.31</v>
      </c>
      <c r="U586">
        <v>18.239999999999998</v>
      </c>
      <c r="V586">
        <v>3.15</v>
      </c>
      <c r="W586">
        <v>1.8</v>
      </c>
      <c r="X586">
        <v>1.4370000000000001</v>
      </c>
      <c r="Y586">
        <v>113.29</v>
      </c>
      <c r="Z586">
        <v>80.87</v>
      </c>
      <c r="AA586">
        <v>85.51</v>
      </c>
      <c r="AB586">
        <v>0</v>
      </c>
      <c r="AC586">
        <v>1306</v>
      </c>
      <c r="AD586">
        <v>0</v>
      </c>
      <c r="AE586">
        <v>0</v>
      </c>
      <c r="AF586">
        <v>0</v>
      </c>
      <c r="AG586">
        <v>0</v>
      </c>
      <c r="AH586">
        <v>1.8</v>
      </c>
      <c r="AI586">
        <v>3.14</v>
      </c>
      <c r="AJ586" s="101">
        <f ca="1">IF(AND(MAX(OFFSET(OFFSET(D585,0,$AJ$6),-$AJ$5,0):OFFSET(D585,0,$AJ$6))&lt;OFFSET(D585,1,$AJ$6)),1,IF(AND(MIN(OFFSET(OFFSET(D585,0,$AJ$6),-$AJ$5,0):OFFSET(D585,0,$AJ$6))&gt;OFFSET(D585,1,$AJ$6)),-1,AJ585))</f>
        <v>1</v>
      </c>
      <c r="AK586" s="101">
        <f ca="1">IF(AND(MAX(OFFSET(U585,-$AK$5,0):U585)&lt;U586),1,IF(AND(MIN(OFFSET(U585,-$AK$5,0):U585)&gt;U586),-1,AK585))</f>
        <v>1</v>
      </c>
      <c r="AL586" s="101">
        <f ca="1">IF(AND(MAX(OFFSET(AI585,-$AL$5,0):AI585)&lt;AI586),1,IF(AND(MIN(OFFSET(AI585,-$AL$5,0):AI585)&gt;AI586),-1,AL585))</f>
        <v>-1</v>
      </c>
      <c r="AM586" s="101">
        <f ca="1">IF(AND(MAX(OFFSET(V585,-$AM$5,0):V585)&lt;V586),1,IF(AND(MIN(OFFSET(V585,-$AM$5,0):V585)&gt;V586),-1,AM585))</f>
        <v>-1</v>
      </c>
      <c r="AN586" s="101">
        <f ca="1">IF(AND(MAX(OFFSET(AA585,-$AN$5,0):AA585)&lt;AA586),1,IF(AND(MIN(OFFSET(AA585,-$AN$5,0):AA585)&gt;AA586),-1,AN585))</f>
        <v>-1</v>
      </c>
      <c r="AO586" s="101">
        <f ca="1">IF(AND(MAX(OFFSET(Y585,-$AP$5,0):Y585)&lt;Y586),1,IF(AND(MIN(OFFSET(Y585,-$AP$5,0):Y585)&gt;Y586),-1,AO585))</f>
        <v>1</v>
      </c>
      <c r="AP586" s="101">
        <f ca="1">IF(AND(MAX(OFFSET(Z585,-$AP$5,0):Z585)&lt;Z586),1,IF(AND(MIN(OFFSET(Z585,-$AP$5,0):Z585)&gt;Z586),-1,AP585))</f>
        <v>-1</v>
      </c>
      <c r="AQ586" s="1">
        <v>3882</v>
      </c>
      <c r="AR586" s="1">
        <v>3900</v>
      </c>
      <c r="AS586" s="1">
        <v>3880</v>
      </c>
      <c r="AT586" s="1">
        <v>3899</v>
      </c>
      <c r="AU586" s="1">
        <v>3905</v>
      </c>
      <c r="AV586" s="1">
        <v>3922</v>
      </c>
      <c r="AW586" s="1">
        <v>3878</v>
      </c>
      <c r="AX586" s="1">
        <v>3885</v>
      </c>
      <c r="AY586">
        <f t="shared" si="2"/>
        <v>-20</v>
      </c>
      <c r="AZ586">
        <f t="shared" si="3"/>
        <v>-159</v>
      </c>
      <c r="BA586">
        <f t="shared" ca="1" si="9"/>
        <v>-20</v>
      </c>
      <c r="BB586">
        <f t="shared" ca="1" si="4"/>
        <v>-178</v>
      </c>
      <c r="BC586">
        <f t="shared" si="5"/>
        <v>23</v>
      </c>
      <c r="BD586">
        <f t="shared" si="6"/>
        <v>348</v>
      </c>
      <c r="BE586">
        <f t="shared" ca="1" si="7"/>
        <v>23</v>
      </c>
      <c r="BF586">
        <f t="shared" ca="1" si="8"/>
        <v>348</v>
      </c>
    </row>
    <row r="587" spans="1:58">
      <c r="A587" s="47">
        <v>2011</v>
      </c>
      <c r="B587" s="47">
        <v>3</v>
      </c>
      <c r="C587" s="98">
        <v>40680</v>
      </c>
      <c r="D587">
        <v>12479.58</v>
      </c>
      <c r="E587">
        <v>1328.98</v>
      </c>
      <c r="F587">
        <v>2783.21</v>
      </c>
      <c r="G587">
        <v>9580</v>
      </c>
      <c r="H587">
        <v>5896</v>
      </c>
      <c r="I587">
        <v>7286</v>
      </c>
      <c r="J587">
        <v>0</v>
      </c>
      <c r="K587">
        <v>0</v>
      </c>
      <c r="L587">
        <v>1486.7</v>
      </c>
      <c r="M587">
        <v>34.002000000000002</v>
      </c>
      <c r="N587">
        <v>1768.3</v>
      </c>
      <c r="O587">
        <v>97.98</v>
      </c>
      <c r="P587">
        <v>720.25</v>
      </c>
      <c r="Q587">
        <v>1341</v>
      </c>
      <c r="R587">
        <v>12479.58</v>
      </c>
      <c r="S587">
        <v>1328.98</v>
      </c>
      <c r="T587">
        <v>2783.21</v>
      </c>
      <c r="U587">
        <v>17.55</v>
      </c>
      <c r="V587">
        <v>3.12</v>
      </c>
      <c r="W587">
        <v>1.79</v>
      </c>
      <c r="X587">
        <v>1.419</v>
      </c>
      <c r="Y587">
        <v>113.82</v>
      </c>
      <c r="Z587">
        <v>80.78</v>
      </c>
      <c r="AA587">
        <v>86.43</v>
      </c>
      <c r="AB587">
        <v>0</v>
      </c>
      <c r="AC587">
        <v>1291</v>
      </c>
      <c r="AD587">
        <v>0</v>
      </c>
      <c r="AE587">
        <v>0</v>
      </c>
      <c r="AF587">
        <v>0</v>
      </c>
      <c r="AG587">
        <v>0</v>
      </c>
      <c r="AH587">
        <v>1.78</v>
      </c>
      <c r="AI587">
        <v>3.12</v>
      </c>
      <c r="AJ587" s="101">
        <f ca="1">IF(AND(MAX(OFFSET(OFFSET(D586,0,$AJ$6),-$AJ$5,0):OFFSET(D586,0,$AJ$6))&lt;OFFSET(D586,1,$AJ$6)),1,IF(AND(MIN(OFFSET(OFFSET(D586,0,$AJ$6),-$AJ$5,0):OFFSET(D586,0,$AJ$6))&gt;OFFSET(D586,1,$AJ$6)),-1,AJ586))</f>
        <v>1</v>
      </c>
      <c r="AK587" s="101">
        <f ca="1">IF(AND(MAX(OFFSET(U586,-$AK$5,0):U586)&lt;U587),1,IF(AND(MIN(OFFSET(U586,-$AK$5,0):U586)&gt;U587),-1,AK586))</f>
        <v>1</v>
      </c>
      <c r="AL587" s="101">
        <f ca="1">IF(AND(MAX(OFFSET(AI586,-$AL$5,0):AI586)&lt;AI587),1,IF(AND(MIN(OFFSET(AI586,-$AL$5,0):AI586)&gt;AI587),-1,AL586))</f>
        <v>-1</v>
      </c>
      <c r="AM587" s="101">
        <f ca="1">IF(AND(MAX(OFFSET(V586,-$AM$5,0):V586)&lt;V587),1,IF(AND(MIN(OFFSET(V586,-$AM$5,0):V586)&gt;V587),-1,AM586))</f>
        <v>-1</v>
      </c>
      <c r="AN587" s="101">
        <f ca="1">IF(AND(MAX(OFFSET(AA586,-$AN$5,0):AA586)&lt;AA587),1,IF(AND(MIN(OFFSET(AA586,-$AN$5,0):AA586)&gt;AA587),-1,AN586))</f>
        <v>-1</v>
      </c>
      <c r="AO587" s="101">
        <f ca="1">IF(AND(MAX(OFFSET(Y586,-$AP$5,0):Y586)&lt;Y587),1,IF(AND(MIN(OFFSET(Y586,-$AP$5,0):Y586)&gt;Y587),-1,AO586))</f>
        <v>1</v>
      </c>
      <c r="AP587" s="101">
        <f ca="1">IF(AND(MAX(OFFSET(Z586,-$AP$5,0):Z586)&lt;Z587),1,IF(AND(MIN(OFFSET(Z586,-$AP$5,0):Z586)&gt;Z587),-1,AP586))</f>
        <v>-1</v>
      </c>
      <c r="AQ587" s="1">
        <v>3885</v>
      </c>
      <c r="AR587" s="1">
        <v>3923</v>
      </c>
      <c r="AS587" s="1">
        <v>3884</v>
      </c>
      <c r="AT587" s="1">
        <v>3921</v>
      </c>
      <c r="AU587" s="1">
        <v>3935</v>
      </c>
      <c r="AV587" s="1">
        <v>3940</v>
      </c>
      <c r="AW587" s="1">
        <v>3862</v>
      </c>
      <c r="AX587" s="1">
        <v>3894</v>
      </c>
      <c r="AY587">
        <f t="shared" si="2"/>
        <v>-32</v>
      </c>
      <c r="AZ587">
        <f t="shared" si="3"/>
        <v>-191</v>
      </c>
      <c r="BA587">
        <f t="shared" ca="1" si="9"/>
        <v>-32</v>
      </c>
      <c r="BB587">
        <f t="shared" ca="1" si="4"/>
        <v>-210</v>
      </c>
      <c r="BC587">
        <f t="shared" si="5"/>
        <v>50</v>
      </c>
      <c r="BD587">
        <f t="shared" si="6"/>
        <v>398</v>
      </c>
      <c r="BE587">
        <f t="shared" ca="1" si="7"/>
        <v>50</v>
      </c>
      <c r="BF587">
        <f t="shared" ca="1" si="8"/>
        <v>398</v>
      </c>
    </row>
    <row r="588" spans="1:58">
      <c r="A588" s="47">
        <v>2011</v>
      </c>
      <c r="B588" s="47">
        <v>4</v>
      </c>
      <c r="C588" s="98">
        <v>40681</v>
      </c>
      <c r="D588">
        <v>12560.18</v>
      </c>
      <c r="E588">
        <v>1340.68</v>
      </c>
      <c r="F588">
        <v>2815</v>
      </c>
      <c r="G588">
        <v>9670</v>
      </c>
      <c r="H588">
        <v>5951</v>
      </c>
      <c r="I588">
        <v>7336</v>
      </c>
      <c r="J588">
        <v>0</v>
      </c>
      <c r="K588">
        <v>0</v>
      </c>
      <c r="L588">
        <v>1496.6</v>
      </c>
      <c r="M588">
        <v>35.161999999999999</v>
      </c>
      <c r="N588">
        <v>1771.7</v>
      </c>
      <c r="O588">
        <v>100.29</v>
      </c>
      <c r="P588">
        <v>749.75</v>
      </c>
      <c r="Q588">
        <v>1379.5</v>
      </c>
      <c r="R588">
        <v>12560.18</v>
      </c>
      <c r="S588">
        <v>1340.68</v>
      </c>
      <c r="T588">
        <v>2815</v>
      </c>
      <c r="U588">
        <v>16.23</v>
      </c>
      <c r="V588">
        <v>3.17</v>
      </c>
      <c r="W588">
        <v>1.84</v>
      </c>
      <c r="X588">
        <v>1.4221999999999999</v>
      </c>
      <c r="Y588">
        <v>112.95</v>
      </c>
      <c r="Z588">
        <v>81.400000000000006</v>
      </c>
      <c r="AA588">
        <v>86.83</v>
      </c>
      <c r="AB588">
        <v>0</v>
      </c>
      <c r="AC588">
        <v>1274</v>
      </c>
      <c r="AD588">
        <v>0</v>
      </c>
      <c r="AE588">
        <v>0</v>
      </c>
      <c r="AF588">
        <v>0</v>
      </c>
      <c r="AG588">
        <v>0</v>
      </c>
      <c r="AH588">
        <v>1.84</v>
      </c>
      <c r="AI588">
        <v>3.17</v>
      </c>
      <c r="AJ588" s="101">
        <f ca="1">IF(AND(MAX(OFFSET(OFFSET(D587,0,$AJ$6),-$AJ$5,0):OFFSET(D587,0,$AJ$6))&lt;OFFSET(D587,1,$AJ$6)),1,IF(AND(MIN(OFFSET(OFFSET(D587,0,$AJ$6),-$AJ$5,0):OFFSET(D587,0,$AJ$6))&gt;OFFSET(D587,1,$AJ$6)),-1,AJ587))</f>
        <v>1</v>
      </c>
      <c r="AK588" s="101">
        <f ca="1">IF(AND(MAX(OFFSET(U587,-$AK$5,0):U587)&lt;U588),1,IF(AND(MIN(OFFSET(U587,-$AK$5,0):U587)&gt;U588),-1,AK587))</f>
        <v>-1</v>
      </c>
      <c r="AL588" s="101">
        <f ca="1">IF(AND(MAX(OFFSET(AI587,-$AL$5,0):AI587)&lt;AI588),1,IF(AND(MIN(OFFSET(AI587,-$AL$5,0):AI587)&gt;AI588),-1,AL587))</f>
        <v>-1</v>
      </c>
      <c r="AM588" s="101">
        <f ca="1">IF(AND(MAX(OFFSET(V587,-$AM$5,0):V587)&lt;V588),1,IF(AND(MIN(OFFSET(V587,-$AM$5,0):V587)&gt;V588),-1,AM587))</f>
        <v>-1</v>
      </c>
      <c r="AN588" s="101">
        <f ca="1">IF(AND(MAX(OFFSET(AA587,-$AN$5,0):AA587)&lt;AA588),1,IF(AND(MIN(OFFSET(AA587,-$AN$5,0):AA587)&gt;AA588),-1,AN587))</f>
        <v>-1</v>
      </c>
      <c r="AO588" s="101">
        <f ca="1">IF(AND(MAX(OFFSET(Y587,-$AP$5,0):Y587)&lt;Y588),1,IF(AND(MIN(OFFSET(Y587,-$AP$5,0):Y587)&gt;Y588),-1,AO587))</f>
        <v>1</v>
      </c>
      <c r="AP588" s="101">
        <f ca="1">IF(AND(MAX(OFFSET(Z587,-$AP$5,0):Z587)&lt;Z588),1,IF(AND(MIN(OFFSET(Z587,-$AP$5,0):Z587)&gt;Z588),-1,AP587))</f>
        <v>-1</v>
      </c>
      <c r="AQ588" s="1">
        <v>3903</v>
      </c>
      <c r="AR588" s="1">
        <v>3914</v>
      </c>
      <c r="AS588" s="1">
        <v>3895</v>
      </c>
      <c r="AT588" s="1">
        <v>3898</v>
      </c>
      <c r="AU588" s="1">
        <v>3897</v>
      </c>
      <c r="AV588" s="1">
        <v>3936</v>
      </c>
      <c r="AW588" s="1">
        <v>3891</v>
      </c>
      <c r="AX588" s="1">
        <v>3928</v>
      </c>
      <c r="AY588">
        <f t="shared" si="2"/>
        <v>42</v>
      </c>
      <c r="AZ588">
        <f t="shared" si="3"/>
        <v>-149</v>
      </c>
      <c r="BA588">
        <f t="shared" ca="1" si="9"/>
        <v>42</v>
      </c>
      <c r="BB588">
        <f t="shared" ca="1" si="4"/>
        <v>-168</v>
      </c>
      <c r="BC588">
        <f t="shared" si="5"/>
        <v>-6</v>
      </c>
      <c r="BD588">
        <f t="shared" si="6"/>
        <v>392</v>
      </c>
      <c r="BE588">
        <f t="shared" ca="1" si="7"/>
        <v>-6</v>
      </c>
      <c r="BF588">
        <f t="shared" ca="1" si="8"/>
        <v>392</v>
      </c>
    </row>
    <row r="589" spans="1:58">
      <c r="A589" s="47">
        <v>2011</v>
      </c>
      <c r="B589" s="47">
        <v>5</v>
      </c>
      <c r="C589" s="98">
        <v>40682</v>
      </c>
      <c r="D589">
        <v>12605.32</v>
      </c>
      <c r="E589">
        <v>1343.6</v>
      </c>
      <c r="F589">
        <v>2823.31</v>
      </c>
      <c r="G589">
        <v>9630</v>
      </c>
      <c r="H589">
        <v>5970</v>
      </c>
      <c r="I589">
        <v>7389</v>
      </c>
      <c r="J589">
        <v>0</v>
      </c>
      <c r="K589">
        <v>0</v>
      </c>
      <c r="L589">
        <v>1493.4</v>
      </c>
      <c r="M589">
        <v>35.021999999999998</v>
      </c>
      <c r="N589">
        <v>1767</v>
      </c>
      <c r="O589">
        <v>99.03</v>
      </c>
      <c r="P589">
        <v>748.25</v>
      </c>
      <c r="Q589">
        <v>1379.5</v>
      </c>
      <c r="R589">
        <v>12605.32</v>
      </c>
      <c r="S589">
        <v>1343.6</v>
      </c>
      <c r="T589">
        <v>2823.31</v>
      </c>
      <c r="U589">
        <v>15.52</v>
      </c>
      <c r="V589">
        <v>3.17</v>
      </c>
      <c r="W589">
        <v>1.82</v>
      </c>
      <c r="X589">
        <v>1.4251</v>
      </c>
      <c r="Y589">
        <v>113.39</v>
      </c>
      <c r="Z589">
        <v>81.67</v>
      </c>
      <c r="AA589">
        <v>87.01</v>
      </c>
      <c r="AB589">
        <v>0</v>
      </c>
      <c r="AC589">
        <v>1271</v>
      </c>
      <c r="AD589">
        <v>0</v>
      </c>
      <c r="AE589">
        <v>0</v>
      </c>
      <c r="AF589">
        <v>0</v>
      </c>
      <c r="AG589">
        <v>0</v>
      </c>
      <c r="AH589">
        <v>1.82</v>
      </c>
      <c r="AI589">
        <v>3.17</v>
      </c>
      <c r="AJ589" s="101">
        <f ca="1">IF(AND(MAX(OFFSET(OFFSET(D588,0,$AJ$6),-$AJ$5,0):OFFSET(D588,0,$AJ$6))&lt;OFFSET(D588,1,$AJ$6)),1,IF(AND(MIN(OFFSET(OFFSET(D588,0,$AJ$6),-$AJ$5,0):OFFSET(D588,0,$AJ$6))&gt;OFFSET(D588,1,$AJ$6)),-1,AJ588))</f>
        <v>1</v>
      </c>
      <c r="AK589" s="101">
        <f ca="1">IF(AND(MAX(OFFSET(U588,-$AK$5,0):U588)&lt;U589),1,IF(AND(MIN(OFFSET(U588,-$AK$5,0):U588)&gt;U589),-1,AK588))</f>
        <v>-1</v>
      </c>
      <c r="AL589" s="101">
        <f ca="1">IF(AND(MAX(OFFSET(AI588,-$AL$5,0):AI588)&lt;AI589),1,IF(AND(MIN(OFFSET(AI588,-$AL$5,0):AI588)&gt;AI589),-1,AL588))</f>
        <v>-1</v>
      </c>
      <c r="AM589" s="101">
        <f ca="1">IF(AND(MAX(OFFSET(V588,-$AM$5,0):V588)&lt;V589),1,IF(AND(MIN(OFFSET(V588,-$AM$5,0):V588)&gt;V589),-1,AM588))</f>
        <v>-1</v>
      </c>
      <c r="AN589" s="101">
        <f ca="1">IF(AND(MAX(OFFSET(AA588,-$AN$5,0):AA588)&lt;AA589),1,IF(AND(MIN(OFFSET(AA588,-$AN$5,0):AA588)&gt;AA589),-1,AN588))</f>
        <v>1</v>
      </c>
      <c r="AO589" s="101">
        <f ca="1">IF(AND(MAX(OFFSET(Y588,-$AP$5,0):Y588)&lt;Y589),1,IF(AND(MIN(OFFSET(Y588,-$AP$5,0):Y588)&gt;Y589),-1,AO588))</f>
        <v>1</v>
      </c>
      <c r="AP589" s="101">
        <f ca="1">IF(AND(MAX(OFFSET(Z588,-$AP$5,0):Z588)&lt;Z589),1,IF(AND(MIN(OFFSET(Z588,-$AP$5,0):Z588)&gt;Z589),-1,AP588))</f>
        <v>1</v>
      </c>
      <c r="AQ589" s="1">
        <v>3939</v>
      </c>
      <c r="AR589" s="1">
        <v>3944</v>
      </c>
      <c r="AS589" s="1">
        <v>3930</v>
      </c>
      <c r="AT589" s="1">
        <v>3932</v>
      </c>
      <c r="AU589" s="1">
        <v>3938</v>
      </c>
      <c r="AV589" s="1">
        <v>3948</v>
      </c>
      <c r="AW589" s="1">
        <v>3913</v>
      </c>
      <c r="AX589" s="1">
        <v>3925</v>
      </c>
      <c r="AY589">
        <f t="shared" si="2"/>
        <v>-1</v>
      </c>
      <c r="AZ589">
        <f t="shared" si="3"/>
        <v>-150</v>
      </c>
      <c r="BA589">
        <f t="shared" ca="1" si="9"/>
        <v>-1</v>
      </c>
      <c r="BB589">
        <f t="shared" ca="1" si="4"/>
        <v>-169</v>
      </c>
      <c r="BC589">
        <f t="shared" si="5"/>
        <v>-1</v>
      </c>
      <c r="BD589">
        <f t="shared" si="6"/>
        <v>391</v>
      </c>
      <c r="BE589">
        <f t="shared" ca="1" si="7"/>
        <v>-1</v>
      </c>
      <c r="BF589">
        <f t="shared" ca="1" si="8"/>
        <v>391</v>
      </c>
    </row>
    <row r="590" spans="1:58">
      <c r="A590" s="47">
        <v>2011</v>
      </c>
      <c r="B590" s="47">
        <v>6</v>
      </c>
      <c r="C590" s="98">
        <v>40683</v>
      </c>
      <c r="D590">
        <v>12512.04</v>
      </c>
      <c r="E590">
        <v>1333.27</v>
      </c>
      <c r="F590">
        <v>2803.32</v>
      </c>
      <c r="G590">
        <v>9620</v>
      </c>
      <c r="H590">
        <v>5970</v>
      </c>
      <c r="I590">
        <v>7389</v>
      </c>
      <c r="J590">
        <v>0</v>
      </c>
      <c r="K590">
        <v>0</v>
      </c>
      <c r="L590">
        <v>1513.6</v>
      </c>
      <c r="M590">
        <v>35.03</v>
      </c>
      <c r="N590">
        <v>1773.9</v>
      </c>
      <c r="O590">
        <v>99.91</v>
      </c>
      <c r="P590">
        <v>759.5</v>
      </c>
      <c r="Q590">
        <v>1381.5</v>
      </c>
      <c r="R590">
        <v>12512.04</v>
      </c>
      <c r="S590">
        <v>1333.27</v>
      </c>
      <c r="T590">
        <v>2803.32</v>
      </c>
      <c r="U590">
        <v>17.43</v>
      </c>
      <c r="V590">
        <v>3.15</v>
      </c>
      <c r="W590">
        <v>1.8</v>
      </c>
      <c r="X590">
        <v>1.4438</v>
      </c>
      <c r="Y590">
        <v>113.08</v>
      </c>
      <c r="Z590">
        <v>81.599999999999994</v>
      </c>
      <c r="AA590">
        <v>87.14</v>
      </c>
      <c r="AB590">
        <v>0</v>
      </c>
      <c r="AC590">
        <v>1349</v>
      </c>
      <c r="AD590">
        <v>0</v>
      </c>
      <c r="AE590">
        <v>0</v>
      </c>
      <c r="AF590">
        <v>0</v>
      </c>
      <c r="AG590">
        <v>0</v>
      </c>
      <c r="AH590">
        <v>1.79</v>
      </c>
      <c r="AI590">
        <v>3.15</v>
      </c>
      <c r="AJ590" s="101">
        <f ca="1">IF(AND(MAX(OFFSET(OFFSET(D589,0,$AJ$6),-$AJ$5,0):OFFSET(D589,0,$AJ$6))&lt;OFFSET(D589,1,$AJ$6)),1,IF(AND(MIN(OFFSET(OFFSET(D589,0,$AJ$6),-$AJ$5,0):OFFSET(D589,0,$AJ$6))&gt;OFFSET(D589,1,$AJ$6)),-1,AJ589))</f>
        <v>1</v>
      </c>
      <c r="AK590" s="101">
        <f ca="1">IF(AND(MAX(OFFSET(U589,-$AK$5,0):U589)&lt;U590),1,IF(AND(MIN(OFFSET(U589,-$AK$5,0):U589)&gt;U590),-1,AK589))</f>
        <v>1</v>
      </c>
      <c r="AL590" s="101">
        <f ca="1">IF(AND(MAX(OFFSET(AI589,-$AL$5,0):AI589)&lt;AI590),1,IF(AND(MIN(OFFSET(AI589,-$AL$5,0):AI589)&gt;AI590),-1,AL589))</f>
        <v>-1</v>
      </c>
      <c r="AM590" s="101">
        <f ca="1">IF(AND(MAX(OFFSET(V589,-$AM$5,0):V589)&lt;V590),1,IF(AND(MIN(OFFSET(V589,-$AM$5,0):V589)&gt;V590),-1,AM589))</f>
        <v>-1</v>
      </c>
      <c r="AN590" s="101">
        <f ca="1">IF(AND(MAX(OFFSET(AA589,-$AN$5,0):AA589)&lt;AA590),1,IF(AND(MIN(OFFSET(AA589,-$AN$5,0):AA589)&gt;AA590),-1,AN589))</f>
        <v>1</v>
      </c>
      <c r="AO590" s="101">
        <f ca="1">IF(AND(MAX(OFFSET(Y589,-$AP$5,0):Y589)&lt;Y590),1,IF(AND(MIN(OFFSET(Y589,-$AP$5,0):Y589)&gt;Y590),-1,AO589))</f>
        <v>1</v>
      </c>
      <c r="AP590" s="101">
        <f ca="1">IF(AND(MAX(OFFSET(Z589,-$AP$5,0):Z589)&lt;Z590),1,IF(AND(MIN(OFFSET(Z589,-$AP$5,0):Z589)&gt;Z590),-1,AP589))</f>
        <v>1</v>
      </c>
      <c r="AQ590" s="1">
        <v>3937</v>
      </c>
      <c r="AR590" s="1">
        <v>3947</v>
      </c>
      <c r="AS590" s="1">
        <v>3931</v>
      </c>
      <c r="AT590" s="1">
        <v>3947</v>
      </c>
      <c r="AU590" s="1">
        <v>3955</v>
      </c>
      <c r="AV590" s="1">
        <v>3987</v>
      </c>
      <c r="AW590" s="1">
        <v>3915</v>
      </c>
      <c r="AX590" s="1">
        <v>3982</v>
      </c>
      <c r="AY590">
        <f t="shared" ref="AY590:AY653" si="10">AQ591-AU590</f>
        <v>34</v>
      </c>
      <c r="AZ590">
        <f t="shared" ref="AZ590:AZ653" si="11">SUM(AY590,AZ589)</f>
        <v>-116</v>
      </c>
      <c r="BA590">
        <f t="shared" ca="1" si="9"/>
        <v>34</v>
      </c>
      <c r="BB590">
        <f t="shared" ref="BB590:BB653" ca="1" si="12">SUM(BA590,BB589)</f>
        <v>-135</v>
      </c>
      <c r="BC590">
        <f t="shared" ref="BC590:BC653" si="13">AU590-AQ590</f>
        <v>18</v>
      </c>
      <c r="BD590">
        <f t="shared" ref="BD590:BD653" si="14">SUM(BC590,BD589)</f>
        <v>409</v>
      </c>
      <c r="BE590">
        <f t="shared" ref="BE590:BE653" ca="1" si="15">IF(AJ589=1,BC590,"")</f>
        <v>18</v>
      </c>
      <c r="BF590">
        <f t="shared" ref="BF590:BF653" ca="1" si="16">SUM(BE590,BF589)</f>
        <v>409</v>
      </c>
    </row>
    <row r="591" spans="1:58">
      <c r="A591" s="47">
        <v>2011</v>
      </c>
      <c r="B591" s="47">
        <v>2</v>
      </c>
      <c r="C591" s="98">
        <v>40686</v>
      </c>
      <c r="D591">
        <v>12381.26</v>
      </c>
      <c r="E591">
        <v>1317.37</v>
      </c>
      <c r="F591">
        <v>2758.9</v>
      </c>
      <c r="G591">
        <v>9460</v>
      </c>
      <c r="H591">
        <v>5854</v>
      </c>
      <c r="I591">
        <v>7122</v>
      </c>
      <c r="J591">
        <v>0</v>
      </c>
      <c r="K591">
        <v>0</v>
      </c>
      <c r="L591">
        <v>1517</v>
      </c>
      <c r="M591">
        <v>35.11</v>
      </c>
      <c r="N591">
        <v>1754.2</v>
      </c>
      <c r="O591">
        <v>97.48</v>
      </c>
      <c r="P591">
        <v>754</v>
      </c>
      <c r="Q591">
        <v>1373.75</v>
      </c>
      <c r="R591">
        <v>12381.26</v>
      </c>
      <c r="S591">
        <v>1317.37</v>
      </c>
      <c r="T591">
        <v>2758.9</v>
      </c>
      <c r="U591">
        <v>18.27</v>
      </c>
      <c r="V591">
        <v>3.13</v>
      </c>
      <c r="W591">
        <v>1.79</v>
      </c>
      <c r="X591">
        <v>1.4404999999999999</v>
      </c>
      <c r="Y591">
        <v>112.3</v>
      </c>
      <c r="Z591">
        <v>81.77</v>
      </c>
      <c r="AA591">
        <v>86.16</v>
      </c>
      <c r="AB591">
        <v>0</v>
      </c>
      <c r="AC591">
        <v>1349</v>
      </c>
      <c r="AD591">
        <v>0</v>
      </c>
      <c r="AE591">
        <v>0</v>
      </c>
      <c r="AF591">
        <v>0</v>
      </c>
      <c r="AG591">
        <v>0</v>
      </c>
      <c r="AH591">
        <v>1.78</v>
      </c>
      <c r="AI591">
        <v>3.13</v>
      </c>
      <c r="AJ591" s="101">
        <f ca="1">IF(AND(MAX(OFFSET(OFFSET(D590,0,$AJ$6),-$AJ$5,0):OFFSET(D590,0,$AJ$6))&lt;OFFSET(D590,1,$AJ$6)),1,IF(AND(MIN(OFFSET(OFFSET(D590,0,$AJ$6),-$AJ$5,0):OFFSET(D590,0,$AJ$6))&gt;OFFSET(D590,1,$AJ$6)),-1,AJ590))</f>
        <v>1</v>
      </c>
      <c r="AK591" s="101">
        <f ca="1">IF(AND(MAX(OFFSET(U590,-$AK$5,0):U590)&lt;U591),1,IF(AND(MIN(OFFSET(U590,-$AK$5,0):U590)&gt;U591),-1,AK590))</f>
        <v>1</v>
      </c>
      <c r="AL591" s="101">
        <f ca="1">IF(AND(MAX(OFFSET(AI590,-$AL$5,0):AI590)&lt;AI591),1,IF(AND(MIN(OFFSET(AI590,-$AL$5,0):AI590)&gt;AI591),-1,AL590))</f>
        <v>-1</v>
      </c>
      <c r="AM591" s="101">
        <f ca="1">IF(AND(MAX(OFFSET(V590,-$AM$5,0):V590)&lt;V591),1,IF(AND(MIN(OFFSET(V590,-$AM$5,0):V590)&gt;V591),-1,AM590))</f>
        <v>-1</v>
      </c>
      <c r="AN591" s="101">
        <f ca="1">IF(AND(MAX(OFFSET(AA590,-$AN$5,0):AA590)&lt;AA591),1,IF(AND(MIN(OFFSET(AA590,-$AN$5,0):AA590)&gt;AA591),-1,AN590))</f>
        <v>1</v>
      </c>
      <c r="AO591" s="101">
        <f ca="1">IF(AND(MAX(OFFSET(Y590,-$AP$5,0):Y590)&lt;Y591),1,IF(AND(MIN(OFFSET(Y590,-$AP$5,0):Y590)&gt;Y591),-1,AO590))</f>
        <v>1</v>
      </c>
      <c r="AP591" s="101">
        <f ca="1">IF(AND(MAX(OFFSET(Z590,-$AP$5,0):Z590)&lt;Z591),1,IF(AND(MIN(OFFSET(Z590,-$AP$5,0):Z590)&gt;Z591),-1,AP590))</f>
        <v>1</v>
      </c>
      <c r="AQ591" s="1">
        <v>3989</v>
      </c>
      <c r="AR591" s="1">
        <v>3994</v>
      </c>
      <c r="AS591" s="1">
        <v>3980</v>
      </c>
      <c r="AT591" s="1">
        <v>3985</v>
      </c>
      <c r="AU591" s="1">
        <v>3962</v>
      </c>
      <c r="AV591" s="1">
        <v>4003</v>
      </c>
      <c r="AW591" s="1">
        <v>3961</v>
      </c>
      <c r="AX591" s="1">
        <v>4003</v>
      </c>
      <c r="AY591">
        <f t="shared" si="10"/>
        <v>36</v>
      </c>
      <c r="AZ591">
        <f t="shared" si="11"/>
        <v>-80</v>
      </c>
      <c r="BA591">
        <f t="shared" ca="1" si="9"/>
        <v>36</v>
      </c>
      <c r="BB591">
        <f t="shared" ca="1" si="12"/>
        <v>-99</v>
      </c>
      <c r="BC591">
        <f t="shared" si="13"/>
        <v>-27</v>
      </c>
      <c r="BD591">
        <f t="shared" si="14"/>
        <v>382</v>
      </c>
      <c r="BE591">
        <f t="shared" ca="1" si="15"/>
        <v>-27</v>
      </c>
      <c r="BF591">
        <f t="shared" ca="1" si="16"/>
        <v>382</v>
      </c>
    </row>
    <row r="592" spans="1:58">
      <c r="A592" s="47">
        <v>2011</v>
      </c>
      <c r="B592" s="47">
        <v>3</v>
      </c>
      <c r="C592" s="98">
        <v>40687</v>
      </c>
      <c r="D592">
        <v>12356.21</v>
      </c>
      <c r="E592">
        <v>1316.28</v>
      </c>
      <c r="F592">
        <v>2746.16</v>
      </c>
      <c r="G592">
        <v>9480</v>
      </c>
      <c r="H592">
        <v>5845</v>
      </c>
      <c r="I592">
        <v>7127</v>
      </c>
      <c r="J592">
        <v>0</v>
      </c>
      <c r="K592">
        <v>0</v>
      </c>
      <c r="L592">
        <v>1526.1</v>
      </c>
      <c r="M592">
        <v>36.594999999999999</v>
      </c>
      <c r="N592">
        <v>1768.6</v>
      </c>
      <c r="O592">
        <v>99.42</v>
      </c>
      <c r="P592">
        <v>733.25</v>
      </c>
      <c r="Q592">
        <v>1374.5</v>
      </c>
      <c r="R592">
        <v>12356.21</v>
      </c>
      <c r="S592">
        <v>1316.28</v>
      </c>
      <c r="T592">
        <v>2746.16</v>
      </c>
      <c r="U592">
        <v>17.82</v>
      </c>
      <c r="V592">
        <v>3.12</v>
      </c>
      <c r="W592">
        <v>1.78</v>
      </c>
      <c r="X592">
        <v>1.4435</v>
      </c>
      <c r="Y592">
        <v>112.87</v>
      </c>
      <c r="Z592">
        <v>82</v>
      </c>
      <c r="AA592">
        <v>86.5</v>
      </c>
      <c r="AB592">
        <v>0</v>
      </c>
      <c r="AC592">
        <v>1369</v>
      </c>
      <c r="AD592">
        <v>0</v>
      </c>
      <c r="AE592">
        <v>0</v>
      </c>
      <c r="AF592">
        <v>0</v>
      </c>
      <c r="AG592">
        <v>0</v>
      </c>
      <c r="AH592">
        <v>1.78</v>
      </c>
      <c r="AI592">
        <v>3.12</v>
      </c>
      <c r="AJ592" s="101">
        <f ca="1">IF(AND(MAX(OFFSET(OFFSET(D591,0,$AJ$6),-$AJ$5,0):OFFSET(D591,0,$AJ$6))&lt;OFFSET(D591,1,$AJ$6)),1,IF(AND(MIN(OFFSET(OFFSET(D591,0,$AJ$6),-$AJ$5,0):OFFSET(D591,0,$AJ$6))&gt;OFFSET(D591,1,$AJ$6)),-1,AJ591))</f>
        <v>1</v>
      </c>
      <c r="AK592" s="101">
        <f ca="1">IF(AND(MAX(OFFSET(U591,-$AK$5,0):U591)&lt;U592),1,IF(AND(MIN(OFFSET(U591,-$AK$5,0):U591)&gt;U592),-1,AK591))</f>
        <v>1</v>
      </c>
      <c r="AL592" s="101">
        <f ca="1">IF(AND(MAX(OFFSET(AI591,-$AL$5,0):AI591)&lt;AI592),1,IF(AND(MIN(OFFSET(AI591,-$AL$5,0):AI591)&gt;AI592),-1,AL591))</f>
        <v>-1</v>
      </c>
      <c r="AM592" s="101">
        <f ca="1">IF(AND(MAX(OFFSET(V591,-$AM$5,0):V591)&lt;V592),1,IF(AND(MIN(OFFSET(V591,-$AM$5,0):V591)&gt;V592),-1,AM591))</f>
        <v>-1</v>
      </c>
      <c r="AN592" s="101">
        <f ca="1">IF(AND(MAX(OFFSET(AA591,-$AN$5,0):AA591)&lt;AA592),1,IF(AND(MIN(OFFSET(AA591,-$AN$5,0):AA591)&gt;AA592),-1,AN591))</f>
        <v>1</v>
      </c>
      <c r="AO592" s="101">
        <f ca="1">IF(AND(MAX(OFFSET(Y591,-$AP$5,0):Y591)&lt;Y592),1,IF(AND(MIN(OFFSET(Y591,-$AP$5,0):Y591)&gt;Y592),-1,AO591))</f>
        <v>1</v>
      </c>
      <c r="AP592" s="101">
        <f ca="1">IF(AND(MAX(OFFSET(Z591,-$AP$5,0):Z591)&lt;Z592),1,IF(AND(MIN(OFFSET(Z591,-$AP$5,0):Z591)&gt;Z592),-1,AP591))</f>
        <v>1</v>
      </c>
      <c r="AQ592" s="1">
        <v>3998</v>
      </c>
      <c r="AR592" s="1">
        <v>4005</v>
      </c>
      <c r="AS592" s="1">
        <v>3994</v>
      </c>
      <c r="AT592" s="1">
        <v>3998</v>
      </c>
      <c r="AU592" s="1">
        <v>4005</v>
      </c>
      <c r="AV592" s="1">
        <v>4040</v>
      </c>
      <c r="AW592" s="1">
        <v>4005</v>
      </c>
      <c r="AX592" s="1">
        <v>4023</v>
      </c>
      <c r="AY592">
        <f t="shared" si="10"/>
        <v>26</v>
      </c>
      <c r="AZ592">
        <f t="shared" si="11"/>
        <v>-54</v>
      </c>
      <c r="BA592">
        <f t="shared" ca="1" si="9"/>
        <v>26</v>
      </c>
      <c r="BB592">
        <f t="shared" ca="1" si="12"/>
        <v>-73</v>
      </c>
      <c r="BC592">
        <f t="shared" si="13"/>
        <v>7</v>
      </c>
      <c r="BD592">
        <f t="shared" si="14"/>
        <v>389</v>
      </c>
      <c r="BE592">
        <f t="shared" ca="1" si="15"/>
        <v>7</v>
      </c>
      <c r="BF592">
        <f t="shared" ca="1" si="16"/>
        <v>389</v>
      </c>
    </row>
    <row r="593" spans="1:58">
      <c r="A593" s="47">
        <v>2011</v>
      </c>
      <c r="B593" s="47">
        <v>4</v>
      </c>
      <c r="C593" s="98">
        <v>40688</v>
      </c>
      <c r="D593">
        <v>12394.66</v>
      </c>
      <c r="E593">
        <v>1320.47</v>
      </c>
      <c r="F593">
        <v>2761.38</v>
      </c>
      <c r="G593">
        <v>9410</v>
      </c>
      <c r="H593">
        <v>5877</v>
      </c>
      <c r="I593">
        <v>7180</v>
      </c>
      <c r="J593">
        <v>0</v>
      </c>
      <c r="K593">
        <v>0</v>
      </c>
      <c r="L593">
        <v>1526.9</v>
      </c>
      <c r="M593">
        <v>37.92</v>
      </c>
      <c r="N593">
        <v>1786</v>
      </c>
      <c r="O593">
        <v>101.19</v>
      </c>
      <c r="P593">
        <v>742.25</v>
      </c>
      <c r="Q593">
        <v>1377.5</v>
      </c>
      <c r="R593">
        <v>12394.66</v>
      </c>
      <c r="S593">
        <v>1320.47</v>
      </c>
      <c r="T593">
        <v>2761.38</v>
      </c>
      <c r="U593">
        <v>17.07</v>
      </c>
      <c r="V593">
        <v>3.13</v>
      </c>
      <c r="W593">
        <v>1.77</v>
      </c>
      <c r="X593">
        <v>1.4337</v>
      </c>
      <c r="Y593">
        <v>112.8</v>
      </c>
      <c r="Z593">
        <v>81.94</v>
      </c>
      <c r="AA593">
        <v>86.31</v>
      </c>
      <c r="AB593">
        <v>0</v>
      </c>
      <c r="AC593">
        <v>1446</v>
      </c>
      <c r="AD593">
        <v>0</v>
      </c>
      <c r="AE593">
        <v>0</v>
      </c>
      <c r="AF593">
        <v>0</v>
      </c>
      <c r="AG593">
        <v>0</v>
      </c>
      <c r="AH593">
        <v>1.76</v>
      </c>
      <c r="AI593">
        <v>3.12</v>
      </c>
      <c r="AJ593" s="101">
        <f ca="1">IF(AND(MAX(OFFSET(OFFSET(D592,0,$AJ$6),-$AJ$5,0):OFFSET(D592,0,$AJ$6))&lt;OFFSET(D592,1,$AJ$6)),1,IF(AND(MIN(OFFSET(OFFSET(D592,0,$AJ$6),-$AJ$5,0):OFFSET(D592,0,$AJ$6))&gt;OFFSET(D592,1,$AJ$6)),-1,AJ592))</f>
        <v>1</v>
      </c>
      <c r="AK593" s="101">
        <f ca="1">IF(AND(MAX(OFFSET(U592,-$AK$5,0):U592)&lt;U593),1,IF(AND(MIN(OFFSET(U592,-$AK$5,0):U592)&gt;U593),-1,AK592))</f>
        <v>-1</v>
      </c>
      <c r="AL593" s="101">
        <f ca="1">IF(AND(MAX(OFFSET(AI592,-$AL$5,0):AI592)&lt;AI593),1,IF(AND(MIN(OFFSET(AI592,-$AL$5,0):AI592)&gt;AI593),-1,AL592))</f>
        <v>-1</v>
      </c>
      <c r="AM593" s="101">
        <f ca="1">IF(AND(MAX(OFFSET(V592,-$AM$5,0):V592)&lt;V593),1,IF(AND(MIN(OFFSET(V592,-$AM$5,0):V592)&gt;V593),-1,AM592))</f>
        <v>-1</v>
      </c>
      <c r="AN593" s="101">
        <f ca="1">IF(AND(MAX(OFFSET(AA592,-$AN$5,0):AA592)&lt;AA593),1,IF(AND(MIN(OFFSET(AA592,-$AN$5,0):AA592)&gt;AA593),-1,AN592))</f>
        <v>1</v>
      </c>
      <c r="AO593" s="101">
        <f ca="1">IF(AND(MAX(OFFSET(Y592,-$AP$5,0):Y592)&lt;Y593),1,IF(AND(MIN(OFFSET(Y592,-$AP$5,0):Y592)&gt;Y593),-1,AO592))</f>
        <v>1</v>
      </c>
      <c r="AP593" s="101">
        <f ca="1">IF(AND(MAX(OFFSET(Z592,-$AP$5,0):Z592)&lt;Z593),1,IF(AND(MIN(OFFSET(Z592,-$AP$5,0):Z592)&gt;Z593),-1,AP592))</f>
        <v>1</v>
      </c>
      <c r="AQ593" s="1">
        <v>4031</v>
      </c>
      <c r="AR593" s="1">
        <v>4034</v>
      </c>
      <c r="AS593" s="1">
        <v>4010</v>
      </c>
      <c r="AT593" s="1">
        <v>4015</v>
      </c>
      <c r="AU593" s="1">
        <v>4032</v>
      </c>
      <c r="AV593" s="1">
        <v>4042</v>
      </c>
      <c r="AW593" s="1">
        <v>4025</v>
      </c>
      <c r="AX593" s="1">
        <v>4034</v>
      </c>
      <c r="AY593">
        <f t="shared" si="10"/>
        <v>-2</v>
      </c>
      <c r="AZ593">
        <f t="shared" si="11"/>
        <v>-56</v>
      </c>
      <c r="BA593">
        <f t="shared" ref="BA593:BA656" ca="1" si="17">IF(AJ592=1,AY593,"")</f>
        <v>-2</v>
      </c>
      <c r="BB593">
        <f t="shared" ca="1" si="12"/>
        <v>-75</v>
      </c>
      <c r="BC593">
        <f t="shared" si="13"/>
        <v>1</v>
      </c>
      <c r="BD593">
        <f t="shared" si="14"/>
        <v>390</v>
      </c>
      <c r="BE593">
        <f t="shared" ca="1" si="15"/>
        <v>1</v>
      </c>
      <c r="BF593">
        <f t="shared" ca="1" si="16"/>
        <v>390</v>
      </c>
    </row>
    <row r="594" spans="1:58">
      <c r="A594" s="47">
        <v>2011</v>
      </c>
      <c r="B594" s="47">
        <v>5</v>
      </c>
      <c r="C594" s="98">
        <v>40689</v>
      </c>
      <c r="D594">
        <v>12402.76</v>
      </c>
      <c r="E594">
        <v>1325.69</v>
      </c>
      <c r="F594">
        <v>2782.92</v>
      </c>
      <c r="G594">
        <v>9550</v>
      </c>
      <c r="H594">
        <v>5909</v>
      </c>
      <c r="I594">
        <v>7158</v>
      </c>
      <c r="J594">
        <v>0</v>
      </c>
      <c r="K594">
        <v>0</v>
      </c>
      <c r="L594">
        <v>1520.5</v>
      </c>
      <c r="M594">
        <v>37.325000000000003</v>
      </c>
      <c r="N594">
        <v>1771.8</v>
      </c>
      <c r="O594">
        <v>100.1</v>
      </c>
      <c r="P594">
        <v>745.5</v>
      </c>
      <c r="Q594">
        <v>1389</v>
      </c>
      <c r="R594">
        <v>12402.76</v>
      </c>
      <c r="S594">
        <v>1325.69</v>
      </c>
      <c r="T594">
        <v>2782.92</v>
      </c>
      <c r="U594">
        <v>16.09</v>
      </c>
      <c r="V594">
        <v>3.06</v>
      </c>
      <c r="W594">
        <v>1.73</v>
      </c>
      <c r="X594">
        <v>1.4388000000000001</v>
      </c>
      <c r="Y594">
        <v>113.54</v>
      </c>
      <c r="Z594">
        <v>81.96</v>
      </c>
      <c r="AA594">
        <v>86.51</v>
      </c>
      <c r="AB594">
        <v>0</v>
      </c>
      <c r="AC594">
        <v>1446</v>
      </c>
      <c r="AD594">
        <v>0</v>
      </c>
      <c r="AE594">
        <v>0</v>
      </c>
      <c r="AF594">
        <v>0</v>
      </c>
      <c r="AG594">
        <v>0</v>
      </c>
      <c r="AH594">
        <v>1.72</v>
      </c>
      <c r="AI594">
        <v>3.06</v>
      </c>
      <c r="AJ594" s="101">
        <f ca="1">IF(AND(MAX(OFFSET(OFFSET(D593,0,$AJ$6),-$AJ$5,0):OFFSET(D593,0,$AJ$6))&lt;OFFSET(D593,1,$AJ$6)),1,IF(AND(MIN(OFFSET(OFFSET(D593,0,$AJ$6),-$AJ$5,0):OFFSET(D593,0,$AJ$6))&gt;OFFSET(D593,1,$AJ$6)),-1,AJ593))</f>
        <v>1</v>
      </c>
      <c r="AK594" s="101">
        <f ca="1">IF(AND(MAX(OFFSET(U593,-$AK$5,0):U593)&lt;U594),1,IF(AND(MIN(OFFSET(U593,-$AK$5,0):U593)&gt;U594),-1,AK593))</f>
        <v>-1</v>
      </c>
      <c r="AL594" s="101">
        <f ca="1">IF(AND(MAX(OFFSET(AI593,-$AL$5,0):AI593)&lt;AI594),1,IF(AND(MIN(OFFSET(AI593,-$AL$5,0):AI593)&gt;AI594),-1,AL593))</f>
        <v>-1</v>
      </c>
      <c r="AM594" s="101">
        <f ca="1">IF(AND(MAX(OFFSET(V593,-$AM$5,0):V593)&lt;V594),1,IF(AND(MIN(OFFSET(V593,-$AM$5,0):V593)&gt;V594),-1,AM593))</f>
        <v>-1</v>
      </c>
      <c r="AN594" s="101">
        <f ca="1">IF(AND(MAX(OFFSET(AA593,-$AN$5,0):AA593)&lt;AA594),1,IF(AND(MIN(OFFSET(AA593,-$AN$5,0):AA593)&gt;AA594),-1,AN593))</f>
        <v>1</v>
      </c>
      <c r="AO594" s="101">
        <f ca="1">IF(AND(MAX(OFFSET(Y593,-$AP$5,0):Y593)&lt;Y594),1,IF(AND(MIN(OFFSET(Y593,-$AP$5,0):Y593)&gt;Y594),-1,AO593))</f>
        <v>1</v>
      </c>
      <c r="AP594" s="101">
        <f ca="1">IF(AND(MAX(OFFSET(Z593,-$AP$5,0):Z593)&lt;Z594),1,IF(AND(MIN(OFFSET(Z593,-$AP$5,0):Z593)&gt;Z594),-1,AP593))</f>
        <v>1</v>
      </c>
      <c r="AQ594" s="1">
        <v>4030</v>
      </c>
      <c r="AR594" s="1">
        <v>4036</v>
      </c>
      <c r="AS594" s="1">
        <v>4024</v>
      </c>
      <c r="AT594" s="1">
        <v>4033</v>
      </c>
      <c r="AU594" s="1">
        <v>4030</v>
      </c>
      <c r="AV594" s="1">
        <v>4030</v>
      </c>
      <c r="AW594" s="1">
        <v>3965</v>
      </c>
      <c r="AX594" s="1">
        <v>3989</v>
      </c>
      <c r="AY594">
        <f t="shared" si="10"/>
        <v>-44</v>
      </c>
      <c r="AZ594">
        <f t="shared" si="11"/>
        <v>-100</v>
      </c>
      <c r="BA594">
        <f t="shared" ca="1" si="17"/>
        <v>-44</v>
      </c>
      <c r="BB594">
        <f t="shared" ca="1" si="12"/>
        <v>-119</v>
      </c>
      <c r="BC594">
        <f t="shared" si="13"/>
        <v>0</v>
      </c>
      <c r="BD594">
        <f t="shared" si="14"/>
        <v>390</v>
      </c>
      <c r="BE594">
        <f t="shared" ca="1" si="15"/>
        <v>0</v>
      </c>
      <c r="BF594">
        <f t="shared" ca="1" si="16"/>
        <v>390</v>
      </c>
    </row>
    <row r="595" spans="1:58">
      <c r="A595" s="47">
        <v>2011</v>
      </c>
      <c r="B595" s="47">
        <v>6</v>
      </c>
      <c r="C595" s="98">
        <v>40690</v>
      </c>
      <c r="D595">
        <v>12441.58</v>
      </c>
      <c r="E595">
        <v>1331.1</v>
      </c>
      <c r="F595">
        <v>2796.86</v>
      </c>
      <c r="G595">
        <v>9530</v>
      </c>
      <c r="H595">
        <v>5909</v>
      </c>
      <c r="I595">
        <v>7158</v>
      </c>
      <c r="J595">
        <v>0</v>
      </c>
      <c r="K595">
        <v>0</v>
      </c>
      <c r="L595">
        <v>1537.6</v>
      </c>
      <c r="M595">
        <v>37.950000000000003</v>
      </c>
      <c r="N595">
        <v>1805.1</v>
      </c>
      <c r="O595">
        <v>100.75</v>
      </c>
      <c r="P595">
        <v>758.25</v>
      </c>
      <c r="Q595">
        <v>1379</v>
      </c>
      <c r="R595">
        <v>12441.58</v>
      </c>
      <c r="S595">
        <v>1331.1</v>
      </c>
      <c r="T595">
        <v>2796.86</v>
      </c>
      <c r="U595">
        <v>15.98</v>
      </c>
      <c r="V595">
        <v>3.06</v>
      </c>
      <c r="W595">
        <v>1.71</v>
      </c>
      <c r="X595">
        <v>1.4360999999999999</v>
      </c>
      <c r="Y595">
        <v>115.05</v>
      </c>
      <c r="Z595">
        <v>81.27</v>
      </c>
      <c r="AA595">
        <v>86.53</v>
      </c>
      <c r="AB595">
        <v>0</v>
      </c>
      <c r="AC595">
        <v>1474</v>
      </c>
      <c r="AD595">
        <v>0</v>
      </c>
      <c r="AE595">
        <v>0</v>
      </c>
      <c r="AF595">
        <v>0</v>
      </c>
      <c r="AG595">
        <v>0</v>
      </c>
      <c r="AH595">
        <v>1.7</v>
      </c>
      <c r="AI595">
        <v>3.06</v>
      </c>
      <c r="AJ595" s="101">
        <f ca="1">IF(AND(MAX(OFFSET(OFFSET(D594,0,$AJ$6),-$AJ$5,0):OFFSET(D594,0,$AJ$6))&lt;OFFSET(D594,1,$AJ$6)),1,IF(AND(MIN(OFFSET(OFFSET(D594,0,$AJ$6),-$AJ$5,0):OFFSET(D594,0,$AJ$6))&gt;OFFSET(D594,1,$AJ$6)),-1,AJ594))</f>
        <v>1</v>
      </c>
      <c r="AK595" s="101">
        <f ca="1">IF(AND(MAX(OFFSET(U594,-$AK$5,0):U594)&lt;U595),1,IF(AND(MIN(OFFSET(U594,-$AK$5,0):U594)&gt;U595),-1,AK594))</f>
        <v>-1</v>
      </c>
      <c r="AL595" s="101">
        <f ca="1">IF(AND(MAX(OFFSET(AI594,-$AL$5,0):AI594)&lt;AI595),1,IF(AND(MIN(OFFSET(AI594,-$AL$5,0):AI594)&gt;AI595),-1,AL594))</f>
        <v>-1</v>
      </c>
      <c r="AM595" s="101">
        <f ca="1">IF(AND(MAX(OFFSET(V594,-$AM$5,0):V594)&lt;V595),1,IF(AND(MIN(OFFSET(V594,-$AM$5,0):V594)&gt;V595),-1,AM594))</f>
        <v>-1</v>
      </c>
      <c r="AN595" s="101">
        <f ca="1">IF(AND(MAX(OFFSET(AA594,-$AN$5,0):AA594)&lt;AA595),1,IF(AND(MIN(OFFSET(AA594,-$AN$5,0):AA594)&gt;AA595),-1,AN594))</f>
        <v>1</v>
      </c>
      <c r="AO595" s="101">
        <f ca="1">IF(AND(MAX(OFFSET(Y594,-$AP$5,0):Y594)&lt;Y595),1,IF(AND(MIN(OFFSET(Y594,-$AP$5,0):Y594)&gt;Y595),-1,AO594))</f>
        <v>1</v>
      </c>
      <c r="AP595" s="101">
        <f ca="1">IF(AND(MAX(OFFSET(Z594,-$AP$5,0):Z594)&lt;Z595),1,IF(AND(MIN(OFFSET(Z594,-$AP$5,0):Z594)&gt;Z595),-1,AP594))</f>
        <v>1</v>
      </c>
      <c r="AQ595" s="1">
        <v>3986</v>
      </c>
      <c r="AR595" s="1">
        <v>3994</v>
      </c>
      <c r="AS595" s="1">
        <v>3977</v>
      </c>
      <c r="AT595" s="1">
        <v>3982</v>
      </c>
      <c r="AU595" s="1">
        <v>3987</v>
      </c>
      <c r="AV595" s="1">
        <v>4019</v>
      </c>
      <c r="AW595" s="1">
        <v>3977</v>
      </c>
      <c r="AX595" s="1">
        <v>3998</v>
      </c>
      <c r="AY595">
        <f t="shared" si="10"/>
        <v>19</v>
      </c>
      <c r="AZ595">
        <f t="shared" si="11"/>
        <v>-81</v>
      </c>
      <c r="BA595">
        <f t="shared" ca="1" si="17"/>
        <v>19</v>
      </c>
      <c r="BB595">
        <f t="shared" ca="1" si="12"/>
        <v>-100</v>
      </c>
      <c r="BC595">
        <f t="shared" si="13"/>
        <v>1</v>
      </c>
      <c r="BD595">
        <f t="shared" si="14"/>
        <v>391</v>
      </c>
      <c r="BE595">
        <f t="shared" ca="1" si="15"/>
        <v>1</v>
      </c>
      <c r="BF595">
        <f t="shared" ca="1" si="16"/>
        <v>391</v>
      </c>
    </row>
    <row r="596" spans="1:58">
      <c r="A596" s="47">
        <v>2011</v>
      </c>
      <c r="B596" s="47">
        <v>2</v>
      </c>
      <c r="C596" s="98">
        <v>40693</v>
      </c>
      <c r="D596">
        <v>12441.58</v>
      </c>
      <c r="E596">
        <v>1331.1</v>
      </c>
      <c r="F596">
        <v>2796.86</v>
      </c>
      <c r="G596">
        <v>9520</v>
      </c>
      <c r="H596">
        <v>5937</v>
      </c>
      <c r="I596">
        <v>7170</v>
      </c>
      <c r="J596">
        <v>0</v>
      </c>
      <c r="K596">
        <v>0</v>
      </c>
      <c r="L596">
        <v>1539.8</v>
      </c>
      <c r="M596">
        <v>38.104999999999997</v>
      </c>
      <c r="N596">
        <v>1803.6</v>
      </c>
      <c r="O596">
        <v>100.38</v>
      </c>
      <c r="P596">
        <v>758.5</v>
      </c>
      <c r="Q596">
        <v>1379.75</v>
      </c>
      <c r="R596">
        <v>12441.58</v>
      </c>
      <c r="S596">
        <v>1331.1</v>
      </c>
      <c r="T596">
        <v>2796.86</v>
      </c>
      <c r="U596">
        <v>15.98</v>
      </c>
      <c r="V596">
        <v>3.06</v>
      </c>
      <c r="W596">
        <v>1.71</v>
      </c>
      <c r="X596">
        <v>1.4360999999999999</v>
      </c>
      <c r="Y596">
        <v>115.06</v>
      </c>
      <c r="Z596">
        <v>81.27</v>
      </c>
      <c r="AA596">
        <v>86.53</v>
      </c>
      <c r="AB596">
        <v>0</v>
      </c>
      <c r="AC596">
        <v>1474</v>
      </c>
      <c r="AD596">
        <v>0</v>
      </c>
      <c r="AE596">
        <v>0</v>
      </c>
      <c r="AF596">
        <v>0</v>
      </c>
      <c r="AG596">
        <v>0</v>
      </c>
      <c r="AH596">
        <v>1.7</v>
      </c>
      <c r="AI596">
        <v>3.06</v>
      </c>
      <c r="AJ596" s="101">
        <f ca="1">IF(AND(MAX(OFFSET(OFFSET(D595,0,$AJ$6),-$AJ$5,0):OFFSET(D595,0,$AJ$6))&lt;OFFSET(D595,1,$AJ$6)),1,IF(AND(MIN(OFFSET(OFFSET(D595,0,$AJ$6),-$AJ$5,0):OFFSET(D595,0,$AJ$6))&gt;OFFSET(D595,1,$AJ$6)),-1,AJ595))</f>
        <v>1</v>
      </c>
      <c r="AK596" s="101">
        <f ca="1">IF(AND(MAX(OFFSET(U595,-$AK$5,0):U595)&lt;U596),1,IF(AND(MIN(OFFSET(U595,-$AK$5,0):U595)&gt;U596),-1,AK595))</f>
        <v>-1</v>
      </c>
      <c r="AL596" s="101">
        <f ca="1">IF(AND(MAX(OFFSET(AI595,-$AL$5,0):AI595)&lt;AI596),1,IF(AND(MIN(OFFSET(AI595,-$AL$5,0):AI595)&gt;AI596),-1,AL595))</f>
        <v>-1</v>
      </c>
      <c r="AM596" s="101">
        <f ca="1">IF(AND(MAX(OFFSET(V595,-$AM$5,0):V595)&lt;V596),1,IF(AND(MIN(OFFSET(V595,-$AM$5,0):V595)&gt;V596),-1,AM595))</f>
        <v>-1</v>
      </c>
      <c r="AN596" s="101">
        <f ca="1">IF(AND(MAX(OFFSET(AA595,-$AN$5,0):AA595)&lt;AA596),1,IF(AND(MIN(OFFSET(AA595,-$AN$5,0):AA595)&gt;AA596),-1,AN595))</f>
        <v>1</v>
      </c>
      <c r="AO596" s="101">
        <f ca="1">IF(AND(MAX(OFFSET(Y595,-$AP$5,0):Y595)&lt;Y596),1,IF(AND(MIN(OFFSET(Y595,-$AP$5,0):Y595)&gt;Y596),-1,AO595))</f>
        <v>1</v>
      </c>
      <c r="AP596" s="101">
        <f ca="1">IF(AND(MAX(OFFSET(Z595,-$AP$5,0):Z595)&lt;Z596),1,IF(AND(MIN(OFFSET(Z595,-$AP$5,0):Z595)&gt;Z596),-1,AP595))</f>
        <v>1</v>
      </c>
      <c r="AQ596" s="1">
        <v>4006</v>
      </c>
      <c r="AR596" s="1">
        <v>4010</v>
      </c>
      <c r="AS596" s="1">
        <v>3998</v>
      </c>
      <c r="AT596" s="1">
        <v>3999</v>
      </c>
      <c r="AU596" s="1">
        <v>4001</v>
      </c>
      <c r="AV596" s="1">
        <v>4015</v>
      </c>
      <c r="AW596" s="1">
        <v>3998</v>
      </c>
      <c r="AX596" s="1">
        <v>4015</v>
      </c>
      <c r="AY596">
        <f t="shared" si="10"/>
        <v>9</v>
      </c>
      <c r="AZ596">
        <f t="shared" si="11"/>
        <v>-72</v>
      </c>
      <c r="BA596">
        <f t="shared" ca="1" si="17"/>
        <v>9</v>
      </c>
      <c r="BB596">
        <f t="shared" ca="1" si="12"/>
        <v>-91</v>
      </c>
      <c r="BC596">
        <f t="shared" si="13"/>
        <v>-5</v>
      </c>
      <c r="BD596">
        <f t="shared" si="14"/>
        <v>386</v>
      </c>
      <c r="BE596">
        <f t="shared" ca="1" si="15"/>
        <v>-5</v>
      </c>
      <c r="BF596">
        <f t="shared" ca="1" si="16"/>
        <v>386</v>
      </c>
    </row>
    <row r="597" spans="1:58">
      <c r="A597" s="47">
        <v>2011</v>
      </c>
      <c r="B597" s="47">
        <v>3</v>
      </c>
      <c r="C597" s="98">
        <v>40694</v>
      </c>
      <c r="D597">
        <v>12569.79</v>
      </c>
      <c r="E597">
        <v>1345.2</v>
      </c>
      <c r="F597">
        <v>2835.3</v>
      </c>
      <c r="G597">
        <v>9690</v>
      </c>
      <c r="H597">
        <v>6008</v>
      </c>
      <c r="I597">
        <v>7320</v>
      </c>
      <c r="J597">
        <v>0</v>
      </c>
      <c r="K597">
        <v>0</v>
      </c>
      <c r="L597">
        <v>1536</v>
      </c>
      <c r="M597">
        <v>38.505000000000003</v>
      </c>
      <c r="N597">
        <v>1835.2</v>
      </c>
      <c r="O597">
        <v>102.59</v>
      </c>
      <c r="P597">
        <v>747.5</v>
      </c>
      <c r="Q597">
        <v>1376</v>
      </c>
      <c r="R597">
        <v>12569.79</v>
      </c>
      <c r="S597">
        <v>1345.2</v>
      </c>
      <c r="T597">
        <v>2835.3</v>
      </c>
      <c r="U597">
        <v>15.45</v>
      </c>
      <c r="V597">
        <v>3.05</v>
      </c>
      <c r="W597">
        <v>1.69</v>
      </c>
      <c r="X597">
        <v>1.4444999999999999</v>
      </c>
      <c r="Y597">
        <v>114.85</v>
      </c>
      <c r="Z597">
        <v>80.92</v>
      </c>
      <c r="AA597">
        <v>87.02</v>
      </c>
      <c r="AB597">
        <v>0</v>
      </c>
      <c r="AC597">
        <v>1474</v>
      </c>
      <c r="AD597">
        <v>0</v>
      </c>
      <c r="AE597">
        <v>0</v>
      </c>
      <c r="AF597">
        <v>0</v>
      </c>
      <c r="AG597">
        <v>0</v>
      </c>
      <c r="AH597">
        <v>1.68</v>
      </c>
      <c r="AI597">
        <v>3.05</v>
      </c>
      <c r="AJ597" s="101">
        <f ca="1">IF(AND(MAX(OFFSET(OFFSET(D596,0,$AJ$6),-$AJ$5,0):OFFSET(D596,0,$AJ$6))&lt;OFFSET(D596,1,$AJ$6)),1,IF(AND(MIN(OFFSET(OFFSET(D596,0,$AJ$6),-$AJ$5,0):OFFSET(D596,0,$AJ$6))&gt;OFFSET(D596,1,$AJ$6)),-1,AJ596))</f>
        <v>1</v>
      </c>
      <c r="AK597" s="101">
        <f ca="1">IF(AND(MAX(OFFSET(U596,-$AK$5,0):U596)&lt;U597),1,IF(AND(MIN(OFFSET(U596,-$AK$5,0):U596)&gt;U597),-1,AK596))</f>
        <v>-1</v>
      </c>
      <c r="AL597" s="101">
        <f ca="1">IF(AND(MAX(OFFSET(AI596,-$AL$5,0):AI596)&lt;AI597),1,IF(AND(MIN(OFFSET(AI596,-$AL$5,0):AI596)&gt;AI597),-1,AL596))</f>
        <v>-1</v>
      </c>
      <c r="AM597" s="101">
        <f ca="1">IF(AND(MAX(OFFSET(V596,-$AM$5,0):V596)&lt;V597),1,IF(AND(MIN(OFFSET(V596,-$AM$5,0):V596)&gt;V597),-1,AM596))</f>
        <v>-1</v>
      </c>
      <c r="AN597" s="101">
        <f ca="1">IF(AND(MAX(OFFSET(AA596,-$AN$5,0):AA596)&lt;AA597),1,IF(AND(MIN(OFFSET(AA596,-$AN$5,0):AA596)&gt;AA597),-1,AN596))</f>
        <v>1</v>
      </c>
      <c r="AO597" s="101">
        <f ca="1">IF(AND(MAX(OFFSET(Y596,-$AP$5,0):Y596)&lt;Y597),1,IF(AND(MIN(OFFSET(Y596,-$AP$5,0):Y596)&gt;Y597),-1,AO596))</f>
        <v>1</v>
      </c>
      <c r="AP597" s="101">
        <f ca="1">IF(AND(MAX(OFFSET(Z596,-$AP$5,0):Z596)&lt;Z597),1,IF(AND(MIN(OFFSET(Z596,-$AP$5,0):Z596)&gt;Z597),-1,AP596))</f>
        <v>1</v>
      </c>
      <c r="AQ597" s="1">
        <v>4010</v>
      </c>
      <c r="AR597" s="1">
        <v>4035</v>
      </c>
      <c r="AS597" s="1">
        <v>4004</v>
      </c>
      <c r="AT597" s="1">
        <v>4029</v>
      </c>
      <c r="AU597" s="1">
        <v>4044</v>
      </c>
      <c r="AV597" s="1">
        <v>4047</v>
      </c>
      <c r="AW597" s="1">
        <v>4017</v>
      </c>
      <c r="AX597" s="1">
        <v>4028</v>
      </c>
      <c r="AY597">
        <f t="shared" si="10"/>
        <v>-18</v>
      </c>
      <c r="AZ597">
        <f t="shared" si="11"/>
        <v>-90</v>
      </c>
      <c r="BA597">
        <f t="shared" ca="1" si="17"/>
        <v>-18</v>
      </c>
      <c r="BB597">
        <f t="shared" ca="1" si="12"/>
        <v>-109</v>
      </c>
      <c r="BC597">
        <f t="shared" si="13"/>
        <v>34</v>
      </c>
      <c r="BD597">
        <f t="shared" si="14"/>
        <v>420</v>
      </c>
      <c r="BE597">
        <f t="shared" ca="1" si="15"/>
        <v>34</v>
      </c>
      <c r="BF597">
        <f t="shared" ca="1" si="16"/>
        <v>420</v>
      </c>
    </row>
    <row r="598" spans="1:58">
      <c r="A598" s="47">
        <v>2011</v>
      </c>
      <c r="B598" s="47">
        <v>4</v>
      </c>
      <c r="C598" s="98">
        <v>40695</v>
      </c>
      <c r="D598">
        <v>12290.14</v>
      </c>
      <c r="E598">
        <v>1314.55</v>
      </c>
      <c r="F598">
        <v>2769.19</v>
      </c>
      <c r="G598">
        <v>9710</v>
      </c>
      <c r="H598">
        <v>5874</v>
      </c>
      <c r="I598">
        <v>7144</v>
      </c>
      <c r="J598">
        <v>0</v>
      </c>
      <c r="K598">
        <v>0</v>
      </c>
      <c r="L598">
        <v>1541.9</v>
      </c>
      <c r="M598">
        <v>36.875</v>
      </c>
      <c r="N598">
        <v>1820.7</v>
      </c>
      <c r="O598">
        <v>99.72</v>
      </c>
      <c r="P598">
        <v>758.5</v>
      </c>
      <c r="Q598">
        <v>1386.25</v>
      </c>
      <c r="R598">
        <v>12290.14</v>
      </c>
      <c r="S598">
        <v>1314.55</v>
      </c>
      <c r="T598">
        <v>2769.19</v>
      </c>
      <c r="U598">
        <v>18.3</v>
      </c>
      <c r="V598">
        <v>2.97</v>
      </c>
      <c r="W598">
        <v>1.61</v>
      </c>
      <c r="X598">
        <v>1.4414</v>
      </c>
      <c r="Y598">
        <v>114.93</v>
      </c>
      <c r="Z598">
        <v>81.510000000000005</v>
      </c>
      <c r="AA598">
        <v>85.82</v>
      </c>
      <c r="AB598">
        <v>0</v>
      </c>
      <c r="AC598">
        <v>1480</v>
      </c>
      <c r="AD598">
        <v>0</v>
      </c>
      <c r="AE598">
        <v>0</v>
      </c>
      <c r="AF598">
        <v>0</v>
      </c>
      <c r="AG598">
        <v>0</v>
      </c>
      <c r="AH598">
        <v>1.6</v>
      </c>
      <c r="AI598">
        <v>2.96</v>
      </c>
      <c r="AJ598" s="101">
        <f ca="1">IF(AND(MAX(OFFSET(OFFSET(D597,0,$AJ$6),-$AJ$5,0):OFFSET(D597,0,$AJ$6))&lt;OFFSET(D597,1,$AJ$6)),1,IF(AND(MIN(OFFSET(OFFSET(D597,0,$AJ$6),-$AJ$5,0):OFFSET(D597,0,$AJ$6))&gt;OFFSET(D597,1,$AJ$6)),-1,AJ597))</f>
        <v>1</v>
      </c>
      <c r="AK598" s="101">
        <f ca="1">IF(AND(MAX(OFFSET(U597,-$AK$5,0):U597)&lt;U598),1,IF(AND(MIN(OFFSET(U597,-$AK$5,0):U597)&gt;U598),-1,AK597))</f>
        <v>1</v>
      </c>
      <c r="AL598" s="101">
        <f ca="1">IF(AND(MAX(OFFSET(AI597,-$AL$5,0):AI597)&lt;AI598),1,IF(AND(MIN(OFFSET(AI597,-$AL$5,0):AI597)&gt;AI598),-1,AL597))</f>
        <v>-1</v>
      </c>
      <c r="AM598" s="101">
        <f ca="1">IF(AND(MAX(OFFSET(V597,-$AM$5,0):V597)&lt;V598),1,IF(AND(MIN(OFFSET(V597,-$AM$5,0):V597)&gt;V598),-1,AM597))</f>
        <v>-1</v>
      </c>
      <c r="AN598" s="101">
        <f ca="1">IF(AND(MAX(OFFSET(AA597,-$AN$5,0):AA597)&lt;AA598),1,IF(AND(MIN(OFFSET(AA597,-$AN$5,0):AA597)&gt;AA598),-1,AN597))</f>
        <v>-1</v>
      </c>
      <c r="AO598" s="101">
        <f ca="1">IF(AND(MAX(OFFSET(Y597,-$AP$5,0):Y597)&lt;Y598),1,IF(AND(MIN(OFFSET(Y597,-$AP$5,0):Y597)&gt;Y598),-1,AO597))</f>
        <v>1</v>
      </c>
      <c r="AP598" s="101">
        <f ca="1">IF(AND(MAX(OFFSET(Z597,-$AP$5,0):Z597)&lt;Z598),1,IF(AND(MIN(OFFSET(Z597,-$AP$5,0):Z597)&gt;Z598),-1,AP597))</f>
        <v>1</v>
      </c>
      <c r="AQ598" s="1">
        <v>4026</v>
      </c>
      <c r="AR598" s="1">
        <v>4027</v>
      </c>
      <c r="AS598" s="1">
        <v>4000</v>
      </c>
      <c r="AT598" s="1">
        <v>4020</v>
      </c>
      <c r="AU598" s="1">
        <v>4020</v>
      </c>
      <c r="AV598" s="1">
        <v>4038</v>
      </c>
      <c r="AW598" s="1">
        <v>3991</v>
      </c>
      <c r="AX598" s="1">
        <v>4030</v>
      </c>
      <c r="AY598">
        <f t="shared" si="10"/>
        <v>5</v>
      </c>
      <c r="AZ598">
        <f t="shared" si="11"/>
        <v>-85</v>
      </c>
      <c r="BA598">
        <f t="shared" ca="1" si="17"/>
        <v>5</v>
      </c>
      <c r="BB598">
        <f t="shared" ca="1" si="12"/>
        <v>-104</v>
      </c>
      <c r="BC598">
        <f t="shared" si="13"/>
        <v>-6</v>
      </c>
      <c r="BD598">
        <f t="shared" si="14"/>
        <v>414</v>
      </c>
      <c r="BE598">
        <f t="shared" ca="1" si="15"/>
        <v>-6</v>
      </c>
      <c r="BF598">
        <f t="shared" ca="1" si="16"/>
        <v>414</v>
      </c>
    </row>
    <row r="599" spans="1:58">
      <c r="A599" s="47">
        <v>2011</v>
      </c>
      <c r="B599" s="47">
        <v>5</v>
      </c>
      <c r="C599" s="98">
        <v>40696</v>
      </c>
      <c r="D599">
        <v>12248.55</v>
      </c>
      <c r="E599">
        <v>1312.94</v>
      </c>
      <c r="F599">
        <v>2773.31</v>
      </c>
      <c r="G599">
        <v>9710</v>
      </c>
      <c r="H599">
        <v>5872</v>
      </c>
      <c r="I599">
        <v>7105</v>
      </c>
      <c r="J599">
        <v>0</v>
      </c>
      <c r="K599">
        <v>0</v>
      </c>
      <c r="L599">
        <v>1534.7</v>
      </c>
      <c r="M599">
        <v>36.19</v>
      </c>
      <c r="N599">
        <v>1816.3</v>
      </c>
      <c r="O599">
        <v>100.87</v>
      </c>
      <c r="P599">
        <v>766.5</v>
      </c>
      <c r="Q599">
        <v>1407</v>
      </c>
      <c r="R599">
        <v>12248.55</v>
      </c>
      <c r="S599">
        <v>1312.94</v>
      </c>
      <c r="T599">
        <v>2773.31</v>
      </c>
      <c r="U599">
        <v>18.09</v>
      </c>
      <c r="V599">
        <v>3.03</v>
      </c>
      <c r="W599">
        <v>1.65</v>
      </c>
      <c r="X599">
        <v>1.4379</v>
      </c>
      <c r="Y599">
        <v>115.09</v>
      </c>
      <c r="Z599">
        <v>80.94</v>
      </c>
      <c r="AA599">
        <v>86.45</v>
      </c>
      <c r="AB599">
        <v>0</v>
      </c>
      <c r="AC599">
        <v>1480</v>
      </c>
      <c r="AD599">
        <v>0</v>
      </c>
      <c r="AE599">
        <v>0</v>
      </c>
      <c r="AF599">
        <v>0</v>
      </c>
      <c r="AG599">
        <v>0</v>
      </c>
      <c r="AH599">
        <v>1.6</v>
      </c>
      <c r="AI599">
        <v>2.96</v>
      </c>
      <c r="AJ599" s="101">
        <f ca="1">IF(AND(MAX(OFFSET(OFFSET(D598,0,$AJ$6),-$AJ$5,0):OFFSET(D598,0,$AJ$6))&lt;OFFSET(D598,1,$AJ$6)),1,IF(AND(MIN(OFFSET(OFFSET(D598,0,$AJ$6),-$AJ$5,0):OFFSET(D598,0,$AJ$6))&gt;OFFSET(D598,1,$AJ$6)),-1,AJ598))</f>
        <v>1</v>
      </c>
      <c r="AK599" s="101">
        <f ca="1">IF(AND(MAX(OFFSET(U598,-$AK$5,0):U598)&lt;U599),1,IF(AND(MIN(OFFSET(U598,-$AK$5,0):U598)&gt;U599),-1,AK598))</f>
        <v>1</v>
      </c>
      <c r="AL599" s="101">
        <f ca="1">IF(AND(MAX(OFFSET(AI598,-$AL$5,0):AI598)&lt;AI599),1,IF(AND(MIN(OFFSET(AI598,-$AL$5,0):AI598)&gt;AI599),-1,AL598))</f>
        <v>-1</v>
      </c>
      <c r="AM599" s="101">
        <f ca="1">IF(AND(MAX(OFFSET(V598,-$AM$5,0):V598)&lt;V599),1,IF(AND(MIN(OFFSET(V598,-$AM$5,0):V598)&gt;V599),-1,AM598))</f>
        <v>-1</v>
      </c>
      <c r="AN599" s="101">
        <f ca="1">IF(AND(MAX(OFFSET(AA598,-$AN$5,0):AA598)&lt;AA599),1,IF(AND(MIN(OFFSET(AA598,-$AN$5,0):AA598)&gt;AA599),-1,AN598))</f>
        <v>-1</v>
      </c>
      <c r="AO599" s="101">
        <f ca="1">IF(AND(MAX(OFFSET(Y598,-$AP$5,0):Y598)&lt;Y599),1,IF(AND(MIN(OFFSET(Y598,-$AP$5,0):Y598)&gt;Y599),-1,AO598))</f>
        <v>1</v>
      </c>
      <c r="AP599" s="101">
        <f ca="1">IF(AND(MAX(OFFSET(Z598,-$AP$5,0):Z598)&lt;Z599),1,IF(AND(MIN(OFFSET(Z598,-$AP$5,0):Z598)&gt;Z599),-1,AP598))</f>
        <v>1</v>
      </c>
      <c r="AQ599" s="1">
        <v>4025</v>
      </c>
      <c r="AR599" s="1">
        <v>4035</v>
      </c>
      <c r="AS599" s="1">
        <v>4014</v>
      </c>
      <c r="AT599" s="1">
        <v>4015</v>
      </c>
      <c r="AU599" s="1">
        <v>4019</v>
      </c>
      <c r="AV599" s="1">
        <v>4025</v>
      </c>
      <c r="AW599" s="1">
        <v>3965</v>
      </c>
      <c r="AX599" s="1">
        <v>3996</v>
      </c>
      <c r="AY599">
        <f t="shared" si="10"/>
        <v>-20</v>
      </c>
      <c r="AZ599">
        <f t="shared" si="11"/>
        <v>-105</v>
      </c>
      <c r="BA599">
        <f t="shared" ca="1" si="17"/>
        <v>-20</v>
      </c>
      <c r="BB599">
        <f t="shared" ca="1" si="12"/>
        <v>-124</v>
      </c>
      <c r="BC599">
        <f t="shared" si="13"/>
        <v>-6</v>
      </c>
      <c r="BD599">
        <f t="shared" si="14"/>
        <v>408</v>
      </c>
      <c r="BE599">
        <f t="shared" ca="1" si="15"/>
        <v>-6</v>
      </c>
      <c r="BF599">
        <f t="shared" ca="1" si="16"/>
        <v>408</v>
      </c>
    </row>
    <row r="600" spans="1:58">
      <c r="A600" s="47">
        <v>2011</v>
      </c>
      <c r="B600" s="47">
        <v>6</v>
      </c>
      <c r="C600" s="98">
        <v>40697</v>
      </c>
      <c r="D600">
        <v>12151.26</v>
      </c>
      <c r="E600">
        <v>1300.1600000000001</v>
      </c>
      <c r="F600">
        <v>2732.78</v>
      </c>
      <c r="G600">
        <v>9535</v>
      </c>
      <c r="H600">
        <v>5872</v>
      </c>
      <c r="I600">
        <v>7105</v>
      </c>
      <c r="J600">
        <v>0</v>
      </c>
      <c r="K600">
        <v>0</v>
      </c>
      <c r="L600">
        <v>1543.6</v>
      </c>
      <c r="M600">
        <v>36.119999999999997</v>
      </c>
      <c r="N600">
        <v>1816.4</v>
      </c>
      <c r="O600">
        <v>100.57</v>
      </c>
      <c r="P600">
        <v>754</v>
      </c>
      <c r="Q600">
        <v>1414.5</v>
      </c>
      <c r="R600">
        <v>12151.26</v>
      </c>
      <c r="S600">
        <v>1300.1600000000001</v>
      </c>
      <c r="T600">
        <v>2732.78</v>
      </c>
      <c r="U600">
        <v>17.95</v>
      </c>
      <c r="V600">
        <v>3</v>
      </c>
      <c r="W600">
        <v>1.61</v>
      </c>
      <c r="X600">
        <v>1.4498</v>
      </c>
      <c r="Y600">
        <v>114.28</v>
      </c>
      <c r="Z600">
        <v>80.88</v>
      </c>
      <c r="AA600">
        <v>86.01</v>
      </c>
      <c r="AB600">
        <v>0</v>
      </c>
      <c r="AC600">
        <v>1487</v>
      </c>
      <c r="AD600">
        <v>0</v>
      </c>
      <c r="AE600">
        <v>0</v>
      </c>
      <c r="AF600">
        <v>0</v>
      </c>
      <c r="AG600">
        <v>0</v>
      </c>
      <c r="AH600">
        <v>3.25</v>
      </c>
      <c r="AI600">
        <v>6.02</v>
      </c>
      <c r="AJ600" s="101">
        <f ca="1">IF(AND(MAX(OFFSET(OFFSET(D599,0,$AJ$6),-$AJ$5,0):OFFSET(D599,0,$AJ$6))&lt;OFFSET(D599,1,$AJ$6)),1,IF(AND(MIN(OFFSET(OFFSET(D599,0,$AJ$6),-$AJ$5,0):OFFSET(D599,0,$AJ$6))&gt;OFFSET(D599,1,$AJ$6)),-1,AJ599))</f>
        <v>1</v>
      </c>
      <c r="AK600" s="101">
        <f ca="1">IF(AND(MAX(OFFSET(U599,-$AK$5,0):U599)&lt;U600),1,IF(AND(MIN(OFFSET(U599,-$AK$5,0):U599)&gt;U600),-1,AK599))</f>
        <v>-1</v>
      </c>
      <c r="AL600" s="101">
        <f ca="1">IF(AND(MAX(OFFSET(AI599,-$AL$5,0):AI599)&lt;AI600),1,IF(AND(MIN(OFFSET(AI599,-$AL$5,0):AI599)&gt;AI600),-1,AL599))</f>
        <v>1</v>
      </c>
      <c r="AM600" s="101">
        <f ca="1">IF(AND(MAX(OFFSET(V599,-$AM$5,0):V599)&lt;V600),1,IF(AND(MIN(OFFSET(V599,-$AM$5,0):V599)&gt;V600),-1,AM599))</f>
        <v>-1</v>
      </c>
      <c r="AN600" s="101">
        <f ca="1">IF(AND(MAX(OFFSET(AA599,-$AN$5,0):AA599)&lt;AA600),1,IF(AND(MIN(OFFSET(AA599,-$AN$5,0):AA599)&gt;AA600),-1,AN599))</f>
        <v>-1</v>
      </c>
      <c r="AO600" s="101">
        <f ca="1">IF(AND(MAX(OFFSET(Y599,-$AP$5,0):Y599)&lt;Y600),1,IF(AND(MIN(OFFSET(Y599,-$AP$5,0):Y599)&gt;Y600),-1,AO599))</f>
        <v>1</v>
      </c>
      <c r="AP600" s="101">
        <f ca="1">IF(AND(MAX(OFFSET(Z599,-$AP$5,0):Z599)&lt;Z600),1,IF(AND(MIN(OFFSET(Z599,-$AP$5,0):Z599)&gt;Z600),-1,AP599))</f>
        <v>-1</v>
      </c>
      <c r="AQ600" s="1">
        <v>3999</v>
      </c>
      <c r="AR600" s="1">
        <v>4000</v>
      </c>
      <c r="AS600" s="1">
        <v>3978</v>
      </c>
      <c r="AT600" s="1">
        <v>3981</v>
      </c>
      <c r="AU600" s="1">
        <v>3979</v>
      </c>
      <c r="AV600" s="1">
        <v>4008</v>
      </c>
      <c r="AW600" s="1">
        <v>3954</v>
      </c>
      <c r="AX600" s="1">
        <v>3987</v>
      </c>
      <c r="AY600">
        <f t="shared" si="10"/>
        <v>15</v>
      </c>
      <c r="AZ600">
        <f t="shared" si="11"/>
        <v>-90</v>
      </c>
      <c r="BA600">
        <f t="shared" ca="1" si="17"/>
        <v>15</v>
      </c>
      <c r="BB600">
        <f t="shared" ca="1" si="12"/>
        <v>-109</v>
      </c>
      <c r="BC600">
        <f t="shared" si="13"/>
        <v>-20</v>
      </c>
      <c r="BD600">
        <f t="shared" si="14"/>
        <v>388</v>
      </c>
      <c r="BE600">
        <f t="shared" ca="1" si="15"/>
        <v>-20</v>
      </c>
      <c r="BF600">
        <f t="shared" ca="1" si="16"/>
        <v>388</v>
      </c>
    </row>
    <row r="601" spans="1:58">
      <c r="A601" s="47">
        <v>2011</v>
      </c>
      <c r="B601" s="47">
        <v>2</v>
      </c>
      <c r="C601" s="98">
        <v>40700</v>
      </c>
      <c r="D601">
        <v>12089.96</v>
      </c>
      <c r="E601">
        <v>1286.17</v>
      </c>
      <c r="F601">
        <v>2702.56</v>
      </c>
      <c r="G601">
        <v>9400</v>
      </c>
      <c r="H601">
        <v>5829</v>
      </c>
      <c r="I601">
        <v>7036</v>
      </c>
      <c r="J601">
        <v>0</v>
      </c>
      <c r="K601">
        <v>0</v>
      </c>
      <c r="L601">
        <v>1544.8</v>
      </c>
      <c r="M601">
        <v>36.78</v>
      </c>
      <c r="N601">
        <v>1813.8</v>
      </c>
      <c r="O601">
        <v>98.78</v>
      </c>
      <c r="P601">
        <v>733</v>
      </c>
      <c r="Q601">
        <v>1383.25</v>
      </c>
      <c r="R601">
        <v>12089.96</v>
      </c>
      <c r="S601">
        <v>1286.17</v>
      </c>
      <c r="T601">
        <v>2702.56</v>
      </c>
      <c r="U601">
        <v>18.489999999999998</v>
      </c>
      <c r="V601">
        <v>3</v>
      </c>
      <c r="W601">
        <v>1.6</v>
      </c>
      <c r="X601">
        <v>1.4505999999999999</v>
      </c>
      <c r="Y601">
        <v>113.92</v>
      </c>
      <c r="Z601">
        <v>80.22</v>
      </c>
      <c r="AA601">
        <v>85.8</v>
      </c>
      <c r="AB601">
        <v>0</v>
      </c>
      <c r="AC601">
        <v>1489</v>
      </c>
      <c r="AD601">
        <v>0</v>
      </c>
      <c r="AE601">
        <v>0</v>
      </c>
      <c r="AF601">
        <v>0</v>
      </c>
      <c r="AG601">
        <v>0</v>
      </c>
      <c r="AH601">
        <v>1.59</v>
      </c>
      <c r="AI601">
        <v>3</v>
      </c>
      <c r="AJ601" s="101">
        <f ca="1">IF(AND(MAX(OFFSET(OFFSET(D600,0,$AJ$6),-$AJ$5,0):OFFSET(D600,0,$AJ$6))&lt;OFFSET(D600,1,$AJ$6)),1,IF(AND(MIN(OFFSET(OFFSET(D600,0,$AJ$6),-$AJ$5,0):OFFSET(D600,0,$AJ$6))&gt;OFFSET(D600,1,$AJ$6)),-1,AJ600))</f>
        <v>1</v>
      </c>
      <c r="AK601" s="101">
        <f ca="1">IF(AND(MAX(OFFSET(U600,-$AK$5,0):U600)&lt;U601),1,IF(AND(MIN(OFFSET(U600,-$AK$5,0):U600)&gt;U601),-1,AK600))</f>
        <v>1</v>
      </c>
      <c r="AL601" s="101">
        <f ca="1">IF(AND(MAX(OFFSET(AI600,-$AL$5,0):AI600)&lt;AI601),1,IF(AND(MIN(OFFSET(AI600,-$AL$5,0):AI600)&gt;AI601),-1,AL600))</f>
        <v>1</v>
      </c>
      <c r="AM601" s="101">
        <f ca="1">IF(AND(MAX(OFFSET(V600,-$AM$5,0):V600)&lt;V601),1,IF(AND(MIN(OFFSET(V600,-$AM$5,0):V600)&gt;V601),-1,AM600))</f>
        <v>-1</v>
      </c>
      <c r="AN601" s="101">
        <f ca="1">IF(AND(MAX(OFFSET(AA600,-$AN$5,0):AA600)&lt;AA601),1,IF(AND(MIN(OFFSET(AA600,-$AN$5,0):AA600)&gt;AA601),-1,AN600))</f>
        <v>-1</v>
      </c>
      <c r="AO601" s="101">
        <f ca="1">IF(AND(MAX(OFFSET(Y600,-$AP$5,0):Y600)&lt;Y601),1,IF(AND(MIN(OFFSET(Y600,-$AP$5,0):Y600)&gt;Y601),-1,AO600))</f>
        <v>1</v>
      </c>
      <c r="AP601" s="101">
        <f ca="1">IF(AND(MAX(OFFSET(Z600,-$AP$5,0):Z600)&lt;Z601),1,IF(AND(MIN(OFFSET(Z600,-$AP$5,0):Z600)&gt;Z601),-1,AP600))</f>
        <v>-1</v>
      </c>
      <c r="AQ601" s="1">
        <v>3994</v>
      </c>
      <c r="AR601" s="1">
        <v>4004</v>
      </c>
      <c r="AS601" s="1">
        <v>3992</v>
      </c>
      <c r="AT601" s="1">
        <v>4004</v>
      </c>
      <c r="AU601" s="1">
        <v>3993</v>
      </c>
      <c r="AV601" s="1">
        <v>4015</v>
      </c>
      <c r="AW601" s="1">
        <v>3982</v>
      </c>
      <c r="AX601" s="1">
        <v>3986</v>
      </c>
      <c r="AY601">
        <f t="shared" si="10"/>
        <v>-5</v>
      </c>
      <c r="AZ601">
        <f t="shared" si="11"/>
        <v>-95</v>
      </c>
      <c r="BA601">
        <f t="shared" ca="1" si="17"/>
        <v>-5</v>
      </c>
      <c r="BB601">
        <f t="shared" ca="1" si="12"/>
        <v>-114</v>
      </c>
      <c r="BC601">
        <f t="shared" si="13"/>
        <v>-1</v>
      </c>
      <c r="BD601">
        <f t="shared" si="14"/>
        <v>387</v>
      </c>
      <c r="BE601">
        <f t="shared" ca="1" si="15"/>
        <v>-1</v>
      </c>
      <c r="BF601">
        <f t="shared" ca="1" si="16"/>
        <v>387</v>
      </c>
    </row>
    <row r="602" spans="1:58">
      <c r="A602" s="47">
        <v>2011</v>
      </c>
      <c r="B602" s="47">
        <v>3</v>
      </c>
      <c r="C602" s="98">
        <v>40701</v>
      </c>
      <c r="D602">
        <v>12070.81</v>
      </c>
      <c r="E602">
        <v>1284.94</v>
      </c>
      <c r="F602">
        <v>2701.56</v>
      </c>
      <c r="G602">
        <v>9450</v>
      </c>
      <c r="H602">
        <v>5850</v>
      </c>
      <c r="I602">
        <v>7085</v>
      </c>
      <c r="J602">
        <v>0</v>
      </c>
      <c r="K602">
        <v>0</v>
      </c>
      <c r="L602">
        <v>1545.5</v>
      </c>
      <c r="M602">
        <v>37.159999999999997</v>
      </c>
      <c r="N602">
        <v>1836.8</v>
      </c>
      <c r="O602">
        <v>99.5</v>
      </c>
      <c r="P602">
        <v>736.75</v>
      </c>
      <c r="Q602">
        <v>1394</v>
      </c>
      <c r="R602">
        <v>12070.81</v>
      </c>
      <c r="S602">
        <v>1284.94</v>
      </c>
      <c r="T602">
        <v>2701.56</v>
      </c>
      <c r="U602">
        <v>18.07</v>
      </c>
      <c r="V602">
        <v>3.01</v>
      </c>
      <c r="W602">
        <v>1.59</v>
      </c>
      <c r="X602">
        <v>1.4442999999999999</v>
      </c>
      <c r="Y602">
        <v>114.26</v>
      </c>
      <c r="Z602">
        <v>80.09</v>
      </c>
      <c r="AA602">
        <v>85.75</v>
      </c>
      <c r="AB602">
        <v>0</v>
      </c>
      <c r="AC602">
        <v>1484</v>
      </c>
      <c r="AD602">
        <v>0</v>
      </c>
      <c r="AE602">
        <v>0</v>
      </c>
      <c r="AF602">
        <v>0</v>
      </c>
      <c r="AG602">
        <v>0</v>
      </c>
      <c r="AH602">
        <v>1.59</v>
      </c>
      <c r="AI602">
        <v>3.01</v>
      </c>
      <c r="AJ602" s="101">
        <f ca="1">IF(AND(MAX(OFFSET(OFFSET(D601,0,$AJ$6),-$AJ$5,0):OFFSET(D601,0,$AJ$6))&lt;OFFSET(D601,1,$AJ$6)),1,IF(AND(MIN(OFFSET(OFFSET(D601,0,$AJ$6),-$AJ$5,0):OFFSET(D601,0,$AJ$6))&gt;OFFSET(D601,1,$AJ$6)),-1,AJ601))</f>
        <v>1</v>
      </c>
      <c r="AK602" s="101">
        <f ca="1">IF(AND(MAX(OFFSET(U601,-$AK$5,0):U601)&lt;U602),1,IF(AND(MIN(OFFSET(U601,-$AK$5,0):U601)&gt;U602),-1,AK601))</f>
        <v>1</v>
      </c>
      <c r="AL602" s="101">
        <f ca="1">IF(AND(MAX(OFFSET(AI601,-$AL$5,0):AI601)&lt;AI602),1,IF(AND(MIN(OFFSET(AI601,-$AL$5,0):AI601)&gt;AI602),-1,AL601))</f>
        <v>1</v>
      </c>
      <c r="AM602" s="101">
        <f ca="1">IF(AND(MAX(OFFSET(V601,-$AM$5,0):V601)&lt;V602),1,IF(AND(MIN(OFFSET(V601,-$AM$5,0):V601)&gt;V602),-1,AM601))</f>
        <v>-1</v>
      </c>
      <c r="AN602" s="101">
        <f ca="1">IF(AND(MAX(OFFSET(AA601,-$AN$5,0):AA601)&lt;AA602),1,IF(AND(MIN(OFFSET(AA601,-$AN$5,0):AA601)&gt;AA602),-1,AN601))</f>
        <v>-1</v>
      </c>
      <c r="AO602" s="101">
        <f ca="1">IF(AND(MAX(OFFSET(Y601,-$AP$5,0):Y601)&lt;Y602),1,IF(AND(MIN(OFFSET(Y601,-$AP$5,0):Y601)&gt;Y602),-1,AO601))</f>
        <v>1</v>
      </c>
      <c r="AP602" s="101">
        <f ca="1">IF(AND(MAX(OFFSET(Z601,-$AP$5,0):Z601)&lt;Z602),1,IF(AND(MIN(OFFSET(Z601,-$AP$5,0):Z601)&gt;Z602),-1,AP601))</f>
        <v>-1</v>
      </c>
      <c r="AQ602" s="1">
        <v>3988</v>
      </c>
      <c r="AR602" s="1">
        <v>4001</v>
      </c>
      <c r="AS602" s="1">
        <v>3987</v>
      </c>
      <c r="AT602" s="1">
        <v>4001</v>
      </c>
      <c r="AU602" s="1">
        <v>3997</v>
      </c>
      <c r="AV602" s="1">
        <v>4007</v>
      </c>
      <c r="AW602" s="1">
        <v>3973</v>
      </c>
      <c r="AX602" s="1">
        <v>3989</v>
      </c>
      <c r="AY602">
        <f t="shared" si="10"/>
        <v>-5</v>
      </c>
      <c r="AZ602">
        <f t="shared" si="11"/>
        <v>-100</v>
      </c>
      <c r="BA602">
        <f t="shared" ca="1" si="17"/>
        <v>-5</v>
      </c>
      <c r="BB602">
        <f t="shared" ca="1" si="12"/>
        <v>-119</v>
      </c>
      <c r="BC602">
        <f t="shared" si="13"/>
        <v>9</v>
      </c>
      <c r="BD602">
        <f t="shared" si="14"/>
        <v>396</v>
      </c>
      <c r="BE602">
        <f t="shared" ca="1" si="15"/>
        <v>9</v>
      </c>
      <c r="BF602">
        <f t="shared" ca="1" si="16"/>
        <v>396</v>
      </c>
    </row>
    <row r="603" spans="1:58">
      <c r="A603" s="47">
        <v>2011</v>
      </c>
      <c r="B603" s="47">
        <v>4</v>
      </c>
      <c r="C603" s="98">
        <v>40702</v>
      </c>
      <c r="D603">
        <v>12048.94</v>
      </c>
      <c r="E603">
        <v>1279.56</v>
      </c>
      <c r="F603">
        <v>2675.38</v>
      </c>
      <c r="G603">
        <v>9460</v>
      </c>
      <c r="H603">
        <v>5790</v>
      </c>
      <c r="I603">
        <v>7039</v>
      </c>
      <c r="J603">
        <v>0</v>
      </c>
      <c r="K603">
        <v>0</v>
      </c>
      <c r="L603">
        <v>1538.5</v>
      </c>
      <c r="M603">
        <v>36.79</v>
      </c>
      <c r="N603">
        <v>1825.1</v>
      </c>
      <c r="O603">
        <v>100.78</v>
      </c>
      <c r="P603">
        <v>764.25</v>
      </c>
      <c r="Q603">
        <v>1392.5</v>
      </c>
      <c r="R603">
        <v>12048.94</v>
      </c>
      <c r="S603">
        <v>1279.56</v>
      </c>
      <c r="T603">
        <v>2675.38</v>
      </c>
      <c r="U603">
        <v>18.79</v>
      </c>
      <c r="V603">
        <v>2.96</v>
      </c>
      <c r="W603">
        <v>1.52</v>
      </c>
      <c r="X603">
        <v>1.4442999999999999</v>
      </c>
      <c r="Y603">
        <v>112.97</v>
      </c>
      <c r="Z603">
        <v>80.08</v>
      </c>
      <c r="AA603">
        <v>84.82</v>
      </c>
      <c r="AB603">
        <v>0</v>
      </c>
      <c r="AC603">
        <v>1456</v>
      </c>
      <c r="AD603">
        <v>0</v>
      </c>
      <c r="AE603">
        <v>0</v>
      </c>
      <c r="AF603">
        <v>0</v>
      </c>
      <c r="AG603">
        <v>0</v>
      </c>
      <c r="AH603">
        <v>1.51</v>
      </c>
      <c r="AI603">
        <v>2.96</v>
      </c>
      <c r="AJ603" s="101">
        <f ca="1">IF(AND(MAX(OFFSET(OFFSET(D602,0,$AJ$6),-$AJ$5,0):OFFSET(D602,0,$AJ$6))&lt;OFFSET(D602,1,$AJ$6)),1,IF(AND(MIN(OFFSET(OFFSET(D602,0,$AJ$6),-$AJ$5,0):OFFSET(D602,0,$AJ$6))&gt;OFFSET(D602,1,$AJ$6)),-1,AJ602))</f>
        <v>1</v>
      </c>
      <c r="AK603" s="101">
        <f ca="1">IF(AND(MAX(OFFSET(U602,-$AK$5,0):U602)&lt;U603),1,IF(AND(MIN(OFFSET(U602,-$AK$5,0):U602)&gt;U603),-1,AK602))</f>
        <v>1</v>
      </c>
      <c r="AL603" s="101">
        <f ca="1">IF(AND(MAX(OFFSET(AI602,-$AL$5,0):AI602)&lt;AI603),1,IF(AND(MIN(OFFSET(AI602,-$AL$5,0):AI602)&gt;AI603),-1,AL602))</f>
        <v>1</v>
      </c>
      <c r="AM603" s="101">
        <f ca="1">IF(AND(MAX(OFFSET(V602,-$AM$5,0):V602)&lt;V603),1,IF(AND(MIN(OFFSET(V602,-$AM$5,0):V602)&gt;V603),-1,AM602))</f>
        <v>-1</v>
      </c>
      <c r="AN603" s="101">
        <f ca="1">IF(AND(MAX(OFFSET(AA602,-$AN$5,0):AA602)&lt;AA603),1,IF(AND(MIN(OFFSET(AA602,-$AN$5,0):AA602)&gt;AA603),-1,AN602))</f>
        <v>-1</v>
      </c>
      <c r="AO603" s="101">
        <f ca="1">IF(AND(MAX(OFFSET(Y602,-$AP$5,0):Y602)&lt;Y603),1,IF(AND(MIN(OFFSET(Y602,-$AP$5,0):Y602)&gt;Y603),-1,AO602))</f>
        <v>1</v>
      </c>
      <c r="AP603" s="101">
        <f ca="1">IF(AND(MAX(OFFSET(Z602,-$AP$5,0):Z602)&lt;Z603),1,IF(AND(MIN(OFFSET(Z602,-$AP$5,0):Z602)&gt;Z603),-1,AP602))</f>
        <v>-1</v>
      </c>
      <c r="AQ603" s="1">
        <v>3992</v>
      </c>
      <c r="AR603" s="1">
        <v>3994</v>
      </c>
      <c r="AS603" s="1">
        <v>3963</v>
      </c>
      <c r="AT603" s="1">
        <v>3973</v>
      </c>
      <c r="AU603" s="1">
        <v>3958</v>
      </c>
      <c r="AV603" s="1">
        <v>3974</v>
      </c>
      <c r="AW603" s="1">
        <v>3938</v>
      </c>
      <c r="AX603" s="1">
        <v>3954</v>
      </c>
      <c r="AY603">
        <f t="shared" si="10"/>
        <v>-3</v>
      </c>
      <c r="AZ603">
        <f t="shared" si="11"/>
        <v>-103</v>
      </c>
      <c r="BA603">
        <f t="shared" ca="1" si="17"/>
        <v>-3</v>
      </c>
      <c r="BB603">
        <f t="shared" ca="1" si="12"/>
        <v>-122</v>
      </c>
      <c r="BC603">
        <f t="shared" si="13"/>
        <v>-34</v>
      </c>
      <c r="BD603">
        <f t="shared" si="14"/>
        <v>362</v>
      </c>
      <c r="BE603">
        <f t="shared" ca="1" si="15"/>
        <v>-34</v>
      </c>
      <c r="BF603">
        <f t="shared" ca="1" si="16"/>
        <v>362</v>
      </c>
    </row>
    <row r="604" spans="1:58">
      <c r="A604" s="47">
        <v>2011</v>
      </c>
      <c r="B604" s="47">
        <v>5</v>
      </c>
      <c r="C604" s="98">
        <v>40703</v>
      </c>
      <c r="D604">
        <v>12124.36</v>
      </c>
      <c r="E604">
        <v>1289</v>
      </c>
      <c r="F604">
        <v>2684.87</v>
      </c>
      <c r="G604">
        <v>9490</v>
      </c>
      <c r="H604">
        <v>5864</v>
      </c>
      <c r="I604">
        <v>7174</v>
      </c>
      <c r="J604">
        <v>0</v>
      </c>
      <c r="K604">
        <v>0</v>
      </c>
      <c r="L604">
        <v>1545.4</v>
      </c>
      <c r="M604">
        <v>36.79</v>
      </c>
      <c r="N604">
        <v>1845.2</v>
      </c>
      <c r="O604">
        <v>101.87</v>
      </c>
      <c r="P604">
        <v>785.75</v>
      </c>
      <c r="Q604">
        <v>1386.75</v>
      </c>
      <c r="R604">
        <v>12124.36</v>
      </c>
      <c r="S604">
        <v>1289</v>
      </c>
      <c r="T604">
        <v>2684.87</v>
      </c>
      <c r="U604">
        <v>17.77</v>
      </c>
      <c r="V604">
        <v>3</v>
      </c>
      <c r="W604">
        <v>1.59</v>
      </c>
      <c r="X604">
        <v>1.4267000000000001</v>
      </c>
      <c r="Y604">
        <v>110.83</v>
      </c>
      <c r="Z604">
        <v>79.88</v>
      </c>
      <c r="AA604">
        <v>85.32</v>
      </c>
      <c r="AB604">
        <v>0</v>
      </c>
      <c r="AC604">
        <v>1434</v>
      </c>
      <c r="AD604">
        <v>0</v>
      </c>
      <c r="AE604">
        <v>0</v>
      </c>
      <c r="AF604">
        <v>0</v>
      </c>
      <c r="AG604">
        <v>0</v>
      </c>
      <c r="AH604">
        <v>1.58</v>
      </c>
      <c r="AI604">
        <v>2.99</v>
      </c>
      <c r="AJ604" s="101">
        <f ca="1">IF(AND(MAX(OFFSET(OFFSET(D603,0,$AJ$6),-$AJ$5,0):OFFSET(D603,0,$AJ$6))&lt;OFFSET(D603,1,$AJ$6)),1,IF(AND(MIN(OFFSET(OFFSET(D603,0,$AJ$6),-$AJ$5,0):OFFSET(D603,0,$AJ$6))&gt;OFFSET(D603,1,$AJ$6)),-1,AJ603))</f>
        <v>1</v>
      </c>
      <c r="AK604" s="101">
        <f ca="1">IF(AND(MAX(OFFSET(U603,-$AK$5,0):U603)&lt;U604),1,IF(AND(MIN(OFFSET(U603,-$AK$5,0):U603)&gt;U604),-1,AK603))</f>
        <v>-1</v>
      </c>
      <c r="AL604" s="101">
        <f ca="1">IF(AND(MAX(OFFSET(AI603,-$AL$5,0):AI603)&lt;AI604),1,IF(AND(MIN(OFFSET(AI603,-$AL$5,0):AI603)&gt;AI604),-1,AL603))</f>
        <v>1</v>
      </c>
      <c r="AM604" s="101">
        <f ca="1">IF(AND(MAX(OFFSET(V603,-$AM$5,0):V603)&lt;V604),1,IF(AND(MIN(OFFSET(V603,-$AM$5,0):V603)&gt;V604),-1,AM603))</f>
        <v>-1</v>
      </c>
      <c r="AN604" s="101">
        <f ca="1">IF(AND(MAX(OFFSET(AA603,-$AN$5,0):AA603)&lt;AA604),1,IF(AND(MIN(OFFSET(AA603,-$AN$5,0):AA603)&gt;AA604),-1,AN603))</f>
        <v>-1</v>
      </c>
      <c r="AO604" s="101">
        <f ca="1">IF(AND(MAX(OFFSET(Y603,-$AP$5,0):Y603)&lt;Y604),1,IF(AND(MIN(OFFSET(Y603,-$AP$5,0):Y603)&gt;Y604),-1,AO603))</f>
        <v>-1</v>
      </c>
      <c r="AP604" s="101">
        <f ca="1">IF(AND(MAX(OFFSET(Z603,-$AP$5,0):Z603)&lt;Z604),1,IF(AND(MIN(OFFSET(Z603,-$AP$5,0):Z603)&gt;Z604),-1,AP603))</f>
        <v>-1</v>
      </c>
      <c r="AQ604" s="1">
        <v>3955</v>
      </c>
      <c r="AR604" s="1">
        <v>3976</v>
      </c>
      <c r="AS604" s="1">
        <v>3954</v>
      </c>
      <c r="AT604" s="1">
        <v>3962</v>
      </c>
      <c r="AU604" s="1">
        <v>3966</v>
      </c>
      <c r="AV604" s="1">
        <v>4001</v>
      </c>
      <c r="AW604" s="1">
        <v>3956</v>
      </c>
      <c r="AX604" s="1">
        <v>3996</v>
      </c>
      <c r="AY604">
        <f t="shared" si="10"/>
        <v>30</v>
      </c>
      <c r="AZ604">
        <f t="shared" si="11"/>
        <v>-73</v>
      </c>
      <c r="BA604">
        <f t="shared" ca="1" si="17"/>
        <v>30</v>
      </c>
      <c r="BB604">
        <f t="shared" ca="1" si="12"/>
        <v>-92</v>
      </c>
      <c r="BC604">
        <f t="shared" si="13"/>
        <v>11</v>
      </c>
      <c r="BD604">
        <f t="shared" si="14"/>
        <v>373</v>
      </c>
      <c r="BE604">
        <f t="shared" ca="1" si="15"/>
        <v>11</v>
      </c>
      <c r="BF604">
        <f t="shared" ca="1" si="16"/>
        <v>373</v>
      </c>
    </row>
    <row r="605" spans="1:58">
      <c r="A605" s="47">
        <v>2011</v>
      </c>
      <c r="B605" s="47">
        <v>6</v>
      </c>
      <c r="C605" s="98">
        <v>40704</v>
      </c>
      <c r="D605">
        <v>11951.91</v>
      </c>
      <c r="E605">
        <v>1270.98</v>
      </c>
      <c r="F605">
        <v>2643.73</v>
      </c>
      <c r="G605">
        <v>9500</v>
      </c>
      <c r="H605">
        <v>5864</v>
      </c>
      <c r="I605">
        <v>7174</v>
      </c>
      <c r="J605">
        <v>0</v>
      </c>
      <c r="K605">
        <v>0</v>
      </c>
      <c r="L605">
        <v>1532.5</v>
      </c>
      <c r="M605">
        <v>36.18</v>
      </c>
      <c r="N605">
        <v>1828.1</v>
      </c>
      <c r="O605">
        <v>98.92</v>
      </c>
      <c r="P605">
        <v>711</v>
      </c>
      <c r="Q605">
        <v>1382.5</v>
      </c>
      <c r="R605">
        <v>11951.91</v>
      </c>
      <c r="S605">
        <v>1270.98</v>
      </c>
      <c r="T605">
        <v>2643.73</v>
      </c>
      <c r="U605">
        <v>18.86</v>
      </c>
      <c r="V605">
        <v>2.97</v>
      </c>
      <c r="W605">
        <v>1.57</v>
      </c>
      <c r="X605">
        <v>1.4196</v>
      </c>
      <c r="Y605">
        <v>110.64</v>
      </c>
      <c r="Z605">
        <v>80.349999999999994</v>
      </c>
      <c r="AA605">
        <v>84.56</v>
      </c>
      <c r="AB605">
        <v>0</v>
      </c>
      <c r="AC605">
        <v>1418</v>
      </c>
      <c r="AD605">
        <v>0</v>
      </c>
      <c r="AE605">
        <v>0</v>
      </c>
      <c r="AF605">
        <v>0</v>
      </c>
      <c r="AG605">
        <v>0</v>
      </c>
      <c r="AH605">
        <v>1.56</v>
      </c>
      <c r="AI605">
        <v>2.97</v>
      </c>
      <c r="AJ605" s="101">
        <f ca="1">IF(AND(MAX(OFFSET(OFFSET(D604,0,$AJ$6),-$AJ$5,0):OFFSET(D604,0,$AJ$6))&lt;OFFSET(D604,1,$AJ$6)),1,IF(AND(MIN(OFFSET(OFFSET(D604,0,$AJ$6),-$AJ$5,0):OFFSET(D604,0,$AJ$6))&gt;OFFSET(D604,1,$AJ$6)),-1,AJ604))</f>
        <v>1</v>
      </c>
      <c r="AK605" s="101">
        <f ca="1">IF(AND(MAX(OFFSET(U604,-$AK$5,0):U604)&lt;U605),1,IF(AND(MIN(OFFSET(U604,-$AK$5,0):U604)&gt;U605),-1,AK604))</f>
        <v>1</v>
      </c>
      <c r="AL605" s="101">
        <f ca="1">IF(AND(MAX(OFFSET(AI604,-$AL$5,0):AI604)&lt;AI605),1,IF(AND(MIN(OFFSET(AI604,-$AL$5,0):AI604)&gt;AI605),-1,AL604))</f>
        <v>1</v>
      </c>
      <c r="AM605" s="101">
        <f ca="1">IF(AND(MAX(OFFSET(V604,-$AM$5,0):V604)&lt;V605),1,IF(AND(MIN(OFFSET(V604,-$AM$5,0):V604)&gt;V605),-1,AM604))</f>
        <v>-1</v>
      </c>
      <c r="AN605" s="101">
        <f ca="1">IF(AND(MAX(OFFSET(AA604,-$AN$5,0):AA604)&lt;AA605),1,IF(AND(MIN(OFFSET(AA604,-$AN$5,0):AA604)&gt;AA605),-1,AN604))</f>
        <v>-1</v>
      </c>
      <c r="AO605" s="101">
        <f ca="1">IF(AND(MAX(OFFSET(Y604,-$AP$5,0):Y604)&lt;Y605),1,IF(AND(MIN(OFFSET(Y604,-$AP$5,0):Y604)&gt;Y605),-1,AO604))</f>
        <v>-1</v>
      </c>
      <c r="AP605" s="101">
        <f ca="1">IF(AND(MAX(OFFSET(Z604,-$AP$5,0):Z604)&lt;Z605),1,IF(AND(MIN(OFFSET(Z604,-$AP$5,0):Z604)&gt;Z605),-1,AP604))</f>
        <v>-1</v>
      </c>
      <c r="AQ605" s="1">
        <v>3996</v>
      </c>
      <c r="AR605" s="1">
        <v>4003</v>
      </c>
      <c r="AS605" s="1">
        <v>3975</v>
      </c>
      <c r="AT605" s="1">
        <v>3980</v>
      </c>
      <c r="AU605" s="1">
        <v>3981</v>
      </c>
      <c r="AV605" s="1">
        <v>3986</v>
      </c>
      <c r="AW605" s="1">
        <v>3943</v>
      </c>
      <c r="AX605" s="1">
        <v>3970</v>
      </c>
      <c r="AY605">
        <f t="shared" si="10"/>
        <v>-19</v>
      </c>
      <c r="AZ605">
        <f t="shared" si="11"/>
        <v>-92</v>
      </c>
      <c r="BA605">
        <f t="shared" ca="1" si="17"/>
        <v>-19</v>
      </c>
      <c r="BB605">
        <f t="shared" ca="1" si="12"/>
        <v>-111</v>
      </c>
      <c r="BC605">
        <f t="shared" si="13"/>
        <v>-15</v>
      </c>
      <c r="BD605">
        <f t="shared" si="14"/>
        <v>358</v>
      </c>
      <c r="BE605">
        <f t="shared" ca="1" si="15"/>
        <v>-15</v>
      </c>
      <c r="BF605">
        <f t="shared" ca="1" si="16"/>
        <v>358</v>
      </c>
    </row>
    <row r="606" spans="1:58">
      <c r="A606" s="47">
        <v>2011</v>
      </c>
      <c r="B606" s="47">
        <v>2</v>
      </c>
      <c r="C606" s="98">
        <v>40707</v>
      </c>
      <c r="D606">
        <v>11952.97</v>
      </c>
      <c r="E606">
        <v>1271.83</v>
      </c>
      <c r="F606">
        <v>2639.69</v>
      </c>
      <c r="G606">
        <v>9450</v>
      </c>
      <c r="H606">
        <v>5747</v>
      </c>
      <c r="I606">
        <v>7070</v>
      </c>
      <c r="J606">
        <v>0</v>
      </c>
      <c r="K606">
        <v>0</v>
      </c>
      <c r="L606">
        <v>1516.1</v>
      </c>
      <c r="M606">
        <v>36.18</v>
      </c>
      <c r="N606">
        <v>1797.6</v>
      </c>
      <c r="O606">
        <v>96.95</v>
      </c>
      <c r="P606">
        <v>702.5</v>
      </c>
      <c r="Q606">
        <v>1376.5</v>
      </c>
      <c r="R606">
        <v>11952.97</v>
      </c>
      <c r="S606">
        <v>1271.83</v>
      </c>
      <c r="T606">
        <v>2639.69</v>
      </c>
      <c r="U606">
        <v>19.61</v>
      </c>
      <c r="V606">
        <v>2.99</v>
      </c>
      <c r="W606">
        <v>1.59</v>
      </c>
      <c r="X606">
        <v>1.409</v>
      </c>
      <c r="Y606">
        <v>114.24</v>
      </c>
      <c r="Z606">
        <v>80.3</v>
      </c>
      <c r="AA606">
        <v>85</v>
      </c>
      <c r="AB606">
        <v>0</v>
      </c>
      <c r="AC606">
        <v>1418</v>
      </c>
      <c r="AD606">
        <v>0</v>
      </c>
      <c r="AE606">
        <v>0</v>
      </c>
      <c r="AF606">
        <v>0</v>
      </c>
      <c r="AG606">
        <v>0</v>
      </c>
      <c r="AH606">
        <v>1.58</v>
      </c>
      <c r="AI606">
        <v>2.99</v>
      </c>
      <c r="AJ606" s="101">
        <f ca="1">IF(AND(MAX(OFFSET(OFFSET(D605,0,$AJ$6),-$AJ$5,0):OFFSET(D605,0,$AJ$6))&lt;OFFSET(D605,1,$AJ$6)),1,IF(AND(MIN(OFFSET(OFFSET(D605,0,$AJ$6),-$AJ$5,0):OFFSET(D605,0,$AJ$6))&gt;OFFSET(D605,1,$AJ$6)),-1,AJ605))</f>
        <v>1</v>
      </c>
      <c r="AK606" s="101">
        <f ca="1">IF(AND(MAX(OFFSET(U605,-$AK$5,0):U605)&lt;U606),1,IF(AND(MIN(OFFSET(U605,-$AK$5,0):U605)&gt;U606),-1,AK605))</f>
        <v>1</v>
      </c>
      <c r="AL606" s="101">
        <f ca="1">IF(AND(MAX(OFFSET(AI605,-$AL$5,0):AI605)&lt;AI606),1,IF(AND(MIN(OFFSET(AI605,-$AL$5,0):AI605)&gt;AI606),-1,AL605))</f>
        <v>1</v>
      </c>
      <c r="AM606" s="101">
        <f ca="1">IF(AND(MAX(OFFSET(V605,-$AM$5,0):V605)&lt;V606),1,IF(AND(MIN(OFFSET(V605,-$AM$5,0):V605)&gt;V606),-1,AM605))</f>
        <v>-1</v>
      </c>
      <c r="AN606" s="101">
        <f ca="1">IF(AND(MAX(OFFSET(AA605,-$AN$5,0):AA605)&lt;AA606),1,IF(AND(MIN(OFFSET(AA605,-$AN$5,0):AA605)&gt;AA606),-1,AN605))</f>
        <v>-1</v>
      </c>
      <c r="AO606" s="101">
        <f ca="1">IF(AND(MAX(OFFSET(Y605,-$AP$5,0):Y605)&lt;Y606),1,IF(AND(MIN(OFFSET(Y605,-$AP$5,0):Y605)&gt;Y606),-1,AO605))</f>
        <v>-1</v>
      </c>
      <c r="AP606" s="101">
        <f ca="1">IF(AND(MAX(OFFSET(Z605,-$AP$5,0):Z605)&lt;Z606),1,IF(AND(MIN(OFFSET(Z605,-$AP$5,0):Z605)&gt;Z606),-1,AP605))</f>
        <v>-1</v>
      </c>
      <c r="AQ606" s="1">
        <v>3962</v>
      </c>
      <c r="AR606" s="1">
        <v>3981</v>
      </c>
      <c r="AS606" s="1">
        <v>3960</v>
      </c>
      <c r="AT606" s="1">
        <v>3965</v>
      </c>
      <c r="AU606" s="1">
        <v>3960</v>
      </c>
      <c r="AV606" s="1">
        <v>3969</v>
      </c>
      <c r="AW606" s="1">
        <v>3909</v>
      </c>
      <c r="AX606" s="1">
        <v>3919</v>
      </c>
      <c r="AY606">
        <f t="shared" si="10"/>
        <v>-38</v>
      </c>
      <c r="AZ606">
        <f t="shared" si="11"/>
        <v>-130</v>
      </c>
      <c r="BA606">
        <f t="shared" ca="1" si="17"/>
        <v>-38</v>
      </c>
      <c r="BB606">
        <f t="shared" ca="1" si="12"/>
        <v>-149</v>
      </c>
      <c r="BC606">
        <f t="shared" si="13"/>
        <v>-2</v>
      </c>
      <c r="BD606">
        <f t="shared" si="14"/>
        <v>356</v>
      </c>
      <c r="BE606">
        <f t="shared" ca="1" si="15"/>
        <v>-2</v>
      </c>
      <c r="BF606">
        <f t="shared" ca="1" si="16"/>
        <v>356</v>
      </c>
    </row>
    <row r="607" spans="1:58">
      <c r="A607" s="47">
        <v>2011</v>
      </c>
      <c r="B607" s="47">
        <v>3</v>
      </c>
      <c r="C607" s="98">
        <v>40708</v>
      </c>
      <c r="D607">
        <v>12076.11</v>
      </c>
      <c r="E607">
        <v>1287.8699999999999</v>
      </c>
      <c r="F607">
        <v>2678.72</v>
      </c>
      <c r="G607">
        <v>9530</v>
      </c>
      <c r="H607">
        <v>5815</v>
      </c>
      <c r="I607">
        <v>7213</v>
      </c>
      <c r="J607">
        <v>0</v>
      </c>
      <c r="K607">
        <v>0</v>
      </c>
      <c r="L607">
        <v>1524.9</v>
      </c>
      <c r="M607">
        <v>35.4</v>
      </c>
      <c r="N607">
        <v>1797.8</v>
      </c>
      <c r="O607">
        <v>100.11</v>
      </c>
      <c r="P607">
        <v>685</v>
      </c>
      <c r="Q607">
        <v>1363.75</v>
      </c>
      <c r="R607">
        <v>12076.11</v>
      </c>
      <c r="S607">
        <v>1287.8699999999999</v>
      </c>
      <c r="T607">
        <v>2678.72</v>
      </c>
      <c r="U607">
        <v>18.260000000000002</v>
      </c>
      <c r="V607">
        <v>3.1</v>
      </c>
      <c r="W607">
        <v>1.69</v>
      </c>
      <c r="X607">
        <v>1.3987000000000001</v>
      </c>
      <c r="Y607">
        <v>115.29</v>
      </c>
      <c r="Z607">
        <v>80.23</v>
      </c>
      <c r="AA607">
        <v>85.91</v>
      </c>
      <c r="AB607">
        <v>0</v>
      </c>
      <c r="AC607">
        <v>1412</v>
      </c>
      <c r="AD607">
        <v>0</v>
      </c>
      <c r="AE607">
        <v>0</v>
      </c>
      <c r="AF607">
        <v>0</v>
      </c>
      <c r="AG607">
        <v>0</v>
      </c>
      <c r="AH607">
        <v>1.68</v>
      </c>
      <c r="AI607">
        <v>3.09</v>
      </c>
      <c r="AJ607" s="101">
        <f ca="1">IF(AND(MAX(OFFSET(OFFSET(D606,0,$AJ$6),-$AJ$5,0):OFFSET(D606,0,$AJ$6))&lt;OFFSET(D606,1,$AJ$6)),1,IF(AND(MIN(OFFSET(OFFSET(D606,0,$AJ$6),-$AJ$5,0):OFFSET(D606,0,$AJ$6))&gt;OFFSET(D606,1,$AJ$6)),-1,AJ606))</f>
        <v>1</v>
      </c>
      <c r="AK607" s="101">
        <f ca="1">IF(AND(MAX(OFFSET(U606,-$AK$5,0):U606)&lt;U607),1,IF(AND(MIN(OFFSET(U606,-$AK$5,0):U606)&gt;U607),-1,AK606))</f>
        <v>-1</v>
      </c>
      <c r="AL607" s="101">
        <f ca="1">IF(AND(MAX(OFFSET(AI606,-$AL$5,0):AI606)&lt;AI607),1,IF(AND(MIN(OFFSET(AI606,-$AL$5,0):AI606)&gt;AI607),-1,AL606))</f>
        <v>1</v>
      </c>
      <c r="AM607" s="101">
        <f ca="1">IF(AND(MAX(OFFSET(V606,-$AM$5,0):V606)&lt;V607),1,IF(AND(MIN(OFFSET(V606,-$AM$5,0):V606)&gt;V607),-1,AM606))</f>
        <v>-1</v>
      </c>
      <c r="AN607" s="101">
        <f ca="1">IF(AND(MAX(OFFSET(AA606,-$AN$5,0):AA606)&lt;AA607),1,IF(AND(MIN(OFFSET(AA606,-$AN$5,0):AA606)&gt;AA607),-1,AN606))</f>
        <v>1</v>
      </c>
      <c r="AO607" s="101">
        <f ca="1">IF(AND(MAX(OFFSET(Y606,-$AP$5,0):Y606)&lt;Y607),1,IF(AND(MIN(OFFSET(Y606,-$AP$5,0):Y606)&gt;Y607),-1,AO606))</f>
        <v>1</v>
      </c>
      <c r="AP607" s="101">
        <f ca="1">IF(AND(MAX(OFFSET(Z606,-$AP$5,0):Z606)&lt;Z607),1,IF(AND(MIN(OFFSET(Z606,-$AP$5,0):Z606)&gt;Z607),-1,AP606))</f>
        <v>-1</v>
      </c>
      <c r="AQ607" s="1">
        <v>3922</v>
      </c>
      <c r="AR607" s="1">
        <v>3942</v>
      </c>
      <c r="AS607" s="1">
        <v>3916</v>
      </c>
      <c r="AT607" s="1">
        <v>3941</v>
      </c>
      <c r="AU607" s="1">
        <v>3936</v>
      </c>
      <c r="AV607" s="1">
        <v>3958</v>
      </c>
      <c r="AW607" s="1">
        <v>3916</v>
      </c>
      <c r="AX607" s="1">
        <v>3956</v>
      </c>
      <c r="AY607">
        <f t="shared" si="10"/>
        <v>24</v>
      </c>
      <c r="AZ607">
        <f t="shared" si="11"/>
        <v>-106</v>
      </c>
      <c r="BA607">
        <f t="shared" ca="1" si="17"/>
        <v>24</v>
      </c>
      <c r="BB607">
        <f t="shared" ca="1" si="12"/>
        <v>-125</v>
      </c>
      <c r="BC607">
        <f t="shared" si="13"/>
        <v>14</v>
      </c>
      <c r="BD607">
        <f t="shared" si="14"/>
        <v>370</v>
      </c>
      <c r="BE607">
        <f t="shared" ca="1" si="15"/>
        <v>14</v>
      </c>
      <c r="BF607">
        <f t="shared" ca="1" si="16"/>
        <v>370</v>
      </c>
    </row>
    <row r="608" spans="1:58">
      <c r="A608" s="47">
        <v>2011</v>
      </c>
      <c r="B608" s="47">
        <v>4</v>
      </c>
      <c r="C608" s="98">
        <v>40709</v>
      </c>
      <c r="D608">
        <v>11897.27</v>
      </c>
      <c r="E608">
        <v>1265.42</v>
      </c>
      <c r="F608">
        <v>2631.46</v>
      </c>
      <c r="G608">
        <v>9580</v>
      </c>
      <c r="H608">
        <v>5701</v>
      </c>
      <c r="I608">
        <v>7089</v>
      </c>
      <c r="J608">
        <v>0</v>
      </c>
      <c r="K608">
        <v>0</v>
      </c>
      <c r="L608">
        <v>1531</v>
      </c>
      <c r="M608">
        <v>35.795000000000002</v>
      </c>
      <c r="N608">
        <v>1776.8</v>
      </c>
      <c r="O608">
        <v>95.82</v>
      </c>
      <c r="P608">
        <v>666</v>
      </c>
      <c r="Q608">
        <v>1366.75</v>
      </c>
      <c r="R608">
        <v>11897.27</v>
      </c>
      <c r="S608">
        <v>1265.42</v>
      </c>
      <c r="T608">
        <v>2631.46</v>
      </c>
      <c r="U608">
        <v>21.32</v>
      </c>
      <c r="V608">
        <v>2.97</v>
      </c>
      <c r="W608">
        <v>1.55</v>
      </c>
      <c r="X608">
        <v>1.4097999999999999</v>
      </c>
      <c r="Y608">
        <v>114.87</v>
      </c>
      <c r="Z608">
        <v>80.48</v>
      </c>
      <c r="AA608">
        <v>85.58</v>
      </c>
      <c r="AB608">
        <v>0</v>
      </c>
      <c r="AC608">
        <v>1400</v>
      </c>
      <c r="AD608">
        <v>0</v>
      </c>
      <c r="AE608">
        <v>0</v>
      </c>
      <c r="AF608">
        <v>0</v>
      </c>
      <c r="AG608">
        <v>0</v>
      </c>
      <c r="AH608">
        <v>1.54</v>
      </c>
      <c r="AI608">
        <v>2.97</v>
      </c>
      <c r="AJ608" s="101">
        <f ca="1">IF(AND(MAX(OFFSET(OFFSET(D607,0,$AJ$6),-$AJ$5,0):OFFSET(D607,0,$AJ$6))&lt;OFFSET(D607,1,$AJ$6)),1,IF(AND(MIN(OFFSET(OFFSET(D607,0,$AJ$6),-$AJ$5,0):OFFSET(D607,0,$AJ$6))&gt;OFFSET(D607,1,$AJ$6)),-1,AJ607))</f>
        <v>1</v>
      </c>
      <c r="AK608" s="101">
        <f ca="1">IF(AND(MAX(OFFSET(U607,-$AK$5,0):U607)&lt;U608),1,IF(AND(MIN(OFFSET(U607,-$AK$5,0):U607)&gt;U608),-1,AK607))</f>
        <v>1</v>
      </c>
      <c r="AL608" s="101">
        <f ca="1">IF(AND(MAX(OFFSET(AI607,-$AL$5,0):AI607)&lt;AI608),1,IF(AND(MIN(OFFSET(AI607,-$AL$5,0):AI607)&gt;AI608),-1,AL607))</f>
        <v>1</v>
      </c>
      <c r="AM608" s="101">
        <f ca="1">IF(AND(MAX(OFFSET(V607,-$AM$5,0):V607)&lt;V608),1,IF(AND(MIN(OFFSET(V607,-$AM$5,0):V607)&gt;V608),-1,AM607))</f>
        <v>-1</v>
      </c>
      <c r="AN608" s="101">
        <f ca="1">IF(AND(MAX(OFFSET(AA607,-$AN$5,0):AA607)&lt;AA608),1,IF(AND(MIN(OFFSET(AA607,-$AN$5,0):AA607)&gt;AA608),-1,AN607))</f>
        <v>1</v>
      </c>
      <c r="AO608" s="101">
        <f ca="1">IF(AND(MAX(OFFSET(Y607,-$AP$5,0):Y607)&lt;Y608),1,IF(AND(MIN(OFFSET(Y607,-$AP$5,0):Y607)&gt;Y608),-1,AO607))</f>
        <v>1</v>
      </c>
      <c r="AP608" s="101">
        <f ca="1">IF(AND(MAX(OFFSET(Z607,-$AP$5,0):Z607)&lt;Z608),1,IF(AND(MIN(OFFSET(Z607,-$AP$5,0):Z607)&gt;Z608),-1,AP607))</f>
        <v>-1</v>
      </c>
      <c r="AQ608" s="1">
        <v>3960</v>
      </c>
      <c r="AR608" s="1">
        <v>3961</v>
      </c>
      <c r="AS608" s="1">
        <v>3947</v>
      </c>
      <c r="AT608" s="1">
        <v>3947</v>
      </c>
      <c r="AU608" s="1">
        <v>3951</v>
      </c>
      <c r="AV608" s="1">
        <v>3985</v>
      </c>
      <c r="AW608" s="1">
        <v>3941</v>
      </c>
      <c r="AX608" s="1">
        <v>3982</v>
      </c>
      <c r="AY608">
        <f t="shared" si="10"/>
        <v>27</v>
      </c>
      <c r="AZ608">
        <f t="shared" si="11"/>
        <v>-79</v>
      </c>
      <c r="BA608">
        <f t="shared" ca="1" si="17"/>
        <v>27</v>
      </c>
      <c r="BB608">
        <f t="shared" ca="1" si="12"/>
        <v>-98</v>
      </c>
      <c r="BC608">
        <f t="shared" si="13"/>
        <v>-9</v>
      </c>
      <c r="BD608">
        <f t="shared" si="14"/>
        <v>361</v>
      </c>
      <c r="BE608">
        <f t="shared" ca="1" si="15"/>
        <v>-9</v>
      </c>
      <c r="BF608">
        <f t="shared" ca="1" si="16"/>
        <v>361</v>
      </c>
    </row>
    <row r="609" spans="1:58">
      <c r="A609" s="47">
        <v>2011</v>
      </c>
      <c r="B609" s="47">
        <v>5</v>
      </c>
      <c r="C609" s="98">
        <v>40710</v>
      </c>
      <c r="D609">
        <v>11961.52</v>
      </c>
      <c r="E609">
        <v>1267.6400000000001</v>
      </c>
      <c r="F609">
        <v>2623.7</v>
      </c>
      <c r="G609">
        <v>9410</v>
      </c>
      <c r="H609">
        <v>5667</v>
      </c>
      <c r="I609">
        <v>7083</v>
      </c>
      <c r="J609">
        <v>0</v>
      </c>
      <c r="K609">
        <v>0</v>
      </c>
      <c r="L609">
        <v>1530</v>
      </c>
      <c r="M609">
        <v>35.505000000000003</v>
      </c>
      <c r="N609">
        <v>1760.2</v>
      </c>
      <c r="O609">
        <v>95.57</v>
      </c>
      <c r="P609">
        <v>650</v>
      </c>
      <c r="Q609">
        <v>1350.25</v>
      </c>
      <c r="R609">
        <v>11961.52</v>
      </c>
      <c r="S609">
        <v>1267.6400000000001</v>
      </c>
      <c r="T609">
        <v>2623.7</v>
      </c>
      <c r="U609">
        <v>22.73</v>
      </c>
      <c r="V609">
        <v>2.91</v>
      </c>
      <c r="W609">
        <v>1.5</v>
      </c>
      <c r="X609">
        <v>1.3879999999999999</v>
      </c>
      <c r="Y609">
        <v>114.02</v>
      </c>
      <c r="Z609">
        <v>80.94</v>
      </c>
      <c r="AA609">
        <v>84.97</v>
      </c>
      <c r="AB609">
        <v>0</v>
      </c>
      <c r="AC609">
        <v>1405</v>
      </c>
      <c r="AD609">
        <v>0</v>
      </c>
      <c r="AE609">
        <v>0</v>
      </c>
      <c r="AF609">
        <v>0</v>
      </c>
      <c r="AG609">
        <v>0</v>
      </c>
      <c r="AH609">
        <v>1.49</v>
      </c>
      <c r="AI609">
        <v>2.9</v>
      </c>
      <c r="AJ609" s="101">
        <f ca="1">IF(AND(MAX(OFFSET(OFFSET(D608,0,$AJ$6),-$AJ$5,0):OFFSET(D608,0,$AJ$6))&lt;OFFSET(D608,1,$AJ$6)),1,IF(AND(MIN(OFFSET(OFFSET(D608,0,$AJ$6),-$AJ$5,0):OFFSET(D608,0,$AJ$6))&gt;OFFSET(D608,1,$AJ$6)),-1,AJ608))</f>
        <v>1</v>
      </c>
      <c r="AK609" s="101">
        <f ca="1">IF(AND(MAX(OFFSET(U608,-$AK$5,0):U608)&lt;U609),1,IF(AND(MIN(OFFSET(U608,-$AK$5,0):U608)&gt;U609),-1,AK608))</f>
        <v>1</v>
      </c>
      <c r="AL609" s="101">
        <f ca="1">IF(AND(MAX(OFFSET(AI608,-$AL$5,0):AI608)&lt;AI609),1,IF(AND(MIN(OFFSET(AI608,-$AL$5,0):AI608)&gt;AI609),-1,AL608))</f>
        <v>-1</v>
      </c>
      <c r="AM609" s="101">
        <f ca="1">IF(AND(MAX(OFFSET(V608,-$AM$5,0):V608)&lt;V609),1,IF(AND(MIN(OFFSET(V608,-$AM$5,0):V608)&gt;V609),-1,AM608))</f>
        <v>-1</v>
      </c>
      <c r="AN609" s="101">
        <f ca="1">IF(AND(MAX(OFFSET(AA608,-$AN$5,0):AA608)&lt;AA609),1,IF(AND(MIN(OFFSET(AA608,-$AN$5,0):AA608)&gt;AA609),-1,AN608))</f>
        <v>1</v>
      </c>
      <c r="AO609" s="101">
        <f ca="1">IF(AND(MAX(OFFSET(Y608,-$AP$5,0):Y608)&lt;Y609),1,IF(AND(MIN(OFFSET(Y608,-$AP$5,0):Y608)&gt;Y609),-1,AO608))</f>
        <v>1</v>
      </c>
      <c r="AP609" s="101">
        <f ca="1">IF(AND(MAX(OFFSET(Z608,-$AP$5,0):Z608)&lt;Z609),1,IF(AND(MIN(OFFSET(Z608,-$AP$5,0):Z608)&gt;Z609),-1,AP608))</f>
        <v>-1</v>
      </c>
      <c r="AQ609" s="1">
        <v>3978</v>
      </c>
      <c r="AR609" s="1">
        <v>3984</v>
      </c>
      <c r="AS609" s="1">
        <v>3967</v>
      </c>
      <c r="AT609" s="1">
        <v>3972</v>
      </c>
      <c r="AU609" s="1">
        <v>3964</v>
      </c>
      <c r="AV609" s="1">
        <v>3989</v>
      </c>
      <c r="AW609" s="1">
        <v>3955</v>
      </c>
      <c r="AX609" s="1">
        <v>3967</v>
      </c>
      <c r="AY609">
        <f t="shared" si="10"/>
        <v>5</v>
      </c>
      <c r="AZ609">
        <f t="shared" si="11"/>
        <v>-74</v>
      </c>
      <c r="BA609">
        <f t="shared" ca="1" si="17"/>
        <v>5</v>
      </c>
      <c r="BB609">
        <f t="shared" ca="1" si="12"/>
        <v>-93</v>
      </c>
      <c r="BC609">
        <f t="shared" si="13"/>
        <v>-14</v>
      </c>
      <c r="BD609">
        <f t="shared" si="14"/>
        <v>347</v>
      </c>
      <c r="BE609">
        <f t="shared" ca="1" si="15"/>
        <v>-14</v>
      </c>
      <c r="BF609">
        <f t="shared" ca="1" si="16"/>
        <v>347</v>
      </c>
    </row>
    <row r="610" spans="1:58">
      <c r="A610" s="47">
        <v>2011</v>
      </c>
      <c r="B610" s="47">
        <v>6</v>
      </c>
      <c r="C610" s="98">
        <v>40711</v>
      </c>
      <c r="D610">
        <v>12004.36</v>
      </c>
      <c r="E610">
        <v>1271.5</v>
      </c>
      <c r="F610">
        <v>2616.48</v>
      </c>
      <c r="G610">
        <v>9340</v>
      </c>
      <c r="H610">
        <v>5667</v>
      </c>
      <c r="I610">
        <v>7083</v>
      </c>
      <c r="J610">
        <v>0</v>
      </c>
      <c r="K610">
        <v>0</v>
      </c>
      <c r="L610">
        <v>1539.8</v>
      </c>
      <c r="M610">
        <v>35.505000000000003</v>
      </c>
      <c r="N610">
        <v>1758</v>
      </c>
      <c r="O610">
        <v>93.29</v>
      </c>
      <c r="P610">
        <v>660</v>
      </c>
      <c r="Q610">
        <v>1333.25</v>
      </c>
      <c r="R610">
        <v>12004.36</v>
      </c>
      <c r="S610">
        <v>1271.5</v>
      </c>
      <c r="T610">
        <v>2616.48</v>
      </c>
      <c r="U610">
        <v>21.85</v>
      </c>
      <c r="V610">
        <v>2.94</v>
      </c>
      <c r="W610">
        <v>1.52</v>
      </c>
      <c r="X610">
        <v>1.3661000000000001</v>
      </c>
      <c r="Y610">
        <v>114.76</v>
      </c>
      <c r="Z610">
        <v>80.61</v>
      </c>
      <c r="AA610">
        <v>84.96</v>
      </c>
      <c r="AB610">
        <v>0</v>
      </c>
      <c r="AC610">
        <v>1423</v>
      </c>
      <c r="AD610">
        <v>0</v>
      </c>
      <c r="AE610">
        <v>0</v>
      </c>
      <c r="AF610">
        <v>0</v>
      </c>
      <c r="AG610">
        <v>0</v>
      </c>
      <c r="AH610">
        <v>1.52</v>
      </c>
      <c r="AI610">
        <v>2.94</v>
      </c>
      <c r="AJ610" s="101">
        <f ca="1">IF(AND(MAX(OFFSET(OFFSET(D609,0,$AJ$6),-$AJ$5,0):OFFSET(D609,0,$AJ$6))&lt;OFFSET(D609,1,$AJ$6)),1,IF(AND(MIN(OFFSET(OFFSET(D609,0,$AJ$6),-$AJ$5,0):OFFSET(D609,0,$AJ$6))&gt;OFFSET(D609,1,$AJ$6)),-1,AJ609))</f>
        <v>1</v>
      </c>
      <c r="AK610" s="101">
        <f ca="1">IF(AND(MAX(OFFSET(U609,-$AK$5,0):U609)&lt;U610),1,IF(AND(MIN(OFFSET(U609,-$AK$5,0):U609)&gt;U610),-1,AK609))</f>
        <v>1</v>
      </c>
      <c r="AL610" s="101">
        <f ca="1">IF(AND(MAX(OFFSET(AI609,-$AL$5,0):AI609)&lt;AI610),1,IF(AND(MIN(OFFSET(AI609,-$AL$5,0):AI609)&gt;AI610),-1,AL609))</f>
        <v>-1</v>
      </c>
      <c r="AM610" s="101">
        <f ca="1">IF(AND(MAX(OFFSET(V609,-$AM$5,0):V609)&lt;V610),1,IF(AND(MIN(OFFSET(V609,-$AM$5,0):V609)&gt;V610),-1,AM609))</f>
        <v>-1</v>
      </c>
      <c r="AN610" s="101">
        <f ca="1">IF(AND(MAX(OFFSET(AA609,-$AN$5,0):AA609)&lt;AA610),1,IF(AND(MIN(OFFSET(AA609,-$AN$5,0):AA609)&gt;AA610),-1,AN609))</f>
        <v>1</v>
      </c>
      <c r="AO610" s="101">
        <f ca="1">IF(AND(MAX(OFFSET(Y609,-$AP$5,0):Y609)&lt;Y610),1,IF(AND(MIN(OFFSET(Y609,-$AP$5,0):Y609)&gt;Y610),-1,AO609))</f>
        <v>1</v>
      </c>
      <c r="AP610" s="101">
        <f ca="1">IF(AND(MAX(OFFSET(Z609,-$AP$5,0):Z609)&lt;Z610),1,IF(AND(MIN(OFFSET(Z609,-$AP$5,0):Z609)&gt;Z610),-1,AP609))</f>
        <v>-1</v>
      </c>
      <c r="AQ610" s="1">
        <v>3969</v>
      </c>
      <c r="AR610" s="1">
        <v>3974</v>
      </c>
      <c r="AS610" s="1">
        <v>3960</v>
      </c>
      <c r="AT610" s="1">
        <v>3962</v>
      </c>
      <c r="AU610" s="1">
        <v>3951</v>
      </c>
      <c r="AV610" s="1">
        <v>3977</v>
      </c>
      <c r="AW610" s="1">
        <v>3944</v>
      </c>
      <c r="AX610" s="1">
        <v>3964</v>
      </c>
      <c r="AY610">
        <f t="shared" si="10"/>
        <v>24</v>
      </c>
      <c r="AZ610">
        <f t="shared" si="11"/>
        <v>-50</v>
      </c>
      <c r="BA610">
        <f t="shared" ca="1" si="17"/>
        <v>24</v>
      </c>
      <c r="BB610">
        <f t="shared" ca="1" si="12"/>
        <v>-69</v>
      </c>
      <c r="BC610">
        <f t="shared" si="13"/>
        <v>-18</v>
      </c>
      <c r="BD610">
        <f t="shared" si="14"/>
        <v>329</v>
      </c>
      <c r="BE610">
        <f t="shared" ca="1" si="15"/>
        <v>-18</v>
      </c>
      <c r="BF610">
        <f t="shared" ca="1" si="16"/>
        <v>329</v>
      </c>
    </row>
    <row r="611" spans="1:58">
      <c r="A611" s="47">
        <v>2011</v>
      </c>
      <c r="B611" s="47">
        <v>2</v>
      </c>
      <c r="C611" s="98">
        <v>40714</v>
      </c>
      <c r="D611">
        <v>12080.38</v>
      </c>
      <c r="E611">
        <v>1278.3599999999999</v>
      </c>
      <c r="F611">
        <v>2629.66</v>
      </c>
      <c r="G611">
        <v>9350</v>
      </c>
      <c r="H611">
        <v>5687</v>
      </c>
      <c r="I611">
        <v>7160</v>
      </c>
      <c r="J611">
        <v>0</v>
      </c>
      <c r="K611">
        <v>0</v>
      </c>
      <c r="L611">
        <v>1540.8</v>
      </c>
      <c r="M611">
        <v>35.994999999999997</v>
      </c>
      <c r="N611">
        <v>1736</v>
      </c>
      <c r="O611">
        <v>93.67</v>
      </c>
      <c r="P611">
        <v>660.5</v>
      </c>
      <c r="Q611">
        <v>1335.5</v>
      </c>
      <c r="R611">
        <v>12080.38</v>
      </c>
      <c r="S611">
        <v>1278.3599999999999</v>
      </c>
      <c r="T611">
        <v>2629.66</v>
      </c>
      <c r="U611">
        <v>19.989999999999998</v>
      </c>
      <c r="V611">
        <v>2.96</v>
      </c>
      <c r="W611">
        <v>1.54</v>
      </c>
      <c r="X611">
        <v>1.3653</v>
      </c>
      <c r="Y611">
        <v>114.61</v>
      </c>
      <c r="Z611">
        <v>80.12</v>
      </c>
      <c r="AA611">
        <v>84.87</v>
      </c>
      <c r="AB611">
        <v>0</v>
      </c>
      <c r="AC611">
        <v>1423</v>
      </c>
      <c r="AD611">
        <v>0</v>
      </c>
      <c r="AE611">
        <v>0</v>
      </c>
      <c r="AF611">
        <v>0</v>
      </c>
      <c r="AG611">
        <v>0</v>
      </c>
      <c r="AH611">
        <v>1.54</v>
      </c>
      <c r="AI611">
        <v>2.96</v>
      </c>
      <c r="AJ611" s="101">
        <f ca="1">IF(AND(MAX(OFFSET(OFFSET(D610,0,$AJ$6),-$AJ$5,0):OFFSET(D610,0,$AJ$6))&lt;OFFSET(D610,1,$AJ$6)),1,IF(AND(MIN(OFFSET(OFFSET(D610,0,$AJ$6),-$AJ$5,0):OFFSET(D610,0,$AJ$6))&gt;OFFSET(D610,1,$AJ$6)),-1,AJ610))</f>
        <v>1</v>
      </c>
      <c r="AK611" s="101">
        <f ca="1">IF(AND(MAX(OFFSET(U610,-$AK$5,0):U610)&lt;U611),1,IF(AND(MIN(OFFSET(U610,-$AK$5,0):U610)&gt;U611),-1,AK610))</f>
        <v>-1</v>
      </c>
      <c r="AL611" s="101">
        <f ca="1">IF(AND(MAX(OFFSET(AI610,-$AL$5,0):AI610)&lt;AI611),1,IF(AND(MIN(OFFSET(AI610,-$AL$5,0):AI610)&gt;AI611),-1,AL610))</f>
        <v>-1</v>
      </c>
      <c r="AM611" s="101">
        <f ca="1">IF(AND(MAX(OFFSET(V610,-$AM$5,0):V610)&lt;V611),1,IF(AND(MIN(OFFSET(V610,-$AM$5,0):V610)&gt;V611),-1,AM610))</f>
        <v>-1</v>
      </c>
      <c r="AN611" s="101">
        <f ca="1">IF(AND(MAX(OFFSET(AA610,-$AN$5,0):AA610)&lt;AA611),1,IF(AND(MIN(OFFSET(AA610,-$AN$5,0):AA610)&gt;AA611),-1,AN610))</f>
        <v>1</v>
      </c>
      <c r="AO611" s="101">
        <f ca="1">IF(AND(MAX(OFFSET(Y610,-$AP$5,0):Y610)&lt;Y611),1,IF(AND(MIN(OFFSET(Y610,-$AP$5,0):Y610)&gt;Y611),-1,AO610))</f>
        <v>1</v>
      </c>
      <c r="AP611" s="101">
        <f ca="1">IF(AND(MAX(OFFSET(Z610,-$AP$5,0):Z610)&lt;Z611),1,IF(AND(MIN(OFFSET(Z610,-$AP$5,0):Z610)&gt;Z611),-1,AP610))</f>
        <v>-1</v>
      </c>
      <c r="AQ611" s="1">
        <v>3975</v>
      </c>
      <c r="AR611" s="1">
        <v>3979</v>
      </c>
      <c r="AS611" s="1">
        <v>3965</v>
      </c>
      <c r="AT611" s="1">
        <v>3972</v>
      </c>
      <c r="AU611" s="1">
        <v>3971</v>
      </c>
      <c r="AV611" s="1">
        <v>3992</v>
      </c>
      <c r="AW611" s="1">
        <v>3964</v>
      </c>
      <c r="AX611" s="1">
        <v>3986</v>
      </c>
      <c r="AY611">
        <f t="shared" si="10"/>
        <v>8</v>
      </c>
      <c r="AZ611">
        <f t="shared" si="11"/>
        <v>-42</v>
      </c>
      <c r="BA611">
        <f t="shared" ca="1" si="17"/>
        <v>8</v>
      </c>
      <c r="BB611">
        <f t="shared" ca="1" si="12"/>
        <v>-61</v>
      </c>
      <c r="BC611">
        <f t="shared" si="13"/>
        <v>-4</v>
      </c>
      <c r="BD611">
        <f t="shared" si="14"/>
        <v>325</v>
      </c>
      <c r="BE611">
        <f t="shared" ca="1" si="15"/>
        <v>-4</v>
      </c>
      <c r="BF611">
        <f t="shared" ca="1" si="16"/>
        <v>325</v>
      </c>
    </row>
    <row r="612" spans="1:58">
      <c r="A612" s="47">
        <v>2011</v>
      </c>
      <c r="B612" s="47">
        <v>3</v>
      </c>
      <c r="C612" s="98">
        <v>40715</v>
      </c>
      <c r="D612">
        <v>12190.01</v>
      </c>
      <c r="E612">
        <v>1295.52</v>
      </c>
      <c r="F612">
        <v>2687.26</v>
      </c>
      <c r="G612">
        <v>9450</v>
      </c>
      <c r="H612">
        <v>5769</v>
      </c>
      <c r="I612">
        <v>7292</v>
      </c>
      <c r="J612">
        <v>0</v>
      </c>
      <c r="K612">
        <v>0</v>
      </c>
      <c r="L612">
        <v>1548.1</v>
      </c>
      <c r="M612">
        <v>36.549999999999997</v>
      </c>
      <c r="N612">
        <v>1750.8</v>
      </c>
      <c r="O612">
        <v>93.55</v>
      </c>
      <c r="P612">
        <v>680.25</v>
      </c>
      <c r="Q612">
        <v>1349.75</v>
      </c>
      <c r="R612">
        <v>12190.01</v>
      </c>
      <c r="S612">
        <v>1295.52</v>
      </c>
      <c r="T612">
        <v>2687.26</v>
      </c>
      <c r="U612">
        <v>18.86</v>
      </c>
      <c r="V612">
        <v>2.98</v>
      </c>
      <c r="W612">
        <v>1.55</v>
      </c>
      <c r="X612">
        <v>1.3680000000000001</v>
      </c>
      <c r="Y612">
        <v>115.12</v>
      </c>
      <c r="Z612">
        <v>80.28</v>
      </c>
      <c r="AA612">
        <v>85.02</v>
      </c>
      <c r="AB612">
        <v>0</v>
      </c>
      <c r="AC612">
        <v>1418</v>
      </c>
      <c r="AD612">
        <v>0</v>
      </c>
      <c r="AE612">
        <v>0</v>
      </c>
      <c r="AF612">
        <v>0</v>
      </c>
      <c r="AG612">
        <v>0</v>
      </c>
      <c r="AH612">
        <v>1.55</v>
      </c>
      <c r="AI612">
        <v>2.98</v>
      </c>
      <c r="AJ612" s="101">
        <f ca="1">IF(AND(MAX(OFFSET(OFFSET(D611,0,$AJ$6),-$AJ$5,0):OFFSET(D611,0,$AJ$6))&lt;OFFSET(D611,1,$AJ$6)),1,IF(AND(MIN(OFFSET(OFFSET(D611,0,$AJ$6),-$AJ$5,0):OFFSET(D611,0,$AJ$6))&gt;OFFSET(D611,1,$AJ$6)),-1,AJ611))</f>
        <v>1</v>
      </c>
      <c r="AK612" s="101">
        <f ca="1">IF(AND(MAX(OFFSET(U611,-$AK$5,0):U611)&lt;U612),1,IF(AND(MIN(OFFSET(U611,-$AK$5,0):U611)&gt;U612),-1,AK611))</f>
        <v>-1</v>
      </c>
      <c r="AL612" s="101">
        <f ca="1">IF(AND(MAX(OFFSET(AI611,-$AL$5,0):AI611)&lt;AI612),1,IF(AND(MIN(OFFSET(AI611,-$AL$5,0):AI611)&gt;AI612),-1,AL611))</f>
        <v>-1</v>
      </c>
      <c r="AM612" s="101">
        <f ca="1">IF(AND(MAX(OFFSET(V611,-$AM$5,0):V611)&lt;V612),1,IF(AND(MIN(OFFSET(V611,-$AM$5,0):V611)&gt;V612),-1,AM611))</f>
        <v>-1</v>
      </c>
      <c r="AN612" s="101">
        <f ca="1">IF(AND(MAX(OFFSET(AA611,-$AN$5,0):AA611)&lt;AA612),1,IF(AND(MIN(OFFSET(AA611,-$AN$5,0):AA611)&gt;AA612),-1,AN611))</f>
        <v>1</v>
      </c>
      <c r="AO612" s="101">
        <f ca="1">IF(AND(MAX(OFFSET(Y611,-$AP$5,0):Y611)&lt;Y612),1,IF(AND(MIN(OFFSET(Y611,-$AP$5,0):Y611)&gt;Y612),-1,AO611))</f>
        <v>1</v>
      </c>
      <c r="AP612" s="101">
        <f ca="1">IF(AND(MAX(OFFSET(Z611,-$AP$5,0):Z611)&lt;Z612),1,IF(AND(MIN(OFFSET(Z611,-$AP$5,0):Z611)&gt;Z612),-1,AP611))</f>
        <v>-1</v>
      </c>
      <c r="AQ612" s="1">
        <v>3979</v>
      </c>
      <c r="AR612" s="1">
        <v>3987</v>
      </c>
      <c r="AS612" s="1">
        <v>3975</v>
      </c>
      <c r="AT612" s="1">
        <v>3987</v>
      </c>
      <c r="AU612" s="1">
        <v>3988</v>
      </c>
      <c r="AV612" s="1">
        <v>3995</v>
      </c>
      <c r="AW612" s="1">
        <v>3978</v>
      </c>
      <c r="AX612" s="1">
        <v>3988</v>
      </c>
      <c r="AY612">
        <f t="shared" si="10"/>
        <v>6</v>
      </c>
      <c r="AZ612">
        <f t="shared" si="11"/>
        <v>-36</v>
      </c>
      <c r="BA612">
        <f t="shared" ca="1" si="17"/>
        <v>6</v>
      </c>
      <c r="BB612">
        <f t="shared" ca="1" si="12"/>
        <v>-55</v>
      </c>
      <c r="BC612">
        <f t="shared" si="13"/>
        <v>9</v>
      </c>
      <c r="BD612">
        <f t="shared" si="14"/>
        <v>334</v>
      </c>
      <c r="BE612">
        <f t="shared" ca="1" si="15"/>
        <v>9</v>
      </c>
      <c r="BF612">
        <f t="shared" ca="1" si="16"/>
        <v>334</v>
      </c>
    </row>
    <row r="613" spans="1:58">
      <c r="A613" s="47">
        <v>2011</v>
      </c>
      <c r="B613" s="47">
        <v>4</v>
      </c>
      <c r="C613" s="98">
        <v>40716</v>
      </c>
      <c r="D613">
        <v>12109.67</v>
      </c>
      <c r="E613">
        <v>1287.1400000000001</v>
      </c>
      <c r="F613">
        <v>2669.19</v>
      </c>
      <c r="G613">
        <v>9610</v>
      </c>
      <c r="H613">
        <v>5778</v>
      </c>
      <c r="I613">
        <v>7261</v>
      </c>
      <c r="J613">
        <v>0</v>
      </c>
      <c r="K613">
        <v>0</v>
      </c>
      <c r="L613">
        <v>1548.5</v>
      </c>
      <c r="M613">
        <v>36.384999999999998</v>
      </c>
      <c r="N613">
        <v>1743.8</v>
      </c>
      <c r="O613">
        <v>94.45</v>
      </c>
      <c r="P613">
        <v>650.25</v>
      </c>
      <c r="Q613">
        <v>1332.5</v>
      </c>
      <c r="R613">
        <v>12109.67</v>
      </c>
      <c r="S613">
        <v>1287.1400000000001</v>
      </c>
      <c r="T613">
        <v>2669.19</v>
      </c>
      <c r="U613">
        <v>18.52</v>
      </c>
      <c r="V613">
        <v>2.99</v>
      </c>
      <c r="W613">
        <v>1.54</v>
      </c>
      <c r="X613">
        <v>1.3751</v>
      </c>
      <c r="Y613">
        <v>116.33</v>
      </c>
      <c r="Z613">
        <v>80.2</v>
      </c>
      <c r="AA613">
        <v>84.94</v>
      </c>
      <c r="AB613">
        <v>0</v>
      </c>
      <c r="AC613">
        <v>1409</v>
      </c>
      <c r="AD613">
        <v>0</v>
      </c>
      <c r="AE613">
        <v>0</v>
      </c>
      <c r="AF613">
        <v>0</v>
      </c>
      <c r="AG613">
        <v>0</v>
      </c>
      <c r="AH613">
        <v>1.54</v>
      </c>
      <c r="AI613">
        <v>2.99</v>
      </c>
      <c r="AJ613" s="101">
        <f ca="1">IF(AND(MAX(OFFSET(OFFSET(D612,0,$AJ$6),-$AJ$5,0):OFFSET(D612,0,$AJ$6))&lt;OFFSET(D612,1,$AJ$6)),1,IF(AND(MIN(OFFSET(OFFSET(D612,0,$AJ$6),-$AJ$5,0):OFFSET(D612,0,$AJ$6))&gt;OFFSET(D612,1,$AJ$6)),-1,AJ612))</f>
        <v>1</v>
      </c>
      <c r="AK613" s="101">
        <f ca="1">IF(AND(MAX(OFFSET(U612,-$AK$5,0):U612)&lt;U613),1,IF(AND(MIN(OFFSET(U612,-$AK$5,0):U612)&gt;U613),-1,AK612))</f>
        <v>-1</v>
      </c>
      <c r="AL613" s="101">
        <f ca="1">IF(AND(MAX(OFFSET(AI612,-$AL$5,0):AI612)&lt;AI613),1,IF(AND(MIN(OFFSET(AI612,-$AL$5,0):AI612)&gt;AI613),-1,AL612))</f>
        <v>-1</v>
      </c>
      <c r="AM613" s="101">
        <f ca="1">IF(AND(MAX(OFFSET(V612,-$AM$5,0):V612)&lt;V613),1,IF(AND(MIN(OFFSET(V612,-$AM$5,0):V612)&gt;V613),-1,AM612))</f>
        <v>-1</v>
      </c>
      <c r="AN613" s="101">
        <f ca="1">IF(AND(MAX(OFFSET(AA612,-$AN$5,0):AA612)&lt;AA613),1,IF(AND(MIN(OFFSET(AA612,-$AN$5,0):AA612)&gt;AA613),-1,AN612))</f>
        <v>1</v>
      </c>
      <c r="AO613" s="101">
        <f ca="1">IF(AND(MAX(OFFSET(Y612,-$AP$5,0):Y612)&lt;Y613),1,IF(AND(MIN(OFFSET(Y612,-$AP$5,0):Y612)&gt;Y613),-1,AO612))</f>
        <v>1</v>
      </c>
      <c r="AP613" s="101">
        <f ca="1">IF(AND(MAX(OFFSET(Z612,-$AP$5,0):Z612)&lt;Z613),1,IF(AND(MIN(OFFSET(Z612,-$AP$5,0):Z612)&gt;Z613),-1,AP612))</f>
        <v>-1</v>
      </c>
      <c r="AQ613" s="1">
        <v>3994</v>
      </c>
      <c r="AR613" s="1">
        <v>4002</v>
      </c>
      <c r="AS613" s="1">
        <v>3993</v>
      </c>
      <c r="AT613" s="1">
        <v>3997</v>
      </c>
      <c r="AU613" s="1">
        <v>3997</v>
      </c>
      <c r="AV613" s="1">
        <v>4018</v>
      </c>
      <c r="AW613" s="1">
        <v>3984</v>
      </c>
      <c r="AX613" s="1">
        <v>4006</v>
      </c>
      <c r="AY613">
        <f t="shared" si="10"/>
        <v>9</v>
      </c>
      <c r="AZ613">
        <f t="shared" si="11"/>
        <v>-27</v>
      </c>
      <c r="BA613">
        <f t="shared" ca="1" si="17"/>
        <v>9</v>
      </c>
      <c r="BB613">
        <f t="shared" ca="1" si="12"/>
        <v>-46</v>
      </c>
      <c r="BC613">
        <f t="shared" si="13"/>
        <v>3</v>
      </c>
      <c r="BD613">
        <f t="shared" si="14"/>
        <v>337</v>
      </c>
      <c r="BE613">
        <f t="shared" ca="1" si="15"/>
        <v>3</v>
      </c>
      <c r="BF613">
        <f t="shared" ca="1" si="16"/>
        <v>337</v>
      </c>
    </row>
    <row r="614" spans="1:58">
      <c r="A614" s="47">
        <v>2011</v>
      </c>
      <c r="B614" s="47">
        <v>5</v>
      </c>
      <c r="C614" s="98">
        <v>40717</v>
      </c>
      <c r="D614">
        <v>12050</v>
      </c>
      <c r="E614">
        <v>1283.5</v>
      </c>
      <c r="F614">
        <v>2686.75</v>
      </c>
      <c r="G614">
        <v>9600</v>
      </c>
      <c r="H614">
        <v>5709</v>
      </c>
      <c r="I614">
        <v>7203</v>
      </c>
      <c r="J614">
        <v>0</v>
      </c>
      <c r="K614">
        <v>0</v>
      </c>
      <c r="L614">
        <v>1521.3</v>
      </c>
      <c r="M614">
        <v>35.26</v>
      </c>
      <c r="N614">
        <v>1704.5</v>
      </c>
      <c r="O614">
        <v>92.35</v>
      </c>
      <c r="P614">
        <v>646</v>
      </c>
      <c r="Q614">
        <v>1317.25</v>
      </c>
      <c r="R614">
        <v>12050</v>
      </c>
      <c r="S614">
        <v>1283.5</v>
      </c>
      <c r="T614">
        <v>2686.75</v>
      </c>
      <c r="U614">
        <v>19.29</v>
      </c>
      <c r="V614">
        <v>2.91</v>
      </c>
      <c r="W614">
        <v>1.45</v>
      </c>
      <c r="X614">
        <v>1.3880999999999999</v>
      </c>
      <c r="Y614">
        <v>117.07</v>
      </c>
      <c r="Z614">
        <v>80.290000000000006</v>
      </c>
      <c r="AA614">
        <v>84.7</v>
      </c>
      <c r="AB614">
        <v>0</v>
      </c>
      <c r="AC614">
        <v>1406</v>
      </c>
      <c r="AD614">
        <v>0</v>
      </c>
      <c r="AE614">
        <v>0</v>
      </c>
      <c r="AF614">
        <v>0</v>
      </c>
      <c r="AG614">
        <v>0</v>
      </c>
      <c r="AH614">
        <v>1.45</v>
      </c>
      <c r="AI614">
        <v>2.9</v>
      </c>
      <c r="AJ614" s="101">
        <f ca="1">IF(AND(MAX(OFFSET(OFFSET(D613,0,$AJ$6),-$AJ$5,0):OFFSET(D613,0,$AJ$6))&lt;OFFSET(D613,1,$AJ$6)),1,IF(AND(MIN(OFFSET(OFFSET(D613,0,$AJ$6),-$AJ$5,0):OFFSET(D613,0,$AJ$6))&gt;OFFSET(D613,1,$AJ$6)),-1,AJ613))</f>
        <v>1</v>
      </c>
      <c r="AK614" s="101">
        <f ca="1">IF(AND(MAX(OFFSET(U613,-$AK$5,0):U613)&lt;U614),1,IF(AND(MIN(OFFSET(U613,-$AK$5,0):U613)&gt;U614),-1,AK613))</f>
        <v>1</v>
      </c>
      <c r="AL614" s="101">
        <f ca="1">IF(AND(MAX(OFFSET(AI613,-$AL$5,0):AI613)&lt;AI614),1,IF(AND(MIN(OFFSET(AI613,-$AL$5,0):AI613)&gt;AI614),-1,AL613))</f>
        <v>-1</v>
      </c>
      <c r="AM614" s="101">
        <f ca="1">IF(AND(MAX(OFFSET(V613,-$AM$5,0):V613)&lt;V614),1,IF(AND(MIN(OFFSET(V613,-$AM$5,0):V613)&gt;V614),-1,AM613))</f>
        <v>-1</v>
      </c>
      <c r="AN614" s="101">
        <f ca="1">IF(AND(MAX(OFFSET(AA613,-$AN$5,0):AA613)&lt;AA614),1,IF(AND(MIN(OFFSET(AA613,-$AN$5,0):AA613)&gt;AA614),-1,AN613))</f>
        <v>-1</v>
      </c>
      <c r="AO614" s="101">
        <f ca="1">IF(AND(MAX(OFFSET(Y613,-$AP$5,0):Y613)&lt;Y614),1,IF(AND(MIN(OFFSET(Y613,-$AP$5,0):Y613)&gt;Y614),-1,AO613))</f>
        <v>1</v>
      </c>
      <c r="AP614" s="101">
        <f ca="1">IF(AND(MAX(OFFSET(Z613,-$AP$5,0):Z613)&lt;Z614),1,IF(AND(MIN(OFFSET(Z613,-$AP$5,0):Z613)&gt;Z614),-1,AP613))</f>
        <v>-1</v>
      </c>
      <c r="AQ614" s="1">
        <v>4006</v>
      </c>
      <c r="AR614" s="1">
        <v>4017</v>
      </c>
      <c r="AS614" s="1">
        <v>4002</v>
      </c>
      <c r="AT614" s="1">
        <v>4003</v>
      </c>
      <c r="AU614" s="1">
        <v>4006</v>
      </c>
      <c r="AV614" s="1">
        <v>4009</v>
      </c>
      <c r="AW614" s="1">
        <v>3930</v>
      </c>
      <c r="AX614" s="1">
        <v>3947</v>
      </c>
      <c r="AY614">
        <f t="shared" si="10"/>
        <v>-50</v>
      </c>
      <c r="AZ614">
        <f t="shared" si="11"/>
        <v>-77</v>
      </c>
      <c r="BA614">
        <f t="shared" ca="1" si="17"/>
        <v>-50</v>
      </c>
      <c r="BB614">
        <f t="shared" ca="1" si="12"/>
        <v>-96</v>
      </c>
      <c r="BC614">
        <f t="shared" si="13"/>
        <v>0</v>
      </c>
      <c r="BD614">
        <f t="shared" si="14"/>
        <v>337</v>
      </c>
      <c r="BE614">
        <f t="shared" ca="1" si="15"/>
        <v>0</v>
      </c>
      <c r="BF614">
        <f t="shared" ca="1" si="16"/>
        <v>337</v>
      </c>
    </row>
    <row r="615" spans="1:58">
      <c r="A615" s="47">
        <v>2011</v>
      </c>
      <c r="B615" s="47">
        <v>6</v>
      </c>
      <c r="C615" s="98">
        <v>40718</v>
      </c>
      <c r="D615">
        <v>11934.58</v>
      </c>
      <c r="E615">
        <v>1268.45</v>
      </c>
      <c r="F615">
        <v>2652.89</v>
      </c>
      <c r="G615">
        <v>9670</v>
      </c>
      <c r="H615">
        <v>5709</v>
      </c>
      <c r="I615">
        <v>7203</v>
      </c>
      <c r="J615">
        <v>0</v>
      </c>
      <c r="K615">
        <v>0</v>
      </c>
      <c r="L615">
        <v>1502.8</v>
      </c>
      <c r="M615">
        <v>34.325000000000003</v>
      </c>
      <c r="N615">
        <v>1687</v>
      </c>
      <c r="O615">
        <v>91.23</v>
      </c>
      <c r="P615">
        <v>657</v>
      </c>
      <c r="Q615">
        <v>1310</v>
      </c>
      <c r="R615">
        <v>11934.58</v>
      </c>
      <c r="S615">
        <v>1268.45</v>
      </c>
      <c r="T615">
        <v>2652.89</v>
      </c>
      <c r="U615">
        <v>21.1</v>
      </c>
      <c r="V615">
        <v>2.87</v>
      </c>
      <c r="W615">
        <v>1.39</v>
      </c>
      <c r="X615">
        <v>1.3787</v>
      </c>
      <c r="Y615">
        <v>117.82</v>
      </c>
      <c r="Z615">
        <v>80.5</v>
      </c>
      <c r="AA615">
        <v>84.41</v>
      </c>
      <c r="AB615">
        <v>0</v>
      </c>
      <c r="AC615">
        <v>1424</v>
      </c>
      <c r="AD615">
        <v>0</v>
      </c>
      <c r="AE615">
        <v>0</v>
      </c>
      <c r="AF615">
        <v>0</v>
      </c>
      <c r="AG615">
        <v>0</v>
      </c>
      <c r="AH615">
        <v>1.39</v>
      </c>
      <c r="AI615">
        <v>2.87</v>
      </c>
      <c r="AJ615" s="101">
        <f ca="1">IF(AND(MAX(OFFSET(OFFSET(D614,0,$AJ$6),-$AJ$5,0):OFFSET(D614,0,$AJ$6))&lt;OFFSET(D614,1,$AJ$6)),1,IF(AND(MIN(OFFSET(OFFSET(D614,0,$AJ$6),-$AJ$5,0):OFFSET(D614,0,$AJ$6))&gt;OFFSET(D614,1,$AJ$6)),-1,AJ614))</f>
        <v>1</v>
      </c>
      <c r="AK615" s="101">
        <f ca="1">IF(AND(MAX(OFFSET(U614,-$AK$5,0):U614)&lt;U615),1,IF(AND(MIN(OFFSET(U614,-$AK$5,0):U614)&gt;U615),-1,AK614))</f>
        <v>1</v>
      </c>
      <c r="AL615" s="101">
        <f ca="1">IF(AND(MAX(OFFSET(AI614,-$AL$5,0):AI614)&lt;AI615),1,IF(AND(MIN(OFFSET(AI614,-$AL$5,0):AI614)&gt;AI615),-1,AL614))</f>
        <v>-1</v>
      </c>
      <c r="AM615" s="101">
        <f ca="1">IF(AND(MAX(OFFSET(V614,-$AM$5,0):V614)&lt;V615),1,IF(AND(MIN(OFFSET(V614,-$AM$5,0):V614)&gt;V615),-1,AM614))</f>
        <v>-1</v>
      </c>
      <c r="AN615" s="101">
        <f ca="1">IF(AND(MAX(OFFSET(AA614,-$AN$5,0):AA614)&lt;AA615),1,IF(AND(MIN(OFFSET(AA614,-$AN$5,0):AA614)&gt;AA615),-1,AN614))</f>
        <v>-1</v>
      </c>
      <c r="AO615" s="101">
        <f ca="1">IF(AND(MAX(OFFSET(Y614,-$AP$5,0):Y614)&lt;Y615),1,IF(AND(MIN(OFFSET(Y614,-$AP$5,0):Y614)&gt;Y615),-1,AO614))</f>
        <v>1</v>
      </c>
      <c r="AP615" s="101">
        <f ca="1">IF(AND(MAX(OFFSET(Z614,-$AP$5,0):Z614)&lt;Z615),1,IF(AND(MIN(OFFSET(Z614,-$AP$5,0):Z614)&gt;Z615),-1,AP614))</f>
        <v>-1</v>
      </c>
      <c r="AQ615" s="1">
        <v>3956</v>
      </c>
      <c r="AR615" s="1">
        <v>3959</v>
      </c>
      <c r="AS615" s="1">
        <v>3941</v>
      </c>
      <c r="AT615" s="1">
        <v>3946</v>
      </c>
      <c r="AU615" s="1">
        <v>3940</v>
      </c>
      <c r="AV615" s="1">
        <v>3941</v>
      </c>
      <c r="AW615" s="1">
        <v>3883</v>
      </c>
      <c r="AX615" s="1">
        <v>3892</v>
      </c>
      <c r="AY615">
        <f t="shared" si="10"/>
        <v>-50</v>
      </c>
      <c r="AZ615">
        <f t="shared" si="11"/>
        <v>-127</v>
      </c>
      <c r="BA615">
        <f t="shared" ca="1" si="17"/>
        <v>-50</v>
      </c>
      <c r="BB615">
        <f t="shared" ca="1" si="12"/>
        <v>-146</v>
      </c>
      <c r="BC615">
        <f t="shared" si="13"/>
        <v>-16</v>
      </c>
      <c r="BD615">
        <f t="shared" si="14"/>
        <v>321</v>
      </c>
      <c r="BE615">
        <f t="shared" ca="1" si="15"/>
        <v>-16</v>
      </c>
      <c r="BF615">
        <f t="shared" ca="1" si="16"/>
        <v>321</v>
      </c>
    </row>
    <row r="616" spans="1:58">
      <c r="A616" s="47">
        <v>2011</v>
      </c>
      <c r="B616" s="47">
        <v>2</v>
      </c>
      <c r="C616" s="98">
        <v>40721</v>
      </c>
      <c r="D616">
        <v>12043.56</v>
      </c>
      <c r="E616">
        <v>1280.0999999999999</v>
      </c>
      <c r="F616">
        <v>2688.28</v>
      </c>
      <c r="G616">
        <v>9590</v>
      </c>
      <c r="H616">
        <v>5746</v>
      </c>
      <c r="I616">
        <v>7145</v>
      </c>
      <c r="J616">
        <v>0</v>
      </c>
      <c r="K616">
        <v>0</v>
      </c>
      <c r="L616">
        <v>1497.6</v>
      </c>
      <c r="M616">
        <v>33.53</v>
      </c>
      <c r="N616">
        <v>1676.6</v>
      </c>
      <c r="O616">
        <v>90.84</v>
      </c>
      <c r="P616">
        <v>626.75</v>
      </c>
      <c r="Q616">
        <v>1315</v>
      </c>
      <c r="R616">
        <v>12043.56</v>
      </c>
      <c r="S616">
        <v>1280.0999999999999</v>
      </c>
      <c r="T616">
        <v>2688.28</v>
      </c>
      <c r="U616">
        <v>20.56</v>
      </c>
      <c r="V616">
        <v>2.93</v>
      </c>
      <c r="W616">
        <v>1.45</v>
      </c>
      <c r="X616">
        <v>1.3689</v>
      </c>
      <c r="Y616">
        <v>119.58</v>
      </c>
      <c r="Z616">
        <v>80.37</v>
      </c>
      <c r="AA616">
        <v>84.45</v>
      </c>
      <c r="AB616">
        <v>0</v>
      </c>
      <c r="AC616">
        <v>1424</v>
      </c>
      <c r="AD616">
        <v>0</v>
      </c>
      <c r="AE616">
        <v>0</v>
      </c>
      <c r="AF616">
        <v>0</v>
      </c>
      <c r="AG616">
        <v>0</v>
      </c>
      <c r="AH616">
        <v>1.44</v>
      </c>
      <c r="AI616">
        <v>2.92</v>
      </c>
      <c r="AJ616" s="101">
        <f ca="1">IF(AND(MAX(OFFSET(OFFSET(D615,0,$AJ$6),-$AJ$5,0):OFFSET(D615,0,$AJ$6))&lt;OFFSET(D615,1,$AJ$6)),1,IF(AND(MIN(OFFSET(OFFSET(D615,0,$AJ$6),-$AJ$5,0):OFFSET(D615,0,$AJ$6))&gt;OFFSET(D615,1,$AJ$6)),-1,AJ615))</f>
        <v>1</v>
      </c>
      <c r="AK616" s="101">
        <f ca="1">IF(AND(MAX(OFFSET(U615,-$AK$5,0):U615)&lt;U616),1,IF(AND(MIN(OFFSET(U615,-$AK$5,0):U615)&gt;U616),-1,AK615))</f>
        <v>1</v>
      </c>
      <c r="AL616" s="101">
        <f ca="1">IF(AND(MAX(OFFSET(AI615,-$AL$5,0):AI615)&lt;AI616),1,IF(AND(MIN(OFFSET(AI615,-$AL$5,0):AI615)&gt;AI616),-1,AL615))</f>
        <v>-1</v>
      </c>
      <c r="AM616" s="101">
        <f ca="1">IF(AND(MAX(OFFSET(V615,-$AM$5,0):V615)&lt;V616),1,IF(AND(MIN(OFFSET(V615,-$AM$5,0):V615)&gt;V616),-1,AM615))</f>
        <v>-1</v>
      </c>
      <c r="AN616" s="101">
        <f ca="1">IF(AND(MAX(OFFSET(AA615,-$AN$5,0):AA615)&lt;AA616),1,IF(AND(MIN(OFFSET(AA615,-$AN$5,0):AA615)&gt;AA616),-1,AN615))</f>
        <v>-1</v>
      </c>
      <c r="AO616" s="101">
        <f ca="1">IF(AND(MAX(OFFSET(Y615,-$AP$5,0):Y615)&lt;Y616),1,IF(AND(MIN(OFFSET(Y615,-$AP$5,0):Y615)&gt;Y616),-1,AO615))</f>
        <v>1</v>
      </c>
      <c r="AP616" s="101">
        <f ca="1">IF(AND(MAX(OFFSET(Z615,-$AP$5,0):Z615)&lt;Z616),1,IF(AND(MIN(OFFSET(Z615,-$AP$5,0):Z615)&gt;Z616),-1,AP615))</f>
        <v>-1</v>
      </c>
      <c r="AQ616" s="1">
        <v>3890</v>
      </c>
      <c r="AR616" s="1">
        <v>3916</v>
      </c>
      <c r="AS616" s="1">
        <v>3890</v>
      </c>
      <c r="AT616" s="1">
        <v>3897</v>
      </c>
      <c r="AU616" s="1">
        <v>3940</v>
      </c>
      <c r="AV616" s="1">
        <v>3941</v>
      </c>
      <c r="AW616" s="1">
        <v>3883</v>
      </c>
      <c r="AX616" s="1">
        <v>3892</v>
      </c>
      <c r="AY616">
        <f t="shared" si="10"/>
        <v>-31</v>
      </c>
      <c r="AZ616">
        <f t="shared" si="11"/>
        <v>-158</v>
      </c>
      <c r="BA616">
        <f t="shared" ca="1" si="17"/>
        <v>-31</v>
      </c>
      <c r="BB616">
        <f t="shared" ca="1" si="12"/>
        <v>-177</v>
      </c>
      <c r="BC616">
        <f t="shared" si="13"/>
        <v>50</v>
      </c>
      <c r="BD616">
        <f t="shared" si="14"/>
        <v>371</v>
      </c>
      <c r="BE616">
        <f t="shared" ca="1" si="15"/>
        <v>50</v>
      </c>
      <c r="BF616">
        <f t="shared" ca="1" si="16"/>
        <v>371</v>
      </c>
    </row>
    <row r="617" spans="1:58">
      <c r="A617" s="47">
        <v>2011</v>
      </c>
      <c r="B617" s="47">
        <v>3</v>
      </c>
      <c r="C617" s="98">
        <v>40722</v>
      </c>
      <c r="D617">
        <v>12188.69</v>
      </c>
      <c r="E617">
        <v>1296.67</v>
      </c>
      <c r="F617">
        <v>2729.31</v>
      </c>
      <c r="G617">
        <v>9650</v>
      </c>
      <c r="H617">
        <v>5790</v>
      </c>
      <c r="I617">
        <v>7211</v>
      </c>
      <c r="J617">
        <v>0</v>
      </c>
      <c r="K617">
        <v>0</v>
      </c>
      <c r="L617">
        <v>1502.7</v>
      </c>
      <c r="M617">
        <v>33.94</v>
      </c>
      <c r="N617">
        <v>1699.9</v>
      </c>
      <c r="O617">
        <v>93.35</v>
      </c>
      <c r="P617">
        <v>653</v>
      </c>
      <c r="Q617">
        <v>1319</v>
      </c>
      <c r="R617">
        <v>12188.69</v>
      </c>
      <c r="S617">
        <v>1296.67</v>
      </c>
      <c r="T617">
        <v>2729.31</v>
      </c>
      <c r="U617">
        <v>19.170000000000002</v>
      </c>
      <c r="V617">
        <v>3.05</v>
      </c>
      <c r="W617">
        <v>1.6</v>
      </c>
      <c r="X617">
        <v>1.3565</v>
      </c>
      <c r="Y617">
        <v>119.45</v>
      </c>
      <c r="Z617">
        <v>80.88</v>
      </c>
      <c r="AA617">
        <v>85.51</v>
      </c>
      <c r="AB617">
        <v>0</v>
      </c>
      <c r="AC617">
        <v>1442</v>
      </c>
      <c r="AD617">
        <v>0</v>
      </c>
      <c r="AE617">
        <v>0</v>
      </c>
      <c r="AF617">
        <v>0</v>
      </c>
      <c r="AG617">
        <v>0</v>
      </c>
      <c r="AH617">
        <v>1.59</v>
      </c>
      <c r="AI617">
        <v>3.04</v>
      </c>
      <c r="AJ617" s="101">
        <f ca="1">IF(AND(MAX(OFFSET(OFFSET(D616,0,$AJ$6),-$AJ$5,0):OFFSET(D616,0,$AJ$6))&lt;OFFSET(D616,1,$AJ$6)),1,IF(AND(MIN(OFFSET(OFFSET(D616,0,$AJ$6),-$AJ$5,0):OFFSET(D616,0,$AJ$6))&gt;OFFSET(D616,1,$AJ$6)),-1,AJ616))</f>
        <v>1</v>
      </c>
      <c r="AK617" s="101">
        <f ca="1">IF(AND(MAX(OFFSET(U616,-$AK$5,0):U616)&lt;U617),1,IF(AND(MIN(OFFSET(U616,-$AK$5,0):U616)&gt;U617),-1,AK616))</f>
        <v>-1</v>
      </c>
      <c r="AL617" s="101">
        <f ca="1">IF(AND(MAX(OFFSET(AI616,-$AL$5,0):AI616)&lt;AI617),1,IF(AND(MIN(OFFSET(AI616,-$AL$5,0):AI616)&gt;AI617),-1,AL616))</f>
        <v>-1</v>
      </c>
      <c r="AM617" s="101">
        <f ca="1">IF(AND(MAX(OFFSET(V616,-$AM$5,0):V616)&lt;V617),1,IF(AND(MIN(OFFSET(V616,-$AM$5,0):V616)&gt;V617),-1,AM616))</f>
        <v>-1</v>
      </c>
      <c r="AN617" s="101">
        <f ca="1">IF(AND(MAX(OFFSET(AA616,-$AN$5,0):AA616)&lt;AA617),1,IF(AND(MIN(OFFSET(AA616,-$AN$5,0):AA616)&gt;AA617),-1,AN616))</f>
        <v>1</v>
      </c>
      <c r="AO617" s="101">
        <f ca="1">IF(AND(MAX(OFFSET(Y616,-$AP$5,0):Y616)&lt;Y617),1,IF(AND(MIN(OFFSET(Y616,-$AP$5,0):Y616)&gt;Y617),-1,AO616))</f>
        <v>1</v>
      </c>
      <c r="AP617" s="101">
        <f ca="1">IF(AND(MAX(OFFSET(Z616,-$AP$5,0):Z616)&lt;Z617),1,IF(AND(MIN(OFFSET(Z616,-$AP$5,0):Z616)&gt;Z617),-1,AP616))</f>
        <v>-1</v>
      </c>
      <c r="AQ617" s="1">
        <v>3909</v>
      </c>
      <c r="AR617" s="1">
        <v>3910</v>
      </c>
      <c r="AS617" s="1">
        <v>3894</v>
      </c>
      <c r="AT617" s="1">
        <v>3898</v>
      </c>
      <c r="AU617" s="1">
        <v>3910</v>
      </c>
      <c r="AV617" s="1">
        <v>3928</v>
      </c>
      <c r="AW617" s="1">
        <v>3893</v>
      </c>
      <c r="AX617" s="1">
        <v>3921</v>
      </c>
      <c r="AY617">
        <f t="shared" si="10"/>
        <v>11</v>
      </c>
      <c r="AZ617">
        <f t="shared" si="11"/>
        <v>-147</v>
      </c>
      <c r="BA617">
        <f t="shared" ca="1" si="17"/>
        <v>11</v>
      </c>
      <c r="BB617">
        <f t="shared" ca="1" si="12"/>
        <v>-166</v>
      </c>
      <c r="BC617">
        <f t="shared" si="13"/>
        <v>1</v>
      </c>
      <c r="BD617">
        <f t="shared" si="14"/>
        <v>372</v>
      </c>
      <c r="BE617">
        <f t="shared" ca="1" si="15"/>
        <v>1</v>
      </c>
      <c r="BF617">
        <f t="shared" ca="1" si="16"/>
        <v>372</v>
      </c>
    </row>
    <row r="618" spans="1:58">
      <c r="A618" s="47">
        <v>2011</v>
      </c>
      <c r="B618" s="47">
        <v>4</v>
      </c>
      <c r="C618" s="98">
        <v>40723</v>
      </c>
      <c r="D618">
        <v>12261.42</v>
      </c>
      <c r="E618">
        <v>1307.4100000000001</v>
      </c>
      <c r="F618">
        <v>2740.49</v>
      </c>
      <c r="G618">
        <v>9790</v>
      </c>
      <c r="H618">
        <v>5852</v>
      </c>
      <c r="I618">
        <v>7305</v>
      </c>
      <c r="J618">
        <v>0</v>
      </c>
      <c r="K618">
        <v>0</v>
      </c>
      <c r="L618">
        <v>1511.7</v>
      </c>
      <c r="M618">
        <v>34.854999999999997</v>
      </c>
      <c r="N618">
        <v>1730.4</v>
      </c>
      <c r="O618">
        <v>95.06</v>
      </c>
      <c r="P618">
        <v>650.5</v>
      </c>
      <c r="Q618">
        <v>1323</v>
      </c>
      <c r="R618">
        <v>12261.42</v>
      </c>
      <c r="S618">
        <v>1307.4100000000001</v>
      </c>
      <c r="T618">
        <v>2740.49</v>
      </c>
      <c r="U618">
        <v>17.27</v>
      </c>
      <c r="V618">
        <v>3.11</v>
      </c>
      <c r="W618">
        <v>1.69</v>
      </c>
      <c r="X618">
        <v>1.347</v>
      </c>
      <c r="Y618">
        <v>120.67</v>
      </c>
      <c r="Z618">
        <v>81.11</v>
      </c>
      <c r="AA618">
        <v>86.28</v>
      </c>
      <c r="AB618">
        <v>0</v>
      </c>
      <c r="AC618">
        <v>1438</v>
      </c>
      <c r="AD618">
        <v>0</v>
      </c>
      <c r="AE618">
        <v>0</v>
      </c>
      <c r="AF618">
        <v>0</v>
      </c>
      <c r="AG618">
        <v>0</v>
      </c>
      <c r="AH618">
        <v>1.69</v>
      </c>
      <c r="AI618">
        <v>3.1</v>
      </c>
      <c r="AJ618" s="101">
        <f ca="1">IF(AND(MAX(OFFSET(OFFSET(D617,0,$AJ$6),-$AJ$5,0):OFFSET(D617,0,$AJ$6))&lt;OFFSET(D617,1,$AJ$6)),1,IF(AND(MIN(OFFSET(OFFSET(D617,0,$AJ$6),-$AJ$5,0):OFFSET(D617,0,$AJ$6))&gt;OFFSET(D617,1,$AJ$6)),-1,AJ617))</f>
        <v>1</v>
      </c>
      <c r="AK618" s="101">
        <f ca="1">IF(AND(MAX(OFFSET(U617,-$AK$5,0):U617)&lt;U618),1,IF(AND(MIN(OFFSET(U617,-$AK$5,0):U617)&gt;U618),-1,AK617))</f>
        <v>-1</v>
      </c>
      <c r="AL618" s="101">
        <f ca="1">IF(AND(MAX(OFFSET(AI617,-$AL$5,0):AI617)&lt;AI618),1,IF(AND(MIN(OFFSET(AI617,-$AL$5,0):AI617)&gt;AI618),-1,AL617))</f>
        <v>1</v>
      </c>
      <c r="AM618" s="101">
        <f ca="1">IF(AND(MAX(OFFSET(V617,-$AM$5,0):V617)&lt;V618),1,IF(AND(MIN(OFFSET(V617,-$AM$5,0):V617)&gt;V618),-1,AM617))</f>
        <v>1</v>
      </c>
      <c r="AN618" s="101">
        <f ca="1">IF(AND(MAX(OFFSET(AA617,-$AN$5,0):AA617)&lt;AA618),1,IF(AND(MIN(OFFSET(AA617,-$AN$5,0):AA617)&gt;AA618),-1,AN617))</f>
        <v>1</v>
      </c>
      <c r="AO618" s="101">
        <f ca="1">IF(AND(MAX(OFFSET(Y617,-$AP$5,0):Y617)&lt;Y618),1,IF(AND(MIN(OFFSET(Y617,-$AP$5,0):Y617)&gt;Y618),-1,AO617))</f>
        <v>1</v>
      </c>
      <c r="AP618" s="101">
        <f ca="1">IF(AND(MAX(OFFSET(Z617,-$AP$5,0):Z617)&lt;Z618),1,IF(AND(MIN(OFFSET(Z617,-$AP$5,0):Z617)&gt;Z618),-1,AP617))</f>
        <v>1</v>
      </c>
      <c r="AQ618" s="1">
        <v>3921</v>
      </c>
      <c r="AR618" s="1">
        <v>3933</v>
      </c>
      <c r="AS618" s="1">
        <v>3921</v>
      </c>
      <c r="AT618" s="1">
        <v>3929</v>
      </c>
      <c r="AU618" s="1">
        <v>3937</v>
      </c>
      <c r="AV618" s="1">
        <v>3946</v>
      </c>
      <c r="AW618" s="1">
        <v>3910</v>
      </c>
      <c r="AX618" s="1">
        <v>3934</v>
      </c>
      <c r="AY618">
        <f t="shared" si="10"/>
        <v>-7</v>
      </c>
      <c r="AZ618">
        <f t="shared" si="11"/>
        <v>-154</v>
      </c>
      <c r="BA618">
        <f t="shared" ca="1" si="17"/>
        <v>-7</v>
      </c>
      <c r="BB618">
        <f t="shared" ca="1" si="12"/>
        <v>-173</v>
      </c>
      <c r="BC618">
        <f t="shared" si="13"/>
        <v>16</v>
      </c>
      <c r="BD618">
        <f t="shared" si="14"/>
        <v>388</v>
      </c>
      <c r="BE618">
        <f t="shared" ca="1" si="15"/>
        <v>16</v>
      </c>
      <c r="BF618">
        <f t="shared" ca="1" si="16"/>
        <v>388</v>
      </c>
    </row>
    <row r="619" spans="1:58">
      <c r="A619" s="47">
        <v>2011</v>
      </c>
      <c r="B619" s="47">
        <v>5</v>
      </c>
      <c r="C619" s="98">
        <v>40724</v>
      </c>
      <c r="D619">
        <v>12414.34</v>
      </c>
      <c r="E619">
        <v>1320.64</v>
      </c>
      <c r="F619">
        <v>2773.52</v>
      </c>
      <c r="G619">
        <v>9810</v>
      </c>
      <c r="H619">
        <v>5951</v>
      </c>
      <c r="I619">
        <v>7386</v>
      </c>
      <c r="J619">
        <v>0</v>
      </c>
      <c r="K619">
        <v>0</v>
      </c>
      <c r="L619">
        <v>1500.8</v>
      </c>
      <c r="M619">
        <v>34.695</v>
      </c>
      <c r="N619">
        <v>1726.4</v>
      </c>
      <c r="O619">
        <v>95.12</v>
      </c>
      <c r="P619">
        <v>620.5</v>
      </c>
      <c r="Q619">
        <v>1294</v>
      </c>
      <c r="R619">
        <v>12414.34</v>
      </c>
      <c r="S619">
        <v>1320.64</v>
      </c>
      <c r="T619">
        <v>2773.52</v>
      </c>
      <c r="U619">
        <v>16.52</v>
      </c>
      <c r="V619">
        <v>3.16</v>
      </c>
      <c r="W619">
        <v>1.75</v>
      </c>
      <c r="X619">
        <v>1.3514999999999999</v>
      </c>
      <c r="Y619">
        <v>122.42</v>
      </c>
      <c r="Z619">
        <v>80.77</v>
      </c>
      <c r="AA619">
        <v>86.33</v>
      </c>
      <c r="AB619">
        <v>0</v>
      </c>
      <c r="AC619">
        <v>1420</v>
      </c>
      <c r="AD619">
        <v>0</v>
      </c>
      <c r="AE619">
        <v>0</v>
      </c>
      <c r="AF619">
        <v>0</v>
      </c>
      <c r="AG619">
        <v>0</v>
      </c>
      <c r="AH619">
        <v>1.75</v>
      </c>
      <c r="AI619">
        <v>3.15</v>
      </c>
      <c r="AJ619" s="101">
        <f ca="1">IF(AND(MAX(OFFSET(OFFSET(D618,0,$AJ$6),-$AJ$5,0):OFFSET(D618,0,$AJ$6))&lt;OFFSET(D618,1,$AJ$6)),1,IF(AND(MIN(OFFSET(OFFSET(D618,0,$AJ$6),-$AJ$5,0):OFFSET(D618,0,$AJ$6))&gt;OFFSET(D618,1,$AJ$6)),-1,AJ618))</f>
        <v>1</v>
      </c>
      <c r="AK619" s="101">
        <f ca="1">IF(AND(MAX(OFFSET(U618,-$AK$5,0):U618)&lt;U619),1,IF(AND(MIN(OFFSET(U618,-$AK$5,0):U618)&gt;U619),-1,AK618))</f>
        <v>-1</v>
      </c>
      <c r="AL619" s="101">
        <f ca="1">IF(AND(MAX(OFFSET(AI618,-$AL$5,0):AI618)&lt;AI619),1,IF(AND(MIN(OFFSET(AI618,-$AL$5,0):AI618)&gt;AI619),-1,AL618))</f>
        <v>1</v>
      </c>
      <c r="AM619" s="101">
        <f ca="1">IF(AND(MAX(OFFSET(V618,-$AM$5,0):V618)&lt;V619),1,IF(AND(MIN(OFFSET(V618,-$AM$5,0):V618)&gt;V619),-1,AM618))</f>
        <v>1</v>
      </c>
      <c r="AN619" s="101">
        <f ca="1">IF(AND(MAX(OFFSET(AA618,-$AN$5,0):AA618)&lt;AA619),1,IF(AND(MIN(OFFSET(AA618,-$AN$5,0):AA618)&gt;AA619),-1,AN618))</f>
        <v>1</v>
      </c>
      <c r="AO619" s="101">
        <f ca="1">IF(AND(MAX(OFFSET(Y618,-$AP$5,0):Y618)&lt;Y619),1,IF(AND(MIN(OFFSET(Y618,-$AP$5,0):Y618)&gt;Y619),-1,AO618))</f>
        <v>1</v>
      </c>
      <c r="AP619" s="101">
        <f ca="1">IF(AND(MAX(OFFSET(Z618,-$AP$5,0):Z618)&lt;Z619),1,IF(AND(MIN(OFFSET(Z618,-$AP$5,0):Z618)&gt;Z619),-1,AP618))</f>
        <v>1</v>
      </c>
      <c r="AQ619" s="1">
        <v>3930</v>
      </c>
      <c r="AR619" s="1">
        <v>3931</v>
      </c>
      <c r="AS619" s="1">
        <v>3912</v>
      </c>
      <c r="AT619" s="1">
        <v>3913</v>
      </c>
      <c r="AU619" s="1">
        <v>3910</v>
      </c>
      <c r="AV619" s="1">
        <v>3927</v>
      </c>
      <c r="AW619" s="1">
        <v>3893</v>
      </c>
      <c r="AX619" s="1">
        <v>3894</v>
      </c>
      <c r="AY619">
        <f t="shared" si="10"/>
        <v>-8</v>
      </c>
      <c r="AZ619">
        <f t="shared" si="11"/>
        <v>-162</v>
      </c>
      <c r="BA619">
        <f t="shared" ca="1" si="17"/>
        <v>-8</v>
      </c>
      <c r="BB619">
        <f t="shared" ca="1" si="12"/>
        <v>-181</v>
      </c>
      <c r="BC619">
        <f t="shared" si="13"/>
        <v>-20</v>
      </c>
      <c r="BD619">
        <f t="shared" si="14"/>
        <v>368</v>
      </c>
      <c r="BE619">
        <f t="shared" ca="1" si="15"/>
        <v>-20</v>
      </c>
      <c r="BF619">
        <f t="shared" ca="1" si="16"/>
        <v>368</v>
      </c>
    </row>
    <row r="620" spans="1:58">
      <c r="A620" s="47">
        <v>2011</v>
      </c>
      <c r="B620" s="47">
        <v>6</v>
      </c>
      <c r="C620" s="98">
        <v>40725</v>
      </c>
      <c r="D620">
        <v>12582.77</v>
      </c>
      <c r="E620">
        <v>1339.67</v>
      </c>
      <c r="F620">
        <v>2816.03</v>
      </c>
      <c r="G620">
        <v>9850</v>
      </c>
      <c r="H620">
        <v>5951</v>
      </c>
      <c r="I620">
        <v>7386</v>
      </c>
      <c r="J620">
        <v>0</v>
      </c>
      <c r="K620">
        <v>0</v>
      </c>
      <c r="L620">
        <v>1486.7</v>
      </c>
      <c r="M620">
        <v>33.79</v>
      </c>
      <c r="N620">
        <v>1720.5</v>
      </c>
      <c r="O620">
        <v>94.75</v>
      </c>
      <c r="P620">
        <v>598.5</v>
      </c>
      <c r="Q620">
        <v>1312.5</v>
      </c>
      <c r="R620">
        <v>12582.77</v>
      </c>
      <c r="S620">
        <v>1339.67</v>
      </c>
      <c r="T620">
        <v>2816.03</v>
      </c>
      <c r="U620">
        <v>15.87</v>
      </c>
      <c r="V620">
        <v>3.2</v>
      </c>
      <c r="W620">
        <v>1.8</v>
      </c>
      <c r="X620">
        <v>1.3589</v>
      </c>
      <c r="Y620">
        <v>121.55</v>
      </c>
      <c r="Z620">
        <v>80.55</v>
      </c>
      <c r="AA620">
        <v>87.12</v>
      </c>
      <c r="AB620">
        <v>0</v>
      </c>
      <c r="AC620">
        <v>1422</v>
      </c>
      <c r="AD620">
        <v>0</v>
      </c>
      <c r="AE620">
        <v>0</v>
      </c>
      <c r="AF620">
        <v>0</v>
      </c>
      <c r="AG620">
        <v>0</v>
      </c>
      <c r="AH620">
        <v>1.79</v>
      </c>
      <c r="AI620">
        <v>3.19</v>
      </c>
      <c r="AJ620" s="101">
        <f ca="1">IF(AND(MAX(OFFSET(OFFSET(D619,0,$AJ$6),-$AJ$5,0):OFFSET(D619,0,$AJ$6))&lt;OFFSET(D619,1,$AJ$6)),1,IF(AND(MIN(OFFSET(OFFSET(D619,0,$AJ$6),-$AJ$5,0):OFFSET(D619,0,$AJ$6))&gt;OFFSET(D619,1,$AJ$6)),-1,AJ619))</f>
        <v>1</v>
      </c>
      <c r="AK620" s="101">
        <f ca="1">IF(AND(MAX(OFFSET(U619,-$AK$5,0):U619)&lt;U620),1,IF(AND(MIN(OFFSET(U619,-$AK$5,0):U619)&gt;U620),-1,AK619))</f>
        <v>-1</v>
      </c>
      <c r="AL620" s="101">
        <f ca="1">IF(AND(MAX(OFFSET(AI619,-$AL$5,0):AI619)&lt;AI620),1,IF(AND(MIN(OFFSET(AI619,-$AL$5,0):AI619)&gt;AI620),-1,AL619))</f>
        <v>1</v>
      </c>
      <c r="AM620" s="101">
        <f ca="1">IF(AND(MAX(OFFSET(V619,-$AM$5,0):V619)&lt;V620),1,IF(AND(MIN(OFFSET(V619,-$AM$5,0):V619)&gt;V620),-1,AM619))</f>
        <v>1</v>
      </c>
      <c r="AN620" s="101">
        <f ca="1">IF(AND(MAX(OFFSET(AA619,-$AN$5,0):AA619)&lt;AA620),1,IF(AND(MIN(OFFSET(AA619,-$AN$5,0):AA619)&gt;AA620),-1,AN619))</f>
        <v>1</v>
      </c>
      <c r="AO620" s="101">
        <f ca="1">IF(AND(MAX(OFFSET(Y619,-$AP$5,0):Y619)&lt;Y620),1,IF(AND(MIN(OFFSET(Y619,-$AP$5,0):Y619)&gt;Y620),-1,AO619))</f>
        <v>1</v>
      </c>
      <c r="AP620" s="101">
        <f ca="1">IF(AND(MAX(OFFSET(Z619,-$AP$5,0):Z619)&lt;Z620),1,IF(AND(MIN(OFFSET(Z619,-$AP$5,0):Z619)&gt;Z620),-1,AP619))</f>
        <v>1</v>
      </c>
      <c r="AQ620" s="1">
        <v>3902</v>
      </c>
      <c r="AR620" s="1">
        <v>3908</v>
      </c>
      <c r="AS620" s="1">
        <v>3888</v>
      </c>
      <c r="AT620" s="1">
        <v>3889</v>
      </c>
      <c r="AU620" s="1">
        <v>3884</v>
      </c>
      <c r="AV620" s="1">
        <v>3888</v>
      </c>
      <c r="AW620" s="1">
        <v>3861</v>
      </c>
      <c r="AX620" s="1">
        <v>3872</v>
      </c>
      <c r="AY620">
        <f t="shared" si="10"/>
        <v>-4</v>
      </c>
      <c r="AZ620">
        <f t="shared" si="11"/>
        <v>-166</v>
      </c>
      <c r="BA620">
        <f t="shared" ca="1" si="17"/>
        <v>-4</v>
      </c>
      <c r="BB620">
        <f t="shared" ca="1" si="12"/>
        <v>-185</v>
      </c>
      <c r="BC620">
        <f t="shared" si="13"/>
        <v>-18</v>
      </c>
      <c r="BD620">
        <f t="shared" si="14"/>
        <v>350</v>
      </c>
      <c r="BE620">
        <f t="shared" ca="1" si="15"/>
        <v>-18</v>
      </c>
      <c r="BF620">
        <f t="shared" ca="1" si="16"/>
        <v>350</v>
      </c>
    </row>
    <row r="621" spans="1:58">
      <c r="A621" s="47">
        <v>2011</v>
      </c>
      <c r="B621" s="47">
        <v>2</v>
      </c>
      <c r="C621" s="98">
        <v>40728</v>
      </c>
      <c r="D621">
        <v>12582.77</v>
      </c>
      <c r="E621">
        <v>1339.67</v>
      </c>
      <c r="F621">
        <v>2816.03</v>
      </c>
      <c r="G621">
        <v>9960</v>
      </c>
      <c r="H621">
        <v>6018</v>
      </c>
      <c r="I621">
        <v>7430</v>
      </c>
      <c r="J621">
        <v>0</v>
      </c>
      <c r="K621">
        <v>0</v>
      </c>
      <c r="L621">
        <v>1487.3</v>
      </c>
      <c r="M621">
        <v>34.130000000000003</v>
      </c>
      <c r="N621">
        <v>1720.5</v>
      </c>
      <c r="O621">
        <v>95.08</v>
      </c>
      <c r="P621">
        <v>598.5</v>
      </c>
      <c r="Q621">
        <v>1312.5</v>
      </c>
      <c r="R621">
        <v>12582.77</v>
      </c>
      <c r="S621">
        <v>1339.67</v>
      </c>
      <c r="T621">
        <v>2816.03</v>
      </c>
      <c r="U621">
        <v>15.87</v>
      </c>
      <c r="V621">
        <v>3.2</v>
      </c>
      <c r="W621">
        <v>1.8</v>
      </c>
      <c r="X621">
        <v>1.3589</v>
      </c>
      <c r="Y621">
        <v>122.68</v>
      </c>
      <c r="Z621">
        <v>80.55</v>
      </c>
      <c r="AA621">
        <v>87.12</v>
      </c>
      <c r="AB621">
        <v>0</v>
      </c>
      <c r="AC621">
        <v>1422</v>
      </c>
      <c r="AD621">
        <v>0</v>
      </c>
      <c r="AE621">
        <v>0</v>
      </c>
      <c r="AF621">
        <v>0</v>
      </c>
      <c r="AG621">
        <v>0</v>
      </c>
      <c r="AH621">
        <v>1.79</v>
      </c>
      <c r="AI621">
        <v>3.19</v>
      </c>
      <c r="AJ621" s="101">
        <f ca="1">IF(AND(MAX(OFFSET(OFFSET(D620,0,$AJ$6),-$AJ$5,0):OFFSET(D620,0,$AJ$6))&lt;OFFSET(D620,1,$AJ$6)),1,IF(AND(MIN(OFFSET(OFFSET(D620,0,$AJ$6),-$AJ$5,0):OFFSET(D620,0,$AJ$6))&gt;OFFSET(D620,1,$AJ$6)),-1,AJ620))</f>
        <v>1</v>
      </c>
      <c r="AK621" s="101">
        <f ca="1">IF(AND(MAX(OFFSET(U620,-$AK$5,0):U620)&lt;U621),1,IF(AND(MIN(OFFSET(U620,-$AK$5,0):U620)&gt;U621),-1,AK620))</f>
        <v>-1</v>
      </c>
      <c r="AL621" s="101">
        <f ca="1">IF(AND(MAX(OFFSET(AI620,-$AL$5,0):AI620)&lt;AI621),1,IF(AND(MIN(OFFSET(AI620,-$AL$5,0):AI620)&gt;AI621),-1,AL620))</f>
        <v>1</v>
      </c>
      <c r="AM621" s="101">
        <f ca="1">IF(AND(MAX(OFFSET(V620,-$AM$5,0):V620)&lt;V621),1,IF(AND(MIN(OFFSET(V620,-$AM$5,0):V620)&gt;V621),-1,AM620))</f>
        <v>1</v>
      </c>
      <c r="AN621" s="101">
        <f ca="1">IF(AND(MAX(OFFSET(AA620,-$AN$5,0):AA620)&lt;AA621),1,IF(AND(MIN(OFFSET(AA620,-$AN$5,0):AA620)&gt;AA621),-1,AN620))</f>
        <v>1</v>
      </c>
      <c r="AO621" s="101">
        <f ca="1">IF(AND(MAX(OFFSET(Y620,-$AP$5,0):Y620)&lt;Y621),1,IF(AND(MIN(OFFSET(Y620,-$AP$5,0):Y620)&gt;Y621),-1,AO620))</f>
        <v>1</v>
      </c>
      <c r="AP621" s="101">
        <f ca="1">IF(AND(MAX(OFFSET(Z620,-$AP$5,0):Z620)&lt;Z621),1,IF(AND(MIN(OFFSET(Z620,-$AP$5,0):Z620)&gt;Z621),-1,AP620))</f>
        <v>1</v>
      </c>
      <c r="AQ621" s="1">
        <v>3880</v>
      </c>
      <c r="AR621" s="1">
        <v>3889</v>
      </c>
      <c r="AS621" s="1">
        <v>3877</v>
      </c>
      <c r="AT621" s="1">
        <v>3889</v>
      </c>
      <c r="AU621" s="1">
        <v>3884</v>
      </c>
      <c r="AV621" s="1">
        <v>3897</v>
      </c>
      <c r="AW621" s="1">
        <v>3880</v>
      </c>
      <c r="AX621" s="1">
        <v>3897</v>
      </c>
      <c r="AY621">
        <f t="shared" si="10"/>
        <v>9</v>
      </c>
      <c r="AZ621">
        <f t="shared" si="11"/>
        <v>-157</v>
      </c>
      <c r="BA621">
        <f t="shared" ca="1" si="17"/>
        <v>9</v>
      </c>
      <c r="BB621">
        <f t="shared" ca="1" si="12"/>
        <v>-176</v>
      </c>
      <c r="BC621">
        <f t="shared" si="13"/>
        <v>4</v>
      </c>
      <c r="BD621">
        <f t="shared" si="14"/>
        <v>354</v>
      </c>
      <c r="BE621">
        <f t="shared" ca="1" si="15"/>
        <v>4</v>
      </c>
      <c r="BF621">
        <f t="shared" ca="1" si="16"/>
        <v>354</v>
      </c>
    </row>
    <row r="622" spans="1:58">
      <c r="A622" s="47">
        <v>2011</v>
      </c>
      <c r="B622" s="47">
        <v>3</v>
      </c>
      <c r="C622" s="98">
        <v>40729</v>
      </c>
      <c r="D622">
        <v>12569.87</v>
      </c>
      <c r="E622">
        <v>1337.88</v>
      </c>
      <c r="F622">
        <v>2825.77</v>
      </c>
      <c r="G622">
        <v>9960</v>
      </c>
      <c r="H622">
        <v>6010</v>
      </c>
      <c r="I622">
        <v>7438</v>
      </c>
      <c r="J622">
        <v>0</v>
      </c>
      <c r="K622">
        <v>0</v>
      </c>
      <c r="L622">
        <v>1512.7</v>
      </c>
      <c r="M622">
        <v>35.505000000000003</v>
      </c>
      <c r="N622">
        <v>1742.1</v>
      </c>
      <c r="O622">
        <v>96.89</v>
      </c>
      <c r="P622">
        <v>612.5</v>
      </c>
      <c r="Q622">
        <v>1318</v>
      </c>
      <c r="R622">
        <v>12569.87</v>
      </c>
      <c r="S622">
        <v>1337.88</v>
      </c>
      <c r="T622">
        <v>2825.77</v>
      </c>
      <c r="U622">
        <v>16.059999999999999</v>
      </c>
      <c r="V622">
        <v>3.14</v>
      </c>
      <c r="W622">
        <v>1.7</v>
      </c>
      <c r="X622">
        <v>1.3555999999999999</v>
      </c>
      <c r="Y622">
        <v>122</v>
      </c>
      <c r="Z622">
        <v>80.790000000000006</v>
      </c>
      <c r="AA622">
        <v>86.67</v>
      </c>
      <c r="AB622">
        <v>0</v>
      </c>
      <c r="AC622">
        <v>1419</v>
      </c>
      <c r="AD622">
        <v>0</v>
      </c>
      <c r="AE622">
        <v>0</v>
      </c>
      <c r="AF622">
        <v>0</v>
      </c>
      <c r="AG622">
        <v>0</v>
      </c>
      <c r="AH622">
        <v>1.69</v>
      </c>
      <c r="AI622">
        <v>3.13</v>
      </c>
      <c r="AJ622" s="101">
        <f ca="1">IF(AND(MAX(OFFSET(OFFSET(D621,0,$AJ$6),-$AJ$5,0):OFFSET(D621,0,$AJ$6))&lt;OFFSET(D621,1,$AJ$6)),1,IF(AND(MIN(OFFSET(OFFSET(D621,0,$AJ$6),-$AJ$5,0):OFFSET(D621,0,$AJ$6))&gt;OFFSET(D621,1,$AJ$6)),-1,AJ621))</f>
        <v>1</v>
      </c>
      <c r="AK622" s="101">
        <f ca="1">IF(AND(MAX(OFFSET(U621,-$AK$5,0):U621)&lt;U622),1,IF(AND(MIN(OFFSET(U621,-$AK$5,0):U621)&gt;U622),-1,AK621))</f>
        <v>1</v>
      </c>
      <c r="AL622" s="101">
        <f ca="1">IF(AND(MAX(OFFSET(AI621,-$AL$5,0):AI621)&lt;AI622),1,IF(AND(MIN(OFFSET(AI621,-$AL$5,0):AI621)&gt;AI622),-1,AL621))</f>
        <v>1</v>
      </c>
      <c r="AM622" s="101">
        <f ca="1">IF(AND(MAX(OFFSET(V621,-$AM$5,0):V621)&lt;V622),1,IF(AND(MIN(OFFSET(V621,-$AM$5,0):V621)&gt;V622),-1,AM621))</f>
        <v>1</v>
      </c>
      <c r="AN622" s="101">
        <f ca="1">IF(AND(MAX(OFFSET(AA621,-$AN$5,0):AA621)&lt;AA622),1,IF(AND(MIN(OFFSET(AA621,-$AN$5,0):AA621)&gt;AA622),-1,AN621))</f>
        <v>1</v>
      </c>
      <c r="AO622" s="101">
        <f ca="1">IF(AND(MAX(OFFSET(Y621,-$AP$5,0):Y621)&lt;Y622),1,IF(AND(MIN(OFFSET(Y621,-$AP$5,0):Y621)&gt;Y622),-1,AO621))</f>
        <v>1</v>
      </c>
      <c r="AP622" s="101">
        <f ca="1">IF(AND(MAX(OFFSET(Z621,-$AP$5,0):Z621)&lt;Z622),1,IF(AND(MIN(OFFSET(Z621,-$AP$5,0):Z621)&gt;Z622),-1,AP621))</f>
        <v>1</v>
      </c>
      <c r="AQ622" s="1">
        <v>3893</v>
      </c>
      <c r="AR622" s="1">
        <v>3912</v>
      </c>
      <c r="AS622" s="1">
        <v>3891</v>
      </c>
      <c r="AT622" s="1">
        <v>3903</v>
      </c>
      <c r="AU622" s="1">
        <v>3913</v>
      </c>
      <c r="AV622" s="1">
        <v>3950</v>
      </c>
      <c r="AW622" s="1">
        <v>3909</v>
      </c>
      <c r="AX622" s="1">
        <v>3950</v>
      </c>
      <c r="AY622">
        <f t="shared" si="10"/>
        <v>37</v>
      </c>
      <c r="AZ622">
        <f t="shared" si="11"/>
        <v>-120</v>
      </c>
      <c r="BA622">
        <f t="shared" ca="1" si="17"/>
        <v>37</v>
      </c>
      <c r="BB622">
        <f t="shared" ca="1" si="12"/>
        <v>-139</v>
      </c>
      <c r="BC622">
        <f t="shared" si="13"/>
        <v>20</v>
      </c>
      <c r="BD622">
        <f t="shared" si="14"/>
        <v>374</v>
      </c>
      <c r="BE622">
        <f t="shared" ca="1" si="15"/>
        <v>20</v>
      </c>
      <c r="BF622">
        <f t="shared" ca="1" si="16"/>
        <v>374</v>
      </c>
    </row>
    <row r="623" spans="1:58">
      <c r="A623" s="47">
        <v>2011</v>
      </c>
      <c r="B623" s="47">
        <v>4</v>
      </c>
      <c r="C623" s="98">
        <v>40730</v>
      </c>
      <c r="D623">
        <v>12626.02</v>
      </c>
      <c r="E623">
        <v>1339.22</v>
      </c>
      <c r="F623">
        <v>2834.02</v>
      </c>
      <c r="G623">
        <v>10080</v>
      </c>
      <c r="H623">
        <v>6009</v>
      </c>
      <c r="I623">
        <v>7434</v>
      </c>
      <c r="J623">
        <v>0</v>
      </c>
      <c r="K623">
        <v>0</v>
      </c>
      <c r="L623">
        <v>1529.2</v>
      </c>
      <c r="M623">
        <v>35.89</v>
      </c>
      <c r="N623">
        <v>1733.4</v>
      </c>
      <c r="O623">
        <v>96.65</v>
      </c>
      <c r="P623">
        <v>608.5</v>
      </c>
      <c r="Q623">
        <v>1318.5</v>
      </c>
      <c r="R623">
        <v>12626.02</v>
      </c>
      <c r="S623">
        <v>1339.22</v>
      </c>
      <c r="T623">
        <v>2834.02</v>
      </c>
      <c r="U623">
        <v>16.34</v>
      </c>
      <c r="V623">
        <v>3.1</v>
      </c>
      <c r="W623">
        <v>1.65</v>
      </c>
      <c r="X623">
        <v>1.3580000000000001</v>
      </c>
      <c r="Y623">
        <v>120.94</v>
      </c>
      <c r="Z623">
        <v>81.06</v>
      </c>
      <c r="AA623">
        <v>86.5</v>
      </c>
      <c r="AB623">
        <v>0</v>
      </c>
      <c r="AC623">
        <v>1428</v>
      </c>
      <c r="AD623">
        <v>0</v>
      </c>
      <c r="AE623">
        <v>0</v>
      </c>
      <c r="AF623">
        <v>0</v>
      </c>
      <c r="AG623">
        <v>0</v>
      </c>
      <c r="AH623">
        <v>1.64</v>
      </c>
      <c r="AI623">
        <v>3.09</v>
      </c>
      <c r="AJ623" s="101">
        <f ca="1">IF(AND(MAX(OFFSET(OFFSET(D622,0,$AJ$6),-$AJ$5,0):OFFSET(D622,0,$AJ$6))&lt;OFFSET(D622,1,$AJ$6)),1,IF(AND(MIN(OFFSET(OFFSET(D622,0,$AJ$6),-$AJ$5,0):OFFSET(D622,0,$AJ$6))&gt;OFFSET(D622,1,$AJ$6)),-1,AJ622))</f>
        <v>1</v>
      </c>
      <c r="AK623" s="101">
        <f ca="1">IF(AND(MAX(OFFSET(U622,-$AK$5,0):U622)&lt;U623),1,IF(AND(MIN(OFFSET(U622,-$AK$5,0):U622)&gt;U623),-1,AK622))</f>
        <v>1</v>
      </c>
      <c r="AL623" s="101">
        <f ca="1">IF(AND(MAX(OFFSET(AI622,-$AL$5,0):AI622)&lt;AI623),1,IF(AND(MIN(OFFSET(AI622,-$AL$5,0):AI622)&gt;AI623),-1,AL622))</f>
        <v>1</v>
      </c>
      <c r="AM623" s="101">
        <f ca="1">IF(AND(MAX(OFFSET(V622,-$AM$5,0):V622)&lt;V623),1,IF(AND(MIN(OFFSET(V622,-$AM$5,0):V622)&gt;V623),-1,AM622))</f>
        <v>1</v>
      </c>
      <c r="AN623" s="101">
        <f ca="1">IF(AND(MAX(OFFSET(AA622,-$AN$5,0):AA622)&lt;AA623),1,IF(AND(MIN(OFFSET(AA622,-$AN$5,0):AA622)&gt;AA623),-1,AN622))</f>
        <v>1</v>
      </c>
      <c r="AO623" s="101">
        <f ca="1">IF(AND(MAX(OFFSET(Y622,-$AP$5,0):Y622)&lt;Y623),1,IF(AND(MIN(OFFSET(Y622,-$AP$5,0):Y622)&gt;Y623),-1,AO622))</f>
        <v>1</v>
      </c>
      <c r="AP623" s="101">
        <f ca="1">IF(AND(MAX(OFFSET(Z622,-$AP$5,0):Z622)&lt;Z623),1,IF(AND(MIN(OFFSET(Z622,-$AP$5,0):Z622)&gt;Z623),-1,AP622))</f>
        <v>1</v>
      </c>
      <c r="AQ623" s="1">
        <v>3950</v>
      </c>
      <c r="AR623" s="1">
        <v>3953</v>
      </c>
      <c r="AS623" s="1">
        <v>3937</v>
      </c>
      <c r="AT623" s="1">
        <v>3953</v>
      </c>
      <c r="AU623" s="1">
        <v>3955</v>
      </c>
      <c r="AV623" s="1">
        <v>3993</v>
      </c>
      <c r="AW623" s="1">
        <v>3944</v>
      </c>
      <c r="AX623" s="1">
        <v>3984</v>
      </c>
      <c r="AY623">
        <f t="shared" si="10"/>
        <v>24</v>
      </c>
      <c r="AZ623">
        <f t="shared" si="11"/>
        <v>-96</v>
      </c>
      <c r="BA623">
        <f t="shared" ca="1" si="17"/>
        <v>24</v>
      </c>
      <c r="BB623">
        <f t="shared" ca="1" si="12"/>
        <v>-115</v>
      </c>
      <c r="BC623">
        <f t="shared" si="13"/>
        <v>5</v>
      </c>
      <c r="BD623">
        <f t="shared" si="14"/>
        <v>379</v>
      </c>
      <c r="BE623">
        <f t="shared" ca="1" si="15"/>
        <v>5</v>
      </c>
      <c r="BF623">
        <f t="shared" ca="1" si="16"/>
        <v>379</v>
      </c>
    </row>
    <row r="624" spans="1:58">
      <c r="A624" s="47">
        <v>2011</v>
      </c>
      <c r="B624" s="47">
        <v>5</v>
      </c>
      <c r="C624" s="98">
        <v>40731</v>
      </c>
      <c r="D624">
        <v>12719.49</v>
      </c>
      <c r="E624">
        <v>1353.22</v>
      </c>
      <c r="F624">
        <v>2872.66</v>
      </c>
      <c r="G624">
        <v>10080</v>
      </c>
      <c r="H624">
        <v>6087</v>
      </c>
      <c r="I624">
        <v>7500</v>
      </c>
      <c r="J624">
        <v>0</v>
      </c>
      <c r="K624">
        <v>0</v>
      </c>
      <c r="L624">
        <v>1530.6</v>
      </c>
      <c r="M624">
        <v>36.365000000000002</v>
      </c>
      <c r="N624">
        <v>1743</v>
      </c>
      <c r="O624">
        <v>98.67</v>
      </c>
      <c r="P624">
        <v>615.5</v>
      </c>
      <c r="Q624">
        <v>1337.75</v>
      </c>
      <c r="R624">
        <v>12719.49</v>
      </c>
      <c r="S624">
        <v>1353.22</v>
      </c>
      <c r="T624">
        <v>2872.66</v>
      </c>
      <c r="U624">
        <v>15.95</v>
      </c>
      <c r="V624">
        <v>3.15</v>
      </c>
      <c r="W624">
        <v>1.74</v>
      </c>
      <c r="X624">
        <v>1.339</v>
      </c>
      <c r="Y624">
        <v>120.85</v>
      </c>
      <c r="Z624">
        <v>80.900000000000006</v>
      </c>
      <c r="AA624">
        <v>87.51</v>
      </c>
      <c r="AB624">
        <v>0</v>
      </c>
      <c r="AC624">
        <v>1443</v>
      </c>
      <c r="AD624">
        <v>0</v>
      </c>
      <c r="AE624">
        <v>0</v>
      </c>
      <c r="AF624">
        <v>0</v>
      </c>
      <c r="AG624">
        <v>0</v>
      </c>
      <c r="AH624">
        <v>1.73</v>
      </c>
      <c r="AI624">
        <v>3.14</v>
      </c>
      <c r="AJ624" s="101">
        <f ca="1">IF(AND(MAX(OFFSET(OFFSET(D623,0,$AJ$6),-$AJ$5,0):OFFSET(D623,0,$AJ$6))&lt;OFFSET(D623,1,$AJ$6)),1,IF(AND(MIN(OFFSET(OFFSET(D623,0,$AJ$6),-$AJ$5,0):OFFSET(D623,0,$AJ$6))&gt;OFFSET(D623,1,$AJ$6)),-1,AJ623))</f>
        <v>1</v>
      </c>
      <c r="AK624" s="101">
        <f ca="1">IF(AND(MAX(OFFSET(U623,-$AK$5,0):U623)&lt;U624),1,IF(AND(MIN(OFFSET(U623,-$AK$5,0):U623)&gt;U624),-1,AK623))</f>
        <v>-1</v>
      </c>
      <c r="AL624" s="101">
        <f ca="1">IF(AND(MAX(OFFSET(AI623,-$AL$5,0):AI623)&lt;AI624),1,IF(AND(MIN(OFFSET(AI623,-$AL$5,0):AI623)&gt;AI624),-1,AL623))</f>
        <v>1</v>
      </c>
      <c r="AM624" s="101">
        <f ca="1">IF(AND(MAX(OFFSET(V623,-$AM$5,0):V623)&lt;V624),1,IF(AND(MIN(OFFSET(V623,-$AM$5,0):V623)&gt;V624),-1,AM623))</f>
        <v>1</v>
      </c>
      <c r="AN624" s="101">
        <f ca="1">IF(AND(MAX(OFFSET(AA623,-$AN$5,0):AA623)&lt;AA624),1,IF(AND(MIN(OFFSET(AA623,-$AN$5,0):AA623)&gt;AA624),-1,AN623))</f>
        <v>1</v>
      </c>
      <c r="AO624" s="101">
        <f ca="1">IF(AND(MAX(OFFSET(Y623,-$AP$5,0):Y623)&lt;Y624),1,IF(AND(MIN(OFFSET(Y623,-$AP$5,0):Y623)&gt;Y624),-1,AO623))</f>
        <v>1</v>
      </c>
      <c r="AP624" s="101">
        <f ca="1">IF(AND(MAX(OFFSET(Z623,-$AP$5,0):Z623)&lt;Z624),1,IF(AND(MIN(OFFSET(Z623,-$AP$5,0):Z623)&gt;Z624),-1,AP623))</f>
        <v>1</v>
      </c>
      <c r="AQ624" s="1">
        <v>3979</v>
      </c>
      <c r="AR624" s="1">
        <v>4001</v>
      </c>
      <c r="AS624" s="1">
        <v>3975</v>
      </c>
      <c r="AT624" s="1">
        <v>4000</v>
      </c>
      <c r="AU624" s="1">
        <v>3990</v>
      </c>
      <c r="AV624" s="1">
        <v>4007</v>
      </c>
      <c r="AW624" s="1">
        <v>3974</v>
      </c>
      <c r="AX624" s="1">
        <v>4007</v>
      </c>
      <c r="AY624">
        <f t="shared" si="10"/>
        <v>14</v>
      </c>
      <c r="AZ624">
        <f t="shared" si="11"/>
        <v>-82</v>
      </c>
      <c r="BA624">
        <f t="shared" ca="1" si="17"/>
        <v>14</v>
      </c>
      <c r="BB624">
        <f t="shared" ca="1" si="12"/>
        <v>-101</v>
      </c>
      <c r="BC624">
        <f t="shared" si="13"/>
        <v>11</v>
      </c>
      <c r="BD624">
        <f t="shared" si="14"/>
        <v>390</v>
      </c>
      <c r="BE624">
        <f t="shared" ca="1" si="15"/>
        <v>11</v>
      </c>
      <c r="BF624">
        <f t="shared" ca="1" si="16"/>
        <v>390</v>
      </c>
    </row>
    <row r="625" spans="1:58">
      <c r="A625" s="47">
        <v>2011</v>
      </c>
      <c r="B625" s="47">
        <v>6</v>
      </c>
      <c r="C625" s="98">
        <v>40732</v>
      </c>
      <c r="D625">
        <v>12657.2</v>
      </c>
      <c r="E625">
        <v>1343.8</v>
      </c>
      <c r="F625">
        <v>2859.81</v>
      </c>
      <c r="G625">
        <v>10160</v>
      </c>
      <c r="H625">
        <v>6087</v>
      </c>
      <c r="I625">
        <v>7500</v>
      </c>
      <c r="J625">
        <v>0</v>
      </c>
      <c r="K625">
        <v>0</v>
      </c>
      <c r="L625">
        <v>1541.6</v>
      </c>
      <c r="M625">
        <v>36.57</v>
      </c>
      <c r="N625">
        <v>1733.4</v>
      </c>
      <c r="O625">
        <v>96.2</v>
      </c>
      <c r="P625">
        <v>637</v>
      </c>
      <c r="Q625">
        <v>1346.5</v>
      </c>
      <c r="R625">
        <v>12657.2</v>
      </c>
      <c r="S625">
        <v>1343.8</v>
      </c>
      <c r="T625">
        <v>2859.81</v>
      </c>
      <c r="U625">
        <v>15.95</v>
      </c>
      <c r="V625">
        <v>3.02</v>
      </c>
      <c r="W625">
        <v>1.57</v>
      </c>
      <c r="X625">
        <v>1.319</v>
      </c>
      <c r="Y625">
        <v>120.97</v>
      </c>
      <c r="Z625">
        <v>81.239999999999995</v>
      </c>
      <c r="AA625">
        <v>86.79</v>
      </c>
      <c r="AB625">
        <v>0</v>
      </c>
      <c r="AC625">
        <v>1449</v>
      </c>
      <c r="AD625">
        <v>0</v>
      </c>
      <c r="AE625">
        <v>0</v>
      </c>
      <c r="AF625">
        <v>0</v>
      </c>
      <c r="AG625">
        <v>0</v>
      </c>
      <c r="AH625">
        <v>1.57</v>
      </c>
      <c r="AI625">
        <v>3.01</v>
      </c>
      <c r="AJ625" s="101">
        <f ca="1">IF(AND(MAX(OFFSET(OFFSET(D624,0,$AJ$6),-$AJ$5,0):OFFSET(D624,0,$AJ$6))&lt;OFFSET(D624,1,$AJ$6)),1,IF(AND(MIN(OFFSET(OFFSET(D624,0,$AJ$6),-$AJ$5,0):OFFSET(D624,0,$AJ$6))&gt;OFFSET(D624,1,$AJ$6)),-1,AJ624))</f>
        <v>1</v>
      </c>
      <c r="AK625" s="101">
        <f ca="1">IF(AND(MAX(OFFSET(U624,-$AK$5,0):U624)&lt;U625),1,IF(AND(MIN(OFFSET(U624,-$AK$5,0):U624)&gt;U625),-1,AK624))</f>
        <v>-1</v>
      </c>
      <c r="AL625" s="101">
        <f ca="1">IF(AND(MAX(OFFSET(AI624,-$AL$5,0):AI624)&lt;AI625),1,IF(AND(MIN(OFFSET(AI624,-$AL$5,0):AI624)&gt;AI625),-1,AL624))</f>
        <v>1</v>
      </c>
      <c r="AM625" s="101">
        <f ca="1">IF(AND(MAX(OFFSET(V624,-$AM$5,0):V624)&lt;V625),1,IF(AND(MIN(OFFSET(V624,-$AM$5,0):V624)&gt;V625),-1,AM624))</f>
        <v>1</v>
      </c>
      <c r="AN625" s="101">
        <f ca="1">IF(AND(MAX(OFFSET(AA624,-$AN$5,0):AA624)&lt;AA625),1,IF(AND(MIN(OFFSET(AA624,-$AN$5,0):AA624)&gt;AA625),-1,AN624))</f>
        <v>1</v>
      </c>
      <c r="AO625" s="101">
        <f ca="1">IF(AND(MAX(OFFSET(Y624,-$AP$5,0):Y624)&lt;Y625),1,IF(AND(MIN(OFFSET(Y624,-$AP$5,0):Y624)&gt;Y625),-1,AO624))</f>
        <v>1</v>
      </c>
      <c r="AP625" s="101">
        <f ca="1">IF(AND(MAX(OFFSET(Z624,-$AP$5,0):Z624)&lt;Z625),1,IF(AND(MIN(OFFSET(Z624,-$AP$5,0):Z624)&gt;Z625),-1,AP624))</f>
        <v>1</v>
      </c>
      <c r="AQ625" s="1">
        <v>4004</v>
      </c>
      <c r="AR625" s="1">
        <v>4012</v>
      </c>
      <c r="AS625" s="1">
        <v>4003</v>
      </c>
      <c r="AT625" s="1">
        <v>4009</v>
      </c>
      <c r="AU625" s="1">
        <v>4000</v>
      </c>
      <c r="AV625" s="1">
        <v>4011</v>
      </c>
      <c r="AW625" s="1">
        <v>3979</v>
      </c>
      <c r="AX625" s="1">
        <v>4008</v>
      </c>
      <c r="AY625">
        <f t="shared" si="10"/>
        <v>8</v>
      </c>
      <c r="AZ625">
        <f t="shared" si="11"/>
        <v>-74</v>
      </c>
      <c r="BA625">
        <f t="shared" ca="1" si="17"/>
        <v>8</v>
      </c>
      <c r="BB625">
        <f t="shared" ca="1" si="12"/>
        <v>-93</v>
      </c>
      <c r="BC625">
        <f t="shared" si="13"/>
        <v>-4</v>
      </c>
      <c r="BD625">
        <f t="shared" si="14"/>
        <v>386</v>
      </c>
      <c r="BE625">
        <f t="shared" ca="1" si="15"/>
        <v>-4</v>
      </c>
      <c r="BF625">
        <f t="shared" ca="1" si="16"/>
        <v>386</v>
      </c>
    </row>
    <row r="626" spans="1:58">
      <c r="A626" s="47">
        <v>2011</v>
      </c>
      <c r="B626" s="47">
        <v>2</v>
      </c>
      <c r="C626" s="98">
        <v>40735</v>
      </c>
      <c r="D626">
        <v>12505.76</v>
      </c>
      <c r="E626">
        <v>1319.49</v>
      </c>
      <c r="F626">
        <v>2802.62</v>
      </c>
      <c r="G626">
        <v>10080</v>
      </c>
      <c r="H626">
        <v>5908</v>
      </c>
      <c r="I626">
        <v>7198</v>
      </c>
      <c r="J626">
        <v>0</v>
      </c>
      <c r="K626">
        <v>0</v>
      </c>
      <c r="L626">
        <v>1549.2</v>
      </c>
      <c r="M626">
        <v>35.825000000000003</v>
      </c>
      <c r="N626">
        <v>1728.3</v>
      </c>
      <c r="O626">
        <v>95.15</v>
      </c>
      <c r="P626">
        <v>632.75</v>
      </c>
      <c r="Q626">
        <v>1347</v>
      </c>
      <c r="R626">
        <v>12505.76</v>
      </c>
      <c r="S626">
        <v>1319.49</v>
      </c>
      <c r="T626">
        <v>2802.62</v>
      </c>
      <c r="U626">
        <v>18.39</v>
      </c>
      <c r="V626">
        <v>2.92</v>
      </c>
      <c r="W626">
        <v>1.47</v>
      </c>
      <c r="X626">
        <v>1.3362000000000001</v>
      </c>
      <c r="Y626">
        <v>119.83</v>
      </c>
      <c r="Z626">
        <v>81.239999999999995</v>
      </c>
      <c r="AA626">
        <v>86.79</v>
      </c>
      <c r="AB626">
        <v>0</v>
      </c>
      <c r="AC626">
        <v>1449</v>
      </c>
      <c r="AD626">
        <v>0</v>
      </c>
      <c r="AE626">
        <v>0</v>
      </c>
      <c r="AF626">
        <v>0</v>
      </c>
      <c r="AG626">
        <v>0</v>
      </c>
      <c r="AH626">
        <v>1.47</v>
      </c>
      <c r="AI626">
        <v>2.91</v>
      </c>
      <c r="AJ626" s="101">
        <f ca="1">IF(AND(MAX(OFFSET(OFFSET(D625,0,$AJ$6),-$AJ$5,0):OFFSET(D625,0,$AJ$6))&lt;OFFSET(D625,1,$AJ$6)),1,IF(AND(MIN(OFFSET(OFFSET(D625,0,$AJ$6),-$AJ$5,0):OFFSET(D625,0,$AJ$6))&gt;OFFSET(D625,1,$AJ$6)),-1,AJ625))</f>
        <v>1</v>
      </c>
      <c r="AK626" s="101">
        <f ca="1">IF(AND(MAX(OFFSET(U625,-$AK$5,0):U625)&lt;U626),1,IF(AND(MIN(OFFSET(U625,-$AK$5,0):U625)&gt;U626),-1,AK625))</f>
        <v>1</v>
      </c>
      <c r="AL626" s="101">
        <f ca="1">IF(AND(MAX(OFFSET(AI625,-$AL$5,0):AI625)&lt;AI626),1,IF(AND(MIN(OFFSET(AI625,-$AL$5,0):AI625)&gt;AI626),-1,AL625))</f>
        <v>1</v>
      </c>
      <c r="AM626" s="101">
        <f ca="1">IF(AND(MAX(OFFSET(V625,-$AM$5,0):V625)&lt;V626),1,IF(AND(MIN(OFFSET(V625,-$AM$5,0):V625)&gt;V626),-1,AM625))</f>
        <v>1</v>
      </c>
      <c r="AN626" s="101">
        <f ca="1">IF(AND(MAX(OFFSET(AA625,-$AN$5,0):AA625)&lt;AA626),1,IF(AND(MIN(OFFSET(AA625,-$AN$5,0):AA625)&gt;AA626),-1,AN625))</f>
        <v>1</v>
      </c>
      <c r="AO626" s="101">
        <f ca="1">IF(AND(MAX(OFFSET(Y625,-$AP$5,0):Y625)&lt;Y626),1,IF(AND(MIN(OFFSET(Y625,-$AP$5,0):Y625)&gt;Y626),-1,AO625))</f>
        <v>1</v>
      </c>
      <c r="AP626" s="101">
        <f ca="1">IF(AND(MAX(OFFSET(Z625,-$AP$5,0):Z625)&lt;Z626),1,IF(AND(MIN(OFFSET(Z625,-$AP$5,0):Z625)&gt;Z626),-1,AP625))</f>
        <v>1</v>
      </c>
      <c r="AQ626" s="1">
        <v>4008</v>
      </c>
      <c r="AR626" s="1">
        <v>4024</v>
      </c>
      <c r="AS626" s="1">
        <v>4004</v>
      </c>
      <c r="AT626" s="1">
        <v>4021</v>
      </c>
      <c r="AU626" s="1">
        <v>4020</v>
      </c>
      <c r="AV626" s="1">
        <v>4030</v>
      </c>
      <c r="AW626" s="1">
        <v>3991</v>
      </c>
      <c r="AX626" s="1">
        <v>4007</v>
      </c>
      <c r="AY626">
        <f t="shared" si="10"/>
        <v>-4</v>
      </c>
      <c r="AZ626">
        <f t="shared" si="11"/>
        <v>-78</v>
      </c>
      <c r="BA626">
        <f t="shared" ca="1" si="17"/>
        <v>-4</v>
      </c>
      <c r="BB626">
        <f t="shared" ca="1" si="12"/>
        <v>-97</v>
      </c>
      <c r="BC626">
        <f t="shared" si="13"/>
        <v>12</v>
      </c>
      <c r="BD626">
        <f t="shared" si="14"/>
        <v>398</v>
      </c>
      <c r="BE626">
        <f t="shared" ca="1" si="15"/>
        <v>12</v>
      </c>
      <c r="BF626">
        <f t="shared" ca="1" si="16"/>
        <v>398</v>
      </c>
    </row>
    <row r="627" spans="1:58">
      <c r="A627" s="47">
        <v>2011</v>
      </c>
      <c r="B627" s="47">
        <v>3</v>
      </c>
      <c r="C627" s="98">
        <v>40736</v>
      </c>
      <c r="D627">
        <v>12446.88</v>
      </c>
      <c r="E627">
        <v>1313.64</v>
      </c>
      <c r="F627">
        <v>2781.91</v>
      </c>
      <c r="G627">
        <v>9920</v>
      </c>
      <c r="H627">
        <v>5848</v>
      </c>
      <c r="I627">
        <v>7144</v>
      </c>
      <c r="J627">
        <v>0</v>
      </c>
      <c r="K627">
        <v>0</v>
      </c>
      <c r="L627">
        <v>1548.8</v>
      </c>
      <c r="M627">
        <v>36.125</v>
      </c>
      <c r="N627">
        <v>1726</v>
      </c>
      <c r="O627">
        <v>97.43</v>
      </c>
      <c r="P627">
        <v>697</v>
      </c>
      <c r="Q627">
        <v>1366.5</v>
      </c>
      <c r="R627">
        <v>12446.88</v>
      </c>
      <c r="S627">
        <v>1313.64</v>
      </c>
      <c r="T627">
        <v>2781.91</v>
      </c>
      <c r="U627">
        <v>19.87</v>
      </c>
      <c r="V627">
        <v>2.91</v>
      </c>
      <c r="W627">
        <v>1.46</v>
      </c>
      <c r="X627">
        <v>1.3347</v>
      </c>
      <c r="Y627">
        <v>117.7</v>
      </c>
      <c r="Z627">
        <v>80.25</v>
      </c>
      <c r="AA627">
        <v>84.06</v>
      </c>
      <c r="AB627">
        <v>0</v>
      </c>
      <c r="AC627">
        <v>1437</v>
      </c>
      <c r="AD627">
        <v>0</v>
      </c>
      <c r="AE627">
        <v>0</v>
      </c>
      <c r="AF627">
        <v>0</v>
      </c>
      <c r="AG627">
        <v>0</v>
      </c>
      <c r="AH627">
        <v>1.46</v>
      </c>
      <c r="AI627">
        <v>2.9</v>
      </c>
      <c r="AJ627" s="101">
        <f ca="1">IF(AND(MAX(OFFSET(OFFSET(D626,0,$AJ$6),-$AJ$5,0):OFFSET(D626,0,$AJ$6))&lt;OFFSET(D626,1,$AJ$6)),1,IF(AND(MIN(OFFSET(OFFSET(D626,0,$AJ$6),-$AJ$5,0):OFFSET(D626,0,$AJ$6))&gt;OFFSET(D626,1,$AJ$6)),-1,AJ626))</f>
        <v>1</v>
      </c>
      <c r="AK627" s="101">
        <f ca="1">IF(AND(MAX(OFFSET(U626,-$AK$5,0):U626)&lt;U627),1,IF(AND(MIN(OFFSET(U626,-$AK$5,0):U626)&gt;U627),-1,AK626))</f>
        <v>1</v>
      </c>
      <c r="AL627" s="101">
        <f ca="1">IF(AND(MAX(OFFSET(AI626,-$AL$5,0):AI626)&lt;AI627),1,IF(AND(MIN(OFFSET(AI626,-$AL$5,0):AI626)&gt;AI627),-1,AL626))</f>
        <v>-1</v>
      </c>
      <c r="AM627" s="101">
        <f ca="1">IF(AND(MAX(OFFSET(V626,-$AM$5,0):V626)&lt;V627),1,IF(AND(MIN(OFFSET(V626,-$AM$5,0):V626)&gt;V627),-1,AM626))</f>
        <v>1</v>
      </c>
      <c r="AN627" s="101">
        <f ca="1">IF(AND(MAX(OFFSET(AA626,-$AN$5,0):AA626)&lt;AA627),1,IF(AND(MIN(OFFSET(AA626,-$AN$5,0):AA626)&gt;AA627),-1,AN626))</f>
        <v>-1</v>
      </c>
      <c r="AO627" s="101">
        <f ca="1">IF(AND(MAX(OFFSET(Y626,-$AP$5,0):Y626)&lt;Y627),1,IF(AND(MIN(OFFSET(Y626,-$AP$5,0):Y626)&gt;Y627),-1,AO626))</f>
        <v>-1</v>
      </c>
      <c r="AP627" s="101">
        <f ca="1">IF(AND(MAX(OFFSET(Z626,-$AP$5,0):Z626)&lt;Z627),1,IF(AND(MIN(OFFSET(Z626,-$AP$5,0):Z626)&gt;Z627),-1,AP626))</f>
        <v>-1</v>
      </c>
      <c r="AQ627" s="1">
        <v>4016</v>
      </c>
      <c r="AR627" s="1">
        <v>4019</v>
      </c>
      <c r="AS627" s="1">
        <v>3990</v>
      </c>
      <c r="AT627" s="1">
        <v>3990</v>
      </c>
      <c r="AU627" s="1">
        <v>3970</v>
      </c>
      <c r="AV627" s="1">
        <v>4023</v>
      </c>
      <c r="AW627" s="1">
        <v>3946</v>
      </c>
      <c r="AX627" s="1">
        <v>4006</v>
      </c>
      <c r="AY627">
        <f t="shared" si="10"/>
        <v>42</v>
      </c>
      <c r="AZ627">
        <f t="shared" si="11"/>
        <v>-36</v>
      </c>
      <c r="BA627">
        <f t="shared" ca="1" si="17"/>
        <v>42</v>
      </c>
      <c r="BB627">
        <f t="shared" ca="1" si="12"/>
        <v>-55</v>
      </c>
      <c r="BC627">
        <f t="shared" si="13"/>
        <v>-46</v>
      </c>
      <c r="BD627">
        <f t="shared" si="14"/>
        <v>352</v>
      </c>
      <c r="BE627">
        <f t="shared" ca="1" si="15"/>
        <v>-46</v>
      </c>
      <c r="BF627">
        <f t="shared" ca="1" si="16"/>
        <v>352</v>
      </c>
    </row>
    <row r="628" spans="1:58">
      <c r="A628" s="47">
        <v>2011</v>
      </c>
      <c r="B628" s="47">
        <v>4</v>
      </c>
      <c r="C628" s="98">
        <v>40737</v>
      </c>
      <c r="D628">
        <v>12491.61</v>
      </c>
      <c r="E628">
        <v>1317.72</v>
      </c>
      <c r="F628">
        <v>2796.92</v>
      </c>
      <c r="G628">
        <v>9950</v>
      </c>
      <c r="H628">
        <v>5869</v>
      </c>
      <c r="I628">
        <v>7240</v>
      </c>
      <c r="J628">
        <v>0</v>
      </c>
      <c r="K628">
        <v>0</v>
      </c>
      <c r="L628">
        <v>1561.9</v>
      </c>
      <c r="M628">
        <v>38.164999999999999</v>
      </c>
      <c r="N628">
        <v>1767</v>
      </c>
      <c r="O628">
        <v>98.05</v>
      </c>
      <c r="P628">
        <v>686</v>
      </c>
      <c r="Q628">
        <v>1374</v>
      </c>
      <c r="R628">
        <v>12491.61</v>
      </c>
      <c r="S628">
        <v>1317.72</v>
      </c>
      <c r="T628">
        <v>2796.92</v>
      </c>
      <c r="U628">
        <v>19.91</v>
      </c>
      <c r="V628">
        <v>2.89</v>
      </c>
      <c r="W628">
        <v>1.45</v>
      </c>
      <c r="X628">
        <v>1.3439000000000001</v>
      </c>
      <c r="Y628">
        <v>118.38</v>
      </c>
      <c r="Z628">
        <v>79.23</v>
      </c>
      <c r="AA628">
        <v>84.92</v>
      </c>
      <c r="AB628">
        <v>0</v>
      </c>
      <c r="AC628">
        <v>1411</v>
      </c>
      <c r="AD628">
        <v>0</v>
      </c>
      <c r="AE628">
        <v>0</v>
      </c>
      <c r="AF628">
        <v>0</v>
      </c>
      <c r="AG628">
        <v>0</v>
      </c>
      <c r="AH628">
        <v>1.44</v>
      </c>
      <c r="AI628">
        <v>2.89</v>
      </c>
      <c r="AJ628" s="101">
        <f ca="1">IF(AND(MAX(OFFSET(OFFSET(D627,0,$AJ$6),-$AJ$5,0):OFFSET(D627,0,$AJ$6))&lt;OFFSET(D627,1,$AJ$6)),1,IF(AND(MIN(OFFSET(OFFSET(D627,0,$AJ$6),-$AJ$5,0):OFFSET(D627,0,$AJ$6))&gt;OFFSET(D627,1,$AJ$6)),-1,AJ627))</f>
        <v>1</v>
      </c>
      <c r="AK628" s="101">
        <f ca="1">IF(AND(MAX(OFFSET(U627,-$AK$5,0):U627)&lt;U628),1,IF(AND(MIN(OFFSET(U627,-$AK$5,0):U627)&gt;U628),-1,AK627))</f>
        <v>1</v>
      </c>
      <c r="AL628" s="101">
        <f ca="1">IF(AND(MAX(OFFSET(AI627,-$AL$5,0):AI627)&lt;AI628),1,IF(AND(MIN(OFFSET(AI627,-$AL$5,0):AI627)&gt;AI628),-1,AL627))</f>
        <v>-1</v>
      </c>
      <c r="AM628" s="101">
        <f ca="1">IF(AND(MAX(OFFSET(V627,-$AM$5,0):V627)&lt;V628),1,IF(AND(MIN(OFFSET(V627,-$AM$5,0):V627)&gt;V628),-1,AM627))</f>
        <v>1</v>
      </c>
      <c r="AN628" s="101">
        <f ca="1">IF(AND(MAX(OFFSET(AA627,-$AN$5,0):AA627)&lt;AA628),1,IF(AND(MIN(OFFSET(AA627,-$AN$5,0):AA627)&gt;AA628),-1,AN627))</f>
        <v>-1</v>
      </c>
      <c r="AO628" s="101">
        <f ca="1">IF(AND(MAX(OFFSET(Y627,-$AP$5,0):Y627)&lt;Y628),1,IF(AND(MIN(OFFSET(Y627,-$AP$5,0):Y627)&gt;Y628),-1,AO627))</f>
        <v>-1</v>
      </c>
      <c r="AP628" s="101">
        <f ca="1">IF(AND(MAX(OFFSET(Z627,-$AP$5,0):Z627)&lt;Z628),1,IF(AND(MIN(OFFSET(Z627,-$AP$5,0):Z627)&gt;Z628),-1,AP627))</f>
        <v>-1</v>
      </c>
      <c r="AQ628" s="1">
        <v>4012</v>
      </c>
      <c r="AR628" s="1">
        <v>4019</v>
      </c>
      <c r="AS628" s="1">
        <v>4001</v>
      </c>
      <c r="AT628" s="1">
        <v>4011</v>
      </c>
      <c r="AU628" s="1">
        <v>4018</v>
      </c>
      <c r="AV628" s="1">
        <v>4039</v>
      </c>
      <c r="AW628" s="1">
        <v>4007</v>
      </c>
      <c r="AX628" s="1">
        <v>4020</v>
      </c>
      <c r="AY628">
        <f t="shared" si="10"/>
        <v>15</v>
      </c>
      <c r="AZ628">
        <f t="shared" si="11"/>
        <v>-21</v>
      </c>
      <c r="BA628">
        <f t="shared" ca="1" si="17"/>
        <v>15</v>
      </c>
      <c r="BB628">
        <f t="shared" ca="1" si="12"/>
        <v>-40</v>
      </c>
      <c r="BC628">
        <f t="shared" si="13"/>
        <v>6</v>
      </c>
      <c r="BD628">
        <f t="shared" si="14"/>
        <v>358</v>
      </c>
      <c r="BE628">
        <f t="shared" ca="1" si="15"/>
        <v>6</v>
      </c>
      <c r="BF628">
        <f t="shared" ca="1" si="16"/>
        <v>358</v>
      </c>
    </row>
    <row r="629" spans="1:58">
      <c r="A629" s="47">
        <v>2011</v>
      </c>
      <c r="B629" s="47">
        <v>5</v>
      </c>
      <c r="C629" s="98">
        <v>40738</v>
      </c>
      <c r="D629">
        <v>12437.12</v>
      </c>
      <c r="E629">
        <v>1308.8699999999999</v>
      </c>
      <c r="F629">
        <v>2762.67</v>
      </c>
      <c r="G629">
        <v>9930</v>
      </c>
      <c r="H629">
        <v>5809</v>
      </c>
      <c r="I629">
        <v>7177</v>
      </c>
      <c r="J629">
        <v>0</v>
      </c>
      <c r="K629">
        <v>0</v>
      </c>
      <c r="L629">
        <v>1589.3</v>
      </c>
      <c r="M629">
        <v>38.479999999999997</v>
      </c>
      <c r="N629">
        <v>1774.3</v>
      </c>
      <c r="O629">
        <v>95.69</v>
      </c>
      <c r="P629">
        <v>690</v>
      </c>
      <c r="Q629">
        <v>1382</v>
      </c>
      <c r="R629">
        <v>12437.12</v>
      </c>
      <c r="S629">
        <v>1308.8699999999999</v>
      </c>
      <c r="T629">
        <v>2762.67</v>
      </c>
      <c r="U629">
        <v>20.8</v>
      </c>
      <c r="V629">
        <v>2.94</v>
      </c>
      <c r="W629">
        <v>1.49</v>
      </c>
      <c r="X629">
        <v>1.3385</v>
      </c>
      <c r="Y629">
        <v>119.59</v>
      </c>
      <c r="Z629">
        <v>78.989999999999995</v>
      </c>
      <c r="AA629">
        <v>84.8</v>
      </c>
      <c r="AB629">
        <v>0</v>
      </c>
      <c r="AC629">
        <v>1383</v>
      </c>
      <c r="AD629">
        <v>0</v>
      </c>
      <c r="AE629">
        <v>0</v>
      </c>
      <c r="AF629">
        <v>0</v>
      </c>
      <c r="AG629">
        <v>0</v>
      </c>
      <c r="AH629">
        <v>1.48</v>
      </c>
      <c r="AI629">
        <v>2.94</v>
      </c>
      <c r="AJ629" s="101">
        <f ca="1">IF(AND(MAX(OFFSET(OFFSET(D628,0,$AJ$6),-$AJ$5,0):OFFSET(D628,0,$AJ$6))&lt;OFFSET(D628,1,$AJ$6)),1,IF(AND(MIN(OFFSET(OFFSET(D628,0,$AJ$6),-$AJ$5,0):OFFSET(D628,0,$AJ$6))&gt;OFFSET(D628,1,$AJ$6)),-1,AJ628))</f>
        <v>1</v>
      </c>
      <c r="AK629" s="101">
        <f ca="1">IF(AND(MAX(OFFSET(U628,-$AK$5,0):U628)&lt;U629),1,IF(AND(MIN(OFFSET(U628,-$AK$5,0):U628)&gt;U629),-1,AK628))</f>
        <v>1</v>
      </c>
      <c r="AL629" s="101">
        <f ca="1">IF(AND(MAX(OFFSET(AI628,-$AL$5,0):AI628)&lt;AI629),1,IF(AND(MIN(OFFSET(AI628,-$AL$5,0):AI628)&gt;AI629),-1,AL628))</f>
        <v>-1</v>
      </c>
      <c r="AM629" s="101">
        <f ca="1">IF(AND(MAX(OFFSET(V628,-$AM$5,0):V628)&lt;V629),1,IF(AND(MIN(OFFSET(V628,-$AM$5,0):V628)&gt;V629),-1,AM628))</f>
        <v>1</v>
      </c>
      <c r="AN629" s="101">
        <f ca="1">IF(AND(MAX(OFFSET(AA628,-$AN$5,0):AA628)&lt;AA629),1,IF(AND(MIN(OFFSET(AA628,-$AN$5,0):AA628)&gt;AA629),-1,AN628))</f>
        <v>-1</v>
      </c>
      <c r="AO629" s="101">
        <f ca="1">IF(AND(MAX(OFFSET(Y628,-$AP$5,0):Y628)&lt;Y629),1,IF(AND(MIN(OFFSET(Y628,-$AP$5,0):Y628)&gt;Y629),-1,AO628))</f>
        <v>-1</v>
      </c>
      <c r="AP629" s="101">
        <f ca="1">IF(AND(MAX(OFFSET(Z628,-$AP$5,0):Z628)&lt;Z629),1,IF(AND(MIN(OFFSET(Z628,-$AP$5,0):Z628)&gt;Z629),-1,AP628))</f>
        <v>-1</v>
      </c>
      <c r="AQ629" s="1">
        <v>4033</v>
      </c>
      <c r="AR629" s="1">
        <v>4040</v>
      </c>
      <c r="AS629" s="1">
        <v>4010</v>
      </c>
      <c r="AT629" s="1">
        <v>4037</v>
      </c>
      <c r="AU629" s="1">
        <v>4030</v>
      </c>
      <c r="AV629" s="1">
        <v>4053</v>
      </c>
      <c r="AW629" s="1">
        <v>4027</v>
      </c>
      <c r="AX629" s="1">
        <v>4038</v>
      </c>
      <c r="AY629">
        <f t="shared" si="10"/>
        <v>4</v>
      </c>
      <c r="AZ629">
        <f t="shared" si="11"/>
        <v>-17</v>
      </c>
      <c r="BA629">
        <f t="shared" ca="1" si="17"/>
        <v>4</v>
      </c>
      <c r="BB629">
        <f t="shared" ca="1" si="12"/>
        <v>-36</v>
      </c>
      <c r="BC629">
        <f t="shared" si="13"/>
        <v>-3</v>
      </c>
      <c r="BD629">
        <f t="shared" si="14"/>
        <v>355</v>
      </c>
      <c r="BE629">
        <f t="shared" ca="1" si="15"/>
        <v>-3</v>
      </c>
      <c r="BF629">
        <f t="shared" ca="1" si="16"/>
        <v>355</v>
      </c>
    </row>
    <row r="630" spans="1:58">
      <c r="A630" s="47">
        <v>2011</v>
      </c>
      <c r="B630" s="47">
        <v>6</v>
      </c>
      <c r="C630" s="98">
        <v>40739</v>
      </c>
      <c r="D630">
        <v>12479.73</v>
      </c>
      <c r="E630">
        <v>1316.14</v>
      </c>
      <c r="F630">
        <v>2789.8</v>
      </c>
      <c r="G630">
        <v>9970</v>
      </c>
      <c r="H630">
        <v>5809</v>
      </c>
      <c r="I630">
        <v>7177</v>
      </c>
      <c r="J630">
        <v>0</v>
      </c>
      <c r="K630">
        <v>0</v>
      </c>
      <c r="L630">
        <v>1602.4</v>
      </c>
      <c r="M630">
        <v>38.935000000000002</v>
      </c>
      <c r="N630">
        <v>1775.4</v>
      </c>
      <c r="O630">
        <v>96.25</v>
      </c>
      <c r="P630">
        <v>696</v>
      </c>
      <c r="Q630">
        <v>1385</v>
      </c>
      <c r="R630">
        <v>12479.73</v>
      </c>
      <c r="S630">
        <v>1316.14</v>
      </c>
      <c r="T630">
        <v>2789.8</v>
      </c>
      <c r="U630">
        <v>19.53</v>
      </c>
      <c r="V630">
        <v>2.91</v>
      </c>
      <c r="W630">
        <v>1.44</v>
      </c>
      <c r="X630">
        <v>1.3649</v>
      </c>
      <c r="Y630">
        <v>119.04</v>
      </c>
      <c r="Z630">
        <v>79.13</v>
      </c>
      <c r="AA630">
        <v>84.25</v>
      </c>
      <c r="AB630">
        <v>0</v>
      </c>
      <c r="AC630">
        <v>1353</v>
      </c>
      <c r="AD630">
        <v>0</v>
      </c>
      <c r="AE630">
        <v>0</v>
      </c>
      <c r="AF630">
        <v>0</v>
      </c>
      <c r="AG630">
        <v>0</v>
      </c>
      <c r="AH630">
        <v>1.42</v>
      </c>
      <c r="AI630">
        <v>2.9</v>
      </c>
      <c r="AJ630" s="101">
        <f ca="1">IF(AND(MAX(OFFSET(OFFSET(D629,0,$AJ$6),-$AJ$5,0):OFFSET(D629,0,$AJ$6))&lt;OFFSET(D629,1,$AJ$6)),1,IF(AND(MIN(OFFSET(OFFSET(D629,0,$AJ$6),-$AJ$5,0):OFFSET(D629,0,$AJ$6))&gt;OFFSET(D629,1,$AJ$6)),-1,AJ629))</f>
        <v>1</v>
      </c>
      <c r="AK630" s="101">
        <f ca="1">IF(AND(MAX(OFFSET(U629,-$AK$5,0):U629)&lt;U630),1,IF(AND(MIN(OFFSET(U629,-$AK$5,0):U629)&gt;U630),-1,AK629))</f>
        <v>-1</v>
      </c>
      <c r="AL630" s="101">
        <f ca="1">IF(AND(MAX(OFFSET(AI629,-$AL$5,0):AI629)&lt;AI630),1,IF(AND(MIN(OFFSET(AI629,-$AL$5,0):AI629)&gt;AI630),-1,AL629))</f>
        <v>-1</v>
      </c>
      <c r="AM630" s="101">
        <f ca="1">IF(AND(MAX(OFFSET(V629,-$AM$5,0):V629)&lt;V630),1,IF(AND(MIN(OFFSET(V629,-$AM$5,0):V629)&gt;V630),-1,AM629))</f>
        <v>1</v>
      </c>
      <c r="AN630" s="101">
        <f ca="1">IF(AND(MAX(OFFSET(AA629,-$AN$5,0):AA629)&lt;AA630),1,IF(AND(MIN(OFFSET(AA629,-$AN$5,0):AA629)&gt;AA630),-1,AN629))</f>
        <v>-1</v>
      </c>
      <c r="AO630" s="101">
        <f ca="1">IF(AND(MAX(OFFSET(Y629,-$AP$5,0):Y629)&lt;Y630),1,IF(AND(MIN(OFFSET(Y629,-$AP$5,0):Y629)&gt;Y630),-1,AO629))</f>
        <v>-1</v>
      </c>
      <c r="AP630" s="101">
        <f ca="1">IF(AND(MAX(OFFSET(Z629,-$AP$5,0):Z629)&lt;Z630),1,IF(AND(MIN(OFFSET(Z629,-$AP$5,0):Z629)&gt;Z630),-1,AP629))</f>
        <v>-1</v>
      </c>
      <c r="AQ630" s="1">
        <v>4034</v>
      </c>
      <c r="AR630" s="1">
        <v>4039</v>
      </c>
      <c r="AS630" s="1">
        <v>4028</v>
      </c>
      <c r="AT630" s="1">
        <v>4031</v>
      </c>
      <c r="AU630" s="1">
        <v>4023</v>
      </c>
      <c r="AV630" s="1">
        <v>4048</v>
      </c>
      <c r="AW630" s="1">
        <v>4020</v>
      </c>
      <c r="AX630" s="1">
        <v>4048</v>
      </c>
      <c r="AY630">
        <f t="shared" si="10"/>
        <v>55</v>
      </c>
      <c r="AZ630">
        <f t="shared" si="11"/>
        <v>38</v>
      </c>
      <c r="BA630">
        <f t="shared" ca="1" si="17"/>
        <v>55</v>
      </c>
      <c r="BB630">
        <f t="shared" ca="1" si="12"/>
        <v>19</v>
      </c>
      <c r="BC630">
        <f t="shared" si="13"/>
        <v>-11</v>
      </c>
      <c r="BD630">
        <f t="shared" si="14"/>
        <v>344</v>
      </c>
      <c r="BE630">
        <f t="shared" ca="1" si="15"/>
        <v>-11</v>
      </c>
      <c r="BF630">
        <f t="shared" ca="1" si="16"/>
        <v>344</v>
      </c>
    </row>
    <row r="631" spans="1:58">
      <c r="A631" s="47">
        <v>2011</v>
      </c>
      <c r="B631" s="47">
        <v>3</v>
      </c>
      <c r="C631" s="98">
        <v>40743</v>
      </c>
      <c r="D631">
        <v>12587.42</v>
      </c>
      <c r="E631">
        <v>1326.73</v>
      </c>
      <c r="F631">
        <v>2826.52</v>
      </c>
      <c r="G631">
        <v>9890</v>
      </c>
      <c r="H631">
        <v>5807</v>
      </c>
      <c r="I631">
        <v>7227</v>
      </c>
      <c r="J631">
        <v>0</v>
      </c>
      <c r="K631">
        <v>0</v>
      </c>
      <c r="L631">
        <v>1601.1</v>
      </c>
      <c r="M631">
        <v>40.380000000000003</v>
      </c>
      <c r="N631">
        <v>1776.3</v>
      </c>
      <c r="O631">
        <v>97.86</v>
      </c>
      <c r="P631">
        <v>698</v>
      </c>
      <c r="Q631">
        <v>1379</v>
      </c>
      <c r="R631">
        <v>12587.42</v>
      </c>
      <c r="S631">
        <v>1326.73</v>
      </c>
      <c r="T631">
        <v>2826.52</v>
      </c>
      <c r="U631">
        <v>19.21</v>
      </c>
      <c r="V631">
        <v>2.89</v>
      </c>
      <c r="W631">
        <v>1.44</v>
      </c>
      <c r="X631">
        <v>1.3788</v>
      </c>
      <c r="Y631">
        <v>119.08</v>
      </c>
      <c r="Z631">
        <v>79.03</v>
      </c>
      <c r="AA631">
        <v>84.96</v>
      </c>
      <c r="AB631">
        <v>0</v>
      </c>
      <c r="AC631">
        <v>1340</v>
      </c>
      <c r="AD631">
        <v>0</v>
      </c>
      <c r="AE631">
        <v>0</v>
      </c>
      <c r="AF631">
        <v>0</v>
      </c>
      <c r="AG631">
        <v>0</v>
      </c>
      <c r="AH631">
        <v>1.44</v>
      </c>
      <c r="AI631">
        <v>2.89</v>
      </c>
      <c r="AJ631" s="101">
        <f ca="1">IF(AND(MAX(OFFSET(OFFSET(D630,0,$AJ$6),-$AJ$5,0):OFFSET(D630,0,$AJ$6))&lt;OFFSET(D630,1,$AJ$6)),1,IF(AND(MIN(OFFSET(OFFSET(D630,0,$AJ$6),-$AJ$5,0):OFFSET(D630,0,$AJ$6))&gt;OFFSET(D630,1,$AJ$6)),-1,AJ630))</f>
        <v>1</v>
      </c>
      <c r="AK631" s="101">
        <f ca="1">IF(AND(MAX(OFFSET(U630,-$AK$5,0):U630)&lt;U631),1,IF(AND(MIN(OFFSET(U630,-$AK$5,0):U630)&gt;U631),-1,AK630))</f>
        <v>-1</v>
      </c>
      <c r="AL631" s="101">
        <f ca="1">IF(AND(MAX(OFFSET(AI630,-$AL$5,0):AI630)&lt;AI631),1,IF(AND(MIN(OFFSET(AI630,-$AL$5,0):AI630)&gt;AI631),-1,AL630))</f>
        <v>-1</v>
      </c>
      <c r="AM631" s="101">
        <f ca="1">IF(AND(MAX(OFFSET(V630,-$AM$5,0):V630)&lt;V631),1,IF(AND(MIN(OFFSET(V630,-$AM$5,0):V630)&gt;V631),-1,AM630))</f>
        <v>1</v>
      </c>
      <c r="AN631" s="101">
        <f ca="1">IF(AND(MAX(OFFSET(AA630,-$AN$5,0):AA630)&lt;AA631),1,IF(AND(MIN(OFFSET(AA630,-$AN$5,0):AA630)&gt;AA631),-1,AN630))</f>
        <v>-1</v>
      </c>
      <c r="AO631" s="101">
        <f ca="1">IF(AND(MAX(OFFSET(Y630,-$AP$5,0):Y630)&lt;Y631),1,IF(AND(MIN(OFFSET(Y630,-$AP$5,0):Y630)&gt;Y631),-1,AO630))</f>
        <v>-1</v>
      </c>
      <c r="AP631" s="101">
        <f ca="1">IF(AND(MAX(OFFSET(Z630,-$AP$5,0):Z630)&lt;Z631),1,IF(AND(MIN(OFFSET(Z630,-$AP$5,0):Z630)&gt;Z631),-1,AP630))</f>
        <v>-1</v>
      </c>
      <c r="AQ631" s="1">
        <v>4078</v>
      </c>
      <c r="AR631" s="1">
        <v>4085</v>
      </c>
      <c r="AS631" s="1">
        <v>4071</v>
      </c>
      <c r="AT631" s="1">
        <v>4082</v>
      </c>
      <c r="AU631" s="1">
        <v>4089</v>
      </c>
      <c r="AV631" s="1">
        <v>4090</v>
      </c>
      <c r="AW631" s="1">
        <v>4027</v>
      </c>
      <c r="AX631" s="1">
        <v>4044</v>
      </c>
      <c r="AY631">
        <f t="shared" si="10"/>
        <v>-38</v>
      </c>
      <c r="AZ631">
        <f t="shared" si="11"/>
        <v>0</v>
      </c>
      <c r="BA631">
        <f t="shared" ca="1" si="17"/>
        <v>-38</v>
      </c>
      <c r="BB631">
        <f t="shared" ca="1" si="12"/>
        <v>-19</v>
      </c>
      <c r="BC631">
        <f t="shared" si="13"/>
        <v>11</v>
      </c>
      <c r="BD631">
        <f t="shared" si="14"/>
        <v>355</v>
      </c>
      <c r="BE631">
        <f t="shared" ca="1" si="15"/>
        <v>11</v>
      </c>
      <c r="BF631">
        <f t="shared" ca="1" si="16"/>
        <v>355</v>
      </c>
    </row>
    <row r="632" spans="1:58">
      <c r="A632" s="47">
        <v>2011</v>
      </c>
      <c r="B632" s="47">
        <v>4</v>
      </c>
      <c r="C632" s="98">
        <v>40744</v>
      </c>
      <c r="D632">
        <v>12571.91</v>
      </c>
      <c r="E632">
        <v>1325.84</v>
      </c>
      <c r="F632">
        <v>2814.23</v>
      </c>
      <c r="G632">
        <v>10020</v>
      </c>
      <c r="H632">
        <v>5840</v>
      </c>
      <c r="I632">
        <v>7223</v>
      </c>
      <c r="J632">
        <v>0</v>
      </c>
      <c r="K632">
        <v>0</v>
      </c>
      <c r="L632">
        <v>1596.9</v>
      </c>
      <c r="M632">
        <v>39.954999999999998</v>
      </c>
      <c r="N632">
        <v>1776.1</v>
      </c>
      <c r="O632">
        <v>98.4</v>
      </c>
      <c r="P632">
        <v>688</v>
      </c>
      <c r="Q632">
        <v>1378</v>
      </c>
      <c r="R632">
        <v>12571.91</v>
      </c>
      <c r="S632">
        <v>1325.84</v>
      </c>
      <c r="T632">
        <v>2814.23</v>
      </c>
      <c r="U632">
        <v>19.09</v>
      </c>
      <c r="V632">
        <v>2.93</v>
      </c>
      <c r="W632">
        <v>1.47</v>
      </c>
      <c r="X632">
        <v>1.3880999999999999</v>
      </c>
      <c r="Y632">
        <v>119.32</v>
      </c>
      <c r="Z632">
        <v>79.17</v>
      </c>
      <c r="AA632">
        <v>84.59</v>
      </c>
      <c r="AB632">
        <v>0</v>
      </c>
      <c r="AC632">
        <v>1330</v>
      </c>
      <c r="AD632">
        <v>0</v>
      </c>
      <c r="AE632">
        <v>0</v>
      </c>
      <c r="AF632">
        <v>0</v>
      </c>
      <c r="AG632">
        <v>0</v>
      </c>
      <c r="AH632">
        <v>1.47</v>
      </c>
      <c r="AI632">
        <v>2.93</v>
      </c>
      <c r="AJ632" s="101">
        <f ca="1">IF(AND(MAX(OFFSET(OFFSET(D631,0,$AJ$6),-$AJ$5,0):OFFSET(D631,0,$AJ$6))&lt;OFFSET(D631,1,$AJ$6)),1,IF(AND(MIN(OFFSET(OFFSET(D631,0,$AJ$6),-$AJ$5,0):OFFSET(D631,0,$AJ$6))&gt;OFFSET(D631,1,$AJ$6)),-1,AJ631))</f>
        <v>1</v>
      </c>
      <c r="AK632" s="101">
        <f ca="1">IF(AND(MAX(OFFSET(U631,-$AK$5,0):U631)&lt;U632),1,IF(AND(MIN(OFFSET(U631,-$AK$5,0):U631)&gt;U632),-1,AK631))</f>
        <v>-1</v>
      </c>
      <c r="AL632" s="101">
        <f ca="1">IF(AND(MAX(OFFSET(AI631,-$AL$5,0):AI631)&lt;AI632),1,IF(AND(MIN(OFFSET(AI631,-$AL$5,0):AI631)&gt;AI632),-1,AL631))</f>
        <v>-1</v>
      </c>
      <c r="AM632" s="101">
        <f ca="1">IF(AND(MAX(OFFSET(V631,-$AM$5,0):V631)&lt;V632),1,IF(AND(MIN(OFFSET(V631,-$AM$5,0):V631)&gt;V632),-1,AM631))</f>
        <v>1</v>
      </c>
      <c r="AN632" s="101">
        <f ca="1">IF(AND(MAX(OFFSET(AA631,-$AN$5,0):AA631)&lt;AA632),1,IF(AND(MIN(OFFSET(AA631,-$AN$5,0):AA631)&gt;AA632),-1,AN631))</f>
        <v>-1</v>
      </c>
      <c r="AO632" s="101">
        <f ca="1">IF(AND(MAX(OFFSET(Y631,-$AP$5,0):Y631)&lt;Y632),1,IF(AND(MIN(OFFSET(Y631,-$AP$5,0):Y631)&gt;Y632),-1,AO631))</f>
        <v>-1</v>
      </c>
      <c r="AP632" s="101">
        <f ca="1">IF(AND(MAX(OFFSET(Z631,-$AP$5,0):Z631)&lt;Z632),1,IF(AND(MIN(OFFSET(Z631,-$AP$5,0):Z631)&gt;Z632),-1,AP631))</f>
        <v>-1</v>
      </c>
      <c r="AQ632" s="1">
        <v>4051</v>
      </c>
      <c r="AR632" s="1">
        <v>4056</v>
      </c>
      <c r="AS632" s="1">
        <v>4038</v>
      </c>
      <c r="AT632" s="1">
        <v>4042</v>
      </c>
      <c r="AU632" s="1">
        <v>4041</v>
      </c>
      <c r="AV632" s="1">
        <v>4057</v>
      </c>
      <c r="AW632" s="1">
        <v>4016</v>
      </c>
      <c r="AX632" s="1">
        <v>4049</v>
      </c>
      <c r="AY632">
        <f t="shared" si="10"/>
        <v>13</v>
      </c>
      <c r="AZ632">
        <f t="shared" si="11"/>
        <v>13</v>
      </c>
      <c r="BA632">
        <f t="shared" ca="1" si="17"/>
        <v>13</v>
      </c>
      <c r="BB632">
        <f t="shared" ca="1" si="12"/>
        <v>-6</v>
      </c>
      <c r="BC632">
        <f t="shared" si="13"/>
        <v>-10</v>
      </c>
      <c r="BD632">
        <f t="shared" si="14"/>
        <v>345</v>
      </c>
      <c r="BE632">
        <f t="shared" ca="1" si="15"/>
        <v>-10</v>
      </c>
      <c r="BF632">
        <f t="shared" ca="1" si="16"/>
        <v>345</v>
      </c>
    </row>
    <row r="633" spans="1:58">
      <c r="A633" s="47">
        <v>2011</v>
      </c>
      <c r="B633" s="47">
        <v>5</v>
      </c>
      <c r="C633" s="98">
        <v>40745</v>
      </c>
      <c r="D633">
        <v>12724.41</v>
      </c>
      <c r="E633">
        <v>1343.8</v>
      </c>
      <c r="F633">
        <v>2834.43</v>
      </c>
      <c r="G633">
        <v>10010</v>
      </c>
      <c r="H633">
        <v>5926</v>
      </c>
      <c r="I633">
        <v>7315</v>
      </c>
      <c r="J633">
        <v>0</v>
      </c>
      <c r="K633">
        <v>0</v>
      </c>
      <c r="L633">
        <v>1587</v>
      </c>
      <c r="M633">
        <v>39.47</v>
      </c>
      <c r="N633">
        <v>1787.8</v>
      </c>
      <c r="O633">
        <v>99.13</v>
      </c>
      <c r="P633">
        <v>679</v>
      </c>
      <c r="Q633">
        <v>1380</v>
      </c>
      <c r="R633">
        <v>12724.41</v>
      </c>
      <c r="S633">
        <v>1343.8</v>
      </c>
      <c r="T633">
        <v>2834.43</v>
      </c>
      <c r="U633">
        <v>17.559999999999999</v>
      </c>
      <c r="V633">
        <v>3.01</v>
      </c>
      <c r="W633">
        <v>1.54</v>
      </c>
      <c r="X633">
        <v>1.3725000000000001</v>
      </c>
      <c r="Y633">
        <v>121.38</v>
      </c>
      <c r="Z633">
        <v>78.77</v>
      </c>
      <c r="AA633">
        <v>84.94</v>
      </c>
      <c r="AB633">
        <v>0</v>
      </c>
      <c r="AC633">
        <v>1328</v>
      </c>
      <c r="AD633">
        <v>0</v>
      </c>
      <c r="AE633">
        <v>0</v>
      </c>
      <c r="AF633">
        <v>0</v>
      </c>
      <c r="AG633">
        <v>0</v>
      </c>
      <c r="AH633">
        <v>1.54</v>
      </c>
      <c r="AI633">
        <v>3.01</v>
      </c>
      <c r="AJ633" s="101">
        <f ca="1">IF(AND(MAX(OFFSET(OFFSET(D632,0,$AJ$6),-$AJ$5,0):OFFSET(D632,0,$AJ$6))&lt;OFFSET(D632,1,$AJ$6)),1,IF(AND(MIN(OFFSET(OFFSET(D632,0,$AJ$6),-$AJ$5,0):OFFSET(D632,0,$AJ$6))&gt;OFFSET(D632,1,$AJ$6)),-1,AJ632))</f>
        <v>1</v>
      </c>
      <c r="AK633" s="101">
        <f ca="1">IF(AND(MAX(OFFSET(U632,-$AK$5,0):U632)&lt;U633),1,IF(AND(MIN(OFFSET(U632,-$AK$5,0):U632)&gt;U633),-1,AK632))</f>
        <v>-1</v>
      </c>
      <c r="AL633" s="101">
        <f ca="1">IF(AND(MAX(OFFSET(AI632,-$AL$5,0):AI632)&lt;AI633),1,IF(AND(MIN(OFFSET(AI632,-$AL$5,0):AI632)&gt;AI633),-1,AL632))</f>
        <v>-1</v>
      </c>
      <c r="AM633" s="101">
        <f ca="1">IF(AND(MAX(OFFSET(V632,-$AM$5,0):V632)&lt;V633),1,IF(AND(MIN(OFFSET(V632,-$AM$5,0):V632)&gt;V633),-1,AM632))</f>
        <v>1</v>
      </c>
      <c r="AN633" s="101">
        <f ca="1">IF(AND(MAX(OFFSET(AA632,-$AN$5,0):AA632)&lt;AA633),1,IF(AND(MIN(OFFSET(AA632,-$AN$5,0):AA632)&gt;AA633),-1,AN632))</f>
        <v>-1</v>
      </c>
      <c r="AO633" s="101">
        <f ca="1">IF(AND(MAX(OFFSET(Y632,-$AP$5,0):Y632)&lt;Y633),1,IF(AND(MIN(OFFSET(Y632,-$AP$5,0):Y632)&gt;Y633),-1,AO632))</f>
        <v>-1</v>
      </c>
      <c r="AP633" s="101">
        <f ca="1">IF(AND(MAX(OFFSET(Z632,-$AP$5,0):Z632)&lt;Z633),1,IF(AND(MIN(OFFSET(Z632,-$AP$5,0):Z632)&gt;Z633),-1,AP632))</f>
        <v>-1</v>
      </c>
      <c r="AQ633" s="1">
        <v>4054</v>
      </c>
      <c r="AR633" s="1">
        <v>4070</v>
      </c>
      <c r="AS633" s="1">
        <v>4050</v>
      </c>
      <c r="AT633" s="1">
        <v>4069</v>
      </c>
      <c r="AU633" s="1">
        <v>4054</v>
      </c>
      <c r="AV633" s="1">
        <v>4066</v>
      </c>
      <c r="AW633" s="1">
        <v>4012</v>
      </c>
      <c r="AX633" s="1">
        <v>4013</v>
      </c>
      <c r="AY633">
        <f t="shared" si="10"/>
        <v>-29</v>
      </c>
      <c r="AZ633">
        <f t="shared" si="11"/>
        <v>-16</v>
      </c>
      <c r="BA633">
        <f t="shared" ca="1" si="17"/>
        <v>-29</v>
      </c>
      <c r="BB633">
        <f t="shared" ca="1" si="12"/>
        <v>-35</v>
      </c>
      <c r="BC633">
        <f t="shared" si="13"/>
        <v>0</v>
      </c>
      <c r="BD633">
        <f t="shared" si="14"/>
        <v>345</v>
      </c>
      <c r="BE633">
        <f t="shared" ca="1" si="15"/>
        <v>0</v>
      </c>
      <c r="BF633">
        <f t="shared" ca="1" si="16"/>
        <v>345</v>
      </c>
    </row>
    <row r="634" spans="1:58">
      <c r="A634" s="47">
        <v>2011</v>
      </c>
      <c r="B634" s="47">
        <v>6</v>
      </c>
      <c r="C634" s="98">
        <v>40746</v>
      </c>
      <c r="D634">
        <v>12681.16</v>
      </c>
      <c r="E634">
        <v>1345.02</v>
      </c>
      <c r="F634">
        <v>2858.83</v>
      </c>
      <c r="G634">
        <v>10140</v>
      </c>
      <c r="H634">
        <v>5926</v>
      </c>
      <c r="I634">
        <v>7315</v>
      </c>
      <c r="J634">
        <v>0</v>
      </c>
      <c r="K634">
        <v>0</v>
      </c>
      <c r="L634">
        <v>1601.5</v>
      </c>
      <c r="M634">
        <v>40.06</v>
      </c>
      <c r="N634">
        <v>1798.4</v>
      </c>
      <c r="O634">
        <v>99.87</v>
      </c>
      <c r="P634">
        <v>690</v>
      </c>
      <c r="Q634">
        <v>1380</v>
      </c>
      <c r="R634">
        <v>12681.16</v>
      </c>
      <c r="S634">
        <v>1345.02</v>
      </c>
      <c r="T634">
        <v>2858.83</v>
      </c>
      <c r="U634">
        <v>17.52</v>
      </c>
      <c r="V634">
        <v>2.96</v>
      </c>
      <c r="W634">
        <v>1.51</v>
      </c>
      <c r="X634">
        <v>1.3765000000000001</v>
      </c>
      <c r="Y634">
        <v>120.39</v>
      </c>
      <c r="Z634">
        <v>78.290000000000006</v>
      </c>
      <c r="AA634">
        <v>85.18</v>
      </c>
      <c r="AB634">
        <v>0</v>
      </c>
      <c r="AC634">
        <v>1323</v>
      </c>
      <c r="AD634">
        <v>0</v>
      </c>
      <c r="AE634">
        <v>0</v>
      </c>
      <c r="AF634">
        <v>0</v>
      </c>
      <c r="AG634">
        <v>0</v>
      </c>
      <c r="AH634">
        <v>1.5</v>
      </c>
      <c r="AI634">
        <v>2.96</v>
      </c>
      <c r="AJ634" s="101">
        <f ca="1">IF(AND(MAX(OFFSET(OFFSET(D633,0,$AJ$6),-$AJ$5,0):OFFSET(D633,0,$AJ$6))&lt;OFFSET(D633,1,$AJ$6)),1,IF(AND(MIN(OFFSET(OFFSET(D633,0,$AJ$6),-$AJ$5,0):OFFSET(D633,0,$AJ$6))&gt;OFFSET(D633,1,$AJ$6)),-1,AJ633))</f>
        <v>1</v>
      </c>
      <c r="AK634" s="101">
        <f ca="1">IF(AND(MAX(OFFSET(U633,-$AK$5,0):U633)&lt;U634),1,IF(AND(MIN(OFFSET(U633,-$AK$5,0):U633)&gt;U634),-1,AK633))</f>
        <v>-1</v>
      </c>
      <c r="AL634" s="101">
        <f ca="1">IF(AND(MAX(OFFSET(AI633,-$AL$5,0):AI633)&lt;AI634),1,IF(AND(MIN(OFFSET(AI633,-$AL$5,0):AI633)&gt;AI634),-1,AL633))</f>
        <v>-1</v>
      </c>
      <c r="AM634" s="101">
        <f ca="1">IF(AND(MAX(OFFSET(V633,-$AM$5,0):V633)&lt;V634),1,IF(AND(MIN(OFFSET(V633,-$AM$5,0):V633)&gt;V634),-1,AM633))</f>
        <v>1</v>
      </c>
      <c r="AN634" s="101">
        <f ca="1">IF(AND(MAX(OFFSET(AA633,-$AN$5,0):AA633)&lt;AA634),1,IF(AND(MIN(OFFSET(AA633,-$AN$5,0):AA633)&gt;AA634),-1,AN633))</f>
        <v>1</v>
      </c>
      <c r="AO634" s="101">
        <f ca="1">IF(AND(MAX(OFFSET(Y633,-$AP$5,0):Y633)&lt;Y634),1,IF(AND(MIN(OFFSET(Y633,-$AP$5,0):Y633)&gt;Y634),-1,AO633))</f>
        <v>-1</v>
      </c>
      <c r="AP634" s="101">
        <f ca="1">IF(AND(MAX(OFFSET(Z633,-$AP$5,0):Z633)&lt;Z634),1,IF(AND(MIN(OFFSET(Z633,-$AP$5,0):Z633)&gt;Z634),-1,AP633))</f>
        <v>-1</v>
      </c>
      <c r="AQ634" s="1">
        <v>4025</v>
      </c>
      <c r="AR634" s="1">
        <v>4028</v>
      </c>
      <c r="AS634" s="1">
        <v>4018</v>
      </c>
      <c r="AT634" s="1">
        <v>4021</v>
      </c>
      <c r="AU634" s="1">
        <v>4016</v>
      </c>
      <c r="AV634" s="1">
        <v>4055</v>
      </c>
      <c r="AW634" s="1">
        <v>4013</v>
      </c>
      <c r="AX634" s="1">
        <v>4048</v>
      </c>
      <c r="AY634">
        <f t="shared" si="10"/>
        <v>57</v>
      </c>
      <c r="AZ634">
        <f t="shared" si="11"/>
        <v>41</v>
      </c>
      <c r="BA634">
        <f t="shared" ca="1" si="17"/>
        <v>57</v>
      </c>
      <c r="BB634">
        <f t="shared" ca="1" si="12"/>
        <v>22</v>
      </c>
      <c r="BC634">
        <f t="shared" si="13"/>
        <v>-9</v>
      </c>
      <c r="BD634">
        <f t="shared" si="14"/>
        <v>336</v>
      </c>
      <c r="BE634">
        <f t="shared" ca="1" si="15"/>
        <v>-9</v>
      </c>
      <c r="BF634">
        <f t="shared" ca="1" si="16"/>
        <v>336</v>
      </c>
    </row>
    <row r="635" spans="1:58">
      <c r="A635" s="47">
        <v>2011</v>
      </c>
      <c r="B635" s="47">
        <v>2</v>
      </c>
      <c r="C635" s="98">
        <v>40749</v>
      </c>
      <c r="D635">
        <v>12592.8</v>
      </c>
      <c r="E635">
        <v>1337.43</v>
      </c>
      <c r="F635">
        <v>2842.8</v>
      </c>
      <c r="G635">
        <v>10050</v>
      </c>
      <c r="H635">
        <v>5905</v>
      </c>
      <c r="I635">
        <v>7339</v>
      </c>
      <c r="J635">
        <v>0</v>
      </c>
      <c r="K635">
        <v>0</v>
      </c>
      <c r="L635">
        <v>1612.2</v>
      </c>
      <c r="M635">
        <v>40.335000000000001</v>
      </c>
      <c r="N635">
        <v>1794</v>
      </c>
      <c r="O635">
        <v>99.2</v>
      </c>
      <c r="P635">
        <v>678</v>
      </c>
      <c r="Q635">
        <v>1365</v>
      </c>
      <c r="R635">
        <v>12592.8</v>
      </c>
      <c r="S635">
        <v>1337.43</v>
      </c>
      <c r="T635">
        <v>2842.8</v>
      </c>
      <c r="U635">
        <v>19.350000000000001</v>
      </c>
      <c r="V635">
        <v>3</v>
      </c>
      <c r="W635">
        <v>1.53</v>
      </c>
      <c r="X635">
        <v>1.375</v>
      </c>
      <c r="Y635">
        <v>120.06</v>
      </c>
      <c r="Z635">
        <v>78.23</v>
      </c>
      <c r="AA635">
        <v>84.93</v>
      </c>
      <c r="AB635">
        <v>0</v>
      </c>
      <c r="AC635">
        <v>1323</v>
      </c>
      <c r="AD635">
        <v>0</v>
      </c>
      <c r="AE635">
        <v>0</v>
      </c>
      <c r="AF635">
        <v>0</v>
      </c>
      <c r="AG635">
        <v>0</v>
      </c>
      <c r="AH635">
        <v>1.52</v>
      </c>
      <c r="AI635">
        <v>3</v>
      </c>
      <c r="AJ635" s="101">
        <f ca="1">IF(AND(MAX(OFFSET(OFFSET(D634,0,$AJ$6),-$AJ$5,0):OFFSET(D634,0,$AJ$6))&lt;OFFSET(D634,1,$AJ$6)),1,IF(AND(MIN(OFFSET(OFFSET(D634,0,$AJ$6),-$AJ$5,0):OFFSET(D634,0,$AJ$6))&gt;OFFSET(D634,1,$AJ$6)),-1,AJ634))</f>
        <v>1</v>
      </c>
      <c r="AK635" s="101">
        <f ca="1">IF(AND(MAX(OFFSET(U634,-$AK$5,0):U634)&lt;U635),1,IF(AND(MIN(OFFSET(U634,-$AK$5,0):U634)&gt;U635),-1,AK634))</f>
        <v>1</v>
      </c>
      <c r="AL635" s="101">
        <f ca="1">IF(AND(MAX(OFFSET(AI634,-$AL$5,0):AI634)&lt;AI635),1,IF(AND(MIN(OFFSET(AI634,-$AL$5,0):AI634)&gt;AI635),-1,AL634))</f>
        <v>-1</v>
      </c>
      <c r="AM635" s="101">
        <f ca="1">IF(AND(MAX(OFFSET(V634,-$AM$5,0):V634)&lt;V635),1,IF(AND(MIN(OFFSET(V634,-$AM$5,0):V634)&gt;V635),-1,AM634))</f>
        <v>1</v>
      </c>
      <c r="AN635" s="101">
        <f ca="1">IF(AND(MAX(OFFSET(AA634,-$AN$5,0):AA634)&lt;AA635),1,IF(AND(MIN(OFFSET(AA634,-$AN$5,0):AA634)&gt;AA635),-1,AN634))</f>
        <v>1</v>
      </c>
      <c r="AO635" s="101">
        <f ca="1">IF(AND(MAX(OFFSET(Y634,-$AP$5,0):Y634)&lt;Y635),1,IF(AND(MIN(OFFSET(Y634,-$AP$5,0):Y634)&gt;Y635),-1,AO634))</f>
        <v>-1</v>
      </c>
      <c r="AP635" s="101">
        <f ca="1">IF(AND(MAX(OFFSET(Z634,-$AP$5,0):Z634)&lt;Z635),1,IF(AND(MIN(OFFSET(Z634,-$AP$5,0):Z634)&gt;Z635),-1,AP634))</f>
        <v>-1</v>
      </c>
      <c r="AQ635" s="1">
        <v>4073</v>
      </c>
      <c r="AR635" s="1">
        <v>4079</v>
      </c>
      <c r="AS635" s="1">
        <v>4061</v>
      </c>
      <c r="AT635" s="1">
        <v>4079</v>
      </c>
      <c r="AU635" s="1">
        <v>4071</v>
      </c>
      <c r="AV635" s="1">
        <v>4078</v>
      </c>
      <c r="AW635" s="1">
        <v>4057</v>
      </c>
      <c r="AX635" s="1">
        <v>4062</v>
      </c>
      <c r="AY635">
        <f t="shared" si="10"/>
        <v>-4</v>
      </c>
      <c r="AZ635">
        <f t="shared" si="11"/>
        <v>37</v>
      </c>
      <c r="BA635">
        <f t="shared" ca="1" si="17"/>
        <v>-4</v>
      </c>
      <c r="BB635">
        <f t="shared" ca="1" si="12"/>
        <v>18</v>
      </c>
      <c r="BC635">
        <f t="shared" si="13"/>
        <v>-2</v>
      </c>
      <c r="BD635">
        <f t="shared" si="14"/>
        <v>334</v>
      </c>
      <c r="BE635">
        <f t="shared" ca="1" si="15"/>
        <v>-2</v>
      </c>
      <c r="BF635">
        <f t="shared" ca="1" si="16"/>
        <v>334</v>
      </c>
    </row>
    <row r="636" spans="1:58">
      <c r="A636" s="47">
        <v>2011</v>
      </c>
      <c r="B636" s="47">
        <v>3</v>
      </c>
      <c r="C636" s="98">
        <v>40750</v>
      </c>
      <c r="D636">
        <v>12501.3</v>
      </c>
      <c r="E636">
        <v>1331.94</v>
      </c>
      <c r="F636">
        <v>2839.96</v>
      </c>
      <c r="G636">
        <v>10110</v>
      </c>
      <c r="H636">
        <v>5919</v>
      </c>
      <c r="I636">
        <v>7335</v>
      </c>
      <c r="J636">
        <v>0</v>
      </c>
      <c r="K636">
        <v>0</v>
      </c>
      <c r="L636">
        <v>1616.8</v>
      </c>
      <c r="M636">
        <v>40.51</v>
      </c>
      <c r="N636">
        <v>1807.2</v>
      </c>
      <c r="O636">
        <v>99.59</v>
      </c>
      <c r="P636">
        <v>689</v>
      </c>
      <c r="Q636">
        <v>1383</v>
      </c>
      <c r="R636">
        <v>12501.3</v>
      </c>
      <c r="S636">
        <v>1331.94</v>
      </c>
      <c r="T636">
        <v>2839.96</v>
      </c>
      <c r="U636">
        <v>20.23</v>
      </c>
      <c r="V636">
        <v>2.95</v>
      </c>
      <c r="W636">
        <v>1.48</v>
      </c>
      <c r="X636">
        <v>1.3781000000000001</v>
      </c>
      <c r="Y636">
        <v>120.4</v>
      </c>
      <c r="Z636">
        <v>78.290000000000006</v>
      </c>
      <c r="AA636">
        <v>85.33</v>
      </c>
      <c r="AB636">
        <v>0</v>
      </c>
      <c r="AC636">
        <v>1317</v>
      </c>
      <c r="AD636">
        <v>0</v>
      </c>
      <c r="AE636">
        <v>0</v>
      </c>
      <c r="AF636">
        <v>0</v>
      </c>
      <c r="AG636">
        <v>0</v>
      </c>
      <c r="AH636">
        <v>1.47</v>
      </c>
      <c r="AI636">
        <v>2.95</v>
      </c>
      <c r="AJ636" s="101">
        <f ca="1">IF(AND(MAX(OFFSET(OFFSET(D635,0,$AJ$6),-$AJ$5,0):OFFSET(D635,0,$AJ$6))&lt;OFFSET(D635,1,$AJ$6)),1,IF(AND(MIN(OFFSET(OFFSET(D635,0,$AJ$6),-$AJ$5,0):OFFSET(D635,0,$AJ$6))&gt;OFFSET(D635,1,$AJ$6)),-1,AJ635))</f>
        <v>1</v>
      </c>
      <c r="AK636" s="101">
        <f ca="1">IF(AND(MAX(OFFSET(U635,-$AK$5,0):U635)&lt;U636),1,IF(AND(MIN(OFFSET(U635,-$AK$5,0):U635)&gt;U636),-1,AK635))</f>
        <v>1</v>
      </c>
      <c r="AL636" s="101">
        <f ca="1">IF(AND(MAX(OFFSET(AI635,-$AL$5,0):AI635)&lt;AI636),1,IF(AND(MIN(OFFSET(AI635,-$AL$5,0):AI635)&gt;AI636),-1,AL635))</f>
        <v>-1</v>
      </c>
      <c r="AM636" s="101">
        <f ca="1">IF(AND(MAX(OFFSET(V635,-$AM$5,0):V635)&lt;V636),1,IF(AND(MIN(OFFSET(V635,-$AM$5,0):V635)&gt;V636),-1,AM635))</f>
        <v>1</v>
      </c>
      <c r="AN636" s="101">
        <f ca="1">IF(AND(MAX(OFFSET(AA635,-$AN$5,0):AA635)&lt;AA636),1,IF(AND(MIN(OFFSET(AA635,-$AN$5,0):AA635)&gt;AA636),-1,AN635))</f>
        <v>1</v>
      </c>
      <c r="AO636" s="101">
        <f ca="1">IF(AND(MAX(OFFSET(Y635,-$AP$5,0):Y635)&lt;Y636),1,IF(AND(MIN(OFFSET(Y635,-$AP$5,0):Y635)&gt;Y636),-1,AO635))</f>
        <v>-1</v>
      </c>
      <c r="AP636" s="101">
        <f ca="1">IF(AND(MAX(OFFSET(Z635,-$AP$5,0):Z635)&lt;Z636),1,IF(AND(MIN(OFFSET(Z635,-$AP$5,0):Z635)&gt;Z636),-1,AP635))</f>
        <v>-1</v>
      </c>
      <c r="AQ636" s="1">
        <v>4067</v>
      </c>
      <c r="AR636" s="1">
        <v>4075</v>
      </c>
      <c r="AS636" s="1">
        <v>4049</v>
      </c>
      <c r="AT636" s="1">
        <v>4059</v>
      </c>
      <c r="AU636" s="1">
        <v>4049</v>
      </c>
      <c r="AV636" s="1">
        <v>4061</v>
      </c>
      <c r="AW636" s="1">
        <v>4041</v>
      </c>
      <c r="AX636" s="1">
        <v>4053</v>
      </c>
      <c r="AY636">
        <f t="shared" si="10"/>
        <v>17</v>
      </c>
      <c r="AZ636">
        <f t="shared" si="11"/>
        <v>54</v>
      </c>
      <c r="BA636">
        <f t="shared" ca="1" si="17"/>
        <v>17</v>
      </c>
      <c r="BB636">
        <f t="shared" ca="1" si="12"/>
        <v>35</v>
      </c>
      <c r="BC636">
        <f t="shared" si="13"/>
        <v>-18</v>
      </c>
      <c r="BD636">
        <f t="shared" si="14"/>
        <v>316</v>
      </c>
      <c r="BE636">
        <f t="shared" ca="1" si="15"/>
        <v>-18</v>
      </c>
      <c r="BF636">
        <f t="shared" ca="1" si="16"/>
        <v>316</v>
      </c>
    </row>
    <row r="637" spans="1:58">
      <c r="A637" s="47">
        <v>2011</v>
      </c>
      <c r="B637" s="47">
        <v>4</v>
      </c>
      <c r="C637" s="98">
        <v>40751</v>
      </c>
      <c r="D637">
        <v>12302.55</v>
      </c>
      <c r="E637">
        <v>1304.8900000000001</v>
      </c>
      <c r="F637">
        <v>2764.79</v>
      </c>
      <c r="G637">
        <v>10040</v>
      </c>
      <c r="H637">
        <v>5799</v>
      </c>
      <c r="I637">
        <v>7195</v>
      </c>
      <c r="J637">
        <v>0</v>
      </c>
      <c r="K637">
        <v>0</v>
      </c>
      <c r="L637">
        <v>1615.1</v>
      </c>
      <c r="M637">
        <v>40.164999999999999</v>
      </c>
      <c r="N637">
        <v>1808</v>
      </c>
      <c r="O637">
        <v>97.4</v>
      </c>
      <c r="P637">
        <v>691</v>
      </c>
      <c r="Q637">
        <v>1375</v>
      </c>
      <c r="R637">
        <v>12302.55</v>
      </c>
      <c r="S637">
        <v>1304.8900000000001</v>
      </c>
      <c r="T637">
        <v>2764.79</v>
      </c>
      <c r="U637">
        <v>22.98</v>
      </c>
      <c r="V637">
        <v>2.98</v>
      </c>
      <c r="W637">
        <v>1.52</v>
      </c>
      <c r="X637">
        <v>1.3900999999999999</v>
      </c>
      <c r="Y637">
        <v>120.14</v>
      </c>
      <c r="Z637">
        <v>77.900000000000006</v>
      </c>
      <c r="AA637">
        <v>85.96</v>
      </c>
      <c r="AB637">
        <v>0</v>
      </c>
      <c r="AC637">
        <v>1310</v>
      </c>
      <c r="AD637">
        <v>0</v>
      </c>
      <c r="AE637">
        <v>0</v>
      </c>
      <c r="AF637">
        <v>0</v>
      </c>
      <c r="AG637">
        <v>0</v>
      </c>
      <c r="AH637">
        <v>1.52</v>
      </c>
      <c r="AI637">
        <v>2.98</v>
      </c>
      <c r="AJ637" s="101">
        <f ca="1">IF(AND(MAX(OFFSET(OFFSET(D636,0,$AJ$6),-$AJ$5,0):OFFSET(D636,0,$AJ$6))&lt;OFFSET(D636,1,$AJ$6)),1,IF(AND(MIN(OFFSET(OFFSET(D636,0,$AJ$6),-$AJ$5,0):OFFSET(D636,0,$AJ$6))&gt;OFFSET(D636,1,$AJ$6)),-1,AJ636))</f>
        <v>1</v>
      </c>
      <c r="AK637" s="101">
        <f ca="1">IF(AND(MAX(OFFSET(U636,-$AK$5,0):U636)&lt;U637),1,IF(AND(MIN(OFFSET(U636,-$AK$5,0):U636)&gt;U637),-1,AK636))</f>
        <v>1</v>
      </c>
      <c r="AL637" s="101">
        <f ca="1">IF(AND(MAX(OFFSET(AI636,-$AL$5,0):AI636)&lt;AI637),1,IF(AND(MIN(OFFSET(AI636,-$AL$5,0):AI636)&gt;AI637),-1,AL636))</f>
        <v>-1</v>
      </c>
      <c r="AM637" s="101">
        <f ca="1">IF(AND(MAX(OFFSET(V636,-$AM$5,0):V636)&lt;V637),1,IF(AND(MIN(OFFSET(V636,-$AM$5,0):V636)&gt;V637),-1,AM636))</f>
        <v>1</v>
      </c>
      <c r="AN637" s="101">
        <f ca="1">IF(AND(MAX(OFFSET(AA636,-$AN$5,0):AA636)&lt;AA637),1,IF(AND(MIN(OFFSET(AA636,-$AN$5,0):AA636)&gt;AA637),-1,AN636))</f>
        <v>1</v>
      </c>
      <c r="AO637" s="101">
        <f ca="1">IF(AND(MAX(OFFSET(Y636,-$AP$5,0):Y636)&lt;Y637),1,IF(AND(MIN(OFFSET(Y636,-$AP$5,0):Y636)&gt;Y637),-1,AO636))</f>
        <v>-1</v>
      </c>
      <c r="AP637" s="101">
        <f ca="1">IF(AND(MAX(OFFSET(Z636,-$AP$5,0):Z636)&lt;Z637),1,IF(AND(MIN(OFFSET(Z636,-$AP$5,0):Z636)&gt;Z637),-1,AP636))</f>
        <v>-1</v>
      </c>
      <c r="AQ637" s="1">
        <v>4066</v>
      </c>
      <c r="AR637" s="1">
        <v>4072</v>
      </c>
      <c r="AS637" s="1">
        <v>4058</v>
      </c>
      <c r="AT637" s="1">
        <v>4059</v>
      </c>
      <c r="AU637" s="1">
        <v>4055</v>
      </c>
      <c r="AV637" s="1">
        <v>4078</v>
      </c>
      <c r="AW637" s="1">
        <v>4045</v>
      </c>
      <c r="AX637" s="1">
        <v>4053</v>
      </c>
      <c r="AY637">
        <f t="shared" si="10"/>
        <v>-8</v>
      </c>
      <c r="AZ637">
        <f t="shared" si="11"/>
        <v>46</v>
      </c>
      <c r="BA637">
        <f t="shared" ca="1" si="17"/>
        <v>-8</v>
      </c>
      <c r="BB637">
        <f t="shared" ca="1" si="12"/>
        <v>27</v>
      </c>
      <c r="BC637">
        <f t="shared" si="13"/>
        <v>-11</v>
      </c>
      <c r="BD637">
        <f t="shared" si="14"/>
        <v>305</v>
      </c>
      <c r="BE637">
        <f t="shared" ca="1" si="15"/>
        <v>-11</v>
      </c>
      <c r="BF637">
        <f t="shared" ca="1" si="16"/>
        <v>305</v>
      </c>
    </row>
    <row r="638" spans="1:58">
      <c r="A638" s="47">
        <v>2011</v>
      </c>
      <c r="B638" s="47">
        <v>5</v>
      </c>
      <c r="C638" s="98">
        <v>40752</v>
      </c>
      <c r="D638">
        <v>12240.11</v>
      </c>
      <c r="E638">
        <v>1300.67</v>
      </c>
      <c r="F638">
        <v>2766.25</v>
      </c>
      <c r="G638">
        <v>9900</v>
      </c>
      <c r="H638">
        <v>5832</v>
      </c>
      <c r="I638">
        <v>7140</v>
      </c>
      <c r="J638">
        <v>0</v>
      </c>
      <c r="K638">
        <v>0</v>
      </c>
      <c r="L638">
        <v>1613.4</v>
      </c>
      <c r="M638">
        <v>39.634999999999998</v>
      </c>
      <c r="N638">
        <v>1792.4</v>
      </c>
      <c r="O638">
        <v>97.44</v>
      </c>
      <c r="P638">
        <v>682</v>
      </c>
      <c r="Q638">
        <v>1367</v>
      </c>
      <c r="R638">
        <v>12240.11</v>
      </c>
      <c r="S638">
        <v>1300.67</v>
      </c>
      <c r="T638">
        <v>2766.25</v>
      </c>
      <c r="U638">
        <v>23.74</v>
      </c>
      <c r="V638">
        <v>2.95</v>
      </c>
      <c r="W638">
        <v>1.53</v>
      </c>
      <c r="X638">
        <v>1.3923000000000001</v>
      </c>
      <c r="Y638">
        <v>119.46</v>
      </c>
      <c r="Z638">
        <v>77.97</v>
      </c>
      <c r="AA638">
        <v>85.42</v>
      </c>
      <c r="AB638">
        <v>0</v>
      </c>
      <c r="AC638">
        <v>1296</v>
      </c>
      <c r="AD638">
        <v>0</v>
      </c>
      <c r="AE638">
        <v>0</v>
      </c>
      <c r="AF638">
        <v>0</v>
      </c>
      <c r="AG638">
        <v>0</v>
      </c>
      <c r="AH638">
        <v>1.52</v>
      </c>
      <c r="AI638">
        <v>2.95</v>
      </c>
      <c r="AJ638" s="101">
        <f ca="1">IF(AND(MAX(OFFSET(OFFSET(D637,0,$AJ$6),-$AJ$5,0):OFFSET(D637,0,$AJ$6))&lt;OFFSET(D637,1,$AJ$6)),1,IF(AND(MIN(OFFSET(OFFSET(D637,0,$AJ$6),-$AJ$5,0):OFFSET(D637,0,$AJ$6))&gt;OFFSET(D637,1,$AJ$6)),-1,AJ637))</f>
        <v>1</v>
      </c>
      <c r="AK638" s="101">
        <f ca="1">IF(AND(MAX(OFFSET(U637,-$AK$5,0):U637)&lt;U638),1,IF(AND(MIN(OFFSET(U637,-$AK$5,0):U637)&gt;U638),-1,AK637))</f>
        <v>1</v>
      </c>
      <c r="AL638" s="101">
        <f ca="1">IF(AND(MAX(OFFSET(AI637,-$AL$5,0):AI637)&lt;AI638),1,IF(AND(MIN(OFFSET(AI637,-$AL$5,0):AI637)&gt;AI638),-1,AL637))</f>
        <v>-1</v>
      </c>
      <c r="AM638" s="101">
        <f ca="1">IF(AND(MAX(OFFSET(V637,-$AM$5,0):V637)&lt;V638),1,IF(AND(MIN(OFFSET(V637,-$AM$5,0):V637)&gt;V638),-1,AM637))</f>
        <v>1</v>
      </c>
      <c r="AN638" s="101">
        <f ca="1">IF(AND(MAX(OFFSET(AA637,-$AN$5,0):AA637)&lt;AA638),1,IF(AND(MIN(OFFSET(AA637,-$AN$5,0):AA637)&gt;AA638),-1,AN637))</f>
        <v>1</v>
      </c>
      <c r="AO638" s="101">
        <f ca="1">IF(AND(MAX(OFFSET(Y637,-$AP$5,0):Y637)&lt;Y638),1,IF(AND(MIN(OFFSET(Y637,-$AP$5,0):Y637)&gt;Y638),-1,AO637))</f>
        <v>-1</v>
      </c>
      <c r="AP638" s="101">
        <f ca="1">IF(AND(MAX(OFFSET(Z637,-$AP$5,0):Z637)&lt;Z638),1,IF(AND(MIN(OFFSET(Z637,-$AP$5,0):Z637)&gt;Z638),-1,AP637))</f>
        <v>-1</v>
      </c>
      <c r="AQ638" s="1">
        <v>4047</v>
      </c>
      <c r="AR638" s="1">
        <v>4055</v>
      </c>
      <c r="AS638" s="1">
        <v>4038</v>
      </c>
      <c r="AT638" s="1">
        <v>4038</v>
      </c>
      <c r="AU638" s="1">
        <v>4047</v>
      </c>
      <c r="AV638" s="1">
        <v>4054</v>
      </c>
      <c r="AW638" s="1">
        <v>4018</v>
      </c>
      <c r="AX638" s="1">
        <v>4037</v>
      </c>
      <c r="AY638">
        <f t="shared" si="10"/>
        <v>-4</v>
      </c>
      <c r="AZ638">
        <f t="shared" si="11"/>
        <v>42</v>
      </c>
      <c r="BA638">
        <f t="shared" ca="1" si="17"/>
        <v>-4</v>
      </c>
      <c r="BB638">
        <f t="shared" ca="1" si="12"/>
        <v>23</v>
      </c>
      <c r="BC638">
        <f t="shared" si="13"/>
        <v>0</v>
      </c>
      <c r="BD638">
        <f t="shared" si="14"/>
        <v>305</v>
      </c>
      <c r="BE638">
        <f t="shared" ca="1" si="15"/>
        <v>0</v>
      </c>
      <c r="BF638">
        <f t="shared" ca="1" si="16"/>
        <v>305</v>
      </c>
    </row>
    <row r="639" spans="1:58">
      <c r="A639" s="47">
        <v>2011</v>
      </c>
      <c r="B639" s="47">
        <v>6</v>
      </c>
      <c r="C639" s="98">
        <v>40753</v>
      </c>
      <c r="D639">
        <v>12143.24</v>
      </c>
      <c r="E639">
        <v>1292.28</v>
      </c>
      <c r="F639">
        <v>2756.38</v>
      </c>
      <c r="G639">
        <v>9830</v>
      </c>
      <c r="H639">
        <v>5832</v>
      </c>
      <c r="I639">
        <v>7140</v>
      </c>
      <c r="J639">
        <v>0</v>
      </c>
      <c r="K639">
        <v>0</v>
      </c>
      <c r="L639">
        <v>1628.3</v>
      </c>
      <c r="M639">
        <v>39.909999999999997</v>
      </c>
      <c r="N639">
        <v>1785.3</v>
      </c>
      <c r="O639">
        <v>95.7</v>
      </c>
      <c r="P639">
        <v>665</v>
      </c>
      <c r="Q639">
        <v>1354</v>
      </c>
      <c r="R639">
        <v>12143.24</v>
      </c>
      <c r="S639">
        <v>1292.28</v>
      </c>
      <c r="T639">
        <v>2756.38</v>
      </c>
      <c r="U639">
        <v>25.25</v>
      </c>
      <c r="V639">
        <v>2.81</v>
      </c>
      <c r="W639">
        <v>1.37</v>
      </c>
      <c r="X639">
        <v>1.3906000000000001</v>
      </c>
      <c r="Y639">
        <v>116.47</v>
      </c>
      <c r="Z639">
        <v>77.66</v>
      </c>
      <c r="AA639">
        <v>84.49</v>
      </c>
      <c r="AB639">
        <v>0</v>
      </c>
      <c r="AC639">
        <v>1264</v>
      </c>
      <c r="AD639">
        <v>0</v>
      </c>
      <c r="AE639">
        <v>0</v>
      </c>
      <c r="AF639">
        <v>0</v>
      </c>
      <c r="AG639">
        <v>0</v>
      </c>
      <c r="AH639">
        <v>1.37</v>
      </c>
      <c r="AI639">
        <v>2.8</v>
      </c>
      <c r="AJ639" s="101">
        <f ca="1">IF(AND(MAX(OFFSET(OFFSET(D638,0,$AJ$6),-$AJ$5,0):OFFSET(D638,0,$AJ$6))&lt;OFFSET(D638,1,$AJ$6)),1,IF(AND(MIN(OFFSET(OFFSET(D638,0,$AJ$6),-$AJ$5,0):OFFSET(D638,0,$AJ$6))&gt;OFFSET(D638,1,$AJ$6)),-1,AJ638))</f>
        <v>1</v>
      </c>
      <c r="AK639" s="101">
        <f ca="1">IF(AND(MAX(OFFSET(U638,-$AK$5,0):U638)&lt;U639),1,IF(AND(MIN(OFFSET(U638,-$AK$5,0):U638)&gt;U639),-1,AK638))</f>
        <v>1</v>
      </c>
      <c r="AL639" s="101">
        <f ca="1">IF(AND(MAX(OFFSET(AI638,-$AL$5,0):AI638)&lt;AI639),1,IF(AND(MIN(OFFSET(AI638,-$AL$5,0):AI638)&gt;AI639),-1,AL638))</f>
        <v>-1</v>
      </c>
      <c r="AM639" s="101">
        <f ca="1">IF(AND(MAX(OFFSET(V638,-$AM$5,0):V638)&lt;V639),1,IF(AND(MIN(OFFSET(V638,-$AM$5,0):V638)&gt;V639),-1,AM638))</f>
        <v>-1</v>
      </c>
      <c r="AN639" s="101">
        <f ca="1">IF(AND(MAX(OFFSET(AA638,-$AN$5,0):AA638)&lt;AA639),1,IF(AND(MIN(OFFSET(AA638,-$AN$5,0):AA638)&gt;AA639),-1,AN638))</f>
        <v>-1</v>
      </c>
      <c r="AO639" s="101">
        <f ca="1">IF(AND(MAX(OFFSET(Y638,-$AP$5,0):Y638)&lt;Y639),1,IF(AND(MIN(OFFSET(Y638,-$AP$5,0):Y638)&gt;Y639),-1,AO638))</f>
        <v>-1</v>
      </c>
      <c r="AP639" s="101">
        <f ca="1">IF(AND(MAX(OFFSET(Z638,-$AP$5,0):Z638)&lt;Z639),1,IF(AND(MIN(OFFSET(Z638,-$AP$5,0):Z638)&gt;Z639),-1,AP638))</f>
        <v>-1</v>
      </c>
      <c r="AQ639" s="1">
        <v>4043</v>
      </c>
      <c r="AR639" s="1">
        <v>4046</v>
      </c>
      <c r="AS639" s="1">
        <v>4021</v>
      </c>
      <c r="AT639" s="1">
        <v>4026</v>
      </c>
      <c r="AU639" s="1">
        <v>4027</v>
      </c>
      <c r="AV639" s="1">
        <v>4053</v>
      </c>
      <c r="AW639" s="1">
        <v>4025</v>
      </c>
      <c r="AX639" s="1">
        <v>4030</v>
      </c>
      <c r="AY639">
        <f t="shared" si="10"/>
        <v>-3</v>
      </c>
      <c r="AZ639">
        <f t="shared" si="11"/>
        <v>39</v>
      </c>
      <c r="BA639">
        <f t="shared" ca="1" si="17"/>
        <v>-3</v>
      </c>
      <c r="BB639">
        <f t="shared" ca="1" si="12"/>
        <v>20</v>
      </c>
      <c r="BC639">
        <f t="shared" si="13"/>
        <v>-16</v>
      </c>
      <c r="BD639">
        <f t="shared" si="14"/>
        <v>289</v>
      </c>
      <c r="BE639">
        <f t="shared" ca="1" si="15"/>
        <v>-16</v>
      </c>
      <c r="BF639">
        <f t="shared" ca="1" si="16"/>
        <v>289</v>
      </c>
    </row>
    <row r="640" spans="1:58">
      <c r="A640" s="47">
        <v>2011</v>
      </c>
      <c r="B640" s="47">
        <v>2</v>
      </c>
      <c r="C640" s="98">
        <v>40756</v>
      </c>
      <c r="D640">
        <v>12132.49</v>
      </c>
      <c r="E640">
        <v>1286.94</v>
      </c>
      <c r="F640">
        <v>2744.61</v>
      </c>
      <c r="G640">
        <v>9970</v>
      </c>
      <c r="H640">
        <v>5793</v>
      </c>
      <c r="I640">
        <v>6977</v>
      </c>
      <c r="J640">
        <v>0</v>
      </c>
      <c r="K640">
        <v>0</v>
      </c>
      <c r="L640">
        <v>1619</v>
      </c>
      <c r="M640">
        <v>39.295000000000002</v>
      </c>
      <c r="N640">
        <v>1794.6</v>
      </c>
      <c r="O640">
        <v>94.89</v>
      </c>
      <c r="P640">
        <v>681</v>
      </c>
      <c r="Q640">
        <v>1358</v>
      </c>
      <c r="R640">
        <v>12132.49</v>
      </c>
      <c r="S640">
        <v>1286.94</v>
      </c>
      <c r="T640">
        <v>2744.61</v>
      </c>
      <c r="U640">
        <v>23.66</v>
      </c>
      <c r="V640">
        <v>2.74</v>
      </c>
      <c r="W640">
        <v>1.31</v>
      </c>
      <c r="X640">
        <v>1.391</v>
      </c>
      <c r="Y640">
        <v>115.53</v>
      </c>
      <c r="Z640">
        <v>77.42</v>
      </c>
      <c r="AA640">
        <v>84.65</v>
      </c>
      <c r="AB640">
        <v>0</v>
      </c>
      <c r="AC640">
        <v>1264</v>
      </c>
      <c r="AD640">
        <v>0</v>
      </c>
      <c r="AE640">
        <v>0</v>
      </c>
      <c r="AF640">
        <v>0</v>
      </c>
      <c r="AG640">
        <v>0</v>
      </c>
      <c r="AH640">
        <v>1.31</v>
      </c>
      <c r="AI640">
        <v>2.74</v>
      </c>
      <c r="AJ640" s="101">
        <f ca="1">IF(AND(MAX(OFFSET(OFFSET(D639,0,$AJ$6),-$AJ$5,0):OFFSET(D639,0,$AJ$6))&lt;OFFSET(D639,1,$AJ$6)),1,IF(AND(MIN(OFFSET(OFFSET(D639,0,$AJ$6),-$AJ$5,0):OFFSET(D639,0,$AJ$6))&gt;OFFSET(D639,1,$AJ$6)),-1,AJ639))</f>
        <v>1</v>
      </c>
      <c r="AK640" s="101">
        <f ca="1">IF(AND(MAX(OFFSET(U639,-$AK$5,0):U639)&lt;U640),1,IF(AND(MIN(OFFSET(U639,-$AK$5,0):U639)&gt;U640),-1,AK639))</f>
        <v>-1</v>
      </c>
      <c r="AL640" s="101">
        <f ca="1">IF(AND(MAX(OFFSET(AI639,-$AL$5,0):AI639)&lt;AI640),1,IF(AND(MIN(OFFSET(AI639,-$AL$5,0):AI639)&gt;AI640),-1,AL639))</f>
        <v>-1</v>
      </c>
      <c r="AM640" s="101">
        <f ca="1">IF(AND(MAX(OFFSET(V639,-$AM$5,0):V639)&lt;V640),1,IF(AND(MIN(OFFSET(V639,-$AM$5,0):V639)&gt;V640),-1,AM639))</f>
        <v>-1</v>
      </c>
      <c r="AN640" s="101">
        <f ca="1">IF(AND(MAX(OFFSET(AA639,-$AN$5,0):AA639)&lt;AA640),1,IF(AND(MIN(OFFSET(AA639,-$AN$5,0):AA639)&gt;AA640),-1,AN639))</f>
        <v>-1</v>
      </c>
      <c r="AO640" s="101">
        <f ca="1">IF(AND(MAX(OFFSET(Y639,-$AP$5,0):Y639)&lt;Y640),1,IF(AND(MIN(OFFSET(Y639,-$AP$5,0):Y639)&gt;Y640),-1,AO639))</f>
        <v>-1</v>
      </c>
      <c r="AP640" s="101">
        <f ca="1">IF(AND(MAX(OFFSET(Z639,-$AP$5,0):Z639)&lt;Z640),1,IF(AND(MIN(OFFSET(Z639,-$AP$5,0):Z639)&gt;Z640),-1,AP639))</f>
        <v>-1</v>
      </c>
      <c r="AQ640" s="1">
        <v>4024</v>
      </c>
      <c r="AR640" s="1">
        <v>4049</v>
      </c>
      <c r="AS640" s="1">
        <v>4022</v>
      </c>
      <c r="AT640" s="1">
        <v>4036</v>
      </c>
      <c r="AU640" s="1">
        <v>4032</v>
      </c>
      <c r="AV640" s="1">
        <v>4040</v>
      </c>
      <c r="AW640" s="1">
        <v>3982</v>
      </c>
      <c r="AX640" s="1">
        <v>4025</v>
      </c>
      <c r="AY640">
        <f t="shared" si="10"/>
        <v>9</v>
      </c>
      <c r="AZ640">
        <f t="shared" si="11"/>
        <v>48</v>
      </c>
      <c r="BA640">
        <f t="shared" ca="1" si="17"/>
        <v>9</v>
      </c>
      <c r="BB640">
        <f t="shared" ca="1" si="12"/>
        <v>29</v>
      </c>
      <c r="BC640">
        <f t="shared" si="13"/>
        <v>8</v>
      </c>
      <c r="BD640">
        <f t="shared" si="14"/>
        <v>297</v>
      </c>
      <c r="BE640">
        <f t="shared" ca="1" si="15"/>
        <v>8</v>
      </c>
      <c r="BF640">
        <f t="shared" ca="1" si="16"/>
        <v>297</v>
      </c>
    </row>
    <row r="641" spans="1:58">
      <c r="A641" s="47">
        <v>2011</v>
      </c>
      <c r="B641" s="47">
        <v>3</v>
      </c>
      <c r="C641" s="98">
        <v>40757</v>
      </c>
      <c r="D641">
        <v>11866.62</v>
      </c>
      <c r="E641">
        <v>1254.05</v>
      </c>
      <c r="F641">
        <v>2669.24</v>
      </c>
      <c r="G641">
        <v>9830</v>
      </c>
      <c r="H641">
        <v>5661</v>
      </c>
      <c r="I641">
        <v>6712</v>
      </c>
      <c r="J641">
        <v>0</v>
      </c>
      <c r="K641">
        <v>0</v>
      </c>
      <c r="L641">
        <v>1641.9</v>
      </c>
      <c r="M641">
        <v>40.28</v>
      </c>
      <c r="N641">
        <v>1793.5</v>
      </c>
      <c r="O641">
        <v>93.79</v>
      </c>
      <c r="P641">
        <v>711</v>
      </c>
      <c r="Q641">
        <v>1370</v>
      </c>
      <c r="R641">
        <v>11866.62</v>
      </c>
      <c r="S641">
        <v>1254.05</v>
      </c>
      <c r="T641">
        <v>2669.24</v>
      </c>
      <c r="U641">
        <v>24.79</v>
      </c>
      <c r="V641">
        <v>2.62</v>
      </c>
      <c r="W641">
        <v>1.23</v>
      </c>
      <c r="X641">
        <v>1.4186000000000001</v>
      </c>
      <c r="Y641">
        <v>115.17</v>
      </c>
      <c r="Z641">
        <v>77.2</v>
      </c>
      <c r="AA641">
        <v>83.12</v>
      </c>
      <c r="AB641">
        <v>0</v>
      </c>
      <c r="AC641">
        <v>1256</v>
      </c>
      <c r="AD641">
        <v>0</v>
      </c>
      <c r="AE641">
        <v>0</v>
      </c>
      <c r="AF641">
        <v>0</v>
      </c>
      <c r="AG641">
        <v>0</v>
      </c>
      <c r="AH641">
        <v>1.22</v>
      </c>
      <c r="AI641">
        <v>2.62</v>
      </c>
      <c r="AJ641" s="101">
        <f ca="1">IF(AND(MAX(OFFSET(OFFSET(D640,0,$AJ$6),-$AJ$5,0):OFFSET(D640,0,$AJ$6))&lt;OFFSET(D640,1,$AJ$6)),1,IF(AND(MIN(OFFSET(OFFSET(D640,0,$AJ$6),-$AJ$5,0):OFFSET(D640,0,$AJ$6))&gt;OFFSET(D640,1,$AJ$6)),-1,AJ640))</f>
        <v>1</v>
      </c>
      <c r="AK641" s="101">
        <f ca="1">IF(AND(MAX(OFFSET(U640,-$AK$5,0):U640)&lt;U641),1,IF(AND(MIN(OFFSET(U640,-$AK$5,0):U640)&gt;U641),-1,AK640))</f>
        <v>-1</v>
      </c>
      <c r="AL641" s="101">
        <f ca="1">IF(AND(MAX(OFFSET(AI640,-$AL$5,0):AI640)&lt;AI641),1,IF(AND(MIN(OFFSET(AI640,-$AL$5,0):AI640)&gt;AI641),-1,AL640))</f>
        <v>-1</v>
      </c>
      <c r="AM641" s="101">
        <f ca="1">IF(AND(MAX(OFFSET(V640,-$AM$5,0):V640)&lt;V641),1,IF(AND(MIN(OFFSET(V640,-$AM$5,0):V640)&gt;V641),-1,AM640))</f>
        <v>-1</v>
      </c>
      <c r="AN641" s="101">
        <f ca="1">IF(AND(MAX(OFFSET(AA640,-$AN$5,0):AA640)&lt;AA641),1,IF(AND(MIN(OFFSET(AA640,-$AN$5,0):AA640)&gt;AA641),-1,AN640))</f>
        <v>-1</v>
      </c>
      <c r="AO641" s="101">
        <f ca="1">IF(AND(MAX(OFFSET(Y640,-$AP$5,0):Y640)&lt;Y641),1,IF(AND(MIN(OFFSET(Y640,-$AP$5,0):Y640)&gt;Y641),-1,AO640))</f>
        <v>-1</v>
      </c>
      <c r="AP641" s="101">
        <f ca="1">IF(AND(MAX(OFFSET(Z640,-$AP$5,0):Z640)&lt;Z641),1,IF(AND(MIN(OFFSET(Z640,-$AP$5,0):Z640)&gt;Z641),-1,AP640))</f>
        <v>-1</v>
      </c>
      <c r="AQ641" s="1">
        <v>4041</v>
      </c>
      <c r="AR641" s="1">
        <v>4052</v>
      </c>
      <c r="AS641" s="1">
        <v>4025</v>
      </c>
      <c r="AT641" s="1">
        <v>4045</v>
      </c>
      <c r="AU641" s="1">
        <v>4047</v>
      </c>
      <c r="AV641" s="1">
        <v>4083</v>
      </c>
      <c r="AW641" s="1">
        <v>4045</v>
      </c>
      <c r="AX641" s="1">
        <v>4083</v>
      </c>
      <c r="AY641">
        <f t="shared" si="10"/>
        <v>65</v>
      </c>
      <c r="AZ641">
        <f t="shared" si="11"/>
        <v>113</v>
      </c>
      <c r="BA641">
        <f t="shared" ca="1" si="17"/>
        <v>65</v>
      </c>
      <c r="BB641">
        <f t="shared" ca="1" si="12"/>
        <v>94</v>
      </c>
      <c r="BC641">
        <f t="shared" si="13"/>
        <v>6</v>
      </c>
      <c r="BD641">
        <f t="shared" si="14"/>
        <v>303</v>
      </c>
      <c r="BE641">
        <f t="shared" ca="1" si="15"/>
        <v>6</v>
      </c>
      <c r="BF641">
        <f t="shared" ca="1" si="16"/>
        <v>303</v>
      </c>
    </row>
    <row r="642" spans="1:58">
      <c r="A642" s="47">
        <v>2011</v>
      </c>
      <c r="B642" s="47">
        <v>4</v>
      </c>
      <c r="C642" s="98">
        <v>40758</v>
      </c>
      <c r="D642">
        <v>11896.44</v>
      </c>
      <c r="E642">
        <v>1260.3399999999999</v>
      </c>
      <c r="F642">
        <v>2693.07</v>
      </c>
      <c r="G642">
        <v>9650</v>
      </c>
      <c r="H642">
        <v>5609</v>
      </c>
      <c r="I642">
        <v>6700</v>
      </c>
      <c r="J642">
        <v>0</v>
      </c>
      <c r="K642">
        <v>0</v>
      </c>
      <c r="L642">
        <v>1664.9</v>
      </c>
      <c r="M642">
        <v>41.695</v>
      </c>
      <c r="N642">
        <v>1785</v>
      </c>
      <c r="O642">
        <v>91.93</v>
      </c>
      <c r="P642">
        <v>706</v>
      </c>
      <c r="Q642">
        <v>1363</v>
      </c>
      <c r="R642">
        <v>11896.44</v>
      </c>
      <c r="S642">
        <v>1260.3399999999999</v>
      </c>
      <c r="T642">
        <v>2693.07</v>
      </c>
      <c r="U642">
        <v>23.38</v>
      </c>
      <c r="V642">
        <v>2.6</v>
      </c>
      <c r="W642">
        <v>1.24</v>
      </c>
      <c r="X642">
        <v>1.4156</v>
      </c>
      <c r="Y642">
        <v>116.47</v>
      </c>
      <c r="Z642">
        <v>77.14</v>
      </c>
      <c r="AA642">
        <v>82.82</v>
      </c>
      <c r="AB642">
        <v>0</v>
      </c>
      <c r="AC642">
        <v>1253</v>
      </c>
      <c r="AD642">
        <v>0</v>
      </c>
      <c r="AE642">
        <v>0</v>
      </c>
      <c r="AF642">
        <v>0</v>
      </c>
      <c r="AG642">
        <v>0</v>
      </c>
      <c r="AH642">
        <v>1.23</v>
      </c>
      <c r="AI642">
        <v>2.56</v>
      </c>
      <c r="AJ642" s="101">
        <f ca="1">IF(AND(MAX(OFFSET(OFFSET(D641,0,$AJ$6),-$AJ$5,0):OFFSET(D641,0,$AJ$6))&lt;OFFSET(D641,1,$AJ$6)),1,IF(AND(MIN(OFFSET(OFFSET(D641,0,$AJ$6),-$AJ$5,0):OFFSET(D641,0,$AJ$6))&gt;OFFSET(D641,1,$AJ$6)),-1,AJ641))</f>
        <v>1</v>
      </c>
      <c r="AK642" s="101">
        <f ca="1">IF(AND(MAX(OFFSET(U641,-$AK$5,0):U641)&lt;U642),1,IF(AND(MIN(OFFSET(U641,-$AK$5,0):U641)&gt;U642),-1,AK641))</f>
        <v>-1</v>
      </c>
      <c r="AL642" s="101">
        <f ca="1">IF(AND(MAX(OFFSET(AI641,-$AL$5,0):AI641)&lt;AI642),1,IF(AND(MIN(OFFSET(AI641,-$AL$5,0):AI641)&gt;AI642),-1,AL641))</f>
        <v>-1</v>
      </c>
      <c r="AM642" s="101">
        <f ca="1">IF(AND(MAX(OFFSET(V641,-$AM$5,0):V641)&lt;V642),1,IF(AND(MIN(OFFSET(V641,-$AM$5,0):V641)&gt;V642),-1,AM641))</f>
        <v>-1</v>
      </c>
      <c r="AN642" s="101">
        <f ca="1">IF(AND(MAX(OFFSET(AA641,-$AN$5,0):AA641)&lt;AA642),1,IF(AND(MIN(OFFSET(AA641,-$AN$5,0):AA641)&gt;AA642),-1,AN641))</f>
        <v>-1</v>
      </c>
      <c r="AO642" s="101">
        <f ca="1">IF(AND(MAX(OFFSET(Y641,-$AP$5,0):Y641)&lt;Y642),1,IF(AND(MIN(OFFSET(Y641,-$AP$5,0):Y641)&gt;Y642),-1,AO641))</f>
        <v>-1</v>
      </c>
      <c r="AP642" s="101">
        <f ca="1">IF(AND(MAX(OFFSET(Z641,-$AP$5,0):Z641)&lt;Z642),1,IF(AND(MIN(OFFSET(Z641,-$AP$5,0):Z641)&gt;Z642),-1,AP641))</f>
        <v>-1</v>
      </c>
      <c r="AQ642" s="1">
        <v>4112</v>
      </c>
      <c r="AR642" s="1">
        <v>4130</v>
      </c>
      <c r="AS642" s="1">
        <v>4104</v>
      </c>
      <c r="AT642" s="1">
        <v>4129</v>
      </c>
      <c r="AU642" s="1">
        <v>4145</v>
      </c>
      <c r="AV642" s="1">
        <v>4155</v>
      </c>
      <c r="AW642" s="1">
        <v>4102</v>
      </c>
      <c r="AX642" s="1">
        <v>4117</v>
      </c>
      <c r="AY642">
        <f t="shared" si="10"/>
        <v>-22</v>
      </c>
      <c r="AZ642">
        <f t="shared" si="11"/>
        <v>91</v>
      </c>
      <c r="BA642">
        <f t="shared" ca="1" si="17"/>
        <v>-22</v>
      </c>
      <c r="BB642">
        <f t="shared" ca="1" si="12"/>
        <v>72</v>
      </c>
      <c r="BC642">
        <f t="shared" si="13"/>
        <v>33</v>
      </c>
      <c r="BD642">
        <f t="shared" si="14"/>
        <v>336</v>
      </c>
      <c r="BE642">
        <f t="shared" ca="1" si="15"/>
        <v>33</v>
      </c>
      <c r="BF642">
        <f t="shared" ca="1" si="16"/>
        <v>336</v>
      </c>
    </row>
    <row r="643" spans="1:58">
      <c r="A643" s="47">
        <v>2011</v>
      </c>
      <c r="B643" s="47">
        <v>5</v>
      </c>
      <c r="C643" s="98">
        <v>40759</v>
      </c>
      <c r="D643">
        <v>11383.68</v>
      </c>
      <c r="E643">
        <v>1200.07</v>
      </c>
      <c r="F643">
        <v>2556.39</v>
      </c>
      <c r="G643">
        <v>9670</v>
      </c>
      <c r="H643">
        <v>5285</v>
      </c>
      <c r="I643">
        <v>6275</v>
      </c>
      <c r="J643">
        <v>0</v>
      </c>
      <c r="K643">
        <v>0</v>
      </c>
      <c r="L643">
        <v>1649.1</v>
      </c>
      <c r="M643">
        <v>40.33</v>
      </c>
      <c r="N643">
        <v>1726</v>
      </c>
      <c r="O643">
        <v>86.46</v>
      </c>
      <c r="P643">
        <v>693</v>
      </c>
      <c r="Q643">
        <v>1336</v>
      </c>
      <c r="R643">
        <v>11383.68</v>
      </c>
      <c r="S643">
        <v>1200.07</v>
      </c>
      <c r="T643">
        <v>2556.39</v>
      </c>
      <c r="U643">
        <v>31.66</v>
      </c>
      <c r="V643">
        <v>2.46</v>
      </c>
      <c r="W643">
        <v>1.1299999999999999</v>
      </c>
      <c r="X643">
        <v>1.3861000000000001</v>
      </c>
      <c r="Y643">
        <v>114.93</v>
      </c>
      <c r="Z643">
        <v>77.05</v>
      </c>
      <c r="AA643">
        <v>82.68</v>
      </c>
      <c r="AB643">
        <v>0</v>
      </c>
      <c r="AC643">
        <v>1260</v>
      </c>
      <c r="AD643">
        <v>0</v>
      </c>
      <c r="AE643">
        <v>0</v>
      </c>
      <c r="AF643">
        <v>0</v>
      </c>
      <c r="AG643">
        <v>0</v>
      </c>
      <c r="AH643">
        <v>1.1299999999999999</v>
      </c>
      <c r="AI643">
        <v>2.4500000000000002</v>
      </c>
      <c r="AJ643" s="101">
        <f ca="1">IF(AND(MAX(OFFSET(OFFSET(D642,0,$AJ$6),-$AJ$5,0):OFFSET(D642,0,$AJ$6))&lt;OFFSET(D642,1,$AJ$6)),1,IF(AND(MIN(OFFSET(OFFSET(D642,0,$AJ$6),-$AJ$5,0):OFFSET(D642,0,$AJ$6))&gt;OFFSET(D642,1,$AJ$6)),-1,AJ642))</f>
        <v>1</v>
      </c>
      <c r="AK643" s="101">
        <f ca="1">IF(AND(MAX(OFFSET(U642,-$AK$5,0):U642)&lt;U643),1,IF(AND(MIN(OFFSET(U642,-$AK$5,0):U642)&gt;U643),-1,AK642))</f>
        <v>1</v>
      </c>
      <c r="AL643" s="101">
        <f ca="1">IF(AND(MAX(OFFSET(AI642,-$AL$5,0):AI642)&lt;AI643),1,IF(AND(MIN(OFFSET(AI642,-$AL$5,0):AI642)&gt;AI643),-1,AL642))</f>
        <v>-1</v>
      </c>
      <c r="AM643" s="101">
        <f ca="1">IF(AND(MAX(OFFSET(V642,-$AM$5,0):V642)&lt;V643),1,IF(AND(MIN(OFFSET(V642,-$AM$5,0):V642)&gt;V643),-1,AM642))</f>
        <v>-1</v>
      </c>
      <c r="AN643" s="101">
        <f ca="1">IF(AND(MAX(OFFSET(AA642,-$AN$5,0):AA642)&lt;AA643),1,IF(AND(MIN(OFFSET(AA642,-$AN$5,0):AA642)&gt;AA643),-1,AN642))</f>
        <v>-1</v>
      </c>
      <c r="AO643" s="101">
        <f ca="1">IF(AND(MAX(OFFSET(Y642,-$AP$5,0):Y642)&lt;Y643),1,IF(AND(MIN(OFFSET(Y642,-$AP$5,0):Y642)&gt;Y643),-1,AO642))</f>
        <v>-1</v>
      </c>
      <c r="AP643" s="101">
        <f ca="1">IF(AND(MAX(OFFSET(Z642,-$AP$5,0):Z642)&lt;Z643),1,IF(AND(MIN(OFFSET(Z642,-$AP$5,0):Z642)&gt;Z643),-1,AP642))</f>
        <v>-1</v>
      </c>
      <c r="AQ643" s="1">
        <v>4123</v>
      </c>
      <c r="AR643" s="1">
        <v>4249</v>
      </c>
      <c r="AS643" s="1">
        <v>4119</v>
      </c>
      <c r="AT643" s="1">
        <v>4245</v>
      </c>
      <c r="AU643" s="1">
        <v>4271</v>
      </c>
      <c r="AV643" s="1">
        <v>4297</v>
      </c>
      <c r="AW643" s="1">
        <v>4161</v>
      </c>
      <c r="AX643" s="1">
        <v>4212</v>
      </c>
      <c r="AY643">
        <f t="shared" si="10"/>
        <v>-96</v>
      </c>
      <c r="AZ643">
        <f t="shared" si="11"/>
        <v>-5</v>
      </c>
      <c r="BA643">
        <f t="shared" ca="1" si="17"/>
        <v>-96</v>
      </c>
      <c r="BB643">
        <f t="shared" ca="1" si="12"/>
        <v>-24</v>
      </c>
      <c r="BC643">
        <f t="shared" si="13"/>
        <v>148</v>
      </c>
      <c r="BD643">
        <f t="shared" si="14"/>
        <v>484</v>
      </c>
      <c r="BE643">
        <f t="shared" ca="1" si="15"/>
        <v>148</v>
      </c>
      <c r="BF643">
        <f t="shared" ca="1" si="16"/>
        <v>484</v>
      </c>
    </row>
    <row r="644" spans="1:58">
      <c r="A644" s="47">
        <v>2011</v>
      </c>
      <c r="B644" s="47">
        <v>6</v>
      </c>
      <c r="C644" s="98">
        <v>40760</v>
      </c>
      <c r="D644">
        <v>11444.61</v>
      </c>
      <c r="E644">
        <v>1199.3800000000001</v>
      </c>
      <c r="F644">
        <v>2532.41</v>
      </c>
      <c r="G644">
        <v>9280</v>
      </c>
      <c r="H644">
        <v>5285</v>
      </c>
      <c r="I644">
        <v>6275</v>
      </c>
      <c r="J644">
        <v>0</v>
      </c>
      <c r="K644">
        <v>0</v>
      </c>
      <c r="L644">
        <v>1650.2</v>
      </c>
      <c r="M644">
        <v>38.200000000000003</v>
      </c>
      <c r="N644">
        <v>1719.1</v>
      </c>
      <c r="O644">
        <v>86.88</v>
      </c>
      <c r="P644">
        <v>693</v>
      </c>
      <c r="Q644">
        <v>1328</v>
      </c>
      <c r="R644">
        <v>11444.61</v>
      </c>
      <c r="S644">
        <v>1199.3800000000001</v>
      </c>
      <c r="T644">
        <v>2532.41</v>
      </c>
      <c r="U644">
        <v>32</v>
      </c>
      <c r="V644">
        <v>2.56</v>
      </c>
      <c r="W644">
        <v>1.25</v>
      </c>
      <c r="X644">
        <v>1.37</v>
      </c>
      <c r="Y644">
        <v>115.28</v>
      </c>
      <c r="Z644">
        <v>78.88</v>
      </c>
      <c r="AA644">
        <v>82.02</v>
      </c>
      <c r="AB644">
        <v>0</v>
      </c>
      <c r="AC644">
        <v>1268</v>
      </c>
      <c r="AD644">
        <v>0</v>
      </c>
      <c r="AE644">
        <v>0</v>
      </c>
      <c r="AF644">
        <v>0</v>
      </c>
      <c r="AG644">
        <v>0</v>
      </c>
      <c r="AH644">
        <v>1.25</v>
      </c>
      <c r="AI644">
        <v>2.5499999999999998</v>
      </c>
      <c r="AJ644" s="101">
        <f ca="1">IF(AND(MAX(OFFSET(OFFSET(D643,0,$AJ$6),-$AJ$5,0):OFFSET(D643,0,$AJ$6))&lt;OFFSET(D643,1,$AJ$6)),1,IF(AND(MIN(OFFSET(OFFSET(D643,0,$AJ$6),-$AJ$5,0):OFFSET(D643,0,$AJ$6))&gt;OFFSET(D643,1,$AJ$6)),-1,AJ643))</f>
        <v>1</v>
      </c>
      <c r="AK644" s="101">
        <f ca="1">IF(AND(MAX(OFFSET(U643,-$AK$5,0):U643)&lt;U644),1,IF(AND(MIN(OFFSET(U643,-$AK$5,0):U643)&gt;U644),-1,AK643))</f>
        <v>1</v>
      </c>
      <c r="AL644" s="101">
        <f ca="1">IF(AND(MAX(OFFSET(AI643,-$AL$5,0):AI643)&lt;AI644),1,IF(AND(MIN(OFFSET(AI643,-$AL$5,0):AI643)&gt;AI644),-1,AL643))</f>
        <v>-1</v>
      </c>
      <c r="AM644" s="101">
        <f ca="1">IF(AND(MAX(OFFSET(V643,-$AM$5,0):V643)&lt;V644),1,IF(AND(MIN(OFFSET(V643,-$AM$5,0):V643)&gt;V644),-1,AM643))</f>
        <v>-1</v>
      </c>
      <c r="AN644" s="101">
        <f ca="1">IF(AND(MAX(OFFSET(AA643,-$AN$5,0):AA643)&lt;AA644),1,IF(AND(MIN(OFFSET(AA643,-$AN$5,0):AA643)&gt;AA644),-1,AN643))</f>
        <v>-1</v>
      </c>
      <c r="AO644" s="101">
        <f ca="1">IF(AND(MAX(OFFSET(Y643,-$AP$5,0):Y643)&lt;Y644),1,IF(AND(MIN(OFFSET(Y643,-$AP$5,0):Y643)&gt;Y644),-1,AO643))</f>
        <v>-1</v>
      </c>
      <c r="AP644" s="101">
        <f ca="1">IF(AND(MAX(OFFSET(Z643,-$AP$5,0):Z643)&lt;Z644),1,IF(AND(MIN(OFFSET(Z643,-$AP$5,0):Z643)&gt;Z644),-1,AP643))</f>
        <v>1</v>
      </c>
      <c r="AQ644" s="1">
        <v>4175</v>
      </c>
      <c r="AR644" s="1">
        <v>4236</v>
      </c>
      <c r="AS644" s="1">
        <v>4162</v>
      </c>
      <c r="AT644" s="1">
        <v>4203</v>
      </c>
      <c r="AU644" s="1">
        <v>4185</v>
      </c>
      <c r="AV644" s="1">
        <v>4218</v>
      </c>
      <c r="AW644" s="1">
        <v>4162</v>
      </c>
      <c r="AX644" s="1">
        <v>4185</v>
      </c>
      <c r="AY644">
        <f t="shared" si="10"/>
        <v>67</v>
      </c>
      <c r="AZ644">
        <f t="shared" si="11"/>
        <v>62</v>
      </c>
      <c r="BA644">
        <f t="shared" ca="1" si="17"/>
        <v>67</v>
      </c>
      <c r="BB644">
        <f t="shared" ca="1" si="12"/>
        <v>43</v>
      </c>
      <c r="BC644">
        <f t="shared" si="13"/>
        <v>10</v>
      </c>
      <c r="BD644">
        <f t="shared" si="14"/>
        <v>494</v>
      </c>
      <c r="BE644">
        <f t="shared" ca="1" si="15"/>
        <v>10</v>
      </c>
      <c r="BF644">
        <f t="shared" ca="1" si="16"/>
        <v>494</v>
      </c>
    </row>
    <row r="645" spans="1:58">
      <c r="A645" s="47">
        <v>2011</v>
      </c>
      <c r="B645" s="47">
        <v>2</v>
      </c>
      <c r="C645" s="98">
        <v>40763</v>
      </c>
      <c r="D645">
        <v>10809.85</v>
      </c>
      <c r="E645">
        <v>1119.46</v>
      </c>
      <c r="F645">
        <v>2357.69</v>
      </c>
      <c r="G645">
        <v>9120</v>
      </c>
      <c r="H645">
        <v>4885</v>
      </c>
      <c r="I645">
        <v>5734</v>
      </c>
      <c r="J645">
        <v>0</v>
      </c>
      <c r="K645">
        <v>0</v>
      </c>
      <c r="L645">
        <v>1711.6</v>
      </c>
      <c r="M645">
        <v>38.844999999999999</v>
      </c>
      <c r="N645">
        <v>1723.6</v>
      </c>
      <c r="O645">
        <v>81.31</v>
      </c>
      <c r="P645">
        <v>675</v>
      </c>
      <c r="Q645">
        <v>1304</v>
      </c>
      <c r="R645">
        <v>10809.85</v>
      </c>
      <c r="S645">
        <v>1119.46</v>
      </c>
      <c r="T645">
        <v>2357.69</v>
      </c>
      <c r="U645">
        <v>48</v>
      </c>
      <c r="V645">
        <v>2.34</v>
      </c>
      <c r="W645">
        <v>1.0900000000000001</v>
      </c>
      <c r="X645">
        <v>1.3746</v>
      </c>
      <c r="Y645">
        <v>115.28</v>
      </c>
      <c r="Z645">
        <v>78.12</v>
      </c>
      <c r="AA645">
        <v>79.040000000000006</v>
      </c>
      <c r="AB645">
        <v>0</v>
      </c>
      <c r="AC645">
        <v>1268</v>
      </c>
      <c r="AD645">
        <v>0</v>
      </c>
      <c r="AE645">
        <v>0</v>
      </c>
      <c r="AF645">
        <v>0</v>
      </c>
      <c r="AG645">
        <v>0</v>
      </c>
      <c r="AH645">
        <v>1.0900000000000001</v>
      </c>
      <c r="AI645">
        <v>2.33</v>
      </c>
      <c r="AJ645" s="101">
        <f ca="1">IF(AND(MAX(OFFSET(OFFSET(D644,0,$AJ$6),-$AJ$5,0):OFFSET(D644,0,$AJ$6))&lt;OFFSET(D644,1,$AJ$6)),1,IF(AND(MIN(OFFSET(OFFSET(D644,0,$AJ$6),-$AJ$5,0):OFFSET(D644,0,$AJ$6))&gt;OFFSET(D644,1,$AJ$6)),-1,AJ644))</f>
        <v>1</v>
      </c>
      <c r="AK645" s="101">
        <f ca="1">IF(AND(MAX(OFFSET(U644,-$AK$5,0):U644)&lt;U645),1,IF(AND(MIN(OFFSET(U644,-$AK$5,0):U644)&gt;U645),-1,AK644))</f>
        <v>1</v>
      </c>
      <c r="AL645" s="101">
        <f ca="1">IF(AND(MAX(OFFSET(AI644,-$AL$5,0):AI644)&lt;AI645),1,IF(AND(MIN(OFFSET(AI644,-$AL$5,0):AI644)&gt;AI645),-1,AL644))</f>
        <v>-1</v>
      </c>
      <c r="AM645" s="101">
        <f ca="1">IF(AND(MAX(OFFSET(V644,-$AM$5,0):V644)&lt;V645),1,IF(AND(MIN(OFFSET(V644,-$AM$5,0):V644)&gt;V645),-1,AM644))</f>
        <v>-1</v>
      </c>
      <c r="AN645" s="101">
        <f ca="1">IF(AND(MAX(OFFSET(AA644,-$AN$5,0):AA644)&lt;AA645),1,IF(AND(MIN(OFFSET(AA644,-$AN$5,0):AA644)&gt;AA645),-1,AN644))</f>
        <v>-1</v>
      </c>
      <c r="AO645" s="101">
        <f ca="1">IF(AND(MAX(OFFSET(Y644,-$AP$5,0):Y644)&lt;Y645),1,IF(AND(MIN(OFFSET(Y644,-$AP$5,0):Y644)&gt;Y645),-1,AO644))</f>
        <v>-1</v>
      </c>
      <c r="AP645" s="101">
        <f ca="1">IF(AND(MAX(OFFSET(Z644,-$AP$5,0):Z644)&lt;Z645),1,IF(AND(MIN(OFFSET(Z644,-$AP$5,0):Z644)&gt;Z645),-1,AP644))</f>
        <v>1</v>
      </c>
      <c r="AQ645" s="1">
        <v>4252</v>
      </c>
      <c r="AR645" s="1">
        <v>4294</v>
      </c>
      <c r="AS645" s="1">
        <v>4228</v>
      </c>
      <c r="AT645" s="1">
        <v>4288</v>
      </c>
      <c r="AU645" s="1">
        <v>4274</v>
      </c>
      <c r="AV645" s="1">
        <v>4297</v>
      </c>
      <c r="AW645" s="1">
        <v>4231</v>
      </c>
      <c r="AX645" s="1">
        <v>4275</v>
      </c>
      <c r="AY645">
        <f t="shared" si="10"/>
        <v>29</v>
      </c>
      <c r="AZ645">
        <f t="shared" si="11"/>
        <v>91</v>
      </c>
      <c r="BA645">
        <f t="shared" ca="1" si="17"/>
        <v>29</v>
      </c>
      <c r="BB645">
        <f t="shared" ca="1" si="12"/>
        <v>72</v>
      </c>
      <c r="BC645">
        <f t="shared" si="13"/>
        <v>22</v>
      </c>
      <c r="BD645">
        <f t="shared" si="14"/>
        <v>516</v>
      </c>
      <c r="BE645">
        <f t="shared" ca="1" si="15"/>
        <v>22</v>
      </c>
      <c r="BF645">
        <f t="shared" ca="1" si="16"/>
        <v>516</v>
      </c>
    </row>
    <row r="646" spans="1:58">
      <c r="A646" s="47">
        <v>2011</v>
      </c>
      <c r="B646" s="47">
        <v>3</v>
      </c>
      <c r="C646" s="98">
        <v>40764</v>
      </c>
      <c r="D646">
        <v>11239.77</v>
      </c>
      <c r="E646">
        <v>1172.53</v>
      </c>
      <c r="F646">
        <v>2482.52</v>
      </c>
      <c r="G646">
        <v>9000</v>
      </c>
      <c r="H646">
        <v>5245</v>
      </c>
      <c r="I646">
        <v>6000</v>
      </c>
      <c r="J646">
        <v>0</v>
      </c>
      <c r="K646">
        <v>0</v>
      </c>
      <c r="L646">
        <v>1741.4</v>
      </c>
      <c r="M646">
        <v>37.784999999999997</v>
      </c>
      <c r="N646">
        <v>1756.4</v>
      </c>
      <c r="O646">
        <v>79.3</v>
      </c>
      <c r="P646">
        <v>678</v>
      </c>
      <c r="Q646">
        <v>1293</v>
      </c>
      <c r="R646">
        <v>11239.77</v>
      </c>
      <c r="S646">
        <v>1172.53</v>
      </c>
      <c r="T646">
        <v>2482.52</v>
      </c>
      <c r="U646">
        <v>35.06</v>
      </c>
      <c r="V646">
        <v>2.1800000000000002</v>
      </c>
      <c r="W646">
        <v>0.93</v>
      </c>
      <c r="X646">
        <v>1.3775999999999999</v>
      </c>
      <c r="Y646">
        <v>114.49</v>
      </c>
      <c r="Z646">
        <v>77.73</v>
      </c>
      <c r="AA646">
        <v>79.72</v>
      </c>
      <c r="AB646">
        <v>0</v>
      </c>
      <c r="AC646">
        <v>1264</v>
      </c>
      <c r="AD646">
        <v>0</v>
      </c>
      <c r="AE646">
        <v>0</v>
      </c>
      <c r="AF646">
        <v>0</v>
      </c>
      <c r="AG646">
        <v>0</v>
      </c>
      <c r="AH646">
        <v>0.93</v>
      </c>
      <c r="AI646">
        <v>2.1800000000000002</v>
      </c>
      <c r="AJ646" s="101">
        <f ca="1">IF(AND(MAX(OFFSET(OFFSET(D645,0,$AJ$6),-$AJ$5,0):OFFSET(D645,0,$AJ$6))&lt;OFFSET(D645,1,$AJ$6)),1,IF(AND(MIN(OFFSET(OFFSET(D645,0,$AJ$6),-$AJ$5,0):OFFSET(D645,0,$AJ$6))&gt;OFFSET(D645,1,$AJ$6)),-1,AJ645))</f>
        <v>1</v>
      </c>
      <c r="AK646" s="101">
        <f ca="1">IF(AND(MAX(OFFSET(U645,-$AK$5,0):U645)&lt;U646),1,IF(AND(MIN(OFFSET(U645,-$AK$5,0):U645)&gt;U646),-1,AK645))</f>
        <v>1</v>
      </c>
      <c r="AL646" s="101">
        <f ca="1">IF(AND(MAX(OFFSET(AI645,-$AL$5,0):AI645)&lt;AI646),1,IF(AND(MIN(OFFSET(AI645,-$AL$5,0):AI645)&gt;AI646),-1,AL645))</f>
        <v>-1</v>
      </c>
      <c r="AM646" s="101">
        <f ca="1">IF(AND(MAX(OFFSET(V645,-$AM$5,0):V645)&lt;V646),1,IF(AND(MIN(OFFSET(V645,-$AM$5,0):V645)&gt;V646),-1,AM645))</f>
        <v>-1</v>
      </c>
      <c r="AN646" s="101">
        <f ca="1">IF(AND(MAX(OFFSET(AA645,-$AN$5,0):AA645)&lt;AA646),1,IF(AND(MIN(OFFSET(AA645,-$AN$5,0):AA645)&gt;AA646),-1,AN645))</f>
        <v>-1</v>
      </c>
      <c r="AO646" s="101">
        <f ca="1">IF(AND(MAX(OFFSET(Y645,-$AP$5,0):Y645)&lt;Y646),1,IF(AND(MIN(OFFSET(Y645,-$AP$5,0):Y645)&gt;Y646),-1,AO645))</f>
        <v>-1</v>
      </c>
      <c r="AP646" s="101">
        <f ca="1">IF(AND(MAX(OFFSET(Z645,-$AP$5,0):Z645)&lt;Z646),1,IF(AND(MIN(OFFSET(Z645,-$AP$5,0):Z645)&gt;Z646),-1,AP645))</f>
        <v>1</v>
      </c>
      <c r="AQ646" s="1">
        <v>4303</v>
      </c>
      <c r="AR646" s="1">
        <v>4399</v>
      </c>
      <c r="AS646" s="1">
        <v>4294</v>
      </c>
      <c r="AT646" s="1">
        <v>4348</v>
      </c>
      <c r="AU646" s="1">
        <v>4361</v>
      </c>
      <c r="AV646" s="1">
        <v>4408</v>
      </c>
      <c r="AW646" s="1">
        <v>4280</v>
      </c>
      <c r="AX646" s="1">
        <v>4379</v>
      </c>
      <c r="AY646">
        <f t="shared" si="10"/>
        <v>19</v>
      </c>
      <c r="AZ646">
        <f t="shared" si="11"/>
        <v>110</v>
      </c>
      <c r="BA646">
        <f t="shared" ca="1" si="17"/>
        <v>19</v>
      </c>
      <c r="BB646">
        <f t="shared" ca="1" si="12"/>
        <v>91</v>
      </c>
      <c r="BC646">
        <f t="shared" si="13"/>
        <v>58</v>
      </c>
      <c r="BD646">
        <f t="shared" si="14"/>
        <v>574</v>
      </c>
      <c r="BE646">
        <f t="shared" ca="1" si="15"/>
        <v>58</v>
      </c>
      <c r="BF646">
        <f t="shared" ca="1" si="16"/>
        <v>574</v>
      </c>
    </row>
    <row r="647" spans="1:58">
      <c r="A647" s="47">
        <v>2011</v>
      </c>
      <c r="B647" s="47">
        <v>4</v>
      </c>
      <c r="C647" s="98">
        <v>40765</v>
      </c>
      <c r="D647">
        <v>10719.94</v>
      </c>
      <c r="E647">
        <v>1120.76</v>
      </c>
      <c r="F647">
        <v>2381.0500000000002</v>
      </c>
      <c r="G647">
        <v>9020</v>
      </c>
      <c r="H647">
        <v>4980</v>
      </c>
      <c r="I647">
        <v>5604</v>
      </c>
      <c r="J647">
        <v>0</v>
      </c>
      <c r="K647">
        <v>0</v>
      </c>
      <c r="L647">
        <v>1782.7</v>
      </c>
      <c r="M647">
        <v>39.274999999999999</v>
      </c>
      <c r="N647">
        <v>1771.7</v>
      </c>
      <c r="O647">
        <v>82.89</v>
      </c>
      <c r="P647">
        <v>678</v>
      </c>
      <c r="Q647">
        <v>1295</v>
      </c>
      <c r="R647">
        <v>10719.94</v>
      </c>
      <c r="S647">
        <v>1120.76</v>
      </c>
      <c r="T647">
        <v>2381.0500000000002</v>
      </c>
      <c r="U647">
        <v>42.99</v>
      </c>
      <c r="V647">
        <v>2.14</v>
      </c>
      <c r="W647">
        <v>0.93</v>
      </c>
      <c r="X647">
        <v>1.3765000000000001</v>
      </c>
      <c r="Y647">
        <v>115.81</v>
      </c>
      <c r="Z647">
        <v>76.95</v>
      </c>
      <c r="AA647">
        <v>78.37</v>
      </c>
      <c r="AB647">
        <v>0</v>
      </c>
      <c r="AC647">
        <v>1257</v>
      </c>
      <c r="AD647">
        <v>0</v>
      </c>
      <c r="AE647">
        <v>0</v>
      </c>
      <c r="AF647">
        <v>0</v>
      </c>
      <c r="AG647">
        <v>0</v>
      </c>
      <c r="AH647">
        <v>0.92</v>
      </c>
      <c r="AI647">
        <v>2.13</v>
      </c>
      <c r="AJ647" s="101">
        <f ca="1">IF(AND(MAX(OFFSET(OFFSET(D646,0,$AJ$6),-$AJ$5,0):OFFSET(D646,0,$AJ$6))&lt;OFFSET(D646,1,$AJ$6)),1,IF(AND(MIN(OFFSET(OFFSET(D646,0,$AJ$6),-$AJ$5,0):OFFSET(D646,0,$AJ$6))&gt;OFFSET(D646,1,$AJ$6)),-1,AJ646))</f>
        <v>1</v>
      </c>
      <c r="AK647" s="101">
        <f ca="1">IF(AND(MAX(OFFSET(U646,-$AK$5,0):U646)&lt;U647),1,IF(AND(MIN(OFFSET(U646,-$AK$5,0):U646)&gt;U647),-1,AK646))</f>
        <v>1</v>
      </c>
      <c r="AL647" s="101">
        <f ca="1">IF(AND(MAX(OFFSET(AI646,-$AL$5,0):AI646)&lt;AI647),1,IF(AND(MIN(OFFSET(AI646,-$AL$5,0):AI646)&gt;AI647),-1,AL646))</f>
        <v>-1</v>
      </c>
      <c r="AM647" s="101">
        <f ca="1">IF(AND(MAX(OFFSET(V646,-$AM$5,0):V646)&lt;V647),1,IF(AND(MIN(OFFSET(V646,-$AM$5,0):V646)&gt;V647),-1,AM646))</f>
        <v>-1</v>
      </c>
      <c r="AN647" s="101">
        <f ca="1">IF(AND(MAX(OFFSET(AA646,-$AN$5,0):AA646)&lt;AA647),1,IF(AND(MIN(OFFSET(AA646,-$AN$5,0):AA646)&gt;AA647),-1,AN646))</f>
        <v>-1</v>
      </c>
      <c r="AO647" s="101">
        <f ca="1">IF(AND(MAX(OFFSET(Y646,-$AP$5,0):Y646)&lt;Y647),1,IF(AND(MIN(OFFSET(Y646,-$AP$5,0):Y646)&gt;Y647),-1,AO646))</f>
        <v>-1</v>
      </c>
      <c r="AP647" s="101">
        <f ca="1">IF(AND(MAX(OFFSET(Z646,-$AP$5,0):Z646)&lt;Z647),1,IF(AND(MIN(OFFSET(Z646,-$AP$5,0):Z646)&gt;Z647),-1,AP646))</f>
        <v>-1</v>
      </c>
      <c r="AQ647" s="1">
        <v>4380</v>
      </c>
      <c r="AR647" s="1">
        <v>4382</v>
      </c>
      <c r="AS647" s="1">
        <v>4307</v>
      </c>
      <c r="AT647" s="1">
        <v>4323</v>
      </c>
      <c r="AU647" s="1">
        <v>4345</v>
      </c>
      <c r="AV647" s="1">
        <v>4419</v>
      </c>
      <c r="AW647" s="1">
        <v>4319</v>
      </c>
      <c r="AX647" s="1">
        <v>4388</v>
      </c>
      <c r="AY647">
        <f t="shared" si="10"/>
        <v>120</v>
      </c>
      <c r="AZ647">
        <f t="shared" si="11"/>
        <v>230</v>
      </c>
      <c r="BA647">
        <f t="shared" ca="1" si="17"/>
        <v>120</v>
      </c>
      <c r="BB647">
        <f t="shared" ca="1" si="12"/>
        <v>211</v>
      </c>
      <c r="BC647">
        <f t="shared" si="13"/>
        <v>-35</v>
      </c>
      <c r="BD647">
        <f t="shared" si="14"/>
        <v>539</v>
      </c>
      <c r="BE647">
        <f t="shared" ca="1" si="15"/>
        <v>-35</v>
      </c>
      <c r="BF647">
        <f t="shared" ca="1" si="16"/>
        <v>539</v>
      </c>
    </row>
    <row r="648" spans="1:58">
      <c r="A648" s="47">
        <v>2011</v>
      </c>
      <c r="B648" s="47">
        <v>5</v>
      </c>
      <c r="C648" s="98">
        <v>40766</v>
      </c>
      <c r="D648">
        <v>11143.31</v>
      </c>
      <c r="E648">
        <v>1172.6400000000001</v>
      </c>
      <c r="F648">
        <v>2492.6799999999998</v>
      </c>
      <c r="G648">
        <v>8980</v>
      </c>
      <c r="H648">
        <v>5259</v>
      </c>
      <c r="I648">
        <v>5917</v>
      </c>
      <c r="J648">
        <v>0</v>
      </c>
      <c r="K648">
        <v>0</v>
      </c>
      <c r="L648">
        <v>1749.9</v>
      </c>
      <c r="M648">
        <v>38.734999999999999</v>
      </c>
      <c r="N648">
        <v>1792.4</v>
      </c>
      <c r="O648">
        <v>85.72</v>
      </c>
      <c r="P648">
        <v>702</v>
      </c>
      <c r="Q648">
        <v>1324</v>
      </c>
      <c r="R648">
        <v>11143.31</v>
      </c>
      <c r="S648">
        <v>1172.6400000000001</v>
      </c>
      <c r="T648">
        <v>2492.6799999999998</v>
      </c>
      <c r="U648">
        <v>39</v>
      </c>
      <c r="V648">
        <v>2.34</v>
      </c>
      <c r="W648">
        <v>0.99</v>
      </c>
      <c r="X648">
        <v>1.3837999999999999</v>
      </c>
      <c r="Y648">
        <v>116.34</v>
      </c>
      <c r="Z648">
        <v>76.849999999999994</v>
      </c>
      <c r="AA648">
        <v>79.44</v>
      </c>
      <c r="AB648">
        <v>0</v>
      </c>
      <c r="AC648">
        <v>1265</v>
      </c>
      <c r="AD648">
        <v>0</v>
      </c>
      <c r="AE648">
        <v>0</v>
      </c>
      <c r="AF648">
        <v>0</v>
      </c>
      <c r="AG648">
        <v>0</v>
      </c>
      <c r="AH648">
        <v>0.98</v>
      </c>
      <c r="AI648">
        <v>2.33</v>
      </c>
      <c r="AJ648" s="101">
        <f ca="1">IF(AND(MAX(OFFSET(OFFSET(D647,0,$AJ$6),-$AJ$5,0):OFFSET(D647,0,$AJ$6))&lt;OFFSET(D647,1,$AJ$6)),1,IF(AND(MIN(OFFSET(OFFSET(D647,0,$AJ$6),-$AJ$5,0):OFFSET(D647,0,$AJ$6))&gt;OFFSET(D647,1,$AJ$6)),-1,AJ647))</f>
        <v>1</v>
      </c>
      <c r="AK648" s="101">
        <f ca="1">IF(AND(MAX(OFFSET(U647,-$AK$5,0):U647)&lt;U648),1,IF(AND(MIN(OFFSET(U647,-$AK$5,0):U647)&gt;U648),-1,AK647))</f>
        <v>1</v>
      </c>
      <c r="AL648" s="101">
        <f ca="1">IF(AND(MAX(OFFSET(AI647,-$AL$5,0):AI647)&lt;AI648),1,IF(AND(MIN(OFFSET(AI647,-$AL$5,0):AI647)&gt;AI648),-1,AL647))</f>
        <v>-1</v>
      </c>
      <c r="AM648" s="101">
        <f ca="1">IF(AND(MAX(OFFSET(V647,-$AM$5,0):V647)&lt;V648),1,IF(AND(MIN(OFFSET(V647,-$AM$5,0):V647)&gt;V648),-1,AM647))</f>
        <v>-1</v>
      </c>
      <c r="AN648" s="101">
        <f ca="1">IF(AND(MAX(OFFSET(AA647,-$AN$5,0):AA647)&lt;AA648),1,IF(AND(MIN(OFFSET(AA647,-$AN$5,0):AA647)&gt;AA648),-1,AN647))</f>
        <v>-1</v>
      </c>
      <c r="AO648" s="101">
        <f ca="1">IF(AND(MAX(OFFSET(Y647,-$AP$5,0):Y647)&lt;Y648),1,IF(AND(MIN(OFFSET(Y647,-$AP$5,0):Y647)&gt;Y648),-1,AO647))</f>
        <v>-1</v>
      </c>
      <c r="AP648" s="101">
        <f ca="1">IF(AND(MAX(OFFSET(Z647,-$AP$5,0):Z647)&lt;Z648),1,IF(AND(MIN(OFFSET(Z647,-$AP$5,0):Z647)&gt;Z648),-1,AP647))</f>
        <v>-1</v>
      </c>
      <c r="AQ648" s="1">
        <v>4465</v>
      </c>
      <c r="AR648" s="1">
        <v>4481</v>
      </c>
      <c r="AS648" s="1">
        <v>4384</v>
      </c>
      <c r="AT648" s="1">
        <v>4408</v>
      </c>
      <c r="AU648" s="1">
        <v>4399</v>
      </c>
      <c r="AV648" s="1">
        <v>4422</v>
      </c>
      <c r="AW648" s="1">
        <v>4290</v>
      </c>
      <c r="AX648" s="1">
        <v>4311</v>
      </c>
      <c r="AY648">
        <f t="shared" si="10"/>
        <v>-62</v>
      </c>
      <c r="AZ648">
        <f t="shared" si="11"/>
        <v>168</v>
      </c>
      <c r="BA648">
        <f t="shared" ca="1" si="17"/>
        <v>-62</v>
      </c>
      <c r="BB648">
        <f t="shared" ca="1" si="12"/>
        <v>149</v>
      </c>
      <c r="BC648">
        <f t="shared" si="13"/>
        <v>-66</v>
      </c>
      <c r="BD648">
        <f t="shared" si="14"/>
        <v>473</v>
      </c>
      <c r="BE648">
        <f t="shared" ca="1" si="15"/>
        <v>-66</v>
      </c>
      <c r="BF648">
        <f t="shared" ca="1" si="16"/>
        <v>473</v>
      </c>
    </row>
    <row r="649" spans="1:58">
      <c r="A649" s="47">
        <v>2011</v>
      </c>
      <c r="B649" s="47">
        <v>6</v>
      </c>
      <c r="C649" s="98">
        <v>40767</v>
      </c>
      <c r="D649">
        <v>11269.02</v>
      </c>
      <c r="E649">
        <v>1178.81</v>
      </c>
      <c r="F649">
        <v>2507.98</v>
      </c>
      <c r="G649">
        <v>8960</v>
      </c>
      <c r="H649">
        <v>5259</v>
      </c>
      <c r="I649">
        <v>5917</v>
      </c>
      <c r="J649">
        <v>0</v>
      </c>
      <c r="K649">
        <v>0</v>
      </c>
      <c r="L649">
        <v>1741</v>
      </c>
      <c r="M649">
        <v>39.11</v>
      </c>
      <c r="N649">
        <v>1796.7</v>
      </c>
      <c r="O649">
        <v>85.38</v>
      </c>
      <c r="P649">
        <v>701</v>
      </c>
      <c r="Q649">
        <v>1327</v>
      </c>
      <c r="R649">
        <v>11269.02</v>
      </c>
      <c r="S649">
        <v>1178.81</v>
      </c>
      <c r="T649">
        <v>2507.98</v>
      </c>
      <c r="U649">
        <v>36.36</v>
      </c>
      <c r="V649">
        <v>2.2400000000000002</v>
      </c>
      <c r="W649">
        <v>0.94</v>
      </c>
      <c r="X649">
        <v>1.3548</v>
      </c>
      <c r="Y649">
        <v>116.7</v>
      </c>
      <c r="Z649">
        <v>76.819999999999993</v>
      </c>
      <c r="AA649">
        <v>79.540000000000006</v>
      </c>
      <c r="AB649">
        <v>0</v>
      </c>
      <c r="AC649">
        <v>1287</v>
      </c>
      <c r="AD649">
        <v>0</v>
      </c>
      <c r="AE649">
        <v>0</v>
      </c>
      <c r="AF649">
        <v>0</v>
      </c>
      <c r="AG649">
        <v>0</v>
      </c>
      <c r="AH649">
        <v>0.94</v>
      </c>
      <c r="AI649">
        <v>2.23</v>
      </c>
      <c r="AJ649" s="101">
        <f ca="1">IF(AND(MAX(OFFSET(OFFSET(D648,0,$AJ$6),-$AJ$5,0):OFFSET(D648,0,$AJ$6))&lt;OFFSET(D648,1,$AJ$6)),1,IF(AND(MIN(OFFSET(OFFSET(D648,0,$AJ$6),-$AJ$5,0):OFFSET(D648,0,$AJ$6))&gt;OFFSET(D648,1,$AJ$6)),-1,AJ648))</f>
        <v>1</v>
      </c>
      <c r="AK649" s="101">
        <f ca="1">IF(AND(MAX(OFFSET(U648,-$AK$5,0):U648)&lt;U649),1,IF(AND(MIN(OFFSET(U648,-$AK$5,0):U648)&gt;U649),-1,AK648))</f>
        <v>-1</v>
      </c>
      <c r="AL649" s="101">
        <f ca="1">IF(AND(MAX(OFFSET(AI648,-$AL$5,0):AI648)&lt;AI649),1,IF(AND(MIN(OFFSET(AI648,-$AL$5,0):AI648)&gt;AI649),-1,AL648))</f>
        <v>-1</v>
      </c>
      <c r="AM649" s="101">
        <f ca="1">IF(AND(MAX(OFFSET(V648,-$AM$5,0):V648)&lt;V649),1,IF(AND(MIN(OFFSET(V648,-$AM$5,0):V648)&gt;V649),-1,AM648))</f>
        <v>-1</v>
      </c>
      <c r="AN649" s="101">
        <f ca="1">IF(AND(MAX(OFFSET(AA648,-$AN$5,0):AA648)&lt;AA649),1,IF(AND(MIN(OFFSET(AA648,-$AN$5,0):AA648)&gt;AA649),-1,AN648))</f>
        <v>-1</v>
      </c>
      <c r="AO649" s="101">
        <f ca="1">IF(AND(MAX(OFFSET(Y648,-$AP$5,0):Y648)&lt;Y649),1,IF(AND(MIN(OFFSET(Y648,-$AP$5,0):Y648)&gt;Y649),-1,AO648))</f>
        <v>-1</v>
      </c>
      <c r="AP649" s="101">
        <f ca="1">IF(AND(MAX(OFFSET(Z648,-$AP$5,0):Z648)&lt;Z649),1,IF(AND(MIN(OFFSET(Z648,-$AP$5,0):Z648)&gt;Z649),-1,AP648))</f>
        <v>-1</v>
      </c>
      <c r="AQ649" s="1">
        <v>4337</v>
      </c>
      <c r="AR649" s="1">
        <v>4376</v>
      </c>
      <c r="AS649" s="1">
        <v>4325</v>
      </c>
      <c r="AT649" s="1">
        <v>4346</v>
      </c>
      <c r="AU649" s="1">
        <v>4335</v>
      </c>
      <c r="AV649" s="1">
        <v>4358</v>
      </c>
      <c r="AW649" s="1">
        <v>4256</v>
      </c>
      <c r="AX649" s="1">
        <v>4308</v>
      </c>
      <c r="AY649">
        <f t="shared" si="10"/>
        <v>-46</v>
      </c>
      <c r="AZ649">
        <f t="shared" si="11"/>
        <v>122</v>
      </c>
      <c r="BA649">
        <f t="shared" ca="1" si="17"/>
        <v>-46</v>
      </c>
      <c r="BB649">
        <f t="shared" ca="1" si="12"/>
        <v>103</v>
      </c>
      <c r="BC649">
        <f t="shared" si="13"/>
        <v>-2</v>
      </c>
      <c r="BD649">
        <f t="shared" si="14"/>
        <v>471</v>
      </c>
      <c r="BE649">
        <f t="shared" ca="1" si="15"/>
        <v>-2</v>
      </c>
      <c r="BF649">
        <f t="shared" ca="1" si="16"/>
        <v>471</v>
      </c>
    </row>
    <row r="650" spans="1:58">
      <c r="A650" s="47">
        <v>2011</v>
      </c>
      <c r="B650" s="47">
        <v>2</v>
      </c>
      <c r="C650" s="98">
        <v>40770</v>
      </c>
      <c r="D650">
        <v>11482.9</v>
      </c>
      <c r="E650">
        <v>1204.49</v>
      </c>
      <c r="F650">
        <v>2555.1999999999998</v>
      </c>
      <c r="G650">
        <v>9060</v>
      </c>
      <c r="H650">
        <v>5404</v>
      </c>
      <c r="I650">
        <v>6079</v>
      </c>
      <c r="J650">
        <v>0</v>
      </c>
      <c r="K650">
        <v>0</v>
      </c>
      <c r="L650">
        <v>1756.4</v>
      </c>
      <c r="M650">
        <v>39.265000000000001</v>
      </c>
      <c r="N650">
        <v>1797.2</v>
      </c>
      <c r="O650">
        <v>87.88</v>
      </c>
      <c r="P650">
        <v>707</v>
      </c>
      <c r="Q650">
        <v>1343</v>
      </c>
      <c r="R650">
        <v>11482.9</v>
      </c>
      <c r="S650">
        <v>1204.49</v>
      </c>
      <c r="T650">
        <v>2555.1999999999998</v>
      </c>
      <c r="U650">
        <v>31.87</v>
      </c>
      <c r="V650">
        <v>2.29</v>
      </c>
      <c r="W650">
        <v>0.98</v>
      </c>
      <c r="X650">
        <v>1.3602000000000001</v>
      </c>
      <c r="Y650">
        <v>115.7</v>
      </c>
      <c r="Z650">
        <v>76.900000000000006</v>
      </c>
      <c r="AA650">
        <v>80.69</v>
      </c>
      <c r="AB650">
        <v>0</v>
      </c>
      <c r="AC650">
        <v>1287</v>
      </c>
      <c r="AD650">
        <v>0</v>
      </c>
      <c r="AE650">
        <v>0</v>
      </c>
      <c r="AF650">
        <v>0</v>
      </c>
      <c r="AG650">
        <v>0</v>
      </c>
      <c r="AH650">
        <v>0.97</v>
      </c>
      <c r="AI650">
        <v>2.2799999999999998</v>
      </c>
      <c r="AJ650" s="101">
        <f ca="1">IF(AND(MAX(OFFSET(OFFSET(D649,0,$AJ$6),-$AJ$5,0):OFFSET(D649,0,$AJ$6))&lt;OFFSET(D649,1,$AJ$6)),1,IF(AND(MIN(OFFSET(OFFSET(D649,0,$AJ$6),-$AJ$5,0):OFFSET(D649,0,$AJ$6))&gt;OFFSET(D649,1,$AJ$6)),-1,AJ649))</f>
        <v>1</v>
      </c>
      <c r="AK650" s="101">
        <f ca="1">IF(AND(MAX(OFFSET(U649,-$AK$5,0):U649)&lt;U650),1,IF(AND(MIN(OFFSET(U649,-$AK$5,0):U649)&gt;U650),-1,AK649))</f>
        <v>-1</v>
      </c>
      <c r="AL650" s="101">
        <f ca="1">IF(AND(MAX(OFFSET(AI649,-$AL$5,0):AI649)&lt;AI650),1,IF(AND(MIN(OFFSET(AI649,-$AL$5,0):AI649)&gt;AI650),-1,AL649))</f>
        <v>-1</v>
      </c>
      <c r="AM650" s="101">
        <f ca="1">IF(AND(MAX(OFFSET(V649,-$AM$5,0):V649)&lt;V650),1,IF(AND(MIN(OFFSET(V649,-$AM$5,0):V649)&gt;V650),-1,AM649))</f>
        <v>-1</v>
      </c>
      <c r="AN650" s="101">
        <f ca="1">IF(AND(MAX(OFFSET(AA649,-$AN$5,0):AA649)&lt;AA650),1,IF(AND(MIN(OFFSET(AA649,-$AN$5,0):AA649)&gt;AA650),-1,AN649))</f>
        <v>-1</v>
      </c>
      <c r="AO650" s="101">
        <f ca="1">IF(AND(MAX(OFFSET(Y649,-$AP$5,0):Y649)&lt;Y650),1,IF(AND(MIN(OFFSET(Y649,-$AP$5,0):Y649)&gt;Y650),-1,AO649))</f>
        <v>-1</v>
      </c>
      <c r="AP650" s="101">
        <f ca="1">IF(AND(MAX(OFFSET(Z649,-$AP$5,0):Z649)&lt;Z650),1,IF(AND(MIN(OFFSET(Z649,-$AP$5,0):Z649)&gt;Z650),-1,AP649))</f>
        <v>-1</v>
      </c>
      <c r="AQ650" s="1">
        <v>4289</v>
      </c>
      <c r="AR650" s="1">
        <v>4323</v>
      </c>
      <c r="AS650" s="1">
        <v>4280</v>
      </c>
      <c r="AT650" s="1">
        <v>4301</v>
      </c>
      <c r="AU650" s="1">
        <v>4313</v>
      </c>
      <c r="AV650" s="1">
        <v>4361</v>
      </c>
      <c r="AW650" s="1">
        <v>4281</v>
      </c>
      <c r="AX650" s="1">
        <v>4356</v>
      </c>
      <c r="AY650">
        <f t="shared" si="10"/>
        <v>56</v>
      </c>
      <c r="AZ650">
        <f t="shared" si="11"/>
        <v>178</v>
      </c>
      <c r="BA650">
        <f t="shared" ca="1" si="17"/>
        <v>56</v>
      </c>
      <c r="BB650">
        <f t="shared" ca="1" si="12"/>
        <v>159</v>
      </c>
      <c r="BC650">
        <f t="shared" si="13"/>
        <v>24</v>
      </c>
      <c r="BD650">
        <f t="shared" si="14"/>
        <v>495</v>
      </c>
      <c r="BE650">
        <f t="shared" ca="1" si="15"/>
        <v>24</v>
      </c>
      <c r="BF650">
        <f t="shared" ca="1" si="16"/>
        <v>495</v>
      </c>
    </row>
    <row r="651" spans="1:58">
      <c r="A651" s="47">
        <v>2011</v>
      </c>
      <c r="B651" s="47">
        <v>3</v>
      </c>
      <c r="C651" s="98">
        <v>40771</v>
      </c>
      <c r="D651">
        <v>11405.93</v>
      </c>
      <c r="E651">
        <v>1192.76</v>
      </c>
      <c r="F651">
        <v>2523.4499999999998</v>
      </c>
      <c r="G651">
        <v>9070</v>
      </c>
      <c r="H651">
        <v>5305</v>
      </c>
      <c r="I651">
        <v>5938</v>
      </c>
      <c r="J651">
        <v>0</v>
      </c>
      <c r="K651">
        <v>0</v>
      </c>
      <c r="L651">
        <v>1783.4</v>
      </c>
      <c r="M651">
        <v>39.909999999999997</v>
      </c>
      <c r="N651">
        <v>1818.1</v>
      </c>
      <c r="O651">
        <v>86.65</v>
      </c>
      <c r="P651">
        <v>714</v>
      </c>
      <c r="Q651">
        <v>1340</v>
      </c>
      <c r="R651">
        <v>11405.93</v>
      </c>
      <c r="S651">
        <v>1192.76</v>
      </c>
      <c r="T651">
        <v>2523.4499999999998</v>
      </c>
      <c r="U651">
        <v>32.85</v>
      </c>
      <c r="V651">
        <v>2.21</v>
      </c>
      <c r="W651">
        <v>0.93</v>
      </c>
      <c r="X651">
        <v>1.375</v>
      </c>
      <c r="Y651">
        <v>115.2</v>
      </c>
      <c r="Z651">
        <v>76.81</v>
      </c>
      <c r="AA651">
        <v>80.42</v>
      </c>
      <c r="AB651">
        <v>0</v>
      </c>
      <c r="AC651">
        <v>1306</v>
      </c>
      <c r="AD651">
        <v>0</v>
      </c>
      <c r="AE651">
        <v>0</v>
      </c>
      <c r="AF651">
        <v>0</v>
      </c>
      <c r="AG651">
        <v>0</v>
      </c>
      <c r="AH651">
        <v>0.92</v>
      </c>
      <c r="AI651">
        <v>2.21</v>
      </c>
      <c r="AJ651" s="101">
        <f ca="1">IF(AND(MAX(OFFSET(OFFSET(D650,0,$AJ$6),-$AJ$5,0):OFFSET(D650,0,$AJ$6))&lt;OFFSET(D650,1,$AJ$6)),1,IF(AND(MIN(OFFSET(OFFSET(D650,0,$AJ$6),-$AJ$5,0):OFFSET(D650,0,$AJ$6))&gt;OFFSET(D650,1,$AJ$6)),-1,AJ650))</f>
        <v>1</v>
      </c>
      <c r="AK651" s="101">
        <f ca="1">IF(AND(MAX(OFFSET(U650,-$AK$5,0):U650)&lt;U651),1,IF(AND(MIN(OFFSET(U650,-$AK$5,0):U650)&gt;U651),-1,AK650))</f>
        <v>-1</v>
      </c>
      <c r="AL651" s="101">
        <f ca="1">IF(AND(MAX(OFFSET(AI650,-$AL$5,0):AI650)&lt;AI651),1,IF(AND(MIN(OFFSET(AI650,-$AL$5,0):AI650)&gt;AI651),-1,AL650))</f>
        <v>-1</v>
      </c>
      <c r="AM651" s="101">
        <f ca="1">IF(AND(MAX(OFFSET(V650,-$AM$5,0):V650)&lt;V651),1,IF(AND(MIN(OFFSET(V650,-$AM$5,0):V650)&gt;V651),-1,AM650))</f>
        <v>-1</v>
      </c>
      <c r="AN651" s="101">
        <f ca="1">IF(AND(MAX(OFFSET(AA650,-$AN$5,0):AA650)&lt;AA651),1,IF(AND(MIN(OFFSET(AA650,-$AN$5,0):AA650)&gt;AA651),-1,AN650))</f>
        <v>-1</v>
      </c>
      <c r="AO651" s="101">
        <f ca="1">IF(AND(MAX(OFFSET(Y650,-$AP$5,0):Y650)&lt;Y651),1,IF(AND(MIN(OFFSET(Y650,-$AP$5,0):Y650)&gt;Y651),-1,AO650))</f>
        <v>-1</v>
      </c>
      <c r="AP651" s="101">
        <f ca="1">IF(AND(MAX(OFFSET(Z650,-$AP$5,0):Z650)&lt;Z651),1,IF(AND(MIN(OFFSET(Z650,-$AP$5,0):Z650)&gt;Z651),-1,AP650))</f>
        <v>-1</v>
      </c>
      <c r="AQ651" s="1">
        <v>4369</v>
      </c>
      <c r="AR651" s="1">
        <v>4376</v>
      </c>
      <c r="AS651" s="1">
        <v>4356</v>
      </c>
      <c r="AT651" s="1">
        <v>4372</v>
      </c>
      <c r="AU651" s="1">
        <v>4386</v>
      </c>
      <c r="AV651" s="1">
        <v>4416</v>
      </c>
      <c r="AW651" s="1">
        <v>4368</v>
      </c>
      <c r="AX651" s="1">
        <v>4404</v>
      </c>
      <c r="AY651">
        <f t="shared" si="10"/>
        <v>26</v>
      </c>
      <c r="AZ651">
        <f t="shared" si="11"/>
        <v>204</v>
      </c>
      <c r="BA651">
        <f t="shared" ca="1" si="17"/>
        <v>26</v>
      </c>
      <c r="BB651">
        <f t="shared" ca="1" si="12"/>
        <v>185</v>
      </c>
      <c r="BC651">
        <f t="shared" si="13"/>
        <v>17</v>
      </c>
      <c r="BD651">
        <f t="shared" si="14"/>
        <v>512</v>
      </c>
      <c r="BE651">
        <f t="shared" ca="1" si="15"/>
        <v>17</v>
      </c>
      <c r="BF651">
        <f t="shared" ca="1" si="16"/>
        <v>512</v>
      </c>
    </row>
    <row r="652" spans="1:58">
      <c r="A652" s="47">
        <v>2011</v>
      </c>
      <c r="B652" s="47">
        <v>4</v>
      </c>
      <c r="C652" s="98">
        <v>40772</v>
      </c>
      <c r="D652">
        <v>11410.21</v>
      </c>
      <c r="E652">
        <v>1193.8900000000001</v>
      </c>
      <c r="F652">
        <v>2511.48</v>
      </c>
      <c r="G652">
        <v>9040</v>
      </c>
      <c r="H652">
        <v>5313</v>
      </c>
      <c r="I652">
        <v>5890</v>
      </c>
      <c r="J652">
        <v>0</v>
      </c>
      <c r="K652">
        <v>0</v>
      </c>
      <c r="L652">
        <v>1792.2</v>
      </c>
      <c r="M652">
        <v>39.92</v>
      </c>
      <c r="N652">
        <v>1840.8</v>
      </c>
      <c r="O652">
        <v>87.73</v>
      </c>
      <c r="P652">
        <v>711</v>
      </c>
      <c r="Q652">
        <v>1356</v>
      </c>
      <c r="R652">
        <v>11410.21</v>
      </c>
      <c r="S652">
        <v>1193.8900000000001</v>
      </c>
      <c r="T652">
        <v>2511.48</v>
      </c>
      <c r="U652">
        <v>31.58</v>
      </c>
      <c r="V652">
        <v>2.16</v>
      </c>
      <c r="W652">
        <v>0.91</v>
      </c>
      <c r="X652">
        <v>1.3627</v>
      </c>
      <c r="Y652">
        <v>115.61</v>
      </c>
      <c r="Z652">
        <v>76.790000000000006</v>
      </c>
      <c r="AA652">
        <v>80.709999999999994</v>
      </c>
      <c r="AB652">
        <v>0</v>
      </c>
      <c r="AC652">
        <v>1344</v>
      </c>
      <c r="AD652">
        <v>0</v>
      </c>
      <c r="AE652">
        <v>0</v>
      </c>
      <c r="AF652">
        <v>0</v>
      </c>
      <c r="AG652">
        <v>0</v>
      </c>
      <c r="AH652">
        <v>0.91</v>
      </c>
      <c r="AI652">
        <v>2.16</v>
      </c>
      <c r="AJ652" s="101">
        <f ca="1">IF(AND(MAX(OFFSET(OFFSET(D651,0,$AJ$6),-$AJ$5,0):OFFSET(D651,0,$AJ$6))&lt;OFFSET(D651,1,$AJ$6)),1,IF(AND(MIN(OFFSET(OFFSET(D651,0,$AJ$6),-$AJ$5,0):OFFSET(D651,0,$AJ$6))&gt;OFFSET(D651,1,$AJ$6)),-1,AJ651))</f>
        <v>1</v>
      </c>
      <c r="AK652" s="101">
        <f ca="1">IF(AND(MAX(OFFSET(U651,-$AK$5,0):U651)&lt;U652),1,IF(AND(MIN(OFFSET(U651,-$AK$5,0):U651)&gt;U652),-1,AK651))</f>
        <v>-1</v>
      </c>
      <c r="AL652" s="101">
        <f ca="1">IF(AND(MAX(OFFSET(AI651,-$AL$5,0):AI651)&lt;AI652),1,IF(AND(MIN(OFFSET(AI651,-$AL$5,0):AI651)&gt;AI652),-1,AL651))</f>
        <v>-1</v>
      </c>
      <c r="AM652" s="101">
        <f ca="1">IF(AND(MAX(OFFSET(V651,-$AM$5,0):V651)&lt;V652),1,IF(AND(MIN(OFFSET(V651,-$AM$5,0):V651)&gt;V652),-1,AM651))</f>
        <v>-1</v>
      </c>
      <c r="AN652" s="101">
        <f ca="1">IF(AND(MAX(OFFSET(AA651,-$AN$5,0):AA651)&lt;AA652),1,IF(AND(MIN(OFFSET(AA651,-$AN$5,0):AA651)&gt;AA652),-1,AN651))</f>
        <v>1</v>
      </c>
      <c r="AO652" s="101">
        <f ca="1">IF(AND(MAX(OFFSET(Y651,-$AP$5,0):Y651)&lt;Y652),1,IF(AND(MIN(OFFSET(Y651,-$AP$5,0):Y651)&gt;Y652),-1,AO651))</f>
        <v>-1</v>
      </c>
      <c r="AP652" s="101">
        <f ca="1">IF(AND(MAX(OFFSET(Z651,-$AP$5,0):Z651)&lt;Z652),1,IF(AND(MIN(OFFSET(Z651,-$AP$5,0):Z651)&gt;Z652),-1,AP651))</f>
        <v>-1</v>
      </c>
      <c r="AQ652" s="1">
        <v>4412</v>
      </c>
      <c r="AR652" s="1">
        <v>4417</v>
      </c>
      <c r="AS652" s="1">
        <v>4399</v>
      </c>
      <c r="AT652" s="1">
        <v>4416</v>
      </c>
      <c r="AU652" s="1">
        <v>4415</v>
      </c>
      <c r="AV652" s="1">
        <v>4425</v>
      </c>
      <c r="AW652" s="1">
        <v>4387</v>
      </c>
      <c r="AX652" s="1">
        <v>4410</v>
      </c>
      <c r="AY652">
        <f t="shared" si="10"/>
        <v>-10</v>
      </c>
      <c r="AZ652">
        <f t="shared" si="11"/>
        <v>194</v>
      </c>
      <c r="BA652">
        <f t="shared" ca="1" si="17"/>
        <v>-10</v>
      </c>
      <c r="BB652">
        <f t="shared" ca="1" si="12"/>
        <v>175</v>
      </c>
      <c r="BC652">
        <f t="shared" si="13"/>
        <v>3</v>
      </c>
      <c r="BD652">
        <f t="shared" si="14"/>
        <v>515</v>
      </c>
      <c r="BE652">
        <f t="shared" ca="1" si="15"/>
        <v>3</v>
      </c>
      <c r="BF652">
        <f t="shared" ca="1" si="16"/>
        <v>515</v>
      </c>
    </row>
    <row r="653" spans="1:58">
      <c r="A653" s="47">
        <v>2011</v>
      </c>
      <c r="B653" s="47">
        <v>5</v>
      </c>
      <c r="C653" s="98">
        <v>40773</v>
      </c>
      <c r="D653">
        <v>10990.58</v>
      </c>
      <c r="E653">
        <v>1140.6500000000001</v>
      </c>
      <c r="F653">
        <v>2380.4299999999998</v>
      </c>
      <c r="G653">
        <v>8940</v>
      </c>
      <c r="H653">
        <v>5052</v>
      </c>
      <c r="I653">
        <v>5602</v>
      </c>
      <c r="J653">
        <v>0</v>
      </c>
      <c r="K653">
        <v>0</v>
      </c>
      <c r="L653">
        <v>1819.9</v>
      </c>
      <c r="M653">
        <v>40.664999999999999</v>
      </c>
      <c r="N653">
        <v>1847.7</v>
      </c>
      <c r="O653">
        <v>82.51</v>
      </c>
      <c r="P653">
        <v>699</v>
      </c>
      <c r="Q653">
        <v>1352</v>
      </c>
      <c r="R653">
        <v>10990.58</v>
      </c>
      <c r="S653">
        <v>1140.6500000000001</v>
      </c>
      <c r="T653">
        <v>2380.4299999999998</v>
      </c>
      <c r="U653">
        <v>42.67</v>
      </c>
      <c r="V653">
        <v>2.08</v>
      </c>
      <c r="W653">
        <v>0.89</v>
      </c>
      <c r="X653">
        <v>1.3532999999999999</v>
      </c>
      <c r="Y653">
        <v>115.46</v>
      </c>
      <c r="Z653">
        <v>76.58</v>
      </c>
      <c r="AA653">
        <v>79.62</v>
      </c>
      <c r="AB653">
        <v>0</v>
      </c>
      <c r="AC653">
        <v>1371</v>
      </c>
      <c r="AD653">
        <v>0</v>
      </c>
      <c r="AE653">
        <v>0</v>
      </c>
      <c r="AF653">
        <v>0</v>
      </c>
      <c r="AG653">
        <v>0</v>
      </c>
      <c r="AH653">
        <v>0.89</v>
      </c>
      <c r="AI653">
        <v>2.08</v>
      </c>
      <c r="AJ653" s="101">
        <f ca="1">IF(AND(MAX(OFFSET(OFFSET(D652,0,$AJ$6),-$AJ$5,0):OFFSET(D652,0,$AJ$6))&lt;OFFSET(D652,1,$AJ$6)),1,IF(AND(MIN(OFFSET(OFFSET(D652,0,$AJ$6),-$AJ$5,0):OFFSET(D652,0,$AJ$6))&gt;OFFSET(D652,1,$AJ$6)),-1,AJ652))</f>
        <v>1</v>
      </c>
      <c r="AK653" s="101">
        <f ca="1">IF(AND(MAX(OFFSET(U652,-$AK$5,0):U652)&lt;U653),1,IF(AND(MIN(OFFSET(U652,-$AK$5,0):U652)&gt;U653),-1,AK652))</f>
        <v>1</v>
      </c>
      <c r="AL653" s="101">
        <f ca="1">IF(AND(MAX(OFFSET(AI652,-$AL$5,0):AI652)&lt;AI653),1,IF(AND(MIN(OFFSET(AI652,-$AL$5,0):AI652)&gt;AI653),-1,AL652))</f>
        <v>-1</v>
      </c>
      <c r="AM653" s="101">
        <f ca="1">IF(AND(MAX(OFFSET(V652,-$AM$5,0):V652)&lt;V653),1,IF(AND(MIN(OFFSET(V652,-$AM$5,0):V652)&gt;V653),-1,AM652))</f>
        <v>-1</v>
      </c>
      <c r="AN653" s="101">
        <f ca="1">IF(AND(MAX(OFFSET(AA652,-$AN$5,0):AA652)&lt;AA653),1,IF(AND(MIN(OFFSET(AA652,-$AN$5,0):AA652)&gt;AA653),-1,AN652))</f>
        <v>1</v>
      </c>
      <c r="AO653" s="101">
        <f ca="1">IF(AND(MAX(OFFSET(Y652,-$AP$5,0):Y652)&lt;Y653),1,IF(AND(MIN(OFFSET(Y652,-$AP$5,0):Y652)&gt;Y653),-1,AO652))</f>
        <v>-1</v>
      </c>
      <c r="AP653" s="101">
        <f ca="1">IF(AND(MAX(OFFSET(Z652,-$AP$5,0):Z652)&lt;Z653),1,IF(AND(MIN(OFFSET(Z652,-$AP$5,0):Z652)&gt;Z653),-1,AP652))</f>
        <v>-1</v>
      </c>
      <c r="AQ653" s="1">
        <v>4405</v>
      </c>
      <c r="AR653" s="1">
        <v>4432</v>
      </c>
      <c r="AS653" s="1">
        <v>4400</v>
      </c>
      <c r="AT653" s="1">
        <v>4425</v>
      </c>
      <c r="AU653" s="1">
        <v>4427</v>
      </c>
      <c r="AV653" s="1">
        <v>4499</v>
      </c>
      <c r="AW653" s="1">
        <v>4422</v>
      </c>
      <c r="AX653" s="1">
        <v>4498</v>
      </c>
      <c r="AY653">
        <f t="shared" si="10"/>
        <v>77</v>
      </c>
      <c r="AZ653">
        <f t="shared" si="11"/>
        <v>271</v>
      </c>
      <c r="BA653">
        <f t="shared" ca="1" si="17"/>
        <v>77</v>
      </c>
      <c r="BB653">
        <f t="shared" ca="1" si="12"/>
        <v>252</v>
      </c>
      <c r="BC653">
        <f t="shared" si="13"/>
        <v>22</v>
      </c>
      <c r="BD653">
        <f t="shared" si="14"/>
        <v>537</v>
      </c>
      <c r="BE653">
        <f t="shared" ca="1" si="15"/>
        <v>22</v>
      </c>
      <c r="BF653">
        <f t="shared" ca="1" si="16"/>
        <v>537</v>
      </c>
    </row>
    <row r="654" spans="1:58">
      <c r="A654" s="47">
        <v>2011</v>
      </c>
      <c r="B654" s="47">
        <v>6</v>
      </c>
      <c r="C654" s="98">
        <v>40774</v>
      </c>
      <c r="D654">
        <v>10817.65</v>
      </c>
      <c r="E654">
        <v>1123.53</v>
      </c>
      <c r="F654">
        <v>2341.84</v>
      </c>
      <c r="G654">
        <v>8710</v>
      </c>
      <c r="H654">
        <v>5052</v>
      </c>
      <c r="I654">
        <v>5602</v>
      </c>
      <c r="J654">
        <v>0</v>
      </c>
      <c r="K654">
        <v>0</v>
      </c>
      <c r="L654">
        <v>1850.1</v>
      </c>
      <c r="M654">
        <v>42.67</v>
      </c>
      <c r="N654">
        <v>1874.9</v>
      </c>
      <c r="O654">
        <v>82.41</v>
      </c>
      <c r="P654">
        <v>711</v>
      </c>
      <c r="Q654">
        <v>1359</v>
      </c>
      <c r="R654">
        <v>10817.65</v>
      </c>
      <c r="S654">
        <v>1123.53</v>
      </c>
      <c r="T654">
        <v>2341.84</v>
      </c>
      <c r="U654">
        <v>43.05</v>
      </c>
      <c r="V654">
        <v>2.0699999999999998</v>
      </c>
      <c r="W654">
        <v>0.9</v>
      </c>
      <c r="X654">
        <v>1.3478000000000001</v>
      </c>
      <c r="Y654">
        <v>114.91</v>
      </c>
      <c r="Z654">
        <v>76.56</v>
      </c>
      <c r="AA654">
        <v>79.59</v>
      </c>
      <c r="AB654">
        <v>0</v>
      </c>
      <c r="AC654">
        <v>1462</v>
      </c>
      <c r="AD654">
        <v>0</v>
      </c>
      <c r="AE654">
        <v>0</v>
      </c>
      <c r="AF654">
        <v>0</v>
      </c>
      <c r="AG654">
        <v>0</v>
      </c>
      <c r="AH654">
        <v>0.9</v>
      </c>
      <c r="AI654">
        <v>2.0699999999999998</v>
      </c>
      <c r="AJ654" s="101">
        <f ca="1">IF(AND(MAX(OFFSET(OFFSET(D653,0,$AJ$6),-$AJ$5,0):OFFSET(D653,0,$AJ$6))&lt;OFFSET(D653,1,$AJ$6)),1,IF(AND(MIN(OFFSET(OFFSET(D653,0,$AJ$6),-$AJ$5,0):OFFSET(D653,0,$AJ$6))&gt;OFFSET(D653,1,$AJ$6)),-1,AJ653))</f>
        <v>1</v>
      </c>
      <c r="AK654" s="101">
        <f ca="1">IF(AND(MAX(OFFSET(U653,-$AK$5,0):U653)&lt;U654),1,IF(AND(MIN(OFFSET(U653,-$AK$5,0):U653)&gt;U654),-1,AK653))</f>
        <v>1</v>
      </c>
      <c r="AL654" s="101">
        <f ca="1">IF(AND(MAX(OFFSET(AI653,-$AL$5,0):AI653)&lt;AI654),1,IF(AND(MIN(OFFSET(AI653,-$AL$5,0):AI653)&gt;AI654),-1,AL653))</f>
        <v>-1</v>
      </c>
      <c r="AM654" s="101">
        <f ca="1">IF(AND(MAX(OFFSET(V653,-$AM$5,0):V653)&lt;V654),1,IF(AND(MIN(OFFSET(V653,-$AM$5,0):V653)&gt;V654),-1,AM653))</f>
        <v>-1</v>
      </c>
      <c r="AN654" s="101">
        <f ca="1">IF(AND(MAX(OFFSET(AA653,-$AN$5,0):AA653)&lt;AA654),1,IF(AND(MIN(OFFSET(AA653,-$AN$5,0):AA653)&gt;AA654),-1,AN653))</f>
        <v>1</v>
      </c>
      <c r="AO654" s="101">
        <f ca="1">IF(AND(MAX(OFFSET(Y653,-$AP$5,0):Y653)&lt;Y654),1,IF(AND(MIN(OFFSET(Y653,-$AP$5,0):Y653)&gt;Y654),-1,AO653))</f>
        <v>-1</v>
      </c>
      <c r="AP654" s="101">
        <f ca="1">IF(AND(MAX(OFFSET(Z653,-$AP$5,0):Z653)&lt;Z654),1,IF(AND(MIN(OFFSET(Z653,-$AP$5,0):Z653)&gt;Z654),-1,AP653))</f>
        <v>-1</v>
      </c>
      <c r="AQ654" s="1">
        <v>4504</v>
      </c>
      <c r="AR654" s="1">
        <v>4568</v>
      </c>
      <c r="AS654" s="1">
        <v>4503</v>
      </c>
      <c r="AT654" s="1">
        <v>4557</v>
      </c>
      <c r="AU654" s="1">
        <v>4590</v>
      </c>
      <c r="AV654" s="1">
        <v>4620</v>
      </c>
      <c r="AW654" s="1">
        <v>4506</v>
      </c>
      <c r="AX654" s="1">
        <v>4553</v>
      </c>
      <c r="AY654">
        <f t="shared" ref="AY654:AY717" si="18">AQ655-AU654</f>
        <v>40</v>
      </c>
      <c r="AZ654">
        <f t="shared" ref="AZ654:AZ717" si="19">SUM(AY654,AZ653)</f>
        <v>311</v>
      </c>
      <c r="BA654">
        <f t="shared" ca="1" si="17"/>
        <v>40</v>
      </c>
      <c r="BB654">
        <f t="shared" ref="BB654:BB717" ca="1" si="20">SUM(BA654,BB653)</f>
        <v>292</v>
      </c>
      <c r="BC654">
        <f t="shared" ref="BC654:BC717" si="21">AU654-AQ654</f>
        <v>86</v>
      </c>
      <c r="BD654">
        <f t="shared" ref="BD654:BD717" si="22">SUM(BC654,BD653)</f>
        <v>623</v>
      </c>
      <c r="BE654">
        <f t="shared" ref="BE654:BE717" ca="1" si="23">IF(AJ653=1,BC654,"")</f>
        <v>86</v>
      </c>
      <c r="BF654">
        <f t="shared" ref="BF654:BF717" ca="1" si="24">SUM(BE654,BF653)</f>
        <v>623</v>
      </c>
    </row>
    <row r="655" spans="1:58">
      <c r="A655" s="47">
        <v>2011</v>
      </c>
      <c r="B655" s="47">
        <v>2</v>
      </c>
      <c r="C655" s="98">
        <v>40777</v>
      </c>
      <c r="D655">
        <v>10854.65</v>
      </c>
      <c r="E655">
        <v>1123.82</v>
      </c>
      <c r="F655">
        <v>2345.38</v>
      </c>
      <c r="G655">
        <v>8620</v>
      </c>
      <c r="H655">
        <v>5104</v>
      </c>
      <c r="I655">
        <v>5445</v>
      </c>
      <c r="J655">
        <v>0</v>
      </c>
      <c r="K655">
        <v>0</v>
      </c>
      <c r="L655">
        <v>1896</v>
      </c>
      <c r="M655">
        <v>43.81</v>
      </c>
      <c r="N655">
        <v>1911</v>
      </c>
      <c r="O655">
        <v>84.39</v>
      </c>
      <c r="P655">
        <v>720</v>
      </c>
      <c r="Q655">
        <v>1376</v>
      </c>
      <c r="R655">
        <v>10854.65</v>
      </c>
      <c r="S655">
        <v>1123.82</v>
      </c>
      <c r="T655">
        <v>2345.38</v>
      </c>
      <c r="U655">
        <v>42.44</v>
      </c>
      <c r="V655">
        <v>2.09</v>
      </c>
      <c r="W655">
        <v>0.93</v>
      </c>
      <c r="X655">
        <v>1.3465</v>
      </c>
      <c r="Y655">
        <v>115.59</v>
      </c>
      <c r="Z655">
        <v>76.8</v>
      </c>
      <c r="AA655">
        <v>80.02</v>
      </c>
      <c r="AB655">
        <v>0</v>
      </c>
      <c r="AC655">
        <v>1462</v>
      </c>
      <c r="AD655">
        <v>0</v>
      </c>
      <c r="AE655">
        <v>0</v>
      </c>
      <c r="AF655">
        <v>0</v>
      </c>
      <c r="AG655">
        <v>0</v>
      </c>
      <c r="AH655">
        <v>0.92</v>
      </c>
      <c r="AI655">
        <v>2.08</v>
      </c>
      <c r="AJ655" s="101">
        <f ca="1">IF(AND(MAX(OFFSET(OFFSET(D654,0,$AJ$6),-$AJ$5,0):OFFSET(D654,0,$AJ$6))&lt;OFFSET(D654,1,$AJ$6)),1,IF(AND(MIN(OFFSET(OFFSET(D654,0,$AJ$6),-$AJ$5,0):OFFSET(D654,0,$AJ$6))&gt;OFFSET(D654,1,$AJ$6)),-1,AJ654))</f>
        <v>1</v>
      </c>
      <c r="AK655" s="101">
        <f ca="1">IF(AND(MAX(OFFSET(U654,-$AK$5,0):U654)&lt;U655),1,IF(AND(MIN(OFFSET(U654,-$AK$5,0):U654)&gt;U655),-1,AK654))</f>
        <v>-1</v>
      </c>
      <c r="AL655" s="101">
        <f ca="1">IF(AND(MAX(OFFSET(AI654,-$AL$5,0):AI654)&lt;AI655),1,IF(AND(MIN(OFFSET(AI654,-$AL$5,0):AI654)&gt;AI655),-1,AL654))</f>
        <v>-1</v>
      </c>
      <c r="AM655" s="101">
        <f ca="1">IF(AND(MAX(OFFSET(V654,-$AM$5,0):V654)&lt;V655),1,IF(AND(MIN(OFFSET(V654,-$AM$5,0):V654)&gt;V655),-1,AM654))</f>
        <v>-1</v>
      </c>
      <c r="AN655" s="101">
        <f ca="1">IF(AND(MAX(OFFSET(AA654,-$AN$5,0):AA654)&lt;AA655),1,IF(AND(MIN(OFFSET(AA654,-$AN$5,0):AA654)&gt;AA655),-1,AN654))</f>
        <v>1</v>
      </c>
      <c r="AO655" s="101">
        <f ca="1">IF(AND(MAX(OFFSET(Y654,-$AP$5,0):Y654)&lt;Y655),1,IF(AND(MIN(OFFSET(Y654,-$AP$5,0):Y654)&gt;Y655),-1,AO654))</f>
        <v>-1</v>
      </c>
      <c r="AP655" s="101">
        <f ca="1">IF(AND(MAX(OFFSET(Z654,-$AP$5,0):Z654)&lt;Z655),1,IF(AND(MIN(OFFSET(Z654,-$AP$5,0):Z654)&gt;Z655),-1,AP654))</f>
        <v>-1</v>
      </c>
      <c r="AQ655" s="1">
        <v>4630</v>
      </c>
      <c r="AR655" s="1">
        <v>4657</v>
      </c>
      <c r="AS655" s="1">
        <v>4601</v>
      </c>
      <c r="AT655" s="1">
        <v>4657</v>
      </c>
      <c r="AU655" s="1">
        <v>4657</v>
      </c>
      <c r="AV655" s="1">
        <v>4680</v>
      </c>
      <c r="AW655" s="1">
        <v>4591</v>
      </c>
      <c r="AX655" s="1">
        <v>4669</v>
      </c>
      <c r="AY655">
        <f t="shared" si="18"/>
        <v>65</v>
      </c>
      <c r="AZ655">
        <f t="shared" si="19"/>
        <v>376</v>
      </c>
      <c r="BA655">
        <f t="shared" ca="1" si="17"/>
        <v>65</v>
      </c>
      <c r="BB655">
        <f t="shared" ca="1" si="20"/>
        <v>357</v>
      </c>
      <c r="BC655">
        <f t="shared" si="21"/>
        <v>27</v>
      </c>
      <c r="BD655">
        <f t="shared" si="22"/>
        <v>650</v>
      </c>
      <c r="BE655">
        <f t="shared" ca="1" si="23"/>
        <v>27</v>
      </c>
      <c r="BF655">
        <f t="shared" ca="1" si="24"/>
        <v>650</v>
      </c>
    </row>
    <row r="656" spans="1:58">
      <c r="A656" s="47">
        <v>2011</v>
      </c>
      <c r="B656" s="47">
        <v>3</v>
      </c>
      <c r="C656" s="98">
        <v>40778</v>
      </c>
      <c r="D656">
        <v>11176.76</v>
      </c>
      <c r="E656">
        <v>1162.3499999999999</v>
      </c>
      <c r="F656">
        <v>2446.06</v>
      </c>
      <c r="G656">
        <v>8740</v>
      </c>
      <c r="H656">
        <v>5203</v>
      </c>
      <c r="I656">
        <v>5625</v>
      </c>
      <c r="J656">
        <v>0</v>
      </c>
      <c r="K656">
        <v>0</v>
      </c>
      <c r="L656">
        <v>1859.2</v>
      </c>
      <c r="M656">
        <v>41.905000000000001</v>
      </c>
      <c r="N656">
        <v>1880.1</v>
      </c>
      <c r="O656">
        <v>85.44</v>
      </c>
      <c r="P656">
        <v>730</v>
      </c>
      <c r="Q656">
        <v>1389</v>
      </c>
      <c r="R656">
        <v>11176.76</v>
      </c>
      <c r="S656">
        <v>1162.3499999999999</v>
      </c>
      <c r="T656">
        <v>2446.06</v>
      </c>
      <c r="U656">
        <v>36.270000000000003</v>
      </c>
      <c r="V656">
        <v>2.14</v>
      </c>
      <c r="W656">
        <v>0.94</v>
      </c>
      <c r="X656">
        <v>1.3513999999999999</v>
      </c>
      <c r="Y656">
        <v>117.36</v>
      </c>
      <c r="Z656">
        <v>76.78</v>
      </c>
      <c r="AA656">
        <v>80.680000000000007</v>
      </c>
      <c r="AB656">
        <v>0</v>
      </c>
      <c r="AC656">
        <v>1515</v>
      </c>
      <c r="AD656">
        <v>0</v>
      </c>
      <c r="AE656">
        <v>0</v>
      </c>
      <c r="AF656">
        <v>0</v>
      </c>
      <c r="AG656">
        <v>0</v>
      </c>
      <c r="AH656">
        <v>0.93</v>
      </c>
      <c r="AI656">
        <v>2.13</v>
      </c>
      <c r="AJ656" s="101">
        <f ca="1">IF(AND(MAX(OFFSET(OFFSET(D655,0,$AJ$6),-$AJ$5,0):OFFSET(D655,0,$AJ$6))&lt;OFFSET(D655,1,$AJ$6)),1,IF(AND(MIN(OFFSET(OFFSET(D655,0,$AJ$6),-$AJ$5,0):OFFSET(D655,0,$AJ$6))&gt;OFFSET(D655,1,$AJ$6)),-1,AJ655))</f>
        <v>1</v>
      </c>
      <c r="AK656" s="101">
        <f ca="1">IF(AND(MAX(OFFSET(U655,-$AK$5,0):U655)&lt;U656),1,IF(AND(MIN(OFFSET(U655,-$AK$5,0):U655)&gt;U656),-1,AK655))</f>
        <v>-1</v>
      </c>
      <c r="AL656" s="101">
        <f ca="1">IF(AND(MAX(OFFSET(AI655,-$AL$5,0):AI655)&lt;AI656),1,IF(AND(MIN(OFFSET(AI655,-$AL$5,0):AI655)&gt;AI656),-1,AL655))</f>
        <v>-1</v>
      </c>
      <c r="AM656" s="101">
        <f ca="1">IF(AND(MAX(OFFSET(V655,-$AM$5,0):V655)&lt;V656),1,IF(AND(MIN(OFFSET(V655,-$AM$5,0):V655)&gt;V656),-1,AM655))</f>
        <v>-1</v>
      </c>
      <c r="AN656" s="101">
        <f ca="1">IF(AND(MAX(OFFSET(AA655,-$AN$5,0):AA655)&lt;AA656),1,IF(AND(MIN(OFFSET(AA655,-$AN$5,0):AA655)&gt;AA656),-1,AN655))</f>
        <v>1</v>
      </c>
      <c r="AO656" s="101">
        <f ca="1">IF(AND(MAX(OFFSET(Y655,-$AP$5,0):Y655)&lt;Y656),1,IF(AND(MIN(OFFSET(Y655,-$AP$5,0):Y655)&gt;Y656),-1,AO655))</f>
        <v>1</v>
      </c>
      <c r="AP656" s="101">
        <f ca="1">IF(AND(MAX(OFFSET(Z655,-$AP$5,0):Z655)&lt;Z656),1,IF(AND(MIN(OFFSET(Z655,-$AP$5,0):Z655)&gt;Z656),-1,AP655))</f>
        <v>-1</v>
      </c>
      <c r="AQ656" s="1">
        <v>4722</v>
      </c>
      <c r="AR656" s="1">
        <v>4725</v>
      </c>
      <c r="AS656" s="1">
        <v>4676</v>
      </c>
      <c r="AT656" s="1">
        <v>4696</v>
      </c>
      <c r="AU656" s="1">
        <v>4627</v>
      </c>
      <c r="AV656" s="1">
        <v>4667</v>
      </c>
      <c r="AW656" s="1">
        <v>4520</v>
      </c>
      <c r="AX656" s="1">
        <v>4540</v>
      </c>
      <c r="AY656">
        <f t="shared" si="18"/>
        <v>-91</v>
      </c>
      <c r="AZ656">
        <f t="shared" si="19"/>
        <v>285</v>
      </c>
      <c r="BA656">
        <f t="shared" ca="1" si="17"/>
        <v>-91</v>
      </c>
      <c r="BB656">
        <f t="shared" ca="1" si="20"/>
        <v>266</v>
      </c>
      <c r="BC656">
        <f t="shared" si="21"/>
        <v>-95</v>
      </c>
      <c r="BD656">
        <f t="shared" si="22"/>
        <v>555</v>
      </c>
      <c r="BE656">
        <f t="shared" ca="1" si="23"/>
        <v>-95</v>
      </c>
      <c r="BF656">
        <f t="shared" ca="1" si="24"/>
        <v>555</v>
      </c>
    </row>
    <row r="657" spans="1:58">
      <c r="A657" s="47">
        <v>2011</v>
      </c>
      <c r="B657" s="47">
        <v>4</v>
      </c>
      <c r="C657" s="98">
        <v>40779</v>
      </c>
      <c r="D657">
        <v>11320.71</v>
      </c>
      <c r="E657">
        <v>1177.5999999999999</v>
      </c>
      <c r="F657">
        <v>2467.69</v>
      </c>
      <c r="G657">
        <v>8660</v>
      </c>
      <c r="H657">
        <v>5244</v>
      </c>
      <c r="I657">
        <v>5718</v>
      </c>
      <c r="J657">
        <v>0</v>
      </c>
      <c r="K657">
        <v>0</v>
      </c>
      <c r="L657">
        <v>1755</v>
      </c>
      <c r="M657">
        <v>39.79</v>
      </c>
      <c r="N657">
        <v>1826.3</v>
      </c>
      <c r="O657">
        <v>85.16</v>
      </c>
      <c r="P657">
        <v>731</v>
      </c>
      <c r="Q657">
        <v>1386</v>
      </c>
      <c r="R657">
        <v>11320.71</v>
      </c>
      <c r="S657">
        <v>1177.5999999999999</v>
      </c>
      <c r="T657">
        <v>2467.69</v>
      </c>
      <c r="U657">
        <v>35.9</v>
      </c>
      <c r="V657">
        <v>2.2599999999999998</v>
      </c>
      <c r="W657">
        <v>1</v>
      </c>
      <c r="X657">
        <v>1.3503000000000001</v>
      </c>
      <c r="Y657">
        <v>115.96</v>
      </c>
      <c r="Z657">
        <v>76.66</v>
      </c>
      <c r="AA657">
        <v>80.569999999999993</v>
      </c>
      <c r="AB657">
        <v>0</v>
      </c>
      <c r="AC657">
        <v>1565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2.2599999999999998</v>
      </c>
      <c r="AJ657" s="101">
        <f ca="1">IF(AND(MAX(OFFSET(OFFSET(D656,0,$AJ$6),-$AJ$5,0):OFFSET(D656,0,$AJ$6))&lt;OFFSET(D656,1,$AJ$6)),1,IF(AND(MIN(OFFSET(OFFSET(D656,0,$AJ$6),-$AJ$5,0):OFFSET(D656,0,$AJ$6))&gt;OFFSET(D656,1,$AJ$6)),-1,AJ656))</f>
        <v>1</v>
      </c>
      <c r="AK657" s="101">
        <f ca="1">IF(AND(MAX(OFFSET(U656,-$AK$5,0):U656)&lt;U657),1,IF(AND(MIN(OFFSET(U656,-$AK$5,0):U656)&gt;U657),-1,AK656))</f>
        <v>-1</v>
      </c>
      <c r="AL657" s="101">
        <f ca="1">IF(AND(MAX(OFFSET(AI656,-$AL$5,0):AI656)&lt;AI657),1,IF(AND(MIN(OFFSET(AI656,-$AL$5,0):AI656)&gt;AI657),-1,AL656))</f>
        <v>-1</v>
      </c>
      <c r="AM657" s="101">
        <f ca="1">IF(AND(MAX(OFFSET(V656,-$AM$5,0):V656)&lt;V657),1,IF(AND(MIN(OFFSET(V656,-$AM$5,0):V656)&gt;V657),-1,AM656))</f>
        <v>-1</v>
      </c>
      <c r="AN657" s="101">
        <f ca="1">IF(AND(MAX(OFFSET(AA656,-$AN$5,0):AA656)&lt;AA657),1,IF(AND(MIN(OFFSET(AA656,-$AN$5,0):AA656)&gt;AA657),-1,AN656))</f>
        <v>1</v>
      </c>
      <c r="AO657" s="101">
        <f ca="1">IF(AND(MAX(OFFSET(Y656,-$AP$5,0):Y656)&lt;Y657),1,IF(AND(MIN(OFFSET(Y656,-$AP$5,0):Y656)&gt;Y657),-1,AO656))</f>
        <v>1</v>
      </c>
      <c r="AP657" s="101">
        <f ca="1">IF(AND(MAX(OFFSET(Z656,-$AP$5,0):Z656)&lt;Z657),1,IF(AND(MIN(OFFSET(Z656,-$AP$5,0):Z656)&gt;Z657),-1,AP656))</f>
        <v>-1</v>
      </c>
      <c r="AQ657" s="1">
        <v>4536</v>
      </c>
      <c r="AR657" s="1">
        <v>4585</v>
      </c>
      <c r="AS657" s="1">
        <v>4535</v>
      </c>
      <c r="AT657" s="1">
        <v>4541</v>
      </c>
      <c r="AU657" s="1">
        <v>4566</v>
      </c>
      <c r="AV657" s="1">
        <v>4568</v>
      </c>
      <c r="AW657" s="1">
        <v>4345</v>
      </c>
      <c r="AX657" s="1">
        <v>4370</v>
      </c>
      <c r="AY657">
        <f t="shared" si="18"/>
        <v>-223</v>
      </c>
      <c r="AZ657">
        <f t="shared" si="19"/>
        <v>62</v>
      </c>
      <c r="BA657">
        <f t="shared" ref="BA657:BA720" ca="1" si="25">IF(AJ656=1,AY657,"")</f>
        <v>-223</v>
      </c>
      <c r="BB657">
        <f t="shared" ca="1" si="20"/>
        <v>43</v>
      </c>
      <c r="BC657">
        <f t="shared" si="21"/>
        <v>30</v>
      </c>
      <c r="BD657">
        <f t="shared" si="22"/>
        <v>585</v>
      </c>
      <c r="BE657">
        <f t="shared" ca="1" si="23"/>
        <v>30</v>
      </c>
      <c r="BF657">
        <f t="shared" ca="1" si="24"/>
        <v>585</v>
      </c>
    </row>
    <row r="658" spans="1:58">
      <c r="A658" s="47">
        <v>2011</v>
      </c>
      <c r="B658" s="47">
        <v>5</v>
      </c>
      <c r="C658" s="98">
        <v>40780</v>
      </c>
      <c r="D658">
        <v>11149.82</v>
      </c>
      <c r="E658">
        <v>1159.27</v>
      </c>
      <c r="F658">
        <v>2419.63</v>
      </c>
      <c r="G658">
        <v>8780</v>
      </c>
      <c r="H658">
        <v>5104</v>
      </c>
      <c r="I658">
        <v>5519</v>
      </c>
      <c r="J658">
        <v>0</v>
      </c>
      <c r="K658">
        <v>0</v>
      </c>
      <c r="L658">
        <v>1760.6</v>
      </c>
      <c r="M658">
        <v>40.15</v>
      </c>
      <c r="N658">
        <v>1823.5</v>
      </c>
      <c r="O658">
        <v>85.3</v>
      </c>
      <c r="P658">
        <v>732</v>
      </c>
      <c r="Q658">
        <v>1386</v>
      </c>
      <c r="R658">
        <v>11149.82</v>
      </c>
      <c r="S658">
        <v>1159.27</v>
      </c>
      <c r="T658">
        <v>2419.63</v>
      </c>
      <c r="U658">
        <v>39.76</v>
      </c>
      <c r="V658">
        <v>2.2200000000000002</v>
      </c>
      <c r="W658">
        <v>0.98</v>
      </c>
      <c r="X658">
        <v>1.3512999999999999</v>
      </c>
      <c r="Y658">
        <v>117.29</v>
      </c>
      <c r="Z658">
        <v>76.959999999999994</v>
      </c>
      <c r="AA658">
        <v>80.89</v>
      </c>
      <c r="AB658">
        <v>0</v>
      </c>
      <c r="AC658">
        <v>1602</v>
      </c>
      <c r="AD658">
        <v>0</v>
      </c>
      <c r="AE658">
        <v>0</v>
      </c>
      <c r="AF658">
        <v>0</v>
      </c>
      <c r="AG658">
        <v>0</v>
      </c>
      <c r="AH658">
        <v>0.98</v>
      </c>
      <c r="AI658">
        <v>2.2200000000000002</v>
      </c>
      <c r="AJ658" s="101">
        <f ca="1">IF(AND(MAX(OFFSET(OFFSET(D657,0,$AJ$6),-$AJ$5,0):OFFSET(D657,0,$AJ$6))&lt;OFFSET(D657,1,$AJ$6)),1,IF(AND(MIN(OFFSET(OFFSET(D657,0,$AJ$6),-$AJ$5,0):OFFSET(D657,0,$AJ$6))&gt;OFFSET(D657,1,$AJ$6)),-1,AJ657))</f>
        <v>1</v>
      </c>
      <c r="AK658" s="101">
        <f ca="1">IF(AND(MAX(OFFSET(U657,-$AK$5,0):U657)&lt;U658),1,IF(AND(MIN(OFFSET(U657,-$AK$5,0):U657)&gt;U658),-1,AK657))</f>
        <v>1</v>
      </c>
      <c r="AL658" s="101">
        <f ca="1">IF(AND(MAX(OFFSET(AI657,-$AL$5,0):AI657)&lt;AI658),1,IF(AND(MIN(OFFSET(AI657,-$AL$5,0):AI657)&gt;AI658),-1,AL657))</f>
        <v>-1</v>
      </c>
      <c r="AM658" s="101">
        <f ca="1">IF(AND(MAX(OFFSET(V657,-$AM$5,0):V657)&lt;V658),1,IF(AND(MIN(OFFSET(V657,-$AM$5,0):V657)&gt;V658),-1,AM657))</f>
        <v>-1</v>
      </c>
      <c r="AN658" s="101">
        <f ca="1">IF(AND(MAX(OFFSET(AA657,-$AN$5,0):AA657)&lt;AA658),1,IF(AND(MIN(OFFSET(AA657,-$AN$5,0):AA657)&gt;AA658),-1,AN657))</f>
        <v>1</v>
      </c>
      <c r="AO658" s="101">
        <f ca="1">IF(AND(MAX(OFFSET(Y657,-$AP$5,0):Y657)&lt;Y658),1,IF(AND(MIN(OFFSET(Y657,-$AP$5,0):Y657)&gt;Y658),-1,AO657))</f>
        <v>1</v>
      </c>
      <c r="AP658" s="101">
        <f ca="1">IF(AND(MAX(OFFSET(Z657,-$AP$5,0):Z657)&lt;Z658),1,IF(AND(MIN(OFFSET(Z657,-$AP$5,0):Z657)&gt;Z658),-1,AP657))</f>
        <v>1</v>
      </c>
      <c r="AQ658" s="1">
        <v>4343</v>
      </c>
      <c r="AR658" s="1">
        <v>4374</v>
      </c>
      <c r="AS658" s="1">
        <v>4288</v>
      </c>
      <c r="AT658" s="1">
        <v>4323</v>
      </c>
      <c r="AU658" s="1">
        <v>4305</v>
      </c>
      <c r="AV658" s="1">
        <v>4409</v>
      </c>
      <c r="AW658" s="1">
        <v>4226</v>
      </c>
      <c r="AX658" s="1">
        <v>4407</v>
      </c>
      <c r="AY658">
        <f t="shared" si="18"/>
        <v>95</v>
      </c>
      <c r="AZ658">
        <f t="shared" si="19"/>
        <v>157</v>
      </c>
      <c r="BA658">
        <f t="shared" ca="1" si="25"/>
        <v>95</v>
      </c>
      <c r="BB658">
        <f t="shared" ca="1" si="20"/>
        <v>138</v>
      </c>
      <c r="BC658">
        <f t="shared" si="21"/>
        <v>-38</v>
      </c>
      <c r="BD658">
        <f t="shared" si="22"/>
        <v>547</v>
      </c>
      <c r="BE658">
        <f t="shared" ca="1" si="23"/>
        <v>-38</v>
      </c>
      <c r="BF658">
        <f t="shared" ca="1" si="24"/>
        <v>547</v>
      </c>
    </row>
    <row r="659" spans="1:58">
      <c r="A659" s="47">
        <v>2011</v>
      </c>
      <c r="B659" s="47">
        <v>6</v>
      </c>
      <c r="C659" s="98">
        <v>40781</v>
      </c>
      <c r="D659">
        <v>11284.54</v>
      </c>
      <c r="E659">
        <v>1176.8</v>
      </c>
      <c r="F659">
        <v>2479.85</v>
      </c>
      <c r="G659">
        <v>8790</v>
      </c>
      <c r="H659">
        <v>5104</v>
      </c>
      <c r="I659">
        <v>5519</v>
      </c>
      <c r="J659">
        <v>0</v>
      </c>
      <c r="K659">
        <v>0</v>
      </c>
      <c r="L659">
        <v>1795.1</v>
      </c>
      <c r="M659">
        <v>41.274999999999999</v>
      </c>
      <c r="N659">
        <v>1826.9</v>
      </c>
      <c r="O659">
        <v>85.37</v>
      </c>
      <c r="P659">
        <v>752</v>
      </c>
      <c r="Q659">
        <v>1414</v>
      </c>
      <c r="R659">
        <v>11284.54</v>
      </c>
      <c r="S659">
        <v>1176.8</v>
      </c>
      <c r="T659">
        <v>2479.85</v>
      </c>
      <c r="U659">
        <v>35.590000000000003</v>
      </c>
      <c r="V659">
        <v>2.19</v>
      </c>
      <c r="W659">
        <v>0.94</v>
      </c>
      <c r="X659">
        <v>1.3512999999999999</v>
      </c>
      <c r="Y659">
        <v>117.39</v>
      </c>
      <c r="Z659">
        <v>77.45</v>
      </c>
      <c r="AA659">
        <v>81.12</v>
      </c>
      <c r="AB659">
        <v>0</v>
      </c>
      <c r="AC659">
        <v>1541</v>
      </c>
      <c r="AD659">
        <v>0</v>
      </c>
      <c r="AE659">
        <v>0</v>
      </c>
      <c r="AF659">
        <v>0</v>
      </c>
      <c r="AG659">
        <v>0</v>
      </c>
      <c r="AH659">
        <v>0.94</v>
      </c>
      <c r="AI659">
        <v>2.1800000000000002</v>
      </c>
      <c r="AJ659" s="101">
        <f ca="1">IF(AND(MAX(OFFSET(OFFSET(D658,0,$AJ$6),-$AJ$5,0):OFFSET(D658,0,$AJ$6))&lt;OFFSET(D658,1,$AJ$6)),1,IF(AND(MIN(OFFSET(OFFSET(D658,0,$AJ$6),-$AJ$5,0):OFFSET(D658,0,$AJ$6))&gt;OFFSET(D658,1,$AJ$6)),-1,AJ658))</f>
        <v>1</v>
      </c>
      <c r="AK659" s="101">
        <f ca="1">IF(AND(MAX(OFFSET(U658,-$AK$5,0):U658)&lt;U659),1,IF(AND(MIN(OFFSET(U658,-$AK$5,0):U658)&gt;U659),-1,AK658))</f>
        <v>-1</v>
      </c>
      <c r="AL659" s="101">
        <f ca="1">IF(AND(MAX(OFFSET(AI658,-$AL$5,0):AI658)&lt;AI659),1,IF(AND(MIN(OFFSET(AI658,-$AL$5,0):AI658)&gt;AI659),-1,AL658))</f>
        <v>-1</v>
      </c>
      <c r="AM659" s="101">
        <f ca="1">IF(AND(MAX(OFFSET(V658,-$AM$5,0):V658)&lt;V659),1,IF(AND(MIN(OFFSET(V658,-$AM$5,0):V658)&gt;V659),-1,AM658))</f>
        <v>-1</v>
      </c>
      <c r="AN659" s="101">
        <f ca="1">IF(AND(MAX(OFFSET(AA658,-$AN$5,0):AA658)&lt;AA659),1,IF(AND(MIN(OFFSET(AA658,-$AN$5,0):AA658)&gt;AA659),-1,AN658))</f>
        <v>1</v>
      </c>
      <c r="AO659" s="101">
        <f ca="1">IF(AND(MAX(OFFSET(Y658,-$AP$5,0):Y658)&lt;Y659),1,IF(AND(MIN(OFFSET(Y658,-$AP$5,0):Y658)&gt;Y659),-1,AO658))</f>
        <v>1</v>
      </c>
      <c r="AP659" s="101">
        <f ca="1">IF(AND(MAX(OFFSET(Z658,-$AP$5,0):Z658)&lt;Z659),1,IF(AND(MIN(OFFSET(Z658,-$AP$5,0):Z658)&gt;Z659),-1,AP658))</f>
        <v>1</v>
      </c>
      <c r="AQ659" s="1">
        <v>4400</v>
      </c>
      <c r="AR659" s="1">
        <v>4438</v>
      </c>
      <c r="AS659" s="1">
        <v>4370</v>
      </c>
      <c r="AT659" s="1">
        <v>4396</v>
      </c>
      <c r="AU659" s="1">
        <v>4305</v>
      </c>
      <c r="AV659" s="1">
        <v>4409</v>
      </c>
      <c r="AW659" s="1">
        <v>4226</v>
      </c>
      <c r="AX659" s="1">
        <v>4407</v>
      </c>
      <c r="AY659">
        <f t="shared" si="18"/>
        <v>201</v>
      </c>
      <c r="AZ659">
        <f t="shared" si="19"/>
        <v>358</v>
      </c>
      <c r="BA659">
        <f t="shared" ca="1" si="25"/>
        <v>201</v>
      </c>
      <c r="BB659">
        <f t="shared" ca="1" si="20"/>
        <v>339</v>
      </c>
      <c r="BC659">
        <f t="shared" si="21"/>
        <v>-95</v>
      </c>
      <c r="BD659">
        <f t="shared" si="22"/>
        <v>452</v>
      </c>
      <c r="BE659">
        <f t="shared" ca="1" si="23"/>
        <v>-95</v>
      </c>
      <c r="BF659">
        <f t="shared" ca="1" si="24"/>
        <v>452</v>
      </c>
    </row>
    <row r="660" spans="1:58">
      <c r="A660" s="47">
        <v>2011</v>
      </c>
      <c r="B660" s="47">
        <v>2</v>
      </c>
      <c r="C660" s="98">
        <v>40784</v>
      </c>
      <c r="D660">
        <v>11539.25</v>
      </c>
      <c r="E660">
        <v>1210.08</v>
      </c>
      <c r="F660">
        <v>2562.11</v>
      </c>
      <c r="G660">
        <v>8870</v>
      </c>
      <c r="H660">
        <v>5136</v>
      </c>
      <c r="I660">
        <v>5703</v>
      </c>
      <c r="J660">
        <v>0</v>
      </c>
      <c r="K660">
        <v>0</v>
      </c>
      <c r="L660">
        <v>1789.3</v>
      </c>
      <c r="M660">
        <v>40.83</v>
      </c>
      <c r="N660">
        <v>1825</v>
      </c>
      <c r="O660">
        <v>87.27</v>
      </c>
      <c r="P660">
        <v>756</v>
      </c>
      <c r="Q660">
        <v>1438</v>
      </c>
      <c r="R660">
        <v>11539.25</v>
      </c>
      <c r="S660">
        <v>1210.08</v>
      </c>
      <c r="T660">
        <v>2562.11</v>
      </c>
      <c r="U660">
        <v>32.28</v>
      </c>
      <c r="V660">
        <v>2.27</v>
      </c>
      <c r="W660">
        <v>0.99</v>
      </c>
      <c r="X660">
        <v>1.3233999999999999</v>
      </c>
      <c r="Y660">
        <v>116.71</v>
      </c>
      <c r="Z660">
        <v>76.67</v>
      </c>
      <c r="AA660">
        <v>81.86</v>
      </c>
      <c r="AB660">
        <v>0</v>
      </c>
      <c r="AC660">
        <v>1541</v>
      </c>
      <c r="AD660">
        <v>0</v>
      </c>
      <c r="AE660">
        <v>0</v>
      </c>
      <c r="AF660">
        <v>0</v>
      </c>
      <c r="AG660">
        <v>0</v>
      </c>
      <c r="AH660">
        <v>0.99</v>
      </c>
      <c r="AI660">
        <v>2.27</v>
      </c>
      <c r="AJ660" s="101">
        <f ca="1">IF(AND(MAX(OFFSET(OFFSET(D659,0,$AJ$6),-$AJ$5,0):OFFSET(D659,0,$AJ$6))&lt;OFFSET(D659,1,$AJ$6)),1,IF(AND(MIN(OFFSET(OFFSET(D659,0,$AJ$6),-$AJ$5,0):OFFSET(D659,0,$AJ$6))&gt;OFFSET(D659,1,$AJ$6)),-1,AJ659))</f>
        <v>1</v>
      </c>
      <c r="AK660" s="101">
        <f ca="1">IF(AND(MAX(OFFSET(U659,-$AK$5,0):U659)&lt;U660),1,IF(AND(MIN(OFFSET(U659,-$AK$5,0):U659)&gt;U660),-1,AK659))</f>
        <v>-1</v>
      </c>
      <c r="AL660" s="101">
        <f ca="1">IF(AND(MAX(OFFSET(AI659,-$AL$5,0):AI659)&lt;AI660),1,IF(AND(MIN(OFFSET(AI659,-$AL$5,0):AI659)&gt;AI660),-1,AL659))</f>
        <v>-1</v>
      </c>
      <c r="AM660" s="101">
        <f ca="1">IF(AND(MAX(OFFSET(V659,-$AM$5,0):V659)&lt;V660),1,IF(AND(MIN(OFFSET(V659,-$AM$5,0):V659)&gt;V660),-1,AM659))</f>
        <v>-1</v>
      </c>
      <c r="AN660" s="101">
        <f ca="1">IF(AND(MAX(OFFSET(AA659,-$AN$5,0):AA659)&lt;AA660),1,IF(AND(MIN(OFFSET(AA659,-$AN$5,0):AA659)&gt;AA660),-1,AN659))</f>
        <v>1</v>
      </c>
      <c r="AO660" s="101">
        <f ca="1">IF(AND(MAX(OFFSET(Y659,-$AP$5,0):Y659)&lt;Y660),1,IF(AND(MIN(OFFSET(Y659,-$AP$5,0):Y659)&gt;Y660),-1,AO659))</f>
        <v>1</v>
      </c>
      <c r="AP660" s="101">
        <f ca="1">IF(AND(MAX(OFFSET(Z659,-$AP$5,0):Z659)&lt;Z660),1,IF(AND(MIN(OFFSET(Z659,-$AP$5,0):Z659)&gt;Z660),-1,AP659))</f>
        <v>1</v>
      </c>
      <c r="AQ660" s="1">
        <v>4506</v>
      </c>
      <c r="AR660" s="1">
        <v>4509</v>
      </c>
      <c r="AS660" s="1">
        <v>4464</v>
      </c>
      <c r="AT660" s="1">
        <v>4485</v>
      </c>
      <c r="AU660" s="1">
        <v>4493</v>
      </c>
      <c r="AV660" s="1">
        <v>4498</v>
      </c>
      <c r="AW660" s="1">
        <v>4410</v>
      </c>
      <c r="AX660" s="1">
        <v>4427</v>
      </c>
      <c r="AY660">
        <f t="shared" si="18"/>
        <v>-57</v>
      </c>
      <c r="AZ660">
        <f t="shared" si="19"/>
        <v>301</v>
      </c>
      <c r="BA660">
        <f t="shared" ca="1" si="25"/>
        <v>-57</v>
      </c>
      <c r="BB660">
        <f t="shared" ca="1" si="20"/>
        <v>282</v>
      </c>
      <c r="BC660">
        <f t="shared" si="21"/>
        <v>-13</v>
      </c>
      <c r="BD660">
        <f t="shared" si="22"/>
        <v>439</v>
      </c>
      <c r="BE660">
        <f t="shared" ca="1" si="23"/>
        <v>-13</v>
      </c>
      <c r="BF660">
        <f t="shared" ca="1" si="24"/>
        <v>439</v>
      </c>
    </row>
    <row r="661" spans="1:58">
      <c r="A661" s="47">
        <v>2011</v>
      </c>
      <c r="B661" s="47">
        <v>3</v>
      </c>
      <c r="C661" s="98">
        <v>40785</v>
      </c>
      <c r="D661">
        <v>11559.95</v>
      </c>
      <c r="E661">
        <v>1212.92</v>
      </c>
      <c r="F661">
        <v>2576.11</v>
      </c>
      <c r="G661">
        <v>8950</v>
      </c>
      <c r="H661">
        <v>5288</v>
      </c>
      <c r="I661">
        <v>5690</v>
      </c>
      <c r="J661">
        <v>0</v>
      </c>
      <c r="K661">
        <v>0</v>
      </c>
      <c r="L661">
        <v>1827.5</v>
      </c>
      <c r="M661">
        <v>41.31</v>
      </c>
      <c r="N661">
        <v>1853.1</v>
      </c>
      <c r="O661">
        <v>88.9</v>
      </c>
      <c r="P661">
        <v>763</v>
      </c>
      <c r="Q661">
        <v>1448</v>
      </c>
      <c r="R661">
        <v>11559.95</v>
      </c>
      <c r="S661">
        <v>1212.92</v>
      </c>
      <c r="T661">
        <v>2576.11</v>
      </c>
      <c r="U661">
        <v>32.89</v>
      </c>
      <c r="V661">
        <v>2.1800000000000002</v>
      </c>
      <c r="W661">
        <v>0.93</v>
      </c>
      <c r="X661">
        <v>1.3306</v>
      </c>
      <c r="Y661">
        <v>117.62</v>
      </c>
      <c r="Z661">
        <v>76.819999999999993</v>
      </c>
      <c r="AA661">
        <v>81.96</v>
      </c>
      <c r="AB661">
        <v>0</v>
      </c>
      <c r="AC661">
        <v>1541</v>
      </c>
      <c r="AD661">
        <v>0</v>
      </c>
      <c r="AE661">
        <v>0</v>
      </c>
      <c r="AF661">
        <v>0</v>
      </c>
      <c r="AG661">
        <v>0</v>
      </c>
      <c r="AH661">
        <v>0.92</v>
      </c>
      <c r="AI661">
        <v>2.17</v>
      </c>
      <c r="AJ661" s="101">
        <f ca="1">IF(AND(MAX(OFFSET(OFFSET(D660,0,$AJ$6),-$AJ$5,0):OFFSET(D660,0,$AJ$6))&lt;OFFSET(D660,1,$AJ$6)),1,IF(AND(MIN(OFFSET(OFFSET(D660,0,$AJ$6),-$AJ$5,0):OFFSET(D660,0,$AJ$6))&gt;OFFSET(D660,1,$AJ$6)),-1,AJ660))</f>
        <v>1</v>
      </c>
      <c r="AK661" s="101">
        <f ca="1">IF(AND(MAX(OFFSET(U660,-$AK$5,0):U660)&lt;U661),1,IF(AND(MIN(OFFSET(U660,-$AK$5,0):U660)&gt;U661),-1,AK660))</f>
        <v>-1</v>
      </c>
      <c r="AL661" s="101">
        <f ca="1">IF(AND(MAX(OFFSET(AI660,-$AL$5,0):AI660)&lt;AI661),1,IF(AND(MIN(OFFSET(AI660,-$AL$5,0):AI660)&gt;AI661),-1,AL660))</f>
        <v>-1</v>
      </c>
      <c r="AM661" s="101">
        <f ca="1">IF(AND(MAX(OFFSET(V660,-$AM$5,0):V660)&lt;V661),1,IF(AND(MIN(OFFSET(V660,-$AM$5,0):V660)&gt;V661),-1,AM660))</f>
        <v>-1</v>
      </c>
      <c r="AN661" s="101">
        <f ca="1">IF(AND(MAX(OFFSET(AA660,-$AN$5,0):AA660)&lt;AA661),1,IF(AND(MIN(OFFSET(AA660,-$AN$5,0):AA660)&gt;AA661),-1,AN660))</f>
        <v>1</v>
      </c>
      <c r="AO661" s="101">
        <f ca="1">IF(AND(MAX(OFFSET(Y660,-$AP$5,0):Y660)&lt;Y661),1,IF(AND(MIN(OFFSET(Y660,-$AP$5,0):Y660)&gt;Y661),-1,AO660))</f>
        <v>1</v>
      </c>
      <c r="AP661" s="101">
        <f ca="1">IF(AND(MAX(OFFSET(Z660,-$AP$5,0):Z660)&lt;Z661),1,IF(AND(MIN(OFFSET(Z660,-$AP$5,0):Z660)&gt;Z661),-1,AP660))</f>
        <v>1</v>
      </c>
      <c r="AQ661" s="1">
        <v>4436</v>
      </c>
      <c r="AR661" s="1">
        <v>4456</v>
      </c>
      <c r="AS661" s="1">
        <v>4426</v>
      </c>
      <c r="AT661" s="1">
        <v>4440</v>
      </c>
      <c r="AU661" s="1">
        <v>4436</v>
      </c>
      <c r="AV661" s="1">
        <v>4531</v>
      </c>
      <c r="AW661" s="1">
        <v>4410</v>
      </c>
      <c r="AX661" s="1">
        <v>4525</v>
      </c>
      <c r="AY661">
        <f t="shared" si="18"/>
        <v>83</v>
      </c>
      <c r="AZ661">
        <f t="shared" si="19"/>
        <v>384</v>
      </c>
      <c r="BA661">
        <f t="shared" ca="1" si="25"/>
        <v>83</v>
      </c>
      <c r="BB661">
        <f t="shared" ca="1" si="20"/>
        <v>365</v>
      </c>
      <c r="BC661">
        <f t="shared" si="21"/>
        <v>0</v>
      </c>
      <c r="BD661">
        <f t="shared" si="22"/>
        <v>439</v>
      </c>
      <c r="BE661">
        <f t="shared" ca="1" si="23"/>
        <v>0</v>
      </c>
      <c r="BF661">
        <f t="shared" ca="1" si="24"/>
        <v>439</v>
      </c>
    </row>
    <row r="662" spans="1:58">
      <c r="A662" s="47">
        <v>2011</v>
      </c>
      <c r="B662" s="47">
        <v>4</v>
      </c>
      <c r="C662" s="98">
        <v>40786</v>
      </c>
      <c r="D662">
        <v>11613.53</v>
      </c>
      <c r="E662">
        <v>1218.8900000000001</v>
      </c>
      <c r="F662">
        <v>2579.46</v>
      </c>
      <c r="G662">
        <v>8960</v>
      </c>
      <c r="H662">
        <v>5380</v>
      </c>
      <c r="I662">
        <v>5763</v>
      </c>
      <c r="J662">
        <v>0</v>
      </c>
      <c r="K662">
        <v>0</v>
      </c>
      <c r="L662">
        <v>1829.3</v>
      </c>
      <c r="M662">
        <v>41.58</v>
      </c>
      <c r="N662">
        <v>1856.2</v>
      </c>
      <c r="O662">
        <v>88.81</v>
      </c>
      <c r="P662">
        <v>757</v>
      </c>
      <c r="Q662">
        <v>1449</v>
      </c>
      <c r="R662">
        <v>11613.53</v>
      </c>
      <c r="S662">
        <v>1218.8900000000001</v>
      </c>
      <c r="T662">
        <v>2579.46</v>
      </c>
      <c r="U662">
        <v>31.62</v>
      </c>
      <c r="V662">
        <v>2.2200000000000002</v>
      </c>
      <c r="W662">
        <v>0.95</v>
      </c>
      <c r="X662">
        <v>1.3328</v>
      </c>
      <c r="Y662">
        <v>116.42</v>
      </c>
      <c r="Z662">
        <v>76.819999999999993</v>
      </c>
      <c r="AA662">
        <v>81.96</v>
      </c>
      <c r="AB662">
        <v>0</v>
      </c>
      <c r="AC662">
        <v>1537</v>
      </c>
      <c r="AD662">
        <v>0</v>
      </c>
      <c r="AE662">
        <v>0</v>
      </c>
      <c r="AF662">
        <v>0</v>
      </c>
      <c r="AG662">
        <v>0</v>
      </c>
      <c r="AH662">
        <v>0.95</v>
      </c>
      <c r="AI662">
        <v>2.21</v>
      </c>
      <c r="AJ662" s="101">
        <f ca="1">IF(AND(MAX(OFFSET(OFFSET(D661,0,$AJ$6),-$AJ$5,0):OFFSET(D661,0,$AJ$6))&lt;OFFSET(D661,1,$AJ$6)),1,IF(AND(MIN(OFFSET(OFFSET(D661,0,$AJ$6),-$AJ$5,0):OFFSET(D661,0,$AJ$6))&gt;OFFSET(D661,1,$AJ$6)),-1,AJ661))</f>
        <v>1</v>
      </c>
      <c r="AK662" s="101">
        <f ca="1">IF(AND(MAX(OFFSET(U661,-$AK$5,0):U661)&lt;U662),1,IF(AND(MIN(OFFSET(U661,-$AK$5,0):U661)&gt;U662),-1,AK661))</f>
        <v>-1</v>
      </c>
      <c r="AL662" s="101">
        <f ca="1">IF(AND(MAX(OFFSET(AI661,-$AL$5,0):AI661)&lt;AI662),1,IF(AND(MIN(OFFSET(AI661,-$AL$5,0):AI661)&gt;AI662),-1,AL661))</f>
        <v>-1</v>
      </c>
      <c r="AM662" s="101">
        <f ca="1">IF(AND(MAX(OFFSET(V661,-$AM$5,0):V661)&lt;V662),1,IF(AND(MIN(OFFSET(V661,-$AM$5,0):V661)&gt;V662),-1,AM661))</f>
        <v>-1</v>
      </c>
      <c r="AN662" s="101">
        <f ca="1">IF(AND(MAX(OFFSET(AA661,-$AN$5,0):AA661)&lt;AA662),1,IF(AND(MIN(OFFSET(AA661,-$AN$5,0):AA661)&gt;AA662),-1,AN661))</f>
        <v>1</v>
      </c>
      <c r="AO662" s="101">
        <f ca="1">IF(AND(MAX(OFFSET(Y661,-$AP$5,0):Y661)&lt;Y662),1,IF(AND(MIN(OFFSET(Y661,-$AP$5,0):Y661)&gt;Y662),-1,AO661))</f>
        <v>1</v>
      </c>
      <c r="AP662" s="101">
        <f ca="1">IF(AND(MAX(OFFSET(Z661,-$AP$5,0):Z661)&lt;Z662),1,IF(AND(MIN(OFFSET(Z661,-$AP$5,0):Z661)&gt;Z662),-1,AP661))</f>
        <v>1</v>
      </c>
      <c r="AQ662" s="1">
        <v>4519</v>
      </c>
      <c r="AR662" s="1">
        <v>4525</v>
      </c>
      <c r="AS662" s="1">
        <v>4508</v>
      </c>
      <c r="AT662" s="1">
        <v>4522</v>
      </c>
      <c r="AU662" s="1">
        <v>4505</v>
      </c>
      <c r="AV662" s="1">
        <v>4530</v>
      </c>
      <c r="AW662" s="1">
        <v>4471</v>
      </c>
      <c r="AX662" s="1">
        <v>4495</v>
      </c>
      <c r="AY662">
        <f t="shared" si="18"/>
        <v>9</v>
      </c>
      <c r="AZ662">
        <f t="shared" si="19"/>
        <v>393</v>
      </c>
      <c r="BA662">
        <f t="shared" ca="1" si="25"/>
        <v>9</v>
      </c>
      <c r="BB662">
        <f t="shared" ca="1" si="20"/>
        <v>374</v>
      </c>
      <c r="BC662">
        <f t="shared" si="21"/>
        <v>-14</v>
      </c>
      <c r="BD662">
        <f t="shared" si="22"/>
        <v>425</v>
      </c>
      <c r="BE662">
        <f t="shared" ca="1" si="23"/>
        <v>-14</v>
      </c>
      <c r="BF662">
        <f t="shared" ca="1" si="24"/>
        <v>425</v>
      </c>
    </row>
    <row r="663" spans="1:58">
      <c r="A663" s="47">
        <v>2011</v>
      </c>
      <c r="B663" s="47">
        <v>5</v>
      </c>
      <c r="C663" s="98">
        <v>40787</v>
      </c>
      <c r="D663">
        <v>11493.57</v>
      </c>
      <c r="E663">
        <v>1204.42</v>
      </c>
      <c r="F663">
        <v>2546.04</v>
      </c>
      <c r="G663">
        <v>9060</v>
      </c>
      <c r="H663">
        <v>5354</v>
      </c>
      <c r="I663">
        <v>5677</v>
      </c>
      <c r="J663">
        <v>0</v>
      </c>
      <c r="K663">
        <v>0</v>
      </c>
      <c r="L663">
        <v>1826.7</v>
      </c>
      <c r="M663">
        <v>41.6</v>
      </c>
      <c r="N663">
        <v>1852.9</v>
      </c>
      <c r="O663">
        <v>88.93</v>
      </c>
      <c r="P663">
        <v>728</v>
      </c>
      <c r="Q663">
        <v>1424</v>
      </c>
      <c r="R663">
        <v>11493.57</v>
      </c>
      <c r="S663">
        <v>1204.42</v>
      </c>
      <c r="T663">
        <v>2546.04</v>
      </c>
      <c r="U663">
        <v>31.82</v>
      </c>
      <c r="V663">
        <v>2.15</v>
      </c>
      <c r="W663">
        <v>0.91</v>
      </c>
      <c r="X663">
        <v>1.3438000000000001</v>
      </c>
      <c r="Y663">
        <v>116.48</v>
      </c>
      <c r="Z663">
        <v>76.64</v>
      </c>
      <c r="AA663">
        <v>82.55</v>
      </c>
      <c r="AB663">
        <v>0</v>
      </c>
      <c r="AC663">
        <v>1619</v>
      </c>
      <c r="AD663">
        <v>0</v>
      </c>
      <c r="AE663">
        <v>0</v>
      </c>
      <c r="AF663">
        <v>0</v>
      </c>
      <c r="AG663">
        <v>0</v>
      </c>
      <c r="AH663">
        <v>0.9</v>
      </c>
      <c r="AI663">
        <v>2.14</v>
      </c>
      <c r="AJ663" s="101">
        <f ca="1">IF(AND(MAX(OFFSET(OFFSET(D662,0,$AJ$6),-$AJ$5,0):OFFSET(D662,0,$AJ$6))&lt;OFFSET(D662,1,$AJ$6)),1,IF(AND(MIN(OFFSET(OFFSET(D662,0,$AJ$6),-$AJ$5,0):OFFSET(D662,0,$AJ$6))&gt;OFFSET(D662,1,$AJ$6)),-1,AJ662))</f>
        <v>1</v>
      </c>
      <c r="AK663" s="101">
        <f ca="1">IF(AND(MAX(OFFSET(U662,-$AK$5,0):U662)&lt;U663),1,IF(AND(MIN(OFFSET(U662,-$AK$5,0):U662)&gt;U663),-1,AK662))</f>
        <v>-1</v>
      </c>
      <c r="AL663" s="101">
        <f ca="1">IF(AND(MAX(OFFSET(AI662,-$AL$5,0):AI662)&lt;AI663),1,IF(AND(MIN(OFFSET(AI662,-$AL$5,0):AI662)&gt;AI663),-1,AL662))</f>
        <v>-1</v>
      </c>
      <c r="AM663" s="101">
        <f ca="1">IF(AND(MAX(OFFSET(V662,-$AM$5,0):V662)&lt;V663),1,IF(AND(MIN(OFFSET(V662,-$AM$5,0):V662)&gt;V663),-1,AM662))</f>
        <v>-1</v>
      </c>
      <c r="AN663" s="101">
        <f ca="1">IF(AND(MAX(OFFSET(AA662,-$AN$5,0):AA662)&lt;AA663),1,IF(AND(MIN(OFFSET(AA662,-$AN$5,0):AA662)&gt;AA663),-1,AN662))</f>
        <v>1</v>
      </c>
      <c r="AO663" s="101">
        <f ca="1">IF(AND(MAX(OFFSET(Y662,-$AP$5,0):Y662)&lt;Y663),1,IF(AND(MIN(OFFSET(Y662,-$AP$5,0):Y662)&gt;Y663),-1,AO662))</f>
        <v>1</v>
      </c>
      <c r="AP663" s="101">
        <f ca="1">IF(AND(MAX(OFFSET(Z662,-$AP$5,0):Z662)&lt;Z663),1,IF(AND(MIN(OFFSET(Z662,-$AP$5,0):Z662)&gt;Z663),-1,AP662))</f>
        <v>1</v>
      </c>
      <c r="AQ663" s="1">
        <v>4514</v>
      </c>
      <c r="AR663" s="1">
        <v>4526</v>
      </c>
      <c r="AS663" s="1">
        <v>4494</v>
      </c>
      <c r="AT663" s="1">
        <v>4499</v>
      </c>
      <c r="AU663" s="1">
        <v>4519</v>
      </c>
      <c r="AV663" s="1">
        <v>4538</v>
      </c>
      <c r="AW663" s="1">
        <v>4500</v>
      </c>
      <c r="AX663" s="1">
        <v>4520</v>
      </c>
      <c r="AY663">
        <f t="shared" si="18"/>
        <v>1</v>
      </c>
      <c r="AZ663">
        <f t="shared" si="19"/>
        <v>394</v>
      </c>
      <c r="BA663">
        <f t="shared" ca="1" si="25"/>
        <v>1</v>
      </c>
      <c r="BB663">
        <f t="shared" ca="1" si="20"/>
        <v>375</v>
      </c>
      <c r="BC663">
        <f t="shared" si="21"/>
        <v>5</v>
      </c>
      <c r="BD663">
        <f t="shared" si="22"/>
        <v>430</v>
      </c>
      <c r="BE663">
        <f t="shared" ca="1" si="23"/>
        <v>5</v>
      </c>
      <c r="BF663">
        <f t="shared" ca="1" si="24"/>
        <v>430</v>
      </c>
    </row>
    <row r="664" spans="1:58">
      <c r="A664" s="47">
        <v>2011</v>
      </c>
      <c r="B664" s="47">
        <v>6</v>
      </c>
      <c r="C664" s="98">
        <v>40788</v>
      </c>
      <c r="D664">
        <v>11240.26</v>
      </c>
      <c r="E664">
        <v>1173.97</v>
      </c>
      <c r="F664">
        <v>2480.33</v>
      </c>
      <c r="G664">
        <v>8940</v>
      </c>
      <c r="H664">
        <v>5354</v>
      </c>
      <c r="I664">
        <v>5677</v>
      </c>
      <c r="J664">
        <v>0</v>
      </c>
      <c r="K664">
        <v>0</v>
      </c>
      <c r="L664">
        <v>1874.4</v>
      </c>
      <c r="M664">
        <v>43.27</v>
      </c>
      <c r="N664">
        <v>1884.8</v>
      </c>
      <c r="O664">
        <v>86.45</v>
      </c>
      <c r="P664">
        <v>760</v>
      </c>
      <c r="Q664">
        <v>1445</v>
      </c>
      <c r="R664">
        <v>11240.26</v>
      </c>
      <c r="S664">
        <v>1173.97</v>
      </c>
      <c r="T664">
        <v>2480.33</v>
      </c>
      <c r="U664">
        <v>33.92</v>
      </c>
      <c r="V664">
        <v>2</v>
      </c>
      <c r="W664">
        <v>0.87</v>
      </c>
      <c r="X664">
        <v>1.3462000000000001</v>
      </c>
      <c r="Y664">
        <v>115.2</v>
      </c>
      <c r="Z664">
        <v>76.92</v>
      </c>
      <c r="AA664">
        <v>81.819999999999993</v>
      </c>
      <c r="AB664">
        <v>0</v>
      </c>
      <c r="AC664">
        <v>1740</v>
      </c>
      <c r="AD664">
        <v>0</v>
      </c>
      <c r="AE664">
        <v>0</v>
      </c>
      <c r="AF664">
        <v>0</v>
      </c>
      <c r="AG664">
        <v>0</v>
      </c>
      <c r="AH664">
        <v>0.87</v>
      </c>
      <c r="AI664">
        <v>1.99</v>
      </c>
      <c r="AJ664" s="101">
        <f ca="1">IF(AND(MAX(OFFSET(OFFSET(D663,0,$AJ$6),-$AJ$5,0):OFFSET(D663,0,$AJ$6))&lt;OFFSET(D663,1,$AJ$6)),1,IF(AND(MIN(OFFSET(OFFSET(D663,0,$AJ$6),-$AJ$5,0):OFFSET(D663,0,$AJ$6))&gt;OFFSET(D663,1,$AJ$6)),-1,AJ663))</f>
        <v>1</v>
      </c>
      <c r="AK664" s="101">
        <f ca="1">IF(AND(MAX(OFFSET(U663,-$AK$5,0):U663)&lt;U664),1,IF(AND(MIN(OFFSET(U663,-$AK$5,0):U663)&gt;U664),-1,AK663))</f>
        <v>1</v>
      </c>
      <c r="AL664" s="101">
        <f ca="1">IF(AND(MAX(OFFSET(AI663,-$AL$5,0):AI663)&lt;AI664),1,IF(AND(MIN(OFFSET(AI663,-$AL$5,0):AI663)&gt;AI664),-1,AL663))</f>
        <v>-1</v>
      </c>
      <c r="AM664" s="101">
        <f ca="1">IF(AND(MAX(OFFSET(V663,-$AM$5,0):V663)&lt;V664),1,IF(AND(MIN(OFFSET(V663,-$AM$5,0):V663)&gt;V664),-1,AM663))</f>
        <v>-1</v>
      </c>
      <c r="AN664" s="101">
        <f ca="1">IF(AND(MAX(OFFSET(AA663,-$AN$5,0):AA663)&lt;AA664),1,IF(AND(MIN(OFFSET(AA663,-$AN$5,0):AA663)&gt;AA664),-1,AN663))</f>
        <v>1</v>
      </c>
      <c r="AO664" s="101">
        <f ca="1">IF(AND(MAX(OFFSET(Y663,-$AP$5,0):Y663)&lt;Y664),1,IF(AND(MIN(OFFSET(Y663,-$AP$5,0):Y663)&gt;Y664),-1,AO663))</f>
        <v>1</v>
      </c>
      <c r="AP664" s="101">
        <f ca="1">IF(AND(MAX(OFFSET(Z663,-$AP$5,0):Z663)&lt;Z664),1,IF(AND(MIN(OFFSET(Z663,-$AP$5,0):Z663)&gt;Z664),-1,AP663))</f>
        <v>1</v>
      </c>
      <c r="AQ664" s="1">
        <v>4520</v>
      </c>
      <c r="AR664" s="1">
        <v>4531</v>
      </c>
      <c r="AS664" s="1">
        <v>4517</v>
      </c>
      <c r="AT664" s="1">
        <v>4527</v>
      </c>
      <c r="AU664" s="1">
        <v>4579</v>
      </c>
      <c r="AV664" s="1">
        <v>4642</v>
      </c>
      <c r="AW664" s="1">
        <v>4562</v>
      </c>
      <c r="AX664" s="1">
        <v>4640</v>
      </c>
      <c r="AY664">
        <f t="shared" si="18"/>
        <v>82</v>
      </c>
      <c r="AZ664">
        <f t="shared" si="19"/>
        <v>476</v>
      </c>
      <c r="BA664">
        <f t="shared" ca="1" si="25"/>
        <v>82</v>
      </c>
      <c r="BB664">
        <f t="shared" ca="1" si="20"/>
        <v>457</v>
      </c>
      <c r="BC664">
        <f t="shared" si="21"/>
        <v>59</v>
      </c>
      <c r="BD664">
        <f t="shared" si="22"/>
        <v>489</v>
      </c>
      <c r="BE664">
        <f t="shared" ca="1" si="23"/>
        <v>59</v>
      </c>
      <c r="BF664">
        <f t="shared" ca="1" si="24"/>
        <v>489</v>
      </c>
    </row>
    <row r="665" spans="1:58">
      <c r="A665" s="47">
        <v>2011</v>
      </c>
      <c r="B665" s="47">
        <v>2</v>
      </c>
      <c r="C665" s="98">
        <v>40791</v>
      </c>
      <c r="D665">
        <v>11240.26</v>
      </c>
      <c r="E665">
        <v>1173.97</v>
      </c>
      <c r="F665">
        <v>2480.33</v>
      </c>
      <c r="G665">
        <v>8770</v>
      </c>
      <c r="H665">
        <v>5074</v>
      </c>
      <c r="I665">
        <v>5229</v>
      </c>
      <c r="J665">
        <v>0</v>
      </c>
      <c r="K665">
        <v>0</v>
      </c>
      <c r="L665">
        <v>1900.6</v>
      </c>
      <c r="M665">
        <v>42.92</v>
      </c>
      <c r="N665">
        <v>1893.5</v>
      </c>
      <c r="O665">
        <v>83.6</v>
      </c>
      <c r="P665">
        <v>760</v>
      </c>
      <c r="Q665">
        <v>1445</v>
      </c>
      <c r="R665">
        <v>11240.26</v>
      </c>
      <c r="S665">
        <v>1173.97</v>
      </c>
      <c r="T665">
        <v>2480.33</v>
      </c>
      <c r="U665">
        <v>33.92</v>
      </c>
      <c r="V665">
        <v>2</v>
      </c>
      <c r="W665">
        <v>0.87</v>
      </c>
      <c r="X665">
        <v>1.3462000000000001</v>
      </c>
      <c r="Y665">
        <v>115.58</v>
      </c>
      <c r="Z665">
        <v>76.92</v>
      </c>
      <c r="AA665">
        <v>81.819999999999993</v>
      </c>
      <c r="AB665">
        <v>0</v>
      </c>
      <c r="AC665">
        <v>1740</v>
      </c>
      <c r="AD665">
        <v>0</v>
      </c>
      <c r="AE665">
        <v>0</v>
      </c>
      <c r="AF665">
        <v>0</v>
      </c>
      <c r="AG665">
        <v>0</v>
      </c>
      <c r="AH665">
        <v>0.87</v>
      </c>
      <c r="AI665">
        <v>1.99</v>
      </c>
      <c r="AJ665" s="101">
        <f ca="1">IF(AND(MAX(OFFSET(OFFSET(D664,0,$AJ$6),-$AJ$5,0):OFFSET(D664,0,$AJ$6))&lt;OFFSET(D664,1,$AJ$6)),1,IF(AND(MIN(OFFSET(OFFSET(D664,0,$AJ$6),-$AJ$5,0):OFFSET(D664,0,$AJ$6))&gt;OFFSET(D664,1,$AJ$6)),-1,AJ664))</f>
        <v>1</v>
      </c>
      <c r="AK665" s="101">
        <f ca="1">IF(AND(MAX(OFFSET(U664,-$AK$5,0):U664)&lt;U665),1,IF(AND(MIN(OFFSET(U664,-$AK$5,0):U664)&gt;U665),-1,AK664))</f>
        <v>1</v>
      </c>
      <c r="AL665" s="101">
        <f ca="1">IF(AND(MAX(OFFSET(AI664,-$AL$5,0):AI664)&lt;AI665),1,IF(AND(MIN(OFFSET(AI664,-$AL$5,0):AI664)&gt;AI665),-1,AL664))</f>
        <v>-1</v>
      </c>
      <c r="AM665" s="101">
        <f ca="1">IF(AND(MAX(OFFSET(V664,-$AM$5,0):V664)&lt;V665),1,IF(AND(MIN(OFFSET(V664,-$AM$5,0):V664)&gt;V665),-1,AM664))</f>
        <v>-1</v>
      </c>
      <c r="AN665" s="101">
        <f ca="1">IF(AND(MAX(OFFSET(AA664,-$AN$5,0):AA664)&lt;AA665),1,IF(AND(MIN(OFFSET(AA664,-$AN$5,0):AA664)&gt;AA665),-1,AN664))</f>
        <v>1</v>
      </c>
      <c r="AO665" s="101">
        <f ca="1">IF(AND(MAX(OFFSET(Y664,-$AP$5,0):Y664)&lt;Y665),1,IF(AND(MIN(OFFSET(Y664,-$AP$5,0):Y664)&gt;Y665),-1,AO664))</f>
        <v>1</v>
      </c>
      <c r="AP665" s="101">
        <f ca="1">IF(AND(MAX(OFFSET(Z664,-$AP$5,0):Z664)&lt;Z665),1,IF(AND(MIN(OFFSET(Z664,-$AP$5,0):Z664)&gt;Z665),-1,AP664))</f>
        <v>1</v>
      </c>
      <c r="AQ665" s="1">
        <v>4661</v>
      </c>
      <c r="AR665" s="1">
        <v>4671</v>
      </c>
      <c r="AS665" s="1">
        <v>4631</v>
      </c>
      <c r="AT665" s="1">
        <v>4640</v>
      </c>
      <c r="AU665" s="1">
        <v>4678</v>
      </c>
      <c r="AV665" s="1">
        <v>4707</v>
      </c>
      <c r="AW665" s="1">
        <v>4659</v>
      </c>
      <c r="AX665" s="1">
        <v>4705</v>
      </c>
      <c r="AY665">
        <f t="shared" si="18"/>
        <v>21</v>
      </c>
      <c r="AZ665">
        <f t="shared" si="19"/>
        <v>497</v>
      </c>
      <c r="BA665">
        <f t="shared" ca="1" si="25"/>
        <v>21</v>
      </c>
      <c r="BB665">
        <f t="shared" ca="1" si="20"/>
        <v>478</v>
      </c>
      <c r="BC665">
        <f t="shared" si="21"/>
        <v>17</v>
      </c>
      <c r="BD665">
        <f t="shared" si="22"/>
        <v>506</v>
      </c>
      <c r="BE665">
        <f t="shared" ca="1" si="23"/>
        <v>17</v>
      </c>
      <c r="BF665">
        <f t="shared" ca="1" si="24"/>
        <v>506</v>
      </c>
    </row>
    <row r="666" spans="1:58">
      <c r="A666" s="47">
        <v>2011</v>
      </c>
      <c r="B666" s="47">
        <v>3</v>
      </c>
      <c r="C666" s="98">
        <v>40792</v>
      </c>
      <c r="D666">
        <v>11139.3</v>
      </c>
      <c r="E666">
        <v>1165.24</v>
      </c>
      <c r="F666">
        <v>2473.83</v>
      </c>
      <c r="G666">
        <v>8610</v>
      </c>
      <c r="H666">
        <v>5216</v>
      </c>
      <c r="I666">
        <v>5250</v>
      </c>
      <c r="J666">
        <v>0</v>
      </c>
      <c r="K666">
        <v>0</v>
      </c>
      <c r="L666">
        <v>1870.6</v>
      </c>
      <c r="M666">
        <v>42.05</v>
      </c>
      <c r="N666">
        <v>1858.2</v>
      </c>
      <c r="O666">
        <v>86.02</v>
      </c>
      <c r="P666">
        <v>755</v>
      </c>
      <c r="Q666">
        <v>1422</v>
      </c>
      <c r="R666">
        <v>11139.3</v>
      </c>
      <c r="S666">
        <v>1165.24</v>
      </c>
      <c r="T666">
        <v>2473.83</v>
      </c>
      <c r="U666">
        <v>37</v>
      </c>
      <c r="V666">
        <v>1.98</v>
      </c>
      <c r="W666">
        <v>0.88</v>
      </c>
      <c r="X666">
        <v>1.3406</v>
      </c>
      <c r="Y666">
        <v>116.16</v>
      </c>
      <c r="Z666">
        <v>76.88</v>
      </c>
      <c r="AA666">
        <v>81.5</v>
      </c>
      <c r="AB666">
        <v>0</v>
      </c>
      <c r="AC666">
        <v>1750</v>
      </c>
      <c r="AD666">
        <v>0</v>
      </c>
      <c r="AE666">
        <v>0</v>
      </c>
      <c r="AF666">
        <v>0</v>
      </c>
      <c r="AG666">
        <v>0</v>
      </c>
      <c r="AH666">
        <v>0.88</v>
      </c>
      <c r="AI666">
        <v>1.97</v>
      </c>
      <c r="AJ666" s="101">
        <f ca="1">IF(AND(MAX(OFFSET(OFFSET(D665,0,$AJ$6),-$AJ$5,0):OFFSET(D665,0,$AJ$6))&lt;OFFSET(D665,1,$AJ$6)),1,IF(AND(MIN(OFFSET(OFFSET(D665,0,$AJ$6),-$AJ$5,0):OFFSET(D665,0,$AJ$6))&gt;OFFSET(D665,1,$AJ$6)),-1,AJ665))</f>
        <v>1</v>
      </c>
      <c r="AK666" s="101">
        <f ca="1">IF(AND(MAX(OFFSET(U665,-$AK$5,0):U665)&lt;U666),1,IF(AND(MIN(OFFSET(U665,-$AK$5,0):U665)&gt;U666),-1,AK665))</f>
        <v>1</v>
      </c>
      <c r="AL666" s="101">
        <f ca="1">IF(AND(MAX(OFFSET(AI665,-$AL$5,0):AI665)&lt;AI666),1,IF(AND(MIN(OFFSET(AI665,-$AL$5,0):AI665)&gt;AI666),-1,AL665))</f>
        <v>-1</v>
      </c>
      <c r="AM666" s="101">
        <f ca="1">IF(AND(MAX(OFFSET(V665,-$AM$5,0):V665)&lt;V666),1,IF(AND(MIN(OFFSET(V665,-$AM$5,0):V665)&gt;V666),-1,AM665))</f>
        <v>-1</v>
      </c>
      <c r="AN666" s="101">
        <f ca="1">IF(AND(MAX(OFFSET(AA665,-$AN$5,0):AA665)&lt;AA666),1,IF(AND(MIN(OFFSET(AA665,-$AN$5,0):AA665)&gt;AA666),-1,AN665))</f>
        <v>-1</v>
      </c>
      <c r="AO666" s="101">
        <f ca="1">IF(AND(MAX(OFFSET(Y665,-$AP$5,0):Y665)&lt;Y666),1,IF(AND(MIN(OFFSET(Y665,-$AP$5,0):Y665)&gt;Y666),-1,AO665))</f>
        <v>1</v>
      </c>
      <c r="AP666" s="101">
        <f ca="1">IF(AND(MAX(OFFSET(Z665,-$AP$5,0):Z665)&lt;Z666),1,IF(AND(MIN(OFFSET(Z665,-$AP$5,0):Z665)&gt;Z666),-1,AP665))</f>
        <v>1</v>
      </c>
      <c r="AQ666" s="1">
        <v>4699</v>
      </c>
      <c r="AR666" s="1">
        <v>4749</v>
      </c>
      <c r="AS666" s="1">
        <v>4688</v>
      </c>
      <c r="AT666" s="1">
        <v>4746</v>
      </c>
      <c r="AU666" s="1">
        <v>4676</v>
      </c>
      <c r="AV666" s="1">
        <v>4754</v>
      </c>
      <c r="AW666" s="1">
        <v>4635</v>
      </c>
      <c r="AX666" s="1">
        <v>4700</v>
      </c>
      <c r="AY666">
        <f t="shared" si="18"/>
        <v>5</v>
      </c>
      <c r="AZ666">
        <f t="shared" si="19"/>
        <v>502</v>
      </c>
      <c r="BA666">
        <f t="shared" ca="1" si="25"/>
        <v>5</v>
      </c>
      <c r="BB666">
        <f t="shared" ca="1" si="20"/>
        <v>483</v>
      </c>
      <c r="BC666">
        <f t="shared" si="21"/>
        <v>-23</v>
      </c>
      <c r="BD666">
        <f t="shared" si="22"/>
        <v>483</v>
      </c>
      <c r="BE666">
        <f t="shared" ca="1" si="23"/>
        <v>-23</v>
      </c>
      <c r="BF666">
        <f t="shared" ca="1" si="24"/>
        <v>483</v>
      </c>
    </row>
    <row r="667" spans="1:58">
      <c r="A667" s="47">
        <v>2011</v>
      </c>
      <c r="B667" s="47">
        <v>4</v>
      </c>
      <c r="C667" s="98">
        <v>40793</v>
      </c>
      <c r="D667">
        <v>11414.86</v>
      </c>
      <c r="E667">
        <v>1198.6199999999999</v>
      </c>
      <c r="F667">
        <v>2548.94</v>
      </c>
      <c r="G667">
        <v>8780</v>
      </c>
      <c r="H667">
        <v>5339</v>
      </c>
      <c r="I667">
        <v>5441</v>
      </c>
      <c r="J667">
        <v>0</v>
      </c>
      <c r="K667">
        <v>0</v>
      </c>
      <c r="L667">
        <v>1814.9</v>
      </c>
      <c r="M667">
        <v>41.625</v>
      </c>
      <c r="N667">
        <v>1828.7</v>
      </c>
      <c r="O667">
        <v>89.34</v>
      </c>
      <c r="P667">
        <v>748</v>
      </c>
      <c r="Q667">
        <v>1420</v>
      </c>
      <c r="R667">
        <v>11414.86</v>
      </c>
      <c r="S667">
        <v>1198.6199999999999</v>
      </c>
      <c r="T667">
        <v>2548.94</v>
      </c>
      <c r="U667">
        <v>33.380000000000003</v>
      </c>
      <c r="V667">
        <v>2.04</v>
      </c>
      <c r="W667">
        <v>0.91</v>
      </c>
      <c r="X667">
        <v>1.3385</v>
      </c>
      <c r="Y667">
        <v>114.79</v>
      </c>
      <c r="Z667">
        <v>77.650000000000006</v>
      </c>
      <c r="AA667">
        <v>82.37</v>
      </c>
      <c r="AB667">
        <v>0</v>
      </c>
      <c r="AC667">
        <v>1767</v>
      </c>
      <c r="AD667">
        <v>0</v>
      </c>
      <c r="AE667">
        <v>0</v>
      </c>
      <c r="AF667">
        <v>0</v>
      </c>
      <c r="AG667">
        <v>0</v>
      </c>
      <c r="AH667">
        <v>0.9</v>
      </c>
      <c r="AI667">
        <v>2.0299999999999998</v>
      </c>
      <c r="AJ667" s="101">
        <f ca="1">IF(AND(MAX(OFFSET(OFFSET(D666,0,$AJ$6),-$AJ$5,0):OFFSET(D666,0,$AJ$6))&lt;OFFSET(D666,1,$AJ$6)),1,IF(AND(MIN(OFFSET(OFFSET(D666,0,$AJ$6),-$AJ$5,0):OFFSET(D666,0,$AJ$6))&gt;OFFSET(D666,1,$AJ$6)),-1,AJ666))</f>
        <v>1</v>
      </c>
      <c r="AK667" s="101">
        <f ca="1">IF(AND(MAX(OFFSET(U666,-$AK$5,0):U666)&lt;U667),1,IF(AND(MIN(OFFSET(U666,-$AK$5,0):U666)&gt;U667),-1,AK666))</f>
        <v>-1</v>
      </c>
      <c r="AL667" s="101">
        <f ca="1">IF(AND(MAX(OFFSET(AI666,-$AL$5,0):AI666)&lt;AI667),1,IF(AND(MIN(OFFSET(AI666,-$AL$5,0):AI666)&gt;AI667),-1,AL666))</f>
        <v>-1</v>
      </c>
      <c r="AM667" s="101">
        <f ca="1">IF(AND(MAX(OFFSET(V666,-$AM$5,0):V666)&lt;V667),1,IF(AND(MIN(OFFSET(V666,-$AM$5,0):V666)&gt;V667),-1,AM666))</f>
        <v>-1</v>
      </c>
      <c r="AN667" s="101">
        <f ca="1">IF(AND(MAX(OFFSET(AA666,-$AN$5,0):AA666)&lt;AA667),1,IF(AND(MIN(OFFSET(AA666,-$AN$5,0):AA666)&gt;AA667),-1,AN666))</f>
        <v>-1</v>
      </c>
      <c r="AO667" s="101">
        <f ca="1">IF(AND(MAX(OFFSET(Y666,-$AP$5,0):Y666)&lt;Y667),1,IF(AND(MIN(OFFSET(Y666,-$AP$5,0):Y666)&gt;Y667),-1,AO666))</f>
        <v>-1</v>
      </c>
      <c r="AP667" s="101">
        <f ca="1">IF(AND(MAX(OFFSET(Z666,-$AP$5,0):Z666)&lt;Z667),1,IF(AND(MIN(OFFSET(Z666,-$AP$5,0):Z666)&gt;Z667),-1,AP666))</f>
        <v>1</v>
      </c>
      <c r="AQ667" s="1">
        <v>4681</v>
      </c>
      <c r="AR667" s="1">
        <v>4692</v>
      </c>
      <c r="AS667" s="1">
        <v>4546</v>
      </c>
      <c r="AT667" s="1">
        <v>4572</v>
      </c>
      <c r="AU667" s="1">
        <v>4588</v>
      </c>
      <c r="AV667" s="1">
        <v>4589</v>
      </c>
      <c r="AW667" s="1">
        <v>4474</v>
      </c>
      <c r="AX667" s="1">
        <v>4512</v>
      </c>
      <c r="AY667">
        <f t="shared" si="18"/>
        <v>-71</v>
      </c>
      <c r="AZ667">
        <f t="shared" si="19"/>
        <v>431</v>
      </c>
      <c r="BA667">
        <f t="shared" ca="1" si="25"/>
        <v>-71</v>
      </c>
      <c r="BB667">
        <f t="shared" ca="1" si="20"/>
        <v>412</v>
      </c>
      <c r="BC667">
        <f t="shared" si="21"/>
        <v>-93</v>
      </c>
      <c r="BD667">
        <f t="shared" si="22"/>
        <v>390</v>
      </c>
      <c r="BE667">
        <f t="shared" ca="1" si="23"/>
        <v>-93</v>
      </c>
      <c r="BF667">
        <f t="shared" ca="1" si="24"/>
        <v>390</v>
      </c>
    </row>
    <row r="668" spans="1:58">
      <c r="A668" s="47">
        <v>2011</v>
      </c>
      <c r="B668" s="47">
        <v>5</v>
      </c>
      <c r="C668" s="98">
        <v>40794</v>
      </c>
      <c r="D668">
        <v>11295.81</v>
      </c>
      <c r="E668">
        <v>1185.9000000000001</v>
      </c>
      <c r="F668">
        <v>2529.14</v>
      </c>
      <c r="G668">
        <v>8790</v>
      </c>
      <c r="H668">
        <v>5300</v>
      </c>
      <c r="I668">
        <v>5361</v>
      </c>
      <c r="J668">
        <v>0</v>
      </c>
      <c r="K668">
        <v>0</v>
      </c>
      <c r="L668">
        <v>1855.2</v>
      </c>
      <c r="M668">
        <v>42.314999999999998</v>
      </c>
      <c r="N668">
        <v>1854.5</v>
      </c>
      <c r="O668">
        <v>89.05</v>
      </c>
      <c r="P668">
        <v>734</v>
      </c>
      <c r="Q668">
        <v>1418</v>
      </c>
      <c r="R668">
        <v>11295.81</v>
      </c>
      <c r="S668">
        <v>1185.9000000000001</v>
      </c>
      <c r="T668">
        <v>2529.14</v>
      </c>
      <c r="U668">
        <v>34.32</v>
      </c>
      <c r="V668">
        <v>1.99</v>
      </c>
      <c r="W668">
        <v>0.87</v>
      </c>
      <c r="X668">
        <v>1.34</v>
      </c>
      <c r="Y668">
        <v>114.38</v>
      </c>
      <c r="Z668">
        <v>77.23</v>
      </c>
      <c r="AA668">
        <v>81.95</v>
      </c>
      <c r="AB668">
        <v>0</v>
      </c>
      <c r="AC668">
        <v>1744</v>
      </c>
      <c r="AD668">
        <v>0</v>
      </c>
      <c r="AE668">
        <v>0</v>
      </c>
      <c r="AF668">
        <v>0</v>
      </c>
      <c r="AG668">
        <v>0</v>
      </c>
      <c r="AH668">
        <v>0.86</v>
      </c>
      <c r="AI668">
        <v>1.98</v>
      </c>
      <c r="AJ668" s="101">
        <f ca="1">IF(AND(MAX(OFFSET(OFFSET(D667,0,$AJ$6),-$AJ$5,0):OFFSET(D667,0,$AJ$6))&lt;OFFSET(D667,1,$AJ$6)),1,IF(AND(MIN(OFFSET(OFFSET(D667,0,$AJ$6),-$AJ$5,0):OFFSET(D667,0,$AJ$6))&gt;OFFSET(D667,1,$AJ$6)),-1,AJ667))</f>
        <v>1</v>
      </c>
      <c r="AK668" s="101">
        <f ca="1">IF(AND(MAX(OFFSET(U667,-$AK$5,0):U667)&lt;U668),1,IF(AND(MIN(OFFSET(U667,-$AK$5,0):U667)&gt;U668),-1,AK667))</f>
        <v>-1</v>
      </c>
      <c r="AL668" s="101">
        <f ca="1">IF(AND(MAX(OFFSET(AI667,-$AL$5,0):AI667)&lt;AI668),1,IF(AND(MIN(OFFSET(AI667,-$AL$5,0):AI667)&gt;AI668),-1,AL667))</f>
        <v>-1</v>
      </c>
      <c r="AM668" s="101">
        <f ca="1">IF(AND(MAX(OFFSET(V667,-$AM$5,0):V667)&lt;V668),1,IF(AND(MIN(OFFSET(V667,-$AM$5,0):V667)&gt;V668),-1,AM667))</f>
        <v>-1</v>
      </c>
      <c r="AN668" s="101">
        <f ca="1">IF(AND(MAX(OFFSET(AA667,-$AN$5,0):AA667)&lt;AA668),1,IF(AND(MIN(OFFSET(AA667,-$AN$5,0):AA667)&gt;AA668),-1,AN667))</f>
        <v>-1</v>
      </c>
      <c r="AO668" s="101">
        <f ca="1">IF(AND(MAX(OFFSET(Y667,-$AP$5,0):Y667)&lt;Y668),1,IF(AND(MIN(OFFSET(Y667,-$AP$5,0):Y667)&gt;Y668),-1,AO667))</f>
        <v>-1</v>
      </c>
      <c r="AP668" s="101">
        <f ca="1">IF(AND(MAX(OFFSET(Z667,-$AP$5,0):Z667)&lt;Z668),1,IF(AND(MIN(OFFSET(Z667,-$AP$5,0):Z667)&gt;Z668),-1,AP667))</f>
        <v>1</v>
      </c>
      <c r="AQ668" s="1">
        <v>4517</v>
      </c>
      <c r="AR668" s="1">
        <v>4593</v>
      </c>
      <c r="AS668" s="1">
        <v>4515</v>
      </c>
      <c r="AT668" s="1">
        <v>4584</v>
      </c>
      <c r="AU668" s="1">
        <v>4577</v>
      </c>
      <c r="AV668" s="1">
        <v>4644</v>
      </c>
      <c r="AW668" s="1">
        <v>4550</v>
      </c>
      <c r="AX668" s="1">
        <v>4640</v>
      </c>
      <c r="AY668">
        <f t="shared" si="18"/>
        <v>77</v>
      </c>
      <c r="AZ668">
        <f t="shared" si="19"/>
        <v>508</v>
      </c>
      <c r="BA668">
        <f t="shared" ca="1" si="25"/>
        <v>77</v>
      </c>
      <c r="BB668">
        <f t="shared" ca="1" si="20"/>
        <v>489</v>
      </c>
      <c r="BC668">
        <f t="shared" si="21"/>
        <v>60</v>
      </c>
      <c r="BD668">
        <f t="shared" si="22"/>
        <v>450</v>
      </c>
      <c r="BE668">
        <f t="shared" ca="1" si="23"/>
        <v>60</v>
      </c>
      <c r="BF668">
        <f t="shared" ca="1" si="24"/>
        <v>450</v>
      </c>
    </row>
    <row r="669" spans="1:58">
      <c r="A669" s="47">
        <v>2011</v>
      </c>
      <c r="B669" s="47">
        <v>6</v>
      </c>
      <c r="C669" s="98">
        <v>40795</v>
      </c>
      <c r="D669">
        <v>10992.13</v>
      </c>
      <c r="E669">
        <v>1154.23</v>
      </c>
      <c r="F669">
        <v>2467.9899999999998</v>
      </c>
      <c r="G669">
        <v>8650</v>
      </c>
      <c r="H669">
        <v>5300</v>
      </c>
      <c r="I669">
        <v>5361</v>
      </c>
      <c r="J669">
        <v>0</v>
      </c>
      <c r="K669">
        <v>0</v>
      </c>
      <c r="L669">
        <v>1857.1</v>
      </c>
      <c r="M669">
        <v>41.615000000000002</v>
      </c>
      <c r="N669">
        <v>1837.9</v>
      </c>
      <c r="O669">
        <v>87.24</v>
      </c>
      <c r="P669">
        <v>736</v>
      </c>
      <c r="Q669">
        <v>1426</v>
      </c>
      <c r="R669">
        <v>10992.13</v>
      </c>
      <c r="S669">
        <v>1154.23</v>
      </c>
      <c r="T669">
        <v>2467.9899999999998</v>
      </c>
      <c r="U669">
        <v>38.520000000000003</v>
      </c>
      <c r="V669">
        <v>1.91</v>
      </c>
      <c r="W669">
        <v>0.81</v>
      </c>
      <c r="X669">
        <v>1.3406</v>
      </c>
      <c r="Y669">
        <v>114.47</v>
      </c>
      <c r="Z669">
        <v>77.489999999999995</v>
      </c>
      <c r="AA669">
        <v>81.2</v>
      </c>
      <c r="AB669">
        <v>110.93</v>
      </c>
      <c r="AC669">
        <v>1838</v>
      </c>
      <c r="AD669">
        <v>0</v>
      </c>
      <c r="AE669">
        <v>0</v>
      </c>
      <c r="AF669">
        <v>0</v>
      </c>
      <c r="AG669">
        <v>0</v>
      </c>
      <c r="AH669">
        <v>0.8</v>
      </c>
      <c r="AI669">
        <v>1.91</v>
      </c>
      <c r="AJ669" s="101">
        <f ca="1">IF(AND(MAX(OFFSET(OFFSET(D668,0,$AJ$6),-$AJ$5,0):OFFSET(D668,0,$AJ$6))&lt;OFFSET(D668,1,$AJ$6)),1,IF(AND(MIN(OFFSET(OFFSET(D668,0,$AJ$6),-$AJ$5,0):OFFSET(D668,0,$AJ$6))&gt;OFFSET(D668,1,$AJ$6)),-1,AJ668))</f>
        <v>1</v>
      </c>
      <c r="AK669" s="101">
        <f ca="1">IF(AND(MAX(OFFSET(U668,-$AK$5,0):U668)&lt;U669),1,IF(AND(MIN(OFFSET(U668,-$AK$5,0):U668)&gt;U669),-1,AK668))</f>
        <v>1</v>
      </c>
      <c r="AL669" s="101">
        <f ca="1">IF(AND(MAX(OFFSET(AI668,-$AL$5,0):AI668)&lt;AI669),1,IF(AND(MIN(OFFSET(AI668,-$AL$5,0):AI668)&gt;AI669),-1,AL668))</f>
        <v>-1</v>
      </c>
      <c r="AM669" s="101">
        <f ca="1">IF(AND(MAX(OFFSET(V668,-$AM$5,0):V668)&lt;V669),1,IF(AND(MIN(OFFSET(V668,-$AM$5,0):V668)&gt;V669),-1,AM668))</f>
        <v>-1</v>
      </c>
      <c r="AN669" s="101">
        <f ca="1">IF(AND(MAX(OFFSET(AA668,-$AN$5,0):AA668)&lt;AA669),1,IF(AND(MIN(OFFSET(AA668,-$AN$5,0):AA668)&gt;AA669),-1,AN668))</f>
        <v>-1</v>
      </c>
      <c r="AO669" s="101">
        <f ca="1">IF(AND(MAX(OFFSET(Y668,-$AP$5,0):Y668)&lt;Y669),1,IF(AND(MIN(OFFSET(Y668,-$AP$5,0):Y668)&gt;Y669),-1,AO668))</f>
        <v>-1</v>
      </c>
      <c r="AP669" s="101">
        <f ca="1">IF(AND(MAX(OFFSET(Z668,-$AP$5,0):Z668)&lt;Z669),1,IF(AND(MIN(OFFSET(Z668,-$AP$5,0):Z668)&gt;Z669),-1,AP668))</f>
        <v>1</v>
      </c>
      <c r="AQ669" s="1">
        <v>4654</v>
      </c>
      <c r="AR669" s="1">
        <v>4681</v>
      </c>
      <c r="AS669" s="1">
        <v>4625</v>
      </c>
      <c r="AT669" s="1">
        <v>4671</v>
      </c>
      <c r="AU669" s="1">
        <v>4677</v>
      </c>
      <c r="AV669" s="1">
        <v>4707</v>
      </c>
      <c r="AW669" s="1">
        <v>4569</v>
      </c>
      <c r="AX669" s="1">
        <v>4604</v>
      </c>
      <c r="AY669">
        <f t="shared" si="18"/>
        <v>-43</v>
      </c>
      <c r="AZ669">
        <f t="shared" si="19"/>
        <v>465</v>
      </c>
      <c r="BA669">
        <f t="shared" ca="1" si="25"/>
        <v>-43</v>
      </c>
      <c r="BB669">
        <f t="shared" ca="1" si="20"/>
        <v>446</v>
      </c>
      <c r="BC669">
        <f t="shared" si="21"/>
        <v>23</v>
      </c>
      <c r="BD669">
        <f t="shared" si="22"/>
        <v>473</v>
      </c>
      <c r="BE669">
        <f t="shared" ca="1" si="23"/>
        <v>23</v>
      </c>
      <c r="BF669">
        <f t="shared" ca="1" si="24"/>
        <v>473</v>
      </c>
    </row>
    <row r="670" spans="1:58">
      <c r="A670" s="47">
        <v>2011</v>
      </c>
      <c r="B670" s="47">
        <v>2</v>
      </c>
      <c r="C670" s="98">
        <v>40798</v>
      </c>
      <c r="D670">
        <v>11061.12</v>
      </c>
      <c r="E670">
        <v>1162.27</v>
      </c>
      <c r="F670">
        <v>2495.09</v>
      </c>
      <c r="G670">
        <v>8480</v>
      </c>
      <c r="H670">
        <v>5175</v>
      </c>
      <c r="I670">
        <v>5145</v>
      </c>
      <c r="J670">
        <v>0</v>
      </c>
      <c r="K670">
        <v>0</v>
      </c>
      <c r="L670">
        <v>1810.6</v>
      </c>
      <c r="M670">
        <v>40.31</v>
      </c>
      <c r="N670">
        <v>1809.4</v>
      </c>
      <c r="O670">
        <v>88.19</v>
      </c>
      <c r="P670">
        <v>745</v>
      </c>
      <c r="Q670">
        <v>1396</v>
      </c>
      <c r="R670">
        <v>11061.12</v>
      </c>
      <c r="S670">
        <v>1162.27</v>
      </c>
      <c r="T670">
        <v>2495.09</v>
      </c>
      <c r="U670">
        <v>38.590000000000003</v>
      </c>
      <c r="V670">
        <v>1.93</v>
      </c>
      <c r="W670">
        <v>0.85</v>
      </c>
      <c r="X670">
        <v>1.3406</v>
      </c>
      <c r="Y670">
        <v>114.85</v>
      </c>
      <c r="Z670">
        <v>77.489999999999995</v>
      </c>
      <c r="AA670">
        <v>79.849999999999994</v>
      </c>
      <c r="AB670">
        <v>110.74</v>
      </c>
      <c r="AC670">
        <v>1838</v>
      </c>
      <c r="AD670">
        <v>0</v>
      </c>
      <c r="AE670">
        <v>0</v>
      </c>
      <c r="AF670">
        <v>0</v>
      </c>
      <c r="AG670">
        <v>0</v>
      </c>
      <c r="AH670">
        <v>0.85</v>
      </c>
      <c r="AI670">
        <v>1.93</v>
      </c>
      <c r="AJ670" s="101">
        <f ca="1">IF(AND(MAX(OFFSET(OFFSET(D669,0,$AJ$6),-$AJ$5,0):OFFSET(D669,0,$AJ$6))&lt;OFFSET(D669,1,$AJ$6)),1,IF(AND(MIN(OFFSET(OFFSET(D669,0,$AJ$6),-$AJ$5,0):OFFSET(D669,0,$AJ$6))&gt;OFFSET(D669,1,$AJ$6)),-1,AJ669))</f>
        <v>1</v>
      </c>
      <c r="AK670" s="101">
        <f ca="1">IF(AND(MAX(OFFSET(U669,-$AK$5,0):U669)&lt;U670),1,IF(AND(MIN(OFFSET(U669,-$AK$5,0):U669)&gt;U670),-1,AK669))</f>
        <v>1</v>
      </c>
      <c r="AL670" s="101">
        <f ca="1">IF(AND(MAX(OFFSET(AI669,-$AL$5,0):AI669)&lt;AI670),1,IF(AND(MIN(OFFSET(AI669,-$AL$5,0):AI669)&gt;AI670),-1,AL669))</f>
        <v>-1</v>
      </c>
      <c r="AM670" s="101">
        <f ca="1">IF(AND(MAX(OFFSET(V669,-$AM$5,0):V669)&lt;V670),1,IF(AND(MIN(OFFSET(V669,-$AM$5,0):V669)&gt;V670),-1,AM669))</f>
        <v>-1</v>
      </c>
      <c r="AN670" s="101">
        <f ca="1">IF(AND(MAX(OFFSET(AA669,-$AN$5,0):AA669)&lt;AA670),1,IF(AND(MIN(OFFSET(AA669,-$AN$5,0):AA669)&gt;AA670),-1,AN669))</f>
        <v>-1</v>
      </c>
      <c r="AO670" s="101">
        <f ca="1">IF(AND(MAX(OFFSET(Y669,-$AP$5,0):Y669)&lt;Y670),1,IF(AND(MIN(OFFSET(Y669,-$AP$5,0):Y669)&gt;Y670),-1,AO669))</f>
        <v>-1</v>
      </c>
      <c r="AP670" s="101">
        <f ca="1">IF(AND(MAX(OFFSET(Z669,-$AP$5,0):Z669)&lt;Z670),1,IF(AND(MIN(OFFSET(Z669,-$AP$5,0):Z669)&gt;Z670),-1,AP669))</f>
        <v>1</v>
      </c>
      <c r="AQ670" s="1">
        <v>4634</v>
      </c>
      <c r="AR670" s="1">
        <v>4640</v>
      </c>
      <c r="AS670" s="1">
        <v>4576</v>
      </c>
      <c r="AT670" s="1">
        <v>4585</v>
      </c>
      <c r="AU670" s="1">
        <v>4555</v>
      </c>
      <c r="AV670" s="1">
        <v>4593</v>
      </c>
      <c r="AW670" s="1">
        <v>4486</v>
      </c>
      <c r="AX670" s="1">
        <v>4500</v>
      </c>
      <c r="AY670">
        <f t="shared" si="18"/>
        <v>-20</v>
      </c>
      <c r="AZ670">
        <f t="shared" si="19"/>
        <v>445</v>
      </c>
      <c r="BA670">
        <f t="shared" ca="1" si="25"/>
        <v>-20</v>
      </c>
      <c r="BB670">
        <f t="shared" ca="1" si="20"/>
        <v>426</v>
      </c>
      <c r="BC670">
        <f t="shared" si="21"/>
        <v>-79</v>
      </c>
      <c r="BD670">
        <f t="shared" si="22"/>
        <v>394</v>
      </c>
      <c r="BE670">
        <f t="shared" ca="1" si="23"/>
        <v>-79</v>
      </c>
      <c r="BF670">
        <f t="shared" ca="1" si="24"/>
        <v>394</v>
      </c>
    </row>
    <row r="671" spans="1:58">
      <c r="A671" s="47">
        <v>2011</v>
      </c>
      <c r="B671" s="47">
        <v>3</v>
      </c>
      <c r="C671" s="98">
        <v>40799</v>
      </c>
      <c r="D671">
        <v>11105.85</v>
      </c>
      <c r="E671">
        <v>1172.8699999999999</v>
      </c>
      <c r="F671">
        <v>2532.15</v>
      </c>
      <c r="G671">
        <v>8570</v>
      </c>
      <c r="H671">
        <v>5218</v>
      </c>
      <c r="I671">
        <v>5199</v>
      </c>
      <c r="J671">
        <v>0</v>
      </c>
      <c r="K671">
        <v>0</v>
      </c>
      <c r="L671">
        <v>1827.5</v>
      </c>
      <c r="M671">
        <v>40.729999999999997</v>
      </c>
      <c r="N671">
        <v>1813.5</v>
      </c>
      <c r="O671">
        <v>90.21</v>
      </c>
      <c r="P671">
        <v>723</v>
      </c>
      <c r="Q671">
        <v>1391</v>
      </c>
      <c r="R671">
        <v>11105.85</v>
      </c>
      <c r="S671">
        <v>1172.8699999999999</v>
      </c>
      <c r="T671">
        <v>2532.15</v>
      </c>
      <c r="U671">
        <v>36.909999999999997</v>
      </c>
      <c r="V671">
        <v>1.99</v>
      </c>
      <c r="W671">
        <v>0.89</v>
      </c>
      <c r="X671">
        <v>1.3371</v>
      </c>
      <c r="Y671">
        <v>115.59</v>
      </c>
      <c r="Z671">
        <v>77.209999999999994</v>
      </c>
      <c r="AA671">
        <v>79.28</v>
      </c>
      <c r="AB671">
        <v>109.2</v>
      </c>
      <c r="AC671">
        <v>1876</v>
      </c>
      <c r="AD671">
        <v>0</v>
      </c>
      <c r="AE671">
        <v>0</v>
      </c>
      <c r="AF671">
        <v>0</v>
      </c>
      <c r="AG671">
        <v>0</v>
      </c>
      <c r="AH671">
        <v>0.88</v>
      </c>
      <c r="AI671">
        <v>1.99</v>
      </c>
      <c r="AJ671" s="101">
        <f ca="1">IF(AND(MAX(OFFSET(OFFSET(D670,0,$AJ$6),-$AJ$5,0):OFFSET(D670,0,$AJ$6))&lt;OFFSET(D670,1,$AJ$6)),1,IF(AND(MIN(OFFSET(OFFSET(D670,0,$AJ$6),-$AJ$5,0):OFFSET(D670,0,$AJ$6))&gt;OFFSET(D670,1,$AJ$6)),-1,AJ670))</f>
        <v>1</v>
      </c>
      <c r="AK671" s="101">
        <f ca="1">IF(AND(MAX(OFFSET(U670,-$AK$5,0):U670)&lt;U671),1,IF(AND(MIN(OFFSET(U670,-$AK$5,0):U670)&gt;U671),-1,AK670))</f>
        <v>-1</v>
      </c>
      <c r="AL671" s="101">
        <f ca="1">IF(AND(MAX(OFFSET(AI670,-$AL$5,0):AI670)&lt;AI671),1,IF(AND(MIN(OFFSET(AI670,-$AL$5,0):AI670)&gt;AI671),-1,AL670))</f>
        <v>-1</v>
      </c>
      <c r="AM671" s="101">
        <f ca="1">IF(AND(MAX(OFFSET(V670,-$AM$5,0):V670)&lt;V671),1,IF(AND(MIN(OFFSET(V670,-$AM$5,0):V670)&gt;V671),-1,AM670))</f>
        <v>-1</v>
      </c>
      <c r="AN671" s="101">
        <f ca="1">IF(AND(MAX(OFFSET(AA670,-$AN$5,0):AA670)&lt;AA671),1,IF(AND(MIN(OFFSET(AA670,-$AN$5,0):AA670)&gt;AA671),-1,AN670))</f>
        <v>-1</v>
      </c>
      <c r="AO671" s="101">
        <f ca="1">IF(AND(MAX(OFFSET(Y670,-$AP$5,0):Y670)&lt;Y671),1,IF(AND(MIN(OFFSET(Y670,-$AP$5,0):Y670)&gt;Y671),-1,AO670))</f>
        <v>-1</v>
      </c>
      <c r="AP671" s="101">
        <f ca="1">IF(AND(MAX(OFFSET(Z670,-$AP$5,0):Z670)&lt;Z671),1,IF(AND(MIN(OFFSET(Z670,-$AP$5,0):Z670)&gt;Z671),-1,AP670))</f>
        <v>1</v>
      </c>
      <c r="AQ671" s="1">
        <v>4535</v>
      </c>
      <c r="AR671" s="1">
        <v>4554</v>
      </c>
      <c r="AS671" s="1">
        <v>4519</v>
      </c>
      <c r="AT671" s="1">
        <v>4527</v>
      </c>
      <c r="AU671" s="1">
        <v>4506</v>
      </c>
      <c r="AV671" s="1">
        <v>4563</v>
      </c>
      <c r="AW671" s="1">
        <v>4452</v>
      </c>
      <c r="AX671" s="1">
        <v>4561</v>
      </c>
      <c r="AY671">
        <f t="shared" si="18"/>
        <v>45</v>
      </c>
      <c r="AZ671">
        <f t="shared" si="19"/>
        <v>490</v>
      </c>
      <c r="BA671">
        <f t="shared" ca="1" si="25"/>
        <v>45</v>
      </c>
      <c r="BB671">
        <f t="shared" ca="1" si="20"/>
        <v>471</v>
      </c>
      <c r="BC671">
        <f t="shared" si="21"/>
        <v>-29</v>
      </c>
      <c r="BD671">
        <f t="shared" si="22"/>
        <v>365</v>
      </c>
      <c r="BE671">
        <f t="shared" ca="1" si="23"/>
        <v>-29</v>
      </c>
      <c r="BF671">
        <f t="shared" ca="1" si="24"/>
        <v>365</v>
      </c>
    </row>
    <row r="672" spans="1:58">
      <c r="A672" s="47">
        <v>2011</v>
      </c>
      <c r="B672" s="47">
        <v>4</v>
      </c>
      <c r="C672" s="98">
        <v>40800</v>
      </c>
      <c r="D672">
        <v>11246.73</v>
      </c>
      <c r="E672">
        <v>1188.68</v>
      </c>
      <c r="F672">
        <v>2572.5500000000002</v>
      </c>
      <c r="G672">
        <v>8460</v>
      </c>
      <c r="H672">
        <v>5308</v>
      </c>
      <c r="I672">
        <v>5418</v>
      </c>
      <c r="J672">
        <v>0</v>
      </c>
      <c r="K672">
        <v>0</v>
      </c>
      <c r="L672">
        <v>1824.2</v>
      </c>
      <c r="M672">
        <v>40.840000000000003</v>
      </c>
      <c r="N672">
        <v>1815.9</v>
      </c>
      <c r="O672">
        <v>88.91</v>
      </c>
      <c r="P672">
        <v>724</v>
      </c>
      <c r="Q672">
        <v>1382</v>
      </c>
      <c r="R672">
        <v>11246.73</v>
      </c>
      <c r="S672">
        <v>1188.68</v>
      </c>
      <c r="T672">
        <v>2572.5500000000002</v>
      </c>
      <c r="U672">
        <v>34.6</v>
      </c>
      <c r="V672">
        <v>2.0099999999999998</v>
      </c>
      <c r="W672">
        <v>0.9</v>
      </c>
      <c r="X672">
        <v>1.3187</v>
      </c>
      <c r="Y672">
        <v>115.21</v>
      </c>
      <c r="Z672">
        <v>76.95</v>
      </c>
      <c r="AA672">
        <v>78.7</v>
      </c>
      <c r="AB672">
        <v>109.5</v>
      </c>
      <c r="AC672">
        <v>1901</v>
      </c>
      <c r="AD672">
        <v>0</v>
      </c>
      <c r="AE672">
        <v>0</v>
      </c>
      <c r="AF672">
        <v>0</v>
      </c>
      <c r="AG672">
        <v>0</v>
      </c>
      <c r="AH672">
        <v>0.9</v>
      </c>
      <c r="AI672">
        <v>2.0099999999999998</v>
      </c>
      <c r="AJ672" s="101">
        <f ca="1">IF(AND(MAX(OFFSET(OFFSET(D671,0,$AJ$6),-$AJ$5,0):OFFSET(D671,0,$AJ$6))&lt;OFFSET(D671,1,$AJ$6)),1,IF(AND(MIN(OFFSET(OFFSET(D671,0,$AJ$6),-$AJ$5,0):OFFSET(D671,0,$AJ$6))&gt;OFFSET(D671,1,$AJ$6)),-1,AJ671))</f>
        <v>1</v>
      </c>
      <c r="AK672" s="101">
        <f ca="1">IF(AND(MAX(OFFSET(U671,-$AK$5,0):U671)&lt;U672),1,IF(AND(MIN(OFFSET(U671,-$AK$5,0):U671)&gt;U672),-1,AK671))</f>
        <v>-1</v>
      </c>
      <c r="AL672" s="101">
        <f ca="1">IF(AND(MAX(OFFSET(AI671,-$AL$5,0):AI671)&lt;AI672),1,IF(AND(MIN(OFFSET(AI671,-$AL$5,0):AI671)&gt;AI672),-1,AL671))</f>
        <v>-1</v>
      </c>
      <c r="AM672" s="101">
        <f ca="1">IF(AND(MAX(OFFSET(V671,-$AM$5,0):V671)&lt;V672),1,IF(AND(MIN(OFFSET(V671,-$AM$5,0):V671)&gt;V672),-1,AM671))</f>
        <v>-1</v>
      </c>
      <c r="AN672" s="101">
        <f ca="1">IF(AND(MAX(OFFSET(AA671,-$AN$5,0):AA671)&lt;AA672),1,IF(AND(MIN(OFFSET(AA671,-$AN$5,0):AA671)&gt;AA672),-1,AN671))</f>
        <v>-1</v>
      </c>
      <c r="AO672" s="101">
        <f ca="1">IF(AND(MAX(OFFSET(Y671,-$AP$5,0):Y671)&lt;Y672),1,IF(AND(MIN(OFFSET(Y671,-$AP$5,0):Y671)&gt;Y672),-1,AO671))</f>
        <v>-1</v>
      </c>
      <c r="AP672" s="101">
        <f ca="1">IF(AND(MAX(OFFSET(Z671,-$AP$5,0):Z671)&lt;Z672),1,IF(AND(MIN(OFFSET(Z671,-$AP$5,0):Z671)&gt;Z672),-1,AP671))</f>
        <v>1</v>
      </c>
      <c r="AQ672" s="1">
        <v>4551</v>
      </c>
      <c r="AR672" s="1">
        <v>4569</v>
      </c>
      <c r="AS672" s="1">
        <v>4521</v>
      </c>
      <c r="AT672" s="1">
        <v>4525</v>
      </c>
      <c r="AU672" s="1">
        <v>4526</v>
      </c>
      <c r="AV672" s="1">
        <v>4548</v>
      </c>
      <c r="AW672" s="1">
        <v>4474</v>
      </c>
      <c r="AX672" s="1">
        <v>4490</v>
      </c>
      <c r="AY672">
        <f t="shared" si="18"/>
        <v>-19</v>
      </c>
      <c r="AZ672">
        <f t="shared" si="19"/>
        <v>471</v>
      </c>
      <c r="BA672">
        <f t="shared" ca="1" si="25"/>
        <v>-19</v>
      </c>
      <c r="BB672">
        <f t="shared" ca="1" si="20"/>
        <v>452</v>
      </c>
      <c r="BC672">
        <f t="shared" si="21"/>
        <v>-25</v>
      </c>
      <c r="BD672">
        <f t="shared" si="22"/>
        <v>340</v>
      </c>
      <c r="BE672">
        <f t="shared" ca="1" si="23"/>
        <v>-25</v>
      </c>
      <c r="BF672">
        <f t="shared" ca="1" si="24"/>
        <v>340</v>
      </c>
    </row>
    <row r="673" spans="1:58">
      <c r="A673" s="47">
        <v>2011</v>
      </c>
      <c r="B673" s="47">
        <v>5</v>
      </c>
      <c r="C673" s="98">
        <v>40801</v>
      </c>
      <c r="D673">
        <v>11433.18</v>
      </c>
      <c r="E673">
        <v>1209.1099999999999</v>
      </c>
      <c r="F673">
        <v>2607.0700000000002</v>
      </c>
      <c r="G673">
        <v>8600</v>
      </c>
      <c r="H673">
        <v>5372</v>
      </c>
      <c r="I673">
        <v>5570</v>
      </c>
      <c r="J673">
        <v>0</v>
      </c>
      <c r="K673">
        <v>0</v>
      </c>
      <c r="L673">
        <v>1779.2</v>
      </c>
      <c r="M673">
        <v>39.83</v>
      </c>
      <c r="N673">
        <v>1780.6</v>
      </c>
      <c r="O673">
        <v>89.4</v>
      </c>
      <c r="P673">
        <v>701</v>
      </c>
      <c r="Q673">
        <v>1358</v>
      </c>
      <c r="R673">
        <v>11433.18</v>
      </c>
      <c r="S673">
        <v>1209.1099999999999</v>
      </c>
      <c r="T673">
        <v>2607.0700000000002</v>
      </c>
      <c r="U673">
        <v>31.97</v>
      </c>
      <c r="V673">
        <v>2.09</v>
      </c>
      <c r="W673">
        <v>0.95</v>
      </c>
      <c r="X673">
        <v>1.3029999999999999</v>
      </c>
      <c r="Y673">
        <v>114.79</v>
      </c>
      <c r="Z673">
        <v>76.62</v>
      </c>
      <c r="AA673">
        <v>79.11</v>
      </c>
      <c r="AB673">
        <v>112.19</v>
      </c>
      <c r="AC673">
        <v>1927</v>
      </c>
      <c r="AD673">
        <v>0</v>
      </c>
      <c r="AE673">
        <v>0</v>
      </c>
      <c r="AF673">
        <v>0</v>
      </c>
      <c r="AG673">
        <v>0</v>
      </c>
      <c r="AH673">
        <v>0.94</v>
      </c>
      <c r="AI673">
        <v>2.08</v>
      </c>
      <c r="AJ673" s="101">
        <f ca="1">IF(AND(MAX(OFFSET(OFFSET(D672,0,$AJ$6),-$AJ$5,0):OFFSET(D672,0,$AJ$6))&lt;OFFSET(D672,1,$AJ$6)),1,IF(AND(MIN(OFFSET(OFFSET(D672,0,$AJ$6),-$AJ$5,0):OFFSET(D672,0,$AJ$6))&gt;OFFSET(D672,1,$AJ$6)),-1,AJ672))</f>
        <v>1</v>
      </c>
      <c r="AK673" s="101">
        <f ca="1">IF(AND(MAX(OFFSET(U672,-$AK$5,0):U672)&lt;U673),1,IF(AND(MIN(OFFSET(U672,-$AK$5,0):U672)&gt;U673),-1,AK672))</f>
        <v>-1</v>
      </c>
      <c r="AL673" s="101">
        <f ca="1">IF(AND(MAX(OFFSET(AI672,-$AL$5,0):AI672)&lt;AI673),1,IF(AND(MIN(OFFSET(AI672,-$AL$5,0):AI672)&gt;AI673),-1,AL672))</f>
        <v>-1</v>
      </c>
      <c r="AM673" s="101">
        <f ca="1">IF(AND(MAX(OFFSET(V672,-$AM$5,0):V672)&lt;V673),1,IF(AND(MIN(OFFSET(V672,-$AM$5,0):V672)&gt;V673),-1,AM672))</f>
        <v>-1</v>
      </c>
      <c r="AN673" s="101">
        <f ca="1">IF(AND(MAX(OFFSET(AA672,-$AN$5,0):AA672)&lt;AA673),1,IF(AND(MIN(OFFSET(AA672,-$AN$5,0):AA672)&gt;AA673),-1,AN672))</f>
        <v>-1</v>
      </c>
      <c r="AO673" s="101">
        <f ca="1">IF(AND(MAX(OFFSET(Y672,-$AP$5,0):Y672)&lt;Y673),1,IF(AND(MIN(OFFSET(Y672,-$AP$5,0):Y672)&gt;Y673),-1,AO672))</f>
        <v>-1</v>
      </c>
      <c r="AP673" s="101">
        <f ca="1">IF(AND(MAX(OFFSET(Z672,-$AP$5,0):Z672)&lt;Z673),1,IF(AND(MIN(OFFSET(Z672,-$AP$5,0):Z672)&gt;Z673),-1,AP672))</f>
        <v>-1</v>
      </c>
      <c r="AQ673" s="1">
        <v>4507</v>
      </c>
      <c r="AR673" s="1">
        <v>4517</v>
      </c>
      <c r="AS673" s="1">
        <v>4454</v>
      </c>
      <c r="AT673" s="1">
        <v>4481</v>
      </c>
      <c r="AU673" s="1">
        <v>4472</v>
      </c>
      <c r="AV673" s="1">
        <v>4485</v>
      </c>
      <c r="AW673" s="1">
        <v>4379</v>
      </c>
      <c r="AX673" s="1">
        <v>4408</v>
      </c>
      <c r="AY673">
        <f t="shared" si="18"/>
        <v>-58</v>
      </c>
      <c r="AZ673">
        <f t="shared" si="19"/>
        <v>413</v>
      </c>
      <c r="BA673">
        <f t="shared" ca="1" si="25"/>
        <v>-58</v>
      </c>
      <c r="BB673">
        <f t="shared" ca="1" si="20"/>
        <v>394</v>
      </c>
      <c r="BC673">
        <f t="shared" si="21"/>
        <v>-35</v>
      </c>
      <c r="BD673">
        <f t="shared" si="22"/>
        <v>305</v>
      </c>
      <c r="BE673">
        <f t="shared" ca="1" si="23"/>
        <v>-35</v>
      </c>
      <c r="BF673">
        <f t="shared" ca="1" si="24"/>
        <v>305</v>
      </c>
    </row>
    <row r="674" spans="1:58">
      <c r="A674" s="47">
        <v>2011</v>
      </c>
      <c r="B674" s="47">
        <v>6</v>
      </c>
      <c r="C674" s="98">
        <v>40802</v>
      </c>
      <c r="D674">
        <v>11509.09</v>
      </c>
      <c r="E674">
        <v>1216.01</v>
      </c>
      <c r="F674">
        <v>2622.31</v>
      </c>
      <c r="G674">
        <v>8790</v>
      </c>
      <c r="H674">
        <v>5372</v>
      </c>
      <c r="I674">
        <v>5570</v>
      </c>
      <c r="J674">
        <v>0</v>
      </c>
      <c r="K674">
        <v>0</v>
      </c>
      <c r="L674">
        <v>1776.7</v>
      </c>
      <c r="M674">
        <v>40.380000000000003</v>
      </c>
      <c r="N674">
        <v>1772</v>
      </c>
      <c r="O674">
        <v>85.81</v>
      </c>
      <c r="P674">
        <v>692</v>
      </c>
      <c r="Q674">
        <v>1336</v>
      </c>
      <c r="R674">
        <v>11509.09</v>
      </c>
      <c r="S674">
        <v>1216.01</v>
      </c>
      <c r="T674">
        <v>2622.31</v>
      </c>
      <c r="U674">
        <v>30.98</v>
      </c>
      <c r="V674">
        <v>2.08</v>
      </c>
      <c r="W674">
        <v>0.93</v>
      </c>
      <c r="X674">
        <v>1.2983</v>
      </c>
      <c r="Y674">
        <v>114.12</v>
      </c>
      <c r="Z674">
        <v>76.69</v>
      </c>
      <c r="AA674">
        <v>79.599999999999994</v>
      </c>
      <c r="AB674">
        <v>109.56</v>
      </c>
      <c r="AC674">
        <v>1814</v>
      </c>
      <c r="AD674">
        <v>0</v>
      </c>
      <c r="AE674">
        <v>0</v>
      </c>
      <c r="AF674">
        <v>0</v>
      </c>
      <c r="AG674">
        <v>0</v>
      </c>
      <c r="AH674">
        <v>0.83</v>
      </c>
      <c r="AI674">
        <v>1.94</v>
      </c>
      <c r="AJ674" s="101">
        <f ca="1">IF(AND(MAX(OFFSET(OFFSET(D673,0,$AJ$6),-$AJ$5,0):OFFSET(D673,0,$AJ$6))&lt;OFFSET(D673,1,$AJ$6)),1,IF(AND(MIN(OFFSET(OFFSET(D673,0,$AJ$6),-$AJ$5,0):OFFSET(D673,0,$AJ$6))&gt;OFFSET(D673,1,$AJ$6)),-1,AJ673))</f>
        <v>1</v>
      </c>
      <c r="AK674" s="101">
        <f ca="1">IF(AND(MAX(OFFSET(U673,-$AK$5,0):U673)&lt;U674),1,IF(AND(MIN(OFFSET(U673,-$AK$5,0):U673)&gt;U674),-1,AK673))</f>
        <v>-1</v>
      </c>
      <c r="AL674" s="101">
        <f ca="1">IF(AND(MAX(OFFSET(AI673,-$AL$5,0):AI673)&lt;AI674),1,IF(AND(MIN(OFFSET(AI673,-$AL$5,0):AI673)&gt;AI674),-1,AL673))</f>
        <v>-1</v>
      </c>
      <c r="AM674" s="101">
        <f ca="1">IF(AND(MAX(OFFSET(V673,-$AM$5,0):V673)&lt;V674),1,IF(AND(MIN(OFFSET(V673,-$AM$5,0):V673)&gt;V674),-1,AM673))</f>
        <v>-1</v>
      </c>
      <c r="AN674" s="101">
        <f ca="1">IF(AND(MAX(OFFSET(AA673,-$AN$5,0):AA673)&lt;AA674),1,IF(AND(MIN(OFFSET(AA673,-$AN$5,0):AA673)&gt;AA674),-1,AN673))</f>
        <v>-1</v>
      </c>
      <c r="AO674" s="101">
        <f ca="1">IF(AND(MAX(OFFSET(Y673,-$AP$5,0):Y673)&lt;Y674),1,IF(AND(MIN(OFFSET(Y673,-$AP$5,0):Y673)&gt;Y674),-1,AO673))</f>
        <v>-1</v>
      </c>
      <c r="AP674" s="101">
        <f ca="1">IF(AND(MAX(OFFSET(Z673,-$AP$5,0):Z673)&lt;Z674),1,IF(AND(MIN(OFFSET(Z673,-$AP$5,0):Z673)&gt;Z674),-1,AP673))</f>
        <v>-1</v>
      </c>
      <c r="AQ674" s="1">
        <v>4414</v>
      </c>
      <c r="AR674" s="1">
        <v>4414</v>
      </c>
      <c r="AS674" s="1">
        <v>4360</v>
      </c>
      <c r="AT674" s="1">
        <v>4379</v>
      </c>
      <c r="AU674" s="1">
        <v>4398</v>
      </c>
      <c r="AV674" s="1">
        <v>4511</v>
      </c>
      <c r="AW674" s="1">
        <v>4381</v>
      </c>
      <c r="AX674" s="1">
        <v>4469</v>
      </c>
      <c r="AY674">
        <f t="shared" si="18"/>
        <v>2</v>
      </c>
      <c r="AZ674">
        <f t="shared" si="19"/>
        <v>415</v>
      </c>
      <c r="BA674">
        <f t="shared" ca="1" si="25"/>
        <v>2</v>
      </c>
      <c r="BB674">
        <f t="shared" ca="1" si="20"/>
        <v>396</v>
      </c>
      <c r="BC674">
        <f t="shared" si="21"/>
        <v>-16</v>
      </c>
      <c r="BD674">
        <f t="shared" si="22"/>
        <v>289</v>
      </c>
      <c r="BE674">
        <f t="shared" ca="1" si="23"/>
        <v>-16</v>
      </c>
      <c r="BF674">
        <f t="shared" ca="1" si="24"/>
        <v>289</v>
      </c>
    </row>
    <row r="675" spans="1:58">
      <c r="A675" s="47">
        <v>2011</v>
      </c>
      <c r="B675" s="47">
        <v>3</v>
      </c>
      <c r="C675" s="98">
        <v>40806</v>
      </c>
      <c r="D675">
        <v>11408.66</v>
      </c>
      <c r="E675">
        <v>1202.0899999999999</v>
      </c>
      <c r="F675">
        <v>2590.2399999999998</v>
      </c>
      <c r="G675">
        <v>8650</v>
      </c>
      <c r="H675">
        <v>5322</v>
      </c>
      <c r="I675">
        <v>5523</v>
      </c>
      <c r="J675">
        <v>0</v>
      </c>
      <c r="K675">
        <v>0</v>
      </c>
      <c r="L675">
        <v>1806.9</v>
      </c>
      <c r="M675">
        <v>39.765000000000001</v>
      </c>
      <c r="N675">
        <v>1781.9</v>
      </c>
      <c r="O675">
        <v>86.92</v>
      </c>
      <c r="P675">
        <v>690</v>
      </c>
      <c r="Q675">
        <v>1338</v>
      </c>
      <c r="R675">
        <v>11408.66</v>
      </c>
      <c r="S675">
        <v>1202.0899999999999</v>
      </c>
      <c r="T675">
        <v>2590.2399999999998</v>
      </c>
      <c r="U675">
        <v>32.86</v>
      </c>
      <c r="V675">
        <v>1.95</v>
      </c>
      <c r="W675">
        <v>0.85</v>
      </c>
      <c r="X675">
        <v>1.3036000000000001</v>
      </c>
      <c r="Y675">
        <v>115.51</v>
      </c>
      <c r="Z675">
        <v>76.56</v>
      </c>
      <c r="AA675">
        <v>78.39</v>
      </c>
      <c r="AB675">
        <v>108.87</v>
      </c>
      <c r="AC675">
        <v>1764</v>
      </c>
      <c r="AD675">
        <v>0</v>
      </c>
      <c r="AE675">
        <v>0</v>
      </c>
      <c r="AF675">
        <v>0</v>
      </c>
      <c r="AG675">
        <v>0</v>
      </c>
      <c r="AH675">
        <v>0.84</v>
      </c>
      <c r="AI675">
        <v>1.94</v>
      </c>
      <c r="AJ675" s="101">
        <f ca="1">IF(AND(MAX(OFFSET(OFFSET(D674,0,$AJ$6),-$AJ$5,0):OFFSET(D674,0,$AJ$6))&lt;OFFSET(D674,1,$AJ$6)),1,IF(AND(MIN(OFFSET(OFFSET(D674,0,$AJ$6),-$AJ$5,0):OFFSET(D674,0,$AJ$6))&gt;OFFSET(D674,1,$AJ$6)),-1,AJ674))</f>
        <v>1</v>
      </c>
      <c r="AK675" s="101">
        <f ca="1">IF(AND(MAX(OFFSET(U674,-$AK$5,0):U674)&lt;U675),1,IF(AND(MIN(OFFSET(U674,-$AK$5,0):U674)&gt;U675),-1,AK674))</f>
        <v>1</v>
      </c>
      <c r="AL675" s="101">
        <f ca="1">IF(AND(MAX(OFFSET(AI674,-$AL$5,0):AI674)&lt;AI675),1,IF(AND(MIN(OFFSET(AI674,-$AL$5,0):AI674)&gt;AI675),-1,AL674))</f>
        <v>-1</v>
      </c>
      <c r="AM675" s="101">
        <f ca="1">IF(AND(MAX(OFFSET(V674,-$AM$5,0):V674)&lt;V675),1,IF(AND(MIN(OFFSET(V674,-$AM$5,0):V674)&gt;V675),-1,AM674))</f>
        <v>-1</v>
      </c>
      <c r="AN675" s="101">
        <f ca="1">IF(AND(MAX(OFFSET(AA674,-$AN$5,0):AA674)&lt;AA675),1,IF(AND(MIN(OFFSET(AA674,-$AN$5,0):AA674)&gt;AA675),-1,AN674))</f>
        <v>-1</v>
      </c>
      <c r="AO675" s="101">
        <f ca="1">IF(AND(MAX(OFFSET(Y674,-$AP$5,0):Y674)&lt;Y675),1,IF(AND(MIN(OFFSET(Y674,-$AP$5,0):Y674)&gt;Y675),-1,AO674))</f>
        <v>-1</v>
      </c>
      <c r="AP675" s="101">
        <f ca="1">IF(AND(MAX(OFFSET(Z674,-$AP$5,0):Z674)&lt;Z675),1,IF(AND(MIN(OFFSET(Z674,-$AP$5,0):Z674)&gt;Z675),-1,AP674))</f>
        <v>-1</v>
      </c>
      <c r="AQ675" s="1">
        <v>4400</v>
      </c>
      <c r="AR675" s="1">
        <v>4412</v>
      </c>
      <c r="AS675" s="1">
        <v>4361</v>
      </c>
      <c r="AT675" s="1">
        <v>4377</v>
      </c>
      <c r="AU675" s="1">
        <v>4409</v>
      </c>
      <c r="AV675" s="1">
        <v>4462</v>
      </c>
      <c r="AW675" s="1">
        <v>4380</v>
      </c>
      <c r="AX675" s="1">
        <v>4429</v>
      </c>
      <c r="AY675">
        <f t="shared" si="18"/>
        <v>24</v>
      </c>
      <c r="AZ675">
        <f t="shared" si="19"/>
        <v>439</v>
      </c>
      <c r="BA675">
        <f t="shared" ca="1" si="25"/>
        <v>24</v>
      </c>
      <c r="BB675">
        <f t="shared" ca="1" si="20"/>
        <v>420</v>
      </c>
      <c r="BC675">
        <f t="shared" si="21"/>
        <v>9</v>
      </c>
      <c r="BD675">
        <f t="shared" si="22"/>
        <v>298</v>
      </c>
      <c r="BE675">
        <f t="shared" ca="1" si="23"/>
        <v>9</v>
      </c>
      <c r="BF675">
        <f t="shared" ca="1" si="24"/>
        <v>298</v>
      </c>
    </row>
    <row r="676" spans="1:58">
      <c r="A676" s="47">
        <v>2011</v>
      </c>
      <c r="B676" s="47">
        <v>4</v>
      </c>
      <c r="C676" s="98">
        <v>40807</v>
      </c>
      <c r="D676">
        <v>11124.84</v>
      </c>
      <c r="E676">
        <v>1166.76</v>
      </c>
      <c r="F676">
        <v>2538.19</v>
      </c>
      <c r="G676">
        <v>8680</v>
      </c>
      <c r="H676">
        <v>5206</v>
      </c>
      <c r="I676">
        <v>5338</v>
      </c>
      <c r="J676">
        <v>0</v>
      </c>
      <c r="K676">
        <v>0</v>
      </c>
      <c r="L676">
        <v>1805.8</v>
      </c>
      <c r="M676">
        <v>39.645000000000003</v>
      </c>
      <c r="N676">
        <v>1788.2</v>
      </c>
      <c r="O676">
        <v>85.92</v>
      </c>
      <c r="P676">
        <v>685</v>
      </c>
      <c r="Q676">
        <v>1320</v>
      </c>
      <c r="R676">
        <v>11124.84</v>
      </c>
      <c r="S676">
        <v>1166.76</v>
      </c>
      <c r="T676">
        <v>2538.19</v>
      </c>
      <c r="U676">
        <v>37.32</v>
      </c>
      <c r="V676">
        <v>1.88</v>
      </c>
      <c r="W676">
        <v>0.86</v>
      </c>
      <c r="X676">
        <v>1.2991999999999999</v>
      </c>
      <c r="Y676">
        <v>116.53</v>
      </c>
      <c r="Z676">
        <v>76.44</v>
      </c>
      <c r="AA676">
        <v>76.900000000000006</v>
      </c>
      <c r="AB676">
        <v>107.38</v>
      </c>
      <c r="AC676">
        <v>1795</v>
      </c>
      <c r="AD676">
        <v>0</v>
      </c>
      <c r="AE676">
        <v>0</v>
      </c>
      <c r="AF676">
        <v>0</v>
      </c>
      <c r="AG676">
        <v>0</v>
      </c>
      <c r="AH676">
        <v>0.85</v>
      </c>
      <c r="AI676">
        <v>1.87</v>
      </c>
      <c r="AJ676" s="101">
        <f ca="1">IF(AND(MAX(OFFSET(OFFSET(D675,0,$AJ$6),-$AJ$5,0):OFFSET(D675,0,$AJ$6))&lt;OFFSET(D675,1,$AJ$6)),1,IF(AND(MIN(OFFSET(OFFSET(D675,0,$AJ$6),-$AJ$5,0):OFFSET(D675,0,$AJ$6))&gt;OFFSET(D675,1,$AJ$6)),-1,AJ675))</f>
        <v>1</v>
      </c>
      <c r="AK676" s="101">
        <f ca="1">IF(AND(MAX(OFFSET(U675,-$AK$5,0):U675)&lt;U676),1,IF(AND(MIN(OFFSET(U675,-$AK$5,0):U675)&gt;U676),-1,AK675))</f>
        <v>1</v>
      </c>
      <c r="AL676" s="101">
        <f ca="1">IF(AND(MAX(OFFSET(AI675,-$AL$5,0):AI675)&lt;AI676),1,IF(AND(MIN(OFFSET(AI675,-$AL$5,0):AI675)&gt;AI676),-1,AL675))</f>
        <v>-1</v>
      </c>
      <c r="AM676" s="101">
        <f ca="1">IF(AND(MAX(OFFSET(V675,-$AM$5,0):V675)&lt;V676),1,IF(AND(MIN(OFFSET(V675,-$AM$5,0):V675)&gt;V676),-1,AM675))</f>
        <v>-1</v>
      </c>
      <c r="AN676" s="101">
        <f ca="1">IF(AND(MAX(OFFSET(AA675,-$AN$5,0):AA675)&lt;AA676),1,IF(AND(MIN(OFFSET(AA675,-$AN$5,0):AA675)&gt;AA676),-1,AN675))</f>
        <v>-1</v>
      </c>
      <c r="AO676" s="101">
        <f ca="1">IF(AND(MAX(OFFSET(Y675,-$AP$5,0):Y675)&lt;Y676),1,IF(AND(MIN(OFFSET(Y675,-$AP$5,0):Y675)&gt;Y676),-1,AO675))</f>
        <v>1</v>
      </c>
      <c r="AP676" s="101">
        <f ca="1">IF(AND(MAX(OFFSET(Z675,-$AP$5,0):Z675)&lt;Z676),1,IF(AND(MIN(OFFSET(Z675,-$AP$5,0):Z675)&gt;Z676),-1,AP675))</f>
        <v>-1</v>
      </c>
      <c r="AQ676" s="1">
        <v>4433</v>
      </c>
      <c r="AR676" s="1">
        <v>4462</v>
      </c>
      <c r="AS676" s="1">
        <v>4409</v>
      </c>
      <c r="AT676" s="1">
        <v>4448</v>
      </c>
      <c r="AU676" s="1">
        <v>4456</v>
      </c>
      <c r="AV676" s="1">
        <v>4466</v>
      </c>
      <c r="AW676" s="1">
        <v>4388</v>
      </c>
      <c r="AX676" s="1">
        <v>4422</v>
      </c>
      <c r="AY676">
        <f t="shared" si="18"/>
        <v>-55</v>
      </c>
      <c r="AZ676">
        <f t="shared" si="19"/>
        <v>384</v>
      </c>
      <c r="BA676">
        <f t="shared" ca="1" si="25"/>
        <v>-55</v>
      </c>
      <c r="BB676">
        <f t="shared" ca="1" si="20"/>
        <v>365</v>
      </c>
      <c r="BC676">
        <f t="shared" si="21"/>
        <v>23</v>
      </c>
      <c r="BD676">
        <f t="shared" si="22"/>
        <v>321</v>
      </c>
      <c r="BE676">
        <f t="shared" ca="1" si="23"/>
        <v>23</v>
      </c>
      <c r="BF676">
        <f t="shared" ca="1" si="24"/>
        <v>321</v>
      </c>
    </row>
    <row r="677" spans="1:58">
      <c r="A677" s="47">
        <v>2011</v>
      </c>
      <c r="B677" s="47">
        <v>5</v>
      </c>
      <c r="C677" s="98">
        <v>40808</v>
      </c>
      <c r="D677">
        <v>10733.83</v>
      </c>
      <c r="E677">
        <v>1129.56</v>
      </c>
      <c r="F677">
        <v>2455.67</v>
      </c>
      <c r="G677">
        <v>8490</v>
      </c>
      <c r="H677">
        <v>5206</v>
      </c>
      <c r="I677">
        <v>5338</v>
      </c>
      <c r="J677">
        <v>0</v>
      </c>
      <c r="K677">
        <v>0</v>
      </c>
      <c r="L677">
        <v>1637.7</v>
      </c>
      <c r="M677">
        <v>35.924999999999997</v>
      </c>
      <c r="N677">
        <v>1613.2</v>
      </c>
      <c r="O677">
        <v>79.849999999999994</v>
      </c>
      <c r="P677">
        <v>638</v>
      </c>
      <c r="Q677">
        <v>1258</v>
      </c>
      <c r="R677">
        <v>10733.83</v>
      </c>
      <c r="S677">
        <v>1129.56</v>
      </c>
      <c r="T677">
        <v>2455.67</v>
      </c>
      <c r="U677">
        <v>41.35</v>
      </c>
      <c r="V677">
        <v>1.72</v>
      </c>
      <c r="W677">
        <v>0.77</v>
      </c>
      <c r="X677">
        <v>1.3077000000000001</v>
      </c>
      <c r="Y677">
        <v>116.58</v>
      </c>
      <c r="Z677">
        <v>76.44</v>
      </c>
      <c r="AA677">
        <v>74.33</v>
      </c>
      <c r="AB677">
        <v>102.46</v>
      </c>
      <c r="AC677">
        <v>1920</v>
      </c>
      <c r="AD677">
        <v>0</v>
      </c>
      <c r="AE677">
        <v>0</v>
      </c>
      <c r="AF677">
        <v>0</v>
      </c>
      <c r="AG677">
        <v>0</v>
      </c>
      <c r="AH677">
        <v>0.84</v>
      </c>
      <c r="AI677">
        <v>1.8</v>
      </c>
      <c r="AJ677" s="101">
        <f ca="1">IF(AND(MAX(OFFSET(OFFSET(D676,0,$AJ$6),-$AJ$5,0):OFFSET(D676,0,$AJ$6))&lt;OFFSET(D676,1,$AJ$6)),1,IF(AND(MIN(OFFSET(OFFSET(D676,0,$AJ$6),-$AJ$5,0):OFFSET(D676,0,$AJ$6))&gt;OFFSET(D676,1,$AJ$6)),-1,AJ676))</f>
        <v>1</v>
      </c>
      <c r="AK677" s="101">
        <f ca="1">IF(AND(MAX(OFFSET(U676,-$AK$5,0):U676)&lt;U677),1,IF(AND(MIN(OFFSET(U676,-$AK$5,0):U676)&gt;U677),-1,AK676))</f>
        <v>1</v>
      </c>
      <c r="AL677" s="101">
        <f ca="1">IF(AND(MAX(OFFSET(AI676,-$AL$5,0):AI676)&lt;AI677),1,IF(AND(MIN(OFFSET(AI676,-$AL$5,0):AI676)&gt;AI677),-1,AL676))</f>
        <v>-1</v>
      </c>
      <c r="AM677" s="101">
        <f ca="1">IF(AND(MAX(OFFSET(V676,-$AM$5,0):V676)&lt;V677),1,IF(AND(MIN(OFFSET(V676,-$AM$5,0):V676)&gt;V677),-1,AM676))</f>
        <v>-1</v>
      </c>
      <c r="AN677" s="101">
        <f ca="1">IF(AND(MAX(OFFSET(AA676,-$AN$5,0):AA676)&lt;AA677),1,IF(AND(MIN(OFFSET(AA676,-$AN$5,0):AA676)&gt;AA677),-1,AN676))</f>
        <v>-1</v>
      </c>
      <c r="AO677" s="101">
        <f ca="1">IF(AND(MAX(OFFSET(Y676,-$AP$5,0):Y676)&lt;Y677),1,IF(AND(MIN(OFFSET(Y676,-$AP$5,0):Y676)&gt;Y677),-1,AO676))</f>
        <v>1</v>
      </c>
      <c r="AP677" s="101">
        <f ca="1">IF(AND(MAX(OFFSET(Z676,-$AP$5,0):Z676)&lt;Z677),1,IF(AND(MIN(OFFSET(Z676,-$AP$5,0):Z676)&gt;Z677),-1,AP676))</f>
        <v>-1</v>
      </c>
      <c r="AQ677" s="1">
        <v>4401</v>
      </c>
      <c r="AR677" s="1">
        <v>4415</v>
      </c>
      <c r="AS677" s="1">
        <v>4376</v>
      </c>
      <c r="AT677" s="1">
        <v>4379</v>
      </c>
      <c r="AU677" s="1">
        <v>4363</v>
      </c>
      <c r="AV677" s="1">
        <v>4363</v>
      </c>
      <c r="AW677" s="1">
        <v>4230</v>
      </c>
      <c r="AX677" s="1">
        <v>4280</v>
      </c>
      <c r="AY677">
        <f t="shared" si="18"/>
        <v>-284</v>
      </c>
      <c r="AZ677">
        <f t="shared" si="19"/>
        <v>100</v>
      </c>
      <c r="BA677">
        <f t="shared" ca="1" si="25"/>
        <v>-284</v>
      </c>
      <c r="BB677">
        <f t="shared" ca="1" si="20"/>
        <v>81</v>
      </c>
      <c r="BC677">
        <f t="shared" si="21"/>
        <v>-38</v>
      </c>
      <c r="BD677">
        <f t="shared" si="22"/>
        <v>283</v>
      </c>
      <c r="BE677">
        <f t="shared" ca="1" si="23"/>
        <v>-38</v>
      </c>
      <c r="BF677">
        <f t="shared" ca="1" si="24"/>
        <v>283</v>
      </c>
    </row>
    <row r="678" spans="1:58">
      <c r="A678" s="47">
        <v>2011</v>
      </c>
      <c r="B678" s="47">
        <v>2</v>
      </c>
      <c r="C678" s="98">
        <v>40812</v>
      </c>
      <c r="D678">
        <v>11043.86</v>
      </c>
      <c r="E678">
        <v>1162.95</v>
      </c>
      <c r="F678">
        <v>2516.69</v>
      </c>
      <c r="G678">
        <v>8290</v>
      </c>
      <c r="H678">
        <v>5150</v>
      </c>
      <c r="I678">
        <v>5411</v>
      </c>
      <c r="J678">
        <v>0</v>
      </c>
      <c r="K678">
        <v>0</v>
      </c>
      <c r="L678">
        <v>1592.7</v>
      </c>
      <c r="M678">
        <v>30.795000000000002</v>
      </c>
      <c r="N678">
        <v>1546.9</v>
      </c>
      <c r="O678">
        <v>80.239999999999995</v>
      </c>
      <c r="P678">
        <v>648</v>
      </c>
      <c r="Q678">
        <v>1259</v>
      </c>
      <c r="R678">
        <v>11043.86</v>
      </c>
      <c r="S678">
        <v>1162.95</v>
      </c>
      <c r="T678">
        <v>2516.69</v>
      </c>
      <c r="U678">
        <v>39.020000000000003</v>
      </c>
      <c r="V678">
        <v>1.9</v>
      </c>
      <c r="W678">
        <v>0.91</v>
      </c>
      <c r="X678">
        <v>1.3046</v>
      </c>
      <c r="Y678">
        <v>116.79</v>
      </c>
      <c r="Z678">
        <v>76.540000000000006</v>
      </c>
      <c r="AA678">
        <v>75.069999999999993</v>
      </c>
      <c r="AB678">
        <v>103.54</v>
      </c>
      <c r="AC678">
        <v>1920</v>
      </c>
      <c r="AD678">
        <v>0</v>
      </c>
      <c r="AE678">
        <v>0</v>
      </c>
      <c r="AF678">
        <v>0</v>
      </c>
      <c r="AG678">
        <v>0</v>
      </c>
      <c r="AH678">
        <v>0.9</v>
      </c>
      <c r="AI678">
        <v>1.9</v>
      </c>
      <c r="AJ678" s="101">
        <f ca="1">IF(AND(MAX(OFFSET(OFFSET(D677,0,$AJ$6),-$AJ$5,0):OFFSET(D677,0,$AJ$6))&lt;OFFSET(D677,1,$AJ$6)),1,IF(AND(MIN(OFFSET(OFFSET(D677,0,$AJ$6),-$AJ$5,0):OFFSET(D677,0,$AJ$6))&gt;OFFSET(D677,1,$AJ$6)),-1,AJ677))</f>
        <v>1</v>
      </c>
      <c r="AK678" s="101">
        <f ca="1">IF(AND(MAX(OFFSET(U677,-$AK$5,0):U677)&lt;U678),1,IF(AND(MIN(OFFSET(U677,-$AK$5,0):U677)&gt;U678),-1,AK677))</f>
        <v>1</v>
      </c>
      <c r="AL678" s="101">
        <f ca="1">IF(AND(MAX(OFFSET(AI677,-$AL$5,0):AI677)&lt;AI678),1,IF(AND(MIN(OFFSET(AI677,-$AL$5,0):AI677)&gt;AI678),-1,AL677))</f>
        <v>-1</v>
      </c>
      <c r="AM678" s="101">
        <f ca="1">IF(AND(MAX(OFFSET(V677,-$AM$5,0):V677)&lt;V678),1,IF(AND(MIN(OFFSET(V677,-$AM$5,0):V677)&gt;V678),-1,AM677))</f>
        <v>-1</v>
      </c>
      <c r="AN678" s="101">
        <f ca="1">IF(AND(MAX(OFFSET(AA677,-$AN$5,0):AA677)&lt;AA678),1,IF(AND(MIN(OFFSET(AA677,-$AN$5,0):AA677)&gt;AA678),-1,AN677))</f>
        <v>-1</v>
      </c>
      <c r="AO678" s="101">
        <f ca="1">IF(AND(MAX(OFFSET(Y677,-$AP$5,0):Y677)&lt;Y678),1,IF(AND(MIN(OFFSET(Y677,-$AP$5,0):Y677)&gt;Y678),-1,AO677))</f>
        <v>1</v>
      </c>
      <c r="AP678" s="101">
        <f ca="1">IF(AND(MAX(OFFSET(Z677,-$AP$5,0):Z677)&lt;Z678),1,IF(AND(MIN(OFFSET(Z677,-$AP$5,0):Z677)&gt;Z678),-1,AP677))</f>
        <v>-1</v>
      </c>
      <c r="AQ678" s="1">
        <v>4079</v>
      </c>
      <c r="AR678" s="1">
        <v>4116</v>
      </c>
      <c r="AS678" s="1">
        <v>3851</v>
      </c>
      <c r="AT678" s="1">
        <v>3870</v>
      </c>
      <c r="AU678" s="1">
        <v>3935</v>
      </c>
      <c r="AV678" s="1">
        <v>4025</v>
      </c>
      <c r="AW678" s="1">
        <v>3894</v>
      </c>
      <c r="AX678" s="1">
        <v>3955</v>
      </c>
      <c r="AY678">
        <f t="shared" si="18"/>
        <v>50</v>
      </c>
      <c r="AZ678">
        <f t="shared" si="19"/>
        <v>150</v>
      </c>
      <c r="BA678">
        <f t="shared" ca="1" si="25"/>
        <v>50</v>
      </c>
      <c r="BB678">
        <f t="shared" ca="1" si="20"/>
        <v>131</v>
      </c>
      <c r="BC678">
        <f t="shared" si="21"/>
        <v>-144</v>
      </c>
      <c r="BD678">
        <f t="shared" si="22"/>
        <v>139</v>
      </c>
      <c r="BE678">
        <f t="shared" ca="1" si="23"/>
        <v>-144</v>
      </c>
      <c r="BF678">
        <f t="shared" ca="1" si="24"/>
        <v>139</v>
      </c>
    </row>
    <row r="679" spans="1:58">
      <c r="A679" s="47">
        <v>2011</v>
      </c>
      <c r="B679" s="47">
        <v>3</v>
      </c>
      <c r="C679" s="98">
        <v>40813</v>
      </c>
      <c r="D679">
        <v>11190.69</v>
      </c>
      <c r="E679">
        <v>1175.3800000000001</v>
      </c>
      <c r="F679">
        <v>2546.83</v>
      </c>
      <c r="G679">
        <v>8580</v>
      </c>
      <c r="H679">
        <v>5247</v>
      </c>
      <c r="I679">
        <v>5585</v>
      </c>
      <c r="J679">
        <v>0</v>
      </c>
      <c r="K679">
        <v>0</v>
      </c>
      <c r="L679">
        <v>1650.6</v>
      </c>
      <c r="M679">
        <v>31.925000000000001</v>
      </c>
      <c r="N679">
        <v>1574</v>
      </c>
      <c r="O679">
        <v>84.45</v>
      </c>
      <c r="P679">
        <v>652</v>
      </c>
      <c r="Q679">
        <v>1263</v>
      </c>
      <c r="R679">
        <v>11190.69</v>
      </c>
      <c r="S679">
        <v>1175.3800000000001</v>
      </c>
      <c r="T679">
        <v>2546.83</v>
      </c>
      <c r="U679">
        <v>37.71</v>
      </c>
      <c r="V679">
        <v>2.02</v>
      </c>
      <c r="W679">
        <v>0.97</v>
      </c>
      <c r="X679">
        <v>1.3053999999999999</v>
      </c>
      <c r="Y679">
        <v>117.45</v>
      </c>
      <c r="Z679">
        <v>76.349999999999994</v>
      </c>
      <c r="AA679">
        <v>76.19</v>
      </c>
      <c r="AB679">
        <v>105.54</v>
      </c>
      <c r="AC679">
        <v>1928</v>
      </c>
      <c r="AD679">
        <v>0</v>
      </c>
      <c r="AE679">
        <v>0</v>
      </c>
      <c r="AF679">
        <v>0</v>
      </c>
      <c r="AG679">
        <v>0</v>
      </c>
      <c r="AH679">
        <v>0.97</v>
      </c>
      <c r="AI679">
        <v>2.0099999999999998</v>
      </c>
      <c r="AJ679" s="101">
        <f ca="1">IF(AND(MAX(OFFSET(OFFSET(D678,0,$AJ$6),-$AJ$5,0):OFFSET(D678,0,$AJ$6))&lt;OFFSET(D678,1,$AJ$6)),1,IF(AND(MIN(OFFSET(OFFSET(D678,0,$AJ$6),-$AJ$5,0):OFFSET(D678,0,$AJ$6))&gt;OFFSET(D678,1,$AJ$6)),-1,AJ678))</f>
        <v>1</v>
      </c>
      <c r="AK679" s="101">
        <f ca="1">IF(AND(MAX(OFFSET(U678,-$AK$5,0):U678)&lt;U679),1,IF(AND(MIN(OFFSET(U678,-$AK$5,0):U678)&gt;U679),-1,AK678))</f>
        <v>-1</v>
      </c>
      <c r="AL679" s="101">
        <f ca="1">IF(AND(MAX(OFFSET(AI678,-$AL$5,0):AI678)&lt;AI679),1,IF(AND(MIN(OFFSET(AI678,-$AL$5,0):AI678)&gt;AI679),-1,AL678))</f>
        <v>-1</v>
      </c>
      <c r="AM679" s="101">
        <f ca="1">IF(AND(MAX(OFFSET(V678,-$AM$5,0):V678)&lt;V679),1,IF(AND(MIN(OFFSET(V678,-$AM$5,0):V678)&gt;V679),-1,AM678))</f>
        <v>-1</v>
      </c>
      <c r="AN679" s="101">
        <f ca="1">IF(AND(MAX(OFFSET(AA678,-$AN$5,0):AA678)&lt;AA679),1,IF(AND(MIN(OFFSET(AA678,-$AN$5,0):AA678)&gt;AA679),-1,AN678))</f>
        <v>-1</v>
      </c>
      <c r="AO679" s="101">
        <f ca="1">IF(AND(MAX(OFFSET(Y678,-$AP$5,0):Y678)&lt;Y679),1,IF(AND(MIN(OFFSET(Y678,-$AP$5,0):Y678)&gt;Y679),-1,AO678))</f>
        <v>1</v>
      </c>
      <c r="AP679" s="101">
        <f ca="1">IF(AND(MAX(OFFSET(Z678,-$AP$5,0):Z678)&lt;Z679),1,IF(AND(MIN(OFFSET(Z678,-$AP$5,0):Z678)&gt;Z679),-1,AP678))</f>
        <v>-1</v>
      </c>
      <c r="AQ679" s="1">
        <v>3985</v>
      </c>
      <c r="AR679" s="1">
        <v>4076</v>
      </c>
      <c r="AS679" s="1">
        <v>3973</v>
      </c>
      <c r="AT679" s="1">
        <v>4073</v>
      </c>
      <c r="AU679" s="1">
        <v>4068</v>
      </c>
      <c r="AV679" s="1">
        <v>4130</v>
      </c>
      <c r="AW679" s="1">
        <v>4054</v>
      </c>
      <c r="AX679" s="1">
        <v>4080</v>
      </c>
      <c r="AY679">
        <f t="shared" si="18"/>
        <v>-10</v>
      </c>
      <c r="AZ679">
        <f t="shared" si="19"/>
        <v>140</v>
      </c>
      <c r="BA679">
        <f t="shared" ca="1" si="25"/>
        <v>-10</v>
      </c>
      <c r="BB679">
        <f t="shared" ca="1" si="20"/>
        <v>121</v>
      </c>
      <c r="BC679">
        <f t="shared" si="21"/>
        <v>83</v>
      </c>
      <c r="BD679">
        <f t="shared" si="22"/>
        <v>222</v>
      </c>
      <c r="BE679">
        <f t="shared" ca="1" si="23"/>
        <v>83</v>
      </c>
      <c r="BF679">
        <f t="shared" ca="1" si="24"/>
        <v>222</v>
      </c>
    </row>
    <row r="680" spans="1:58">
      <c r="A680" s="47">
        <v>2011</v>
      </c>
      <c r="B680" s="47">
        <v>4</v>
      </c>
      <c r="C680" s="98">
        <v>40814</v>
      </c>
      <c r="D680">
        <v>11010.9</v>
      </c>
      <c r="E680">
        <v>1151.06</v>
      </c>
      <c r="F680">
        <v>2491.58</v>
      </c>
      <c r="G680">
        <v>8640</v>
      </c>
      <c r="H680">
        <v>5150</v>
      </c>
      <c r="I680">
        <v>5495</v>
      </c>
      <c r="J680">
        <v>0</v>
      </c>
      <c r="K680">
        <v>0</v>
      </c>
      <c r="L680">
        <v>1616.1</v>
      </c>
      <c r="M680">
        <v>29.864999999999998</v>
      </c>
      <c r="N680">
        <v>1534.2</v>
      </c>
      <c r="O680">
        <v>81.209999999999994</v>
      </c>
      <c r="P680">
        <v>630</v>
      </c>
      <c r="Q680">
        <v>1223</v>
      </c>
      <c r="R680">
        <v>11010.9</v>
      </c>
      <c r="S680">
        <v>1151.06</v>
      </c>
      <c r="T680">
        <v>2491.58</v>
      </c>
      <c r="U680">
        <v>41.08</v>
      </c>
      <c r="V680">
        <v>2</v>
      </c>
      <c r="W680">
        <v>0.96</v>
      </c>
      <c r="X680">
        <v>1.3067</v>
      </c>
      <c r="Y680">
        <v>116.93</v>
      </c>
      <c r="Z680">
        <v>76.8</v>
      </c>
      <c r="AA680">
        <v>74.819999999999993</v>
      </c>
      <c r="AB680">
        <v>102.26</v>
      </c>
      <c r="AC680">
        <v>1927</v>
      </c>
      <c r="AD680">
        <v>0</v>
      </c>
      <c r="AE680">
        <v>0</v>
      </c>
      <c r="AF680">
        <v>0</v>
      </c>
      <c r="AG680">
        <v>0</v>
      </c>
      <c r="AH680">
        <v>0.95</v>
      </c>
      <c r="AI680">
        <v>2</v>
      </c>
      <c r="AJ680" s="101">
        <f ca="1">IF(AND(MAX(OFFSET(OFFSET(D679,0,$AJ$6),-$AJ$5,0):OFFSET(D679,0,$AJ$6))&lt;OFFSET(D679,1,$AJ$6)),1,IF(AND(MIN(OFFSET(OFFSET(D679,0,$AJ$6),-$AJ$5,0):OFFSET(D679,0,$AJ$6))&gt;OFFSET(D679,1,$AJ$6)),-1,AJ679))</f>
        <v>1</v>
      </c>
      <c r="AK680" s="101">
        <f ca="1">IF(AND(MAX(OFFSET(U679,-$AK$5,0):U679)&lt;U680),1,IF(AND(MIN(OFFSET(U679,-$AK$5,0):U679)&gt;U680),-1,AK679))</f>
        <v>1</v>
      </c>
      <c r="AL680" s="101">
        <f ca="1">IF(AND(MAX(OFFSET(AI679,-$AL$5,0):AI679)&lt;AI680),1,IF(AND(MIN(OFFSET(AI679,-$AL$5,0):AI679)&gt;AI680),-1,AL679))</f>
        <v>-1</v>
      </c>
      <c r="AM680" s="101">
        <f ca="1">IF(AND(MAX(OFFSET(V679,-$AM$5,0):V679)&lt;V680),1,IF(AND(MIN(OFFSET(V679,-$AM$5,0):V679)&gt;V680),-1,AM679))</f>
        <v>-1</v>
      </c>
      <c r="AN680" s="101">
        <f ca="1">IF(AND(MAX(OFFSET(AA679,-$AN$5,0):AA679)&lt;AA680),1,IF(AND(MIN(OFFSET(AA679,-$AN$5,0):AA679)&gt;AA680),-1,AN679))</f>
        <v>-1</v>
      </c>
      <c r="AO680" s="101">
        <f ca="1">IF(AND(MAX(OFFSET(Y679,-$AP$5,0):Y679)&lt;Y680),1,IF(AND(MIN(OFFSET(Y679,-$AP$5,0):Y679)&gt;Y680),-1,AO679))</f>
        <v>1</v>
      </c>
      <c r="AP680" s="101">
        <f ca="1">IF(AND(MAX(OFFSET(Z679,-$AP$5,0):Z679)&lt;Z680),1,IF(AND(MIN(OFFSET(Z679,-$AP$5,0):Z679)&gt;Z680),-1,AP679))</f>
        <v>-1</v>
      </c>
      <c r="AQ680" s="1">
        <v>4058</v>
      </c>
      <c r="AR680" s="1">
        <v>4068</v>
      </c>
      <c r="AS680" s="1">
        <v>4017</v>
      </c>
      <c r="AT680" s="1">
        <v>4049</v>
      </c>
      <c r="AU680" s="1">
        <v>4079</v>
      </c>
      <c r="AV680" s="1">
        <v>4089</v>
      </c>
      <c r="AW680" s="1">
        <v>3936</v>
      </c>
      <c r="AX680" s="1">
        <v>3964</v>
      </c>
      <c r="AY680">
        <f t="shared" si="18"/>
        <v>-167</v>
      </c>
      <c r="AZ680">
        <f t="shared" si="19"/>
        <v>-27</v>
      </c>
      <c r="BA680">
        <f t="shared" ca="1" si="25"/>
        <v>-167</v>
      </c>
      <c r="BB680">
        <f t="shared" ca="1" si="20"/>
        <v>-46</v>
      </c>
      <c r="BC680">
        <f t="shared" si="21"/>
        <v>21</v>
      </c>
      <c r="BD680">
        <f t="shared" si="22"/>
        <v>243</v>
      </c>
      <c r="BE680">
        <f t="shared" ca="1" si="23"/>
        <v>21</v>
      </c>
      <c r="BF680">
        <f t="shared" ca="1" si="24"/>
        <v>243</v>
      </c>
    </row>
    <row r="681" spans="1:58">
      <c r="A681" s="47">
        <v>2011</v>
      </c>
      <c r="B681" s="47">
        <v>5</v>
      </c>
      <c r="C681" s="98">
        <v>40815</v>
      </c>
      <c r="D681">
        <v>11153.98</v>
      </c>
      <c r="E681">
        <v>1160.4000000000001</v>
      </c>
      <c r="F681">
        <v>2480.7600000000002</v>
      </c>
      <c r="G681">
        <v>8710</v>
      </c>
      <c r="H681">
        <v>5180</v>
      </c>
      <c r="I681">
        <v>5632</v>
      </c>
      <c r="J681">
        <v>0</v>
      </c>
      <c r="K681">
        <v>0</v>
      </c>
      <c r="L681">
        <v>1615.5</v>
      </c>
      <c r="M681">
        <v>30.545000000000002</v>
      </c>
      <c r="N681">
        <v>1528.3</v>
      </c>
      <c r="O681">
        <v>82.14</v>
      </c>
      <c r="P681">
        <v>632</v>
      </c>
      <c r="Q681">
        <v>1230</v>
      </c>
      <c r="R681">
        <v>11153.98</v>
      </c>
      <c r="S681">
        <v>1160.4000000000001</v>
      </c>
      <c r="T681">
        <v>2480.7600000000002</v>
      </c>
      <c r="U681">
        <v>38.840000000000003</v>
      </c>
      <c r="V681">
        <v>1.96</v>
      </c>
      <c r="W681">
        <v>0.97</v>
      </c>
      <c r="X681">
        <v>1.2936000000000001</v>
      </c>
      <c r="Y681">
        <v>115.79</v>
      </c>
      <c r="Z681">
        <v>76.599999999999994</v>
      </c>
      <c r="AA681">
        <v>75.02</v>
      </c>
      <c r="AB681">
        <v>103.55</v>
      </c>
      <c r="AC681">
        <v>1920</v>
      </c>
      <c r="AD681">
        <v>0</v>
      </c>
      <c r="AE681">
        <v>0</v>
      </c>
      <c r="AF681">
        <v>0</v>
      </c>
      <c r="AG681">
        <v>0</v>
      </c>
      <c r="AH681">
        <v>0.97</v>
      </c>
      <c r="AI681">
        <v>1.95</v>
      </c>
      <c r="AJ681" s="101">
        <f ca="1">IF(AND(MAX(OFFSET(OFFSET(D680,0,$AJ$6),-$AJ$5,0):OFFSET(D680,0,$AJ$6))&lt;OFFSET(D680,1,$AJ$6)),1,IF(AND(MIN(OFFSET(OFFSET(D680,0,$AJ$6),-$AJ$5,0):OFFSET(D680,0,$AJ$6))&gt;OFFSET(D680,1,$AJ$6)),-1,AJ680))</f>
        <v>1</v>
      </c>
      <c r="AK681" s="101">
        <f ca="1">IF(AND(MAX(OFFSET(U680,-$AK$5,0):U680)&lt;U681),1,IF(AND(MIN(OFFSET(U680,-$AK$5,0):U680)&gt;U681),-1,AK680))</f>
        <v>1</v>
      </c>
      <c r="AL681" s="101">
        <f ca="1">IF(AND(MAX(OFFSET(AI680,-$AL$5,0):AI680)&lt;AI681),1,IF(AND(MIN(OFFSET(AI680,-$AL$5,0):AI680)&gt;AI681),-1,AL680))</f>
        <v>-1</v>
      </c>
      <c r="AM681" s="101">
        <f ca="1">IF(AND(MAX(OFFSET(V680,-$AM$5,0):V680)&lt;V681),1,IF(AND(MIN(OFFSET(V680,-$AM$5,0):V680)&gt;V681),-1,AM680))</f>
        <v>-1</v>
      </c>
      <c r="AN681" s="101">
        <f ca="1">IF(AND(MAX(OFFSET(AA680,-$AN$5,0):AA680)&lt;AA681),1,IF(AND(MIN(OFFSET(AA680,-$AN$5,0):AA680)&gt;AA681),-1,AN680))</f>
        <v>-1</v>
      </c>
      <c r="AO681" s="101">
        <f ca="1">IF(AND(MAX(OFFSET(Y680,-$AP$5,0):Y680)&lt;Y681),1,IF(AND(MIN(OFFSET(Y680,-$AP$5,0):Y680)&gt;Y681),-1,AO680))</f>
        <v>1</v>
      </c>
      <c r="AP681" s="101">
        <f ca="1">IF(AND(MAX(OFFSET(Z680,-$AP$5,0):Z680)&lt;Z681),1,IF(AND(MIN(OFFSET(Z680,-$AP$5,0):Z680)&gt;Z681),-1,AP680))</f>
        <v>-1</v>
      </c>
      <c r="AQ681" s="1">
        <v>3912</v>
      </c>
      <c r="AR681" s="1">
        <v>4012</v>
      </c>
      <c r="AS681" s="1">
        <v>3897</v>
      </c>
      <c r="AT681" s="1">
        <v>4004</v>
      </c>
      <c r="AU681" s="1">
        <v>4018</v>
      </c>
      <c r="AV681" s="1">
        <v>4033</v>
      </c>
      <c r="AW681" s="1">
        <v>3950</v>
      </c>
      <c r="AX681" s="1">
        <v>3991</v>
      </c>
      <c r="AY681">
        <f t="shared" si="18"/>
        <v>-5</v>
      </c>
      <c r="AZ681">
        <f t="shared" si="19"/>
        <v>-32</v>
      </c>
      <c r="BA681">
        <f t="shared" ca="1" si="25"/>
        <v>-5</v>
      </c>
      <c r="BB681">
        <f t="shared" ca="1" si="20"/>
        <v>-51</v>
      </c>
      <c r="BC681">
        <f t="shared" si="21"/>
        <v>106</v>
      </c>
      <c r="BD681">
        <f t="shared" si="22"/>
        <v>349</v>
      </c>
      <c r="BE681">
        <f t="shared" ca="1" si="23"/>
        <v>106</v>
      </c>
      <c r="BF681">
        <f t="shared" ca="1" si="24"/>
        <v>349</v>
      </c>
    </row>
    <row r="682" spans="1:58">
      <c r="A682" s="47">
        <v>2011</v>
      </c>
      <c r="B682" s="47">
        <v>6</v>
      </c>
      <c r="C682" s="98">
        <v>40816</v>
      </c>
      <c r="D682">
        <v>10913.38</v>
      </c>
      <c r="E682">
        <v>1131.42</v>
      </c>
      <c r="F682">
        <v>2415.4</v>
      </c>
      <c r="G682">
        <v>8680</v>
      </c>
      <c r="H682">
        <v>5180</v>
      </c>
      <c r="I682">
        <v>5632</v>
      </c>
      <c r="J682">
        <v>0</v>
      </c>
      <c r="K682">
        <v>0</v>
      </c>
      <c r="L682">
        <v>1620.4</v>
      </c>
      <c r="M682">
        <v>29.875</v>
      </c>
      <c r="N682">
        <v>1519.4</v>
      </c>
      <c r="O682">
        <v>79.2</v>
      </c>
      <c r="P682">
        <v>592</v>
      </c>
      <c r="Q682">
        <v>1179</v>
      </c>
      <c r="R682">
        <v>10913.38</v>
      </c>
      <c r="S682">
        <v>1131.42</v>
      </c>
      <c r="T682">
        <v>2415.4</v>
      </c>
      <c r="U682">
        <v>42.96</v>
      </c>
      <c r="V682">
        <v>1.92</v>
      </c>
      <c r="W682">
        <v>0.96</v>
      </c>
      <c r="X682">
        <v>1.2961</v>
      </c>
      <c r="Y682">
        <v>116.63</v>
      </c>
      <c r="Z682">
        <v>76.819999999999993</v>
      </c>
      <c r="AA682">
        <v>74.540000000000006</v>
      </c>
      <c r="AB682">
        <v>100.88</v>
      </c>
      <c r="AC682">
        <v>1899</v>
      </c>
      <c r="AD682">
        <v>0</v>
      </c>
      <c r="AE682">
        <v>0</v>
      </c>
      <c r="AF682">
        <v>0</v>
      </c>
      <c r="AG682">
        <v>0</v>
      </c>
      <c r="AH682">
        <v>0.96</v>
      </c>
      <c r="AI682">
        <v>1.92</v>
      </c>
      <c r="AJ682" s="101">
        <f ca="1">IF(AND(MAX(OFFSET(OFFSET(D681,0,$AJ$6),-$AJ$5,0):OFFSET(D681,0,$AJ$6))&lt;OFFSET(D681,1,$AJ$6)),1,IF(AND(MIN(OFFSET(OFFSET(D681,0,$AJ$6),-$AJ$5,0):OFFSET(D681,0,$AJ$6))&gt;OFFSET(D681,1,$AJ$6)),-1,AJ681))</f>
        <v>1</v>
      </c>
      <c r="AK682" s="101">
        <f ca="1">IF(AND(MAX(OFFSET(U681,-$AK$5,0):U681)&lt;U682),1,IF(AND(MIN(OFFSET(U681,-$AK$5,0):U681)&gt;U682),-1,AK681))</f>
        <v>1</v>
      </c>
      <c r="AL682" s="101">
        <f ca="1">IF(AND(MAX(OFFSET(AI681,-$AL$5,0):AI681)&lt;AI682),1,IF(AND(MIN(OFFSET(AI681,-$AL$5,0):AI681)&gt;AI682),-1,AL681))</f>
        <v>-1</v>
      </c>
      <c r="AM682" s="101">
        <f ca="1">IF(AND(MAX(OFFSET(V681,-$AM$5,0):V681)&lt;V682),1,IF(AND(MIN(OFFSET(V681,-$AM$5,0):V681)&gt;V682),-1,AM681))</f>
        <v>-1</v>
      </c>
      <c r="AN682" s="101">
        <f ca="1">IF(AND(MAX(OFFSET(AA681,-$AN$5,0):AA681)&lt;AA682),1,IF(AND(MIN(OFFSET(AA681,-$AN$5,0):AA681)&gt;AA682),-1,AN681))</f>
        <v>-1</v>
      </c>
      <c r="AO682" s="101">
        <f ca="1">IF(AND(MAX(OFFSET(Y681,-$AP$5,0):Y681)&lt;Y682),1,IF(AND(MIN(OFFSET(Y681,-$AP$5,0):Y681)&gt;Y682),-1,AO681))</f>
        <v>1</v>
      </c>
      <c r="AP682" s="101">
        <f ca="1">IF(AND(MAX(OFFSET(Z681,-$AP$5,0):Z681)&lt;Z682),1,IF(AND(MIN(OFFSET(Z681,-$AP$5,0):Z681)&gt;Z682),-1,AP681))</f>
        <v>-1</v>
      </c>
      <c r="AQ682" s="1">
        <v>4013</v>
      </c>
      <c r="AR682" s="1">
        <v>4045</v>
      </c>
      <c r="AS682" s="1">
        <v>3988</v>
      </c>
      <c r="AT682" s="1">
        <v>4016</v>
      </c>
      <c r="AU682" s="1">
        <v>4019</v>
      </c>
      <c r="AV682" s="1">
        <v>4053</v>
      </c>
      <c r="AW682" s="1">
        <v>3981</v>
      </c>
      <c r="AX682" s="1">
        <v>4026</v>
      </c>
      <c r="AY682">
        <f t="shared" si="18"/>
        <v>30</v>
      </c>
      <c r="AZ682">
        <f t="shared" si="19"/>
        <v>-2</v>
      </c>
      <c r="BA682">
        <f t="shared" ca="1" si="25"/>
        <v>30</v>
      </c>
      <c r="BB682">
        <f t="shared" ca="1" si="20"/>
        <v>-21</v>
      </c>
      <c r="BC682">
        <f t="shared" si="21"/>
        <v>6</v>
      </c>
      <c r="BD682">
        <f t="shared" si="22"/>
        <v>355</v>
      </c>
      <c r="BE682">
        <f t="shared" ca="1" si="23"/>
        <v>6</v>
      </c>
      <c r="BF682">
        <f t="shared" ca="1" si="24"/>
        <v>355</v>
      </c>
    </row>
    <row r="683" spans="1:58">
      <c r="A683" s="47">
        <v>2011</v>
      </c>
      <c r="B683" s="47">
        <v>2</v>
      </c>
      <c r="C683" s="98">
        <v>40819</v>
      </c>
      <c r="D683">
        <v>10655.3</v>
      </c>
      <c r="E683">
        <v>1099.23</v>
      </c>
      <c r="F683">
        <v>2335.83</v>
      </c>
      <c r="G683">
        <v>8530</v>
      </c>
      <c r="H683">
        <v>4994</v>
      </c>
      <c r="I683">
        <v>5264</v>
      </c>
      <c r="J683">
        <v>0</v>
      </c>
      <c r="K683">
        <v>0</v>
      </c>
      <c r="L683">
        <v>1656</v>
      </c>
      <c r="M683">
        <v>30.405000000000001</v>
      </c>
      <c r="N683">
        <v>1512.3</v>
      </c>
      <c r="O683">
        <v>77.61</v>
      </c>
      <c r="P683">
        <v>592</v>
      </c>
      <c r="Q683">
        <v>1177</v>
      </c>
      <c r="R683">
        <v>10655.3</v>
      </c>
      <c r="S683">
        <v>1099.23</v>
      </c>
      <c r="T683">
        <v>2335.83</v>
      </c>
      <c r="U683">
        <v>45.45</v>
      </c>
      <c r="V683">
        <v>1.78</v>
      </c>
      <c r="W683">
        <v>0.88</v>
      </c>
      <c r="X683">
        <v>1.2939000000000001</v>
      </c>
      <c r="Y683">
        <v>114.89</v>
      </c>
      <c r="Z683">
        <v>77.12</v>
      </c>
      <c r="AA683">
        <v>73.02</v>
      </c>
      <c r="AB683">
        <v>98.75</v>
      </c>
      <c r="AC683">
        <v>1899</v>
      </c>
      <c r="AD683">
        <v>0</v>
      </c>
      <c r="AE683">
        <v>0</v>
      </c>
      <c r="AF683">
        <v>0</v>
      </c>
      <c r="AG683">
        <v>0</v>
      </c>
      <c r="AH683">
        <v>0.87</v>
      </c>
      <c r="AI683">
        <v>1.78</v>
      </c>
      <c r="AJ683" s="101">
        <f ca="1">IF(AND(MAX(OFFSET(OFFSET(D682,0,$AJ$6),-$AJ$5,0):OFFSET(D682,0,$AJ$6))&lt;OFFSET(D682,1,$AJ$6)),1,IF(AND(MIN(OFFSET(OFFSET(D682,0,$AJ$6),-$AJ$5,0):OFFSET(D682,0,$AJ$6))&gt;OFFSET(D682,1,$AJ$6)),-1,AJ682))</f>
        <v>1</v>
      </c>
      <c r="AK683" s="101">
        <f ca="1">IF(AND(MAX(OFFSET(U682,-$AK$5,0):U682)&lt;U683),1,IF(AND(MIN(OFFSET(U682,-$AK$5,0):U682)&gt;U683),-1,AK682))</f>
        <v>1</v>
      </c>
      <c r="AL683" s="101">
        <f ca="1">IF(AND(MAX(OFFSET(AI682,-$AL$5,0):AI682)&lt;AI683),1,IF(AND(MIN(OFFSET(AI682,-$AL$5,0):AI682)&gt;AI683),-1,AL682))</f>
        <v>-1</v>
      </c>
      <c r="AM683" s="101">
        <f ca="1">IF(AND(MAX(OFFSET(V682,-$AM$5,0):V682)&lt;V683),1,IF(AND(MIN(OFFSET(V682,-$AM$5,0):V682)&gt;V683),-1,AM682))</f>
        <v>-1</v>
      </c>
      <c r="AN683" s="101">
        <f ca="1">IF(AND(MAX(OFFSET(AA682,-$AN$5,0):AA682)&lt;AA683),1,IF(AND(MIN(OFFSET(AA682,-$AN$5,0):AA682)&gt;AA683),-1,AN682))</f>
        <v>-1</v>
      </c>
      <c r="AO683" s="101">
        <f ca="1">IF(AND(MAX(OFFSET(Y682,-$AP$5,0):Y682)&lt;Y683),1,IF(AND(MIN(OFFSET(Y682,-$AP$5,0):Y682)&gt;Y683),-1,AO682))</f>
        <v>1</v>
      </c>
      <c r="AP683" s="101">
        <f ca="1">IF(AND(MAX(OFFSET(Z682,-$AP$5,0):Z682)&lt;Z683),1,IF(AND(MIN(OFFSET(Z682,-$AP$5,0):Z682)&gt;Z683),-1,AP682))</f>
        <v>1</v>
      </c>
      <c r="AQ683" s="1">
        <v>4049</v>
      </c>
      <c r="AR683" s="1">
        <v>4063</v>
      </c>
      <c r="AS683" s="1">
        <v>4034</v>
      </c>
      <c r="AT683" s="1">
        <v>4057</v>
      </c>
      <c r="AU683" s="1">
        <v>4084</v>
      </c>
      <c r="AV683" s="1">
        <v>4119</v>
      </c>
      <c r="AW683" s="1">
        <v>4052</v>
      </c>
      <c r="AX683" s="1">
        <v>4070</v>
      </c>
      <c r="AY683">
        <f t="shared" si="18"/>
        <v>27</v>
      </c>
      <c r="AZ683">
        <f t="shared" si="19"/>
        <v>25</v>
      </c>
      <c r="BA683">
        <f t="shared" ca="1" si="25"/>
        <v>27</v>
      </c>
      <c r="BB683">
        <f t="shared" ca="1" si="20"/>
        <v>6</v>
      </c>
      <c r="BC683">
        <f t="shared" si="21"/>
        <v>35</v>
      </c>
      <c r="BD683">
        <f t="shared" si="22"/>
        <v>390</v>
      </c>
      <c r="BE683">
        <f t="shared" ca="1" si="23"/>
        <v>35</v>
      </c>
      <c r="BF683">
        <f t="shared" ca="1" si="24"/>
        <v>390</v>
      </c>
    </row>
    <row r="684" spans="1:58">
      <c r="A684" s="47">
        <v>2011</v>
      </c>
      <c r="B684" s="47">
        <v>3</v>
      </c>
      <c r="C684" s="98">
        <v>40820</v>
      </c>
      <c r="D684">
        <v>10808.71</v>
      </c>
      <c r="E684">
        <v>1123.95</v>
      </c>
      <c r="F684">
        <v>2404.8200000000002</v>
      </c>
      <c r="G684">
        <v>8450</v>
      </c>
      <c r="H684">
        <v>5037</v>
      </c>
      <c r="I684">
        <v>5311</v>
      </c>
      <c r="J684">
        <v>0</v>
      </c>
      <c r="K684">
        <v>0</v>
      </c>
      <c r="L684">
        <v>1626</v>
      </c>
      <c r="M684">
        <v>30.065000000000001</v>
      </c>
      <c r="N684">
        <v>1475.4</v>
      </c>
      <c r="O684">
        <v>78.23</v>
      </c>
      <c r="P684">
        <v>587</v>
      </c>
      <c r="Q684">
        <v>1160</v>
      </c>
      <c r="R684">
        <v>10808.71</v>
      </c>
      <c r="S684">
        <v>1123.95</v>
      </c>
      <c r="T684">
        <v>2404.8200000000002</v>
      </c>
      <c r="U684">
        <v>40.82</v>
      </c>
      <c r="V684">
        <v>1.78</v>
      </c>
      <c r="W684">
        <v>0.89</v>
      </c>
      <c r="X684">
        <v>1.2944</v>
      </c>
      <c r="Y684">
        <v>114.89</v>
      </c>
      <c r="Z684">
        <v>76.61</v>
      </c>
      <c r="AA684">
        <v>73.61</v>
      </c>
      <c r="AB684">
        <v>100.45</v>
      </c>
      <c r="AC684">
        <v>1886</v>
      </c>
      <c r="AD684">
        <v>0</v>
      </c>
      <c r="AE684">
        <v>0</v>
      </c>
      <c r="AF684">
        <v>0</v>
      </c>
      <c r="AG684">
        <v>0</v>
      </c>
      <c r="AH684">
        <v>0.88</v>
      </c>
      <c r="AI684">
        <v>1.78</v>
      </c>
      <c r="AJ684" s="101">
        <f ca="1">IF(AND(MAX(OFFSET(OFFSET(D683,0,$AJ$6),-$AJ$5,0):OFFSET(D683,0,$AJ$6))&lt;OFFSET(D683,1,$AJ$6)),1,IF(AND(MIN(OFFSET(OFFSET(D683,0,$AJ$6),-$AJ$5,0):OFFSET(D683,0,$AJ$6))&gt;OFFSET(D683,1,$AJ$6)),-1,AJ683))</f>
        <v>1</v>
      </c>
      <c r="AK684" s="101">
        <f ca="1">IF(AND(MAX(OFFSET(U683,-$AK$5,0):U683)&lt;U684),1,IF(AND(MIN(OFFSET(U683,-$AK$5,0):U683)&gt;U684),-1,AK683))</f>
        <v>-1</v>
      </c>
      <c r="AL684" s="101">
        <f ca="1">IF(AND(MAX(OFFSET(AI683,-$AL$5,0):AI683)&lt;AI684),1,IF(AND(MIN(OFFSET(AI683,-$AL$5,0):AI683)&gt;AI684),-1,AL683))</f>
        <v>-1</v>
      </c>
      <c r="AM684" s="101">
        <f ca="1">IF(AND(MAX(OFFSET(V683,-$AM$5,0):V683)&lt;V684),1,IF(AND(MIN(OFFSET(V683,-$AM$5,0):V683)&gt;V684),-1,AM683))</f>
        <v>-1</v>
      </c>
      <c r="AN684" s="101">
        <f ca="1">IF(AND(MAX(OFFSET(AA683,-$AN$5,0):AA683)&lt;AA684),1,IF(AND(MIN(OFFSET(AA683,-$AN$5,0):AA683)&gt;AA684),-1,AN683))</f>
        <v>-1</v>
      </c>
      <c r="AO684" s="101">
        <f ca="1">IF(AND(MAX(OFFSET(Y683,-$AP$5,0):Y683)&lt;Y684),1,IF(AND(MIN(OFFSET(Y683,-$AP$5,0):Y683)&gt;Y684),-1,AO683))</f>
        <v>1</v>
      </c>
      <c r="AP684" s="101">
        <f ca="1">IF(AND(MAX(OFFSET(Z683,-$AP$5,0):Z683)&lt;Z684),1,IF(AND(MIN(OFFSET(Z683,-$AP$5,0):Z683)&gt;Z684),-1,AP683))</f>
        <v>1</v>
      </c>
      <c r="AQ684" s="1">
        <v>4111</v>
      </c>
      <c r="AR684" s="1">
        <v>4136</v>
      </c>
      <c r="AS684" s="1">
        <v>4087</v>
      </c>
      <c r="AT684" s="1">
        <v>4135</v>
      </c>
      <c r="AU684" s="1">
        <v>4109</v>
      </c>
      <c r="AV684" s="1">
        <v>4130</v>
      </c>
      <c r="AW684" s="1">
        <v>3961</v>
      </c>
      <c r="AX684" s="1">
        <v>3970</v>
      </c>
      <c r="AY684">
        <f t="shared" si="18"/>
        <v>-75</v>
      </c>
      <c r="AZ684">
        <f t="shared" si="19"/>
        <v>-50</v>
      </c>
      <c r="BA684">
        <f t="shared" ca="1" si="25"/>
        <v>-75</v>
      </c>
      <c r="BB684">
        <f t="shared" ca="1" si="20"/>
        <v>-69</v>
      </c>
      <c r="BC684">
        <f t="shared" si="21"/>
        <v>-2</v>
      </c>
      <c r="BD684">
        <f t="shared" si="22"/>
        <v>388</v>
      </c>
      <c r="BE684">
        <f t="shared" ca="1" si="23"/>
        <v>-2</v>
      </c>
      <c r="BF684">
        <f t="shared" ca="1" si="24"/>
        <v>388</v>
      </c>
    </row>
    <row r="685" spans="1:58">
      <c r="A685" s="47">
        <v>2011</v>
      </c>
      <c r="B685" s="47">
        <v>4</v>
      </c>
      <c r="C685" s="98">
        <v>40821</v>
      </c>
      <c r="D685">
        <v>10939.95</v>
      </c>
      <c r="E685">
        <v>1144.03</v>
      </c>
      <c r="F685">
        <v>2460.5100000000002</v>
      </c>
      <c r="G685">
        <v>8380</v>
      </c>
      <c r="H685">
        <v>5139</v>
      </c>
      <c r="I685">
        <v>5500</v>
      </c>
      <c r="J685">
        <v>0</v>
      </c>
      <c r="K685">
        <v>0</v>
      </c>
      <c r="L685">
        <v>1641.6</v>
      </c>
      <c r="M685">
        <v>30.434999999999999</v>
      </c>
      <c r="N685">
        <v>1478</v>
      </c>
      <c r="O685">
        <v>79.680000000000007</v>
      </c>
      <c r="P685">
        <v>605</v>
      </c>
      <c r="Q685">
        <v>1163</v>
      </c>
      <c r="R685">
        <v>10939.95</v>
      </c>
      <c r="S685">
        <v>1144.03</v>
      </c>
      <c r="T685">
        <v>2460.5100000000002</v>
      </c>
      <c r="U685">
        <v>37.81</v>
      </c>
      <c r="V685">
        <v>1.9</v>
      </c>
      <c r="W685">
        <v>0.96</v>
      </c>
      <c r="X685">
        <v>1.2797000000000001</v>
      </c>
      <c r="Y685">
        <v>110.85</v>
      </c>
      <c r="Z685">
        <v>76.8</v>
      </c>
      <c r="AA685">
        <v>74.11</v>
      </c>
      <c r="AB685">
        <v>101.03</v>
      </c>
      <c r="AC685">
        <v>1885</v>
      </c>
      <c r="AD685">
        <v>0</v>
      </c>
      <c r="AE685">
        <v>0</v>
      </c>
      <c r="AF685">
        <v>0</v>
      </c>
      <c r="AG685">
        <v>0</v>
      </c>
      <c r="AH685">
        <v>0.96</v>
      </c>
      <c r="AI685">
        <v>1.9</v>
      </c>
      <c r="AJ685" s="101">
        <f ca="1">IF(AND(MAX(OFFSET(OFFSET(D684,0,$AJ$6),-$AJ$5,0):OFFSET(D684,0,$AJ$6))&lt;OFFSET(D684,1,$AJ$6)),1,IF(AND(MIN(OFFSET(OFFSET(D684,0,$AJ$6),-$AJ$5,0):OFFSET(D684,0,$AJ$6))&gt;OFFSET(D684,1,$AJ$6)),-1,AJ684))</f>
        <v>1</v>
      </c>
      <c r="AK685" s="101">
        <f ca="1">IF(AND(MAX(OFFSET(U684,-$AK$5,0):U684)&lt;U685),1,IF(AND(MIN(OFFSET(U684,-$AK$5,0):U684)&gt;U685),-1,AK684))</f>
        <v>-1</v>
      </c>
      <c r="AL685" s="101">
        <f ca="1">IF(AND(MAX(OFFSET(AI684,-$AL$5,0):AI684)&lt;AI685),1,IF(AND(MIN(OFFSET(AI684,-$AL$5,0):AI684)&gt;AI685),-1,AL684))</f>
        <v>-1</v>
      </c>
      <c r="AM685" s="101">
        <f ca="1">IF(AND(MAX(OFFSET(V684,-$AM$5,0):V684)&lt;V685),1,IF(AND(MIN(OFFSET(V684,-$AM$5,0):V684)&gt;V685),-1,AM684))</f>
        <v>-1</v>
      </c>
      <c r="AN685" s="101">
        <f ca="1">IF(AND(MAX(OFFSET(AA684,-$AN$5,0):AA684)&lt;AA685),1,IF(AND(MIN(OFFSET(AA684,-$AN$5,0):AA684)&gt;AA685),-1,AN684))</f>
        <v>-1</v>
      </c>
      <c r="AO685" s="101">
        <f ca="1">IF(AND(MAX(OFFSET(Y684,-$AP$5,0):Y684)&lt;Y685),1,IF(AND(MIN(OFFSET(Y684,-$AP$5,0):Y684)&gt;Y685),-1,AO684))</f>
        <v>-1</v>
      </c>
      <c r="AP685" s="101">
        <f ca="1">IF(AND(MAX(OFFSET(Z684,-$AP$5,0):Z684)&lt;Z685),1,IF(AND(MIN(OFFSET(Z684,-$AP$5,0):Z684)&gt;Z685),-1,AP684))</f>
        <v>1</v>
      </c>
      <c r="AQ685" s="1">
        <v>4034</v>
      </c>
      <c r="AR685" s="1">
        <v>4044</v>
      </c>
      <c r="AS685" s="1">
        <v>3994</v>
      </c>
      <c r="AT685" s="1">
        <v>4016</v>
      </c>
      <c r="AU685" s="1">
        <v>4008</v>
      </c>
      <c r="AV685" s="1">
        <v>4075</v>
      </c>
      <c r="AW685" s="1">
        <v>3940</v>
      </c>
      <c r="AX685" s="1">
        <v>4043</v>
      </c>
      <c r="AY685">
        <f t="shared" si="18"/>
        <v>40</v>
      </c>
      <c r="AZ685">
        <f t="shared" si="19"/>
        <v>-10</v>
      </c>
      <c r="BA685">
        <f t="shared" ca="1" si="25"/>
        <v>40</v>
      </c>
      <c r="BB685">
        <f t="shared" ca="1" si="20"/>
        <v>-29</v>
      </c>
      <c r="BC685">
        <f t="shared" si="21"/>
        <v>-26</v>
      </c>
      <c r="BD685">
        <f t="shared" si="22"/>
        <v>362</v>
      </c>
      <c r="BE685">
        <f t="shared" ca="1" si="23"/>
        <v>-26</v>
      </c>
      <c r="BF685">
        <f t="shared" ca="1" si="24"/>
        <v>362</v>
      </c>
    </row>
    <row r="686" spans="1:58">
      <c r="A686" s="47">
        <v>2011</v>
      </c>
      <c r="B686" s="47">
        <v>5</v>
      </c>
      <c r="C686" s="98">
        <v>40822</v>
      </c>
      <c r="D686">
        <v>11123.33</v>
      </c>
      <c r="E686">
        <v>1164.97</v>
      </c>
      <c r="F686">
        <v>2506.8200000000002</v>
      </c>
      <c r="G686">
        <v>8530</v>
      </c>
      <c r="H686">
        <v>5317</v>
      </c>
      <c r="I686">
        <v>5668</v>
      </c>
      <c r="J686">
        <v>0</v>
      </c>
      <c r="K686">
        <v>0</v>
      </c>
      <c r="L686">
        <v>1653.2</v>
      </c>
      <c r="M686">
        <v>32.045000000000002</v>
      </c>
      <c r="N686">
        <v>1503.8</v>
      </c>
      <c r="O686">
        <v>82.59</v>
      </c>
      <c r="P686">
        <v>605</v>
      </c>
      <c r="Q686">
        <v>1163</v>
      </c>
      <c r="R686">
        <v>11123.33</v>
      </c>
      <c r="S686">
        <v>1164.97</v>
      </c>
      <c r="T686">
        <v>2506.8200000000002</v>
      </c>
      <c r="U686">
        <v>36.270000000000003</v>
      </c>
      <c r="V686">
        <v>1.99</v>
      </c>
      <c r="W686">
        <v>1.01</v>
      </c>
      <c r="X686">
        <v>1.2723</v>
      </c>
      <c r="Y686">
        <v>111.79</v>
      </c>
      <c r="Z686">
        <v>76.78</v>
      </c>
      <c r="AA686">
        <v>74.72</v>
      </c>
      <c r="AB686">
        <v>104.02</v>
      </c>
      <c r="AC686">
        <v>1908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1.98</v>
      </c>
      <c r="AJ686" s="101">
        <f ca="1">IF(AND(MAX(OFFSET(OFFSET(D685,0,$AJ$6),-$AJ$5,0):OFFSET(D685,0,$AJ$6))&lt;OFFSET(D685,1,$AJ$6)),1,IF(AND(MIN(OFFSET(OFFSET(D685,0,$AJ$6),-$AJ$5,0):OFFSET(D685,0,$AJ$6))&gt;OFFSET(D685,1,$AJ$6)),-1,AJ685))</f>
        <v>1</v>
      </c>
      <c r="AK686" s="101">
        <f ca="1">IF(AND(MAX(OFFSET(U685,-$AK$5,0):U685)&lt;U686),1,IF(AND(MIN(OFFSET(U685,-$AK$5,0):U685)&gt;U686),-1,AK685))</f>
        <v>-1</v>
      </c>
      <c r="AL686" s="101">
        <f ca="1">IF(AND(MAX(OFFSET(AI685,-$AL$5,0):AI685)&lt;AI686),1,IF(AND(MIN(OFFSET(AI685,-$AL$5,0):AI685)&gt;AI686),-1,AL685))</f>
        <v>-1</v>
      </c>
      <c r="AM686" s="101">
        <f ca="1">IF(AND(MAX(OFFSET(V685,-$AM$5,0):V685)&lt;V686),1,IF(AND(MIN(OFFSET(V685,-$AM$5,0):V685)&gt;V686),-1,AM685))</f>
        <v>-1</v>
      </c>
      <c r="AN686" s="101">
        <f ca="1">IF(AND(MAX(OFFSET(AA685,-$AN$5,0):AA685)&lt;AA686),1,IF(AND(MIN(OFFSET(AA685,-$AN$5,0):AA685)&gt;AA686),-1,AN685))</f>
        <v>-1</v>
      </c>
      <c r="AO686" s="101">
        <f ca="1">IF(AND(MAX(OFFSET(Y685,-$AP$5,0):Y685)&lt;Y686),1,IF(AND(MIN(OFFSET(Y685,-$AP$5,0):Y685)&gt;Y686),-1,AO685))</f>
        <v>-1</v>
      </c>
      <c r="AP686" s="101">
        <f ca="1">IF(AND(MAX(OFFSET(Z685,-$AP$5,0):Z685)&lt;Z686),1,IF(AND(MIN(OFFSET(Z685,-$AP$5,0):Z685)&gt;Z686),-1,AP685))</f>
        <v>1</v>
      </c>
      <c r="AQ686" s="1">
        <v>4048</v>
      </c>
      <c r="AR686" s="1">
        <v>4076</v>
      </c>
      <c r="AS686" s="1">
        <v>4042</v>
      </c>
      <c r="AT686" s="1">
        <v>4068</v>
      </c>
      <c r="AU686" s="1">
        <v>4063</v>
      </c>
      <c r="AV686" s="1">
        <v>4084</v>
      </c>
      <c r="AW686" s="1">
        <v>4030</v>
      </c>
      <c r="AX686" s="1">
        <v>4079</v>
      </c>
      <c r="AY686">
        <f t="shared" si="18"/>
        <v>15</v>
      </c>
      <c r="AZ686">
        <f t="shared" si="19"/>
        <v>5</v>
      </c>
      <c r="BA686">
        <f t="shared" ca="1" si="25"/>
        <v>15</v>
      </c>
      <c r="BB686">
        <f t="shared" ca="1" si="20"/>
        <v>-14</v>
      </c>
      <c r="BC686">
        <f t="shared" si="21"/>
        <v>15</v>
      </c>
      <c r="BD686">
        <f t="shared" si="22"/>
        <v>377</v>
      </c>
      <c r="BE686">
        <f t="shared" ca="1" si="23"/>
        <v>15</v>
      </c>
      <c r="BF686">
        <f t="shared" ca="1" si="24"/>
        <v>377</v>
      </c>
    </row>
    <row r="687" spans="1:58">
      <c r="A687" s="47">
        <v>2011</v>
      </c>
      <c r="B687" s="47">
        <v>6</v>
      </c>
      <c r="C687" s="98">
        <v>40823</v>
      </c>
      <c r="D687">
        <v>11103.12</v>
      </c>
      <c r="E687">
        <v>1155.46</v>
      </c>
      <c r="F687">
        <v>2479.35</v>
      </c>
      <c r="G687">
        <v>8590</v>
      </c>
      <c r="H687">
        <v>5317</v>
      </c>
      <c r="I687">
        <v>5668</v>
      </c>
      <c r="J687">
        <v>0</v>
      </c>
      <c r="K687">
        <v>0</v>
      </c>
      <c r="L687">
        <v>1670.8</v>
      </c>
      <c r="M687">
        <v>31.234999999999999</v>
      </c>
      <c r="N687">
        <v>1525.1</v>
      </c>
      <c r="O687">
        <v>85.8</v>
      </c>
      <c r="P687">
        <v>605</v>
      </c>
      <c r="Q687">
        <v>1177</v>
      </c>
      <c r="R687">
        <v>11103.12</v>
      </c>
      <c r="S687">
        <v>1155.46</v>
      </c>
      <c r="T687">
        <v>2479.35</v>
      </c>
      <c r="U687">
        <v>36.200000000000003</v>
      </c>
      <c r="V687">
        <v>2.0699999999999998</v>
      </c>
      <c r="W687">
        <v>1.07</v>
      </c>
      <c r="X687">
        <v>1.2776000000000001</v>
      </c>
      <c r="Y687">
        <v>111.87</v>
      </c>
      <c r="Z687">
        <v>76.7</v>
      </c>
      <c r="AA687">
        <v>75.25</v>
      </c>
      <c r="AB687">
        <v>107.16</v>
      </c>
      <c r="AC687">
        <v>2000</v>
      </c>
      <c r="AD687">
        <v>0</v>
      </c>
      <c r="AE687">
        <v>0</v>
      </c>
      <c r="AF687">
        <v>0</v>
      </c>
      <c r="AG687">
        <v>0</v>
      </c>
      <c r="AH687">
        <v>1.08</v>
      </c>
      <c r="AI687">
        <v>2.0699999999999998</v>
      </c>
      <c r="AJ687" s="101">
        <f ca="1">IF(AND(MAX(OFFSET(OFFSET(D686,0,$AJ$6),-$AJ$5,0):OFFSET(D686,0,$AJ$6))&lt;OFFSET(D686,1,$AJ$6)),1,IF(AND(MIN(OFFSET(OFFSET(D686,0,$AJ$6),-$AJ$5,0):OFFSET(D686,0,$AJ$6))&gt;OFFSET(D686,1,$AJ$6)),-1,AJ686))</f>
        <v>1</v>
      </c>
      <c r="AK687" s="101">
        <f ca="1">IF(AND(MAX(OFFSET(U686,-$AK$5,0):U686)&lt;U687),1,IF(AND(MIN(OFFSET(U686,-$AK$5,0):U686)&gt;U687),-1,AK686))</f>
        <v>-1</v>
      </c>
      <c r="AL687" s="101">
        <f ca="1">IF(AND(MAX(OFFSET(AI686,-$AL$5,0):AI686)&lt;AI687),1,IF(AND(MIN(OFFSET(AI686,-$AL$5,0):AI686)&gt;AI687),-1,AL686))</f>
        <v>1</v>
      </c>
      <c r="AM687" s="101">
        <f ca="1">IF(AND(MAX(OFFSET(V686,-$AM$5,0):V686)&lt;V687),1,IF(AND(MIN(OFFSET(V686,-$AM$5,0):V686)&gt;V687),-1,AM686))</f>
        <v>-1</v>
      </c>
      <c r="AN687" s="101">
        <f ca="1">IF(AND(MAX(OFFSET(AA686,-$AN$5,0):AA686)&lt;AA687),1,IF(AND(MIN(OFFSET(AA686,-$AN$5,0):AA686)&gt;AA687),-1,AN686))</f>
        <v>1</v>
      </c>
      <c r="AO687" s="101">
        <f ca="1">IF(AND(MAX(OFFSET(Y686,-$AP$5,0):Y686)&lt;Y687),1,IF(AND(MIN(OFFSET(Y686,-$AP$5,0):Y686)&gt;Y687),-1,AO686))</f>
        <v>-1</v>
      </c>
      <c r="AP687" s="101">
        <f ca="1">IF(AND(MAX(OFFSET(Z686,-$AP$5,0):Z686)&lt;Z687),1,IF(AND(MIN(OFFSET(Z686,-$AP$5,0):Z686)&gt;Z687),-1,AP686))</f>
        <v>1</v>
      </c>
      <c r="AQ687" s="1">
        <v>4078</v>
      </c>
      <c r="AR687" s="1">
        <v>4111</v>
      </c>
      <c r="AS687" s="1">
        <v>4070</v>
      </c>
      <c r="AT687" s="1">
        <v>4098</v>
      </c>
      <c r="AU687" s="1">
        <v>4092</v>
      </c>
      <c r="AV687" s="1">
        <v>4118</v>
      </c>
      <c r="AW687" s="1">
        <v>4020</v>
      </c>
      <c r="AX687" s="1">
        <v>4048</v>
      </c>
      <c r="AY687">
        <f t="shared" si="18"/>
        <v>38</v>
      </c>
      <c r="AZ687">
        <f t="shared" si="19"/>
        <v>43</v>
      </c>
      <c r="BA687">
        <f t="shared" ca="1" si="25"/>
        <v>38</v>
      </c>
      <c r="BB687">
        <f t="shared" ca="1" si="20"/>
        <v>24</v>
      </c>
      <c r="BC687">
        <f t="shared" si="21"/>
        <v>14</v>
      </c>
      <c r="BD687">
        <f t="shared" si="22"/>
        <v>391</v>
      </c>
      <c r="BE687">
        <f t="shared" ca="1" si="23"/>
        <v>14</v>
      </c>
      <c r="BF687">
        <f t="shared" ca="1" si="24"/>
        <v>391</v>
      </c>
    </row>
    <row r="688" spans="1:58">
      <c r="A688" s="47">
        <v>2011</v>
      </c>
      <c r="B688" s="47">
        <v>3</v>
      </c>
      <c r="C688" s="98">
        <v>40827</v>
      </c>
      <c r="D688">
        <v>11416.3</v>
      </c>
      <c r="E688">
        <v>1195.54</v>
      </c>
      <c r="F688">
        <v>2583.0300000000002</v>
      </c>
      <c r="G688">
        <v>8590</v>
      </c>
      <c r="H688">
        <v>5392</v>
      </c>
      <c r="I688">
        <v>5875</v>
      </c>
      <c r="J688">
        <v>0</v>
      </c>
      <c r="K688">
        <v>0</v>
      </c>
      <c r="L688">
        <v>1661</v>
      </c>
      <c r="M688">
        <v>31.754999999999999</v>
      </c>
      <c r="N688">
        <v>1518.8</v>
      </c>
      <c r="O688">
        <v>85.81</v>
      </c>
      <c r="P688">
        <v>645</v>
      </c>
      <c r="Q688">
        <v>1235</v>
      </c>
      <c r="R688">
        <v>11416.3</v>
      </c>
      <c r="S688">
        <v>1195.54</v>
      </c>
      <c r="T688">
        <v>2583.0300000000002</v>
      </c>
      <c r="U688">
        <v>32.86</v>
      </c>
      <c r="V688">
        <v>2.16</v>
      </c>
      <c r="W688">
        <v>1.1299999999999999</v>
      </c>
      <c r="X688">
        <v>1.2827</v>
      </c>
      <c r="Y688">
        <v>111.94</v>
      </c>
      <c r="Z688">
        <v>76.66</v>
      </c>
      <c r="AA688">
        <v>76.45</v>
      </c>
      <c r="AB688">
        <v>107.73</v>
      </c>
      <c r="AC688">
        <v>2032</v>
      </c>
      <c r="AD688">
        <v>0</v>
      </c>
      <c r="AE688">
        <v>0</v>
      </c>
      <c r="AF688">
        <v>0</v>
      </c>
      <c r="AG688">
        <v>0</v>
      </c>
      <c r="AH688">
        <v>1.08</v>
      </c>
      <c r="AI688">
        <v>2.0699999999999998</v>
      </c>
      <c r="AJ688" s="101">
        <f ca="1">IF(AND(MAX(OFFSET(OFFSET(D687,0,$AJ$6),-$AJ$5,0):OFFSET(D687,0,$AJ$6))&lt;OFFSET(D687,1,$AJ$6)),1,IF(AND(MIN(OFFSET(OFFSET(D687,0,$AJ$6),-$AJ$5,0):OFFSET(D687,0,$AJ$6))&gt;OFFSET(D687,1,$AJ$6)),-1,AJ687))</f>
        <v>1</v>
      </c>
      <c r="AK688" s="101">
        <f ca="1">IF(AND(MAX(OFFSET(U687,-$AK$5,0):U687)&lt;U688),1,IF(AND(MIN(OFFSET(U687,-$AK$5,0):U687)&gt;U688),-1,AK687))</f>
        <v>-1</v>
      </c>
      <c r="AL688" s="101">
        <f ca="1">IF(AND(MAX(OFFSET(AI687,-$AL$5,0):AI687)&lt;AI688),1,IF(AND(MIN(OFFSET(AI687,-$AL$5,0):AI687)&gt;AI688),-1,AL687))</f>
        <v>1</v>
      </c>
      <c r="AM688" s="101">
        <f ca="1">IF(AND(MAX(OFFSET(V687,-$AM$5,0):V687)&lt;V688),1,IF(AND(MIN(OFFSET(V687,-$AM$5,0):V687)&gt;V688),-1,AM687))</f>
        <v>1</v>
      </c>
      <c r="AN688" s="101">
        <f ca="1">IF(AND(MAX(OFFSET(AA687,-$AN$5,0):AA687)&lt;AA688),1,IF(AND(MIN(OFFSET(AA687,-$AN$5,0):AA687)&gt;AA688),-1,AN687))</f>
        <v>1</v>
      </c>
      <c r="AO688" s="101">
        <f ca="1">IF(AND(MAX(OFFSET(Y687,-$AP$5,0):Y687)&lt;Y688),1,IF(AND(MIN(OFFSET(Y687,-$AP$5,0):Y687)&gt;Y688),-1,AO687))</f>
        <v>-1</v>
      </c>
      <c r="AP688" s="101">
        <f ca="1">IF(AND(MAX(OFFSET(Z687,-$AP$5,0):Z687)&lt;Z688),1,IF(AND(MIN(OFFSET(Z687,-$AP$5,0):Z687)&gt;Z688),-1,AP687))</f>
        <v>1</v>
      </c>
      <c r="AQ688" s="1">
        <v>4130</v>
      </c>
      <c r="AR688" s="1">
        <v>4157</v>
      </c>
      <c r="AS688" s="1">
        <v>4123</v>
      </c>
      <c r="AT688" s="1">
        <v>4131</v>
      </c>
      <c r="AU688" s="1">
        <v>4132</v>
      </c>
      <c r="AV688" s="1">
        <v>4132</v>
      </c>
      <c r="AW688" s="1">
        <v>4083</v>
      </c>
      <c r="AX688" s="1">
        <v>4107</v>
      </c>
      <c r="AY688">
        <f t="shared" si="18"/>
        <v>-25</v>
      </c>
      <c r="AZ688">
        <f t="shared" si="19"/>
        <v>18</v>
      </c>
      <c r="BA688">
        <f t="shared" ca="1" si="25"/>
        <v>-25</v>
      </c>
      <c r="BB688">
        <f t="shared" ca="1" si="20"/>
        <v>-1</v>
      </c>
      <c r="BC688">
        <f t="shared" si="21"/>
        <v>2</v>
      </c>
      <c r="BD688">
        <f t="shared" si="22"/>
        <v>393</v>
      </c>
      <c r="BE688">
        <f t="shared" ca="1" si="23"/>
        <v>2</v>
      </c>
      <c r="BF688">
        <f t="shared" ca="1" si="24"/>
        <v>393</v>
      </c>
    </row>
    <row r="689" spans="1:58">
      <c r="A689" s="47">
        <v>2011</v>
      </c>
      <c r="B689" s="47">
        <v>4</v>
      </c>
      <c r="C689" s="98">
        <v>40828</v>
      </c>
      <c r="D689">
        <v>11518.85</v>
      </c>
      <c r="E689">
        <v>1207.25</v>
      </c>
      <c r="F689">
        <v>2604.73</v>
      </c>
      <c r="G689">
        <v>8740</v>
      </c>
      <c r="H689">
        <v>5432</v>
      </c>
      <c r="I689">
        <v>5989</v>
      </c>
      <c r="J689">
        <v>0</v>
      </c>
      <c r="K689">
        <v>0</v>
      </c>
      <c r="L689">
        <v>1682.6</v>
      </c>
      <c r="M689">
        <v>32.664999999999999</v>
      </c>
      <c r="N689">
        <v>1552.1</v>
      </c>
      <c r="O689">
        <v>85.57</v>
      </c>
      <c r="P689">
        <v>640</v>
      </c>
      <c r="Q689">
        <v>1239</v>
      </c>
      <c r="R689">
        <v>11518.85</v>
      </c>
      <c r="S689">
        <v>1207.25</v>
      </c>
      <c r="T689">
        <v>2604.73</v>
      </c>
      <c r="U689">
        <v>31.26</v>
      </c>
      <c r="V689">
        <v>2.23</v>
      </c>
      <c r="W689">
        <v>1.1599999999999999</v>
      </c>
      <c r="X689">
        <v>1.2682</v>
      </c>
      <c r="Y689">
        <v>111.51</v>
      </c>
      <c r="Z689">
        <v>76.66</v>
      </c>
      <c r="AA689">
        <v>78.53</v>
      </c>
      <c r="AB689">
        <v>108.63</v>
      </c>
      <c r="AC689">
        <v>2106</v>
      </c>
      <c r="AD689">
        <v>0</v>
      </c>
      <c r="AE689">
        <v>0</v>
      </c>
      <c r="AF689">
        <v>0</v>
      </c>
      <c r="AG689">
        <v>0</v>
      </c>
      <c r="AH689">
        <v>1.1599999999999999</v>
      </c>
      <c r="AI689">
        <v>2.2200000000000002</v>
      </c>
      <c r="AJ689" s="101">
        <f ca="1">IF(AND(MAX(OFFSET(OFFSET(D688,0,$AJ$6),-$AJ$5,0):OFFSET(D688,0,$AJ$6))&lt;OFFSET(D688,1,$AJ$6)),1,IF(AND(MIN(OFFSET(OFFSET(D688,0,$AJ$6),-$AJ$5,0):OFFSET(D688,0,$AJ$6))&gt;OFFSET(D688,1,$AJ$6)),-1,AJ688))</f>
        <v>1</v>
      </c>
      <c r="AK689" s="101">
        <f ca="1">IF(AND(MAX(OFFSET(U688,-$AK$5,0):U688)&lt;U689),1,IF(AND(MIN(OFFSET(U688,-$AK$5,0):U688)&gt;U689),-1,AK688))</f>
        <v>-1</v>
      </c>
      <c r="AL689" s="101">
        <f ca="1">IF(AND(MAX(OFFSET(AI688,-$AL$5,0):AI688)&lt;AI689),1,IF(AND(MIN(OFFSET(AI688,-$AL$5,0):AI688)&gt;AI689),-1,AL688))</f>
        <v>1</v>
      </c>
      <c r="AM689" s="101">
        <f ca="1">IF(AND(MAX(OFFSET(V688,-$AM$5,0):V688)&lt;V689),1,IF(AND(MIN(OFFSET(V688,-$AM$5,0):V688)&gt;V689),-1,AM688))</f>
        <v>1</v>
      </c>
      <c r="AN689" s="101">
        <f ca="1">IF(AND(MAX(OFFSET(AA688,-$AN$5,0):AA688)&lt;AA689),1,IF(AND(MIN(OFFSET(AA688,-$AN$5,0):AA688)&gt;AA689),-1,AN688))</f>
        <v>1</v>
      </c>
      <c r="AO689" s="101">
        <f ca="1">IF(AND(MAX(OFFSET(Y688,-$AP$5,0):Y688)&lt;Y689),1,IF(AND(MIN(OFFSET(Y688,-$AP$5,0):Y688)&gt;Y689),-1,AO688))</f>
        <v>-1</v>
      </c>
      <c r="AP689" s="101">
        <f ca="1">IF(AND(MAX(OFFSET(Z688,-$AP$5,0):Z688)&lt;Z689),1,IF(AND(MIN(OFFSET(Z688,-$AP$5,0):Z688)&gt;Z689),-1,AP688))</f>
        <v>1</v>
      </c>
      <c r="AQ689" s="1">
        <v>4107</v>
      </c>
      <c r="AR689" s="1">
        <v>4124</v>
      </c>
      <c r="AS689" s="1">
        <v>4105</v>
      </c>
      <c r="AT689" s="1">
        <v>4119</v>
      </c>
      <c r="AU689" s="1">
        <v>4138</v>
      </c>
      <c r="AV689" s="1">
        <v>4198</v>
      </c>
      <c r="AW689" s="1">
        <v>4127</v>
      </c>
      <c r="AX689" s="1">
        <v>4175</v>
      </c>
      <c r="AY689">
        <f t="shared" si="18"/>
        <v>28</v>
      </c>
      <c r="AZ689">
        <f t="shared" si="19"/>
        <v>46</v>
      </c>
      <c r="BA689">
        <f t="shared" ca="1" si="25"/>
        <v>28</v>
      </c>
      <c r="BB689">
        <f t="shared" ca="1" si="20"/>
        <v>27</v>
      </c>
      <c r="BC689">
        <f t="shared" si="21"/>
        <v>31</v>
      </c>
      <c r="BD689">
        <f t="shared" si="22"/>
        <v>424</v>
      </c>
      <c r="BE689">
        <f t="shared" ca="1" si="23"/>
        <v>31</v>
      </c>
      <c r="BF689">
        <f t="shared" ca="1" si="24"/>
        <v>424</v>
      </c>
    </row>
    <row r="690" spans="1:58">
      <c r="A690" s="47">
        <v>2011</v>
      </c>
      <c r="B690" s="47">
        <v>5</v>
      </c>
      <c r="C690" s="98">
        <v>40829</v>
      </c>
      <c r="D690">
        <v>11478.13</v>
      </c>
      <c r="E690">
        <v>1203.6600000000001</v>
      </c>
      <c r="F690">
        <v>2620.2399999999998</v>
      </c>
      <c r="G690">
        <v>8800</v>
      </c>
      <c r="H690">
        <v>5419</v>
      </c>
      <c r="I690">
        <v>5940</v>
      </c>
      <c r="J690">
        <v>0</v>
      </c>
      <c r="K690">
        <v>0</v>
      </c>
      <c r="L690">
        <v>1668.5</v>
      </c>
      <c r="M690">
        <v>31.684999999999999</v>
      </c>
      <c r="N690">
        <v>1532.4</v>
      </c>
      <c r="O690">
        <v>84.23</v>
      </c>
      <c r="P690">
        <v>638</v>
      </c>
      <c r="Q690">
        <v>1257</v>
      </c>
      <c r="R690">
        <v>11478.13</v>
      </c>
      <c r="S690">
        <v>1203.6600000000001</v>
      </c>
      <c r="T690">
        <v>2620.2399999999998</v>
      </c>
      <c r="U690">
        <v>30.7</v>
      </c>
      <c r="V690">
        <v>2.17</v>
      </c>
      <c r="W690">
        <v>1.0900000000000001</v>
      </c>
      <c r="X690">
        <v>1.2662</v>
      </c>
      <c r="Y690">
        <v>112.04</v>
      </c>
      <c r="Z690">
        <v>77.25</v>
      </c>
      <c r="AA690">
        <v>78.36</v>
      </c>
      <c r="AB690">
        <v>109.3</v>
      </c>
      <c r="AC690">
        <v>2127</v>
      </c>
      <c r="AD690">
        <v>0</v>
      </c>
      <c r="AE690">
        <v>0</v>
      </c>
      <c r="AF690">
        <v>0</v>
      </c>
      <c r="AG690">
        <v>0</v>
      </c>
      <c r="AH690">
        <v>1.0900000000000001</v>
      </c>
      <c r="AI690">
        <v>2.16</v>
      </c>
      <c r="AJ690" s="101">
        <f ca="1">IF(AND(MAX(OFFSET(OFFSET(D689,0,$AJ$6),-$AJ$5,0):OFFSET(D689,0,$AJ$6))&lt;OFFSET(D689,1,$AJ$6)),1,IF(AND(MIN(OFFSET(OFFSET(D689,0,$AJ$6),-$AJ$5,0):OFFSET(D689,0,$AJ$6))&gt;OFFSET(D689,1,$AJ$6)),-1,AJ689))</f>
        <v>1</v>
      </c>
      <c r="AK690" s="101">
        <f ca="1">IF(AND(MAX(OFFSET(U689,-$AK$5,0):U689)&lt;U690),1,IF(AND(MIN(OFFSET(U689,-$AK$5,0):U689)&gt;U690),-1,AK689))</f>
        <v>-1</v>
      </c>
      <c r="AL690" s="101">
        <f ca="1">IF(AND(MAX(OFFSET(AI689,-$AL$5,0):AI689)&lt;AI690),1,IF(AND(MIN(OFFSET(AI689,-$AL$5,0):AI689)&gt;AI690),-1,AL689))</f>
        <v>1</v>
      </c>
      <c r="AM690" s="101">
        <f ca="1">IF(AND(MAX(OFFSET(V689,-$AM$5,0):V689)&lt;V690),1,IF(AND(MIN(OFFSET(V689,-$AM$5,0):V689)&gt;V690),-1,AM689))</f>
        <v>1</v>
      </c>
      <c r="AN690" s="101">
        <f ca="1">IF(AND(MAX(OFFSET(AA689,-$AN$5,0):AA689)&lt;AA690),1,IF(AND(MIN(OFFSET(AA689,-$AN$5,0):AA689)&gt;AA690),-1,AN689))</f>
        <v>1</v>
      </c>
      <c r="AO690" s="101">
        <f ca="1">IF(AND(MAX(OFFSET(Y689,-$AP$5,0):Y689)&lt;Y690),1,IF(AND(MIN(OFFSET(Y689,-$AP$5,0):Y689)&gt;Y690),-1,AO689))</f>
        <v>-1</v>
      </c>
      <c r="AP690" s="101">
        <f ca="1">IF(AND(MAX(OFFSET(Z689,-$AP$5,0):Z689)&lt;Z690),1,IF(AND(MIN(OFFSET(Z689,-$AP$5,0):Z689)&gt;Z690),-1,AP689))</f>
        <v>1</v>
      </c>
      <c r="AQ690" s="1">
        <v>4166</v>
      </c>
      <c r="AR690" s="1">
        <v>4184</v>
      </c>
      <c r="AS690" s="1">
        <v>4143</v>
      </c>
      <c r="AT690" s="1">
        <v>4146</v>
      </c>
      <c r="AU690" s="1">
        <v>4167</v>
      </c>
      <c r="AV690" s="1">
        <v>4168</v>
      </c>
      <c r="AW690" s="1">
        <v>4088</v>
      </c>
      <c r="AX690" s="1">
        <v>4131</v>
      </c>
      <c r="AY690">
        <f t="shared" si="18"/>
        <v>-35</v>
      </c>
      <c r="AZ690">
        <f t="shared" si="19"/>
        <v>11</v>
      </c>
      <c r="BA690">
        <f t="shared" ca="1" si="25"/>
        <v>-35</v>
      </c>
      <c r="BB690">
        <f t="shared" ca="1" si="20"/>
        <v>-8</v>
      </c>
      <c r="BC690">
        <f t="shared" si="21"/>
        <v>1</v>
      </c>
      <c r="BD690">
        <f t="shared" si="22"/>
        <v>425</v>
      </c>
      <c r="BE690">
        <f t="shared" ca="1" si="23"/>
        <v>1</v>
      </c>
      <c r="BF690">
        <f t="shared" ca="1" si="24"/>
        <v>425</v>
      </c>
    </row>
    <row r="691" spans="1:58">
      <c r="A691" s="47">
        <v>2011</v>
      </c>
      <c r="B691" s="47">
        <v>6</v>
      </c>
      <c r="C691" s="98">
        <v>40830</v>
      </c>
      <c r="D691">
        <v>11644.49</v>
      </c>
      <c r="E691">
        <v>1224.58</v>
      </c>
      <c r="F691">
        <v>2667.85</v>
      </c>
      <c r="G691">
        <v>8770</v>
      </c>
      <c r="H691">
        <v>5419</v>
      </c>
      <c r="I691">
        <v>5940</v>
      </c>
      <c r="J691">
        <v>0</v>
      </c>
      <c r="K691">
        <v>0</v>
      </c>
      <c r="L691">
        <v>1683</v>
      </c>
      <c r="M691">
        <v>31.905000000000001</v>
      </c>
      <c r="N691">
        <v>1554.9</v>
      </c>
      <c r="O691">
        <v>87</v>
      </c>
      <c r="P691">
        <v>640</v>
      </c>
      <c r="Q691">
        <v>1270</v>
      </c>
      <c r="R691">
        <v>11644.49</v>
      </c>
      <c r="S691">
        <v>1224.58</v>
      </c>
      <c r="T691">
        <v>2667.85</v>
      </c>
      <c r="U691">
        <v>28.24</v>
      </c>
      <c r="V691">
        <v>2.23</v>
      </c>
      <c r="W691">
        <v>1.1000000000000001</v>
      </c>
      <c r="X691">
        <v>1.2737000000000001</v>
      </c>
      <c r="Y691">
        <v>111.91</v>
      </c>
      <c r="Z691">
        <v>76.88</v>
      </c>
      <c r="AA691">
        <v>79.89</v>
      </c>
      <c r="AB691">
        <v>112.23</v>
      </c>
      <c r="AC691">
        <v>2173</v>
      </c>
      <c r="AD691">
        <v>0</v>
      </c>
      <c r="AE691">
        <v>0</v>
      </c>
      <c r="AF691">
        <v>0</v>
      </c>
      <c r="AG691">
        <v>0</v>
      </c>
      <c r="AH691">
        <v>1.1000000000000001</v>
      </c>
      <c r="AI691">
        <v>2.23</v>
      </c>
      <c r="AJ691" s="101">
        <f ca="1">IF(AND(MAX(OFFSET(OFFSET(D690,0,$AJ$6),-$AJ$5,0):OFFSET(D690,0,$AJ$6))&lt;OFFSET(D690,1,$AJ$6)),1,IF(AND(MIN(OFFSET(OFFSET(D690,0,$AJ$6),-$AJ$5,0):OFFSET(D690,0,$AJ$6))&gt;OFFSET(D690,1,$AJ$6)),-1,AJ690))</f>
        <v>1</v>
      </c>
      <c r="AK691" s="101">
        <f ca="1">IF(AND(MAX(OFFSET(U690,-$AK$5,0):U690)&lt;U691),1,IF(AND(MIN(OFFSET(U690,-$AK$5,0):U690)&gt;U691),-1,AK690))</f>
        <v>-1</v>
      </c>
      <c r="AL691" s="101">
        <f ca="1">IF(AND(MAX(OFFSET(AI690,-$AL$5,0):AI690)&lt;AI691),1,IF(AND(MIN(OFFSET(AI690,-$AL$5,0):AI690)&gt;AI691),-1,AL690))</f>
        <v>1</v>
      </c>
      <c r="AM691" s="101">
        <f ca="1">IF(AND(MAX(OFFSET(V690,-$AM$5,0):V690)&lt;V691),1,IF(AND(MIN(OFFSET(V690,-$AM$5,0):V690)&gt;V691),-1,AM690))</f>
        <v>1</v>
      </c>
      <c r="AN691" s="101">
        <f ca="1">IF(AND(MAX(OFFSET(AA690,-$AN$5,0):AA690)&lt;AA691),1,IF(AND(MIN(OFFSET(AA690,-$AN$5,0):AA690)&gt;AA691),-1,AN690))</f>
        <v>1</v>
      </c>
      <c r="AO691" s="101">
        <f ca="1">IF(AND(MAX(OFFSET(Y690,-$AP$5,0):Y690)&lt;Y691),1,IF(AND(MIN(OFFSET(Y690,-$AP$5,0):Y690)&gt;Y691),-1,AO690))</f>
        <v>-1</v>
      </c>
      <c r="AP691" s="101">
        <f ca="1">IF(AND(MAX(OFFSET(Z690,-$AP$5,0):Z690)&lt;Z691),1,IF(AND(MIN(OFFSET(Z690,-$AP$5,0):Z690)&gt;Z691),-1,AP690))</f>
        <v>1</v>
      </c>
      <c r="AQ691" s="1">
        <v>4132</v>
      </c>
      <c r="AR691" s="1">
        <v>4142</v>
      </c>
      <c r="AS691" s="1">
        <v>4115</v>
      </c>
      <c r="AT691" s="1">
        <v>4137</v>
      </c>
      <c r="AU691" s="1">
        <v>4156</v>
      </c>
      <c r="AV691" s="1">
        <v>4186</v>
      </c>
      <c r="AW691" s="1">
        <v>4143</v>
      </c>
      <c r="AX691" s="1">
        <v>4182</v>
      </c>
      <c r="AY691">
        <f t="shared" si="18"/>
        <v>23</v>
      </c>
      <c r="AZ691">
        <f t="shared" si="19"/>
        <v>34</v>
      </c>
      <c r="BA691">
        <f t="shared" ca="1" si="25"/>
        <v>23</v>
      </c>
      <c r="BB691">
        <f t="shared" ca="1" si="20"/>
        <v>15</v>
      </c>
      <c r="BC691">
        <f t="shared" si="21"/>
        <v>24</v>
      </c>
      <c r="BD691">
        <f t="shared" si="22"/>
        <v>449</v>
      </c>
      <c r="BE691">
        <f t="shared" ca="1" si="23"/>
        <v>24</v>
      </c>
      <c r="BF691">
        <f t="shared" ca="1" si="24"/>
        <v>449</v>
      </c>
    </row>
    <row r="692" spans="1:58">
      <c r="A692" s="47">
        <v>2011</v>
      </c>
      <c r="B692" s="47">
        <v>2</v>
      </c>
      <c r="C692" s="98">
        <v>40833</v>
      </c>
      <c r="D692">
        <v>11397</v>
      </c>
      <c r="E692">
        <v>1200.8599999999999</v>
      </c>
      <c r="F692">
        <v>2614.92</v>
      </c>
      <c r="G692">
        <v>8900</v>
      </c>
      <c r="H692">
        <v>5394</v>
      </c>
      <c r="I692">
        <v>5832</v>
      </c>
      <c r="J692">
        <v>0</v>
      </c>
      <c r="K692">
        <v>0</v>
      </c>
      <c r="L692">
        <v>1676.6</v>
      </c>
      <c r="M692">
        <v>31.795000000000002</v>
      </c>
      <c r="N692">
        <v>1551.8</v>
      </c>
      <c r="O692">
        <v>86.62</v>
      </c>
      <c r="P692">
        <v>640</v>
      </c>
      <c r="Q692">
        <v>1253</v>
      </c>
      <c r="R692">
        <v>11397</v>
      </c>
      <c r="S692">
        <v>1200.8599999999999</v>
      </c>
      <c r="T692">
        <v>2614.92</v>
      </c>
      <c r="U692">
        <v>33.39</v>
      </c>
      <c r="V692">
        <v>2.15</v>
      </c>
      <c r="W692">
        <v>1.06</v>
      </c>
      <c r="X692">
        <v>1.2857000000000001</v>
      </c>
      <c r="Y692">
        <v>112.91</v>
      </c>
      <c r="Z692">
        <v>77.150000000000006</v>
      </c>
      <c r="AA692">
        <v>78.02</v>
      </c>
      <c r="AB692">
        <v>109.96</v>
      </c>
      <c r="AC692">
        <v>2173</v>
      </c>
      <c r="AD692">
        <v>0</v>
      </c>
      <c r="AE692">
        <v>0</v>
      </c>
      <c r="AF692">
        <v>0</v>
      </c>
      <c r="AG692">
        <v>0</v>
      </c>
      <c r="AH692">
        <v>1.05</v>
      </c>
      <c r="AI692">
        <v>2.15</v>
      </c>
      <c r="AJ692" s="101">
        <f ca="1">IF(AND(MAX(OFFSET(OFFSET(D691,0,$AJ$6),-$AJ$5,0):OFFSET(D691,0,$AJ$6))&lt;OFFSET(D691,1,$AJ$6)),1,IF(AND(MIN(OFFSET(OFFSET(D691,0,$AJ$6),-$AJ$5,0):OFFSET(D691,0,$AJ$6))&gt;OFFSET(D691,1,$AJ$6)),-1,AJ691))</f>
        <v>1</v>
      </c>
      <c r="AK692" s="101">
        <f ca="1">IF(AND(MAX(OFFSET(U691,-$AK$5,0):U691)&lt;U692),1,IF(AND(MIN(OFFSET(U691,-$AK$5,0):U691)&gt;U692),-1,AK691))</f>
        <v>1</v>
      </c>
      <c r="AL692" s="101">
        <f ca="1">IF(AND(MAX(OFFSET(AI691,-$AL$5,0):AI691)&lt;AI692),1,IF(AND(MIN(OFFSET(AI691,-$AL$5,0):AI691)&gt;AI692),-1,AL691))</f>
        <v>1</v>
      </c>
      <c r="AM692" s="101">
        <f ca="1">IF(AND(MAX(OFFSET(V691,-$AM$5,0):V691)&lt;V692),1,IF(AND(MIN(OFFSET(V691,-$AM$5,0):V691)&gt;V692),-1,AM691))</f>
        <v>1</v>
      </c>
      <c r="AN692" s="101">
        <f ca="1">IF(AND(MAX(OFFSET(AA691,-$AN$5,0):AA691)&lt;AA692),1,IF(AND(MIN(OFFSET(AA691,-$AN$5,0):AA691)&gt;AA692),-1,AN691))</f>
        <v>1</v>
      </c>
      <c r="AO692" s="101">
        <f ca="1">IF(AND(MAX(OFFSET(Y691,-$AP$5,0):Y691)&lt;Y692),1,IF(AND(MIN(OFFSET(Y691,-$AP$5,0):Y691)&gt;Y692),-1,AO691))</f>
        <v>-1</v>
      </c>
      <c r="AP692" s="101">
        <f ca="1">IF(AND(MAX(OFFSET(Z691,-$AP$5,0):Z691)&lt;Z692),1,IF(AND(MIN(OFFSET(Z691,-$AP$5,0):Z691)&gt;Z692),-1,AP691))</f>
        <v>1</v>
      </c>
      <c r="AQ692" s="1">
        <v>4179</v>
      </c>
      <c r="AR692" s="1">
        <v>4187</v>
      </c>
      <c r="AS692" s="1">
        <v>4166</v>
      </c>
      <c r="AT692" s="1">
        <v>4170</v>
      </c>
      <c r="AU692" s="1">
        <v>4208</v>
      </c>
      <c r="AV692" s="1">
        <v>4223</v>
      </c>
      <c r="AW692" s="1">
        <v>4116</v>
      </c>
      <c r="AX692" s="1">
        <v>4136</v>
      </c>
      <c r="AY692">
        <f t="shared" si="18"/>
        <v>-66</v>
      </c>
      <c r="AZ692">
        <f t="shared" si="19"/>
        <v>-32</v>
      </c>
      <c r="BA692">
        <f t="shared" ca="1" si="25"/>
        <v>-66</v>
      </c>
      <c r="BB692">
        <f t="shared" ca="1" si="20"/>
        <v>-51</v>
      </c>
      <c r="BC692">
        <f t="shared" si="21"/>
        <v>29</v>
      </c>
      <c r="BD692">
        <f t="shared" si="22"/>
        <v>478</v>
      </c>
      <c r="BE692">
        <f t="shared" ca="1" si="23"/>
        <v>29</v>
      </c>
      <c r="BF692">
        <f t="shared" ca="1" si="24"/>
        <v>478</v>
      </c>
    </row>
    <row r="693" spans="1:58">
      <c r="A693" s="47">
        <v>2011</v>
      </c>
      <c r="B693" s="47">
        <v>3</v>
      </c>
      <c r="C693" s="98">
        <v>40834</v>
      </c>
      <c r="D693">
        <v>11577.05</v>
      </c>
      <c r="E693">
        <v>1225.3800000000001</v>
      </c>
      <c r="F693">
        <v>2657.43</v>
      </c>
      <c r="G693">
        <v>8750</v>
      </c>
      <c r="H693">
        <v>5492</v>
      </c>
      <c r="I693">
        <v>5977</v>
      </c>
      <c r="J693">
        <v>0</v>
      </c>
      <c r="K693">
        <v>0</v>
      </c>
      <c r="L693">
        <v>1656.5</v>
      </c>
      <c r="M693">
        <v>32.075000000000003</v>
      </c>
      <c r="N693">
        <v>1536</v>
      </c>
      <c r="O693">
        <v>88.6</v>
      </c>
      <c r="P693">
        <v>644</v>
      </c>
      <c r="Q693">
        <v>1250</v>
      </c>
      <c r="R693">
        <v>11577.05</v>
      </c>
      <c r="S693">
        <v>1225.3800000000001</v>
      </c>
      <c r="T693">
        <v>2657.43</v>
      </c>
      <c r="U693">
        <v>31.56</v>
      </c>
      <c r="V693">
        <v>2.15</v>
      </c>
      <c r="W693">
        <v>1.04</v>
      </c>
      <c r="X693">
        <v>1.2857000000000001</v>
      </c>
      <c r="Y693">
        <v>112.72</v>
      </c>
      <c r="Z693">
        <v>76.819999999999993</v>
      </c>
      <c r="AA693">
        <v>79.06</v>
      </c>
      <c r="AB693">
        <v>111.54</v>
      </c>
      <c r="AC693">
        <v>2160</v>
      </c>
      <c r="AD693">
        <v>0</v>
      </c>
      <c r="AE693">
        <v>0</v>
      </c>
      <c r="AF693">
        <v>0</v>
      </c>
      <c r="AG693">
        <v>0</v>
      </c>
      <c r="AH693">
        <v>1.03</v>
      </c>
      <c r="AI693">
        <v>2.15</v>
      </c>
      <c r="AJ693" s="101">
        <f ca="1">IF(AND(MAX(OFFSET(OFFSET(D692,0,$AJ$6),-$AJ$5,0):OFFSET(D692,0,$AJ$6))&lt;OFFSET(D692,1,$AJ$6)),1,IF(AND(MIN(OFFSET(OFFSET(D692,0,$AJ$6),-$AJ$5,0):OFFSET(D692,0,$AJ$6))&gt;OFFSET(D692,1,$AJ$6)),-1,AJ692))</f>
        <v>1</v>
      </c>
      <c r="AK693" s="101">
        <f ca="1">IF(AND(MAX(OFFSET(U692,-$AK$5,0):U692)&lt;U693),1,IF(AND(MIN(OFFSET(U692,-$AK$5,0):U692)&gt;U693),-1,AK692))</f>
        <v>1</v>
      </c>
      <c r="AL693" s="101">
        <f ca="1">IF(AND(MAX(OFFSET(AI692,-$AL$5,0):AI692)&lt;AI693),1,IF(AND(MIN(OFFSET(AI692,-$AL$5,0):AI692)&gt;AI693),-1,AL692))</f>
        <v>1</v>
      </c>
      <c r="AM693" s="101">
        <f ca="1">IF(AND(MAX(OFFSET(V692,-$AM$5,0):V692)&lt;V693),1,IF(AND(MIN(OFFSET(V692,-$AM$5,0):V692)&gt;V693),-1,AM692))</f>
        <v>1</v>
      </c>
      <c r="AN693" s="101">
        <f ca="1">IF(AND(MAX(OFFSET(AA692,-$AN$5,0):AA692)&lt;AA693),1,IF(AND(MIN(OFFSET(AA692,-$AN$5,0):AA692)&gt;AA693),-1,AN692))</f>
        <v>1</v>
      </c>
      <c r="AO693" s="101">
        <f ca="1">IF(AND(MAX(OFFSET(Y692,-$AP$5,0):Y692)&lt;Y693),1,IF(AND(MIN(OFFSET(Y692,-$AP$5,0):Y692)&gt;Y693),-1,AO692))</f>
        <v>-1</v>
      </c>
      <c r="AP693" s="101">
        <f ca="1">IF(AND(MAX(OFFSET(Z692,-$AP$5,0):Z692)&lt;Z693),1,IF(AND(MIN(OFFSET(Z692,-$AP$5,0):Z692)&gt;Z693),-1,AP692))</f>
        <v>1</v>
      </c>
      <c r="AQ693" s="1">
        <v>4142</v>
      </c>
      <c r="AR693" s="1">
        <v>4147</v>
      </c>
      <c r="AS693" s="1">
        <v>4117</v>
      </c>
      <c r="AT693" s="1">
        <v>4118</v>
      </c>
      <c r="AU693" s="1">
        <v>4108</v>
      </c>
      <c r="AV693" s="1">
        <v>4116</v>
      </c>
      <c r="AW693" s="1">
        <v>4023</v>
      </c>
      <c r="AX693" s="1">
        <v>4093</v>
      </c>
      <c r="AY693">
        <f t="shared" si="18"/>
        <v>-10</v>
      </c>
      <c r="AZ693">
        <f t="shared" si="19"/>
        <v>-42</v>
      </c>
      <c r="BA693">
        <f t="shared" ca="1" si="25"/>
        <v>-10</v>
      </c>
      <c r="BB693">
        <f t="shared" ca="1" si="20"/>
        <v>-61</v>
      </c>
      <c r="BC693">
        <f t="shared" si="21"/>
        <v>-34</v>
      </c>
      <c r="BD693">
        <f t="shared" si="22"/>
        <v>444</v>
      </c>
      <c r="BE693">
        <f t="shared" ca="1" si="23"/>
        <v>-34</v>
      </c>
      <c r="BF693">
        <f t="shared" ca="1" si="24"/>
        <v>444</v>
      </c>
    </row>
    <row r="694" spans="1:58">
      <c r="A694" s="47">
        <v>2011</v>
      </c>
      <c r="B694" s="47">
        <v>4</v>
      </c>
      <c r="C694" s="98">
        <v>40835</v>
      </c>
      <c r="D694">
        <v>11504.62</v>
      </c>
      <c r="E694">
        <v>1209.8800000000001</v>
      </c>
      <c r="F694">
        <v>2604.04</v>
      </c>
      <c r="G694">
        <v>8750</v>
      </c>
      <c r="H694">
        <v>5400</v>
      </c>
      <c r="I694">
        <v>5844</v>
      </c>
      <c r="J694">
        <v>0</v>
      </c>
      <c r="K694">
        <v>0</v>
      </c>
      <c r="L694">
        <v>1647</v>
      </c>
      <c r="M694">
        <v>31.125</v>
      </c>
      <c r="N694">
        <v>1523.1</v>
      </c>
      <c r="O694">
        <v>86.29</v>
      </c>
      <c r="P694">
        <v>638</v>
      </c>
      <c r="Q694">
        <v>1225</v>
      </c>
      <c r="R694">
        <v>11504.62</v>
      </c>
      <c r="S694">
        <v>1209.8800000000001</v>
      </c>
      <c r="T694">
        <v>2604.04</v>
      </c>
      <c r="U694">
        <v>34.44</v>
      </c>
      <c r="V694">
        <v>2.16</v>
      </c>
      <c r="W694">
        <v>1.04</v>
      </c>
      <c r="X694">
        <v>1.2937000000000001</v>
      </c>
      <c r="Y694">
        <v>112.6</v>
      </c>
      <c r="Z694">
        <v>76.8</v>
      </c>
      <c r="AA694">
        <v>78.48</v>
      </c>
      <c r="AB694">
        <v>108.5</v>
      </c>
      <c r="AC694">
        <v>2136</v>
      </c>
      <c r="AD694">
        <v>0</v>
      </c>
      <c r="AE694">
        <v>0</v>
      </c>
      <c r="AF694">
        <v>0</v>
      </c>
      <c r="AG694">
        <v>0</v>
      </c>
      <c r="AH694">
        <v>1.04</v>
      </c>
      <c r="AI694">
        <v>2.15</v>
      </c>
      <c r="AJ694" s="101">
        <f ca="1">IF(AND(MAX(OFFSET(OFFSET(D693,0,$AJ$6),-$AJ$5,0):OFFSET(D693,0,$AJ$6))&lt;OFFSET(D693,1,$AJ$6)),1,IF(AND(MIN(OFFSET(OFFSET(D693,0,$AJ$6),-$AJ$5,0):OFFSET(D693,0,$AJ$6))&gt;OFFSET(D693,1,$AJ$6)),-1,AJ693))</f>
        <v>1</v>
      </c>
      <c r="AK694" s="101">
        <f ca="1">IF(AND(MAX(OFFSET(U693,-$AK$5,0):U693)&lt;U694),1,IF(AND(MIN(OFFSET(U693,-$AK$5,0):U693)&gt;U694),-1,AK693))</f>
        <v>1</v>
      </c>
      <c r="AL694" s="101">
        <f ca="1">IF(AND(MAX(OFFSET(AI693,-$AL$5,0):AI693)&lt;AI694),1,IF(AND(MIN(OFFSET(AI693,-$AL$5,0):AI693)&gt;AI694),-1,AL693))</f>
        <v>1</v>
      </c>
      <c r="AM694" s="101">
        <f ca="1">IF(AND(MAX(OFFSET(V693,-$AM$5,0):V693)&lt;V694),1,IF(AND(MIN(OFFSET(V693,-$AM$5,0):V693)&gt;V694),-1,AM693))</f>
        <v>1</v>
      </c>
      <c r="AN694" s="101">
        <f ca="1">IF(AND(MAX(OFFSET(AA693,-$AN$5,0):AA693)&lt;AA694),1,IF(AND(MIN(OFFSET(AA693,-$AN$5,0):AA693)&gt;AA694),-1,AN693))</f>
        <v>1</v>
      </c>
      <c r="AO694" s="101">
        <f ca="1">IF(AND(MAX(OFFSET(Y693,-$AP$5,0):Y693)&lt;Y694),1,IF(AND(MIN(OFFSET(Y693,-$AP$5,0):Y693)&gt;Y694),-1,AO693))</f>
        <v>-1</v>
      </c>
      <c r="AP694" s="101">
        <f ca="1">IF(AND(MAX(OFFSET(Z693,-$AP$5,0):Z693)&lt;Z694),1,IF(AND(MIN(OFFSET(Z693,-$AP$5,0):Z693)&gt;Z694),-1,AP693))</f>
        <v>1</v>
      </c>
      <c r="AQ694" s="1">
        <v>4098</v>
      </c>
      <c r="AR694" s="1">
        <v>4113</v>
      </c>
      <c r="AS694" s="1">
        <v>4086</v>
      </c>
      <c r="AT694" s="1">
        <v>4096</v>
      </c>
      <c r="AU694" s="1">
        <v>4080</v>
      </c>
      <c r="AV694" s="1">
        <v>4107</v>
      </c>
      <c r="AW694" s="1">
        <v>4051</v>
      </c>
      <c r="AX694" s="1">
        <v>4062</v>
      </c>
      <c r="AY694">
        <f t="shared" si="18"/>
        <v>-20</v>
      </c>
      <c r="AZ694">
        <f t="shared" si="19"/>
        <v>-62</v>
      </c>
      <c r="BA694">
        <f t="shared" ca="1" si="25"/>
        <v>-20</v>
      </c>
      <c r="BB694">
        <f t="shared" ca="1" si="20"/>
        <v>-81</v>
      </c>
      <c r="BC694">
        <f t="shared" si="21"/>
        <v>-18</v>
      </c>
      <c r="BD694">
        <f t="shared" si="22"/>
        <v>426</v>
      </c>
      <c r="BE694">
        <f t="shared" ca="1" si="23"/>
        <v>-18</v>
      </c>
      <c r="BF694">
        <f t="shared" ca="1" si="24"/>
        <v>426</v>
      </c>
    </row>
    <row r="695" spans="1:58">
      <c r="A695" s="47">
        <v>2011</v>
      </c>
      <c r="B695" s="47">
        <v>5</v>
      </c>
      <c r="C695" s="98">
        <v>40836</v>
      </c>
      <c r="D695">
        <v>11541.78</v>
      </c>
      <c r="E695">
        <v>1215.3900000000001</v>
      </c>
      <c r="F695">
        <v>2598.62</v>
      </c>
      <c r="G695">
        <v>8670</v>
      </c>
      <c r="H695">
        <v>5427</v>
      </c>
      <c r="I695">
        <v>5786</v>
      </c>
      <c r="J695">
        <v>0</v>
      </c>
      <c r="K695">
        <v>0</v>
      </c>
      <c r="L695">
        <v>1612.9</v>
      </c>
      <c r="M695">
        <v>30.645</v>
      </c>
      <c r="N695">
        <v>1490.4</v>
      </c>
      <c r="O695">
        <v>86.07</v>
      </c>
      <c r="P695">
        <v>649</v>
      </c>
      <c r="Q695">
        <v>1225</v>
      </c>
      <c r="R695">
        <v>11541.78</v>
      </c>
      <c r="S695">
        <v>1215.3900000000001</v>
      </c>
      <c r="T695">
        <v>2598.62</v>
      </c>
      <c r="U695">
        <v>34.78</v>
      </c>
      <c r="V695">
        <v>2.1800000000000002</v>
      </c>
      <c r="W695">
        <v>1.06</v>
      </c>
      <c r="X695">
        <v>1.3029999999999999</v>
      </c>
      <c r="Y695">
        <v>113.02</v>
      </c>
      <c r="Z695">
        <v>76.8</v>
      </c>
      <c r="AA695">
        <v>78.64</v>
      </c>
      <c r="AB695">
        <v>109.93</v>
      </c>
      <c r="AC695">
        <v>2140</v>
      </c>
      <c r="AD695">
        <v>0</v>
      </c>
      <c r="AE695">
        <v>0</v>
      </c>
      <c r="AF695">
        <v>0</v>
      </c>
      <c r="AG695">
        <v>0</v>
      </c>
      <c r="AH695">
        <v>1.05</v>
      </c>
      <c r="AI695">
        <v>2.1800000000000002</v>
      </c>
      <c r="AJ695" s="101">
        <f ca="1">IF(AND(MAX(OFFSET(OFFSET(D694,0,$AJ$6),-$AJ$5,0):OFFSET(D694,0,$AJ$6))&lt;OFFSET(D694,1,$AJ$6)),1,IF(AND(MIN(OFFSET(OFFSET(D694,0,$AJ$6),-$AJ$5,0):OFFSET(D694,0,$AJ$6))&gt;OFFSET(D694,1,$AJ$6)),-1,AJ694))</f>
        <v>1</v>
      </c>
      <c r="AK695" s="101">
        <f ca="1">IF(AND(MAX(OFFSET(U694,-$AK$5,0):U694)&lt;U695),1,IF(AND(MIN(OFFSET(U694,-$AK$5,0):U694)&gt;U695),-1,AK694))</f>
        <v>1</v>
      </c>
      <c r="AL695" s="101">
        <f ca="1">IF(AND(MAX(OFFSET(AI694,-$AL$5,0):AI694)&lt;AI695),1,IF(AND(MIN(OFFSET(AI694,-$AL$5,0):AI694)&gt;AI695),-1,AL694))</f>
        <v>1</v>
      </c>
      <c r="AM695" s="101">
        <f ca="1">IF(AND(MAX(OFFSET(V694,-$AM$5,0):V694)&lt;V695),1,IF(AND(MIN(OFFSET(V694,-$AM$5,0):V694)&gt;V695),-1,AM694))</f>
        <v>1</v>
      </c>
      <c r="AN695" s="101">
        <f ca="1">IF(AND(MAX(OFFSET(AA694,-$AN$5,0):AA694)&lt;AA695),1,IF(AND(MIN(OFFSET(AA694,-$AN$5,0):AA694)&gt;AA695),-1,AN694))</f>
        <v>1</v>
      </c>
      <c r="AO695" s="101">
        <f ca="1">IF(AND(MAX(OFFSET(Y694,-$AP$5,0):Y694)&lt;Y695),1,IF(AND(MIN(OFFSET(Y694,-$AP$5,0):Y694)&gt;Y695),-1,AO694))</f>
        <v>-1</v>
      </c>
      <c r="AP695" s="101">
        <f ca="1">IF(AND(MAX(OFFSET(Z694,-$AP$5,0):Z694)&lt;Z695),1,IF(AND(MIN(OFFSET(Z694,-$AP$5,0):Z694)&gt;Z695),-1,AP694))</f>
        <v>1</v>
      </c>
      <c r="AQ695" s="1">
        <v>4060</v>
      </c>
      <c r="AR695" s="1">
        <v>4068</v>
      </c>
      <c r="AS695" s="1">
        <v>3975</v>
      </c>
      <c r="AT695" s="1">
        <v>4006</v>
      </c>
      <c r="AU695" s="1">
        <v>3994</v>
      </c>
      <c r="AV695" s="1">
        <v>4033</v>
      </c>
      <c r="AW695" s="1">
        <v>3972</v>
      </c>
      <c r="AX695" s="1">
        <v>4008</v>
      </c>
      <c r="AY695">
        <f t="shared" si="18"/>
        <v>7</v>
      </c>
      <c r="AZ695">
        <f t="shared" si="19"/>
        <v>-55</v>
      </c>
      <c r="BA695">
        <f t="shared" ca="1" si="25"/>
        <v>7</v>
      </c>
      <c r="BB695">
        <f t="shared" ca="1" si="20"/>
        <v>-74</v>
      </c>
      <c r="BC695">
        <f t="shared" si="21"/>
        <v>-66</v>
      </c>
      <c r="BD695">
        <f t="shared" si="22"/>
        <v>360</v>
      </c>
      <c r="BE695">
        <f t="shared" ca="1" si="23"/>
        <v>-66</v>
      </c>
      <c r="BF695">
        <f t="shared" ca="1" si="24"/>
        <v>360</v>
      </c>
    </row>
    <row r="696" spans="1:58">
      <c r="A696" s="47">
        <v>2011</v>
      </c>
      <c r="B696" s="47">
        <v>6</v>
      </c>
      <c r="C696" s="98">
        <v>40837</v>
      </c>
      <c r="D696">
        <v>11808.79</v>
      </c>
      <c r="E696">
        <v>1238.25</v>
      </c>
      <c r="F696">
        <v>2637.46</v>
      </c>
      <c r="G696">
        <v>8680</v>
      </c>
      <c r="H696">
        <v>5427</v>
      </c>
      <c r="I696">
        <v>5786</v>
      </c>
      <c r="J696">
        <v>0</v>
      </c>
      <c r="K696">
        <v>0</v>
      </c>
      <c r="L696">
        <v>1636.1</v>
      </c>
      <c r="M696">
        <v>31.215</v>
      </c>
      <c r="N696">
        <v>1509.2</v>
      </c>
      <c r="O696">
        <v>87.4</v>
      </c>
      <c r="P696">
        <v>649</v>
      </c>
      <c r="Q696">
        <v>1212</v>
      </c>
      <c r="R696">
        <v>11808.79</v>
      </c>
      <c r="S696">
        <v>1238.25</v>
      </c>
      <c r="T696">
        <v>2637.46</v>
      </c>
      <c r="U696">
        <v>31.32</v>
      </c>
      <c r="V696">
        <v>2.2000000000000002</v>
      </c>
      <c r="W696">
        <v>1.05</v>
      </c>
      <c r="X696">
        <v>1.3025100000000001</v>
      </c>
      <c r="Y696">
        <v>112</v>
      </c>
      <c r="Z696">
        <v>76.8</v>
      </c>
      <c r="AA696">
        <v>78.849999999999994</v>
      </c>
      <c r="AB696">
        <v>109.56</v>
      </c>
      <c r="AC696">
        <v>2153</v>
      </c>
      <c r="AD696">
        <v>0</v>
      </c>
      <c r="AE696">
        <v>0</v>
      </c>
      <c r="AF696">
        <v>0</v>
      </c>
      <c r="AG696">
        <v>0</v>
      </c>
      <c r="AH696">
        <v>1.05</v>
      </c>
      <c r="AI696">
        <v>2.2000000000000002</v>
      </c>
      <c r="AJ696" s="101">
        <f ca="1">IF(AND(MAX(OFFSET(OFFSET(D695,0,$AJ$6),-$AJ$5,0):OFFSET(D695,0,$AJ$6))&lt;OFFSET(D695,1,$AJ$6)),1,IF(AND(MIN(OFFSET(OFFSET(D695,0,$AJ$6),-$AJ$5,0):OFFSET(D695,0,$AJ$6))&gt;OFFSET(D695,1,$AJ$6)),-1,AJ695))</f>
        <v>1</v>
      </c>
      <c r="AK696" s="101">
        <f ca="1">IF(AND(MAX(OFFSET(U695,-$AK$5,0):U695)&lt;U696),1,IF(AND(MIN(OFFSET(U695,-$AK$5,0):U695)&gt;U696),-1,AK695))</f>
        <v>-1</v>
      </c>
      <c r="AL696" s="101">
        <f ca="1">IF(AND(MAX(OFFSET(AI695,-$AL$5,0):AI695)&lt;AI696),1,IF(AND(MIN(OFFSET(AI695,-$AL$5,0):AI695)&gt;AI696),-1,AL695))</f>
        <v>1</v>
      </c>
      <c r="AM696" s="101">
        <f ca="1">IF(AND(MAX(OFFSET(V695,-$AM$5,0):V695)&lt;V696),1,IF(AND(MIN(OFFSET(V695,-$AM$5,0):V695)&gt;V696),-1,AM695))</f>
        <v>1</v>
      </c>
      <c r="AN696" s="101">
        <f ca="1">IF(AND(MAX(OFFSET(AA695,-$AN$5,0):AA695)&lt;AA696),1,IF(AND(MIN(OFFSET(AA695,-$AN$5,0):AA695)&gt;AA696),-1,AN695))</f>
        <v>1</v>
      </c>
      <c r="AO696" s="101">
        <f ca="1">IF(AND(MAX(OFFSET(Y695,-$AP$5,0):Y695)&lt;Y696),1,IF(AND(MIN(OFFSET(Y695,-$AP$5,0):Y695)&gt;Y696),-1,AO695))</f>
        <v>-1</v>
      </c>
      <c r="AP696" s="101">
        <f ca="1">IF(AND(MAX(OFFSET(Z695,-$AP$5,0):Z695)&lt;Z696),1,IF(AND(MIN(OFFSET(Z695,-$AP$5,0):Z695)&gt;Z696),-1,AP695))</f>
        <v>1</v>
      </c>
      <c r="AQ696" s="1">
        <v>4001</v>
      </c>
      <c r="AR696" s="1">
        <v>4028</v>
      </c>
      <c r="AS696" s="1">
        <v>3987</v>
      </c>
      <c r="AT696" s="1">
        <v>4017</v>
      </c>
      <c r="AU696" s="1">
        <v>4010</v>
      </c>
      <c r="AV696" s="1">
        <v>4054</v>
      </c>
      <c r="AW696" s="1">
        <v>3995</v>
      </c>
      <c r="AX696" s="1">
        <v>4011</v>
      </c>
      <c r="AY696">
        <f t="shared" si="18"/>
        <v>30</v>
      </c>
      <c r="AZ696">
        <f t="shared" si="19"/>
        <v>-25</v>
      </c>
      <c r="BA696">
        <f t="shared" ca="1" si="25"/>
        <v>30</v>
      </c>
      <c r="BB696">
        <f t="shared" ca="1" si="20"/>
        <v>-44</v>
      </c>
      <c r="BC696">
        <f t="shared" si="21"/>
        <v>9</v>
      </c>
      <c r="BD696">
        <f t="shared" si="22"/>
        <v>369</v>
      </c>
      <c r="BE696">
        <f t="shared" ca="1" si="23"/>
        <v>9</v>
      </c>
      <c r="BF696">
        <f t="shared" ca="1" si="24"/>
        <v>369</v>
      </c>
    </row>
    <row r="697" spans="1:58">
      <c r="A697" s="47">
        <v>2011</v>
      </c>
      <c r="B697" s="47">
        <v>2</v>
      </c>
      <c r="C697" s="98">
        <v>40840</v>
      </c>
      <c r="D697">
        <v>11913.62</v>
      </c>
      <c r="E697">
        <v>1254.19</v>
      </c>
      <c r="F697">
        <v>2699.44</v>
      </c>
      <c r="G697">
        <v>8840</v>
      </c>
      <c r="H697">
        <v>5540</v>
      </c>
      <c r="I697">
        <v>6051</v>
      </c>
      <c r="J697">
        <v>0</v>
      </c>
      <c r="K697">
        <v>0</v>
      </c>
      <c r="L697">
        <v>1652.3</v>
      </c>
      <c r="M697">
        <v>31.754999999999999</v>
      </c>
      <c r="N697">
        <v>1542</v>
      </c>
      <c r="O697">
        <v>91.27</v>
      </c>
      <c r="P697">
        <v>651</v>
      </c>
      <c r="Q697">
        <v>1226</v>
      </c>
      <c r="R697">
        <v>11913.62</v>
      </c>
      <c r="S697">
        <v>1254.19</v>
      </c>
      <c r="T697">
        <v>2699.44</v>
      </c>
      <c r="U697">
        <v>29.26</v>
      </c>
      <c r="V697">
        <v>2.23</v>
      </c>
      <c r="W697">
        <v>1.0900000000000001</v>
      </c>
      <c r="X697">
        <v>1.3109500000000001</v>
      </c>
      <c r="Y697">
        <v>111.27</v>
      </c>
      <c r="Z697">
        <v>76.22</v>
      </c>
      <c r="AA697">
        <v>79.64</v>
      </c>
      <c r="AB697">
        <v>111.2</v>
      </c>
      <c r="AC697">
        <v>2153</v>
      </c>
      <c r="AD697">
        <v>0</v>
      </c>
      <c r="AE697">
        <v>0</v>
      </c>
      <c r="AF697">
        <v>0</v>
      </c>
      <c r="AG697">
        <v>0</v>
      </c>
      <c r="AH697">
        <v>1.08</v>
      </c>
      <c r="AI697">
        <v>2.23</v>
      </c>
      <c r="AJ697" s="101">
        <f ca="1">IF(AND(MAX(OFFSET(OFFSET(D696,0,$AJ$6),-$AJ$5,0):OFFSET(D696,0,$AJ$6))&lt;OFFSET(D696,1,$AJ$6)),1,IF(AND(MIN(OFFSET(OFFSET(D696,0,$AJ$6),-$AJ$5,0):OFFSET(D696,0,$AJ$6))&gt;OFFSET(D696,1,$AJ$6)),-1,AJ696))</f>
        <v>1</v>
      </c>
      <c r="AK697" s="101">
        <f ca="1">IF(AND(MAX(OFFSET(U696,-$AK$5,0):U696)&lt;U697),1,IF(AND(MIN(OFFSET(U696,-$AK$5,0):U696)&gt;U697),-1,AK696))</f>
        <v>-1</v>
      </c>
      <c r="AL697" s="101">
        <f ca="1">IF(AND(MAX(OFFSET(AI696,-$AL$5,0):AI696)&lt;AI697),1,IF(AND(MIN(OFFSET(AI696,-$AL$5,0):AI696)&gt;AI697),-1,AL696))</f>
        <v>1</v>
      </c>
      <c r="AM697" s="101">
        <f ca="1">IF(AND(MAX(OFFSET(V696,-$AM$5,0):V696)&lt;V697),1,IF(AND(MIN(OFFSET(V696,-$AM$5,0):V696)&gt;V697),-1,AM696))</f>
        <v>1</v>
      </c>
      <c r="AN697" s="101">
        <f ca="1">IF(AND(MAX(OFFSET(AA696,-$AN$5,0):AA696)&lt;AA697),1,IF(AND(MIN(OFFSET(AA696,-$AN$5,0):AA696)&gt;AA697),-1,AN696))</f>
        <v>1</v>
      </c>
      <c r="AO697" s="101">
        <f ca="1">IF(AND(MAX(OFFSET(Y696,-$AP$5,0):Y696)&lt;Y697),1,IF(AND(MIN(OFFSET(Y696,-$AP$5,0):Y696)&gt;Y697),-1,AO696))</f>
        <v>-1</v>
      </c>
      <c r="AP697" s="101">
        <f ca="1">IF(AND(MAX(OFFSET(Z696,-$AP$5,0):Z696)&lt;Z697),1,IF(AND(MIN(OFFSET(Z696,-$AP$5,0):Z696)&gt;Z697),-1,AP696))</f>
        <v>-1</v>
      </c>
      <c r="AQ697" s="1">
        <v>4040</v>
      </c>
      <c r="AR697" s="1">
        <v>4069</v>
      </c>
      <c r="AS697" s="1">
        <v>4018</v>
      </c>
      <c r="AT697" s="1">
        <v>4067</v>
      </c>
      <c r="AU697" s="1">
        <v>4048</v>
      </c>
      <c r="AV697" s="1">
        <v>4068</v>
      </c>
      <c r="AW697" s="1">
        <v>4036</v>
      </c>
      <c r="AX697" s="1">
        <v>4050</v>
      </c>
      <c r="AY697">
        <f t="shared" si="18"/>
        <v>2</v>
      </c>
      <c r="AZ697">
        <f t="shared" si="19"/>
        <v>-23</v>
      </c>
      <c r="BA697">
        <f t="shared" ca="1" si="25"/>
        <v>2</v>
      </c>
      <c r="BB697">
        <f t="shared" ca="1" si="20"/>
        <v>-42</v>
      </c>
      <c r="BC697">
        <f t="shared" si="21"/>
        <v>8</v>
      </c>
      <c r="BD697">
        <f t="shared" si="22"/>
        <v>377</v>
      </c>
      <c r="BE697">
        <f t="shared" ca="1" si="23"/>
        <v>8</v>
      </c>
      <c r="BF697">
        <f t="shared" ca="1" si="24"/>
        <v>377</v>
      </c>
    </row>
    <row r="698" spans="1:58">
      <c r="A698" s="47">
        <v>2011</v>
      </c>
      <c r="B698" s="47">
        <v>3</v>
      </c>
      <c r="C698" s="98">
        <v>40841</v>
      </c>
      <c r="D698">
        <v>11706.62</v>
      </c>
      <c r="E698">
        <v>1229.05</v>
      </c>
      <c r="F698">
        <v>2638.42</v>
      </c>
      <c r="G698">
        <v>8770</v>
      </c>
      <c r="H698">
        <v>5490</v>
      </c>
      <c r="I698">
        <v>6028</v>
      </c>
      <c r="J698">
        <v>0</v>
      </c>
      <c r="K698">
        <v>0</v>
      </c>
      <c r="L698">
        <v>1706.7</v>
      </c>
      <c r="M698">
        <v>33.255000000000003</v>
      </c>
      <c r="N698">
        <v>1569.5</v>
      </c>
      <c r="O698">
        <v>93.17</v>
      </c>
      <c r="P698">
        <v>650</v>
      </c>
      <c r="Q698">
        <v>1225</v>
      </c>
      <c r="R698">
        <v>11706.62</v>
      </c>
      <c r="S698">
        <v>1229.05</v>
      </c>
      <c r="T698">
        <v>2638.42</v>
      </c>
      <c r="U698">
        <v>32.22</v>
      </c>
      <c r="V698">
        <v>2.13</v>
      </c>
      <c r="W698">
        <v>1</v>
      </c>
      <c r="X698">
        <v>1.31019</v>
      </c>
      <c r="Y698">
        <v>110.57</v>
      </c>
      <c r="Z698">
        <v>76.099999999999994</v>
      </c>
      <c r="AA698">
        <v>79.36</v>
      </c>
      <c r="AB698">
        <v>111.02</v>
      </c>
      <c r="AC698">
        <v>2153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2.12</v>
      </c>
      <c r="AJ698" s="101">
        <f ca="1">IF(AND(MAX(OFFSET(OFFSET(D697,0,$AJ$6),-$AJ$5,0):OFFSET(D697,0,$AJ$6))&lt;OFFSET(D697,1,$AJ$6)),1,IF(AND(MIN(OFFSET(OFFSET(D697,0,$AJ$6),-$AJ$5,0):OFFSET(D697,0,$AJ$6))&gt;OFFSET(D697,1,$AJ$6)),-1,AJ697))</f>
        <v>1</v>
      </c>
      <c r="AK698" s="101">
        <f ca="1">IF(AND(MAX(OFFSET(U697,-$AK$5,0):U697)&lt;U698),1,IF(AND(MIN(OFFSET(U697,-$AK$5,0):U697)&gt;U698),-1,AK697))</f>
        <v>1</v>
      </c>
      <c r="AL698" s="101">
        <f ca="1">IF(AND(MAX(OFFSET(AI697,-$AL$5,0):AI697)&lt;AI698),1,IF(AND(MIN(OFFSET(AI697,-$AL$5,0):AI697)&gt;AI698),-1,AL697))</f>
        <v>1</v>
      </c>
      <c r="AM698" s="101">
        <f ca="1">IF(AND(MAX(OFFSET(V697,-$AM$5,0):V697)&lt;V698),1,IF(AND(MIN(OFFSET(V697,-$AM$5,0):V697)&gt;V698),-1,AM697))</f>
        <v>1</v>
      </c>
      <c r="AN698" s="101">
        <f ca="1">IF(AND(MAX(OFFSET(AA697,-$AN$5,0):AA697)&lt;AA698),1,IF(AND(MIN(OFFSET(AA697,-$AN$5,0):AA697)&gt;AA698),-1,AN697))</f>
        <v>1</v>
      </c>
      <c r="AO698" s="101">
        <f ca="1">IF(AND(MAX(OFFSET(Y697,-$AP$5,0):Y697)&lt;Y698),1,IF(AND(MIN(OFFSET(Y697,-$AP$5,0):Y697)&gt;Y698),-1,AO697))</f>
        <v>-1</v>
      </c>
      <c r="AP698" s="101">
        <f ca="1">IF(AND(MAX(OFFSET(Z697,-$AP$5,0):Z697)&lt;Z698),1,IF(AND(MIN(OFFSET(Z697,-$AP$5,0):Z697)&gt;Z698),-1,AP697))</f>
        <v>-1</v>
      </c>
      <c r="AQ698" s="1">
        <v>4050</v>
      </c>
      <c r="AR698" s="1">
        <v>4065</v>
      </c>
      <c r="AS698" s="1">
        <v>4041</v>
      </c>
      <c r="AT698" s="1">
        <v>4058</v>
      </c>
      <c r="AU698" s="1">
        <v>4068</v>
      </c>
      <c r="AV698" s="1">
        <v>4177</v>
      </c>
      <c r="AW698" s="1">
        <v>4038</v>
      </c>
      <c r="AX698" s="1">
        <v>4173</v>
      </c>
      <c r="AY698">
        <f t="shared" si="18"/>
        <v>102</v>
      </c>
      <c r="AZ698">
        <f t="shared" si="19"/>
        <v>79</v>
      </c>
      <c r="BA698">
        <f t="shared" ca="1" si="25"/>
        <v>102</v>
      </c>
      <c r="BB698">
        <f t="shared" ca="1" si="20"/>
        <v>60</v>
      </c>
      <c r="BC698">
        <f t="shared" si="21"/>
        <v>18</v>
      </c>
      <c r="BD698">
        <f t="shared" si="22"/>
        <v>395</v>
      </c>
      <c r="BE698">
        <f t="shared" ca="1" si="23"/>
        <v>18</v>
      </c>
      <c r="BF698">
        <f t="shared" ca="1" si="24"/>
        <v>395</v>
      </c>
    </row>
    <row r="699" spans="1:58">
      <c r="A699" s="47">
        <v>2011</v>
      </c>
      <c r="B699" s="47">
        <v>4</v>
      </c>
      <c r="C699" s="98">
        <v>40842</v>
      </c>
      <c r="D699">
        <v>11869.04</v>
      </c>
      <c r="E699">
        <v>1242</v>
      </c>
      <c r="F699">
        <v>2650.67</v>
      </c>
      <c r="G699">
        <v>8730</v>
      </c>
      <c r="H699">
        <v>5588</v>
      </c>
      <c r="I699">
        <v>6071</v>
      </c>
      <c r="J699">
        <v>0</v>
      </c>
      <c r="K699">
        <v>0</v>
      </c>
      <c r="L699">
        <v>1723.5</v>
      </c>
      <c r="M699">
        <v>33.454999999999998</v>
      </c>
      <c r="N699">
        <v>1597.2</v>
      </c>
      <c r="O699">
        <v>90.2</v>
      </c>
      <c r="P699">
        <v>637</v>
      </c>
      <c r="Q699">
        <v>1210</v>
      </c>
      <c r="R699">
        <v>11869.04</v>
      </c>
      <c r="S699">
        <v>1242</v>
      </c>
      <c r="T699">
        <v>2650.67</v>
      </c>
      <c r="U699">
        <v>29.86</v>
      </c>
      <c r="V699">
        <v>2.2000000000000002</v>
      </c>
      <c r="W699">
        <v>1.06</v>
      </c>
      <c r="X699">
        <v>1.3229500000000001</v>
      </c>
      <c r="Y699">
        <v>110.01</v>
      </c>
      <c r="Z699">
        <v>76.08</v>
      </c>
      <c r="AA699">
        <v>79.22</v>
      </c>
      <c r="AB699">
        <v>109.25</v>
      </c>
      <c r="AC699">
        <v>2161</v>
      </c>
      <c r="AD699">
        <v>0</v>
      </c>
      <c r="AE699">
        <v>0</v>
      </c>
      <c r="AF699">
        <v>0</v>
      </c>
      <c r="AG699">
        <v>0</v>
      </c>
      <c r="AH699">
        <v>1.06</v>
      </c>
      <c r="AI699">
        <v>2.2000000000000002</v>
      </c>
      <c r="AJ699" s="101">
        <f ca="1">IF(AND(MAX(OFFSET(OFFSET(D698,0,$AJ$6),-$AJ$5,0):OFFSET(D698,0,$AJ$6))&lt;OFFSET(D698,1,$AJ$6)),1,IF(AND(MIN(OFFSET(OFFSET(D698,0,$AJ$6),-$AJ$5,0):OFFSET(D698,0,$AJ$6))&gt;OFFSET(D698,1,$AJ$6)),-1,AJ698))</f>
        <v>1</v>
      </c>
      <c r="AK699" s="101">
        <f ca="1">IF(AND(MAX(OFFSET(U698,-$AK$5,0):U698)&lt;U699),1,IF(AND(MIN(OFFSET(U698,-$AK$5,0):U698)&gt;U699),-1,AK698))</f>
        <v>1</v>
      </c>
      <c r="AL699" s="101">
        <f ca="1">IF(AND(MAX(OFFSET(AI698,-$AL$5,0):AI698)&lt;AI699),1,IF(AND(MIN(OFFSET(AI698,-$AL$5,0):AI698)&gt;AI699),-1,AL698))</f>
        <v>1</v>
      </c>
      <c r="AM699" s="101">
        <f ca="1">IF(AND(MAX(OFFSET(V698,-$AM$5,0):V698)&lt;V699),1,IF(AND(MIN(OFFSET(V698,-$AM$5,0):V698)&gt;V699),-1,AM698))</f>
        <v>1</v>
      </c>
      <c r="AN699" s="101">
        <f ca="1">IF(AND(MAX(OFFSET(AA698,-$AN$5,0):AA698)&lt;AA699),1,IF(AND(MIN(OFFSET(AA698,-$AN$5,0):AA698)&gt;AA699),-1,AN698))</f>
        <v>1</v>
      </c>
      <c r="AO699" s="101">
        <f ca="1">IF(AND(MAX(OFFSET(Y698,-$AP$5,0):Y698)&lt;Y699),1,IF(AND(MIN(OFFSET(Y698,-$AP$5,0):Y698)&gt;Y699),-1,AO698))</f>
        <v>-1</v>
      </c>
      <c r="AP699" s="101">
        <f ca="1">IF(AND(MAX(OFFSET(Z698,-$AP$5,0):Z698)&lt;Z699),1,IF(AND(MIN(OFFSET(Z698,-$AP$5,0):Z698)&gt;Z699),-1,AP698))</f>
        <v>-1</v>
      </c>
      <c r="AQ699" s="1">
        <v>4170</v>
      </c>
      <c r="AR699" s="1">
        <v>4209</v>
      </c>
      <c r="AS699" s="1">
        <v>4162</v>
      </c>
      <c r="AT699" s="1">
        <v>4188</v>
      </c>
      <c r="AU699" s="1">
        <v>4068</v>
      </c>
      <c r="AV699" s="1">
        <v>4177</v>
      </c>
      <c r="AW699" s="1">
        <v>4038</v>
      </c>
      <c r="AX699" s="1">
        <v>4173</v>
      </c>
      <c r="AY699">
        <f t="shared" si="18"/>
        <v>161</v>
      </c>
      <c r="AZ699">
        <f t="shared" si="19"/>
        <v>240</v>
      </c>
      <c r="BA699">
        <f t="shared" ca="1" si="25"/>
        <v>161</v>
      </c>
      <c r="BB699">
        <f t="shared" ca="1" si="20"/>
        <v>221</v>
      </c>
      <c r="BC699">
        <f t="shared" si="21"/>
        <v>-102</v>
      </c>
      <c r="BD699">
        <f t="shared" si="22"/>
        <v>293</v>
      </c>
      <c r="BE699">
        <f t="shared" ca="1" si="23"/>
        <v>-102</v>
      </c>
      <c r="BF699">
        <f t="shared" ca="1" si="24"/>
        <v>293</v>
      </c>
    </row>
    <row r="700" spans="1:58">
      <c r="A700" s="47">
        <v>2011</v>
      </c>
      <c r="B700" s="47">
        <v>5</v>
      </c>
      <c r="C700" s="98">
        <v>40843</v>
      </c>
      <c r="D700">
        <v>12208.55</v>
      </c>
      <c r="E700">
        <v>1284.5899999999999</v>
      </c>
      <c r="F700">
        <v>2738.63</v>
      </c>
      <c r="G700">
        <v>8920</v>
      </c>
      <c r="H700">
        <v>5741</v>
      </c>
      <c r="I700">
        <v>6401</v>
      </c>
      <c r="J700">
        <v>0</v>
      </c>
      <c r="K700">
        <v>0</v>
      </c>
      <c r="L700">
        <v>1747.7</v>
      </c>
      <c r="M700">
        <v>34.935000000000002</v>
      </c>
      <c r="N700">
        <v>1641.4</v>
      </c>
      <c r="O700">
        <v>93.96</v>
      </c>
      <c r="P700">
        <v>651</v>
      </c>
      <c r="Q700">
        <v>1235</v>
      </c>
      <c r="R700">
        <v>12208.55</v>
      </c>
      <c r="S700">
        <v>1284.5899999999999</v>
      </c>
      <c r="T700">
        <v>2738.63</v>
      </c>
      <c r="U700">
        <v>25.46</v>
      </c>
      <c r="V700">
        <v>2.39</v>
      </c>
      <c r="W700">
        <v>1.2</v>
      </c>
      <c r="X700">
        <v>1.3127599999999999</v>
      </c>
      <c r="Y700">
        <v>109.33</v>
      </c>
      <c r="Z700">
        <v>76.17</v>
      </c>
      <c r="AA700">
        <v>81.45</v>
      </c>
      <c r="AB700">
        <v>112.3</v>
      </c>
      <c r="AC700">
        <v>2145</v>
      </c>
      <c r="AD700">
        <v>0</v>
      </c>
      <c r="AE700">
        <v>0</v>
      </c>
      <c r="AF700">
        <v>0</v>
      </c>
      <c r="AG700">
        <v>0</v>
      </c>
      <c r="AH700">
        <v>1.2</v>
      </c>
      <c r="AI700">
        <v>2.39</v>
      </c>
      <c r="AJ700" s="101">
        <f ca="1">IF(AND(MAX(OFFSET(OFFSET(D699,0,$AJ$6),-$AJ$5,0):OFFSET(D699,0,$AJ$6))&lt;OFFSET(D699,1,$AJ$6)),1,IF(AND(MIN(OFFSET(OFFSET(D699,0,$AJ$6),-$AJ$5,0):OFFSET(D699,0,$AJ$6))&gt;OFFSET(D699,1,$AJ$6)),-1,AJ699))</f>
        <v>1</v>
      </c>
      <c r="AK700" s="101">
        <f ca="1">IF(AND(MAX(OFFSET(U699,-$AK$5,0):U699)&lt;U700),1,IF(AND(MIN(OFFSET(U699,-$AK$5,0):U699)&gt;U700),-1,AK699))</f>
        <v>-1</v>
      </c>
      <c r="AL700" s="101">
        <f ca="1">IF(AND(MAX(OFFSET(AI699,-$AL$5,0):AI699)&lt;AI700),1,IF(AND(MIN(OFFSET(AI699,-$AL$5,0):AI699)&gt;AI700),-1,AL699))</f>
        <v>1</v>
      </c>
      <c r="AM700" s="101">
        <f ca="1">IF(AND(MAX(OFFSET(V699,-$AM$5,0):V699)&lt;V700),1,IF(AND(MIN(OFFSET(V699,-$AM$5,0):V699)&gt;V700),-1,AM699))</f>
        <v>1</v>
      </c>
      <c r="AN700" s="101">
        <f ca="1">IF(AND(MAX(OFFSET(AA699,-$AN$5,0):AA699)&lt;AA700),1,IF(AND(MIN(OFFSET(AA699,-$AN$5,0):AA699)&gt;AA700),-1,AN699))</f>
        <v>1</v>
      </c>
      <c r="AO700" s="101">
        <f ca="1">IF(AND(MAX(OFFSET(Y699,-$AP$5,0):Y699)&lt;Y700),1,IF(AND(MIN(OFFSET(Y699,-$AP$5,0):Y699)&gt;Y700),-1,AO699))</f>
        <v>-1</v>
      </c>
      <c r="AP700" s="101">
        <f ca="1">IF(AND(MAX(OFFSET(Z699,-$AP$5,0):Z699)&lt;Z700),1,IF(AND(MIN(OFFSET(Z699,-$AP$5,0):Z699)&gt;Z700),-1,AP699))</f>
        <v>-1</v>
      </c>
      <c r="AQ700" s="1">
        <v>4229</v>
      </c>
      <c r="AR700" s="1">
        <v>4235</v>
      </c>
      <c r="AS700" s="1">
        <v>4203</v>
      </c>
      <c r="AT700" s="1">
        <v>4208</v>
      </c>
      <c r="AU700" s="1">
        <v>4193</v>
      </c>
      <c r="AV700" s="1">
        <v>4275</v>
      </c>
      <c r="AW700" s="1">
        <v>4162</v>
      </c>
      <c r="AX700" s="1">
        <v>4267</v>
      </c>
      <c r="AY700">
        <f t="shared" si="18"/>
        <v>78</v>
      </c>
      <c r="AZ700">
        <f t="shared" si="19"/>
        <v>318</v>
      </c>
      <c r="BA700">
        <f t="shared" ca="1" si="25"/>
        <v>78</v>
      </c>
      <c r="BB700">
        <f t="shared" ca="1" si="20"/>
        <v>299</v>
      </c>
      <c r="BC700">
        <f t="shared" si="21"/>
        <v>-36</v>
      </c>
      <c r="BD700">
        <f t="shared" si="22"/>
        <v>257</v>
      </c>
      <c r="BE700">
        <f t="shared" ca="1" si="23"/>
        <v>-36</v>
      </c>
      <c r="BF700">
        <f t="shared" ca="1" si="24"/>
        <v>257</v>
      </c>
    </row>
    <row r="701" spans="1:58">
      <c r="A701" s="47">
        <v>2011</v>
      </c>
      <c r="B701" s="47">
        <v>6</v>
      </c>
      <c r="C701" s="98">
        <v>40844</v>
      </c>
      <c r="D701">
        <v>12231.11</v>
      </c>
      <c r="E701">
        <v>1285.0899999999999</v>
      </c>
      <c r="F701">
        <v>2737.15</v>
      </c>
      <c r="G701">
        <v>9050</v>
      </c>
      <c r="H701">
        <v>5741</v>
      </c>
      <c r="I701">
        <v>6401</v>
      </c>
      <c r="J701">
        <v>0</v>
      </c>
      <c r="K701">
        <v>0</v>
      </c>
      <c r="L701">
        <v>1747.2</v>
      </c>
      <c r="M701">
        <v>35.134999999999998</v>
      </c>
      <c r="N701">
        <v>1651.8</v>
      </c>
      <c r="O701">
        <v>93.32</v>
      </c>
      <c r="P701">
        <v>655</v>
      </c>
      <c r="Q701">
        <v>1217</v>
      </c>
      <c r="R701">
        <v>12231.11</v>
      </c>
      <c r="S701">
        <v>1285.0899999999999</v>
      </c>
      <c r="T701">
        <v>2737.15</v>
      </c>
      <c r="U701">
        <v>24.53</v>
      </c>
      <c r="V701">
        <v>2.31</v>
      </c>
      <c r="W701">
        <v>1.1200000000000001</v>
      </c>
      <c r="X701">
        <v>1.3083400000000001</v>
      </c>
      <c r="Y701">
        <v>110.24</v>
      </c>
      <c r="Z701">
        <v>75.95</v>
      </c>
      <c r="AA701">
        <v>81.12</v>
      </c>
      <c r="AB701">
        <v>109.91</v>
      </c>
      <c r="AC701">
        <v>2018</v>
      </c>
      <c r="AD701">
        <v>0</v>
      </c>
      <c r="AE701">
        <v>0</v>
      </c>
      <c r="AF701">
        <v>0</v>
      </c>
      <c r="AG701">
        <v>0</v>
      </c>
      <c r="AH701">
        <v>1.1100000000000001</v>
      </c>
      <c r="AI701">
        <v>2.2999999999999998</v>
      </c>
      <c r="AJ701" s="101">
        <f ca="1">IF(AND(MAX(OFFSET(OFFSET(D700,0,$AJ$6),-$AJ$5,0):OFFSET(D700,0,$AJ$6))&lt;OFFSET(D700,1,$AJ$6)),1,IF(AND(MIN(OFFSET(OFFSET(D700,0,$AJ$6),-$AJ$5,0):OFFSET(D700,0,$AJ$6))&gt;OFFSET(D700,1,$AJ$6)),-1,AJ700))</f>
        <v>1</v>
      </c>
      <c r="AK701" s="101">
        <f ca="1">IF(AND(MAX(OFFSET(U700,-$AK$5,0):U700)&lt;U701),1,IF(AND(MIN(OFFSET(U700,-$AK$5,0):U700)&gt;U701),-1,AK700))</f>
        <v>-1</v>
      </c>
      <c r="AL701" s="101">
        <f ca="1">IF(AND(MAX(OFFSET(AI700,-$AL$5,0):AI700)&lt;AI701),1,IF(AND(MIN(OFFSET(AI700,-$AL$5,0):AI700)&gt;AI701),-1,AL700))</f>
        <v>1</v>
      </c>
      <c r="AM701" s="101">
        <f ca="1">IF(AND(MAX(OFFSET(V700,-$AM$5,0):V700)&lt;V701),1,IF(AND(MIN(OFFSET(V700,-$AM$5,0):V700)&gt;V701),-1,AM700))</f>
        <v>1</v>
      </c>
      <c r="AN701" s="101">
        <f ca="1">IF(AND(MAX(OFFSET(AA700,-$AN$5,0):AA700)&lt;AA701),1,IF(AND(MIN(OFFSET(AA700,-$AN$5,0):AA700)&gt;AA701),-1,AN700))</f>
        <v>1</v>
      </c>
      <c r="AO701" s="101">
        <f ca="1">IF(AND(MAX(OFFSET(Y700,-$AP$5,0):Y700)&lt;Y701),1,IF(AND(MIN(OFFSET(Y700,-$AP$5,0):Y700)&gt;Y701),-1,AO700))</f>
        <v>-1</v>
      </c>
      <c r="AP701" s="101">
        <f ca="1">IF(AND(MAX(OFFSET(Z700,-$AP$5,0):Z700)&lt;Z701),1,IF(AND(MIN(OFFSET(Z700,-$AP$5,0):Z700)&gt;Z701),-1,AP700))</f>
        <v>-1</v>
      </c>
      <c r="AQ701" s="1">
        <v>4271</v>
      </c>
      <c r="AR701" s="1">
        <v>4285</v>
      </c>
      <c r="AS701" s="1">
        <v>4239</v>
      </c>
      <c r="AT701" s="1">
        <v>4247</v>
      </c>
      <c r="AU701" s="1">
        <v>4244</v>
      </c>
      <c r="AV701" s="1">
        <v>4258</v>
      </c>
      <c r="AW701" s="1">
        <v>4225</v>
      </c>
      <c r="AX701" s="1">
        <v>4255</v>
      </c>
      <c r="AY701">
        <f t="shared" si="18"/>
        <v>8</v>
      </c>
      <c r="AZ701">
        <f t="shared" si="19"/>
        <v>326</v>
      </c>
      <c r="BA701">
        <f t="shared" ca="1" si="25"/>
        <v>8</v>
      </c>
      <c r="BB701">
        <f t="shared" ca="1" si="20"/>
        <v>307</v>
      </c>
      <c r="BC701">
        <f t="shared" si="21"/>
        <v>-27</v>
      </c>
      <c r="BD701">
        <f t="shared" si="22"/>
        <v>230</v>
      </c>
      <c r="BE701">
        <f t="shared" ca="1" si="23"/>
        <v>-27</v>
      </c>
      <c r="BF701">
        <f t="shared" ca="1" si="24"/>
        <v>230</v>
      </c>
    </row>
    <row r="702" spans="1:58">
      <c r="A702" s="47">
        <v>2011</v>
      </c>
      <c r="B702" s="47">
        <v>2</v>
      </c>
      <c r="C702" s="98">
        <v>40847</v>
      </c>
      <c r="D702">
        <v>11955.01</v>
      </c>
      <c r="E702">
        <v>1253.3</v>
      </c>
      <c r="F702">
        <v>2684.41</v>
      </c>
      <c r="G702">
        <v>8960</v>
      </c>
      <c r="H702">
        <v>5532</v>
      </c>
      <c r="I702">
        <v>6106</v>
      </c>
      <c r="J702">
        <v>0</v>
      </c>
      <c r="K702">
        <v>0</v>
      </c>
      <c r="L702">
        <v>1725.2</v>
      </c>
      <c r="M702">
        <v>34.494999999999997</v>
      </c>
      <c r="N702">
        <v>1604.1</v>
      </c>
      <c r="O702">
        <v>93.19</v>
      </c>
      <c r="P702">
        <v>647</v>
      </c>
      <c r="Q702">
        <v>1207</v>
      </c>
      <c r="R702">
        <v>11955.01</v>
      </c>
      <c r="S702">
        <v>1253.3</v>
      </c>
      <c r="T702">
        <v>2684.41</v>
      </c>
      <c r="U702">
        <v>29.96</v>
      </c>
      <c r="V702">
        <v>2.17</v>
      </c>
      <c r="W702">
        <v>1.01</v>
      </c>
      <c r="X702">
        <v>1.3083400000000001</v>
      </c>
      <c r="Y702">
        <v>111.46</v>
      </c>
      <c r="Z702">
        <v>75.66</v>
      </c>
      <c r="AA702">
        <v>82.3</v>
      </c>
      <c r="AB702">
        <v>109.28</v>
      </c>
      <c r="AC702">
        <v>2018</v>
      </c>
      <c r="AD702">
        <v>0</v>
      </c>
      <c r="AE702">
        <v>0</v>
      </c>
      <c r="AF702">
        <v>0</v>
      </c>
      <c r="AG702">
        <v>0</v>
      </c>
      <c r="AH702">
        <v>1.01</v>
      </c>
      <c r="AI702">
        <v>2.17</v>
      </c>
      <c r="AJ702" s="101">
        <f ca="1">IF(AND(MAX(OFFSET(OFFSET(D701,0,$AJ$6),-$AJ$5,0):OFFSET(D701,0,$AJ$6))&lt;OFFSET(D701,1,$AJ$6)),1,IF(AND(MIN(OFFSET(OFFSET(D701,0,$AJ$6),-$AJ$5,0):OFFSET(D701,0,$AJ$6))&gt;OFFSET(D701,1,$AJ$6)),-1,AJ701))</f>
        <v>1</v>
      </c>
      <c r="AK702" s="101">
        <f ca="1">IF(AND(MAX(OFFSET(U701,-$AK$5,0):U701)&lt;U702),1,IF(AND(MIN(OFFSET(U701,-$AK$5,0):U701)&gt;U702),-1,AK701))</f>
        <v>1</v>
      </c>
      <c r="AL702" s="101">
        <f ca="1">IF(AND(MAX(OFFSET(AI701,-$AL$5,0):AI701)&lt;AI702),1,IF(AND(MIN(OFFSET(AI701,-$AL$5,0):AI701)&gt;AI702),-1,AL701))</f>
        <v>1</v>
      </c>
      <c r="AM702" s="101">
        <f ca="1">IF(AND(MAX(OFFSET(V701,-$AM$5,0):V701)&lt;V702),1,IF(AND(MIN(OFFSET(V701,-$AM$5,0):V701)&gt;V702),-1,AM701))</f>
        <v>1</v>
      </c>
      <c r="AN702" s="101">
        <f ca="1">IF(AND(MAX(OFFSET(AA701,-$AN$5,0):AA701)&lt;AA702),1,IF(AND(MIN(OFFSET(AA701,-$AN$5,0):AA701)&gt;AA702),-1,AN701))</f>
        <v>1</v>
      </c>
      <c r="AO702" s="101">
        <f ca="1">IF(AND(MAX(OFFSET(Y701,-$AP$5,0):Y701)&lt;Y702),1,IF(AND(MIN(OFFSET(Y701,-$AP$5,0):Y701)&gt;Y702),-1,AO701))</f>
        <v>-1</v>
      </c>
      <c r="AP702" s="101">
        <f ca="1">IF(AND(MAX(OFFSET(Z701,-$AP$5,0):Z701)&lt;Z702),1,IF(AND(MIN(OFFSET(Z701,-$AP$5,0):Z701)&gt;Z702),-1,AP701))</f>
        <v>-1</v>
      </c>
      <c r="AQ702" s="1">
        <v>4252</v>
      </c>
      <c r="AR702" s="1">
        <v>4386</v>
      </c>
      <c r="AS702" s="1">
        <v>4240</v>
      </c>
      <c r="AT702" s="1">
        <v>4360</v>
      </c>
      <c r="AU702" s="1">
        <v>4343</v>
      </c>
      <c r="AV702" s="1">
        <v>4358</v>
      </c>
      <c r="AW702" s="1">
        <v>4292</v>
      </c>
      <c r="AX702" s="1">
        <v>4328</v>
      </c>
      <c r="AY702">
        <f t="shared" si="18"/>
        <v>-20</v>
      </c>
      <c r="AZ702">
        <f t="shared" si="19"/>
        <v>306</v>
      </c>
      <c r="BA702">
        <f t="shared" ca="1" si="25"/>
        <v>-20</v>
      </c>
      <c r="BB702">
        <f t="shared" ca="1" si="20"/>
        <v>287</v>
      </c>
      <c r="BC702">
        <f t="shared" si="21"/>
        <v>91</v>
      </c>
      <c r="BD702">
        <f t="shared" si="22"/>
        <v>321</v>
      </c>
      <c r="BE702">
        <f t="shared" ca="1" si="23"/>
        <v>91</v>
      </c>
      <c r="BF702">
        <f t="shared" ca="1" si="24"/>
        <v>321</v>
      </c>
    </row>
    <row r="703" spans="1:58">
      <c r="A703" s="47">
        <v>2011</v>
      </c>
      <c r="B703" s="47">
        <v>3</v>
      </c>
      <c r="C703" s="98">
        <v>40848</v>
      </c>
      <c r="D703">
        <v>11657.96</v>
      </c>
      <c r="E703">
        <v>1218.28</v>
      </c>
      <c r="F703">
        <v>2606.96</v>
      </c>
      <c r="G703">
        <v>8850</v>
      </c>
      <c r="H703">
        <v>5412</v>
      </c>
      <c r="I703">
        <v>5837</v>
      </c>
      <c r="J703">
        <v>0</v>
      </c>
      <c r="K703">
        <v>0</v>
      </c>
      <c r="L703">
        <v>1711.8</v>
      </c>
      <c r="M703">
        <v>33.344999999999999</v>
      </c>
      <c r="N703">
        <v>1582</v>
      </c>
      <c r="O703">
        <v>92.19</v>
      </c>
      <c r="P703">
        <v>654</v>
      </c>
      <c r="Q703">
        <v>1192</v>
      </c>
      <c r="R703">
        <v>11657.96</v>
      </c>
      <c r="S703">
        <v>1218.28</v>
      </c>
      <c r="T703">
        <v>2606.96</v>
      </c>
      <c r="U703">
        <v>34.770000000000003</v>
      </c>
      <c r="V703">
        <v>2</v>
      </c>
      <c r="W703">
        <v>0.91</v>
      </c>
      <c r="X703">
        <v>1.3144499999999999</v>
      </c>
      <c r="Y703">
        <v>112.07</v>
      </c>
      <c r="Z703">
        <v>78.17</v>
      </c>
      <c r="AA703">
        <v>80.900000000000006</v>
      </c>
      <c r="AB703">
        <v>109.25</v>
      </c>
      <c r="AC703">
        <v>1965</v>
      </c>
      <c r="AD703">
        <v>0</v>
      </c>
      <c r="AE703">
        <v>0</v>
      </c>
      <c r="AF703">
        <v>0</v>
      </c>
      <c r="AG703">
        <v>0</v>
      </c>
      <c r="AH703">
        <v>0.9</v>
      </c>
      <c r="AI703">
        <v>2</v>
      </c>
      <c r="AJ703" s="101">
        <f ca="1">IF(AND(MAX(OFFSET(OFFSET(D702,0,$AJ$6),-$AJ$5,0):OFFSET(D702,0,$AJ$6))&lt;OFFSET(D702,1,$AJ$6)),1,IF(AND(MIN(OFFSET(OFFSET(D702,0,$AJ$6),-$AJ$5,0):OFFSET(D702,0,$AJ$6))&gt;OFFSET(D702,1,$AJ$6)),-1,AJ702))</f>
        <v>1</v>
      </c>
      <c r="AK703" s="101">
        <f ca="1">IF(AND(MAX(OFFSET(U702,-$AK$5,0):U702)&lt;U703),1,IF(AND(MIN(OFFSET(U702,-$AK$5,0):U702)&gt;U703),-1,AK702))</f>
        <v>1</v>
      </c>
      <c r="AL703" s="101">
        <f ca="1">IF(AND(MAX(OFFSET(AI702,-$AL$5,0):AI702)&lt;AI703),1,IF(AND(MIN(OFFSET(AI702,-$AL$5,0):AI702)&gt;AI703),-1,AL702))</f>
        <v>-1</v>
      </c>
      <c r="AM703" s="101">
        <f ca="1">IF(AND(MAX(OFFSET(V702,-$AM$5,0):V702)&lt;V703),1,IF(AND(MIN(OFFSET(V702,-$AM$5,0):V702)&gt;V703),-1,AM702))</f>
        <v>1</v>
      </c>
      <c r="AN703" s="101">
        <f ca="1">IF(AND(MAX(OFFSET(AA702,-$AN$5,0):AA702)&lt;AA703),1,IF(AND(MIN(OFFSET(AA702,-$AN$5,0):AA702)&gt;AA703),-1,AN702))</f>
        <v>1</v>
      </c>
      <c r="AO703" s="101">
        <f ca="1">IF(AND(MAX(OFFSET(Y702,-$AP$5,0):Y702)&lt;Y703),1,IF(AND(MIN(OFFSET(Y702,-$AP$5,0):Y702)&gt;Y703),-1,AO702))</f>
        <v>-1</v>
      </c>
      <c r="AP703" s="101">
        <f ca="1">IF(AND(MAX(OFFSET(Z702,-$AP$5,0):Z702)&lt;Z703),1,IF(AND(MIN(OFFSET(Z702,-$AP$5,0):Z702)&gt;Z703),-1,AP702))</f>
        <v>1</v>
      </c>
      <c r="AQ703" s="1">
        <v>4323</v>
      </c>
      <c r="AR703" s="1">
        <v>4355</v>
      </c>
      <c r="AS703" s="1">
        <v>4312</v>
      </c>
      <c r="AT703" s="1">
        <v>4313</v>
      </c>
      <c r="AU703" s="1">
        <v>4305</v>
      </c>
      <c r="AV703" s="1">
        <v>4306</v>
      </c>
      <c r="AW703" s="1">
        <v>4268</v>
      </c>
      <c r="AX703" s="1">
        <v>4281</v>
      </c>
      <c r="AY703">
        <f t="shared" si="18"/>
        <v>16</v>
      </c>
      <c r="AZ703">
        <f t="shared" si="19"/>
        <v>322</v>
      </c>
      <c r="BA703">
        <f t="shared" ca="1" si="25"/>
        <v>16</v>
      </c>
      <c r="BB703">
        <f t="shared" ca="1" si="20"/>
        <v>303</v>
      </c>
      <c r="BC703">
        <f t="shared" si="21"/>
        <v>-18</v>
      </c>
      <c r="BD703">
        <f t="shared" si="22"/>
        <v>303</v>
      </c>
      <c r="BE703">
        <f t="shared" ca="1" si="23"/>
        <v>-18</v>
      </c>
      <c r="BF703">
        <f t="shared" ca="1" si="24"/>
        <v>303</v>
      </c>
    </row>
    <row r="704" spans="1:58">
      <c r="A704" s="47">
        <v>2011</v>
      </c>
      <c r="B704" s="47">
        <v>4</v>
      </c>
      <c r="C704" s="98">
        <v>40849</v>
      </c>
      <c r="D704">
        <v>11836.04</v>
      </c>
      <c r="E704">
        <v>1237.9000000000001</v>
      </c>
      <c r="F704">
        <v>2639.98</v>
      </c>
      <c r="G704">
        <v>8690</v>
      </c>
      <c r="H704">
        <v>5412</v>
      </c>
      <c r="I704">
        <v>5837</v>
      </c>
      <c r="J704">
        <v>0</v>
      </c>
      <c r="K704">
        <v>0</v>
      </c>
      <c r="L704">
        <v>1765.1</v>
      </c>
      <c r="M704">
        <v>34.234999999999999</v>
      </c>
      <c r="N704">
        <v>1647</v>
      </c>
      <c r="O704">
        <v>94.07</v>
      </c>
      <c r="P704">
        <v>653</v>
      </c>
      <c r="Q704">
        <v>1227</v>
      </c>
      <c r="R704">
        <v>11836.04</v>
      </c>
      <c r="S704">
        <v>1237.9000000000001</v>
      </c>
      <c r="T704">
        <v>2639.98</v>
      </c>
      <c r="U704">
        <v>32.74</v>
      </c>
      <c r="V704">
        <v>2.0099999999999998</v>
      </c>
      <c r="W704">
        <v>0.89</v>
      </c>
      <c r="X704">
        <v>1.3145</v>
      </c>
      <c r="Y704">
        <v>110.04</v>
      </c>
      <c r="Z704">
        <v>78.33</v>
      </c>
      <c r="AA704">
        <v>80.680000000000007</v>
      </c>
      <c r="AB704">
        <v>109.58</v>
      </c>
      <c r="AC704">
        <v>1859</v>
      </c>
      <c r="AD704">
        <v>0</v>
      </c>
      <c r="AE704">
        <v>0</v>
      </c>
      <c r="AF704">
        <v>0</v>
      </c>
      <c r="AG704">
        <v>0</v>
      </c>
      <c r="AH704">
        <v>0.91</v>
      </c>
      <c r="AI704">
        <v>2.06</v>
      </c>
      <c r="AJ704" s="101">
        <f ca="1">IF(AND(MAX(OFFSET(OFFSET(D703,0,$AJ$6),-$AJ$5,0):OFFSET(D703,0,$AJ$6))&lt;OFFSET(D703,1,$AJ$6)),1,IF(AND(MIN(OFFSET(OFFSET(D703,0,$AJ$6),-$AJ$5,0):OFFSET(D703,0,$AJ$6))&gt;OFFSET(D703,1,$AJ$6)),-1,AJ703))</f>
        <v>1</v>
      </c>
      <c r="AK704" s="101">
        <f ca="1">IF(AND(MAX(OFFSET(U703,-$AK$5,0):U703)&lt;U704),1,IF(AND(MIN(OFFSET(U703,-$AK$5,0):U703)&gt;U704),-1,AK703))</f>
        <v>1</v>
      </c>
      <c r="AL704" s="101">
        <f ca="1">IF(AND(MAX(OFFSET(AI703,-$AL$5,0):AI703)&lt;AI704),1,IF(AND(MIN(OFFSET(AI703,-$AL$5,0):AI703)&gt;AI704),-1,AL703))</f>
        <v>-1</v>
      </c>
      <c r="AM704" s="101">
        <f ca="1">IF(AND(MAX(OFFSET(V703,-$AM$5,0):V703)&lt;V704),1,IF(AND(MIN(OFFSET(V703,-$AM$5,0):V703)&gt;V704),-1,AM703))</f>
        <v>1</v>
      </c>
      <c r="AN704" s="101">
        <f ca="1">IF(AND(MAX(OFFSET(AA703,-$AN$5,0):AA703)&lt;AA704),1,IF(AND(MIN(OFFSET(AA703,-$AN$5,0):AA703)&gt;AA704),-1,AN703))</f>
        <v>1</v>
      </c>
      <c r="AO704" s="101">
        <f ca="1">IF(AND(MAX(OFFSET(Y703,-$AP$5,0):Y703)&lt;Y704),1,IF(AND(MIN(OFFSET(Y703,-$AP$5,0):Y703)&gt;Y704),-1,AO703))</f>
        <v>-1</v>
      </c>
      <c r="AP704" s="101">
        <f ca="1">IF(AND(MAX(OFFSET(Z703,-$AP$5,0):Z703)&lt;Z704),1,IF(AND(MIN(OFFSET(Z703,-$AP$5,0):Z703)&gt;Z704),-1,AP703))</f>
        <v>1</v>
      </c>
      <c r="AQ704" s="1">
        <v>4321</v>
      </c>
      <c r="AR704" s="1">
        <v>4348</v>
      </c>
      <c r="AS704" s="1">
        <v>4321</v>
      </c>
      <c r="AT704" s="1">
        <v>4332</v>
      </c>
      <c r="AU704" s="1">
        <v>4353</v>
      </c>
      <c r="AV704" s="1">
        <v>4378</v>
      </c>
      <c r="AW704" s="1">
        <v>4323</v>
      </c>
      <c r="AX704" s="1">
        <v>4351</v>
      </c>
      <c r="AY704">
        <f t="shared" si="18"/>
        <v>63</v>
      </c>
      <c r="AZ704">
        <f t="shared" si="19"/>
        <v>385</v>
      </c>
      <c r="BA704">
        <f t="shared" ca="1" si="25"/>
        <v>63</v>
      </c>
      <c r="BB704">
        <f t="shared" ca="1" si="20"/>
        <v>366</v>
      </c>
      <c r="BC704">
        <f t="shared" si="21"/>
        <v>32</v>
      </c>
      <c r="BD704">
        <f t="shared" si="22"/>
        <v>335</v>
      </c>
      <c r="BE704">
        <f t="shared" ca="1" si="23"/>
        <v>32</v>
      </c>
      <c r="BF704">
        <f t="shared" ca="1" si="24"/>
        <v>335</v>
      </c>
    </row>
    <row r="705" spans="1:58">
      <c r="A705" s="47">
        <v>2011</v>
      </c>
      <c r="B705" s="47">
        <v>6</v>
      </c>
      <c r="C705" s="98">
        <v>40851</v>
      </c>
      <c r="D705">
        <v>11983.24</v>
      </c>
      <c r="E705">
        <v>1253.23</v>
      </c>
      <c r="F705">
        <v>2686.15</v>
      </c>
      <c r="G705">
        <v>8800</v>
      </c>
      <c r="H705">
        <v>5412</v>
      </c>
      <c r="I705">
        <v>5837</v>
      </c>
      <c r="J705">
        <v>0</v>
      </c>
      <c r="K705">
        <v>0</v>
      </c>
      <c r="L705">
        <v>1756.1</v>
      </c>
      <c r="M705">
        <v>34.134999999999998</v>
      </c>
      <c r="N705">
        <v>1629.3</v>
      </c>
      <c r="O705">
        <v>94.26</v>
      </c>
      <c r="P705">
        <v>655</v>
      </c>
      <c r="Q705">
        <v>1221</v>
      </c>
      <c r="R705">
        <v>11983.24</v>
      </c>
      <c r="S705">
        <v>1253.23</v>
      </c>
      <c r="T705">
        <v>2686.15</v>
      </c>
      <c r="U705">
        <v>30.16</v>
      </c>
      <c r="V705">
        <v>2.0499999999999998</v>
      </c>
      <c r="W705">
        <v>0.89</v>
      </c>
      <c r="X705">
        <v>1.3249500000000001</v>
      </c>
      <c r="Y705">
        <v>110.6</v>
      </c>
      <c r="Z705">
        <v>78.06</v>
      </c>
      <c r="AA705">
        <v>81.180000000000007</v>
      </c>
      <c r="AB705">
        <v>110.74</v>
      </c>
      <c r="AC705">
        <v>1784</v>
      </c>
      <c r="AD705">
        <v>0</v>
      </c>
      <c r="AE705">
        <v>0</v>
      </c>
      <c r="AF705">
        <v>0</v>
      </c>
      <c r="AG705">
        <v>0</v>
      </c>
      <c r="AH705">
        <v>0.88</v>
      </c>
      <c r="AI705">
        <v>2.0499999999999998</v>
      </c>
      <c r="AJ705" s="101">
        <f ca="1">IF(AND(MAX(OFFSET(OFFSET(D704,0,$AJ$6),-$AJ$5,0):OFFSET(D704,0,$AJ$6))&lt;OFFSET(D704,1,$AJ$6)),1,IF(AND(MIN(OFFSET(OFFSET(D704,0,$AJ$6),-$AJ$5,0):OFFSET(D704,0,$AJ$6))&gt;OFFSET(D704,1,$AJ$6)),-1,AJ704))</f>
        <v>1</v>
      </c>
      <c r="AK705" s="101">
        <f ca="1">IF(AND(MAX(OFFSET(U704,-$AK$5,0):U704)&lt;U705),1,IF(AND(MIN(OFFSET(U704,-$AK$5,0):U704)&gt;U705),-1,AK704))</f>
        <v>-1</v>
      </c>
      <c r="AL705" s="101">
        <f ca="1">IF(AND(MAX(OFFSET(AI704,-$AL$5,0):AI704)&lt;AI705),1,IF(AND(MIN(OFFSET(AI704,-$AL$5,0):AI704)&gt;AI705),-1,AL704))</f>
        <v>-1</v>
      </c>
      <c r="AM705" s="101">
        <f ca="1">IF(AND(MAX(OFFSET(V704,-$AM$5,0):V704)&lt;V705),1,IF(AND(MIN(OFFSET(V704,-$AM$5,0):V704)&gt;V705),-1,AM704))</f>
        <v>1</v>
      </c>
      <c r="AN705" s="101">
        <f ca="1">IF(AND(MAX(OFFSET(AA704,-$AN$5,0):AA704)&lt;AA705),1,IF(AND(MIN(OFFSET(AA704,-$AN$5,0):AA704)&gt;AA705),-1,AN704))</f>
        <v>1</v>
      </c>
      <c r="AO705" s="101">
        <f ca="1">IF(AND(MAX(OFFSET(Y704,-$AP$5,0):Y704)&lt;Y705),1,IF(AND(MIN(OFFSET(Y704,-$AP$5,0):Y704)&gt;Y705),-1,AO704))</f>
        <v>-1</v>
      </c>
      <c r="AP705" s="101">
        <f ca="1">IF(AND(MAX(OFFSET(Z704,-$AP$5,0):Z704)&lt;Z705),1,IF(AND(MIN(OFFSET(Z704,-$AP$5,0):Z704)&gt;Z705),-1,AP704))</f>
        <v>1</v>
      </c>
      <c r="AQ705" s="1">
        <v>4416</v>
      </c>
      <c r="AR705" s="1">
        <v>4430</v>
      </c>
      <c r="AS705" s="1">
        <v>4407</v>
      </c>
      <c r="AT705" s="1">
        <v>4427</v>
      </c>
      <c r="AU705" s="1">
        <v>4418</v>
      </c>
      <c r="AV705" s="1">
        <v>4427</v>
      </c>
      <c r="AW705" s="1">
        <v>4396</v>
      </c>
      <c r="AX705" s="1">
        <v>4416</v>
      </c>
      <c r="AY705">
        <f t="shared" si="18"/>
        <v>-3</v>
      </c>
      <c r="AZ705">
        <f t="shared" si="19"/>
        <v>382</v>
      </c>
      <c r="BA705">
        <f t="shared" ca="1" si="25"/>
        <v>-3</v>
      </c>
      <c r="BB705">
        <f t="shared" ca="1" si="20"/>
        <v>363</v>
      </c>
      <c r="BC705">
        <f t="shared" si="21"/>
        <v>2</v>
      </c>
      <c r="BD705">
        <f t="shared" si="22"/>
        <v>337</v>
      </c>
      <c r="BE705">
        <f t="shared" ca="1" si="23"/>
        <v>2</v>
      </c>
      <c r="BF705">
        <f t="shared" ca="1" si="24"/>
        <v>337</v>
      </c>
    </row>
    <row r="706" spans="1:58">
      <c r="A706" s="47">
        <v>2011</v>
      </c>
      <c r="B706" s="47">
        <v>2</v>
      </c>
      <c r="C706" s="98">
        <v>40854</v>
      </c>
      <c r="D706">
        <v>12068.39</v>
      </c>
      <c r="E706">
        <v>1261.1199999999999</v>
      </c>
      <c r="F706">
        <v>2695.25</v>
      </c>
      <c r="G706">
        <v>8760</v>
      </c>
      <c r="H706">
        <v>5550</v>
      </c>
      <c r="I706">
        <v>5977</v>
      </c>
      <c r="J706">
        <v>0</v>
      </c>
      <c r="K706">
        <v>0</v>
      </c>
      <c r="L706">
        <v>1796.7</v>
      </c>
      <c r="M706">
        <v>34.975000000000001</v>
      </c>
      <c r="N706">
        <v>1658.4</v>
      </c>
      <c r="O706">
        <v>95.88</v>
      </c>
      <c r="P706">
        <v>653</v>
      </c>
      <c r="Q706">
        <v>1201</v>
      </c>
      <c r="R706">
        <v>12068.39</v>
      </c>
      <c r="S706">
        <v>1261.1199999999999</v>
      </c>
      <c r="T706">
        <v>2695.25</v>
      </c>
      <c r="U706">
        <v>29.85</v>
      </c>
      <c r="V706">
        <v>1.99</v>
      </c>
      <c r="W706">
        <v>0.87</v>
      </c>
      <c r="X706">
        <v>1.32559</v>
      </c>
      <c r="Y706">
        <v>108.97</v>
      </c>
      <c r="Z706">
        <v>78.069999999999993</v>
      </c>
      <c r="AA706">
        <v>81.02</v>
      </c>
      <c r="AB706">
        <v>113.43</v>
      </c>
      <c r="AC706">
        <v>1784</v>
      </c>
      <c r="AD706">
        <v>0</v>
      </c>
      <c r="AE706">
        <v>0</v>
      </c>
      <c r="AF706">
        <v>0</v>
      </c>
      <c r="AG706">
        <v>0</v>
      </c>
      <c r="AH706">
        <v>0.87</v>
      </c>
      <c r="AI706">
        <v>1.99</v>
      </c>
      <c r="AJ706" s="101">
        <f ca="1">IF(AND(MAX(OFFSET(OFFSET(D705,0,$AJ$6),-$AJ$5,0):OFFSET(D705,0,$AJ$6))&lt;OFFSET(D705,1,$AJ$6)),1,IF(AND(MIN(OFFSET(OFFSET(D705,0,$AJ$6),-$AJ$5,0):OFFSET(D705,0,$AJ$6))&gt;OFFSET(D705,1,$AJ$6)),-1,AJ705))</f>
        <v>1</v>
      </c>
      <c r="AK706" s="101">
        <f ca="1">IF(AND(MAX(OFFSET(U705,-$AK$5,0):U705)&lt;U706),1,IF(AND(MIN(OFFSET(U705,-$AK$5,0):U705)&gt;U706),-1,AK705))</f>
        <v>-1</v>
      </c>
      <c r="AL706" s="101">
        <f ca="1">IF(AND(MAX(OFFSET(AI705,-$AL$5,0):AI705)&lt;AI706),1,IF(AND(MIN(OFFSET(AI705,-$AL$5,0):AI705)&gt;AI706),-1,AL705))</f>
        <v>-1</v>
      </c>
      <c r="AM706" s="101">
        <f ca="1">IF(AND(MAX(OFFSET(V705,-$AM$5,0):V705)&lt;V706),1,IF(AND(MIN(OFFSET(V705,-$AM$5,0):V705)&gt;V706),-1,AM705))</f>
        <v>1</v>
      </c>
      <c r="AN706" s="101">
        <f ca="1">IF(AND(MAX(OFFSET(AA705,-$AN$5,0):AA705)&lt;AA706),1,IF(AND(MIN(OFFSET(AA705,-$AN$5,0):AA705)&gt;AA706),-1,AN705))</f>
        <v>1</v>
      </c>
      <c r="AO706" s="101">
        <f ca="1">IF(AND(MAX(OFFSET(Y705,-$AP$5,0):Y705)&lt;Y706),1,IF(AND(MIN(OFFSET(Y705,-$AP$5,0):Y705)&gt;Y706),-1,AO705))</f>
        <v>-1</v>
      </c>
      <c r="AP706" s="101">
        <f ca="1">IF(AND(MAX(OFFSET(Z705,-$AP$5,0):Z705)&lt;Z706),1,IF(AND(MIN(OFFSET(Z705,-$AP$5,0):Z705)&gt;Z706),-1,AP705))</f>
        <v>1</v>
      </c>
      <c r="AQ706" s="1">
        <v>4415</v>
      </c>
      <c r="AR706" s="1">
        <v>4456</v>
      </c>
      <c r="AS706" s="1">
        <v>4413</v>
      </c>
      <c r="AT706" s="1">
        <v>4448</v>
      </c>
      <c r="AU706" s="1">
        <v>4447</v>
      </c>
      <c r="AV706" s="1">
        <v>4495</v>
      </c>
      <c r="AW706" s="1">
        <v>4425</v>
      </c>
      <c r="AX706" s="1">
        <v>4494</v>
      </c>
      <c r="AY706">
        <f t="shared" si="18"/>
        <v>58</v>
      </c>
      <c r="AZ706">
        <f t="shared" si="19"/>
        <v>440</v>
      </c>
      <c r="BA706">
        <f t="shared" ca="1" si="25"/>
        <v>58</v>
      </c>
      <c r="BB706">
        <f t="shared" ca="1" si="20"/>
        <v>421</v>
      </c>
      <c r="BC706">
        <f t="shared" si="21"/>
        <v>32</v>
      </c>
      <c r="BD706">
        <f t="shared" si="22"/>
        <v>369</v>
      </c>
      <c r="BE706">
        <f t="shared" ca="1" si="23"/>
        <v>32</v>
      </c>
      <c r="BF706">
        <f t="shared" ca="1" si="24"/>
        <v>369</v>
      </c>
    </row>
    <row r="707" spans="1:58">
      <c r="A707" s="47">
        <v>2011</v>
      </c>
      <c r="B707" s="47">
        <v>3</v>
      </c>
      <c r="C707" s="98">
        <v>40855</v>
      </c>
      <c r="D707">
        <v>12170.18</v>
      </c>
      <c r="E707">
        <v>1275.92</v>
      </c>
      <c r="F707">
        <v>2727.49</v>
      </c>
      <c r="G707">
        <v>8670</v>
      </c>
      <c r="H707">
        <v>5630</v>
      </c>
      <c r="I707">
        <v>6073</v>
      </c>
      <c r="J707">
        <v>0</v>
      </c>
      <c r="K707">
        <v>0</v>
      </c>
      <c r="L707">
        <v>1786.1</v>
      </c>
      <c r="M707">
        <v>34.965000000000003</v>
      </c>
      <c r="N707">
        <v>1662.1</v>
      </c>
      <c r="O707">
        <v>96.97</v>
      </c>
      <c r="P707">
        <v>660</v>
      </c>
      <c r="Q707">
        <v>1205</v>
      </c>
      <c r="R707">
        <v>12170.18</v>
      </c>
      <c r="S707">
        <v>1275.92</v>
      </c>
      <c r="T707">
        <v>2727.49</v>
      </c>
      <c r="U707">
        <v>27.48</v>
      </c>
      <c r="V707">
        <v>2.0699999999999998</v>
      </c>
      <c r="W707">
        <v>0.92</v>
      </c>
      <c r="X707">
        <v>1.3284199999999999</v>
      </c>
      <c r="Y707">
        <v>109.29</v>
      </c>
      <c r="Z707">
        <v>78.069999999999993</v>
      </c>
      <c r="AA707">
        <v>80.8</v>
      </c>
      <c r="AB707">
        <v>114.08</v>
      </c>
      <c r="AC707">
        <v>1766</v>
      </c>
      <c r="AD707">
        <v>0</v>
      </c>
      <c r="AE707">
        <v>0</v>
      </c>
      <c r="AF707">
        <v>0</v>
      </c>
      <c r="AG707">
        <v>0</v>
      </c>
      <c r="AH707">
        <v>0.91</v>
      </c>
      <c r="AI707">
        <v>2.06</v>
      </c>
      <c r="AJ707" s="101">
        <f ca="1">IF(AND(MAX(OFFSET(OFFSET(D706,0,$AJ$6),-$AJ$5,0):OFFSET(D706,0,$AJ$6))&lt;OFFSET(D706,1,$AJ$6)),1,IF(AND(MIN(OFFSET(OFFSET(D706,0,$AJ$6),-$AJ$5,0):OFFSET(D706,0,$AJ$6))&gt;OFFSET(D706,1,$AJ$6)),-1,AJ706))</f>
        <v>1</v>
      </c>
      <c r="AK707" s="101">
        <f ca="1">IF(AND(MAX(OFFSET(U706,-$AK$5,0):U706)&lt;U707),1,IF(AND(MIN(OFFSET(U706,-$AK$5,0):U706)&gt;U707),-1,AK706))</f>
        <v>-1</v>
      </c>
      <c r="AL707" s="101">
        <f ca="1">IF(AND(MAX(OFFSET(AI706,-$AL$5,0):AI706)&lt;AI707),1,IF(AND(MIN(OFFSET(AI706,-$AL$5,0):AI706)&gt;AI707),-1,AL706))</f>
        <v>-1</v>
      </c>
      <c r="AM707" s="101">
        <f ca="1">IF(AND(MAX(OFFSET(V706,-$AM$5,0):V706)&lt;V707),1,IF(AND(MIN(OFFSET(V706,-$AM$5,0):V706)&gt;V707),-1,AM706))</f>
        <v>1</v>
      </c>
      <c r="AN707" s="101">
        <f ca="1">IF(AND(MAX(OFFSET(AA706,-$AN$5,0):AA706)&lt;AA707),1,IF(AND(MIN(OFFSET(AA706,-$AN$5,0):AA706)&gt;AA707),-1,AN706))</f>
        <v>1</v>
      </c>
      <c r="AO707" s="101">
        <f ca="1">IF(AND(MAX(OFFSET(Y706,-$AP$5,0):Y706)&lt;Y707),1,IF(AND(MIN(OFFSET(Y706,-$AP$5,0):Y706)&gt;Y707),-1,AO706))</f>
        <v>-1</v>
      </c>
      <c r="AP707" s="101">
        <f ca="1">IF(AND(MAX(OFFSET(Z706,-$AP$5,0):Z706)&lt;Z707),1,IF(AND(MIN(OFFSET(Z706,-$AP$5,0):Z706)&gt;Z707),-1,AP706))</f>
        <v>1</v>
      </c>
      <c r="AQ707" s="1">
        <v>4505</v>
      </c>
      <c r="AR707" s="1">
        <v>4505</v>
      </c>
      <c r="AS707" s="1">
        <v>4493</v>
      </c>
      <c r="AT707" s="1">
        <v>4496</v>
      </c>
      <c r="AU707" s="1">
        <v>4485</v>
      </c>
      <c r="AV707" s="1">
        <v>4510</v>
      </c>
      <c r="AW707" s="1">
        <v>4475</v>
      </c>
      <c r="AX707" s="1">
        <v>4488</v>
      </c>
      <c r="AY707">
        <f t="shared" si="18"/>
        <v>-10</v>
      </c>
      <c r="AZ707">
        <f t="shared" si="19"/>
        <v>430</v>
      </c>
      <c r="BA707">
        <f t="shared" ca="1" si="25"/>
        <v>-10</v>
      </c>
      <c r="BB707">
        <f t="shared" ca="1" si="20"/>
        <v>411</v>
      </c>
      <c r="BC707">
        <f t="shared" si="21"/>
        <v>-20</v>
      </c>
      <c r="BD707">
        <f t="shared" si="22"/>
        <v>349</v>
      </c>
      <c r="BE707">
        <f t="shared" ca="1" si="23"/>
        <v>-20</v>
      </c>
      <c r="BF707">
        <f t="shared" ca="1" si="24"/>
        <v>349</v>
      </c>
    </row>
    <row r="708" spans="1:58">
      <c r="A708" s="47">
        <v>2011</v>
      </c>
      <c r="B708" s="47">
        <v>4</v>
      </c>
      <c r="C708" s="98">
        <v>40856</v>
      </c>
      <c r="D708">
        <v>11780.94</v>
      </c>
      <c r="E708">
        <v>1229.0999999999999</v>
      </c>
      <c r="F708">
        <v>2621.65</v>
      </c>
      <c r="G708">
        <v>8730</v>
      </c>
      <c r="H708">
        <v>5388</v>
      </c>
      <c r="I708">
        <v>5743</v>
      </c>
      <c r="J708">
        <v>0</v>
      </c>
      <c r="K708">
        <v>0</v>
      </c>
      <c r="L708">
        <v>1774</v>
      </c>
      <c r="M708">
        <v>33.945</v>
      </c>
      <c r="N708">
        <v>1631.2</v>
      </c>
      <c r="O708">
        <v>96.01</v>
      </c>
      <c r="P708">
        <v>656</v>
      </c>
      <c r="Q708">
        <v>1185</v>
      </c>
      <c r="R708">
        <v>11780.94</v>
      </c>
      <c r="S708">
        <v>1229.0999999999999</v>
      </c>
      <c r="T708">
        <v>2621.65</v>
      </c>
      <c r="U708">
        <v>36.159999999999997</v>
      </c>
      <c r="V708">
        <v>1.96</v>
      </c>
      <c r="W708">
        <v>0.86</v>
      </c>
      <c r="X708">
        <v>1.3284199999999999</v>
      </c>
      <c r="Y708">
        <v>109.47</v>
      </c>
      <c r="Z708">
        <v>77.72</v>
      </c>
      <c r="AA708">
        <v>79.02</v>
      </c>
      <c r="AB708">
        <v>111.22</v>
      </c>
      <c r="AC708">
        <v>1759</v>
      </c>
      <c r="AD708">
        <v>0</v>
      </c>
      <c r="AE708">
        <v>0</v>
      </c>
      <c r="AF708">
        <v>0</v>
      </c>
      <c r="AG708">
        <v>0</v>
      </c>
      <c r="AH708">
        <v>0.86</v>
      </c>
      <c r="AI708">
        <v>1.95</v>
      </c>
      <c r="AJ708" s="101">
        <f ca="1">IF(AND(MAX(OFFSET(OFFSET(D707,0,$AJ$6),-$AJ$5,0):OFFSET(D707,0,$AJ$6))&lt;OFFSET(D707,1,$AJ$6)),1,IF(AND(MIN(OFFSET(OFFSET(D707,0,$AJ$6),-$AJ$5,0):OFFSET(D707,0,$AJ$6))&gt;OFFSET(D707,1,$AJ$6)),-1,AJ707))</f>
        <v>1</v>
      </c>
      <c r="AK708" s="101">
        <f ca="1">IF(AND(MAX(OFFSET(U707,-$AK$5,0):U707)&lt;U708),1,IF(AND(MIN(OFFSET(U707,-$AK$5,0):U707)&gt;U708),-1,AK707))</f>
        <v>1</v>
      </c>
      <c r="AL708" s="101">
        <f ca="1">IF(AND(MAX(OFFSET(AI707,-$AL$5,0):AI707)&lt;AI708),1,IF(AND(MIN(OFFSET(AI707,-$AL$5,0):AI707)&gt;AI708),-1,AL707))</f>
        <v>-1</v>
      </c>
      <c r="AM708" s="101">
        <f ca="1">IF(AND(MAX(OFFSET(V707,-$AM$5,0):V707)&lt;V708),1,IF(AND(MIN(OFFSET(V707,-$AM$5,0):V707)&gt;V708),-1,AM707))</f>
        <v>-1</v>
      </c>
      <c r="AN708" s="101">
        <f ca="1">IF(AND(MAX(OFFSET(AA707,-$AN$5,0):AA707)&lt;AA708),1,IF(AND(MIN(OFFSET(AA707,-$AN$5,0):AA707)&gt;AA708),-1,AN707))</f>
        <v>-1</v>
      </c>
      <c r="AO708" s="101">
        <f ca="1">IF(AND(MAX(OFFSET(Y707,-$AP$5,0):Y707)&lt;Y708),1,IF(AND(MIN(OFFSET(Y707,-$AP$5,0):Y707)&gt;Y708),-1,AO707))</f>
        <v>-1</v>
      </c>
      <c r="AP708" s="101">
        <f ca="1">IF(AND(MAX(OFFSET(Z707,-$AP$5,0):Z707)&lt;Z708),1,IF(AND(MIN(OFFSET(Z707,-$AP$5,0):Z707)&gt;Z708),-1,AP707))</f>
        <v>1</v>
      </c>
      <c r="AQ708" s="1">
        <v>4475</v>
      </c>
      <c r="AR708" s="1">
        <v>4483</v>
      </c>
      <c r="AS708" s="1">
        <v>4457</v>
      </c>
      <c r="AT708" s="1">
        <v>4457</v>
      </c>
      <c r="AU708" s="1">
        <v>4463</v>
      </c>
      <c r="AV708" s="1">
        <v>4497</v>
      </c>
      <c r="AW708" s="1">
        <v>4445</v>
      </c>
      <c r="AX708" s="1">
        <v>4466</v>
      </c>
      <c r="AY708">
        <f t="shared" si="18"/>
        <v>-28</v>
      </c>
      <c r="AZ708">
        <f t="shared" si="19"/>
        <v>402</v>
      </c>
      <c r="BA708">
        <f t="shared" ca="1" si="25"/>
        <v>-28</v>
      </c>
      <c r="BB708">
        <f t="shared" ca="1" si="20"/>
        <v>383</v>
      </c>
      <c r="BC708">
        <f t="shared" si="21"/>
        <v>-12</v>
      </c>
      <c r="BD708">
        <f t="shared" si="22"/>
        <v>337</v>
      </c>
      <c r="BE708">
        <f t="shared" ca="1" si="23"/>
        <v>-12</v>
      </c>
      <c r="BF708">
        <f t="shared" ca="1" si="24"/>
        <v>337</v>
      </c>
    </row>
    <row r="709" spans="1:58">
      <c r="A709" s="47">
        <v>2011</v>
      </c>
      <c r="B709" s="47">
        <v>5</v>
      </c>
      <c r="C709" s="98">
        <v>40857</v>
      </c>
      <c r="D709">
        <v>11893.79</v>
      </c>
      <c r="E709">
        <v>1239.7</v>
      </c>
      <c r="F709">
        <v>2625.15</v>
      </c>
      <c r="G709">
        <v>8490</v>
      </c>
      <c r="H709">
        <v>5465</v>
      </c>
      <c r="I709">
        <v>5873</v>
      </c>
      <c r="J709">
        <v>0</v>
      </c>
      <c r="K709">
        <v>0</v>
      </c>
      <c r="L709">
        <v>1760.7</v>
      </c>
      <c r="M709">
        <v>34.075000000000003</v>
      </c>
      <c r="N709">
        <v>1624.4</v>
      </c>
      <c r="O709">
        <v>97.62</v>
      </c>
      <c r="P709">
        <v>645</v>
      </c>
      <c r="Q709">
        <v>1167</v>
      </c>
      <c r="R709">
        <v>11893.79</v>
      </c>
      <c r="S709">
        <v>1239.7</v>
      </c>
      <c r="T709">
        <v>2625.15</v>
      </c>
      <c r="U709">
        <v>32.81</v>
      </c>
      <c r="V709">
        <v>2.06</v>
      </c>
      <c r="W709">
        <v>0.91</v>
      </c>
      <c r="X709">
        <v>1.3192699999999999</v>
      </c>
      <c r="Y709">
        <v>110.98</v>
      </c>
      <c r="Z709">
        <v>77.819999999999993</v>
      </c>
      <c r="AA709">
        <v>78.75</v>
      </c>
      <c r="AB709">
        <v>111.73</v>
      </c>
      <c r="AC709">
        <v>1802</v>
      </c>
      <c r="AD709">
        <v>0</v>
      </c>
      <c r="AE709">
        <v>0</v>
      </c>
      <c r="AF709">
        <v>0</v>
      </c>
      <c r="AG709">
        <v>0</v>
      </c>
      <c r="AH709">
        <v>0.9</v>
      </c>
      <c r="AI709">
        <v>2.0499999999999998</v>
      </c>
      <c r="AJ709" s="101">
        <f ca="1">IF(AND(MAX(OFFSET(OFFSET(D708,0,$AJ$6),-$AJ$5,0):OFFSET(D708,0,$AJ$6))&lt;OFFSET(D708,1,$AJ$6)),1,IF(AND(MIN(OFFSET(OFFSET(D708,0,$AJ$6),-$AJ$5,0):OFFSET(D708,0,$AJ$6))&gt;OFFSET(D708,1,$AJ$6)),-1,AJ708))</f>
        <v>1</v>
      </c>
      <c r="AK709" s="101">
        <f ca="1">IF(AND(MAX(OFFSET(U708,-$AK$5,0):U708)&lt;U709),1,IF(AND(MIN(OFFSET(U708,-$AK$5,0):U708)&gt;U709),-1,AK708))</f>
        <v>1</v>
      </c>
      <c r="AL709" s="101">
        <f ca="1">IF(AND(MAX(OFFSET(AI708,-$AL$5,0):AI708)&lt;AI709),1,IF(AND(MIN(OFFSET(AI708,-$AL$5,0):AI708)&gt;AI709),-1,AL708))</f>
        <v>-1</v>
      </c>
      <c r="AM709" s="101">
        <f ca="1">IF(AND(MAX(OFFSET(V708,-$AM$5,0):V708)&lt;V709),1,IF(AND(MIN(OFFSET(V708,-$AM$5,0):V708)&gt;V709),-1,AM708))</f>
        <v>-1</v>
      </c>
      <c r="AN709" s="101">
        <f ca="1">IF(AND(MAX(OFFSET(AA708,-$AN$5,0):AA708)&lt;AA709),1,IF(AND(MIN(OFFSET(AA708,-$AN$5,0):AA708)&gt;AA709),-1,AN708))</f>
        <v>-1</v>
      </c>
      <c r="AO709" s="101">
        <f ca="1">IF(AND(MAX(OFFSET(Y708,-$AP$5,0):Y708)&lt;Y709),1,IF(AND(MIN(OFFSET(Y708,-$AP$5,0):Y708)&gt;Y709),-1,AO708))</f>
        <v>-1</v>
      </c>
      <c r="AP709" s="101">
        <f ca="1">IF(AND(MAX(OFFSET(Z708,-$AP$5,0):Z708)&lt;Z709),1,IF(AND(MIN(OFFSET(Z708,-$AP$5,0):Z708)&gt;Z709),-1,AP708))</f>
        <v>1</v>
      </c>
      <c r="AQ709" s="1">
        <v>4435</v>
      </c>
      <c r="AR709" s="1">
        <v>4440</v>
      </c>
      <c r="AS709" s="1">
        <v>4389</v>
      </c>
      <c r="AT709" s="1">
        <v>4405</v>
      </c>
      <c r="AU709" s="1">
        <v>4384</v>
      </c>
      <c r="AV709" s="1">
        <v>4433</v>
      </c>
      <c r="AW709" s="1">
        <v>4340</v>
      </c>
      <c r="AX709" s="1">
        <v>4397</v>
      </c>
      <c r="AY709">
        <f t="shared" si="18"/>
        <v>-5</v>
      </c>
      <c r="AZ709">
        <f t="shared" si="19"/>
        <v>397</v>
      </c>
      <c r="BA709">
        <f t="shared" ca="1" si="25"/>
        <v>-5</v>
      </c>
      <c r="BB709">
        <f t="shared" ca="1" si="20"/>
        <v>378</v>
      </c>
      <c r="BC709">
        <f t="shared" si="21"/>
        <v>-51</v>
      </c>
      <c r="BD709">
        <f t="shared" si="22"/>
        <v>286</v>
      </c>
      <c r="BE709">
        <f t="shared" ca="1" si="23"/>
        <v>-51</v>
      </c>
      <c r="BF709">
        <f t="shared" ca="1" si="24"/>
        <v>286</v>
      </c>
    </row>
    <row r="710" spans="1:58">
      <c r="A710" s="47">
        <v>2011</v>
      </c>
      <c r="B710" s="47">
        <v>6</v>
      </c>
      <c r="C710" s="98">
        <v>40858</v>
      </c>
      <c r="D710">
        <v>12153.68</v>
      </c>
      <c r="E710">
        <v>1263.8499999999999</v>
      </c>
      <c r="F710">
        <v>2678.75</v>
      </c>
      <c r="G710">
        <v>8500</v>
      </c>
      <c r="H710">
        <v>5465</v>
      </c>
      <c r="I710">
        <v>5873</v>
      </c>
      <c r="J710">
        <v>0</v>
      </c>
      <c r="K710">
        <v>0</v>
      </c>
      <c r="L710">
        <v>1788.1</v>
      </c>
      <c r="M710">
        <v>34.695</v>
      </c>
      <c r="N710">
        <v>1646.7</v>
      </c>
      <c r="O710">
        <v>98.99</v>
      </c>
      <c r="P710">
        <v>638</v>
      </c>
      <c r="Q710">
        <v>1175</v>
      </c>
      <c r="R710">
        <v>12153.68</v>
      </c>
      <c r="S710">
        <v>1263.8499999999999</v>
      </c>
      <c r="T710">
        <v>2678.75</v>
      </c>
      <c r="U710">
        <v>30.04</v>
      </c>
      <c r="V710">
        <v>2.06</v>
      </c>
      <c r="W710">
        <v>0.9</v>
      </c>
      <c r="X710">
        <v>1.3118000000000001</v>
      </c>
      <c r="Y710">
        <v>110.56</v>
      </c>
      <c r="Z710">
        <v>77.64</v>
      </c>
      <c r="AA710">
        <v>79.27</v>
      </c>
      <c r="AB710">
        <v>112.93</v>
      </c>
      <c r="AC710">
        <v>1835</v>
      </c>
      <c r="AD710">
        <v>0</v>
      </c>
      <c r="AE710">
        <v>0</v>
      </c>
      <c r="AF710">
        <v>0</v>
      </c>
      <c r="AG710">
        <v>0</v>
      </c>
      <c r="AH710">
        <v>0.9</v>
      </c>
      <c r="AI710">
        <v>2.0499999999999998</v>
      </c>
      <c r="AJ710" s="101">
        <f ca="1">IF(AND(MAX(OFFSET(OFFSET(D709,0,$AJ$6),-$AJ$5,0):OFFSET(D709,0,$AJ$6))&lt;OFFSET(D709,1,$AJ$6)),1,IF(AND(MIN(OFFSET(OFFSET(D709,0,$AJ$6),-$AJ$5,0):OFFSET(D709,0,$AJ$6))&gt;OFFSET(D709,1,$AJ$6)),-1,AJ709))</f>
        <v>1</v>
      </c>
      <c r="AK710" s="101">
        <f ca="1">IF(AND(MAX(OFFSET(U709,-$AK$5,0):U709)&lt;U710),1,IF(AND(MIN(OFFSET(U709,-$AK$5,0):U709)&gt;U710),-1,AK709))</f>
        <v>-1</v>
      </c>
      <c r="AL710" s="101">
        <f ca="1">IF(AND(MAX(OFFSET(AI709,-$AL$5,0):AI709)&lt;AI710),1,IF(AND(MIN(OFFSET(AI709,-$AL$5,0):AI709)&gt;AI710),-1,AL709))</f>
        <v>-1</v>
      </c>
      <c r="AM710" s="101">
        <f ca="1">IF(AND(MAX(OFFSET(V709,-$AM$5,0):V709)&lt;V710),1,IF(AND(MIN(OFFSET(V709,-$AM$5,0):V709)&gt;V710),-1,AM709))</f>
        <v>-1</v>
      </c>
      <c r="AN710" s="101">
        <f ca="1">IF(AND(MAX(OFFSET(AA709,-$AN$5,0):AA709)&lt;AA710),1,IF(AND(MIN(OFFSET(AA709,-$AN$5,0):AA709)&gt;AA710),-1,AN709))</f>
        <v>-1</v>
      </c>
      <c r="AO710" s="101">
        <f ca="1">IF(AND(MAX(OFFSET(Y709,-$AP$5,0):Y709)&lt;Y710),1,IF(AND(MIN(OFFSET(Y709,-$AP$5,0):Y709)&gt;Y710),-1,AO709))</f>
        <v>-1</v>
      </c>
      <c r="AP710" s="101">
        <f ca="1">IF(AND(MAX(OFFSET(Z709,-$AP$5,0):Z709)&lt;Z710),1,IF(AND(MIN(OFFSET(Z709,-$AP$5,0):Z709)&gt;Z710),-1,AP709))</f>
        <v>1</v>
      </c>
      <c r="AQ710" s="1">
        <v>4379</v>
      </c>
      <c r="AR710" s="1">
        <v>4415</v>
      </c>
      <c r="AS710" s="1">
        <v>4376</v>
      </c>
      <c r="AT710" s="1">
        <v>4411</v>
      </c>
      <c r="AU710" s="1">
        <v>4396</v>
      </c>
      <c r="AV710" s="1">
        <v>4444</v>
      </c>
      <c r="AW710" s="1">
        <v>4387</v>
      </c>
      <c r="AX710" s="1">
        <v>4441</v>
      </c>
      <c r="AY710">
        <f t="shared" si="18"/>
        <v>63</v>
      </c>
      <c r="AZ710">
        <f t="shared" si="19"/>
        <v>460</v>
      </c>
      <c r="BA710">
        <f t="shared" ca="1" si="25"/>
        <v>63</v>
      </c>
      <c r="BB710">
        <f t="shared" ca="1" si="20"/>
        <v>441</v>
      </c>
      <c r="BC710">
        <f t="shared" si="21"/>
        <v>17</v>
      </c>
      <c r="BD710">
        <f t="shared" si="22"/>
        <v>303</v>
      </c>
      <c r="BE710">
        <f t="shared" ca="1" si="23"/>
        <v>17</v>
      </c>
      <c r="BF710">
        <f t="shared" ca="1" si="24"/>
        <v>303</v>
      </c>
    </row>
    <row r="711" spans="1:58">
      <c r="A711" s="47">
        <v>2011</v>
      </c>
      <c r="B711" s="47">
        <v>2</v>
      </c>
      <c r="C711" s="98">
        <v>40861</v>
      </c>
      <c r="D711">
        <v>12078.98</v>
      </c>
      <c r="E711">
        <v>1251.78</v>
      </c>
      <c r="F711">
        <v>2657.22</v>
      </c>
      <c r="G711">
        <v>8620</v>
      </c>
      <c r="H711">
        <v>5498</v>
      </c>
      <c r="I711">
        <v>5945</v>
      </c>
      <c r="J711">
        <v>0</v>
      </c>
      <c r="K711">
        <v>0</v>
      </c>
      <c r="L711">
        <v>1781.3</v>
      </c>
      <c r="M711">
        <v>34.244999999999997</v>
      </c>
      <c r="N711">
        <v>1644</v>
      </c>
      <c r="O711">
        <v>98</v>
      </c>
      <c r="P711">
        <v>633</v>
      </c>
      <c r="Q711">
        <v>1178</v>
      </c>
      <c r="R711">
        <v>12078.98</v>
      </c>
      <c r="S711">
        <v>1251.78</v>
      </c>
      <c r="T711">
        <v>2657.22</v>
      </c>
      <c r="U711">
        <v>31.13</v>
      </c>
      <c r="V711">
        <v>2.04</v>
      </c>
      <c r="W711">
        <v>0.9</v>
      </c>
      <c r="X711">
        <v>1.3065100000000001</v>
      </c>
      <c r="Y711">
        <v>110.43</v>
      </c>
      <c r="Z711">
        <v>77.27</v>
      </c>
      <c r="AA711">
        <v>78.59</v>
      </c>
      <c r="AB711">
        <v>111.2</v>
      </c>
      <c r="AC711">
        <v>1835</v>
      </c>
      <c r="AD711">
        <v>0</v>
      </c>
      <c r="AE711">
        <v>0</v>
      </c>
      <c r="AF711">
        <v>0</v>
      </c>
      <c r="AG711">
        <v>0</v>
      </c>
      <c r="AH711">
        <v>0.89</v>
      </c>
      <c r="AI711">
        <v>2.04</v>
      </c>
      <c r="AJ711" s="101">
        <f ca="1">IF(AND(MAX(OFFSET(OFFSET(D710,0,$AJ$6),-$AJ$5,0):OFFSET(D710,0,$AJ$6))&lt;OFFSET(D710,1,$AJ$6)),1,IF(AND(MIN(OFFSET(OFFSET(D710,0,$AJ$6),-$AJ$5,0):OFFSET(D710,0,$AJ$6))&gt;OFFSET(D710,1,$AJ$6)),-1,AJ710))</f>
        <v>1</v>
      </c>
      <c r="AK711" s="101">
        <f ca="1">IF(AND(MAX(OFFSET(U710,-$AK$5,0):U710)&lt;U711),1,IF(AND(MIN(OFFSET(U710,-$AK$5,0):U710)&gt;U711),-1,AK710))</f>
        <v>-1</v>
      </c>
      <c r="AL711" s="101">
        <f ca="1">IF(AND(MAX(OFFSET(AI710,-$AL$5,0):AI710)&lt;AI711),1,IF(AND(MIN(OFFSET(AI710,-$AL$5,0):AI710)&gt;AI711),-1,AL710))</f>
        <v>-1</v>
      </c>
      <c r="AM711" s="101">
        <f ca="1">IF(AND(MAX(OFFSET(V710,-$AM$5,0):V710)&lt;V711),1,IF(AND(MIN(OFFSET(V710,-$AM$5,0):V710)&gt;V711),-1,AM710))</f>
        <v>-1</v>
      </c>
      <c r="AN711" s="101">
        <f ca="1">IF(AND(MAX(OFFSET(AA710,-$AN$5,0):AA710)&lt;AA711),1,IF(AND(MIN(OFFSET(AA710,-$AN$5,0):AA710)&gt;AA711),-1,AN710))</f>
        <v>-1</v>
      </c>
      <c r="AO711" s="101">
        <f ca="1">IF(AND(MAX(OFFSET(Y710,-$AP$5,0):Y710)&lt;Y711),1,IF(AND(MIN(OFFSET(Y710,-$AP$5,0):Y710)&gt;Y711),-1,AO710))</f>
        <v>-1</v>
      </c>
      <c r="AP711" s="101">
        <f ca="1">IF(AND(MAX(OFFSET(Z710,-$AP$5,0):Z710)&lt;Z711),1,IF(AND(MIN(OFFSET(Z710,-$AP$5,0):Z710)&gt;Z711),-1,AP710))</f>
        <v>1</v>
      </c>
      <c r="AQ711" s="1">
        <v>4459</v>
      </c>
      <c r="AR711" s="1">
        <v>4459</v>
      </c>
      <c r="AS711" s="1">
        <v>4445</v>
      </c>
      <c r="AT711" s="1">
        <v>4446</v>
      </c>
      <c r="AU711" s="1">
        <v>4420</v>
      </c>
      <c r="AV711" s="1">
        <v>4426</v>
      </c>
      <c r="AW711" s="1">
        <v>4394</v>
      </c>
      <c r="AX711" s="1">
        <v>4411</v>
      </c>
      <c r="AY711">
        <f t="shared" si="18"/>
        <v>-4</v>
      </c>
      <c r="AZ711">
        <f t="shared" si="19"/>
        <v>456</v>
      </c>
      <c r="BA711">
        <f t="shared" ca="1" si="25"/>
        <v>-4</v>
      </c>
      <c r="BB711">
        <f t="shared" ca="1" si="20"/>
        <v>437</v>
      </c>
      <c r="BC711">
        <f t="shared" si="21"/>
        <v>-39</v>
      </c>
      <c r="BD711">
        <f t="shared" si="22"/>
        <v>264</v>
      </c>
      <c r="BE711">
        <f t="shared" ca="1" si="23"/>
        <v>-39</v>
      </c>
      <c r="BF711">
        <f t="shared" ca="1" si="24"/>
        <v>264</v>
      </c>
    </row>
    <row r="712" spans="1:58">
      <c r="A712" s="47">
        <v>2011</v>
      </c>
      <c r="B712" s="47">
        <v>3</v>
      </c>
      <c r="C712" s="98">
        <v>40862</v>
      </c>
      <c r="D712">
        <v>12096.16</v>
      </c>
      <c r="E712">
        <v>1257.81</v>
      </c>
      <c r="F712">
        <v>2686.2</v>
      </c>
      <c r="G712">
        <v>8560</v>
      </c>
      <c r="H712">
        <v>5561</v>
      </c>
      <c r="I712">
        <v>5958</v>
      </c>
      <c r="J712">
        <v>0</v>
      </c>
      <c r="K712">
        <v>0</v>
      </c>
      <c r="L712">
        <v>1782.6</v>
      </c>
      <c r="M712">
        <v>34.604999999999997</v>
      </c>
      <c r="N712">
        <v>1643</v>
      </c>
      <c r="O712">
        <v>99.43</v>
      </c>
      <c r="P712">
        <v>645</v>
      </c>
      <c r="Q712">
        <v>1200</v>
      </c>
      <c r="R712">
        <v>12096.16</v>
      </c>
      <c r="S712">
        <v>1257.81</v>
      </c>
      <c r="T712">
        <v>2686.2</v>
      </c>
      <c r="U712">
        <v>31.22</v>
      </c>
      <c r="V712">
        <v>2.06</v>
      </c>
      <c r="W712">
        <v>0.91</v>
      </c>
      <c r="X712">
        <v>1.3140000000000001</v>
      </c>
      <c r="Y712">
        <v>109.77</v>
      </c>
      <c r="Z712">
        <v>77.05</v>
      </c>
      <c r="AA712">
        <v>78.5</v>
      </c>
      <c r="AB712">
        <v>112.43</v>
      </c>
      <c r="AC712">
        <v>1818</v>
      </c>
      <c r="AD712">
        <v>0</v>
      </c>
      <c r="AE712">
        <v>0</v>
      </c>
      <c r="AF712">
        <v>0</v>
      </c>
      <c r="AG712">
        <v>0</v>
      </c>
      <c r="AH712">
        <v>0.9</v>
      </c>
      <c r="AI712">
        <v>2.0499999999999998</v>
      </c>
      <c r="AJ712" s="101">
        <f ca="1">IF(AND(MAX(OFFSET(OFFSET(D711,0,$AJ$6),-$AJ$5,0):OFFSET(D711,0,$AJ$6))&lt;OFFSET(D711,1,$AJ$6)),1,IF(AND(MIN(OFFSET(OFFSET(D711,0,$AJ$6),-$AJ$5,0):OFFSET(D711,0,$AJ$6))&gt;OFFSET(D711,1,$AJ$6)),-1,AJ711))</f>
        <v>1</v>
      </c>
      <c r="AK712" s="101">
        <f ca="1">IF(AND(MAX(OFFSET(U711,-$AK$5,0):U711)&lt;U712),1,IF(AND(MIN(OFFSET(U711,-$AK$5,0):U711)&gt;U712),-1,AK711))</f>
        <v>1</v>
      </c>
      <c r="AL712" s="101">
        <f ca="1">IF(AND(MAX(OFFSET(AI711,-$AL$5,0):AI711)&lt;AI712),1,IF(AND(MIN(OFFSET(AI711,-$AL$5,0):AI711)&gt;AI712),-1,AL711))</f>
        <v>-1</v>
      </c>
      <c r="AM712" s="101">
        <f ca="1">IF(AND(MAX(OFFSET(V711,-$AM$5,0):V711)&lt;V712),1,IF(AND(MIN(OFFSET(V711,-$AM$5,0):V711)&gt;V712),-1,AM711))</f>
        <v>-1</v>
      </c>
      <c r="AN712" s="101">
        <f ca="1">IF(AND(MAX(OFFSET(AA711,-$AN$5,0):AA711)&lt;AA712),1,IF(AND(MIN(OFFSET(AA711,-$AN$5,0):AA711)&gt;AA712),-1,AN711))</f>
        <v>-1</v>
      </c>
      <c r="AO712" s="101">
        <f ca="1">IF(AND(MAX(OFFSET(Y711,-$AP$5,0):Y711)&lt;Y712),1,IF(AND(MIN(OFFSET(Y711,-$AP$5,0):Y711)&gt;Y712),-1,AO711))</f>
        <v>-1</v>
      </c>
      <c r="AP712" s="101">
        <f ca="1">IF(AND(MAX(OFFSET(Z711,-$AP$5,0):Z711)&lt;Z712),1,IF(AND(MIN(OFFSET(Z711,-$AP$5,0):Z711)&gt;Z712),-1,AP711))</f>
        <v>1</v>
      </c>
      <c r="AQ712" s="1">
        <v>4416</v>
      </c>
      <c r="AR712" s="1">
        <v>4433</v>
      </c>
      <c r="AS712" s="1">
        <v>4376</v>
      </c>
      <c r="AT712" s="1">
        <v>4377</v>
      </c>
      <c r="AU712" s="1">
        <v>4377</v>
      </c>
      <c r="AV712" s="1">
        <v>4420</v>
      </c>
      <c r="AW712" s="1">
        <v>4362</v>
      </c>
      <c r="AX712" s="1">
        <v>4410</v>
      </c>
      <c r="AY712">
        <f t="shared" si="18"/>
        <v>34</v>
      </c>
      <c r="AZ712">
        <f t="shared" si="19"/>
        <v>490</v>
      </c>
      <c r="BA712">
        <f t="shared" ca="1" si="25"/>
        <v>34</v>
      </c>
      <c r="BB712">
        <f t="shared" ca="1" si="20"/>
        <v>471</v>
      </c>
      <c r="BC712">
        <f t="shared" si="21"/>
        <v>-39</v>
      </c>
      <c r="BD712">
        <f t="shared" si="22"/>
        <v>225</v>
      </c>
      <c r="BE712">
        <f t="shared" ca="1" si="23"/>
        <v>-39</v>
      </c>
      <c r="BF712">
        <f t="shared" ca="1" si="24"/>
        <v>225</v>
      </c>
    </row>
    <row r="713" spans="1:58">
      <c r="A713" s="47">
        <v>2011</v>
      </c>
      <c r="B713" s="47">
        <v>4</v>
      </c>
      <c r="C713" s="98">
        <v>40863</v>
      </c>
      <c r="D713">
        <v>11905.59</v>
      </c>
      <c r="E713">
        <v>1236.9100000000001</v>
      </c>
      <c r="F713">
        <v>2639.61</v>
      </c>
      <c r="G713">
        <v>8450</v>
      </c>
      <c r="H713">
        <v>5472</v>
      </c>
      <c r="I713">
        <v>5841</v>
      </c>
      <c r="J713">
        <v>0</v>
      </c>
      <c r="K713">
        <v>0</v>
      </c>
      <c r="L713">
        <v>1763.9</v>
      </c>
      <c r="M713">
        <v>33.734999999999999</v>
      </c>
      <c r="N713">
        <v>1621.8</v>
      </c>
      <c r="O713">
        <v>101.75</v>
      </c>
      <c r="P713">
        <v>642</v>
      </c>
      <c r="Q713">
        <v>1187</v>
      </c>
      <c r="R713">
        <v>11905.59</v>
      </c>
      <c r="S713">
        <v>1236.9100000000001</v>
      </c>
      <c r="T713">
        <v>2639.61</v>
      </c>
      <c r="U713">
        <v>33.51</v>
      </c>
      <c r="V713">
        <v>2.02</v>
      </c>
      <c r="W713">
        <v>0.9</v>
      </c>
      <c r="X713">
        <v>1.31517</v>
      </c>
      <c r="Y713">
        <v>110.07</v>
      </c>
      <c r="Z713">
        <v>77.06</v>
      </c>
      <c r="AA713">
        <v>77.69</v>
      </c>
      <c r="AB713">
        <v>110.65</v>
      </c>
      <c r="AC713">
        <v>1846</v>
      </c>
      <c r="AD713">
        <v>0</v>
      </c>
      <c r="AE713">
        <v>0</v>
      </c>
      <c r="AF713">
        <v>0</v>
      </c>
      <c r="AG713">
        <v>0</v>
      </c>
      <c r="AH713">
        <v>0.89</v>
      </c>
      <c r="AI713">
        <v>2.02</v>
      </c>
      <c r="AJ713" s="101">
        <f ca="1">IF(AND(MAX(OFFSET(OFFSET(D712,0,$AJ$6),-$AJ$5,0):OFFSET(D712,0,$AJ$6))&lt;OFFSET(D712,1,$AJ$6)),1,IF(AND(MIN(OFFSET(OFFSET(D712,0,$AJ$6),-$AJ$5,0):OFFSET(D712,0,$AJ$6))&gt;OFFSET(D712,1,$AJ$6)),-1,AJ712))</f>
        <v>1</v>
      </c>
      <c r="AK713" s="101">
        <f ca="1">IF(AND(MAX(OFFSET(U712,-$AK$5,0):U712)&lt;U713),1,IF(AND(MIN(OFFSET(U712,-$AK$5,0):U712)&gt;U713),-1,AK712))</f>
        <v>1</v>
      </c>
      <c r="AL713" s="101">
        <f ca="1">IF(AND(MAX(OFFSET(AI712,-$AL$5,0):AI712)&lt;AI713),1,IF(AND(MIN(OFFSET(AI712,-$AL$5,0):AI712)&gt;AI713),-1,AL712))</f>
        <v>-1</v>
      </c>
      <c r="AM713" s="101">
        <f ca="1">IF(AND(MAX(OFFSET(V712,-$AM$5,0):V712)&lt;V713),1,IF(AND(MIN(OFFSET(V712,-$AM$5,0):V712)&gt;V713),-1,AM712))</f>
        <v>-1</v>
      </c>
      <c r="AN713" s="101">
        <f ca="1">IF(AND(MAX(OFFSET(AA712,-$AN$5,0):AA712)&lt;AA713),1,IF(AND(MIN(OFFSET(AA712,-$AN$5,0):AA712)&gt;AA713),-1,AN712))</f>
        <v>-1</v>
      </c>
      <c r="AO713" s="101">
        <f ca="1">IF(AND(MAX(OFFSET(Y712,-$AP$5,0):Y712)&lt;Y713),1,IF(AND(MIN(OFFSET(Y712,-$AP$5,0):Y712)&gt;Y713),-1,AO712))</f>
        <v>-1</v>
      </c>
      <c r="AP713" s="101">
        <f ca="1">IF(AND(MAX(OFFSET(Z712,-$AP$5,0):Z712)&lt;Z713),1,IF(AND(MIN(OFFSET(Z712,-$AP$5,0):Z712)&gt;Z713),-1,AP712))</f>
        <v>1</v>
      </c>
      <c r="AQ713" s="1">
        <v>4411</v>
      </c>
      <c r="AR713" s="1">
        <v>4421</v>
      </c>
      <c r="AS713" s="1">
        <v>4361</v>
      </c>
      <c r="AT713" s="1">
        <v>4368</v>
      </c>
      <c r="AU713" s="1">
        <v>4376</v>
      </c>
      <c r="AV713" s="1">
        <v>4401</v>
      </c>
      <c r="AW713" s="1">
        <v>4343</v>
      </c>
      <c r="AX713" s="1">
        <v>4398</v>
      </c>
      <c r="AY713">
        <f t="shared" si="18"/>
        <v>-9</v>
      </c>
      <c r="AZ713">
        <f t="shared" si="19"/>
        <v>481</v>
      </c>
      <c r="BA713">
        <f t="shared" ca="1" si="25"/>
        <v>-9</v>
      </c>
      <c r="BB713">
        <f t="shared" ca="1" si="20"/>
        <v>462</v>
      </c>
      <c r="BC713">
        <f t="shared" si="21"/>
        <v>-35</v>
      </c>
      <c r="BD713">
        <f t="shared" si="22"/>
        <v>190</v>
      </c>
      <c r="BE713">
        <f t="shared" ca="1" si="23"/>
        <v>-35</v>
      </c>
      <c r="BF713">
        <f t="shared" ca="1" si="24"/>
        <v>190</v>
      </c>
    </row>
    <row r="714" spans="1:58">
      <c r="A714" s="47">
        <v>2011</v>
      </c>
      <c r="B714" s="47">
        <v>5</v>
      </c>
      <c r="C714" s="98">
        <v>40864</v>
      </c>
      <c r="D714">
        <v>11770.73</v>
      </c>
      <c r="E714">
        <v>1216.1300000000001</v>
      </c>
      <c r="F714">
        <v>2587.9899999999998</v>
      </c>
      <c r="G714">
        <v>8470</v>
      </c>
      <c r="H714">
        <v>5356</v>
      </c>
      <c r="I714">
        <v>5780</v>
      </c>
      <c r="J714">
        <v>0</v>
      </c>
      <c r="K714">
        <v>0</v>
      </c>
      <c r="L714">
        <v>1720.6</v>
      </c>
      <c r="M714">
        <v>31.545000000000002</v>
      </c>
      <c r="N714">
        <v>1583.4</v>
      </c>
      <c r="O714">
        <v>98.9</v>
      </c>
      <c r="P714">
        <v>614</v>
      </c>
      <c r="Q714">
        <v>1168</v>
      </c>
      <c r="R714">
        <v>11770.73</v>
      </c>
      <c r="S714">
        <v>1216.1300000000001</v>
      </c>
      <c r="T714">
        <v>2587.9899999999998</v>
      </c>
      <c r="U714">
        <v>34.51</v>
      </c>
      <c r="V714">
        <v>1.96</v>
      </c>
      <c r="W714">
        <v>0.87</v>
      </c>
      <c r="X714">
        <v>1.31517</v>
      </c>
      <c r="Y714">
        <v>110.29</v>
      </c>
      <c r="Z714">
        <v>77.06</v>
      </c>
      <c r="AA714">
        <v>76.86</v>
      </c>
      <c r="AB714">
        <v>107.69</v>
      </c>
      <c r="AC714">
        <v>1884</v>
      </c>
      <c r="AD714">
        <v>0</v>
      </c>
      <c r="AE714">
        <v>0</v>
      </c>
      <c r="AF714">
        <v>0</v>
      </c>
      <c r="AG714">
        <v>0</v>
      </c>
      <c r="AH714">
        <v>0.86</v>
      </c>
      <c r="AI714">
        <v>1.95</v>
      </c>
      <c r="AJ714" s="101">
        <f ca="1">IF(AND(MAX(OFFSET(OFFSET(D713,0,$AJ$6),-$AJ$5,0):OFFSET(D713,0,$AJ$6))&lt;OFFSET(D713,1,$AJ$6)),1,IF(AND(MIN(OFFSET(OFFSET(D713,0,$AJ$6),-$AJ$5,0):OFFSET(D713,0,$AJ$6))&gt;OFFSET(D713,1,$AJ$6)),-1,AJ713))</f>
        <v>1</v>
      </c>
      <c r="AK714" s="101">
        <f ca="1">IF(AND(MAX(OFFSET(U713,-$AK$5,0):U713)&lt;U714),1,IF(AND(MIN(OFFSET(U713,-$AK$5,0):U713)&gt;U714),-1,AK713))</f>
        <v>1</v>
      </c>
      <c r="AL714" s="101">
        <f ca="1">IF(AND(MAX(OFFSET(AI713,-$AL$5,0):AI713)&lt;AI714),1,IF(AND(MIN(OFFSET(AI713,-$AL$5,0):AI713)&gt;AI714),-1,AL713))</f>
        <v>-1</v>
      </c>
      <c r="AM714" s="101">
        <f ca="1">IF(AND(MAX(OFFSET(V713,-$AM$5,0):V713)&lt;V714),1,IF(AND(MIN(OFFSET(V713,-$AM$5,0):V713)&gt;V714),-1,AM713))</f>
        <v>-1</v>
      </c>
      <c r="AN714" s="101">
        <f ca="1">IF(AND(MAX(OFFSET(AA713,-$AN$5,0):AA713)&lt;AA714),1,IF(AND(MIN(OFFSET(AA713,-$AN$5,0):AA713)&gt;AA714),-1,AN713))</f>
        <v>-1</v>
      </c>
      <c r="AO714" s="101">
        <f ca="1">IF(AND(MAX(OFFSET(Y713,-$AP$5,0):Y713)&lt;Y714),1,IF(AND(MIN(OFFSET(Y713,-$AP$5,0):Y713)&gt;Y714),-1,AO713))</f>
        <v>-1</v>
      </c>
      <c r="AP714" s="101">
        <f ca="1">IF(AND(MAX(OFFSET(Z713,-$AP$5,0):Z713)&lt;Z714),1,IF(AND(MIN(OFFSET(Z713,-$AP$5,0):Z713)&gt;Z714),-1,AP713))</f>
        <v>1</v>
      </c>
      <c r="AQ714" s="1">
        <v>4367</v>
      </c>
      <c r="AR714" s="1">
        <v>4374</v>
      </c>
      <c r="AS714" s="1">
        <v>4352</v>
      </c>
      <c r="AT714" s="1">
        <v>4369</v>
      </c>
      <c r="AU714" s="1">
        <v>4366</v>
      </c>
      <c r="AV714" s="1">
        <v>4371</v>
      </c>
      <c r="AW714" s="1">
        <v>4236</v>
      </c>
      <c r="AX714" s="1">
        <v>4251</v>
      </c>
      <c r="AY714">
        <f t="shared" si="18"/>
        <v>-104</v>
      </c>
      <c r="AZ714">
        <f t="shared" si="19"/>
        <v>377</v>
      </c>
      <c r="BA714">
        <f t="shared" ca="1" si="25"/>
        <v>-104</v>
      </c>
      <c r="BB714">
        <f t="shared" ca="1" si="20"/>
        <v>358</v>
      </c>
      <c r="BC714">
        <f t="shared" si="21"/>
        <v>-1</v>
      </c>
      <c r="BD714">
        <f t="shared" si="22"/>
        <v>189</v>
      </c>
      <c r="BE714">
        <f t="shared" ca="1" si="23"/>
        <v>-1</v>
      </c>
      <c r="BF714">
        <f t="shared" ca="1" si="24"/>
        <v>189</v>
      </c>
    </row>
    <row r="715" spans="1:58">
      <c r="A715" s="47">
        <v>2011</v>
      </c>
      <c r="B715" s="47">
        <v>6</v>
      </c>
      <c r="C715" s="98">
        <v>40865</v>
      </c>
      <c r="D715">
        <v>11796.16</v>
      </c>
      <c r="E715">
        <v>1215.6500000000001</v>
      </c>
      <c r="F715">
        <v>2572.5</v>
      </c>
      <c r="G715">
        <v>8410</v>
      </c>
      <c r="H715">
        <v>5356</v>
      </c>
      <c r="I715">
        <v>5780</v>
      </c>
      <c r="J715">
        <v>0</v>
      </c>
      <c r="K715">
        <v>0</v>
      </c>
      <c r="L715">
        <v>1725.1</v>
      </c>
      <c r="M715">
        <v>32.284999999999997</v>
      </c>
      <c r="N715">
        <v>1588.7</v>
      </c>
      <c r="O715">
        <v>97.67</v>
      </c>
      <c r="P715">
        <v>610</v>
      </c>
      <c r="Q715">
        <v>1168</v>
      </c>
      <c r="R715">
        <v>11796.16</v>
      </c>
      <c r="S715">
        <v>1215.6500000000001</v>
      </c>
      <c r="T715">
        <v>2572.5</v>
      </c>
      <c r="U715">
        <v>32</v>
      </c>
      <c r="V715">
        <v>2.0099999999999998</v>
      </c>
      <c r="W715">
        <v>0.92</v>
      </c>
      <c r="X715">
        <v>1.31517</v>
      </c>
      <c r="Y715">
        <v>110.7</v>
      </c>
      <c r="Z715">
        <v>77</v>
      </c>
      <c r="AA715">
        <v>77.02</v>
      </c>
      <c r="AB715">
        <v>107.56</v>
      </c>
      <c r="AC715">
        <v>1895</v>
      </c>
      <c r="AD715">
        <v>0</v>
      </c>
      <c r="AE715">
        <v>0</v>
      </c>
      <c r="AF715">
        <v>0</v>
      </c>
      <c r="AG715">
        <v>0</v>
      </c>
      <c r="AH715">
        <v>0.92</v>
      </c>
      <c r="AI715">
        <v>2.0099999999999998</v>
      </c>
      <c r="AJ715" s="101">
        <f ca="1">IF(AND(MAX(OFFSET(OFFSET(D714,0,$AJ$6),-$AJ$5,0):OFFSET(D714,0,$AJ$6))&lt;OFFSET(D714,1,$AJ$6)),1,IF(AND(MIN(OFFSET(OFFSET(D714,0,$AJ$6),-$AJ$5,0):OFFSET(D714,0,$AJ$6))&gt;OFFSET(D714,1,$AJ$6)),-1,AJ714))</f>
        <v>1</v>
      </c>
      <c r="AK715" s="101">
        <f ca="1">IF(AND(MAX(OFFSET(U714,-$AK$5,0):U714)&lt;U715),1,IF(AND(MIN(OFFSET(U714,-$AK$5,0):U714)&gt;U715),-1,AK714))</f>
        <v>-1</v>
      </c>
      <c r="AL715" s="101">
        <f ca="1">IF(AND(MAX(OFFSET(AI714,-$AL$5,0):AI714)&lt;AI715),1,IF(AND(MIN(OFFSET(AI714,-$AL$5,0):AI714)&gt;AI715),-1,AL714))</f>
        <v>-1</v>
      </c>
      <c r="AM715" s="101">
        <f ca="1">IF(AND(MAX(OFFSET(V714,-$AM$5,0):V714)&lt;V715),1,IF(AND(MIN(OFFSET(V714,-$AM$5,0):V714)&gt;V715),-1,AM714))</f>
        <v>-1</v>
      </c>
      <c r="AN715" s="101">
        <f ca="1">IF(AND(MAX(OFFSET(AA714,-$AN$5,0):AA714)&lt;AA715),1,IF(AND(MIN(OFFSET(AA714,-$AN$5,0):AA714)&gt;AA715),-1,AN714))</f>
        <v>-1</v>
      </c>
      <c r="AO715" s="101">
        <f ca="1">IF(AND(MAX(OFFSET(Y714,-$AP$5,0):Y714)&lt;Y715),1,IF(AND(MIN(OFFSET(Y714,-$AP$5,0):Y714)&gt;Y715),-1,AO714))</f>
        <v>-1</v>
      </c>
      <c r="AP715" s="101">
        <f ca="1">IF(AND(MAX(OFFSET(Z714,-$AP$5,0):Z714)&lt;Z715),1,IF(AND(MIN(OFFSET(Z714,-$AP$5,0):Z714)&gt;Z715),-1,AP714))</f>
        <v>-1</v>
      </c>
      <c r="AQ715" s="1">
        <v>4262</v>
      </c>
      <c r="AR715" s="1">
        <v>4271</v>
      </c>
      <c r="AS715" s="1">
        <v>4233</v>
      </c>
      <c r="AT715" s="1">
        <v>4264</v>
      </c>
      <c r="AU715" s="1">
        <v>4256</v>
      </c>
      <c r="AV715" s="1">
        <v>4282</v>
      </c>
      <c r="AW715" s="1">
        <v>4239</v>
      </c>
      <c r="AX715" s="1">
        <v>4260</v>
      </c>
      <c r="AY715">
        <f t="shared" si="18"/>
        <v>-3</v>
      </c>
      <c r="AZ715">
        <f t="shared" si="19"/>
        <v>374</v>
      </c>
      <c r="BA715">
        <f t="shared" ca="1" si="25"/>
        <v>-3</v>
      </c>
      <c r="BB715">
        <f t="shared" ca="1" si="20"/>
        <v>355</v>
      </c>
      <c r="BC715">
        <f t="shared" si="21"/>
        <v>-6</v>
      </c>
      <c r="BD715">
        <f t="shared" si="22"/>
        <v>183</v>
      </c>
      <c r="BE715">
        <f t="shared" ca="1" si="23"/>
        <v>-6</v>
      </c>
      <c r="BF715">
        <f t="shared" ca="1" si="24"/>
        <v>183</v>
      </c>
    </row>
    <row r="716" spans="1:58">
      <c r="A716" s="47">
        <v>2011</v>
      </c>
      <c r="B716" s="47">
        <v>2</v>
      </c>
      <c r="C716" s="98">
        <v>40868</v>
      </c>
      <c r="D716">
        <v>11547.31</v>
      </c>
      <c r="E716">
        <v>1192.98</v>
      </c>
      <c r="F716">
        <v>2523.14</v>
      </c>
      <c r="G716">
        <v>8360</v>
      </c>
      <c r="H716">
        <v>5257</v>
      </c>
      <c r="I716">
        <v>5628</v>
      </c>
      <c r="J716">
        <v>0</v>
      </c>
      <c r="K716">
        <v>0</v>
      </c>
      <c r="L716">
        <v>1681.4</v>
      </c>
      <c r="M716">
        <v>31.625</v>
      </c>
      <c r="N716">
        <v>1555.5</v>
      </c>
      <c r="O716">
        <v>97.15</v>
      </c>
      <c r="P716">
        <v>597</v>
      </c>
      <c r="Q716">
        <v>1148</v>
      </c>
      <c r="R716">
        <v>11547.31</v>
      </c>
      <c r="S716">
        <v>1192.98</v>
      </c>
      <c r="T716">
        <v>2523.14</v>
      </c>
      <c r="U716">
        <v>32.909999999999997</v>
      </c>
      <c r="V716">
        <v>1.96</v>
      </c>
      <c r="W716">
        <v>0.91</v>
      </c>
      <c r="X716">
        <v>1.31517</v>
      </c>
      <c r="Y716">
        <v>110.96</v>
      </c>
      <c r="Z716">
        <v>76.88</v>
      </c>
      <c r="AA716">
        <v>75.81</v>
      </c>
      <c r="AB716">
        <v>107.01</v>
      </c>
      <c r="AC716">
        <v>1895</v>
      </c>
      <c r="AD716">
        <v>0</v>
      </c>
      <c r="AE716">
        <v>0</v>
      </c>
      <c r="AF716">
        <v>0</v>
      </c>
      <c r="AG716">
        <v>0</v>
      </c>
      <c r="AH716">
        <v>0.9</v>
      </c>
      <c r="AI716">
        <v>1.96</v>
      </c>
      <c r="AJ716" s="101">
        <f ca="1">IF(AND(MAX(OFFSET(OFFSET(D715,0,$AJ$6),-$AJ$5,0):OFFSET(D715,0,$AJ$6))&lt;OFFSET(D715,1,$AJ$6)),1,IF(AND(MIN(OFFSET(OFFSET(D715,0,$AJ$6),-$AJ$5,0):OFFSET(D715,0,$AJ$6))&gt;OFFSET(D715,1,$AJ$6)),-1,AJ715))</f>
        <v>1</v>
      </c>
      <c r="AK716" s="101">
        <f ca="1">IF(AND(MAX(OFFSET(U715,-$AK$5,0):U715)&lt;U716),1,IF(AND(MIN(OFFSET(U715,-$AK$5,0):U715)&gt;U716),-1,AK715))</f>
        <v>-1</v>
      </c>
      <c r="AL716" s="101">
        <f ca="1">IF(AND(MAX(OFFSET(AI715,-$AL$5,0):AI715)&lt;AI716),1,IF(AND(MIN(OFFSET(AI715,-$AL$5,0):AI715)&gt;AI716),-1,AL715))</f>
        <v>-1</v>
      </c>
      <c r="AM716" s="101">
        <f ca="1">IF(AND(MAX(OFFSET(V715,-$AM$5,0):V715)&lt;V716),1,IF(AND(MIN(OFFSET(V715,-$AM$5,0):V715)&gt;V716),-1,AM715))</f>
        <v>-1</v>
      </c>
      <c r="AN716" s="101">
        <f ca="1">IF(AND(MAX(OFFSET(AA715,-$AN$5,0):AA715)&lt;AA716),1,IF(AND(MIN(OFFSET(AA715,-$AN$5,0):AA715)&gt;AA716),-1,AN715))</f>
        <v>-1</v>
      </c>
      <c r="AO716" s="101">
        <f ca="1">IF(AND(MAX(OFFSET(Y715,-$AP$5,0):Y715)&lt;Y716),1,IF(AND(MIN(OFFSET(Y715,-$AP$5,0):Y715)&gt;Y716),-1,AO715))</f>
        <v>-1</v>
      </c>
      <c r="AP716" s="101">
        <f ca="1">IF(AND(MAX(OFFSET(Z715,-$AP$5,0):Z715)&lt;Z716),1,IF(AND(MIN(OFFSET(Z715,-$AP$5,0):Z715)&gt;Z716),-1,AP715))</f>
        <v>-1</v>
      </c>
      <c r="AQ716" s="1">
        <v>4253</v>
      </c>
      <c r="AR716" s="1">
        <v>4259</v>
      </c>
      <c r="AS716" s="1">
        <v>4232</v>
      </c>
      <c r="AT716" s="1">
        <v>4251</v>
      </c>
      <c r="AU716" s="1">
        <v>4250</v>
      </c>
      <c r="AV716" s="1">
        <v>4250</v>
      </c>
      <c r="AW716" s="1">
        <v>4130</v>
      </c>
      <c r="AX716" s="1">
        <v>4130</v>
      </c>
      <c r="AY716">
        <f t="shared" si="18"/>
        <v>-101</v>
      </c>
      <c r="AZ716">
        <f t="shared" si="19"/>
        <v>273</v>
      </c>
      <c r="BA716">
        <f t="shared" ca="1" si="25"/>
        <v>-101</v>
      </c>
      <c r="BB716">
        <f t="shared" ca="1" si="20"/>
        <v>254</v>
      </c>
      <c r="BC716">
        <f t="shared" si="21"/>
        <v>-3</v>
      </c>
      <c r="BD716">
        <f t="shared" si="22"/>
        <v>180</v>
      </c>
      <c r="BE716">
        <f t="shared" ca="1" si="23"/>
        <v>-3</v>
      </c>
      <c r="BF716">
        <f t="shared" ca="1" si="24"/>
        <v>180</v>
      </c>
    </row>
    <row r="717" spans="1:58">
      <c r="A717" s="47">
        <v>2011</v>
      </c>
      <c r="B717" s="47">
        <v>3</v>
      </c>
      <c r="C717" s="98">
        <v>40869</v>
      </c>
      <c r="D717">
        <v>11493.72</v>
      </c>
      <c r="E717">
        <v>1188.04</v>
      </c>
      <c r="F717">
        <v>2521.2800000000002</v>
      </c>
      <c r="G717">
        <v>8320</v>
      </c>
      <c r="H717">
        <v>5257</v>
      </c>
      <c r="I717">
        <v>5628</v>
      </c>
      <c r="J717">
        <v>0</v>
      </c>
      <c r="K717">
        <v>0</v>
      </c>
      <c r="L717">
        <v>1694.1</v>
      </c>
      <c r="M717">
        <v>32.774999999999999</v>
      </c>
      <c r="N717">
        <v>1549.8</v>
      </c>
      <c r="O717">
        <v>95.9</v>
      </c>
      <c r="P717">
        <v>588</v>
      </c>
      <c r="Q717">
        <v>1122</v>
      </c>
      <c r="R717">
        <v>11493.72</v>
      </c>
      <c r="S717">
        <v>1188.04</v>
      </c>
      <c r="T717">
        <v>2521.2800000000002</v>
      </c>
      <c r="U717">
        <v>31.97</v>
      </c>
      <c r="V717">
        <v>1.94</v>
      </c>
      <c r="W717">
        <v>0.88</v>
      </c>
      <c r="X717">
        <v>1.31517</v>
      </c>
      <c r="Y717">
        <v>111.48</v>
      </c>
      <c r="Z717">
        <v>76.900000000000006</v>
      </c>
      <c r="AA717">
        <v>75.790000000000006</v>
      </c>
      <c r="AB717">
        <v>106.99</v>
      </c>
      <c r="AC717">
        <v>1854</v>
      </c>
      <c r="AD717">
        <v>0</v>
      </c>
      <c r="AE717">
        <v>0</v>
      </c>
      <c r="AF717">
        <v>0</v>
      </c>
      <c r="AG717">
        <v>0</v>
      </c>
      <c r="AH717">
        <v>0.87</v>
      </c>
      <c r="AI717">
        <v>1.87</v>
      </c>
      <c r="AJ717" s="101">
        <f ca="1">IF(AND(MAX(OFFSET(OFFSET(D716,0,$AJ$6),-$AJ$5,0):OFFSET(D716,0,$AJ$6))&lt;OFFSET(D716,1,$AJ$6)),1,IF(AND(MIN(OFFSET(OFFSET(D716,0,$AJ$6),-$AJ$5,0):OFFSET(D716,0,$AJ$6))&gt;OFFSET(D716,1,$AJ$6)),-1,AJ716))</f>
        <v>1</v>
      </c>
      <c r="AK717" s="101">
        <f ca="1">IF(AND(MAX(OFFSET(U716,-$AK$5,0):U716)&lt;U717),1,IF(AND(MIN(OFFSET(U716,-$AK$5,0):U716)&gt;U717),-1,AK716))</f>
        <v>-1</v>
      </c>
      <c r="AL717" s="101">
        <f ca="1">IF(AND(MAX(OFFSET(AI716,-$AL$5,0):AI716)&lt;AI717),1,IF(AND(MIN(OFFSET(AI716,-$AL$5,0):AI716)&gt;AI717),-1,AL716))</f>
        <v>-1</v>
      </c>
      <c r="AM717" s="101">
        <f ca="1">IF(AND(MAX(OFFSET(V716,-$AM$5,0):V716)&lt;V717),1,IF(AND(MIN(OFFSET(V716,-$AM$5,0):V716)&gt;V717),-1,AM716))</f>
        <v>-1</v>
      </c>
      <c r="AN717" s="101">
        <f ca="1">IF(AND(MAX(OFFSET(AA716,-$AN$5,0):AA716)&lt;AA717),1,IF(AND(MIN(OFFSET(AA716,-$AN$5,0):AA716)&gt;AA717),-1,AN716))</f>
        <v>-1</v>
      </c>
      <c r="AO717" s="101">
        <f ca="1">IF(AND(MAX(OFFSET(Y716,-$AP$5,0):Y716)&lt;Y717),1,IF(AND(MIN(OFFSET(Y716,-$AP$5,0):Y716)&gt;Y717),-1,AO716))</f>
        <v>1</v>
      </c>
      <c r="AP717" s="101">
        <f ca="1">IF(AND(MAX(OFFSET(Z716,-$AP$5,0):Z716)&lt;Z717),1,IF(AND(MIN(OFFSET(Z716,-$AP$5,0):Z716)&gt;Z717),-1,AP716))</f>
        <v>-1</v>
      </c>
      <c r="AQ717" s="1">
        <v>4149</v>
      </c>
      <c r="AR717" s="1">
        <v>4185</v>
      </c>
      <c r="AS717" s="1">
        <v>4135</v>
      </c>
      <c r="AT717" s="1">
        <v>4167</v>
      </c>
      <c r="AU717" s="1">
        <v>4179</v>
      </c>
      <c r="AV717" s="1">
        <v>4222</v>
      </c>
      <c r="AW717" s="1">
        <v>4176</v>
      </c>
      <c r="AX717" s="1">
        <v>4212</v>
      </c>
      <c r="AY717">
        <f t="shared" si="18"/>
        <v>19</v>
      </c>
      <c r="AZ717">
        <f t="shared" si="19"/>
        <v>292</v>
      </c>
      <c r="BA717">
        <f t="shared" ca="1" si="25"/>
        <v>19</v>
      </c>
      <c r="BB717">
        <f t="shared" ca="1" si="20"/>
        <v>273</v>
      </c>
      <c r="BC717">
        <f t="shared" si="21"/>
        <v>30</v>
      </c>
      <c r="BD717">
        <f t="shared" si="22"/>
        <v>210</v>
      </c>
      <c r="BE717">
        <f t="shared" ca="1" si="23"/>
        <v>30</v>
      </c>
      <c r="BF717">
        <f t="shared" ca="1" si="24"/>
        <v>210</v>
      </c>
    </row>
    <row r="718" spans="1:58">
      <c r="A718" s="47">
        <v>2011</v>
      </c>
      <c r="B718" s="47">
        <v>5</v>
      </c>
      <c r="C718" s="98">
        <v>40871</v>
      </c>
      <c r="D718">
        <v>11493.72</v>
      </c>
      <c r="E718">
        <v>1188.04</v>
      </c>
      <c r="F718">
        <v>2521.2800000000002</v>
      </c>
      <c r="G718">
        <v>8160</v>
      </c>
      <c r="H718">
        <v>5112</v>
      </c>
      <c r="I718">
        <v>5436</v>
      </c>
      <c r="J718">
        <v>0</v>
      </c>
      <c r="K718">
        <v>0</v>
      </c>
      <c r="L718">
        <v>1695.5</v>
      </c>
      <c r="M718">
        <v>31.78</v>
      </c>
      <c r="N718">
        <v>1541.7</v>
      </c>
      <c r="O718">
        <v>97.03</v>
      </c>
      <c r="P718">
        <v>588</v>
      </c>
      <c r="Q718">
        <v>1122</v>
      </c>
      <c r="R718">
        <v>11493.72</v>
      </c>
      <c r="S718">
        <v>1188.04</v>
      </c>
      <c r="T718">
        <v>2521.2800000000002</v>
      </c>
      <c r="U718">
        <v>31.97</v>
      </c>
      <c r="V718">
        <v>1.94</v>
      </c>
      <c r="W718">
        <v>0.88</v>
      </c>
      <c r="X718">
        <v>1.31517</v>
      </c>
      <c r="Y718">
        <v>111.16</v>
      </c>
      <c r="Z718">
        <v>76.900000000000006</v>
      </c>
      <c r="AA718">
        <v>75.790000000000006</v>
      </c>
      <c r="AB718">
        <v>107.76</v>
      </c>
      <c r="AC718">
        <v>1830</v>
      </c>
      <c r="AD718">
        <v>0</v>
      </c>
      <c r="AE718">
        <v>0</v>
      </c>
      <c r="AF718">
        <v>0</v>
      </c>
      <c r="AG718">
        <v>0</v>
      </c>
      <c r="AH718">
        <v>0.87</v>
      </c>
      <c r="AI718">
        <v>1.87</v>
      </c>
      <c r="AJ718" s="101">
        <f ca="1">IF(AND(MAX(OFFSET(OFFSET(D717,0,$AJ$6),-$AJ$5,0):OFFSET(D717,0,$AJ$6))&lt;OFFSET(D717,1,$AJ$6)),1,IF(AND(MIN(OFFSET(OFFSET(D717,0,$AJ$6),-$AJ$5,0):OFFSET(D717,0,$AJ$6))&gt;OFFSET(D717,1,$AJ$6)),-1,AJ717))</f>
        <v>1</v>
      </c>
      <c r="AK718" s="101">
        <f ca="1">IF(AND(MAX(OFFSET(U717,-$AK$5,0):U717)&lt;U718),1,IF(AND(MIN(OFFSET(U717,-$AK$5,0):U717)&gt;U718),-1,AK717))</f>
        <v>-1</v>
      </c>
      <c r="AL718" s="101">
        <f ca="1">IF(AND(MAX(OFFSET(AI717,-$AL$5,0):AI717)&lt;AI718),1,IF(AND(MIN(OFFSET(AI717,-$AL$5,0):AI717)&gt;AI718),-1,AL717))</f>
        <v>-1</v>
      </c>
      <c r="AM718" s="101">
        <f ca="1">IF(AND(MAX(OFFSET(V717,-$AM$5,0):V717)&lt;V718),1,IF(AND(MIN(OFFSET(V717,-$AM$5,0):V717)&gt;V718),-1,AM717))</f>
        <v>-1</v>
      </c>
      <c r="AN718" s="101">
        <f ca="1">IF(AND(MAX(OFFSET(AA717,-$AN$5,0):AA717)&lt;AA718),1,IF(AND(MIN(OFFSET(AA717,-$AN$5,0):AA717)&gt;AA718),-1,AN717))</f>
        <v>-1</v>
      </c>
      <c r="AO718" s="101">
        <f ca="1">IF(AND(MAX(OFFSET(Y717,-$AP$5,0):Y717)&lt;Y718),1,IF(AND(MIN(OFFSET(Y717,-$AP$5,0):Y717)&gt;Y718),-1,AO717))</f>
        <v>1</v>
      </c>
      <c r="AP718" s="101">
        <f ca="1">IF(AND(MAX(OFFSET(Z717,-$AP$5,0):Z717)&lt;Z718),1,IF(AND(MIN(OFFSET(Z717,-$AP$5,0):Z717)&gt;Z718),-1,AP717))</f>
        <v>-1</v>
      </c>
      <c r="AQ718" s="1">
        <v>4198</v>
      </c>
      <c r="AR718" s="1">
        <v>4200</v>
      </c>
      <c r="AS718" s="1">
        <v>4182</v>
      </c>
      <c r="AT718" s="1">
        <v>4198</v>
      </c>
      <c r="AU718" s="1">
        <v>4209</v>
      </c>
      <c r="AV718" s="1">
        <v>4221</v>
      </c>
      <c r="AW718" s="1">
        <v>4193</v>
      </c>
      <c r="AX718" s="1">
        <v>4201</v>
      </c>
      <c r="AY718">
        <f t="shared" ref="AY718:AY781" si="26">AQ719-AU718</f>
        <v>-5</v>
      </c>
      <c r="AZ718">
        <f t="shared" ref="AZ718:AZ781" si="27">SUM(AY718,AZ717)</f>
        <v>287</v>
      </c>
      <c r="BA718">
        <f t="shared" ca="1" si="25"/>
        <v>-5</v>
      </c>
      <c r="BB718">
        <f t="shared" ref="BB718:BB781" ca="1" si="28">SUM(BA718,BB717)</f>
        <v>268</v>
      </c>
      <c r="BC718">
        <f t="shared" ref="BC718:BC781" si="29">AU718-AQ718</f>
        <v>11</v>
      </c>
      <c r="BD718">
        <f t="shared" ref="BD718:BD781" si="30">SUM(BC718,BD717)</f>
        <v>221</v>
      </c>
      <c r="BE718">
        <f t="shared" ref="BE718:BE781" ca="1" si="31">IF(AJ717=1,BC718,"")</f>
        <v>11</v>
      </c>
      <c r="BF718">
        <f t="shared" ref="BF718:BF781" ca="1" si="32">SUM(BE718,BF717)</f>
        <v>221</v>
      </c>
    </row>
    <row r="719" spans="1:58">
      <c r="A719" s="47">
        <v>2011</v>
      </c>
      <c r="B719" s="47">
        <v>6</v>
      </c>
      <c r="C719" s="98">
        <v>40872</v>
      </c>
      <c r="D719">
        <v>11231.78</v>
      </c>
      <c r="E719">
        <v>1158.67</v>
      </c>
      <c r="F719">
        <v>2441.5100000000002</v>
      </c>
      <c r="G719">
        <v>8180</v>
      </c>
      <c r="H719">
        <v>5112</v>
      </c>
      <c r="I719">
        <v>5436</v>
      </c>
      <c r="J719">
        <v>0</v>
      </c>
      <c r="K719">
        <v>0</v>
      </c>
      <c r="L719">
        <v>1685.7</v>
      </c>
      <c r="M719">
        <v>31.78</v>
      </c>
      <c r="N719">
        <v>1533.1</v>
      </c>
      <c r="O719">
        <v>96.77</v>
      </c>
      <c r="P719">
        <v>582</v>
      </c>
      <c r="Q719">
        <v>1106</v>
      </c>
      <c r="R719">
        <v>11231.78</v>
      </c>
      <c r="S719">
        <v>1158.67</v>
      </c>
      <c r="T719">
        <v>2441.5100000000002</v>
      </c>
      <c r="U719">
        <v>34.47</v>
      </c>
      <c r="V719">
        <v>1.97</v>
      </c>
      <c r="W719">
        <v>0.94</v>
      </c>
      <c r="X719">
        <v>1.31517</v>
      </c>
      <c r="Y719">
        <v>111.49</v>
      </c>
      <c r="Z719">
        <v>77.12</v>
      </c>
      <c r="AA719">
        <v>75.400000000000006</v>
      </c>
      <c r="AB719">
        <v>106.4</v>
      </c>
      <c r="AC719">
        <v>1807</v>
      </c>
      <c r="AD719">
        <v>0</v>
      </c>
      <c r="AE719">
        <v>0</v>
      </c>
      <c r="AF719">
        <v>0</v>
      </c>
      <c r="AG719">
        <v>0</v>
      </c>
      <c r="AH719">
        <v>0.93</v>
      </c>
      <c r="AI719">
        <v>1.96</v>
      </c>
      <c r="AJ719" s="101">
        <f ca="1">IF(AND(MAX(OFFSET(OFFSET(D718,0,$AJ$6),-$AJ$5,0):OFFSET(D718,0,$AJ$6))&lt;OFFSET(D718,1,$AJ$6)),1,IF(AND(MIN(OFFSET(OFFSET(D718,0,$AJ$6),-$AJ$5,0):OFFSET(D718,0,$AJ$6))&gt;OFFSET(D718,1,$AJ$6)),-1,AJ718))</f>
        <v>1</v>
      </c>
      <c r="AK719" s="101">
        <f ca="1">IF(AND(MAX(OFFSET(U718,-$AK$5,0):U718)&lt;U719),1,IF(AND(MIN(OFFSET(U718,-$AK$5,0):U718)&gt;U719),-1,AK718))</f>
        <v>1</v>
      </c>
      <c r="AL719" s="101">
        <f ca="1">IF(AND(MAX(OFFSET(AI718,-$AL$5,0):AI718)&lt;AI719),1,IF(AND(MIN(OFFSET(AI718,-$AL$5,0):AI718)&gt;AI719),-1,AL718))</f>
        <v>-1</v>
      </c>
      <c r="AM719" s="101">
        <f ca="1">IF(AND(MAX(OFFSET(V718,-$AM$5,0):V718)&lt;V719),1,IF(AND(MIN(OFFSET(V718,-$AM$5,0):V718)&gt;V719),-1,AM718))</f>
        <v>-1</v>
      </c>
      <c r="AN719" s="101">
        <f ca="1">IF(AND(MAX(OFFSET(AA718,-$AN$5,0):AA718)&lt;AA719),1,IF(AND(MIN(OFFSET(AA718,-$AN$5,0):AA718)&gt;AA719),-1,AN718))</f>
        <v>-1</v>
      </c>
      <c r="AO719" s="101">
        <f ca="1">IF(AND(MAX(OFFSET(Y718,-$AP$5,0):Y718)&lt;Y719),1,IF(AND(MIN(OFFSET(Y718,-$AP$5,0):Y718)&gt;Y719),-1,AO718))</f>
        <v>1</v>
      </c>
      <c r="AP719" s="101">
        <f ca="1">IF(AND(MAX(OFFSET(Z718,-$AP$5,0):Z718)&lt;Z719),1,IF(AND(MIN(OFFSET(Z718,-$AP$5,0):Z718)&gt;Z719),-1,AP718))</f>
        <v>-1</v>
      </c>
      <c r="AQ719" s="1">
        <v>4204</v>
      </c>
      <c r="AR719" s="1">
        <v>4221</v>
      </c>
      <c r="AS719" s="1">
        <v>4193</v>
      </c>
      <c r="AT719" s="1">
        <v>4194</v>
      </c>
      <c r="AU719" s="1">
        <v>4184</v>
      </c>
      <c r="AV719" s="1">
        <v>4235</v>
      </c>
      <c r="AW719" s="1">
        <v>4158</v>
      </c>
      <c r="AX719" s="1">
        <v>4200</v>
      </c>
      <c r="AY719">
        <f t="shared" si="26"/>
        <v>46</v>
      </c>
      <c r="AZ719">
        <f t="shared" si="27"/>
        <v>333</v>
      </c>
      <c r="BA719">
        <f t="shared" ca="1" si="25"/>
        <v>46</v>
      </c>
      <c r="BB719">
        <f t="shared" ca="1" si="28"/>
        <v>314</v>
      </c>
      <c r="BC719">
        <f t="shared" si="29"/>
        <v>-20</v>
      </c>
      <c r="BD719">
        <f t="shared" si="30"/>
        <v>201</v>
      </c>
      <c r="BE719">
        <f t="shared" ca="1" si="31"/>
        <v>-20</v>
      </c>
      <c r="BF719">
        <f t="shared" ca="1" si="32"/>
        <v>201</v>
      </c>
    </row>
    <row r="720" spans="1:58">
      <c r="A720" s="47">
        <v>2011</v>
      </c>
      <c r="B720" s="47">
        <v>2</v>
      </c>
      <c r="C720" s="98">
        <v>40875</v>
      </c>
      <c r="D720">
        <v>11523.01</v>
      </c>
      <c r="E720">
        <v>1192.55</v>
      </c>
      <c r="F720">
        <v>2527.34</v>
      </c>
      <c r="G720">
        <v>8310</v>
      </c>
      <c r="H720">
        <v>5302</v>
      </c>
      <c r="I720">
        <v>5726</v>
      </c>
      <c r="J720">
        <v>0</v>
      </c>
      <c r="K720">
        <v>0</v>
      </c>
      <c r="L720">
        <v>1712.4</v>
      </c>
      <c r="M720">
        <v>32.134999999999998</v>
      </c>
      <c r="N720">
        <v>1544.1</v>
      </c>
      <c r="O720">
        <v>97.79</v>
      </c>
      <c r="P720">
        <v>591</v>
      </c>
      <c r="Q720">
        <v>1121</v>
      </c>
      <c r="R720">
        <v>11523.01</v>
      </c>
      <c r="S720">
        <v>1192.55</v>
      </c>
      <c r="T720">
        <v>2527.34</v>
      </c>
      <c r="U720">
        <v>32.130000000000003</v>
      </c>
      <c r="V720">
        <v>1.96</v>
      </c>
      <c r="W720">
        <v>0.92</v>
      </c>
      <c r="X720">
        <v>1.31517</v>
      </c>
      <c r="Y720">
        <v>110.7</v>
      </c>
      <c r="Z720">
        <v>77.56</v>
      </c>
      <c r="AA720">
        <v>77.12</v>
      </c>
      <c r="AB720">
        <v>108.62</v>
      </c>
      <c r="AC720">
        <v>1807</v>
      </c>
      <c r="AD720">
        <v>0</v>
      </c>
      <c r="AE720">
        <v>0</v>
      </c>
      <c r="AF720">
        <v>0</v>
      </c>
      <c r="AG720">
        <v>0</v>
      </c>
      <c r="AH720">
        <v>0.91</v>
      </c>
      <c r="AI720">
        <v>1.95</v>
      </c>
      <c r="AJ720" s="101">
        <f ca="1">IF(AND(MAX(OFFSET(OFFSET(D719,0,$AJ$6),-$AJ$5,0):OFFSET(D719,0,$AJ$6))&lt;OFFSET(D719,1,$AJ$6)),1,IF(AND(MIN(OFFSET(OFFSET(D719,0,$AJ$6),-$AJ$5,0):OFFSET(D719,0,$AJ$6))&gt;OFFSET(D719,1,$AJ$6)),-1,AJ719))</f>
        <v>1</v>
      </c>
      <c r="AK720" s="101">
        <f ca="1">IF(AND(MAX(OFFSET(U719,-$AK$5,0):U719)&lt;U720),1,IF(AND(MIN(OFFSET(U719,-$AK$5,0):U719)&gt;U720),-1,AK719))</f>
        <v>1</v>
      </c>
      <c r="AL720" s="101">
        <f ca="1">IF(AND(MAX(OFFSET(AI719,-$AL$5,0):AI719)&lt;AI720),1,IF(AND(MIN(OFFSET(AI719,-$AL$5,0):AI719)&gt;AI720),-1,AL719))</f>
        <v>-1</v>
      </c>
      <c r="AM720" s="101">
        <f ca="1">IF(AND(MAX(OFFSET(V719,-$AM$5,0):V719)&lt;V720),1,IF(AND(MIN(OFFSET(V719,-$AM$5,0):V719)&gt;V720),-1,AM719))</f>
        <v>-1</v>
      </c>
      <c r="AN720" s="101">
        <f ca="1">IF(AND(MAX(OFFSET(AA719,-$AN$5,0):AA719)&lt;AA720),1,IF(AND(MIN(OFFSET(AA719,-$AN$5,0):AA719)&gt;AA720),-1,AN719))</f>
        <v>1</v>
      </c>
      <c r="AO720" s="101">
        <f ca="1">IF(AND(MAX(OFFSET(Y719,-$AP$5,0):Y719)&lt;Y720),1,IF(AND(MIN(OFFSET(Y719,-$AP$5,0):Y719)&gt;Y720),-1,AO719))</f>
        <v>1</v>
      </c>
      <c r="AP720" s="101">
        <f ca="1">IF(AND(MAX(OFFSET(Z719,-$AP$5,0):Z719)&lt;Z720),1,IF(AND(MIN(OFFSET(Z719,-$AP$5,0):Z719)&gt;Z720),-1,AP719))</f>
        <v>-1</v>
      </c>
      <c r="AQ720" s="1">
        <v>4230</v>
      </c>
      <c r="AR720" s="1">
        <v>4264</v>
      </c>
      <c r="AS720" s="1">
        <v>4223</v>
      </c>
      <c r="AT720" s="1">
        <v>4261</v>
      </c>
      <c r="AU720" s="1">
        <v>4260</v>
      </c>
      <c r="AV720" s="1">
        <v>4312</v>
      </c>
      <c r="AW720" s="1">
        <v>4259</v>
      </c>
      <c r="AX720" s="1">
        <v>4288</v>
      </c>
      <c r="AY720">
        <f t="shared" si="26"/>
        <v>40</v>
      </c>
      <c r="AZ720">
        <f t="shared" si="27"/>
        <v>373</v>
      </c>
      <c r="BA720">
        <f t="shared" ca="1" si="25"/>
        <v>40</v>
      </c>
      <c r="BB720">
        <f t="shared" ca="1" si="28"/>
        <v>354</v>
      </c>
      <c r="BC720">
        <f t="shared" si="29"/>
        <v>30</v>
      </c>
      <c r="BD720">
        <f t="shared" si="30"/>
        <v>231</v>
      </c>
      <c r="BE720">
        <f t="shared" ca="1" si="31"/>
        <v>30</v>
      </c>
      <c r="BF720">
        <f t="shared" ca="1" si="32"/>
        <v>231</v>
      </c>
    </row>
    <row r="721" spans="1:58">
      <c r="A721" s="47">
        <v>2011</v>
      </c>
      <c r="B721" s="47">
        <v>3</v>
      </c>
      <c r="C721" s="98">
        <v>40876</v>
      </c>
      <c r="D721">
        <v>11555.63</v>
      </c>
      <c r="E721">
        <v>1195.19</v>
      </c>
      <c r="F721">
        <v>2515.5100000000002</v>
      </c>
      <c r="G721">
        <v>8480</v>
      </c>
      <c r="H721">
        <v>5316</v>
      </c>
      <c r="I721">
        <v>5789</v>
      </c>
      <c r="J721">
        <v>0</v>
      </c>
      <c r="K721">
        <v>0</v>
      </c>
      <c r="L721">
        <v>1714.8</v>
      </c>
      <c r="M721">
        <v>31.925000000000001</v>
      </c>
      <c r="N721">
        <v>1537.4</v>
      </c>
      <c r="O721">
        <v>99.84</v>
      </c>
      <c r="P721">
        <v>598</v>
      </c>
      <c r="Q721">
        <v>1125</v>
      </c>
      <c r="R721">
        <v>11555.63</v>
      </c>
      <c r="S721">
        <v>1195.19</v>
      </c>
      <c r="T721">
        <v>2515.5100000000002</v>
      </c>
      <c r="U721">
        <v>30.64</v>
      </c>
      <c r="V721">
        <v>2</v>
      </c>
      <c r="W721">
        <v>0.93</v>
      </c>
      <c r="X721">
        <v>1.31517</v>
      </c>
      <c r="Y721">
        <v>110.7</v>
      </c>
      <c r="Z721">
        <v>78</v>
      </c>
      <c r="AA721">
        <v>78.069999999999993</v>
      </c>
      <c r="AB721">
        <v>110.82</v>
      </c>
      <c r="AC721">
        <v>1809</v>
      </c>
      <c r="AD721">
        <v>0</v>
      </c>
      <c r="AE721">
        <v>0</v>
      </c>
      <c r="AF721">
        <v>0</v>
      </c>
      <c r="AG721">
        <v>0</v>
      </c>
      <c r="AH721">
        <v>0.92</v>
      </c>
      <c r="AI721">
        <v>1.99</v>
      </c>
      <c r="AJ721" s="101">
        <f ca="1">IF(AND(MAX(OFFSET(OFFSET(D720,0,$AJ$6),-$AJ$5,0):OFFSET(D720,0,$AJ$6))&lt;OFFSET(D720,1,$AJ$6)),1,IF(AND(MIN(OFFSET(OFFSET(D720,0,$AJ$6),-$AJ$5,0):OFFSET(D720,0,$AJ$6))&gt;OFFSET(D720,1,$AJ$6)),-1,AJ720))</f>
        <v>1</v>
      </c>
      <c r="AK721" s="101">
        <f ca="1">IF(AND(MAX(OFFSET(U720,-$AK$5,0):U720)&lt;U721),1,IF(AND(MIN(OFFSET(U720,-$AK$5,0):U720)&gt;U721),-1,AK720))</f>
        <v>-1</v>
      </c>
      <c r="AL721" s="101">
        <f ca="1">IF(AND(MAX(OFFSET(AI720,-$AL$5,0):AI720)&lt;AI721),1,IF(AND(MIN(OFFSET(AI720,-$AL$5,0):AI720)&gt;AI721),-1,AL720))</f>
        <v>-1</v>
      </c>
      <c r="AM721" s="101">
        <f ca="1">IF(AND(MAX(OFFSET(V720,-$AM$5,0):V720)&lt;V721),1,IF(AND(MIN(OFFSET(V720,-$AM$5,0):V720)&gt;V721),-1,AM720))</f>
        <v>-1</v>
      </c>
      <c r="AN721" s="101">
        <f ca="1">IF(AND(MAX(OFFSET(AA720,-$AN$5,0):AA720)&lt;AA721),1,IF(AND(MIN(OFFSET(AA720,-$AN$5,0):AA720)&gt;AA721),-1,AN720))</f>
        <v>1</v>
      </c>
      <c r="AO721" s="101">
        <f ca="1">IF(AND(MAX(OFFSET(Y720,-$AP$5,0):Y720)&lt;Y721),1,IF(AND(MIN(OFFSET(Y720,-$AP$5,0):Y720)&gt;Y721),-1,AO720))</f>
        <v>1</v>
      </c>
      <c r="AP721" s="101">
        <f ca="1">IF(AND(MAX(OFFSET(Z720,-$AP$5,0):Z720)&lt;Z721),1,IF(AND(MIN(OFFSET(Z720,-$AP$5,0):Z720)&gt;Z721),-1,AP720))</f>
        <v>1</v>
      </c>
      <c r="AQ721" s="1">
        <v>4300</v>
      </c>
      <c r="AR721" s="1">
        <v>4304</v>
      </c>
      <c r="AS721" s="1">
        <v>4286</v>
      </c>
      <c r="AT721" s="1">
        <v>4292</v>
      </c>
      <c r="AU721" s="1">
        <v>4286</v>
      </c>
      <c r="AV721" s="1">
        <v>4299</v>
      </c>
      <c r="AW721" s="1">
        <v>4262</v>
      </c>
      <c r="AX721" s="1">
        <v>4293</v>
      </c>
      <c r="AY721">
        <f t="shared" si="26"/>
        <v>22</v>
      </c>
      <c r="AZ721">
        <f t="shared" si="27"/>
        <v>395</v>
      </c>
      <c r="BA721">
        <f t="shared" ref="BA721:BA784" ca="1" si="33">IF(AJ720=1,AY721,"")</f>
        <v>22</v>
      </c>
      <c r="BB721">
        <f t="shared" ca="1" si="28"/>
        <v>376</v>
      </c>
      <c r="BC721">
        <f t="shared" si="29"/>
        <v>-14</v>
      </c>
      <c r="BD721">
        <f t="shared" si="30"/>
        <v>217</v>
      </c>
      <c r="BE721">
        <f t="shared" ca="1" si="31"/>
        <v>-14</v>
      </c>
      <c r="BF721">
        <f t="shared" ca="1" si="32"/>
        <v>217</v>
      </c>
    </row>
    <row r="722" spans="1:58">
      <c r="A722" s="47">
        <v>2011</v>
      </c>
      <c r="B722" s="47">
        <v>4</v>
      </c>
      <c r="C722" s="98">
        <v>40877</v>
      </c>
      <c r="D722">
        <v>12045.68</v>
      </c>
      <c r="E722">
        <v>1246.96</v>
      </c>
      <c r="F722">
        <v>2620.34</v>
      </c>
      <c r="G722">
        <v>8420</v>
      </c>
      <c r="H722">
        <v>5541</v>
      </c>
      <c r="I722">
        <v>6127</v>
      </c>
      <c r="J722">
        <v>0</v>
      </c>
      <c r="K722">
        <v>0</v>
      </c>
      <c r="L722">
        <v>1743.9</v>
      </c>
      <c r="M722">
        <v>32.884999999999998</v>
      </c>
      <c r="N722">
        <v>1558.1</v>
      </c>
      <c r="O722">
        <v>100.23</v>
      </c>
      <c r="P722">
        <v>601</v>
      </c>
      <c r="Q722">
        <v>1131</v>
      </c>
      <c r="R722">
        <v>12045.68</v>
      </c>
      <c r="S722">
        <v>1246.96</v>
      </c>
      <c r="T722">
        <v>2620.34</v>
      </c>
      <c r="U722">
        <v>27.8</v>
      </c>
      <c r="V722">
        <v>2.0699999999999998</v>
      </c>
      <c r="W722">
        <v>0.95</v>
      </c>
      <c r="X722">
        <v>1.31517</v>
      </c>
      <c r="Y722">
        <v>109.69</v>
      </c>
      <c r="Z722">
        <v>77.94</v>
      </c>
      <c r="AA722">
        <v>79.75</v>
      </c>
      <c r="AB722">
        <v>110.29</v>
      </c>
      <c r="AC722">
        <v>1828</v>
      </c>
      <c r="AD722">
        <v>0</v>
      </c>
      <c r="AE722">
        <v>0</v>
      </c>
      <c r="AF722">
        <v>0</v>
      </c>
      <c r="AG722">
        <v>0</v>
      </c>
      <c r="AH722">
        <v>0.95</v>
      </c>
      <c r="AI722">
        <v>2.06</v>
      </c>
      <c r="AJ722" s="101">
        <f ca="1">IF(AND(MAX(OFFSET(OFFSET(D721,0,$AJ$6),-$AJ$5,0):OFFSET(D721,0,$AJ$6))&lt;OFFSET(D721,1,$AJ$6)),1,IF(AND(MIN(OFFSET(OFFSET(D721,0,$AJ$6),-$AJ$5,0):OFFSET(D721,0,$AJ$6))&gt;OFFSET(D721,1,$AJ$6)),-1,AJ721))</f>
        <v>1</v>
      </c>
      <c r="AK722" s="101">
        <f ca="1">IF(AND(MAX(OFFSET(U721,-$AK$5,0):U721)&lt;U722),1,IF(AND(MIN(OFFSET(U721,-$AK$5,0):U721)&gt;U722),-1,AK721))</f>
        <v>-1</v>
      </c>
      <c r="AL722" s="101">
        <f ca="1">IF(AND(MAX(OFFSET(AI721,-$AL$5,0):AI721)&lt;AI722),1,IF(AND(MIN(OFFSET(AI721,-$AL$5,0):AI721)&gt;AI722),-1,AL721))</f>
        <v>1</v>
      </c>
      <c r="AM722" s="101">
        <f ca="1">IF(AND(MAX(OFFSET(V721,-$AM$5,0):V721)&lt;V722),1,IF(AND(MIN(OFFSET(V721,-$AM$5,0):V721)&gt;V722),-1,AM721))</f>
        <v>-1</v>
      </c>
      <c r="AN722" s="101">
        <f ca="1">IF(AND(MAX(OFFSET(AA721,-$AN$5,0):AA721)&lt;AA722),1,IF(AND(MIN(OFFSET(AA721,-$AN$5,0):AA721)&gt;AA722),-1,AN721))</f>
        <v>1</v>
      </c>
      <c r="AO722" s="101">
        <f ca="1">IF(AND(MAX(OFFSET(Y721,-$AP$5,0):Y721)&lt;Y722),1,IF(AND(MIN(OFFSET(Y721,-$AP$5,0):Y721)&gt;Y722),-1,AO721))</f>
        <v>-1</v>
      </c>
      <c r="AP722" s="101">
        <f ca="1">IF(AND(MAX(OFFSET(Z721,-$AP$5,0):Z721)&lt;Z722),1,IF(AND(MIN(OFFSET(Z721,-$AP$5,0):Z721)&gt;Z722),-1,AP721))</f>
        <v>1</v>
      </c>
      <c r="AQ722" s="1">
        <v>4308</v>
      </c>
      <c r="AR722" s="1">
        <v>4330</v>
      </c>
      <c r="AS722" s="1">
        <v>4305</v>
      </c>
      <c r="AT722" s="1">
        <v>4310</v>
      </c>
      <c r="AU722" s="1">
        <v>4292</v>
      </c>
      <c r="AV722" s="1">
        <v>4372</v>
      </c>
      <c r="AW722" s="1">
        <v>4267</v>
      </c>
      <c r="AX722" s="1">
        <v>4349</v>
      </c>
      <c r="AY722">
        <f t="shared" si="26"/>
        <v>71</v>
      </c>
      <c r="AZ722">
        <f t="shared" si="27"/>
        <v>466</v>
      </c>
      <c r="BA722">
        <f t="shared" ca="1" si="33"/>
        <v>71</v>
      </c>
      <c r="BB722">
        <f t="shared" ca="1" si="28"/>
        <v>447</v>
      </c>
      <c r="BC722">
        <f t="shared" si="29"/>
        <v>-16</v>
      </c>
      <c r="BD722">
        <f t="shared" si="30"/>
        <v>201</v>
      </c>
      <c r="BE722">
        <f t="shared" ca="1" si="31"/>
        <v>-16</v>
      </c>
      <c r="BF722">
        <f t="shared" ca="1" si="32"/>
        <v>201</v>
      </c>
    </row>
    <row r="723" spans="1:58">
      <c r="A723" s="47">
        <v>2011</v>
      </c>
      <c r="B723" s="47">
        <v>5</v>
      </c>
      <c r="C723" s="98">
        <v>40878</v>
      </c>
      <c r="D723">
        <v>12020.03</v>
      </c>
      <c r="E723">
        <v>1244.58</v>
      </c>
      <c r="F723">
        <v>2626.2</v>
      </c>
      <c r="G723">
        <v>8600</v>
      </c>
      <c r="H723">
        <v>5500</v>
      </c>
      <c r="I723">
        <v>6060</v>
      </c>
      <c r="J723">
        <v>0</v>
      </c>
      <c r="K723">
        <v>0</v>
      </c>
      <c r="L723">
        <v>1743.1</v>
      </c>
      <c r="M723">
        <v>33.094999999999999</v>
      </c>
      <c r="N723">
        <v>1562.3</v>
      </c>
      <c r="O723">
        <v>100.21</v>
      </c>
      <c r="P723">
        <v>594</v>
      </c>
      <c r="Q723">
        <v>1128</v>
      </c>
      <c r="R723">
        <v>12020.03</v>
      </c>
      <c r="S723">
        <v>1244.58</v>
      </c>
      <c r="T723">
        <v>2626.2</v>
      </c>
      <c r="U723">
        <v>27.41</v>
      </c>
      <c r="V723">
        <v>2.12</v>
      </c>
      <c r="W723">
        <v>0.97</v>
      </c>
      <c r="X723">
        <v>1.31517</v>
      </c>
      <c r="Y723">
        <v>109.03</v>
      </c>
      <c r="Z723">
        <v>77.62</v>
      </c>
      <c r="AA723">
        <v>79.41</v>
      </c>
      <c r="AB723">
        <v>108.92</v>
      </c>
      <c r="AC723">
        <v>1846</v>
      </c>
      <c r="AD723">
        <v>0</v>
      </c>
      <c r="AE723">
        <v>0</v>
      </c>
      <c r="AF723">
        <v>0</v>
      </c>
      <c r="AG723">
        <v>0</v>
      </c>
      <c r="AH723">
        <v>0.97</v>
      </c>
      <c r="AI723">
        <v>2.11</v>
      </c>
      <c r="AJ723" s="101">
        <f ca="1">IF(AND(MAX(OFFSET(OFFSET(D722,0,$AJ$6),-$AJ$5,0):OFFSET(D722,0,$AJ$6))&lt;OFFSET(D722,1,$AJ$6)),1,IF(AND(MIN(OFFSET(OFFSET(D722,0,$AJ$6),-$AJ$5,0):OFFSET(D722,0,$AJ$6))&gt;OFFSET(D722,1,$AJ$6)),-1,AJ722))</f>
        <v>1</v>
      </c>
      <c r="AK723" s="101">
        <f ca="1">IF(AND(MAX(OFFSET(U722,-$AK$5,0):U722)&lt;U723),1,IF(AND(MIN(OFFSET(U722,-$AK$5,0):U722)&gt;U723),-1,AK722))</f>
        <v>-1</v>
      </c>
      <c r="AL723" s="101">
        <f ca="1">IF(AND(MAX(OFFSET(AI722,-$AL$5,0):AI722)&lt;AI723),1,IF(AND(MIN(OFFSET(AI722,-$AL$5,0):AI722)&gt;AI723),-1,AL722))</f>
        <v>1</v>
      </c>
      <c r="AM723" s="101">
        <f ca="1">IF(AND(MAX(OFFSET(V722,-$AM$5,0):V722)&lt;V723),1,IF(AND(MIN(OFFSET(V722,-$AM$5,0):V722)&gt;V723),-1,AM722))</f>
        <v>-1</v>
      </c>
      <c r="AN723" s="101">
        <f ca="1">IF(AND(MAX(OFFSET(AA722,-$AN$5,0):AA722)&lt;AA723),1,IF(AND(MIN(OFFSET(AA722,-$AN$5,0):AA722)&gt;AA723),-1,AN722))</f>
        <v>1</v>
      </c>
      <c r="AO723" s="101">
        <f ca="1">IF(AND(MAX(OFFSET(Y722,-$AP$5,0):Y722)&lt;Y723),1,IF(AND(MIN(OFFSET(Y722,-$AP$5,0):Y722)&gt;Y723),-1,AO722))</f>
        <v>-1</v>
      </c>
      <c r="AP723" s="101">
        <f ca="1">IF(AND(MAX(OFFSET(Z722,-$AP$5,0):Z722)&lt;Z723),1,IF(AND(MIN(OFFSET(Z722,-$AP$5,0):Z722)&gt;Z723),-1,AP722))</f>
        <v>1</v>
      </c>
      <c r="AQ723" s="1">
        <v>4363</v>
      </c>
      <c r="AR723" s="1">
        <v>4372</v>
      </c>
      <c r="AS723" s="1">
        <v>4356</v>
      </c>
      <c r="AT723" s="1">
        <v>4361</v>
      </c>
      <c r="AU723" s="1">
        <v>4355</v>
      </c>
      <c r="AV723" s="1">
        <v>4388</v>
      </c>
      <c r="AW723" s="1">
        <v>4336</v>
      </c>
      <c r="AX723" s="1">
        <v>4360</v>
      </c>
      <c r="AY723">
        <f t="shared" si="26"/>
        <v>11</v>
      </c>
      <c r="AZ723">
        <f t="shared" si="27"/>
        <v>477</v>
      </c>
      <c r="BA723">
        <f t="shared" ca="1" si="33"/>
        <v>11</v>
      </c>
      <c r="BB723">
        <f t="shared" ca="1" si="28"/>
        <v>458</v>
      </c>
      <c r="BC723">
        <f t="shared" si="29"/>
        <v>-8</v>
      </c>
      <c r="BD723">
        <f t="shared" si="30"/>
        <v>193</v>
      </c>
      <c r="BE723">
        <f t="shared" ca="1" si="31"/>
        <v>-8</v>
      </c>
      <c r="BF723">
        <f t="shared" ca="1" si="32"/>
        <v>193</v>
      </c>
    </row>
    <row r="724" spans="1:58">
      <c r="A724" s="47">
        <v>2011</v>
      </c>
      <c r="B724" s="47">
        <v>6</v>
      </c>
      <c r="C724" s="98">
        <v>40879</v>
      </c>
      <c r="D724">
        <v>12019.42</v>
      </c>
      <c r="E724">
        <v>1244.28</v>
      </c>
      <c r="F724">
        <v>2626.93</v>
      </c>
      <c r="G724">
        <v>8660</v>
      </c>
      <c r="H724">
        <v>5500</v>
      </c>
      <c r="I724">
        <v>6060</v>
      </c>
      <c r="J724">
        <v>0</v>
      </c>
      <c r="K724">
        <v>0</v>
      </c>
      <c r="L724">
        <v>1751.3</v>
      </c>
      <c r="M724">
        <v>32.585000000000001</v>
      </c>
      <c r="N724">
        <v>1548.5</v>
      </c>
      <c r="O724">
        <v>100.96</v>
      </c>
      <c r="P724">
        <v>595</v>
      </c>
      <c r="Q724">
        <v>1135</v>
      </c>
      <c r="R724">
        <v>12019.42</v>
      </c>
      <c r="S724">
        <v>1244.28</v>
      </c>
      <c r="T724">
        <v>2626.93</v>
      </c>
      <c r="U724">
        <v>27.52</v>
      </c>
      <c r="V724">
        <v>2.04</v>
      </c>
      <c r="W724">
        <v>0.92</v>
      </c>
      <c r="X724">
        <v>1.31517</v>
      </c>
      <c r="Y724">
        <v>108.7</v>
      </c>
      <c r="Z724">
        <v>77.72</v>
      </c>
      <c r="AA724">
        <v>79.650000000000006</v>
      </c>
      <c r="AB724">
        <v>109.68</v>
      </c>
      <c r="AC724">
        <v>1866</v>
      </c>
      <c r="AD724">
        <v>0</v>
      </c>
      <c r="AE724">
        <v>0</v>
      </c>
      <c r="AF724">
        <v>0</v>
      </c>
      <c r="AG724">
        <v>0</v>
      </c>
      <c r="AH724">
        <v>0.92</v>
      </c>
      <c r="AI724">
        <v>2.04</v>
      </c>
      <c r="AJ724" s="101">
        <f ca="1">IF(AND(MAX(OFFSET(OFFSET(D723,0,$AJ$6),-$AJ$5,0):OFFSET(D723,0,$AJ$6))&lt;OFFSET(D723,1,$AJ$6)),1,IF(AND(MIN(OFFSET(OFFSET(D723,0,$AJ$6),-$AJ$5,0):OFFSET(D723,0,$AJ$6))&gt;OFFSET(D723,1,$AJ$6)),-1,AJ723))</f>
        <v>1</v>
      </c>
      <c r="AK724" s="101">
        <f ca="1">IF(AND(MAX(OFFSET(U723,-$AK$5,0):U723)&lt;U724),1,IF(AND(MIN(OFFSET(U723,-$AK$5,0):U723)&gt;U724),-1,AK723))</f>
        <v>-1</v>
      </c>
      <c r="AL724" s="101">
        <f ca="1">IF(AND(MAX(OFFSET(AI723,-$AL$5,0):AI723)&lt;AI724),1,IF(AND(MIN(OFFSET(AI723,-$AL$5,0):AI723)&gt;AI724),-1,AL723))</f>
        <v>1</v>
      </c>
      <c r="AM724" s="101">
        <f ca="1">IF(AND(MAX(OFFSET(V723,-$AM$5,0):V723)&lt;V724),1,IF(AND(MIN(OFFSET(V723,-$AM$5,0):V723)&gt;V724),-1,AM723))</f>
        <v>-1</v>
      </c>
      <c r="AN724" s="101">
        <f ca="1">IF(AND(MAX(OFFSET(AA723,-$AN$5,0):AA723)&lt;AA724),1,IF(AND(MIN(OFFSET(AA723,-$AN$5,0):AA723)&gt;AA724),-1,AN723))</f>
        <v>1</v>
      </c>
      <c r="AO724" s="101">
        <f ca="1">IF(AND(MAX(OFFSET(Y723,-$AP$5,0):Y723)&lt;Y724),1,IF(AND(MIN(OFFSET(Y723,-$AP$5,0):Y723)&gt;Y724),-1,AO723))</f>
        <v>-1</v>
      </c>
      <c r="AP724" s="101">
        <f ca="1">IF(AND(MAX(OFFSET(Z723,-$AP$5,0):Z723)&lt;Z724),1,IF(AND(MIN(OFFSET(Z723,-$AP$5,0):Z723)&gt;Z724),-1,AP723))</f>
        <v>1</v>
      </c>
      <c r="AQ724" s="1">
        <v>4366</v>
      </c>
      <c r="AR724" s="1">
        <v>4373</v>
      </c>
      <c r="AS724" s="1">
        <v>4355</v>
      </c>
      <c r="AT724" s="1">
        <v>4372</v>
      </c>
      <c r="AU724" s="1">
        <v>4372</v>
      </c>
      <c r="AV724" s="1">
        <v>4422</v>
      </c>
      <c r="AW724" s="1">
        <v>4367</v>
      </c>
      <c r="AX724" s="1">
        <v>4387</v>
      </c>
      <c r="AY724">
        <f t="shared" si="26"/>
        <v>35</v>
      </c>
      <c r="AZ724">
        <f t="shared" si="27"/>
        <v>512</v>
      </c>
      <c r="BA724">
        <f t="shared" ca="1" si="33"/>
        <v>35</v>
      </c>
      <c r="BB724">
        <f t="shared" ca="1" si="28"/>
        <v>493</v>
      </c>
      <c r="BC724">
        <f t="shared" si="29"/>
        <v>6</v>
      </c>
      <c r="BD724">
        <f t="shared" si="30"/>
        <v>199</v>
      </c>
      <c r="BE724">
        <f t="shared" ca="1" si="31"/>
        <v>6</v>
      </c>
      <c r="BF724">
        <f t="shared" ca="1" si="32"/>
        <v>199</v>
      </c>
    </row>
    <row r="725" spans="1:58">
      <c r="A725" s="47">
        <v>2011</v>
      </c>
      <c r="B725" s="47">
        <v>2</v>
      </c>
      <c r="C725" s="98">
        <v>40882</v>
      </c>
      <c r="D725">
        <v>12097.83</v>
      </c>
      <c r="E725">
        <v>1257.08</v>
      </c>
      <c r="F725">
        <v>2655.76</v>
      </c>
      <c r="G725">
        <v>8680</v>
      </c>
      <c r="H725">
        <v>5541</v>
      </c>
      <c r="I725">
        <v>6060</v>
      </c>
      <c r="J725">
        <v>0</v>
      </c>
      <c r="K725">
        <v>0</v>
      </c>
      <c r="L725">
        <v>1725.4</v>
      </c>
      <c r="M725">
        <v>32.024999999999999</v>
      </c>
      <c r="N725">
        <v>1523.5</v>
      </c>
      <c r="O725">
        <v>100.67</v>
      </c>
      <c r="P725">
        <v>591</v>
      </c>
      <c r="Q725">
        <v>1126</v>
      </c>
      <c r="R725">
        <v>12097.83</v>
      </c>
      <c r="S725">
        <v>1257.08</v>
      </c>
      <c r="T725">
        <v>2655.76</v>
      </c>
      <c r="U725">
        <v>27.84</v>
      </c>
      <c r="V725">
        <v>2.0499999999999998</v>
      </c>
      <c r="W725">
        <v>0.94</v>
      </c>
      <c r="X725">
        <v>1.31517</v>
      </c>
      <c r="Y725">
        <v>108.96</v>
      </c>
      <c r="Z725">
        <v>78.03</v>
      </c>
      <c r="AA725">
        <v>79.760000000000005</v>
      </c>
      <c r="AB725">
        <v>109.3</v>
      </c>
      <c r="AC725">
        <v>1866</v>
      </c>
      <c r="AD725">
        <v>0</v>
      </c>
      <c r="AE725">
        <v>0</v>
      </c>
      <c r="AF725">
        <v>0</v>
      </c>
      <c r="AG725">
        <v>0</v>
      </c>
      <c r="AH725">
        <v>0.93</v>
      </c>
      <c r="AI725">
        <v>2.0499999999999998</v>
      </c>
      <c r="AJ725" s="101">
        <f ca="1">IF(AND(MAX(OFFSET(OFFSET(D724,0,$AJ$6),-$AJ$5,0):OFFSET(D724,0,$AJ$6))&lt;OFFSET(D724,1,$AJ$6)),1,IF(AND(MIN(OFFSET(OFFSET(D724,0,$AJ$6),-$AJ$5,0):OFFSET(D724,0,$AJ$6))&gt;OFFSET(D724,1,$AJ$6)),-1,AJ724))</f>
        <v>1</v>
      </c>
      <c r="AK725" s="101">
        <f ca="1">IF(AND(MAX(OFFSET(U724,-$AK$5,0):U724)&lt;U725),1,IF(AND(MIN(OFFSET(U724,-$AK$5,0):U724)&gt;U725),-1,AK724))</f>
        <v>1</v>
      </c>
      <c r="AL725" s="101">
        <f ca="1">IF(AND(MAX(OFFSET(AI724,-$AL$5,0):AI724)&lt;AI725),1,IF(AND(MIN(OFFSET(AI724,-$AL$5,0):AI724)&gt;AI725),-1,AL724))</f>
        <v>1</v>
      </c>
      <c r="AM725" s="101">
        <f ca="1">IF(AND(MAX(OFFSET(V724,-$AM$5,0):V724)&lt;V725),1,IF(AND(MIN(OFFSET(V724,-$AM$5,0):V724)&gt;V725),-1,AM724))</f>
        <v>-1</v>
      </c>
      <c r="AN725" s="101">
        <f ca="1">IF(AND(MAX(OFFSET(AA724,-$AN$5,0):AA724)&lt;AA725),1,IF(AND(MIN(OFFSET(AA724,-$AN$5,0):AA724)&gt;AA725),-1,AN724))</f>
        <v>1</v>
      </c>
      <c r="AO725" s="101">
        <f ca="1">IF(AND(MAX(OFFSET(Y724,-$AP$5,0):Y724)&lt;Y725),1,IF(AND(MIN(OFFSET(Y724,-$AP$5,0):Y724)&gt;Y725),-1,AO724))</f>
        <v>-1</v>
      </c>
      <c r="AP725" s="101">
        <f ca="1">IF(AND(MAX(OFFSET(Z724,-$AP$5,0):Z724)&lt;Z725),1,IF(AND(MIN(OFFSET(Z724,-$AP$5,0):Z724)&gt;Z725),-1,AP724))</f>
        <v>1</v>
      </c>
      <c r="AQ725" s="1">
        <v>4407</v>
      </c>
      <c r="AR725" s="1">
        <v>4409</v>
      </c>
      <c r="AS725" s="1">
        <v>4373</v>
      </c>
      <c r="AT725" s="1">
        <v>4381</v>
      </c>
      <c r="AU725" s="1">
        <v>4379</v>
      </c>
      <c r="AV725" s="1">
        <v>4380</v>
      </c>
      <c r="AW725" s="1">
        <v>4310</v>
      </c>
      <c r="AX725" s="1">
        <v>4317</v>
      </c>
      <c r="AY725">
        <f t="shared" si="26"/>
        <v>-70</v>
      </c>
      <c r="AZ725">
        <f t="shared" si="27"/>
        <v>442</v>
      </c>
      <c r="BA725">
        <f t="shared" ca="1" si="33"/>
        <v>-70</v>
      </c>
      <c r="BB725">
        <f t="shared" ca="1" si="28"/>
        <v>423</v>
      </c>
      <c r="BC725">
        <f t="shared" si="29"/>
        <v>-28</v>
      </c>
      <c r="BD725">
        <f t="shared" si="30"/>
        <v>171</v>
      </c>
      <c r="BE725">
        <f t="shared" ca="1" si="31"/>
        <v>-28</v>
      </c>
      <c r="BF725">
        <f t="shared" ca="1" si="32"/>
        <v>171</v>
      </c>
    </row>
    <row r="726" spans="1:58">
      <c r="A726" s="47">
        <v>2011</v>
      </c>
      <c r="B726" s="47">
        <v>3</v>
      </c>
      <c r="C726" s="98">
        <v>40883</v>
      </c>
      <c r="D726">
        <v>12150.13</v>
      </c>
      <c r="E726">
        <v>1258.47</v>
      </c>
      <c r="F726">
        <v>2649.56</v>
      </c>
      <c r="G726">
        <v>8580</v>
      </c>
      <c r="H726">
        <v>5588</v>
      </c>
      <c r="I726">
        <v>6070</v>
      </c>
      <c r="J726">
        <v>0</v>
      </c>
      <c r="K726">
        <v>0</v>
      </c>
      <c r="L726">
        <v>1731.4</v>
      </c>
      <c r="M726">
        <v>31.795000000000002</v>
      </c>
      <c r="N726">
        <v>1527.4</v>
      </c>
      <c r="O726">
        <v>101.07</v>
      </c>
      <c r="P726">
        <v>596</v>
      </c>
      <c r="Q726">
        <v>1129</v>
      </c>
      <c r="R726">
        <v>12150.13</v>
      </c>
      <c r="S726">
        <v>1258.47</v>
      </c>
      <c r="T726">
        <v>2649.56</v>
      </c>
      <c r="U726">
        <v>28.13</v>
      </c>
      <c r="V726">
        <v>2.09</v>
      </c>
      <c r="W726">
        <v>0.94</v>
      </c>
      <c r="X726">
        <v>1.31517</v>
      </c>
      <c r="Y726">
        <v>107.57</v>
      </c>
      <c r="Z726">
        <v>77.819999999999993</v>
      </c>
      <c r="AA726">
        <v>79.62</v>
      </c>
      <c r="AB726">
        <v>110.2</v>
      </c>
      <c r="AC726">
        <v>1856</v>
      </c>
      <c r="AD726">
        <v>0</v>
      </c>
      <c r="AE726">
        <v>0</v>
      </c>
      <c r="AF726">
        <v>0</v>
      </c>
      <c r="AG726">
        <v>0</v>
      </c>
      <c r="AH726">
        <v>0.94</v>
      </c>
      <c r="AI726">
        <v>2.09</v>
      </c>
      <c r="AJ726" s="101">
        <f ca="1">IF(AND(MAX(OFFSET(OFFSET(D725,0,$AJ$6),-$AJ$5,0):OFFSET(D725,0,$AJ$6))&lt;OFFSET(D725,1,$AJ$6)),1,IF(AND(MIN(OFFSET(OFFSET(D725,0,$AJ$6),-$AJ$5,0):OFFSET(D725,0,$AJ$6))&gt;OFFSET(D725,1,$AJ$6)),-1,AJ725))</f>
        <v>1</v>
      </c>
      <c r="AK726" s="101">
        <f ca="1">IF(AND(MAX(OFFSET(U725,-$AK$5,0):U725)&lt;U726),1,IF(AND(MIN(OFFSET(U725,-$AK$5,0):U725)&gt;U726),-1,AK725))</f>
        <v>1</v>
      </c>
      <c r="AL726" s="101">
        <f ca="1">IF(AND(MAX(OFFSET(AI725,-$AL$5,0):AI725)&lt;AI726),1,IF(AND(MIN(OFFSET(AI725,-$AL$5,0):AI725)&gt;AI726),-1,AL725))</f>
        <v>1</v>
      </c>
      <c r="AM726" s="101">
        <f ca="1">IF(AND(MAX(OFFSET(V725,-$AM$5,0):V725)&lt;V726),1,IF(AND(MIN(OFFSET(V725,-$AM$5,0):V725)&gt;V726),-1,AM725))</f>
        <v>-1</v>
      </c>
      <c r="AN726" s="101">
        <f ca="1">IF(AND(MAX(OFFSET(AA725,-$AN$5,0):AA725)&lt;AA726),1,IF(AND(MIN(OFFSET(AA725,-$AN$5,0):AA725)&gt;AA726),-1,AN725))</f>
        <v>1</v>
      </c>
      <c r="AO726" s="101">
        <f ca="1">IF(AND(MAX(OFFSET(Y725,-$AP$5,0):Y725)&lt;Y726),1,IF(AND(MIN(OFFSET(Y725,-$AP$5,0):Y725)&gt;Y726),-1,AO725))</f>
        <v>-1</v>
      </c>
      <c r="AP726" s="101">
        <f ca="1">IF(AND(MAX(OFFSET(Z725,-$AP$5,0):Z725)&lt;Z726),1,IF(AND(MIN(OFFSET(Z725,-$AP$5,0):Z725)&gt;Z726),-1,AP725))</f>
        <v>1</v>
      </c>
      <c r="AQ726" s="1">
        <v>4309</v>
      </c>
      <c r="AR726" s="1">
        <v>4316</v>
      </c>
      <c r="AS726" s="1">
        <v>4275</v>
      </c>
      <c r="AT726" s="1">
        <v>4294</v>
      </c>
      <c r="AU726" s="1">
        <v>4293</v>
      </c>
      <c r="AV726" s="1">
        <v>4323</v>
      </c>
      <c r="AW726" s="1">
        <v>4265</v>
      </c>
      <c r="AX726" s="1">
        <v>4319</v>
      </c>
      <c r="AY726">
        <f t="shared" si="26"/>
        <v>32</v>
      </c>
      <c r="AZ726">
        <f t="shared" si="27"/>
        <v>474</v>
      </c>
      <c r="BA726">
        <f t="shared" ca="1" si="33"/>
        <v>32</v>
      </c>
      <c r="BB726">
        <f t="shared" ca="1" si="28"/>
        <v>455</v>
      </c>
      <c r="BC726">
        <f t="shared" si="29"/>
        <v>-16</v>
      </c>
      <c r="BD726">
        <f t="shared" si="30"/>
        <v>155</v>
      </c>
      <c r="BE726">
        <f t="shared" ca="1" si="31"/>
        <v>-16</v>
      </c>
      <c r="BF726">
        <f t="shared" ca="1" si="32"/>
        <v>155</v>
      </c>
    </row>
    <row r="727" spans="1:58">
      <c r="A727" s="47">
        <v>2011</v>
      </c>
      <c r="B727" s="47">
        <v>4</v>
      </c>
      <c r="C727" s="98">
        <v>40884</v>
      </c>
      <c r="D727">
        <v>12196.37</v>
      </c>
      <c r="E727">
        <v>1261.01</v>
      </c>
      <c r="F727">
        <v>2649.21</v>
      </c>
      <c r="G727">
        <v>8680</v>
      </c>
      <c r="H727">
        <v>5588</v>
      </c>
      <c r="I727">
        <v>6047</v>
      </c>
      <c r="J727">
        <v>0</v>
      </c>
      <c r="K727">
        <v>0</v>
      </c>
      <c r="L727">
        <v>1745.8</v>
      </c>
      <c r="M727">
        <v>32.384999999999998</v>
      </c>
      <c r="N727">
        <v>1527.4</v>
      </c>
      <c r="O727">
        <v>100.56</v>
      </c>
      <c r="P727">
        <v>592</v>
      </c>
      <c r="Q727">
        <v>1131</v>
      </c>
      <c r="R727">
        <v>12196.37</v>
      </c>
      <c r="S727">
        <v>1261.01</v>
      </c>
      <c r="T727">
        <v>2649.21</v>
      </c>
      <c r="U727">
        <v>28.67</v>
      </c>
      <c r="V727">
        <v>2.02</v>
      </c>
      <c r="W727">
        <v>0.88</v>
      </c>
      <c r="X727">
        <v>1.31517</v>
      </c>
      <c r="Y727">
        <v>106</v>
      </c>
      <c r="Z727">
        <v>77.72</v>
      </c>
      <c r="AA727">
        <v>79.87</v>
      </c>
      <c r="AB727">
        <v>109.28</v>
      </c>
      <c r="AC727">
        <v>1848</v>
      </c>
      <c r="AD727">
        <v>0</v>
      </c>
      <c r="AE727">
        <v>0</v>
      </c>
      <c r="AF727">
        <v>0</v>
      </c>
      <c r="AG727">
        <v>0</v>
      </c>
      <c r="AH727">
        <v>0.87</v>
      </c>
      <c r="AI727">
        <v>2.0099999999999998</v>
      </c>
      <c r="AJ727" s="101">
        <f ca="1">IF(AND(MAX(OFFSET(OFFSET(D726,0,$AJ$6),-$AJ$5,0):OFFSET(D726,0,$AJ$6))&lt;OFFSET(D726,1,$AJ$6)),1,IF(AND(MIN(OFFSET(OFFSET(D726,0,$AJ$6),-$AJ$5,0):OFFSET(D726,0,$AJ$6))&gt;OFFSET(D726,1,$AJ$6)),-1,AJ726))</f>
        <v>1</v>
      </c>
      <c r="AK727" s="101">
        <f ca="1">IF(AND(MAX(OFFSET(U726,-$AK$5,0):U726)&lt;U727),1,IF(AND(MIN(OFFSET(U726,-$AK$5,0):U726)&gt;U727),-1,AK726))</f>
        <v>1</v>
      </c>
      <c r="AL727" s="101">
        <f ca="1">IF(AND(MAX(OFFSET(AI726,-$AL$5,0):AI726)&lt;AI727),1,IF(AND(MIN(OFFSET(AI726,-$AL$5,0):AI726)&gt;AI727),-1,AL726))</f>
        <v>1</v>
      </c>
      <c r="AM727" s="101">
        <f ca="1">IF(AND(MAX(OFFSET(V726,-$AM$5,0):V726)&lt;V727),1,IF(AND(MIN(OFFSET(V726,-$AM$5,0):V726)&gt;V727),-1,AM726))</f>
        <v>-1</v>
      </c>
      <c r="AN727" s="101">
        <f ca="1">IF(AND(MAX(OFFSET(AA726,-$AN$5,0):AA726)&lt;AA727),1,IF(AND(MIN(OFFSET(AA726,-$AN$5,0):AA726)&gt;AA727),-1,AN726))</f>
        <v>1</v>
      </c>
      <c r="AO727" s="101">
        <f ca="1">IF(AND(MAX(OFFSET(Y726,-$AP$5,0):Y726)&lt;Y727),1,IF(AND(MIN(OFFSET(Y726,-$AP$5,0):Y726)&gt;Y727),-1,AO726))</f>
        <v>-1</v>
      </c>
      <c r="AP727" s="101">
        <f ca="1">IF(AND(MAX(OFFSET(Z726,-$AP$5,0):Z726)&lt;Z727),1,IF(AND(MIN(OFFSET(Z726,-$AP$5,0):Z726)&gt;Z727),-1,AP726))</f>
        <v>1</v>
      </c>
      <c r="AQ727" s="1">
        <v>4325</v>
      </c>
      <c r="AR727" s="1">
        <v>4335</v>
      </c>
      <c r="AS727" s="1">
        <v>4322</v>
      </c>
      <c r="AT727" s="1">
        <v>4328</v>
      </c>
      <c r="AU727" s="1">
        <v>4332</v>
      </c>
      <c r="AV727" s="1">
        <v>4354</v>
      </c>
      <c r="AW727" s="1">
        <v>4306</v>
      </c>
      <c r="AX727" s="1">
        <v>4352</v>
      </c>
      <c r="AY727">
        <f t="shared" si="26"/>
        <v>20</v>
      </c>
      <c r="AZ727">
        <f t="shared" si="27"/>
        <v>494</v>
      </c>
      <c r="BA727">
        <f t="shared" ca="1" si="33"/>
        <v>20</v>
      </c>
      <c r="BB727">
        <f t="shared" ca="1" si="28"/>
        <v>475</v>
      </c>
      <c r="BC727">
        <f t="shared" si="29"/>
        <v>7</v>
      </c>
      <c r="BD727">
        <f t="shared" si="30"/>
        <v>162</v>
      </c>
      <c r="BE727">
        <f t="shared" ca="1" si="31"/>
        <v>7</v>
      </c>
      <c r="BF727">
        <f t="shared" ca="1" si="32"/>
        <v>162</v>
      </c>
    </row>
    <row r="728" spans="1:58">
      <c r="A728" s="47">
        <v>2011</v>
      </c>
      <c r="B728" s="47">
        <v>5</v>
      </c>
      <c r="C728" s="98">
        <v>40885</v>
      </c>
      <c r="D728">
        <v>11997.7</v>
      </c>
      <c r="E728">
        <v>1234.3499999999999</v>
      </c>
      <c r="F728">
        <v>2596.38</v>
      </c>
      <c r="G728">
        <v>8680</v>
      </c>
      <c r="H728">
        <v>5443</v>
      </c>
      <c r="I728">
        <v>5818</v>
      </c>
      <c r="J728">
        <v>0</v>
      </c>
      <c r="K728">
        <v>0</v>
      </c>
      <c r="L728">
        <v>1712.4</v>
      </c>
      <c r="M728">
        <v>31.684999999999999</v>
      </c>
      <c r="N728">
        <v>1495.5</v>
      </c>
      <c r="O728">
        <v>98.01</v>
      </c>
      <c r="P728">
        <v>600</v>
      </c>
      <c r="Q728">
        <v>1132</v>
      </c>
      <c r="R728">
        <v>11997.7</v>
      </c>
      <c r="S728">
        <v>1234.3499999999999</v>
      </c>
      <c r="T728">
        <v>2596.38</v>
      </c>
      <c r="U728">
        <v>30.59</v>
      </c>
      <c r="V728">
        <v>1.97</v>
      </c>
      <c r="W728">
        <v>0.84</v>
      </c>
      <c r="X728">
        <v>1.31517</v>
      </c>
      <c r="Y728">
        <v>105.6</v>
      </c>
      <c r="Z728">
        <v>77.72</v>
      </c>
      <c r="AA728">
        <v>79.87</v>
      </c>
      <c r="AB728">
        <v>107.37</v>
      </c>
      <c r="AC728">
        <v>1849</v>
      </c>
      <c r="AD728">
        <v>0</v>
      </c>
      <c r="AE728">
        <v>0</v>
      </c>
      <c r="AF728">
        <v>0</v>
      </c>
      <c r="AG728">
        <v>0</v>
      </c>
      <c r="AH728">
        <v>0.84</v>
      </c>
      <c r="AI728">
        <v>1.97</v>
      </c>
      <c r="AJ728" s="101">
        <f ca="1">IF(AND(MAX(OFFSET(OFFSET(D727,0,$AJ$6),-$AJ$5,0):OFFSET(D727,0,$AJ$6))&lt;OFFSET(D727,1,$AJ$6)),1,IF(AND(MIN(OFFSET(OFFSET(D727,0,$AJ$6),-$AJ$5,0):OFFSET(D727,0,$AJ$6))&gt;OFFSET(D727,1,$AJ$6)),-1,AJ727))</f>
        <v>1</v>
      </c>
      <c r="AK728" s="101">
        <f ca="1">IF(AND(MAX(OFFSET(U727,-$AK$5,0):U727)&lt;U728),1,IF(AND(MIN(OFFSET(U727,-$AK$5,0):U727)&gt;U728),-1,AK727))</f>
        <v>1</v>
      </c>
      <c r="AL728" s="101">
        <f ca="1">IF(AND(MAX(OFFSET(AI727,-$AL$5,0):AI727)&lt;AI728),1,IF(AND(MIN(OFFSET(AI727,-$AL$5,0):AI727)&gt;AI728),-1,AL727))</f>
        <v>1</v>
      </c>
      <c r="AM728" s="101">
        <f ca="1">IF(AND(MAX(OFFSET(V727,-$AM$5,0):V727)&lt;V728),1,IF(AND(MIN(OFFSET(V727,-$AM$5,0):V727)&gt;V728),-1,AM727))</f>
        <v>-1</v>
      </c>
      <c r="AN728" s="101">
        <f ca="1">IF(AND(MAX(OFFSET(AA727,-$AN$5,0):AA727)&lt;AA728),1,IF(AND(MIN(OFFSET(AA727,-$AN$5,0):AA727)&gt;AA728),-1,AN727))</f>
        <v>1</v>
      </c>
      <c r="AO728" s="101">
        <f ca="1">IF(AND(MAX(OFFSET(Y727,-$AP$5,0):Y727)&lt;Y728),1,IF(AND(MIN(OFFSET(Y727,-$AP$5,0):Y727)&gt;Y728),-1,AO727))</f>
        <v>-1</v>
      </c>
      <c r="AP728" s="101">
        <f ca="1">IF(AND(MAX(OFFSET(Z727,-$AP$5,0):Z727)&lt;Z728),1,IF(AND(MIN(OFFSET(Z727,-$AP$5,0):Z727)&gt;Z728),-1,AP727))</f>
        <v>1</v>
      </c>
      <c r="AQ728" s="1">
        <v>4352</v>
      </c>
      <c r="AR728" s="1">
        <v>4353</v>
      </c>
      <c r="AS728" s="1">
        <v>4336</v>
      </c>
      <c r="AT728" s="1">
        <v>4346</v>
      </c>
      <c r="AU728" s="1">
        <v>4342</v>
      </c>
      <c r="AV728" s="1">
        <v>4365</v>
      </c>
      <c r="AW728" s="1">
        <v>4253</v>
      </c>
      <c r="AX728" s="1">
        <v>4275</v>
      </c>
      <c r="AY728">
        <f t="shared" si="26"/>
        <v>-66</v>
      </c>
      <c r="AZ728">
        <f t="shared" si="27"/>
        <v>428</v>
      </c>
      <c r="BA728">
        <f t="shared" ca="1" si="33"/>
        <v>-66</v>
      </c>
      <c r="BB728">
        <f t="shared" ca="1" si="28"/>
        <v>409</v>
      </c>
      <c r="BC728">
        <f t="shared" si="29"/>
        <v>-10</v>
      </c>
      <c r="BD728">
        <f t="shared" si="30"/>
        <v>152</v>
      </c>
      <c r="BE728">
        <f t="shared" ca="1" si="31"/>
        <v>-10</v>
      </c>
      <c r="BF728">
        <f t="shared" ca="1" si="32"/>
        <v>152</v>
      </c>
    </row>
    <row r="729" spans="1:58">
      <c r="A729" s="47">
        <v>2011</v>
      </c>
      <c r="B729" s="47">
        <v>6</v>
      </c>
      <c r="C729" s="98">
        <v>40886</v>
      </c>
      <c r="D729">
        <v>12184.26</v>
      </c>
      <c r="E729">
        <v>1255.19</v>
      </c>
      <c r="F729">
        <v>2646.85</v>
      </c>
      <c r="G729">
        <v>8520</v>
      </c>
      <c r="H729">
        <v>5443</v>
      </c>
      <c r="I729">
        <v>5818</v>
      </c>
      <c r="J729">
        <v>0</v>
      </c>
      <c r="K729">
        <v>0</v>
      </c>
      <c r="L729">
        <v>1716.8</v>
      </c>
      <c r="M729">
        <v>32.305</v>
      </c>
      <c r="N729">
        <v>1515.8</v>
      </c>
      <c r="O729">
        <v>99.41</v>
      </c>
      <c r="P729">
        <v>594</v>
      </c>
      <c r="Q729">
        <v>1107</v>
      </c>
      <c r="R729">
        <v>12184.26</v>
      </c>
      <c r="S729">
        <v>1255.19</v>
      </c>
      <c r="T729">
        <v>2646.85</v>
      </c>
      <c r="U729">
        <v>26.38</v>
      </c>
      <c r="V729">
        <v>2.0499999999999998</v>
      </c>
      <c r="W729">
        <v>0.88</v>
      </c>
      <c r="X729">
        <v>1.31517</v>
      </c>
      <c r="Y729">
        <v>105.13</v>
      </c>
      <c r="Z729">
        <v>77.650000000000006</v>
      </c>
      <c r="AA729">
        <v>79.180000000000007</v>
      </c>
      <c r="AB729">
        <v>108.47</v>
      </c>
      <c r="AC729">
        <v>1922</v>
      </c>
      <c r="AD729">
        <v>0</v>
      </c>
      <c r="AE729">
        <v>0</v>
      </c>
      <c r="AF729">
        <v>0</v>
      </c>
      <c r="AG729">
        <v>0</v>
      </c>
      <c r="AH729">
        <v>0.88</v>
      </c>
      <c r="AI729">
        <v>2.0499999999999998</v>
      </c>
      <c r="AJ729" s="101">
        <f ca="1">IF(AND(MAX(OFFSET(OFFSET(D728,0,$AJ$6),-$AJ$5,0):OFFSET(D728,0,$AJ$6))&lt;OFFSET(D728,1,$AJ$6)),1,IF(AND(MIN(OFFSET(OFFSET(D728,0,$AJ$6),-$AJ$5,0):OFFSET(D728,0,$AJ$6))&gt;OFFSET(D728,1,$AJ$6)),-1,AJ728))</f>
        <v>1</v>
      </c>
      <c r="AK729" s="101">
        <f ca="1">IF(AND(MAX(OFFSET(U728,-$AK$5,0):U728)&lt;U729),1,IF(AND(MIN(OFFSET(U728,-$AK$5,0):U728)&gt;U729),-1,AK728))</f>
        <v>-1</v>
      </c>
      <c r="AL729" s="101">
        <f ca="1">IF(AND(MAX(OFFSET(AI728,-$AL$5,0):AI728)&lt;AI729),1,IF(AND(MIN(OFFSET(AI728,-$AL$5,0):AI728)&gt;AI729),-1,AL728))</f>
        <v>1</v>
      </c>
      <c r="AM729" s="101">
        <f ca="1">IF(AND(MAX(OFFSET(V728,-$AM$5,0):V728)&lt;V729),1,IF(AND(MIN(OFFSET(V728,-$AM$5,0):V728)&gt;V729),-1,AM728))</f>
        <v>-1</v>
      </c>
      <c r="AN729" s="101">
        <f ca="1">IF(AND(MAX(OFFSET(AA728,-$AN$5,0):AA728)&lt;AA729),1,IF(AND(MIN(OFFSET(AA728,-$AN$5,0):AA728)&gt;AA729),-1,AN728))</f>
        <v>-1</v>
      </c>
      <c r="AO729" s="101">
        <f ca="1">IF(AND(MAX(OFFSET(Y728,-$AP$5,0):Y728)&lt;Y729),1,IF(AND(MIN(OFFSET(Y728,-$AP$5,0):Y728)&gt;Y729),-1,AO728))</f>
        <v>-1</v>
      </c>
      <c r="AP729" s="101">
        <f ca="1">IF(AND(MAX(OFFSET(Z728,-$AP$5,0):Z728)&lt;Z729),1,IF(AND(MIN(OFFSET(Z728,-$AP$5,0):Z728)&gt;Z729),-1,AP728))</f>
        <v>1</v>
      </c>
      <c r="AQ729" s="1">
        <v>4276</v>
      </c>
      <c r="AR729" s="1">
        <v>4293</v>
      </c>
      <c r="AS729" s="1">
        <v>4260</v>
      </c>
      <c r="AT729" s="1">
        <v>4271</v>
      </c>
      <c r="AU729" s="1">
        <v>4266</v>
      </c>
      <c r="AV729" s="1">
        <v>4312</v>
      </c>
      <c r="AW729" s="1">
        <v>4266</v>
      </c>
      <c r="AX729" s="1">
        <v>4279</v>
      </c>
      <c r="AY729">
        <f t="shared" si="26"/>
        <v>14</v>
      </c>
      <c r="AZ729">
        <f t="shared" si="27"/>
        <v>442</v>
      </c>
      <c r="BA729">
        <f t="shared" ca="1" si="33"/>
        <v>14</v>
      </c>
      <c r="BB729">
        <f t="shared" ca="1" si="28"/>
        <v>423</v>
      </c>
      <c r="BC729">
        <f t="shared" si="29"/>
        <v>-10</v>
      </c>
      <c r="BD729">
        <f t="shared" si="30"/>
        <v>142</v>
      </c>
      <c r="BE729">
        <f t="shared" ca="1" si="31"/>
        <v>-10</v>
      </c>
      <c r="BF729">
        <f t="shared" ca="1" si="32"/>
        <v>142</v>
      </c>
    </row>
    <row r="730" spans="1:58">
      <c r="A730" s="47">
        <v>2011</v>
      </c>
      <c r="B730" s="47">
        <v>2</v>
      </c>
      <c r="C730" s="98">
        <v>40889</v>
      </c>
      <c r="D730">
        <v>12021.39</v>
      </c>
      <c r="E730">
        <v>1236.47</v>
      </c>
      <c r="F730">
        <v>2612.2600000000002</v>
      </c>
      <c r="G730">
        <v>8620</v>
      </c>
      <c r="H730">
        <v>5425</v>
      </c>
      <c r="I730">
        <v>5797</v>
      </c>
      <c r="J730">
        <v>0</v>
      </c>
      <c r="K730">
        <v>0</v>
      </c>
      <c r="L730">
        <v>1670.2</v>
      </c>
      <c r="M730">
        <v>31.135000000000002</v>
      </c>
      <c r="N730">
        <v>1488.4</v>
      </c>
      <c r="O730">
        <v>97.94</v>
      </c>
      <c r="P730">
        <v>594</v>
      </c>
      <c r="Q730">
        <v>1112</v>
      </c>
      <c r="R730">
        <v>12021.39</v>
      </c>
      <c r="S730">
        <v>1236.47</v>
      </c>
      <c r="T730">
        <v>2612.2600000000002</v>
      </c>
      <c r="U730">
        <v>25.67</v>
      </c>
      <c r="V730">
        <v>2.0099999999999998</v>
      </c>
      <c r="W730">
        <v>0.86</v>
      </c>
      <c r="X730">
        <v>1.31517</v>
      </c>
      <c r="Y730">
        <v>105.41</v>
      </c>
      <c r="Z730">
        <v>77.680000000000007</v>
      </c>
      <c r="AA730">
        <v>78.48</v>
      </c>
      <c r="AB730">
        <v>107.14</v>
      </c>
      <c r="AC730">
        <v>1922</v>
      </c>
      <c r="AD730">
        <v>0</v>
      </c>
      <c r="AE730">
        <v>0</v>
      </c>
      <c r="AF730">
        <v>0</v>
      </c>
      <c r="AG730">
        <v>0</v>
      </c>
      <c r="AH730">
        <v>0.85</v>
      </c>
      <c r="AI730">
        <v>2</v>
      </c>
      <c r="AJ730" s="101">
        <f ca="1">IF(AND(MAX(OFFSET(OFFSET(D729,0,$AJ$6),-$AJ$5,0):OFFSET(D729,0,$AJ$6))&lt;OFFSET(D729,1,$AJ$6)),1,IF(AND(MIN(OFFSET(OFFSET(D729,0,$AJ$6),-$AJ$5,0):OFFSET(D729,0,$AJ$6))&gt;OFFSET(D729,1,$AJ$6)),-1,AJ729))</f>
        <v>1</v>
      </c>
      <c r="AK730" s="101">
        <f ca="1">IF(AND(MAX(OFFSET(U729,-$AK$5,0):U729)&lt;U730),1,IF(AND(MIN(OFFSET(U729,-$AK$5,0):U729)&gt;U730),-1,AK729))</f>
        <v>-1</v>
      </c>
      <c r="AL730" s="101">
        <f ca="1">IF(AND(MAX(OFFSET(AI729,-$AL$5,0):AI729)&lt;AI730),1,IF(AND(MIN(OFFSET(AI729,-$AL$5,0):AI729)&gt;AI730),-1,AL729))</f>
        <v>1</v>
      </c>
      <c r="AM730" s="101">
        <f ca="1">IF(AND(MAX(OFFSET(V729,-$AM$5,0):V729)&lt;V730),1,IF(AND(MIN(OFFSET(V729,-$AM$5,0):V729)&gt;V730),-1,AM729))</f>
        <v>-1</v>
      </c>
      <c r="AN730" s="101">
        <f ca="1">IF(AND(MAX(OFFSET(AA729,-$AN$5,0):AA729)&lt;AA730),1,IF(AND(MIN(OFFSET(AA729,-$AN$5,0):AA729)&gt;AA730),-1,AN729))</f>
        <v>-1</v>
      </c>
      <c r="AO730" s="101">
        <f ca="1">IF(AND(MAX(OFFSET(Y729,-$AP$5,0):Y729)&lt;Y730),1,IF(AND(MIN(OFFSET(Y729,-$AP$5,0):Y729)&gt;Y730),-1,AO729))</f>
        <v>-1</v>
      </c>
      <c r="AP730" s="101">
        <f ca="1">IF(AND(MAX(OFFSET(Z729,-$AP$5,0):Z729)&lt;Z730),1,IF(AND(MIN(OFFSET(Z729,-$AP$5,0):Z729)&gt;Z730),-1,AP729))</f>
        <v>1</v>
      </c>
      <c r="AQ730" s="1">
        <v>4280</v>
      </c>
      <c r="AR730" s="1">
        <v>4288</v>
      </c>
      <c r="AS730" s="1">
        <v>4211</v>
      </c>
      <c r="AT730" s="1">
        <v>4223</v>
      </c>
      <c r="AU730" s="1">
        <v>4210</v>
      </c>
      <c r="AV730" s="1">
        <v>4224</v>
      </c>
      <c r="AW730" s="1">
        <v>4153</v>
      </c>
      <c r="AX730" s="1">
        <v>4179</v>
      </c>
      <c r="AY730">
        <f t="shared" si="26"/>
        <v>-32</v>
      </c>
      <c r="AZ730">
        <f t="shared" si="27"/>
        <v>410</v>
      </c>
      <c r="BA730">
        <f t="shared" ca="1" si="33"/>
        <v>-32</v>
      </c>
      <c r="BB730">
        <f t="shared" ca="1" si="28"/>
        <v>391</v>
      </c>
      <c r="BC730">
        <f t="shared" si="29"/>
        <v>-70</v>
      </c>
      <c r="BD730">
        <f t="shared" si="30"/>
        <v>72</v>
      </c>
      <c r="BE730">
        <f t="shared" ca="1" si="31"/>
        <v>-70</v>
      </c>
      <c r="BF730">
        <f t="shared" ca="1" si="32"/>
        <v>72</v>
      </c>
    </row>
    <row r="731" spans="1:58">
      <c r="A731" s="47">
        <v>2011</v>
      </c>
      <c r="B731" s="47">
        <v>3</v>
      </c>
      <c r="C731" s="98">
        <v>40890</v>
      </c>
      <c r="D731">
        <v>11954.94</v>
      </c>
      <c r="E731">
        <v>1225.73</v>
      </c>
      <c r="F731">
        <v>2579.27</v>
      </c>
      <c r="G731">
        <v>8550</v>
      </c>
      <c r="H731">
        <v>5449</v>
      </c>
      <c r="I731">
        <v>5727</v>
      </c>
      <c r="J731">
        <v>0</v>
      </c>
      <c r="K731">
        <v>0</v>
      </c>
      <c r="L731">
        <v>1634.2</v>
      </c>
      <c r="M731">
        <v>30.695</v>
      </c>
      <c r="N731">
        <v>1476.8</v>
      </c>
      <c r="O731">
        <v>99.95</v>
      </c>
      <c r="P731">
        <v>594</v>
      </c>
      <c r="Q731">
        <v>1118</v>
      </c>
      <c r="R731">
        <v>11954.94</v>
      </c>
      <c r="S731">
        <v>1225.73</v>
      </c>
      <c r="T731">
        <v>2579.27</v>
      </c>
      <c r="U731">
        <v>25.41</v>
      </c>
      <c r="V731">
        <v>1.96</v>
      </c>
      <c r="W731">
        <v>0.85</v>
      </c>
      <c r="X731">
        <v>1.31517</v>
      </c>
      <c r="Y731">
        <v>106.38</v>
      </c>
      <c r="Z731">
        <v>77.91</v>
      </c>
      <c r="AA731">
        <v>78</v>
      </c>
      <c r="AB731">
        <v>108.93</v>
      </c>
      <c r="AC731">
        <v>1930</v>
      </c>
      <c r="AD731">
        <v>0</v>
      </c>
      <c r="AE731">
        <v>0</v>
      </c>
      <c r="AF731">
        <v>0</v>
      </c>
      <c r="AG731">
        <v>0</v>
      </c>
      <c r="AH731">
        <v>0.84</v>
      </c>
      <c r="AI731">
        <v>1.96</v>
      </c>
      <c r="AJ731" s="101">
        <f ca="1">IF(AND(MAX(OFFSET(OFFSET(D730,0,$AJ$6),-$AJ$5,0):OFFSET(D730,0,$AJ$6))&lt;OFFSET(D730,1,$AJ$6)),1,IF(AND(MIN(OFFSET(OFFSET(D730,0,$AJ$6),-$AJ$5,0):OFFSET(D730,0,$AJ$6))&gt;OFFSET(D730,1,$AJ$6)),-1,AJ730))</f>
        <v>1</v>
      </c>
      <c r="AK731" s="101">
        <f ca="1">IF(AND(MAX(OFFSET(U730,-$AK$5,0):U730)&lt;U731),1,IF(AND(MIN(OFFSET(U730,-$AK$5,0):U730)&gt;U731),-1,AK730))</f>
        <v>-1</v>
      </c>
      <c r="AL731" s="101">
        <f ca="1">IF(AND(MAX(OFFSET(AI730,-$AL$5,0):AI730)&lt;AI731),1,IF(AND(MIN(OFFSET(AI730,-$AL$5,0):AI730)&gt;AI731),-1,AL730))</f>
        <v>1</v>
      </c>
      <c r="AM731" s="101">
        <f ca="1">IF(AND(MAX(OFFSET(V730,-$AM$5,0):V730)&lt;V731),1,IF(AND(MIN(OFFSET(V730,-$AM$5,0):V730)&gt;V731),-1,AM730))</f>
        <v>-1</v>
      </c>
      <c r="AN731" s="101">
        <f ca="1">IF(AND(MAX(OFFSET(AA730,-$AN$5,0):AA730)&lt;AA731),1,IF(AND(MIN(OFFSET(AA730,-$AN$5,0):AA730)&gt;AA731),-1,AN730))</f>
        <v>-1</v>
      </c>
      <c r="AO731" s="101">
        <f ca="1">IF(AND(MAX(OFFSET(Y730,-$AP$5,0):Y730)&lt;Y731),1,IF(AND(MIN(OFFSET(Y730,-$AP$5,0):Y730)&gt;Y731),-1,AO730))</f>
        <v>-1</v>
      </c>
      <c r="AP731" s="101">
        <f ca="1">IF(AND(MAX(OFFSET(Z730,-$AP$5,0):Z730)&lt;Z731),1,IF(AND(MIN(OFFSET(Z730,-$AP$5,0):Z730)&gt;Z731),-1,AP730))</f>
        <v>1</v>
      </c>
      <c r="AQ731" s="1">
        <v>4178</v>
      </c>
      <c r="AR731" s="1">
        <v>4185</v>
      </c>
      <c r="AS731" s="1">
        <v>4141</v>
      </c>
      <c r="AT731" s="1">
        <v>4145</v>
      </c>
      <c r="AU731" s="1">
        <v>4150</v>
      </c>
      <c r="AV731" s="1">
        <v>4197</v>
      </c>
      <c r="AW731" s="1">
        <v>4147</v>
      </c>
      <c r="AX731" s="1">
        <v>4162</v>
      </c>
      <c r="AY731">
        <f t="shared" si="26"/>
        <v>-55</v>
      </c>
      <c r="AZ731">
        <f t="shared" si="27"/>
        <v>355</v>
      </c>
      <c r="BA731">
        <f t="shared" ca="1" si="33"/>
        <v>-55</v>
      </c>
      <c r="BB731">
        <f t="shared" ca="1" si="28"/>
        <v>336</v>
      </c>
      <c r="BC731">
        <f t="shared" si="29"/>
        <v>-28</v>
      </c>
      <c r="BD731">
        <f t="shared" si="30"/>
        <v>44</v>
      </c>
      <c r="BE731">
        <f t="shared" ca="1" si="31"/>
        <v>-28</v>
      </c>
      <c r="BF731">
        <f t="shared" ca="1" si="32"/>
        <v>44</v>
      </c>
    </row>
    <row r="732" spans="1:58">
      <c r="A732" s="47">
        <v>2011</v>
      </c>
      <c r="B732" s="47">
        <v>4</v>
      </c>
      <c r="C732" s="98">
        <v>40891</v>
      </c>
      <c r="D732">
        <v>11823.48</v>
      </c>
      <c r="E732">
        <v>1211.82</v>
      </c>
      <c r="F732">
        <v>2539.31</v>
      </c>
      <c r="G732">
        <v>8500</v>
      </c>
      <c r="H732">
        <v>5390</v>
      </c>
      <c r="I732">
        <v>5688</v>
      </c>
      <c r="J732">
        <v>0</v>
      </c>
      <c r="K732">
        <v>0</v>
      </c>
      <c r="L732">
        <v>1579</v>
      </c>
      <c r="M732">
        <v>28.725000000000001</v>
      </c>
      <c r="N732">
        <v>1424.6</v>
      </c>
      <c r="O732">
        <v>94.88</v>
      </c>
      <c r="P732">
        <v>580</v>
      </c>
      <c r="Q732">
        <v>1100</v>
      </c>
      <c r="R732">
        <v>11823.48</v>
      </c>
      <c r="S732">
        <v>1211.82</v>
      </c>
      <c r="T732">
        <v>2539.31</v>
      </c>
      <c r="U732">
        <v>26.04</v>
      </c>
      <c r="V732">
        <v>1.9</v>
      </c>
      <c r="W732">
        <v>0.85</v>
      </c>
      <c r="X732">
        <v>1.31517</v>
      </c>
      <c r="Y732">
        <v>105.88</v>
      </c>
      <c r="Z732">
        <v>77.989999999999995</v>
      </c>
      <c r="AA732">
        <v>77.319999999999993</v>
      </c>
      <c r="AB732">
        <v>103.95</v>
      </c>
      <c r="AC732">
        <v>1922</v>
      </c>
      <c r="AD732">
        <v>0</v>
      </c>
      <c r="AE732">
        <v>0</v>
      </c>
      <c r="AF732">
        <v>0</v>
      </c>
      <c r="AG732">
        <v>0</v>
      </c>
      <c r="AH732">
        <v>0.84</v>
      </c>
      <c r="AI732">
        <v>1.9</v>
      </c>
      <c r="AJ732" s="101">
        <f ca="1">IF(AND(MAX(OFFSET(OFFSET(D731,0,$AJ$6),-$AJ$5,0):OFFSET(D731,0,$AJ$6))&lt;OFFSET(D731,1,$AJ$6)),1,IF(AND(MIN(OFFSET(OFFSET(D731,0,$AJ$6),-$AJ$5,0):OFFSET(D731,0,$AJ$6))&gt;OFFSET(D731,1,$AJ$6)),-1,AJ731))</f>
        <v>1</v>
      </c>
      <c r="AK732" s="101">
        <f ca="1">IF(AND(MAX(OFFSET(U731,-$AK$5,0):U731)&lt;U732),1,IF(AND(MIN(OFFSET(U731,-$AK$5,0):U731)&gt;U732),-1,AK731))</f>
        <v>1</v>
      </c>
      <c r="AL732" s="101">
        <f ca="1">IF(AND(MAX(OFFSET(AI731,-$AL$5,0):AI731)&lt;AI732),1,IF(AND(MIN(OFFSET(AI731,-$AL$5,0):AI731)&gt;AI732),-1,AL731))</f>
        <v>-1</v>
      </c>
      <c r="AM732" s="101">
        <f ca="1">IF(AND(MAX(OFFSET(V731,-$AM$5,0):V731)&lt;V732),1,IF(AND(MIN(OFFSET(V731,-$AM$5,0):V731)&gt;V732),-1,AM731))</f>
        <v>-1</v>
      </c>
      <c r="AN732" s="101">
        <f ca="1">IF(AND(MAX(OFFSET(AA731,-$AN$5,0):AA731)&lt;AA732),1,IF(AND(MIN(OFFSET(AA731,-$AN$5,0):AA731)&gt;AA732),-1,AN731))</f>
        <v>-1</v>
      </c>
      <c r="AO732" s="101">
        <f ca="1">IF(AND(MAX(OFFSET(Y731,-$AP$5,0):Y731)&lt;Y732),1,IF(AND(MIN(OFFSET(Y731,-$AP$5,0):Y731)&gt;Y732),-1,AO731))</f>
        <v>-1</v>
      </c>
      <c r="AP732" s="101">
        <f ca="1">IF(AND(MAX(OFFSET(Z731,-$AP$5,0):Z731)&lt;Z732),1,IF(AND(MIN(OFFSET(Z731,-$AP$5,0):Z731)&gt;Z732),-1,AP731))</f>
        <v>1</v>
      </c>
      <c r="AQ732" s="1">
        <v>4095</v>
      </c>
      <c r="AR732" s="1">
        <v>4120</v>
      </c>
      <c r="AS732" s="1">
        <v>4086</v>
      </c>
      <c r="AT732" s="1">
        <v>4118</v>
      </c>
      <c r="AU732" s="1">
        <v>4108</v>
      </c>
      <c r="AV732" s="1">
        <v>4121</v>
      </c>
      <c r="AW732" s="1">
        <v>3935</v>
      </c>
      <c r="AX732" s="1">
        <v>3966</v>
      </c>
      <c r="AY732">
        <f t="shared" si="26"/>
        <v>-148</v>
      </c>
      <c r="AZ732">
        <f t="shared" si="27"/>
        <v>207</v>
      </c>
      <c r="BA732">
        <f t="shared" ca="1" si="33"/>
        <v>-148</v>
      </c>
      <c r="BB732">
        <f t="shared" ca="1" si="28"/>
        <v>188</v>
      </c>
      <c r="BC732">
        <f t="shared" si="29"/>
        <v>13</v>
      </c>
      <c r="BD732">
        <f t="shared" si="30"/>
        <v>57</v>
      </c>
      <c r="BE732">
        <f t="shared" ca="1" si="31"/>
        <v>13</v>
      </c>
      <c r="BF732">
        <f t="shared" ca="1" si="32"/>
        <v>57</v>
      </c>
    </row>
    <row r="733" spans="1:58">
      <c r="A733" s="47">
        <v>2011</v>
      </c>
      <c r="B733" s="47">
        <v>5</v>
      </c>
      <c r="C733" s="98">
        <v>40892</v>
      </c>
      <c r="D733">
        <v>11868.81</v>
      </c>
      <c r="E733">
        <v>1215.75</v>
      </c>
      <c r="F733">
        <v>2541.0100000000002</v>
      </c>
      <c r="G733">
        <v>8370</v>
      </c>
      <c r="H733">
        <v>5405</v>
      </c>
      <c r="I733">
        <v>5712</v>
      </c>
      <c r="J733">
        <v>0</v>
      </c>
      <c r="K733">
        <v>0</v>
      </c>
      <c r="L733">
        <v>1572.7</v>
      </c>
      <c r="M733">
        <v>28.855</v>
      </c>
      <c r="N733">
        <v>1406.6</v>
      </c>
      <c r="O733">
        <v>93.38</v>
      </c>
      <c r="P733">
        <v>579</v>
      </c>
      <c r="Q733">
        <v>1111</v>
      </c>
      <c r="R733">
        <v>11868.81</v>
      </c>
      <c r="S733">
        <v>1215.75</v>
      </c>
      <c r="T733">
        <v>2541.0100000000002</v>
      </c>
      <c r="U733">
        <v>25.11</v>
      </c>
      <c r="V733">
        <v>1.91</v>
      </c>
      <c r="W733">
        <v>0.85</v>
      </c>
      <c r="X733">
        <v>1.31517</v>
      </c>
      <c r="Y733">
        <v>104.74</v>
      </c>
      <c r="Z733">
        <v>78.040000000000006</v>
      </c>
      <c r="AA733">
        <v>77.22</v>
      </c>
      <c r="AB733">
        <v>103.15</v>
      </c>
      <c r="AC733">
        <v>1912</v>
      </c>
      <c r="AD733">
        <v>0</v>
      </c>
      <c r="AE733">
        <v>0</v>
      </c>
      <c r="AF733">
        <v>0</v>
      </c>
      <c r="AG733">
        <v>0</v>
      </c>
      <c r="AH733">
        <v>0.85</v>
      </c>
      <c r="AI733">
        <v>1.91</v>
      </c>
      <c r="AJ733" s="101">
        <f ca="1">IF(AND(MAX(OFFSET(OFFSET(D732,0,$AJ$6),-$AJ$5,0):OFFSET(D732,0,$AJ$6))&lt;OFFSET(D732,1,$AJ$6)),1,IF(AND(MIN(OFFSET(OFFSET(D732,0,$AJ$6),-$AJ$5,0):OFFSET(D732,0,$AJ$6))&gt;OFFSET(D732,1,$AJ$6)),-1,AJ732))</f>
        <v>1</v>
      </c>
      <c r="AK733" s="101">
        <f ca="1">IF(AND(MAX(OFFSET(U732,-$AK$5,0):U732)&lt;U733),1,IF(AND(MIN(OFFSET(U732,-$AK$5,0):U732)&gt;U733),-1,AK732))</f>
        <v>-1</v>
      </c>
      <c r="AL733" s="101">
        <f ca="1">IF(AND(MAX(OFFSET(AI732,-$AL$5,0):AI732)&lt;AI733),1,IF(AND(MIN(OFFSET(AI732,-$AL$5,0):AI732)&gt;AI733),-1,AL732))</f>
        <v>-1</v>
      </c>
      <c r="AM733" s="101">
        <f ca="1">IF(AND(MAX(OFFSET(V732,-$AM$5,0):V732)&lt;V733),1,IF(AND(MIN(OFFSET(V732,-$AM$5,0):V732)&gt;V733),-1,AM732))</f>
        <v>-1</v>
      </c>
      <c r="AN733" s="101">
        <f ca="1">IF(AND(MAX(OFFSET(AA732,-$AN$5,0):AA732)&lt;AA733),1,IF(AND(MIN(OFFSET(AA732,-$AN$5,0):AA732)&gt;AA733),-1,AN732))</f>
        <v>-1</v>
      </c>
      <c r="AO733" s="101">
        <f ca="1">IF(AND(MAX(OFFSET(Y732,-$AP$5,0):Y732)&lt;Y733),1,IF(AND(MIN(OFFSET(Y732,-$AP$5,0):Y732)&gt;Y733),-1,AO732))</f>
        <v>-1</v>
      </c>
      <c r="AP733" s="101">
        <f ca="1">IF(AND(MAX(OFFSET(Z732,-$AP$5,0):Z732)&lt;Z733),1,IF(AND(MIN(OFFSET(Z732,-$AP$5,0):Z732)&gt;Z733),-1,AP732))</f>
        <v>1</v>
      </c>
      <c r="AQ733" s="1">
        <v>3960</v>
      </c>
      <c r="AR733" s="1">
        <v>3975</v>
      </c>
      <c r="AS733" s="1">
        <v>3931</v>
      </c>
      <c r="AT733" s="1">
        <v>3939</v>
      </c>
      <c r="AU733" s="1">
        <v>3955</v>
      </c>
      <c r="AV733" s="1">
        <v>3993</v>
      </c>
      <c r="AW733" s="1">
        <v>3911</v>
      </c>
      <c r="AX733" s="1">
        <v>3931</v>
      </c>
      <c r="AY733">
        <f t="shared" si="26"/>
        <v>-7</v>
      </c>
      <c r="AZ733">
        <f t="shared" si="27"/>
        <v>200</v>
      </c>
      <c r="BA733">
        <f t="shared" ca="1" si="33"/>
        <v>-7</v>
      </c>
      <c r="BB733">
        <f t="shared" ca="1" si="28"/>
        <v>181</v>
      </c>
      <c r="BC733">
        <f t="shared" si="29"/>
        <v>-5</v>
      </c>
      <c r="BD733">
        <f t="shared" si="30"/>
        <v>52</v>
      </c>
      <c r="BE733">
        <f t="shared" ca="1" si="31"/>
        <v>-5</v>
      </c>
      <c r="BF733">
        <f t="shared" ca="1" si="32"/>
        <v>52</v>
      </c>
    </row>
    <row r="734" spans="1:58">
      <c r="A734" s="47">
        <v>2011</v>
      </c>
      <c r="B734" s="47">
        <v>6</v>
      </c>
      <c r="C734" s="98">
        <v>40893</v>
      </c>
      <c r="D734">
        <v>11866.39</v>
      </c>
      <c r="E734">
        <v>1219.6600000000001</v>
      </c>
      <c r="F734">
        <v>2555.33</v>
      </c>
      <c r="G734">
        <v>8400</v>
      </c>
      <c r="H734">
        <v>5405</v>
      </c>
      <c r="I734">
        <v>5712</v>
      </c>
      <c r="J734">
        <v>0</v>
      </c>
      <c r="K734">
        <v>0</v>
      </c>
      <c r="L734">
        <v>1597.9</v>
      </c>
      <c r="M734">
        <v>29.715</v>
      </c>
      <c r="N734">
        <v>1417.3</v>
      </c>
      <c r="O734">
        <v>93.75</v>
      </c>
      <c r="P734">
        <v>583</v>
      </c>
      <c r="Q734">
        <v>1130</v>
      </c>
      <c r="R734">
        <v>11866.39</v>
      </c>
      <c r="S734">
        <v>1219.6600000000001</v>
      </c>
      <c r="T734">
        <v>2555.33</v>
      </c>
      <c r="U734">
        <v>24.29</v>
      </c>
      <c r="V734">
        <v>1.85</v>
      </c>
      <c r="W734">
        <v>0.81</v>
      </c>
      <c r="X734">
        <v>1.31517</v>
      </c>
      <c r="Y734">
        <v>104.57</v>
      </c>
      <c r="Z734">
        <v>77.88</v>
      </c>
      <c r="AA734">
        <v>77.55</v>
      </c>
      <c r="AB734">
        <v>103.35</v>
      </c>
      <c r="AC734">
        <v>1888</v>
      </c>
      <c r="AD734">
        <v>0</v>
      </c>
      <c r="AE734">
        <v>0</v>
      </c>
      <c r="AF734">
        <v>0</v>
      </c>
      <c r="AG734">
        <v>0</v>
      </c>
      <c r="AH734">
        <v>0.81</v>
      </c>
      <c r="AI734">
        <v>1.85</v>
      </c>
      <c r="AJ734" s="101">
        <f ca="1">IF(AND(MAX(OFFSET(OFFSET(D733,0,$AJ$6),-$AJ$5,0):OFFSET(D733,0,$AJ$6))&lt;OFFSET(D733,1,$AJ$6)),1,IF(AND(MIN(OFFSET(OFFSET(D733,0,$AJ$6),-$AJ$5,0):OFFSET(D733,0,$AJ$6))&gt;OFFSET(D733,1,$AJ$6)),-1,AJ733))</f>
        <v>1</v>
      </c>
      <c r="AK734" s="101">
        <f ca="1">IF(AND(MAX(OFFSET(U733,-$AK$5,0):U733)&lt;U734),1,IF(AND(MIN(OFFSET(U733,-$AK$5,0):U733)&gt;U734),-1,AK733))</f>
        <v>-1</v>
      </c>
      <c r="AL734" s="101">
        <f ca="1">IF(AND(MAX(OFFSET(AI733,-$AL$5,0):AI733)&lt;AI734),1,IF(AND(MIN(OFFSET(AI733,-$AL$5,0):AI733)&gt;AI734),-1,AL733))</f>
        <v>-1</v>
      </c>
      <c r="AM734" s="101">
        <f ca="1">IF(AND(MAX(OFFSET(V733,-$AM$5,0):V733)&lt;V734),1,IF(AND(MIN(OFFSET(V733,-$AM$5,0):V733)&gt;V734),-1,AM733))</f>
        <v>-1</v>
      </c>
      <c r="AN734" s="101">
        <f ca="1">IF(AND(MAX(OFFSET(AA733,-$AN$5,0):AA733)&lt;AA734),1,IF(AND(MIN(OFFSET(AA733,-$AN$5,0):AA733)&gt;AA734),-1,AN733))</f>
        <v>-1</v>
      </c>
      <c r="AO734" s="101">
        <f ca="1">IF(AND(MAX(OFFSET(Y733,-$AP$5,0):Y733)&lt;Y734),1,IF(AND(MIN(OFFSET(Y733,-$AP$5,0):Y733)&gt;Y734),-1,AO733))</f>
        <v>-1</v>
      </c>
      <c r="AP734" s="101">
        <f ca="1">IF(AND(MAX(OFFSET(Z733,-$AP$5,0):Z733)&lt;Z734),1,IF(AND(MIN(OFFSET(Z733,-$AP$5,0):Z733)&gt;Z734),-1,AP733))</f>
        <v>1</v>
      </c>
      <c r="AQ734" s="1">
        <v>3948</v>
      </c>
      <c r="AR734" s="1">
        <v>3984</v>
      </c>
      <c r="AS734" s="1">
        <v>3945</v>
      </c>
      <c r="AT734" s="1">
        <v>3978</v>
      </c>
      <c r="AU734" s="1">
        <v>3995</v>
      </c>
      <c r="AV734" s="1">
        <v>4010</v>
      </c>
      <c r="AW734" s="1">
        <v>3965</v>
      </c>
      <c r="AX734" s="1">
        <v>3998</v>
      </c>
      <c r="AY734">
        <f t="shared" si="26"/>
        <v>20</v>
      </c>
      <c r="AZ734">
        <f t="shared" si="27"/>
        <v>220</v>
      </c>
      <c r="BA734">
        <f t="shared" ca="1" si="33"/>
        <v>20</v>
      </c>
      <c r="BB734">
        <f t="shared" ca="1" si="28"/>
        <v>201</v>
      </c>
      <c r="BC734">
        <f t="shared" si="29"/>
        <v>47</v>
      </c>
      <c r="BD734">
        <f t="shared" si="30"/>
        <v>99</v>
      </c>
      <c r="BE734">
        <f t="shared" ca="1" si="31"/>
        <v>47</v>
      </c>
      <c r="BF734">
        <f t="shared" ca="1" si="32"/>
        <v>99</v>
      </c>
    </row>
    <row r="735" spans="1:58">
      <c r="A735" s="47">
        <v>2011</v>
      </c>
      <c r="B735" s="47">
        <v>2</v>
      </c>
      <c r="C735" s="98">
        <v>40896</v>
      </c>
      <c r="D735">
        <v>11766.26</v>
      </c>
      <c r="E735">
        <v>1205.3499999999999</v>
      </c>
      <c r="F735">
        <v>2523.14</v>
      </c>
      <c r="G735">
        <v>8300</v>
      </c>
      <c r="H735">
        <v>5320</v>
      </c>
      <c r="I735">
        <v>5627</v>
      </c>
      <c r="J735">
        <v>0</v>
      </c>
      <c r="K735">
        <v>0</v>
      </c>
      <c r="L735">
        <v>1595.4</v>
      </c>
      <c r="M735">
        <v>28.734999999999999</v>
      </c>
      <c r="N735">
        <v>1409.5</v>
      </c>
      <c r="O735">
        <v>94.02</v>
      </c>
      <c r="P735">
        <v>601</v>
      </c>
      <c r="Q735">
        <v>1137</v>
      </c>
      <c r="R735">
        <v>11766.26</v>
      </c>
      <c r="S735">
        <v>1205.3499999999999</v>
      </c>
      <c r="T735">
        <v>2523.14</v>
      </c>
      <c r="U735">
        <v>24.92</v>
      </c>
      <c r="V735">
        <v>1.81</v>
      </c>
      <c r="W735">
        <v>0.81</v>
      </c>
      <c r="X735">
        <v>1.31517</v>
      </c>
      <c r="Y735">
        <v>103.99</v>
      </c>
      <c r="Z735">
        <v>77.790000000000006</v>
      </c>
      <c r="AA735">
        <v>77.180000000000007</v>
      </c>
      <c r="AB735">
        <v>103.6</v>
      </c>
      <c r="AC735">
        <v>1888</v>
      </c>
      <c r="AD735">
        <v>0</v>
      </c>
      <c r="AE735">
        <v>0</v>
      </c>
      <c r="AF735">
        <v>0</v>
      </c>
      <c r="AG735">
        <v>0</v>
      </c>
      <c r="AH735">
        <v>0.8</v>
      </c>
      <c r="AI735">
        <v>1.81</v>
      </c>
      <c r="AJ735" s="101">
        <f ca="1">IF(AND(MAX(OFFSET(OFFSET(D734,0,$AJ$6),-$AJ$5,0):OFFSET(D734,0,$AJ$6))&lt;OFFSET(D734,1,$AJ$6)),1,IF(AND(MIN(OFFSET(OFFSET(D734,0,$AJ$6),-$AJ$5,0):OFFSET(D734,0,$AJ$6))&gt;OFFSET(D734,1,$AJ$6)),-1,AJ734))</f>
        <v>1</v>
      </c>
      <c r="AK735" s="101">
        <f ca="1">IF(AND(MAX(OFFSET(U734,-$AK$5,0):U734)&lt;U735),1,IF(AND(MIN(OFFSET(U734,-$AK$5,0):U734)&gt;U735),-1,AK734))</f>
        <v>-1</v>
      </c>
      <c r="AL735" s="101">
        <f ca="1">IF(AND(MAX(OFFSET(AI734,-$AL$5,0):AI734)&lt;AI735),1,IF(AND(MIN(OFFSET(AI734,-$AL$5,0):AI734)&gt;AI735),-1,AL734))</f>
        <v>-1</v>
      </c>
      <c r="AM735" s="101">
        <f ca="1">IF(AND(MAX(OFFSET(V734,-$AM$5,0):V734)&lt;V735),1,IF(AND(MIN(OFFSET(V734,-$AM$5,0):V734)&gt;V735),-1,AM734))</f>
        <v>-1</v>
      </c>
      <c r="AN735" s="101">
        <f ca="1">IF(AND(MAX(OFFSET(AA734,-$AN$5,0):AA734)&lt;AA735),1,IF(AND(MIN(OFFSET(AA734,-$AN$5,0):AA734)&gt;AA735),-1,AN734))</f>
        <v>-1</v>
      </c>
      <c r="AO735" s="101">
        <f ca="1">IF(AND(MAX(OFFSET(Y734,-$AP$5,0):Y734)&lt;Y735),1,IF(AND(MIN(OFFSET(Y734,-$AP$5,0):Y734)&gt;Y735),-1,AO734))</f>
        <v>-1</v>
      </c>
      <c r="AP735" s="101">
        <f ca="1">IF(AND(MAX(OFFSET(Z734,-$AP$5,0):Z734)&lt;Z735),1,IF(AND(MIN(OFFSET(Z734,-$AP$5,0):Z734)&gt;Z735),-1,AP734))</f>
        <v>1</v>
      </c>
      <c r="AQ735" s="1">
        <v>4015</v>
      </c>
      <c r="AR735" s="1">
        <v>4019</v>
      </c>
      <c r="AS735" s="1">
        <v>3973</v>
      </c>
      <c r="AT735" s="1">
        <v>3988</v>
      </c>
      <c r="AU735" s="1">
        <v>3993</v>
      </c>
      <c r="AV735" s="1">
        <v>4030</v>
      </c>
      <c r="AW735" s="1">
        <v>3980</v>
      </c>
      <c r="AX735" s="1">
        <v>4000</v>
      </c>
      <c r="AY735">
        <f t="shared" si="26"/>
        <v>6</v>
      </c>
      <c r="AZ735">
        <f t="shared" si="27"/>
        <v>226</v>
      </c>
      <c r="BA735">
        <f t="shared" ca="1" si="33"/>
        <v>6</v>
      </c>
      <c r="BB735">
        <f t="shared" ca="1" si="28"/>
        <v>207</v>
      </c>
      <c r="BC735">
        <f t="shared" si="29"/>
        <v>-22</v>
      </c>
      <c r="BD735">
        <f t="shared" si="30"/>
        <v>77</v>
      </c>
      <c r="BE735">
        <f t="shared" ca="1" si="31"/>
        <v>-22</v>
      </c>
      <c r="BF735">
        <f t="shared" ca="1" si="32"/>
        <v>77</v>
      </c>
    </row>
    <row r="736" spans="1:58">
      <c r="A736" s="47">
        <v>2011</v>
      </c>
      <c r="B736" s="47">
        <v>3</v>
      </c>
      <c r="C736" s="98">
        <v>40897</v>
      </c>
      <c r="D736">
        <v>12103.58</v>
      </c>
      <c r="E736">
        <v>1241.3</v>
      </c>
      <c r="F736">
        <v>2603.73</v>
      </c>
      <c r="G736">
        <v>8330</v>
      </c>
      <c r="H736">
        <v>5436</v>
      </c>
      <c r="I736">
        <v>5868</v>
      </c>
      <c r="J736">
        <v>0</v>
      </c>
      <c r="K736">
        <v>0</v>
      </c>
      <c r="L736">
        <v>1617.3</v>
      </c>
      <c r="M736">
        <v>29.504999999999999</v>
      </c>
      <c r="N736">
        <v>1430.5</v>
      </c>
      <c r="O736">
        <v>97.39</v>
      </c>
      <c r="P736">
        <v>607</v>
      </c>
      <c r="Q736">
        <v>1144</v>
      </c>
      <c r="R736">
        <v>12103.58</v>
      </c>
      <c r="S736">
        <v>1241.3</v>
      </c>
      <c r="T736">
        <v>2603.73</v>
      </c>
      <c r="U736">
        <v>23.22</v>
      </c>
      <c r="V736">
        <v>1.92</v>
      </c>
      <c r="W736">
        <v>0.86</v>
      </c>
      <c r="X736">
        <v>1.31517</v>
      </c>
      <c r="Y736">
        <v>102.71</v>
      </c>
      <c r="Z736">
        <v>78.040000000000006</v>
      </c>
      <c r="AA736">
        <v>78.42</v>
      </c>
      <c r="AB736">
        <v>106.91</v>
      </c>
      <c r="AC736">
        <v>1885</v>
      </c>
      <c r="AD736">
        <v>0</v>
      </c>
      <c r="AE736">
        <v>0</v>
      </c>
      <c r="AF736">
        <v>0</v>
      </c>
      <c r="AG736">
        <v>0</v>
      </c>
      <c r="AH736">
        <v>0.85</v>
      </c>
      <c r="AI736">
        <v>1.92</v>
      </c>
      <c r="AJ736" s="101">
        <f ca="1">IF(AND(MAX(OFFSET(OFFSET(D735,0,$AJ$6),-$AJ$5,0):OFFSET(D735,0,$AJ$6))&lt;OFFSET(D735,1,$AJ$6)),1,IF(AND(MIN(OFFSET(OFFSET(D735,0,$AJ$6),-$AJ$5,0):OFFSET(D735,0,$AJ$6))&gt;OFFSET(D735,1,$AJ$6)),-1,AJ735))</f>
        <v>1</v>
      </c>
      <c r="AK736" s="101">
        <f ca="1">IF(AND(MAX(OFFSET(U735,-$AK$5,0):U735)&lt;U736),1,IF(AND(MIN(OFFSET(U735,-$AK$5,0):U735)&gt;U736),-1,AK735))</f>
        <v>-1</v>
      </c>
      <c r="AL736" s="101">
        <f ca="1">IF(AND(MAX(OFFSET(AI735,-$AL$5,0):AI735)&lt;AI736),1,IF(AND(MIN(OFFSET(AI735,-$AL$5,0):AI735)&gt;AI736),-1,AL735))</f>
        <v>-1</v>
      </c>
      <c r="AM736" s="101">
        <f ca="1">IF(AND(MAX(OFFSET(V735,-$AM$5,0):V735)&lt;V736),1,IF(AND(MIN(OFFSET(V735,-$AM$5,0):V735)&gt;V736),-1,AM735))</f>
        <v>-1</v>
      </c>
      <c r="AN736" s="101">
        <f ca="1">IF(AND(MAX(OFFSET(AA735,-$AN$5,0):AA735)&lt;AA736),1,IF(AND(MIN(OFFSET(AA735,-$AN$5,0):AA735)&gt;AA736),-1,AN735))</f>
        <v>-1</v>
      </c>
      <c r="AO736" s="101">
        <f ca="1">IF(AND(MAX(OFFSET(Y735,-$AP$5,0):Y735)&lt;Y736),1,IF(AND(MIN(OFFSET(Y735,-$AP$5,0):Y735)&gt;Y736),-1,AO735))</f>
        <v>-1</v>
      </c>
      <c r="AP736" s="101">
        <f ca="1">IF(AND(MAX(OFFSET(Z735,-$AP$5,0):Z735)&lt;Z736),1,IF(AND(MIN(OFFSET(Z735,-$AP$5,0):Z735)&gt;Z736),-1,AP735))</f>
        <v>1</v>
      </c>
      <c r="AQ736" s="1">
        <v>3999</v>
      </c>
      <c r="AR736" s="1">
        <v>4019</v>
      </c>
      <c r="AS736" s="1">
        <v>3998</v>
      </c>
      <c r="AT736" s="1">
        <v>4009</v>
      </c>
      <c r="AU736" s="1">
        <v>4012</v>
      </c>
      <c r="AV736" s="1">
        <v>4047</v>
      </c>
      <c r="AW736" s="1">
        <v>4010</v>
      </c>
      <c r="AX736" s="1">
        <v>4047</v>
      </c>
      <c r="AY736">
        <f t="shared" si="26"/>
        <v>43</v>
      </c>
      <c r="AZ736">
        <f t="shared" si="27"/>
        <v>269</v>
      </c>
      <c r="BA736">
        <f t="shared" ca="1" si="33"/>
        <v>43</v>
      </c>
      <c r="BB736">
        <f t="shared" ca="1" si="28"/>
        <v>250</v>
      </c>
      <c r="BC736">
        <f t="shared" si="29"/>
        <v>13</v>
      </c>
      <c r="BD736">
        <f t="shared" si="30"/>
        <v>90</v>
      </c>
      <c r="BE736">
        <f t="shared" ca="1" si="31"/>
        <v>13</v>
      </c>
      <c r="BF736">
        <f t="shared" ca="1" si="32"/>
        <v>90</v>
      </c>
    </row>
    <row r="737" spans="1:58">
      <c r="A737" s="47">
        <v>2011</v>
      </c>
      <c r="B737" s="47">
        <v>4</v>
      </c>
      <c r="C737" s="98">
        <v>40898</v>
      </c>
      <c r="D737">
        <v>12107.74</v>
      </c>
      <c r="E737">
        <v>1243.72</v>
      </c>
      <c r="F737">
        <v>2577.9699999999998</v>
      </c>
      <c r="G737">
        <v>8440</v>
      </c>
      <c r="H737">
        <v>5417</v>
      </c>
      <c r="I737">
        <v>5828</v>
      </c>
      <c r="J737">
        <v>0</v>
      </c>
      <c r="K737">
        <v>0</v>
      </c>
      <c r="L737">
        <v>1617</v>
      </c>
      <c r="M737">
        <v>29.375</v>
      </c>
      <c r="N737">
        <v>1428</v>
      </c>
      <c r="O737">
        <v>98.95</v>
      </c>
      <c r="P737">
        <v>616</v>
      </c>
      <c r="Q737">
        <v>1153</v>
      </c>
      <c r="R737">
        <v>12107.74</v>
      </c>
      <c r="S737">
        <v>1243.72</v>
      </c>
      <c r="T737">
        <v>2577.9699999999998</v>
      </c>
      <c r="U737">
        <v>21.43</v>
      </c>
      <c r="V737">
        <v>1.97</v>
      </c>
      <c r="W737">
        <v>0.92</v>
      </c>
      <c r="X737">
        <v>1.31517</v>
      </c>
      <c r="Y737">
        <v>103.68</v>
      </c>
      <c r="Z737">
        <v>77.88</v>
      </c>
      <c r="AA737">
        <v>78.77</v>
      </c>
      <c r="AB737">
        <v>107.87</v>
      </c>
      <c r="AC737">
        <v>1878</v>
      </c>
      <c r="AD737">
        <v>0</v>
      </c>
      <c r="AE737">
        <v>0</v>
      </c>
      <c r="AF737">
        <v>0</v>
      </c>
      <c r="AG737">
        <v>0</v>
      </c>
      <c r="AH737">
        <v>0.91</v>
      </c>
      <c r="AI737">
        <v>1.96</v>
      </c>
      <c r="AJ737" s="101">
        <f ca="1">IF(AND(MAX(OFFSET(OFFSET(D736,0,$AJ$6),-$AJ$5,0):OFFSET(D736,0,$AJ$6))&lt;OFFSET(D736,1,$AJ$6)),1,IF(AND(MIN(OFFSET(OFFSET(D736,0,$AJ$6),-$AJ$5,0):OFFSET(D736,0,$AJ$6))&gt;OFFSET(D736,1,$AJ$6)),-1,AJ736))</f>
        <v>1</v>
      </c>
      <c r="AK737" s="101">
        <f ca="1">IF(AND(MAX(OFFSET(U736,-$AK$5,0):U736)&lt;U737),1,IF(AND(MIN(OFFSET(U736,-$AK$5,0):U736)&gt;U737),-1,AK736))</f>
        <v>-1</v>
      </c>
      <c r="AL737" s="101">
        <f ca="1">IF(AND(MAX(OFFSET(AI736,-$AL$5,0):AI736)&lt;AI737),1,IF(AND(MIN(OFFSET(AI736,-$AL$5,0):AI736)&gt;AI737),-1,AL736))</f>
        <v>-1</v>
      </c>
      <c r="AM737" s="101">
        <f ca="1">IF(AND(MAX(OFFSET(V736,-$AM$5,0):V736)&lt;V737),1,IF(AND(MIN(OFFSET(V736,-$AM$5,0):V736)&gt;V737),-1,AM736))</f>
        <v>-1</v>
      </c>
      <c r="AN737" s="101">
        <f ca="1">IF(AND(MAX(OFFSET(AA736,-$AN$5,0):AA736)&lt;AA737),1,IF(AND(MIN(OFFSET(AA736,-$AN$5,0):AA736)&gt;AA737),-1,AN736))</f>
        <v>1</v>
      </c>
      <c r="AO737" s="101">
        <f ca="1">IF(AND(MAX(OFFSET(Y736,-$AP$5,0):Y736)&lt;Y737),1,IF(AND(MIN(OFFSET(Y736,-$AP$5,0):Y736)&gt;Y737),-1,AO736))</f>
        <v>-1</v>
      </c>
      <c r="AP737" s="101">
        <f ca="1">IF(AND(MAX(OFFSET(Z736,-$AP$5,0):Z736)&lt;Z737),1,IF(AND(MIN(OFFSET(Z736,-$AP$5,0):Z736)&gt;Z737),-1,AP736))</f>
        <v>1</v>
      </c>
      <c r="AQ737" s="1">
        <v>4055</v>
      </c>
      <c r="AR737" s="1">
        <v>4077</v>
      </c>
      <c r="AS737" s="1">
        <v>4054</v>
      </c>
      <c r="AT737" s="1">
        <v>4068</v>
      </c>
      <c r="AU737" s="1">
        <v>4074</v>
      </c>
      <c r="AV737" s="1">
        <v>4105</v>
      </c>
      <c r="AW737" s="1">
        <v>4025</v>
      </c>
      <c r="AX737" s="1">
        <v>4049</v>
      </c>
      <c r="AY737">
        <f t="shared" si="26"/>
        <v>-24</v>
      </c>
      <c r="AZ737">
        <f t="shared" si="27"/>
        <v>245</v>
      </c>
      <c r="BA737">
        <f t="shared" ca="1" si="33"/>
        <v>-24</v>
      </c>
      <c r="BB737">
        <f t="shared" ca="1" si="28"/>
        <v>226</v>
      </c>
      <c r="BC737">
        <f t="shared" si="29"/>
        <v>19</v>
      </c>
      <c r="BD737">
        <f t="shared" si="30"/>
        <v>109</v>
      </c>
      <c r="BE737">
        <f t="shared" ca="1" si="31"/>
        <v>19</v>
      </c>
      <c r="BF737">
        <f t="shared" ca="1" si="32"/>
        <v>109</v>
      </c>
    </row>
    <row r="738" spans="1:58">
      <c r="A738" s="47">
        <v>2011</v>
      </c>
      <c r="B738" s="47">
        <v>5</v>
      </c>
      <c r="C738" s="98">
        <v>40899</v>
      </c>
      <c r="D738">
        <v>12169.65</v>
      </c>
      <c r="E738">
        <v>1254</v>
      </c>
      <c r="F738">
        <v>2599.4499999999998</v>
      </c>
      <c r="G738">
        <v>8370</v>
      </c>
      <c r="H738">
        <v>5417</v>
      </c>
      <c r="I738">
        <v>5828</v>
      </c>
      <c r="J738">
        <v>0</v>
      </c>
      <c r="K738">
        <v>0</v>
      </c>
      <c r="L738">
        <v>1606</v>
      </c>
      <c r="M738">
        <v>29.145</v>
      </c>
      <c r="N738">
        <v>1429.5</v>
      </c>
      <c r="O738">
        <v>99.68</v>
      </c>
      <c r="P738">
        <v>619</v>
      </c>
      <c r="Q738">
        <v>1163</v>
      </c>
      <c r="R738">
        <v>12169.65</v>
      </c>
      <c r="S738">
        <v>1254</v>
      </c>
      <c r="T738">
        <v>2599.4499999999998</v>
      </c>
      <c r="U738">
        <v>21.16</v>
      </c>
      <c r="V738">
        <v>1.95</v>
      </c>
      <c r="W738">
        <v>0.92</v>
      </c>
      <c r="X738">
        <v>1.31517</v>
      </c>
      <c r="Y738">
        <v>103.28</v>
      </c>
      <c r="Z738">
        <v>78.069999999999993</v>
      </c>
      <c r="AA738">
        <v>79.150000000000006</v>
      </c>
      <c r="AB738">
        <v>107.27</v>
      </c>
      <c r="AC738">
        <v>1738</v>
      </c>
      <c r="AD738">
        <v>0</v>
      </c>
      <c r="AE738">
        <v>0</v>
      </c>
      <c r="AF738">
        <v>0</v>
      </c>
      <c r="AG738">
        <v>0</v>
      </c>
      <c r="AH738">
        <v>0.98</v>
      </c>
      <c r="AI738">
        <v>2.0299999999999998</v>
      </c>
      <c r="AJ738" s="101">
        <f ca="1">IF(AND(MAX(OFFSET(OFFSET(D737,0,$AJ$6),-$AJ$5,0):OFFSET(D737,0,$AJ$6))&lt;OFFSET(D737,1,$AJ$6)),1,IF(AND(MIN(OFFSET(OFFSET(D737,0,$AJ$6),-$AJ$5,0):OFFSET(D737,0,$AJ$6))&gt;OFFSET(D737,1,$AJ$6)),-1,AJ737))</f>
        <v>1</v>
      </c>
      <c r="AK738" s="101">
        <f ca="1">IF(AND(MAX(OFFSET(U737,-$AK$5,0):U737)&lt;U738),1,IF(AND(MIN(OFFSET(U737,-$AK$5,0):U737)&gt;U738),-1,AK737))</f>
        <v>-1</v>
      </c>
      <c r="AL738" s="101">
        <f ca="1">IF(AND(MAX(OFFSET(AI737,-$AL$5,0):AI737)&lt;AI738),1,IF(AND(MIN(OFFSET(AI737,-$AL$5,0):AI737)&gt;AI738),-1,AL737))</f>
        <v>-1</v>
      </c>
      <c r="AM738" s="101">
        <f ca="1">IF(AND(MAX(OFFSET(V737,-$AM$5,0):V737)&lt;V738),1,IF(AND(MIN(OFFSET(V737,-$AM$5,0):V737)&gt;V738),-1,AM737))</f>
        <v>-1</v>
      </c>
      <c r="AN738" s="101">
        <f ca="1">IF(AND(MAX(OFFSET(AA737,-$AN$5,0):AA737)&lt;AA738),1,IF(AND(MIN(OFFSET(AA737,-$AN$5,0):AA737)&gt;AA738),-1,AN737))</f>
        <v>1</v>
      </c>
      <c r="AO738" s="101">
        <f ca="1">IF(AND(MAX(OFFSET(Y737,-$AP$5,0):Y737)&lt;Y738),1,IF(AND(MIN(OFFSET(Y737,-$AP$5,0):Y737)&gt;Y738),-1,AO737))</f>
        <v>-1</v>
      </c>
      <c r="AP738" s="101">
        <f ca="1">IF(AND(MAX(OFFSET(Z737,-$AP$5,0):Z737)&lt;Z738),1,IF(AND(MIN(OFFSET(Z737,-$AP$5,0):Z737)&gt;Z738),-1,AP737))</f>
        <v>1</v>
      </c>
      <c r="AQ738" s="1">
        <v>4050</v>
      </c>
      <c r="AR738" s="1">
        <v>4058</v>
      </c>
      <c r="AS738" s="1">
        <v>4021</v>
      </c>
      <c r="AT738" s="1">
        <v>4036</v>
      </c>
      <c r="AU738" s="1">
        <v>4074</v>
      </c>
      <c r="AV738" s="1">
        <v>4105</v>
      </c>
      <c r="AW738" s="1">
        <v>4025</v>
      </c>
      <c r="AX738" s="1">
        <v>4049</v>
      </c>
      <c r="AY738">
        <f t="shared" si="26"/>
        <v>-37</v>
      </c>
      <c r="AZ738">
        <f t="shared" si="27"/>
        <v>208</v>
      </c>
      <c r="BA738">
        <f t="shared" ca="1" si="33"/>
        <v>-37</v>
      </c>
      <c r="BB738">
        <f t="shared" ca="1" si="28"/>
        <v>189</v>
      </c>
      <c r="BC738">
        <f t="shared" si="29"/>
        <v>24</v>
      </c>
      <c r="BD738">
        <f t="shared" si="30"/>
        <v>133</v>
      </c>
      <c r="BE738">
        <f t="shared" ca="1" si="31"/>
        <v>24</v>
      </c>
      <c r="BF738">
        <f t="shared" ca="1" si="32"/>
        <v>133</v>
      </c>
    </row>
    <row r="739" spans="1:58">
      <c r="A739" s="47">
        <v>2011</v>
      </c>
      <c r="B739" s="47">
        <v>2</v>
      </c>
      <c r="C739" s="98">
        <v>40903</v>
      </c>
      <c r="D739">
        <v>12169.65</v>
      </c>
      <c r="E739">
        <v>1254</v>
      </c>
      <c r="F739">
        <v>2599.4499999999998</v>
      </c>
      <c r="G739">
        <v>8450</v>
      </c>
      <c r="H739">
        <v>5512</v>
      </c>
      <c r="I739">
        <v>5892</v>
      </c>
      <c r="J739">
        <v>0</v>
      </c>
      <c r="K739">
        <v>0</v>
      </c>
      <c r="L739">
        <v>1606</v>
      </c>
      <c r="M739">
        <v>29.114999999999998</v>
      </c>
      <c r="N739">
        <v>1429.5</v>
      </c>
      <c r="O739">
        <v>99.68</v>
      </c>
      <c r="P739">
        <v>619</v>
      </c>
      <c r="Q739">
        <v>1163</v>
      </c>
      <c r="R739">
        <v>12169.65</v>
      </c>
      <c r="S739">
        <v>1254</v>
      </c>
      <c r="T739">
        <v>2599.4499999999998</v>
      </c>
      <c r="U739">
        <v>21.16</v>
      </c>
      <c r="V739">
        <v>1.95</v>
      </c>
      <c r="W739">
        <v>0.92</v>
      </c>
      <c r="X739">
        <v>1.31517</v>
      </c>
      <c r="Y739">
        <v>104.51</v>
      </c>
      <c r="Z739">
        <v>78.069999999999993</v>
      </c>
      <c r="AA739">
        <v>79.150000000000006</v>
      </c>
      <c r="AB739">
        <v>107.27</v>
      </c>
      <c r="AC739">
        <v>1738</v>
      </c>
      <c r="AD739">
        <v>0</v>
      </c>
      <c r="AE739">
        <v>0</v>
      </c>
      <c r="AF739">
        <v>0</v>
      </c>
      <c r="AG739">
        <v>0</v>
      </c>
      <c r="AH739">
        <v>0.98</v>
      </c>
      <c r="AI739">
        <v>2.0299999999999998</v>
      </c>
      <c r="AJ739" s="101">
        <f ca="1">IF(AND(MAX(OFFSET(OFFSET(D738,0,$AJ$6),-$AJ$5,0):OFFSET(D738,0,$AJ$6))&lt;OFFSET(D738,1,$AJ$6)),1,IF(AND(MIN(OFFSET(OFFSET(D738,0,$AJ$6),-$AJ$5,0):OFFSET(D738,0,$AJ$6))&gt;OFFSET(D738,1,$AJ$6)),-1,AJ738))</f>
        <v>1</v>
      </c>
      <c r="AK739" s="101">
        <f ca="1">IF(AND(MAX(OFFSET(U738,-$AK$5,0):U738)&lt;U739),1,IF(AND(MIN(OFFSET(U738,-$AK$5,0):U738)&gt;U739),-1,AK738))</f>
        <v>-1</v>
      </c>
      <c r="AL739" s="101">
        <f ca="1">IF(AND(MAX(OFFSET(AI738,-$AL$5,0):AI738)&lt;AI739),1,IF(AND(MIN(OFFSET(AI738,-$AL$5,0):AI738)&gt;AI739),-1,AL738))</f>
        <v>-1</v>
      </c>
      <c r="AM739" s="101">
        <f ca="1">IF(AND(MAX(OFFSET(V738,-$AM$5,0):V738)&lt;V739),1,IF(AND(MIN(OFFSET(V738,-$AM$5,0):V738)&gt;V739),-1,AM738))</f>
        <v>-1</v>
      </c>
      <c r="AN739" s="101">
        <f ca="1">IF(AND(MAX(OFFSET(AA738,-$AN$5,0):AA738)&lt;AA739),1,IF(AND(MIN(OFFSET(AA738,-$AN$5,0):AA738)&gt;AA739),-1,AN738))</f>
        <v>1</v>
      </c>
      <c r="AO739" s="101">
        <f ca="1">IF(AND(MAX(OFFSET(Y738,-$AP$5,0):Y738)&lt;Y739),1,IF(AND(MIN(OFFSET(Y738,-$AP$5,0):Y738)&gt;Y739),-1,AO738))</f>
        <v>-1</v>
      </c>
      <c r="AP739" s="101">
        <f ca="1">IF(AND(MAX(OFFSET(Z738,-$AP$5,0):Z738)&lt;Z739),1,IF(AND(MIN(OFFSET(Z738,-$AP$5,0):Z738)&gt;Z739),-1,AP738))</f>
        <v>1</v>
      </c>
      <c r="AQ739" s="1">
        <v>4037</v>
      </c>
      <c r="AR739" s="1">
        <v>4057</v>
      </c>
      <c r="AS739" s="1">
        <v>4001</v>
      </c>
      <c r="AT739" s="1">
        <v>4006</v>
      </c>
      <c r="AU739" s="1">
        <v>4006</v>
      </c>
      <c r="AV739" s="1">
        <v>4018</v>
      </c>
      <c r="AW739" s="1">
        <v>4005</v>
      </c>
      <c r="AX739" s="1">
        <v>4016</v>
      </c>
      <c r="AY739">
        <f t="shared" si="26"/>
        <v>16</v>
      </c>
      <c r="AZ739">
        <f t="shared" si="27"/>
        <v>224</v>
      </c>
      <c r="BA739">
        <f t="shared" ca="1" si="33"/>
        <v>16</v>
      </c>
      <c r="BB739">
        <f t="shared" ca="1" si="28"/>
        <v>205</v>
      </c>
      <c r="BC739">
        <f t="shared" si="29"/>
        <v>-31</v>
      </c>
      <c r="BD739">
        <f t="shared" si="30"/>
        <v>102</v>
      </c>
      <c r="BE739">
        <f t="shared" ca="1" si="31"/>
        <v>-31</v>
      </c>
      <c r="BF739">
        <f t="shared" ca="1" si="32"/>
        <v>102</v>
      </c>
    </row>
    <row r="740" spans="1:58">
      <c r="A740" s="47">
        <v>2011</v>
      </c>
      <c r="B740" s="47">
        <v>3</v>
      </c>
      <c r="C740" s="98">
        <v>40904</v>
      </c>
      <c r="D740">
        <v>12291.35</v>
      </c>
      <c r="E740">
        <v>1265.43</v>
      </c>
      <c r="F740">
        <v>2625.2</v>
      </c>
      <c r="G740">
        <v>8450</v>
      </c>
      <c r="H740">
        <v>5512</v>
      </c>
      <c r="I740">
        <v>5887</v>
      </c>
      <c r="J740">
        <v>0</v>
      </c>
      <c r="K740">
        <v>0</v>
      </c>
      <c r="L740">
        <v>1594.2</v>
      </c>
      <c r="M740">
        <v>28.704999999999998</v>
      </c>
      <c r="N740">
        <v>1432.4</v>
      </c>
      <c r="O740">
        <v>101.22</v>
      </c>
      <c r="P740">
        <v>633</v>
      </c>
      <c r="Q740">
        <v>1199</v>
      </c>
      <c r="R740">
        <v>12291.35</v>
      </c>
      <c r="S740">
        <v>1265.43</v>
      </c>
      <c r="T740">
        <v>2625.2</v>
      </c>
      <c r="U740">
        <v>21.91</v>
      </c>
      <c r="V740">
        <v>2.0099999999999998</v>
      </c>
      <c r="W740">
        <v>0.97</v>
      </c>
      <c r="X740">
        <v>1.31517</v>
      </c>
      <c r="Y740">
        <v>103.7</v>
      </c>
      <c r="Z740">
        <v>78</v>
      </c>
      <c r="AA740">
        <v>79.08</v>
      </c>
      <c r="AB740">
        <v>108.36</v>
      </c>
      <c r="AC740">
        <v>1738</v>
      </c>
      <c r="AD740">
        <v>0</v>
      </c>
      <c r="AE740">
        <v>0</v>
      </c>
      <c r="AF740">
        <v>0</v>
      </c>
      <c r="AG740">
        <v>0</v>
      </c>
      <c r="AH740">
        <v>0.96</v>
      </c>
      <c r="AI740">
        <v>2</v>
      </c>
      <c r="AJ740" s="101">
        <f ca="1">IF(AND(MAX(OFFSET(OFFSET(D739,0,$AJ$6),-$AJ$5,0):OFFSET(D739,0,$AJ$6))&lt;OFFSET(D739,1,$AJ$6)),1,IF(AND(MIN(OFFSET(OFFSET(D739,0,$AJ$6),-$AJ$5,0):OFFSET(D739,0,$AJ$6))&gt;OFFSET(D739,1,$AJ$6)),-1,AJ739))</f>
        <v>1</v>
      </c>
      <c r="AK740" s="101">
        <f ca="1">IF(AND(MAX(OFFSET(U739,-$AK$5,0):U739)&lt;U740),1,IF(AND(MIN(OFFSET(U739,-$AK$5,0):U739)&gt;U740),-1,AK739))</f>
        <v>1</v>
      </c>
      <c r="AL740" s="101">
        <f ca="1">IF(AND(MAX(OFFSET(AI739,-$AL$5,0):AI739)&lt;AI740),1,IF(AND(MIN(OFFSET(AI739,-$AL$5,0):AI739)&gt;AI740),-1,AL739))</f>
        <v>-1</v>
      </c>
      <c r="AM740" s="101">
        <f ca="1">IF(AND(MAX(OFFSET(V739,-$AM$5,0):V739)&lt;V740),1,IF(AND(MIN(OFFSET(V739,-$AM$5,0):V739)&gt;V740),-1,AM739))</f>
        <v>-1</v>
      </c>
      <c r="AN740" s="101">
        <f ca="1">IF(AND(MAX(OFFSET(AA739,-$AN$5,0):AA739)&lt;AA740),1,IF(AND(MIN(OFFSET(AA739,-$AN$5,0):AA739)&gt;AA740),-1,AN739))</f>
        <v>1</v>
      </c>
      <c r="AO740" s="101">
        <f ca="1">IF(AND(MAX(OFFSET(Y739,-$AP$5,0):Y739)&lt;Y740),1,IF(AND(MIN(OFFSET(Y739,-$AP$5,0):Y739)&gt;Y740),-1,AO739))</f>
        <v>-1</v>
      </c>
      <c r="AP740" s="101">
        <f ca="1">IF(AND(MAX(OFFSET(Z739,-$AP$5,0):Z739)&lt;Z740),1,IF(AND(MIN(OFFSET(Z739,-$AP$5,0):Z739)&gt;Z740),-1,AP739))</f>
        <v>1</v>
      </c>
      <c r="AQ740" s="1">
        <v>4022</v>
      </c>
      <c r="AR740" s="1">
        <v>4025</v>
      </c>
      <c r="AS740" s="1">
        <v>3985</v>
      </c>
      <c r="AT740" s="1">
        <v>3996</v>
      </c>
      <c r="AU740" s="1">
        <v>4006</v>
      </c>
      <c r="AV740" s="1">
        <v>4018</v>
      </c>
      <c r="AW740" s="1">
        <v>4005</v>
      </c>
      <c r="AX740" s="1">
        <v>4016</v>
      </c>
      <c r="AY740">
        <f t="shared" si="26"/>
        <v>-24</v>
      </c>
      <c r="AZ740">
        <f t="shared" si="27"/>
        <v>200</v>
      </c>
      <c r="BA740">
        <f t="shared" ca="1" si="33"/>
        <v>-24</v>
      </c>
      <c r="BB740">
        <f t="shared" ca="1" si="28"/>
        <v>181</v>
      </c>
      <c r="BC740">
        <f t="shared" si="29"/>
        <v>-16</v>
      </c>
      <c r="BD740">
        <f t="shared" si="30"/>
        <v>86</v>
      </c>
      <c r="BE740">
        <f t="shared" ca="1" si="31"/>
        <v>-16</v>
      </c>
      <c r="BF740">
        <f t="shared" ca="1" si="32"/>
        <v>86</v>
      </c>
    </row>
    <row r="741" spans="1:58">
      <c r="A741" s="47">
        <v>2011</v>
      </c>
      <c r="B741" s="47">
        <v>4</v>
      </c>
      <c r="C741" s="98">
        <v>40905</v>
      </c>
      <c r="D741">
        <v>12151.41</v>
      </c>
      <c r="E741">
        <v>1249.6400000000001</v>
      </c>
      <c r="F741">
        <v>2589.98</v>
      </c>
      <c r="G741">
        <v>8420</v>
      </c>
      <c r="H741">
        <v>5503</v>
      </c>
      <c r="I741">
        <v>5784</v>
      </c>
      <c r="J741">
        <v>0</v>
      </c>
      <c r="K741">
        <v>0</v>
      </c>
      <c r="L741">
        <v>1555</v>
      </c>
      <c r="M741">
        <v>27.145</v>
      </c>
      <c r="N741">
        <v>1387</v>
      </c>
      <c r="O741">
        <v>99.7</v>
      </c>
      <c r="P741">
        <v>642</v>
      </c>
      <c r="Q741">
        <v>1198</v>
      </c>
      <c r="R741">
        <v>12151.41</v>
      </c>
      <c r="S741">
        <v>1249.6400000000001</v>
      </c>
      <c r="T741">
        <v>2589.98</v>
      </c>
      <c r="U741">
        <v>23.52</v>
      </c>
      <c r="V741">
        <v>1.91</v>
      </c>
      <c r="W741">
        <v>0.9</v>
      </c>
      <c r="X741">
        <v>1.31517</v>
      </c>
      <c r="Y741">
        <v>104.31</v>
      </c>
      <c r="Z741">
        <v>77.89</v>
      </c>
      <c r="AA741">
        <v>78.599999999999994</v>
      </c>
      <c r="AB741">
        <v>106.89</v>
      </c>
      <c r="AC741">
        <v>1738</v>
      </c>
      <c r="AD741">
        <v>0</v>
      </c>
      <c r="AE741">
        <v>0</v>
      </c>
      <c r="AF741">
        <v>0</v>
      </c>
      <c r="AG741">
        <v>0</v>
      </c>
      <c r="AH741">
        <v>0.9</v>
      </c>
      <c r="AI741">
        <v>1.9</v>
      </c>
      <c r="AJ741" s="101">
        <f ca="1">IF(AND(MAX(OFFSET(OFFSET(D740,0,$AJ$6),-$AJ$5,0):OFFSET(D740,0,$AJ$6))&lt;OFFSET(D740,1,$AJ$6)),1,IF(AND(MIN(OFFSET(OFFSET(D740,0,$AJ$6),-$AJ$5,0):OFFSET(D740,0,$AJ$6))&gt;OFFSET(D740,1,$AJ$6)),-1,AJ740))</f>
        <v>1</v>
      </c>
      <c r="AK741" s="101">
        <f ca="1">IF(AND(MAX(OFFSET(U740,-$AK$5,0):U740)&lt;U741),1,IF(AND(MIN(OFFSET(U740,-$AK$5,0):U740)&gt;U741),-1,AK740))</f>
        <v>1</v>
      </c>
      <c r="AL741" s="101">
        <f ca="1">IF(AND(MAX(OFFSET(AI740,-$AL$5,0):AI740)&lt;AI741),1,IF(AND(MIN(OFFSET(AI740,-$AL$5,0):AI740)&gt;AI741),-1,AL740))</f>
        <v>-1</v>
      </c>
      <c r="AM741" s="101">
        <f ca="1">IF(AND(MAX(OFFSET(V740,-$AM$5,0):V740)&lt;V741),1,IF(AND(MIN(OFFSET(V740,-$AM$5,0):V740)&gt;V741),-1,AM740))</f>
        <v>-1</v>
      </c>
      <c r="AN741" s="101">
        <f ca="1">IF(AND(MAX(OFFSET(AA740,-$AN$5,0):AA740)&lt;AA741),1,IF(AND(MIN(OFFSET(AA740,-$AN$5,0):AA740)&gt;AA741),-1,AN740))</f>
        <v>1</v>
      </c>
      <c r="AO741" s="101">
        <f ca="1">IF(AND(MAX(OFFSET(Y740,-$AP$5,0):Y740)&lt;Y741),1,IF(AND(MIN(OFFSET(Y740,-$AP$5,0):Y740)&gt;Y741),-1,AO740))</f>
        <v>-1</v>
      </c>
      <c r="AP741" s="101">
        <f ca="1">IF(AND(MAX(OFFSET(Z740,-$AP$5,0):Z740)&lt;Z741),1,IF(AND(MIN(OFFSET(Z740,-$AP$5,0):Z740)&gt;Z741),-1,AP740))</f>
        <v>1</v>
      </c>
      <c r="AQ741" s="1">
        <v>3982</v>
      </c>
      <c r="AR741" s="1">
        <v>3985</v>
      </c>
      <c r="AS741" s="1">
        <v>3966</v>
      </c>
      <c r="AT741" s="1">
        <v>3973</v>
      </c>
      <c r="AU741" s="1">
        <v>3970</v>
      </c>
      <c r="AV741" s="1">
        <v>3975</v>
      </c>
      <c r="AW741" s="1">
        <v>3906</v>
      </c>
      <c r="AX741" s="1">
        <v>3915</v>
      </c>
      <c r="AY741">
        <f t="shared" si="26"/>
        <v>-70</v>
      </c>
      <c r="AZ741">
        <f t="shared" si="27"/>
        <v>130</v>
      </c>
      <c r="BA741">
        <f t="shared" ca="1" si="33"/>
        <v>-70</v>
      </c>
      <c r="BB741">
        <f t="shared" ca="1" si="28"/>
        <v>111</v>
      </c>
      <c r="BC741">
        <f t="shared" si="29"/>
        <v>-12</v>
      </c>
      <c r="BD741">
        <f t="shared" si="30"/>
        <v>74</v>
      </c>
      <c r="BE741">
        <f t="shared" ca="1" si="31"/>
        <v>-12</v>
      </c>
      <c r="BF741">
        <f t="shared" ca="1" si="32"/>
        <v>74</v>
      </c>
    </row>
    <row r="742" spans="1:58">
      <c r="A742" s="47">
        <v>2011</v>
      </c>
      <c r="B742" s="47">
        <v>5</v>
      </c>
      <c r="C742" s="98">
        <v>40906</v>
      </c>
      <c r="D742">
        <v>12287.04</v>
      </c>
      <c r="E742">
        <v>1263.02</v>
      </c>
      <c r="F742">
        <v>2613.7399999999998</v>
      </c>
      <c r="G742">
        <v>8390</v>
      </c>
      <c r="H742">
        <v>5590</v>
      </c>
      <c r="I742">
        <v>5870</v>
      </c>
      <c r="J742">
        <v>0</v>
      </c>
      <c r="K742">
        <v>0</v>
      </c>
      <c r="L742">
        <v>1547.8</v>
      </c>
      <c r="M742">
        <v>26.734999999999999</v>
      </c>
      <c r="N742">
        <v>1369.3</v>
      </c>
      <c r="O742">
        <v>99.71</v>
      </c>
      <c r="P742">
        <v>638</v>
      </c>
      <c r="Q742">
        <v>1187</v>
      </c>
      <c r="R742">
        <v>12287.04</v>
      </c>
      <c r="S742">
        <v>1263.02</v>
      </c>
      <c r="T742">
        <v>2613.7399999999998</v>
      </c>
      <c r="U742">
        <v>22.65</v>
      </c>
      <c r="V742">
        <v>1.9</v>
      </c>
      <c r="W742">
        <v>0.88</v>
      </c>
      <c r="X742">
        <v>1.31517</v>
      </c>
      <c r="Y742">
        <v>103.27</v>
      </c>
      <c r="Z742">
        <v>77.959999999999994</v>
      </c>
      <c r="AA742">
        <v>78.709999999999994</v>
      </c>
      <c r="AB742">
        <v>107.46</v>
      </c>
      <c r="AC742">
        <v>1738</v>
      </c>
      <c r="AD742">
        <v>0</v>
      </c>
      <c r="AE742">
        <v>0</v>
      </c>
      <c r="AF742">
        <v>0</v>
      </c>
      <c r="AG742">
        <v>0</v>
      </c>
      <c r="AH742">
        <v>0.87</v>
      </c>
      <c r="AI742">
        <v>1.89</v>
      </c>
      <c r="AJ742" s="101">
        <f ca="1">IF(AND(MAX(OFFSET(OFFSET(D741,0,$AJ$6),-$AJ$5,0):OFFSET(D741,0,$AJ$6))&lt;OFFSET(D741,1,$AJ$6)),1,IF(AND(MIN(OFFSET(OFFSET(D741,0,$AJ$6),-$AJ$5,0):OFFSET(D741,0,$AJ$6))&gt;OFFSET(D741,1,$AJ$6)),-1,AJ741))</f>
        <v>1</v>
      </c>
      <c r="AK742" s="101">
        <f ca="1">IF(AND(MAX(OFFSET(U741,-$AK$5,0):U741)&lt;U742),1,IF(AND(MIN(OFFSET(U741,-$AK$5,0):U741)&gt;U742),-1,AK741))</f>
        <v>1</v>
      </c>
      <c r="AL742" s="101">
        <f ca="1">IF(AND(MAX(OFFSET(AI741,-$AL$5,0):AI741)&lt;AI742),1,IF(AND(MIN(OFFSET(AI741,-$AL$5,0):AI741)&gt;AI742),-1,AL741))</f>
        <v>-1</v>
      </c>
      <c r="AM742" s="101">
        <f ca="1">IF(AND(MAX(OFFSET(V741,-$AM$5,0):V741)&lt;V742),1,IF(AND(MIN(OFFSET(V741,-$AM$5,0):V741)&gt;V742),-1,AM741))</f>
        <v>-1</v>
      </c>
      <c r="AN742" s="101">
        <f ca="1">IF(AND(MAX(OFFSET(AA741,-$AN$5,0):AA741)&lt;AA742),1,IF(AND(MIN(OFFSET(AA741,-$AN$5,0):AA741)&gt;AA742),-1,AN741))</f>
        <v>1</v>
      </c>
      <c r="AO742" s="101">
        <f ca="1">IF(AND(MAX(OFFSET(Y741,-$AP$5,0):Y741)&lt;Y742),1,IF(AND(MIN(OFFSET(Y741,-$AP$5,0):Y741)&gt;Y742),-1,AO741))</f>
        <v>-1</v>
      </c>
      <c r="AP742" s="101">
        <f ca="1">IF(AND(MAX(OFFSET(Z741,-$AP$5,0):Z741)&lt;Z742),1,IF(AND(MIN(OFFSET(Z741,-$AP$5,0):Z741)&gt;Z742),-1,AP741))</f>
        <v>1</v>
      </c>
      <c r="AQ742" s="1">
        <v>3900</v>
      </c>
      <c r="AR742" s="1">
        <v>3907</v>
      </c>
      <c r="AS742" s="1">
        <v>3876</v>
      </c>
      <c r="AT742" s="1">
        <v>3884</v>
      </c>
      <c r="AU742" s="1">
        <v>3872</v>
      </c>
      <c r="AV742" s="1">
        <v>3883</v>
      </c>
      <c r="AW742" s="1">
        <v>3808</v>
      </c>
      <c r="AX742" s="1">
        <v>3860</v>
      </c>
      <c r="AY742">
        <f t="shared" si="26"/>
        <v>2</v>
      </c>
      <c r="AZ742">
        <f t="shared" si="27"/>
        <v>132</v>
      </c>
      <c r="BA742">
        <f t="shared" ca="1" si="33"/>
        <v>2</v>
      </c>
      <c r="BB742">
        <f t="shared" ca="1" si="28"/>
        <v>113</v>
      </c>
      <c r="BC742">
        <f t="shared" si="29"/>
        <v>-28</v>
      </c>
      <c r="BD742">
        <f t="shared" si="30"/>
        <v>46</v>
      </c>
      <c r="BE742">
        <f t="shared" ca="1" si="31"/>
        <v>-28</v>
      </c>
      <c r="BF742">
        <f t="shared" ca="1" si="32"/>
        <v>46</v>
      </c>
    </row>
    <row r="743" spans="1:58">
      <c r="A743" s="47">
        <v>2011</v>
      </c>
      <c r="B743" s="47">
        <v>6</v>
      </c>
      <c r="C743" s="98">
        <v>40907</v>
      </c>
      <c r="D743">
        <v>12217.56</v>
      </c>
      <c r="E743">
        <v>1257.5999999999999</v>
      </c>
      <c r="F743">
        <v>2605.15</v>
      </c>
      <c r="G743">
        <v>8440</v>
      </c>
      <c r="H743">
        <v>5590</v>
      </c>
      <c r="I743">
        <v>5870</v>
      </c>
      <c r="J743">
        <v>0</v>
      </c>
      <c r="K743">
        <v>0</v>
      </c>
      <c r="L743">
        <v>1605.1</v>
      </c>
      <c r="M743">
        <v>27.805</v>
      </c>
      <c r="N743">
        <v>1428.5</v>
      </c>
      <c r="O743">
        <v>102.97</v>
      </c>
      <c r="P743">
        <v>658</v>
      </c>
      <c r="Q743">
        <v>1218</v>
      </c>
      <c r="R743">
        <v>12217.56</v>
      </c>
      <c r="S743">
        <v>1257.5999999999999</v>
      </c>
      <c r="T743">
        <v>2605.15</v>
      </c>
      <c r="U743">
        <v>23.4</v>
      </c>
      <c r="V743">
        <v>1.87</v>
      </c>
      <c r="W743">
        <v>0.83</v>
      </c>
      <c r="X743">
        <v>1.31517</v>
      </c>
      <c r="Y743">
        <v>101.04</v>
      </c>
      <c r="Z743">
        <v>77.63</v>
      </c>
      <c r="AA743">
        <v>78.709999999999994</v>
      </c>
      <c r="AB743">
        <v>111.34</v>
      </c>
      <c r="AC743">
        <v>1738</v>
      </c>
      <c r="AD743">
        <v>0</v>
      </c>
      <c r="AE743">
        <v>0</v>
      </c>
      <c r="AF743">
        <v>0</v>
      </c>
      <c r="AG743">
        <v>0</v>
      </c>
      <c r="AH743">
        <v>0.88</v>
      </c>
      <c r="AI743">
        <v>1.96</v>
      </c>
      <c r="AJ743" s="101">
        <f ca="1">IF(AND(MAX(OFFSET(OFFSET(D742,0,$AJ$6),-$AJ$5,0):OFFSET(D742,0,$AJ$6))&lt;OFFSET(D742,1,$AJ$6)),1,IF(AND(MIN(OFFSET(OFFSET(D742,0,$AJ$6),-$AJ$5,0):OFFSET(D742,0,$AJ$6))&gt;OFFSET(D742,1,$AJ$6)),-1,AJ742))</f>
        <v>1</v>
      </c>
      <c r="AK743" s="101">
        <f ca="1">IF(AND(MAX(OFFSET(U742,-$AK$5,0):U742)&lt;U743),1,IF(AND(MIN(OFFSET(U742,-$AK$5,0):U742)&gt;U743),-1,AK742))</f>
        <v>1</v>
      </c>
      <c r="AL743" s="101">
        <f ca="1">IF(AND(MAX(OFFSET(AI742,-$AL$5,0):AI742)&lt;AI743),1,IF(AND(MIN(OFFSET(AI742,-$AL$5,0):AI742)&gt;AI743),-1,AL742))</f>
        <v>-1</v>
      </c>
      <c r="AM743" s="101">
        <f ca="1">IF(AND(MAX(OFFSET(V742,-$AM$5,0):V742)&lt;V743),1,IF(AND(MIN(OFFSET(V742,-$AM$5,0):V742)&gt;V743),-1,AM742))</f>
        <v>-1</v>
      </c>
      <c r="AN743" s="101">
        <f ca="1">IF(AND(MAX(OFFSET(AA742,-$AN$5,0):AA742)&lt;AA743),1,IF(AND(MIN(OFFSET(AA742,-$AN$5,0):AA742)&gt;AA743),-1,AN742))</f>
        <v>1</v>
      </c>
      <c r="AO743" s="101">
        <f ca="1">IF(AND(MAX(OFFSET(Y742,-$AP$5,0):Y742)&lt;Y743),1,IF(AND(MIN(OFFSET(Y742,-$AP$5,0):Y742)&gt;Y743),-1,AO742))</f>
        <v>-1</v>
      </c>
      <c r="AP743" s="101">
        <f ca="1">IF(AND(MAX(OFFSET(Z742,-$AP$5,0):Z742)&lt;Z743),1,IF(AND(MIN(OFFSET(Z742,-$AP$5,0):Z742)&gt;Z743),-1,AP742))</f>
        <v>-1</v>
      </c>
      <c r="AQ743" s="1">
        <v>3874</v>
      </c>
      <c r="AR743" s="1">
        <v>3900</v>
      </c>
      <c r="AS743" s="1">
        <v>3869</v>
      </c>
      <c r="AT743" s="1">
        <v>3887</v>
      </c>
      <c r="AU743" s="1">
        <v>3872</v>
      </c>
      <c r="AV743" s="1">
        <v>3883</v>
      </c>
      <c r="AW743" s="1">
        <v>3808</v>
      </c>
      <c r="AX743" s="1">
        <v>3860</v>
      </c>
      <c r="AY743">
        <f t="shared" si="26"/>
        <v>92</v>
      </c>
      <c r="AZ743">
        <f t="shared" si="27"/>
        <v>224</v>
      </c>
      <c r="BA743">
        <f t="shared" ca="1" si="33"/>
        <v>92</v>
      </c>
      <c r="BB743">
        <f t="shared" ca="1" si="28"/>
        <v>205</v>
      </c>
      <c r="BC743">
        <f t="shared" si="29"/>
        <v>-2</v>
      </c>
      <c r="BD743">
        <f t="shared" si="30"/>
        <v>44</v>
      </c>
      <c r="BE743">
        <f t="shared" ca="1" si="31"/>
        <v>-2</v>
      </c>
      <c r="BF743">
        <f t="shared" ca="1" si="32"/>
        <v>44</v>
      </c>
    </row>
    <row r="744" spans="1:58">
      <c r="A744" s="47">
        <v>2012</v>
      </c>
      <c r="B744" s="47">
        <v>4</v>
      </c>
      <c r="C744" s="98">
        <v>40912</v>
      </c>
      <c r="D744">
        <v>12418.42</v>
      </c>
      <c r="E744">
        <v>1277.3</v>
      </c>
      <c r="F744">
        <v>2648.36</v>
      </c>
      <c r="G744">
        <v>8530</v>
      </c>
      <c r="H744">
        <v>5682</v>
      </c>
      <c r="I744">
        <v>6125</v>
      </c>
      <c r="J744">
        <v>0</v>
      </c>
      <c r="K744">
        <v>0</v>
      </c>
      <c r="L744">
        <v>1613.1</v>
      </c>
      <c r="M744">
        <v>29.385000000000002</v>
      </c>
      <c r="N744">
        <v>1424.4</v>
      </c>
      <c r="O744">
        <v>103.59</v>
      </c>
      <c r="P744">
        <v>658</v>
      </c>
      <c r="Q744">
        <v>1230</v>
      </c>
      <c r="R744">
        <v>12418.42</v>
      </c>
      <c r="S744">
        <v>1277.3</v>
      </c>
      <c r="T744">
        <v>2648.36</v>
      </c>
      <c r="U744">
        <v>22.22</v>
      </c>
      <c r="V744">
        <v>1.91</v>
      </c>
      <c r="W744">
        <v>0.85</v>
      </c>
      <c r="X744">
        <v>1.2944</v>
      </c>
      <c r="Y744">
        <v>99.31</v>
      </c>
      <c r="Z744">
        <v>76.709999999999994</v>
      </c>
      <c r="AA744">
        <v>79.52</v>
      </c>
      <c r="AB744">
        <v>113.55</v>
      </c>
      <c r="AC744">
        <v>1624</v>
      </c>
      <c r="AD744">
        <v>0</v>
      </c>
      <c r="AE744">
        <v>0</v>
      </c>
      <c r="AF744">
        <v>0</v>
      </c>
      <c r="AG744">
        <v>0</v>
      </c>
      <c r="AH744">
        <v>0.88</v>
      </c>
      <c r="AI744">
        <v>1.99</v>
      </c>
      <c r="AJ744" s="101">
        <f ca="1">IF(AND(MAX(OFFSET(OFFSET(D743,0,$AJ$6),-$AJ$5,0):OFFSET(D743,0,$AJ$6))&lt;OFFSET(D743,1,$AJ$6)),1,IF(AND(MIN(OFFSET(OFFSET(D743,0,$AJ$6),-$AJ$5,0):OFFSET(D743,0,$AJ$6))&gt;OFFSET(D743,1,$AJ$6)),-1,AJ743))</f>
        <v>1</v>
      </c>
      <c r="AK744" s="101">
        <f ca="1">IF(AND(MAX(OFFSET(U743,-$AK$5,0):U743)&lt;U744),1,IF(AND(MIN(OFFSET(U743,-$AK$5,0):U743)&gt;U744),-1,AK743))</f>
        <v>-1</v>
      </c>
      <c r="AL744" s="101">
        <f ca="1">IF(AND(MAX(OFFSET(AI743,-$AL$5,0):AI743)&lt;AI744),1,IF(AND(MIN(OFFSET(AI743,-$AL$5,0):AI743)&gt;AI744),-1,AL743))</f>
        <v>-1</v>
      </c>
      <c r="AM744" s="101">
        <f ca="1">IF(AND(MAX(OFFSET(V743,-$AM$5,0):V743)&lt;V744),1,IF(AND(MIN(OFFSET(V743,-$AM$5,0):V743)&gt;V744),-1,AM743))</f>
        <v>-1</v>
      </c>
      <c r="AN744" s="101">
        <f ca="1">IF(AND(MAX(OFFSET(AA743,-$AN$5,0):AA743)&lt;AA744),1,IF(AND(MIN(OFFSET(AA743,-$AN$5,0):AA743)&gt;AA744),-1,AN743))</f>
        <v>1</v>
      </c>
      <c r="AO744" s="101">
        <f ca="1">IF(AND(MAX(OFFSET(Y743,-$AP$5,0):Y743)&lt;Y744),1,IF(AND(MIN(OFFSET(Y743,-$AP$5,0):Y743)&gt;Y744),-1,AO743))</f>
        <v>-1</v>
      </c>
      <c r="AP744" s="101">
        <f ca="1">IF(AND(MAX(OFFSET(Z743,-$AP$5,0):Z743)&lt;Z744),1,IF(AND(MIN(OFFSET(Z743,-$AP$5,0):Z743)&gt;Z744),-1,AP743))</f>
        <v>-1</v>
      </c>
      <c r="AQ744" s="1">
        <v>3964</v>
      </c>
      <c r="AR744" s="1">
        <v>3972</v>
      </c>
      <c r="AS744" s="1">
        <v>3928</v>
      </c>
      <c r="AT744" s="1">
        <v>3944</v>
      </c>
      <c r="AU744" s="1">
        <v>3958</v>
      </c>
      <c r="AV744" s="1">
        <v>3994</v>
      </c>
      <c r="AW744" s="1">
        <v>3934</v>
      </c>
      <c r="AX744" s="1">
        <v>3991</v>
      </c>
      <c r="AY744">
        <f t="shared" si="26"/>
        <v>21</v>
      </c>
      <c r="AZ744">
        <f t="shared" si="27"/>
        <v>245</v>
      </c>
      <c r="BA744">
        <f t="shared" ca="1" si="33"/>
        <v>21</v>
      </c>
      <c r="BB744">
        <f t="shared" ca="1" si="28"/>
        <v>226</v>
      </c>
      <c r="BC744">
        <f t="shared" si="29"/>
        <v>-6</v>
      </c>
      <c r="BD744">
        <f t="shared" si="30"/>
        <v>38</v>
      </c>
      <c r="BE744">
        <f t="shared" ca="1" si="31"/>
        <v>-6</v>
      </c>
      <c r="BF744">
        <f t="shared" ca="1" si="32"/>
        <v>38</v>
      </c>
    </row>
    <row r="745" spans="1:58">
      <c r="A745" s="47">
        <v>2012</v>
      </c>
      <c r="B745" s="47">
        <v>5</v>
      </c>
      <c r="C745" s="98">
        <v>40913</v>
      </c>
      <c r="D745">
        <v>12418.42</v>
      </c>
      <c r="E745">
        <v>1281.06</v>
      </c>
      <c r="F745">
        <v>2669.86</v>
      </c>
      <c r="G745">
        <v>8500</v>
      </c>
      <c r="H745">
        <v>5635</v>
      </c>
      <c r="I745">
        <v>6128</v>
      </c>
      <c r="J745">
        <v>0</v>
      </c>
      <c r="K745">
        <v>0</v>
      </c>
      <c r="L745">
        <v>1622.9</v>
      </c>
      <c r="M745">
        <v>29.315000000000001</v>
      </c>
      <c r="N745">
        <v>1418.1</v>
      </c>
      <c r="O745">
        <v>101.43</v>
      </c>
      <c r="P745">
        <v>643</v>
      </c>
      <c r="Q745">
        <v>1209</v>
      </c>
      <c r="R745">
        <v>12418.42</v>
      </c>
      <c r="S745">
        <v>1281.06</v>
      </c>
      <c r="T745">
        <v>2669.86</v>
      </c>
      <c r="U745">
        <v>22.22</v>
      </c>
      <c r="V745">
        <v>1.93</v>
      </c>
      <c r="W745">
        <v>0.86</v>
      </c>
      <c r="X745">
        <v>1.2797000000000001</v>
      </c>
      <c r="Y745">
        <v>98.8</v>
      </c>
      <c r="Z745">
        <v>77.209999999999994</v>
      </c>
      <c r="AA745">
        <v>79.239999999999995</v>
      </c>
      <c r="AB745">
        <v>111.94</v>
      </c>
      <c r="AC745">
        <v>1552</v>
      </c>
      <c r="AD745">
        <v>0</v>
      </c>
      <c r="AE745">
        <v>0</v>
      </c>
      <c r="AF745">
        <v>0</v>
      </c>
      <c r="AG745">
        <v>0</v>
      </c>
      <c r="AH745">
        <v>0.87</v>
      </c>
      <c r="AI745">
        <v>1.99</v>
      </c>
      <c r="AJ745" s="101">
        <f ca="1">IF(AND(MAX(OFFSET(OFFSET(D744,0,$AJ$6),-$AJ$5,0):OFFSET(D744,0,$AJ$6))&lt;OFFSET(D744,1,$AJ$6)),1,IF(AND(MIN(OFFSET(OFFSET(D744,0,$AJ$6),-$AJ$5,0):OFFSET(D744,0,$AJ$6))&gt;OFFSET(D744,1,$AJ$6)),-1,AJ744))</f>
        <v>1</v>
      </c>
      <c r="AK745" s="101">
        <f ca="1">IF(AND(MAX(OFFSET(U744,-$AK$5,0):U744)&lt;U745),1,IF(AND(MIN(OFFSET(U744,-$AK$5,0):U744)&gt;U745),-1,AK744))</f>
        <v>-1</v>
      </c>
      <c r="AL745" s="101">
        <f ca="1">IF(AND(MAX(OFFSET(AI744,-$AL$5,0):AI744)&lt;AI745),1,IF(AND(MIN(OFFSET(AI744,-$AL$5,0):AI744)&gt;AI745),-1,AL744))</f>
        <v>-1</v>
      </c>
      <c r="AM745" s="101">
        <f ca="1">IF(AND(MAX(OFFSET(V744,-$AM$5,0):V744)&lt;V745),1,IF(AND(MIN(OFFSET(V744,-$AM$5,0):V744)&gt;V745),-1,AM744))</f>
        <v>-1</v>
      </c>
      <c r="AN745" s="101">
        <f ca="1">IF(AND(MAX(OFFSET(AA744,-$AN$5,0):AA744)&lt;AA745),1,IF(AND(MIN(OFFSET(AA744,-$AN$5,0):AA744)&gt;AA745),-1,AN744))</f>
        <v>1</v>
      </c>
      <c r="AO745" s="101">
        <f ca="1">IF(AND(MAX(OFFSET(Y744,-$AP$5,0):Y744)&lt;Y745),1,IF(AND(MIN(OFFSET(Y744,-$AP$5,0):Y744)&gt;Y745),-1,AO744))</f>
        <v>-1</v>
      </c>
      <c r="AP745" s="101">
        <f ca="1">IF(AND(MAX(OFFSET(Z744,-$AP$5,0):Z744)&lt;Z745),1,IF(AND(MIN(OFFSET(Z744,-$AP$5,0):Z744)&gt;Z745),-1,AP744))</f>
        <v>-1</v>
      </c>
      <c r="AQ745" s="1">
        <v>3979</v>
      </c>
      <c r="AR745" s="1">
        <v>4005</v>
      </c>
      <c r="AS745" s="1">
        <v>3975</v>
      </c>
      <c r="AT745" s="1">
        <v>4003</v>
      </c>
      <c r="AU745" s="1">
        <v>4015</v>
      </c>
      <c r="AV745" s="1">
        <v>4033</v>
      </c>
      <c r="AW745" s="1">
        <v>3961</v>
      </c>
      <c r="AX745" s="1">
        <v>4029</v>
      </c>
      <c r="AY745">
        <f t="shared" si="26"/>
        <v>11</v>
      </c>
      <c r="AZ745">
        <f t="shared" si="27"/>
        <v>256</v>
      </c>
      <c r="BA745">
        <f t="shared" ca="1" si="33"/>
        <v>11</v>
      </c>
      <c r="BB745">
        <f t="shared" ca="1" si="28"/>
        <v>237</v>
      </c>
      <c r="BC745">
        <f t="shared" si="29"/>
        <v>36</v>
      </c>
      <c r="BD745">
        <f t="shared" si="30"/>
        <v>74</v>
      </c>
      <c r="BE745">
        <f t="shared" ca="1" si="31"/>
        <v>36</v>
      </c>
      <c r="BF745">
        <f t="shared" ca="1" si="32"/>
        <v>74</v>
      </c>
    </row>
    <row r="746" spans="1:58">
      <c r="A746" s="47">
        <v>2012</v>
      </c>
      <c r="B746" s="47">
        <v>6</v>
      </c>
      <c r="C746" s="98">
        <v>40914</v>
      </c>
      <c r="D746">
        <v>12359.92</v>
      </c>
      <c r="E746">
        <v>1277.81</v>
      </c>
      <c r="F746">
        <v>2674.22</v>
      </c>
      <c r="G746">
        <v>8390</v>
      </c>
      <c r="H746">
        <v>5610</v>
      </c>
      <c r="I746">
        <v>6040</v>
      </c>
      <c r="J746">
        <v>0</v>
      </c>
      <c r="K746">
        <v>0</v>
      </c>
      <c r="L746">
        <v>1612.1</v>
      </c>
      <c r="M746">
        <v>28.734999999999999</v>
      </c>
      <c r="N746">
        <v>1432</v>
      </c>
      <c r="O746">
        <v>101.39</v>
      </c>
      <c r="P746">
        <v>652</v>
      </c>
      <c r="Q746">
        <v>1233</v>
      </c>
      <c r="R746">
        <v>12359.92</v>
      </c>
      <c r="S746">
        <v>1277.81</v>
      </c>
      <c r="T746">
        <v>2674.22</v>
      </c>
      <c r="U746">
        <v>20.63</v>
      </c>
      <c r="V746">
        <v>1.94</v>
      </c>
      <c r="W746">
        <v>0.84</v>
      </c>
      <c r="X746">
        <v>1.2723</v>
      </c>
      <c r="Y746">
        <v>97.96</v>
      </c>
      <c r="Z746">
        <v>76.989999999999995</v>
      </c>
      <c r="AA746">
        <v>78.739999999999995</v>
      </c>
      <c r="AB746">
        <v>112.23</v>
      </c>
      <c r="AC746">
        <v>1347</v>
      </c>
      <c r="AD746">
        <v>0</v>
      </c>
      <c r="AE746">
        <v>0</v>
      </c>
      <c r="AF746">
        <v>0</v>
      </c>
      <c r="AG746">
        <v>0</v>
      </c>
      <c r="AH746">
        <v>0.84</v>
      </c>
      <c r="AI746">
        <v>1.96</v>
      </c>
      <c r="AJ746" s="101">
        <f ca="1">IF(AND(MAX(OFFSET(OFFSET(D745,0,$AJ$6),-$AJ$5,0):OFFSET(D745,0,$AJ$6))&lt;OFFSET(D745,1,$AJ$6)),1,IF(AND(MIN(OFFSET(OFFSET(D745,0,$AJ$6),-$AJ$5,0):OFFSET(D745,0,$AJ$6))&gt;OFFSET(D745,1,$AJ$6)),-1,AJ745))</f>
        <v>1</v>
      </c>
      <c r="AK746" s="101">
        <f ca="1">IF(AND(MAX(OFFSET(U745,-$AK$5,0):U745)&lt;U746),1,IF(AND(MIN(OFFSET(U745,-$AK$5,0):U745)&gt;U746),-1,AK745))</f>
        <v>-1</v>
      </c>
      <c r="AL746" s="101">
        <f ca="1">IF(AND(MAX(OFFSET(AI745,-$AL$5,0):AI745)&lt;AI746),1,IF(AND(MIN(OFFSET(AI745,-$AL$5,0):AI745)&gt;AI746),-1,AL745))</f>
        <v>-1</v>
      </c>
      <c r="AM746" s="101">
        <f ca="1">IF(AND(MAX(OFFSET(V745,-$AM$5,0):V745)&lt;V746),1,IF(AND(MIN(OFFSET(V745,-$AM$5,0):V745)&gt;V746),-1,AM745))</f>
        <v>-1</v>
      </c>
      <c r="AN746" s="101">
        <f ca="1">IF(AND(MAX(OFFSET(AA745,-$AN$5,0):AA745)&lt;AA746),1,IF(AND(MIN(OFFSET(AA745,-$AN$5,0):AA745)&gt;AA746),-1,AN745))</f>
        <v>1</v>
      </c>
      <c r="AO746" s="101">
        <f ca="1">IF(AND(MAX(OFFSET(Y745,-$AP$5,0):Y745)&lt;Y746),1,IF(AND(MIN(OFFSET(Y745,-$AP$5,0):Y745)&gt;Y746),-1,AO745))</f>
        <v>-1</v>
      </c>
      <c r="AP746" s="101">
        <f ca="1">IF(AND(MAX(OFFSET(Z745,-$AP$5,0):Z745)&lt;Z746),1,IF(AND(MIN(OFFSET(Z745,-$AP$5,0):Z745)&gt;Z746),-1,AP745))</f>
        <v>-1</v>
      </c>
      <c r="AQ746" s="1">
        <v>4026</v>
      </c>
      <c r="AR746" s="1">
        <v>4048</v>
      </c>
      <c r="AS746" s="1">
        <v>4015</v>
      </c>
      <c r="AT746" s="1">
        <v>4047</v>
      </c>
      <c r="AU746" s="1">
        <v>4029</v>
      </c>
      <c r="AV746" s="1">
        <v>4050</v>
      </c>
      <c r="AW746" s="1">
        <v>3994</v>
      </c>
      <c r="AX746" s="1">
        <v>4013</v>
      </c>
      <c r="AY746">
        <f t="shared" si="26"/>
        <v>-39</v>
      </c>
      <c r="AZ746">
        <f t="shared" si="27"/>
        <v>217</v>
      </c>
      <c r="BA746">
        <f t="shared" ca="1" si="33"/>
        <v>-39</v>
      </c>
      <c r="BB746">
        <f t="shared" ca="1" si="28"/>
        <v>198</v>
      </c>
      <c r="BC746">
        <f t="shared" si="29"/>
        <v>3</v>
      </c>
      <c r="BD746">
        <f t="shared" si="30"/>
        <v>77</v>
      </c>
      <c r="BE746">
        <f t="shared" ca="1" si="31"/>
        <v>3</v>
      </c>
      <c r="BF746">
        <f t="shared" ca="1" si="32"/>
        <v>77</v>
      </c>
    </row>
    <row r="747" spans="1:58">
      <c r="A747" s="47">
        <v>2012</v>
      </c>
      <c r="B747" s="47">
        <v>3</v>
      </c>
      <c r="C747" s="98">
        <v>40918</v>
      </c>
      <c r="D747">
        <v>12462.47</v>
      </c>
      <c r="E747">
        <v>1292.08</v>
      </c>
      <c r="F747">
        <v>2702.5</v>
      </c>
      <c r="G747">
        <v>8420</v>
      </c>
      <c r="H747">
        <v>5688</v>
      </c>
      <c r="I747">
        <v>6157</v>
      </c>
      <c r="J747">
        <v>0</v>
      </c>
      <c r="K747">
        <v>0</v>
      </c>
      <c r="L747">
        <v>1632</v>
      </c>
      <c r="M747">
        <v>29.934999999999999</v>
      </c>
      <c r="N747">
        <v>1466.7</v>
      </c>
      <c r="O747">
        <v>102.15</v>
      </c>
      <c r="P747">
        <v>652</v>
      </c>
      <c r="Q747">
        <v>1232</v>
      </c>
      <c r="R747">
        <v>12462.47</v>
      </c>
      <c r="S747">
        <v>1292.08</v>
      </c>
      <c r="T747">
        <v>2702.5</v>
      </c>
      <c r="U747">
        <v>21.07</v>
      </c>
      <c r="V747">
        <v>1.91</v>
      </c>
      <c r="W747">
        <v>0.82</v>
      </c>
      <c r="X747">
        <v>1.2776000000000001</v>
      </c>
      <c r="Y747">
        <v>98.16</v>
      </c>
      <c r="Z747">
        <v>76.83</v>
      </c>
      <c r="AA747">
        <v>79.22</v>
      </c>
      <c r="AB747">
        <v>112.92</v>
      </c>
      <c r="AC747">
        <v>1308</v>
      </c>
      <c r="AD747">
        <v>0</v>
      </c>
      <c r="AE747">
        <v>0</v>
      </c>
      <c r="AF747">
        <v>0</v>
      </c>
      <c r="AG747">
        <v>0</v>
      </c>
      <c r="AH747">
        <v>0.85</v>
      </c>
      <c r="AI747">
        <v>1.97</v>
      </c>
      <c r="AJ747" s="101">
        <f ca="1">IF(AND(MAX(OFFSET(OFFSET(D746,0,$AJ$6),-$AJ$5,0):OFFSET(D746,0,$AJ$6))&lt;OFFSET(D746,1,$AJ$6)),1,IF(AND(MIN(OFFSET(OFFSET(D746,0,$AJ$6),-$AJ$5,0):OFFSET(D746,0,$AJ$6))&gt;OFFSET(D746,1,$AJ$6)),-1,AJ746))</f>
        <v>1</v>
      </c>
      <c r="AK747" s="101">
        <f ca="1">IF(AND(MAX(OFFSET(U746,-$AK$5,0):U746)&lt;U747),1,IF(AND(MIN(OFFSET(U746,-$AK$5,0):U746)&gt;U747),-1,AK746))</f>
        <v>-1</v>
      </c>
      <c r="AL747" s="101">
        <f ca="1">IF(AND(MAX(OFFSET(AI746,-$AL$5,0):AI746)&lt;AI747),1,IF(AND(MIN(OFFSET(AI746,-$AL$5,0):AI746)&gt;AI747),-1,AL746))</f>
        <v>-1</v>
      </c>
      <c r="AM747" s="101">
        <f ca="1">IF(AND(MAX(OFFSET(V746,-$AM$5,0):V746)&lt;V747),1,IF(AND(MIN(OFFSET(V746,-$AM$5,0):V746)&gt;V747),-1,AM746))</f>
        <v>-1</v>
      </c>
      <c r="AN747" s="101">
        <f ca="1">IF(AND(MAX(OFFSET(AA746,-$AN$5,0):AA746)&lt;AA747),1,IF(AND(MIN(OFFSET(AA746,-$AN$5,0):AA746)&gt;AA747),-1,AN746))</f>
        <v>1</v>
      </c>
      <c r="AO747" s="101">
        <f ca="1">IF(AND(MAX(OFFSET(Y746,-$AP$5,0):Y746)&lt;Y747),1,IF(AND(MIN(OFFSET(Y746,-$AP$5,0):Y746)&gt;Y747),-1,AO746))</f>
        <v>-1</v>
      </c>
      <c r="AP747" s="101">
        <f ca="1">IF(AND(MAX(OFFSET(Z746,-$AP$5,0):Z746)&lt;Z747),1,IF(AND(MIN(OFFSET(Z746,-$AP$5,0):Z746)&gt;Z747),-1,AP746))</f>
        <v>-1</v>
      </c>
      <c r="AQ747" s="1">
        <v>3990</v>
      </c>
      <c r="AR747" s="1">
        <v>4014</v>
      </c>
      <c r="AS747" s="1">
        <v>3989</v>
      </c>
      <c r="AT747" s="1">
        <v>4012</v>
      </c>
      <c r="AU747" s="1">
        <v>4003</v>
      </c>
      <c r="AV747" s="1">
        <v>4060</v>
      </c>
      <c r="AW747" s="1">
        <v>4001</v>
      </c>
      <c r="AX747" s="1">
        <v>4042</v>
      </c>
      <c r="AY747">
        <f t="shared" si="26"/>
        <v>47</v>
      </c>
      <c r="AZ747">
        <f t="shared" si="27"/>
        <v>264</v>
      </c>
      <c r="BA747">
        <f t="shared" ca="1" si="33"/>
        <v>47</v>
      </c>
      <c r="BB747">
        <f t="shared" ca="1" si="28"/>
        <v>245</v>
      </c>
      <c r="BC747">
        <f t="shared" si="29"/>
        <v>13</v>
      </c>
      <c r="BD747">
        <f t="shared" si="30"/>
        <v>90</v>
      </c>
      <c r="BE747">
        <f t="shared" ca="1" si="31"/>
        <v>13</v>
      </c>
      <c r="BF747">
        <f t="shared" ca="1" si="32"/>
        <v>90</v>
      </c>
    </row>
    <row r="748" spans="1:58">
      <c r="A748" s="47">
        <v>2012</v>
      </c>
      <c r="B748" s="47">
        <v>4</v>
      </c>
      <c r="C748" s="98">
        <v>40919</v>
      </c>
      <c r="D748">
        <v>12449.45</v>
      </c>
      <c r="E748">
        <v>1292.48</v>
      </c>
      <c r="F748">
        <v>2710.76</v>
      </c>
      <c r="G748">
        <v>8430</v>
      </c>
      <c r="H748">
        <v>5679</v>
      </c>
      <c r="I748">
        <v>6163</v>
      </c>
      <c r="J748">
        <v>0</v>
      </c>
      <c r="K748">
        <v>0</v>
      </c>
      <c r="L748">
        <v>1642.1</v>
      </c>
      <c r="M748">
        <v>30.004999999999999</v>
      </c>
      <c r="N748">
        <v>1494.9</v>
      </c>
      <c r="O748">
        <v>101.09</v>
      </c>
      <c r="P748">
        <v>651</v>
      </c>
      <c r="Q748">
        <v>1203</v>
      </c>
      <c r="R748">
        <v>12449.45</v>
      </c>
      <c r="S748">
        <v>1292.48</v>
      </c>
      <c r="T748">
        <v>2710.76</v>
      </c>
      <c r="U748">
        <v>20.69</v>
      </c>
      <c r="V748">
        <v>1.95</v>
      </c>
      <c r="W748">
        <v>0.84</v>
      </c>
      <c r="X748">
        <v>1.2705</v>
      </c>
      <c r="Y748">
        <v>97.66</v>
      </c>
      <c r="Z748">
        <v>76.88</v>
      </c>
      <c r="AA748">
        <v>79.23</v>
      </c>
      <c r="AB748">
        <v>112.35</v>
      </c>
      <c r="AC748">
        <v>1258</v>
      </c>
      <c r="AD748">
        <v>0</v>
      </c>
      <c r="AE748">
        <v>0</v>
      </c>
      <c r="AF748">
        <v>0</v>
      </c>
      <c r="AG748">
        <v>0</v>
      </c>
      <c r="AH748">
        <v>0.81</v>
      </c>
      <c r="AI748">
        <v>1.9</v>
      </c>
      <c r="AJ748" s="101">
        <f ca="1">IF(AND(MAX(OFFSET(OFFSET(D747,0,$AJ$6),-$AJ$5,0):OFFSET(D747,0,$AJ$6))&lt;OFFSET(D747,1,$AJ$6)),1,IF(AND(MIN(OFFSET(OFFSET(D747,0,$AJ$6),-$AJ$5,0):OFFSET(D747,0,$AJ$6))&gt;OFFSET(D747,1,$AJ$6)),-1,AJ747))</f>
        <v>1</v>
      </c>
      <c r="AK748" s="101">
        <f ca="1">IF(AND(MAX(OFFSET(U747,-$AK$5,0):U747)&lt;U748),1,IF(AND(MIN(OFFSET(U747,-$AK$5,0):U747)&gt;U748),-1,AK747))</f>
        <v>-1</v>
      </c>
      <c r="AL748" s="101">
        <f ca="1">IF(AND(MAX(OFFSET(AI747,-$AL$5,0):AI747)&lt;AI748),1,IF(AND(MIN(OFFSET(AI747,-$AL$5,0):AI747)&gt;AI748),-1,AL747))</f>
        <v>-1</v>
      </c>
      <c r="AM748" s="101">
        <f ca="1">IF(AND(MAX(OFFSET(V747,-$AM$5,0):V747)&lt;V748),1,IF(AND(MIN(OFFSET(V747,-$AM$5,0):V747)&gt;V748),-1,AM747))</f>
        <v>-1</v>
      </c>
      <c r="AN748" s="101">
        <f ca="1">IF(AND(MAX(OFFSET(AA747,-$AN$5,0):AA747)&lt;AA748),1,IF(AND(MIN(OFFSET(AA747,-$AN$5,0):AA747)&gt;AA748),-1,AN747))</f>
        <v>1</v>
      </c>
      <c r="AO748" s="101">
        <f ca="1">IF(AND(MAX(OFFSET(Y747,-$AP$5,0):Y747)&lt;Y748),1,IF(AND(MIN(OFFSET(Y747,-$AP$5,0):Y747)&gt;Y748),-1,AO747))</f>
        <v>-1</v>
      </c>
      <c r="AP748" s="101">
        <f ca="1">IF(AND(MAX(OFFSET(Z747,-$AP$5,0):Z747)&lt;Z748),1,IF(AND(MIN(OFFSET(Z747,-$AP$5,0):Z747)&gt;Z748),-1,AP747))</f>
        <v>-1</v>
      </c>
      <c r="AQ748" s="1">
        <v>4050</v>
      </c>
      <c r="AR748" s="1">
        <v>4061</v>
      </c>
      <c r="AS748" s="1">
        <v>4041</v>
      </c>
      <c r="AT748" s="1">
        <v>4061</v>
      </c>
      <c r="AU748" s="1">
        <v>4071</v>
      </c>
      <c r="AV748" s="1">
        <v>4083</v>
      </c>
      <c r="AW748" s="1">
        <v>4051</v>
      </c>
      <c r="AX748" s="1">
        <v>4064</v>
      </c>
      <c r="AY748">
        <f t="shared" si="26"/>
        <v>-2</v>
      </c>
      <c r="AZ748">
        <f t="shared" si="27"/>
        <v>262</v>
      </c>
      <c r="BA748">
        <f t="shared" ca="1" si="33"/>
        <v>-2</v>
      </c>
      <c r="BB748">
        <f t="shared" ca="1" si="28"/>
        <v>243</v>
      </c>
      <c r="BC748">
        <f t="shared" si="29"/>
        <v>21</v>
      </c>
      <c r="BD748">
        <f t="shared" si="30"/>
        <v>111</v>
      </c>
      <c r="BE748">
        <f t="shared" ca="1" si="31"/>
        <v>21</v>
      </c>
      <c r="BF748">
        <f t="shared" ca="1" si="32"/>
        <v>111</v>
      </c>
    </row>
    <row r="749" spans="1:58">
      <c r="A749" s="47">
        <v>2012</v>
      </c>
      <c r="B749" s="47">
        <v>5</v>
      </c>
      <c r="C749" s="98">
        <v>40920</v>
      </c>
      <c r="D749">
        <v>12471.02</v>
      </c>
      <c r="E749">
        <v>1295.5</v>
      </c>
      <c r="F749">
        <v>2724.7</v>
      </c>
      <c r="G749">
        <v>8380</v>
      </c>
      <c r="H749">
        <v>5687</v>
      </c>
      <c r="I749">
        <v>6205</v>
      </c>
      <c r="J749">
        <v>0</v>
      </c>
      <c r="K749">
        <v>0</v>
      </c>
      <c r="L749">
        <v>1650.9</v>
      </c>
      <c r="M749">
        <v>30.274999999999999</v>
      </c>
      <c r="N749">
        <v>1500.9</v>
      </c>
      <c r="O749">
        <v>99.12</v>
      </c>
      <c r="P749">
        <v>611</v>
      </c>
      <c r="Q749">
        <v>1182</v>
      </c>
      <c r="R749">
        <v>12471.02</v>
      </c>
      <c r="S749">
        <v>1295.5</v>
      </c>
      <c r="T749">
        <v>2724.7</v>
      </c>
      <c r="U749">
        <v>21.05</v>
      </c>
      <c r="V749">
        <v>1.89</v>
      </c>
      <c r="W749">
        <v>0.81</v>
      </c>
      <c r="X749">
        <v>1.2827</v>
      </c>
      <c r="Y749">
        <v>98.46</v>
      </c>
      <c r="Z749">
        <v>76.760000000000005</v>
      </c>
      <c r="AA749">
        <v>79.37</v>
      </c>
      <c r="AB749">
        <v>110.71</v>
      </c>
      <c r="AC749">
        <v>1193</v>
      </c>
      <c r="AD749">
        <v>0</v>
      </c>
      <c r="AE749">
        <v>0</v>
      </c>
      <c r="AF749">
        <v>0</v>
      </c>
      <c r="AG749">
        <v>0</v>
      </c>
      <c r="AH749">
        <v>0.83</v>
      </c>
      <c r="AI749">
        <v>1.93</v>
      </c>
      <c r="AJ749" s="101">
        <f ca="1">IF(AND(MAX(OFFSET(OFFSET(D748,0,$AJ$6),-$AJ$5,0):OFFSET(D748,0,$AJ$6))&lt;OFFSET(D748,1,$AJ$6)),1,IF(AND(MIN(OFFSET(OFFSET(D748,0,$AJ$6),-$AJ$5,0):OFFSET(D748,0,$AJ$6))&gt;OFFSET(D748,1,$AJ$6)),-1,AJ748))</f>
        <v>1</v>
      </c>
      <c r="AK749" s="101">
        <f ca="1">IF(AND(MAX(OFFSET(U748,-$AK$5,0):U748)&lt;U749),1,IF(AND(MIN(OFFSET(U748,-$AK$5,0):U748)&gt;U749),-1,AK748))</f>
        <v>-1</v>
      </c>
      <c r="AL749" s="101">
        <f ca="1">IF(AND(MAX(OFFSET(AI748,-$AL$5,0):AI748)&lt;AI749),1,IF(AND(MIN(OFFSET(AI748,-$AL$5,0):AI748)&gt;AI749),-1,AL748))</f>
        <v>-1</v>
      </c>
      <c r="AM749" s="101">
        <f ca="1">IF(AND(MAX(OFFSET(V748,-$AM$5,0):V748)&lt;V749),1,IF(AND(MIN(OFFSET(V748,-$AM$5,0):V748)&gt;V749),-1,AM748))</f>
        <v>-1</v>
      </c>
      <c r="AN749" s="101">
        <f ca="1">IF(AND(MAX(OFFSET(AA748,-$AN$5,0):AA748)&lt;AA749),1,IF(AND(MIN(OFFSET(AA748,-$AN$5,0):AA748)&gt;AA749),-1,AN748))</f>
        <v>1</v>
      </c>
      <c r="AO749" s="101">
        <f ca="1">IF(AND(MAX(OFFSET(Y748,-$AP$5,0):Y748)&lt;Y749),1,IF(AND(MIN(OFFSET(Y748,-$AP$5,0):Y748)&gt;Y749),-1,AO748))</f>
        <v>-1</v>
      </c>
      <c r="AP749" s="101">
        <f ca="1">IF(AND(MAX(OFFSET(Z748,-$AP$5,0):Z748)&lt;Z749),1,IF(AND(MIN(OFFSET(Z748,-$AP$5,0):Z748)&gt;Z749),-1,AP748))</f>
        <v>-1</v>
      </c>
      <c r="AQ749" s="1">
        <v>4069</v>
      </c>
      <c r="AR749" s="1">
        <v>4080</v>
      </c>
      <c r="AS749" s="1">
        <v>4063</v>
      </c>
      <c r="AT749" s="1">
        <v>4079</v>
      </c>
      <c r="AU749" s="1">
        <v>4083</v>
      </c>
      <c r="AV749" s="1">
        <v>4109</v>
      </c>
      <c r="AW749" s="1">
        <v>4071</v>
      </c>
      <c r="AX749" s="1">
        <v>4075</v>
      </c>
      <c r="AY749">
        <f t="shared" si="26"/>
        <v>-6</v>
      </c>
      <c r="AZ749">
        <f t="shared" si="27"/>
        <v>256</v>
      </c>
      <c r="BA749">
        <f t="shared" ca="1" si="33"/>
        <v>-6</v>
      </c>
      <c r="BB749">
        <f t="shared" ca="1" si="28"/>
        <v>237</v>
      </c>
      <c r="BC749">
        <f t="shared" si="29"/>
        <v>14</v>
      </c>
      <c r="BD749">
        <f t="shared" si="30"/>
        <v>125</v>
      </c>
      <c r="BE749">
        <f t="shared" ca="1" si="31"/>
        <v>14</v>
      </c>
      <c r="BF749">
        <f t="shared" ca="1" si="32"/>
        <v>125</v>
      </c>
    </row>
    <row r="750" spans="1:58">
      <c r="A750" s="47">
        <v>2012</v>
      </c>
      <c r="B750" s="47">
        <v>6</v>
      </c>
      <c r="C750" s="98">
        <v>40921</v>
      </c>
      <c r="D750">
        <v>12422.06</v>
      </c>
      <c r="E750">
        <v>1289.0899999999999</v>
      </c>
      <c r="F750">
        <v>2710.67</v>
      </c>
      <c r="G750">
        <v>8500</v>
      </c>
      <c r="H750">
        <v>5628</v>
      </c>
      <c r="I750">
        <v>6136</v>
      </c>
      <c r="J750">
        <v>0</v>
      </c>
      <c r="K750">
        <v>0</v>
      </c>
      <c r="L750">
        <v>1630.8</v>
      </c>
      <c r="M750">
        <v>29.664999999999999</v>
      </c>
      <c r="N750">
        <v>1488.8</v>
      </c>
      <c r="O750">
        <v>98.7</v>
      </c>
      <c r="P750">
        <v>599</v>
      </c>
      <c r="Q750">
        <v>1158</v>
      </c>
      <c r="R750">
        <v>12422.06</v>
      </c>
      <c r="S750">
        <v>1289.0899999999999</v>
      </c>
      <c r="T750">
        <v>2710.67</v>
      </c>
      <c r="U750">
        <v>20.47</v>
      </c>
      <c r="V750">
        <v>1.89</v>
      </c>
      <c r="W750">
        <v>0.8</v>
      </c>
      <c r="X750">
        <v>1.2682</v>
      </c>
      <c r="Y750">
        <v>97.57</v>
      </c>
      <c r="Z750">
        <v>76.94</v>
      </c>
      <c r="AA750">
        <v>79.25</v>
      </c>
      <c r="AB750">
        <v>110.35</v>
      </c>
      <c r="AC750">
        <v>1053</v>
      </c>
      <c r="AD750">
        <v>0</v>
      </c>
      <c r="AE750">
        <v>0</v>
      </c>
      <c r="AF750">
        <v>0</v>
      </c>
      <c r="AG750">
        <v>0</v>
      </c>
      <c r="AH750">
        <v>0.78</v>
      </c>
      <c r="AI750">
        <v>1.85</v>
      </c>
      <c r="AJ750" s="101">
        <f ca="1">IF(AND(MAX(OFFSET(OFFSET(D749,0,$AJ$6),-$AJ$5,0):OFFSET(D749,0,$AJ$6))&lt;OFFSET(D749,1,$AJ$6)),1,IF(AND(MIN(OFFSET(OFFSET(D749,0,$AJ$6),-$AJ$5,0):OFFSET(D749,0,$AJ$6))&gt;OFFSET(D749,1,$AJ$6)),-1,AJ749))</f>
        <v>1</v>
      </c>
      <c r="AK750" s="101">
        <f ca="1">IF(AND(MAX(OFFSET(U749,-$AK$5,0):U749)&lt;U750),1,IF(AND(MIN(OFFSET(U749,-$AK$5,0):U749)&gt;U750),-1,AK749))</f>
        <v>-1</v>
      </c>
      <c r="AL750" s="101">
        <f ca="1">IF(AND(MAX(OFFSET(AI749,-$AL$5,0):AI749)&lt;AI750),1,IF(AND(MIN(OFFSET(AI749,-$AL$5,0):AI749)&gt;AI750),-1,AL749))</f>
        <v>-1</v>
      </c>
      <c r="AM750" s="101">
        <f ca="1">IF(AND(MAX(OFFSET(V749,-$AM$5,0):V749)&lt;V750),1,IF(AND(MIN(OFFSET(V749,-$AM$5,0):V749)&gt;V750),-1,AM749))</f>
        <v>-1</v>
      </c>
      <c r="AN750" s="101">
        <f ca="1">IF(AND(MAX(OFFSET(AA749,-$AN$5,0):AA749)&lt;AA750),1,IF(AND(MIN(OFFSET(AA749,-$AN$5,0):AA749)&gt;AA750),-1,AN749))</f>
        <v>1</v>
      </c>
      <c r="AO750" s="101">
        <f ca="1">IF(AND(MAX(OFFSET(Y749,-$AP$5,0):Y749)&lt;Y750),1,IF(AND(MIN(OFFSET(Y749,-$AP$5,0):Y749)&gt;Y750),-1,AO749))</f>
        <v>-1</v>
      </c>
      <c r="AP750" s="101">
        <f ca="1">IF(AND(MAX(OFFSET(Z749,-$AP$5,0):Z749)&lt;Z750),1,IF(AND(MIN(OFFSET(Z749,-$AP$5,0):Z749)&gt;Z750),-1,AP749))</f>
        <v>-1</v>
      </c>
      <c r="AQ750" s="1">
        <v>4077</v>
      </c>
      <c r="AR750" s="1">
        <v>4083</v>
      </c>
      <c r="AS750" s="1">
        <v>4045</v>
      </c>
      <c r="AT750" s="1">
        <v>4071</v>
      </c>
      <c r="AU750" s="1">
        <v>4068</v>
      </c>
      <c r="AV750" s="1">
        <v>4072</v>
      </c>
      <c r="AW750" s="1">
        <v>4033</v>
      </c>
      <c r="AX750" s="1">
        <v>4049</v>
      </c>
      <c r="AY750">
        <f t="shared" si="26"/>
        <v>-18</v>
      </c>
      <c r="AZ750">
        <f t="shared" si="27"/>
        <v>238</v>
      </c>
      <c r="BA750">
        <f t="shared" ca="1" si="33"/>
        <v>-18</v>
      </c>
      <c r="BB750">
        <f t="shared" ca="1" si="28"/>
        <v>219</v>
      </c>
      <c r="BC750">
        <f t="shared" si="29"/>
        <v>-9</v>
      </c>
      <c r="BD750">
        <f t="shared" si="30"/>
        <v>116</v>
      </c>
      <c r="BE750">
        <f t="shared" ca="1" si="31"/>
        <v>-9</v>
      </c>
      <c r="BF750">
        <f t="shared" ca="1" si="32"/>
        <v>116</v>
      </c>
    </row>
    <row r="751" spans="1:58">
      <c r="A751" s="47">
        <v>2012</v>
      </c>
      <c r="B751" s="47">
        <v>2</v>
      </c>
      <c r="C751" s="98">
        <v>40924</v>
      </c>
      <c r="D751">
        <v>12422.06</v>
      </c>
      <c r="E751">
        <v>1289.0899999999999</v>
      </c>
      <c r="F751">
        <v>2710.67</v>
      </c>
      <c r="G751">
        <v>8380</v>
      </c>
      <c r="H751">
        <v>5656</v>
      </c>
      <c r="I751">
        <v>6205</v>
      </c>
      <c r="J751">
        <v>0</v>
      </c>
      <c r="K751">
        <v>0</v>
      </c>
      <c r="L751">
        <v>1643.5</v>
      </c>
      <c r="M751">
        <v>29.954999999999998</v>
      </c>
      <c r="N751">
        <v>1502</v>
      </c>
      <c r="O751">
        <v>99.69</v>
      </c>
      <c r="P751">
        <v>599</v>
      </c>
      <c r="Q751">
        <v>1158</v>
      </c>
      <c r="R751">
        <v>12422.06</v>
      </c>
      <c r="S751">
        <v>1289.0899999999999</v>
      </c>
      <c r="T751">
        <v>2710.67</v>
      </c>
      <c r="U751">
        <v>20.47</v>
      </c>
      <c r="V751">
        <v>1.83</v>
      </c>
      <c r="W751">
        <v>0.76</v>
      </c>
      <c r="X751">
        <v>1.2662</v>
      </c>
      <c r="Y751">
        <v>97.24</v>
      </c>
      <c r="Z751">
        <v>76.78</v>
      </c>
      <c r="AA751">
        <v>79.150000000000006</v>
      </c>
      <c r="AB751">
        <v>111.5</v>
      </c>
      <c r="AC751">
        <v>1053</v>
      </c>
      <c r="AD751">
        <v>0</v>
      </c>
      <c r="AE751">
        <v>0</v>
      </c>
      <c r="AF751">
        <v>0</v>
      </c>
      <c r="AG751">
        <v>0</v>
      </c>
      <c r="AH751">
        <v>0.78</v>
      </c>
      <c r="AI751">
        <v>1.85</v>
      </c>
      <c r="AJ751" s="101">
        <f ca="1">IF(AND(MAX(OFFSET(OFFSET(D750,0,$AJ$6),-$AJ$5,0):OFFSET(D750,0,$AJ$6))&lt;OFFSET(D750,1,$AJ$6)),1,IF(AND(MIN(OFFSET(OFFSET(D750,0,$AJ$6),-$AJ$5,0):OFFSET(D750,0,$AJ$6))&gt;OFFSET(D750,1,$AJ$6)),-1,AJ750))</f>
        <v>1</v>
      </c>
      <c r="AK751" s="101">
        <f ca="1">IF(AND(MAX(OFFSET(U750,-$AK$5,0):U750)&lt;U751),1,IF(AND(MIN(OFFSET(U750,-$AK$5,0):U750)&gt;U751),-1,AK750))</f>
        <v>-1</v>
      </c>
      <c r="AL751" s="101">
        <f ca="1">IF(AND(MAX(OFFSET(AI750,-$AL$5,0):AI750)&lt;AI751),1,IF(AND(MIN(OFFSET(AI750,-$AL$5,0):AI750)&gt;AI751),-1,AL750))</f>
        <v>-1</v>
      </c>
      <c r="AM751" s="101">
        <f ca="1">IF(AND(MAX(OFFSET(V750,-$AM$5,0):V750)&lt;V751),1,IF(AND(MIN(OFFSET(V750,-$AM$5,0):V750)&gt;V751),-1,AM750))</f>
        <v>-1</v>
      </c>
      <c r="AN751" s="101">
        <f ca="1">IF(AND(MAX(OFFSET(AA750,-$AN$5,0):AA750)&lt;AA751),1,IF(AND(MIN(OFFSET(AA750,-$AN$5,0):AA750)&gt;AA751),-1,AN750))</f>
        <v>1</v>
      </c>
      <c r="AO751" s="101">
        <f ca="1">IF(AND(MAX(OFFSET(Y750,-$AP$5,0):Y750)&lt;Y751),1,IF(AND(MIN(OFFSET(Y750,-$AP$5,0):Y750)&gt;Y751),-1,AO750))</f>
        <v>-1</v>
      </c>
      <c r="AP751" s="101">
        <f ca="1">IF(AND(MAX(OFFSET(Z750,-$AP$5,0):Z750)&lt;Z751),1,IF(AND(MIN(OFFSET(Z750,-$AP$5,0):Z750)&gt;Z751),-1,AP750))</f>
        <v>-1</v>
      </c>
      <c r="AQ751" s="1">
        <v>4050</v>
      </c>
      <c r="AR751" s="1">
        <v>4064</v>
      </c>
      <c r="AS751" s="1">
        <v>4040</v>
      </c>
      <c r="AT751" s="1">
        <v>4061</v>
      </c>
      <c r="AU751" s="1">
        <v>4065</v>
      </c>
      <c r="AV751" s="1">
        <v>4073</v>
      </c>
      <c r="AW751" s="1">
        <v>4056</v>
      </c>
      <c r="AX751" s="1">
        <v>4060</v>
      </c>
      <c r="AY751">
        <f t="shared" si="26"/>
        <v>4</v>
      </c>
      <c r="AZ751">
        <f t="shared" si="27"/>
        <v>242</v>
      </c>
      <c r="BA751">
        <f t="shared" ca="1" si="33"/>
        <v>4</v>
      </c>
      <c r="BB751">
        <f t="shared" ca="1" si="28"/>
        <v>223</v>
      </c>
      <c r="BC751">
        <f t="shared" si="29"/>
        <v>15</v>
      </c>
      <c r="BD751">
        <f t="shared" si="30"/>
        <v>131</v>
      </c>
      <c r="BE751">
        <f t="shared" ca="1" si="31"/>
        <v>15</v>
      </c>
      <c r="BF751">
        <f t="shared" ca="1" si="32"/>
        <v>131</v>
      </c>
    </row>
    <row r="752" spans="1:58">
      <c r="A752" s="47">
        <v>2012</v>
      </c>
      <c r="B752" s="47">
        <v>3</v>
      </c>
      <c r="C752" s="98">
        <v>40925</v>
      </c>
      <c r="D752">
        <v>12482.07</v>
      </c>
      <c r="E752">
        <v>1293.67</v>
      </c>
      <c r="F752">
        <v>2728.08</v>
      </c>
      <c r="G752">
        <v>8470</v>
      </c>
      <c r="H752">
        <v>5667</v>
      </c>
      <c r="I752">
        <v>6312</v>
      </c>
      <c r="J752">
        <v>0</v>
      </c>
      <c r="K752">
        <v>0</v>
      </c>
      <c r="L752">
        <v>1651.9</v>
      </c>
      <c r="M752">
        <v>30.024999999999999</v>
      </c>
      <c r="N752">
        <v>1526</v>
      </c>
      <c r="O752">
        <v>100.95</v>
      </c>
      <c r="P752">
        <v>604</v>
      </c>
      <c r="Q752">
        <v>1183</v>
      </c>
      <c r="R752">
        <v>12482.07</v>
      </c>
      <c r="S752">
        <v>1293.67</v>
      </c>
      <c r="T752">
        <v>2728.08</v>
      </c>
      <c r="U752">
        <v>20.91</v>
      </c>
      <c r="V752">
        <v>1.83</v>
      </c>
      <c r="W752">
        <v>0.76</v>
      </c>
      <c r="X752">
        <v>1.2737000000000001</v>
      </c>
      <c r="Y752">
        <v>97.83</v>
      </c>
      <c r="Z752">
        <v>76.8</v>
      </c>
      <c r="AA752">
        <v>79.680000000000007</v>
      </c>
      <c r="AB752">
        <v>111.65</v>
      </c>
      <c r="AC752">
        <v>1013</v>
      </c>
      <c r="AD752">
        <v>0</v>
      </c>
      <c r="AE752">
        <v>0</v>
      </c>
      <c r="AF752">
        <v>0</v>
      </c>
      <c r="AG752">
        <v>0</v>
      </c>
      <c r="AH752">
        <v>0.77</v>
      </c>
      <c r="AI752">
        <v>1.85</v>
      </c>
      <c r="AJ752" s="101">
        <f ca="1">IF(AND(MAX(OFFSET(OFFSET(D751,0,$AJ$6),-$AJ$5,0):OFFSET(D751,0,$AJ$6))&lt;OFFSET(D751,1,$AJ$6)),1,IF(AND(MIN(OFFSET(OFFSET(D751,0,$AJ$6),-$AJ$5,0):OFFSET(D751,0,$AJ$6))&gt;OFFSET(D751,1,$AJ$6)),-1,AJ751))</f>
        <v>1</v>
      </c>
      <c r="AK752" s="101">
        <f ca="1">IF(AND(MAX(OFFSET(U751,-$AK$5,0):U751)&lt;U752),1,IF(AND(MIN(OFFSET(U751,-$AK$5,0):U751)&gt;U752),-1,AK751))</f>
        <v>1</v>
      </c>
      <c r="AL752" s="101">
        <f ca="1">IF(AND(MAX(OFFSET(AI751,-$AL$5,0):AI751)&lt;AI752),1,IF(AND(MIN(OFFSET(AI751,-$AL$5,0):AI751)&gt;AI752),-1,AL751))</f>
        <v>-1</v>
      </c>
      <c r="AM752" s="101">
        <f ca="1">IF(AND(MAX(OFFSET(V751,-$AM$5,0):V751)&lt;V752),1,IF(AND(MIN(OFFSET(V751,-$AM$5,0):V751)&gt;V752),-1,AM751))</f>
        <v>-1</v>
      </c>
      <c r="AN752" s="101">
        <f ca="1">IF(AND(MAX(OFFSET(AA751,-$AN$5,0):AA751)&lt;AA752),1,IF(AND(MIN(OFFSET(AA751,-$AN$5,0):AA751)&gt;AA752),-1,AN751))</f>
        <v>1</v>
      </c>
      <c r="AO752" s="101">
        <f ca="1">IF(AND(MAX(OFFSET(Y751,-$AP$5,0):Y751)&lt;Y752),1,IF(AND(MIN(OFFSET(Y751,-$AP$5,0):Y751)&gt;Y752),-1,AO751))</f>
        <v>-1</v>
      </c>
      <c r="AP752" s="101">
        <f ca="1">IF(AND(MAX(OFFSET(Z751,-$AP$5,0):Z751)&lt;Z752),1,IF(AND(MIN(OFFSET(Z751,-$AP$5,0):Z751)&gt;Z752),-1,AP751))</f>
        <v>-1</v>
      </c>
      <c r="AQ752" s="1">
        <v>4069</v>
      </c>
      <c r="AR752" s="1">
        <v>4102</v>
      </c>
      <c r="AS752" s="1">
        <v>4066</v>
      </c>
      <c r="AT752" s="1">
        <v>4095</v>
      </c>
      <c r="AU752" s="1">
        <v>4109</v>
      </c>
      <c r="AV752" s="1">
        <v>4120</v>
      </c>
      <c r="AW752" s="1">
        <v>4092</v>
      </c>
      <c r="AX752" s="1">
        <v>4095</v>
      </c>
      <c r="AY752">
        <f t="shared" si="26"/>
        <v>-15</v>
      </c>
      <c r="AZ752">
        <f t="shared" si="27"/>
        <v>227</v>
      </c>
      <c r="BA752">
        <f t="shared" ca="1" si="33"/>
        <v>-15</v>
      </c>
      <c r="BB752">
        <f t="shared" ca="1" si="28"/>
        <v>208</v>
      </c>
      <c r="BC752">
        <f t="shared" si="29"/>
        <v>40</v>
      </c>
      <c r="BD752">
        <f t="shared" si="30"/>
        <v>171</v>
      </c>
      <c r="BE752">
        <f t="shared" ca="1" si="31"/>
        <v>40</v>
      </c>
      <c r="BF752">
        <f t="shared" ca="1" si="32"/>
        <v>171</v>
      </c>
    </row>
    <row r="753" spans="1:58">
      <c r="A753" s="47">
        <v>2012</v>
      </c>
      <c r="B753" s="47">
        <v>4</v>
      </c>
      <c r="C753" s="98">
        <v>40926</v>
      </c>
      <c r="D753">
        <v>12578.95</v>
      </c>
      <c r="E753">
        <v>1308.04</v>
      </c>
      <c r="F753">
        <v>2769.71</v>
      </c>
      <c r="G753">
        <v>8550</v>
      </c>
      <c r="H753">
        <v>5724</v>
      </c>
      <c r="I753">
        <v>6390</v>
      </c>
      <c r="J753">
        <v>0</v>
      </c>
      <c r="K753">
        <v>0</v>
      </c>
      <c r="L753">
        <v>1661.1</v>
      </c>
      <c r="M753">
        <v>30.434999999999999</v>
      </c>
      <c r="N753">
        <v>1528.2</v>
      </c>
      <c r="O753">
        <v>101.02</v>
      </c>
      <c r="P753">
        <v>593</v>
      </c>
      <c r="Q753">
        <v>1183</v>
      </c>
      <c r="R753">
        <v>12578.95</v>
      </c>
      <c r="S753">
        <v>1308.04</v>
      </c>
      <c r="T753">
        <v>2769.71</v>
      </c>
      <c r="U753">
        <v>22.2</v>
      </c>
      <c r="V753">
        <v>1.84</v>
      </c>
      <c r="W753">
        <v>0.77</v>
      </c>
      <c r="X753">
        <v>1.2857000000000001</v>
      </c>
      <c r="Y753">
        <v>98.72</v>
      </c>
      <c r="Z753">
        <v>76.790000000000006</v>
      </c>
      <c r="AA753">
        <v>80.08</v>
      </c>
      <c r="AB753">
        <v>110.93</v>
      </c>
      <c r="AC753">
        <v>974</v>
      </c>
      <c r="AD753">
        <v>0</v>
      </c>
      <c r="AE753">
        <v>0</v>
      </c>
      <c r="AF753">
        <v>0</v>
      </c>
      <c r="AG753">
        <v>0</v>
      </c>
      <c r="AH753">
        <v>0.8</v>
      </c>
      <c r="AI753">
        <v>1.89</v>
      </c>
      <c r="AJ753" s="101">
        <f ca="1">IF(AND(MAX(OFFSET(OFFSET(D752,0,$AJ$6),-$AJ$5,0):OFFSET(D752,0,$AJ$6))&lt;OFFSET(D752,1,$AJ$6)),1,IF(AND(MIN(OFFSET(OFFSET(D752,0,$AJ$6),-$AJ$5,0):OFFSET(D752,0,$AJ$6))&gt;OFFSET(D752,1,$AJ$6)),-1,AJ752))</f>
        <v>1</v>
      </c>
      <c r="AK753" s="101">
        <f ca="1">IF(AND(MAX(OFFSET(U752,-$AK$5,0):U752)&lt;U753),1,IF(AND(MIN(OFFSET(U752,-$AK$5,0):U752)&gt;U753),-1,AK752))</f>
        <v>1</v>
      </c>
      <c r="AL753" s="101">
        <f ca="1">IF(AND(MAX(OFFSET(AI752,-$AL$5,0):AI752)&lt;AI753),1,IF(AND(MIN(OFFSET(AI752,-$AL$5,0):AI752)&gt;AI753),-1,AL752))</f>
        <v>-1</v>
      </c>
      <c r="AM753" s="101">
        <f ca="1">IF(AND(MAX(OFFSET(V752,-$AM$5,0):V752)&lt;V753),1,IF(AND(MIN(OFFSET(V752,-$AM$5,0):V752)&gt;V753),-1,AM752))</f>
        <v>-1</v>
      </c>
      <c r="AN753" s="101">
        <f ca="1">IF(AND(MAX(OFFSET(AA752,-$AN$5,0):AA752)&lt;AA753),1,IF(AND(MIN(OFFSET(AA752,-$AN$5,0):AA752)&gt;AA753),-1,AN752))</f>
        <v>1</v>
      </c>
      <c r="AO753" s="101">
        <f ca="1">IF(AND(MAX(OFFSET(Y752,-$AP$5,0):Y752)&lt;Y753),1,IF(AND(MIN(OFFSET(Y752,-$AP$5,0):Y752)&gt;Y753),-1,AO752))</f>
        <v>-1</v>
      </c>
      <c r="AP753" s="101">
        <f ca="1">IF(AND(MAX(OFFSET(Z752,-$AP$5,0):Z752)&lt;Z753),1,IF(AND(MIN(OFFSET(Z752,-$AP$5,0):Z752)&gt;Z753),-1,AP752))</f>
        <v>-1</v>
      </c>
      <c r="AQ753" s="1">
        <v>4094</v>
      </c>
      <c r="AR753" s="1">
        <v>4095</v>
      </c>
      <c r="AS753" s="1">
        <v>4064</v>
      </c>
      <c r="AT753" s="1">
        <v>4091</v>
      </c>
      <c r="AU753" s="1">
        <v>4094</v>
      </c>
      <c r="AV753" s="1">
        <v>4111</v>
      </c>
      <c r="AW753" s="1">
        <v>4065</v>
      </c>
      <c r="AX753" s="1">
        <v>4099</v>
      </c>
      <c r="AY753">
        <f t="shared" si="26"/>
        <v>10</v>
      </c>
      <c r="AZ753">
        <f t="shared" si="27"/>
        <v>237</v>
      </c>
      <c r="BA753">
        <f t="shared" ca="1" si="33"/>
        <v>10</v>
      </c>
      <c r="BB753">
        <f t="shared" ca="1" si="28"/>
        <v>218</v>
      </c>
      <c r="BC753">
        <f t="shared" si="29"/>
        <v>0</v>
      </c>
      <c r="BD753">
        <f t="shared" si="30"/>
        <v>171</v>
      </c>
      <c r="BE753">
        <f t="shared" ca="1" si="31"/>
        <v>0</v>
      </c>
      <c r="BF753">
        <f t="shared" ca="1" si="32"/>
        <v>171</v>
      </c>
    </row>
    <row r="754" spans="1:58">
      <c r="A754" s="47">
        <v>2012</v>
      </c>
      <c r="B754" s="47">
        <v>5</v>
      </c>
      <c r="C754" s="98">
        <v>40927</v>
      </c>
      <c r="D754">
        <v>12623.98</v>
      </c>
      <c r="E754">
        <v>1314.5</v>
      </c>
      <c r="F754">
        <v>2788.33</v>
      </c>
      <c r="G754">
        <v>8650</v>
      </c>
      <c r="H754">
        <v>5740</v>
      </c>
      <c r="I754">
        <v>6406</v>
      </c>
      <c r="J754">
        <v>0</v>
      </c>
      <c r="K754">
        <v>0</v>
      </c>
      <c r="L754">
        <v>1657.3</v>
      </c>
      <c r="M754">
        <v>30.625</v>
      </c>
      <c r="N754">
        <v>1524.3</v>
      </c>
      <c r="O754">
        <v>100.71</v>
      </c>
      <c r="P754">
        <v>606</v>
      </c>
      <c r="Q754">
        <v>1197</v>
      </c>
      <c r="R754">
        <v>12623.98</v>
      </c>
      <c r="S754">
        <v>1314.5</v>
      </c>
      <c r="T754">
        <v>2788.33</v>
      </c>
      <c r="U754">
        <v>20.89</v>
      </c>
      <c r="V754">
        <v>1.83</v>
      </c>
      <c r="W754">
        <v>0.77</v>
      </c>
      <c r="X754">
        <v>1.2939000000000001</v>
      </c>
      <c r="Y754">
        <v>99.83</v>
      </c>
      <c r="Z754">
        <v>77.16</v>
      </c>
      <c r="AA754">
        <v>80.28</v>
      </c>
      <c r="AB754">
        <v>111.64</v>
      </c>
      <c r="AC754">
        <v>926</v>
      </c>
      <c r="AD754">
        <v>0</v>
      </c>
      <c r="AE754">
        <v>0</v>
      </c>
      <c r="AF754">
        <v>0</v>
      </c>
      <c r="AG754">
        <v>0</v>
      </c>
      <c r="AH754">
        <v>0.85</v>
      </c>
      <c r="AI754">
        <v>1.97</v>
      </c>
      <c r="AJ754" s="101">
        <f ca="1">IF(AND(MAX(OFFSET(OFFSET(D753,0,$AJ$6),-$AJ$5,0):OFFSET(D753,0,$AJ$6))&lt;OFFSET(D753,1,$AJ$6)),1,IF(AND(MIN(OFFSET(OFFSET(D753,0,$AJ$6),-$AJ$5,0):OFFSET(D753,0,$AJ$6))&gt;OFFSET(D753,1,$AJ$6)),-1,AJ753))</f>
        <v>1</v>
      </c>
      <c r="AK754" s="101">
        <f ca="1">IF(AND(MAX(OFFSET(U753,-$AK$5,0):U753)&lt;U754),1,IF(AND(MIN(OFFSET(U753,-$AK$5,0):U753)&gt;U754),-1,AK753))</f>
        <v>-1</v>
      </c>
      <c r="AL754" s="101">
        <f ca="1">IF(AND(MAX(OFFSET(AI753,-$AL$5,0):AI753)&lt;AI754),1,IF(AND(MIN(OFFSET(AI753,-$AL$5,0):AI753)&gt;AI754),-1,AL753))</f>
        <v>-1</v>
      </c>
      <c r="AM754" s="101">
        <f ca="1">IF(AND(MAX(OFFSET(V753,-$AM$5,0):V753)&lt;V754),1,IF(AND(MIN(OFFSET(V753,-$AM$5,0):V753)&gt;V754),-1,AM753))</f>
        <v>-1</v>
      </c>
      <c r="AN754" s="101">
        <f ca="1">IF(AND(MAX(OFFSET(AA753,-$AN$5,0):AA753)&lt;AA754),1,IF(AND(MIN(OFFSET(AA753,-$AN$5,0):AA753)&gt;AA754),-1,AN753))</f>
        <v>1</v>
      </c>
      <c r="AO754" s="101">
        <f ca="1">IF(AND(MAX(OFFSET(Y753,-$AP$5,0):Y753)&lt;Y754),1,IF(AND(MIN(OFFSET(Y753,-$AP$5,0):Y753)&gt;Y754),-1,AO753))</f>
        <v>-1</v>
      </c>
      <c r="AP754" s="101">
        <f ca="1">IF(AND(MAX(OFFSET(Z753,-$AP$5,0):Z753)&lt;Z754),1,IF(AND(MIN(OFFSET(Z753,-$AP$5,0):Z753)&gt;Z754),-1,AP753))</f>
        <v>-1</v>
      </c>
      <c r="AQ754" s="1">
        <v>4104</v>
      </c>
      <c r="AR754" s="1">
        <v>4119</v>
      </c>
      <c r="AS754" s="1">
        <v>4094</v>
      </c>
      <c r="AT754" s="1">
        <v>4114</v>
      </c>
      <c r="AU754" s="1">
        <v>4109</v>
      </c>
      <c r="AV754" s="1">
        <v>4127</v>
      </c>
      <c r="AW754" s="1">
        <v>4092</v>
      </c>
      <c r="AX754" s="1">
        <v>4111</v>
      </c>
      <c r="AY754">
        <f t="shared" si="26"/>
        <v>-1</v>
      </c>
      <c r="AZ754">
        <f t="shared" si="27"/>
        <v>236</v>
      </c>
      <c r="BA754">
        <f t="shared" ca="1" si="33"/>
        <v>-1</v>
      </c>
      <c r="BB754">
        <f t="shared" ca="1" si="28"/>
        <v>217</v>
      </c>
      <c r="BC754">
        <f t="shared" si="29"/>
        <v>5</v>
      </c>
      <c r="BD754">
        <f t="shared" si="30"/>
        <v>176</v>
      </c>
      <c r="BE754">
        <f t="shared" ca="1" si="31"/>
        <v>5</v>
      </c>
      <c r="BF754">
        <f t="shared" ca="1" si="32"/>
        <v>176</v>
      </c>
    </row>
    <row r="755" spans="1:58">
      <c r="A755" s="47">
        <v>2012</v>
      </c>
      <c r="B755" s="47">
        <v>6</v>
      </c>
      <c r="C755" s="98">
        <v>40928</v>
      </c>
      <c r="D755">
        <v>12720.48</v>
      </c>
      <c r="E755">
        <v>1315.38</v>
      </c>
      <c r="F755">
        <v>2786.7</v>
      </c>
      <c r="G755">
        <v>8750</v>
      </c>
      <c r="H755">
        <v>5749</v>
      </c>
      <c r="I755">
        <v>6424</v>
      </c>
      <c r="J755">
        <v>0</v>
      </c>
      <c r="K755">
        <v>0</v>
      </c>
      <c r="L755">
        <v>1664</v>
      </c>
      <c r="M755">
        <v>31.585000000000001</v>
      </c>
      <c r="N755">
        <v>1532.3</v>
      </c>
      <c r="O755">
        <v>98.33</v>
      </c>
      <c r="P755">
        <v>611</v>
      </c>
      <c r="Q755">
        <v>1187</v>
      </c>
      <c r="R755">
        <v>12720.48</v>
      </c>
      <c r="S755">
        <v>1315.38</v>
      </c>
      <c r="T755">
        <v>2786.7</v>
      </c>
      <c r="U755">
        <v>19.87</v>
      </c>
      <c r="V755">
        <v>1.91</v>
      </c>
      <c r="W755">
        <v>0.81</v>
      </c>
      <c r="X755">
        <v>1.2964</v>
      </c>
      <c r="Y755">
        <v>99.99</v>
      </c>
      <c r="Z755">
        <v>77.13</v>
      </c>
      <c r="AA755">
        <v>80.34</v>
      </c>
      <c r="AB755">
        <v>109.86</v>
      </c>
      <c r="AC755">
        <v>862</v>
      </c>
      <c r="AD755">
        <v>0</v>
      </c>
      <c r="AE755">
        <v>0</v>
      </c>
      <c r="AF755">
        <v>0</v>
      </c>
      <c r="AG755">
        <v>0</v>
      </c>
      <c r="AH755">
        <v>0.89</v>
      </c>
      <c r="AI755">
        <v>2.02</v>
      </c>
      <c r="AJ755" s="101">
        <f ca="1">IF(AND(MAX(OFFSET(OFFSET(D754,0,$AJ$6),-$AJ$5,0):OFFSET(D754,0,$AJ$6))&lt;OFFSET(D754,1,$AJ$6)),1,IF(AND(MIN(OFFSET(OFFSET(D754,0,$AJ$6),-$AJ$5,0):OFFSET(D754,0,$AJ$6))&gt;OFFSET(D754,1,$AJ$6)),-1,AJ754))</f>
        <v>1</v>
      </c>
      <c r="AK755" s="101">
        <f ca="1">IF(AND(MAX(OFFSET(U754,-$AK$5,0):U754)&lt;U755),1,IF(AND(MIN(OFFSET(U754,-$AK$5,0):U754)&gt;U755),-1,AK754))</f>
        <v>-1</v>
      </c>
      <c r="AL755" s="101">
        <f ca="1">IF(AND(MAX(OFFSET(AI754,-$AL$5,0):AI754)&lt;AI755),1,IF(AND(MIN(OFFSET(AI754,-$AL$5,0):AI754)&gt;AI755),-1,AL754))</f>
        <v>1</v>
      </c>
      <c r="AM755" s="101">
        <f ca="1">IF(AND(MAX(OFFSET(V754,-$AM$5,0):V754)&lt;V755),1,IF(AND(MIN(OFFSET(V754,-$AM$5,0):V754)&gt;V755),-1,AM754))</f>
        <v>-1</v>
      </c>
      <c r="AN755" s="101">
        <f ca="1">IF(AND(MAX(OFFSET(AA754,-$AN$5,0):AA754)&lt;AA755),1,IF(AND(MIN(OFFSET(AA754,-$AN$5,0):AA754)&gt;AA755),-1,AN754))</f>
        <v>1</v>
      </c>
      <c r="AO755" s="101">
        <f ca="1">IF(AND(MAX(OFFSET(Y754,-$AP$5,0):Y754)&lt;Y755),1,IF(AND(MIN(OFFSET(Y754,-$AP$5,0):Y754)&gt;Y755),-1,AO754))</f>
        <v>1</v>
      </c>
      <c r="AP755" s="101">
        <f ca="1">IF(AND(MAX(OFFSET(Z754,-$AP$5,0):Z754)&lt;Z755),1,IF(AND(MIN(OFFSET(Z754,-$AP$5,0):Z754)&gt;Z755),-1,AP754))</f>
        <v>-1</v>
      </c>
      <c r="AQ755" s="1">
        <v>4108</v>
      </c>
      <c r="AR755" s="1">
        <v>4121</v>
      </c>
      <c r="AS755" s="1">
        <v>4105</v>
      </c>
      <c r="AT755" s="1">
        <v>4115</v>
      </c>
      <c r="AU755" s="1">
        <v>4120</v>
      </c>
      <c r="AV755" s="1">
        <v>4132</v>
      </c>
      <c r="AW755" s="1">
        <v>4086</v>
      </c>
      <c r="AX755" s="1">
        <v>4125</v>
      </c>
      <c r="AY755">
        <f t="shared" si="26"/>
        <v>5</v>
      </c>
      <c r="AZ755">
        <f t="shared" si="27"/>
        <v>241</v>
      </c>
      <c r="BA755">
        <f t="shared" ca="1" si="33"/>
        <v>5</v>
      </c>
      <c r="BB755">
        <f t="shared" ca="1" si="28"/>
        <v>222</v>
      </c>
      <c r="BC755">
        <f t="shared" si="29"/>
        <v>12</v>
      </c>
      <c r="BD755">
        <f t="shared" si="30"/>
        <v>188</v>
      </c>
      <c r="BE755">
        <f t="shared" ca="1" si="31"/>
        <v>12</v>
      </c>
      <c r="BF755">
        <f t="shared" ca="1" si="32"/>
        <v>188</v>
      </c>
    </row>
    <row r="756" spans="1:58">
      <c r="A756" s="47">
        <v>2012</v>
      </c>
      <c r="B756" s="47">
        <v>2</v>
      </c>
      <c r="C756" s="98">
        <v>40931</v>
      </c>
      <c r="D756">
        <v>12708.82</v>
      </c>
      <c r="E756">
        <v>1316</v>
      </c>
      <c r="F756">
        <v>2784.17</v>
      </c>
      <c r="G756">
        <v>8770</v>
      </c>
      <c r="H756">
        <v>5781</v>
      </c>
      <c r="I756">
        <v>6430</v>
      </c>
      <c r="J756">
        <v>0</v>
      </c>
      <c r="K756">
        <v>0</v>
      </c>
      <c r="L756">
        <v>1677.3</v>
      </c>
      <c r="M756">
        <v>32.405000000000001</v>
      </c>
      <c r="N756">
        <v>1565</v>
      </c>
      <c r="O756">
        <v>99.79</v>
      </c>
      <c r="P756">
        <v>620</v>
      </c>
      <c r="Q756">
        <v>1217</v>
      </c>
      <c r="R756">
        <v>12708.82</v>
      </c>
      <c r="S756">
        <v>1316</v>
      </c>
      <c r="T756">
        <v>2784.17</v>
      </c>
      <c r="U756">
        <v>18.28</v>
      </c>
      <c r="V756">
        <v>1.98</v>
      </c>
      <c r="W756">
        <v>0.85</v>
      </c>
      <c r="X756">
        <v>1.2937000000000001</v>
      </c>
      <c r="Y756">
        <v>99.59</v>
      </c>
      <c r="Z756">
        <v>76.959999999999994</v>
      </c>
      <c r="AA756">
        <v>80.709999999999994</v>
      </c>
      <c r="AB756">
        <v>110.84</v>
      </c>
      <c r="AC756">
        <v>862</v>
      </c>
      <c r="AD756">
        <v>0</v>
      </c>
      <c r="AE756">
        <v>0</v>
      </c>
      <c r="AF756">
        <v>0</v>
      </c>
      <c r="AG756">
        <v>0</v>
      </c>
      <c r="AH756">
        <v>0.91</v>
      </c>
      <c r="AI756">
        <v>2.06</v>
      </c>
      <c r="AJ756" s="101">
        <f ca="1">IF(AND(MAX(OFFSET(OFFSET(D755,0,$AJ$6),-$AJ$5,0):OFFSET(D755,0,$AJ$6))&lt;OFFSET(D755,1,$AJ$6)),1,IF(AND(MIN(OFFSET(OFFSET(D755,0,$AJ$6),-$AJ$5,0):OFFSET(D755,0,$AJ$6))&gt;OFFSET(D755,1,$AJ$6)),-1,AJ755))</f>
        <v>1</v>
      </c>
      <c r="AK756" s="101">
        <f ca="1">IF(AND(MAX(OFFSET(U755,-$AK$5,0):U755)&lt;U756),1,IF(AND(MIN(OFFSET(U755,-$AK$5,0):U755)&gt;U756),-1,AK755))</f>
        <v>-1</v>
      </c>
      <c r="AL756" s="101">
        <f ca="1">IF(AND(MAX(OFFSET(AI755,-$AL$5,0):AI755)&lt;AI756),1,IF(AND(MIN(OFFSET(AI755,-$AL$5,0):AI755)&gt;AI756),-1,AL755))</f>
        <v>1</v>
      </c>
      <c r="AM756" s="101">
        <f ca="1">IF(AND(MAX(OFFSET(V755,-$AM$5,0):V755)&lt;V756),1,IF(AND(MIN(OFFSET(V755,-$AM$5,0):V755)&gt;V756),-1,AM755))</f>
        <v>-1</v>
      </c>
      <c r="AN756" s="101">
        <f ca="1">IF(AND(MAX(OFFSET(AA755,-$AN$5,0):AA755)&lt;AA756),1,IF(AND(MIN(OFFSET(AA755,-$AN$5,0):AA755)&gt;AA756),-1,AN755))</f>
        <v>1</v>
      </c>
      <c r="AO756" s="101">
        <f ca="1">IF(AND(MAX(OFFSET(Y755,-$AP$5,0):Y755)&lt;Y756),1,IF(AND(MIN(OFFSET(Y755,-$AP$5,0):Y755)&gt;Y756),-1,AO755))</f>
        <v>1</v>
      </c>
      <c r="AP756" s="101">
        <f ca="1">IF(AND(MAX(OFFSET(Z755,-$AP$5,0):Z755)&lt;Z756),1,IF(AND(MIN(OFFSET(Z755,-$AP$5,0):Z755)&gt;Z756),-1,AP755))</f>
        <v>-1</v>
      </c>
      <c r="AQ756" s="1">
        <v>4125</v>
      </c>
      <c r="AR756" s="1">
        <v>4152</v>
      </c>
      <c r="AS756" s="1">
        <v>4123</v>
      </c>
      <c r="AT756" s="1">
        <v>4145</v>
      </c>
      <c r="AU756" s="1">
        <v>4140</v>
      </c>
      <c r="AV756" s="1">
        <v>4167</v>
      </c>
      <c r="AW756" s="1">
        <v>4128</v>
      </c>
      <c r="AX756" s="1">
        <v>4160</v>
      </c>
      <c r="AY756">
        <f t="shared" si="26"/>
        <v>26</v>
      </c>
      <c r="AZ756">
        <f t="shared" si="27"/>
        <v>267</v>
      </c>
      <c r="BA756">
        <f t="shared" ca="1" si="33"/>
        <v>26</v>
      </c>
      <c r="BB756">
        <f t="shared" ca="1" si="28"/>
        <v>248</v>
      </c>
      <c r="BC756">
        <f t="shared" si="29"/>
        <v>15</v>
      </c>
      <c r="BD756">
        <f t="shared" si="30"/>
        <v>203</v>
      </c>
      <c r="BE756">
        <f t="shared" ca="1" si="31"/>
        <v>15</v>
      </c>
      <c r="BF756">
        <f t="shared" ca="1" si="32"/>
        <v>203</v>
      </c>
    </row>
    <row r="757" spans="1:58">
      <c r="A757" s="47">
        <v>2012</v>
      </c>
      <c r="B757" s="47">
        <v>3</v>
      </c>
      <c r="C757" s="98">
        <v>40932</v>
      </c>
      <c r="D757">
        <v>12675.75</v>
      </c>
      <c r="E757">
        <v>1314.65</v>
      </c>
      <c r="F757">
        <v>2786.64</v>
      </c>
      <c r="G757">
        <v>8790</v>
      </c>
      <c r="H757">
        <v>5758</v>
      </c>
      <c r="I757">
        <v>6412</v>
      </c>
      <c r="J757">
        <v>0</v>
      </c>
      <c r="K757">
        <v>0</v>
      </c>
      <c r="L757">
        <v>1665.6</v>
      </c>
      <c r="M757">
        <v>32.125</v>
      </c>
      <c r="N757">
        <v>1550.3</v>
      </c>
      <c r="O757">
        <v>99.18</v>
      </c>
      <c r="P757">
        <v>630</v>
      </c>
      <c r="Q757">
        <v>1220</v>
      </c>
      <c r="R757">
        <v>12675.75</v>
      </c>
      <c r="S757">
        <v>1314.65</v>
      </c>
      <c r="T757">
        <v>2786.64</v>
      </c>
      <c r="U757">
        <v>18.670000000000002</v>
      </c>
      <c r="V757">
        <v>2.04</v>
      </c>
      <c r="W757">
        <v>0.9</v>
      </c>
      <c r="X757">
        <v>1.3029999999999999</v>
      </c>
      <c r="Y757">
        <v>100.31100000000001</v>
      </c>
      <c r="Z757">
        <v>76.974999999999994</v>
      </c>
      <c r="AA757">
        <v>81.106999999999999</v>
      </c>
      <c r="AB757">
        <v>110.28</v>
      </c>
      <c r="AC757">
        <v>841</v>
      </c>
      <c r="AD757">
        <v>0</v>
      </c>
      <c r="AE757">
        <v>0</v>
      </c>
      <c r="AF757">
        <v>0</v>
      </c>
      <c r="AG757">
        <v>0</v>
      </c>
      <c r="AH757">
        <v>0.9</v>
      </c>
      <c r="AI757">
        <v>2.06</v>
      </c>
      <c r="AJ757" s="101">
        <f ca="1">IF(AND(MAX(OFFSET(OFFSET(D756,0,$AJ$6),-$AJ$5,0):OFFSET(D756,0,$AJ$6))&lt;OFFSET(D756,1,$AJ$6)),1,IF(AND(MIN(OFFSET(OFFSET(D756,0,$AJ$6),-$AJ$5,0):OFFSET(D756,0,$AJ$6))&gt;OFFSET(D756,1,$AJ$6)),-1,AJ756))</f>
        <v>1</v>
      </c>
      <c r="AK757" s="101">
        <f ca="1">IF(AND(MAX(OFFSET(U756,-$AK$5,0):U756)&lt;U757),1,IF(AND(MIN(OFFSET(U756,-$AK$5,0):U756)&gt;U757),-1,AK756))</f>
        <v>-1</v>
      </c>
      <c r="AL757" s="101">
        <f ca="1">IF(AND(MAX(OFFSET(AI756,-$AL$5,0):AI756)&lt;AI757),1,IF(AND(MIN(OFFSET(AI756,-$AL$5,0):AI756)&gt;AI757),-1,AL756))</f>
        <v>1</v>
      </c>
      <c r="AM757" s="101">
        <f ca="1">IF(AND(MAX(OFFSET(V756,-$AM$5,0):V756)&lt;V757),1,IF(AND(MIN(OFFSET(V756,-$AM$5,0):V756)&gt;V757),-1,AM756))</f>
        <v>1</v>
      </c>
      <c r="AN757" s="101">
        <f ca="1">IF(AND(MAX(OFFSET(AA756,-$AN$5,0):AA756)&lt;AA757),1,IF(AND(MIN(OFFSET(AA756,-$AN$5,0):AA756)&gt;AA757),-1,AN756))</f>
        <v>1</v>
      </c>
      <c r="AO757" s="101">
        <f ca="1">IF(AND(MAX(OFFSET(Y756,-$AP$5,0):Y756)&lt;Y757),1,IF(AND(MIN(OFFSET(Y756,-$AP$5,0):Y756)&gt;Y757),-1,AO756))</f>
        <v>1</v>
      </c>
      <c r="AP757" s="101">
        <f ca="1">IF(AND(MAX(OFFSET(Z756,-$AP$5,0):Z756)&lt;Z757),1,IF(AND(MIN(OFFSET(Z756,-$AP$5,0):Z756)&gt;Z757),-1,AP756))</f>
        <v>-1</v>
      </c>
      <c r="AQ757" s="1">
        <v>4166</v>
      </c>
      <c r="AR757" s="1">
        <v>4166</v>
      </c>
      <c r="AS757" s="1">
        <v>4144</v>
      </c>
      <c r="AT757" s="1">
        <v>4158</v>
      </c>
      <c r="AU757" s="1">
        <v>4160</v>
      </c>
      <c r="AV757" s="1">
        <v>4180</v>
      </c>
      <c r="AW757" s="1">
        <v>4144</v>
      </c>
      <c r="AX757" s="1">
        <v>4168</v>
      </c>
      <c r="AY757">
        <f t="shared" si="26"/>
        <v>10</v>
      </c>
      <c r="AZ757">
        <f t="shared" si="27"/>
        <v>277</v>
      </c>
      <c r="BA757">
        <f t="shared" ca="1" si="33"/>
        <v>10</v>
      </c>
      <c r="BB757">
        <f t="shared" ca="1" si="28"/>
        <v>258</v>
      </c>
      <c r="BC757">
        <f t="shared" si="29"/>
        <v>-6</v>
      </c>
      <c r="BD757">
        <f t="shared" si="30"/>
        <v>197</v>
      </c>
      <c r="BE757">
        <f t="shared" ca="1" si="31"/>
        <v>-6</v>
      </c>
      <c r="BF757">
        <f t="shared" ca="1" si="32"/>
        <v>197</v>
      </c>
    </row>
    <row r="758" spans="1:58">
      <c r="A758" s="47">
        <v>2012</v>
      </c>
      <c r="B758" s="47">
        <v>4</v>
      </c>
      <c r="C758" s="98">
        <v>40933</v>
      </c>
      <c r="D758">
        <v>12756.96</v>
      </c>
      <c r="E758">
        <v>1326.06</v>
      </c>
      <c r="F758">
        <v>2818.31</v>
      </c>
      <c r="G758">
        <v>8870</v>
      </c>
      <c r="H758">
        <v>5759</v>
      </c>
      <c r="I758">
        <v>6471</v>
      </c>
      <c r="J758">
        <v>0</v>
      </c>
      <c r="K758">
        <v>0</v>
      </c>
      <c r="L758">
        <v>1711.7</v>
      </c>
      <c r="M758">
        <v>32.155000000000001</v>
      </c>
      <c r="N758">
        <v>1583.2</v>
      </c>
      <c r="O758">
        <v>99.87</v>
      </c>
      <c r="P758">
        <v>634</v>
      </c>
      <c r="Q758">
        <v>1213</v>
      </c>
      <c r="R758">
        <v>12756.96</v>
      </c>
      <c r="S758">
        <v>1326.06</v>
      </c>
      <c r="T758">
        <v>2818.31</v>
      </c>
      <c r="U758">
        <v>18.91</v>
      </c>
      <c r="V758">
        <v>2.0299999999999998</v>
      </c>
      <c r="W758">
        <v>0.89</v>
      </c>
      <c r="X758">
        <v>1.3025100000000001</v>
      </c>
      <c r="Y758">
        <v>101.226</v>
      </c>
      <c r="Z758">
        <v>77.715000000000003</v>
      </c>
      <c r="AA758">
        <v>81.411000000000001</v>
      </c>
      <c r="AB758">
        <v>110.47</v>
      </c>
      <c r="AC758">
        <v>807</v>
      </c>
      <c r="AD758">
        <v>0</v>
      </c>
      <c r="AE758">
        <v>0</v>
      </c>
      <c r="AF758">
        <v>0</v>
      </c>
      <c r="AG758">
        <v>0</v>
      </c>
      <c r="AH758">
        <v>0.8</v>
      </c>
      <c r="AI758">
        <v>2</v>
      </c>
      <c r="AJ758" s="101">
        <f ca="1">IF(AND(MAX(OFFSET(OFFSET(D757,0,$AJ$6),-$AJ$5,0):OFFSET(D757,0,$AJ$6))&lt;OFFSET(D757,1,$AJ$6)),1,IF(AND(MIN(OFFSET(OFFSET(D757,0,$AJ$6),-$AJ$5,0):OFFSET(D757,0,$AJ$6))&gt;OFFSET(D757,1,$AJ$6)),-1,AJ757))</f>
        <v>1</v>
      </c>
      <c r="AK758" s="101">
        <f ca="1">IF(AND(MAX(OFFSET(U757,-$AK$5,0):U757)&lt;U758),1,IF(AND(MIN(OFFSET(U757,-$AK$5,0):U757)&gt;U758),-1,AK757))</f>
        <v>1</v>
      </c>
      <c r="AL758" s="101">
        <f ca="1">IF(AND(MAX(OFFSET(AI757,-$AL$5,0):AI757)&lt;AI758),1,IF(AND(MIN(OFFSET(AI757,-$AL$5,0):AI757)&gt;AI758),-1,AL757))</f>
        <v>1</v>
      </c>
      <c r="AM758" s="101">
        <f ca="1">IF(AND(MAX(OFFSET(V757,-$AM$5,0):V757)&lt;V758),1,IF(AND(MIN(OFFSET(V757,-$AM$5,0):V757)&gt;V758),-1,AM757))</f>
        <v>1</v>
      </c>
      <c r="AN758" s="101">
        <f ca="1">IF(AND(MAX(OFFSET(AA757,-$AN$5,0):AA757)&lt;AA758),1,IF(AND(MIN(OFFSET(AA757,-$AN$5,0):AA757)&gt;AA758),-1,AN757))</f>
        <v>1</v>
      </c>
      <c r="AO758" s="101">
        <f ca="1">IF(AND(MAX(OFFSET(Y757,-$AP$5,0):Y757)&lt;Y758),1,IF(AND(MIN(OFFSET(Y757,-$AP$5,0):Y757)&gt;Y758),-1,AO757))</f>
        <v>1</v>
      </c>
      <c r="AP758" s="101">
        <f ca="1">IF(AND(MAX(OFFSET(Z757,-$AP$5,0):Z757)&lt;Z758),1,IF(AND(MIN(OFFSET(Z757,-$AP$5,0):Z757)&gt;Z758),-1,AP757))</f>
        <v>1</v>
      </c>
      <c r="AQ758" s="1">
        <v>4170</v>
      </c>
      <c r="AR758" s="1">
        <v>4190</v>
      </c>
      <c r="AS758" s="1">
        <v>4167</v>
      </c>
      <c r="AT758" s="1">
        <v>4190</v>
      </c>
      <c r="AU758" s="1">
        <v>4190</v>
      </c>
      <c r="AV758" s="1">
        <v>4258</v>
      </c>
      <c r="AW758" s="1">
        <v>4155</v>
      </c>
      <c r="AX758" s="1">
        <v>4255</v>
      </c>
      <c r="AY758">
        <f t="shared" si="26"/>
        <v>95</v>
      </c>
      <c r="AZ758">
        <f t="shared" si="27"/>
        <v>372</v>
      </c>
      <c r="BA758">
        <f t="shared" ca="1" si="33"/>
        <v>95</v>
      </c>
      <c r="BB758">
        <f t="shared" ca="1" si="28"/>
        <v>353</v>
      </c>
      <c r="BC758">
        <f t="shared" si="29"/>
        <v>20</v>
      </c>
      <c r="BD758">
        <f t="shared" si="30"/>
        <v>217</v>
      </c>
      <c r="BE758">
        <f t="shared" ca="1" si="31"/>
        <v>20</v>
      </c>
      <c r="BF758">
        <f t="shared" ca="1" si="32"/>
        <v>217</v>
      </c>
    </row>
    <row r="759" spans="1:58">
      <c r="A759" s="47">
        <v>2012</v>
      </c>
      <c r="B759" s="47">
        <v>5</v>
      </c>
      <c r="C759" s="98">
        <v>40934</v>
      </c>
      <c r="D759">
        <v>12734.63</v>
      </c>
      <c r="E759">
        <v>1318.43</v>
      </c>
      <c r="F759">
        <v>2805.28</v>
      </c>
      <c r="G759">
        <v>8850</v>
      </c>
      <c r="H759">
        <v>5770</v>
      </c>
      <c r="I759">
        <v>6516</v>
      </c>
      <c r="J759">
        <v>0</v>
      </c>
      <c r="K759">
        <v>0</v>
      </c>
      <c r="L759">
        <v>1721.3</v>
      </c>
      <c r="M759">
        <v>33.435000000000002</v>
      </c>
      <c r="N759">
        <v>1612</v>
      </c>
      <c r="O759">
        <v>99.91</v>
      </c>
      <c r="P759">
        <v>634</v>
      </c>
      <c r="Q759">
        <v>1222</v>
      </c>
      <c r="R759">
        <v>12734.63</v>
      </c>
      <c r="S759">
        <v>1318.43</v>
      </c>
      <c r="T759">
        <v>2805.28</v>
      </c>
      <c r="U759">
        <v>18.309999999999999</v>
      </c>
      <c r="V759">
        <v>1.91</v>
      </c>
      <c r="W759">
        <v>0.76</v>
      </c>
      <c r="X759">
        <v>1.3109500000000001</v>
      </c>
      <c r="Y759">
        <v>101.889</v>
      </c>
      <c r="Z759">
        <v>77.722999999999999</v>
      </c>
      <c r="AA759">
        <v>82.444000000000003</v>
      </c>
      <c r="AB759">
        <v>111.1</v>
      </c>
      <c r="AC759">
        <v>784</v>
      </c>
      <c r="AD759">
        <v>0</v>
      </c>
      <c r="AE759">
        <v>0</v>
      </c>
      <c r="AF759">
        <v>0</v>
      </c>
      <c r="AG759">
        <v>0</v>
      </c>
      <c r="AH759">
        <v>0.77</v>
      </c>
      <c r="AI759">
        <v>1.93</v>
      </c>
      <c r="AJ759" s="101">
        <f ca="1">IF(AND(MAX(OFFSET(OFFSET(D758,0,$AJ$6),-$AJ$5,0):OFFSET(D758,0,$AJ$6))&lt;OFFSET(D758,1,$AJ$6)),1,IF(AND(MIN(OFFSET(OFFSET(D758,0,$AJ$6),-$AJ$5,0):OFFSET(D758,0,$AJ$6))&gt;OFFSET(D758,1,$AJ$6)),-1,AJ758))</f>
        <v>1</v>
      </c>
      <c r="AK759" s="101">
        <f ca="1">IF(AND(MAX(OFFSET(U758,-$AK$5,0):U758)&lt;U759),1,IF(AND(MIN(OFFSET(U758,-$AK$5,0):U758)&gt;U759),-1,AK758))</f>
        <v>-1</v>
      </c>
      <c r="AL759" s="101">
        <f ca="1">IF(AND(MAX(OFFSET(AI758,-$AL$5,0):AI758)&lt;AI759),1,IF(AND(MIN(OFFSET(AI758,-$AL$5,0):AI758)&gt;AI759),-1,AL758))</f>
        <v>1</v>
      </c>
      <c r="AM759" s="101">
        <f ca="1">IF(AND(MAX(OFFSET(V758,-$AM$5,0):V758)&lt;V759),1,IF(AND(MIN(OFFSET(V758,-$AM$5,0):V758)&gt;V759),-1,AM758))</f>
        <v>1</v>
      </c>
      <c r="AN759" s="101">
        <f ca="1">IF(AND(MAX(OFFSET(AA758,-$AN$5,0):AA758)&lt;AA759),1,IF(AND(MIN(OFFSET(AA758,-$AN$5,0):AA758)&gt;AA759),-1,AN758))</f>
        <v>1</v>
      </c>
      <c r="AO759" s="101">
        <f ca="1">IF(AND(MAX(OFFSET(Y758,-$AP$5,0):Y758)&lt;Y759),1,IF(AND(MIN(OFFSET(Y758,-$AP$5,0):Y758)&gt;Y759),-1,AO758))</f>
        <v>1</v>
      </c>
      <c r="AP759" s="101">
        <f ca="1">IF(AND(MAX(OFFSET(Z758,-$AP$5,0):Z758)&lt;Z759),1,IF(AND(MIN(OFFSET(Z758,-$AP$5,0):Z758)&gt;Z759),-1,AP758))</f>
        <v>1</v>
      </c>
      <c r="AQ759" s="1">
        <v>4285</v>
      </c>
      <c r="AR759" s="1">
        <v>4295</v>
      </c>
      <c r="AS759" s="1">
        <v>4271</v>
      </c>
      <c r="AT759" s="1">
        <v>4272</v>
      </c>
      <c r="AU759" s="1">
        <v>4274</v>
      </c>
      <c r="AV759" s="1">
        <v>4321</v>
      </c>
      <c r="AW759" s="1">
        <v>4259</v>
      </c>
      <c r="AX759" s="1">
        <v>4301</v>
      </c>
      <c r="AY759">
        <f t="shared" si="26"/>
        <v>17</v>
      </c>
      <c r="AZ759">
        <f t="shared" si="27"/>
        <v>389</v>
      </c>
      <c r="BA759">
        <f t="shared" ca="1" si="33"/>
        <v>17</v>
      </c>
      <c r="BB759">
        <f t="shared" ca="1" si="28"/>
        <v>370</v>
      </c>
      <c r="BC759">
        <f t="shared" si="29"/>
        <v>-11</v>
      </c>
      <c r="BD759">
        <f t="shared" si="30"/>
        <v>206</v>
      </c>
      <c r="BE759">
        <f t="shared" ca="1" si="31"/>
        <v>-11</v>
      </c>
      <c r="BF759">
        <f t="shared" ca="1" si="32"/>
        <v>206</v>
      </c>
    </row>
    <row r="760" spans="1:58">
      <c r="A760" s="47">
        <v>2012</v>
      </c>
      <c r="B760" s="47">
        <v>6</v>
      </c>
      <c r="C760" s="98">
        <v>40935</v>
      </c>
      <c r="D760">
        <v>12660.46</v>
      </c>
      <c r="E760">
        <v>1316.33</v>
      </c>
      <c r="F760">
        <v>2816.55</v>
      </c>
      <c r="G760">
        <v>8830</v>
      </c>
      <c r="H760">
        <v>5730</v>
      </c>
      <c r="I760">
        <v>6514</v>
      </c>
      <c r="J760">
        <v>0</v>
      </c>
      <c r="K760">
        <v>0</v>
      </c>
      <c r="L760">
        <v>1732.2</v>
      </c>
      <c r="M760">
        <v>33.905000000000001</v>
      </c>
      <c r="N760">
        <v>1623</v>
      </c>
      <c r="O760">
        <v>99.56</v>
      </c>
      <c r="P760">
        <v>641</v>
      </c>
      <c r="Q760">
        <v>1219</v>
      </c>
      <c r="R760">
        <v>12660.46</v>
      </c>
      <c r="S760">
        <v>1316.33</v>
      </c>
      <c r="T760">
        <v>2816.55</v>
      </c>
      <c r="U760">
        <v>18.57</v>
      </c>
      <c r="V760">
        <v>1.92</v>
      </c>
      <c r="W760">
        <v>0.75</v>
      </c>
      <c r="X760">
        <v>1.31019</v>
      </c>
      <c r="Y760">
        <v>101.48099999999999</v>
      </c>
      <c r="Z760">
        <v>77.444000000000003</v>
      </c>
      <c r="AA760">
        <v>82.239000000000004</v>
      </c>
      <c r="AB760">
        <v>111.46</v>
      </c>
      <c r="AC760">
        <v>726</v>
      </c>
      <c r="AD760">
        <v>0</v>
      </c>
      <c r="AE760">
        <v>0</v>
      </c>
      <c r="AF760">
        <v>0</v>
      </c>
      <c r="AG760">
        <v>0</v>
      </c>
      <c r="AH760">
        <v>0.75</v>
      </c>
      <c r="AI760">
        <v>1.89</v>
      </c>
      <c r="AJ760" s="101">
        <f ca="1">IF(AND(MAX(OFFSET(OFFSET(D759,0,$AJ$6),-$AJ$5,0):OFFSET(D759,0,$AJ$6))&lt;OFFSET(D759,1,$AJ$6)),1,IF(AND(MIN(OFFSET(OFFSET(D759,0,$AJ$6),-$AJ$5,0):OFFSET(D759,0,$AJ$6))&gt;OFFSET(D759,1,$AJ$6)),-1,AJ759))</f>
        <v>1</v>
      </c>
      <c r="AK760" s="101">
        <f ca="1">IF(AND(MAX(OFFSET(U759,-$AK$5,0):U759)&lt;U760),1,IF(AND(MIN(OFFSET(U759,-$AK$5,0):U759)&gt;U760),-1,AK759))</f>
        <v>-1</v>
      </c>
      <c r="AL760" s="101">
        <f ca="1">IF(AND(MAX(OFFSET(AI759,-$AL$5,0):AI759)&lt;AI760),1,IF(AND(MIN(OFFSET(AI759,-$AL$5,0):AI759)&gt;AI760),-1,AL759))</f>
        <v>1</v>
      </c>
      <c r="AM760" s="101">
        <f ca="1">IF(AND(MAX(OFFSET(V759,-$AM$5,0):V759)&lt;V760),1,IF(AND(MIN(OFFSET(V759,-$AM$5,0):V759)&gt;V760),-1,AM759))</f>
        <v>1</v>
      </c>
      <c r="AN760" s="101">
        <f ca="1">IF(AND(MAX(OFFSET(AA759,-$AN$5,0):AA759)&lt;AA760),1,IF(AND(MIN(OFFSET(AA759,-$AN$5,0):AA759)&gt;AA760),-1,AN759))</f>
        <v>1</v>
      </c>
      <c r="AO760" s="101">
        <f ca="1">IF(AND(MAX(OFFSET(Y759,-$AP$5,0):Y759)&lt;Y760),1,IF(AND(MIN(OFFSET(Y759,-$AP$5,0):Y759)&gt;Y760),-1,AO759))</f>
        <v>1</v>
      </c>
      <c r="AP760" s="101">
        <f ca="1">IF(AND(MAX(OFFSET(Z759,-$AP$5,0):Z759)&lt;Z760),1,IF(AND(MIN(OFFSET(Z759,-$AP$5,0):Z759)&gt;Z760),-1,AP759))</f>
        <v>1</v>
      </c>
      <c r="AQ760" s="1">
        <v>4291</v>
      </c>
      <c r="AR760" s="1">
        <v>4294</v>
      </c>
      <c r="AS760" s="1">
        <v>4250</v>
      </c>
      <c r="AT760" s="1">
        <v>4260</v>
      </c>
      <c r="AU760" s="1">
        <v>4260</v>
      </c>
      <c r="AV760" s="1">
        <v>4287</v>
      </c>
      <c r="AW760" s="1">
        <v>4251</v>
      </c>
      <c r="AX760" s="1">
        <v>4285</v>
      </c>
      <c r="AY760">
        <f t="shared" si="26"/>
        <v>35</v>
      </c>
      <c r="AZ760">
        <f t="shared" si="27"/>
        <v>424</v>
      </c>
      <c r="BA760">
        <f t="shared" ca="1" si="33"/>
        <v>35</v>
      </c>
      <c r="BB760">
        <f t="shared" ca="1" si="28"/>
        <v>405</v>
      </c>
      <c r="BC760">
        <f t="shared" si="29"/>
        <v>-31</v>
      </c>
      <c r="BD760">
        <f t="shared" si="30"/>
        <v>175</v>
      </c>
      <c r="BE760">
        <f t="shared" ca="1" si="31"/>
        <v>-31</v>
      </c>
      <c r="BF760">
        <f t="shared" ca="1" si="32"/>
        <v>175</v>
      </c>
    </row>
    <row r="761" spans="1:58">
      <c r="A761" s="47">
        <v>2012</v>
      </c>
      <c r="B761" s="47">
        <v>2</v>
      </c>
      <c r="C761" s="98">
        <v>40938</v>
      </c>
      <c r="D761">
        <v>12653.72</v>
      </c>
      <c r="E761">
        <v>1313.01</v>
      </c>
      <c r="F761">
        <v>2811.94</v>
      </c>
      <c r="G761">
        <v>8800</v>
      </c>
      <c r="H761">
        <v>5675</v>
      </c>
      <c r="I761">
        <v>6469</v>
      </c>
      <c r="J761">
        <v>0</v>
      </c>
      <c r="K761">
        <v>0</v>
      </c>
      <c r="L761">
        <v>1729.3</v>
      </c>
      <c r="M761">
        <v>33.475000000000001</v>
      </c>
      <c r="N761">
        <v>1616.6</v>
      </c>
      <c r="O761">
        <v>98.97</v>
      </c>
      <c r="P761">
        <v>631</v>
      </c>
      <c r="Q761">
        <v>1185</v>
      </c>
      <c r="R761">
        <v>12653.72</v>
      </c>
      <c r="S761">
        <v>1313.01</v>
      </c>
      <c r="T761">
        <v>2811.94</v>
      </c>
      <c r="U761">
        <v>18.53</v>
      </c>
      <c r="V761">
        <v>1.88</v>
      </c>
      <c r="W761">
        <v>0.74</v>
      </c>
      <c r="X761">
        <v>1.3229500000000001</v>
      </c>
      <c r="Y761">
        <v>101.386</v>
      </c>
      <c r="Z761">
        <v>76.698999999999998</v>
      </c>
      <c r="AA761">
        <v>81.715000000000003</v>
      </c>
      <c r="AB761">
        <v>111.01</v>
      </c>
      <c r="AC761">
        <v>726</v>
      </c>
      <c r="AD761">
        <v>0</v>
      </c>
      <c r="AE761">
        <v>0</v>
      </c>
      <c r="AF761">
        <v>0</v>
      </c>
      <c r="AG761">
        <v>0</v>
      </c>
      <c r="AH761">
        <v>0.73</v>
      </c>
      <c r="AI761">
        <v>1.83</v>
      </c>
      <c r="AJ761" s="101">
        <f ca="1">IF(AND(MAX(OFFSET(OFFSET(D760,0,$AJ$6),-$AJ$5,0):OFFSET(D760,0,$AJ$6))&lt;OFFSET(D760,1,$AJ$6)),1,IF(AND(MIN(OFFSET(OFFSET(D760,0,$AJ$6),-$AJ$5,0):OFFSET(D760,0,$AJ$6))&gt;OFFSET(D760,1,$AJ$6)),-1,AJ760))</f>
        <v>1</v>
      </c>
      <c r="AK761" s="101">
        <f ca="1">IF(AND(MAX(OFFSET(U760,-$AK$5,0):U760)&lt;U761),1,IF(AND(MIN(OFFSET(U760,-$AK$5,0):U760)&gt;U761),-1,AK760))</f>
        <v>-1</v>
      </c>
      <c r="AL761" s="101">
        <f ca="1">IF(AND(MAX(OFFSET(AI760,-$AL$5,0):AI760)&lt;AI761),1,IF(AND(MIN(OFFSET(AI760,-$AL$5,0):AI760)&gt;AI761),-1,AL760))</f>
        <v>-1</v>
      </c>
      <c r="AM761" s="101">
        <f ca="1">IF(AND(MAX(OFFSET(V760,-$AM$5,0):V760)&lt;V761),1,IF(AND(MIN(OFFSET(V760,-$AM$5,0):V760)&gt;V761),-1,AM760))</f>
        <v>1</v>
      </c>
      <c r="AN761" s="101">
        <f ca="1">IF(AND(MAX(OFFSET(AA760,-$AN$5,0):AA760)&lt;AA761),1,IF(AND(MIN(OFFSET(AA760,-$AN$5,0):AA760)&gt;AA761),-1,AN760))</f>
        <v>1</v>
      </c>
      <c r="AO761" s="101">
        <f ca="1">IF(AND(MAX(OFFSET(Y760,-$AP$5,0):Y760)&lt;Y761),1,IF(AND(MIN(OFFSET(Y760,-$AP$5,0):Y760)&gt;Y761),-1,AO760))</f>
        <v>1</v>
      </c>
      <c r="AP761" s="101">
        <f ca="1">IF(AND(MAX(OFFSET(Z760,-$AP$5,0):Z760)&lt;Z761),1,IF(AND(MIN(OFFSET(Z760,-$AP$5,0):Z760)&gt;Z761),-1,AP760))</f>
        <v>-1</v>
      </c>
      <c r="AQ761" s="1">
        <v>4295</v>
      </c>
      <c r="AR761" s="1">
        <v>4295</v>
      </c>
      <c r="AS761" s="1">
        <v>4272</v>
      </c>
      <c r="AT761" s="1">
        <v>4278</v>
      </c>
      <c r="AU761" s="1">
        <v>4268</v>
      </c>
      <c r="AV761" s="1">
        <v>4274</v>
      </c>
      <c r="AW761" s="1">
        <v>4239</v>
      </c>
      <c r="AX761" s="1">
        <v>4251</v>
      </c>
      <c r="AY761">
        <f t="shared" si="26"/>
        <v>-15</v>
      </c>
      <c r="AZ761">
        <f t="shared" si="27"/>
        <v>409</v>
      </c>
      <c r="BA761">
        <f t="shared" ca="1" si="33"/>
        <v>-15</v>
      </c>
      <c r="BB761">
        <f t="shared" ca="1" si="28"/>
        <v>390</v>
      </c>
      <c r="BC761">
        <f t="shared" si="29"/>
        <v>-27</v>
      </c>
      <c r="BD761">
        <f t="shared" si="30"/>
        <v>148</v>
      </c>
      <c r="BE761">
        <f t="shared" ca="1" si="31"/>
        <v>-27</v>
      </c>
      <c r="BF761">
        <f t="shared" ca="1" si="32"/>
        <v>148</v>
      </c>
    </row>
    <row r="762" spans="1:58">
      <c r="A762" s="47">
        <v>2012</v>
      </c>
      <c r="B762" s="47">
        <v>3</v>
      </c>
      <c r="C762" s="98">
        <v>40939</v>
      </c>
      <c r="D762">
        <v>12632.91</v>
      </c>
      <c r="E762">
        <v>1312.41</v>
      </c>
      <c r="F762">
        <v>2813.84</v>
      </c>
      <c r="G762">
        <v>8810</v>
      </c>
      <c r="H762">
        <v>5699</v>
      </c>
      <c r="I762">
        <v>6483</v>
      </c>
      <c r="J762">
        <v>0</v>
      </c>
      <c r="K762">
        <v>0</v>
      </c>
      <c r="L762">
        <v>1739.8</v>
      </c>
      <c r="M762">
        <v>33.164999999999999</v>
      </c>
      <c r="N762">
        <v>1588.4</v>
      </c>
      <c r="O762">
        <v>98.4</v>
      </c>
      <c r="P762">
        <v>639</v>
      </c>
      <c r="Q762">
        <v>1199</v>
      </c>
      <c r="R762">
        <v>12632.91</v>
      </c>
      <c r="S762">
        <v>1312.41</v>
      </c>
      <c r="T762">
        <v>2813.84</v>
      </c>
      <c r="U762">
        <v>19.399999999999999</v>
      </c>
      <c r="V762">
        <v>1.81</v>
      </c>
      <c r="W762">
        <v>0.72</v>
      </c>
      <c r="X762">
        <v>1.3127599999999999</v>
      </c>
      <c r="Y762">
        <v>100.20099999999999</v>
      </c>
      <c r="Z762">
        <v>76.328000000000003</v>
      </c>
      <c r="AA762">
        <v>80.843000000000004</v>
      </c>
      <c r="AB762">
        <v>111.06</v>
      </c>
      <c r="AC762">
        <v>702</v>
      </c>
      <c r="AD762">
        <v>0</v>
      </c>
      <c r="AE762">
        <v>0</v>
      </c>
      <c r="AF762">
        <v>0</v>
      </c>
      <c r="AG762">
        <v>0</v>
      </c>
      <c r="AH762">
        <v>0.71</v>
      </c>
      <c r="AI762">
        <v>1.79</v>
      </c>
      <c r="AJ762" s="101">
        <f ca="1">IF(AND(MAX(OFFSET(OFFSET(D761,0,$AJ$6),-$AJ$5,0):OFFSET(D761,0,$AJ$6))&lt;OFFSET(D761,1,$AJ$6)),1,IF(AND(MIN(OFFSET(OFFSET(D761,0,$AJ$6),-$AJ$5,0):OFFSET(D761,0,$AJ$6))&gt;OFFSET(D761,1,$AJ$6)),-1,AJ761))</f>
        <v>1</v>
      </c>
      <c r="AK762" s="101">
        <f ca="1">IF(AND(MAX(OFFSET(U761,-$AK$5,0):U761)&lt;U762),1,IF(AND(MIN(OFFSET(U761,-$AK$5,0):U761)&gt;U762),-1,AK761))</f>
        <v>1</v>
      </c>
      <c r="AL762" s="101">
        <f ca="1">IF(AND(MAX(OFFSET(AI761,-$AL$5,0):AI761)&lt;AI762),1,IF(AND(MIN(OFFSET(AI761,-$AL$5,0):AI761)&gt;AI762),-1,AL761))</f>
        <v>-1</v>
      </c>
      <c r="AM762" s="101">
        <f ca="1">IF(AND(MAX(OFFSET(V761,-$AM$5,0):V761)&lt;V762),1,IF(AND(MIN(OFFSET(V761,-$AM$5,0):V761)&gt;V762),-1,AM761))</f>
        <v>-1</v>
      </c>
      <c r="AN762" s="101">
        <f ca="1">IF(AND(MAX(OFFSET(AA761,-$AN$5,0):AA761)&lt;AA762),1,IF(AND(MIN(OFFSET(AA761,-$AN$5,0):AA761)&gt;AA762),-1,AN761))</f>
        <v>1</v>
      </c>
      <c r="AO762" s="101">
        <f ca="1">IF(AND(MAX(OFFSET(Y761,-$AP$5,0):Y761)&lt;Y762),1,IF(AND(MIN(OFFSET(Y761,-$AP$5,0):Y761)&gt;Y762),-1,AO761))</f>
        <v>1</v>
      </c>
      <c r="AP762" s="101">
        <f ca="1">IF(AND(MAX(OFFSET(Z761,-$AP$5,0):Z761)&lt;Z762),1,IF(AND(MIN(OFFSET(Z761,-$AP$5,0):Z761)&gt;Z762),-1,AP761))</f>
        <v>-1</v>
      </c>
      <c r="AQ762" s="1">
        <v>4253</v>
      </c>
      <c r="AR762" s="1">
        <v>4272</v>
      </c>
      <c r="AS762" s="1">
        <v>4250</v>
      </c>
      <c r="AT762" s="1">
        <v>4266</v>
      </c>
      <c r="AU762" s="1">
        <v>4277</v>
      </c>
      <c r="AV762" s="1">
        <v>4296</v>
      </c>
      <c r="AW762" s="1">
        <v>4244</v>
      </c>
      <c r="AX762" s="1">
        <v>4269</v>
      </c>
      <c r="AY762">
        <f t="shared" si="26"/>
        <v>-13</v>
      </c>
      <c r="AZ762">
        <f t="shared" si="27"/>
        <v>396</v>
      </c>
      <c r="BA762">
        <f t="shared" ca="1" si="33"/>
        <v>-13</v>
      </c>
      <c r="BB762">
        <f t="shared" ca="1" si="28"/>
        <v>377</v>
      </c>
      <c r="BC762">
        <f t="shared" si="29"/>
        <v>24</v>
      </c>
      <c r="BD762">
        <f t="shared" si="30"/>
        <v>172</v>
      </c>
      <c r="BE762">
        <f t="shared" ca="1" si="31"/>
        <v>24</v>
      </c>
      <c r="BF762">
        <f t="shared" ca="1" si="32"/>
        <v>172</v>
      </c>
    </row>
    <row r="763" spans="1:58">
      <c r="A763" s="47">
        <v>2012</v>
      </c>
      <c r="B763" s="47">
        <v>4</v>
      </c>
      <c r="C763" s="98">
        <v>40940</v>
      </c>
      <c r="D763">
        <v>12716.46</v>
      </c>
      <c r="E763">
        <v>1324.09</v>
      </c>
      <c r="F763">
        <v>2848.27</v>
      </c>
      <c r="G763">
        <v>8790</v>
      </c>
      <c r="H763">
        <v>5790</v>
      </c>
      <c r="I763">
        <v>6615</v>
      </c>
      <c r="J763">
        <v>0</v>
      </c>
      <c r="K763">
        <v>0</v>
      </c>
      <c r="L763">
        <v>1743.8</v>
      </c>
      <c r="M763">
        <v>33.765000000000001</v>
      </c>
      <c r="N763">
        <v>1619.4</v>
      </c>
      <c r="O763">
        <v>97.44</v>
      </c>
      <c r="P763">
        <v>642</v>
      </c>
      <c r="Q763">
        <v>1215</v>
      </c>
      <c r="R763">
        <v>12716.46</v>
      </c>
      <c r="S763">
        <v>1324.09</v>
      </c>
      <c r="T763">
        <v>2848.27</v>
      </c>
      <c r="U763">
        <v>19.440000000000001</v>
      </c>
      <c r="V763">
        <v>1.79</v>
      </c>
      <c r="W763">
        <v>0.7</v>
      </c>
      <c r="X763">
        <v>1.3083400000000001</v>
      </c>
      <c r="Y763">
        <v>99.703999999999994</v>
      </c>
      <c r="Z763">
        <v>76.207999999999998</v>
      </c>
      <c r="AA763">
        <v>80.924000000000007</v>
      </c>
      <c r="AB763">
        <v>111.88</v>
      </c>
      <c r="AC763">
        <v>680</v>
      </c>
      <c r="AD763">
        <v>0</v>
      </c>
      <c r="AE763">
        <v>0</v>
      </c>
      <c r="AF763">
        <v>0</v>
      </c>
      <c r="AG763">
        <v>0</v>
      </c>
      <c r="AH763">
        <v>0.72</v>
      </c>
      <c r="AI763">
        <v>1.84</v>
      </c>
      <c r="AJ763" s="101">
        <f ca="1">IF(AND(MAX(OFFSET(OFFSET(D762,0,$AJ$6),-$AJ$5,0):OFFSET(D762,0,$AJ$6))&lt;OFFSET(D762,1,$AJ$6)),1,IF(AND(MIN(OFFSET(OFFSET(D762,0,$AJ$6),-$AJ$5,0):OFFSET(D762,0,$AJ$6))&gt;OFFSET(D762,1,$AJ$6)),-1,AJ762))</f>
        <v>1</v>
      </c>
      <c r="AK763" s="101">
        <f ca="1">IF(AND(MAX(OFFSET(U762,-$AK$5,0):U762)&lt;U763),1,IF(AND(MIN(OFFSET(U762,-$AK$5,0):U762)&gt;U763),-1,AK762))</f>
        <v>1</v>
      </c>
      <c r="AL763" s="101">
        <f ca="1">IF(AND(MAX(OFFSET(AI762,-$AL$5,0):AI762)&lt;AI763),1,IF(AND(MIN(OFFSET(AI762,-$AL$5,0):AI762)&gt;AI763),-1,AL762))</f>
        <v>-1</v>
      </c>
      <c r="AM763" s="101">
        <f ca="1">IF(AND(MAX(OFFSET(V762,-$AM$5,0):V762)&lt;V763),1,IF(AND(MIN(OFFSET(V762,-$AM$5,0):V762)&gt;V763),-1,AM762))</f>
        <v>-1</v>
      </c>
      <c r="AN763" s="101">
        <f ca="1">IF(AND(MAX(OFFSET(AA762,-$AN$5,0):AA762)&lt;AA763),1,IF(AND(MIN(OFFSET(AA762,-$AN$5,0):AA762)&gt;AA763),-1,AN762))</f>
        <v>1</v>
      </c>
      <c r="AO763" s="101">
        <f ca="1">IF(AND(MAX(OFFSET(Y762,-$AP$5,0):Y762)&lt;Y763),1,IF(AND(MIN(OFFSET(Y762,-$AP$5,0):Y762)&gt;Y763),-1,AO762))</f>
        <v>1</v>
      </c>
      <c r="AP763" s="101">
        <f ca="1">IF(AND(MAX(OFFSET(Z762,-$AP$5,0):Z762)&lt;Z763),1,IF(AND(MIN(OFFSET(Z762,-$AP$5,0):Z762)&gt;Z763),-1,AP762))</f>
        <v>-1</v>
      </c>
      <c r="AQ763" s="1">
        <v>4264</v>
      </c>
      <c r="AR763" s="1">
        <v>4272</v>
      </c>
      <c r="AS763" s="1">
        <v>4256</v>
      </c>
      <c r="AT763" s="1">
        <v>4260</v>
      </c>
      <c r="AU763" s="1">
        <v>4260</v>
      </c>
      <c r="AV763" s="1">
        <v>4295</v>
      </c>
      <c r="AW763" s="1">
        <v>4260</v>
      </c>
      <c r="AX763" s="1">
        <v>4285</v>
      </c>
      <c r="AY763">
        <f t="shared" si="26"/>
        <v>25</v>
      </c>
      <c r="AZ763">
        <f t="shared" si="27"/>
        <v>421</v>
      </c>
      <c r="BA763">
        <f t="shared" ca="1" si="33"/>
        <v>25</v>
      </c>
      <c r="BB763">
        <f t="shared" ca="1" si="28"/>
        <v>402</v>
      </c>
      <c r="BC763">
        <f t="shared" si="29"/>
        <v>-4</v>
      </c>
      <c r="BD763">
        <f t="shared" si="30"/>
        <v>168</v>
      </c>
      <c r="BE763">
        <f t="shared" ca="1" si="31"/>
        <v>-4</v>
      </c>
      <c r="BF763">
        <f t="shared" ca="1" si="32"/>
        <v>168</v>
      </c>
    </row>
    <row r="764" spans="1:58">
      <c r="A764" s="47">
        <v>2012</v>
      </c>
      <c r="B764" s="47">
        <v>5</v>
      </c>
      <c r="C764" s="98">
        <v>40941</v>
      </c>
      <c r="D764">
        <v>12705.41</v>
      </c>
      <c r="E764">
        <v>1325.54</v>
      </c>
      <c r="F764">
        <v>2859.68</v>
      </c>
      <c r="G764">
        <v>8870</v>
      </c>
      <c r="H764">
        <v>5791</v>
      </c>
      <c r="I764">
        <v>6658</v>
      </c>
      <c r="J764">
        <v>0</v>
      </c>
      <c r="K764">
        <v>0</v>
      </c>
      <c r="L764">
        <v>1759.5</v>
      </c>
      <c r="M764">
        <v>34.295000000000002</v>
      </c>
      <c r="N764">
        <v>1631.6</v>
      </c>
      <c r="O764">
        <v>96.55</v>
      </c>
      <c r="P764">
        <v>643</v>
      </c>
      <c r="Q764">
        <v>1217</v>
      </c>
      <c r="R764">
        <v>12705.41</v>
      </c>
      <c r="S764">
        <v>1325.54</v>
      </c>
      <c r="T764">
        <v>2859.68</v>
      </c>
      <c r="U764">
        <v>18.55</v>
      </c>
      <c r="V764">
        <v>1.8</v>
      </c>
      <c r="W764">
        <v>0.71</v>
      </c>
      <c r="X764">
        <v>1.3144499999999999</v>
      </c>
      <c r="Y764">
        <v>100.181</v>
      </c>
      <c r="Z764">
        <v>76.213999999999999</v>
      </c>
      <c r="AA764">
        <v>81.605999999999995</v>
      </c>
      <c r="AB764">
        <v>112.31</v>
      </c>
      <c r="AC764">
        <v>662</v>
      </c>
      <c r="AD764">
        <v>0</v>
      </c>
      <c r="AE764">
        <v>0</v>
      </c>
      <c r="AF764">
        <v>0</v>
      </c>
      <c r="AG764">
        <v>0</v>
      </c>
      <c r="AH764">
        <v>0.71</v>
      </c>
      <c r="AI764">
        <v>1.82</v>
      </c>
      <c r="AJ764" s="101">
        <f ca="1">IF(AND(MAX(OFFSET(OFFSET(D763,0,$AJ$6),-$AJ$5,0):OFFSET(D763,0,$AJ$6))&lt;OFFSET(D763,1,$AJ$6)),1,IF(AND(MIN(OFFSET(OFFSET(D763,0,$AJ$6),-$AJ$5,0):OFFSET(D763,0,$AJ$6))&gt;OFFSET(D763,1,$AJ$6)),-1,AJ763))</f>
        <v>1</v>
      </c>
      <c r="AK764" s="101">
        <f ca="1">IF(AND(MAX(OFFSET(U763,-$AK$5,0):U763)&lt;U764),1,IF(AND(MIN(OFFSET(U763,-$AK$5,0):U763)&gt;U764),-1,AK763))</f>
        <v>-1</v>
      </c>
      <c r="AL764" s="101">
        <f ca="1">IF(AND(MAX(OFFSET(AI763,-$AL$5,0):AI763)&lt;AI764),1,IF(AND(MIN(OFFSET(AI763,-$AL$5,0):AI763)&gt;AI764),-1,AL763))</f>
        <v>-1</v>
      </c>
      <c r="AM764" s="101">
        <f ca="1">IF(AND(MAX(OFFSET(V763,-$AM$5,0):V763)&lt;V764),1,IF(AND(MIN(OFFSET(V763,-$AM$5,0):V763)&gt;V764),-1,AM763))</f>
        <v>-1</v>
      </c>
      <c r="AN764" s="101">
        <f ca="1">IF(AND(MAX(OFFSET(AA763,-$AN$5,0):AA763)&lt;AA764),1,IF(AND(MIN(OFFSET(AA763,-$AN$5,0):AA763)&gt;AA764),-1,AN763))</f>
        <v>1</v>
      </c>
      <c r="AO764" s="101">
        <f ca="1">IF(AND(MAX(OFFSET(Y763,-$AP$5,0):Y763)&lt;Y764),1,IF(AND(MIN(OFFSET(Y763,-$AP$5,0):Y763)&gt;Y764),-1,AO763))</f>
        <v>1</v>
      </c>
      <c r="AP764" s="101">
        <f ca="1">IF(AND(MAX(OFFSET(Z763,-$AP$5,0):Z763)&lt;Z764),1,IF(AND(MIN(OFFSET(Z763,-$AP$5,0):Z763)&gt;Z764),-1,AP763))</f>
        <v>-1</v>
      </c>
      <c r="AQ764" s="1">
        <v>4285</v>
      </c>
      <c r="AR764" s="1">
        <v>4298</v>
      </c>
      <c r="AS764" s="1">
        <v>4278</v>
      </c>
      <c r="AT764" s="1">
        <v>4290</v>
      </c>
      <c r="AU764" s="1">
        <v>4294</v>
      </c>
      <c r="AV764" s="1">
        <v>4320</v>
      </c>
      <c r="AW764" s="1">
        <v>4270</v>
      </c>
      <c r="AX764" s="1">
        <v>4309</v>
      </c>
      <c r="AY764">
        <f t="shared" si="26"/>
        <v>19</v>
      </c>
      <c r="AZ764">
        <f t="shared" si="27"/>
        <v>440</v>
      </c>
      <c r="BA764">
        <f t="shared" ca="1" si="33"/>
        <v>19</v>
      </c>
      <c r="BB764">
        <f t="shared" ca="1" si="28"/>
        <v>421</v>
      </c>
      <c r="BC764">
        <f t="shared" si="29"/>
        <v>9</v>
      </c>
      <c r="BD764">
        <f t="shared" si="30"/>
        <v>177</v>
      </c>
      <c r="BE764">
        <f t="shared" ca="1" si="31"/>
        <v>9</v>
      </c>
      <c r="BF764">
        <f t="shared" ca="1" si="32"/>
        <v>177</v>
      </c>
    </row>
    <row r="765" spans="1:58">
      <c r="A765" s="47">
        <v>2012</v>
      </c>
      <c r="B765" s="47">
        <v>6</v>
      </c>
      <c r="C765" s="98">
        <v>40942</v>
      </c>
      <c r="D765">
        <v>12862.23</v>
      </c>
      <c r="E765">
        <v>1344.9</v>
      </c>
      <c r="F765">
        <v>2905.66</v>
      </c>
      <c r="G765">
        <v>8840</v>
      </c>
      <c r="H765">
        <v>5910</v>
      </c>
      <c r="I765">
        <v>6785</v>
      </c>
      <c r="J765">
        <v>0</v>
      </c>
      <c r="K765">
        <v>0</v>
      </c>
      <c r="L765">
        <v>1740.3</v>
      </c>
      <c r="M765">
        <v>33.524999999999999</v>
      </c>
      <c r="N765">
        <v>1631.9</v>
      </c>
      <c r="O765">
        <v>97.84</v>
      </c>
      <c r="P765">
        <v>644</v>
      </c>
      <c r="Q765">
        <v>1232</v>
      </c>
      <c r="R765">
        <v>12862.23</v>
      </c>
      <c r="S765">
        <v>1344.9</v>
      </c>
      <c r="T765">
        <v>2905.66</v>
      </c>
      <c r="U765">
        <v>17.98</v>
      </c>
      <c r="V765">
        <v>1.81</v>
      </c>
      <c r="W765">
        <v>0.7</v>
      </c>
      <c r="X765">
        <v>1.3145</v>
      </c>
      <c r="Y765">
        <v>100.643</v>
      </c>
      <c r="Z765">
        <v>76.555000000000007</v>
      </c>
      <c r="AA765">
        <v>82.509</v>
      </c>
      <c r="AB765">
        <v>114.58</v>
      </c>
      <c r="AC765">
        <v>647</v>
      </c>
      <c r="AD765">
        <v>0</v>
      </c>
      <c r="AE765">
        <v>0</v>
      </c>
      <c r="AF765">
        <v>0</v>
      </c>
      <c r="AG765">
        <v>0</v>
      </c>
      <c r="AH765">
        <v>0.78</v>
      </c>
      <c r="AI765">
        <v>1.94</v>
      </c>
      <c r="AJ765" s="101">
        <f ca="1">IF(AND(MAX(OFFSET(OFFSET(D764,0,$AJ$6),-$AJ$5,0):OFFSET(D764,0,$AJ$6))&lt;OFFSET(D764,1,$AJ$6)),1,IF(AND(MIN(OFFSET(OFFSET(D764,0,$AJ$6),-$AJ$5,0):OFFSET(D764,0,$AJ$6))&gt;OFFSET(D764,1,$AJ$6)),-1,AJ764))</f>
        <v>1</v>
      </c>
      <c r="AK765" s="101">
        <f ca="1">IF(AND(MAX(OFFSET(U764,-$AK$5,0):U764)&lt;U765),1,IF(AND(MIN(OFFSET(U764,-$AK$5,0):U764)&gt;U765),-1,AK764))</f>
        <v>-1</v>
      </c>
      <c r="AL765" s="101">
        <f ca="1">IF(AND(MAX(OFFSET(AI764,-$AL$5,0):AI764)&lt;AI765),1,IF(AND(MIN(OFFSET(AI764,-$AL$5,0):AI764)&gt;AI765),-1,AL764))</f>
        <v>-1</v>
      </c>
      <c r="AM765" s="101">
        <f ca="1">IF(AND(MAX(OFFSET(V764,-$AM$5,0):V764)&lt;V765),1,IF(AND(MIN(OFFSET(V764,-$AM$5,0):V764)&gt;V765),-1,AM764))</f>
        <v>-1</v>
      </c>
      <c r="AN765" s="101">
        <f ca="1">IF(AND(MAX(OFFSET(AA764,-$AN$5,0):AA764)&lt;AA765),1,IF(AND(MIN(OFFSET(AA764,-$AN$5,0):AA764)&gt;AA765),-1,AN764))</f>
        <v>1</v>
      </c>
      <c r="AO765" s="101">
        <f ca="1">IF(AND(MAX(OFFSET(Y764,-$AP$5,0):Y764)&lt;Y765),1,IF(AND(MIN(OFFSET(Y764,-$AP$5,0):Y764)&gt;Y765),-1,AO764))</f>
        <v>1</v>
      </c>
      <c r="AP765" s="101">
        <f ca="1">IF(AND(MAX(OFFSET(Z764,-$AP$5,0):Z764)&lt;Z765),1,IF(AND(MIN(OFFSET(Z764,-$AP$5,0):Z764)&gt;Z765),-1,AP764))</f>
        <v>-1</v>
      </c>
      <c r="AQ765" s="1">
        <v>4313</v>
      </c>
      <c r="AR765" s="1">
        <v>4323</v>
      </c>
      <c r="AS765" s="1">
        <v>4308</v>
      </c>
      <c r="AT765" s="1">
        <v>4322</v>
      </c>
      <c r="AU765" s="1">
        <v>4318</v>
      </c>
      <c r="AV765" s="1">
        <v>4339</v>
      </c>
      <c r="AW765" s="1">
        <v>4285</v>
      </c>
      <c r="AX765" s="1">
        <v>4289</v>
      </c>
      <c r="AY765">
        <f t="shared" si="26"/>
        <v>-47</v>
      </c>
      <c r="AZ765">
        <f t="shared" si="27"/>
        <v>393</v>
      </c>
      <c r="BA765">
        <f t="shared" ca="1" si="33"/>
        <v>-47</v>
      </c>
      <c r="BB765">
        <f t="shared" ca="1" si="28"/>
        <v>374</v>
      </c>
      <c r="BC765">
        <f t="shared" si="29"/>
        <v>5</v>
      </c>
      <c r="BD765">
        <f t="shared" si="30"/>
        <v>182</v>
      </c>
      <c r="BE765">
        <f t="shared" ca="1" si="31"/>
        <v>5</v>
      </c>
      <c r="BF765">
        <f t="shared" ca="1" si="32"/>
        <v>182</v>
      </c>
    </row>
    <row r="766" spans="1:58">
      <c r="A766" s="47">
        <v>2012</v>
      </c>
      <c r="B766" s="47">
        <v>2</v>
      </c>
      <c r="C766" s="98">
        <v>40945</v>
      </c>
      <c r="D766">
        <v>12845.13</v>
      </c>
      <c r="E766">
        <v>1344.33</v>
      </c>
      <c r="F766">
        <v>2901.99</v>
      </c>
      <c r="G766">
        <v>8900</v>
      </c>
      <c r="H766">
        <v>5884</v>
      </c>
      <c r="I766">
        <v>6768</v>
      </c>
      <c r="J766">
        <v>0</v>
      </c>
      <c r="K766">
        <v>0</v>
      </c>
      <c r="L766">
        <v>1722.6</v>
      </c>
      <c r="M766">
        <v>33.664999999999999</v>
      </c>
      <c r="N766">
        <v>1626.8</v>
      </c>
      <c r="O766">
        <v>97.16</v>
      </c>
      <c r="P766">
        <v>644</v>
      </c>
      <c r="Q766">
        <v>1233</v>
      </c>
      <c r="R766">
        <v>12845.13</v>
      </c>
      <c r="S766">
        <v>1344.33</v>
      </c>
      <c r="T766">
        <v>2901.99</v>
      </c>
      <c r="U766">
        <v>17.100000000000001</v>
      </c>
      <c r="V766">
        <v>1.81</v>
      </c>
      <c r="W766">
        <v>0.69</v>
      </c>
      <c r="X766">
        <v>1.31264</v>
      </c>
      <c r="Y766">
        <v>100.504</v>
      </c>
      <c r="Z766">
        <v>76.564999999999998</v>
      </c>
      <c r="AA766">
        <v>82.164000000000001</v>
      </c>
      <c r="AB766">
        <v>116.35</v>
      </c>
      <c r="AC766">
        <v>647</v>
      </c>
      <c r="AD766">
        <v>0</v>
      </c>
      <c r="AE766">
        <v>0</v>
      </c>
      <c r="AF766">
        <v>0</v>
      </c>
      <c r="AG766">
        <v>0</v>
      </c>
      <c r="AH766">
        <v>0.75</v>
      </c>
      <c r="AI766">
        <v>1.9</v>
      </c>
      <c r="AJ766" s="101">
        <f ca="1">IF(AND(MAX(OFFSET(OFFSET(D765,0,$AJ$6),-$AJ$5,0):OFFSET(D765,0,$AJ$6))&lt;OFFSET(D765,1,$AJ$6)),1,IF(AND(MIN(OFFSET(OFFSET(D765,0,$AJ$6),-$AJ$5,0):OFFSET(D765,0,$AJ$6))&gt;OFFSET(D765,1,$AJ$6)),-1,AJ765))</f>
        <v>1</v>
      </c>
      <c r="AK766" s="101">
        <f ca="1">IF(AND(MAX(OFFSET(U765,-$AK$5,0):U765)&lt;U766),1,IF(AND(MIN(OFFSET(U765,-$AK$5,0):U765)&gt;U766),-1,AK765))</f>
        <v>-1</v>
      </c>
      <c r="AL766" s="101">
        <f ca="1">IF(AND(MAX(OFFSET(AI765,-$AL$5,0):AI765)&lt;AI766),1,IF(AND(MIN(OFFSET(AI765,-$AL$5,0):AI765)&gt;AI766),-1,AL765))</f>
        <v>-1</v>
      </c>
      <c r="AM766" s="101">
        <f ca="1">IF(AND(MAX(OFFSET(V765,-$AM$5,0):V765)&lt;V766),1,IF(AND(MIN(OFFSET(V765,-$AM$5,0):V765)&gt;V766),-1,AM765))</f>
        <v>-1</v>
      </c>
      <c r="AN766" s="101">
        <f ca="1">IF(AND(MAX(OFFSET(AA765,-$AN$5,0):AA765)&lt;AA766),1,IF(AND(MIN(OFFSET(AA765,-$AN$5,0):AA765)&gt;AA766),-1,AN765))</f>
        <v>1</v>
      </c>
      <c r="AO766" s="101">
        <f ca="1">IF(AND(MAX(OFFSET(Y765,-$AP$5,0):Y765)&lt;Y766),1,IF(AND(MIN(OFFSET(Y765,-$AP$5,0):Y765)&gt;Y766),-1,AO765))</f>
        <v>1</v>
      </c>
      <c r="AP766" s="101">
        <f ca="1">IF(AND(MAX(OFFSET(Z765,-$AP$5,0):Z765)&lt;Z766),1,IF(AND(MIN(OFFSET(Z765,-$AP$5,0):Z765)&gt;Z766),-1,AP765))</f>
        <v>-1</v>
      </c>
      <c r="AQ766" s="1">
        <v>4271</v>
      </c>
      <c r="AR766" s="1">
        <v>4297</v>
      </c>
      <c r="AS766" s="1">
        <v>4262</v>
      </c>
      <c r="AT766" s="1">
        <v>4288</v>
      </c>
      <c r="AU766" s="1">
        <v>4279</v>
      </c>
      <c r="AV766" s="1">
        <v>4279</v>
      </c>
      <c r="AW766" s="1">
        <v>4232</v>
      </c>
      <c r="AX766" s="1">
        <v>4245</v>
      </c>
      <c r="AY766">
        <f t="shared" si="26"/>
        <v>-34</v>
      </c>
      <c r="AZ766">
        <f t="shared" si="27"/>
        <v>359</v>
      </c>
      <c r="BA766">
        <f t="shared" ca="1" si="33"/>
        <v>-34</v>
      </c>
      <c r="BB766">
        <f t="shared" ca="1" si="28"/>
        <v>340</v>
      </c>
      <c r="BC766">
        <f t="shared" si="29"/>
        <v>8</v>
      </c>
      <c r="BD766">
        <f t="shared" si="30"/>
        <v>190</v>
      </c>
      <c r="BE766">
        <f t="shared" ca="1" si="31"/>
        <v>8</v>
      </c>
      <c r="BF766">
        <f t="shared" ca="1" si="32"/>
        <v>190</v>
      </c>
    </row>
    <row r="767" spans="1:58">
      <c r="A767" s="47">
        <v>2012</v>
      </c>
      <c r="B767" s="47">
        <v>3</v>
      </c>
      <c r="C767" s="98">
        <v>40946</v>
      </c>
      <c r="D767">
        <v>12878.2</v>
      </c>
      <c r="E767">
        <v>1347.05</v>
      </c>
      <c r="F767">
        <v>2904.08</v>
      </c>
      <c r="G767">
        <v>8900</v>
      </c>
      <c r="H767">
        <v>5889</v>
      </c>
      <c r="I767">
        <v>6759</v>
      </c>
      <c r="J767">
        <v>0</v>
      </c>
      <c r="K767">
        <v>0</v>
      </c>
      <c r="L767">
        <v>1748.4</v>
      </c>
      <c r="M767">
        <v>34.204999999999998</v>
      </c>
      <c r="N767">
        <v>1654.6</v>
      </c>
      <c r="O767">
        <v>98.67</v>
      </c>
      <c r="P767">
        <v>642</v>
      </c>
      <c r="Q767">
        <v>1232</v>
      </c>
      <c r="R767">
        <v>12878.2</v>
      </c>
      <c r="S767">
        <v>1347.05</v>
      </c>
      <c r="T767">
        <v>2904.08</v>
      </c>
      <c r="U767">
        <v>17.760000000000002</v>
      </c>
      <c r="V767">
        <v>1.88</v>
      </c>
      <c r="W767">
        <v>0.74</v>
      </c>
      <c r="X767">
        <v>1.3249500000000001</v>
      </c>
      <c r="Y767">
        <v>101.726</v>
      </c>
      <c r="Z767">
        <v>76.775000000000006</v>
      </c>
      <c r="AA767">
        <v>82.897999999999996</v>
      </c>
      <c r="AB767">
        <v>116.13</v>
      </c>
      <c r="AC767">
        <v>648</v>
      </c>
      <c r="AD767">
        <v>0</v>
      </c>
      <c r="AE767">
        <v>0</v>
      </c>
      <c r="AF767">
        <v>0</v>
      </c>
      <c r="AG767">
        <v>0</v>
      </c>
      <c r="AH767">
        <v>0.8</v>
      </c>
      <c r="AI767">
        <v>1.96</v>
      </c>
      <c r="AJ767" s="101">
        <f ca="1">IF(AND(MAX(OFFSET(OFFSET(D766,0,$AJ$6),-$AJ$5,0):OFFSET(D766,0,$AJ$6))&lt;OFFSET(D766,1,$AJ$6)),1,IF(AND(MIN(OFFSET(OFFSET(D766,0,$AJ$6),-$AJ$5,0):OFFSET(D766,0,$AJ$6))&gt;OFFSET(D766,1,$AJ$6)),-1,AJ766))</f>
        <v>1</v>
      </c>
      <c r="AK767" s="101">
        <f ca="1">IF(AND(MAX(OFFSET(U766,-$AK$5,0):U766)&lt;U767),1,IF(AND(MIN(OFFSET(U766,-$AK$5,0):U766)&gt;U767),-1,AK766))</f>
        <v>-1</v>
      </c>
      <c r="AL767" s="101">
        <f ca="1">IF(AND(MAX(OFFSET(AI766,-$AL$5,0):AI766)&lt;AI767),1,IF(AND(MIN(OFFSET(AI766,-$AL$5,0):AI766)&gt;AI767),-1,AL766))</f>
        <v>-1</v>
      </c>
      <c r="AM767" s="101">
        <f ca="1">IF(AND(MAX(OFFSET(V766,-$AM$5,0):V766)&lt;V767),1,IF(AND(MIN(OFFSET(V766,-$AM$5,0):V766)&gt;V767),-1,AM766))</f>
        <v>-1</v>
      </c>
      <c r="AN767" s="101">
        <f ca="1">IF(AND(MAX(OFFSET(AA766,-$AN$5,0):AA766)&lt;AA767),1,IF(AND(MIN(OFFSET(AA766,-$AN$5,0):AA766)&gt;AA767),-1,AN766))</f>
        <v>1</v>
      </c>
      <c r="AO767" s="101">
        <f ca="1">IF(AND(MAX(OFFSET(Y766,-$AP$5,0):Y766)&lt;Y767),1,IF(AND(MIN(OFFSET(Y766,-$AP$5,0):Y766)&gt;Y767),-1,AO766))</f>
        <v>1</v>
      </c>
      <c r="AP767" s="101">
        <f ca="1">IF(AND(MAX(OFFSET(Z766,-$AP$5,0):Z766)&lt;Z767),1,IF(AND(MIN(OFFSET(Z766,-$AP$5,0):Z766)&gt;Z767),-1,AP766))</f>
        <v>-1</v>
      </c>
      <c r="AQ767" s="1">
        <v>4245</v>
      </c>
      <c r="AR767" s="1">
        <v>4263</v>
      </c>
      <c r="AS767" s="1">
        <v>4241</v>
      </c>
      <c r="AT767" s="1">
        <v>4262</v>
      </c>
      <c r="AU767" s="1">
        <v>4268</v>
      </c>
      <c r="AV767" s="1">
        <v>4343</v>
      </c>
      <c r="AW767" s="1">
        <v>4238</v>
      </c>
      <c r="AX767" s="1">
        <v>4339</v>
      </c>
      <c r="AY767">
        <f t="shared" si="26"/>
        <v>53</v>
      </c>
      <c r="AZ767">
        <f t="shared" si="27"/>
        <v>412</v>
      </c>
      <c r="BA767">
        <f t="shared" ca="1" si="33"/>
        <v>53</v>
      </c>
      <c r="BB767">
        <f t="shared" ca="1" si="28"/>
        <v>393</v>
      </c>
      <c r="BC767">
        <f t="shared" si="29"/>
        <v>23</v>
      </c>
      <c r="BD767">
        <f t="shared" si="30"/>
        <v>213</v>
      </c>
      <c r="BE767">
        <f t="shared" ca="1" si="31"/>
        <v>23</v>
      </c>
      <c r="BF767">
        <f t="shared" ca="1" si="32"/>
        <v>213</v>
      </c>
    </row>
    <row r="768" spans="1:58">
      <c r="A768" s="47">
        <v>2012</v>
      </c>
      <c r="B768" s="47">
        <v>4</v>
      </c>
      <c r="C768" s="98">
        <v>40947</v>
      </c>
      <c r="D768">
        <v>12883.95</v>
      </c>
      <c r="E768">
        <v>1349.96</v>
      </c>
      <c r="F768">
        <v>2915.86</v>
      </c>
      <c r="G768">
        <v>8990</v>
      </c>
      <c r="H768">
        <v>5894</v>
      </c>
      <c r="I768">
        <v>6783</v>
      </c>
      <c r="J768">
        <v>0</v>
      </c>
      <c r="K768">
        <v>0</v>
      </c>
      <c r="L768">
        <v>1736.2</v>
      </c>
      <c r="M768">
        <v>33.965000000000003</v>
      </c>
      <c r="N768">
        <v>1667.1</v>
      </c>
      <c r="O768">
        <v>99.05</v>
      </c>
      <c r="P768">
        <v>642</v>
      </c>
      <c r="Q768">
        <v>1231</v>
      </c>
      <c r="R768">
        <v>12883.95</v>
      </c>
      <c r="S768">
        <v>1349.96</v>
      </c>
      <c r="T768">
        <v>2915.86</v>
      </c>
      <c r="U768">
        <v>17.649999999999999</v>
      </c>
      <c r="V768">
        <v>1.91</v>
      </c>
      <c r="W768">
        <v>0.76</v>
      </c>
      <c r="X768">
        <v>1.32559</v>
      </c>
      <c r="Y768">
        <v>102.081</v>
      </c>
      <c r="Z768">
        <v>77.001999999999995</v>
      </c>
      <c r="AA768">
        <v>83.055000000000007</v>
      </c>
      <c r="AB768">
        <v>117.72</v>
      </c>
      <c r="AC768">
        <v>660</v>
      </c>
      <c r="AD768">
        <v>0</v>
      </c>
      <c r="AE768">
        <v>0</v>
      </c>
      <c r="AF768">
        <v>0</v>
      </c>
      <c r="AG768">
        <v>0</v>
      </c>
      <c r="AH768">
        <v>0.82</v>
      </c>
      <c r="AI768">
        <v>1.97</v>
      </c>
      <c r="AJ768" s="101">
        <f ca="1">IF(AND(MAX(OFFSET(OFFSET(D767,0,$AJ$6),-$AJ$5,0):OFFSET(D767,0,$AJ$6))&lt;OFFSET(D767,1,$AJ$6)),1,IF(AND(MIN(OFFSET(OFFSET(D767,0,$AJ$6),-$AJ$5,0):OFFSET(D767,0,$AJ$6))&gt;OFFSET(D767,1,$AJ$6)),-1,AJ767))</f>
        <v>1</v>
      </c>
      <c r="AK768" s="101">
        <f ca="1">IF(AND(MAX(OFFSET(U767,-$AK$5,0):U767)&lt;U768),1,IF(AND(MIN(OFFSET(U767,-$AK$5,0):U767)&gt;U768),-1,AK767))</f>
        <v>-1</v>
      </c>
      <c r="AL768" s="101">
        <f ca="1">IF(AND(MAX(OFFSET(AI767,-$AL$5,0):AI767)&lt;AI768),1,IF(AND(MIN(OFFSET(AI767,-$AL$5,0):AI767)&gt;AI768),-1,AL767))</f>
        <v>-1</v>
      </c>
      <c r="AM768" s="101">
        <f ca="1">IF(AND(MAX(OFFSET(V767,-$AM$5,0):V767)&lt;V768),1,IF(AND(MIN(OFFSET(V767,-$AM$5,0):V767)&gt;V768),-1,AM767))</f>
        <v>-1</v>
      </c>
      <c r="AN768" s="101">
        <f ca="1">IF(AND(MAX(OFFSET(AA767,-$AN$5,0):AA767)&lt;AA768),1,IF(AND(MIN(OFFSET(AA767,-$AN$5,0):AA767)&gt;AA768),-1,AN767))</f>
        <v>1</v>
      </c>
      <c r="AO768" s="101">
        <f ca="1">IF(AND(MAX(OFFSET(Y767,-$AP$5,0):Y767)&lt;Y768),1,IF(AND(MIN(OFFSET(Y767,-$AP$5,0):Y767)&gt;Y768),-1,AO767))</f>
        <v>1</v>
      </c>
      <c r="AP768" s="101">
        <f ca="1">IF(AND(MAX(OFFSET(Z767,-$AP$5,0):Z767)&lt;Z768),1,IF(AND(MIN(OFFSET(Z767,-$AP$5,0):Z767)&gt;Z768),-1,AP767))</f>
        <v>-1</v>
      </c>
      <c r="AQ768" s="1">
        <v>4321</v>
      </c>
      <c r="AR768" s="1">
        <v>4351</v>
      </c>
      <c r="AS768" s="1">
        <v>4316</v>
      </c>
      <c r="AT768" s="1">
        <v>4349</v>
      </c>
      <c r="AU768" s="1">
        <v>4344</v>
      </c>
      <c r="AV768" s="1">
        <v>4353</v>
      </c>
      <c r="AW768" s="1">
        <v>4286</v>
      </c>
      <c r="AX768" s="1">
        <v>4301</v>
      </c>
      <c r="AY768">
        <f t="shared" si="26"/>
        <v>-38</v>
      </c>
      <c r="AZ768">
        <f t="shared" si="27"/>
        <v>374</v>
      </c>
      <c r="BA768">
        <f t="shared" ca="1" si="33"/>
        <v>-38</v>
      </c>
      <c r="BB768">
        <f t="shared" ca="1" si="28"/>
        <v>355</v>
      </c>
      <c r="BC768">
        <f t="shared" si="29"/>
        <v>23</v>
      </c>
      <c r="BD768">
        <f t="shared" si="30"/>
        <v>236</v>
      </c>
      <c r="BE768">
        <f t="shared" ca="1" si="31"/>
        <v>23</v>
      </c>
      <c r="BF768">
        <f t="shared" ca="1" si="32"/>
        <v>236</v>
      </c>
    </row>
    <row r="769" spans="1:58">
      <c r="A769" s="47">
        <v>2012</v>
      </c>
      <c r="B769" s="47">
        <v>5</v>
      </c>
      <c r="C769" s="98">
        <v>40948</v>
      </c>
      <c r="D769">
        <v>12890.46</v>
      </c>
      <c r="E769">
        <v>1351.95</v>
      </c>
      <c r="F769">
        <v>2927.23</v>
      </c>
      <c r="G769">
        <v>9010</v>
      </c>
      <c r="H769">
        <v>5903</v>
      </c>
      <c r="I769">
        <v>6798</v>
      </c>
      <c r="J769">
        <v>0</v>
      </c>
      <c r="K769">
        <v>0</v>
      </c>
      <c r="L769">
        <v>1731.5</v>
      </c>
      <c r="M769">
        <v>33.865000000000002</v>
      </c>
      <c r="N769">
        <v>1657.1</v>
      </c>
      <c r="O769">
        <v>99.72</v>
      </c>
      <c r="P769">
        <v>637</v>
      </c>
      <c r="Q769">
        <v>1227</v>
      </c>
      <c r="R769">
        <v>12890.46</v>
      </c>
      <c r="S769">
        <v>1351.95</v>
      </c>
      <c r="T769">
        <v>2927.23</v>
      </c>
      <c r="U769">
        <v>18.16</v>
      </c>
      <c r="V769">
        <v>1.96</v>
      </c>
      <c r="W769">
        <v>0.8</v>
      </c>
      <c r="X769">
        <v>1.3284199999999999</v>
      </c>
      <c r="Y769">
        <v>103.203</v>
      </c>
      <c r="Z769">
        <v>77.680000000000007</v>
      </c>
      <c r="AA769">
        <v>83.793000000000006</v>
      </c>
      <c r="AB769">
        <v>118.62</v>
      </c>
      <c r="AC769">
        <v>676</v>
      </c>
      <c r="AD769">
        <v>0</v>
      </c>
      <c r="AE769">
        <v>0</v>
      </c>
      <c r="AF769">
        <v>0</v>
      </c>
      <c r="AG769">
        <v>0</v>
      </c>
      <c r="AH769">
        <v>0.85</v>
      </c>
      <c r="AI769">
        <v>2.04</v>
      </c>
      <c r="AJ769" s="101">
        <f ca="1">IF(AND(MAX(OFFSET(OFFSET(D768,0,$AJ$6),-$AJ$5,0):OFFSET(D768,0,$AJ$6))&lt;OFFSET(D768,1,$AJ$6)),1,IF(AND(MIN(OFFSET(OFFSET(D768,0,$AJ$6),-$AJ$5,0):OFFSET(D768,0,$AJ$6))&gt;OFFSET(D768,1,$AJ$6)),-1,AJ768))</f>
        <v>1</v>
      </c>
      <c r="AK769" s="101">
        <f ca="1">IF(AND(MAX(OFFSET(U768,-$AK$5,0):U768)&lt;U769),1,IF(AND(MIN(OFFSET(U768,-$AK$5,0):U768)&gt;U769),-1,AK768))</f>
        <v>1</v>
      </c>
      <c r="AL769" s="101">
        <f ca="1">IF(AND(MAX(OFFSET(AI768,-$AL$5,0):AI768)&lt;AI769),1,IF(AND(MIN(OFFSET(AI768,-$AL$5,0):AI768)&gt;AI769),-1,AL768))</f>
        <v>1</v>
      </c>
      <c r="AM769" s="101">
        <f ca="1">IF(AND(MAX(OFFSET(V768,-$AM$5,0):V768)&lt;V769),1,IF(AND(MIN(OFFSET(V768,-$AM$5,0):V768)&gt;V769),-1,AM768))</f>
        <v>-1</v>
      </c>
      <c r="AN769" s="101">
        <f ca="1">IF(AND(MAX(OFFSET(AA768,-$AN$5,0):AA768)&lt;AA769),1,IF(AND(MIN(OFFSET(AA768,-$AN$5,0):AA768)&gt;AA769),-1,AN768))</f>
        <v>1</v>
      </c>
      <c r="AO769" s="101">
        <f ca="1">IF(AND(MAX(OFFSET(Y768,-$AP$5,0):Y768)&lt;Y769),1,IF(AND(MIN(OFFSET(Y768,-$AP$5,0):Y768)&gt;Y769),-1,AO768))</f>
        <v>1</v>
      </c>
      <c r="AP769" s="101">
        <f ca="1">IF(AND(MAX(OFFSET(Z768,-$AP$5,0):Z768)&lt;Z769),1,IF(AND(MIN(OFFSET(Z768,-$AP$5,0):Z768)&gt;Z769),-1,AP768))</f>
        <v>-1</v>
      </c>
      <c r="AQ769" s="1">
        <v>4306</v>
      </c>
      <c r="AR769" s="1">
        <v>4330</v>
      </c>
      <c r="AS769" s="1">
        <v>4295</v>
      </c>
      <c r="AT769" s="1">
        <v>4330</v>
      </c>
      <c r="AU769" s="1">
        <v>4323</v>
      </c>
      <c r="AV769" s="1">
        <v>4370</v>
      </c>
      <c r="AW769" s="1">
        <v>4306</v>
      </c>
      <c r="AX769" s="1">
        <v>4339</v>
      </c>
      <c r="AY769">
        <f t="shared" si="26"/>
        <v>10</v>
      </c>
      <c r="AZ769">
        <f t="shared" si="27"/>
        <v>384</v>
      </c>
      <c r="BA769">
        <f t="shared" ca="1" si="33"/>
        <v>10</v>
      </c>
      <c r="BB769">
        <f t="shared" ca="1" si="28"/>
        <v>365</v>
      </c>
      <c r="BC769">
        <f t="shared" si="29"/>
        <v>17</v>
      </c>
      <c r="BD769">
        <f t="shared" si="30"/>
        <v>253</v>
      </c>
      <c r="BE769">
        <f t="shared" ca="1" si="31"/>
        <v>17</v>
      </c>
      <c r="BF769">
        <f t="shared" ca="1" si="32"/>
        <v>253</v>
      </c>
    </row>
    <row r="770" spans="1:58">
      <c r="A770" s="47">
        <v>2012</v>
      </c>
      <c r="B770" s="47">
        <v>6</v>
      </c>
      <c r="C770" s="98">
        <v>40949</v>
      </c>
      <c r="D770">
        <v>12801.23</v>
      </c>
      <c r="E770">
        <v>1342.64</v>
      </c>
      <c r="F770">
        <v>2903.88</v>
      </c>
      <c r="G770">
        <v>8970</v>
      </c>
      <c r="H770">
        <v>5852</v>
      </c>
      <c r="I770">
        <v>6688</v>
      </c>
      <c r="J770">
        <v>0</v>
      </c>
      <c r="K770">
        <v>0</v>
      </c>
      <c r="L770">
        <v>1725.3</v>
      </c>
      <c r="M770">
        <v>33.494999999999997</v>
      </c>
      <c r="N770">
        <v>1659.8</v>
      </c>
      <c r="O770">
        <v>98.67</v>
      </c>
      <c r="P770">
        <v>631</v>
      </c>
      <c r="Q770">
        <v>1229</v>
      </c>
      <c r="R770">
        <v>12801.23</v>
      </c>
      <c r="S770">
        <v>1342.64</v>
      </c>
      <c r="T770">
        <v>2903.88</v>
      </c>
      <c r="U770">
        <v>18.63</v>
      </c>
      <c r="V770">
        <v>2.02</v>
      </c>
      <c r="W770">
        <v>0.83</v>
      </c>
      <c r="X770">
        <v>1.3284199999999999</v>
      </c>
      <c r="Y770">
        <v>103.203</v>
      </c>
      <c r="Z770">
        <v>77.680000000000007</v>
      </c>
      <c r="AA770">
        <v>83.793000000000006</v>
      </c>
      <c r="AB770">
        <v>117.31</v>
      </c>
      <c r="AC770">
        <v>715</v>
      </c>
      <c r="AD770">
        <v>0</v>
      </c>
      <c r="AE770">
        <v>0</v>
      </c>
      <c r="AF770">
        <v>0</v>
      </c>
      <c r="AG770">
        <v>0</v>
      </c>
      <c r="AH770">
        <v>0.8</v>
      </c>
      <c r="AI770">
        <v>1.96</v>
      </c>
      <c r="AJ770" s="101">
        <f ca="1">IF(AND(MAX(OFFSET(OFFSET(D769,0,$AJ$6),-$AJ$5,0):OFFSET(D769,0,$AJ$6))&lt;OFFSET(D769,1,$AJ$6)),1,IF(AND(MIN(OFFSET(OFFSET(D769,0,$AJ$6),-$AJ$5,0):OFFSET(D769,0,$AJ$6))&gt;OFFSET(D769,1,$AJ$6)),-1,AJ769))</f>
        <v>1</v>
      </c>
      <c r="AK770" s="101">
        <f ca="1">IF(AND(MAX(OFFSET(U769,-$AK$5,0):U769)&lt;U770),1,IF(AND(MIN(OFFSET(U769,-$AK$5,0):U769)&gt;U770),-1,AK769))</f>
        <v>1</v>
      </c>
      <c r="AL770" s="101">
        <f ca="1">IF(AND(MAX(OFFSET(AI769,-$AL$5,0):AI769)&lt;AI770),1,IF(AND(MIN(OFFSET(AI769,-$AL$5,0):AI769)&gt;AI770),-1,AL769))</f>
        <v>1</v>
      </c>
      <c r="AM770" s="101">
        <f ca="1">IF(AND(MAX(OFFSET(V769,-$AM$5,0):V769)&lt;V770),1,IF(AND(MIN(OFFSET(V769,-$AM$5,0):V769)&gt;V770),-1,AM769))</f>
        <v>-1</v>
      </c>
      <c r="AN770" s="101">
        <f ca="1">IF(AND(MAX(OFFSET(AA769,-$AN$5,0):AA769)&lt;AA770),1,IF(AND(MIN(OFFSET(AA769,-$AN$5,0):AA769)&gt;AA770),-1,AN769))</f>
        <v>1</v>
      </c>
      <c r="AO770" s="101">
        <f ca="1">IF(AND(MAX(OFFSET(Y769,-$AP$5,0):Y769)&lt;Y770),1,IF(AND(MIN(OFFSET(Y769,-$AP$5,0):Y769)&gt;Y770),-1,AO769))</f>
        <v>1</v>
      </c>
      <c r="AP770" s="101">
        <f ca="1">IF(AND(MAX(OFFSET(Z769,-$AP$5,0):Z769)&lt;Z770),1,IF(AND(MIN(OFFSET(Z769,-$AP$5,0):Z769)&gt;Z770),-1,AP769))</f>
        <v>-1</v>
      </c>
      <c r="AQ770" s="1">
        <v>4333</v>
      </c>
      <c r="AR770" s="1">
        <v>4341</v>
      </c>
      <c r="AS770" s="1">
        <v>4329</v>
      </c>
      <c r="AT770" s="1">
        <v>4334</v>
      </c>
      <c r="AU770" s="1">
        <v>4317</v>
      </c>
      <c r="AV770" s="1">
        <v>4319</v>
      </c>
      <c r="AW770" s="1">
        <v>4273</v>
      </c>
      <c r="AX770" s="1">
        <v>4297</v>
      </c>
      <c r="AY770">
        <f t="shared" si="26"/>
        <v>6</v>
      </c>
      <c r="AZ770">
        <f t="shared" si="27"/>
        <v>390</v>
      </c>
      <c r="BA770">
        <f t="shared" ca="1" si="33"/>
        <v>6</v>
      </c>
      <c r="BB770">
        <f t="shared" ca="1" si="28"/>
        <v>371</v>
      </c>
      <c r="BC770">
        <f t="shared" si="29"/>
        <v>-16</v>
      </c>
      <c r="BD770">
        <f t="shared" si="30"/>
        <v>237</v>
      </c>
      <c r="BE770">
        <f t="shared" ca="1" si="31"/>
        <v>-16</v>
      </c>
      <c r="BF770">
        <f t="shared" ca="1" si="32"/>
        <v>237</v>
      </c>
    </row>
    <row r="771" spans="1:58">
      <c r="A771" s="47">
        <v>2012</v>
      </c>
      <c r="B771" s="47">
        <v>2</v>
      </c>
      <c r="C771" s="98">
        <v>40952</v>
      </c>
      <c r="D771">
        <v>12874.04</v>
      </c>
      <c r="E771">
        <v>1351.77</v>
      </c>
      <c r="F771">
        <v>2931.39</v>
      </c>
      <c r="G771">
        <v>9000</v>
      </c>
      <c r="H771">
        <v>5905</v>
      </c>
      <c r="I771">
        <v>6745</v>
      </c>
      <c r="J771">
        <v>0</v>
      </c>
      <c r="K771">
        <v>0</v>
      </c>
      <c r="L771">
        <v>1724.8</v>
      </c>
      <c r="M771">
        <v>33.695</v>
      </c>
      <c r="N771">
        <v>1651.6</v>
      </c>
      <c r="O771">
        <v>100.6</v>
      </c>
      <c r="P771">
        <v>639</v>
      </c>
      <c r="Q771">
        <v>1252</v>
      </c>
      <c r="R771">
        <v>12874.04</v>
      </c>
      <c r="S771">
        <v>1351.77</v>
      </c>
      <c r="T771">
        <v>2931.39</v>
      </c>
      <c r="U771">
        <v>20.79</v>
      </c>
      <c r="V771">
        <v>1.95</v>
      </c>
      <c r="W771">
        <v>0.79</v>
      </c>
      <c r="X771">
        <v>1.3192699999999999</v>
      </c>
      <c r="Y771">
        <v>102.339</v>
      </c>
      <c r="Z771">
        <v>77.561000000000007</v>
      </c>
      <c r="AA771">
        <v>83.26</v>
      </c>
      <c r="AB771">
        <v>117.47</v>
      </c>
      <c r="AC771">
        <v>715</v>
      </c>
      <c r="AD771">
        <v>0</v>
      </c>
      <c r="AE771">
        <v>0</v>
      </c>
      <c r="AF771">
        <v>0</v>
      </c>
      <c r="AG771">
        <v>0</v>
      </c>
      <c r="AH771">
        <v>0.84</v>
      </c>
      <c r="AI771">
        <v>1.99</v>
      </c>
      <c r="AJ771" s="101">
        <f ca="1">IF(AND(MAX(OFFSET(OFFSET(D770,0,$AJ$6),-$AJ$5,0):OFFSET(D770,0,$AJ$6))&lt;OFFSET(D770,1,$AJ$6)),1,IF(AND(MIN(OFFSET(OFFSET(D770,0,$AJ$6),-$AJ$5,0):OFFSET(D770,0,$AJ$6))&gt;OFFSET(D770,1,$AJ$6)),-1,AJ770))</f>
        <v>1</v>
      </c>
      <c r="AK771" s="101">
        <f ca="1">IF(AND(MAX(OFFSET(U770,-$AK$5,0):U770)&lt;U771),1,IF(AND(MIN(OFFSET(U770,-$AK$5,0):U770)&gt;U771),-1,AK770))</f>
        <v>1</v>
      </c>
      <c r="AL771" s="101">
        <f ca="1">IF(AND(MAX(OFFSET(AI770,-$AL$5,0):AI770)&lt;AI771),1,IF(AND(MIN(OFFSET(AI770,-$AL$5,0):AI770)&gt;AI771),-1,AL770))</f>
        <v>1</v>
      </c>
      <c r="AM771" s="101">
        <f ca="1">IF(AND(MAX(OFFSET(V770,-$AM$5,0):V770)&lt;V771),1,IF(AND(MIN(OFFSET(V770,-$AM$5,0):V770)&gt;V771),-1,AM770))</f>
        <v>-1</v>
      </c>
      <c r="AN771" s="101">
        <f ca="1">IF(AND(MAX(OFFSET(AA770,-$AN$5,0):AA770)&lt;AA771),1,IF(AND(MIN(OFFSET(AA770,-$AN$5,0):AA770)&gt;AA771),-1,AN770))</f>
        <v>1</v>
      </c>
      <c r="AO771" s="101">
        <f ca="1">IF(AND(MAX(OFFSET(Y770,-$AP$5,0):Y770)&lt;Y771),1,IF(AND(MIN(OFFSET(Y770,-$AP$5,0):Y770)&gt;Y771),-1,AO770))</f>
        <v>1</v>
      </c>
      <c r="AP771" s="101">
        <f ca="1">IF(AND(MAX(OFFSET(Z770,-$AP$5,0):Z770)&lt;Z771),1,IF(AND(MIN(OFFSET(Z770,-$AP$5,0):Z770)&gt;Z771),-1,AP770))</f>
        <v>-1</v>
      </c>
      <c r="AQ771" s="1">
        <v>4323</v>
      </c>
      <c r="AR771" s="1">
        <v>4329</v>
      </c>
      <c r="AS771" s="1">
        <v>4313</v>
      </c>
      <c r="AT771" s="1">
        <v>4324</v>
      </c>
      <c r="AU771" s="1">
        <v>4332</v>
      </c>
      <c r="AV771" s="1">
        <v>4341</v>
      </c>
      <c r="AW771" s="1">
        <v>4297</v>
      </c>
      <c r="AX771" s="1">
        <v>4310</v>
      </c>
      <c r="AY771">
        <f t="shared" si="26"/>
        <v>-37</v>
      </c>
      <c r="AZ771">
        <f t="shared" si="27"/>
        <v>353</v>
      </c>
      <c r="BA771">
        <f t="shared" ca="1" si="33"/>
        <v>-37</v>
      </c>
      <c r="BB771">
        <f t="shared" ca="1" si="28"/>
        <v>334</v>
      </c>
      <c r="BC771">
        <f t="shared" si="29"/>
        <v>9</v>
      </c>
      <c r="BD771">
        <f t="shared" si="30"/>
        <v>246</v>
      </c>
      <c r="BE771">
        <f t="shared" ca="1" si="31"/>
        <v>9</v>
      </c>
      <c r="BF771">
        <f t="shared" ca="1" si="32"/>
        <v>246</v>
      </c>
    </row>
    <row r="772" spans="1:58">
      <c r="A772" s="47">
        <v>2012</v>
      </c>
      <c r="B772" s="47">
        <v>3</v>
      </c>
      <c r="C772" s="98">
        <v>40953</v>
      </c>
      <c r="D772">
        <v>12878.28</v>
      </c>
      <c r="E772">
        <v>1350.5</v>
      </c>
      <c r="F772">
        <v>2931.83</v>
      </c>
      <c r="G772">
        <v>9060</v>
      </c>
      <c r="H772">
        <v>5902</v>
      </c>
      <c r="I772">
        <v>6720</v>
      </c>
      <c r="J772">
        <v>0</v>
      </c>
      <c r="K772">
        <v>0</v>
      </c>
      <c r="L772">
        <v>1721.2</v>
      </c>
      <c r="M772">
        <v>33.515000000000001</v>
      </c>
      <c r="N772">
        <v>1633.2</v>
      </c>
      <c r="O772">
        <v>101.14</v>
      </c>
      <c r="P772">
        <v>633</v>
      </c>
      <c r="Q772">
        <v>1255</v>
      </c>
      <c r="R772">
        <v>12878.28</v>
      </c>
      <c r="S772">
        <v>1350.5</v>
      </c>
      <c r="T772">
        <v>2931.83</v>
      </c>
      <c r="U772">
        <v>19.04</v>
      </c>
      <c r="V772">
        <v>1.95</v>
      </c>
      <c r="W772">
        <v>0.8</v>
      </c>
      <c r="X772">
        <v>1.3118000000000001</v>
      </c>
      <c r="Y772">
        <v>102.908</v>
      </c>
      <c r="Z772">
        <v>78.442999999999998</v>
      </c>
      <c r="AA772">
        <v>83.783000000000001</v>
      </c>
      <c r="AB772">
        <v>118.16</v>
      </c>
      <c r="AC772">
        <v>729</v>
      </c>
      <c r="AD772">
        <v>0</v>
      </c>
      <c r="AE772">
        <v>0</v>
      </c>
      <c r="AF772">
        <v>0</v>
      </c>
      <c r="AG772">
        <v>0</v>
      </c>
      <c r="AH772">
        <v>0.8</v>
      </c>
      <c r="AI772">
        <v>1.92</v>
      </c>
      <c r="AJ772" s="101">
        <f ca="1">IF(AND(MAX(OFFSET(OFFSET(D771,0,$AJ$6),-$AJ$5,0):OFFSET(D771,0,$AJ$6))&lt;OFFSET(D771,1,$AJ$6)),1,IF(AND(MIN(OFFSET(OFFSET(D771,0,$AJ$6),-$AJ$5,0):OFFSET(D771,0,$AJ$6))&gt;OFFSET(D771,1,$AJ$6)),-1,AJ771))</f>
        <v>1</v>
      </c>
      <c r="AK772" s="101">
        <f ca="1">IF(AND(MAX(OFFSET(U771,-$AK$5,0):U771)&lt;U772),1,IF(AND(MIN(OFFSET(U771,-$AK$5,0):U771)&gt;U772),-1,AK771))</f>
        <v>1</v>
      </c>
      <c r="AL772" s="101">
        <f ca="1">IF(AND(MAX(OFFSET(AI771,-$AL$5,0):AI771)&lt;AI772),1,IF(AND(MIN(OFFSET(AI771,-$AL$5,0):AI771)&gt;AI772),-1,AL771))</f>
        <v>1</v>
      </c>
      <c r="AM772" s="101">
        <f ca="1">IF(AND(MAX(OFFSET(V771,-$AM$5,0):V771)&lt;V772),1,IF(AND(MIN(OFFSET(V771,-$AM$5,0):V771)&gt;V772),-1,AM771))</f>
        <v>-1</v>
      </c>
      <c r="AN772" s="101">
        <f ca="1">IF(AND(MAX(OFFSET(AA771,-$AN$5,0):AA771)&lt;AA772),1,IF(AND(MIN(OFFSET(AA771,-$AN$5,0):AA771)&gt;AA772),-1,AN771))</f>
        <v>1</v>
      </c>
      <c r="AO772" s="101">
        <f ca="1">IF(AND(MAX(OFFSET(Y771,-$AP$5,0):Y771)&lt;Y772),1,IF(AND(MIN(OFFSET(Y771,-$AP$5,0):Y771)&gt;Y772),-1,AO771))</f>
        <v>1</v>
      </c>
      <c r="AP772" s="101">
        <f ca="1">IF(AND(MAX(OFFSET(Z771,-$AP$5,0):Z771)&lt;Z772),1,IF(AND(MIN(OFFSET(Z771,-$AP$5,0):Z771)&gt;Z772),-1,AP771))</f>
        <v>1</v>
      </c>
      <c r="AQ772" s="1">
        <v>4295</v>
      </c>
      <c r="AR772" s="1">
        <v>4318</v>
      </c>
      <c r="AS772" s="1">
        <v>4291</v>
      </c>
      <c r="AT772" s="1">
        <v>4314</v>
      </c>
      <c r="AU772" s="1">
        <v>4321</v>
      </c>
      <c r="AV772" s="1">
        <v>4360</v>
      </c>
      <c r="AW772" s="1">
        <v>4304</v>
      </c>
      <c r="AX772" s="1">
        <v>4341</v>
      </c>
      <c r="AY772">
        <f t="shared" si="26"/>
        <v>23</v>
      </c>
      <c r="AZ772">
        <f t="shared" si="27"/>
        <v>376</v>
      </c>
      <c r="BA772">
        <f t="shared" ca="1" si="33"/>
        <v>23</v>
      </c>
      <c r="BB772">
        <f t="shared" ca="1" si="28"/>
        <v>357</v>
      </c>
      <c r="BC772">
        <f t="shared" si="29"/>
        <v>26</v>
      </c>
      <c r="BD772">
        <f t="shared" si="30"/>
        <v>272</v>
      </c>
      <c r="BE772">
        <f t="shared" ca="1" si="31"/>
        <v>26</v>
      </c>
      <c r="BF772">
        <f t="shared" ca="1" si="32"/>
        <v>272</v>
      </c>
    </row>
    <row r="773" spans="1:58">
      <c r="A773" s="47">
        <v>2012</v>
      </c>
      <c r="B773" s="47">
        <v>4</v>
      </c>
      <c r="C773" s="98">
        <v>40954</v>
      </c>
      <c r="D773">
        <v>12780.95</v>
      </c>
      <c r="E773">
        <v>1343.23</v>
      </c>
      <c r="F773">
        <v>2915.83</v>
      </c>
      <c r="G773">
        <v>9270</v>
      </c>
      <c r="H773">
        <v>5861</v>
      </c>
      <c r="I773">
        <v>6720</v>
      </c>
      <c r="J773">
        <v>0</v>
      </c>
      <c r="K773">
        <v>0</v>
      </c>
      <c r="L773">
        <v>1730.4</v>
      </c>
      <c r="M773">
        <v>33.414999999999999</v>
      </c>
      <c r="N773">
        <v>1637</v>
      </c>
      <c r="O773">
        <v>102.03</v>
      </c>
      <c r="P773">
        <v>627</v>
      </c>
      <c r="Q773">
        <v>1261</v>
      </c>
      <c r="R773">
        <v>12780.95</v>
      </c>
      <c r="S773">
        <v>1343.23</v>
      </c>
      <c r="T773">
        <v>2915.83</v>
      </c>
      <c r="U773">
        <v>19.54</v>
      </c>
      <c r="V773">
        <v>1.91</v>
      </c>
      <c r="W773">
        <v>0.8</v>
      </c>
      <c r="X773">
        <v>1.3065100000000001</v>
      </c>
      <c r="Y773">
        <v>102.376</v>
      </c>
      <c r="Z773">
        <v>78.36</v>
      </c>
      <c r="AA773">
        <v>83.768000000000001</v>
      </c>
      <c r="AB773">
        <v>118.16</v>
      </c>
      <c r="AC773">
        <v>734</v>
      </c>
      <c r="AD773">
        <v>0</v>
      </c>
      <c r="AE773">
        <v>0</v>
      </c>
      <c r="AF773">
        <v>0</v>
      </c>
      <c r="AG773">
        <v>0</v>
      </c>
      <c r="AH773">
        <v>0.79</v>
      </c>
      <c r="AI773">
        <v>1.93</v>
      </c>
      <c r="AJ773" s="101">
        <f ca="1">IF(AND(MAX(OFFSET(OFFSET(D772,0,$AJ$6),-$AJ$5,0):OFFSET(D772,0,$AJ$6))&lt;OFFSET(D772,1,$AJ$6)),1,IF(AND(MIN(OFFSET(OFFSET(D772,0,$AJ$6),-$AJ$5,0):OFFSET(D772,0,$AJ$6))&gt;OFFSET(D772,1,$AJ$6)),-1,AJ772))</f>
        <v>1</v>
      </c>
      <c r="AK773" s="101">
        <f ca="1">IF(AND(MAX(OFFSET(U772,-$AK$5,0):U772)&lt;U773),1,IF(AND(MIN(OFFSET(U772,-$AK$5,0):U772)&gt;U773),-1,AK772))</f>
        <v>1</v>
      </c>
      <c r="AL773" s="101">
        <f ca="1">IF(AND(MAX(OFFSET(AI772,-$AL$5,0):AI772)&lt;AI773),1,IF(AND(MIN(OFFSET(AI772,-$AL$5,0):AI772)&gt;AI773),-1,AL772))</f>
        <v>1</v>
      </c>
      <c r="AM773" s="101">
        <f ca="1">IF(AND(MAX(OFFSET(V772,-$AM$5,0):V772)&lt;V773),1,IF(AND(MIN(OFFSET(V772,-$AM$5,0):V772)&gt;V773),-1,AM772))</f>
        <v>-1</v>
      </c>
      <c r="AN773" s="101">
        <f ca="1">IF(AND(MAX(OFFSET(AA772,-$AN$5,0):AA772)&lt;AA773),1,IF(AND(MIN(OFFSET(AA772,-$AN$5,0):AA772)&gt;AA773),-1,AN772))</f>
        <v>1</v>
      </c>
      <c r="AO773" s="101">
        <f ca="1">IF(AND(MAX(OFFSET(Y772,-$AP$5,0):Y772)&lt;Y773),1,IF(AND(MIN(OFFSET(Y772,-$AP$5,0):Y772)&gt;Y773),-1,AO772))</f>
        <v>1</v>
      </c>
      <c r="AP773" s="101">
        <f ca="1">IF(AND(MAX(OFFSET(Z772,-$AP$5,0):Z772)&lt;Z773),1,IF(AND(MIN(OFFSET(Z772,-$AP$5,0):Z772)&gt;Z773),-1,AP772))</f>
        <v>1</v>
      </c>
      <c r="AQ773" s="1">
        <v>4344</v>
      </c>
      <c r="AR773" s="1">
        <v>4371</v>
      </c>
      <c r="AS773" s="1">
        <v>4342</v>
      </c>
      <c r="AT773" s="1">
        <v>4368</v>
      </c>
      <c r="AU773" s="1">
        <v>4370</v>
      </c>
      <c r="AV773" s="1">
        <v>4389</v>
      </c>
      <c r="AW773" s="1">
        <v>4356</v>
      </c>
      <c r="AX773" s="1">
        <v>4358</v>
      </c>
      <c r="AY773">
        <f t="shared" si="26"/>
        <v>4</v>
      </c>
      <c r="AZ773">
        <f t="shared" si="27"/>
        <v>380</v>
      </c>
      <c r="BA773">
        <f t="shared" ca="1" si="33"/>
        <v>4</v>
      </c>
      <c r="BB773">
        <f t="shared" ca="1" si="28"/>
        <v>361</v>
      </c>
      <c r="BC773">
        <f t="shared" si="29"/>
        <v>26</v>
      </c>
      <c r="BD773">
        <f t="shared" si="30"/>
        <v>298</v>
      </c>
      <c r="BE773">
        <f t="shared" ca="1" si="31"/>
        <v>26</v>
      </c>
      <c r="BF773">
        <f t="shared" ca="1" si="32"/>
        <v>298</v>
      </c>
    </row>
    <row r="774" spans="1:58">
      <c r="A774" s="47">
        <v>2012</v>
      </c>
      <c r="B774" s="47">
        <v>5</v>
      </c>
      <c r="C774" s="98">
        <v>40955</v>
      </c>
      <c r="D774">
        <v>12904.08</v>
      </c>
      <c r="E774">
        <v>1358.04</v>
      </c>
      <c r="F774">
        <v>2959.85</v>
      </c>
      <c r="G774">
        <v>9230</v>
      </c>
      <c r="H774">
        <v>5901</v>
      </c>
      <c r="I774">
        <v>6786</v>
      </c>
      <c r="J774">
        <v>0</v>
      </c>
      <c r="K774">
        <v>0</v>
      </c>
      <c r="L774">
        <v>1730.3</v>
      </c>
      <c r="M774">
        <v>33.494999999999997</v>
      </c>
      <c r="N774">
        <v>1625</v>
      </c>
      <c r="O774">
        <v>102.29</v>
      </c>
      <c r="P774">
        <v>636</v>
      </c>
      <c r="Q774">
        <v>1258</v>
      </c>
      <c r="R774">
        <v>12904.08</v>
      </c>
      <c r="S774">
        <v>1358.04</v>
      </c>
      <c r="T774">
        <v>2959.85</v>
      </c>
      <c r="U774">
        <v>21.14</v>
      </c>
      <c r="V774">
        <v>1.9</v>
      </c>
      <c r="W774">
        <v>0.77</v>
      </c>
      <c r="X774">
        <v>1.3140000000000001</v>
      </c>
      <c r="Y774">
        <v>103.68600000000001</v>
      </c>
      <c r="Z774">
        <v>78.906999999999996</v>
      </c>
      <c r="AA774">
        <v>84.846000000000004</v>
      </c>
      <c r="AB774">
        <v>118.16</v>
      </c>
      <c r="AC774">
        <v>731</v>
      </c>
      <c r="AD774">
        <v>0</v>
      </c>
      <c r="AE774">
        <v>0</v>
      </c>
      <c r="AF774">
        <v>0</v>
      </c>
      <c r="AG774">
        <v>0</v>
      </c>
      <c r="AH774">
        <v>0.86</v>
      </c>
      <c r="AI774">
        <v>1.99</v>
      </c>
      <c r="AJ774" s="101">
        <f ca="1">IF(AND(MAX(OFFSET(OFFSET(D773,0,$AJ$6),-$AJ$5,0):OFFSET(D773,0,$AJ$6))&lt;OFFSET(D773,1,$AJ$6)),1,IF(AND(MIN(OFFSET(OFFSET(D773,0,$AJ$6),-$AJ$5,0):OFFSET(D773,0,$AJ$6))&gt;OFFSET(D773,1,$AJ$6)),-1,AJ773))</f>
        <v>1</v>
      </c>
      <c r="AK774" s="101">
        <f ca="1">IF(AND(MAX(OFFSET(U773,-$AK$5,0):U773)&lt;U774),1,IF(AND(MIN(OFFSET(U773,-$AK$5,0):U773)&gt;U774),-1,AK773))</f>
        <v>1</v>
      </c>
      <c r="AL774" s="101">
        <f ca="1">IF(AND(MAX(OFFSET(AI773,-$AL$5,0):AI773)&lt;AI774),1,IF(AND(MIN(OFFSET(AI773,-$AL$5,0):AI773)&gt;AI774),-1,AL773))</f>
        <v>1</v>
      </c>
      <c r="AM774" s="101">
        <f ca="1">IF(AND(MAX(OFFSET(V773,-$AM$5,0):V773)&lt;V774),1,IF(AND(MIN(OFFSET(V773,-$AM$5,0):V773)&gt;V774),-1,AM773))</f>
        <v>-1</v>
      </c>
      <c r="AN774" s="101">
        <f ca="1">IF(AND(MAX(OFFSET(AA773,-$AN$5,0):AA773)&lt;AA774),1,IF(AND(MIN(OFFSET(AA773,-$AN$5,0):AA773)&gt;AA774),-1,AN773))</f>
        <v>1</v>
      </c>
      <c r="AO774" s="101">
        <f ca="1">IF(AND(MAX(OFFSET(Y773,-$AP$5,0):Y773)&lt;Y774),1,IF(AND(MIN(OFFSET(Y773,-$AP$5,0):Y773)&gt;Y774),-1,AO773))</f>
        <v>1</v>
      </c>
      <c r="AP774" s="101">
        <f ca="1">IF(AND(MAX(OFFSET(Z773,-$AP$5,0):Z773)&lt;Z774),1,IF(AND(MIN(OFFSET(Z773,-$AP$5,0):Z773)&gt;Z774),-1,AP773))</f>
        <v>1</v>
      </c>
      <c r="AQ774" s="1">
        <v>4374</v>
      </c>
      <c r="AR774" s="1">
        <v>4375</v>
      </c>
      <c r="AS774" s="1">
        <v>4341</v>
      </c>
      <c r="AT774" s="1">
        <v>4346</v>
      </c>
      <c r="AU774" s="1">
        <v>4356</v>
      </c>
      <c r="AV774" s="1">
        <v>4393</v>
      </c>
      <c r="AW774" s="1">
        <v>4338</v>
      </c>
      <c r="AX774" s="1">
        <v>4390</v>
      </c>
      <c r="AY774">
        <f t="shared" si="26"/>
        <v>36</v>
      </c>
      <c r="AZ774">
        <f t="shared" si="27"/>
        <v>416</v>
      </c>
      <c r="BA774">
        <f t="shared" ca="1" si="33"/>
        <v>36</v>
      </c>
      <c r="BB774">
        <f t="shared" ca="1" si="28"/>
        <v>397</v>
      </c>
      <c r="BC774">
        <f t="shared" si="29"/>
        <v>-18</v>
      </c>
      <c r="BD774">
        <f t="shared" si="30"/>
        <v>280</v>
      </c>
      <c r="BE774">
        <f t="shared" ca="1" si="31"/>
        <v>-18</v>
      </c>
      <c r="BF774">
        <f t="shared" ca="1" si="32"/>
        <v>280</v>
      </c>
    </row>
    <row r="775" spans="1:58">
      <c r="A775" s="47">
        <v>2012</v>
      </c>
      <c r="B775" s="47">
        <v>6</v>
      </c>
      <c r="C775" s="98">
        <v>40956</v>
      </c>
      <c r="D775">
        <v>12949.87</v>
      </c>
      <c r="E775">
        <v>1361.23</v>
      </c>
      <c r="F775">
        <v>2951.78</v>
      </c>
      <c r="G775">
        <v>9400</v>
      </c>
      <c r="H775">
        <v>5926</v>
      </c>
      <c r="I775">
        <v>6861</v>
      </c>
      <c r="J775">
        <v>0</v>
      </c>
      <c r="K775">
        <v>0</v>
      </c>
      <c r="L775">
        <v>1725.9</v>
      </c>
      <c r="M775">
        <v>33.215000000000003</v>
      </c>
      <c r="N775">
        <v>1633.9</v>
      </c>
      <c r="O775">
        <v>103.6</v>
      </c>
      <c r="P775">
        <v>641</v>
      </c>
      <c r="Q775">
        <v>1267</v>
      </c>
      <c r="R775">
        <v>12949.87</v>
      </c>
      <c r="S775">
        <v>1361.23</v>
      </c>
      <c r="T775">
        <v>2951.78</v>
      </c>
      <c r="U775">
        <v>19.22</v>
      </c>
      <c r="V775">
        <v>1.91</v>
      </c>
      <c r="W775">
        <v>0.78</v>
      </c>
      <c r="X775">
        <v>1.31517</v>
      </c>
      <c r="Y775">
        <v>104.53700000000001</v>
      </c>
      <c r="Z775">
        <v>79.481999999999999</v>
      </c>
      <c r="AA775">
        <v>85.177999999999997</v>
      </c>
      <c r="AB775">
        <v>118.16</v>
      </c>
      <c r="AC775">
        <v>731</v>
      </c>
      <c r="AD775">
        <v>0</v>
      </c>
      <c r="AE775">
        <v>0</v>
      </c>
      <c r="AF775">
        <v>0</v>
      </c>
      <c r="AG775">
        <v>0</v>
      </c>
      <c r="AH775">
        <v>0.86</v>
      </c>
      <c r="AI775">
        <v>2.0099999999999998</v>
      </c>
      <c r="AJ775" s="101">
        <f ca="1">IF(AND(MAX(OFFSET(OFFSET(D774,0,$AJ$6),-$AJ$5,0):OFFSET(D774,0,$AJ$6))&lt;OFFSET(D774,1,$AJ$6)),1,IF(AND(MIN(OFFSET(OFFSET(D774,0,$AJ$6),-$AJ$5,0):OFFSET(D774,0,$AJ$6))&gt;OFFSET(D774,1,$AJ$6)),-1,AJ774))</f>
        <v>1</v>
      </c>
      <c r="AK775" s="101">
        <f ca="1">IF(AND(MAX(OFFSET(U774,-$AK$5,0):U774)&lt;U775),1,IF(AND(MIN(OFFSET(U774,-$AK$5,0):U774)&gt;U775),-1,AK774))</f>
        <v>-1</v>
      </c>
      <c r="AL775" s="101">
        <f ca="1">IF(AND(MAX(OFFSET(AI774,-$AL$5,0):AI774)&lt;AI775),1,IF(AND(MIN(OFFSET(AI774,-$AL$5,0):AI774)&gt;AI775),-1,AL774))</f>
        <v>1</v>
      </c>
      <c r="AM775" s="101">
        <f ca="1">IF(AND(MAX(OFFSET(V774,-$AM$5,0):V774)&lt;V775),1,IF(AND(MIN(OFFSET(V774,-$AM$5,0):V774)&gt;V775),-1,AM774))</f>
        <v>-1</v>
      </c>
      <c r="AN775" s="101">
        <f ca="1">IF(AND(MAX(OFFSET(AA774,-$AN$5,0):AA774)&lt;AA775),1,IF(AND(MIN(OFFSET(AA774,-$AN$5,0):AA774)&gt;AA775),-1,AN774))</f>
        <v>1</v>
      </c>
      <c r="AO775" s="101">
        <f ca="1">IF(AND(MAX(OFFSET(Y774,-$AP$5,0):Y774)&lt;Y775),1,IF(AND(MIN(OFFSET(Y774,-$AP$5,0):Y774)&gt;Y775),-1,AO774))</f>
        <v>1</v>
      </c>
      <c r="AP775" s="101">
        <f ca="1">IF(AND(MAX(OFFSET(Z774,-$AP$5,0):Z774)&lt;Z775),1,IF(AND(MIN(OFFSET(Z774,-$AP$5,0):Z774)&gt;Z775),-1,AP774))</f>
        <v>1</v>
      </c>
      <c r="AQ775" s="1">
        <v>4392</v>
      </c>
      <c r="AR775" s="1">
        <v>4424</v>
      </c>
      <c r="AS775" s="1">
        <v>4390</v>
      </c>
      <c r="AT775" s="1">
        <v>4421</v>
      </c>
      <c r="AU775" s="1">
        <v>4423</v>
      </c>
      <c r="AV775" s="1">
        <v>4438</v>
      </c>
      <c r="AW775" s="1">
        <v>4392</v>
      </c>
      <c r="AX775" s="1">
        <v>4417</v>
      </c>
      <c r="AY775">
        <f t="shared" si="26"/>
        <v>42</v>
      </c>
      <c r="AZ775">
        <f t="shared" si="27"/>
        <v>458</v>
      </c>
      <c r="BA775">
        <f t="shared" ca="1" si="33"/>
        <v>42</v>
      </c>
      <c r="BB775">
        <f t="shared" ca="1" si="28"/>
        <v>439</v>
      </c>
      <c r="BC775">
        <f t="shared" si="29"/>
        <v>31</v>
      </c>
      <c r="BD775">
        <f t="shared" si="30"/>
        <v>311</v>
      </c>
      <c r="BE775">
        <f t="shared" ca="1" si="31"/>
        <v>31</v>
      </c>
      <c r="BF775">
        <f t="shared" ca="1" si="32"/>
        <v>311</v>
      </c>
    </row>
    <row r="776" spans="1:58">
      <c r="A776" s="47">
        <v>2012</v>
      </c>
      <c r="B776" s="47">
        <v>2</v>
      </c>
      <c r="C776" s="98">
        <v>40959</v>
      </c>
      <c r="D776">
        <v>12949.87</v>
      </c>
      <c r="E776">
        <v>1362.21</v>
      </c>
      <c r="F776">
        <v>2948.57</v>
      </c>
      <c r="G776">
        <v>9470</v>
      </c>
      <c r="H776">
        <v>5948</v>
      </c>
      <c r="I776">
        <v>6951</v>
      </c>
      <c r="J776">
        <v>0</v>
      </c>
      <c r="K776">
        <v>0</v>
      </c>
      <c r="L776">
        <v>1735.5</v>
      </c>
      <c r="M776">
        <v>33.555</v>
      </c>
      <c r="N776">
        <v>1648.1</v>
      </c>
      <c r="O776">
        <v>105.26</v>
      </c>
      <c r="P776">
        <v>641</v>
      </c>
      <c r="Q776">
        <v>1267</v>
      </c>
      <c r="R776">
        <v>12949.87</v>
      </c>
      <c r="S776">
        <v>1362.21</v>
      </c>
      <c r="T776">
        <v>2948.57</v>
      </c>
      <c r="U776">
        <v>19.22</v>
      </c>
      <c r="V776">
        <v>2</v>
      </c>
      <c r="W776">
        <v>0.86</v>
      </c>
      <c r="X776">
        <v>1.32389</v>
      </c>
      <c r="Y776">
        <v>105.381</v>
      </c>
      <c r="Z776">
        <v>79.593000000000004</v>
      </c>
      <c r="AA776">
        <v>85.575000000000003</v>
      </c>
      <c r="AB776">
        <v>118.16</v>
      </c>
      <c r="AC776">
        <v>731</v>
      </c>
      <c r="AD776">
        <v>0</v>
      </c>
      <c r="AE776">
        <v>0</v>
      </c>
      <c r="AF776">
        <v>0</v>
      </c>
      <c r="AG776">
        <v>0</v>
      </c>
      <c r="AH776">
        <v>0.86</v>
      </c>
      <c r="AI776">
        <v>2.0099999999999998</v>
      </c>
      <c r="AJ776" s="101">
        <f ca="1">IF(AND(MAX(OFFSET(OFFSET(D775,0,$AJ$6),-$AJ$5,0):OFFSET(D775,0,$AJ$6))&lt;OFFSET(D775,1,$AJ$6)),1,IF(AND(MIN(OFFSET(OFFSET(D775,0,$AJ$6),-$AJ$5,0):OFFSET(D775,0,$AJ$6))&gt;OFFSET(D775,1,$AJ$6)),-1,AJ775))</f>
        <v>1</v>
      </c>
      <c r="AK776" s="101">
        <f ca="1">IF(AND(MAX(OFFSET(U775,-$AK$5,0):U775)&lt;U776),1,IF(AND(MIN(OFFSET(U775,-$AK$5,0):U775)&gt;U776),-1,AK775))</f>
        <v>-1</v>
      </c>
      <c r="AL776" s="101">
        <f ca="1">IF(AND(MAX(OFFSET(AI775,-$AL$5,0):AI775)&lt;AI776),1,IF(AND(MIN(OFFSET(AI775,-$AL$5,0):AI775)&gt;AI776),-1,AL775))</f>
        <v>1</v>
      </c>
      <c r="AM776" s="101">
        <f ca="1">IF(AND(MAX(OFFSET(V775,-$AM$5,0):V775)&lt;V776),1,IF(AND(MIN(OFFSET(V775,-$AM$5,0):V775)&gt;V776),-1,AM775))</f>
        <v>-1</v>
      </c>
      <c r="AN776" s="101">
        <f ca="1">IF(AND(MAX(OFFSET(AA775,-$AN$5,0):AA775)&lt;AA776),1,IF(AND(MIN(OFFSET(AA775,-$AN$5,0):AA775)&gt;AA776),-1,AN775))</f>
        <v>1</v>
      </c>
      <c r="AO776" s="101">
        <f ca="1">IF(AND(MAX(OFFSET(Y775,-$AP$5,0):Y775)&lt;Y776),1,IF(AND(MIN(OFFSET(Y775,-$AP$5,0):Y775)&gt;Y776),-1,AO775))</f>
        <v>1</v>
      </c>
      <c r="AP776" s="101">
        <f ca="1">IF(AND(MAX(OFFSET(Z775,-$AP$5,0):Z775)&lt;Z776),1,IF(AND(MIN(OFFSET(Z775,-$AP$5,0):Z775)&gt;Z776),-1,AP775))</f>
        <v>1</v>
      </c>
      <c r="AQ776" s="1">
        <v>4465</v>
      </c>
      <c r="AR776" s="1">
        <v>4465</v>
      </c>
      <c r="AS776" s="1">
        <v>4447</v>
      </c>
      <c r="AT776" s="1">
        <v>4449</v>
      </c>
      <c r="AU776" s="1">
        <v>4439</v>
      </c>
      <c r="AV776" s="1">
        <v>4461</v>
      </c>
      <c r="AW776" s="1">
        <v>4424</v>
      </c>
      <c r="AX776" s="1">
        <v>4461</v>
      </c>
      <c r="AY776">
        <f t="shared" si="26"/>
        <v>11</v>
      </c>
      <c r="AZ776">
        <f t="shared" si="27"/>
        <v>469</v>
      </c>
      <c r="BA776">
        <f t="shared" ca="1" si="33"/>
        <v>11</v>
      </c>
      <c r="BB776">
        <f t="shared" ca="1" si="28"/>
        <v>450</v>
      </c>
      <c r="BC776">
        <f t="shared" si="29"/>
        <v>-26</v>
      </c>
      <c r="BD776">
        <f t="shared" si="30"/>
        <v>285</v>
      </c>
      <c r="BE776">
        <f t="shared" ca="1" si="31"/>
        <v>-26</v>
      </c>
      <c r="BF776">
        <f t="shared" ca="1" si="32"/>
        <v>285</v>
      </c>
    </row>
    <row r="777" spans="1:58">
      <c r="A777" s="47">
        <v>2012</v>
      </c>
      <c r="B777" s="47">
        <v>3</v>
      </c>
      <c r="C777" s="98">
        <v>40960</v>
      </c>
      <c r="D777">
        <v>12965.69</v>
      </c>
      <c r="E777">
        <v>1357.66</v>
      </c>
      <c r="F777">
        <v>2933.17</v>
      </c>
      <c r="G777">
        <v>9490</v>
      </c>
      <c r="H777">
        <v>5914</v>
      </c>
      <c r="I777">
        <v>6875</v>
      </c>
      <c r="J777">
        <v>0</v>
      </c>
      <c r="K777">
        <v>0</v>
      </c>
      <c r="L777">
        <v>1761.1</v>
      </c>
      <c r="M777">
        <v>34.375</v>
      </c>
      <c r="N777">
        <v>1689.8</v>
      </c>
      <c r="O777">
        <v>106.05</v>
      </c>
      <c r="P777">
        <v>629</v>
      </c>
      <c r="Q777">
        <v>1271</v>
      </c>
      <c r="R777">
        <v>12965.69</v>
      </c>
      <c r="S777">
        <v>1357.66</v>
      </c>
      <c r="T777">
        <v>2933.17</v>
      </c>
      <c r="U777">
        <v>17.78</v>
      </c>
      <c r="V777">
        <v>2</v>
      </c>
      <c r="W777">
        <v>0.86</v>
      </c>
      <c r="X777">
        <v>1.32362</v>
      </c>
      <c r="Y777">
        <v>105.504</v>
      </c>
      <c r="Z777">
        <v>79.712999999999994</v>
      </c>
      <c r="AA777">
        <v>84.974999999999994</v>
      </c>
      <c r="AB777">
        <v>118.16</v>
      </c>
      <c r="AC777">
        <v>731</v>
      </c>
      <c r="AD777">
        <v>0</v>
      </c>
      <c r="AE777">
        <v>0</v>
      </c>
      <c r="AF777">
        <v>0</v>
      </c>
      <c r="AG777">
        <v>0</v>
      </c>
      <c r="AH777">
        <v>0.9</v>
      </c>
      <c r="AI777">
        <v>2.04</v>
      </c>
      <c r="AJ777" s="101">
        <f ca="1">IF(AND(MAX(OFFSET(OFFSET(D776,0,$AJ$6),-$AJ$5,0):OFFSET(D776,0,$AJ$6))&lt;OFFSET(D776,1,$AJ$6)),1,IF(AND(MIN(OFFSET(OFFSET(D776,0,$AJ$6),-$AJ$5,0):OFFSET(D776,0,$AJ$6))&gt;OFFSET(D776,1,$AJ$6)),-1,AJ776))</f>
        <v>1</v>
      </c>
      <c r="AK777" s="101">
        <f ca="1">IF(AND(MAX(OFFSET(U776,-$AK$5,0):U776)&lt;U777),1,IF(AND(MIN(OFFSET(U776,-$AK$5,0):U776)&gt;U777),-1,AK776))</f>
        <v>-1</v>
      </c>
      <c r="AL777" s="101">
        <f ca="1">IF(AND(MAX(OFFSET(AI776,-$AL$5,0):AI776)&lt;AI777),1,IF(AND(MIN(OFFSET(AI776,-$AL$5,0):AI776)&gt;AI777),-1,AL776))</f>
        <v>1</v>
      </c>
      <c r="AM777" s="101">
        <f ca="1">IF(AND(MAX(OFFSET(V776,-$AM$5,0):V776)&lt;V777),1,IF(AND(MIN(OFFSET(V776,-$AM$5,0):V776)&gt;V777),-1,AM776))</f>
        <v>-1</v>
      </c>
      <c r="AN777" s="101">
        <f ca="1">IF(AND(MAX(OFFSET(AA776,-$AN$5,0):AA776)&lt;AA777),1,IF(AND(MIN(OFFSET(AA776,-$AN$5,0):AA776)&gt;AA777),-1,AN776))</f>
        <v>1</v>
      </c>
      <c r="AO777" s="101">
        <f ca="1">IF(AND(MAX(OFFSET(Y776,-$AP$5,0):Y776)&lt;Y777),1,IF(AND(MIN(OFFSET(Y776,-$AP$5,0):Y776)&gt;Y777),-1,AO776))</f>
        <v>1</v>
      </c>
      <c r="AP777" s="101">
        <f ca="1">IF(AND(MAX(OFFSET(Z776,-$AP$5,0):Z776)&lt;Z777),1,IF(AND(MIN(OFFSET(Z776,-$AP$5,0):Z776)&gt;Z777),-1,AP776))</f>
        <v>1</v>
      </c>
      <c r="AQ777" s="1">
        <v>4450</v>
      </c>
      <c r="AR777" s="1">
        <v>4480</v>
      </c>
      <c r="AS777" s="1">
        <v>4446</v>
      </c>
      <c r="AT777" s="1">
        <v>4480</v>
      </c>
      <c r="AU777" s="1">
        <v>4481</v>
      </c>
      <c r="AV777" s="1">
        <v>4518</v>
      </c>
      <c r="AW777" s="1">
        <v>4461</v>
      </c>
      <c r="AX777" s="1">
        <v>4512</v>
      </c>
      <c r="AY777">
        <f t="shared" si="26"/>
        <v>41</v>
      </c>
      <c r="AZ777">
        <f t="shared" si="27"/>
        <v>510</v>
      </c>
      <c r="BA777">
        <f t="shared" ca="1" si="33"/>
        <v>41</v>
      </c>
      <c r="BB777">
        <f t="shared" ca="1" si="28"/>
        <v>491</v>
      </c>
      <c r="BC777">
        <f t="shared" si="29"/>
        <v>31</v>
      </c>
      <c r="BD777">
        <f t="shared" si="30"/>
        <v>316</v>
      </c>
      <c r="BE777">
        <f t="shared" ca="1" si="31"/>
        <v>31</v>
      </c>
      <c r="BF777">
        <f t="shared" ca="1" si="32"/>
        <v>316</v>
      </c>
    </row>
    <row r="778" spans="1:58">
      <c r="A778" s="47">
        <v>2012</v>
      </c>
      <c r="B778" s="47">
        <v>4</v>
      </c>
      <c r="C778" s="98">
        <v>40961</v>
      </c>
      <c r="D778">
        <v>12938.66</v>
      </c>
      <c r="E778">
        <v>1363.46</v>
      </c>
      <c r="F778">
        <v>2956.98</v>
      </c>
      <c r="G778">
        <v>9570</v>
      </c>
      <c r="H778">
        <v>5919</v>
      </c>
      <c r="I778">
        <v>6830</v>
      </c>
      <c r="J778">
        <v>0</v>
      </c>
      <c r="K778">
        <v>0</v>
      </c>
      <c r="L778">
        <v>1779.1</v>
      </c>
      <c r="M778">
        <v>34.405000000000001</v>
      </c>
      <c r="N778">
        <v>1729</v>
      </c>
      <c r="O778">
        <v>106.06</v>
      </c>
      <c r="P778">
        <v>638</v>
      </c>
      <c r="Q778">
        <v>1272</v>
      </c>
      <c r="R778">
        <v>12938.66</v>
      </c>
      <c r="S778">
        <v>1363.46</v>
      </c>
      <c r="T778">
        <v>2956.98</v>
      </c>
      <c r="U778">
        <v>18.190000000000001</v>
      </c>
      <c r="V778">
        <v>2.02</v>
      </c>
      <c r="W778">
        <v>0.87</v>
      </c>
      <c r="X778">
        <v>1.3242799999999999</v>
      </c>
      <c r="Y778">
        <v>106.303</v>
      </c>
      <c r="Z778">
        <v>80.27</v>
      </c>
      <c r="AA778">
        <v>85.341999999999999</v>
      </c>
      <c r="AB778">
        <v>118.16</v>
      </c>
      <c r="AC778">
        <v>731</v>
      </c>
      <c r="AD778">
        <v>0</v>
      </c>
      <c r="AE778">
        <v>0</v>
      </c>
      <c r="AF778">
        <v>0</v>
      </c>
      <c r="AG778">
        <v>0</v>
      </c>
      <c r="AH778">
        <v>0.86</v>
      </c>
      <c r="AI778">
        <v>2</v>
      </c>
      <c r="AJ778" s="101">
        <f ca="1">IF(AND(MAX(OFFSET(OFFSET(D777,0,$AJ$6),-$AJ$5,0):OFFSET(D777,0,$AJ$6))&lt;OFFSET(D777,1,$AJ$6)),1,IF(AND(MIN(OFFSET(OFFSET(D777,0,$AJ$6),-$AJ$5,0):OFFSET(D777,0,$AJ$6))&gt;OFFSET(D777,1,$AJ$6)),-1,AJ777))</f>
        <v>1</v>
      </c>
      <c r="AK778" s="101">
        <f ca="1">IF(AND(MAX(OFFSET(U777,-$AK$5,0):U777)&lt;U778),1,IF(AND(MIN(OFFSET(U777,-$AK$5,0):U777)&gt;U778),-1,AK777))</f>
        <v>-1</v>
      </c>
      <c r="AL778" s="101">
        <f ca="1">IF(AND(MAX(OFFSET(AI777,-$AL$5,0):AI777)&lt;AI778),1,IF(AND(MIN(OFFSET(AI777,-$AL$5,0):AI777)&gt;AI778),-1,AL777))</f>
        <v>1</v>
      </c>
      <c r="AM778" s="101">
        <f ca="1">IF(AND(MAX(OFFSET(V777,-$AM$5,0):V777)&lt;V778),1,IF(AND(MIN(OFFSET(V777,-$AM$5,0):V777)&gt;V778),-1,AM777))</f>
        <v>-1</v>
      </c>
      <c r="AN778" s="101">
        <f ca="1">IF(AND(MAX(OFFSET(AA777,-$AN$5,0):AA777)&lt;AA778),1,IF(AND(MIN(OFFSET(AA777,-$AN$5,0):AA777)&gt;AA778),-1,AN777))</f>
        <v>1</v>
      </c>
      <c r="AO778" s="101">
        <f ca="1">IF(AND(MAX(OFFSET(Y777,-$AP$5,0):Y777)&lt;Y778),1,IF(AND(MIN(OFFSET(Y777,-$AP$5,0):Y777)&gt;Y778),-1,AO777))</f>
        <v>1</v>
      </c>
      <c r="AP778" s="101">
        <f ca="1">IF(AND(MAX(OFFSET(Z777,-$AP$5,0):Z777)&lt;Z778),1,IF(AND(MIN(OFFSET(Z777,-$AP$5,0):Z777)&gt;Z778),-1,AP777))</f>
        <v>1</v>
      </c>
      <c r="AQ778" s="1">
        <v>4522</v>
      </c>
      <c r="AR778" s="1">
        <v>4532</v>
      </c>
      <c r="AS778" s="1">
        <v>4515</v>
      </c>
      <c r="AT778" s="1">
        <v>4527</v>
      </c>
      <c r="AU778" s="1">
        <v>4535</v>
      </c>
      <c r="AV778" s="1">
        <v>4588</v>
      </c>
      <c r="AW778" s="1">
        <v>4528</v>
      </c>
      <c r="AX778" s="1">
        <v>4584</v>
      </c>
      <c r="AY778">
        <f t="shared" si="26"/>
        <v>59</v>
      </c>
      <c r="AZ778">
        <f t="shared" si="27"/>
        <v>569</v>
      </c>
      <c r="BA778">
        <f t="shared" ca="1" si="33"/>
        <v>59</v>
      </c>
      <c r="BB778">
        <f t="shared" ca="1" si="28"/>
        <v>550</v>
      </c>
      <c r="BC778">
        <f t="shared" si="29"/>
        <v>13</v>
      </c>
      <c r="BD778">
        <f t="shared" si="30"/>
        <v>329</v>
      </c>
      <c r="BE778">
        <f t="shared" ca="1" si="31"/>
        <v>13</v>
      </c>
      <c r="BF778">
        <f t="shared" ca="1" si="32"/>
        <v>329</v>
      </c>
    </row>
    <row r="779" spans="1:58">
      <c r="A779" s="47">
        <v>2012</v>
      </c>
      <c r="B779" s="47">
        <v>5</v>
      </c>
      <c r="C779" s="98">
        <v>40962</v>
      </c>
      <c r="D779">
        <v>12984.69</v>
      </c>
      <c r="E779">
        <v>1365.74</v>
      </c>
      <c r="F779">
        <v>2963.75</v>
      </c>
      <c r="G779">
        <v>9570</v>
      </c>
      <c r="H779">
        <v>5944</v>
      </c>
      <c r="I779">
        <v>6825</v>
      </c>
      <c r="J779">
        <v>0</v>
      </c>
      <c r="K779">
        <v>0</v>
      </c>
      <c r="L779">
        <v>1782</v>
      </c>
      <c r="M779">
        <v>35.414999999999999</v>
      </c>
      <c r="N779">
        <v>1724.5</v>
      </c>
      <c r="O779">
        <v>108.4</v>
      </c>
      <c r="P779">
        <v>639</v>
      </c>
      <c r="Q779">
        <v>1276</v>
      </c>
      <c r="R779">
        <v>12984.69</v>
      </c>
      <c r="S779">
        <v>1365.74</v>
      </c>
      <c r="T779">
        <v>2963.75</v>
      </c>
      <c r="U779">
        <v>18.190000000000001</v>
      </c>
      <c r="V779">
        <v>1.99</v>
      </c>
      <c r="W779">
        <v>0.85</v>
      </c>
      <c r="X779">
        <v>1.33724</v>
      </c>
      <c r="Y779">
        <v>106.81699999999999</v>
      </c>
      <c r="Z779">
        <v>79.891999999999996</v>
      </c>
      <c r="AA779">
        <v>85.518000000000001</v>
      </c>
      <c r="AB779">
        <v>118.16</v>
      </c>
      <c r="AC779">
        <v>731</v>
      </c>
      <c r="AD779">
        <v>0</v>
      </c>
      <c r="AE779">
        <v>0</v>
      </c>
      <c r="AF779">
        <v>0</v>
      </c>
      <c r="AG779">
        <v>0</v>
      </c>
      <c r="AH779">
        <v>0.88</v>
      </c>
      <c r="AI779">
        <v>1.98</v>
      </c>
      <c r="AJ779" s="101">
        <f ca="1">IF(AND(MAX(OFFSET(OFFSET(D778,0,$AJ$6),-$AJ$5,0):OFFSET(D778,0,$AJ$6))&lt;OFFSET(D778,1,$AJ$6)),1,IF(AND(MIN(OFFSET(OFFSET(D778,0,$AJ$6),-$AJ$5,0):OFFSET(D778,0,$AJ$6))&gt;OFFSET(D778,1,$AJ$6)),-1,AJ778))</f>
        <v>1</v>
      </c>
      <c r="AK779" s="101">
        <f ca="1">IF(AND(MAX(OFFSET(U778,-$AK$5,0):U778)&lt;U779),1,IF(AND(MIN(OFFSET(U778,-$AK$5,0):U778)&gt;U779),-1,AK778))</f>
        <v>-1</v>
      </c>
      <c r="AL779" s="101">
        <f ca="1">IF(AND(MAX(OFFSET(AI778,-$AL$5,0):AI778)&lt;AI779),1,IF(AND(MIN(OFFSET(AI778,-$AL$5,0):AI778)&gt;AI779),-1,AL778))</f>
        <v>1</v>
      </c>
      <c r="AM779" s="101">
        <f ca="1">IF(AND(MAX(OFFSET(V778,-$AM$5,0):V778)&lt;V779),1,IF(AND(MIN(OFFSET(V778,-$AM$5,0):V778)&gt;V779),-1,AM778))</f>
        <v>-1</v>
      </c>
      <c r="AN779" s="101">
        <f ca="1">IF(AND(MAX(OFFSET(AA778,-$AN$5,0):AA778)&lt;AA779),1,IF(AND(MIN(OFFSET(AA778,-$AN$5,0):AA778)&gt;AA779),-1,AN778))</f>
        <v>1</v>
      </c>
      <c r="AO779" s="101">
        <f ca="1">IF(AND(MAX(OFFSET(Y778,-$AP$5,0):Y778)&lt;Y779),1,IF(AND(MIN(OFFSET(Y778,-$AP$5,0):Y778)&gt;Y779),-1,AO778))</f>
        <v>1</v>
      </c>
      <c r="AP779" s="101">
        <f ca="1">IF(AND(MAX(OFFSET(Z778,-$AP$5,0):Z778)&lt;Z779),1,IF(AND(MIN(OFFSET(Z778,-$AP$5,0):Z778)&gt;Z779),-1,AP778))</f>
        <v>1</v>
      </c>
      <c r="AQ779" s="1">
        <v>4594</v>
      </c>
      <c r="AR779" s="1">
        <v>4598</v>
      </c>
      <c r="AS779" s="1">
        <v>4573</v>
      </c>
      <c r="AT779" s="1">
        <v>4587</v>
      </c>
      <c r="AU779" s="1">
        <v>4578</v>
      </c>
      <c r="AV779" s="1">
        <v>4618</v>
      </c>
      <c r="AW779" s="1">
        <v>4577</v>
      </c>
      <c r="AX779" s="1">
        <v>4603</v>
      </c>
      <c r="AY779">
        <f t="shared" si="26"/>
        <v>3</v>
      </c>
      <c r="AZ779">
        <f t="shared" si="27"/>
        <v>572</v>
      </c>
      <c r="BA779">
        <f t="shared" ca="1" si="33"/>
        <v>3</v>
      </c>
      <c r="BB779">
        <f t="shared" ca="1" si="28"/>
        <v>553</v>
      </c>
      <c r="BC779">
        <f t="shared" si="29"/>
        <v>-16</v>
      </c>
      <c r="BD779">
        <f t="shared" si="30"/>
        <v>313</v>
      </c>
      <c r="BE779">
        <f t="shared" ca="1" si="31"/>
        <v>-16</v>
      </c>
      <c r="BF779">
        <f t="shared" ca="1" si="32"/>
        <v>313</v>
      </c>
    </row>
    <row r="780" spans="1:58">
      <c r="A780" s="47">
        <v>2012</v>
      </c>
      <c r="B780" s="47">
        <v>6</v>
      </c>
      <c r="C780" s="98">
        <v>40963</v>
      </c>
      <c r="D780">
        <v>12982.95</v>
      </c>
      <c r="E780">
        <v>1367.59</v>
      </c>
      <c r="F780">
        <v>2966.16</v>
      </c>
      <c r="G780">
        <v>9640</v>
      </c>
      <c r="H780">
        <v>5920</v>
      </c>
      <c r="I780">
        <v>6851</v>
      </c>
      <c r="J780">
        <v>0</v>
      </c>
      <c r="K780">
        <v>0</v>
      </c>
      <c r="L780">
        <v>1776.4</v>
      </c>
      <c r="M780">
        <v>35.424999999999997</v>
      </c>
      <c r="N780">
        <v>1715.1</v>
      </c>
      <c r="O780">
        <v>109.77</v>
      </c>
      <c r="P780">
        <v>640</v>
      </c>
      <c r="Q780">
        <v>1279</v>
      </c>
      <c r="R780">
        <v>12982.95</v>
      </c>
      <c r="S780">
        <v>1367.59</v>
      </c>
      <c r="T780">
        <v>2966.16</v>
      </c>
      <c r="U780">
        <v>16.8</v>
      </c>
      <c r="V780">
        <v>1.97</v>
      </c>
      <c r="W780">
        <v>0.87</v>
      </c>
      <c r="X780">
        <v>1.3459700000000001</v>
      </c>
      <c r="Y780">
        <v>108.98</v>
      </c>
      <c r="Z780">
        <v>80.957999999999998</v>
      </c>
      <c r="AA780">
        <v>86.564999999999998</v>
      </c>
      <c r="AB780">
        <v>118.16</v>
      </c>
      <c r="AC780">
        <v>718</v>
      </c>
      <c r="AD780">
        <v>0</v>
      </c>
      <c r="AE780">
        <v>0</v>
      </c>
      <c r="AF780">
        <v>0</v>
      </c>
      <c r="AG780">
        <v>0</v>
      </c>
      <c r="AH780">
        <v>0.89</v>
      </c>
      <c r="AI780">
        <v>1.97</v>
      </c>
      <c r="AJ780" s="101">
        <f ca="1">IF(AND(MAX(OFFSET(OFFSET(D779,0,$AJ$6),-$AJ$5,0):OFFSET(D779,0,$AJ$6))&lt;OFFSET(D779,1,$AJ$6)),1,IF(AND(MIN(OFFSET(OFFSET(D779,0,$AJ$6),-$AJ$5,0):OFFSET(D779,0,$AJ$6))&gt;OFFSET(D779,1,$AJ$6)),-1,AJ779))</f>
        <v>1</v>
      </c>
      <c r="AK780" s="101">
        <f ca="1">IF(AND(MAX(OFFSET(U779,-$AK$5,0):U779)&lt;U780),1,IF(AND(MIN(OFFSET(U779,-$AK$5,0):U779)&gt;U780),-1,AK779))</f>
        <v>-1</v>
      </c>
      <c r="AL780" s="101">
        <f ca="1">IF(AND(MAX(OFFSET(AI779,-$AL$5,0):AI779)&lt;AI780),1,IF(AND(MIN(OFFSET(AI779,-$AL$5,0):AI779)&gt;AI780),-1,AL779))</f>
        <v>1</v>
      </c>
      <c r="AM780" s="101">
        <f ca="1">IF(AND(MAX(OFFSET(V779,-$AM$5,0):V779)&lt;V780),1,IF(AND(MIN(OFFSET(V779,-$AM$5,0):V779)&gt;V780),-1,AM779))</f>
        <v>-1</v>
      </c>
      <c r="AN780" s="101">
        <f ca="1">IF(AND(MAX(OFFSET(AA779,-$AN$5,0):AA779)&lt;AA780),1,IF(AND(MIN(OFFSET(AA779,-$AN$5,0):AA779)&gt;AA780),-1,AN779))</f>
        <v>1</v>
      </c>
      <c r="AO780" s="101">
        <f ca="1">IF(AND(MAX(OFFSET(Y779,-$AP$5,0):Y779)&lt;Y780),1,IF(AND(MIN(OFFSET(Y779,-$AP$5,0):Y779)&gt;Y780),-1,AO779))</f>
        <v>1</v>
      </c>
      <c r="AP780" s="101">
        <f ca="1">IF(AND(MAX(OFFSET(Z779,-$AP$5,0):Z779)&lt;Z780),1,IF(AND(MIN(OFFSET(Z779,-$AP$5,0):Z779)&gt;Z780),-1,AP779))</f>
        <v>1</v>
      </c>
      <c r="AQ780" s="1">
        <v>4581</v>
      </c>
      <c r="AR780" s="1">
        <v>4613</v>
      </c>
      <c r="AS780" s="1">
        <v>4578</v>
      </c>
      <c r="AT780" s="1">
        <v>4599</v>
      </c>
      <c r="AU780" s="1">
        <v>4578</v>
      </c>
      <c r="AV780" s="1">
        <v>4618</v>
      </c>
      <c r="AW780" s="1">
        <v>4577</v>
      </c>
      <c r="AX780" s="1">
        <v>4603</v>
      </c>
      <c r="AY780">
        <f t="shared" si="26"/>
        <v>76</v>
      </c>
      <c r="AZ780">
        <f t="shared" si="27"/>
        <v>648</v>
      </c>
      <c r="BA780">
        <f t="shared" ca="1" si="33"/>
        <v>76</v>
      </c>
      <c r="BB780">
        <f t="shared" ca="1" si="28"/>
        <v>629</v>
      </c>
      <c r="BC780">
        <f t="shared" si="29"/>
        <v>-3</v>
      </c>
      <c r="BD780">
        <f t="shared" si="30"/>
        <v>310</v>
      </c>
      <c r="BE780">
        <f t="shared" ca="1" si="31"/>
        <v>-3</v>
      </c>
      <c r="BF780">
        <f t="shared" ca="1" si="32"/>
        <v>310</v>
      </c>
    </row>
    <row r="781" spans="1:58">
      <c r="A781" s="47">
        <v>2012</v>
      </c>
      <c r="B781" s="47">
        <v>2</v>
      </c>
      <c r="C781" s="98">
        <v>40966</v>
      </c>
      <c r="D781">
        <v>12981.5</v>
      </c>
      <c r="E781">
        <v>1372.18</v>
      </c>
      <c r="F781">
        <v>2986.76</v>
      </c>
      <c r="G781">
        <v>9620</v>
      </c>
      <c r="H781">
        <v>5910</v>
      </c>
      <c r="I781">
        <v>6852</v>
      </c>
      <c r="J781">
        <v>0</v>
      </c>
      <c r="K781">
        <v>0</v>
      </c>
      <c r="L781">
        <v>1768</v>
      </c>
      <c r="M781">
        <v>35.384999999999998</v>
      </c>
      <c r="N781">
        <v>1708.8</v>
      </c>
      <c r="O781">
        <v>107.74</v>
      </c>
      <c r="P781">
        <v>644</v>
      </c>
      <c r="Q781">
        <v>1293</v>
      </c>
      <c r="R781">
        <v>12981.5</v>
      </c>
      <c r="S781">
        <v>1372.18</v>
      </c>
      <c r="T781">
        <v>2986.76</v>
      </c>
      <c r="U781">
        <v>17.309999999999999</v>
      </c>
      <c r="V781">
        <v>1.96</v>
      </c>
      <c r="W781">
        <v>0.87</v>
      </c>
      <c r="X781">
        <v>1.3398300000000001</v>
      </c>
      <c r="Y781">
        <v>107.922</v>
      </c>
      <c r="Z781">
        <v>80.536000000000001</v>
      </c>
      <c r="AA781">
        <v>86.638000000000005</v>
      </c>
      <c r="AB781">
        <v>118.16</v>
      </c>
      <c r="AC781">
        <v>718</v>
      </c>
      <c r="AD781">
        <v>0</v>
      </c>
      <c r="AE781">
        <v>0</v>
      </c>
      <c r="AF781">
        <v>0</v>
      </c>
      <c r="AG781">
        <v>0</v>
      </c>
      <c r="AH781">
        <v>0.84</v>
      </c>
      <c r="AI781">
        <v>1.92</v>
      </c>
      <c r="AJ781" s="101">
        <f ca="1">IF(AND(MAX(OFFSET(OFFSET(D780,0,$AJ$6),-$AJ$5,0):OFFSET(D780,0,$AJ$6))&lt;OFFSET(D780,1,$AJ$6)),1,IF(AND(MIN(OFFSET(OFFSET(D780,0,$AJ$6),-$AJ$5,0):OFFSET(D780,0,$AJ$6))&gt;OFFSET(D780,1,$AJ$6)),-1,AJ780))</f>
        <v>1</v>
      </c>
      <c r="AK781" s="101">
        <f ca="1">IF(AND(MAX(OFFSET(U780,-$AK$5,0):U780)&lt;U781),1,IF(AND(MIN(OFFSET(U780,-$AK$5,0):U780)&gt;U781),-1,AK780))</f>
        <v>-1</v>
      </c>
      <c r="AL781" s="101">
        <f ca="1">IF(AND(MAX(OFFSET(AI780,-$AL$5,0):AI780)&lt;AI781),1,IF(AND(MIN(OFFSET(AI780,-$AL$5,0):AI780)&gt;AI781),-1,AL780))</f>
        <v>1</v>
      </c>
      <c r="AM781" s="101">
        <f ca="1">IF(AND(MAX(OFFSET(V780,-$AM$5,0):V780)&lt;V781),1,IF(AND(MIN(OFFSET(V780,-$AM$5,0):V780)&gt;V781),-1,AM780))</f>
        <v>-1</v>
      </c>
      <c r="AN781" s="101">
        <f ca="1">IF(AND(MAX(OFFSET(AA780,-$AN$5,0):AA780)&lt;AA781),1,IF(AND(MIN(OFFSET(AA780,-$AN$5,0):AA780)&gt;AA781),-1,AN780))</f>
        <v>1</v>
      </c>
      <c r="AO781" s="101">
        <f ca="1">IF(AND(MAX(OFFSET(Y780,-$AP$5,0):Y780)&lt;Y781),1,IF(AND(MIN(OFFSET(Y780,-$AP$5,0):Y780)&gt;Y781),-1,AO780))</f>
        <v>1</v>
      </c>
      <c r="AP781" s="101">
        <f ca="1">IF(AND(MAX(OFFSET(Z780,-$AP$5,0):Z780)&lt;Z781),1,IF(AND(MIN(OFFSET(Z780,-$AP$5,0):Z780)&gt;Z781),-1,AP780))</f>
        <v>1</v>
      </c>
      <c r="AQ781" s="1">
        <v>4654</v>
      </c>
      <c r="AR781" s="1">
        <v>4654</v>
      </c>
      <c r="AS781" s="1">
        <v>4631</v>
      </c>
      <c r="AT781" s="1">
        <v>4637</v>
      </c>
      <c r="AU781" s="1">
        <v>4633</v>
      </c>
      <c r="AV781" s="1">
        <v>4633</v>
      </c>
      <c r="AW781" s="1">
        <v>4569</v>
      </c>
      <c r="AX781" s="1">
        <v>4590</v>
      </c>
      <c r="AY781">
        <f t="shared" si="26"/>
        <v>-51</v>
      </c>
      <c r="AZ781">
        <f t="shared" si="27"/>
        <v>597</v>
      </c>
      <c r="BA781">
        <f t="shared" ca="1" si="33"/>
        <v>-51</v>
      </c>
      <c r="BB781">
        <f t="shared" ca="1" si="28"/>
        <v>578</v>
      </c>
      <c r="BC781">
        <f t="shared" si="29"/>
        <v>-21</v>
      </c>
      <c r="BD781">
        <f t="shared" si="30"/>
        <v>289</v>
      </c>
      <c r="BE781">
        <f t="shared" ca="1" si="31"/>
        <v>-21</v>
      </c>
      <c r="BF781">
        <f t="shared" ca="1" si="32"/>
        <v>289</v>
      </c>
    </row>
    <row r="782" spans="1:58">
      <c r="A782" s="47">
        <v>2012</v>
      </c>
      <c r="B782" s="47">
        <v>3</v>
      </c>
      <c r="C782" s="98">
        <v>40967</v>
      </c>
      <c r="D782">
        <v>13005.12</v>
      </c>
      <c r="E782">
        <v>1365.68</v>
      </c>
      <c r="F782">
        <v>2966.89</v>
      </c>
      <c r="G782">
        <v>9760</v>
      </c>
      <c r="H782">
        <v>5933</v>
      </c>
      <c r="I782">
        <v>6883</v>
      </c>
      <c r="J782">
        <v>0</v>
      </c>
      <c r="K782">
        <v>0</v>
      </c>
      <c r="L782">
        <v>1787.1</v>
      </c>
      <c r="M782">
        <v>36.984999999999999</v>
      </c>
      <c r="N782">
        <v>1721</v>
      </c>
      <c r="O782">
        <v>106.45</v>
      </c>
      <c r="P782">
        <v>653</v>
      </c>
      <c r="Q782">
        <v>1305</v>
      </c>
      <c r="R782">
        <v>13005.12</v>
      </c>
      <c r="S782">
        <v>1365.68</v>
      </c>
      <c r="T782">
        <v>2966.89</v>
      </c>
      <c r="U782">
        <v>18.190000000000001</v>
      </c>
      <c r="V782">
        <v>1.91</v>
      </c>
      <c r="W782">
        <v>0.83</v>
      </c>
      <c r="X782">
        <v>1.3458699999999999</v>
      </c>
      <c r="Y782">
        <v>108.312</v>
      </c>
      <c r="Z782">
        <v>80.462999999999994</v>
      </c>
      <c r="AA782">
        <v>86.659000000000006</v>
      </c>
      <c r="AB782">
        <v>121.66</v>
      </c>
      <c r="AC782">
        <v>730</v>
      </c>
      <c r="AD782">
        <v>0</v>
      </c>
      <c r="AE782">
        <v>0</v>
      </c>
      <c r="AF782">
        <v>0</v>
      </c>
      <c r="AG782">
        <v>0</v>
      </c>
      <c r="AH782">
        <v>0.83</v>
      </c>
      <c r="AI782">
        <v>1.92</v>
      </c>
      <c r="AJ782" s="101">
        <f ca="1">IF(AND(MAX(OFFSET(OFFSET(D781,0,$AJ$6),-$AJ$5,0):OFFSET(D781,0,$AJ$6))&lt;OFFSET(D781,1,$AJ$6)),1,IF(AND(MIN(OFFSET(OFFSET(D781,0,$AJ$6),-$AJ$5,0):OFFSET(D781,0,$AJ$6))&gt;OFFSET(D781,1,$AJ$6)),-1,AJ781))</f>
        <v>1</v>
      </c>
      <c r="AK782" s="101">
        <f ca="1">IF(AND(MAX(OFFSET(U781,-$AK$5,0):U781)&lt;U782),1,IF(AND(MIN(OFFSET(U781,-$AK$5,0):U781)&gt;U782),-1,AK781))</f>
        <v>1</v>
      </c>
      <c r="AL782" s="101">
        <f ca="1">IF(AND(MAX(OFFSET(AI781,-$AL$5,0):AI781)&lt;AI782),1,IF(AND(MIN(OFFSET(AI781,-$AL$5,0):AI781)&gt;AI782),-1,AL781))</f>
        <v>1</v>
      </c>
      <c r="AM782" s="101">
        <f ca="1">IF(AND(MAX(OFFSET(V781,-$AM$5,0):V781)&lt;V782),1,IF(AND(MIN(OFFSET(V781,-$AM$5,0):V781)&gt;V782),-1,AM781))</f>
        <v>-1</v>
      </c>
      <c r="AN782" s="101">
        <f ca="1">IF(AND(MAX(OFFSET(AA781,-$AN$5,0):AA781)&lt;AA782),1,IF(AND(MIN(OFFSET(AA781,-$AN$5,0):AA781)&gt;AA782),-1,AN781))</f>
        <v>1</v>
      </c>
      <c r="AO782" s="101">
        <f ca="1">IF(AND(MAX(OFFSET(Y781,-$AP$5,0):Y781)&lt;Y782),1,IF(AND(MIN(OFFSET(Y781,-$AP$5,0):Y781)&gt;Y782),-1,AO781))</f>
        <v>1</v>
      </c>
      <c r="AP782" s="101">
        <f ca="1">IF(AND(MAX(OFFSET(Z781,-$AP$5,0):Z781)&lt;Z782),1,IF(AND(MIN(OFFSET(Z781,-$AP$5,0):Z781)&gt;Z782),-1,AP781))</f>
        <v>1</v>
      </c>
      <c r="AQ782" s="1">
        <v>4582</v>
      </c>
      <c r="AR782" s="1">
        <v>4609</v>
      </c>
      <c r="AS782" s="1">
        <v>4556</v>
      </c>
      <c r="AT782" s="1">
        <v>4607</v>
      </c>
      <c r="AU782" s="1">
        <v>4615</v>
      </c>
      <c r="AV782" s="1">
        <v>4644</v>
      </c>
      <c r="AW782" s="1">
        <v>4601</v>
      </c>
      <c r="AX782" s="1">
        <v>4622</v>
      </c>
      <c r="AY782">
        <f t="shared" ref="AY782:AY845" si="34">AQ783-AU782</f>
        <v>20</v>
      </c>
      <c r="AZ782">
        <f t="shared" ref="AZ782:AZ845" si="35">SUM(AY782,AZ781)</f>
        <v>617</v>
      </c>
      <c r="BA782">
        <f t="shared" ca="1" si="33"/>
        <v>20</v>
      </c>
      <c r="BB782">
        <f t="shared" ref="BB782:BB845" ca="1" si="36">SUM(BA782,BB781)</f>
        <v>598</v>
      </c>
      <c r="BC782">
        <f t="shared" ref="BC782:BC845" si="37">AU782-AQ782</f>
        <v>33</v>
      </c>
      <c r="BD782">
        <f t="shared" ref="BD782:BD845" si="38">SUM(BC782,BD781)</f>
        <v>322</v>
      </c>
      <c r="BE782">
        <f t="shared" ref="BE782:BE845" ca="1" si="39">IF(AJ781=1,BC782,"")</f>
        <v>33</v>
      </c>
      <c r="BF782">
        <f t="shared" ref="BF782:BF845" ca="1" si="40">SUM(BE782,BF781)</f>
        <v>322</v>
      </c>
    </row>
    <row r="783" spans="1:58">
      <c r="A783" s="47">
        <v>2012</v>
      </c>
      <c r="B783" s="47">
        <v>4</v>
      </c>
      <c r="C783" s="98">
        <v>40968</v>
      </c>
      <c r="D783">
        <v>12952.07</v>
      </c>
      <c r="E783">
        <v>1374.09</v>
      </c>
      <c r="F783">
        <v>2988.97</v>
      </c>
      <c r="G783">
        <v>9710</v>
      </c>
      <c r="H783">
        <v>5866</v>
      </c>
      <c r="I783">
        <v>6857</v>
      </c>
      <c r="J783">
        <v>0</v>
      </c>
      <c r="K783">
        <v>0</v>
      </c>
      <c r="L783">
        <v>1697.3</v>
      </c>
      <c r="M783">
        <v>34.505000000000003</v>
      </c>
      <c r="N783">
        <v>1680</v>
      </c>
      <c r="O783">
        <v>106.88</v>
      </c>
      <c r="P783">
        <v>656</v>
      </c>
      <c r="Q783">
        <v>1313</v>
      </c>
      <c r="R783">
        <v>12952.07</v>
      </c>
      <c r="S783">
        <v>1374.09</v>
      </c>
      <c r="T783">
        <v>2988.97</v>
      </c>
      <c r="U783">
        <v>17.96</v>
      </c>
      <c r="V783">
        <v>1.89</v>
      </c>
      <c r="W783">
        <v>0.82</v>
      </c>
      <c r="X783">
        <v>1.3324800000000001</v>
      </c>
      <c r="Y783">
        <v>108.32</v>
      </c>
      <c r="Z783">
        <v>81.278999999999996</v>
      </c>
      <c r="AA783">
        <v>87.248999999999995</v>
      </c>
      <c r="AB783">
        <v>122.89</v>
      </c>
      <c r="AC783">
        <v>738</v>
      </c>
      <c r="AD783">
        <v>0</v>
      </c>
      <c r="AE783">
        <v>0</v>
      </c>
      <c r="AF783">
        <v>0</v>
      </c>
      <c r="AG783">
        <v>0</v>
      </c>
      <c r="AH783">
        <v>0.87</v>
      </c>
      <c r="AI783">
        <v>1.97</v>
      </c>
      <c r="AJ783" s="101">
        <f ca="1">IF(AND(MAX(OFFSET(OFFSET(D782,0,$AJ$6),-$AJ$5,0):OFFSET(D782,0,$AJ$6))&lt;OFFSET(D782,1,$AJ$6)),1,IF(AND(MIN(OFFSET(OFFSET(D782,0,$AJ$6),-$AJ$5,0):OFFSET(D782,0,$AJ$6))&gt;OFFSET(D782,1,$AJ$6)),-1,AJ782))</f>
        <v>1</v>
      </c>
      <c r="AK783" s="101">
        <f ca="1">IF(AND(MAX(OFFSET(U782,-$AK$5,0):U782)&lt;U783),1,IF(AND(MIN(OFFSET(U782,-$AK$5,0):U782)&gt;U783),-1,AK782))</f>
        <v>1</v>
      </c>
      <c r="AL783" s="101">
        <f ca="1">IF(AND(MAX(OFFSET(AI782,-$AL$5,0):AI782)&lt;AI783),1,IF(AND(MIN(OFFSET(AI782,-$AL$5,0):AI782)&gt;AI783),-1,AL782))</f>
        <v>1</v>
      </c>
      <c r="AM783" s="101">
        <f ca="1">IF(AND(MAX(OFFSET(V782,-$AM$5,0):V782)&lt;V783),1,IF(AND(MIN(OFFSET(V782,-$AM$5,0):V782)&gt;V783),-1,AM782))</f>
        <v>-1</v>
      </c>
      <c r="AN783" s="101">
        <f ca="1">IF(AND(MAX(OFFSET(AA782,-$AN$5,0):AA782)&lt;AA783),1,IF(AND(MIN(OFFSET(AA782,-$AN$5,0):AA782)&gt;AA783),-1,AN782))</f>
        <v>1</v>
      </c>
      <c r="AO783" s="101">
        <f ca="1">IF(AND(MAX(OFFSET(Y782,-$AP$5,0):Y782)&lt;Y783),1,IF(AND(MIN(OFFSET(Y782,-$AP$5,0):Y782)&gt;Y783),-1,AO782))</f>
        <v>1</v>
      </c>
      <c r="AP783" s="101">
        <f ca="1">IF(AND(MAX(OFFSET(Z782,-$AP$5,0):Z782)&lt;Z783),1,IF(AND(MIN(OFFSET(Z782,-$AP$5,0):Z782)&gt;Z783),-1,AP782))</f>
        <v>1</v>
      </c>
      <c r="AQ783" s="1">
        <v>4635</v>
      </c>
      <c r="AR783" s="1">
        <v>4646</v>
      </c>
      <c r="AS783" s="1">
        <v>4625</v>
      </c>
      <c r="AT783" s="1">
        <v>4630</v>
      </c>
      <c r="AU783" s="1">
        <v>4639</v>
      </c>
      <c r="AV783" s="1">
        <v>4650</v>
      </c>
      <c r="AW783" s="1">
        <v>4452</v>
      </c>
      <c r="AX783" s="1">
        <v>4478</v>
      </c>
      <c r="AY783">
        <f t="shared" si="34"/>
        <v>-174</v>
      </c>
      <c r="AZ783">
        <f t="shared" si="35"/>
        <v>443</v>
      </c>
      <c r="BA783">
        <f t="shared" ca="1" si="33"/>
        <v>-174</v>
      </c>
      <c r="BB783">
        <f t="shared" ca="1" si="36"/>
        <v>424</v>
      </c>
      <c r="BC783">
        <f t="shared" si="37"/>
        <v>4</v>
      </c>
      <c r="BD783">
        <f t="shared" si="38"/>
        <v>326</v>
      </c>
      <c r="BE783">
        <f t="shared" ca="1" si="39"/>
        <v>4</v>
      </c>
      <c r="BF783">
        <f t="shared" ca="1" si="40"/>
        <v>326</v>
      </c>
    </row>
    <row r="784" spans="1:58">
      <c r="A784" s="47">
        <v>2012</v>
      </c>
      <c r="B784" s="47">
        <v>5</v>
      </c>
      <c r="C784" s="98">
        <v>40969</v>
      </c>
      <c r="D784">
        <v>12980.29</v>
      </c>
      <c r="E784">
        <v>1369.63</v>
      </c>
      <c r="F784">
        <v>2976.19</v>
      </c>
      <c r="G784">
        <v>9710</v>
      </c>
      <c r="H784">
        <v>5940</v>
      </c>
      <c r="I784">
        <v>6952</v>
      </c>
      <c r="J784">
        <v>0</v>
      </c>
      <c r="K784">
        <v>0</v>
      </c>
      <c r="L784">
        <v>1717.9</v>
      </c>
      <c r="M784">
        <v>35.494999999999997</v>
      </c>
      <c r="N784">
        <v>1702.6</v>
      </c>
      <c r="O784">
        <v>108.76</v>
      </c>
      <c r="P784">
        <v>653</v>
      </c>
      <c r="Q784">
        <v>1316</v>
      </c>
      <c r="R784">
        <v>12980.29</v>
      </c>
      <c r="S784">
        <v>1369.63</v>
      </c>
      <c r="T784">
        <v>2976.19</v>
      </c>
      <c r="U784">
        <v>18.43</v>
      </c>
      <c r="V784">
        <v>1.91</v>
      </c>
      <c r="W784">
        <v>0.82</v>
      </c>
      <c r="X784">
        <v>1.3306</v>
      </c>
      <c r="Y784">
        <v>107.929</v>
      </c>
      <c r="Z784">
        <v>81.102000000000004</v>
      </c>
      <c r="AA784">
        <v>87.525999999999996</v>
      </c>
      <c r="AB784">
        <v>126.43</v>
      </c>
      <c r="AC784">
        <v>750</v>
      </c>
      <c r="AD784">
        <v>0</v>
      </c>
      <c r="AE784">
        <v>0</v>
      </c>
      <c r="AF784">
        <v>0</v>
      </c>
      <c r="AG784">
        <v>0</v>
      </c>
      <c r="AH784">
        <v>0.89</v>
      </c>
      <c r="AI784">
        <v>2.0299999999999998</v>
      </c>
      <c r="AJ784" s="101">
        <f ca="1">IF(AND(MAX(OFFSET(OFFSET(D783,0,$AJ$6),-$AJ$5,0):OFFSET(D783,0,$AJ$6))&lt;OFFSET(D783,1,$AJ$6)),1,IF(AND(MIN(OFFSET(OFFSET(D783,0,$AJ$6),-$AJ$5,0):OFFSET(D783,0,$AJ$6))&gt;OFFSET(D783,1,$AJ$6)),-1,AJ783))</f>
        <v>1</v>
      </c>
      <c r="AK784" s="101">
        <f ca="1">IF(AND(MAX(OFFSET(U783,-$AK$5,0):U783)&lt;U784),1,IF(AND(MIN(OFFSET(U783,-$AK$5,0):U783)&gt;U784),-1,AK783))</f>
        <v>1</v>
      </c>
      <c r="AL784" s="101">
        <f ca="1">IF(AND(MAX(OFFSET(AI783,-$AL$5,0):AI783)&lt;AI784),1,IF(AND(MIN(OFFSET(AI783,-$AL$5,0):AI783)&gt;AI784),-1,AL783))</f>
        <v>1</v>
      </c>
      <c r="AM784" s="101">
        <f ca="1">IF(AND(MAX(OFFSET(V783,-$AM$5,0):V783)&lt;V784),1,IF(AND(MIN(OFFSET(V783,-$AM$5,0):V783)&gt;V784),-1,AM783))</f>
        <v>-1</v>
      </c>
      <c r="AN784" s="101">
        <f ca="1">IF(AND(MAX(OFFSET(AA783,-$AN$5,0):AA783)&lt;AA784),1,IF(AND(MIN(OFFSET(AA783,-$AN$5,0):AA783)&gt;AA784),-1,AN783))</f>
        <v>1</v>
      </c>
      <c r="AO784" s="101">
        <f ca="1">IF(AND(MAX(OFFSET(Y783,-$AP$5,0):Y783)&lt;Y784),1,IF(AND(MIN(OFFSET(Y783,-$AP$5,0):Y783)&gt;Y784),-1,AO783))</f>
        <v>1</v>
      </c>
      <c r="AP784" s="101">
        <f ca="1">IF(AND(MAX(OFFSET(Z783,-$AP$5,0):Z783)&lt;Z784),1,IF(AND(MIN(OFFSET(Z783,-$AP$5,0):Z783)&gt;Z784),-1,AP783))</f>
        <v>1</v>
      </c>
      <c r="AQ784" s="1">
        <v>4465</v>
      </c>
      <c r="AR784" s="1">
        <v>4510</v>
      </c>
      <c r="AS784" s="1">
        <v>4463</v>
      </c>
      <c r="AT784" s="1">
        <v>4488</v>
      </c>
      <c r="AU784" s="1">
        <v>4492</v>
      </c>
      <c r="AV784" s="1">
        <v>4513</v>
      </c>
      <c r="AW784" s="1">
        <v>4460</v>
      </c>
      <c r="AX784" s="1">
        <v>4505</v>
      </c>
      <c r="AY784">
        <f t="shared" si="34"/>
        <v>8</v>
      </c>
      <c r="AZ784">
        <f t="shared" si="35"/>
        <v>451</v>
      </c>
      <c r="BA784">
        <f t="shared" ca="1" si="33"/>
        <v>8</v>
      </c>
      <c r="BB784">
        <f t="shared" ca="1" si="36"/>
        <v>432</v>
      </c>
      <c r="BC784">
        <f t="shared" si="37"/>
        <v>27</v>
      </c>
      <c r="BD784">
        <f t="shared" si="38"/>
        <v>353</v>
      </c>
      <c r="BE784">
        <f t="shared" ca="1" si="39"/>
        <v>27</v>
      </c>
      <c r="BF784">
        <f t="shared" ca="1" si="40"/>
        <v>353</v>
      </c>
    </row>
    <row r="785" spans="1:58">
      <c r="A785" s="47">
        <v>2012</v>
      </c>
      <c r="B785" s="47">
        <v>6</v>
      </c>
      <c r="C785" s="98">
        <v>40970</v>
      </c>
      <c r="D785">
        <v>12977.57</v>
      </c>
      <c r="E785">
        <v>1364.33</v>
      </c>
      <c r="F785">
        <v>2950.48</v>
      </c>
      <c r="G785">
        <v>9760</v>
      </c>
      <c r="H785">
        <v>5908</v>
      </c>
      <c r="I785">
        <v>6922</v>
      </c>
      <c r="J785">
        <v>0</v>
      </c>
      <c r="K785">
        <v>0</v>
      </c>
      <c r="L785">
        <v>1709.8</v>
      </c>
      <c r="M785">
        <v>34.734999999999999</v>
      </c>
      <c r="N785">
        <v>1691.7</v>
      </c>
      <c r="O785">
        <v>106.7</v>
      </c>
      <c r="P785">
        <v>655</v>
      </c>
      <c r="Q785">
        <v>1333</v>
      </c>
      <c r="R785">
        <v>12977.57</v>
      </c>
      <c r="S785">
        <v>1364.33</v>
      </c>
      <c r="T785">
        <v>2950.48</v>
      </c>
      <c r="U785">
        <v>17.260000000000002</v>
      </c>
      <c r="V785">
        <v>2.0099999999999998</v>
      </c>
      <c r="W785">
        <v>0.89</v>
      </c>
      <c r="X785">
        <v>1.32029</v>
      </c>
      <c r="Y785">
        <v>107.992</v>
      </c>
      <c r="Z785">
        <v>81.795000000000002</v>
      </c>
      <c r="AA785">
        <v>87.759</v>
      </c>
      <c r="AB785">
        <v>123.65</v>
      </c>
      <c r="AC785">
        <v>771</v>
      </c>
      <c r="AD785">
        <v>0</v>
      </c>
      <c r="AE785">
        <v>0</v>
      </c>
      <c r="AF785">
        <v>0</v>
      </c>
      <c r="AG785">
        <v>0</v>
      </c>
      <c r="AH785">
        <v>0.84</v>
      </c>
      <c r="AI785">
        <v>1.98</v>
      </c>
      <c r="AJ785" s="101">
        <f ca="1">IF(AND(MAX(OFFSET(OFFSET(D784,0,$AJ$6),-$AJ$5,0):OFFSET(D784,0,$AJ$6))&lt;OFFSET(D784,1,$AJ$6)),1,IF(AND(MIN(OFFSET(OFFSET(D784,0,$AJ$6),-$AJ$5,0):OFFSET(D784,0,$AJ$6))&gt;OFFSET(D784,1,$AJ$6)),-1,AJ784))</f>
        <v>1</v>
      </c>
      <c r="AK785" s="101">
        <f ca="1">IF(AND(MAX(OFFSET(U784,-$AK$5,0):U784)&lt;U785),1,IF(AND(MIN(OFFSET(U784,-$AK$5,0):U784)&gt;U785),-1,AK784))</f>
        <v>-1</v>
      </c>
      <c r="AL785" s="101">
        <f ca="1">IF(AND(MAX(OFFSET(AI784,-$AL$5,0):AI784)&lt;AI785),1,IF(AND(MIN(OFFSET(AI784,-$AL$5,0):AI784)&gt;AI785),-1,AL784))</f>
        <v>1</v>
      </c>
      <c r="AM785" s="101">
        <f ca="1">IF(AND(MAX(OFFSET(V784,-$AM$5,0):V784)&lt;V785),1,IF(AND(MIN(OFFSET(V784,-$AM$5,0):V784)&gt;V785),-1,AM784))</f>
        <v>-1</v>
      </c>
      <c r="AN785" s="101">
        <f ca="1">IF(AND(MAX(OFFSET(AA784,-$AN$5,0):AA784)&lt;AA785),1,IF(AND(MIN(OFFSET(AA784,-$AN$5,0):AA784)&gt;AA785),-1,AN784))</f>
        <v>1</v>
      </c>
      <c r="AO785" s="101">
        <f ca="1">IF(AND(MAX(OFFSET(Y784,-$AP$5,0):Y784)&lt;Y785),1,IF(AND(MIN(OFFSET(Y784,-$AP$5,0):Y784)&gt;Y785),-1,AO784))</f>
        <v>1</v>
      </c>
      <c r="AP785" s="101">
        <f ca="1">IF(AND(MAX(OFFSET(Z784,-$AP$5,0):Z784)&lt;Z785),1,IF(AND(MIN(OFFSET(Z784,-$AP$5,0):Z784)&gt;Z785),-1,AP784))</f>
        <v>1</v>
      </c>
      <c r="AQ785" s="1">
        <v>4500</v>
      </c>
      <c r="AR785" s="1">
        <v>4527</v>
      </c>
      <c r="AS785" s="1">
        <v>4498</v>
      </c>
      <c r="AT785" s="1">
        <v>4520</v>
      </c>
      <c r="AU785" s="1">
        <v>4520</v>
      </c>
      <c r="AV785" s="1">
        <v>4520</v>
      </c>
      <c r="AW785" s="1">
        <v>4486</v>
      </c>
      <c r="AX785" s="1">
        <v>4505</v>
      </c>
      <c r="AY785">
        <f t="shared" si="34"/>
        <v>-12</v>
      </c>
      <c r="AZ785">
        <f t="shared" si="35"/>
        <v>439</v>
      </c>
      <c r="BA785">
        <f t="shared" ref="BA785:BA848" ca="1" si="41">IF(AJ784=1,AY785,"")</f>
        <v>-12</v>
      </c>
      <c r="BB785">
        <f t="shared" ca="1" si="36"/>
        <v>420</v>
      </c>
      <c r="BC785">
        <f t="shared" si="37"/>
        <v>20</v>
      </c>
      <c r="BD785">
        <f t="shared" si="38"/>
        <v>373</v>
      </c>
      <c r="BE785">
        <f t="shared" ca="1" si="39"/>
        <v>20</v>
      </c>
      <c r="BF785">
        <f t="shared" ca="1" si="40"/>
        <v>373</v>
      </c>
    </row>
    <row r="786" spans="1:58">
      <c r="A786" s="47">
        <v>2012</v>
      </c>
      <c r="B786" s="47">
        <v>2</v>
      </c>
      <c r="C786" s="98">
        <v>40973</v>
      </c>
      <c r="D786">
        <v>12962.8</v>
      </c>
      <c r="E786">
        <v>1343.36</v>
      </c>
      <c r="F786">
        <v>2910.32</v>
      </c>
      <c r="G786">
        <v>9680</v>
      </c>
      <c r="H786">
        <v>5884</v>
      </c>
      <c r="I786">
        <v>6883</v>
      </c>
      <c r="J786">
        <v>0</v>
      </c>
      <c r="K786">
        <v>0</v>
      </c>
      <c r="L786">
        <v>1706.9</v>
      </c>
      <c r="M786">
        <v>33.954999999999998</v>
      </c>
      <c r="N786">
        <v>1663.2</v>
      </c>
      <c r="O786">
        <v>107.08</v>
      </c>
      <c r="P786">
        <v>660</v>
      </c>
      <c r="Q786">
        <v>1325</v>
      </c>
      <c r="R786">
        <v>12962.8</v>
      </c>
      <c r="S786">
        <v>1343.36</v>
      </c>
      <c r="T786">
        <v>2910.32</v>
      </c>
      <c r="U786">
        <v>17.29</v>
      </c>
      <c r="V786">
        <v>1.97</v>
      </c>
      <c r="W786">
        <v>0.83</v>
      </c>
      <c r="X786">
        <v>1.32209</v>
      </c>
      <c r="Y786">
        <v>107.681</v>
      </c>
      <c r="Z786">
        <v>81.438999999999993</v>
      </c>
      <c r="AA786">
        <v>86.89</v>
      </c>
      <c r="AB786">
        <v>124.1</v>
      </c>
      <c r="AC786">
        <v>771</v>
      </c>
      <c r="AD786">
        <v>0</v>
      </c>
      <c r="AE786">
        <v>0</v>
      </c>
      <c r="AF786">
        <v>0</v>
      </c>
      <c r="AG786">
        <v>0</v>
      </c>
      <c r="AH786">
        <v>0.87</v>
      </c>
      <c r="AI786">
        <v>2</v>
      </c>
      <c r="AJ786" s="101">
        <f ca="1">IF(AND(MAX(OFFSET(OFFSET(D785,0,$AJ$6),-$AJ$5,0):OFFSET(D785,0,$AJ$6))&lt;OFFSET(D785,1,$AJ$6)),1,IF(AND(MIN(OFFSET(OFFSET(D785,0,$AJ$6),-$AJ$5,0):OFFSET(D785,0,$AJ$6))&gt;OFFSET(D785,1,$AJ$6)),-1,AJ785))</f>
        <v>1</v>
      </c>
      <c r="AK786" s="101">
        <f ca="1">IF(AND(MAX(OFFSET(U785,-$AK$5,0):U785)&lt;U786),1,IF(AND(MIN(OFFSET(U785,-$AK$5,0):U785)&gt;U786),-1,AK785))</f>
        <v>-1</v>
      </c>
      <c r="AL786" s="101">
        <f ca="1">IF(AND(MAX(OFFSET(AI785,-$AL$5,0):AI785)&lt;AI786),1,IF(AND(MIN(OFFSET(AI785,-$AL$5,0):AI785)&gt;AI786),-1,AL785))</f>
        <v>1</v>
      </c>
      <c r="AM786" s="101">
        <f ca="1">IF(AND(MAX(OFFSET(V785,-$AM$5,0):V785)&lt;V786),1,IF(AND(MIN(OFFSET(V785,-$AM$5,0):V785)&gt;V786),-1,AM785))</f>
        <v>-1</v>
      </c>
      <c r="AN786" s="101">
        <f ca="1">IF(AND(MAX(OFFSET(AA785,-$AN$5,0):AA785)&lt;AA786),1,IF(AND(MIN(OFFSET(AA785,-$AN$5,0):AA785)&gt;AA786),-1,AN785))</f>
        <v>1</v>
      </c>
      <c r="AO786" s="101">
        <f ca="1">IF(AND(MAX(OFFSET(Y785,-$AP$5,0):Y785)&lt;Y786),1,IF(AND(MIN(OFFSET(Y785,-$AP$5,0):Y785)&gt;Y786),-1,AO785))</f>
        <v>1</v>
      </c>
      <c r="AP786" s="101">
        <f ca="1">IF(AND(MAX(OFFSET(Z785,-$AP$5,0):Z785)&lt;Z786),1,IF(AND(MIN(OFFSET(Z785,-$AP$5,0):Z785)&gt;Z786),-1,AP785))</f>
        <v>1</v>
      </c>
      <c r="AQ786" s="1">
        <v>4508</v>
      </c>
      <c r="AR786" s="1">
        <v>4521</v>
      </c>
      <c r="AS786" s="1">
        <v>4476</v>
      </c>
      <c r="AT786" s="1">
        <v>4485</v>
      </c>
      <c r="AU786" s="1">
        <v>4474</v>
      </c>
      <c r="AV786" s="1">
        <v>4493</v>
      </c>
      <c r="AW786" s="1">
        <v>4436</v>
      </c>
      <c r="AX786" s="1">
        <v>4468</v>
      </c>
      <c r="AY786">
        <f t="shared" si="34"/>
        <v>7</v>
      </c>
      <c r="AZ786">
        <f t="shared" si="35"/>
        <v>446</v>
      </c>
      <c r="BA786">
        <f t="shared" ca="1" si="41"/>
        <v>7</v>
      </c>
      <c r="BB786">
        <f t="shared" ca="1" si="36"/>
        <v>427</v>
      </c>
      <c r="BC786">
        <f t="shared" si="37"/>
        <v>-34</v>
      </c>
      <c r="BD786">
        <f t="shared" si="38"/>
        <v>339</v>
      </c>
      <c r="BE786">
        <f t="shared" ca="1" si="39"/>
        <v>-34</v>
      </c>
      <c r="BF786">
        <f t="shared" ca="1" si="40"/>
        <v>339</v>
      </c>
    </row>
    <row r="787" spans="1:58">
      <c r="A787" s="47">
        <v>2012</v>
      </c>
      <c r="B787" s="47">
        <v>3</v>
      </c>
      <c r="C787" s="98">
        <v>40974</v>
      </c>
      <c r="D787">
        <v>12759.15</v>
      </c>
      <c r="E787">
        <v>1352.63</v>
      </c>
      <c r="F787">
        <v>2935.69</v>
      </c>
      <c r="G787">
        <v>9650</v>
      </c>
      <c r="H787">
        <v>5745</v>
      </c>
      <c r="I787">
        <v>6619</v>
      </c>
      <c r="J787">
        <v>0</v>
      </c>
      <c r="K787">
        <v>0</v>
      </c>
      <c r="L787">
        <v>1674.5</v>
      </c>
      <c r="M787">
        <v>32.914999999999999</v>
      </c>
      <c r="N787">
        <v>1614.5</v>
      </c>
      <c r="O787">
        <v>104.85</v>
      </c>
      <c r="P787">
        <v>654</v>
      </c>
      <c r="Q787">
        <v>1335</v>
      </c>
      <c r="R787">
        <v>12759.15</v>
      </c>
      <c r="S787">
        <v>1352.63</v>
      </c>
      <c r="T787">
        <v>2935.69</v>
      </c>
      <c r="U787">
        <v>18.05</v>
      </c>
      <c r="V787">
        <v>1.97</v>
      </c>
      <c r="W787">
        <v>0.84</v>
      </c>
      <c r="X787">
        <v>1.31111</v>
      </c>
      <c r="Y787">
        <v>106.04600000000001</v>
      </c>
      <c r="Z787">
        <v>80.861999999999995</v>
      </c>
      <c r="AA787">
        <v>85.363</v>
      </c>
      <c r="AB787">
        <v>122.27</v>
      </c>
      <c r="AC787">
        <v>782</v>
      </c>
      <c r="AD787">
        <v>0</v>
      </c>
      <c r="AE787">
        <v>0</v>
      </c>
      <c r="AF787">
        <v>0</v>
      </c>
      <c r="AG787">
        <v>0</v>
      </c>
      <c r="AH787">
        <v>0.82</v>
      </c>
      <c r="AI787">
        <v>1.94</v>
      </c>
      <c r="AJ787" s="101">
        <f ca="1">IF(AND(MAX(OFFSET(OFFSET(D786,0,$AJ$6),-$AJ$5,0):OFFSET(D786,0,$AJ$6))&lt;OFFSET(D786,1,$AJ$6)),1,IF(AND(MIN(OFFSET(OFFSET(D786,0,$AJ$6),-$AJ$5,0):OFFSET(D786,0,$AJ$6))&gt;OFFSET(D786,1,$AJ$6)),-1,AJ786))</f>
        <v>1</v>
      </c>
      <c r="AK787" s="101">
        <f ca="1">IF(AND(MAX(OFFSET(U786,-$AK$5,0):U786)&lt;U787),1,IF(AND(MIN(OFFSET(U786,-$AK$5,0):U786)&gt;U787),-1,AK786))</f>
        <v>1</v>
      </c>
      <c r="AL787" s="101">
        <f ca="1">IF(AND(MAX(OFFSET(AI786,-$AL$5,0):AI786)&lt;AI787),1,IF(AND(MIN(OFFSET(AI786,-$AL$5,0):AI786)&gt;AI787),-1,AL786))</f>
        <v>1</v>
      </c>
      <c r="AM787" s="101">
        <f ca="1">IF(AND(MAX(OFFSET(V786,-$AM$5,0):V786)&lt;V787),1,IF(AND(MIN(OFFSET(V786,-$AM$5,0):V786)&gt;V787),-1,AM786))</f>
        <v>-1</v>
      </c>
      <c r="AN787" s="101">
        <f ca="1">IF(AND(MAX(OFFSET(AA786,-$AN$5,0):AA786)&lt;AA787),1,IF(AND(MIN(OFFSET(AA786,-$AN$5,0):AA786)&gt;AA787),-1,AN786))</f>
        <v>-1</v>
      </c>
      <c r="AO787" s="101">
        <f ca="1">IF(AND(MAX(OFFSET(Y786,-$AP$5,0):Y786)&lt;Y787),1,IF(AND(MIN(OFFSET(Y786,-$AP$5,0):Y786)&gt;Y787),-1,AO786))</f>
        <v>1</v>
      </c>
      <c r="AP787" s="101">
        <f ca="1">IF(AND(MAX(OFFSET(Z786,-$AP$5,0):Z786)&lt;Z787),1,IF(AND(MIN(OFFSET(Z786,-$AP$5,0):Z786)&gt;Z787),-1,AP786))</f>
        <v>1</v>
      </c>
      <c r="AQ787" s="1">
        <v>4481</v>
      </c>
      <c r="AR787" s="1">
        <v>4490</v>
      </c>
      <c r="AS787" s="1">
        <v>4458</v>
      </c>
      <c r="AT787" s="1">
        <v>4469</v>
      </c>
      <c r="AU787" s="1">
        <v>4451</v>
      </c>
      <c r="AV787" s="1">
        <v>4459</v>
      </c>
      <c r="AW787" s="1">
        <v>4331</v>
      </c>
      <c r="AX787" s="1">
        <v>4350</v>
      </c>
      <c r="AY787">
        <f t="shared" si="34"/>
        <v>-97</v>
      </c>
      <c r="AZ787">
        <f t="shared" si="35"/>
        <v>349</v>
      </c>
      <c r="BA787">
        <f t="shared" ca="1" si="41"/>
        <v>-97</v>
      </c>
      <c r="BB787">
        <f t="shared" ca="1" si="36"/>
        <v>330</v>
      </c>
      <c r="BC787">
        <f t="shared" si="37"/>
        <v>-30</v>
      </c>
      <c r="BD787">
        <f t="shared" si="38"/>
        <v>309</v>
      </c>
      <c r="BE787">
        <f t="shared" ca="1" si="39"/>
        <v>-30</v>
      </c>
      <c r="BF787">
        <f t="shared" ca="1" si="40"/>
        <v>309</v>
      </c>
    </row>
    <row r="788" spans="1:58">
      <c r="A788" s="47">
        <v>2012</v>
      </c>
      <c r="B788" s="47">
        <v>4</v>
      </c>
      <c r="C788" s="98">
        <v>40975</v>
      </c>
      <c r="D788">
        <v>12837.33</v>
      </c>
      <c r="E788">
        <v>1365.91</v>
      </c>
      <c r="F788">
        <v>2970.42</v>
      </c>
      <c r="G788">
        <v>9580</v>
      </c>
      <c r="H788">
        <v>5795</v>
      </c>
      <c r="I788">
        <v>6676</v>
      </c>
      <c r="J788">
        <v>0</v>
      </c>
      <c r="K788">
        <v>0</v>
      </c>
      <c r="L788">
        <v>1685.9</v>
      </c>
      <c r="M788">
        <v>33.435000000000002</v>
      </c>
      <c r="N788">
        <v>1631.6</v>
      </c>
      <c r="O788">
        <v>106.2</v>
      </c>
      <c r="P788">
        <v>638</v>
      </c>
      <c r="Q788">
        <v>1326</v>
      </c>
      <c r="R788">
        <v>12837.33</v>
      </c>
      <c r="S788">
        <v>1365.91</v>
      </c>
      <c r="T788">
        <v>2970.42</v>
      </c>
      <c r="U788">
        <v>20.87</v>
      </c>
      <c r="V788">
        <v>1.93</v>
      </c>
      <c r="W788">
        <v>0.81</v>
      </c>
      <c r="X788">
        <v>1.31453</v>
      </c>
      <c r="Y788">
        <v>106.699</v>
      </c>
      <c r="Z788">
        <v>81.16</v>
      </c>
      <c r="AA788">
        <v>85.852999999999994</v>
      </c>
      <c r="AB788">
        <v>124.3</v>
      </c>
      <c r="AC788">
        <v>787</v>
      </c>
      <c r="AD788">
        <v>0</v>
      </c>
      <c r="AE788">
        <v>0</v>
      </c>
      <c r="AF788">
        <v>0</v>
      </c>
      <c r="AG788">
        <v>0</v>
      </c>
      <c r="AH788">
        <v>0.84</v>
      </c>
      <c r="AI788">
        <v>1.97</v>
      </c>
      <c r="AJ788" s="101">
        <f ca="1">IF(AND(MAX(OFFSET(OFFSET(D787,0,$AJ$6),-$AJ$5,0):OFFSET(D787,0,$AJ$6))&lt;OFFSET(D787,1,$AJ$6)),1,IF(AND(MIN(OFFSET(OFFSET(D787,0,$AJ$6),-$AJ$5,0):OFFSET(D787,0,$AJ$6))&gt;OFFSET(D787,1,$AJ$6)),-1,AJ787))</f>
        <v>1</v>
      </c>
      <c r="AK788" s="101">
        <f ca="1">IF(AND(MAX(OFFSET(U787,-$AK$5,0):U787)&lt;U788),1,IF(AND(MIN(OFFSET(U787,-$AK$5,0):U787)&gt;U788),-1,AK787))</f>
        <v>1</v>
      </c>
      <c r="AL788" s="101">
        <f ca="1">IF(AND(MAX(OFFSET(AI787,-$AL$5,0):AI787)&lt;AI788),1,IF(AND(MIN(OFFSET(AI787,-$AL$5,0):AI787)&gt;AI788),-1,AL787))</f>
        <v>1</v>
      </c>
      <c r="AM788" s="101">
        <f ca="1">IF(AND(MAX(OFFSET(V787,-$AM$5,0):V787)&lt;V788),1,IF(AND(MIN(OFFSET(V787,-$AM$5,0):V787)&gt;V788),-1,AM787))</f>
        <v>-1</v>
      </c>
      <c r="AN788" s="101">
        <f ca="1">IF(AND(MAX(OFFSET(AA787,-$AN$5,0):AA787)&lt;AA788),1,IF(AND(MIN(OFFSET(AA787,-$AN$5,0):AA787)&gt;AA788),-1,AN787))</f>
        <v>-1</v>
      </c>
      <c r="AO788" s="101">
        <f ca="1">IF(AND(MAX(OFFSET(Y787,-$AP$5,0):Y787)&lt;Y788),1,IF(AND(MIN(OFFSET(Y787,-$AP$5,0):Y787)&gt;Y788),-1,AO787))</f>
        <v>1</v>
      </c>
      <c r="AP788" s="101">
        <f ca="1">IF(AND(MAX(OFFSET(Z787,-$AP$5,0):Z787)&lt;Z788),1,IF(AND(MIN(OFFSET(Z787,-$AP$5,0):Z787)&gt;Z788),-1,AP787))</f>
        <v>1</v>
      </c>
      <c r="AQ788" s="1">
        <v>4354</v>
      </c>
      <c r="AR788" s="1">
        <v>4380</v>
      </c>
      <c r="AS788" s="1">
        <v>4348</v>
      </c>
      <c r="AT788" s="1">
        <v>4363</v>
      </c>
      <c r="AU788" s="1">
        <v>4359</v>
      </c>
      <c r="AV788" s="1">
        <v>4409</v>
      </c>
      <c r="AW788" s="1">
        <v>4345</v>
      </c>
      <c r="AX788" s="1">
        <v>4403</v>
      </c>
      <c r="AY788">
        <f t="shared" si="34"/>
        <v>60</v>
      </c>
      <c r="AZ788">
        <f t="shared" si="35"/>
        <v>409</v>
      </c>
      <c r="BA788">
        <f t="shared" ca="1" si="41"/>
        <v>60</v>
      </c>
      <c r="BB788">
        <f t="shared" ca="1" si="36"/>
        <v>390</v>
      </c>
      <c r="BC788">
        <f t="shared" si="37"/>
        <v>5</v>
      </c>
      <c r="BD788">
        <f t="shared" si="38"/>
        <v>314</v>
      </c>
      <c r="BE788">
        <f t="shared" ca="1" si="39"/>
        <v>5</v>
      </c>
      <c r="BF788">
        <f t="shared" ca="1" si="40"/>
        <v>314</v>
      </c>
    </row>
    <row r="789" spans="1:58">
      <c r="A789" s="47">
        <v>2012</v>
      </c>
      <c r="B789" s="47">
        <v>5</v>
      </c>
      <c r="C789" s="98">
        <v>40976</v>
      </c>
      <c r="D789">
        <v>12907.94</v>
      </c>
      <c r="E789">
        <v>1370.87</v>
      </c>
      <c r="F789">
        <v>2988.34</v>
      </c>
      <c r="G789">
        <v>9760</v>
      </c>
      <c r="H789">
        <v>5874</v>
      </c>
      <c r="I789">
        <v>6864</v>
      </c>
      <c r="J789">
        <v>0</v>
      </c>
      <c r="K789">
        <v>0</v>
      </c>
      <c r="L789">
        <v>1701.2</v>
      </c>
      <c r="M789">
        <v>33.835000000000001</v>
      </c>
      <c r="N789">
        <v>1660.5</v>
      </c>
      <c r="O789">
        <v>106.73</v>
      </c>
      <c r="P789">
        <v>635</v>
      </c>
      <c r="Q789">
        <v>1338</v>
      </c>
      <c r="R789">
        <v>12907.94</v>
      </c>
      <c r="S789">
        <v>1370.87</v>
      </c>
      <c r="T789">
        <v>2988.34</v>
      </c>
      <c r="U789">
        <v>19.07</v>
      </c>
      <c r="V789">
        <v>1.95</v>
      </c>
      <c r="W789">
        <v>0.82</v>
      </c>
      <c r="X789">
        <v>1.3268899999999999</v>
      </c>
      <c r="Y789">
        <v>108.246</v>
      </c>
      <c r="Z789">
        <v>81.573999999999998</v>
      </c>
      <c r="AA789">
        <v>86.801000000000002</v>
      </c>
      <c r="AB789">
        <v>125.3</v>
      </c>
      <c r="AC789">
        <v>798</v>
      </c>
      <c r="AD789">
        <v>0</v>
      </c>
      <c r="AE789">
        <v>0</v>
      </c>
      <c r="AF789">
        <v>0</v>
      </c>
      <c r="AG789">
        <v>0</v>
      </c>
      <c r="AH789">
        <v>0.87</v>
      </c>
      <c r="AI789">
        <v>2.0099999999999998</v>
      </c>
      <c r="AJ789" s="101">
        <f ca="1">IF(AND(MAX(OFFSET(OFFSET(D788,0,$AJ$6),-$AJ$5,0):OFFSET(D788,0,$AJ$6))&lt;OFFSET(D788,1,$AJ$6)),1,IF(AND(MIN(OFFSET(OFFSET(D788,0,$AJ$6),-$AJ$5,0):OFFSET(D788,0,$AJ$6))&gt;OFFSET(D788,1,$AJ$6)),-1,AJ788))</f>
        <v>1</v>
      </c>
      <c r="AK789" s="101">
        <f ca="1">IF(AND(MAX(OFFSET(U788,-$AK$5,0):U788)&lt;U789),1,IF(AND(MIN(OFFSET(U788,-$AK$5,0):U788)&gt;U789),-1,AK788))</f>
        <v>1</v>
      </c>
      <c r="AL789" s="101">
        <f ca="1">IF(AND(MAX(OFFSET(AI788,-$AL$5,0):AI788)&lt;AI789),1,IF(AND(MIN(OFFSET(AI788,-$AL$5,0):AI788)&gt;AI789),-1,AL788))</f>
        <v>1</v>
      </c>
      <c r="AM789" s="101">
        <f ca="1">IF(AND(MAX(OFFSET(V788,-$AM$5,0):V788)&lt;V789),1,IF(AND(MIN(OFFSET(V788,-$AM$5,0):V788)&gt;V789),-1,AM788))</f>
        <v>-1</v>
      </c>
      <c r="AN789" s="101">
        <f ca="1">IF(AND(MAX(OFFSET(AA788,-$AN$5,0):AA788)&lt;AA789),1,IF(AND(MIN(OFFSET(AA788,-$AN$5,0):AA788)&gt;AA789),-1,AN788))</f>
        <v>-1</v>
      </c>
      <c r="AO789" s="101">
        <f ca="1">IF(AND(MAX(OFFSET(Y788,-$AP$5,0):Y788)&lt;Y789),1,IF(AND(MIN(OFFSET(Y788,-$AP$5,0):Y788)&gt;Y789),-1,AO788))</f>
        <v>1</v>
      </c>
      <c r="AP789" s="101">
        <f ca="1">IF(AND(MAX(OFFSET(Z788,-$AP$5,0):Z788)&lt;Z789),1,IF(AND(MIN(OFFSET(Z788,-$AP$5,0):Z788)&gt;Z789),-1,AP788))</f>
        <v>1</v>
      </c>
      <c r="AQ789" s="1">
        <v>4419</v>
      </c>
      <c r="AR789" s="1">
        <v>4432</v>
      </c>
      <c r="AS789" s="1">
        <v>4408</v>
      </c>
      <c r="AT789" s="1">
        <v>4431</v>
      </c>
      <c r="AU789" s="1">
        <v>4436</v>
      </c>
      <c r="AV789" s="1">
        <v>4484</v>
      </c>
      <c r="AW789" s="1">
        <v>4432</v>
      </c>
      <c r="AX789" s="1">
        <v>4474</v>
      </c>
      <c r="AY789">
        <f t="shared" si="34"/>
        <v>42</v>
      </c>
      <c r="AZ789">
        <f t="shared" si="35"/>
        <v>451</v>
      </c>
      <c r="BA789">
        <f t="shared" ca="1" si="41"/>
        <v>42</v>
      </c>
      <c r="BB789">
        <f t="shared" ca="1" si="36"/>
        <v>432</v>
      </c>
      <c r="BC789">
        <f t="shared" si="37"/>
        <v>17</v>
      </c>
      <c r="BD789">
        <f t="shared" si="38"/>
        <v>331</v>
      </c>
      <c r="BE789">
        <f t="shared" ca="1" si="39"/>
        <v>17</v>
      </c>
      <c r="BF789">
        <f t="shared" ca="1" si="40"/>
        <v>331</v>
      </c>
    </row>
    <row r="790" spans="1:58">
      <c r="A790" s="47">
        <v>2012</v>
      </c>
      <c r="B790" s="47">
        <v>6</v>
      </c>
      <c r="C790" s="98">
        <v>40977</v>
      </c>
      <c r="D790">
        <v>12922.01</v>
      </c>
      <c r="E790">
        <v>1371.09</v>
      </c>
      <c r="F790">
        <v>2983.66</v>
      </c>
      <c r="G790">
        <v>9840</v>
      </c>
      <c r="H790">
        <v>5883</v>
      </c>
      <c r="I790">
        <v>6881</v>
      </c>
      <c r="J790">
        <v>0</v>
      </c>
      <c r="K790">
        <v>0</v>
      </c>
      <c r="L790">
        <v>1711.5</v>
      </c>
      <c r="M790">
        <v>34.225000000000001</v>
      </c>
      <c r="N790">
        <v>1684.9</v>
      </c>
      <c r="O790">
        <v>107.4</v>
      </c>
      <c r="P790">
        <v>645</v>
      </c>
      <c r="Q790">
        <v>1337</v>
      </c>
      <c r="R790">
        <v>12922.01</v>
      </c>
      <c r="S790">
        <v>1371.09</v>
      </c>
      <c r="T790">
        <v>2983.66</v>
      </c>
      <c r="U790">
        <v>17.95</v>
      </c>
      <c r="V790">
        <v>1.97</v>
      </c>
      <c r="W790">
        <v>0.84</v>
      </c>
      <c r="X790">
        <v>1.3114300000000001</v>
      </c>
      <c r="Y790">
        <v>108.03700000000001</v>
      </c>
      <c r="Z790">
        <v>82.378</v>
      </c>
      <c r="AA790">
        <v>87.11</v>
      </c>
      <c r="AB790">
        <v>125.98</v>
      </c>
      <c r="AC790">
        <v>824</v>
      </c>
      <c r="AD790">
        <v>0</v>
      </c>
      <c r="AE790">
        <v>0</v>
      </c>
      <c r="AF790">
        <v>0</v>
      </c>
      <c r="AG790">
        <v>0</v>
      </c>
      <c r="AH790">
        <v>0.9</v>
      </c>
      <c r="AI790">
        <v>2.0299999999999998</v>
      </c>
      <c r="AJ790" s="101">
        <f ca="1">IF(AND(MAX(OFFSET(OFFSET(D789,0,$AJ$6),-$AJ$5,0):OFFSET(D789,0,$AJ$6))&lt;OFFSET(D789,1,$AJ$6)),1,IF(AND(MIN(OFFSET(OFFSET(D789,0,$AJ$6),-$AJ$5,0):OFFSET(D789,0,$AJ$6))&gt;OFFSET(D789,1,$AJ$6)),-1,AJ789))</f>
        <v>1</v>
      </c>
      <c r="AK790" s="101">
        <f ca="1">IF(AND(MAX(OFFSET(U789,-$AK$5,0):U789)&lt;U790),1,IF(AND(MIN(OFFSET(U789,-$AK$5,0):U789)&gt;U790),-1,AK789))</f>
        <v>-1</v>
      </c>
      <c r="AL790" s="101">
        <f ca="1">IF(AND(MAX(OFFSET(AI789,-$AL$5,0):AI789)&lt;AI790),1,IF(AND(MIN(OFFSET(AI789,-$AL$5,0):AI789)&gt;AI790),-1,AL789))</f>
        <v>1</v>
      </c>
      <c r="AM790" s="101">
        <f ca="1">IF(AND(MAX(OFFSET(V789,-$AM$5,0):V789)&lt;V790),1,IF(AND(MIN(OFFSET(V789,-$AM$5,0):V789)&gt;V790),-1,AM789))</f>
        <v>-1</v>
      </c>
      <c r="AN790" s="101">
        <f ca="1">IF(AND(MAX(OFFSET(AA789,-$AN$5,0):AA789)&lt;AA790),1,IF(AND(MIN(OFFSET(AA789,-$AN$5,0):AA789)&gt;AA790),-1,AN789))</f>
        <v>-1</v>
      </c>
      <c r="AO790" s="101">
        <f ca="1">IF(AND(MAX(OFFSET(Y789,-$AP$5,0):Y789)&lt;Y790),1,IF(AND(MIN(OFFSET(Y789,-$AP$5,0):Y789)&gt;Y790),-1,AO789))</f>
        <v>1</v>
      </c>
      <c r="AP790" s="101">
        <f ca="1">IF(AND(MAX(OFFSET(Z789,-$AP$5,0):Z789)&lt;Z790),1,IF(AND(MIN(OFFSET(Z789,-$AP$5,0):Z789)&gt;Z790),-1,AP789))</f>
        <v>1</v>
      </c>
      <c r="AQ790" s="1">
        <v>4478</v>
      </c>
      <c r="AR790" s="1">
        <v>4504</v>
      </c>
      <c r="AS790" s="1">
        <v>4468</v>
      </c>
      <c r="AT790" s="1">
        <v>4480</v>
      </c>
      <c r="AU790" s="1">
        <v>4484</v>
      </c>
      <c r="AV790" s="1">
        <v>4558</v>
      </c>
      <c r="AW790" s="1">
        <v>4454</v>
      </c>
      <c r="AX790" s="1">
        <v>4552</v>
      </c>
      <c r="AY790">
        <f t="shared" si="34"/>
        <v>65</v>
      </c>
      <c r="AZ790">
        <f t="shared" si="35"/>
        <v>516</v>
      </c>
      <c r="BA790">
        <f t="shared" ca="1" si="41"/>
        <v>65</v>
      </c>
      <c r="BB790">
        <f t="shared" ca="1" si="36"/>
        <v>497</v>
      </c>
      <c r="BC790">
        <f t="shared" si="37"/>
        <v>6</v>
      </c>
      <c r="BD790">
        <f t="shared" si="38"/>
        <v>337</v>
      </c>
      <c r="BE790">
        <f t="shared" ca="1" si="39"/>
        <v>6</v>
      </c>
      <c r="BF790">
        <f t="shared" ca="1" si="40"/>
        <v>337</v>
      </c>
    </row>
    <row r="791" spans="1:58">
      <c r="A791" s="47">
        <v>2012</v>
      </c>
      <c r="B791" s="47">
        <v>2</v>
      </c>
      <c r="C791" s="98">
        <v>40980</v>
      </c>
      <c r="D791">
        <v>12959.7</v>
      </c>
      <c r="E791">
        <v>1395.95</v>
      </c>
      <c r="F791">
        <v>3039.88</v>
      </c>
      <c r="G791">
        <v>9800</v>
      </c>
      <c r="H791">
        <v>5900</v>
      </c>
      <c r="I791">
        <v>6915</v>
      </c>
      <c r="J791">
        <v>0</v>
      </c>
      <c r="K791">
        <v>0</v>
      </c>
      <c r="L791">
        <v>1699.8</v>
      </c>
      <c r="M791">
        <v>33.664999999999999</v>
      </c>
      <c r="N791">
        <v>1695.7</v>
      </c>
      <c r="O791">
        <v>106.34</v>
      </c>
      <c r="P791">
        <v>659</v>
      </c>
      <c r="Q791">
        <v>1334</v>
      </c>
      <c r="R791">
        <v>12959.7</v>
      </c>
      <c r="S791">
        <v>1395.95</v>
      </c>
      <c r="T791">
        <v>3039.88</v>
      </c>
      <c r="U791">
        <v>17.11</v>
      </c>
      <c r="V791">
        <v>2.0099999999999998</v>
      </c>
      <c r="W791">
        <v>0.88</v>
      </c>
      <c r="X791">
        <v>1.3155399999999999</v>
      </c>
      <c r="Y791">
        <v>108.184</v>
      </c>
      <c r="Z791">
        <v>82.230999999999995</v>
      </c>
      <c r="AA791">
        <v>86.466999999999999</v>
      </c>
      <c r="AB791">
        <v>125.47</v>
      </c>
      <c r="AC791">
        <v>824</v>
      </c>
      <c r="AD791">
        <v>0</v>
      </c>
      <c r="AE791">
        <v>0</v>
      </c>
      <c r="AF791">
        <v>0</v>
      </c>
      <c r="AG791">
        <v>0</v>
      </c>
      <c r="AH791">
        <v>0.9</v>
      </c>
      <c r="AI791">
        <v>2.0299999999999998</v>
      </c>
      <c r="AJ791" s="101">
        <f ca="1">IF(AND(MAX(OFFSET(OFFSET(D790,0,$AJ$6),-$AJ$5,0):OFFSET(D790,0,$AJ$6))&lt;OFFSET(D790,1,$AJ$6)),1,IF(AND(MIN(OFFSET(OFFSET(D790,0,$AJ$6),-$AJ$5,0):OFFSET(D790,0,$AJ$6))&gt;OFFSET(D790,1,$AJ$6)),-1,AJ790))</f>
        <v>1</v>
      </c>
      <c r="AK791" s="101">
        <f ca="1">IF(AND(MAX(OFFSET(U790,-$AK$5,0):U790)&lt;U791),1,IF(AND(MIN(OFFSET(U790,-$AK$5,0):U790)&gt;U791),-1,AK790))</f>
        <v>-1</v>
      </c>
      <c r="AL791" s="101">
        <f ca="1">IF(AND(MAX(OFFSET(AI790,-$AL$5,0):AI790)&lt;AI791),1,IF(AND(MIN(OFFSET(AI790,-$AL$5,0):AI790)&gt;AI791),-1,AL790))</f>
        <v>1</v>
      </c>
      <c r="AM791" s="101">
        <f ca="1">IF(AND(MAX(OFFSET(V790,-$AM$5,0):V790)&lt;V791),1,IF(AND(MIN(OFFSET(V790,-$AM$5,0):V790)&gt;V791),-1,AM790))</f>
        <v>-1</v>
      </c>
      <c r="AN791" s="101">
        <f ca="1">IF(AND(MAX(OFFSET(AA790,-$AN$5,0):AA790)&lt;AA791),1,IF(AND(MIN(OFFSET(AA790,-$AN$5,0):AA790)&gt;AA791),-1,AN790))</f>
        <v>-1</v>
      </c>
      <c r="AO791" s="101">
        <f ca="1">IF(AND(MAX(OFFSET(Y790,-$AP$5,0):Y790)&lt;Y791),1,IF(AND(MIN(OFFSET(Y790,-$AP$5,0):Y790)&gt;Y791),-1,AO790))</f>
        <v>1</v>
      </c>
      <c r="AP791" s="101">
        <f ca="1">IF(AND(MAX(OFFSET(Z790,-$AP$5,0):Z790)&lt;Z791),1,IF(AND(MIN(OFFSET(Z790,-$AP$5,0):Z790)&gt;Z791),-1,AP790))</f>
        <v>1</v>
      </c>
      <c r="AQ791" s="1">
        <v>4549</v>
      </c>
      <c r="AR791" s="1">
        <v>4551</v>
      </c>
      <c r="AS791" s="1">
        <v>4517</v>
      </c>
      <c r="AT791" s="1">
        <v>4523</v>
      </c>
      <c r="AU791" s="1">
        <v>4523</v>
      </c>
      <c r="AV791" s="1">
        <v>4533</v>
      </c>
      <c r="AW791" s="1">
        <v>4488</v>
      </c>
      <c r="AX791" s="1">
        <v>4513</v>
      </c>
      <c r="AY791">
        <f t="shared" si="34"/>
        <v>-7</v>
      </c>
      <c r="AZ791">
        <f t="shared" si="35"/>
        <v>509</v>
      </c>
      <c r="BA791">
        <f t="shared" ca="1" si="41"/>
        <v>-7</v>
      </c>
      <c r="BB791">
        <f t="shared" ca="1" si="36"/>
        <v>490</v>
      </c>
      <c r="BC791">
        <f t="shared" si="37"/>
        <v>-26</v>
      </c>
      <c r="BD791">
        <f t="shared" si="38"/>
        <v>311</v>
      </c>
      <c r="BE791">
        <f t="shared" ca="1" si="39"/>
        <v>-26</v>
      </c>
      <c r="BF791">
        <f t="shared" ca="1" si="40"/>
        <v>311</v>
      </c>
    </row>
    <row r="792" spans="1:58">
      <c r="A792" s="47">
        <v>2012</v>
      </c>
      <c r="B792" s="47">
        <v>3</v>
      </c>
      <c r="C792" s="98">
        <v>40981</v>
      </c>
      <c r="D792">
        <v>13177.67</v>
      </c>
      <c r="E792">
        <v>1394.28</v>
      </c>
      <c r="F792">
        <v>3040.73</v>
      </c>
      <c r="G792">
        <v>9840</v>
      </c>
      <c r="H792">
        <v>5991</v>
      </c>
      <c r="I792">
        <v>7038</v>
      </c>
      <c r="J792">
        <v>0</v>
      </c>
      <c r="K792">
        <v>0</v>
      </c>
      <c r="L792">
        <v>1694.2</v>
      </c>
      <c r="M792">
        <v>33.475000000000001</v>
      </c>
      <c r="N792">
        <v>1701.8</v>
      </c>
      <c r="O792">
        <v>106.71</v>
      </c>
      <c r="P792">
        <v>662</v>
      </c>
      <c r="Q792">
        <v>1348</v>
      </c>
      <c r="R792">
        <v>13177.67</v>
      </c>
      <c r="S792">
        <v>1394.28</v>
      </c>
      <c r="T792">
        <v>3040.73</v>
      </c>
      <c r="U792">
        <v>15.64</v>
      </c>
      <c r="V792">
        <v>1.98</v>
      </c>
      <c r="W792">
        <v>0.86</v>
      </c>
      <c r="X792">
        <v>1.30837</v>
      </c>
      <c r="Y792">
        <v>108.512</v>
      </c>
      <c r="Z792">
        <v>82.936999999999998</v>
      </c>
      <c r="AA792">
        <v>87.501999999999995</v>
      </c>
      <c r="AB792">
        <v>126.23</v>
      </c>
      <c r="AC792">
        <v>837</v>
      </c>
      <c r="AD792">
        <v>0</v>
      </c>
      <c r="AE792">
        <v>0</v>
      </c>
      <c r="AF792">
        <v>0</v>
      </c>
      <c r="AG792">
        <v>0</v>
      </c>
      <c r="AH792">
        <v>0.97</v>
      </c>
      <c r="AI792">
        <v>2.1</v>
      </c>
      <c r="AJ792" s="101">
        <f ca="1">IF(AND(MAX(OFFSET(OFFSET(D791,0,$AJ$6),-$AJ$5,0):OFFSET(D791,0,$AJ$6))&lt;OFFSET(D791,1,$AJ$6)),1,IF(AND(MIN(OFFSET(OFFSET(D791,0,$AJ$6),-$AJ$5,0):OFFSET(D791,0,$AJ$6))&gt;OFFSET(D791,1,$AJ$6)),-1,AJ791))</f>
        <v>1</v>
      </c>
      <c r="AK792" s="101">
        <f ca="1">IF(AND(MAX(OFFSET(U791,-$AK$5,0):U791)&lt;U792),1,IF(AND(MIN(OFFSET(U791,-$AK$5,0):U791)&gt;U792),-1,AK791))</f>
        <v>-1</v>
      </c>
      <c r="AL792" s="101">
        <f ca="1">IF(AND(MAX(OFFSET(AI791,-$AL$5,0):AI791)&lt;AI792),1,IF(AND(MIN(OFFSET(AI791,-$AL$5,0):AI791)&gt;AI792),-1,AL791))</f>
        <v>1</v>
      </c>
      <c r="AM792" s="101">
        <f ca="1">IF(AND(MAX(OFFSET(V791,-$AM$5,0):V791)&lt;V792),1,IF(AND(MIN(OFFSET(V791,-$AM$5,0):V791)&gt;V792),-1,AM791))</f>
        <v>-1</v>
      </c>
      <c r="AN792" s="101">
        <f ca="1">IF(AND(MAX(OFFSET(AA791,-$AN$5,0):AA791)&lt;AA792),1,IF(AND(MIN(OFFSET(AA791,-$AN$5,0):AA791)&gt;AA792),-1,AN791))</f>
        <v>1</v>
      </c>
      <c r="AO792" s="101">
        <f ca="1">IF(AND(MAX(OFFSET(Y791,-$AP$5,0):Y791)&lt;Y792),1,IF(AND(MIN(OFFSET(Y791,-$AP$5,0):Y791)&gt;Y792),-1,AO791))</f>
        <v>1</v>
      </c>
      <c r="AP792" s="101">
        <f ca="1">IF(AND(MAX(OFFSET(Z791,-$AP$5,0):Z791)&lt;Z792),1,IF(AND(MIN(OFFSET(Z791,-$AP$5,0):Z791)&gt;Z792),-1,AP791))</f>
        <v>1</v>
      </c>
      <c r="AQ792" s="1">
        <v>4516</v>
      </c>
      <c r="AR792" s="1">
        <v>4531</v>
      </c>
      <c r="AS792" s="1">
        <v>4504</v>
      </c>
      <c r="AT792" s="1">
        <v>4513</v>
      </c>
      <c r="AU792" s="1">
        <v>4519</v>
      </c>
      <c r="AV792" s="1">
        <v>4538</v>
      </c>
      <c r="AW792" s="1">
        <v>4490</v>
      </c>
      <c r="AX792" s="1">
        <v>4503</v>
      </c>
      <c r="AY792">
        <f t="shared" si="34"/>
        <v>-34</v>
      </c>
      <c r="AZ792">
        <f t="shared" si="35"/>
        <v>475</v>
      </c>
      <c r="BA792">
        <f t="shared" ca="1" si="41"/>
        <v>-34</v>
      </c>
      <c r="BB792">
        <f t="shared" ca="1" si="36"/>
        <v>456</v>
      </c>
      <c r="BC792">
        <f t="shared" si="37"/>
        <v>3</v>
      </c>
      <c r="BD792">
        <f t="shared" si="38"/>
        <v>314</v>
      </c>
      <c r="BE792">
        <f t="shared" ca="1" si="39"/>
        <v>3</v>
      </c>
      <c r="BF792">
        <f t="shared" ca="1" si="40"/>
        <v>314</v>
      </c>
    </row>
    <row r="793" spans="1:58">
      <c r="A793" s="47">
        <v>2012</v>
      </c>
      <c r="B793" s="47">
        <v>4</v>
      </c>
      <c r="C793" s="98">
        <v>40982</v>
      </c>
      <c r="D793">
        <v>13194.09</v>
      </c>
      <c r="E793">
        <v>1402.6</v>
      </c>
      <c r="F793">
        <v>3056.37</v>
      </c>
      <c r="G793">
        <v>10010</v>
      </c>
      <c r="H793">
        <v>5944</v>
      </c>
      <c r="I793">
        <v>7079</v>
      </c>
      <c r="J793">
        <v>0</v>
      </c>
      <c r="K793">
        <v>0</v>
      </c>
      <c r="L793">
        <v>1642.9</v>
      </c>
      <c r="M793">
        <v>31.655000000000001</v>
      </c>
      <c r="N793">
        <v>1675.3</v>
      </c>
      <c r="O793">
        <v>105.43</v>
      </c>
      <c r="P793">
        <v>658</v>
      </c>
      <c r="Q793">
        <v>1350</v>
      </c>
      <c r="R793">
        <v>13194.09</v>
      </c>
      <c r="S793">
        <v>1402.6</v>
      </c>
      <c r="T793">
        <v>3056.37</v>
      </c>
      <c r="U793">
        <v>14.8</v>
      </c>
      <c r="V793">
        <v>2.0499999999999998</v>
      </c>
      <c r="W793">
        <v>0.91</v>
      </c>
      <c r="X793">
        <v>1.30308</v>
      </c>
      <c r="Y793">
        <v>109.139</v>
      </c>
      <c r="Z793">
        <v>83.742999999999995</v>
      </c>
      <c r="AA793">
        <v>87.561999999999998</v>
      </c>
      <c r="AB793">
        <v>124.93</v>
      </c>
      <c r="AC793">
        <v>844</v>
      </c>
      <c r="AD793">
        <v>0</v>
      </c>
      <c r="AE793">
        <v>0</v>
      </c>
      <c r="AF793">
        <v>0</v>
      </c>
      <c r="AG793">
        <v>0</v>
      </c>
      <c r="AH793">
        <v>1.1100000000000001</v>
      </c>
      <c r="AI793">
        <v>2.27</v>
      </c>
      <c r="AJ793" s="101">
        <f ca="1">IF(AND(MAX(OFFSET(OFFSET(D792,0,$AJ$6),-$AJ$5,0):OFFSET(D792,0,$AJ$6))&lt;OFFSET(D792,1,$AJ$6)),1,IF(AND(MIN(OFFSET(OFFSET(D792,0,$AJ$6),-$AJ$5,0):OFFSET(D792,0,$AJ$6))&gt;OFFSET(D792,1,$AJ$6)),-1,AJ792))</f>
        <v>1</v>
      </c>
      <c r="AK793" s="101">
        <f ca="1">IF(AND(MAX(OFFSET(U792,-$AK$5,0):U792)&lt;U793),1,IF(AND(MIN(OFFSET(U792,-$AK$5,0):U792)&gt;U793),-1,AK792))</f>
        <v>-1</v>
      </c>
      <c r="AL793" s="101">
        <f ca="1">IF(AND(MAX(OFFSET(AI792,-$AL$5,0):AI792)&lt;AI793),1,IF(AND(MIN(OFFSET(AI792,-$AL$5,0):AI792)&gt;AI793),-1,AL792))</f>
        <v>1</v>
      </c>
      <c r="AM793" s="101">
        <f ca="1">IF(AND(MAX(OFFSET(V792,-$AM$5,0):V792)&lt;V793),1,IF(AND(MIN(OFFSET(V792,-$AM$5,0):V792)&gt;V793),-1,AM792))</f>
        <v>1</v>
      </c>
      <c r="AN793" s="101">
        <f ca="1">IF(AND(MAX(OFFSET(AA792,-$AN$5,0):AA792)&lt;AA793),1,IF(AND(MIN(OFFSET(AA792,-$AN$5,0):AA792)&gt;AA793),-1,AN792))</f>
        <v>1</v>
      </c>
      <c r="AO793" s="101">
        <f ca="1">IF(AND(MAX(OFFSET(Y792,-$AP$5,0):Y792)&lt;Y793),1,IF(AND(MIN(OFFSET(Y792,-$AP$5,0):Y792)&gt;Y793),-1,AO792))</f>
        <v>1</v>
      </c>
      <c r="AP793" s="101">
        <f ca="1">IF(AND(MAX(OFFSET(Z792,-$AP$5,0):Z792)&lt;Z793),1,IF(AND(MIN(OFFSET(Z792,-$AP$5,0):Z792)&gt;Z793),-1,AP792))</f>
        <v>1</v>
      </c>
      <c r="AQ793" s="1">
        <v>4485</v>
      </c>
      <c r="AR793" s="1">
        <v>4513</v>
      </c>
      <c r="AS793" s="1">
        <v>4482</v>
      </c>
      <c r="AT793" s="1">
        <v>4488</v>
      </c>
      <c r="AU793" s="1">
        <v>4487</v>
      </c>
      <c r="AV793" s="1">
        <v>4490</v>
      </c>
      <c r="AW793" s="1">
        <v>4412</v>
      </c>
      <c r="AX793" s="1">
        <v>4414</v>
      </c>
      <c r="AY793">
        <f t="shared" si="34"/>
        <v>-45</v>
      </c>
      <c r="AZ793">
        <f t="shared" si="35"/>
        <v>430</v>
      </c>
      <c r="BA793">
        <f t="shared" ca="1" si="41"/>
        <v>-45</v>
      </c>
      <c r="BB793">
        <f t="shared" ca="1" si="36"/>
        <v>411</v>
      </c>
      <c r="BC793">
        <f t="shared" si="37"/>
        <v>2</v>
      </c>
      <c r="BD793">
        <f t="shared" si="38"/>
        <v>316</v>
      </c>
      <c r="BE793">
        <f t="shared" ca="1" si="39"/>
        <v>2</v>
      </c>
      <c r="BF793">
        <f t="shared" ca="1" si="40"/>
        <v>316</v>
      </c>
    </row>
    <row r="794" spans="1:58">
      <c r="A794" s="47">
        <v>2012</v>
      </c>
      <c r="B794" s="47">
        <v>5</v>
      </c>
      <c r="C794" s="98">
        <v>40983</v>
      </c>
      <c r="D794">
        <v>13252.75</v>
      </c>
      <c r="E794">
        <v>1404.17</v>
      </c>
      <c r="F794">
        <v>3055.26</v>
      </c>
      <c r="G794">
        <v>10060</v>
      </c>
      <c r="H794">
        <v>5947</v>
      </c>
      <c r="I794">
        <v>7162</v>
      </c>
      <c r="J794">
        <v>0</v>
      </c>
      <c r="K794">
        <v>0</v>
      </c>
      <c r="L794">
        <v>1657.7</v>
      </c>
      <c r="M794">
        <v>32.484999999999999</v>
      </c>
      <c r="N794">
        <v>1683.9</v>
      </c>
      <c r="O794">
        <v>105.11</v>
      </c>
      <c r="P794">
        <v>669</v>
      </c>
      <c r="Q794">
        <v>1369</v>
      </c>
      <c r="R794">
        <v>13252.75</v>
      </c>
      <c r="S794">
        <v>1404.17</v>
      </c>
      <c r="T794">
        <v>3055.26</v>
      </c>
      <c r="U794">
        <v>15.31</v>
      </c>
      <c r="V794">
        <v>2.16</v>
      </c>
      <c r="W794">
        <v>1.02</v>
      </c>
      <c r="X794">
        <v>1.30792</v>
      </c>
      <c r="Y794">
        <v>109.27200000000001</v>
      </c>
      <c r="Z794">
        <v>83.543000000000006</v>
      </c>
      <c r="AA794">
        <v>87.935000000000002</v>
      </c>
      <c r="AB794">
        <v>122.25</v>
      </c>
      <c r="AC794">
        <v>855</v>
      </c>
      <c r="AD794">
        <v>0</v>
      </c>
      <c r="AE794">
        <v>0</v>
      </c>
      <c r="AF794">
        <v>0</v>
      </c>
      <c r="AG794">
        <v>0</v>
      </c>
      <c r="AH794">
        <v>1.0900000000000001</v>
      </c>
      <c r="AI794">
        <v>2.2799999999999998</v>
      </c>
      <c r="AJ794" s="101">
        <f ca="1">IF(AND(MAX(OFFSET(OFFSET(D793,0,$AJ$6),-$AJ$5,0):OFFSET(D793,0,$AJ$6))&lt;OFFSET(D793,1,$AJ$6)),1,IF(AND(MIN(OFFSET(OFFSET(D793,0,$AJ$6),-$AJ$5,0):OFFSET(D793,0,$AJ$6))&gt;OFFSET(D793,1,$AJ$6)),-1,AJ793))</f>
        <v>1</v>
      </c>
      <c r="AK794" s="101">
        <f ca="1">IF(AND(MAX(OFFSET(U793,-$AK$5,0):U793)&lt;U794),1,IF(AND(MIN(OFFSET(U793,-$AK$5,0):U793)&gt;U794),-1,AK793))</f>
        <v>-1</v>
      </c>
      <c r="AL794" s="101">
        <f ca="1">IF(AND(MAX(OFFSET(AI793,-$AL$5,0):AI793)&lt;AI794),1,IF(AND(MIN(OFFSET(AI793,-$AL$5,0):AI793)&gt;AI794),-1,AL793))</f>
        <v>1</v>
      </c>
      <c r="AM794" s="101">
        <f ca="1">IF(AND(MAX(OFFSET(V793,-$AM$5,0):V793)&lt;V794),1,IF(AND(MIN(OFFSET(V793,-$AM$5,0):V793)&gt;V794),-1,AM793))</f>
        <v>1</v>
      </c>
      <c r="AN794" s="101">
        <f ca="1">IF(AND(MAX(OFFSET(AA793,-$AN$5,0):AA793)&lt;AA794),1,IF(AND(MIN(OFFSET(AA793,-$AN$5,0):AA793)&gt;AA794),-1,AN793))</f>
        <v>1</v>
      </c>
      <c r="AO794" s="101">
        <f ca="1">IF(AND(MAX(OFFSET(Y793,-$AP$5,0):Y793)&lt;Y794),1,IF(AND(MIN(OFFSET(Y793,-$AP$5,0):Y793)&gt;Y794),-1,AO793))</f>
        <v>1</v>
      </c>
      <c r="AP794" s="101">
        <f ca="1">IF(AND(MAX(OFFSET(Z793,-$AP$5,0):Z793)&lt;Z794),1,IF(AND(MIN(OFFSET(Z793,-$AP$5,0):Z793)&gt;Z794),-1,AP793))</f>
        <v>1</v>
      </c>
      <c r="AQ794" s="1">
        <v>4442</v>
      </c>
      <c r="AR794" s="1">
        <v>4469</v>
      </c>
      <c r="AS794" s="1">
        <v>4430</v>
      </c>
      <c r="AT794" s="1">
        <v>4455</v>
      </c>
      <c r="AU794" s="1">
        <v>4445</v>
      </c>
      <c r="AV794" s="1">
        <v>4478</v>
      </c>
      <c r="AW794" s="1">
        <v>4403</v>
      </c>
      <c r="AX794" s="1">
        <v>4464</v>
      </c>
      <c r="AY794">
        <f t="shared" si="34"/>
        <v>20</v>
      </c>
      <c r="AZ794">
        <f t="shared" si="35"/>
        <v>450</v>
      </c>
      <c r="BA794">
        <f t="shared" ca="1" si="41"/>
        <v>20</v>
      </c>
      <c r="BB794">
        <f t="shared" ca="1" si="36"/>
        <v>431</v>
      </c>
      <c r="BC794">
        <f t="shared" si="37"/>
        <v>3</v>
      </c>
      <c r="BD794">
        <f t="shared" si="38"/>
        <v>319</v>
      </c>
      <c r="BE794">
        <f t="shared" ca="1" si="39"/>
        <v>3</v>
      </c>
      <c r="BF794">
        <f t="shared" ca="1" si="40"/>
        <v>319</v>
      </c>
    </row>
    <row r="795" spans="1:58">
      <c r="A795" s="47">
        <v>2012</v>
      </c>
      <c r="B795" s="47">
        <v>6</v>
      </c>
      <c r="C795" s="98">
        <v>40984</v>
      </c>
      <c r="D795">
        <v>13232.62</v>
      </c>
      <c r="E795">
        <v>1409.75</v>
      </c>
      <c r="F795">
        <v>3078.32</v>
      </c>
      <c r="G795">
        <v>10060</v>
      </c>
      <c r="H795">
        <v>5964</v>
      </c>
      <c r="I795">
        <v>7150</v>
      </c>
      <c r="J795">
        <v>0</v>
      </c>
      <c r="K795">
        <v>0</v>
      </c>
      <c r="L795">
        <v>1655.8</v>
      </c>
      <c r="M795">
        <v>32.594999999999999</v>
      </c>
      <c r="N795">
        <v>1675.5</v>
      </c>
      <c r="O795">
        <v>107.06</v>
      </c>
      <c r="P795">
        <v>673</v>
      </c>
      <c r="Q795">
        <v>1374</v>
      </c>
      <c r="R795">
        <v>13232.62</v>
      </c>
      <c r="S795">
        <v>1409.75</v>
      </c>
      <c r="T795">
        <v>3078.32</v>
      </c>
      <c r="U795">
        <v>15.42</v>
      </c>
      <c r="V795">
        <v>2.25</v>
      </c>
      <c r="W795">
        <v>1.07</v>
      </c>
      <c r="X795">
        <v>1.3174999999999999</v>
      </c>
      <c r="Y795">
        <v>109.839</v>
      </c>
      <c r="Z795">
        <v>83.387</v>
      </c>
      <c r="AA795">
        <v>88.287000000000006</v>
      </c>
      <c r="AB795">
        <v>125.28</v>
      </c>
      <c r="AC795">
        <v>874</v>
      </c>
      <c r="AD795">
        <v>0</v>
      </c>
      <c r="AE795">
        <v>0</v>
      </c>
      <c r="AF795">
        <v>0</v>
      </c>
      <c r="AG795">
        <v>0</v>
      </c>
      <c r="AH795">
        <v>1.1100000000000001</v>
      </c>
      <c r="AI795">
        <v>2.29</v>
      </c>
      <c r="AJ795" s="101">
        <f ca="1">IF(AND(MAX(OFFSET(OFFSET(D794,0,$AJ$6),-$AJ$5,0):OFFSET(D794,0,$AJ$6))&lt;OFFSET(D794,1,$AJ$6)),1,IF(AND(MIN(OFFSET(OFFSET(D794,0,$AJ$6),-$AJ$5,0):OFFSET(D794,0,$AJ$6))&gt;OFFSET(D794,1,$AJ$6)),-1,AJ794))</f>
        <v>1</v>
      </c>
      <c r="AK795" s="101">
        <f ca="1">IF(AND(MAX(OFFSET(U794,-$AK$5,0):U794)&lt;U795),1,IF(AND(MIN(OFFSET(U794,-$AK$5,0):U794)&gt;U795),-1,AK794))</f>
        <v>1</v>
      </c>
      <c r="AL795" s="101">
        <f ca="1">IF(AND(MAX(OFFSET(AI794,-$AL$5,0):AI794)&lt;AI795),1,IF(AND(MIN(OFFSET(AI794,-$AL$5,0):AI794)&gt;AI795),-1,AL794))</f>
        <v>1</v>
      </c>
      <c r="AM795" s="101">
        <f ca="1">IF(AND(MAX(OFFSET(V794,-$AM$5,0):V794)&lt;V795),1,IF(AND(MIN(OFFSET(V794,-$AM$5,0):V794)&gt;V795),-1,AM794))</f>
        <v>1</v>
      </c>
      <c r="AN795" s="101">
        <f ca="1">IF(AND(MAX(OFFSET(AA794,-$AN$5,0):AA794)&lt;AA795),1,IF(AND(MIN(OFFSET(AA794,-$AN$5,0):AA794)&gt;AA795),-1,AN794))</f>
        <v>1</v>
      </c>
      <c r="AO795" s="101">
        <f ca="1">IF(AND(MAX(OFFSET(Y794,-$AP$5,0):Y794)&lt;Y795),1,IF(AND(MIN(OFFSET(Y794,-$AP$5,0):Y794)&gt;Y795),-1,AO794))</f>
        <v>1</v>
      </c>
      <c r="AP795" s="101">
        <f ca="1">IF(AND(MAX(OFFSET(Z794,-$AP$5,0):Z794)&lt;Z795),1,IF(AND(MIN(OFFSET(Z794,-$AP$5,0):Z794)&gt;Z795),-1,AP794))</f>
        <v>1</v>
      </c>
      <c r="AQ795" s="1">
        <v>4465</v>
      </c>
      <c r="AR795" s="1">
        <v>4480</v>
      </c>
      <c r="AS795" s="1">
        <v>4453</v>
      </c>
      <c r="AT795" s="1">
        <v>4474</v>
      </c>
      <c r="AU795" s="1">
        <v>4466</v>
      </c>
      <c r="AV795" s="1">
        <v>4470</v>
      </c>
      <c r="AW795" s="1">
        <v>4432</v>
      </c>
      <c r="AX795" s="1">
        <v>4456</v>
      </c>
      <c r="AY795">
        <f t="shared" si="34"/>
        <v>2</v>
      </c>
      <c r="AZ795">
        <f t="shared" si="35"/>
        <v>452</v>
      </c>
      <c r="BA795">
        <f t="shared" ca="1" si="41"/>
        <v>2</v>
      </c>
      <c r="BB795">
        <f t="shared" ca="1" si="36"/>
        <v>433</v>
      </c>
      <c r="BC795">
        <f t="shared" si="37"/>
        <v>1</v>
      </c>
      <c r="BD795">
        <f t="shared" si="38"/>
        <v>320</v>
      </c>
      <c r="BE795">
        <f t="shared" ca="1" si="39"/>
        <v>1</v>
      </c>
      <c r="BF795">
        <f t="shared" ca="1" si="40"/>
        <v>320</v>
      </c>
    </row>
    <row r="796" spans="1:58">
      <c r="A796" s="47">
        <v>2012</v>
      </c>
      <c r="B796" s="47">
        <v>2</v>
      </c>
      <c r="C796" s="98">
        <v>40987</v>
      </c>
      <c r="D796">
        <v>13170.19</v>
      </c>
      <c r="E796">
        <v>1405.52</v>
      </c>
      <c r="F796">
        <v>3074.15</v>
      </c>
      <c r="G796">
        <v>10080</v>
      </c>
      <c r="H796">
        <v>5893</v>
      </c>
      <c r="I796">
        <v>7076</v>
      </c>
      <c r="J796">
        <v>0</v>
      </c>
      <c r="K796">
        <v>0</v>
      </c>
      <c r="L796">
        <v>1647</v>
      </c>
      <c r="M796">
        <v>32.954999999999998</v>
      </c>
      <c r="N796">
        <v>1654.3</v>
      </c>
      <c r="O796">
        <v>105.61</v>
      </c>
      <c r="P796">
        <v>647</v>
      </c>
      <c r="Q796">
        <v>1345</v>
      </c>
      <c r="R796">
        <v>13170.19</v>
      </c>
      <c r="S796">
        <v>1405.52</v>
      </c>
      <c r="T796">
        <v>3074.15</v>
      </c>
      <c r="U796">
        <v>15.04</v>
      </c>
      <c r="V796">
        <v>2.29</v>
      </c>
      <c r="W796">
        <v>1.1100000000000001</v>
      </c>
      <c r="X796">
        <v>1.3238799999999999</v>
      </c>
      <c r="Y796">
        <v>110.327</v>
      </c>
      <c r="Z796">
        <v>83.335999999999999</v>
      </c>
      <c r="AA796">
        <v>88.406000000000006</v>
      </c>
      <c r="AB796">
        <v>123.72</v>
      </c>
      <c r="AC796">
        <v>879</v>
      </c>
      <c r="AD796">
        <v>0</v>
      </c>
      <c r="AE796">
        <v>0</v>
      </c>
      <c r="AF796">
        <v>0</v>
      </c>
      <c r="AG796">
        <v>0</v>
      </c>
      <c r="AH796">
        <v>1.2</v>
      </c>
      <c r="AI796">
        <v>2.37</v>
      </c>
      <c r="AJ796" s="101">
        <f ca="1">IF(AND(MAX(OFFSET(OFFSET(D795,0,$AJ$6),-$AJ$5,0):OFFSET(D795,0,$AJ$6))&lt;OFFSET(D795,1,$AJ$6)),1,IF(AND(MIN(OFFSET(OFFSET(D795,0,$AJ$6),-$AJ$5,0):OFFSET(D795,0,$AJ$6))&gt;OFFSET(D795,1,$AJ$6)),-1,AJ795))</f>
        <v>1</v>
      </c>
      <c r="AK796" s="101">
        <f ca="1">IF(AND(MAX(OFFSET(U795,-$AK$5,0):U795)&lt;U796),1,IF(AND(MIN(OFFSET(U795,-$AK$5,0):U795)&gt;U796),-1,AK795))</f>
        <v>-1</v>
      </c>
      <c r="AL796" s="101">
        <f ca="1">IF(AND(MAX(OFFSET(AI795,-$AL$5,0):AI795)&lt;AI796),1,IF(AND(MIN(OFFSET(AI795,-$AL$5,0):AI795)&gt;AI796),-1,AL795))</f>
        <v>1</v>
      </c>
      <c r="AM796" s="101">
        <f ca="1">IF(AND(MAX(OFFSET(V795,-$AM$5,0):V795)&lt;V796),1,IF(AND(MIN(OFFSET(V795,-$AM$5,0):V795)&gt;V796),-1,AM795))</f>
        <v>1</v>
      </c>
      <c r="AN796" s="101">
        <f ca="1">IF(AND(MAX(OFFSET(AA795,-$AN$5,0):AA795)&lt;AA796),1,IF(AND(MIN(OFFSET(AA795,-$AN$5,0):AA795)&gt;AA796),-1,AN795))</f>
        <v>1</v>
      </c>
      <c r="AO796" s="101">
        <f ca="1">IF(AND(MAX(OFFSET(Y795,-$AP$5,0):Y795)&lt;Y796),1,IF(AND(MIN(OFFSET(Y795,-$AP$5,0):Y795)&gt;Y796),-1,AO795))</f>
        <v>1</v>
      </c>
      <c r="AP796" s="101">
        <f ca="1">IF(AND(MAX(OFFSET(Z795,-$AP$5,0):Z795)&lt;Z796),1,IF(AND(MIN(OFFSET(Z795,-$AP$5,0):Z795)&gt;Z796),-1,AP795))</f>
        <v>1</v>
      </c>
      <c r="AQ796" s="1">
        <v>4468</v>
      </c>
      <c r="AR796" s="1">
        <v>4482</v>
      </c>
      <c r="AS796" s="1">
        <v>4463</v>
      </c>
      <c r="AT796" s="1">
        <v>4469</v>
      </c>
      <c r="AU796" s="1">
        <v>4445</v>
      </c>
      <c r="AV796" s="1">
        <v>4481</v>
      </c>
      <c r="AW796" s="1">
        <v>4430</v>
      </c>
      <c r="AX796" s="1">
        <v>4476</v>
      </c>
      <c r="AY796">
        <f t="shared" si="34"/>
        <v>6</v>
      </c>
      <c r="AZ796">
        <f t="shared" si="35"/>
        <v>458</v>
      </c>
      <c r="BA796">
        <f t="shared" ca="1" si="41"/>
        <v>6</v>
      </c>
      <c r="BB796">
        <f t="shared" ca="1" si="36"/>
        <v>439</v>
      </c>
      <c r="BC796">
        <f t="shared" si="37"/>
        <v>-23</v>
      </c>
      <c r="BD796">
        <f t="shared" si="38"/>
        <v>297</v>
      </c>
      <c r="BE796">
        <f t="shared" ca="1" si="39"/>
        <v>-23</v>
      </c>
      <c r="BF796">
        <f t="shared" ca="1" si="40"/>
        <v>297</v>
      </c>
    </row>
    <row r="797" spans="1:58">
      <c r="A797" s="47">
        <v>2012</v>
      </c>
      <c r="B797" s="47">
        <v>4</v>
      </c>
      <c r="C797" s="98">
        <v>40989</v>
      </c>
      <c r="D797">
        <v>13124.62</v>
      </c>
      <c r="E797">
        <v>1402.89</v>
      </c>
      <c r="F797">
        <v>3075.32</v>
      </c>
      <c r="G797">
        <v>10020</v>
      </c>
      <c r="H797">
        <v>5890</v>
      </c>
      <c r="I797">
        <v>7067</v>
      </c>
      <c r="J797">
        <v>0</v>
      </c>
      <c r="K797">
        <v>0</v>
      </c>
      <c r="L797">
        <v>1650.3</v>
      </c>
      <c r="M797">
        <v>32.174999999999997</v>
      </c>
      <c r="N797">
        <v>1640.4</v>
      </c>
      <c r="O797">
        <v>105.61</v>
      </c>
      <c r="P797">
        <v>642</v>
      </c>
      <c r="Q797">
        <v>1355</v>
      </c>
      <c r="R797">
        <v>13124.62</v>
      </c>
      <c r="S797">
        <v>1402.89</v>
      </c>
      <c r="T797">
        <v>3075.32</v>
      </c>
      <c r="U797">
        <v>15.58</v>
      </c>
      <c r="V797">
        <v>2.33</v>
      </c>
      <c r="W797">
        <v>1.1499999999999999</v>
      </c>
      <c r="X797">
        <v>1.32158</v>
      </c>
      <c r="Y797">
        <v>110.22499999999999</v>
      </c>
      <c r="Z797">
        <v>83.405000000000001</v>
      </c>
      <c r="AA797">
        <v>87.242999999999995</v>
      </c>
      <c r="AB797">
        <v>123.55</v>
      </c>
      <c r="AC797">
        <v>884</v>
      </c>
      <c r="AD797">
        <v>0</v>
      </c>
      <c r="AE797">
        <v>0</v>
      </c>
      <c r="AF797">
        <v>0</v>
      </c>
      <c r="AG797">
        <v>0</v>
      </c>
      <c r="AH797">
        <v>1.1299999999999999</v>
      </c>
      <c r="AI797">
        <v>2.29</v>
      </c>
      <c r="AJ797" s="101">
        <f ca="1">IF(AND(MAX(OFFSET(OFFSET(D796,0,$AJ$6),-$AJ$5,0):OFFSET(D796,0,$AJ$6))&lt;OFFSET(D796,1,$AJ$6)),1,IF(AND(MIN(OFFSET(OFFSET(D796,0,$AJ$6),-$AJ$5,0):OFFSET(D796,0,$AJ$6))&gt;OFFSET(D796,1,$AJ$6)),-1,AJ796))</f>
        <v>1</v>
      </c>
      <c r="AK797" s="101">
        <f ca="1">IF(AND(MAX(OFFSET(U796,-$AK$5,0):U796)&lt;U797),1,IF(AND(MIN(OFFSET(U796,-$AK$5,0):U796)&gt;U797),-1,AK796))</f>
        <v>1</v>
      </c>
      <c r="AL797" s="101">
        <f ca="1">IF(AND(MAX(OFFSET(AI796,-$AL$5,0):AI796)&lt;AI797),1,IF(AND(MIN(OFFSET(AI796,-$AL$5,0):AI796)&gt;AI797),-1,AL796))</f>
        <v>1</v>
      </c>
      <c r="AM797" s="101">
        <f ca="1">IF(AND(MAX(OFFSET(V796,-$AM$5,0):V796)&lt;V797),1,IF(AND(MIN(OFFSET(V796,-$AM$5,0):V796)&gt;V797),-1,AM796))</f>
        <v>1</v>
      </c>
      <c r="AN797" s="101">
        <f ca="1">IF(AND(MAX(OFFSET(AA796,-$AN$5,0):AA796)&lt;AA797),1,IF(AND(MIN(OFFSET(AA796,-$AN$5,0):AA796)&gt;AA797),-1,AN796))</f>
        <v>1</v>
      </c>
      <c r="AO797" s="101">
        <f ca="1">IF(AND(MAX(OFFSET(Y796,-$AP$5,0):Y796)&lt;Y797),1,IF(AND(MIN(OFFSET(Y796,-$AP$5,0):Y796)&gt;Y797),-1,AO796))</f>
        <v>1</v>
      </c>
      <c r="AP797" s="101">
        <f ca="1">IF(AND(MAX(OFFSET(Z796,-$AP$5,0):Z796)&lt;Z797),1,IF(AND(MIN(OFFSET(Z796,-$AP$5,0):Z796)&gt;Z797),-1,AP796))</f>
        <v>1</v>
      </c>
      <c r="AQ797" s="1">
        <v>4451</v>
      </c>
      <c r="AR797" s="1">
        <v>4466</v>
      </c>
      <c r="AS797" s="1">
        <v>4445</v>
      </c>
      <c r="AT797" s="1">
        <v>4454</v>
      </c>
      <c r="AU797" s="1">
        <v>4453</v>
      </c>
      <c r="AV797" s="1">
        <v>4489</v>
      </c>
      <c r="AW797" s="1">
        <v>4442</v>
      </c>
      <c r="AX797" s="1">
        <v>4446</v>
      </c>
      <c r="AY797">
        <f t="shared" si="34"/>
        <v>-18</v>
      </c>
      <c r="AZ797">
        <f t="shared" si="35"/>
        <v>440</v>
      </c>
      <c r="BA797">
        <f t="shared" ca="1" si="41"/>
        <v>-18</v>
      </c>
      <c r="BB797">
        <f t="shared" ca="1" si="36"/>
        <v>421</v>
      </c>
      <c r="BC797">
        <f t="shared" si="37"/>
        <v>2</v>
      </c>
      <c r="BD797">
        <f t="shared" si="38"/>
        <v>299</v>
      </c>
      <c r="BE797">
        <f t="shared" ca="1" si="39"/>
        <v>2</v>
      </c>
      <c r="BF797">
        <f t="shared" ca="1" si="40"/>
        <v>299</v>
      </c>
    </row>
    <row r="798" spans="1:58">
      <c r="A798" s="47">
        <v>2012</v>
      </c>
      <c r="B798" s="47">
        <v>5</v>
      </c>
      <c r="C798" s="98">
        <v>40990</v>
      </c>
      <c r="D798">
        <v>13046.13</v>
      </c>
      <c r="E798">
        <v>1392.78</v>
      </c>
      <c r="F798">
        <v>3063.32</v>
      </c>
      <c r="G798">
        <v>10040</v>
      </c>
      <c r="H798">
        <v>5841</v>
      </c>
      <c r="I798">
        <v>6976</v>
      </c>
      <c r="J798">
        <v>0</v>
      </c>
      <c r="K798">
        <v>0</v>
      </c>
      <c r="L798">
        <v>1642.5</v>
      </c>
      <c r="M798">
        <v>31.574999999999999</v>
      </c>
      <c r="N798">
        <v>1620.6</v>
      </c>
      <c r="O798">
        <v>105.35</v>
      </c>
      <c r="P798">
        <v>644</v>
      </c>
      <c r="Q798">
        <v>1349</v>
      </c>
      <c r="R798">
        <v>13046.13</v>
      </c>
      <c r="S798">
        <v>1392.78</v>
      </c>
      <c r="T798">
        <v>3063.32</v>
      </c>
      <c r="U798">
        <v>15.13</v>
      </c>
      <c r="V798">
        <v>2.2799999999999998</v>
      </c>
      <c r="W798">
        <v>1.1299999999999999</v>
      </c>
      <c r="X798">
        <v>1.3196399999999999</v>
      </c>
      <c r="Y798">
        <v>108.959</v>
      </c>
      <c r="Z798">
        <v>82.566999999999993</v>
      </c>
      <c r="AA798">
        <v>85.83</v>
      </c>
      <c r="AB798">
        <v>122.66</v>
      </c>
      <c r="AC798">
        <v>896</v>
      </c>
      <c r="AD798">
        <v>0</v>
      </c>
      <c r="AE798">
        <v>0</v>
      </c>
      <c r="AF798">
        <v>0</v>
      </c>
      <c r="AG798">
        <v>0</v>
      </c>
      <c r="AH798">
        <v>1.1100000000000001</v>
      </c>
      <c r="AI798">
        <v>2.27</v>
      </c>
      <c r="AJ798" s="101">
        <f ca="1">IF(AND(MAX(OFFSET(OFFSET(D797,0,$AJ$6),-$AJ$5,0):OFFSET(D797,0,$AJ$6))&lt;OFFSET(D797,1,$AJ$6)),1,IF(AND(MIN(OFFSET(OFFSET(D797,0,$AJ$6),-$AJ$5,0):OFFSET(D797,0,$AJ$6))&gt;OFFSET(D797,1,$AJ$6)),-1,AJ797))</f>
        <v>1</v>
      </c>
      <c r="AK798" s="101">
        <f ca="1">IF(AND(MAX(OFFSET(U797,-$AK$5,0):U797)&lt;U798),1,IF(AND(MIN(OFFSET(U797,-$AK$5,0):U797)&gt;U798),-1,AK797))</f>
        <v>1</v>
      </c>
      <c r="AL798" s="101">
        <f ca="1">IF(AND(MAX(OFFSET(AI797,-$AL$5,0):AI797)&lt;AI798),1,IF(AND(MIN(OFFSET(AI797,-$AL$5,0):AI797)&gt;AI798),-1,AL797))</f>
        <v>1</v>
      </c>
      <c r="AM798" s="101">
        <f ca="1">IF(AND(MAX(OFFSET(V797,-$AM$5,0):V797)&lt;V798),1,IF(AND(MIN(OFFSET(V797,-$AM$5,0):V797)&gt;V798),-1,AM797))</f>
        <v>1</v>
      </c>
      <c r="AN798" s="101">
        <f ca="1">IF(AND(MAX(OFFSET(AA797,-$AN$5,0):AA797)&lt;AA798),1,IF(AND(MIN(OFFSET(AA797,-$AN$5,0):AA797)&gt;AA798),-1,AN797))</f>
        <v>-1</v>
      </c>
      <c r="AO798" s="101">
        <f ca="1">IF(AND(MAX(OFFSET(Y797,-$AP$5,0):Y797)&lt;Y798),1,IF(AND(MIN(OFFSET(Y797,-$AP$5,0):Y797)&gt;Y798),-1,AO797))</f>
        <v>1</v>
      </c>
      <c r="AP798" s="101">
        <f ca="1">IF(AND(MAX(OFFSET(Z797,-$AP$5,0):Z797)&lt;Z798),1,IF(AND(MIN(OFFSET(Z797,-$AP$5,0):Z797)&gt;Z798),-1,AP797))</f>
        <v>1</v>
      </c>
      <c r="AQ798" s="1">
        <v>4435</v>
      </c>
      <c r="AR798" s="1">
        <v>4446</v>
      </c>
      <c r="AS798" s="1">
        <v>4420</v>
      </c>
      <c r="AT798" s="1">
        <v>4434</v>
      </c>
      <c r="AU798" s="1">
        <v>4420</v>
      </c>
      <c r="AV798" s="1">
        <v>4422</v>
      </c>
      <c r="AW798" s="1">
        <v>4347</v>
      </c>
      <c r="AX798" s="1">
        <v>4376</v>
      </c>
      <c r="AY798">
        <f t="shared" si="34"/>
        <v>-37</v>
      </c>
      <c r="AZ798">
        <f t="shared" si="35"/>
        <v>403</v>
      </c>
      <c r="BA798">
        <f t="shared" ca="1" si="41"/>
        <v>-37</v>
      </c>
      <c r="BB798">
        <f t="shared" ca="1" si="36"/>
        <v>384</v>
      </c>
      <c r="BC798">
        <f t="shared" si="37"/>
        <v>-15</v>
      </c>
      <c r="BD798">
        <f t="shared" si="38"/>
        <v>284</v>
      </c>
      <c r="BE798">
        <f t="shared" ca="1" si="39"/>
        <v>-15</v>
      </c>
      <c r="BF798">
        <f t="shared" ca="1" si="40"/>
        <v>284</v>
      </c>
    </row>
    <row r="799" spans="1:58">
      <c r="A799" s="47">
        <v>2012</v>
      </c>
      <c r="B799" s="47">
        <v>6</v>
      </c>
      <c r="C799" s="98">
        <v>40991</v>
      </c>
      <c r="D799">
        <v>13031</v>
      </c>
      <c r="E799">
        <v>1394.1</v>
      </c>
      <c r="F799">
        <v>2729.5</v>
      </c>
      <c r="G799">
        <v>9928</v>
      </c>
      <c r="H799">
        <v>5814.3</v>
      </c>
      <c r="I799">
        <v>7029</v>
      </c>
      <c r="J799">
        <v>20611</v>
      </c>
      <c r="K799">
        <v>7966</v>
      </c>
      <c r="L799">
        <v>1662.6</v>
      </c>
      <c r="M799">
        <v>32.19</v>
      </c>
      <c r="N799">
        <v>1625.9</v>
      </c>
      <c r="O799">
        <v>106.73</v>
      </c>
      <c r="P799">
        <v>646.29999999999995</v>
      </c>
      <c r="Q799">
        <v>1366.4</v>
      </c>
      <c r="R799">
        <v>13080.73</v>
      </c>
      <c r="S799">
        <v>1397.11</v>
      </c>
      <c r="T799">
        <v>3067.92</v>
      </c>
      <c r="U799">
        <v>14.82</v>
      </c>
      <c r="V799">
        <v>2.2400000000000002</v>
      </c>
      <c r="W799">
        <v>1.08</v>
      </c>
      <c r="X799">
        <v>1.327</v>
      </c>
      <c r="Y799">
        <v>109.374</v>
      </c>
      <c r="Z799">
        <v>82.411000000000001</v>
      </c>
      <c r="AA799">
        <v>86.287999999999997</v>
      </c>
      <c r="AB799">
        <v>122.66</v>
      </c>
      <c r="AC799">
        <v>908</v>
      </c>
      <c r="AD799">
        <v>0</v>
      </c>
      <c r="AE799">
        <v>0</v>
      </c>
      <c r="AF799">
        <v>0</v>
      </c>
      <c r="AG799">
        <v>0</v>
      </c>
      <c r="AH799">
        <v>1.08</v>
      </c>
      <c r="AI799">
        <v>2.23</v>
      </c>
      <c r="AJ799" s="101">
        <f ca="1">IF(AND(MAX(OFFSET(OFFSET(D798,0,$AJ$6),-$AJ$5,0):OFFSET(D798,0,$AJ$6))&lt;OFFSET(D798,1,$AJ$6)),1,IF(AND(MIN(OFFSET(OFFSET(D798,0,$AJ$6),-$AJ$5,0):OFFSET(D798,0,$AJ$6))&gt;OFFSET(D798,1,$AJ$6)),-1,AJ798))</f>
        <v>1</v>
      </c>
      <c r="AK799" s="101">
        <f ca="1">IF(AND(MAX(OFFSET(U798,-$AK$5,0):U798)&lt;U799),1,IF(AND(MIN(OFFSET(U798,-$AK$5,0):U798)&gt;U799),-1,AK798))</f>
        <v>-1</v>
      </c>
      <c r="AL799" s="101">
        <f ca="1">IF(AND(MAX(OFFSET(AI798,-$AL$5,0):AI798)&lt;AI799),1,IF(AND(MIN(OFFSET(AI798,-$AL$5,0):AI798)&gt;AI799),-1,AL798))</f>
        <v>1</v>
      </c>
      <c r="AM799" s="101">
        <f ca="1">IF(AND(MAX(OFFSET(V798,-$AM$5,0):V798)&lt;V799),1,IF(AND(MIN(OFFSET(V798,-$AM$5,0):V798)&gt;V799),-1,AM798))</f>
        <v>1</v>
      </c>
      <c r="AN799" s="101">
        <f ca="1">IF(AND(MAX(OFFSET(AA798,-$AN$5,0):AA798)&lt;AA799),1,IF(AND(MIN(OFFSET(AA798,-$AN$5,0):AA798)&gt;AA799),-1,AN798))</f>
        <v>-1</v>
      </c>
      <c r="AO799" s="101">
        <f ca="1">IF(AND(MAX(OFFSET(Y798,-$AP$5,0):Y798)&lt;Y799),1,IF(AND(MIN(OFFSET(Y798,-$AP$5,0):Y798)&gt;Y799),-1,AO798))</f>
        <v>1</v>
      </c>
      <c r="AP799" s="101">
        <f ca="1">IF(AND(MAX(OFFSET(Z798,-$AP$5,0):Z798)&lt;Z799),1,IF(AND(MIN(OFFSET(Z798,-$AP$5,0):Z798)&gt;Z799),-1,AP798))</f>
        <v>1</v>
      </c>
      <c r="AQ799" s="1">
        <v>4383</v>
      </c>
      <c r="AR799" s="1">
        <v>4403</v>
      </c>
      <c r="AS799" s="1">
        <v>4381</v>
      </c>
      <c r="AT799" s="1">
        <v>4395</v>
      </c>
      <c r="AU799" s="1">
        <v>4393</v>
      </c>
      <c r="AV799" s="1">
        <v>4432</v>
      </c>
      <c r="AW799" s="1">
        <v>4378</v>
      </c>
      <c r="AX799" s="1">
        <v>4432</v>
      </c>
      <c r="AY799">
        <f t="shared" si="34"/>
        <v>55</v>
      </c>
      <c r="AZ799">
        <f t="shared" si="35"/>
        <v>458</v>
      </c>
      <c r="BA799">
        <f t="shared" ca="1" si="41"/>
        <v>55</v>
      </c>
      <c r="BB799">
        <f t="shared" ca="1" si="36"/>
        <v>439</v>
      </c>
      <c r="BC799">
        <f t="shared" si="37"/>
        <v>10</v>
      </c>
      <c r="BD799">
        <f t="shared" si="38"/>
        <v>294</v>
      </c>
      <c r="BE799">
        <f t="shared" ca="1" si="39"/>
        <v>10</v>
      </c>
      <c r="BF799">
        <f t="shared" ca="1" si="40"/>
        <v>294</v>
      </c>
    </row>
    <row r="800" spans="1:58">
      <c r="A800" s="47">
        <v>2012</v>
      </c>
      <c r="B800" s="47">
        <v>2</v>
      </c>
      <c r="C800" s="98">
        <v>40994</v>
      </c>
      <c r="D800">
        <v>13189</v>
      </c>
      <c r="E800">
        <v>1414</v>
      </c>
      <c r="F800">
        <v>2776.2</v>
      </c>
      <c r="G800">
        <v>10043</v>
      </c>
      <c r="H800">
        <v>5850.7</v>
      </c>
      <c r="I800">
        <v>7117.1</v>
      </c>
      <c r="J800">
        <v>20728</v>
      </c>
      <c r="K800">
        <v>7975</v>
      </c>
      <c r="L800">
        <v>1692.1</v>
      </c>
      <c r="M800">
        <v>32.866</v>
      </c>
      <c r="N800">
        <v>1646.9</v>
      </c>
      <c r="O800">
        <v>107.09</v>
      </c>
      <c r="P800">
        <v>637.9</v>
      </c>
      <c r="Q800">
        <v>1378.9</v>
      </c>
      <c r="R800">
        <v>13241.63</v>
      </c>
      <c r="S800">
        <v>1416.51</v>
      </c>
      <c r="T800">
        <v>3122.57</v>
      </c>
      <c r="U800">
        <v>14.64</v>
      </c>
      <c r="V800">
        <v>2.21</v>
      </c>
      <c r="W800">
        <v>1.06</v>
      </c>
      <c r="X800">
        <v>1.327</v>
      </c>
      <c r="Y800">
        <v>109.374</v>
      </c>
      <c r="Z800">
        <v>82.411000000000001</v>
      </c>
      <c r="AA800">
        <v>86.287999999999997</v>
      </c>
      <c r="AB800">
        <v>122.66</v>
      </c>
      <c r="AC800">
        <v>908</v>
      </c>
      <c r="AD800">
        <v>0</v>
      </c>
      <c r="AE800">
        <v>0</v>
      </c>
      <c r="AF800">
        <v>0</v>
      </c>
      <c r="AG800">
        <v>0</v>
      </c>
      <c r="AH800">
        <v>1.08</v>
      </c>
      <c r="AI800">
        <v>2.2400000000000002</v>
      </c>
      <c r="AJ800" s="101">
        <f ca="1">IF(AND(MAX(OFFSET(OFFSET(D799,0,$AJ$6),-$AJ$5,0):OFFSET(D799,0,$AJ$6))&lt;OFFSET(D799,1,$AJ$6)),1,IF(AND(MIN(OFFSET(OFFSET(D799,0,$AJ$6),-$AJ$5,0):OFFSET(D799,0,$AJ$6))&gt;OFFSET(D799,1,$AJ$6)),-1,AJ799))</f>
        <v>1</v>
      </c>
      <c r="AK800" s="101">
        <f ca="1">IF(AND(MAX(OFFSET(U799,-$AK$5,0):U799)&lt;U800),1,IF(AND(MIN(OFFSET(U799,-$AK$5,0):U799)&gt;U800),-1,AK799))</f>
        <v>-1</v>
      </c>
      <c r="AL800" s="101">
        <f ca="1">IF(AND(MAX(OFFSET(AI799,-$AL$5,0):AI799)&lt;AI800),1,IF(AND(MIN(OFFSET(AI799,-$AL$5,0):AI799)&gt;AI800),-1,AL799))</f>
        <v>1</v>
      </c>
      <c r="AM800" s="101">
        <f ca="1">IF(AND(MAX(OFFSET(V799,-$AM$5,0):V799)&lt;V800),1,IF(AND(MIN(OFFSET(V799,-$AM$5,0):V799)&gt;V800),-1,AM799))</f>
        <v>1</v>
      </c>
      <c r="AN800" s="101">
        <f ca="1">IF(AND(MAX(OFFSET(AA799,-$AN$5,0):AA799)&lt;AA800),1,IF(AND(MIN(OFFSET(AA799,-$AN$5,0):AA799)&gt;AA800),-1,AN799))</f>
        <v>-1</v>
      </c>
      <c r="AO800" s="101">
        <f ca="1">IF(AND(MAX(OFFSET(Y799,-$AP$5,0):Y799)&lt;Y800),1,IF(AND(MIN(OFFSET(Y799,-$AP$5,0):Y799)&gt;Y800),-1,AO799))</f>
        <v>1</v>
      </c>
      <c r="AP800" s="101">
        <f ca="1">IF(AND(MAX(OFFSET(Z799,-$AP$5,0):Z799)&lt;Z800),1,IF(AND(MIN(OFFSET(Z799,-$AP$5,0):Z799)&gt;Z800),-1,AP799))</f>
        <v>1</v>
      </c>
      <c r="AQ800" s="1">
        <v>4448</v>
      </c>
      <c r="AR800" s="1">
        <v>4449</v>
      </c>
      <c r="AS800" s="1">
        <v>4426</v>
      </c>
      <c r="AT800" s="1">
        <v>4426</v>
      </c>
      <c r="AU800" s="1">
        <v>4428</v>
      </c>
      <c r="AV800" s="1">
        <v>4510</v>
      </c>
      <c r="AW800" s="1">
        <v>4420</v>
      </c>
      <c r="AX800" s="1">
        <v>4508</v>
      </c>
      <c r="AY800">
        <f t="shared" si="34"/>
        <v>93</v>
      </c>
      <c r="AZ800">
        <f t="shared" si="35"/>
        <v>551</v>
      </c>
      <c r="BA800">
        <f t="shared" ca="1" si="41"/>
        <v>93</v>
      </c>
      <c r="BB800">
        <f t="shared" ca="1" si="36"/>
        <v>532</v>
      </c>
      <c r="BC800">
        <f t="shared" si="37"/>
        <v>-20</v>
      </c>
      <c r="BD800">
        <f t="shared" si="38"/>
        <v>274</v>
      </c>
      <c r="BE800">
        <f t="shared" ca="1" si="39"/>
        <v>-20</v>
      </c>
      <c r="BF800">
        <f t="shared" ca="1" si="40"/>
        <v>274</v>
      </c>
    </row>
    <row r="801" spans="1:58">
      <c r="A801" s="47">
        <v>2012</v>
      </c>
      <c r="B801" s="47">
        <v>3</v>
      </c>
      <c r="C801" s="98">
        <v>40995</v>
      </c>
      <c r="D801">
        <v>13133</v>
      </c>
      <c r="E801">
        <v>1407.2</v>
      </c>
      <c r="F801">
        <v>2777</v>
      </c>
      <c r="G801">
        <v>10132</v>
      </c>
      <c r="H801">
        <v>5820.7</v>
      </c>
      <c r="I801">
        <v>7081.7</v>
      </c>
      <c r="J801">
        <v>21154</v>
      </c>
      <c r="K801">
        <v>7961</v>
      </c>
      <c r="L801">
        <v>1680.5</v>
      </c>
      <c r="M801">
        <v>32.566000000000003</v>
      </c>
      <c r="N801">
        <v>1654.1</v>
      </c>
      <c r="O801">
        <v>107.09</v>
      </c>
      <c r="P801">
        <v>630.70000000000005</v>
      </c>
      <c r="Q801">
        <v>1371.8</v>
      </c>
      <c r="R801">
        <v>13197.73</v>
      </c>
      <c r="S801">
        <v>1412.52</v>
      </c>
      <c r="T801">
        <v>3120.35</v>
      </c>
      <c r="U801">
        <v>15.51</v>
      </c>
      <c r="V801">
        <v>2.2400000000000002</v>
      </c>
      <c r="W801">
        <v>1.07</v>
      </c>
      <c r="X801">
        <v>1.327</v>
      </c>
      <c r="Y801">
        <v>109.374</v>
      </c>
      <c r="Z801">
        <v>82.411000000000001</v>
      </c>
      <c r="AA801">
        <v>86.287999999999997</v>
      </c>
      <c r="AB801">
        <v>124.49</v>
      </c>
      <c r="AC801">
        <v>912</v>
      </c>
      <c r="AD801">
        <v>0</v>
      </c>
      <c r="AE801">
        <v>0</v>
      </c>
      <c r="AF801">
        <v>0</v>
      </c>
      <c r="AG801">
        <v>0</v>
      </c>
      <c r="AH801">
        <v>1.02</v>
      </c>
      <c r="AI801">
        <v>2.1800000000000002</v>
      </c>
      <c r="AJ801" s="101">
        <f ca="1">IF(AND(MAX(OFFSET(OFFSET(D800,0,$AJ$6),-$AJ$5,0):OFFSET(D800,0,$AJ$6))&lt;OFFSET(D800,1,$AJ$6)),1,IF(AND(MIN(OFFSET(OFFSET(D800,0,$AJ$6),-$AJ$5,0):OFFSET(D800,0,$AJ$6))&gt;OFFSET(D800,1,$AJ$6)),-1,AJ800))</f>
        <v>1</v>
      </c>
      <c r="AK801" s="101">
        <f ca="1">IF(AND(MAX(OFFSET(U800,-$AK$5,0):U800)&lt;U801),1,IF(AND(MIN(OFFSET(U800,-$AK$5,0):U800)&gt;U801),-1,AK800))</f>
        <v>1</v>
      </c>
      <c r="AL801" s="101">
        <f ca="1">IF(AND(MAX(OFFSET(AI800,-$AL$5,0):AI800)&lt;AI801),1,IF(AND(MIN(OFFSET(AI800,-$AL$5,0):AI800)&gt;AI801),-1,AL800))</f>
        <v>1</v>
      </c>
      <c r="AM801" s="101">
        <f ca="1">IF(AND(MAX(OFFSET(V800,-$AM$5,0):V800)&lt;V801),1,IF(AND(MIN(OFFSET(V800,-$AM$5,0):V800)&gt;V801),-1,AM800))</f>
        <v>1</v>
      </c>
      <c r="AN801" s="101">
        <f ca="1">IF(AND(MAX(OFFSET(AA800,-$AN$5,0):AA800)&lt;AA801),1,IF(AND(MIN(OFFSET(AA800,-$AN$5,0):AA800)&gt;AA801),-1,AN800))</f>
        <v>-1</v>
      </c>
      <c r="AO801" s="101">
        <f ca="1">IF(AND(MAX(OFFSET(Y800,-$AP$5,0):Y800)&lt;Y801),1,IF(AND(MIN(OFFSET(Y800,-$AP$5,0):Y800)&gt;Y801),-1,AO800))</f>
        <v>1</v>
      </c>
      <c r="AP801" s="101">
        <f ca="1">IF(AND(MAX(OFFSET(Z800,-$AP$5,0):Z800)&lt;Z801),1,IF(AND(MIN(OFFSET(Z800,-$AP$5,0):Z800)&gt;Z801),-1,AP800))</f>
        <v>1</v>
      </c>
      <c r="AQ801" s="1">
        <v>4521</v>
      </c>
      <c r="AR801" s="1">
        <v>4524</v>
      </c>
      <c r="AS801" s="1">
        <v>4504</v>
      </c>
      <c r="AT801" s="1">
        <v>4519</v>
      </c>
      <c r="AU801" s="1">
        <v>4514</v>
      </c>
      <c r="AV801" s="1">
        <v>4560</v>
      </c>
      <c r="AW801" s="1">
        <v>4506</v>
      </c>
      <c r="AX801" s="1">
        <v>4515</v>
      </c>
      <c r="AY801">
        <f t="shared" si="34"/>
        <v>-11</v>
      </c>
      <c r="AZ801">
        <f t="shared" si="35"/>
        <v>540</v>
      </c>
      <c r="BA801">
        <f t="shared" ca="1" si="41"/>
        <v>-11</v>
      </c>
      <c r="BB801">
        <f t="shared" ca="1" si="36"/>
        <v>521</v>
      </c>
      <c r="BC801">
        <f t="shared" si="37"/>
        <v>-7</v>
      </c>
      <c r="BD801">
        <f t="shared" si="38"/>
        <v>267</v>
      </c>
      <c r="BE801">
        <f t="shared" ca="1" si="39"/>
        <v>-7</v>
      </c>
      <c r="BF801">
        <f t="shared" ca="1" si="40"/>
        <v>267</v>
      </c>
    </row>
    <row r="802" spans="1:58">
      <c r="A802" s="47">
        <v>2012</v>
      </c>
      <c r="B802" s="47">
        <v>4</v>
      </c>
      <c r="C802" s="98">
        <v>40996</v>
      </c>
      <c r="D802">
        <v>13058</v>
      </c>
      <c r="E802">
        <v>1400.5</v>
      </c>
      <c r="F802">
        <v>2768.3</v>
      </c>
      <c r="G802">
        <v>10121</v>
      </c>
      <c r="H802">
        <v>5734.8</v>
      </c>
      <c r="I802">
        <v>6993.7</v>
      </c>
      <c r="J802">
        <v>20902</v>
      </c>
      <c r="K802">
        <v>7807</v>
      </c>
      <c r="L802">
        <v>1662.9</v>
      </c>
      <c r="M802">
        <v>32.085000000000001</v>
      </c>
      <c r="N802">
        <v>1636.5</v>
      </c>
      <c r="O802">
        <v>105.52</v>
      </c>
      <c r="P802">
        <v>621.1</v>
      </c>
      <c r="Q802">
        <v>1368.9</v>
      </c>
      <c r="R802">
        <v>13126.21</v>
      </c>
      <c r="S802">
        <v>1405.54</v>
      </c>
      <c r="T802">
        <v>3104.96</v>
      </c>
      <c r="U802">
        <v>15.71</v>
      </c>
      <c r="V802">
        <v>2.1800000000000002</v>
      </c>
      <c r="W802">
        <v>1.01</v>
      </c>
      <c r="X802">
        <v>1.33236</v>
      </c>
      <c r="Y802">
        <v>110.294</v>
      </c>
      <c r="Z802">
        <v>82.784999999999997</v>
      </c>
      <c r="AA802">
        <v>86.063999999999993</v>
      </c>
      <c r="AB802">
        <v>123.61</v>
      </c>
      <c r="AC802">
        <v>917</v>
      </c>
      <c r="AD802">
        <v>0</v>
      </c>
      <c r="AE802">
        <v>0</v>
      </c>
      <c r="AF802">
        <v>0</v>
      </c>
      <c r="AG802">
        <v>0</v>
      </c>
      <c r="AH802">
        <v>1.02</v>
      </c>
      <c r="AI802">
        <v>2.19</v>
      </c>
      <c r="AJ802" s="101">
        <f ca="1">IF(AND(MAX(OFFSET(OFFSET(D801,0,$AJ$6),-$AJ$5,0):OFFSET(D801,0,$AJ$6))&lt;OFFSET(D801,1,$AJ$6)),1,IF(AND(MIN(OFFSET(OFFSET(D801,0,$AJ$6),-$AJ$5,0):OFFSET(D801,0,$AJ$6))&gt;OFFSET(D801,1,$AJ$6)),-1,AJ801))</f>
        <v>1</v>
      </c>
      <c r="AK802" s="101">
        <f ca="1">IF(AND(MAX(OFFSET(U801,-$AK$5,0):U801)&lt;U802),1,IF(AND(MIN(OFFSET(U801,-$AK$5,0):U801)&gt;U802),-1,AK801))</f>
        <v>1</v>
      </c>
      <c r="AL802" s="101">
        <f ca="1">IF(AND(MAX(OFFSET(AI801,-$AL$5,0):AI801)&lt;AI802),1,IF(AND(MIN(OFFSET(AI801,-$AL$5,0):AI801)&gt;AI802),-1,AL801))</f>
        <v>1</v>
      </c>
      <c r="AM802" s="101">
        <f ca="1">IF(AND(MAX(OFFSET(V801,-$AM$5,0):V801)&lt;V802),1,IF(AND(MIN(OFFSET(V801,-$AM$5,0):V801)&gt;V802),-1,AM801))</f>
        <v>1</v>
      </c>
      <c r="AN802" s="101">
        <f ca="1">IF(AND(MAX(OFFSET(AA801,-$AN$5,0):AA801)&lt;AA802),1,IF(AND(MIN(OFFSET(AA801,-$AN$5,0):AA801)&gt;AA802),-1,AN801))</f>
        <v>-1</v>
      </c>
      <c r="AO802" s="101">
        <f ca="1">IF(AND(MAX(OFFSET(Y801,-$AP$5,0):Y801)&lt;Y802),1,IF(AND(MIN(OFFSET(Y801,-$AP$5,0):Y801)&gt;Y802),-1,AO801))</f>
        <v>1</v>
      </c>
      <c r="AP802" s="101">
        <f ca="1">IF(AND(MAX(OFFSET(Z801,-$AP$5,0):Z801)&lt;Z802),1,IF(AND(MIN(OFFSET(Z801,-$AP$5,0):Z801)&gt;Z802),-1,AP801))</f>
        <v>1</v>
      </c>
      <c r="AQ802" s="1">
        <v>4503</v>
      </c>
      <c r="AR802" s="1">
        <v>4505</v>
      </c>
      <c r="AS802" s="1">
        <v>4476</v>
      </c>
      <c r="AT802" s="1">
        <v>4478</v>
      </c>
      <c r="AU802" s="1">
        <v>4493</v>
      </c>
      <c r="AV802" s="1">
        <v>4498</v>
      </c>
      <c r="AW802" s="1">
        <v>4422</v>
      </c>
      <c r="AX802" s="1">
        <v>4433</v>
      </c>
      <c r="AY802">
        <f t="shared" si="34"/>
        <v>-44</v>
      </c>
      <c r="AZ802">
        <f t="shared" si="35"/>
        <v>496</v>
      </c>
      <c r="BA802">
        <f t="shared" ca="1" si="41"/>
        <v>-44</v>
      </c>
      <c r="BB802">
        <f t="shared" ca="1" si="36"/>
        <v>477</v>
      </c>
      <c r="BC802">
        <f t="shared" si="37"/>
        <v>-10</v>
      </c>
      <c r="BD802">
        <f t="shared" si="38"/>
        <v>257</v>
      </c>
      <c r="BE802">
        <f t="shared" ca="1" si="39"/>
        <v>-10</v>
      </c>
      <c r="BF802">
        <f t="shared" ca="1" si="40"/>
        <v>257</v>
      </c>
    </row>
    <row r="803" spans="1:58">
      <c r="A803" s="47">
        <v>2012</v>
      </c>
      <c r="B803" s="47">
        <v>5</v>
      </c>
      <c r="C803" s="98">
        <v>40997</v>
      </c>
      <c r="D803">
        <v>13076</v>
      </c>
      <c r="E803">
        <v>1397.8</v>
      </c>
      <c r="F803">
        <v>2758.1</v>
      </c>
      <c r="G803">
        <v>10087</v>
      </c>
      <c r="H803">
        <v>5692</v>
      </c>
      <c r="I803">
        <v>6922.7</v>
      </c>
      <c r="J803">
        <v>20540</v>
      </c>
      <c r="K803">
        <v>7691</v>
      </c>
      <c r="L803">
        <v>1661.2</v>
      </c>
      <c r="M803">
        <v>32.264000000000003</v>
      </c>
      <c r="N803">
        <v>1628.6</v>
      </c>
      <c r="O803">
        <v>103.22</v>
      </c>
      <c r="P803">
        <v>603.20000000000005</v>
      </c>
      <c r="Q803">
        <v>1354.6</v>
      </c>
      <c r="R803">
        <v>13145.82</v>
      </c>
      <c r="S803">
        <v>1403.28</v>
      </c>
      <c r="T803">
        <v>3095.36</v>
      </c>
      <c r="U803">
        <v>15.42</v>
      </c>
      <c r="V803">
        <v>2.15</v>
      </c>
      <c r="W803">
        <v>0.99</v>
      </c>
      <c r="X803">
        <v>1.32952</v>
      </c>
      <c r="Y803">
        <v>109.61499999999999</v>
      </c>
      <c r="Z803">
        <v>82.441000000000003</v>
      </c>
      <c r="AA803">
        <v>85.557000000000002</v>
      </c>
      <c r="AB803">
        <v>121.79</v>
      </c>
      <c r="AC803">
        <v>922</v>
      </c>
      <c r="AD803">
        <v>0</v>
      </c>
      <c r="AE803">
        <v>0</v>
      </c>
      <c r="AF803">
        <v>0</v>
      </c>
      <c r="AG803">
        <v>0</v>
      </c>
      <c r="AH803">
        <v>1.01</v>
      </c>
      <c r="AI803">
        <v>2.15</v>
      </c>
      <c r="AJ803" s="101">
        <f ca="1">IF(AND(MAX(OFFSET(OFFSET(D802,0,$AJ$6),-$AJ$5,0):OFFSET(D802,0,$AJ$6))&lt;OFFSET(D802,1,$AJ$6)),1,IF(AND(MIN(OFFSET(OFFSET(D802,0,$AJ$6),-$AJ$5,0):OFFSET(D802,0,$AJ$6))&gt;OFFSET(D802,1,$AJ$6)),-1,AJ802))</f>
        <v>1</v>
      </c>
      <c r="AK803" s="101">
        <f ca="1">IF(AND(MAX(OFFSET(U802,-$AK$5,0):U802)&lt;U803),1,IF(AND(MIN(OFFSET(U802,-$AK$5,0):U802)&gt;U803),-1,AK802))</f>
        <v>-1</v>
      </c>
      <c r="AL803" s="101">
        <f ca="1">IF(AND(MAX(OFFSET(AI802,-$AL$5,0):AI802)&lt;AI803),1,IF(AND(MIN(OFFSET(AI802,-$AL$5,0):AI802)&gt;AI803),-1,AL802))</f>
        <v>1</v>
      </c>
      <c r="AM803" s="101">
        <f ca="1">IF(AND(MAX(OFFSET(V802,-$AM$5,0):V802)&lt;V803),1,IF(AND(MIN(OFFSET(V802,-$AM$5,0):V802)&gt;V803),-1,AM802))</f>
        <v>1</v>
      </c>
      <c r="AN803" s="101">
        <f ca="1">IF(AND(MAX(OFFSET(AA802,-$AN$5,0):AA802)&lt;AA803),1,IF(AND(MIN(OFFSET(AA802,-$AN$5,0):AA802)&gt;AA803),-1,AN802))</f>
        <v>-1</v>
      </c>
      <c r="AO803" s="101">
        <f ca="1">IF(AND(MAX(OFFSET(Y802,-$AP$5,0):Y802)&lt;Y803),1,IF(AND(MIN(OFFSET(Y802,-$AP$5,0):Y802)&gt;Y803),-1,AO802))</f>
        <v>1</v>
      </c>
      <c r="AP803" s="101">
        <f ca="1">IF(AND(MAX(OFFSET(Z802,-$AP$5,0):Z802)&lt;Z803),1,IF(AND(MIN(OFFSET(Z802,-$AP$5,0):Z802)&gt;Z803),-1,AP802))</f>
        <v>1</v>
      </c>
      <c r="AQ803" s="1">
        <v>4449</v>
      </c>
      <c r="AR803" s="1">
        <v>4450</v>
      </c>
      <c r="AS803" s="1">
        <v>4418</v>
      </c>
      <c r="AT803" s="1">
        <v>4420</v>
      </c>
      <c r="AU803" s="1">
        <v>4420</v>
      </c>
      <c r="AV803" s="1">
        <v>4421</v>
      </c>
      <c r="AW803" s="1">
        <v>4370</v>
      </c>
      <c r="AX803" s="1">
        <v>4406</v>
      </c>
      <c r="AY803">
        <f t="shared" si="34"/>
        <v>-9</v>
      </c>
      <c r="AZ803">
        <f t="shared" si="35"/>
        <v>487</v>
      </c>
      <c r="BA803">
        <f t="shared" ca="1" si="41"/>
        <v>-9</v>
      </c>
      <c r="BB803">
        <f t="shared" ca="1" si="36"/>
        <v>468</v>
      </c>
      <c r="BC803">
        <f t="shared" si="37"/>
        <v>-29</v>
      </c>
      <c r="BD803">
        <f t="shared" si="38"/>
        <v>228</v>
      </c>
      <c r="BE803">
        <f t="shared" ca="1" si="39"/>
        <v>-29</v>
      </c>
      <c r="BF803">
        <f t="shared" ca="1" si="40"/>
        <v>228</v>
      </c>
    </row>
    <row r="804" spans="1:58">
      <c r="A804" s="47">
        <v>2012</v>
      </c>
      <c r="B804" s="47">
        <v>6</v>
      </c>
      <c r="C804" s="98">
        <v>40998</v>
      </c>
      <c r="D804">
        <v>13152</v>
      </c>
      <c r="E804">
        <v>1403.8</v>
      </c>
      <c r="F804">
        <v>2753.4</v>
      </c>
      <c r="G804">
        <v>10167</v>
      </c>
      <c r="H804">
        <v>5725.3</v>
      </c>
      <c r="I804">
        <v>6964.8</v>
      </c>
      <c r="J804">
        <v>20494</v>
      </c>
      <c r="K804">
        <v>7750</v>
      </c>
      <c r="L804">
        <v>1668.9</v>
      </c>
      <c r="M804">
        <v>32.298000000000002</v>
      </c>
      <c r="N804">
        <v>1638.7</v>
      </c>
      <c r="O804">
        <v>103.07</v>
      </c>
      <c r="P804">
        <v>643.9</v>
      </c>
      <c r="Q804">
        <v>1401.4</v>
      </c>
      <c r="R804">
        <v>13212.04</v>
      </c>
      <c r="S804">
        <v>1408.47</v>
      </c>
      <c r="T804">
        <v>3091.57</v>
      </c>
      <c r="U804">
        <v>15.6</v>
      </c>
      <c r="V804">
        <v>2.14</v>
      </c>
      <c r="W804">
        <v>1.01</v>
      </c>
      <c r="X804">
        <v>1.3345800000000001</v>
      </c>
      <c r="Y804">
        <v>110.43899999999999</v>
      </c>
      <c r="Z804">
        <v>82.769000000000005</v>
      </c>
      <c r="AA804">
        <v>85.725999999999999</v>
      </c>
      <c r="AB804">
        <v>122.22</v>
      </c>
      <c r="AC804">
        <v>930</v>
      </c>
      <c r="AD804">
        <v>0</v>
      </c>
      <c r="AE804">
        <v>0</v>
      </c>
      <c r="AF804">
        <v>0</v>
      </c>
      <c r="AG804">
        <v>0</v>
      </c>
      <c r="AH804">
        <v>1.04</v>
      </c>
      <c r="AI804">
        <v>2.21</v>
      </c>
      <c r="AJ804" s="101">
        <f ca="1">IF(AND(MAX(OFFSET(OFFSET(D803,0,$AJ$6),-$AJ$5,0):OFFSET(D803,0,$AJ$6))&lt;OFFSET(D803,1,$AJ$6)),1,IF(AND(MIN(OFFSET(OFFSET(D803,0,$AJ$6),-$AJ$5,0):OFFSET(D803,0,$AJ$6))&gt;OFFSET(D803,1,$AJ$6)),-1,AJ803))</f>
        <v>1</v>
      </c>
      <c r="AK804" s="101">
        <f ca="1">IF(AND(MAX(OFFSET(U803,-$AK$5,0):U803)&lt;U804),1,IF(AND(MIN(OFFSET(U803,-$AK$5,0):U803)&gt;U804),-1,AK803))</f>
        <v>-1</v>
      </c>
      <c r="AL804" s="101">
        <f ca="1">IF(AND(MAX(OFFSET(AI803,-$AL$5,0):AI803)&lt;AI804),1,IF(AND(MIN(OFFSET(AI803,-$AL$5,0):AI803)&gt;AI804),-1,AL803))</f>
        <v>1</v>
      </c>
      <c r="AM804" s="101">
        <f ca="1">IF(AND(MAX(OFFSET(V803,-$AM$5,0):V803)&lt;V804),1,IF(AND(MIN(OFFSET(V803,-$AM$5,0):V803)&gt;V804),-1,AM803))</f>
        <v>1</v>
      </c>
      <c r="AN804" s="101">
        <f ca="1">IF(AND(MAX(OFFSET(AA803,-$AN$5,0):AA803)&lt;AA804),1,IF(AND(MIN(OFFSET(AA803,-$AN$5,0):AA803)&gt;AA804),-1,AN803))</f>
        <v>-1</v>
      </c>
      <c r="AO804" s="101">
        <f ca="1">IF(AND(MAX(OFFSET(Y803,-$AP$5,0):Y803)&lt;Y804),1,IF(AND(MIN(OFFSET(Y803,-$AP$5,0):Y803)&gt;Y804),-1,AO803))</f>
        <v>1</v>
      </c>
      <c r="AP804" s="101">
        <f ca="1">IF(AND(MAX(OFFSET(Z803,-$AP$5,0):Z803)&lt;Z804),1,IF(AND(MIN(OFFSET(Z803,-$AP$5,0):Z803)&gt;Z804),-1,AP803))</f>
        <v>1</v>
      </c>
      <c r="AQ804" s="1">
        <v>4411</v>
      </c>
      <c r="AR804" s="1">
        <v>4417</v>
      </c>
      <c r="AS804" s="1">
        <v>4387</v>
      </c>
      <c r="AT804" s="1">
        <v>4392</v>
      </c>
      <c r="AU804" s="1">
        <v>4410</v>
      </c>
      <c r="AV804" s="1">
        <v>4459</v>
      </c>
      <c r="AW804" s="1">
        <v>4399</v>
      </c>
      <c r="AX804" s="1">
        <v>4458</v>
      </c>
      <c r="AY804">
        <f t="shared" si="34"/>
        <v>59</v>
      </c>
      <c r="AZ804">
        <f t="shared" si="35"/>
        <v>546</v>
      </c>
      <c r="BA804">
        <f t="shared" ca="1" si="41"/>
        <v>59</v>
      </c>
      <c r="BB804">
        <f t="shared" ca="1" si="36"/>
        <v>527</v>
      </c>
      <c r="BC804">
        <f t="shared" si="37"/>
        <v>-1</v>
      </c>
      <c r="BD804">
        <f t="shared" si="38"/>
        <v>227</v>
      </c>
      <c r="BE804">
        <f t="shared" ca="1" si="39"/>
        <v>-1</v>
      </c>
      <c r="BF804">
        <f t="shared" ca="1" si="40"/>
        <v>227</v>
      </c>
    </row>
    <row r="805" spans="1:58">
      <c r="A805" s="47">
        <v>2012</v>
      </c>
      <c r="B805" s="47">
        <v>2</v>
      </c>
      <c r="C805" s="98">
        <v>41001</v>
      </c>
      <c r="D805">
        <v>13186</v>
      </c>
      <c r="E805">
        <v>1412.5</v>
      </c>
      <c r="F805">
        <v>2776.8</v>
      </c>
      <c r="G805">
        <v>10103</v>
      </c>
      <c r="H805">
        <v>5849.9</v>
      </c>
      <c r="I805">
        <v>7077.3</v>
      </c>
      <c r="J805">
        <v>20454</v>
      </c>
      <c r="K805">
        <v>7750</v>
      </c>
      <c r="L805">
        <v>1675.8</v>
      </c>
      <c r="M805">
        <v>32.994999999999997</v>
      </c>
      <c r="N805">
        <v>1650.2</v>
      </c>
      <c r="O805">
        <v>105.1</v>
      </c>
      <c r="P805">
        <v>656.5</v>
      </c>
      <c r="Q805">
        <v>1421.4</v>
      </c>
      <c r="R805">
        <v>13264.49</v>
      </c>
      <c r="S805">
        <v>1418.9</v>
      </c>
      <c r="T805">
        <v>3119.7</v>
      </c>
      <c r="U805">
        <v>15.52</v>
      </c>
      <c r="V805">
        <v>2.19</v>
      </c>
      <c r="W805">
        <v>1.02</v>
      </c>
      <c r="X805">
        <v>1.33243</v>
      </c>
      <c r="Y805">
        <v>109.312</v>
      </c>
      <c r="Z805">
        <v>82.039000000000001</v>
      </c>
      <c r="AA805">
        <v>85.513000000000005</v>
      </c>
      <c r="AB805">
        <v>124.83</v>
      </c>
      <c r="AC805">
        <v>934</v>
      </c>
      <c r="AD805">
        <v>0</v>
      </c>
      <c r="AE805">
        <v>0</v>
      </c>
      <c r="AF805">
        <v>99.82</v>
      </c>
      <c r="AG805">
        <v>99.93</v>
      </c>
      <c r="AH805">
        <v>1.02</v>
      </c>
      <c r="AI805">
        <v>2.19</v>
      </c>
      <c r="AJ805" s="101">
        <f ca="1">IF(AND(MAX(OFFSET(OFFSET(D804,0,$AJ$6),-$AJ$5,0):OFFSET(D804,0,$AJ$6))&lt;OFFSET(D804,1,$AJ$6)),1,IF(AND(MIN(OFFSET(OFFSET(D804,0,$AJ$6),-$AJ$5,0):OFFSET(D804,0,$AJ$6))&gt;OFFSET(D804,1,$AJ$6)),-1,AJ804))</f>
        <v>1</v>
      </c>
      <c r="AK805" s="101">
        <f ca="1">IF(AND(MAX(OFFSET(U804,-$AK$5,0):U804)&lt;U805),1,IF(AND(MIN(OFFSET(U804,-$AK$5,0):U804)&gt;U805),-1,AK804))</f>
        <v>-1</v>
      </c>
      <c r="AL805" s="101">
        <f ca="1">IF(AND(MAX(OFFSET(AI804,-$AL$5,0):AI804)&lt;AI805),1,IF(AND(MIN(OFFSET(AI804,-$AL$5,0):AI804)&gt;AI805),-1,AL804))</f>
        <v>1</v>
      </c>
      <c r="AM805" s="101">
        <f ca="1">IF(AND(MAX(OFFSET(V804,-$AM$5,0):V804)&lt;V805),1,IF(AND(MIN(OFFSET(V804,-$AM$5,0):V804)&gt;V805),-1,AM804))</f>
        <v>1</v>
      </c>
      <c r="AN805" s="101">
        <f ca="1">IF(AND(MAX(OFFSET(AA804,-$AN$5,0):AA804)&lt;AA805),1,IF(AND(MIN(OFFSET(AA804,-$AN$5,0):AA804)&gt;AA805),-1,AN804))</f>
        <v>-1</v>
      </c>
      <c r="AO805" s="101">
        <f ca="1">IF(AND(MAX(OFFSET(Y804,-$AP$5,0):Y804)&lt;Y805),1,IF(AND(MIN(OFFSET(Y804,-$AP$5,0):Y804)&gt;Y805),-1,AO804))</f>
        <v>1</v>
      </c>
      <c r="AP805" s="101">
        <f ca="1">IF(AND(MAX(OFFSET(Z804,-$AP$5,0):Z804)&lt;Z805),1,IF(AND(MIN(OFFSET(Z804,-$AP$5,0):Z804)&gt;Z805),-1,AP804))</f>
        <v>-1</v>
      </c>
      <c r="AQ805" s="1">
        <v>4469</v>
      </c>
      <c r="AR805" s="1">
        <v>4486</v>
      </c>
      <c r="AS805" s="1">
        <v>4461</v>
      </c>
      <c r="AT805" s="1">
        <v>4466</v>
      </c>
      <c r="AU805" s="1">
        <v>4455</v>
      </c>
      <c r="AV805" s="1">
        <v>4466</v>
      </c>
      <c r="AW805" s="1">
        <v>4418</v>
      </c>
      <c r="AX805" s="1">
        <v>4451</v>
      </c>
      <c r="AY805">
        <f t="shared" si="34"/>
        <v>-33</v>
      </c>
      <c r="AZ805">
        <f t="shared" si="35"/>
        <v>513</v>
      </c>
      <c r="BA805">
        <f t="shared" ca="1" si="41"/>
        <v>-33</v>
      </c>
      <c r="BB805">
        <f t="shared" ca="1" si="36"/>
        <v>494</v>
      </c>
      <c r="BC805">
        <f t="shared" si="37"/>
        <v>-14</v>
      </c>
      <c r="BD805">
        <f t="shared" si="38"/>
        <v>213</v>
      </c>
      <c r="BE805">
        <f t="shared" ca="1" si="39"/>
        <v>-14</v>
      </c>
      <c r="BF805">
        <f t="shared" ca="1" si="40"/>
        <v>213</v>
      </c>
    </row>
    <row r="806" spans="1:58">
      <c r="A806" s="47">
        <v>2012</v>
      </c>
      <c r="B806" s="47">
        <v>3</v>
      </c>
      <c r="C806" s="98">
        <v>41002</v>
      </c>
      <c r="D806">
        <v>13186</v>
      </c>
      <c r="E806">
        <v>1408.5</v>
      </c>
      <c r="F806">
        <v>2779.8</v>
      </c>
      <c r="G806">
        <v>10060</v>
      </c>
      <c r="H806">
        <v>5787.8</v>
      </c>
      <c r="I806">
        <v>6972.1</v>
      </c>
      <c r="J806">
        <v>20777</v>
      </c>
      <c r="K806">
        <v>7750</v>
      </c>
      <c r="L806">
        <v>1645.7</v>
      </c>
      <c r="M806">
        <v>32.582000000000001</v>
      </c>
      <c r="N806">
        <v>1642.7</v>
      </c>
      <c r="O806">
        <v>104.14</v>
      </c>
      <c r="P806">
        <v>662.9</v>
      </c>
      <c r="Q806">
        <v>1415.2</v>
      </c>
      <c r="R806">
        <v>13199.55</v>
      </c>
      <c r="S806">
        <v>1413.31</v>
      </c>
      <c r="T806">
        <v>3113.57</v>
      </c>
      <c r="U806">
        <v>15.85</v>
      </c>
      <c r="V806">
        <v>2.2799999999999998</v>
      </c>
      <c r="W806">
        <v>1.1100000000000001</v>
      </c>
      <c r="X806">
        <v>1.3233600000000001</v>
      </c>
      <c r="Y806">
        <v>109.581</v>
      </c>
      <c r="Z806">
        <v>82.79</v>
      </c>
      <c r="AA806">
        <v>85.481999999999999</v>
      </c>
      <c r="AB806">
        <v>124.61</v>
      </c>
      <c r="AC806">
        <v>934</v>
      </c>
      <c r="AD806">
        <v>0</v>
      </c>
      <c r="AE806">
        <v>0</v>
      </c>
      <c r="AF806">
        <v>99.79</v>
      </c>
      <c r="AG806">
        <v>99.76</v>
      </c>
      <c r="AH806">
        <v>1.1000000000000001</v>
      </c>
      <c r="AI806">
        <v>2.2799999999999998</v>
      </c>
      <c r="AJ806" s="101">
        <f ca="1">IF(AND(MAX(OFFSET(OFFSET(D805,0,$AJ$6),-$AJ$5,0):OFFSET(D805,0,$AJ$6))&lt;OFFSET(D805,1,$AJ$6)),1,IF(AND(MIN(OFFSET(OFFSET(D805,0,$AJ$6),-$AJ$5,0):OFFSET(D805,0,$AJ$6))&gt;OFFSET(D805,1,$AJ$6)),-1,AJ805))</f>
        <v>1</v>
      </c>
      <c r="AK806" s="101">
        <f ca="1">IF(AND(MAX(OFFSET(U805,-$AK$5,0):U805)&lt;U806),1,IF(AND(MIN(OFFSET(U805,-$AK$5,0):U805)&gt;U806),-1,AK805))</f>
        <v>1</v>
      </c>
      <c r="AL806" s="101">
        <f ca="1">IF(AND(MAX(OFFSET(AI805,-$AL$5,0):AI805)&lt;AI806),1,IF(AND(MIN(OFFSET(AI805,-$AL$5,0):AI805)&gt;AI806),-1,AL805))</f>
        <v>1</v>
      </c>
      <c r="AM806" s="101">
        <f ca="1">IF(AND(MAX(OFFSET(V805,-$AM$5,0):V805)&lt;V806),1,IF(AND(MIN(OFFSET(V805,-$AM$5,0):V805)&gt;V806),-1,AM805))</f>
        <v>1</v>
      </c>
      <c r="AN806" s="101">
        <f ca="1">IF(AND(MAX(OFFSET(AA805,-$AN$5,0):AA805)&lt;AA806),1,IF(AND(MIN(OFFSET(AA805,-$AN$5,0):AA805)&gt;AA806),-1,AN805))</f>
        <v>-1</v>
      </c>
      <c r="AO806" s="101">
        <f ca="1">IF(AND(MAX(OFFSET(Y805,-$AP$5,0):Y805)&lt;Y806),1,IF(AND(MIN(OFFSET(Y805,-$AP$5,0):Y805)&gt;Y806),-1,AO805))</f>
        <v>1</v>
      </c>
      <c r="AP806" s="101">
        <f ca="1">IF(AND(MAX(OFFSET(Z805,-$AP$5,0):Z805)&lt;Z806),1,IF(AND(MIN(OFFSET(Z805,-$AP$5,0):Z805)&gt;Z806),-1,AP805))</f>
        <v>-1</v>
      </c>
      <c r="AQ806" s="1">
        <v>4422</v>
      </c>
      <c r="AR806" s="1">
        <v>4446</v>
      </c>
      <c r="AS806" s="1">
        <v>4420</v>
      </c>
      <c r="AT806" s="1">
        <v>4441</v>
      </c>
      <c r="AU806" s="1">
        <v>4440</v>
      </c>
      <c r="AV806" s="1">
        <v>4464</v>
      </c>
      <c r="AW806" s="1">
        <v>4390</v>
      </c>
      <c r="AX806" s="1">
        <v>4391</v>
      </c>
      <c r="AY806">
        <f t="shared" si="34"/>
        <v>-40</v>
      </c>
      <c r="AZ806">
        <f t="shared" si="35"/>
        <v>473</v>
      </c>
      <c r="BA806">
        <f t="shared" ca="1" si="41"/>
        <v>-40</v>
      </c>
      <c r="BB806">
        <f t="shared" ca="1" si="36"/>
        <v>454</v>
      </c>
      <c r="BC806">
        <f t="shared" si="37"/>
        <v>18</v>
      </c>
      <c r="BD806">
        <f t="shared" si="38"/>
        <v>231</v>
      </c>
      <c r="BE806">
        <f t="shared" ca="1" si="39"/>
        <v>18</v>
      </c>
      <c r="BF806">
        <f t="shared" ca="1" si="40"/>
        <v>231</v>
      </c>
    </row>
    <row r="807" spans="1:58">
      <c r="A807" s="47">
        <v>2012</v>
      </c>
      <c r="B807" s="47">
        <v>4</v>
      </c>
      <c r="C807" s="98">
        <v>41003</v>
      </c>
      <c r="D807">
        <v>13008</v>
      </c>
      <c r="E807">
        <v>1393.5</v>
      </c>
      <c r="F807">
        <v>2739.1</v>
      </c>
      <c r="G807">
        <v>9740</v>
      </c>
      <c r="H807">
        <v>5656.7</v>
      </c>
      <c r="I807">
        <v>6799.9</v>
      </c>
      <c r="J807">
        <v>20777</v>
      </c>
      <c r="K807">
        <v>7750</v>
      </c>
      <c r="L807">
        <v>1619.3</v>
      </c>
      <c r="M807">
        <v>31.271999999999998</v>
      </c>
      <c r="N807">
        <v>1598</v>
      </c>
      <c r="O807">
        <v>102.06</v>
      </c>
      <c r="P807">
        <v>657.8</v>
      </c>
      <c r="Q807">
        <v>1421.9</v>
      </c>
      <c r="R807">
        <v>13074.75</v>
      </c>
      <c r="S807">
        <v>1398.96</v>
      </c>
      <c r="T807">
        <v>3068.09</v>
      </c>
      <c r="U807">
        <v>16.36</v>
      </c>
      <c r="V807">
        <v>2.2400000000000002</v>
      </c>
      <c r="W807">
        <v>1.05</v>
      </c>
      <c r="X807">
        <v>1.31382</v>
      </c>
      <c r="Y807">
        <v>108.28100000000001</v>
      </c>
      <c r="Z807">
        <v>82.414000000000001</v>
      </c>
      <c r="AA807">
        <v>84.527000000000001</v>
      </c>
      <c r="AB807">
        <v>122.1</v>
      </c>
      <c r="AC807">
        <v>931</v>
      </c>
      <c r="AD807">
        <v>0</v>
      </c>
      <c r="AE807">
        <v>0</v>
      </c>
      <c r="AF807">
        <v>99.79</v>
      </c>
      <c r="AG807">
        <v>141.65</v>
      </c>
      <c r="AH807">
        <v>1.05</v>
      </c>
      <c r="AI807">
        <v>2.2400000000000002</v>
      </c>
      <c r="AJ807" s="101">
        <f ca="1">IF(AND(MAX(OFFSET(OFFSET(D806,0,$AJ$6),-$AJ$5,0):OFFSET(D806,0,$AJ$6))&lt;OFFSET(D806,1,$AJ$6)),1,IF(AND(MIN(OFFSET(OFFSET(D806,0,$AJ$6),-$AJ$5,0):OFFSET(D806,0,$AJ$6))&gt;OFFSET(D806,1,$AJ$6)),-1,AJ806))</f>
        <v>1</v>
      </c>
      <c r="AK807" s="101">
        <f ca="1">IF(AND(MAX(OFFSET(U806,-$AK$5,0):U806)&lt;U807),1,IF(AND(MIN(OFFSET(U806,-$AK$5,0):U806)&gt;U807),-1,AK806))</f>
        <v>1</v>
      </c>
      <c r="AL807" s="101">
        <f ca="1">IF(AND(MAX(OFFSET(AI806,-$AL$5,0):AI806)&lt;AI807),1,IF(AND(MIN(OFFSET(AI806,-$AL$5,0):AI806)&gt;AI807),-1,AL806))</f>
        <v>1</v>
      </c>
      <c r="AM807" s="101">
        <f ca="1">IF(AND(MAX(OFFSET(V806,-$AM$5,0):V806)&lt;V807),1,IF(AND(MIN(OFFSET(V806,-$AM$5,0):V806)&gt;V807),-1,AM806))</f>
        <v>1</v>
      </c>
      <c r="AN807" s="101">
        <f ca="1">IF(AND(MAX(OFFSET(AA806,-$AN$5,0):AA806)&lt;AA807),1,IF(AND(MIN(OFFSET(AA806,-$AN$5,0):AA806)&gt;AA807),-1,AN806))</f>
        <v>-1</v>
      </c>
      <c r="AO807" s="101">
        <f ca="1">IF(AND(MAX(OFFSET(Y806,-$AP$5,0):Y806)&lt;Y807),1,IF(AND(MIN(OFFSET(Y806,-$AP$5,0):Y806)&gt;Y807),-1,AO806))</f>
        <v>-1</v>
      </c>
      <c r="AP807" s="101">
        <f ca="1">IF(AND(MAX(OFFSET(Z806,-$AP$5,0):Z806)&lt;Z807),1,IF(AND(MIN(OFFSET(Z806,-$AP$5,0):Z806)&gt;Z807),-1,AP806))</f>
        <v>-1</v>
      </c>
      <c r="AQ807" s="1">
        <v>4400</v>
      </c>
      <c r="AR807" s="1">
        <v>4406</v>
      </c>
      <c r="AS807" s="1">
        <v>4375</v>
      </c>
      <c r="AT807" s="1">
        <v>4383</v>
      </c>
      <c r="AU807" s="1">
        <v>4370</v>
      </c>
      <c r="AV807" s="1">
        <v>4370</v>
      </c>
      <c r="AW807" s="1">
        <v>4292</v>
      </c>
      <c r="AX807" s="1">
        <v>4321</v>
      </c>
      <c r="AY807">
        <f t="shared" si="34"/>
        <v>-53</v>
      </c>
      <c r="AZ807">
        <f t="shared" si="35"/>
        <v>420</v>
      </c>
      <c r="BA807">
        <f t="shared" ca="1" si="41"/>
        <v>-53</v>
      </c>
      <c r="BB807">
        <f t="shared" ca="1" si="36"/>
        <v>401</v>
      </c>
      <c r="BC807">
        <f t="shared" si="37"/>
        <v>-30</v>
      </c>
      <c r="BD807">
        <f t="shared" si="38"/>
        <v>201</v>
      </c>
      <c r="BE807">
        <f t="shared" ca="1" si="39"/>
        <v>-30</v>
      </c>
      <c r="BF807">
        <f t="shared" ca="1" si="40"/>
        <v>201</v>
      </c>
    </row>
    <row r="808" spans="1:58">
      <c r="A808" s="47">
        <v>2012</v>
      </c>
      <c r="B808" s="47">
        <v>5</v>
      </c>
      <c r="C808" s="98">
        <v>41004</v>
      </c>
      <c r="D808">
        <v>12980</v>
      </c>
      <c r="E808">
        <v>1390.5</v>
      </c>
      <c r="F808">
        <v>2754.9</v>
      </c>
      <c r="G808">
        <v>9710</v>
      </c>
      <c r="H808">
        <v>5649.1</v>
      </c>
      <c r="I808">
        <v>6762.4</v>
      </c>
      <c r="J808">
        <v>20506</v>
      </c>
      <c r="K808">
        <v>7887</v>
      </c>
      <c r="L808">
        <v>1630.6</v>
      </c>
      <c r="M808">
        <v>31.649000000000001</v>
      </c>
      <c r="N808">
        <v>1602.4</v>
      </c>
      <c r="O808">
        <v>103.12</v>
      </c>
      <c r="P808">
        <v>657.7</v>
      </c>
      <c r="Q808">
        <v>1432</v>
      </c>
      <c r="R808">
        <v>13060.14</v>
      </c>
      <c r="S808">
        <v>1398.08</v>
      </c>
      <c r="T808">
        <v>3080.5</v>
      </c>
      <c r="U808">
        <v>16.63</v>
      </c>
      <c r="V808">
        <v>2.17</v>
      </c>
      <c r="W808">
        <v>1.01</v>
      </c>
      <c r="X808">
        <v>1.3059799999999999</v>
      </c>
      <c r="Y808">
        <v>107.59099999999999</v>
      </c>
      <c r="Z808">
        <v>82.375</v>
      </c>
      <c r="AA808">
        <v>84.819000000000003</v>
      </c>
      <c r="AB808">
        <v>122.76</v>
      </c>
      <c r="AC808">
        <v>926</v>
      </c>
      <c r="AD808">
        <v>0</v>
      </c>
      <c r="AE808">
        <v>0</v>
      </c>
      <c r="AF808">
        <v>100.01</v>
      </c>
      <c r="AG808">
        <v>141.77000000000001</v>
      </c>
      <c r="AH808">
        <v>1</v>
      </c>
      <c r="AI808">
        <v>2.17</v>
      </c>
      <c r="AJ808" s="101">
        <f ca="1">IF(AND(MAX(OFFSET(OFFSET(D807,0,$AJ$6),-$AJ$5,0):OFFSET(D807,0,$AJ$6))&lt;OFFSET(D807,1,$AJ$6)),1,IF(AND(MIN(OFFSET(OFFSET(D807,0,$AJ$6),-$AJ$5,0):OFFSET(D807,0,$AJ$6))&gt;OFFSET(D807,1,$AJ$6)),-1,AJ807))</f>
        <v>1</v>
      </c>
      <c r="AK808" s="101">
        <f ca="1">IF(AND(MAX(OFFSET(U807,-$AK$5,0):U807)&lt;U808),1,IF(AND(MIN(OFFSET(U807,-$AK$5,0):U807)&gt;U808),-1,AK807))</f>
        <v>1</v>
      </c>
      <c r="AL808" s="101">
        <f ca="1">IF(AND(MAX(OFFSET(AI807,-$AL$5,0):AI807)&lt;AI808),1,IF(AND(MIN(OFFSET(AI807,-$AL$5,0):AI807)&gt;AI808),-1,AL807))</f>
        <v>1</v>
      </c>
      <c r="AM808" s="101">
        <f ca="1">IF(AND(MAX(OFFSET(V807,-$AM$5,0):V807)&lt;V808),1,IF(AND(MIN(OFFSET(V807,-$AM$5,0):V807)&gt;V808),-1,AM807))</f>
        <v>1</v>
      </c>
      <c r="AN808" s="101">
        <f ca="1">IF(AND(MAX(OFFSET(AA807,-$AN$5,0):AA807)&lt;AA808),1,IF(AND(MIN(OFFSET(AA807,-$AN$5,0):AA807)&gt;AA808),-1,AN807))</f>
        <v>-1</v>
      </c>
      <c r="AO808" s="101">
        <f ca="1">IF(AND(MAX(OFFSET(Y807,-$AP$5,0):Y807)&lt;Y808),1,IF(AND(MIN(OFFSET(Y807,-$AP$5,0):Y807)&gt;Y808),-1,AO807))</f>
        <v>-1</v>
      </c>
      <c r="AP808" s="101">
        <f ca="1">IF(AND(MAX(OFFSET(Z807,-$AP$5,0):Z807)&lt;Z808),1,IF(AND(MIN(OFFSET(Z807,-$AP$5,0):Z807)&gt;Z808),-1,AP807))</f>
        <v>-1</v>
      </c>
      <c r="AQ808" s="1">
        <v>4317</v>
      </c>
      <c r="AR808" s="1">
        <v>4318</v>
      </c>
      <c r="AS808" s="1">
        <v>4301</v>
      </c>
      <c r="AT808" s="1">
        <v>4318</v>
      </c>
      <c r="AU808" s="1">
        <v>4322</v>
      </c>
      <c r="AV808" s="1">
        <v>4338</v>
      </c>
      <c r="AW808" s="1">
        <v>4276</v>
      </c>
      <c r="AX808" s="1">
        <v>4326</v>
      </c>
      <c r="AY808">
        <f t="shared" si="34"/>
        <v>9</v>
      </c>
      <c r="AZ808">
        <f t="shared" si="35"/>
        <v>429</v>
      </c>
      <c r="BA808">
        <f t="shared" ca="1" si="41"/>
        <v>9</v>
      </c>
      <c r="BB808">
        <f t="shared" ca="1" si="36"/>
        <v>410</v>
      </c>
      <c r="BC808">
        <f t="shared" si="37"/>
        <v>5</v>
      </c>
      <c r="BD808">
        <f t="shared" si="38"/>
        <v>206</v>
      </c>
      <c r="BE808">
        <f t="shared" ca="1" si="39"/>
        <v>5</v>
      </c>
      <c r="BF808">
        <f t="shared" ca="1" si="40"/>
        <v>206</v>
      </c>
    </row>
    <row r="809" spans="1:58">
      <c r="A809" s="47">
        <v>2012</v>
      </c>
      <c r="B809" s="47">
        <v>6</v>
      </c>
      <c r="C809" s="98">
        <v>41005</v>
      </c>
      <c r="D809">
        <v>12854</v>
      </c>
      <c r="E809">
        <v>1375.1</v>
      </c>
      <c r="F809">
        <v>2724.6</v>
      </c>
      <c r="G809">
        <v>9540</v>
      </c>
      <c r="H809">
        <v>5649.1</v>
      </c>
      <c r="I809">
        <v>6762.4</v>
      </c>
      <c r="J809">
        <v>20506</v>
      </c>
      <c r="K809">
        <v>7904</v>
      </c>
      <c r="L809">
        <v>1631</v>
      </c>
      <c r="M809">
        <v>31.666</v>
      </c>
      <c r="N809">
        <v>1603.9</v>
      </c>
      <c r="O809">
        <v>103.09</v>
      </c>
      <c r="P809">
        <v>657.7</v>
      </c>
      <c r="Q809">
        <v>1432</v>
      </c>
      <c r="R809">
        <v>13060.14</v>
      </c>
      <c r="S809">
        <v>1398.08</v>
      </c>
      <c r="T809">
        <v>3080.5</v>
      </c>
      <c r="U809">
        <v>16.7</v>
      </c>
      <c r="V809">
        <v>2.17</v>
      </c>
      <c r="W809">
        <v>1.01</v>
      </c>
      <c r="X809">
        <v>1.3095399999999999</v>
      </c>
      <c r="Y809">
        <v>106.76600000000001</v>
      </c>
      <c r="Z809">
        <v>81.516000000000005</v>
      </c>
      <c r="AA809">
        <v>84.049000000000007</v>
      </c>
      <c r="AB809">
        <v>122.83</v>
      </c>
      <c r="AC809">
        <v>928</v>
      </c>
      <c r="AD809">
        <v>0</v>
      </c>
      <c r="AE809">
        <v>0</v>
      </c>
      <c r="AF809">
        <v>100.1</v>
      </c>
      <c r="AG809">
        <v>142.06</v>
      </c>
      <c r="AH809">
        <v>1</v>
      </c>
      <c r="AI809">
        <v>2.17</v>
      </c>
      <c r="AJ809" s="101">
        <f ca="1">IF(AND(MAX(OFFSET(OFFSET(D808,0,$AJ$6),-$AJ$5,0):OFFSET(D808,0,$AJ$6))&lt;OFFSET(D808,1,$AJ$6)),1,IF(AND(MIN(OFFSET(OFFSET(D808,0,$AJ$6),-$AJ$5,0):OFFSET(D808,0,$AJ$6))&gt;OFFSET(D808,1,$AJ$6)),-1,AJ808))</f>
        <v>1</v>
      </c>
      <c r="AK809" s="101">
        <f ca="1">IF(AND(MAX(OFFSET(U808,-$AK$5,0):U808)&lt;U809),1,IF(AND(MIN(OFFSET(U808,-$AK$5,0):U808)&gt;U809),-1,AK808))</f>
        <v>1</v>
      </c>
      <c r="AL809" s="101">
        <f ca="1">IF(AND(MAX(OFFSET(AI808,-$AL$5,0):AI808)&lt;AI809),1,IF(AND(MIN(OFFSET(AI808,-$AL$5,0):AI808)&gt;AI809),-1,AL808))</f>
        <v>1</v>
      </c>
      <c r="AM809" s="101">
        <f ca="1">IF(AND(MAX(OFFSET(V808,-$AM$5,0):V808)&lt;V809),1,IF(AND(MIN(OFFSET(V808,-$AM$5,0):V808)&gt;V809),-1,AM808))</f>
        <v>1</v>
      </c>
      <c r="AN809" s="101">
        <f ca="1">IF(AND(MAX(OFFSET(AA808,-$AN$5,0):AA808)&lt;AA809),1,IF(AND(MIN(OFFSET(AA808,-$AN$5,0):AA808)&gt;AA809),-1,AN808))</f>
        <v>-1</v>
      </c>
      <c r="AO809" s="101">
        <f ca="1">IF(AND(MAX(OFFSET(Y808,-$AP$5,0):Y808)&lt;Y809),1,IF(AND(MIN(OFFSET(Y808,-$AP$5,0):Y808)&gt;Y809),-1,AO808))</f>
        <v>-1</v>
      </c>
      <c r="AP809" s="101">
        <f ca="1">IF(AND(MAX(OFFSET(Z808,-$AP$5,0):Z808)&lt;Z809),1,IF(AND(MIN(OFFSET(Z808,-$AP$5,0):Z808)&gt;Z809),-1,AP808))</f>
        <v>-1</v>
      </c>
      <c r="AQ809" s="1">
        <v>4331</v>
      </c>
      <c r="AR809" s="1">
        <v>4339</v>
      </c>
      <c r="AS809" s="1">
        <v>4315</v>
      </c>
      <c r="AT809" s="1">
        <v>4326</v>
      </c>
      <c r="AU809" s="1">
        <v>4329</v>
      </c>
      <c r="AV809" s="1">
        <v>4335</v>
      </c>
      <c r="AW809" s="1">
        <v>4320</v>
      </c>
      <c r="AX809" s="1">
        <v>4326</v>
      </c>
      <c r="AY809">
        <f t="shared" si="34"/>
        <v>-19</v>
      </c>
      <c r="AZ809">
        <f t="shared" si="35"/>
        <v>410</v>
      </c>
      <c r="BA809">
        <f t="shared" ca="1" si="41"/>
        <v>-19</v>
      </c>
      <c r="BB809">
        <f t="shared" ca="1" si="36"/>
        <v>391</v>
      </c>
      <c r="BC809">
        <f t="shared" si="37"/>
        <v>-2</v>
      </c>
      <c r="BD809">
        <f t="shared" si="38"/>
        <v>204</v>
      </c>
      <c r="BE809">
        <f t="shared" ca="1" si="39"/>
        <v>-2</v>
      </c>
      <c r="BF809">
        <f t="shared" ca="1" si="40"/>
        <v>204</v>
      </c>
    </row>
    <row r="810" spans="1:58">
      <c r="A810" s="47">
        <v>2012</v>
      </c>
      <c r="B810" s="47">
        <v>2</v>
      </c>
      <c r="C810" s="98">
        <v>41008</v>
      </c>
      <c r="D810">
        <v>12855</v>
      </c>
      <c r="E810">
        <v>1375.2</v>
      </c>
      <c r="F810">
        <v>2730.9</v>
      </c>
      <c r="G810">
        <v>9556</v>
      </c>
      <c r="H810">
        <v>5649.1</v>
      </c>
      <c r="I810">
        <v>6762.4</v>
      </c>
      <c r="J810">
        <v>20506</v>
      </c>
      <c r="K810">
        <v>7832</v>
      </c>
      <c r="L810">
        <v>1641.7</v>
      </c>
      <c r="M810">
        <v>31.495999999999999</v>
      </c>
      <c r="N810">
        <v>1612.5</v>
      </c>
      <c r="O810">
        <v>102.28</v>
      </c>
      <c r="P810">
        <v>649.29999999999995</v>
      </c>
      <c r="Q810">
        <v>1429.9</v>
      </c>
      <c r="R810">
        <v>12929.59</v>
      </c>
      <c r="S810">
        <v>1382.2</v>
      </c>
      <c r="T810">
        <v>3047.08</v>
      </c>
      <c r="U810">
        <v>18.25</v>
      </c>
      <c r="V810">
        <v>2.04</v>
      </c>
      <c r="W810">
        <v>0.9</v>
      </c>
      <c r="X810">
        <v>1.31108</v>
      </c>
      <c r="Y810">
        <v>106.953</v>
      </c>
      <c r="Z810">
        <v>81.572999999999993</v>
      </c>
      <c r="AA810">
        <v>84.117999999999995</v>
      </c>
      <c r="AB810">
        <v>122.04</v>
      </c>
      <c r="AC810">
        <v>928</v>
      </c>
      <c r="AD810">
        <v>-65108</v>
      </c>
      <c r="AE810">
        <v>-79480</v>
      </c>
      <c r="AF810">
        <v>100.33</v>
      </c>
      <c r="AG810">
        <v>142.38999999999999</v>
      </c>
      <c r="AH810">
        <v>0.9</v>
      </c>
      <c r="AI810">
        <v>2.0299999999999998</v>
      </c>
      <c r="AJ810" s="101">
        <f ca="1">IF(AND(MAX(OFFSET(OFFSET(D809,0,$AJ$6),-$AJ$5,0):OFFSET(D809,0,$AJ$6))&lt;OFFSET(D809,1,$AJ$6)),1,IF(AND(MIN(OFFSET(OFFSET(D809,0,$AJ$6),-$AJ$5,0):OFFSET(D809,0,$AJ$6))&gt;OFFSET(D809,1,$AJ$6)),-1,AJ809))</f>
        <v>1</v>
      </c>
      <c r="AK810" s="101">
        <f ca="1">IF(AND(MAX(OFFSET(U809,-$AK$5,0):U809)&lt;U810),1,IF(AND(MIN(OFFSET(U809,-$AK$5,0):U809)&gt;U810),-1,AK809))</f>
        <v>1</v>
      </c>
      <c r="AL810" s="101">
        <f ca="1">IF(AND(MAX(OFFSET(AI809,-$AL$5,0):AI809)&lt;AI810),1,IF(AND(MIN(OFFSET(AI809,-$AL$5,0):AI809)&gt;AI810),-1,AL809))</f>
        <v>-1</v>
      </c>
      <c r="AM810" s="101">
        <f ca="1">IF(AND(MAX(OFFSET(V809,-$AM$5,0):V809)&lt;V810),1,IF(AND(MIN(OFFSET(V809,-$AM$5,0):V809)&gt;V810),-1,AM809))</f>
        <v>1</v>
      </c>
      <c r="AN810" s="101">
        <f ca="1">IF(AND(MAX(OFFSET(AA809,-$AN$5,0):AA809)&lt;AA810),1,IF(AND(MIN(OFFSET(AA809,-$AN$5,0):AA809)&gt;AA810),-1,AN809))</f>
        <v>-1</v>
      </c>
      <c r="AO810" s="101">
        <f ca="1">IF(AND(MAX(OFFSET(Y809,-$AP$5,0):Y809)&lt;Y810),1,IF(AND(MIN(OFFSET(Y809,-$AP$5,0):Y809)&gt;Y810),-1,AO809))</f>
        <v>-1</v>
      </c>
      <c r="AP810" s="101">
        <f ca="1">IF(AND(MAX(OFFSET(Z809,-$AP$5,0):Z809)&lt;Z810),1,IF(AND(MIN(OFFSET(Z809,-$AP$5,0):Z809)&gt;Z810),-1,AP809))</f>
        <v>-1</v>
      </c>
      <c r="AQ810" s="1">
        <v>4310</v>
      </c>
      <c r="AR810" s="1">
        <v>4322</v>
      </c>
      <c r="AS810" s="1">
        <v>4295</v>
      </c>
      <c r="AT810" s="1">
        <v>4321</v>
      </c>
      <c r="AU810" s="1">
        <v>4307</v>
      </c>
      <c r="AV810" s="1">
        <v>4334</v>
      </c>
      <c r="AW810" s="1">
        <v>4292</v>
      </c>
      <c r="AX810" s="1">
        <v>4333</v>
      </c>
      <c r="AY810">
        <f t="shared" si="34"/>
        <v>19</v>
      </c>
      <c r="AZ810">
        <f t="shared" si="35"/>
        <v>429</v>
      </c>
      <c r="BA810">
        <f t="shared" ca="1" si="41"/>
        <v>19</v>
      </c>
      <c r="BB810">
        <f t="shared" ca="1" si="36"/>
        <v>410</v>
      </c>
      <c r="BC810">
        <f t="shared" si="37"/>
        <v>-3</v>
      </c>
      <c r="BD810">
        <f t="shared" si="38"/>
        <v>201</v>
      </c>
      <c r="BE810">
        <f t="shared" ca="1" si="39"/>
        <v>-3</v>
      </c>
      <c r="BF810">
        <f t="shared" ca="1" si="40"/>
        <v>201</v>
      </c>
    </row>
    <row r="811" spans="1:58">
      <c r="A811" s="47">
        <v>2012</v>
      </c>
      <c r="B811" s="47">
        <v>3</v>
      </c>
      <c r="C811" s="98">
        <v>41009</v>
      </c>
      <c r="D811">
        <v>12684</v>
      </c>
      <c r="E811">
        <v>1357.5</v>
      </c>
      <c r="F811">
        <v>2699.2</v>
      </c>
      <c r="G811">
        <v>9376</v>
      </c>
      <c r="H811">
        <v>5506.6</v>
      </c>
      <c r="I811">
        <v>6568.1</v>
      </c>
      <c r="J811">
        <v>20305</v>
      </c>
      <c r="K811">
        <v>7916</v>
      </c>
      <c r="L811">
        <v>1658.8</v>
      </c>
      <c r="M811">
        <v>31.753</v>
      </c>
      <c r="N811">
        <v>1595.9</v>
      </c>
      <c r="O811">
        <v>101.29</v>
      </c>
      <c r="P811">
        <v>636.79999999999995</v>
      </c>
      <c r="Q811">
        <v>1429.3</v>
      </c>
      <c r="R811">
        <v>12715.93</v>
      </c>
      <c r="S811">
        <v>1358.59</v>
      </c>
      <c r="T811">
        <v>2991.22</v>
      </c>
      <c r="U811">
        <v>20.69</v>
      </c>
      <c r="V811">
        <v>1.99</v>
      </c>
      <c r="W811">
        <v>0.85</v>
      </c>
      <c r="X811">
        <v>1.3083400000000001</v>
      </c>
      <c r="Y811">
        <v>105.565</v>
      </c>
      <c r="Z811">
        <v>80.680999999999997</v>
      </c>
      <c r="AA811">
        <v>82.811000000000007</v>
      </c>
      <c r="AB811">
        <v>119.48</v>
      </c>
      <c r="AC811">
        <v>928</v>
      </c>
      <c r="AD811">
        <v>-65108</v>
      </c>
      <c r="AE811">
        <v>-79480</v>
      </c>
      <c r="AF811">
        <v>100.45</v>
      </c>
      <c r="AG811">
        <v>142.44</v>
      </c>
      <c r="AH811">
        <v>0.85</v>
      </c>
      <c r="AI811">
        <v>1.98</v>
      </c>
      <c r="AJ811" s="101">
        <f ca="1">IF(AND(MAX(OFFSET(OFFSET(D810,0,$AJ$6),-$AJ$5,0):OFFSET(D810,0,$AJ$6))&lt;OFFSET(D810,1,$AJ$6)),1,IF(AND(MIN(OFFSET(OFFSET(D810,0,$AJ$6),-$AJ$5,0):OFFSET(D810,0,$AJ$6))&gt;OFFSET(D810,1,$AJ$6)),-1,AJ810))</f>
        <v>1</v>
      </c>
      <c r="AK811" s="101">
        <f ca="1">IF(AND(MAX(OFFSET(U810,-$AK$5,0):U810)&lt;U811),1,IF(AND(MIN(OFFSET(U810,-$AK$5,0):U810)&gt;U811),-1,AK810))</f>
        <v>1</v>
      </c>
      <c r="AL811" s="101">
        <f ca="1">IF(AND(MAX(OFFSET(AI810,-$AL$5,0):AI810)&lt;AI811),1,IF(AND(MIN(OFFSET(AI810,-$AL$5,0):AI810)&gt;AI811),-1,AL810))</f>
        <v>-1</v>
      </c>
      <c r="AM811" s="101">
        <f ca="1">IF(AND(MAX(OFFSET(V810,-$AM$5,0):V810)&lt;V811),1,IF(AND(MIN(OFFSET(V810,-$AM$5,0):V810)&gt;V811),-1,AM810))</f>
        <v>1</v>
      </c>
      <c r="AN811" s="101">
        <f ca="1">IF(AND(MAX(OFFSET(AA810,-$AN$5,0):AA810)&lt;AA811),1,IF(AND(MIN(OFFSET(AA810,-$AN$5,0):AA810)&gt;AA811),-1,AN810))</f>
        <v>-1</v>
      </c>
      <c r="AO811" s="101">
        <f ca="1">IF(AND(MAX(OFFSET(Y810,-$AP$5,0):Y810)&lt;Y811),1,IF(AND(MIN(OFFSET(Y810,-$AP$5,0):Y810)&gt;Y811),-1,AO810))</f>
        <v>-1</v>
      </c>
      <c r="AP811" s="101">
        <f ca="1">IF(AND(MAX(OFFSET(Z810,-$AP$5,0):Z810)&lt;Z811),1,IF(AND(MIN(OFFSET(Z810,-$AP$5,0):Z810)&gt;Z811),-1,AP810))</f>
        <v>-1</v>
      </c>
      <c r="AQ811" s="1">
        <v>4326</v>
      </c>
      <c r="AR811" s="1">
        <v>4362</v>
      </c>
      <c r="AS811" s="1">
        <v>4325</v>
      </c>
      <c r="AT811" s="1">
        <v>4333</v>
      </c>
      <c r="AU811" s="1">
        <v>4311</v>
      </c>
      <c r="AV811" s="1">
        <v>4330</v>
      </c>
      <c r="AW811" s="1">
        <v>4261</v>
      </c>
      <c r="AX811" s="1">
        <v>4325</v>
      </c>
      <c r="AY811">
        <f t="shared" si="34"/>
        <v>3</v>
      </c>
      <c r="AZ811">
        <f t="shared" si="35"/>
        <v>432</v>
      </c>
      <c r="BA811">
        <f t="shared" ca="1" si="41"/>
        <v>3</v>
      </c>
      <c r="BB811">
        <f t="shared" ca="1" si="36"/>
        <v>413</v>
      </c>
      <c r="BC811">
        <f t="shared" si="37"/>
        <v>-15</v>
      </c>
      <c r="BD811">
        <f t="shared" si="38"/>
        <v>186</v>
      </c>
      <c r="BE811">
        <f t="shared" ca="1" si="39"/>
        <v>-15</v>
      </c>
      <c r="BF811">
        <f t="shared" ca="1" si="40"/>
        <v>186</v>
      </c>
    </row>
    <row r="812" spans="1:58">
      <c r="A812" s="47">
        <v>2012</v>
      </c>
      <c r="B812" s="47">
        <v>4</v>
      </c>
      <c r="C812" s="98">
        <v>41010</v>
      </c>
      <c r="D812">
        <v>12742</v>
      </c>
      <c r="E812">
        <v>1364</v>
      </c>
      <c r="F812">
        <v>2705.9</v>
      </c>
      <c r="G812">
        <v>9502</v>
      </c>
      <c r="H812">
        <v>5583.6</v>
      </c>
      <c r="I812">
        <v>6676.7</v>
      </c>
      <c r="J812">
        <v>20078</v>
      </c>
      <c r="K812">
        <v>7917</v>
      </c>
      <c r="L812">
        <v>1657.8</v>
      </c>
      <c r="M812">
        <v>31.564</v>
      </c>
      <c r="N812">
        <v>1582.3</v>
      </c>
      <c r="O812">
        <v>102.49</v>
      </c>
      <c r="P812">
        <v>636.20000000000005</v>
      </c>
      <c r="Q812">
        <v>1419.5</v>
      </c>
      <c r="R812">
        <v>12805.39</v>
      </c>
      <c r="S812">
        <v>1368.71</v>
      </c>
      <c r="T812">
        <v>3016.46</v>
      </c>
      <c r="U812">
        <v>20.010000000000002</v>
      </c>
      <c r="V812">
        <v>2.0299999999999998</v>
      </c>
      <c r="W812">
        <v>0.88</v>
      </c>
      <c r="X812">
        <v>1.31073</v>
      </c>
      <c r="Y812">
        <v>106.032</v>
      </c>
      <c r="Z812">
        <v>80.89</v>
      </c>
      <c r="AA812">
        <v>83.296000000000006</v>
      </c>
      <c r="AB812">
        <v>119.61</v>
      </c>
      <c r="AC812">
        <v>928</v>
      </c>
      <c r="AD812">
        <v>-65108</v>
      </c>
      <c r="AE812">
        <v>-79480</v>
      </c>
      <c r="AF812">
        <v>100.49</v>
      </c>
      <c r="AG812">
        <v>142.55000000000001</v>
      </c>
      <c r="AH812">
        <v>0.87</v>
      </c>
      <c r="AI812">
        <v>2.02</v>
      </c>
      <c r="AJ812" s="101">
        <f ca="1">IF(AND(MAX(OFFSET(OFFSET(D811,0,$AJ$6),-$AJ$5,0):OFFSET(D811,0,$AJ$6))&lt;OFFSET(D811,1,$AJ$6)),1,IF(AND(MIN(OFFSET(OFFSET(D811,0,$AJ$6),-$AJ$5,0):OFFSET(D811,0,$AJ$6))&gt;OFFSET(D811,1,$AJ$6)),-1,AJ811))</f>
        <v>1</v>
      </c>
      <c r="AK812" s="101">
        <f ca="1">IF(AND(MAX(OFFSET(U811,-$AK$5,0):U811)&lt;U812),1,IF(AND(MIN(OFFSET(U811,-$AK$5,0):U811)&gt;U812),-1,AK811))</f>
        <v>1</v>
      </c>
      <c r="AL812" s="101">
        <f ca="1">IF(AND(MAX(OFFSET(AI811,-$AL$5,0):AI811)&lt;AI812),1,IF(AND(MIN(OFFSET(AI811,-$AL$5,0):AI811)&gt;AI812),-1,AL811))</f>
        <v>-1</v>
      </c>
      <c r="AM812" s="101">
        <f ca="1">IF(AND(MAX(OFFSET(V811,-$AM$5,0):V811)&lt;V812),1,IF(AND(MIN(OFFSET(V811,-$AM$5,0):V811)&gt;V812),-1,AM811))</f>
        <v>1</v>
      </c>
      <c r="AN812" s="101">
        <f ca="1">IF(AND(MAX(OFFSET(AA811,-$AN$5,0):AA811)&lt;AA812),1,IF(AND(MIN(OFFSET(AA811,-$AN$5,0):AA811)&gt;AA812),-1,AN811))</f>
        <v>-1</v>
      </c>
      <c r="AO812" s="101">
        <f ca="1">IF(AND(MAX(OFFSET(Y811,-$AP$5,0):Y811)&lt;Y812),1,IF(AND(MIN(OFFSET(Y811,-$AP$5,0):Y811)&gt;Y812),-1,AO811))</f>
        <v>-1</v>
      </c>
      <c r="AP812" s="101">
        <f ca="1">IF(AND(MAX(OFFSET(Z811,-$AP$5,0):Z811)&lt;Z812),1,IF(AND(MIN(OFFSET(Z811,-$AP$5,0):Z811)&gt;Z812),-1,AP811))</f>
        <v>-1</v>
      </c>
      <c r="AQ812" s="1">
        <v>4314</v>
      </c>
      <c r="AR812" s="1">
        <v>4331</v>
      </c>
      <c r="AS812" s="1">
        <v>4305</v>
      </c>
      <c r="AT812" s="1">
        <v>4324</v>
      </c>
      <c r="AU812" s="1">
        <v>4305</v>
      </c>
      <c r="AV812" s="1">
        <v>4342</v>
      </c>
      <c r="AW812" s="1">
        <v>4302</v>
      </c>
      <c r="AX812" s="1">
        <v>4321</v>
      </c>
      <c r="AY812">
        <f t="shared" si="34"/>
        <v>28</v>
      </c>
      <c r="AZ812">
        <f t="shared" si="35"/>
        <v>460</v>
      </c>
      <c r="BA812">
        <f t="shared" ca="1" si="41"/>
        <v>28</v>
      </c>
      <c r="BB812">
        <f t="shared" ca="1" si="36"/>
        <v>441</v>
      </c>
      <c r="BC812">
        <f t="shared" si="37"/>
        <v>-9</v>
      </c>
      <c r="BD812">
        <f t="shared" si="38"/>
        <v>177</v>
      </c>
      <c r="BE812">
        <f t="shared" ca="1" si="39"/>
        <v>-9</v>
      </c>
      <c r="BF812">
        <f t="shared" ca="1" si="40"/>
        <v>177</v>
      </c>
    </row>
    <row r="813" spans="1:58">
      <c r="A813" s="47">
        <v>2012</v>
      </c>
      <c r="B813" s="47">
        <v>5</v>
      </c>
      <c r="C813" s="98">
        <v>41011</v>
      </c>
      <c r="D813">
        <v>12933</v>
      </c>
      <c r="E813">
        <v>1384</v>
      </c>
      <c r="F813">
        <v>2733.8</v>
      </c>
      <c r="G813">
        <v>9603</v>
      </c>
      <c r="H813">
        <v>5658.2</v>
      </c>
      <c r="I813">
        <v>6761</v>
      </c>
      <c r="J813">
        <v>20383</v>
      </c>
      <c r="K813">
        <v>8084</v>
      </c>
      <c r="L813">
        <v>1676</v>
      </c>
      <c r="M813">
        <v>32.344000000000001</v>
      </c>
      <c r="N813">
        <v>1602.7</v>
      </c>
      <c r="O813">
        <v>103.69</v>
      </c>
      <c r="P813">
        <v>639</v>
      </c>
      <c r="Q813">
        <v>1442.4</v>
      </c>
      <c r="R813">
        <v>12986.58</v>
      </c>
      <c r="S813">
        <v>1387.57</v>
      </c>
      <c r="T813">
        <v>3055.55</v>
      </c>
      <c r="U813">
        <v>17.690000000000001</v>
      </c>
      <c r="V813">
        <v>2.0499999999999998</v>
      </c>
      <c r="W813">
        <v>0.89</v>
      </c>
      <c r="X813">
        <v>1.31856</v>
      </c>
      <c r="Y813">
        <v>106.65600000000001</v>
      </c>
      <c r="Z813">
        <v>80.876999999999995</v>
      </c>
      <c r="AA813">
        <v>84.412999999999997</v>
      </c>
      <c r="AB813">
        <v>121.58</v>
      </c>
      <c r="AC813">
        <v>944</v>
      </c>
      <c r="AD813">
        <v>-65108</v>
      </c>
      <c r="AE813">
        <v>-79480</v>
      </c>
      <c r="AF813">
        <v>100.49</v>
      </c>
      <c r="AG813">
        <v>142.54</v>
      </c>
      <c r="AH813">
        <v>0.89</v>
      </c>
      <c r="AI813">
        <v>2.04</v>
      </c>
      <c r="AJ813" s="101">
        <f ca="1">IF(AND(MAX(OFFSET(OFFSET(D812,0,$AJ$6),-$AJ$5,0):OFFSET(D812,0,$AJ$6))&lt;OFFSET(D812,1,$AJ$6)),1,IF(AND(MIN(OFFSET(OFFSET(D812,0,$AJ$6),-$AJ$5,0):OFFSET(D812,0,$AJ$6))&gt;OFFSET(D812,1,$AJ$6)),-1,AJ812))</f>
        <v>1</v>
      </c>
      <c r="AK813" s="101">
        <f ca="1">IF(AND(MAX(OFFSET(U812,-$AK$5,0):U812)&lt;U813),1,IF(AND(MIN(OFFSET(U812,-$AK$5,0):U812)&gt;U813),-1,AK812))</f>
        <v>-1</v>
      </c>
      <c r="AL813" s="101">
        <f ca="1">IF(AND(MAX(OFFSET(AI812,-$AL$5,0):AI812)&lt;AI813),1,IF(AND(MIN(OFFSET(AI812,-$AL$5,0):AI812)&gt;AI813),-1,AL812))</f>
        <v>-1</v>
      </c>
      <c r="AM813" s="101">
        <f ca="1">IF(AND(MAX(OFFSET(V812,-$AM$5,0):V812)&lt;V813),1,IF(AND(MIN(OFFSET(V812,-$AM$5,0):V812)&gt;V813),-1,AM812))</f>
        <v>1</v>
      </c>
      <c r="AN813" s="101">
        <f ca="1">IF(AND(MAX(OFFSET(AA812,-$AN$5,0):AA812)&lt;AA813),1,IF(AND(MIN(OFFSET(AA812,-$AN$5,0):AA812)&gt;AA813),-1,AN812))</f>
        <v>-1</v>
      </c>
      <c r="AO813" s="101">
        <f ca="1">IF(AND(MAX(OFFSET(Y812,-$AP$5,0):Y812)&lt;Y813),1,IF(AND(MIN(OFFSET(Y812,-$AP$5,0):Y812)&gt;Y813),-1,AO812))</f>
        <v>-1</v>
      </c>
      <c r="AP813" s="101">
        <f ca="1">IF(AND(MAX(OFFSET(Z812,-$AP$5,0):Z812)&lt;Z813),1,IF(AND(MIN(OFFSET(Z812,-$AP$5,0):Z812)&gt;Z813),-1,AP812))</f>
        <v>-1</v>
      </c>
      <c r="AQ813" s="1">
        <v>4333</v>
      </c>
      <c r="AR813" s="1">
        <v>4335</v>
      </c>
      <c r="AS813" s="1">
        <v>4320</v>
      </c>
      <c r="AT813" s="1">
        <v>4333</v>
      </c>
      <c r="AU813" s="1">
        <v>4326</v>
      </c>
      <c r="AV813" s="1">
        <v>4376</v>
      </c>
      <c r="AW813" s="1">
        <v>4310</v>
      </c>
      <c r="AX813" s="1">
        <v>4371</v>
      </c>
      <c r="AY813">
        <f t="shared" si="34"/>
        <v>47</v>
      </c>
      <c r="AZ813">
        <f t="shared" si="35"/>
        <v>507</v>
      </c>
      <c r="BA813">
        <f t="shared" ca="1" si="41"/>
        <v>47</v>
      </c>
      <c r="BB813">
        <f t="shared" ca="1" si="36"/>
        <v>488</v>
      </c>
      <c r="BC813">
        <f t="shared" si="37"/>
        <v>-7</v>
      </c>
      <c r="BD813">
        <f t="shared" si="38"/>
        <v>170</v>
      </c>
      <c r="BE813">
        <f t="shared" ca="1" si="39"/>
        <v>-7</v>
      </c>
      <c r="BF813">
        <f t="shared" ca="1" si="40"/>
        <v>170</v>
      </c>
    </row>
    <row r="814" spans="1:58">
      <c r="A814" s="47">
        <v>2012</v>
      </c>
      <c r="B814" s="47">
        <v>6</v>
      </c>
      <c r="C814" s="98">
        <v>41012</v>
      </c>
      <c r="D814">
        <v>12800</v>
      </c>
      <c r="E814">
        <v>1366.5</v>
      </c>
      <c r="F814">
        <v>2695.2</v>
      </c>
      <c r="G814">
        <v>9542</v>
      </c>
      <c r="H814">
        <v>5611</v>
      </c>
      <c r="I814">
        <v>6576.5</v>
      </c>
      <c r="J814">
        <v>20715</v>
      </c>
      <c r="K814">
        <v>8145</v>
      </c>
      <c r="L814">
        <v>1656</v>
      </c>
      <c r="M814">
        <v>31.459</v>
      </c>
      <c r="N814">
        <v>1583.7</v>
      </c>
      <c r="O814">
        <v>102.85</v>
      </c>
      <c r="P814">
        <v>627.6</v>
      </c>
      <c r="Q814">
        <v>1436.3</v>
      </c>
      <c r="R814">
        <v>12849.59</v>
      </c>
      <c r="S814">
        <v>1370.26</v>
      </c>
      <c r="T814">
        <v>3011.33</v>
      </c>
      <c r="U814">
        <v>19.579999999999998</v>
      </c>
      <c r="V814">
        <v>2</v>
      </c>
      <c r="W814">
        <v>0.86</v>
      </c>
      <c r="X814">
        <v>1.3076300000000001</v>
      </c>
      <c r="Y814">
        <v>105.953</v>
      </c>
      <c r="Z814">
        <v>81.015000000000001</v>
      </c>
      <c r="AA814">
        <v>83.975999999999999</v>
      </c>
      <c r="AB814">
        <v>121.43</v>
      </c>
      <c r="AC814">
        <v>960</v>
      </c>
      <c r="AD814">
        <v>-66084</v>
      </c>
      <c r="AE814">
        <v>-101364</v>
      </c>
      <c r="AF814">
        <v>100.53</v>
      </c>
      <c r="AG814">
        <v>142.71</v>
      </c>
      <c r="AH814">
        <v>0.85</v>
      </c>
      <c r="AI814">
        <v>1.99</v>
      </c>
      <c r="AJ814" s="101">
        <f ca="1">IF(AND(MAX(OFFSET(OFFSET(D813,0,$AJ$6),-$AJ$5,0):OFFSET(D813,0,$AJ$6))&lt;OFFSET(D813,1,$AJ$6)),1,IF(AND(MIN(OFFSET(OFFSET(D813,0,$AJ$6),-$AJ$5,0):OFFSET(D813,0,$AJ$6))&gt;OFFSET(D813,1,$AJ$6)),-1,AJ813))</f>
        <v>1</v>
      </c>
      <c r="AK814" s="101">
        <f ca="1">IF(AND(MAX(OFFSET(U813,-$AK$5,0):U813)&lt;U814),1,IF(AND(MIN(OFFSET(U813,-$AK$5,0):U813)&gt;U814),-1,AK813))</f>
        <v>-1</v>
      </c>
      <c r="AL814" s="101">
        <f ca="1">IF(AND(MAX(OFFSET(AI813,-$AL$5,0):AI813)&lt;AI814),1,IF(AND(MIN(OFFSET(AI813,-$AL$5,0):AI813)&gt;AI814),-1,AL813))</f>
        <v>-1</v>
      </c>
      <c r="AM814" s="101">
        <f ca="1">IF(AND(MAX(OFFSET(V813,-$AM$5,0):V813)&lt;V814),1,IF(AND(MIN(OFFSET(V813,-$AM$5,0):V813)&gt;V814),-1,AM813))</f>
        <v>1</v>
      </c>
      <c r="AN814" s="101">
        <f ca="1">IF(AND(MAX(OFFSET(AA813,-$AN$5,0):AA813)&lt;AA814),1,IF(AND(MIN(OFFSET(AA813,-$AN$5,0):AA813)&gt;AA814),-1,AN813))</f>
        <v>-1</v>
      </c>
      <c r="AO814" s="101">
        <f ca="1">IF(AND(MAX(OFFSET(Y813,-$AP$5,0):Y813)&lt;Y814),1,IF(AND(MIN(OFFSET(Y813,-$AP$5,0):Y813)&gt;Y814),-1,AO813))</f>
        <v>-1</v>
      </c>
      <c r="AP814" s="101">
        <f ca="1">IF(AND(MAX(OFFSET(Z813,-$AP$5,0):Z813)&lt;Z814),1,IF(AND(MIN(OFFSET(Z813,-$AP$5,0):Z813)&gt;Z814),-1,AP813))</f>
        <v>-1</v>
      </c>
      <c r="AQ814" s="1">
        <v>4373</v>
      </c>
      <c r="AR814" s="1">
        <v>4386</v>
      </c>
      <c r="AS814" s="1">
        <v>4365</v>
      </c>
      <c r="AT814" s="1">
        <v>4371</v>
      </c>
      <c r="AU814" s="1">
        <v>4368</v>
      </c>
      <c r="AV814" s="1">
        <v>4379</v>
      </c>
      <c r="AW814" s="1">
        <v>4307</v>
      </c>
      <c r="AX814" s="1">
        <v>4330</v>
      </c>
      <c r="AY814">
        <f t="shared" si="34"/>
        <v>-56</v>
      </c>
      <c r="AZ814">
        <f t="shared" si="35"/>
        <v>451</v>
      </c>
      <c r="BA814">
        <f t="shared" ca="1" si="41"/>
        <v>-56</v>
      </c>
      <c r="BB814">
        <f t="shared" ca="1" si="36"/>
        <v>432</v>
      </c>
      <c r="BC814">
        <f t="shared" si="37"/>
        <v>-5</v>
      </c>
      <c r="BD814">
        <f t="shared" si="38"/>
        <v>165</v>
      </c>
      <c r="BE814">
        <f t="shared" ca="1" si="39"/>
        <v>-5</v>
      </c>
      <c r="BF814">
        <f t="shared" ca="1" si="40"/>
        <v>165</v>
      </c>
    </row>
    <row r="815" spans="1:58">
      <c r="A815" s="47">
        <v>2012</v>
      </c>
      <c r="B815" s="47">
        <v>2</v>
      </c>
      <c r="C815" s="98">
        <v>41015</v>
      </c>
      <c r="D815">
        <v>12846</v>
      </c>
      <c r="E815">
        <v>1363.5</v>
      </c>
      <c r="F815">
        <v>2665.5</v>
      </c>
      <c r="G815">
        <v>9464</v>
      </c>
      <c r="H815">
        <v>5640.6</v>
      </c>
      <c r="I815">
        <v>6650.6</v>
      </c>
      <c r="J815">
        <v>20578</v>
      </c>
      <c r="K815">
        <v>8091</v>
      </c>
      <c r="L815">
        <v>1651.8</v>
      </c>
      <c r="M815">
        <v>31.49</v>
      </c>
      <c r="N815">
        <v>1574.5</v>
      </c>
      <c r="O815">
        <v>103.06</v>
      </c>
      <c r="P815">
        <v>621.1</v>
      </c>
      <c r="Q815">
        <v>1421.3</v>
      </c>
      <c r="R815">
        <v>12921.41</v>
      </c>
      <c r="S815">
        <v>1369.57</v>
      </c>
      <c r="T815">
        <v>2988.4</v>
      </c>
      <c r="U815">
        <v>19.75</v>
      </c>
      <c r="V815">
        <v>1.97</v>
      </c>
      <c r="W815">
        <v>0.84</v>
      </c>
      <c r="X815">
        <v>1.31365</v>
      </c>
      <c r="Y815">
        <v>105.66200000000001</v>
      </c>
      <c r="Z815">
        <v>80.444999999999993</v>
      </c>
      <c r="AA815">
        <v>83.277000000000001</v>
      </c>
      <c r="AB815">
        <v>118.36</v>
      </c>
      <c r="AC815">
        <v>972</v>
      </c>
      <c r="AD815">
        <v>-66084</v>
      </c>
      <c r="AE815">
        <v>-101364</v>
      </c>
      <c r="AF815">
        <v>100.59</v>
      </c>
      <c r="AG815">
        <v>142.68</v>
      </c>
      <c r="AH815">
        <v>0.83</v>
      </c>
      <c r="AI815">
        <v>1.97</v>
      </c>
      <c r="AJ815" s="101">
        <f ca="1">IF(AND(MAX(OFFSET(OFFSET(D814,0,$AJ$6),-$AJ$5,0):OFFSET(D814,0,$AJ$6))&lt;OFFSET(D814,1,$AJ$6)),1,IF(AND(MIN(OFFSET(OFFSET(D814,0,$AJ$6),-$AJ$5,0):OFFSET(D814,0,$AJ$6))&gt;OFFSET(D814,1,$AJ$6)),-1,AJ814))</f>
        <v>1</v>
      </c>
      <c r="AK815" s="101">
        <f ca="1">IF(AND(MAX(OFFSET(U814,-$AK$5,0):U814)&lt;U815),1,IF(AND(MIN(OFFSET(U814,-$AK$5,0):U814)&gt;U815),-1,AK814))</f>
        <v>1</v>
      </c>
      <c r="AL815" s="101">
        <f ca="1">IF(AND(MAX(OFFSET(AI814,-$AL$5,0):AI814)&lt;AI815),1,IF(AND(MIN(OFFSET(AI814,-$AL$5,0):AI814)&gt;AI815),-1,AL814))</f>
        <v>-1</v>
      </c>
      <c r="AM815" s="101">
        <f ca="1">IF(AND(MAX(OFFSET(V814,-$AM$5,0):V814)&lt;V815),1,IF(AND(MIN(OFFSET(V814,-$AM$5,0):V814)&gt;V815),-1,AM814))</f>
        <v>-1</v>
      </c>
      <c r="AN815" s="101">
        <f ca="1">IF(AND(MAX(OFFSET(AA814,-$AN$5,0):AA814)&lt;AA815),1,IF(AND(MIN(OFFSET(AA814,-$AN$5,0):AA814)&gt;AA815),-1,AN814))</f>
        <v>-1</v>
      </c>
      <c r="AO815" s="101">
        <f ca="1">IF(AND(MAX(OFFSET(Y814,-$AP$5,0):Y814)&lt;Y815),1,IF(AND(MIN(OFFSET(Y814,-$AP$5,0):Y814)&gt;Y815),-1,AO814))</f>
        <v>-1</v>
      </c>
      <c r="AP815" s="101">
        <f ca="1">IF(AND(MAX(OFFSET(Z814,-$AP$5,0):Z814)&lt;Z815),1,IF(AND(MIN(OFFSET(Z814,-$AP$5,0):Z814)&gt;Z815),-1,AP814))</f>
        <v>-1</v>
      </c>
      <c r="AQ815" s="1">
        <v>4312</v>
      </c>
      <c r="AR815" s="1">
        <v>4317</v>
      </c>
      <c r="AS815" s="1">
        <v>4272</v>
      </c>
      <c r="AT815" s="1">
        <v>4276</v>
      </c>
      <c r="AU815" s="1">
        <v>4270</v>
      </c>
      <c r="AV815" s="1">
        <v>4313</v>
      </c>
      <c r="AW815" s="1">
        <v>4257</v>
      </c>
      <c r="AX815" s="1">
        <v>4284</v>
      </c>
      <c r="AY815">
        <f t="shared" si="34"/>
        <v>11</v>
      </c>
      <c r="AZ815">
        <f t="shared" si="35"/>
        <v>462</v>
      </c>
      <c r="BA815">
        <f t="shared" ca="1" si="41"/>
        <v>11</v>
      </c>
      <c r="BB815">
        <f t="shared" ca="1" si="36"/>
        <v>443</v>
      </c>
      <c r="BC815">
        <f t="shared" si="37"/>
        <v>-42</v>
      </c>
      <c r="BD815">
        <f t="shared" si="38"/>
        <v>123</v>
      </c>
      <c r="BE815">
        <f t="shared" ca="1" si="39"/>
        <v>-42</v>
      </c>
      <c r="BF815">
        <f t="shared" ca="1" si="40"/>
        <v>123</v>
      </c>
    </row>
    <row r="816" spans="1:58">
      <c r="A816" s="47">
        <v>2012</v>
      </c>
      <c r="B816" s="47">
        <v>3</v>
      </c>
      <c r="C816" s="98">
        <v>41016</v>
      </c>
      <c r="D816">
        <v>13037</v>
      </c>
      <c r="E816">
        <v>1384.6</v>
      </c>
      <c r="F816">
        <v>2715.7</v>
      </c>
      <c r="G816">
        <v>9589</v>
      </c>
      <c r="H816">
        <v>5725.2</v>
      </c>
      <c r="I816">
        <v>6804.4</v>
      </c>
      <c r="J816">
        <v>20547</v>
      </c>
      <c r="K816">
        <v>8040</v>
      </c>
      <c r="L816">
        <v>1650.2</v>
      </c>
      <c r="M816">
        <v>31.702999999999999</v>
      </c>
      <c r="N816">
        <v>1582.9</v>
      </c>
      <c r="O816">
        <v>104.23</v>
      </c>
      <c r="P816">
        <v>616.29999999999995</v>
      </c>
      <c r="Q816">
        <v>1426</v>
      </c>
      <c r="R816">
        <v>13115.54</v>
      </c>
      <c r="S816">
        <v>1390.78</v>
      </c>
      <c r="T816">
        <v>3042.82</v>
      </c>
      <c r="U816">
        <v>18.170000000000002</v>
      </c>
      <c r="V816">
        <v>2.0099999999999998</v>
      </c>
      <c r="W816">
        <v>0.86</v>
      </c>
      <c r="X816">
        <v>1.3125500000000001</v>
      </c>
      <c r="Y816">
        <v>106.172</v>
      </c>
      <c r="Z816">
        <v>80.882000000000005</v>
      </c>
      <c r="AA816">
        <v>84.052000000000007</v>
      </c>
      <c r="AB816">
        <v>118.51</v>
      </c>
      <c r="AC816">
        <v>975</v>
      </c>
      <c r="AD816">
        <v>-66084</v>
      </c>
      <c r="AE816">
        <v>-101364</v>
      </c>
      <c r="AF816">
        <v>100.65</v>
      </c>
      <c r="AG816">
        <v>142.63999999999999</v>
      </c>
      <c r="AH816">
        <v>0.86</v>
      </c>
      <c r="AI816">
        <v>2</v>
      </c>
      <c r="AJ816" s="101">
        <f ca="1">IF(AND(MAX(OFFSET(OFFSET(D815,0,$AJ$6),-$AJ$5,0):OFFSET(D815,0,$AJ$6))&lt;OFFSET(D815,1,$AJ$6)),1,IF(AND(MIN(OFFSET(OFFSET(D815,0,$AJ$6),-$AJ$5,0):OFFSET(D815,0,$AJ$6))&gt;OFFSET(D815,1,$AJ$6)),-1,AJ815))</f>
        <v>1</v>
      </c>
      <c r="AK816" s="101">
        <f ca="1">IF(AND(MAX(OFFSET(U815,-$AK$5,0):U815)&lt;U816),1,IF(AND(MIN(OFFSET(U815,-$AK$5,0):U815)&gt;U816),-1,AK815))</f>
        <v>-1</v>
      </c>
      <c r="AL816" s="101">
        <f ca="1">IF(AND(MAX(OFFSET(AI815,-$AL$5,0):AI815)&lt;AI816),1,IF(AND(MIN(OFFSET(AI815,-$AL$5,0):AI815)&gt;AI816),-1,AL815))</f>
        <v>-1</v>
      </c>
      <c r="AM816" s="101">
        <f ca="1">IF(AND(MAX(OFFSET(V815,-$AM$5,0):V815)&lt;V816),1,IF(AND(MIN(OFFSET(V815,-$AM$5,0):V815)&gt;V816),-1,AM815))</f>
        <v>-1</v>
      </c>
      <c r="AN816" s="101">
        <f ca="1">IF(AND(MAX(OFFSET(AA815,-$AN$5,0):AA815)&lt;AA816),1,IF(AND(MIN(OFFSET(AA815,-$AN$5,0):AA815)&gt;AA816),-1,AN815))</f>
        <v>-1</v>
      </c>
      <c r="AO816" s="101">
        <f ca="1">IF(AND(MAX(OFFSET(Y815,-$AP$5,0):Y815)&lt;Y816),1,IF(AND(MIN(OFFSET(Y815,-$AP$5,0):Y815)&gt;Y816),-1,AO815))</f>
        <v>-1</v>
      </c>
      <c r="AP816" s="101">
        <f ca="1">IF(AND(MAX(OFFSET(Z815,-$AP$5,0):Z815)&lt;Z816),1,IF(AND(MIN(OFFSET(Z815,-$AP$5,0):Z815)&gt;Z816),-1,AP815))</f>
        <v>-1</v>
      </c>
      <c r="AQ816" s="1">
        <v>4281</v>
      </c>
      <c r="AR816" s="1">
        <v>4290</v>
      </c>
      <c r="AS816" s="1">
        <v>4267</v>
      </c>
      <c r="AT816" s="1">
        <v>4271</v>
      </c>
      <c r="AU816" s="1">
        <v>4288</v>
      </c>
      <c r="AV816" s="1">
        <v>4314</v>
      </c>
      <c r="AW816" s="1">
        <v>4250</v>
      </c>
      <c r="AX816" s="1">
        <v>4300</v>
      </c>
      <c r="AY816">
        <f t="shared" si="34"/>
        <v>24</v>
      </c>
      <c r="AZ816">
        <f t="shared" si="35"/>
        <v>486</v>
      </c>
      <c r="BA816">
        <f t="shared" ca="1" si="41"/>
        <v>24</v>
      </c>
      <c r="BB816">
        <f t="shared" ca="1" si="36"/>
        <v>467</v>
      </c>
      <c r="BC816">
        <f t="shared" si="37"/>
        <v>7</v>
      </c>
      <c r="BD816">
        <f t="shared" si="38"/>
        <v>130</v>
      </c>
      <c r="BE816">
        <f t="shared" ca="1" si="39"/>
        <v>7</v>
      </c>
      <c r="BF816">
        <f t="shared" ca="1" si="40"/>
        <v>130</v>
      </c>
    </row>
    <row r="817" spans="1:58">
      <c r="A817" s="47">
        <v>2012</v>
      </c>
      <c r="B817" s="47">
        <v>4</v>
      </c>
      <c r="C817" s="98">
        <v>41017</v>
      </c>
      <c r="D817">
        <v>12970</v>
      </c>
      <c r="E817">
        <v>1379</v>
      </c>
      <c r="F817">
        <v>2698.2</v>
      </c>
      <c r="G817">
        <v>9603</v>
      </c>
      <c r="H817">
        <v>5701.1</v>
      </c>
      <c r="I817">
        <v>6739</v>
      </c>
      <c r="J817">
        <v>20768</v>
      </c>
      <c r="K817">
        <v>8173</v>
      </c>
      <c r="L817">
        <v>1640.2</v>
      </c>
      <c r="M817">
        <v>31.6</v>
      </c>
      <c r="N817">
        <v>1577</v>
      </c>
      <c r="O817">
        <v>102.65</v>
      </c>
      <c r="P817">
        <v>601.1</v>
      </c>
      <c r="Q817">
        <v>1408.3</v>
      </c>
      <c r="R817">
        <v>13032.75</v>
      </c>
      <c r="S817">
        <v>1385.14</v>
      </c>
      <c r="T817">
        <v>3031.45</v>
      </c>
      <c r="U817">
        <v>18.420000000000002</v>
      </c>
      <c r="V817">
        <v>1.98</v>
      </c>
      <c r="W817">
        <v>0.85</v>
      </c>
      <c r="X817">
        <v>1.3115600000000001</v>
      </c>
      <c r="Y817">
        <v>106.568</v>
      </c>
      <c r="Z817">
        <v>81.254000000000005</v>
      </c>
      <c r="AA817">
        <v>84.08</v>
      </c>
      <c r="AB817">
        <v>118.04</v>
      </c>
      <c r="AC817">
        <v>989</v>
      </c>
      <c r="AD817">
        <v>-66084</v>
      </c>
      <c r="AE817">
        <v>-101364</v>
      </c>
      <c r="AF817">
        <v>100.58</v>
      </c>
      <c r="AG817">
        <v>142.59</v>
      </c>
      <c r="AH817">
        <v>0.84</v>
      </c>
      <c r="AI817">
        <v>1.98</v>
      </c>
      <c r="AJ817" s="101">
        <f ca="1">IF(AND(MAX(OFFSET(OFFSET(D816,0,$AJ$6),-$AJ$5,0):OFFSET(D816,0,$AJ$6))&lt;OFFSET(D816,1,$AJ$6)),1,IF(AND(MIN(OFFSET(OFFSET(D816,0,$AJ$6),-$AJ$5,0):OFFSET(D816,0,$AJ$6))&gt;OFFSET(D816,1,$AJ$6)),-1,AJ816))</f>
        <v>1</v>
      </c>
      <c r="AK817" s="101">
        <f ca="1">IF(AND(MAX(OFFSET(U816,-$AK$5,0):U816)&lt;U817),1,IF(AND(MIN(OFFSET(U816,-$AK$5,0):U816)&gt;U817),-1,AK816))</f>
        <v>-1</v>
      </c>
      <c r="AL817" s="101">
        <f ca="1">IF(AND(MAX(OFFSET(AI816,-$AL$5,0):AI816)&lt;AI817),1,IF(AND(MIN(OFFSET(AI816,-$AL$5,0):AI816)&gt;AI817),-1,AL816))</f>
        <v>-1</v>
      </c>
      <c r="AM817" s="101">
        <f ca="1">IF(AND(MAX(OFFSET(V816,-$AM$5,0):V816)&lt;V817),1,IF(AND(MIN(OFFSET(V816,-$AM$5,0):V816)&gt;V817),-1,AM816))</f>
        <v>-1</v>
      </c>
      <c r="AN817" s="101">
        <f ca="1">IF(AND(MAX(OFFSET(AA816,-$AN$5,0):AA816)&lt;AA817),1,IF(AND(MIN(OFFSET(AA816,-$AN$5,0):AA816)&gt;AA817),-1,AN816))</f>
        <v>-1</v>
      </c>
      <c r="AO817" s="101">
        <f ca="1">IF(AND(MAX(OFFSET(Y816,-$AP$5,0):Y816)&lt;Y817),1,IF(AND(MIN(OFFSET(Y816,-$AP$5,0):Y816)&gt;Y817),-1,AO816))</f>
        <v>-1</v>
      </c>
      <c r="AP817" s="101">
        <f ca="1">IF(AND(MAX(OFFSET(Z816,-$AP$5,0):Z816)&lt;Z817),1,IF(AND(MIN(OFFSET(Z816,-$AP$5,0):Z816)&gt;Z817),-1,AP816))</f>
        <v>-1</v>
      </c>
      <c r="AQ817" s="1">
        <v>4312</v>
      </c>
      <c r="AR817" s="1">
        <v>4340</v>
      </c>
      <c r="AS817" s="1">
        <v>4308</v>
      </c>
      <c r="AT817" s="1">
        <v>4334</v>
      </c>
      <c r="AU817" s="1">
        <v>4329</v>
      </c>
      <c r="AV817" s="1">
        <v>4334</v>
      </c>
      <c r="AW817" s="1">
        <v>4290</v>
      </c>
      <c r="AX817" s="1">
        <v>4298</v>
      </c>
      <c r="AY817">
        <f t="shared" si="34"/>
        <v>-26</v>
      </c>
      <c r="AZ817">
        <f t="shared" si="35"/>
        <v>460</v>
      </c>
      <c r="BA817">
        <f t="shared" ca="1" si="41"/>
        <v>-26</v>
      </c>
      <c r="BB817">
        <f t="shared" ca="1" si="36"/>
        <v>441</v>
      </c>
      <c r="BC817">
        <f t="shared" si="37"/>
        <v>17</v>
      </c>
      <c r="BD817">
        <f t="shared" si="38"/>
        <v>147</v>
      </c>
      <c r="BE817">
        <f t="shared" ca="1" si="39"/>
        <v>17</v>
      </c>
      <c r="BF817">
        <f t="shared" ca="1" si="40"/>
        <v>147</v>
      </c>
    </row>
    <row r="818" spans="1:58">
      <c r="A818" s="47">
        <v>2012</v>
      </c>
      <c r="B818" s="47">
        <v>5</v>
      </c>
      <c r="C818" s="98">
        <v>41018</v>
      </c>
      <c r="D818">
        <v>12915</v>
      </c>
      <c r="E818">
        <v>1374</v>
      </c>
      <c r="F818">
        <v>2686.8</v>
      </c>
      <c r="G818">
        <v>9562</v>
      </c>
      <c r="H818">
        <v>5681.6</v>
      </c>
      <c r="I818">
        <v>6667.3</v>
      </c>
      <c r="J818">
        <v>21018</v>
      </c>
      <c r="K818">
        <v>8190</v>
      </c>
      <c r="L818">
        <v>1642.2</v>
      </c>
      <c r="M818">
        <v>31.74</v>
      </c>
      <c r="N818">
        <v>1579</v>
      </c>
      <c r="O818">
        <v>102.95</v>
      </c>
      <c r="P818">
        <v>620.29999999999995</v>
      </c>
      <c r="Q818">
        <v>1415</v>
      </c>
      <c r="R818">
        <v>12964.1</v>
      </c>
      <c r="S818">
        <v>1376.92</v>
      </c>
      <c r="T818">
        <v>3007.56</v>
      </c>
      <c r="U818">
        <v>18.48</v>
      </c>
      <c r="V818">
        <v>1.95</v>
      </c>
      <c r="W818">
        <v>0.83</v>
      </c>
      <c r="X818">
        <v>1.31358</v>
      </c>
      <c r="Y818">
        <v>107.151</v>
      </c>
      <c r="Z818">
        <v>81.561000000000007</v>
      </c>
      <c r="AA818">
        <v>84.293000000000006</v>
      </c>
      <c r="AB818">
        <v>118.02</v>
      </c>
      <c r="AC818">
        <v>1006</v>
      </c>
      <c r="AD818">
        <v>-66084</v>
      </c>
      <c r="AE818">
        <v>-101364</v>
      </c>
      <c r="AF818">
        <v>100.59</v>
      </c>
      <c r="AG818">
        <v>142.63999999999999</v>
      </c>
      <c r="AH818">
        <v>0.83</v>
      </c>
      <c r="AI818">
        <v>1.95</v>
      </c>
      <c r="AJ818" s="101">
        <f ca="1">IF(AND(MAX(OFFSET(OFFSET(D817,0,$AJ$6),-$AJ$5,0):OFFSET(D817,0,$AJ$6))&lt;OFFSET(D817,1,$AJ$6)),1,IF(AND(MIN(OFFSET(OFFSET(D817,0,$AJ$6),-$AJ$5,0):OFFSET(D817,0,$AJ$6))&gt;OFFSET(D817,1,$AJ$6)),-1,AJ817))</f>
        <v>1</v>
      </c>
      <c r="AK818" s="101">
        <f ca="1">IF(AND(MAX(OFFSET(U817,-$AK$5,0):U817)&lt;U818),1,IF(AND(MIN(OFFSET(U817,-$AK$5,0):U817)&gt;U818),-1,AK817))</f>
        <v>1</v>
      </c>
      <c r="AL818" s="101">
        <f ca="1">IF(AND(MAX(OFFSET(AI817,-$AL$5,0):AI817)&lt;AI818),1,IF(AND(MIN(OFFSET(AI817,-$AL$5,0):AI817)&gt;AI818),-1,AL817))</f>
        <v>-1</v>
      </c>
      <c r="AM818" s="101">
        <f ca="1">IF(AND(MAX(OFFSET(V817,-$AM$5,0):V817)&lt;V818),1,IF(AND(MIN(OFFSET(V817,-$AM$5,0):V817)&gt;V818),-1,AM817))</f>
        <v>-1</v>
      </c>
      <c r="AN818" s="101">
        <f ca="1">IF(AND(MAX(OFFSET(AA817,-$AN$5,0):AA817)&lt;AA818),1,IF(AND(MIN(OFFSET(AA817,-$AN$5,0):AA817)&gt;AA818),-1,AN817))</f>
        <v>-1</v>
      </c>
      <c r="AO818" s="101">
        <f ca="1">IF(AND(MAX(OFFSET(Y817,-$AP$5,0):Y817)&lt;Y818),1,IF(AND(MIN(OFFSET(Y817,-$AP$5,0):Y817)&gt;Y818),-1,AO817))</f>
        <v>-1</v>
      </c>
      <c r="AP818" s="101">
        <f ca="1">IF(AND(MAX(OFFSET(Z817,-$AP$5,0):Z817)&lt;Z818),1,IF(AND(MIN(OFFSET(Z817,-$AP$5,0):Z817)&gt;Z818),-1,AP817))</f>
        <v>-1</v>
      </c>
      <c r="AQ818" s="1">
        <v>4303</v>
      </c>
      <c r="AR818" s="1">
        <v>4314</v>
      </c>
      <c r="AS818" s="1">
        <v>4292</v>
      </c>
      <c r="AT818" s="1">
        <v>4309</v>
      </c>
      <c r="AU818" s="1">
        <v>4315</v>
      </c>
      <c r="AV818" s="1">
        <v>4342</v>
      </c>
      <c r="AW818" s="1">
        <v>4290</v>
      </c>
      <c r="AX818" s="1">
        <v>4310</v>
      </c>
      <c r="AY818">
        <f t="shared" si="34"/>
        <v>4</v>
      </c>
      <c r="AZ818">
        <f t="shared" si="35"/>
        <v>464</v>
      </c>
      <c r="BA818">
        <f t="shared" ca="1" si="41"/>
        <v>4</v>
      </c>
      <c r="BB818">
        <f t="shared" ca="1" si="36"/>
        <v>445</v>
      </c>
      <c r="BC818">
        <f t="shared" si="37"/>
        <v>12</v>
      </c>
      <c r="BD818">
        <f t="shared" si="38"/>
        <v>159</v>
      </c>
      <c r="BE818">
        <f t="shared" ca="1" si="39"/>
        <v>12</v>
      </c>
      <c r="BF818">
        <f t="shared" ca="1" si="40"/>
        <v>159</v>
      </c>
    </row>
    <row r="819" spans="1:58">
      <c r="A819" s="47">
        <v>2012</v>
      </c>
      <c r="B819" s="47">
        <v>6</v>
      </c>
      <c r="C819" s="98">
        <v>41019</v>
      </c>
      <c r="D819">
        <v>12981</v>
      </c>
      <c r="E819">
        <v>1374.5</v>
      </c>
      <c r="F819">
        <v>2673.9</v>
      </c>
      <c r="G819">
        <v>9580</v>
      </c>
      <c r="H819">
        <v>5719.9</v>
      </c>
      <c r="I819">
        <v>6729.1</v>
      </c>
      <c r="J819">
        <v>20996</v>
      </c>
      <c r="K819">
        <v>8266</v>
      </c>
      <c r="L819">
        <v>1642.1</v>
      </c>
      <c r="M819">
        <v>31.687000000000001</v>
      </c>
      <c r="N819">
        <v>1579.7</v>
      </c>
      <c r="O819">
        <v>104</v>
      </c>
      <c r="P819">
        <v>610.9</v>
      </c>
      <c r="Q819">
        <v>1452.8</v>
      </c>
      <c r="R819">
        <v>13029.26</v>
      </c>
      <c r="S819">
        <v>1378.53</v>
      </c>
      <c r="T819">
        <v>3000.45</v>
      </c>
      <c r="U819">
        <v>17.57</v>
      </c>
      <c r="V819">
        <v>1.97</v>
      </c>
      <c r="W819">
        <v>0.85</v>
      </c>
      <c r="X819">
        <v>1.3213699999999999</v>
      </c>
      <c r="Y819">
        <v>107.705</v>
      </c>
      <c r="Z819">
        <v>81.513000000000005</v>
      </c>
      <c r="AA819">
        <v>84.575000000000003</v>
      </c>
      <c r="AB819">
        <v>118.87</v>
      </c>
      <c r="AC819">
        <v>1028</v>
      </c>
      <c r="AD819">
        <v>-57803</v>
      </c>
      <c r="AE819">
        <v>-118125</v>
      </c>
      <c r="AF819">
        <v>100.6</v>
      </c>
      <c r="AG819">
        <v>142.81</v>
      </c>
      <c r="AH819">
        <v>0.84</v>
      </c>
      <c r="AI819">
        <v>1.97</v>
      </c>
      <c r="AJ819" s="101">
        <f ca="1">IF(AND(MAX(OFFSET(OFFSET(D818,0,$AJ$6),-$AJ$5,0):OFFSET(D818,0,$AJ$6))&lt;OFFSET(D818,1,$AJ$6)),1,IF(AND(MIN(OFFSET(OFFSET(D818,0,$AJ$6),-$AJ$5,0):OFFSET(D818,0,$AJ$6))&gt;OFFSET(D818,1,$AJ$6)),-1,AJ818))</f>
        <v>1</v>
      </c>
      <c r="AK819" s="101">
        <f ca="1">IF(AND(MAX(OFFSET(U818,-$AK$5,0):U818)&lt;U819),1,IF(AND(MIN(OFFSET(U818,-$AK$5,0):U818)&gt;U819),-1,AK818))</f>
        <v>-1</v>
      </c>
      <c r="AL819" s="101">
        <f ca="1">IF(AND(MAX(OFFSET(AI818,-$AL$5,0):AI818)&lt;AI819),1,IF(AND(MIN(OFFSET(AI818,-$AL$5,0):AI818)&gt;AI819),-1,AL818))</f>
        <v>-1</v>
      </c>
      <c r="AM819" s="101">
        <f ca="1">IF(AND(MAX(OFFSET(V818,-$AM$5,0):V818)&lt;V819),1,IF(AND(MIN(OFFSET(V818,-$AM$5,0):V818)&gt;V819),-1,AM818))</f>
        <v>-1</v>
      </c>
      <c r="AN819" s="101">
        <f ca="1">IF(AND(MAX(OFFSET(AA818,-$AN$5,0):AA818)&lt;AA819),1,IF(AND(MIN(OFFSET(AA818,-$AN$5,0):AA818)&gt;AA819),-1,AN818))</f>
        <v>1</v>
      </c>
      <c r="AO819" s="101">
        <f ca="1">IF(AND(MAX(OFFSET(Y818,-$AP$5,0):Y818)&lt;Y819),1,IF(AND(MIN(OFFSET(Y818,-$AP$5,0):Y818)&gt;Y819),-1,AO818))</f>
        <v>1</v>
      </c>
      <c r="AP819" s="101">
        <f ca="1">IF(AND(MAX(OFFSET(Z818,-$AP$5,0):Z818)&lt;Z819),1,IF(AND(MIN(OFFSET(Z818,-$AP$5,0):Z818)&gt;Z819),-1,AP818))</f>
        <v>-1</v>
      </c>
      <c r="AQ819" s="1">
        <v>4319</v>
      </c>
      <c r="AR819" s="1">
        <v>4328</v>
      </c>
      <c r="AS819" s="1">
        <v>4315</v>
      </c>
      <c r="AT819" s="1">
        <v>4326</v>
      </c>
      <c r="AU819" s="1">
        <v>4322</v>
      </c>
      <c r="AV819" s="1">
        <v>4338</v>
      </c>
      <c r="AW819" s="1">
        <v>4313</v>
      </c>
      <c r="AX819" s="1">
        <v>4320</v>
      </c>
      <c r="AY819">
        <f t="shared" si="34"/>
        <v>-2</v>
      </c>
      <c r="AZ819">
        <f t="shared" si="35"/>
        <v>462</v>
      </c>
      <c r="BA819">
        <f t="shared" ca="1" si="41"/>
        <v>-2</v>
      </c>
      <c r="BB819">
        <f t="shared" ca="1" si="36"/>
        <v>443</v>
      </c>
      <c r="BC819">
        <f t="shared" si="37"/>
        <v>3</v>
      </c>
      <c r="BD819">
        <f t="shared" si="38"/>
        <v>162</v>
      </c>
      <c r="BE819">
        <f t="shared" ca="1" si="39"/>
        <v>3</v>
      </c>
      <c r="BF819">
        <f t="shared" ca="1" si="40"/>
        <v>162</v>
      </c>
    </row>
    <row r="820" spans="1:58">
      <c r="A820" s="47">
        <v>2012</v>
      </c>
      <c r="B820" s="47">
        <v>2</v>
      </c>
      <c r="C820" s="98">
        <v>41022</v>
      </c>
      <c r="D820">
        <v>12981</v>
      </c>
      <c r="E820">
        <v>1374.5</v>
      </c>
      <c r="F820">
        <v>2673.9</v>
      </c>
      <c r="G820">
        <v>9580</v>
      </c>
      <c r="H820">
        <v>5719.9</v>
      </c>
      <c r="I820">
        <v>6729.1</v>
      </c>
      <c r="J820">
        <v>20996</v>
      </c>
      <c r="K820">
        <v>8266</v>
      </c>
      <c r="L820">
        <v>1642.1</v>
      </c>
      <c r="M820">
        <v>31.687000000000001</v>
      </c>
      <c r="N820">
        <v>1579.7</v>
      </c>
      <c r="O820">
        <v>104</v>
      </c>
      <c r="P820">
        <v>610.9</v>
      </c>
      <c r="Q820">
        <v>1452.8</v>
      </c>
      <c r="R820">
        <v>13029.26</v>
      </c>
      <c r="S820">
        <v>1378.53</v>
      </c>
      <c r="T820">
        <v>3000.45</v>
      </c>
      <c r="U820">
        <v>17.57</v>
      </c>
      <c r="V820">
        <v>1.97</v>
      </c>
      <c r="W820">
        <v>0.85</v>
      </c>
      <c r="X820">
        <v>1.3213699999999999</v>
      </c>
      <c r="Y820">
        <v>107.705</v>
      </c>
      <c r="Z820">
        <v>81.513000000000005</v>
      </c>
      <c r="AA820">
        <v>84.575000000000003</v>
      </c>
      <c r="AB820">
        <v>118.87</v>
      </c>
      <c r="AC820">
        <v>1028</v>
      </c>
      <c r="AD820">
        <v>-57803</v>
      </c>
      <c r="AE820">
        <v>-118125</v>
      </c>
      <c r="AF820">
        <v>100.6</v>
      </c>
      <c r="AG820">
        <v>142.81</v>
      </c>
      <c r="AH820">
        <v>0.81</v>
      </c>
      <c r="AI820">
        <v>1.93</v>
      </c>
      <c r="AJ820" s="101">
        <f ca="1">IF(AND(MAX(OFFSET(OFFSET(D819,0,$AJ$6),-$AJ$5,0):OFFSET(D819,0,$AJ$6))&lt;OFFSET(D819,1,$AJ$6)),1,IF(AND(MIN(OFFSET(OFFSET(D819,0,$AJ$6),-$AJ$5,0):OFFSET(D819,0,$AJ$6))&gt;OFFSET(D819,1,$AJ$6)),-1,AJ819))</f>
        <v>1</v>
      </c>
      <c r="AK820" s="101">
        <f ca="1">IF(AND(MAX(OFFSET(U819,-$AK$5,0):U819)&lt;U820),1,IF(AND(MIN(OFFSET(U819,-$AK$5,0):U819)&gt;U820),-1,AK819))</f>
        <v>-1</v>
      </c>
      <c r="AL820" s="101">
        <f ca="1">IF(AND(MAX(OFFSET(AI819,-$AL$5,0):AI819)&lt;AI820),1,IF(AND(MIN(OFFSET(AI819,-$AL$5,0):AI819)&gt;AI820),-1,AL819))</f>
        <v>-1</v>
      </c>
      <c r="AM820" s="101">
        <f ca="1">IF(AND(MAX(OFFSET(V819,-$AM$5,0):V819)&lt;V820),1,IF(AND(MIN(OFFSET(V819,-$AM$5,0):V819)&gt;V820),-1,AM819))</f>
        <v>-1</v>
      </c>
      <c r="AN820" s="101">
        <f ca="1">IF(AND(MAX(OFFSET(AA819,-$AN$5,0):AA819)&lt;AA820),1,IF(AND(MIN(OFFSET(AA819,-$AN$5,0):AA819)&gt;AA820),-1,AN819))</f>
        <v>1</v>
      </c>
      <c r="AO820" s="101">
        <f ca="1">IF(AND(MAX(OFFSET(Y819,-$AP$5,0):Y819)&lt;Y820),1,IF(AND(MIN(OFFSET(Y819,-$AP$5,0):Y819)&gt;Y820),-1,AO819))</f>
        <v>1</v>
      </c>
      <c r="AP820" s="101">
        <f ca="1">IF(AND(MAX(OFFSET(Z819,-$AP$5,0):Z819)&lt;Z820),1,IF(AND(MIN(OFFSET(Z819,-$AP$5,0):Z819)&gt;Z820),-1,AP819))</f>
        <v>-1</v>
      </c>
      <c r="AQ820" s="1">
        <v>4320</v>
      </c>
      <c r="AR820" s="1">
        <v>4321</v>
      </c>
      <c r="AS820" s="1">
        <v>4296</v>
      </c>
      <c r="AT820" s="1">
        <v>4300</v>
      </c>
      <c r="AU820" s="1">
        <v>4270</v>
      </c>
      <c r="AV820" s="1">
        <v>4284</v>
      </c>
      <c r="AW820" s="1">
        <v>4245</v>
      </c>
      <c r="AX820" s="1">
        <v>4280</v>
      </c>
      <c r="AY820">
        <f t="shared" si="34"/>
        <v>9</v>
      </c>
      <c r="AZ820">
        <f t="shared" si="35"/>
        <v>471</v>
      </c>
      <c r="BA820">
        <f t="shared" ca="1" si="41"/>
        <v>9</v>
      </c>
      <c r="BB820">
        <f t="shared" ca="1" si="36"/>
        <v>452</v>
      </c>
      <c r="BC820">
        <f t="shared" si="37"/>
        <v>-50</v>
      </c>
      <c r="BD820">
        <f t="shared" si="38"/>
        <v>112</v>
      </c>
      <c r="BE820">
        <f t="shared" ca="1" si="39"/>
        <v>-50</v>
      </c>
      <c r="BF820">
        <f t="shared" ca="1" si="40"/>
        <v>112</v>
      </c>
    </row>
    <row r="821" spans="1:58">
      <c r="A821" s="47">
        <v>2012</v>
      </c>
      <c r="B821" s="47">
        <v>3</v>
      </c>
      <c r="C821" s="98">
        <v>41023</v>
      </c>
      <c r="D821">
        <v>12952</v>
      </c>
      <c r="E821">
        <v>1369.2</v>
      </c>
      <c r="F821">
        <v>2633.3</v>
      </c>
      <c r="G821">
        <v>9527</v>
      </c>
      <c r="H821">
        <v>5648.3</v>
      </c>
      <c r="I821">
        <v>6579.8</v>
      </c>
      <c r="J821">
        <v>20622</v>
      </c>
      <c r="K821">
        <v>8286</v>
      </c>
      <c r="L821">
        <v>1641.5</v>
      </c>
      <c r="M821">
        <v>30.841999999999999</v>
      </c>
      <c r="N821">
        <v>1544.6</v>
      </c>
      <c r="O821">
        <v>103.48</v>
      </c>
      <c r="P821">
        <v>616.70000000000005</v>
      </c>
      <c r="Q821">
        <v>1463.4</v>
      </c>
      <c r="R821">
        <v>13001.56</v>
      </c>
      <c r="S821">
        <v>1371.97</v>
      </c>
      <c r="T821">
        <v>2961.6</v>
      </c>
      <c r="U821">
        <v>18.43</v>
      </c>
      <c r="V821">
        <v>1.96</v>
      </c>
      <c r="W821">
        <v>0.84</v>
      </c>
      <c r="X821">
        <v>1.3186199999999999</v>
      </c>
      <c r="Y821">
        <v>107.19799999999999</v>
      </c>
      <c r="Z821">
        <v>81.290999999999997</v>
      </c>
      <c r="AA821">
        <v>83.691999999999993</v>
      </c>
      <c r="AB821">
        <v>118.07</v>
      </c>
      <c r="AC821">
        <v>1090</v>
      </c>
      <c r="AD821">
        <v>-57803</v>
      </c>
      <c r="AE821">
        <v>-118125</v>
      </c>
      <c r="AF821">
        <v>100.65</v>
      </c>
      <c r="AG821">
        <v>142.75</v>
      </c>
      <c r="AH821">
        <v>0.83</v>
      </c>
      <c r="AI821">
        <v>1.96</v>
      </c>
      <c r="AJ821" s="101">
        <f ca="1">IF(AND(MAX(OFFSET(OFFSET(D820,0,$AJ$6),-$AJ$5,0):OFFSET(D820,0,$AJ$6))&lt;OFFSET(D820,1,$AJ$6)),1,IF(AND(MIN(OFFSET(OFFSET(D820,0,$AJ$6),-$AJ$5,0):OFFSET(D820,0,$AJ$6))&gt;OFFSET(D820,1,$AJ$6)),-1,AJ820))</f>
        <v>1</v>
      </c>
      <c r="AK821" s="101">
        <f ca="1">IF(AND(MAX(OFFSET(U820,-$AK$5,0):U820)&lt;U821),1,IF(AND(MIN(OFFSET(U820,-$AK$5,0):U820)&gt;U821),-1,AK820))</f>
        <v>1</v>
      </c>
      <c r="AL821" s="101">
        <f ca="1">IF(AND(MAX(OFFSET(AI820,-$AL$5,0):AI820)&lt;AI821),1,IF(AND(MIN(OFFSET(AI820,-$AL$5,0):AI820)&gt;AI821),-1,AL820))</f>
        <v>-1</v>
      </c>
      <c r="AM821" s="101">
        <f ca="1">IF(AND(MAX(OFFSET(V820,-$AM$5,0):V820)&lt;V821),1,IF(AND(MIN(OFFSET(V820,-$AM$5,0):V820)&gt;V821),-1,AM820))</f>
        <v>-1</v>
      </c>
      <c r="AN821" s="101">
        <f ca="1">IF(AND(MAX(OFFSET(AA820,-$AN$5,0):AA820)&lt;AA821),1,IF(AND(MIN(OFFSET(AA820,-$AN$5,0):AA820)&gt;AA821),-1,AN820))</f>
        <v>1</v>
      </c>
      <c r="AO821" s="101">
        <f ca="1">IF(AND(MAX(OFFSET(Y820,-$AP$5,0):Y820)&lt;Y821),1,IF(AND(MIN(OFFSET(Y820,-$AP$5,0):Y820)&gt;Y821),-1,AO820))</f>
        <v>1</v>
      </c>
      <c r="AP821" s="101">
        <f ca="1">IF(AND(MAX(OFFSET(Z820,-$AP$5,0):Z820)&lt;Z821),1,IF(AND(MIN(OFFSET(Z820,-$AP$5,0):Z820)&gt;Z821),-1,AP820))</f>
        <v>-1</v>
      </c>
      <c r="AQ821" s="1">
        <v>4279</v>
      </c>
      <c r="AR821" s="1">
        <v>4285</v>
      </c>
      <c r="AS821" s="1">
        <v>4260</v>
      </c>
      <c r="AT821" s="1">
        <v>4265</v>
      </c>
      <c r="AU821" s="1">
        <v>4270</v>
      </c>
      <c r="AV821" s="1">
        <v>4284</v>
      </c>
      <c r="AW821" s="1">
        <v>4245</v>
      </c>
      <c r="AX821" s="1">
        <v>4280</v>
      </c>
      <c r="AY821">
        <f t="shared" si="34"/>
        <v>37</v>
      </c>
      <c r="AZ821">
        <f t="shared" si="35"/>
        <v>508</v>
      </c>
      <c r="BA821">
        <f t="shared" ca="1" si="41"/>
        <v>37</v>
      </c>
      <c r="BB821">
        <f t="shared" ca="1" si="36"/>
        <v>489</v>
      </c>
      <c r="BC821">
        <f t="shared" si="37"/>
        <v>-9</v>
      </c>
      <c r="BD821">
        <f t="shared" si="38"/>
        <v>103</v>
      </c>
      <c r="BE821">
        <f t="shared" ca="1" si="39"/>
        <v>-9</v>
      </c>
      <c r="BF821">
        <f t="shared" ca="1" si="40"/>
        <v>103</v>
      </c>
    </row>
    <row r="822" spans="1:58">
      <c r="A822" s="47">
        <v>2012</v>
      </c>
      <c r="B822" s="47">
        <v>4</v>
      </c>
      <c r="C822" s="98">
        <v>41024</v>
      </c>
      <c r="D822">
        <v>13037</v>
      </c>
      <c r="E822">
        <v>1387</v>
      </c>
      <c r="F822">
        <v>2705.3</v>
      </c>
      <c r="G822">
        <v>9598</v>
      </c>
      <c r="H822">
        <v>5684.2</v>
      </c>
      <c r="I822">
        <v>6702.7</v>
      </c>
      <c r="J822">
        <v>20705</v>
      </c>
      <c r="K822">
        <v>8294</v>
      </c>
      <c r="L822">
        <v>1643</v>
      </c>
      <c r="M822">
        <v>30.692</v>
      </c>
      <c r="N822">
        <v>1552.5</v>
      </c>
      <c r="O822">
        <v>104.05</v>
      </c>
      <c r="P822">
        <v>613.5</v>
      </c>
      <c r="Q822">
        <v>1473.4</v>
      </c>
      <c r="R822">
        <v>13090.72</v>
      </c>
      <c r="S822">
        <v>1390.69</v>
      </c>
      <c r="T822">
        <v>3029.63</v>
      </c>
      <c r="U822">
        <v>16.97</v>
      </c>
      <c r="V822">
        <v>1.98</v>
      </c>
      <c r="W822">
        <v>0.84</v>
      </c>
      <c r="X822">
        <v>1.32169</v>
      </c>
      <c r="Y822">
        <v>107.50700000000001</v>
      </c>
      <c r="Z822">
        <v>81.337999999999994</v>
      </c>
      <c r="AA822">
        <v>84.2</v>
      </c>
      <c r="AB822">
        <v>119</v>
      </c>
      <c r="AC822">
        <v>1116</v>
      </c>
      <c r="AD822">
        <v>-57803</v>
      </c>
      <c r="AE822">
        <v>-118125</v>
      </c>
      <c r="AF822">
        <v>100.74</v>
      </c>
      <c r="AG822">
        <v>142.77000000000001</v>
      </c>
      <c r="AH822">
        <v>0.84</v>
      </c>
      <c r="AI822">
        <v>1.98</v>
      </c>
      <c r="AJ822" s="101">
        <f ca="1">IF(AND(MAX(OFFSET(OFFSET(D821,0,$AJ$6),-$AJ$5,0):OFFSET(D821,0,$AJ$6))&lt;OFFSET(D821,1,$AJ$6)),1,IF(AND(MIN(OFFSET(OFFSET(D821,0,$AJ$6),-$AJ$5,0):OFFSET(D821,0,$AJ$6))&gt;OFFSET(D821,1,$AJ$6)),-1,AJ821))</f>
        <v>1</v>
      </c>
      <c r="AK822" s="101">
        <f ca="1">IF(AND(MAX(OFFSET(U821,-$AK$5,0):U821)&lt;U822),1,IF(AND(MIN(OFFSET(U821,-$AK$5,0):U821)&gt;U822),-1,AK821))</f>
        <v>-1</v>
      </c>
      <c r="AL822" s="101">
        <f ca="1">IF(AND(MAX(OFFSET(AI821,-$AL$5,0):AI821)&lt;AI822),1,IF(AND(MIN(OFFSET(AI821,-$AL$5,0):AI821)&gt;AI822),-1,AL821))</f>
        <v>-1</v>
      </c>
      <c r="AM822" s="101">
        <f ca="1">IF(AND(MAX(OFFSET(V821,-$AM$5,0):V821)&lt;V822),1,IF(AND(MIN(OFFSET(V821,-$AM$5,0):V821)&gt;V822),-1,AM821))</f>
        <v>-1</v>
      </c>
      <c r="AN822" s="101">
        <f ca="1">IF(AND(MAX(OFFSET(AA821,-$AN$5,0):AA821)&lt;AA822),1,IF(AND(MIN(OFFSET(AA821,-$AN$5,0):AA821)&gt;AA822),-1,AN821))</f>
        <v>1</v>
      </c>
      <c r="AO822" s="101">
        <f ca="1">IF(AND(MAX(OFFSET(Y821,-$AP$5,0):Y821)&lt;Y822),1,IF(AND(MIN(OFFSET(Y821,-$AP$5,0):Y821)&gt;Y822),-1,AO821))</f>
        <v>1</v>
      </c>
      <c r="AP822" s="101">
        <f ca="1">IF(AND(MAX(OFFSET(Z821,-$AP$5,0):Z821)&lt;Z822),1,IF(AND(MIN(OFFSET(Z821,-$AP$5,0):Z821)&gt;Z822),-1,AP821))</f>
        <v>-1</v>
      </c>
      <c r="AQ822" s="1">
        <v>4307</v>
      </c>
      <c r="AR822" s="1">
        <v>4315</v>
      </c>
      <c r="AS822" s="1">
        <v>4301</v>
      </c>
      <c r="AT822" s="1">
        <v>4303</v>
      </c>
      <c r="AU822" s="1">
        <v>4304</v>
      </c>
      <c r="AV822" s="1">
        <v>4320</v>
      </c>
      <c r="AW822" s="1">
        <v>4269</v>
      </c>
      <c r="AX822" s="1">
        <v>4303</v>
      </c>
      <c r="AY822">
        <f t="shared" si="34"/>
        <v>3</v>
      </c>
      <c r="AZ822">
        <f t="shared" si="35"/>
        <v>511</v>
      </c>
      <c r="BA822">
        <f t="shared" ca="1" si="41"/>
        <v>3</v>
      </c>
      <c r="BB822">
        <f t="shared" ca="1" si="36"/>
        <v>492</v>
      </c>
      <c r="BC822">
        <f t="shared" si="37"/>
        <v>-3</v>
      </c>
      <c r="BD822">
        <f t="shared" si="38"/>
        <v>100</v>
      </c>
      <c r="BE822">
        <f t="shared" ca="1" si="39"/>
        <v>-3</v>
      </c>
      <c r="BF822">
        <f t="shared" ca="1" si="40"/>
        <v>100</v>
      </c>
    </row>
    <row r="823" spans="1:58">
      <c r="A823" s="47">
        <v>2012</v>
      </c>
      <c r="B823" s="47">
        <v>5</v>
      </c>
      <c r="C823" s="98">
        <v>41025</v>
      </c>
      <c r="D823">
        <v>13160</v>
      </c>
      <c r="E823">
        <v>1396.6</v>
      </c>
      <c r="F823">
        <v>2719.7</v>
      </c>
      <c r="G823">
        <v>9602</v>
      </c>
      <c r="H823">
        <v>5730.4</v>
      </c>
      <c r="I823">
        <v>6772.6</v>
      </c>
      <c r="J823">
        <v>20850</v>
      </c>
      <c r="K823">
        <v>8312</v>
      </c>
      <c r="L823">
        <v>1657.5</v>
      </c>
      <c r="M823">
        <v>31.12</v>
      </c>
      <c r="N823">
        <v>1568</v>
      </c>
      <c r="O823">
        <v>104.36</v>
      </c>
      <c r="P823">
        <v>607.4</v>
      </c>
      <c r="Q823">
        <v>1479.2</v>
      </c>
      <c r="R823">
        <v>13204.62</v>
      </c>
      <c r="S823">
        <v>1399.98</v>
      </c>
      <c r="T823">
        <v>3050.61</v>
      </c>
      <c r="U823">
        <v>16.32</v>
      </c>
      <c r="V823">
        <v>1.96</v>
      </c>
      <c r="W823">
        <v>0.84</v>
      </c>
      <c r="X823">
        <v>1.32362</v>
      </c>
      <c r="Y823">
        <v>107.163</v>
      </c>
      <c r="Z823">
        <v>80.95</v>
      </c>
      <c r="AA823">
        <v>84.117999999999995</v>
      </c>
      <c r="AB823">
        <v>119.81</v>
      </c>
      <c r="AC823">
        <v>1137</v>
      </c>
      <c r="AD823">
        <v>-57803</v>
      </c>
      <c r="AE823">
        <v>-118125</v>
      </c>
      <c r="AF823">
        <v>100.8</v>
      </c>
      <c r="AG823">
        <v>142.9</v>
      </c>
      <c r="AH823">
        <v>0.83</v>
      </c>
      <c r="AI823">
        <v>1.95</v>
      </c>
      <c r="AJ823" s="101">
        <f ca="1">IF(AND(MAX(OFFSET(OFFSET(D822,0,$AJ$6),-$AJ$5,0):OFFSET(D822,0,$AJ$6))&lt;OFFSET(D822,1,$AJ$6)),1,IF(AND(MIN(OFFSET(OFFSET(D822,0,$AJ$6),-$AJ$5,0):OFFSET(D822,0,$AJ$6))&gt;OFFSET(D822,1,$AJ$6)),-1,AJ822))</f>
        <v>1</v>
      </c>
      <c r="AK823" s="101">
        <f ca="1">IF(AND(MAX(OFFSET(U822,-$AK$5,0):U822)&lt;U823),1,IF(AND(MIN(OFFSET(U822,-$AK$5,0):U822)&gt;U823),-1,AK822))</f>
        <v>-1</v>
      </c>
      <c r="AL823" s="101">
        <f ca="1">IF(AND(MAX(OFFSET(AI822,-$AL$5,0):AI822)&lt;AI823),1,IF(AND(MIN(OFFSET(AI822,-$AL$5,0):AI822)&gt;AI823),-1,AL822))</f>
        <v>-1</v>
      </c>
      <c r="AM823" s="101">
        <f ca="1">IF(AND(MAX(OFFSET(V822,-$AM$5,0):V822)&lt;V823),1,IF(AND(MIN(OFFSET(V822,-$AM$5,0):V822)&gt;V823),-1,AM822))</f>
        <v>-1</v>
      </c>
      <c r="AN823" s="101">
        <f ca="1">IF(AND(MAX(OFFSET(AA822,-$AN$5,0):AA822)&lt;AA823),1,IF(AND(MIN(OFFSET(AA822,-$AN$5,0):AA822)&gt;AA823),-1,AN822))</f>
        <v>1</v>
      </c>
      <c r="AO823" s="101">
        <f ca="1">IF(AND(MAX(OFFSET(Y822,-$AP$5,0):Y822)&lt;Y823),1,IF(AND(MIN(OFFSET(Y822,-$AP$5,0):Y822)&gt;Y823),-1,AO822))</f>
        <v>1</v>
      </c>
      <c r="AP823" s="101">
        <f ca="1">IF(AND(MAX(OFFSET(Z822,-$AP$5,0):Z822)&lt;Z823),1,IF(AND(MIN(OFFSET(Z822,-$AP$5,0):Z822)&gt;Z823),-1,AP822))</f>
        <v>-1</v>
      </c>
      <c r="AQ823" s="1">
        <v>4307</v>
      </c>
      <c r="AR823" s="1">
        <v>4315</v>
      </c>
      <c r="AS823" s="1">
        <v>4304</v>
      </c>
      <c r="AT823" s="1">
        <v>4314</v>
      </c>
      <c r="AU823" s="1">
        <v>4317</v>
      </c>
      <c r="AV823" s="1">
        <v>4330</v>
      </c>
      <c r="AW823" s="1">
        <v>4288</v>
      </c>
      <c r="AX823" s="1">
        <v>4323</v>
      </c>
      <c r="AY823">
        <f t="shared" si="34"/>
        <v>11</v>
      </c>
      <c r="AZ823">
        <f t="shared" si="35"/>
        <v>522</v>
      </c>
      <c r="BA823">
        <f t="shared" ca="1" si="41"/>
        <v>11</v>
      </c>
      <c r="BB823">
        <f t="shared" ca="1" si="36"/>
        <v>503</v>
      </c>
      <c r="BC823">
        <f t="shared" si="37"/>
        <v>10</v>
      </c>
      <c r="BD823">
        <f t="shared" si="38"/>
        <v>110</v>
      </c>
      <c r="BE823">
        <f t="shared" ca="1" si="39"/>
        <v>10</v>
      </c>
      <c r="BF823">
        <f t="shared" ca="1" si="40"/>
        <v>110</v>
      </c>
    </row>
    <row r="824" spans="1:58">
      <c r="A824" s="47">
        <v>2012</v>
      </c>
      <c r="B824" s="47">
        <v>6</v>
      </c>
      <c r="C824" s="98">
        <v>41026</v>
      </c>
      <c r="D824">
        <v>13165</v>
      </c>
      <c r="E824">
        <v>1398.7</v>
      </c>
      <c r="F824">
        <v>2737.3</v>
      </c>
      <c r="G824">
        <v>9525</v>
      </c>
      <c r="H824">
        <v>5750.1</v>
      </c>
      <c r="I824">
        <v>6812.3</v>
      </c>
      <c r="J824">
        <v>20547</v>
      </c>
      <c r="K824">
        <v>8306</v>
      </c>
      <c r="L824">
        <v>1662.7</v>
      </c>
      <c r="M824">
        <v>31.303000000000001</v>
      </c>
      <c r="N824">
        <v>1570.4</v>
      </c>
      <c r="O824">
        <v>104.62</v>
      </c>
      <c r="P824">
        <v>626.6</v>
      </c>
      <c r="Q824">
        <v>1492.3</v>
      </c>
      <c r="R824">
        <v>13228.31</v>
      </c>
      <c r="S824">
        <v>1403.36</v>
      </c>
      <c r="T824">
        <v>3069.2</v>
      </c>
      <c r="U824">
        <v>16.2</v>
      </c>
      <c r="V824">
        <v>1.93</v>
      </c>
      <c r="W824">
        <v>0.82</v>
      </c>
      <c r="X824">
        <v>1.3237699999999999</v>
      </c>
      <c r="Y824">
        <v>106.379</v>
      </c>
      <c r="Z824">
        <v>80.38</v>
      </c>
      <c r="AA824">
        <v>84.072999999999993</v>
      </c>
      <c r="AB824">
        <v>119.52</v>
      </c>
      <c r="AC824">
        <v>1148</v>
      </c>
      <c r="AD824">
        <v>-55903</v>
      </c>
      <c r="AE824">
        <v>-113367</v>
      </c>
      <c r="AF824">
        <v>100.98</v>
      </c>
      <c r="AG824">
        <v>143.16</v>
      </c>
      <c r="AH824">
        <v>0.81</v>
      </c>
      <c r="AI824">
        <v>1.91</v>
      </c>
      <c r="AJ824" s="101">
        <f ca="1">IF(AND(MAX(OFFSET(OFFSET(D823,0,$AJ$6),-$AJ$5,0):OFFSET(D823,0,$AJ$6))&lt;OFFSET(D823,1,$AJ$6)),1,IF(AND(MIN(OFFSET(OFFSET(D823,0,$AJ$6),-$AJ$5,0):OFFSET(D823,0,$AJ$6))&gt;OFFSET(D823,1,$AJ$6)),-1,AJ823))</f>
        <v>1</v>
      </c>
      <c r="AK824" s="101">
        <f ca="1">IF(AND(MAX(OFFSET(U823,-$AK$5,0):U823)&lt;U824),1,IF(AND(MIN(OFFSET(U823,-$AK$5,0):U823)&gt;U824),-1,AK823))</f>
        <v>-1</v>
      </c>
      <c r="AL824" s="101">
        <f ca="1">IF(AND(MAX(OFFSET(AI823,-$AL$5,0):AI823)&lt;AI824),1,IF(AND(MIN(OFFSET(AI823,-$AL$5,0):AI823)&gt;AI824),-1,AL823))</f>
        <v>-1</v>
      </c>
      <c r="AM824" s="101">
        <f ca="1">IF(AND(MAX(OFFSET(V823,-$AM$5,0):V823)&lt;V824),1,IF(AND(MIN(OFFSET(V823,-$AM$5,0):V823)&gt;V824),-1,AM823))</f>
        <v>-1</v>
      </c>
      <c r="AN824" s="101">
        <f ca="1">IF(AND(MAX(OFFSET(AA823,-$AN$5,0):AA823)&lt;AA824),1,IF(AND(MIN(OFFSET(AA823,-$AN$5,0):AA823)&gt;AA824),-1,AN823))</f>
        <v>1</v>
      </c>
      <c r="AO824" s="101">
        <f ca="1">IF(AND(MAX(OFFSET(Y823,-$AP$5,0):Y823)&lt;Y824),1,IF(AND(MIN(OFFSET(Y823,-$AP$5,0):Y823)&gt;Y824),-1,AO823))</f>
        <v>1</v>
      </c>
      <c r="AP824" s="101">
        <f ca="1">IF(AND(MAX(OFFSET(Z823,-$AP$5,0):Z823)&lt;Z824),1,IF(AND(MIN(OFFSET(Z823,-$AP$5,0):Z823)&gt;Z824),-1,AP823))</f>
        <v>-1</v>
      </c>
      <c r="AQ824" s="1">
        <v>4328</v>
      </c>
      <c r="AR824" s="1">
        <v>4342</v>
      </c>
      <c r="AS824" s="1">
        <v>4295</v>
      </c>
      <c r="AT824" s="1">
        <v>4297</v>
      </c>
      <c r="AU824" s="1">
        <v>4306</v>
      </c>
      <c r="AV824" s="1">
        <v>4326</v>
      </c>
      <c r="AW824" s="1">
        <v>4294</v>
      </c>
      <c r="AX824" s="1">
        <v>4312</v>
      </c>
      <c r="AY824">
        <f t="shared" si="34"/>
        <v>-10</v>
      </c>
      <c r="AZ824">
        <f t="shared" si="35"/>
        <v>512</v>
      </c>
      <c r="BA824">
        <f t="shared" ca="1" si="41"/>
        <v>-10</v>
      </c>
      <c r="BB824">
        <f t="shared" ca="1" si="36"/>
        <v>493</v>
      </c>
      <c r="BC824">
        <f t="shared" si="37"/>
        <v>-22</v>
      </c>
      <c r="BD824">
        <f t="shared" si="38"/>
        <v>88</v>
      </c>
      <c r="BE824">
        <f t="shared" ca="1" si="39"/>
        <v>-22</v>
      </c>
      <c r="BF824">
        <f t="shared" ca="1" si="40"/>
        <v>88</v>
      </c>
    </row>
    <row r="825" spans="1:58">
      <c r="A825" s="47">
        <v>2012</v>
      </c>
      <c r="B825" s="47">
        <v>3</v>
      </c>
      <c r="C825" s="98">
        <v>41030</v>
      </c>
      <c r="D825">
        <v>13221</v>
      </c>
      <c r="E825">
        <v>1400.7</v>
      </c>
      <c r="F825">
        <v>2718.2</v>
      </c>
      <c r="G825">
        <v>9372</v>
      </c>
      <c r="H825">
        <v>5780.7</v>
      </c>
      <c r="I825">
        <v>6782.2</v>
      </c>
      <c r="J825">
        <v>20934</v>
      </c>
      <c r="K825">
        <v>8306</v>
      </c>
      <c r="L825">
        <v>1661.5</v>
      </c>
      <c r="M825">
        <v>30.933</v>
      </c>
      <c r="N825">
        <v>1571.2</v>
      </c>
      <c r="O825">
        <v>106</v>
      </c>
      <c r="P825">
        <v>626</v>
      </c>
      <c r="Q825">
        <v>1502.2</v>
      </c>
      <c r="R825">
        <v>13279.32</v>
      </c>
      <c r="S825">
        <v>1405.82</v>
      </c>
      <c r="T825">
        <v>3050.44</v>
      </c>
      <c r="U825">
        <v>16.46</v>
      </c>
      <c r="V825">
        <v>1.96</v>
      </c>
      <c r="W825">
        <v>0.84</v>
      </c>
      <c r="X825">
        <v>1.32358</v>
      </c>
      <c r="Y825">
        <v>106.039</v>
      </c>
      <c r="Z825">
        <v>80.114999999999995</v>
      </c>
      <c r="AA825">
        <v>82.722999999999999</v>
      </c>
      <c r="AB825">
        <v>119.58</v>
      </c>
      <c r="AC825">
        <v>1155</v>
      </c>
      <c r="AD825">
        <v>-55903</v>
      </c>
      <c r="AE825">
        <v>-113367</v>
      </c>
      <c r="AF825">
        <v>101.13</v>
      </c>
      <c r="AG825">
        <v>143.13</v>
      </c>
      <c r="AH825">
        <v>0.83</v>
      </c>
      <c r="AI825">
        <v>1.95</v>
      </c>
      <c r="AJ825" s="101">
        <f ca="1">IF(AND(MAX(OFFSET(OFFSET(D824,0,$AJ$6),-$AJ$5,0):OFFSET(D824,0,$AJ$6))&lt;OFFSET(D824,1,$AJ$6)),1,IF(AND(MIN(OFFSET(OFFSET(D824,0,$AJ$6),-$AJ$5,0):OFFSET(D824,0,$AJ$6))&gt;OFFSET(D824,1,$AJ$6)),-1,AJ824))</f>
        <v>1</v>
      </c>
      <c r="AK825" s="101">
        <f ca="1">IF(AND(MAX(OFFSET(U824,-$AK$5,0):U824)&lt;U825),1,IF(AND(MIN(OFFSET(U824,-$AK$5,0):U824)&gt;U825),-1,AK824))</f>
        <v>1</v>
      </c>
      <c r="AL825" s="101">
        <f ca="1">IF(AND(MAX(OFFSET(AI824,-$AL$5,0):AI824)&lt;AI825),1,IF(AND(MIN(OFFSET(AI824,-$AL$5,0):AI824)&gt;AI825),-1,AL824))</f>
        <v>-1</v>
      </c>
      <c r="AM825" s="101">
        <f ca="1">IF(AND(MAX(OFFSET(V824,-$AM$5,0):V824)&lt;V825),1,IF(AND(MIN(OFFSET(V824,-$AM$5,0):V824)&gt;V825),-1,AM824))</f>
        <v>-1</v>
      </c>
      <c r="AN825" s="101">
        <f ca="1">IF(AND(MAX(OFFSET(AA824,-$AN$5,0):AA824)&lt;AA825),1,IF(AND(MIN(OFFSET(AA824,-$AN$5,0):AA824)&gt;AA825),-1,AN824))</f>
        <v>-1</v>
      </c>
      <c r="AO825" s="101">
        <f ca="1">IF(AND(MAX(OFFSET(Y824,-$AP$5,0):Y824)&lt;Y825),1,IF(AND(MIN(OFFSET(Y824,-$AP$5,0):Y824)&gt;Y825),-1,AO824))</f>
        <v>1</v>
      </c>
      <c r="AP825" s="101">
        <f ca="1">IF(AND(MAX(OFFSET(Z824,-$AP$5,0):Z824)&lt;Z825),1,IF(AND(MIN(OFFSET(Z824,-$AP$5,0):Z824)&gt;Z825),-1,AP824))</f>
        <v>-1</v>
      </c>
      <c r="AQ825" s="1">
        <v>4296</v>
      </c>
      <c r="AR825" s="1">
        <v>4296</v>
      </c>
      <c r="AS825" s="1">
        <v>4276</v>
      </c>
      <c r="AT825" s="1">
        <v>4279</v>
      </c>
      <c r="AU825" s="1">
        <v>4274</v>
      </c>
      <c r="AV825" s="1">
        <v>4303</v>
      </c>
      <c r="AW825" s="1">
        <v>4271</v>
      </c>
      <c r="AX825" s="1">
        <v>4298</v>
      </c>
      <c r="AY825">
        <f t="shared" si="34"/>
        <v>23</v>
      </c>
      <c r="AZ825">
        <f t="shared" si="35"/>
        <v>535</v>
      </c>
      <c r="BA825">
        <f t="shared" ca="1" si="41"/>
        <v>23</v>
      </c>
      <c r="BB825">
        <f t="shared" ca="1" si="36"/>
        <v>516</v>
      </c>
      <c r="BC825">
        <f t="shared" si="37"/>
        <v>-22</v>
      </c>
      <c r="BD825">
        <f t="shared" si="38"/>
        <v>66</v>
      </c>
      <c r="BE825">
        <f t="shared" ca="1" si="39"/>
        <v>-22</v>
      </c>
      <c r="BF825">
        <f t="shared" ca="1" si="40"/>
        <v>66</v>
      </c>
    </row>
    <row r="826" spans="1:58">
      <c r="A826" s="47">
        <v>2012</v>
      </c>
      <c r="B826" s="47">
        <v>4</v>
      </c>
      <c r="C826" s="98">
        <v>41031</v>
      </c>
      <c r="D826">
        <v>13204</v>
      </c>
      <c r="E826">
        <v>1397.5</v>
      </c>
      <c r="F826">
        <v>2728.8</v>
      </c>
      <c r="G826">
        <v>9324</v>
      </c>
      <c r="H826">
        <v>5742.7</v>
      </c>
      <c r="I826">
        <v>6751.4</v>
      </c>
      <c r="J826">
        <v>21181</v>
      </c>
      <c r="K826">
        <v>8500</v>
      </c>
      <c r="L826">
        <v>1653.1</v>
      </c>
      <c r="M826">
        <v>30.649000000000001</v>
      </c>
      <c r="N826">
        <v>1561.8</v>
      </c>
      <c r="O826">
        <v>105.35</v>
      </c>
      <c r="P826">
        <v>610.20000000000005</v>
      </c>
      <c r="Q826">
        <v>1481.3</v>
      </c>
      <c r="R826">
        <v>13268.57</v>
      </c>
      <c r="S826">
        <v>1402.31</v>
      </c>
      <c r="T826">
        <v>3059.85</v>
      </c>
      <c r="U826">
        <v>16.98</v>
      </c>
      <c r="V826">
        <v>1.92</v>
      </c>
      <c r="W826">
        <v>0.82</v>
      </c>
      <c r="X826">
        <v>1.31559</v>
      </c>
      <c r="Y826">
        <v>105.42</v>
      </c>
      <c r="Z826">
        <v>80.13</v>
      </c>
      <c r="AA826">
        <v>82.748999999999995</v>
      </c>
      <c r="AB826">
        <v>118.15</v>
      </c>
      <c r="AC826">
        <v>1152</v>
      </c>
      <c r="AD826">
        <v>-55903</v>
      </c>
      <c r="AE826">
        <v>-113367</v>
      </c>
      <c r="AF826">
        <v>101.02</v>
      </c>
      <c r="AG826">
        <v>143.01</v>
      </c>
      <c r="AH826">
        <v>0.78</v>
      </c>
      <c r="AI826">
        <v>1.88</v>
      </c>
      <c r="AJ826" s="101">
        <f ca="1">IF(AND(MAX(OFFSET(OFFSET(D825,0,$AJ$6),-$AJ$5,0):OFFSET(D825,0,$AJ$6))&lt;OFFSET(D825,1,$AJ$6)),1,IF(AND(MIN(OFFSET(OFFSET(D825,0,$AJ$6),-$AJ$5,0):OFFSET(D825,0,$AJ$6))&gt;OFFSET(D825,1,$AJ$6)),-1,AJ825))</f>
        <v>1</v>
      </c>
      <c r="AK826" s="101">
        <f ca="1">IF(AND(MAX(OFFSET(U825,-$AK$5,0):U825)&lt;U826),1,IF(AND(MIN(OFFSET(U825,-$AK$5,0):U825)&gt;U826),-1,AK825))</f>
        <v>1</v>
      </c>
      <c r="AL826" s="101">
        <f ca="1">IF(AND(MAX(OFFSET(AI825,-$AL$5,0):AI825)&lt;AI826),1,IF(AND(MIN(OFFSET(AI825,-$AL$5,0):AI825)&gt;AI826),-1,AL825))</f>
        <v>-1</v>
      </c>
      <c r="AM826" s="101">
        <f ca="1">IF(AND(MAX(OFFSET(V825,-$AM$5,0):V825)&lt;V826),1,IF(AND(MIN(OFFSET(V825,-$AM$5,0):V825)&gt;V826),-1,AM825))</f>
        <v>-1</v>
      </c>
      <c r="AN826" s="101">
        <f ca="1">IF(AND(MAX(OFFSET(AA825,-$AN$5,0):AA825)&lt;AA826),1,IF(AND(MIN(OFFSET(AA825,-$AN$5,0):AA825)&gt;AA826),-1,AN825))</f>
        <v>-1</v>
      </c>
      <c r="AO826" s="101">
        <f ca="1">IF(AND(MAX(OFFSET(Y825,-$AP$5,0):Y825)&lt;Y826),1,IF(AND(MIN(OFFSET(Y825,-$AP$5,0):Y825)&gt;Y826),-1,AO825))</f>
        <v>-1</v>
      </c>
      <c r="AP826" s="101">
        <f ca="1">IF(AND(MAX(OFFSET(Z825,-$AP$5,0):Z825)&lt;Z826),1,IF(AND(MIN(OFFSET(Z825,-$AP$5,0):Z825)&gt;Z826),-1,AP825))</f>
        <v>-1</v>
      </c>
      <c r="AQ826" s="1">
        <v>4297</v>
      </c>
      <c r="AR826" s="1">
        <v>4300</v>
      </c>
      <c r="AS826" s="1">
        <v>4281</v>
      </c>
      <c r="AT826" s="1">
        <v>4287</v>
      </c>
      <c r="AU826" s="1">
        <v>4283</v>
      </c>
      <c r="AV826" s="1">
        <v>4287</v>
      </c>
      <c r="AW826" s="1">
        <v>4255</v>
      </c>
      <c r="AX826" s="1">
        <v>4274</v>
      </c>
      <c r="AY826">
        <f t="shared" si="34"/>
        <v>-63</v>
      </c>
      <c r="AZ826">
        <f t="shared" si="35"/>
        <v>472</v>
      </c>
      <c r="BA826">
        <f t="shared" ca="1" si="41"/>
        <v>-63</v>
      </c>
      <c r="BB826">
        <f t="shared" ca="1" si="36"/>
        <v>453</v>
      </c>
      <c r="BC826">
        <f t="shared" si="37"/>
        <v>-14</v>
      </c>
      <c r="BD826">
        <f t="shared" si="38"/>
        <v>52</v>
      </c>
      <c r="BE826">
        <f t="shared" ca="1" si="39"/>
        <v>-14</v>
      </c>
      <c r="BF826">
        <f t="shared" ca="1" si="40"/>
        <v>52</v>
      </c>
    </row>
    <row r="827" spans="1:58">
      <c r="A827" s="47">
        <v>2012</v>
      </c>
      <c r="B827" s="47">
        <v>2</v>
      </c>
      <c r="C827" s="98">
        <v>41036</v>
      </c>
      <c r="D827">
        <v>12943</v>
      </c>
      <c r="E827">
        <v>1364.5</v>
      </c>
      <c r="F827">
        <v>2635</v>
      </c>
      <c r="G827">
        <v>9203</v>
      </c>
      <c r="H827">
        <v>5623.2</v>
      </c>
      <c r="I827">
        <v>6588.7</v>
      </c>
      <c r="J827">
        <v>20304</v>
      </c>
      <c r="K827">
        <v>8435</v>
      </c>
      <c r="L827">
        <v>1638.9</v>
      </c>
      <c r="M827">
        <v>30.065999999999999</v>
      </c>
      <c r="N827">
        <v>1527</v>
      </c>
      <c r="O827">
        <v>97.93</v>
      </c>
      <c r="P827">
        <v>620</v>
      </c>
      <c r="Q827">
        <v>1466.8</v>
      </c>
      <c r="R827">
        <v>13008.53</v>
      </c>
      <c r="S827">
        <v>1369.58</v>
      </c>
      <c r="T827">
        <v>2957.76</v>
      </c>
      <c r="U827">
        <v>18.920000000000002</v>
      </c>
      <c r="V827">
        <v>1.88</v>
      </c>
      <c r="W827">
        <v>0.78</v>
      </c>
      <c r="X827">
        <v>1.3051299999999999</v>
      </c>
      <c r="Y827">
        <v>104.282</v>
      </c>
      <c r="Z827">
        <v>79.900000000000006</v>
      </c>
      <c r="AA827">
        <v>81.477999999999994</v>
      </c>
      <c r="AB827">
        <v>113.31</v>
      </c>
      <c r="AC827">
        <v>1157</v>
      </c>
      <c r="AD827">
        <v>-50173</v>
      </c>
      <c r="AE827">
        <v>-106990</v>
      </c>
      <c r="AF827">
        <v>101.31</v>
      </c>
      <c r="AG827">
        <v>143.28</v>
      </c>
      <c r="AH827">
        <v>0.78</v>
      </c>
      <c r="AI827">
        <v>1.87</v>
      </c>
      <c r="AJ827" s="101">
        <f ca="1">IF(AND(MAX(OFFSET(OFFSET(D826,0,$AJ$6),-$AJ$5,0):OFFSET(D826,0,$AJ$6))&lt;OFFSET(D826,1,$AJ$6)),1,IF(AND(MIN(OFFSET(OFFSET(D826,0,$AJ$6),-$AJ$5,0):OFFSET(D826,0,$AJ$6))&gt;OFFSET(D826,1,$AJ$6)),-1,AJ826))</f>
        <v>1</v>
      </c>
      <c r="AK827" s="101">
        <f ca="1">IF(AND(MAX(OFFSET(U826,-$AK$5,0):U826)&lt;U827),1,IF(AND(MIN(OFFSET(U826,-$AK$5,0):U826)&gt;U827),-1,AK826))</f>
        <v>1</v>
      </c>
      <c r="AL827" s="101">
        <f ca="1">IF(AND(MAX(OFFSET(AI826,-$AL$5,0):AI826)&lt;AI827),1,IF(AND(MIN(OFFSET(AI826,-$AL$5,0):AI826)&gt;AI827),-1,AL826))</f>
        <v>-1</v>
      </c>
      <c r="AM827" s="101">
        <f ca="1">IF(AND(MAX(OFFSET(V826,-$AM$5,0):V826)&lt;V827),1,IF(AND(MIN(OFFSET(V826,-$AM$5,0):V826)&gt;V827),-1,AM826))</f>
        <v>-1</v>
      </c>
      <c r="AN827" s="101">
        <f ca="1">IF(AND(MAX(OFFSET(AA826,-$AN$5,0):AA826)&lt;AA827),1,IF(AND(MIN(OFFSET(AA826,-$AN$5,0):AA826)&gt;AA827),-1,AN826))</f>
        <v>-1</v>
      </c>
      <c r="AO827" s="101">
        <f ca="1">IF(AND(MAX(OFFSET(Y826,-$AP$5,0):Y826)&lt;Y827),1,IF(AND(MIN(OFFSET(Y826,-$AP$5,0):Y826)&gt;Y827),-1,AO826))</f>
        <v>-1</v>
      </c>
      <c r="AP827" s="101">
        <f ca="1">IF(AND(MAX(OFFSET(Z826,-$AP$5,0):Z826)&lt;Z827),1,IF(AND(MIN(OFFSET(Z826,-$AP$5,0):Z826)&gt;Z827),-1,AP826))</f>
        <v>-1</v>
      </c>
      <c r="AQ827" s="1">
        <v>4220</v>
      </c>
      <c r="AR827" s="1">
        <v>4232</v>
      </c>
      <c r="AS827" s="1">
        <v>4204</v>
      </c>
      <c r="AT827" s="1">
        <v>4214</v>
      </c>
      <c r="AU827" s="1">
        <v>4216</v>
      </c>
      <c r="AV827" s="1">
        <v>4228</v>
      </c>
      <c r="AW827" s="1">
        <v>4203</v>
      </c>
      <c r="AX827" s="1">
        <v>4218</v>
      </c>
      <c r="AY827">
        <f t="shared" si="34"/>
        <v>2</v>
      </c>
      <c r="AZ827">
        <f t="shared" si="35"/>
        <v>474</v>
      </c>
      <c r="BA827">
        <f t="shared" ca="1" si="41"/>
        <v>2</v>
      </c>
      <c r="BB827">
        <f t="shared" ca="1" si="36"/>
        <v>455</v>
      </c>
      <c r="BC827">
        <f t="shared" si="37"/>
        <v>-4</v>
      </c>
      <c r="BD827">
        <f t="shared" si="38"/>
        <v>48</v>
      </c>
      <c r="BE827">
        <f t="shared" ca="1" si="39"/>
        <v>-4</v>
      </c>
      <c r="BF827">
        <f t="shared" ca="1" si="40"/>
        <v>48</v>
      </c>
    </row>
    <row r="828" spans="1:58">
      <c r="A828" s="47">
        <v>2012</v>
      </c>
      <c r="B828" s="47">
        <v>3</v>
      </c>
      <c r="C828" s="98">
        <v>41037</v>
      </c>
      <c r="D828">
        <v>12866</v>
      </c>
      <c r="E828">
        <v>1358.7</v>
      </c>
      <c r="F828">
        <v>2624.8</v>
      </c>
      <c r="G828">
        <v>9105</v>
      </c>
      <c r="H828">
        <v>5527.4</v>
      </c>
      <c r="I828">
        <v>6510.3</v>
      </c>
      <c r="J828">
        <v>20265</v>
      </c>
      <c r="K828">
        <v>8416</v>
      </c>
      <c r="L828">
        <v>1605.8</v>
      </c>
      <c r="M828">
        <v>29.481999999999999</v>
      </c>
      <c r="N828">
        <v>1509</v>
      </c>
      <c r="O828">
        <v>97.4</v>
      </c>
      <c r="P828">
        <v>620.9</v>
      </c>
      <c r="Q828">
        <v>1435.7</v>
      </c>
      <c r="R828">
        <v>12932.09</v>
      </c>
      <c r="S828">
        <v>1363.72</v>
      </c>
      <c r="T828">
        <v>2946.27</v>
      </c>
      <c r="U828">
        <v>19.25</v>
      </c>
      <c r="V828">
        <v>1.84</v>
      </c>
      <c r="W828">
        <v>0.76</v>
      </c>
      <c r="X828">
        <v>1.3011900000000001</v>
      </c>
      <c r="Y828">
        <v>103.88800000000001</v>
      </c>
      <c r="Z828">
        <v>79.83</v>
      </c>
      <c r="AA828">
        <v>80.736999999999995</v>
      </c>
      <c r="AB828">
        <v>113.01</v>
      </c>
      <c r="AC828">
        <v>1157</v>
      </c>
      <c r="AD828">
        <v>-50173</v>
      </c>
      <c r="AE828">
        <v>-106990</v>
      </c>
      <c r="AF828">
        <v>101.21</v>
      </c>
      <c r="AG828">
        <v>143.16</v>
      </c>
      <c r="AH828">
        <v>0.78</v>
      </c>
      <c r="AI828">
        <v>1.87</v>
      </c>
      <c r="AJ828" s="101">
        <f ca="1">IF(AND(MAX(OFFSET(OFFSET(D827,0,$AJ$6),-$AJ$5,0):OFFSET(D827,0,$AJ$6))&lt;OFFSET(D827,1,$AJ$6)),1,IF(AND(MIN(OFFSET(OFFSET(D827,0,$AJ$6),-$AJ$5,0):OFFSET(D827,0,$AJ$6))&gt;OFFSET(D827,1,$AJ$6)),-1,AJ827))</f>
        <v>1</v>
      </c>
      <c r="AK828" s="101">
        <f ca="1">IF(AND(MAX(OFFSET(U827,-$AK$5,0):U827)&lt;U828),1,IF(AND(MIN(OFFSET(U827,-$AK$5,0):U827)&gt;U828),-1,AK827))</f>
        <v>1</v>
      </c>
      <c r="AL828" s="101">
        <f ca="1">IF(AND(MAX(OFFSET(AI827,-$AL$5,0):AI827)&lt;AI828),1,IF(AND(MIN(OFFSET(AI827,-$AL$5,0):AI827)&gt;AI828),-1,AL827))</f>
        <v>-1</v>
      </c>
      <c r="AM828" s="101">
        <f ca="1">IF(AND(MAX(OFFSET(V827,-$AM$5,0):V827)&lt;V828),1,IF(AND(MIN(OFFSET(V827,-$AM$5,0):V827)&gt;V828),-1,AM827))</f>
        <v>-1</v>
      </c>
      <c r="AN828" s="101">
        <f ca="1">IF(AND(MAX(OFFSET(AA827,-$AN$5,0):AA827)&lt;AA828),1,IF(AND(MIN(OFFSET(AA827,-$AN$5,0):AA827)&gt;AA828),-1,AN827))</f>
        <v>-1</v>
      </c>
      <c r="AO828" s="101">
        <f ca="1">IF(AND(MAX(OFFSET(Y827,-$AP$5,0):Y827)&lt;Y828),1,IF(AND(MIN(OFFSET(Y827,-$AP$5,0):Y827)&gt;Y828),-1,AO827))</f>
        <v>-1</v>
      </c>
      <c r="AP828" s="101">
        <f ca="1">IF(AND(MAX(OFFSET(Z827,-$AP$5,0):Z827)&lt;Z828),1,IF(AND(MIN(OFFSET(Z827,-$AP$5,0):Z827)&gt;Z828),-1,AP827))</f>
        <v>-1</v>
      </c>
      <c r="AQ828" s="1">
        <v>4218</v>
      </c>
      <c r="AR828" s="1">
        <v>4227</v>
      </c>
      <c r="AS828" s="1">
        <v>4209</v>
      </c>
      <c r="AT828" s="1">
        <v>4210</v>
      </c>
      <c r="AU828" s="1">
        <v>4199</v>
      </c>
      <c r="AV828" s="1">
        <v>4200</v>
      </c>
      <c r="AW828" s="1">
        <v>4102</v>
      </c>
      <c r="AX828" s="1">
        <v>4136</v>
      </c>
      <c r="AY828">
        <f t="shared" si="34"/>
        <v>-72</v>
      </c>
      <c r="AZ828">
        <f t="shared" si="35"/>
        <v>402</v>
      </c>
      <c r="BA828">
        <f t="shared" ca="1" si="41"/>
        <v>-72</v>
      </c>
      <c r="BB828">
        <f t="shared" ca="1" si="36"/>
        <v>383</v>
      </c>
      <c r="BC828">
        <f t="shared" si="37"/>
        <v>-19</v>
      </c>
      <c r="BD828">
        <f t="shared" si="38"/>
        <v>29</v>
      </c>
      <c r="BE828">
        <f t="shared" ca="1" si="39"/>
        <v>-19</v>
      </c>
      <c r="BF828">
        <f t="shared" ca="1" si="40"/>
        <v>29</v>
      </c>
    </row>
    <row r="829" spans="1:58">
      <c r="A829" s="47">
        <v>2012</v>
      </c>
      <c r="B829" s="47">
        <v>4</v>
      </c>
      <c r="C829" s="98">
        <v>41038</v>
      </c>
      <c r="D829">
        <v>12788</v>
      </c>
      <c r="E829">
        <v>1350.4</v>
      </c>
      <c r="F829">
        <v>2621</v>
      </c>
      <c r="G829">
        <v>8995</v>
      </c>
      <c r="H829">
        <v>5520.4</v>
      </c>
      <c r="I829">
        <v>6481.4</v>
      </c>
      <c r="J829">
        <v>20133</v>
      </c>
      <c r="K829">
        <v>8265</v>
      </c>
      <c r="L829">
        <v>1590.8</v>
      </c>
      <c r="M829">
        <v>29.19</v>
      </c>
      <c r="N829">
        <v>1497.1</v>
      </c>
      <c r="O829">
        <v>96.51</v>
      </c>
      <c r="P829">
        <v>605.9</v>
      </c>
      <c r="Q829">
        <v>1428.1</v>
      </c>
      <c r="R829">
        <v>12835.06</v>
      </c>
      <c r="S829">
        <v>1354.58</v>
      </c>
      <c r="T829">
        <v>2934.71</v>
      </c>
      <c r="U829">
        <v>19.96</v>
      </c>
      <c r="V829">
        <v>1.84</v>
      </c>
      <c r="W829">
        <v>0.76</v>
      </c>
      <c r="X829">
        <v>1.29409</v>
      </c>
      <c r="Y829">
        <v>103.04300000000001</v>
      </c>
      <c r="Z829">
        <v>79.625</v>
      </c>
      <c r="AA829">
        <v>80.057000000000002</v>
      </c>
      <c r="AB829">
        <v>112.93</v>
      </c>
      <c r="AC829">
        <v>1165</v>
      </c>
      <c r="AD829">
        <v>-50173</v>
      </c>
      <c r="AE829">
        <v>-106990</v>
      </c>
      <c r="AF829">
        <v>100.44</v>
      </c>
      <c r="AG829">
        <v>143.31</v>
      </c>
      <c r="AH829">
        <v>0.76</v>
      </c>
      <c r="AI829">
        <v>1.83</v>
      </c>
      <c r="AJ829" s="101">
        <f ca="1">IF(AND(MAX(OFFSET(OFFSET(D828,0,$AJ$6),-$AJ$5,0):OFFSET(D828,0,$AJ$6))&lt;OFFSET(D828,1,$AJ$6)),1,IF(AND(MIN(OFFSET(OFFSET(D828,0,$AJ$6),-$AJ$5,0):OFFSET(D828,0,$AJ$6))&gt;OFFSET(D828,1,$AJ$6)),-1,AJ828))</f>
        <v>-1</v>
      </c>
      <c r="AK829" s="101">
        <f ca="1">IF(AND(MAX(OFFSET(U828,-$AK$5,0):U828)&lt;U829),1,IF(AND(MIN(OFFSET(U828,-$AK$5,0):U828)&gt;U829),-1,AK828))</f>
        <v>1</v>
      </c>
      <c r="AL829" s="101">
        <f ca="1">IF(AND(MAX(OFFSET(AI828,-$AL$5,0):AI828)&lt;AI829),1,IF(AND(MIN(OFFSET(AI828,-$AL$5,0):AI828)&gt;AI829),-1,AL828))</f>
        <v>-1</v>
      </c>
      <c r="AM829" s="101">
        <f ca="1">IF(AND(MAX(OFFSET(V828,-$AM$5,0):V828)&lt;V829),1,IF(AND(MIN(OFFSET(V828,-$AM$5,0):V828)&gt;V829),-1,AM828))</f>
        <v>-1</v>
      </c>
      <c r="AN829" s="101">
        <f ca="1">IF(AND(MAX(OFFSET(AA828,-$AN$5,0):AA828)&lt;AA829),1,IF(AND(MIN(OFFSET(AA828,-$AN$5,0):AA828)&gt;AA829),-1,AN828))</f>
        <v>-1</v>
      </c>
      <c r="AO829" s="101">
        <f ca="1">IF(AND(MAX(OFFSET(Y828,-$AP$5,0):Y828)&lt;Y829),1,IF(AND(MIN(OFFSET(Y828,-$AP$5,0):Y828)&gt;Y829),-1,AO828))</f>
        <v>-1</v>
      </c>
      <c r="AP829" s="101">
        <f ca="1">IF(AND(MAX(OFFSET(Z828,-$AP$5,0):Z828)&lt;Z829),1,IF(AND(MIN(OFFSET(Z828,-$AP$5,0):Z828)&gt;Z829),-1,AP828))</f>
        <v>-1</v>
      </c>
      <c r="AQ829" s="1">
        <v>4127</v>
      </c>
      <c r="AR829" s="1">
        <v>4132</v>
      </c>
      <c r="AS829" s="1">
        <v>4080</v>
      </c>
      <c r="AT829" s="1">
        <v>4099</v>
      </c>
      <c r="AU829" s="1">
        <v>4095</v>
      </c>
      <c r="AV829" s="1">
        <v>4099</v>
      </c>
      <c r="AW829" s="1">
        <v>4050</v>
      </c>
      <c r="AX829" s="1">
        <v>4084</v>
      </c>
      <c r="AY829">
        <f t="shared" si="34"/>
        <v>-15</v>
      </c>
      <c r="AZ829">
        <f t="shared" si="35"/>
        <v>387</v>
      </c>
      <c r="BA829">
        <f t="shared" ca="1" si="41"/>
        <v>-15</v>
      </c>
      <c r="BB829">
        <f t="shared" ca="1" si="36"/>
        <v>368</v>
      </c>
      <c r="BC829">
        <f t="shared" si="37"/>
        <v>-32</v>
      </c>
      <c r="BD829">
        <f t="shared" si="38"/>
        <v>-3</v>
      </c>
      <c r="BE829">
        <f t="shared" ca="1" si="39"/>
        <v>-32</v>
      </c>
      <c r="BF829">
        <f t="shared" ca="1" si="40"/>
        <v>-3</v>
      </c>
    </row>
    <row r="830" spans="1:58">
      <c r="A830" s="47">
        <v>2012</v>
      </c>
      <c r="B830" s="47">
        <v>5</v>
      </c>
      <c r="C830" s="98">
        <v>41039</v>
      </c>
      <c r="D830">
        <v>12828</v>
      </c>
      <c r="E830">
        <v>1356.2</v>
      </c>
      <c r="F830">
        <v>2617.8000000000002</v>
      </c>
      <c r="G830">
        <v>9055</v>
      </c>
      <c r="H830">
        <v>5532</v>
      </c>
      <c r="I830">
        <v>6508.5</v>
      </c>
      <c r="J830">
        <v>19920</v>
      </c>
      <c r="K830">
        <v>8271</v>
      </c>
      <c r="L830">
        <v>1594.9</v>
      </c>
      <c r="M830">
        <v>29.079000000000001</v>
      </c>
      <c r="N830">
        <v>1487</v>
      </c>
      <c r="O830">
        <v>96.84</v>
      </c>
      <c r="P830">
        <v>588.1</v>
      </c>
      <c r="Q830">
        <v>1457.1</v>
      </c>
      <c r="R830">
        <v>12855.04</v>
      </c>
      <c r="S830">
        <v>1357.99</v>
      </c>
      <c r="T830">
        <v>2933.64</v>
      </c>
      <c r="U830">
        <v>19.54</v>
      </c>
      <c r="V830">
        <v>1.88</v>
      </c>
      <c r="W830">
        <v>0.77</v>
      </c>
      <c r="X830">
        <v>1.2946299999999999</v>
      </c>
      <c r="Y830">
        <v>103.529</v>
      </c>
      <c r="Z830">
        <v>79.951999999999998</v>
      </c>
      <c r="AA830">
        <v>80.712000000000003</v>
      </c>
      <c r="AB830">
        <v>112.36</v>
      </c>
      <c r="AC830">
        <v>1156</v>
      </c>
      <c r="AD830">
        <v>-50173</v>
      </c>
      <c r="AE830">
        <v>-106990</v>
      </c>
      <c r="AF830">
        <v>100.34</v>
      </c>
      <c r="AG830">
        <v>143.12</v>
      </c>
      <c r="AH830">
        <v>0.77</v>
      </c>
      <c r="AI830">
        <v>1.88</v>
      </c>
      <c r="AJ830" s="101">
        <f ca="1">IF(AND(MAX(OFFSET(OFFSET(D829,0,$AJ$6),-$AJ$5,0):OFFSET(D829,0,$AJ$6))&lt;OFFSET(D829,1,$AJ$6)),1,IF(AND(MIN(OFFSET(OFFSET(D829,0,$AJ$6),-$AJ$5,0):OFFSET(D829,0,$AJ$6))&gt;OFFSET(D829,1,$AJ$6)),-1,AJ829))</f>
        <v>-1</v>
      </c>
      <c r="AK830" s="101">
        <f ca="1">IF(AND(MAX(OFFSET(U829,-$AK$5,0):U829)&lt;U830),1,IF(AND(MIN(OFFSET(U829,-$AK$5,0):U829)&gt;U830),-1,AK829))</f>
        <v>1</v>
      </c>
      <c r="AL830" s="101">
        <f ca="1">IF(AND(MAX(OFFSET(AI829,-$AL$5,0):AI829)&lt;AI830),1,IF(AND(MIN(OFFSET(AI829,-$AL$5,0):AI829)&gt;AI830),-1,AL829))</f>
        <v>-1</v>
      </c>
      <c r="AM830" s="101">
        <f ca="1">IF(AND(MAX(OFFSET(V829,-$AM$5,0):V829)&lt;V830),1,IF(AND(MIN(OFFSET(V829,-$AM$5,0):V829)&gt;V830),-1,AM829))</f>
        <v>-1</v>
      </c>
      <c r="AN830" s="101">
        <f ca="1">IF(AND(MAX(OFFSET(AA829,-$AN$5,0):AA829)&lt;AA830),1,IF(AND(MIN(OFFSET(AA829,-$AN$5,0):AA829)&gt;AA830),-1,AN829))</f>
        <v>-1</v>
      </c>
      <c r="AO830" s="101">
        <f ca="1">IF(AND(MAX(OFFSET(Y829,-$AP$5,0):Y829)&lt;Y830),1,IF(AND(MIN(OFFSET(Y829,-$AP$5,0):Y829)&gt;Y830),-1,AO829))</f>
        <v>-1</v>
      </c>
      <c r="AP830" s="101">
        <f ca="1">IF(AND(MAX(OFFSET(Z829,-$AP$5,0):Z829)&lt;Z830),1,IF(AND(MIN(OFFSET(Z829,-$AP$5,0):Z829)&gt;Z830),-1,AP829))</f>
        <v>-1</v>
      </c>
      <c r="AQ830" s="1">
        <v>4080</v>
      </c>
      <c r="AR830" s="1">
        <v>4098</v>
      </c>
      <c r="AS830" s="1">
        <v>4080</v>
      </c>
      <c r="AT830" s="1">
        <v>4097</v>
      </c>
      <c r="AU830" s="1">
        <v>4097</v>
      </c>
      <c r="AV830" s="1">
        <v>4126</v>
      </c>
      <c r="AW830" s="1">
        <v>4069</v>
      </c>
      <c r="AX830" s="1">
        <v>4111</v>
      </c>
      <c r="AY830">
        <f t="shared" si="34"/>
        <v>4</v>
      </c>
      <c r="AZ830">
        <f t="shared" si="35"/>
        <v>391</v>
      </c>
      <c r="BA830" t="str">
        <f t="shared" ca="1" si="41"/>
        <v/>
      </c>
      <c r="BB830">
        <f t="shared" ca="1" si="36"/>
        <v>368</v>
      </c>
      <c r="BC830">
        <f t="shared" si="37"/>
        <v>17</v>
      </c>
      <c r="BD830">
        <f t="shared" si="38"/>
        <v>14</v>
      </c>
      <c r="BE830" t="str">
        <f t="shared" ca="1" si="39"/>
        <v/>
      </c>
      <c r="BF830">
        <f t="shared" ca="1" si="40"/>
        <v>-3</v>
      </c>
    </row>
    <row r="831" spans="1:58">
      <c r="A831" s="47">
        <v>2012</v>
      </c>
      <c r="B831" s="47">
        <v>6</v>
      </c>
      <c r="C831" s="98">
        <v>41040</v>
      </c>
      <c r="D831">
        <v>12789</v>
      </c>
      <c r="E831">
        <v>1350.5</v>
      </c>
      <c r="F831">
        <v>2613.1999999999998</v>
      </c>
      <c r="G831">
        <v>8958</v>
      </c>
      <c r="H831">
        <v>5533.1</v>
      </c>
      <c r="I831">
        <v>6531.5</v>
      </c>
      <c r="J831">
        <v>19738</v>
      </c>
      <c r="K831">
        <v>8150</v>
      </c>
      <c r="L831">
        <v>1580.6</v>
      </c>
      <c r="M831">
        <v>28.882000000000001</v>
      </c>
      <c r="N831">
        <v>1462.1</v>
      </c>
      <c r="O831">
        <v>95.76</v>
      </c>
      <c r="P831">
        <v>581.70000000000005</v>
      </c>
      <c r="Q831">
        <v>1402.9</v>
      </c>
      <c r="R831">
        <v>12820.6</v>
      </c>
      <c r="S831">
        <v>1353.39</v>
      </c>
      <c r="T831">
        <v>2933.82</v>
      </c>
      <c r="U831">
        <v>19.809999999999999</v>
      </c>
      <c r="V831">
        <v>1.84</v>
      </c>
      <c r="W831">
        <v>0.75</v>
      </c>
      <c r="X831">
        <v>1.29192</v>
      </c>
      <c r="Y831">
        <v>103.22199999999999</v>
      </c>
      <c r="Z831">
        <v>79.906000000000006</v>
      </c>
      <c r="AA831">
        <v>80.102999999999994</v>
      </c>
      <c r="AB831">
        <v>112.2</v>
      </c>
      <c r="AC831">
        <v>1146</v>
      </c>
      <c r="AD831">
        <v>-41093</v>
      </c>
      <c r="AE831">
        <v>-143984</v>
      </c>
      <c r="AF831">
        <v>100.47</v>
      </c>
      <c r="AG831">
        <v>143.27000000000001</v>
      </c>
      <c r="AH831">
        <v>0.74</v>
      </c>
      <c r="AI831">
        <v>1.84</v>
      </c>
      <c r="AJ831" s="101">
        <f ca="1">IF(AND(MAX(OFFSET(OFFSET(D830,0,$AJ$6),-$AJ$5,0):OFFSET(D830,0,$AJ$6))&lt;OFFSET(D830,1,$AJ$6)),1,IF(AND(MIN(OFFSET(OFFSET(D830,0,$AJ$6),-$AJ$5,0):OFFSET(D830,0,$AJ$6))&gt;OFFSET(D830,1,$AJ$6)),-1,AJ830))</f>
        <v>-1</v>
      </c>
      <c r="AK831" s="101">
        <f ca="1">IF(AND(MAX(OFFSET(U830,-$AK$5,0):U830)&lt;U831),1,IF(AND(MIN(OFFSET(U830,-$AK$5,0):U830)&gt;U831),-1,AK830))</f>
        <v>1</v>
      </c>
      <c r="AL831" s="101">
        <f ca="1">IF(AND(MAX(OFFSET(AI830,-$AL$5,0):AI830)&lt;AI831),1,IF(AND(MIN(OFFSET(AI830,-$AL$5,0):AI830)&gt;AI831),-1,AL830))</f>
        <v>-1</v>
      </c>
      <c r="AM831" s="101">
        <f ca="1">IF(AND(MAX(OFFSET(V830,-$AM$5,0):V830)&lt;V831),1,IF(AND(MIN(OFFSET(V830,-$AM$5,0):V830)&gt;V831),-1,AM830))</f>
        <v>-1</v>
      </c>
      <c r="AN831" s="101">
        <f ca="1">IF(AND(MAX(OFFSET(AA830,-$AN$5,0):AA830)&lt;AA831),1,IF(AND(MIN(OFFSET(AA830,-$AN$5,0):AA830)&gt;AA831),-1,AN830))</f>
        <v>-1</v>
      </c>
      <c r="AO831" s="101">
        <f ca="1">IF(AND(MAX(OFFSET(Y830,-$AP$5,0):Y830)&lt;Y831),1,IF(AND(MIN(OFFSET(Y830,-$AP$5,0):Y830)&gt;Y831),-1,AO830))</f>
        <v>-1</v>
      </c>
      <c r="AP831" s="101">
        <f ca="1">IF(AND(MAX(OFFSET(Z830,-$AP$5,0):Z830)&lt;Z831),1,IF(AND(MIN(OFFSET(Z830,-$AP$5,0):Z830)&gt;Z831),-1,AP830))</f>
        <v>-1</v>
      </c>
      <c r="AQ831" s="1">
        <v>4101</v>
      </c>
      <c r="AR831" s="1">
        <v>4104</v>
      </c>
      <c r="AS831" s="1">
        <v>4066</v>
      </c>
      <c r="AT831" s="1">
        <v>4069</v>
      </c>
      <c r="AU831" s="1">
        <v>4050</v>
      </c>
      <c r="AV831" s="1">
        <v>4097</v>
      </c>
      <c r="AW831" s="1">
        <v>4048</v>
      </c>
      <c r="AX831" s="1">
        <v>4071</v>
      </c>
      <c r="AY831">
        <f t="shared" si="34"/>
        <v>21</v>
      </c>
      <c r="AZ831">
        <f t="shared" si="35"/>
        <v>412</v>
      </c>
      <c r="BA831" t="str">
        <f t="shared" ca="1" si="41"/>
        <v/>
      </c>
      <c r="BB831">
        <f t="shared" ca="1" si="36"/>
        <v>368</v>
      </c>
      <c r="BC831">
        <f t="shared" si="37"/>
        <v>-51</v>
      </c>
      <c r="BD831">
        <f t="shared" si="38"/>
        <v>-37</v>
      </c>
      <c r="BE831" t="str">
        <f t="shared" ca="1" si="39"/>
        <v/>
      </c>
      <c r="BF831">
        <f t="shared" ca="1" si="40"/>
        <v>-3</v>
      </c>
    </row>
    <row r="832" spans="1:58">
      <c r="A832" s="47">
        <v>2012</v>
      </c>
      <c r="B832" s="47">
        <v>2</v>
      </c>
      <c r="C832" s="98">
        <v>41043</v>
      </c>
      <c r="D832">
        <v>12667</v>
      </c>
      <c r="E832">
        <v>1335.5</v>
      </c>
      <c r="F832">
        <v>2587.8000000000002</v>
      </c>
      <c r="G832">
        <v>8872</v>
      </c>
      <c r="H832">
        <v>5443.5</v>
      </c>
      <c r="I832">
        <v>6429.3</v>
      </c>
      <c r="J832">
        <v>19516</v>
      </c>
      <c r="K832">
        <v>8055</v>
      </c>
      <c r="L832">
        <v>1558</v>
      </c>
      <c r="M832">
        <v>28.244</v>
      </c>
      <c r="N832">
        <v>1438</v>
      </c>
      <c r="O832">
        <v>94.16</v>
      </c>
      <c r="P832">
        <v>581.79999999999995</v>
      </c>
      <c r="Q832">
        <v>1386.2</v>
      </c>
      <c r="R832">
        <v>12695.35</v>
      </c>
      <c r="S832">
        <v>1338.35</v>
      </c>
      <c r="T832">
        <v>2902.58</v>
      </c>
      <c r="U832">
        <v>21.74</v>
      </c>
      <c r="V832">
        <v>1.79</v>
      </c>
      <c r="W832">
        <v>0.72</v>
      </c>
      <c r="X832">
        <v>1.2835799999999999</v>
      </c>
      <c r="Y832">
        <v>102.506</v>
      </c>
      <c r="Z832">
        <v>79.853999999999999</v>
      </c>
      <c r="AA832">
        <v>79.594999999999999</v>
      </c>
      <c r="AB832">
        <v>111.03</v>
      </c>
      <c r="AC832">
        <v>1138</v>
      </c>
      <c r="AD832">
        <v>-41093</v>
      </c>
      <c r="AE832">
        <v>-143984</v>
      </c>
      <c r="AF832">
        <v>100.5</v>
      </c>
      <c r="AG832">
        <v>143.44999999999999</v>
      </c>
      <c r="AH832">
        <v>0.72</v>
      </c>
      <c r="AI832">
        <v>1.78</v>
      </c>
      <c r="AJ832" s="101">
        <f ca="1">IF(AND(MAX(OFFSET(OFFSET(D831,0,$AJ$6),-$AJ$5,0):OFFSET(D831,0,$AJ$6))&lt;OFFSET(D831,1,$AJ$6)),1,IF(AND(MIN(OFFSET(OFFSET(D831,0,$AJ$6),-$AJ$5,0):OFFSET(D831,0,$AJ$6))&gt;OFFSET(D831,1,$AJ$6)),-1,AJ831))</f>
        <v>-1</v>
      </c>
      <c r="AK832" s="101">
        <f ca="1">IF(AND(MAX(OFFSET(U831,-$AK$5,0):U831)&lt;U832),1,IF(AND(MIN(OFFSET(U831,-$AK$5,0):U831)&gt;U832),-1,AK831))</f>
        <v>1</v>
      </c>
      <c r="AL832" s="101">
        <f ca="1">IF(AND(MAX(OFFSET(AI831,-$AL$5,0):AI831)&lt;AI832),1,IF(AND(MIN(OFFSET(AI831,-$AL$5,0):AI831)&gt;AI832),-1,AL831))</f>
        <v>-1</v>
      </c>
      <c r="AM832" s="101">
        <f ca="1">IF(AND(MAX(OFFSET(V831,-$AM$5,0):V831)&lt;V832),1,IF(AND(MIN(OFFSET(V831,-$AM$5,0):V831)&gt;V832),-1,AM831))</f>
        <v>-1</v>
      </c>
      <c r="AN832" s="101">
        <f ca="1">IF(AND(MAX(OFFSET(AA831,-$AN$5,0):AA831)&lt;AA832),1,IF(AND(MIN(OFFSET(AA831,-$AN$5,0):AA831)&gt;AA832),-1,AN831))</f>
        <v>-1</v>
      </c>
      <c r="AO832" s="101">
        <f ca="1">IF(AND(MAX(OFFSET(Y831,-$AP$5,0):Y831)&lt;Y832),1,IF(AND(MIN(OFFSET(Y831,-$AP$5,0):Y831)&gt;Y832),-1,AO831))</f>
        <v>-1</v>
      </c>
      <c r="AP832" s="101">
        <f ca="1">IF(AND(MAX(OFFSET(Z831,-$AP$5,0):Z831)&lt;Z832),1,IF(AND(MIN(OFFSET(Z831,-$AP$5,0):Z831)&gt;Z832),-1,AP831))</f>
        <v>-1</v>
      </c>
      <c r="AQ832" s="1">
        <v>4071</v>
      </c>
      <c r="AR832" s="1">
        <v>4093</v>
      </c>
      <c r="AS832" s="1">
        <v>4064</v>
      </c>
      <c r="AT832" s="1">
        <v>4065</v>
      </c>
      <c r="AU832" s="1">
        <v>4060</v>
      </c>
      <c r="AV832" s="1">
        <v>4061</v>
      </c>
      <c r="AW832" s="1">
        <v>3997</v>
      </c>
      <c r="AX832" s="1">
        <v>4017</v>
      </c>
      <c r="AY832">
        <f t="shared" si="34"/>
        <v>-53</v>
      </c>
      <c r="AZ832">
        <f t="shared" si="35"/>
        <v>359</v>
      </c>
      <c r="BA832" t="str">
        <f t="shared" ca="1" si="41"/>
        <v/>
      </c>
      <c r="BB832">
        <f t="shared" ca="1" si="36"/>
        <v>368</v>
      </c>
      <c r="BC832">
        <f t="shared" si="37"/>
        <v>-11</v>
      </c>
      <c r="BD832">
        <f t="shared" si="38"/>
        <v>-48</v>
      </c>
      <c r="BE832" t="str">
        <f t="shared" ca="1" si="39"/>
        <v/>
      </c>
      <c r="BF832">
        <f t="shared" ca="1" si="40"/>
        <v>-3</v>
      </c>
    </row>
    <row r="833" spans="1:58">
      <c r="A833" s="47">
        <v>2012</v>
      </c>
      <c r="B833" s="47">
        <v>3</v>
      </c>
      <c r="C833" s="98">
        <v>41044</v>
      </c>
      <c r="D833">
        <v>12610</v>
      </c>
      <c r="E833">
        <v>1328.8</v>
      </c>
      <c r="F833">
        <v>2581.4</v>
      </c>
      <c r="G833">
        <v>8843</v>
      </c>
      <c r="H833">
        <v>5396</v>
      </c>
      <c r="I833">
        <v>6374.4</v>
      </c>
      <c r="J833">
        <v>19636</v>
      </c>
      <c r="K833">
        <v>8128</v>
      </c>
      <c r="L833">
        <v>1542.8</v>
      </c>
      <c r="M833">
        <v>27.7</v>
      </c>
      <c r="N833">
        <v>1432.1</v>
      </c>
      <c r="O833">
        <v>93.24</v>
      </c>
      <c r="P833">
        <v>597.6</v>
      </c>
      <c r="Q833">
        <v>1413.1</v>
      </c>
      <c r="R833">
        <v>12632</v>
      </c>
      <c r="S833">
        <v>1330.66</v>
      </c>
      <c r="T833">
        <v>2893.76</v>
      </c>
      <c r="U833">
        <v>22.29</v>
      </c>
      <c r="V833">
        <v>1.78</v>
      </c>
      <c r="W833">
        <v>0.73</v>
      </c>
      <c r="X833">
        <v>1.2730699999999999</v>
      </c>
      <c r="Y833">
        <v>102.154</v>
      </c>
      <c r="Z833">
        <v>80.234999999999999</v>
      </c>
      <c r="AA833">
        <v>79.703000000000003</v>
      </c>
      <c r="AB833">
        <v>111.78</v>
      </c>
      <c r="AC833">
        <v>1132</v>
      </c>
      <c r="AD833">
        <v>-41093</v>
      </c>
      <c r="AE833">
        <v>-143984</v>
      </c>
      <c r="AF833">
        <v>100.46</v>
      </c>
      <c r="AG833">
        <v>143.31</v>
      </c>
      <c r="AH833">
        <v>0.73</v>
      </c>
      <c r="AI833">
        <v>1.77</v>
      </c>
      <c r="AJ833" s="101">
        <f ca="1">IF(AND(MAX(OFFSET(OFFSET(D832,0,$AJ$6),-$AJ$5,0):OFFSET(D832,0,$AJ$6))&lt;OFFSET(D832,1,$AJ$6)),1,IF(AND(MIN(OFFSET(OFFSET(D832,0,$AJ$6),-$AJ$5,0):OFFSET(D832,0,$AJ$6))&gt;OFFSET(D832,1,$AJ$6)),-1,AJ832))</f>
        <v>-1</v>
      </c>
      <c r="AK833" s="101">
        <f ca="1">IF(AND(MAX(OFFSET(U832,-$AK$5,0):U832)&lt;U833),1,IF(AND(MIN(OFFSET(U832,-$AK$5,0):U832)&gt;U833),-1,AK832))</f>
        <v>1</v>
      </c>
      <c r="AL833" s="101">
        <f ca="1">IF(AND(MAX(OFFSET(AI832,-$AL$5,0):AI832)&lt;AI833),1,IF(AND(MIN(OFFSET(AI832,-$AL$5,0):AI832)&gt;AI833),-1,AL832))</f>
        <v>-1</v>
      </c>
      <c r="AM833" s="101">
        <f ca="1">IF(AND(MAX(OFFSET(V832,-$AM$5,0):V832)&lt;V833),1,IF(AND(MIN(OFFSET(V832,-$AM$5,0):V832)&gt;V833),-1,AM832))</f>
        <v>-1</v>
      </c>
      <c r="AN833" s="101">
        <f ca="1">IF(AND(MAX(OFFSET(AA832,-$AN$5,0):AA832)&lt;AA833),1,IF(AND(MIN(OFFSET(AA832,-$AN$5,0):AA832)&gt;AA833),-1,AN832))</f>
        <v>-1</v>
      </c>
      <c r="AO833" s="101">
        <f ca="1">IF(AND(MAX(OFFSET(Y832,-$AP$5,0):Y832)&lt;Y833),1,IF(AND(MIN(OFFSET(Y832,-$AP$5,0):Y832)&gt;Y833),-1,AO832))</f>
        <v>-1</v>
      </c>
      <c r="AP833" s="101">
        <f ca="1">IF(AND(MAX(OFFSET(Z832,-$AP$5,0):Z832)&lt;Z833),1,IF(AND(MIN(OFFSET(Z832,-$AP$5,0):Z832)&gt;Z833),-1,AP832))</f>
        <v>-1</v>
      </c>
      <c r="AQ833" s="1">
        <v>4007</v>
      </c>
      <c r="AR833" s="1">
        <v>4012</v>
      </c>
      <c r="AS833" s="1">
        <v>3986</v>
      </c>
      <c r="AT833" s="1">
        <v>3996</v>
      </c>
      <c r="AU833" s="1">
        <v>4014</v>
      </c>
      <c r="AV833" s="1">
        <v>4032</v>
      </c>
      <c r="AW833" s="1">
        <v>3990</v>
      </c>
      <c r="AX833" s="1">
        <v>4015</v>
      </c>
      <c r="AY833">
        <f t="shared" si="34"/>
        <v>-19</v>
      </c>
      <c r="AZ833">
        <f t="shared" si="35"/>
        <v>340</v>
      </c>
      <c r="BA833" t="str">
        <f t="shared" ca="1" si="41"/>
        <v/>
      </c>
      <c r="BB833">
        <f t="shared" ca="1" si="36"/>
        <v>368</v>
      </c>
      <c r="BC833">
        <f t="shared" si="37"/>
        <v>7</v>
      </c>
      <c r="BD833">
        <f t="shared" si="38"/>
        <v>-41</v>
      </c>
      <c r="BE833" t="str">
        <f t="shared" ca="1" si="39"/>
        <v/>
      </c>
      <c r="BF833">
        <f t="shared" ca="1" si="40"/>
        <v>-3</v>
      </c>
    </row>
    <row r="834" spans="1:58">
      <c r="A834" s="47">
        <v>2012</v>
      </c>
      <c r="B834" s="47">
        <v>4</v>
      </c>
      <c r="C834" s="98">
        <v>41045</v>
      </c>
      <c r="D834">
        <v>12581</v>
      </c>
      <c r="E834">
        <v>1322.8</v>
      </c>
      <c r="F834">
        <v>2560.4</v>
      </c>
      <c r="G834">
        <v>8759</v>
      </c>
      <c r="H834">
        <v>5382.5</v>
      </c>
      <c r="I834">
        <v>6357.3</v>
      </c>
      <c r="J834">
        <v>19163</v>
      </c>
      <c r="K834">
        <v>7991</v>
      </c>
      <c r="L834">
        <v>1539.5</v>
      </c>
      <c r="M834">
        <v>27.186</v>
      </c>
      <c r="N834">
        <v>1431.1</v>
      </c>
      <c r="O834">
        <v>92.62</v>
      </c>
      <c r="P834">
        <v>619.1</v>
      </c>
      <c r="Q834">
        <v>1420.8</v>
      </c>
      <c r="R834">
        <v>12598.55</v>
      </c>
      <c r="S834">
        <v>1324.8</v>
      </c>
      <c r="T834">
        <v>2874.04</v>
      </c>
      <c r="U834">
        <v>22.33</v>
      </c>
      <c r="V834">
        <v>1.77</v>
      </c>
      <c r="W834">
        <v>0.74</v>
      </c>
      <c r="X834">
        <v>1.27108</v>
      </c>
      <c r="Y834">
        <v>102.077</v>
      </c>
      <c r="Z834">
        <v>80.311000000000007</v>
      </c>
      <c r="AA834">
        <v>79.572999999999993</v>
      </c>
      <c r="AB834">
        <v>109.14</v>
      </c>
      <c r="AC834">
        <v>1130</v>
      </c>
      <c r="AD834">
        <v>-41093</v>
      </c>
      <c r="AE834">
        <v>-143984</v>
      </c>
      <c r="AF834">
        <v>100.64</v>
      </c>
      <c r="AG834">
        <v>143.44</v>
      </c>
      <c r="AH834">
        <v>0.74</v>
      </c>
      <c r="AI834">
        <v>1.76</v>
      </c>
      <c r="AJ834" s="101">
        <f ca="1">IF(AND(MAX(OFFSET(OFFSET(D833,0,$AJ$6),-$AJ$5,0):OFFSET(D833,0,$AJ$6))&lt;OFFSET(D833,1,$AJ$6)),1,IF(AND(MIN(OFFSET(OFFSET(D833,0,$AJ$6),-$AJ$5,0):OFFSET(D833,0,$AJ$6))&gt;OFFSET(D833,1,$AJ$6)),-1,AJ833))</f>
        <v>-1</v>
      </c>
      <c r="AK834" s="101">
        <f ca="1">IF(AND(MAX(OFFSET(U833,-$AK$5,0):U833)&lt;U834),1,IF(AND(MIN(OFFSET(U833,-$AK$5,0):U833)&gt;U834),-1,AK833))</f>
        <v>1</v>
      </c>
      <c r="AL834" s="101">
        <f ca="1">IF(AND(MAX(OFFSET(AI833,-$AL$5,0):AI833)&lt;AI834),1,IF(AND(MIN(OFFSET(AI833,-$AL$5,0):AI833)&gt;AI834),-1,AL833))</f>
        <v>-1</v>
      </c>
      <c r="AM834" s="101">
        <f ca="1">IF(AND(MAX(OFFSET(V833,-$AM$5,0):V833)&lt;V834),1,IF(AND(MIN(OFFSET(V833,-$AM$5,0):V833)&gt;V834),-1,AM833))</f>
        <v>-1</v>
      </c>
      <c r="AN834" s="101">
        <f ca="1">IF(AND(MAX(OFFSET(AA833,-$AN$5,0):AA833)&lt;AA834),1,IF(AND(MIN(OFFSET(AA833,-$AN$5,0):AA833)&gt;AA834),-1,AN833))</f>
        <v>-1</v>
      </c>
      <c r="AO834" s="101">
        <f ca="1">IF(AND(MAX(OFFSET(Y833,-$AP$5,0):Y833)&lt;Y834),1,IF(AND(MIN(OFFSET(Y833,-$AP$5,0):Y833)&gt;Y834),-1,AO833))</f>
        <v>-1</v>
      </c>
      <c r="AP834" s="101">
        <f ca="1">IF(AND(MAX(OFFSET(Z833,-$AP$5,0):Z833)&lt;Z834),1,IF(AND(MIN(OFFSET(Z833,-$AP$5,0):Z833)&gt;Z834),-1,AP833))</f>
        <v>-1</v>
      </c>
      <c r="AQ834" s="1">
        <v>3995</v>
      </c>
      <c r="AR834" s="1">
        <v>3997</v>
      </c>
      <c r="AS834" s="1">
        <v>3961</v>
      </c>
      <c r="AT834" s="1">
        <v>3964</v>
      </c>
      <c r="AU834" s="1">
        <v>3967</v>
      </c>
      <c r="AV834" s="1">
        <v>4019</v>
      </c>
      <c r="AW834" s="1">
        <v>3958</v>
      </c>
      <c r="AX834" s="1">
        <v>3983</v>
      </c>
      <c r="AY834">
        <f t="shared" si="34"/>
        <v>28</v>
      </c>
      <c r="AZ834">
        <f t="shared" si="35"/>
        <v>368</v>
      </c>
      <c r="BA834" t="str">
        <f t="shared" ca="1" si="41"/>
        <v/>
      </c>
      <c r="BB834">
        <f t="shared" ca="1" si="36"/>
        <v>368</v>
      </c>
      <c r="BC834">
        <f t="shared" si="37"/>
        <v>-28</v>
      </c>
      <c r="BD834">
        <f t="shared" si="38"/>
        <v>-69</v>
      </c>
      <c r="BE834" t="str">
        <f t="shared" ca="1" si="39"/>
        <v/>
      </c>
      <c r="BF834">
        <f t="shared" ca="1" si="40"/>
        <v>-3</v>
      </c>
    </row>
    <row r="835" spans="1:58">
      <c r="A835" s="47">
        <v>2012</v>
      </c>
      <c r="B835" s="47">
        <v>5</v>
      </c>
      <c r="C835" s="98">
        <v>41046</v>
      </c>
      <c r="D835">
        <v>12422</v>
      </c>
      <c r="E835">
        <v>1302</v>
      </c>
      <c r="F835">
        <v>2506</v>
      </c>
      <c r="G835">
        <v>8675</v>
      </c>
      <c r="H835">
        <v>5311.5</v>
      </c>
      <c r="I835">
        <v>6265.5</v>
      </c>
      <c r="J835">
        <v>19003</v>
      </c>
      <c r="K835">
        <v>8107</v>
      </c>
      <c r="L835">
        <v>1573.8</v>
      </c>
      <c r="M835">
        <v>28.027000000000001</v>
      </c>
      <c r="N835">
        <v>1451.5</v>
      </c>
      <c r="O835">
        <v>92.44</v>
      </c>
      <c r="P835">
        <v>623</v>
      </c>
      <c r="Q835">
        <v>1436.9</v>
      </c>
      <c r="R835">
        <v>12442.49</v>
      </c>
      <c r="S835">
        <v>1304.8599999999999</v>
      </c>
      <c r="T835">
        <v>2813.69</v>
      </c>
      <c r="U835">
        <v>24.03</v>
      </c>
      <c r="V835">
        <v>1.7</v>
      </c>
      <c r="W835">
        <v>0.73</v>
      </c>
      <c r="X835">
        <v>1.26963</v>
      </c>
      <c r="Y835">
        <v>100.611</v>
      </c>
      <c r="Z835">
        <v>79.245999999999995</v>
      </c>
      <c r="AA835">
        <v>78.432000000000002</v>
      </c>
      <c r="AB835">
        <v>107.12</v>
      </c>
      <c r="AC835">
        <v>1137</v>
      </c>
      <c r="AD835">
        <v>-41093</v>
      </c>
      <c r="AE835">
        <v>-143984</v>
      </c>
      <c r="AF835">
        <v>100.5</v>
      </c>
      <c r="AG835">
        <v>143.44</v>
      </c>
      <c r="AH835">
        <v>0.73</v>
      </c>
      <c r="AI835">
        <v>1.7</v>
      </c>
      <c r="AJ835" s="101">
        <f ca="1">IF(AND(MAX(OFFSET(OFFSET(D834,0,$AJ$6),-$AJ$5,0):OFFSET(D834,0,$AJ$6))&lt;OFFSET(D834,1,$AJ$6)),1,IF(AND(MIN(OFFSET(OFFSET(D834,0,$AJ$6),-$AJ$5,0):OFFSET(D834,0,$AJ$6))&gt;OFFSET(D834,1,$AJ$6)),-1,AJ834))</f>
        <v>-1</v>
      </c>
      <c r="AK835" s="101">
        <f ca="1">IF(AND(MAX(OFFSET(U834,-$AK$5,0):U834)&lt;U835),1,IF(AND(MIN(OFFSET(U834,-$AK$5,0):U834)&gt;U835),-1,AK834))</f>
        <v>1</v>
      </c>
      <c r="AL835" s="101">
        <f ca="1">IF(AND(MAX(OFFSET(AI834,-$AL$5,0):AI834)&lt;AI835),1,IF(AND(MIN(OFFSET(AI834,-$AL$5,0):AI834)&gt;AI835),-1,AL834))</f>
        <v>-1</v>
      </c>
      <c r="AM835" s="101">
        <f ca="1">IF(AND(MAX(OFFSET(V834,-$AM$5,0):V834)&lt;V835),1,IF(AND(MIN(OFFSET(V834,-$AM$5,0):V834)&gt;V835),-1,AM834))</f>
        <v>-1</v>
      </c>
      <c r="AN835" s="101">
        <f ca="1">IF(AND(MAX(OFFSET(AA834,-$AN$5,0):AA834)&lt;AA835),1,IF(AND(MIN(OFFSET(AA834,-$AN$5,0):AA834)&gt;AA835),-1,AN834))</f>
        <v>-1</v>
      </c>
      <c r="AO835" s="101">
        <f ca="1">IF(AND(MAX(OFFSET(Y834,-$AP$5,0):Y834)&lt;Y835),1,IF(AND(MIN(OFFSET(Y834,-$AP$5,0):Y834)&gt;Y835),-1,AO834))</f>
        <v>-1</v>
      </c>
      <c r="AP835" s="101">
        <f ca="1">IF(AND(MAX(OFFSET(Z834,-$AP$5,0):Z834)&lt;Z835),1,IF(AND(MIN(OFFSET(Z834,-$AP$5,0):Z834)&gt;Z835),-1,AP834))</f>
        <v>-1</v>
      </c>
      <c r="AQ835" s="1">
        <v>3995</v>
      </c>
      <c r="AR835" s="1">
        <v>4020</v>
      </c>
      <c r="AS835" s="1">
        <v>3992</v>
      </c>
      <c r="AT835" s="1">
        <v>4013</v>
      </c>
      <c r="AU835" s="1">
        <v>4007</v>
      </c>
      <c r="AV835" s="1">
        <v>4047</v>
      </c>
      <c r="AW835" s="1">
        <v>3996</v>
      </c>
      <c r="AX835" s="1">
        <v>4019</v>
      </c>
      <c r="AY835">
        <f t="shared" si="34"/>
        <v>24</v>
      </c>
      <c r="AZ835">
        <f t="shared" si="35"/>
        <v>392</v>
      </c>
      <c r="BA835" t="str">
        <f t="shared" ca="1" si="41"/>
        <v/>
      </c>
      <c r="BB835">
        <f t="shared" ca="1" si="36"/>
        <v>368</v>
      </c>
      <c r="BC835">
        <f t="shared" si="37"/>
        <v>12</v>
      </c>
      <c r="BD835">
        <f t="shared" si="38"/>
        <v>-57</v>
      </c>
      <c r="BE835" t="str">
        <f t="shared" ca="1" si="39"/>
        <v/>
      </c>
      <c r="BF835">
        <f t="shared" ca="1" si="40"/>
        <v>-3</v>
      </c>
    </row>
    <row r="836" spans="1:58">
      <c r="A836" s="47">
        <v>2012</v>
      </c>
      <c r="B836" s="47">
        <v>6</v>
      </c>
      <c r="C836" s="98">
        <v>41047</v>
      </c>
      <c r="D836">
        <v>12337</v>
      </c>
      <c r="E836">
        <v>1291</v>
      </c>
      <c r="F836">
        <v>2471</v>
      </c>
      <c r="G836">
        <v>8546</v>
      </c>
      <c r="H836">
        <v>5233.2</v>
      </c>
      <c r="I836">
        <v>6227.2</v>
      </c>
      <c r="J836">
        <v>18813</v>
      </c>
      <c r="K836">
        <v>7982</v>
      </c>
      <c r="L836">
        <v>1591.1</v>
      </c>
      <c r="M836">
        <v>28.635000000000002</v>
      </c>
      <c r="N836">
        <v>1452.8</v>
      </c>
      <c r="O836">
        <v>91.05</v>
      </c>
      <c r="P836">
        <v>633.1</v>
      </c>
      <c r="Q836">
        <v>1408.3</v>
      </c>
      <c r="R836">
        <v>12369.38</v>
      </c>
      <c r="S836">
        <v>1295.22</v>
      </c>
      <c r="T836">
        <v>2778.79</v>
      </c>
      <c r="U836">
        <v>24.96</v>
      </c>
      <c r="V836">
        <v>1.7</v>
      </c>
      <c r="W836">
        <v>0.73</v>
      </c>
      <c r="X836">
        <v>1.2778799999999999</v>
      </c>
      <c r="Y836">
        <v>100.995</v>
      </c>
      <c r="Z836">
        <v>79.028999999999996</v>
      </c>
      <c r="AA836">
        <v>77.593000000000004</v>
      </c>
      <c r="AB836">
        <v>106.85</v>
      </c>
      <c r="AC836">
        <v>1137</v>
      </c>
      <c r="AD836">
        <v>-34315</v>
      </c>
      <c r="AE836">
        <v>-173869</v>
      </c>
      <c r="AF836">
        <v>100.68</v>
      </c>
      <c r="AG836">
        <v>143.44</v>
      </c>
      <c r="AH836">
        <v>0.73</v>
      </c>
      <c r="AI836">
        <v>1.7</v>
      </c>
      <c r="AJ836" s="101">
        <f ca="1">IF(AND(MAX(OFFSET(OFFSET(D835,0,$AJ$6),-$AJ$5,0):OFFSET(D835,0,$AJ$6))&lt;OFFSET(D835,1,$AJ$6)),1,IF(AND(MIN(OFFSET(OFFSET(D835,0,$AJ$6),-$AJ$5,0):OFFSET(D835,0,$AJ$6))&gt;OFFSET(D835,1,$AJ$6)),-1,AJ835))</f>
        <v>-1</v>
      </c>
      <c r="AK836" s="101">
        <f ca="1">IF(AND(MAX(OFFSET(U835,-$AK$5,0):U835)&lt;U836),1,IF(AND(MIN(OFFSET(U835,-$AK$5,0):U835)&gt;U836),-1,AK835))</f>
        <v>1</v>
      </c>
      <c r="AL836" s="101">
        <f ca="1">IF(AND(MAX(OFFSET(AI835,-$AL$5,0):AI835)&lt;AI836),1,IF(AND(MIN(OFFSET(AI835,-$AL$5,0):AI835)&gt;AI836),-1,AL835))</f>
        <v>-1</v>
      </c>
      <c r="AM836" s="101">
        <f ca="1">IF(AND(MAX(OFFSET(V835,-$AM$5,0):V835)&lt;V836),1,IF(AND(MIN(OFFSET(V835,-$AM$5,0):V835)&gt;V836),-1,AM835))</f>
        <v>-1</v>
      </c>
      <c r="AN836" s="101">
        <f ca="1">IF(AND(MAX(OFFSET(AA835,-$AN$5,0):AA835)&lt;AA836),1,IF(AND(MIN(OFFSET(AA835,-$AN$5,0):AA835)&gt;AA836),-1,AN835))</f>
        <v>-1</v>
      </c>
      <c r="AO836" s="101">
        <f ca="1">IF(AND(MAX(OFFSET(Y835,-$AP$5,0):Y835)&lt;Y836),1,IF(AND(MIN(OFFSET(Y835,-$AP$5,0):Y835)&gt;Y836),-1,AO835))</f>
        <v>-1</v>
      </c>
      <c r="AP836" s="101">
        <f ca="1">IF(AND(MAX(OFFSET(Z835,-$AP$5,0):Z835)&lt;Z836),1,IF(AND(MIN(OFFSET(Z835,-$AP$5,0):Z835)&gt;Z836),-1,AP835))</f>
        <v>-1</v>
      </c>
      <c r="AQ836" s="1">
        <v>4031</v>
      </c>
      <c r="AR836" s="1">
        <v>4035</v>
      </c>
      <c r="AS836" s="1">
        <v>4002</v>
      </c>
      <c r="AT836" s="1">
        <v>4014</v>
      </c>
      <c r="AU836" s="1">
        <v>4028</v>
      </c>
      <c r="AV836" s="1">
        <v>4079</v>
      </c>
      <c r="AW836" s="1">
        <v>4028</v>
      </c>
      <c r="AX836" s="1">
        <v>4053</v>
      </c>
      <c r="AY836">
        <f t="shared" si="34"/>
        <v>39</v>
      </c>
      <c r="AZ836">
        <f t="shared" si="35"/>
        <v>431</v>
      </c>
      <c r="BA836" t="str">
        <f t="shared" ca="1" si="41"/>
        <v/>
      </c>
      <c r="BB836">
        <f t="shared" ca="1" si="36"/>
        <v>368</v>
      </c>
      <c r="BC836">
        <f t="shared" si="37"/>
        <v>-3</v>
      </c>
      <c r="BD836">
        <f t="shared" si="38"/>
        <v>-60</v>
      </c>
      <c r="BE836" t="str">
        <f t="shared" ca="1" si="39"/>
        <v/>
      </c>
      <c r="BF836">
        <f t="shared" ca="1" si="40"/>
        <v>-3</v>
      </c>
    </row>
    <row r="837" spans="1:58">
      <c r="A837" s="47">
        <v>2012</v>
      </c>
      <c r="B837" s="47">
        <v>2</v>
      </c>
      <c r="C837" s="98">
        <v>41050</v>
      </c>
      <c r="D837">
        <v>12490</v>
      </c>
      <c r="E837">
        <v>1315.5</v>
      </c>
      <c r="F837">
        <v>2545.3000000000002</v>
      </c>
      <c r="G837">
        <v>8707</v>
      </c>
      <c r="H837">
        <v>5315.3</v>
      </c>
      <c r="I837">
        <v>6363.1</v>
      </c>
      <c r="J837">
        <v>18803</v>
      </c>
      <c r="K837">
        <v>8024</v>
      </c>
      <c r="L837">
        <v>1592.5</v>
      </c>
      <c r="M837">
        <v>28.454000000000001</v>
      </c>
      <c r="N837">
        <v>1466.2</v>
      </c>
      <c r="O837">
        <v>93.17</v>
      </c>
      <c r="P837">
        <v>631.5</v>
      </c>
      <c r="Q837">
        <v>1412.6</v>
      </c>
      <c r="R837">
        <v>12504.48</v>
      </c>
      <c r="S837">
        <v>1315.99</v>
      </c>
      <c r="T837">
        <v>2847.21</v>
      </c>
      <c r="U837">
        <v>22.16</v>
      </c>
      <c r="V837">
        <v>1.74</v>
      </c>
      <c r="W837">
        <v>0.74</v>
      </c>
      <c r="X837">
        <v>1.28077</v>
      </c>
      <c r="Y837">
        <v>101.57</v>
      </c>
      <c r="Z837">
        <v>79.301000000000002</v>
      </c>
      <c r="AA837">
        <v>78.545000000000002</v>
      </c>
      <c r="AB837">
        <v>109.33</v>
      </c>
      <c r="AC837">
        <v>1141</v>
      </c>
      <c r="AD837">
        <v>-34315</v>
      </c>
      <c r="AE837">
        <v>-173869</v>
      </c>
      <c r="AF837">
        <v>100.42</v>
      </c>
      <c r="AG837">
        <v>143.28</v>
      </c>
      <c r="AH837">
        <v>0.74</v>
      </c>
      <c r="AI837">
        <v>1.73</v>
      </c>
      <c r="AJ837" s="101">
        <f ca="1">IF(AND(MAX(OFFSET(OFFSET(D836,0,$AJ$6),-$AJ$5,0):OFFSET(D836,0,$AJ$6))&lt;OFFSET(D836,1,$AJ$6)),1,IF(AND(MIN(OFFSET(OFFSET(D836,0,$AJ$6),-$AJ$5,0):OFFSET(D836,0,$AJ$6))&gt;OFFSET(D836,1,$AJ$6)),-1,AJ836))</f>
        <v>-1</v>
      </c>
      <c r="AK837" s="101">
        <f ca="1">IF(AND(MAX(OFFSET(U836,-$AK$5,0):U836)&lt;U837),1,IF(AND(MIN(OFFSET(U836,-$AK$5,0):U836)&gt;U837),-1,AK836))</f>
        <v>-1</v>
      </c>
      <c r="AL837" s="101">
        <f ca="1">IF(AND(MAX(OFFSET(AI836,-$AL$5,0):AI836)&lt;AI837),1,IF(AND(MIN(OFFSET(AI836,-$AL$5,0):AI836)&gt;AI837),-1,AL836))</f>
        <v>-1</v>
      </c>
      <c r="AM837" s="101">
        <f ca="1">IF(AND(MAX(OFFSET(V836,-$AM$5,0):V836)&lt;V837),1,IF(AND(MIN(OFFSET(V836,-$AM$5,0):V836)&gt;V837),-1,AM836))</f>
        <v>-1</v>
      </c>
      <c r="AN837" s="101">
        <f ca="1">IF(AND(MAX(OFFSET(AA836,-$AN$5,0):AA836)&lt;AA837),1,IF(AND(MIN(OFFSET(AA836,-$AN$5,0):AA836)&gt;AA837),-1,AN836))</f>
        <v>-1</v>
      </c>
      <c r="AO837" s="101">
        <f ca="1">IF(AND(MAX(OFFSET(Y836,-$AP$5,0):Y836)&lt;Y837),1,IF(AND(MIN(OFFSET(Y836,-$AP$5,0):Y836)&gt;Y837),-1,AO836))</f>
        <v>-1</v>
      </c>
      <c r="AP837" s="101">
        <f ca="1">IF(AND(MAX(OFFSET(Z836,-$AP$5,0):Z836)&lt;Z837),1,IF(AND(MIN(OFFSET(Z836,-$AP$5,0):Z836)&gt;Z837),-1,AP836))</f>
        <v>-1</v>
      </c>
      <c r="AQ837" s="1">
        <v>4067</v>
      </c>
      <c r="AR837" s="1">
        <v>4081</v>
      </c>
      <c r="AS837" s="1">
        <v>4061</v>
      </c>
      <c r="AT837" s="1">
        <v>4075</v>
      </c>
      <c r="AU837" s="1">
        <v>4074</v>
      </c>
      <c r="AV837" s="1">
        <v>4086</v>
      </c>
      <c r="AW837" s="1">
        <v>4050</v>
      </c>
      <c r="AX837" s="1">
        <v>4065</v>
      </c>
      <c r="AY837">
        <f t="shared" si="34"/>
        <v>6</v>
      </c>
      <c r="AZ837">
        <f t="shared" si="35"/>
        <v>437</v>
      </c>
      <c r="BA837" t="str">
        <f t="shared" ca="1" si="41"/>
        <v/>
      </c>
      <c r="BB837">
        <f t="shared" ca="1" si="36"/>
        <v>368</v>
      </c>
      <c r="BC837">
        <f t="shared" si="37"/>
        <v>7</v>
      </c>
      <c r="BD837">
        <f t="shared" si="38"/>
        <v>-53</v>
      </c>
      <c r="BE837" t="str">
        <f t="shared" ca="1" si="39"/>
        <v/>
      </c>
      <c r="BF837">
        <f t="shared" ca="1" si="40"/>
        <v>-3</v>
      </c>
    </row>
    <row r="838" spans="1:58">
      <c r="A838" s="47">
        <v>2012</v>
      </c>
      <c r="B838" s="47">
        <v>3</v>
      </c>
      <c r="C838" s="98">
        <v>41051</v>
      </c>
      <c r="D838">
        <v>12471</v>
      </c>
      <c r="E838">
        <v>1313.8</v>
      </c>
      <c r="F838">
        <v>2535.8000000000002</v>
      </c>
      <c r="G838">
        <v>8735</v>
      </c>
      <c r="H838">
        <v>5368.8</v>
      </c>
      <c r="I838">
        <v>6376.7</v>
      </c>
      <c r="J838">
        <v>18858</v>
      </c>
      <c r="K838">
        <v>8153</v>
      </c>
      <c r="L838">
        <v>1567.6</v>
      </c>
      <c r="M838">
        <v>28.138999999999999</v>
      </c>
      <c r="N838">
        <v>1443.9</v>
      </c>
      <c r="O838">
        <v>91.53</v>
      </c>
      <c r="P838">
        <v>598.29999999999995</v>
      </c>
      <c r="Q838">
        <v>1382.2</v>
      </c>
      <c r="R838">
        <v>12502.81</v>
      </c>
      <c r="S838">
        <v>1316.63</v>
      </c>
      <c r="T838">
        <v>2839.08</v>
      </c>
      <c r="U838">
        <v>22.88</v>
      </c>
      <c r="V838">
        <v>1.79</v>
      </c>
      <c r="W838">
        <v>0.77</v>
      </c>
      <c r="X838">
        <v>1.2683800000000001</v>
      </c>
      <c r="Y838">
        <v>101.453</v>
      </c>
      <c r="Z838">
        <v>79.975999999999999</v>
      </c>
      <c r="AA838">
        <v>78.495000000000005</v>
      </c>
      <c r="AB838">
        <v>107.94</v>
      </c>
      <c r="AC838">
        <v>1141</v>
      </c>
      <c r="AD838">
        <v>-34315</v>
      </c>
      <c r="AE838">
        <v>-173869</v>
      </c>
      <c r="AF838">
        <v>100.38</v>
      </c>
      <c r="AG838">
        <v>143.21</v>
      </c>
      <c r="AH838">
        <v>0.77</v>
      </c>
      <c r="AI838">
        <v>1.79</v>
      </c>
      <c r="AJ838" s="101">
        <f ca="1">IF(AND(MAX(OFFSET(OFFSET(D837,0,$AJ$6),-$AJ$5,0):OFFSET(D837,0,$AJ$6))&lt;OFFSET(D837,1,$AJ$6)),1,IF(AND(MIN(OFFSET(OFFSET(D837,0,$AJ$6),-$AJ$5,0):OFFSET(D837,0,$AJ$6))&gt;OFFSET(D837,1,$AJ$6)),-1,AJ837))</f>
        <v>-1</v>
      </c>
      <c r="AK838" s="101">
        <f ca="1">IF(AND(MAX(OFFSET(U837,-$AK$5,0):U837)&lt;U838),1,IF(AND(MIN(OFFSET(U837,-$AK$5,0):U837)&gt;U838),-1,AK837))</f>
        <v>-1</v>
      </c>
      <c r="AL838" s="101">
        <f ca="1">IF(AND(MAX(OFFSET(AI837,-$AL$5,0):AI837)&lt;AI838),1,IF(AND(MIN(OFFSET(AI837,-$AL$5,0):AI837)&gt;AI838),-1,AL837))</f>
        <v>-1</v>
      </c>
      <c r="AM838" s="101">
        <f ca="1">IF(AND(MAX(OFFSET(V837,-$AM$5,0):V837)&lt;V838),1,IF(AND(MIN(OFFSET(V837,-$AM$5,0):V837)&gt;V838),-1,AM837))</f>
        <v>-1</v>
      </c>
      <c r="AN838" s="101">
        <f ca="1">IF(AND(MAX(OFFSET(AA837,-$AN$5,0):AA837)&lt;AA838),1,IF(AND(MIN(OFFSET(AA837,-$AN$5,0):AA837)&gt;AA838),-1,AN837))</f>
        <v>-1</v>
      </c>
      <c r="AO838" s="101">
        <f ca="1">IF(AND(MAX(OFFSET(Y837,-$AP$5,0):Y837)&lt;Y838),1,IF(AND(MIN(OFFSET(Y837,-$AP$5,0):Y837)&gt;Y838),-1,AO837))</f>
        <v>-1</v>
      </c>
      <c r="AP838" s="101">
        <f ca="1">IF(AND(MAX(OFFSET(Z837,-$AP$5,0):Z837)&lt;Z838),1,IF(AND(MIN(OFFSET(Z837,-$AP$5,0):Z837)&gt;Z838),-1,AP837))</f>
        <v>-1</v>
      </c>
      <c r="AQ838" s="1">
        <v>4080</v>
      </c>
      <c r="AR838" s="1">
        <v>4081</v>
      </c>
      <c r="AS838" s="1">
        <v>4062</v>
      </c>
      <c r="AT838" s="1">
        <v>4069</v>
      </c>
      <c r="AU838" s="1">
        <v>4058</v>
      </c>
      <c r="AV838" s="1">
        <v>4093</v>
      </c>
      <c r="AW838" s="1">
        <v>4042</v>
      </c>
      <c r="AX838" s="1">
        <v>4058</v>
      </c>
      <c r="AY838">
        <f t="shared" si="34"/>
        <v>-17</v>
      </c>
      <c r="AZ838">
        <f t="shared" si="35"/>
        <v>420</v>
      </c>
      <c r="BA838" t="str">
        <f t="shared" ca="1" si="41"/>
        <v/>
      </c>
      <c r="BB838">
        <f t="shared" ca="1" si="36"/>
        <v>368</v>
      </c>
      <c r="BC838">
        <f t="shared" si="37"/>
        <v>-22</v>
      </c>
      <c r="BD838">
        <f t="shared" si="38"/>
        <v>-75</v>
      </c>
      <c r="BE838" t="str">
        <f t="shared" ca="1" si="39"/>
        <v/>
      </c>
      <c r="BF838">
        <f t="shared" ca="1" si="40"/>
        <v>-3</v>
      </c>
    </row>
    <row r="839" spans="1:58">
      <c r="A839" s="47">
        <v>2012</v>
      </c>
      <c r="B839" s="47">
        <v>4</v>
      </c>
      <c r="C839" s="98">
        <v>41052</v>
      </c>
      <c r="D839">
        <v>12462</v>
      </c>
      <c r="E839">
        <v>1314.7</v>
      </c>
      <c r="F839">
        <v>2541.5</v>
      </c>
      <c r="G839">
        <v>8589</v>
      </c>
      <c r="H839">
        <v>5264.7</v>
      </c>
      <c r="I839">
        <v>6365</v>
      </c>
      <c r="J839">
        <v>18583</v>
      </c>
      <c r="K839">
        <v>8139</v>
      </c>
      <c r="L839">
        <v>1561</v>
      </c>
      <c r="M839">
        <v>27.829000000000001</v>
      </c>
      <c r="N839">
        <v>1425</v>
      </c>
      <c r="O839">
        <v>90.45</v>
      </c>
      <c r="P839">
        <v>603.6</v>
      </c>
      <c r="Q839">
        <v>1365.3</v>
      </c>
      <c r="R839">
        <v>12496.15</v>
      </c>
      <c r="S839">
        <v>1318.86</v>
      </c>
      <c r="T839">
        <v>2850.12</v>
      </c>
      <c r="U839">
        <v>22.31</v>
      </c>
      <c r="V839">
        <v>1.72</v>
      </c>
      <c r="W839">
        <v>0.73</v>
      </c>
      <c r="X839">
        <v>1.2596000000000001</v>
      </c>
      <c r="Y839">
        <v>100.09399999999999</v>
      </c>
      <c r="Z839">
        <v>79.456999999999994</v>
      </c>
      <c r="AA839">
        <v>77.605000000000004</v>
      </c>
      <c r="AB839">
        <v>106.13</v>
      </c>
      <c r="AC839">
        <v>1127</v>
      </c>
      <c r="AD839">
        <v>-34315</v>
      </c>
      <c r="AE839">
        <v>-173869</v>
      </c>
      <c r="AF839">
        <v>100.3</v>
      </c>
      <c r="AG839">
        <v>143.38999999999999</v>
      </c>
      <c r="AH839">
        <v>0.72</v>
      </c>
      <c r="AI839">
        <v>1.72</v>
      </c>
      <c r="AJ839" s="101">
        <f ca="1">IF(AND(MAX(OFFSET(OFFSET(D838,0,$AJ$6),-$AJ$5,0):OFFSET(D838,0,$AJ$6))&lt;OFFSET(D838,1,$AJ$6)),1,IF(AND(MIN(OFFSET(OFFSET(D838,0,$AJ$6),-$AJ$5,0):OFFSET(D838,0,$AJ$6))&gt;OFFSET(D838,1,$AJ$6)),-1,AJ838))</f>
        <v>-1</v>
      </c>
      <c r="AK839" s="101">
        <f ca="1">IF(AND(MAX(OFFSET(U838,-$AK$5,0):U838)&lt;U839),1,IF(AND(MIN(OFFSET(U838,-$AK$5,0):U838)&gt;U839),-1,AK838))</f>
        <v>-1</v>
      </c>
      <c r="AL839" s="101">
        <f ca="1">IF(AND(MAX(OFFSET(AI838,-$AL$5,0):AI838)&lt;AI839),1,IF(AND(MIN(OFFSET(AI838,-$AL$5,0):AI838)&gt;AI839),-1,AL838))</f>
        <v>-1</v>
      </c>
      <c r="AM839" s="101">
        <f ca="1">IF(AND(MAX(OFFSET(V838,-$AM$5,0):V838)&lt;V839),1,IF(AND(MIN(OFFSET(V838,-$AM$5,0):V838)&gt;V839),-1,AM838))</f>
        <v>-1</v>
      </c>
      <c r="AN839" s="101">
        <f ca="1">IF(AND(MAX(OFFSET(AA838,-$AN$5,0):AA838)&lt;AA839),1,IF(AND(MIN(OFFSET(AA838,-$AN$5,0):AA838)&gt;AA839),-1,AN838))</f>
        <v>-1</v>
      </c>
      <c r="AO839" s="101">
        <f ca="1">IF(AND(MAX(OFFSET(Y838,-$AP$5,0):Y838)&lt;Y839),1,IF(AND(MIN(OFFSET(Y838,-$AP$5,0):Y838)&gt;Y839),-1,AO838))</f>
        <v>-1</v>
      </c>
      <c r="AP839" s="101">
        <f ca="1">IF(AND(MAX(OFFSET(Z838,-$AP$5,0):Z838)&lt;Z839),1,IF(AND(MIN(OFFSET(Z838,-$AP$5,0):Z838)&gt;Z839),-1,AP838))</f>
        <v>-1</v>
      </c>
      <c r="AQ839" s="1">
        <v>4041</v>
      </c>
      <c r="AR839" s="1">
        <v>4042</v>
      </c>
      <c r="AS839" s="1">
        <v>3981</v>
      </c>
      <c r="AT839" s="1">
        <v>3981</v>
      </c>
      <c r="AU839" s="1">
        <v>3990</v>
      </c>
      <c r="AV839" s="1">
        <v>4005</v>
      </c>
      <c r="AW839" s="1">
        <v>3920</v>
      </c>
      <c r="AX839" s="1">
        <v>3994</v>
      </c>
      <c r="AY839">
        <f t="shared" si="34"/>
        <v>-1</v>
      </c>
      <c r="AZ839">
        <f t="shared" si="35"/>
        <v>419</v>
      </c>
      <c r="BA839" t="str">
        <f t="shared" ca="1" si="41"/>
        <v/>
      </c>
      <c r="BB839">
        <f t="shared" ca="1" si="36"/>
        <v>368</v>
      </c>
      <c r="BC839">
        <f t="shared" si="37"/>
        <v>-51</v>
      </c>
      <c r="BD839">
        <f t="shared" si="38"/>
        <v>-126</v>
      </c>
      <c r="BE839" t="str">
        <f t="shared" ca="1" si="39"/>
        <v/>
      </c>
      <c r="BF839">
        <f t="shared" ca="1" si="40"/>
        <v>-3</v>
      </c>
    </row>
    <row r="840" spans="1:58">
      <c r="A840" s="47">
        <v>2012</v>
      </c>
      <c r="B840" s="47">
        <v>5</v>
      </c>
      <c r="C840" s="98">
        <v>41053</v>
      </c>
      <c r="D840">
        <v>12533</v>
      </c>
      <c r="E840">
        <v>1322.1</v>
      </c>
      <c r="F840">
        <v>2536.6999999999998</v>
      </c>
      <c r="G840">
        <v>8584</v>
      </c>
      <c r="H840">
        <v>5297.5</v>
      </c>
      <c r="I840">
        <v>6296.3</v>
      </c>
      <c r="J840">
        <v>18512</v>
      </c>
      <c r="K840">
        <v>8109</v>
      </c>
      <c r="L840">
        <v>1559.7</v>
      </c>
      <c r="M840">
        <v>28.294</v>
      </c>
      <c r="N840">
        <v>1419.9</v>
      </c>
      <c r="O840">
        <v>90.95</v>
      </c>
      <c r="P840">
        <v>578.6</v>
      </c>
      <c r="Q840">
        <v>1377.6</v>
      </c>
      <c r="R840">
        <v>12529.75</v>
      </c>
      <c r="S840">
        <v>1320.68</v>
      </c>
      <c r="T840">
        <v>2839.38</v>
      </c>
      <c r="U840">
        <v>21.83</v>
      </c>
      <c r="V840">
        <v>1.76</v>
      </c>
      <c r="W840">
        <v>0.77</v>
      </c>
      <c r="X840">
        <v>1.2534000000000001</v>
      </c>
      <c r="Y840">
        <v>99.73</v>
      </c>
      <c r="Z840">
        <v>79.561999999999998</v>
      </c>
      <c r="AA840">
        <v>77.653000000000006</v>
      </c>
      <c r="AB840">
        <v>106.74</v>
      </c>
      <c r="AC840">
        <v>1100</v>
      </c>
      <c r="AD840">
        <v>-34315</v>
      </c>
      <c r="AE840">
        <v>-173869</v>
      </c>
      <c r="AF840">
        <v>100.31</v>
      </c>
      <c r="AG840">
        <v>143.12</v>
      </c>
      <c r="AH840">
        <v>0.77</v>
      </c>
      <c r="AI840">
        <v>1.75</v>
      </c>
      <c r="AJ840" s="101">
        <f ca="1">IF(AND(MAX(OFFSET(OFFSET(D839,0,$AJ$6),-$AJ$5,0):OFFSET(D839,0,$AJ$6))&lt;OFFSET(D839,1,$AJ$6)),1,IF(AND(MIN(OFFSET(OFFSET(D839,0,$AJ$6),-$AJ$5,0):OFFSET(D839,0,$AJ$6))&gt;OFFSET(D839,1,$AJ$6)),-1,AJ839))</f>
        <v>-1</v>
      </c>
      <c r="AK840" s="101">
        <f ca="1">IF(AND(MAX(OFFSET(U839,-$AK$5,0):U839)&lt;U840),1,IF(AND(MIN(OFFSET(U839,-$AK$5,0):U839)&gt;U840),-1,AK839))</f>
        <v>-1</v>
      </c>
      <c r="AL840" s="101">
        <f ca="1">IF(AND(MAX(OFFSET(AI839,-$AL$5,0):AI839)&lt;AI840),1,IF(AND(MIN(OFFSET(AI839,-$AL$5,0):AI839)&gt;AI840),-1,AL839))</f>
        <v>-1</v>
      </c>
      <c r="AM840" s="101">
        <f ca="1">IF(AND(MAX(OFFSET(V839,-$AM$5,0):V839)&lt;V840),1,IF(AND(MIN(OFFSET(V839,-$AM$5,0):V839)&gt;V840),-1,AM839))</f>
        <v>-1</v>
      </c>
      <c r="AN840" s="101">
        <f ca="1">IF(AND(MAX(OFFSET(AA839,-$AN$5,0):AA839)&lt;AA840),1,IF(AND(MIN(OFFSET(AA839,-$AN$5,0):AA839)&gt;AA840),-1,AN839))</f>
        <v>-1</v>
      </c>
      <c r="AO840" s="101">
        <f ca="1">IF(AND(MAX(OFFSET(Y839,-$AP$5,0):Y839)&lt;Y840),1,IF(AND(MIN(OFFSET(Y839,-$AP$5,0):Y839)&gt;Y840),-1,AO839))</f>
        <v>-1</v>
      </c>
      <c r="AP840" s="101">
        <f ca="1">IF(AND(MAX(OFFSET(Z839,-$AP$5,0):Z839)&lt;Z840),1,IF(AND(MIN(OFFSET(Z839,-$AP$5,0):Z839)&gt;Z840),-1,AP839))</f>
        <v>-1</v>
      </c>
      <c r="AQ840" s="1">
        <v>3989</v>
      </c>
      <c r="AR840" s="1">
        <v>4003</v>
      </c>
      <c r="AS840" s="1">
        <v>3976</v>
      </c>
      <c r="AT840" s="1">
        <v>3986</v>
      </c>
      <c r="AU840" s="1">
        <v>3976</v>
      </c>
      <c r="AV840" s="1">
        <v>4038</v>
      </c>
      <c r="AW840" s="1">
        <v>3968</v>
      </c>
      <c r="AX840" s="1">
        <v>3984</v>
      </c>
      <c r="AY840">
        <f t="shared" si="34"/>
        <v>20</v>
      </c>
      <c r="AZ840">
        <f t="shared" si="35"/>
        <v>439</v>
      </c>
      <c r="BA840" t="str">
        <f t="shared" ca="1" si="41"/>
        <v/>
      </c>
      <c r="BB840">
        <f t="shared" ca="1" si="36"/>
        <v>368</v>
      </c>
      <c r="BC840">
        <f t="shared" si="37"/>
        <v>-13</v>
      </c>
      <c r="BD840">
        <f t="shared" si="38"/>
        <v>-139</v>
      </c>
      <c r="BE840" t="str">
        <f t="shared" ca="1" si="39"/>
        <v/>
      </c>
      <c r="BF840">
        <f t="shared" ca="1" si="40"/>
        <v>-3</v>
      </c>
    </row>
    <row r="841" spans="1:58">
      <c r="A841" s="47">
        <v>2012</v>
      </c>
      <c r="B841" s="47">
        <v>6</v>
      </c>
      <c r="C841" s="98">
        <v>41054</v>
      </c>
      <c r="D841">
        <v>12435</v>
      </c>
      <c r="E841">
        <v>1315.1</v>
      </c>
      <c r="F841">
        <v>2526.4</v>
      </c>
      <c r="G841">
        <v>8558</v>
      </c>
      <c r="H841">
        <v>5325.8</v>
      </c>
      <c r="I841">
        <v>6315.9</v>
      </c>
      <c r="J841">
        <v>18553</v>
      </c>
      <c r="K841">
        <v>8017</v>
      </c>
      <c r="L841">
        <v>1572.7</v>
      </c>
      <c r="M841">
        <v>28.491</v>
      </c>
      <c r="N841">
        <v>1431.1</v>
      </c>
      <c r="O841">
        <v>90.75</v>
      </c>
      <c r="P841">
        <v>580.1</v>
      </c>
      <c r="Q841">
        <v>1381.5</v>
      </c>
      <c r="R841">
        <v>12454.83</v>
      </c>
      <c r="S841">
        <v>1317.82</v>
      </c>
      <c r="T841">
        <v>2837.53</v>
      </c>
      <c r="U841">
        <v>21.93</v>
      </c>
      <c r="V841">
        <v>1.75</v>
      </c>
      <c r="W841">
        <v>0.76</v>
      </c>
      <c r="X841">
        <v>1.25142</v>
      </c>
      <c r="Y841">
        <v>99.667000000000002</v>
      </c>
      <c r="Z841">
        <v>79.632000000000005</v>
      </c>
      <c r="AA841">
        <v>77.777000000000001</v>
      </c>
      <c r="AB841">
        <v>106.98</v>
      </c>
      <c r="AC841">
        <v>1058</v>
      </c>
      <c r="AD841">
        <v>-18015</v>
      </c>
      <c r="AE841">
        <v>-195361</v>
      </c>
      <c r="AF841">
        <v>100.15</v>
      </c>
      <c r="AG841">
        <v>143</v>
      </c>
      <c r="AH841">
        <v>0.76</v>
      </c>
      <c r="AI841">
        <v>1.74</v>
      </c>
      <c r="AJ841" s="101">
        <f ca="1">IF(AND(MAX(OFFSET(OFFSET(D840,0,$AJ$6),-$AJ$5,0):OFFSET(D840,0,$AJ$6))&lt;OFFSET(D840,1,$AJ$6)),1,IF(AND(MIN(OFFSET(OFFSET(D840,0,$AJ$6),-$AJ$5,0):OFFSET(D840,0,$AJ$6))&gt;OFFSET(D840,1,$AJ$6)),-1,AJ840))</f>
        <v>-1</v>
      </c>
      <c r="AK841" s="101">
        <f ca="1">IF(AND(MAX(OFFSET(U840,-$AK$5,0):U840)&lt;U841),1,IF(AND(MIN(OFFSET(U840,-$AK$5,0):U840)&gt;U841),-1,AK840))</f>
        <v>-1</v>
      </c>
      <c r="AL841" s="101">
        <f ca="1">IF(AND(MAX(OFFSET(AI840,-$AL$5,0):AI840)&lt;AI841),1,IF(AND(MIN(OFFSET(AI840,-$AL$5,0):AI840)&gt;AI841),-1,AL840))</f>
        <v>-1</v>
      </c>
      <c r="AM841" s="101">
        <f ca="1">IF(AND(MAX(OFFSET(V840,-$AM$5,0):V840)&lt;V841),1,IF(AND(MIN(OFFSET(V840,-$AM$5,0):V840)&gt;V841),-1,AM840))</f>
        <v>-1</v>
      </c>
      <c r="AN841" s="101">
        <f ca="1">IF(AND(MAX(OFFSET(AA840,-$AN$5,0):AA840)&lt;AA841),1,IF(AND(MIN(OFFSET(AA840,-$AN$5,0):AA840)&gt;AA841),-1,AN840))</f>
        <v>-1</v>
      </c>
      <c r="AO841" s="101">
        <f ca="1">IF(AND(MAX(OFFSET(Y840,-$AP$5,0):Y840)&lt;Y841),1,IF(AND(MIN(OFFSET(Y840,-$AP$5,0):Y840)&gt;Y841),-1,AO840))</f>
        <v>-1</v>
      </c>
      <c r="AP841" s="101">
        <f ca="1">IF(AND(MAX(OFFSET(Z840,-$AP$5,0):Z840)&lt;Z841),1,IF(AND(MIN(OFFSET(Z840,-$AP$5,0):Z840)&gt;Z841),-1,AP840))</f>
        <v>-1</v>
      </c>
      <c r="AQ841" s="1">
        <v>3996</v>
      </c>
      <c r="AR841" s="1">
        <v>4003</v>
      </c>
      <c r="AS841" s="1">
        <v>3981</v>
      </c>
      <c r="AT841" s="1">
        <v>3989</v>
      </c>
      <c r="AU841" s="1">
        <v>4009</v>
      </c>
      <c r="AV841" s="1">
        <v>4036</v>
      </c>
      <c r="AW841" s="1">
        <v>3992</v>
      </c>
      <c r="AX841" s="1">
        <v>4033</v>
      </c>
      <c r="AY841">
        <f t="shared" si="34"/>
        <v>27</v>
      </c>
      <c r="AZ841">
        <f t="shared" si="35"/>
        <v>466</v>
      </c>
      <c r="BA841" t="str">
        <f t="shared" ca="1" si="41"/>
        <v/>
      </c>
      <c r="BB841">
        <f t="shared" ca="1" si="36"/>
        <v>368</v>
      </c>
      <c r="BC841">
        <f t="shared" si="37"/>
        <v>13</v>
      </c>
      <c r="BD841">
        <f t="shared" si="38"/>
        <v>-126</v>
      </c>
      <c r="BE841" t="str">
        <f t="shared" ca="1" si="39"/>
        <v/>
      </c>
      <c r="BF841">
        <f t="shared" ca="1" si="40"/>
        <v>-3</v>
      </c>
    </row>
    <row r="842" spans="1:58">
      <c r="A842" s="47">
        <v>2012</v>
      </c>
      <c r="B842" s="47">
        <v>2</v>
      </c>
      <c r="C842" s="98">
        <v>41057</v>
      </c>
      <c r="D842">
        <v>12466</v>
      </c>
      <c r="E842">
        <v>1321.5</v>
      </c>
      <c r="F842">
        <v>2539.1</v>
      </c>
      <c r="G842">
        <v>8566</v>
      </c>
      <c r="H842">
        <v>5340</v>
      </c>
      <c r="I842">
        <v>6342.2</v>
      </c>
      <c r="J842">
        <v>18685</v>
      </c>
      <c r="K842">
        <v>8103</v>
      </c>
      <c r="L842">
        <v>1574.3</v>
      </c>
      <c r="M842">
        <v>28.4</v>
      </c>
      <c r="N842">
        <v>1437</v>
      </c>
      <c r="O842">
        <v>91.11</v>
      </c>
      <c r="P842">
        <v>580.1</v>
      </c>
      <c r="Q842">
        <v>1381.5</v>
      </c>
      <c r="R842">
        <v>12454.83</v>
      </c>
      <c r="S842">
        <v>1317.82</v>
      </c>
      <c r="T842">
        <v>2837.53</v>
      </c>
      <c r="U842">
        <v>21.76</v>
      </c>
      <c r="V842">
        <v>1.75</v>
      </c>
      <c r="W842">
        <v>0.76</v>
      </c>
      <c r="X842">
        <v>1.2541</v>
      </c>
      <c r="Y842">
        <v>99.665999999999997</v>
      </c>
      <c r="Z842">
        <v>79.462999999999994</v>
      </c>
      <c r="AA842">
        <v>78.256</v>
      </c>
      <c r="AB842">
        <v>107.11</v>
      </c>
      <c r="AC842">
        <v>1034</v>
      </c>
      <c r="AD842">
        <v>-18015</v>
      </c>
      <c r="AE842">
        <v>-195361</v>
      </c>
      <c r="AF842">
        <v>100.2</v>
      </c>
      <c r="AG842">
        <v>143.27000000000001</v>
      </c>
      <c r="AH842">
        <v>0.76</v>
      </c>
      <c r="AI842">
        <v>1.74</v>
      </c>
      <c r="AJ842" s="101">
        <f ca="1">IF(AND(MAX(OFFSET(OFFSET(D841,0,$AJ$6),-$AJ$5,0):OFFSET(D841,0,$AJ$6))&lt;OFFSET(D841,1,$AJ$6)),1,IF(AND(MIN(OFFSET(OFFSET(D841,0,$AJ$6),-$AJ$5,0):OFFSET(D841,0,$AJ$6))&gt;OFFSET(D841,1,$AJ$6)),-1,AJ841))</f>
        <v>-1</v>
      </c>
      <c r="AK842" s="101">
        <f ca="1">IF(AND(MAX(OFFSET(U841,-$AK$5,0):U841)&lt;U842),1,IF(AND(MIN(OFFSET(U841,-$AK$5,0):U841)&gt;U842),-1,AK841))</f>
        <v>-1</v>
      </c>
      <c r="AL842" s="101">
        <f ca="1">IF(AND(MAX(OFFSET(AI841,-$AL$5,0):AI841)&lt;AI842),1,IF(AND(MIN(OFFSET(AI841,-$AL$5,0):AI841)&gt;AI842),-1,AL841))</f>
        <v>-1</v>
      </c>
      <c r="AM842" s="101">
        <f ca="1">IF(AND(MAX(OFFSET(V841,-$AM$5,0):V841)&lt;V842),1,IF(AND(MIN(OFFSET(V841,-$AM$5,0):V841)&gt;V842),-1,AM841))</f>
        <v>-1</v>
      </c>
      <c r="AN842" s="101">
        <f ca="1">IF(AND(MAX(OFFSET(AA841,-$AN$5,0):AA841)&lt;AA842),1,IF(AND(MIN(OFFSET(AA841,-$AN$5,0):AA841)&gt;AA842),-1,AN841))</f>
        <v>-1</v>
      </c>
      <c r="AO842" s="101">
        <f ca="1">IF(AND(MAX(OFFSET(Y841,-$AP$5,0):Y841)&lt;Y842),1,IF(AND(MIN(OFFSET(Y841,-$AP$5,0):Y841)&gt;Y842),-1,AO841))</f>
        <v>-1</v>
      </c>
      <c r="AP842" s="101">
        <f ca="1">IF(AND(MAX(OFFSET(Z841,-$AP$5,0):Z841)&lt;Z842),1,IF(AND(MIN(OFFSET(Z841,-$AP$5,0):Z841)&gt;Z842),-1,AP841))</f>
        <v>-1</v>
      </c>
      <c r="AQ842" s="1">
        <v>4036</v>
      </c>
      <c r="AR842" s="1">
        <v>4040</v>
      </c>
      <c r="AS842" s="1">
        <v>4022</v>
      </c>
      <c r="AT842" s="1">
        <v>4038</v>
      </c>
      <c r="AU842" s="1">
        <v>4038</v>
      </c>
      <c r="AV842" s="1">
        <v>4044</v>
      </c>
      <c r="AW842" s="1">
        <v>4023</v>
      </c>
      <c r="AX842" s="1">
        <v>4033</v>
      </c>
      <c r="AY842">
        <f t="shared" si="34"/>
        <v>-3</v>
      </c>
      <c r="AZ842">
        <f t="shared" si="35"/>
        <v>463</v>
      </c>
      <c r="BA842" t="str">
        <f t="shared" ca="1" si="41"/>
        <v/>
      </c>
      <c r="BB842">
        <f t="shared" ca="1" si="36"/>
        <v>368</v>
      </c>
      <c r="BC842">
        <f t="shared" si="37"/>
        <v>2</v>
      </c>
      <c r="BD842">
        <f t="shared" si="38"/>
        <v>-124</v>
      </c>
      <c r="BE842" t="str">
        <f t="shared" ca="1" si="39"/>
        <v/>
      </c>
      <c r="BF842">
        <f t="shared" ca="1" si="40"/>
        <v>-3</v>
      </c>
    </row>
    <row r="843" spans="1:58">
      <c r="A843" s="47">
        <v>2012</v>
      </c>
      <c r="B843" s="47">
        <v>3</v>
      </c>
      <c r="C843" s="98">
        <v>41058</v>
      </c>
      <c r="D843">
        <v>12585</v>
      </c>
      <c r="E843">
        <v>1333.6</v>
      </c>
      <c r="F843">
        <v>2563.4</v>
      </c>
      <c r="G843">
        <v>8656</v>
      </c>
      <c r="H843">
        <v>5356.9</v>
      </c>
      <c r="I843">
        <v>6415</v>
      </c>
      <c r="J843">
        <v>18958</v>
      </c>
      <c r="K843">
        <v>8248</v>
      </c>
      <c r="L843">
        <v>1557.1</v>
      </c>
      <c r="M843">
        <v>27.884</v>
      </c>
      <c r="N843">
        <v>1429.2</v>
      </c>
      <c r="O843">
        <v>90.79</v>
      </c>
      <c r="P843">
        <v>560.1</v>
      </c>
      <c r="Q843">
        <v>1385.3</v>
      </c>
      <c r="R843">
        <v>12580.69</v>
      </c>
      <c r="S843">
        <v>1332.42</v>
      </c>
      <c r="T843">
        <v>2870.99</v>
      </c>
      <c r="U843">
        <v>21.15</v>
      </c>
      <c r="V843">
        <v>1.73</v>
      </c>
      <c r="W843">
        <v>0.76</v>
      </c>
      <c r="X843">
        <v>1.2504900000000001</v>
      </c>
      <c r="Y843">
        <v>99.411000000000001</v>
      </c>
      <c r="Z843">
        <v>79.501999999999995</v>
      </c>
      <c r="AA843">
        <v>78.335999999999999</v>
      </c>
      <c r="AB843">
        <v>106.72</v>
      </c>
      <c r="AC843">
        <v>1012</v>
      </c>
      <c r="AD843">
        <v>-18015</v>
      </c>
      <c r="AE843">
        <v>-195361</v>
      </c>
      <c r="AF843">
        <v>100.48</v>
      </c>
      <c r="AG843">
        <v>143.38</v>
      </c>
      <c r="AH843">
        <v>0.76</v>
      </c>
      <c r="AI843">
        <v>1.73</v>
      </c>
      <c r="AJ843" s="101">
        <f ca="1">IF(AND(MAX(OFFSET(OFFSET(D842,0,$AJ$6),-$AJ$5,0):OFFSET(D842,0,$AJ$6))&lt;OFFSET(D842,1,$AJ$6)),1,IF(AND(MIN(OFFSET(OFFSET(D842,0,$AJ$6),-$AJ$5,0):OFFSET(D842,0,$AJ$6))&gt;OFFSET(D842,1,$AJ$6)),-1,AJ842))</f>
        <v>-1</v>
      </c>
      <c r="AK843" s="101">
        <f ca="1">IF(AND(MAX(OFFSET(U842,-$AK$5,0):U842)&lt;U843),1,IF(AND(MIN(OFFSET(U842,-$AK$5,0):U842)&gt;U843),-1,AK842))</f>
        <v>-1</v>
      </c>
      <c r="AL843" s="101">
        <f ca="1">IF(AND(MAX(OFFSET(AI842,-$AL$5,0):AI842)&lt;AI843),1,IF(AND(MIN(OFFSET(AI842,-$AL$5,0):AI842)&gt;AI843),-1,AL842))</f>
        <v>-1</v>
      </c>
      <c r="AM843" s="101">
        <f ca="1">IF(AND(MAX(OFFSET(V842,-$AM$5,0):V842)&lt;V843),1,IF(AND(MIN(OFFSET(V842,-$AM$5,0):V842)&gt;V843),-1,AM842))</f>
        <v>-1</v>
      </c>
      <c r="AN843" s="101">
        <f ca="1">IF(AND(MAX(OFFSET(AA842,-$AN$5,0):AA842)&lt;AA843),1,IF(AND(MIN(OFFSET(AA842,-$AN$5,0):AA842)&gt;AA843),-1,AN842))</f>
        <v>-1</v>
      </c>
      <c r="AO843" s="101">
        <f ca="1">IF(AND(MAX(OFFSET(Y842,-$AP$5,0):Y842)&lt;Y843),1,IF(AND(MIN(OFFSET(Y842,-$AP$5,0):Y842)&gt;Y843),-1,AO842))</f>
        <v>-1</v>
      </c>
      <c r="AP843" s="101">
        <f ca="1">IF(AND(MAX(OFFSET(Z842,-$AP$5,0):Z842)&lt;Z843),1,IF(AND(MIN(OFFSET(Z842,-$AP$5,0):Z842)&gt;Z843),-1,AP842))</f>
        <v>-1</v>
      </c>
      <c r="AQ843" s="1">
        <v>4035</v>
      </c>
      <c r="AR843" s="1">
        <v>4040</v>
      </c>
      <c r="AS843" s="1">
        <v>4025</v>
      </c>
      <c r="AT843" s="1">
        <v>4040</v>
      </c>
      <c r="AU843" s="1">
        <v>4039</v>
      </c>
      <c r="AV843" s="1">
        <v>4054</v>
      </c>
      <c r="AW843" s="1">
        <v>3960</v>
      </c>
      <c r="AX843" s="1">
        <v>3979</v>
      </c>
      <c r="AY843">
        <f t="shared" si="34"/>
        <v>-61</v>
      </c>
      <c r="AZ843">
        <f t="shared" si="35"/>
        <v>402</v>
      </c>
      <c r="BA843" t="str">
        <f t="shared" ca="1" si="41"/>
        <v/>
      </c>
      <c r="BB843">
        <f t="shared" ca="1" si="36"/>
        <v>368</v>
      </c>
      <c r="BC843">
        <f t="shared" si="37"/>
        <v>4</v>
      </c>
      <c r="BD843">
        <f t="shared" si="38"/>
        <v>-120</v>
      </c>
      <c r="BE843" t="str">
        <f t="shared" ca="1" si="39"/>
        <v/>
      </c>
      <c r="BF843">
        <f t="shared" ca="1" si="40"/>
        <v>-3</v>
      </c>
    </row>
    <row r="844" spans="1:58">
      <c r="A844" s="47">
        <v>2012</v>
      </c>
      <c r="B844" s="47">
        <v>4</v>
      </c>
      <c r="C844" s="98">
        <v>41059</v>
      </c>
      <c r="D844">
        <v>12389</v>
      </c>
      <c r="E844">
        <v>1309.5</v>
      </c>
      <c r="F844">
        <v>2531.3000000000002</v>
      </c>
      <c r="G844">
        <v>8501</v>
      </c>
      <c r="H844">
        <v>5296.8</v>
      </c>
      <c r="I844">
        <v>6278.8</v>
      </c>
      <c r="J844">
        <v>18310</v>
      </c>
      <c r="K844">
        <v>8048</v>
      </c>
      <c r="L844">
        <v>1564.7</v>
      </c>
      <c r="M844">
        <v>27.942</v>
      </c>
      <c r="N844">
        <v>1400.5</v>
      </c>
      <c r="O844">
        <v>87.55</v>
      </c>
      <c r="P844">
        <v>560.1</v>
      </c>
      <c r="Q844">
        <v>1376.1</v>
      </c>
      <c r="R844">
        <v>12419.86</v>
      </c>
      <c r="S844">
        <v>1313.32</v>
      </c>
      <c r="T844">
        <v>2837.36</v>
      </c>
      <c r="U844">
        <v>23.51</v>
      </c>
      <c r="V844">
        <v>1.63</v>
      </c>
      <c r="W844">
        <v>0.69</v>
      </c>
      <c r="X844">
        <v>1.2369399999999999</v>
      </c>
      <c r="Y844">
        <v>97.817999999999998</v>
      </c>
      <c r="Z844">
        <v>79.067999999999998</v>
      </c>
      <c r="AA844">
        <v>76.807000000000002</v>
      </c>
      <c r="AB844">
        <v>103.21</v>
      </c>
      <c r="AC844">
        <v>986</v>
      </c>
      <c r="AD844">
        <v>-18015</v>
      </c>
      <c r="AE844">
        <v>-195361</v>
      </c>
      <c r="AF844">
        <v>100.5</v>
      </c>
      <c r="AG844">
        <v>143.62</v>
      </c>
      <c r="AH844">
        <v>0.69</v>
      </c>
      <c r="AI844">
        <v>1.62</v>
      </c>
      <c r="AJ844" s="101">
        <f ca="1">IF(AND(MAX(OFFSET(OFFSET(D843,0,$AJ$6),-$AJ$5,0):OFFSET(D843,0,$AJ$6))&lt;OFFSET(D843,1,$AJ$6)),1,IF(AND(MIN(OFFSET(OFFSET(D843,0,$AJ$6),-$AJ$5,0):OFFSET(D843,0,$AJ$6))&gt;OFFSET(D843,1,$AJ$6)),-1,AJ843))</f>
        <v>-1</v>
      </c>
      <c r="AK844" s="101">
        <f ca="1">IF(AND(MAX(OFFSET(U843,-$AK$5,0):U843)&lt;U844),1,IF(AND(MIN(OFFSET(U843,-$AK$5,0):U843)&gt;U844),-1,AK843))</f>
        <v>1</v>
      </c>
      <c r="AL844" s="101">
        <f ca="1">IF(AND(MAX(OFFSET(AI843,-$AL$5,0):AI843)&lt;AI844),1,IF(AND(MIN(OFFSET(AI843,-$AL$5,0):AI843)&gt;AI844),-1,AL843))</f>
        <v>-1</v>
      </c>
      <c r="AM844" s="101">
        <f ca="1">IF(AND(MAX(OFFSET(V843,-$AM$5,0):V843)&lt;V844),1,IF(AND(MIN(OFFSET(V843,-$AM$5,0):V843)&gt;V844),-1,AM843))</f>
        <v>-1</v>
      </c>
      <c r="AN844" s="101">
        <f ca="1">IF(AND(MAX(OFFSET(AA843,-$AN$5,0):AA843)&lt;AA844),1,IF(AND(MIN(OFFSET(AA843,-$AN$5,0):AA843)&gt;AA844),-1,AN843))</f>
        <v>-1</v>
      </c>
      <c r="AO844" s="101">
        <f ca="1">IF(AND(MAX(OFFSET(Y843,-$AP$5,0):Y843)&lt;Y844),1,IF(AND(MIN(OFFSET(Y843,-$AP$5,0):Y843)&gt;Y844),-1,AO843))</f>
        <v>-1</v>
      </c>
      <c r="AP844" s="101">
        <f ca="1">IF(AND(MAX(OFFSET(Z843,-$AP$5,0):Z843)&lt;Z844),1,IF(AND(MIN(OFFSET(Z843,-$AP$5,0):Z843)&gt;Z844),-1,AP843))</f>
        <v>-1</v>
      </c>
      <c r="AQ844" s="1">
        <v>3978</v>
      </c>
      <c r="AR844" s="1">
        <v>3985</v>
      </c>
      <c r="AS844" s="1">
        <v>3956</v>
      </c>
      <c r="AT844" s="1">
        <v>3969</v>
      </c>
      <c r="AU844" s="1">
        <v>3954</v>
      </c>
      <c r="AV844" s="1">
        <v>3994</v>
      </c>
      <c r="AW844" s="1">
        <v>3893</v>
      </c>
      <c r="AX844" s="1">
        <v>3989</v>
      </c>
      <c r="AY844">
        <f t="shared" si="34"/>
        <v>24</v>
      </c>
      <c r="AZ844">
        <f t="shared" si="35"/>
        <v>426</v>
      </c>
      <c r="BA844" t="str">
        <f t="shared" ca="1" si="41"/>
        <v/>
      </c>
      <c r="BB844">
        <f t="shared" ca="1" si="36"/>
        <v>368</v>
      </c>
      <c r="BC844">
        <f t="shared" si="37"/>
        <v>-24</v>
      </c>
      <c r="BD844">
        <f t="shared" si="38"/>
        <v>-144</v>
      </c>
      <c r="BE844" t="str">
        <f t="shared" ca="1" si="39"/>
        <v/>
      </c>
      <c r="BF844">
        <f t="shared" ca="1" si="40"/>
        <v>-3</v>
      </c>
    </row>
    <row r="845" spans="1:58">
      <c r="A845" s="47">
        <v>2012</v>
      </c>
      <c r="B845" s="47">
        <v>5</v>
      </c>
      <c r="C845" s="98">
        <v>41060</v>
      </c>
      <c r="D845">
        <v>12371</v>
      </c>
      <c r="E845">
        <v>1306.8</v>
      </c>
      <c r="F845">
        <v>2518.4</v>
      </c>
      <c r="G845">
        <v>8490</v>
      </c>
      <c r="H845">
        <v>5316.5</v>
      </c>
      <c r="I845">
        <v>6272.6</v>
      </c>
      <c r="J845">
        <v>18530</v>
      </c>
      <c r="K845">
        <v>8059</v>
      </c>
      <c r="L845">
        <v>1563.3</v>
      </c>
      <c r="M845">
        <v>27.777999999999999</v>
      </c>
      <c r="N845">
        <v>1414.2</v>
      </c>
      <c r="O845">
        <v>86.51</v>
      </c>
      <c r="P845">
        <v>555.20000000000005</v>
      </c>
      <c r="Q845">
        <v>1340.6</v>
      </c>
      <c r="R845">
        <v>12393.45</v>
      </c>
      <c r="S845">
        <v>1310.33</v>
      </c>
      <c r="T845">
        <v>2827.34</v>
      </c>
      <c r="U845">
        <v>23.43</v>
      </c>
      <c r="V845">
        <v>1.58</v>
      </c>
      <c r="W845">
        <v>0.67</v>
      </c>
      <c r="X845">
        <v>1.2361</v>
      </c>
      <c r="Y845">
        <v>96.872</v>
      </c>
      <c r="Z845">
        <v>78.364999999999995</v>
      </c>
      <c r="AA845">
        <v>76.281999999999996</v>
      </c>
      <c r="AB845">
        <v>101.83</v>
      </c>
      <c r="AC845">
        <v>950</v>
      </c>
      <c r="AD845">
        <v>-18015</v>
      </c>
      <c r="AE845">
        <v>-195361</v>
      </c>
      <c r="AF845">
        <v>100.73</v>
      </c>
      <c r="AG845">
        <v>143.63</v>
      </c>
      <c r="AH845">
        <v>0.67</v>
      </c>
      <c r="AI845">
        <v>1.58</v>
      </c>
      <c r="AJ845" s="101">
        <f ca="1">IF(AND(MAX(OFFSET(OFFSET(D844,0,$AJ$6),-$AJ$5,0):OFFSET(D844,0,$AJ$6))&lt;OFFSET(D844,1,$AJ$6)),1,IF(AND(MIN(OFFSET(OFFSET(D844,0,$AJ$6),-$AJ$5,0):OFFSET(D844,0,$AJ$6))&gt;OFFSET(D844,1,$AJ$6)),-1,AJ844))</f>
        <v>1</v>
      </c>
      <c r="AK845" s="101">
        <f ca="1">IF(AND(MAX(OFFSET(U844,-$AK$5,0):U844)&lt;U845),1,IF(AND(MIN(OFFSET(U844,-$AK$5,0):U844)&gt;U845),-1,AK844))</f>
        <v>1</v>
      </c>
      <c r="AL845" s="101">
        <f ca="1">IF(AND(MAX(OFFSET(AI844,-$AL$5,0):AI844)&lt;AI845),1,IF(AND(MIN(OFFSET(AI844,-$AL$5,0):AI844)&gt;AI845),-1,AL844))</f>
        <v>-1</v>
      </c>
      <c r="AM845" s="101">
        <f ca="1">IF(AND(MAX(OFFSET(V844,-$AM$5,0):V844)&lt;V845),1,IF(AND(MIN(OFFSET(V844,-$AM$5,0):V844)&gt;V845),-1,AM844))</f>
        <v>-1</v>
      </c>
      <c r="AN845" s="101">
        <f ca="1">IF(AND(MAX(OFFSET(AA844,-$AN$5,0):AA844)&lt;AA845),1,IF(AND(MIN(OFFSET(AA844,-$AN$5,0):AA844)&gt;AA845),-1,AN844))</f>
        <v>-1</v>
      </c>
      <c r="AO845" s="101">
        <f ca="1">IF(AND(MAX(OFFSET(Y844,-$AP$5,0):Y844)&lt;Y845),1,IF(AND(MIN(OFFSET(Y844,-$AP$5,0):Y844)&gt;Y845),-1,AO844))</f>
        <v>-1</v>
      </c>
      <c r="AP845" s="101">
        <f ca="1">IF(AND(MAX(OFFSET(Z844,-$AP$5,0):Z844)&lt;Z845),1,IF(AND(MIN(OFFSET(Z844,-$AP$5,0):Z844)&gt;Z845),-1,AP844))</f>
        <v>-1</v>
      </c>
      <c r="AQ845" s="1">
        <v>3978</v>
      </c>
      <c r="AR845" s="1">
        <v>3979</v>
      </c>
      <c r="AS845" s="1">
        <v>3952</v>
      </c>
      <c r="AT845" s="1">
        <v>3969</v>
      </c>
      <c r="AU845" s="1">
        <v>3966</v>
      </c>
      <c r="AV845" s="1">
        <v>3990</v>
      </c>
      <c r="AW845" s="1">
        <v>3923</v>
      </c>
      <c r="AX845" s="1">
        <v>3942</v>
      </c>
      <c r="AY845">
        <f t="shared" si="34"/>
        <v>-19</v>
      </c>
      <c r="AZ845">
        <f t="shared" si="35"/>
        <v>407</v>
      </c>
      <c r="BA845" t="str">
        <f t="shared" ca="1" si="41"/>
        <v/>
      </c>
      <c r="BB845">
        <f t="shared" ca="1" si="36"/>
        <v>368</v>
      </c>
      <c r="BC845">
        <f t="shared" si="37"/>
        <v>-12</v>
      </c>
      <c r="BD845">
        <f t="shared" si="38"/>
        <v>-156</v>
      </c>
      <c r="BE845" t="str">
        <f t="shared" ca="1" si="39"/>
        <v/>
      </c>
      <c r="BF845">
        <f t="shared" ca="1" si="40"/>
        <v>-3</v>
      </c>
    </row>
    <row r="846" spans="1:58">
      <c r="A846" s="47">
        <v>2012</v>
      </c>
      <c r="B846" s="47">
        <v>6</v>
      </c>
      <c r="C846" s="98">
        <v>41061</v>
      </c>
      <c r="D846">
        <v>12116</v>
      </c>
      <c r="E846">
        <v>1276.2</v>
      </c>
      <c r="F846">
        <v>2459.3000000000002</v>
      </c>
      <c r="G846">
        <v>8257</v>
      </c>
      <c r="H846">
        <v>5238.8999999999996</v>
      </c>
      <c r="I846">
        <v>6029.1</v>
      </c>
      <c r="J846">
        <v>18416</v>
      </c>
      <c r="K846">
        <v>8079</v>
      </c>
      <c r="L846">
        <v>1622.8</v>
      </c>
      <c r="M846">
        <v>28.5</v>
      </c>
      <c r="N846">
        <v>1443.9</v>
      </c>
      <c r="O846">
        <v>83.23</v>
      </c>
      <c r="P846">
        <v>552</v>
      </c>
      <c r="Q846">
        <v>1340.1</v>
      </c>
      <c r="R846">
        <v>12118.57</v>
      </c>
      <c r="S846">
        <v>1278.04</v>
      </c>
      <c r="T846">
        <v>2747.48</v>
      </c>
      <c r="U846">
        <v>26.52</v>
      </c>
      <c r="V846">
        <v>1.47</v>
      </c>
      <c r="W846">
        <v>0.62</v>
      </c>
      <c r="X846">
        <v>1.24281</v>
      </c>
      <c r="Y846">
        <v>97.078000000000003</v>
      </c>
      <c r="Z846">
        <v>78.116</v>
      </c>
      <c r="AA846">
        <v>75.665999999999997</v>
      </c>
      <c r="AB846">
        <v>98.68</v>
      </c>
      <c r="AC846">
        <v>923</v>
      </c>
      <c r="AD846">
        <v>-11330</v>
      </c>
      <c r="AE846">
        <v>-203415</v>
      </c>
      <c r="AF846">
        <v>100.81</v>
      </c>
      <c r="AG846">
        <v>144.21</v>
      </c>
      <c r="AH846">
        <v>0.62</v>
      </c>
      <c r="AI846">
        <v>1.46</v>
      </c>
      <c r="AJ846" s="101">
        <f ca="1">IF(AND(MAX(OFFSET(OFFSET(D845,0,$AJ$6),-$AJ$5,0):OFFSET(D845,0,$AJ$6))&lt;OFFSET(D845,1,$AJ$6)),1,IF(AND(MIN(OFFSET(OFFSET(D845,0,$AJ$6),-$AJ$5,0):OFFSET(D845,0,$AJ$6))&gt;OFFSET(D845,1,$AJ$6)),-1,AJ845))</f>
        <v>1</v>
      </c>
      <c r="AK846" s="101">
        <f ca="1">IF(AND(MAX(OFFSET(U845,-$AK$5,0):U845)&lt;U846),1,IF(AND(MIN(OFFSET(U845,-$AK$5,0):U845)&gt;U846),-1,AK845))</f>
        <v>1</v>
      </c>
      <c r="AL846" s="101">
        <f ca="1">IF(AND(MAX(OFFSET(AI845,-$AL$5,0):AI845)&lt;AI846),1,IF(AND(MIN(OFFSET(AI845,-$AL$5,0):AI845)&gt;AI846),-1,AL845))</f>
        <v>-1</v>
      </c>
      <c r="AM846" s="101">
        <f ca="1">IF(AND(MAX(OFFSET(V845,-$AM$5,0):V845)&lt;V846),1,IF(AND(MIN(OFFSET(V845,-$AM$5,0):V845)&gt;V846),-1,AM845))</f>
        <v>-1</v>
      </c>
      <c r="AN846" s="101">
        <f ca="1">IF(AND(MAX(OFFSET(AA845,-$AN$5,0):AA845)&lt;AA846),1,IF(AND(MIN(OFFSET(AA845,-$AN$5,0):AA845)&gt;AA846),-1,AN845))</f>
        <v>-1</v>
      </c>
      <c r="AO846" s="101">
        <f ca="1">IF(AND(MAX(OFFSET(Y845,-$AP$5,0):Y845)&lt;Y846),1,IF(AND(MIN(OFFSET(Y845,-$AP$5,0):Y845)&gt;Y846),-1,AO845))</f>
        <v>-1</v>
      </c>
      <c r="AP846" s="101">
        <f ca="1">IF(AND(MAX(OFFSET(Z845,-$AP$5,0):Z845)&lt;Z846),1,IF(AND(MIN(OFFSET(Z845,-$AP$5,0):Z845)&gt;Z846),-1,AP845))</f>
        <v>-1</v>
      </c>
      <c r="AQ846" s="1">
        <v>3947</v>
      </c>
      <c r="AR846" s="1">
        <v>3948</v>
      </c>
      <c r="AS846" s="1">
        <v>3923</v>
      </c>
      <c r="AT846" s="1">
        <v>3935</v>
      </c>
      <c r="AU846" s="1">
        <v>3936</v>
      </c>
      <c r="AV846" s="1">
        <v>4099</v>
      </c>
      <c r="AW846" s="1">
        <v>3886</v>
      </c>
      <c r="AX846" s="1">
        <v>4072</v>
      </c>
      <c r="AY846">
        <f t="shared" ref="AY846:AY909" si="42">AQ847-AU846</f>
        <v>130</v>
      </c>
      <c r="AZ846">
        <f t="shared" ref="AZ846:AZ909" si="43">SUM(AY846,AZ845)</f>
        <v>537</v>
      </c>
      <c r="BA846">
        <f t="shared" ca="1" si="41"/>
        <v>130</v>
      </c>
      <c r="BB846">
        <f t="shared" ref="BB846:BB909" ca="1" si="44">SUM(BA846,BB845)</f>
        <v>498</v>
      </c>
      <c r="BC846">
        <f t="shared" ref="BC846:BC909" si="45">AU846-AQ846</f>
        <v>-11</v>
      </c>
      <c r="BD846">
        <f t="shared" ref="BD846:BD909" si="46">SUM(BC846,BD845)</f>
        <v>-167</v>
      </c>
      <c r="BE846">
        <f t="shared" ref="BE846:BE909" ca="1" si="47">IF(AJ845=1,BC846,"")</f>
        <v>-11</v>
      </c>
      <c r="BF846">
        <f t="shared" ref="BF846:BF909" ca="1" si="48">SUM(BE846,BF845)</f>
        <v>-14</v>
      </c>
    </row>
    <row r="847" spans="1:58">
      <c r="A847" s="47">
        <v>2012</v>
      </c>
      <c r="B847" s="47">
        <v>2</v>
      </c>
      <c r="C847" s="98">
        <v>41064</v>
      </c>
      <c r="D847">
        <v>12048</v>
      </c>
      <c r="E847">
        <v>1271.3</v>
      </c>
      <c r="F847">
        <v>2467.5</v>
      </c>
      <c r="G847">
        <v>8342</v>
      </c>
      <c r="H847">
        <v>5238.8999999999996</v>
      </c>
      <c r="I847">
        <v>6002.4</v>
      </c>
      <c r="J847">
        <v>17929</v>
      </c>
      <c r="K847">
        <v>7858</v>
      </c>
      <c r="L847">
        <v>1618.7</v>
      </c>
      <c r="M847">
        <v>28.216000000000001</v>
      </c>
      <c r="N847">
        <v>1427.5</v>
      </c>
      <c r="O847">
        <v>84.19</v>
      </c>
      <c r="P847">
        <v>567.29999999999995</v>
      </c>
      <c r="Q847">
        <v>1339.4</v>
      </c>
      <c r="R847">
        <v>12101.46</v>
      </c>
      <c r="S847">
        <v>1278.18</v>
      </c>
      <c r="T847">
        <v>2760.01</v>
      </c>
      <c r="U847">
        <v>25.83</v>
      </c>
      <c r="V847">
        <v>1.53</v>
      </c>
      <c r="W847">
        <v>0.68</v>
      </c>
      <c r="X847">
        <v>1.2490300000000001</v>
      </c>
      <c r="Y847">
        <v>97.864999999999995</v>
      </c>
      <c r="Z847">
        <v>78.343000000000004</v>
      </c>
      <c r="AA847">
        <v>76.102000000000004</v>
      </c>
      <c r="AB847">
        <v>98.98</v>
      </c>
      <c r="AC847">
        <v>904</v>
      </c>
      <c r="AD847">
        <v>-11330</v>
      </c>
      <c r="AE847">
        <v>-203415</v>
      </c>
      <c r="AF847">
        <v>100.75</v>
      </c>
      <c r="AG847">
        <v>143.51</v>
      </c>
      <c r="AH847">
        <v>0.68</v>
      </c>
      <c r="AI847">
        <v>1.52</v>
      </c>
      <c r="AJ847" s="101">
        <f ca="1">IF(AND(MAX(OFFSET(OFFSET(D846,0,$AJ$6),-$AJ$5,0):OFFSET(D846,0,$AJ$6))&lt;OFFSET(D846,1,$AJ$6)),1,IF(AND(MIN(OFFSET(OFFSET(D846,0,$AJ$6),-$AJ$5,0):OFFSET(D846,0,$AJ$6))&gt;OFFSET(D846,1,$AJ$6)),-1,AJ846))</f>
        <v>1</v>
      </c>
      <c r="AK847" s="101">
        <f ca="1">IF(AND(MAX(OFFSET(U846,-$AK$5,0):U846)&lt;U847),1,IF(AND(MIN(OFFSET(U846,-$AK$5,0):U846)&gt;U847),-1,AK846))</f>
        <v>1</v>
      </c>
      <c r="AL847" s="101">
        <f ca="1">IF(AND(MAX(OFFSET(AI846,-$AL$5,0):AI846)&lt;AI847),1,IF(AND(MIN(OFFSET(AI846,-$AL$5,0):AI846)&gt;AI847),-1,AL846))</f>
        <v>-1</v>
      </c>
      <c r="AM847" s="101">
        <f ca="1">IF(AND(MAX(OFFSET(V846,-$AM$5,0):V846)&lt;V847),1,IF(AND(MIN(OFFSET(V846,-$AM$5,0):V846)&gt;V847),-1,AM846))</f>
        <v>-1</v>
      </c>
      <c r="AN847" s="101">
        <f ca="1">IF(AND(MAX(OFFSET(AA846,-$AN$5,0):AA846)&lt;AA847),1,IF(AND(MIN(OFFSET(AA846,-$AN$5,0):AA846)&gt;AA847),-1,AN846))</f>
        <v>-1</v>
      </c>
      <c r="AO847" s="101">
        <f ca="1">IF(AND(MAX(OFFSET(Y846,-$AP$5,0):Y846)&lt;Y847),1,IF(AND(MIN(OFFSET(Y846,-$AP$5,0):Y846)&gt;Y847),-1,AO846))</f>
        <v>-1</v>
      </c>
      <c r="AP847" s="101">
        <f ca="1">IF(AND(MAX(OFFSET(Z846,-$AP$5,0):Z846)&lt;Z847),1,IF(AND(MIN(OFFSET(Z846,-$AP$5,0):Z846)&gt;Z847),-1,AP846))</f>
        <v>-1</v>
      </c>
      <c r="AQ847" s="1">
        <v>4066</v>
      </c>
      <c r="AR847" s="1">
        <v>4097</v>
      </c>
      <c r="AS847" s="1">
        <v>4061</v>
      </c>
      <c r="AT847" s="1">
        <v>4088</v>
      </c>
      <c r="AU847" s="1">
        <v>4061</v>
      </c>
      <c r="AV847" s="1">
        <v>4088</v>
      </c>
      <c r="AW847" s="1">
        <v>4055</v>
      </c>
      <c r="AX847" s="1">
        <v>4079</v>
      </c>
      <c r="AY847">
        <f t="shared" si="42"/>
        <v>24</v>
      </c>
      <c r="AZ847">
        <f t="shared" si="43"/>
        <v>561</v>
      </c>
      <c r="BA847">
        <f t="shared" ca="1" si="41"/>
        <v>24</v>
      </c>
      <c r="BB847">
        <f t="shared" ca="1" si="44"/>
        <v>522</v>
      </c>
      <c r="BC847">
        <f t="shared" si="45"/>
        <v>-5</v>
      </c>
      <c r="BD847">
        <f t="shared" si="46"/>
        <v>-172</v>
      </c>
      <c r="BE847">
        <f t="shared" ca="1" si="47"/>
        <v>-5</v>
      </c>
      <c r="BF847">
        <f t="shared" ca="1" si="48"/>
        <v>-19</v>
      </c>
    </row>
    <row r="848" spans="1:58">
      <c r="A848" s="47">
        <v>2012</v>
      </c>
      <c r="B848" s="47">
        <v>3</v>
      </c>
      <c r="C848" s="98">
        <v>41065</v>
      </c>
      <c r="D848">
        <v>12113</v>
      </c>
      <c r="E848">
        <v>1283.5</v>
      </c>
      <c r="F848">
        <v>2487.9</v>
      </c>
      <c r="G848">
        <v>8447</v>
      </c>
      <c r="H848">
        <v>5238.8999999999996</v>
      </c>
      <c r="I848">
        <v>6000.8</v>
      </c>
      <c r="J848">
        <v>18105</v>
      </c>
      <c r="K848">
        <v>7835</v>
      </c>
      <c r="L848">
        <v>1618.8</v>
      </c>
      <c r="M848">
        <v>28.556999999999999</v>
      </c>
      <c r="N848">
        <v>1438.6</v>
      </c>
      <c r="O848">
        <v>84.21</v>
      </c>
      <c r="P848">
        <v>567.6</v>
      </c>
      <c r="Q848">
        <v>1350.8</v>
      </c>
      <c r="R848">
        <v>12127.95</v>
      </c>
      <c r="S848">
        <v>1285.5</v>
      </c>
      <c r="T848">
        <v>2778.11</v>
      </c>
      <c r="U848">
        <v>24.59</v>
      </c>
      <c r="V848">
        <v>1.56</v>
      </c>
      <c r="W848">
        <v>0.67</v>
      </c>
      <c r="X848">
        <v>1.24471</v>
      </c>
      <c r="Y848">
        <v>98.003</v>
      </c>
      <c r="Z848">
        <v>78.727000000000004</v>
      </c>
      <c r="AA848">
        <v>76.667000000000002</v>
      </c>
      <c r="AB848">
        <v>98.84</v>
      </c>
      <c r="AC848">
        <v>904</v>
      </c>
      <c r="AD848">
        <v>-11330</v>
      </c>
      <c r="AE848">
        <v>-203415</v>
      </c>
      <c r="AF848">
        <v>100.39</v>
      </c>
      <c r="AG848">
        <v>143.30000000000001</v>
      </c>
      <c r="AH848">
        <v>0.67</v>
      </c>
      <c r="AI848">
        <v>1.55</v>
      </c>
      <c r="AJ848" s="101">
        <f ca="1">IF(AND(MAX(OFFSET(OFFSET(D847,0,$AJ$6),-$AJ$5,0):OFFSET(D847,0,$AJ$6))&lt;OFFSET(D847,1,$AJ$6)),1,IF(AND(MIN(OFFSET(OFFSET(D847,0,$AJ$6),-$AJ$5,0):OFFSET(D847,0,$AJ$6))&gt;OFFSET(D847,1,$AJ$6)),-1,AJ847))</f>
        <v>1</v>
      </c>
      <c r="AK848" s="101">
        <f ca="1">IF(AND(MAX(OFFSET(U847,-$AK$5,0):U847)&lt;U848),1,IF(AND(MIN(OFFSET(U847,-$AK$5,0):U847)&gt;U848),-1,AK847))</f>
        <v>-1</v>
      </c>
      <c r="AL848" s="101">
        <f ca="1">IF(AND(MAX(OFFSET(AI847,-$AL$5,0):AI847)&lt;AI848),1,IF(AND(MIN(OFFSET(AI847,-$AL$5,0):AI847)&gt;AI848),-1,AL847))</f>
        <v>-1</v>
      </c>
      <c r="AM848" s="101">
        <f ca="1">IF(AND(MAX(OFFSET(V847,-$AM$5,0):V847)&lt;V848),1,IF(AND(MIN(OFFSET(V847,-$AM$5,0):V847)&gt;V848),-1,AM847))</f>
        <v>-1</v>
      </c>
      <c r="AN848" s="101">
        <f ca="1">IF(AND(MAX(OFFSET(AA847,-$AN$5,0):AA847)&lt;AA848),1,IF(AND(MIN(OFFSET(AA847,-$AN$5,0):AA847)&gt;AA848),-1,AN847))</f>
        <v>-1</v>
      </c>
      <c r="AO848" s="101">
        <f ca="1">IF(AND(MAX(OFFSET(Y847,-$AP$5,0):Y847)&lt;Y848),1,IF(AND(MIN(OFFSET(Y847,-$AP$5,0):Y847)&gt;Y848),-1,AO847))</f>
        <v>-1</v>
      </c>
      <c r="AP848" s="101">
        <f ca="1">IF(AND(MAX(OFFSET(Z847,-$AP$5,0):Z847)&lt;Z848),1,IF(AND(MIN(OFFSET(Z847,-$AP$5,0):Z847)&gt;Z848),-1,AP847))</f>
        <v>-1</v>
      </c>
      <c r="AQ848" s="1">
        <v>4085</v>
      </c>
      <c r="AR848" s="1">
        <v>4096</v>
      </c>
      <c r="AS848" s="1">
        <v>4079</v>
      </c>
      <c r="AT848" s="1">
        <v>4082</v>
      </c>
      <c r="AU848" s="1">
        <v>4064</v>
      </c>
      <c r="AV848" s="1">
        <v>4105</v>
      </c>
      <c r="AW848" s="1">
        <v>4060</v>
      </c>
      <c r="AX848" s="1">
        <v>4098</v>
      </c>
      <c r="AY848">
        <f t="shared" si="42"/>
        <v>38</v>
      </c>
      <c r="AZ848">
        <f t="shared" si="43"/>
        <v>599</v>
      </c>
      <c r="BA848">
        <f t="shared" ca="1" si="41"/>
        <v>38</v>
      </c>
      <c r="BB848">
        <f t="shared" ca="1" si="44"/>
        <v>560</v>
      </c>
      <c r="BC848">
        <f t="shared" si="45"/>
        <v>-21</v>
      </c>
      <c r="BD848">
        <f t="shared" si="46"/>
        <v>-193</v>
      </c>
      <c r="BE848">
        <f t="shared" ca="1" si="47"/>
        <v>-21</v>
      </c>
      <c r="BF848">
        <f t="shared" ca="1" si="48"/>
        <v>-40</v>
      </c>
    </row>
    <row r="849" spans="1:58">
      <c r="A849" s="47">
        <v>2012</v>
      </c>
      <c r="B849" s="47">
        <v>4</v>
      </c>
      <c r="C849" s="98">
        <v>41066</v>
      </c>
      <c r="D849">
        <v>12411</v>
      </c>
      <c r="E849">
        <v>1314.2</v>
      </c>
      <c r="F849">
        <v>2548.1</v>
      </c>
      <c r="G849">
        <v>8660</v>
      </c>
      <c r="H849">
        <v>5392</v>
      </c>
      <c r="I849">
        <v>6133.1</v>
      </c>
      <c r="J849">
        <v>18493</v>
      </c>
      <c r="K849">
        <v>7852</v>
      </c>
      <c r="L849">
        <v>1617.7</v>
      </c>
      <c r="M849">
        <v>29.361000000000001</v>
      </c>
      <c r="N849">
        <v>1460.3</v>
      </c>
      <c r="O849">
        <v>85.45</v>
      </c>
      <c r="P849">
        <v>584</v>
      </c>
      <c r="Q849">
        <v>1385.5</v>
      </c>
      <c r="R849">
        <v>12414.79</v>
      </c>
      <c r="S849">
        <v>1315.13</v>
      </c>
      <c r="T849">
        <v>2844.72</v>
      </c>
      <c r="U849">
        <v>22.37</v>
      </c>
      <c r="V849">
        <v>1.65</v>
      </c>
      <c r="W849">
        <v>0.73</v>
      </c>
      <c r="X849">
        <v>1.2571699999999999</v>
      </c>
      <c r="Y849">
        <v>99.619</v>
      </c>
      <c r="Z849">
        <v>79.227000000000004</v>
      </c>
      <c r="AA849">
        <v>78.613</v>
      </c>
      <c r="AB849">
        <v>100.91</v>
      </c>
      <c r="AC849">
        <v>904</v>
      </c>
      <c r="AD849">
        <v>-11330</v>
      </c>
      <c r="AE849">
        <v>-203415</v>
      </c>
      <c r="AF849">
        <v>100.29</v>
      </c>
      <c r="AG849">
        <v>143.27000000000001</v>
      </c>
      <c r="AH849">
        <v>0.72</v>
      </c>
      <c r="AI849">
        <v>1.65</v>
      </c>
      <c r="AJ849" s="101">
        <f ca="1">IF(AND(MAX(OFFSET(OFFSET(D848,0,$AJ$6),-$AJ$5,0):OFFSET(D848,0,$AJ$6))&lt;OFFSET(D848,1,$AJ$6)),1,IF(AND(MIN(OFFSET(OFFSET(D848,0,$AJ$6),-$AJ$5,0):OFFSET(D848,0,$AJ$6))&gt;OFFSET(D848,1,$AJ$6)),-1,AJ848))</f>
        <v>1</v>
      </c>
      <c r="AK849" s="101">
        <f ca="1">IF(AND(MAX(OFFSET(U848,-$AK$5,0):U848)&lt;U849),1,IF(AND(MIN(OFFSET(U848,-$AK$5,0):U848)&gt;U849),-1,AK848))</f>
        <v>-1</v>
      </c>
      <c r="AL849" s="101">
        <f ca="1">IF(AND(MAX(OFFSET(AI848,-$AL$5,0):AI848)&lt;AI849),1,IF(AND(MIN(OFFSET(AI848,-$AL$5,0):AI848)&gt;AI849),-1,AL848))</f>
        <v>-1</v>
      </c>
      <c r="AM849" s="101">
        <f ca="1">IF(AND(MAX(OFFSET(V848,-$AM$5,0):V848)&lt;V849),1,IF(AND(MIN(OFFSET(V848,-$AM$5,0):V848)&gt;V849),-1,AM848))</f>
        <v>-1</v>
      </c>
      <c r="AN849" s="101">
        <f ca="1">IF(AND(MAX(OFFSET(AA848,-$AN$5,0):AA848)&lt;AA849),1,IF(AND(MIN(OFFSET(AA848,-$AN$5,0):AA848)&gt;AA849),-1,AN848))</f>
        <v>1</v>
      </c>
      <c r="AO849" s="101">
        <f ca="1">IF(AND(MAX(OFFSET(Y848,-$AP$5,0):Y848)&lt;Y849),1,IF(AND(MIN(OFFSET(Y848,-$AP$5,0):Y848)&gt;Y849),-1,AO848))</f>
        <v>-1</v>
      </c>
      <c r="AP849" s="101">
        <f ca="1">IF(AND(MAX(OFFSET(Z848,-$AP$5,0):Z848)&lt;Z849),1,IF(AND(MIN(OFFSET(Z848,-$AP$5,0):Z848)&gt;Z849),-1,AP848))</f>
        <v>-1</v>
      </c>
      <c r="AQ849" s="1">
        <v>4102</v>
      </c>
      <c r="AR849" s="1">
        <v>4135</v>
      </c>
      <c r="AS849" s="1">
        <v>4099</v>
      </c>
      <c r="AT849" s="1">
        <v>4126</v>
      </c>
      <c r="AU849" s="1">
        <v>4153</v>
      </c>
      <c r="AV849" s="1">
        <v>4183</v>
      </c>
      <c r="AW849" s="1">
        <v>4115</v>
      </c>
      <c r="AX849" s="1">
        <v>4123</v>
      </c>
      <c r="AY849">
        <f t="shared" si="42"/>
        <v>-9</v>
      </c>
      <c r="AZ849">
        <f t="shared" si="43"/>
        <v>590</v>
      </c>
      <c r="BA849">
        <f t="shared" ref="BA849:BA912" ca="1" si="49">IF(AJ848=1,AY849,"")</f>
        <v>-9</v>
      </c>
      <c r="BB849">
        <f t="shared" ca="1" si="44"/>
        <v>551</v>
      </c>
      <c r="BC849">
        <f t="shared" si="45"/>
        <v>51</v>
      </c>
      <c r="BD849">
        <f t="shared" si="46"/>
        <v>-142</v>
      </c>
      <c r="BE849">
        <f t="shared" ca="1" si="47"/>
        <v>51</v>
      </c>
      <c r="BF849">
        <f t="shared" ca="1" si="48"/>
        <v>11</v>
      </c>
    </row>
    <row r="850" spans="1:58">
      <c r="A850" s="47">
        <v>2012</v>
      </c>
      <c r="B850" s="47">
        <v>5</v>
      </c>
      <c r="C850" s="98">
        <v>41067</v>
      </c>
      <c r="D850">
        <v>12471</v>
      </c>
      <c r="E850">
        <v>1315.8</v>
      </c>
      <c r="F850">
        <v>2536.6999999999998</v>
      </c>
      <c r="G850">
        <v>8605</v>
      </c>
      <c r="H850">
        <v>5462.9</v>
      </c>
      <c r="I850">
        <v>6125.5</v>
      </c>
      <c r="J850">
        <v>18518</v>
      </c>
      <c r="K850">
        <v>7831</v>
      </c>
      <c r="L850">
        <v>1590.3</v>
      </c>
      <c r="M850">
        <v>28.61</v>
      </c>
      <c r="N850">
        <v>1440.3</v>
      </c>
      <c r="O850">
        <v>84.14</v>
      </c>
      <c r="P850">
        <v>594.4</v>
      </c>
      <c r="Q850">
        <v>1425.5</v>
      </c>
      <c r="R850">
        <v>12460.96</v>
      </c>
      <c r="S850">
        <v>1314.99</v>
      </c>
      <c r="T850">
        <v>2831.02</v>
      </c>
      <c r="U850">
        <v>22.01</v>
      </c>
      <c r="V850">
        <v>1.65</v>
      </c>
      <c r="W850">
        <v>0.72</v>
      </c>
      <c r="X850">
        <v>1.2565500000000001</v>
      </c>
      <c r="Y850">
        <v>100.01300000000001</v>
      </c>
      <c r="Z850">
        <v>79.585999999999999</v>
      </c>
      <c r="AA850">
        <v>78.83</v>
      </c>
      <c r="AB850">
        <v>99.33</v>
      </c>
      <c r="AC850">
        <v>878</v>
      </c>
      <c r="AD850">
        <v>-11330</v>
      </c>
      <c r="AE850">
        <v>-203415</v>
      </c>
      <c r="AF850">
        <v>100.21</v>
      </c>
      <c r="AG850">
        <v>143.31</v>
      </c>
      <c r="AH850">
        <v>0.71</v>
      </c>
      <c r="AI850">
        <v>1.65</v>
      </c>
      <c r="AJ850" s="101">
        <f ca="1">IF(AND(MAX(OFFSET(OFFSET(D849,0,$AJ$6),-$AJ$5,0):OFFSET(D849,0,$AJ$6))&lt;OFFSET(D849,1,$AJ$6)),1,IF(AND(MIN(OFFSET(OFFSET(D849,0,$AJ$6),-$AJ$5,0):OFFSET(D849,0,$AJ$6))&gt;OFFSET(D849,1,$AJ$6)),-1,AJ849))</f>
        <v>1</v>
      </c>
      <c r="AK850" s="101">
        <f ca="1">IF(AND(MAX(OFFSET(U849,-$AK$5,0):U849)&lt;U850),1,IF(AND(MIN(OFFSET(U849,-$AK$5,0):U849)&gt;U850),-1,AK849))</f>
        <v>-1</v>
      </c>
      <c r="AL850" s="101">
        <f ca="1">IF(AND(MAX(OFFSET(AI849,-$AL$5,0):AI849)&lt;AI850),1,IF(AND(MIN(OFFSET(AI849,-$AL$5,0):AI849)&gt;AI850),-1,AL849))</f>
        <v>-1</v>
      </c>
      <c r="AM850" s="101">
        <f ca="1">IF(AND(MAX(OFFSET(V849,-$AM$5,0):V849)&lt;V850),1,IF(AND(MIN(OFFSET(V849,-$AM$5,0):V849)&gt;V850),-1,AM849))</f>
        <v>-1</v>
      </c>
      <c r="AN850" s="101">
        <f ca="1">IF(AND(MAX(OFFSET(AA849,-$AN$5,0):AA849)&lt;AA850),1,IF(AND(MIN(OFFSET(AA849,-$AN$5,0):AA849)&gt;AA850),-1,AN849))</f>
        <v>1</v>
      </c>
      <c r="AO850" s="101">
        <f ca="1">IF(AND(MAX(OFFSET(Y849,-$AP$5,0):Y849)&lt;Y850),1,IF(AND(MIN(OFFSET(Y849,-$AP$5,0):Y849)&gt;Y850),-1,AO849))</f>
        <v>-1</v>
      </c>
      <c r="AP850" s="101">
        <f ca="1">IF(AND(MAX(OFFSET(Z849,-$AP$5,0):Z849)&lt;Z850),1,IF(AND(MIN(OFFSET(Z849,-$AP$5,0):Z849)&gt;Z850),-1,AP849))</f>
        <v>-1</v>
      </c>
      <c r="AQ850" s="1">
        <v>4144</v>
      </c>
      <c r="AR850" s="1">
        <v>4155</v>
      </c>
      <c r="AS850" s="1">
        <v>4131</v>
      </c>
      <c r="AT850" s="1">
        <v>4154</v>
      </c>
      <c r="AU850" s="1">
        <v>4144</v>
      </c>
      <c r="AV850" s="1">
        <v>4175</v>
      </c>
      <c r="AW850" s="1">
        <v>4052</v>
      </c>
      <c r="AX850" s="1">
        <v>4081</v>
      </c>
      <c r="AY850">
        <f t="shared" si="42"/>
        <v>-56</v>
      </c>
      <c r="AZ850">
        <f t="shared" si="43"/>
        <v>534</v>
      </c>
      <c r="BA850">
        <f t="shared" ca="1" si="49"/>
        <v>-56</v>
      </c>
      <c r="BB850">
        <f t="shared" ca="1" si="44"/>
        <v>495</v>
      </c>
      <c r="BC850">
        <f t="shared" si="45"/>
        <v>0</v>
      </c>
      <c r="BD850">
        <f t="shared" si="46"/>
        <v>-142</v>
      </c>
      <c r="BE850">
        <f t="shared" ca="1" si="47"/>
        <v>0</v>
      </c>
      <c r="BF850">
        <f t="shared" ca="1" si="48"/>
        <v>11</v>
      </c>
    </row>
    <row r="851" spans="1:58">
      <c r="A851" s="47">
        <v>2012</v>
      </c>
      <c r="B851" s="47">
        <v>6</v>
      </c>
      <c r="C851" s="98">
        <v>41068</v>
      </c>
      <c r="D851">
        <v>12566</v>
      </c>
      <c r="E851">
        <v>1326.9</v>
      </c>
      <c r="F851">
        <v>2560.9</v>
      </c>
      <c r="G851">
        <v>8512</v>
      </c>
      <c r="H851">
        <v>5449.8</v>
      </c>
      <c r="I851">
        <v>6160.3</v>
      </c>
      <c r="J851">
        <v>18353</v>
      </c>
      <c r="K851">
        <v>7739</v>
      </c>
      <c r="L851">
        <v>1593.7</v>
      </c>
      <c r="M851">
        <v>28.561</v>
      </c>
      <c r="N851">
        <v>1432.3</v>
      </c>
      <c r="O851">
        <v>84.27</v>
      </c>
      <c r="P851">
        <v>599.79999999999995</v>
      </c>
      <c r="Q851">
        <v>1427.8</v>
      </c>
      <c r="R851">
        <v>12554.2</v>
      </c>
      <c r="S851">
        <v>1325.65</v>
      </c>
      <c r="T851">
        <v>2858.42</v>
      </c>
      <c r="U851">
        <v>21.48</v>
      </c>
      <c r="V851">
        <v>1.64</v>
      </c>
      <c r="W851">
        <v>0.71</v>
      </c>
      <c r="X851">
        <v>1.2506600000000001</v>
      </c>
      <c r="Y851">
        <v>99.301000000000002</v>
      </c>
      <c r="Z851">
        <v>79.38</v>
      </c>
      <c r="AA851">
        <v>78.768000000000001</v>
      </c>
      <c r="AB851">
        <v>99.9</v>
      </c>
      <c r="AC851">
        <v>872</v>
      </c>
      <c r="AD851">
        <v>12073</v>
      </c>
      <c r="AE851">
        <v>-214418</v>
      </c>
      <c r="AF851">
        <v>100.45</v>
      </c>
      <c r="AG851">
        <v>143.51</v>
      </c>
      <c r="AH851">
        <v>0.71</v>
      </c>
      <c r="AI851">
        <v>1.63</v>
      </c>
      <c r="AJ851" s="101">
        <f ca="1">IF(AND(MAX(OFFSET(OFFSET(D850,0,$AJ$6),-$AJ$5,0):OFFSET(D850,0,$AJ$6))&lt;OFFSET(D850,1,$AJ$6)),1,IF(AND(MIN(OFFSET(OFFSET(D850,0,$AJ$6),-$AJ$5,0):OFFSET(D850,0,$AJ$6))&gt;OFFSET(D850,1,$AJ$6)),-1,AJ850))</f>
        <v>1</v>
      </c>
      <c r="AK851" s="101">
        <f ca="1">IF(AND(MAX(OFFSET(U850,-$AK$5,0):U850)&lt;U851),1,IF(AND(MIN(OFFSET(U850,-$AK$5,0):U850)&gt;U851),-1,AK850))</f>
        <v>-1</v>
      </c>
      <c r="AL851" s="101">
        <f ca="1">IF(AND(MAX(OFFSET(AI850,-$AL$5,0):AI850)&lt;AI851),1,IF(AND(MIN(OFFSET(AI850,-$AL$5,0):AI850)&gt;AI851),-1,AL850))</f>
        <v>-1</v>
      </c>
      <c r="AM851" s="101">
        <f ca="1">IF(AND(MAX(OFFSET(V850,-$AM$5,0):V850)&lt;V851),1,IF(AND(MIN(OFFSET(V850,-$AM$5,0):V850)&gt;V851),-1,AM850))</f>
        <v>-1</v>
      </c>
      <c r="AN851" s="101">
        <f ca="1">IF(AND(MAX(OFFSET(AA850,-$AN$5,0):AA850)&lt;AA851),1,IF(AND(MIN(OFFSET(AA850,-$AN$5,0):AA850)&gt;AA851),-1,AN850))</f>
        <v>1</v>
      </c>
      <c r="AO851" s="101">
        <f ca="1">IF(AND(MAX(OFFSET(Y850,-$AP$5,0):Y850)&lt;Y851),1,IF(AND(MIN(OFFSET(Y850,-$AP$5,0):Y850)&gt;Y851),-1,AO850))</f>
        <v>-1</v>
      </c>
      <c r="AP851" s="101">
        <f ca="1">IF(AND(MAX(OFFSET(Z850,-$AP$5,0):Z850)&lt;Z851),1,IF(AND(MIN(OFFSET(Z850,-$AP$5,0):Z850)&gt;Z851),-1,AP850))</f>
        <v>-1</v>
      </c>
      <c r="AQ851" s="1">
        <v>4088</v>
      </c>
      <c r="AR851" s="1">
        <v>4089</v>
      </c>
      <c r="AS851" s="1">
        <v>3995</v>
      </c>
      <c r="AT851" s="1">
        <v>4000</v>
      </c>
      <c r="AU851" s="1">
        <v>4008</v>
      </c>
      <c r="AV851" s="1">
        <v>4080</v>
      </c>
      <c r="AW851" s="1">
        <v>3992</v>
      </c>
      <c r="AX851" s="1">
        <v>4077</v>
      </c>
      <c r="AY851">
        <f t="shared" si="42"/>
        <v>97</v>
      </c>
      <c r="AZ851">
        <f t="shared" si="43"/>
        <v>631</v>
      </c>
      <c r="BA851">
        <f t="shared" ca="1" si="49"/>
        <v>97</v>
      </c>
      <c r="BB851">
        <f t="shared" ca="1" si="44"/>
        <v>592</v>
      </c>
      <c r="BC851">
        <f t="shared" si="45"/>
        <v>-80</v>
      </c>
      <c r="BD851">
        <f t="shared" si="46"/>
        <v>-222</v>
      </c>
      <c r="BE851">
        <f t="shared" ca="1" si="47"/>
        <v>-80</v>
      </c>
      <c r="BF851">
        <f t="shared" ca="1" si="48"/>
        <v>-69</v>
      </c>
    </row>
    <row r="852" spans="1:58">
      <c r="A852" s="47">
        <v>2012</v>
      </c>
      <c r="B852" s="47">
        <v>2</v>
      </c>
      <c r="C852" s="98">
        <v>41071</v>
      </c>
      <c r="D852">
        <v>12329</v>
      </c>
      <c r="E852">
        <v>1302.3</v>
      </c>
      <c r="F852">
        <v>2513.6</v>
      </c>
      <c r="G852">
        <v>8456</v>
      </c>
      <c r="H852">
        <v>5437.9</v>
      </c>
      <c r="I852">
        <v>6100</v>
      </c>
      <c r="J852">
        <v>18962</v>
      </c>
      <c r="K852">
        <v>7851</v>
      </c>
      <c r="L852">
        <v>1598.7</v>
      </c>
      <c r="M852">
        <v>28.605</v>
      </c>
      <c r="N852">
        <v>1445.2</v>
      </c>
      <c r="O852">
        <v>81.52</v>
      </c>
      <c r="P852">
        <v>591.29999999999995</v>
      </c>
      <c r="Q852">
        <v>1426.1</v>
      </c>
      <c r="R852">
        <v>12411.23</v>
      </c>
      <c r="S852">
        <v>1308.93</v>
      </c>
      <c r="T852">
        <v>2809.73</v>
      </c>
      <c r="U852">
        <v>22.99</v>
      </c>
      <c r="V852">
        <v>1.6</v>
      </c>
      <c r="W852">
        <v>0.69</v>
      </c>
      <c r="X852">
        <v>1.2481899999999999</v>
      </c>
      <c r="Y852">
        <v>99.12</v>
      </c>
      <c r="Z852">
        <v>79.394999999999996</v>
      </c>
      <c r="AA852">
        <v>78.369</v>
      </c>
      <c r="AB852">
        <v>96.62</v>
      </c>
      <c r="AC852">
        <v>877</v>
      </c>
      <c r="AD852">
        <v>12073</v>
      </c>
      <c r="AE852">
        <v>-214418</v>
      </c>
      <c r="AF852">
        <v>100.3</v>
      </c>
      <c r="AG852">
        <v>143.55000000000001</v>
      </c>
      <c r="AH852">
        <v>0.69</v>
      </c>
      <c r="AI852">
        <v>1.6</v>
      </c>
      <c r="AJ852" s="101">
        <f ca="1">IF(AND(MAX(OFFSET(OFFSET(D851,0,$AJ$6),-$AJ$5,0):OFFSET(D851,0,$AJ$6))&lt;OFFSET(D851,1,$AJ$6)),1,IF(AND(MIN(OFFSET(OFFSET(D851,0,$AJ$6),-$AJ$5,0):OFFSET(D851,0,$AJ$6))&gt;OFFSET(D851,1,$AJ$6)),-1,AJ851))</f>
        <v>1</v>
      </c>
      <c r="AK852" s="101">
        <f ca="1">IF(AND(MAX(OFFSET(U851,-$AK$5,0):U851)&lt;U852),1,IF(AND(MIN(OFFSET(U851,-$AK$5,0):U851)&gt;U852),-1,AK851))</f>
        <v>1</v>
      </c>
      <c r="AL852" s="101">
        <f ca="1">IF(AND(MAX(OFFSET(AI851,-$AL$5,0):AI851)&lt;AI852),1,IF(AND(MIN(OFFSET(AI851,-$AL$5,0):AI851)&gt;AI852),-1,AL851))</f>
        <v>-1</v>
      </c>
      <c r="AM852" s="101">
        <f ca="1">IF(AND(MAX(OFFSET(V851,-$AM$5,0):V851)&lt;V852),1,IF(AND(MIN(OFFSET(V851,-$AM$5,0):V851)&gt;V852),-1,AM851))</f>
        <v>-1</v>
      </c>
      <c r="AN852" s="101">
        <f ca="1">IF(AND(MAX(OFFSET(AA851,-$AN$5,0):AA851)&lt;AA852),1,IF(AND(MIN(OFFSET(AA851,-$AN$5,0):AA851)&gt;AA852),-1,AN851))</f>
        <v>1</v>
      </c>
      <c r="AO852" s="101">
        <f ca="1">IF(AND(MAX(OFFSET(Y851,-$AP$5,0):Y851)&lt;Y852),1,IF(AND(MIN(OFFSET(Y851,-$AP$5,0):Y851)&gt;Y852),-1,AO851))</f>
        <v>-1</v>
      </c>
      <c r="AP852" s="101">
        <f ca="1">IF(AND(MAX(OFFSET(Z851,-$AP$5,0):Z851)&lt;Z852),1,IF(AND(MIN(OFFSET(Z851,-$AP$5,0):Z851)&gt;Z852),-1,AP851))</f>
        <v>-1</v>
      </c>
      <c r="AQ852" s="1">
        <v>4105</v>
      </c>
      <c r="AR852" s="1">
        <v>4116</v>
      </c>
      <c r="AS852" s="1">
        <v>4089</v>
      </c>
      <c r="AT852" s="1">
        <v>4101</v>
      </c>
      <c r="AU852" s="1">
        <v>4089</v>
      </c>
      <c r="AV852" s="1">
        <v>4098</v>
      </c>
      <c r="AW852" s="1">
        <v>4049</v>
      </c>
      <c r="AX852" s="1">
        <v>4087</v>
      </c>
      <c r="AY852">
        <f t="shared" si="42"/>
        <v>-25</v>
      </c>
      <c r="AZ852">
        <f t="shared" si="43"/>
        <v>606</v>
      </c>
      <c r="BA852">
        <f t="shared" ca="1" si="49"/>
        <v>-25</v>
      </c>
      <c r="BB852">
        <f t="shared" ca="1" si="44"/>
        <v>567</v>
      </c>
      <c r="BC852">
        <f t="shared" si="45"/>
        <v>-16</v>
      </c>
      <c r="BD852">
        <f t="shared" si="46"/>
        <v>-238</v>
      </c>
      <c r="BE852">
        <f t="shared" ca="1" si="47"/>
        <v>-16</v>
      </c>
      <c r="BF852">
        <f t="shared" ca="1" si="48"/>
        <v>-85</v>
      </c>
    </row>
    <row r="853" spans="1:58">
      <c r="A853" s="47">
        <v>2012</v>
      </c>
      <c r="B853" s="47">
        <v>3</v>
      </c>
      <c r="C853" s="98">
        <v>41072</v>
      </c>
      <c r="D853">
        <v>12511</v>
      </c>
      <c r="E853">
        <v>1319.2</v>
      </c>
      <c r="F853">
        <v>2544.9</v>
      </c>
      <c r="G853">
        <v>8555</v>
      </c>
      <c r="H853">
        <v>5471.6</v>
      </c>
      <c r="I853">
        <v>6189.9</v>
      </c>
      <c r="J853">
        <v>18755</v>
      </c>
      <c r="K853">
        <v>7804</v>
      </c>
      <c r="L853">
        <v>1612.3</v>
      </c>
      <c r="M853">
        <v>28.994</v>
      </c>
      <c r="N853">
        <v>1455.6</v>
      </c>
      <c r="O853">
        <v>83.41</v>
      </c>
      <c r="P853">
        <v>582</v>
      </c>
      <c r="Q853">
        <v>1434.5</v>
      </c>
      <c r="R853">
        <v>12573.8</v>
      </c>
      <c r="S853">
        <v>1324.18</v>
      </c>
      <c r="T853">
        <v>2843.07</v>
      </c>
      <c r="U853">
        <v>22.37</v>
      </c>
      <c r="V853">
        <v>1.66</v>
      </c>
      <c r="W853">
        <v>0.75</v>
      </c>
      <c r="X853">
        <v>1.2509699999999999</v>
      </c>
      <c r="Y853">
        <v>99.450999999999993</v>
      </c>
      <c r="Z853">
        <v>79.492000000000004</v>
      </c>
      <c r="AA853">
        <v>79.138000000000005</v>
      </c>
      <c r="AB853">
        <v>97.28</v>
      </c>
      <c r="AC853">
        <v>884</v>
      </c>
      <c r="AD853">
        <v>12073</v>
      </c>
      <c r="AE853">
        <v>-214418</v>
      </c>
      <c r="AF853">
        <v>100.51</v>
      </c>
      <c r="AG853">
        <v>143.41</v>
      </c>
      <c r="AH853">
        <v>0.74</v>
      </c>
      <c r="AI853">
        <v>1.66</v>
      </c>
      <c r="AJ853" s="101">
        <f ca="1">IF(AND(MAX(OFFSET(OFFSET(D852,0,$AJ$6),-$AJ$5,0):OFFSET(D852,0,$AJ$6))&lt;OFFSET(D852,1,$AJ$6)),1,IF(AND(MIN(OFFSET(OFFSET(D852,0,$AJ$6),-$AJ$5,0):OFFSET(D852,0,$AJ$6))&gt;OFFSET(D852,1,$AJ$6)),-1,AJ852))</f>
        <v>1</v>
      </c>
      <c r="AK853" s="101">
        <f ca="1">IF(AND(MAX(OFFSET(U852,-$AK$5,0):U852)&lt;U853),1,IF(AND(MIN(OFFSET(U852,-$AK$5,0):U852)&gt;U853),-1,AK852))</f>
        <v>1</v>
      </c>
      <c r="AL853" s="101">
        <f ca="1">IF(AND(MAX(OFFSET(AI852,-$AL$5,0):AI852)&lt;AI853),1,IF(AND(MIN(OFFSET(AI852,-$AL$5,0):AI852)&gt;AI853),-1,AL852))</f>
        <v>-1</v>
      </c>
      <c r="AM853" s="101">
        <f ca="1">IF(AND(MAX(OFFSET(V852,-$AM$5,0):V852)&lt;V853),1,IF(AND(MIN(OFFSET(V852,-$AM$5,0):V852)&gt;V853),-1,AM852))</f>
        <v>-1</v>
      </c>
      <c r="AN853" s="101">
        <f ca="1">IF(AND(MAX(OFFSET(AA852,-$AN$5,0):AA852)&lt;AA853),1,IF(AND(MIN(OFFSET(AA852,-$AN$5,0):AA852)&gt;AA853),-1,AN852))</f>
        <v>1</v>
      </c>
      <c r="AO853" s="101">
        <f ca="1">IF(AND(MAX(OFFSET(Y852,-$AP$5,0):Y852)&lt;Y853),1,IF(AND(MIN(OFFSET(Y852,-$AP$5,0):Y852)&gt;Y853),-1,AO852))</f>
        <v>-1</v>
      </c>
      <c r="AP853" s="101">
        <f ca="1">IF(AND(MAX(OFFSET(Z852,-$AP$5,0):Z852)&lt;Z853),1,IF(AND(MIN(OFFSET(Z852,-$AP$5,0):Z852)&gt;Z853),-1,AP852))</f>
        <v>-1</v>
      </c>
      <c r="AQ853" s="1">
        <v>4064</v>
      </c>
      <c r="AR853" s="1">
        <v>4086</v>
      </c>
      <c r="AS853" s="1">
        <v>4055</v>
      </c>
      <c r="AT853" s="1">
        <v>4075</v>
      </c>
      <c r="AU853" s="1">
        <v>4078</v>
      </c>
      <c r="AV853" s="1">
        <v>4139</v>
      </c>
      <c r="AW853" s="1">
        <v>4063</v>
      </c>
      <c r="AX853" s="1">
        <v>4117</v>
      </c>
      <c r="AY853">
        <f t="shared" si="42"/>
        <v>40</v>
      </c>
      <c r="AZ853">
        <f t="shared" si="43"/>
        <v>646</v>
      </c>
      <c r="BA853">
        <f t="shared" ca="1" si="49"/>
        <v>40</v>
      </c>
      <c r="BB853">
        <f t="shared" ca="1" si="44"/>
        <v>607</v>
      </c>
      <c r="BC853">
        <f t="shared" si="45"/>
        <v>14</v>
      </c>
      <c r="BD853">
        <f t="shared" si="46"/>
        <v>-224</v>
      </c>
      <c r="BE853">
        <f t="shared" ca="1" si="47"/>
        <v>14</v>
      </c>
      <c r="BF853">
        <f t="shared" ca="1" si="48"/>
        <v>-71</v>
      </c>
    </row>
    <row r="854" spans="1:58">
      <c r="A854" s="47">
        <v>2012</v>
      </c>
      <c r="B854" s="47">
        <v>4</v>
      </c>
      <c r="C854" s="98">
        <v>41073</v>
      </c>
      <c r="D854">
        <v>12432</v>
      </c>
      <c r="E854">
        <v>1308.7</v>
      </c>
      <c r="F854">
        <v>2523.6999999999998</v>
      </c>
      <c r="G854">
        <v>8517</v>
      </c>
      <c r="H854">
        <v>5477.2</v>
      </c>
      <c r="I854">
        <v>6123.3</v>
      </c>
      <c r="J854">
        <v>18926</v>
      </c>
      <c r="K854">
        <v>7920</v>
      </c>
      <c r="L854">
        <v>1618.2</v>
      </c>
      <c r="M854">
        <v>28.863</v>
      </c>
      <c r="N854">
        <v>1464.4</v>
      </c>
      <c r="O854">
        <v>82.51</v>
      </c>
      <c r="P854">
        <v>592.70000000000005</v>
      </c>
      <c r="Q854">
        <v>1407.3</v>
      </c>
      <c r="R854">
        <v>12496.38</v>
      </c>
      <c r="S854">
        <v>1314.88</v>
      </c>
      <c r="T854">
        <v>2818.61</v>
      </c>
      <c r="U854">
        <v>24.71</v>
      </c>
      <c r="V854">
        <v>1.6</v>
      </c>
      <c r="W854">
        <v>0.71</v>
      </c>
      <c r="X854">
        <v>1.2572399999999999</v>
      </c>
      <c r="Y854">
        <v>99.790999999999997</v>
      </c>
      <c r="Z854">
        <v>79.361999999999995</v>
      </c>
      <c r="AA854">
        <v>78.960999999999999</v>
      </c>
      <c r="AB854">
        <v>96.92</v>
      </c>
      <c r="AC854">
        <v>893</v>
      </c>
      <c r="AD854">
        <v>12073</v>
      </c>
      <c r="AE854">
        <v>-214418</v>
      </c>
      <c r="AF854">
        <v>100.42</v>
      </c>
      <c r="AG854">
        <v>143.66</v>
      </c>
      <c r="AH854">
        <v>0.7</v>
      </c>
      <c r="AI854">
        <v>1.59</v>
      </c>
      <c r="AJ854" s="101">
        <f ca="1">IF(AND(MAX(OFFSET(OFFSET(D853,0,$AJ$6),-$AJ$5,0):OFFSET(D853,0,$AJ$6))&lt;OFFSET(D853,1,$AJ$6)),1,IF(AND(MIN(OFFSET(OFFSET(D853,0,$AJ$6),-$AJ$5,0):OFFSET(D853,0,$AJ$6))&gt;OFFSET(D853,1,$AJ$6)),-1,AJ853))</f>
        <v>1</v>
      </c>
      <c r="AK854" s="101">
        <f ca="1">IF(AND(MAX(OFFSET(U853,-$AK$5,0):U853)&lt;U854),1,IF(AND(MIN(OFFSET(U853,-$AK$5,0):U853)&gt;U854),-1,AK853))</f>
        <v>1</v>
      </c>
      <c r="AL854" s="101">
        <f ca="1">IF(AND(MAX(OFFSET(AI853,-$AL$5,0):AI853)&lt;AI854),1,IF(AND(MIN(OFFSET(AI853,-$AL$5,0):AI853)&gt;AI854),-1,AL853))</f>
        <v>-1</v>
      </c>
      <c r="AM854" s="101">
        <f ca="1">IF(AND(MAX(OFFSET(V853,-$AM$5,0):V853)&lt;V854),1,IF(AND(MIN(OFFSET(V853,-$AM$5,0):V853)&gt;V854),-1,AM853))</f>
        <v>-1</v>
      </c>
      <c r="AN854" s="101">
        <f ca="1">IF(AND(MAX(OFFSET(AA853,-$AN$5,0):AA853)&lt;AA854),1,IF(AND(MIN(OFFSET(AA853,-$AN$5,0):AA853)&gt;AA854),-1,AN853))</f>
        <v>1</v>
      </c>
      <c r="AO854" s="101">
        <f ca="1">IF(AND(MAX(OFFSET(Y853,-$AP$5,0):Y853)&lt;Y854),1,IF(AND(MIN(OFFSET(Y853,-$AP$5,0):Y853)&gt;Y854),-1,AO853))</f>
        <v>-1</v>
      </c>
      <c r="AP854" s="101">
        <f ca="1">IF(AND(MAX(OFFSET(Z853,-$AP$5,0):Z853)&lt;Z854),1,IF(AND(MIN(OFFSET(Z853,-$AP$5,0):Z853)&gt;Z854),-1,AP853))</f>
        <v>-1</v>
      </c>
      <c r="AQ854" s="1">
        <v>4118</v>
      </c>
      <c r="AR854" s="1">
        <v>4130</v>
      </c>
      <c r="AS854" s="1">
        <v>4116</v>
      </c>
      <c r="AT854" s="1">
        <v>4127</v>
      </c>
      <c r="AU854" s="1">
        <v>4134</v>
      </c>
      <c r="AV854" s="1">
        <v>4157</v>
      </c>
      <c r="AW854" s="1">
        <v>4120</v>
      </c>
      <c r="AX854" s="1">
        <v>4135</v>
      </c>
      <c r="AY854">
        <f t="shared" si="42"/>
        <v>-1</v>
      </c>
      <c r="AZ854">
        <f t="shared" si="43"/>
        <v>645</v>
      </c>
      <c r="BA854">
        <f t="shared" ca="1" si="49"/>
        <v>-1</v>
      </c>
      <c r="BB854">
        <f t="shared" ca="1" si="44"/>
        <v>606</v>
      </c>
      <c r="BC854">
        <f t="shared" si="45"/>
        <v>16</v>
      </c>
      <c r="BD854">
        <f t="shared" si="46"/>
        <v>-208</v>
      </c>
      <c r="BE854">
        <f t="shared" ca="1" si="47"/>
        <v>16</v>
      </c>
      <c r="BF854">
        <f t="shared" ca="1" si="48"/>
        <v>-55</v>
      </c>
    </row>
    <row r="855" spans="1:58">
      <c r="A855" s="47">
        <v>2012</v>
      </c>
      <c r="B855" s="47">
        <v>5</v>
      </c>
      <c r="C855" s="98">
        <v>41074</v>
      </c>
      <c r="D855">
        <v>12432</v>
      </c>
      <c r="E855">
        <v>1308.7</v>
      </c>
      <c r="F855">
        <v>2523.6999999999998</v>
      </c>
      <c r="G855">
        <v>8517</v>
      </c>
      <c r="H855">
        <v>5477.2</v>
      </c>
      <c r="I855">
        <v>6123.3</v>
      </c>
      <c r="J855">
        <v>18926</v>
      </c>
      <c r="K855">
        <v>7920</v>
      </c>
      <c r="L855">
        <v>1618.2</v>
      </c>
      <c r="M855">
        <v>28.863</v>
      </c>
      <c r="N855">
        <v>1464.4</v>
      </c>
      <c r="O855">
        <v>82.51</v>
      </c>
      <c r="P855">
        <v>592.70000000000005</v>
      </c>
      <c r="Q855">
        <v>1407.3</v>
      </c>
      <c r="R855">
        <v>12496.38</v>
      </c>
      <c r="S855">
        <v>1314.88</v>
      </c>
      <c r="T855">
        <v>2818.61</v>
      </c>
      <c r="U855">
        <v>24.71</v>
      </c>
      <c r="V855">
        <v>1.6</v>
      </c>
      <c r="W855">
        <v>0.71</v>
      </c>
      <c r="X855">
        <v>1.2572399999999999</v>
      </c>
      <c r="Y855">
        <v>99.790999999999997</v>
      </c>
      <c r="Z855">
        <v>79.361999999999995</v>
      </c>
      <c r="AA855">
        <v>78.960999999999999</v>
      </c>
      <c r="AB855">
        <v>96.92</v>
      </c>
      <c r="AC855">
        <v>893</v>
      </c>
      <c r="AD855">
        <v>12073</v>
      </c>
      <c r="AE855">
        <v>-214418</v>
      </c>
      <c r="AF855">
        <v>100.42</v>
      </c>
      <c r="AG855">
        <v>143.66</v>
      </c>
      <c r="AH855">
        <v>0.72</v>
      </c>
      <c r="AI855">
        <v>1.61</v>
      </c>
      <c r="AJ855" s="101">
        <f ca="1">IF(AND(MAX(OFFSET(OFFSET(D854,0,$AJ$6),-$AJ$5,0):OFFSET(D854,0,$AJ$6))&lt;OFFSET(D854,1,$AJ$6)),1,IF(AND(MIN(OFFSET(OFFSET(D854,0,$AJ$6),-$AJ$5,0):OFFSET(D854,0,$AJ$6))&gt;OFFSET(D854,1,$AJ$6)),-1,AJ854))</f>
        <v>1</v>
      </c>
      <c r="AK855" s="101">
        <f ca="1">IF(AND(MAX(OFFSET(U854,-$AK$5,0):U854)&lt;U855),1,IF(AND(MIN(OFFSET(U854,-$AK$5,0):U854)&gt;U855),-1,AK854))</f>
        <v>1</v>
      </c>
      <c r="AL855" s="101">
        <f ca="1">IF(AND(MAX(OFFSET(AI854,-$AL$5,0):AI854)&lt;AI855),1,IF(AND(MIN(OFFSET(AI854,-$AL$5,0):AI854)&gt;AI855),-1,AL854))</f>
        <v>-1</v>
      </c>
      <c r="AM855" s="101">
        <f ca="1">IF(AND(MAX(OFFSET(V854,-$AM$5,0):V854)&lt;V855),1,IF(AND(MIN(OFFSET(V854,-$AM$5,0):V854)&gt;V855),-1,AM854))</f>
        <v>-1</v>
      </c>
      <c r="AN855" s="101">
        <f ca="1">IF(AND(MAX(OFFSET(AA854,-$AN$5,0):AA854)&lt;AA855),1,IF(AND(MIN(OFFSET(AA854,-$AN$5,0):AA854)&gt;AA855),-1,AN854))</f>
        <v>1</v>
      </c>
      <c r="AO855" s="101">
        <f ca="1">IF(AND(MAX(OFFSET(Y854,-$AP$5,0):Y854)&lt;Y855),1,IF(AND(MIN(OFFSET(Y854,-$AP$5,0):Y854)&gt;Y855),-1,AO854))</f>
        <v>-1</v>
      </c>
      <c r="AP855" s="101">
        <f ca="1">IF(AND(MAX(OFFSET(Z854,-$AP$5,0):Z854)&lt;Z855),1,IF(AND(MIN(OFFSET(Z854,-$AP$5,0):Z854)&gt;Z855),-1,AP854))</f>
        <v>-1</v>
      </c>
      <c r="AQ855" s="1">
        <v>4133</v>
      </c>
      <c r="AR855" s="1">
        <v>4153</v>
      </c>
      <c r="AS855" s="1">
        <v>4127</v>
      </c>
      <c r="AT855" s="1">
        <v>4143</v>
      </c>
      <c r="AU855" s="1">
        <v>4140</v>
      </c>
      <c r="AV855" s="1">
        <v>4152</v>
      </c>
      <c r="AW855" s="1">
        <v>4107</v>
      </c>
      <c r="AX855" s="1">
        <v>4134</v>
      </c>
      <c r="AY855">
        <f t="shared" si="42"/>
        <v>5</v>
      </c>
      <c r="AZ855">
        <f t="shared" si="43"/>
        <v>650</v>
      </c>
      <c r="BA855">
        <f t="shared" ca="1" si="49"/>
        <v>5</v>
      </c>
      <c r="BB855">
        <f t="shared" ca="1" si="44"/>
        <v>611</v>
      </c>
      <c r="BC855">
        <f t="shared" si="45"/>
        <v>7</v>
      </c>
      <c r="BD855">
        <f t="shared" si="46"/>
        <v>-201</v>
      </c>
      <c r="BE855">
        <f t="shared" ca="1" si="47"/>
        <v>7</v>
      </c>
      <c r="BF855">
        <f t="shared" ca="1" si="48"/>
        <v>-48</v>
      </c>
    </row>
    <row r="856" spans="1:58">
      <c r="A856" s="47">
        <v>2012</v>
      </c>
      <c r="B856" s="47">
        <v>6</v>
      </c>
      <c r="C856" s="98">
        <v>41075</v>
      </c>
      <c r="D856">
        <v>12692</v>
      </c>
      <c r="E856">
        <v>1335.2</v>
      </c>
      <c r="F856">
        <v>2563.1999999999998</v>
      </c>
      <c r="G856">
        <v>8599</v>
      </c>
      <c r="H856">
        <v>5437.6</v>
      </c>
      <c r="I856">
        <v>6270.1</v>
      </c>
      <c r="J856">
        <v>19323</v>
      </c>
      <c r="K856">
        <v>7967</v>
      </c>
      <c r="L856">
        <v>1624.8</v>
      </c>
      <c r="M856">
        <v>28.626000000000001</v>
      </c>
      <c r="N856">
        <v>1485</v>
      </c>
      <c r="O856">
        <v>83.97</v>
      </c>
      <c r="P856">
        <v>580.79999999999995</v>
      </c>
      <c r="Q856">
        <v>1375.8</v>
      </c>
      <c r="R856">
        <v>12767.17</v>
      </c>
      <c r="S856">
        <v>1342.84</v>
      </c>
      <c r="T856">
        <v>2872.8</v>
      </c>
      <c r="U856">
        <v>21.12</v>
      </c>
      <c r="V856">
        <v>1.59</v>
      </c>
      <c r="W856">
        <v>0.68</v>
      </c>
      <c r="X856">
        <v>1.26566</v>
      </c>
      <c r="Y856">
        <v>99.555000000000007</v>
      </c>
      <c r="Z856">
        <v>78.668000000000006</v>
      </c>
      <c r="AA856">
        <v>79.361999999999995</v>
      </c>
      <c r="AB856">
        <v>97.62</v>
      </c>
      <c r="AC856">
        <v>893</v>
      </c>
      <c r="AD856">
        <v>12307</v>
      </c>
      <c r="AE856">
        <v>-195187</v>
      </c>
      <c r="AF856">
        <v>100.48</v>
      </c>
      <c r="AG856">
        <v>143.36000000000001</v>
      </c>
      <c r="AH856">
        <v>0.67</v>
      </c>
      <c r="AI856">
        <v>1.58</v>
      </c>
      <c r="AJ856" s="101">
        <f ca="1">IF(AND(MAX(OFFSET(OFFSET(D855,0,$AJ$6),-$AJ$5,0):OFFSET(D855,0,$AJ$6))&lt;OFFSET(D855,1,$AJ$6)),1,IF(AND(MIN(OFFSET(OFFSET(D855,0,$AJ$6),-$AJ$5,0):OFFSET(D855,0,$AJ$6))&gt;OFFSET(D855,1,$AJ$6)),-1,AJ855))</f>
        <v>1</v>
      </c>
      <c r="AK856" s="101">
        <f ca="1">IF(AND(MAX(OFFSET(U855,-$AK$5,0):U855)&lt;U856),1,IF(AND(MIN(OFFSET(U855,-$AK$5,0):U855)&gt;U856),-1,AK855))</f>
        <v>-1</v>
      </c>
      <c r="AL856" s="101">
        <f ca="1">IF(AND(MAX(OFFSET(AI855,-$AL$5,0):AI855)&lt;AI856),1,IF(AND(MIN(OFFSET(AI855,-$AL$5,0):AI855)&gt;AI856),-1,AL855))</f>
        <v>-1</v>
      </c>
      <c r="AM856" s="101">
        <f ca="1">IF(AND(MAX(OFFSET(V855,-$AM$5,0):V855)&lt;V856),1,IF(AND(MIN(OFFSET(V855,-$AM$5,0):V855)&gt;V856),-1,AM855))</f>
        <v>-1</v>
      </c>
      <c r="AN856" s="101">
        <f ca="1">IF(AND(MAX(OFFSET(AA855,-$AN$5,0):AA855)&lt;AA856),1,IF(AND(MIN(OFFSET(AA855,-$AN$5,0):AA855)&gt;AA856),-1,AN855))</f>
        <v>1</v>
      </c>
      <c r="AO856" s="101">
        <f ca="1">IF(AND(MAX(OFFSET(Y855,-$AP$5,0):Y855)&lt;Y856),1,IF(AND(MIN(OFFSET(Y855,-$AP$5,0):Y855)&gt;Y856),-1,AO855))</f>
        <v>-1</v>
      </c>
      <c r="AP856" s="101">
        <f ca="1">IF(AND(MAX(OFFSET(Z855,-$AP$5,0):Z855)&lt;Z856),1,IF(AND(MIN(OFFSET(Z855,-$AP$5,0):Z855)&gt;Z856),-1,AP855))</f>
        <v>-1</v>
      </c>
      <c r="AQ856" s="1">
        <v>4145</v>
      </c>
      <c r="AR856" s="1">
        <v>4157</v>
      </c>
      <c r="AS856" s="1">
        <v>4120</v>
      </c>
      <c r="AT856" s="1">
        <v>4128</v>
      </c>
      <c r="AU856" s="1">
        <v>4128</v>
      </c>
      <c r="AV856" s="1">
        <v>4143</v>
      </c>
      <c r="AW856" s="1">
        <v>4102</v>
      </c>
      <c r="AX856" s="1">
        <v>4122</v>
      </c>
      <c r="AY856">
        <f t="shared" si="42"/>
        <v>-7</v>
      </c>
      <c r="AZ856">
        <f t="shared" si="43"/>
        <v>643</v>
      </c>
      <c r="BA856">
        <f t="shared" ca="1" si="49"/>
        <v>-7</v>
      </c>
      <c r="BB856">
        <f t="shared" ca="1" si="44"/>
        <v>604</v>
      </c>
      <c r="BC856">
        <f t="shared" si="45"/>
        <v>-17</v>
      </c>
      <c r="BD856">
        <f t="shared" si="46"/>
        <v>-218</v>
      </c>
      <c r="BE856">
        <f t="shared" ca="1" si="47"/>
        <v>-17</v>
      </c>
      <c r="BF856">
        <f t="shared" ca="1" si="48"/>
        <v>-65</v>
      </c>
    </row>
    <row r="857" spans="1:58">
      <c r="A857" s="47">
        <v>2012</v>
      </c>
      <c r="B857" s="47">
        <v>2</v>
      </c>
      <c r="C857" s="98">
        <v>41078</v>
      </c>
      <c r="D857">
        <v>12689</v>
      </c>
      <c r="E857">
        <v>1341.2</v>
      </c>
      <c r="F857">
        <v>2590.6999999999998</v>
      </c>
      <c r="G857">
        <v>8677</v>
      </c>
      <c r="H857">
        <v>5456.8</v>
      </c>
      <c r="I857">
        <v>6246.2</v>
      </c>
      <c r="J857">
        <v>19456</v>
      </c>
      <c r="K857">
        <v>7978</v>
      </c>
      <c r="L857">
        <v>1628.6</v>
      </c>
      <c r="M857">
        <v>28.74</v>
      </c>
      <c r="N857">
        <v>1483.1</v>
      </c>
      <c r="O857">
        <v>83.17</v>
      </c>
      <c r="P857">
        <v>601.20000000000005</v>
      </c>
      <c r="Q857">
        <v>1385.1</v>
      </c>
      <c r="R857">
        <v>12741.82</v>
      </c>
      <c r="S857">
        <v>1344.78</v>
      </c>
      <c r="T857">
        <v>2895.33</v>
      </c>
      <c r="U857">
        <v>18.739999999999998</v>
      </c>
      <c r="V857">
        <v>1.58</v>
      </c>
      <c r="W857">
        <v>0.69</v>
      </c>
      <c r="X857">
        <v>1.2577100000000001</v>
      </c>
      <c r="Y857">
        <v>99.509</v>
      </c>
      <c r="Z857">
        <v>79.114999999999995</v>
      </c>
      <c r="AA857">
        <v>80.106999999999999</v>
      </c>
      <c r="AB857">
        <v>95.89</v>
      </c>
      <c r="AC857">
        <v>893</v>
      </c>
      <c r="AD857">
        <v>12307</v>
      </c>
      <c r="AE857">
        <v>-195187</v>
      </c>
      <c r="AF857">
        <v>100.6</v>
      </c>
      <c r="AG857">
        <v>143.76</v>
      </c>
      <c r="AH857">
        <v>0.68</v>
      </c>
      <c r="AI857">
        <v>1.58</v>
      </c>
      <c r="AJ857" s="101">
        <f ca="1">IF(AND(MAX(OFFSET(OFFSET(D856,0,$AJ$6),-$AJ$5,0):OFFSET(D856,0,$AJ$6))&lt;OFFSET(D856,1,$AJ$6)),1,IF(AND(MIN(OFFSET(OFFSET(D856,0,$AJ$6),-$AJ$5,0):OFFSET(D856,0,$AJ$6))&gt;OFFSET(D856,1,$AJ$6)),-1,AJ856))</f>
        <v>1</v>
      </c>
      <c r="AK857" s="101">
        <f ca="1">IF(AND(MAX(OFFSET(U856,-$AK$5,0):U856)&lt;U857),1,IF(AND(MIN(OFFSET(U856,-$AK$5,0):U856)&gt;U857),-1,AK856))</f>
        <v>-1</v>
      </c>
      <c r="AL857" s="101">
        <f ca="1">IF(AND(MAX(OFFSET(AI856,-$AL$5,0):AI856)&lt;AI857),1,IF(AND(MIN(OFFSET(AI856,-$AL$5,0):AI856)&gt;AI857),-1,AL856))</f>
        <v>-1</v>
      </c>
      <c r="AM857" s="101">
        <f ca="1">IF(AND(MAX(OFFSET(V856,-$AM$5,0):V856)&lt;V857),1,IF(AND(MIN(OFFSET(V856,-$AM$5,0):V856)&gt;V857),-1,AM856))</f>
        <v>-1</v>
      </c>
      <c r="AN857" s="101">
        <f ca="1">IF(AND(MAX(OFFSET(AA856,-$AN$5,0):AA856)&lt;AA857),1,IF(AND(MIN(OFFSET(AA856,-$AN$5,0):AA856)&gt;AA857),-1,AN856))</f>
        <v>1</v>
      </c>
      <c r="AO857" s="101">
        <f ca="1">IF(AND(MAX(OFFSET(Y856,-$AP$5,0):Y856)&lt;Y857),1,IF(AND(MIN(OFFSET(Y856,-$AP$5,0):Y856)&gt;Y857),-1,AO856))</f>
        <v>-1</v>
      </c>
      <c r="AP857" s="101">
        <f ca="1">IF(AND(MAX(OFFSET(Z856,-$AP$5,0):Z856)&lt;Z857),1,IF(AND(MIN(OFFSET(Z856,-$AP$5,0):Z856)&gt;Z857),-1,AP856))</f>
        <v>-1</v>
      </c>
      <c r="AQ857" s="1">
        <v>4121</v>
      </c>
      <c r="AR857" s="1">
        <v>4158</v>
      </c>
      <c r="AS857" s="1">
        <v>4120</v>
      </c>
      <c r="AT857" s="1">
        <v>4137</v>
      </c>
      <c r="AU857" s="1">
        <v>4133</v>
      </c>
      <c r="AV857" s="1">
        <v>4149</v>
      </c>
      <c r="AW857" s="1">
        <v>4100</v>
      </c>
      <c r="AX857" s="1">
        <v>4144</v>
      </c>
      <c r="AY857">
        <f t="shared" si="42"/>
        <v>9</v>
      </c>
      <c r="AZ857">
        <f t="shared" si="43"/>
        <v>652</v>
      </c>
      <c r="BA857">
        <f t="shared" ca="1" si="49"/>
        <v>9</v>
      </c>
      <c r="BB857">
        <f t="shared" ca="1" si="44"/>
        <v>613</v>
      </c>
      <c r="BC857">
        <f t="shared" si="45"/>
        <v>12</v>
      </c>
      <c r="BD857">
        <f t="shared" si="46"/>
        <v>-206</v>
      </c>
      <c r="BE857">
        <f t="shared" ca="1" si="47"/>
        <v>12</v>
      </c>
      <c r="BF857">
        <f t="shared" ca="1" si="48"/>
        <v>-53</v>
      </c>
    </row>
    <row r="858" spans="1:58">
      <c r="A858" s="47">
        <v>2012</v>
      </c>
      <c r="B858" s="47">
        <v>3</v>
      </c>
      <c r="C858" s="98">
        <v>41079</v>
      </c>
      <c r="D858">
        <v>12758</v>
      </c>
      <c r="E858">
        <v>1350.2</v>
      </c>
      <c r="F858">
        <v>2613.5</v>
      </c>
      <c r="G858">
        <v>8693</v>
      </c>
      <c r="H858">
        <v>5555.9</v>
      </c>
      <c r="I858">
        <v>6357.9</v>
      </c>
      <c r="J858">
        <v>19361</v>
      </c>
      <c r="K858">
        <v>7965</v>
      </c>
      <c r="L858">
        <v>1619.5</v>
      </c>
      <c r="M858">
        <v>28.465</v>
      </c>
      <c r="N858">
        <v>1480.1</v>
      </c>
      <c r="O858">
        <v>84.41</v>
      </c>
      <c r="P858">
        <v>612.20000000000005</v>
      </c>
      <c r="Q858">
        <v>1435.3</v>
      </c>
      <c r="R858">
        <v>12837.33</v>
      </c>
      <c r="S858">
        <v>1357.98</v>
      </c>
      <c r="T858">
        <v>2929.76</v>
      </c>
      <c r="U858">
        <v>18.29</v>
      </c>
      <c r="V858">
        <v>1.62</v>
      </c>
      <c r="W858">
        <v>0.7</v>
      </c>
      <c r="X858">
        <v>1.2684899999999999</v>
      </c>
      <c r="Y858">
        <v>100.127</v>
      </c>
      <c r="Z858">
        <v>78.935000000000002</v>
      </c>
      <c r="AA858">
        <v>80.403999999999996</v>
      </c>
      <c r="AB858">
        <v>95.86</v>
      </c>
      <c r="AC858">
        <v>893</v>
      </c>
      <c r="AD858">
        <v>12307</v>
      </c>
      <c r="AE858">
        <v>-195187</v>
      </c>
      <c r="AF858">
        <v>100.81</v>
      </c>
      <c r="AG858">
        <v>143.76</v>
      </c>
      <c r="AH858">
        <v>0.7</v>
      </c>
      <c r="AI858">
        <v>1.62</v>
      </c>
      <c r="AJ858" s="101">
        <f ca="1">IF(AND(MAX(OFFSET(OFFSET(D857,0,$AJ$6),-$AJ$5,0):OFFSET(D857,0,$AJ$6))&lt;OFFSET(D857,1,$AJ$6)),1,IF(AND(MIN(OFFSET(OFFSET(D857,0,$AJ$6),-$AJ$5,0):OFFSET(D857,0,$AJ$6))&gt;OFFSET(D857,1,$AJ$6)),-1,AJ857))</f>
        <v>1</v>
      </c>
      <c r="AK858" s="101">
        <f ca="1">IF(AND(MAX(OFFSET(U857,-$AK$5,0):U857)&lt;U858),1,IF(AND(MIN(OFFSET(U857,-$AK$5,0):U857)&gt;U858),-1,AK857))</f>
        <v>-1</v>
      </c>
      <c r="AL858" s="101">
        <f ca="1">IF(AND(MAX(OFFSET(AI857,-$AL$5,0):AI857)&lt;AI858),1,IF(AND(MIN(OFFSET(AI857,-$AL$5,0):AI857)&gt;AI858),-1,AL857))</f>
        <v>-1</v>
      </c>
      <c r="AM858" s="101">
        <f ca="1">IF(AND(MAX(OFFSET(V857,-$AM$5,0):V857)&lt;V858),1,IF(AND(MIN(OFFSET(V857,-$AM$5,0):V857)&gt;V858),-1,AM857))</f>
        <v>-1</v>
      </c>
      <c r="AN858" s="101">
        <f ca="1">IF(AND(MAX(OFFSET(AA857,-$AN$5,0):AA857)&lt;AA858),1,IF(AND(MIN(OFFSET(AA857,-$AN$5,0):AA857)&gt;AA858),-1,AN857))</f>
        <v>1</v>
      </c>
      <c r="AO858" s="101">
        <f ca="1">IF(AND(MAX(OFFSET(Y857,-$AP$5,0):Y857)&lt;Y858),1,IF(AND(MIN(OFFSET(Y857,-$AP$5,0):Y857)&gt;Y858),-1,AO857))</f>
        <v>1</v>
      </c>
      <c r="AP858" s="101">
        <f ca="1">IF(AND(MAX(OFFSET(Z857,-$AP$5,0):Z857)&lt;Z858),1,IF(AND(MIN(OFFSET(Z857,-$AP$5,0):Z857)&gt;Z858),-1,AP857))</f>
        <v>-1</v>
      </c>
      <c r="AQ858" s="1">
        <v>4142</v>
      </c>
      <c r="AR858" s="1">
        <v>4149</v>
      </c>
      <c r="AS858" s="1">
        <v>4133</v>
      </c>
      <c r="AT858" s="1">
        <v>4144</v>
      </c>
      <c r="AU858" s="1">
        <v>4141</v>
      </c>
      <c r="AV858" s="1">
        <v>4148</v>
      </c>
      <c r="AW858" s="1">
        <v>4111</v>
      </c>
      <c r="AX858" s="1">
        <v>4124</v>
      </c>
      <c r="AY858">
        <f t="shared" si="42"/>
        <v>-15</v>
      </c>
      <c r="AZ858">
        <f t="shared" si="43"/>
        <v>637</v>
      </c>
      <c r="BA858">
        <f t="shared" ca="1" si="49"/>
        <v>-15</v>
      </c>
      <c r="BB858">
        <f t="shared" ca="1" si="44"/>
        <v>598</v>
      </c>
      <c r="BC858">
        <f t="shared" si="45"/>
        <v>-1</v>
      </c>
      <c r="BD858">
        <f t="shared" si="46"/>
        <v>-207</v>
      </c>
      <c r="BE858">
        <f t="shared" ca="1" si="47"/>
        <v>-1</v>
      </c>
      <c r="BF858">
        <f t="shared" ca="1" si="48"/>
        <v>-54</v>
      </c>
    </row>
    <row r="859" spans="1:58">
      <c r="A859" s="47">
        <v>2012</v>
      </c>
      <c r="B859" s="47">
        <v>4</v>
      </c>
      <c r="C859" s="98">
        <v>41080</v>
      </c>
      <c r="D859">
        <v>12763</v>
      </c>
      <c r="E859">
        <v>1350.7</v>
      </c>
      <c r="F859">
        <v>2619.3000000000002</v>
      </c>
      <c r="G859">
        <v>8784</v>
      </c>
      <c r="H859">
        <v>5583.1</v>
      </c>
      <c r="I859">
        <v>6389.7</v>
      </c>
      <c r="J859">
        <v>19564</v>
      </c>
      <c r="K859">
        <v>7947</v>
      </c>
      <c r="L859">
        <v>1606.4</v>
      </c>
      <c r="M859">
        <v>28.085999999999999</v>
      </c>
      <c r="N859">
        <v>1457</v>
      </c>
      <c r="O859">
        <v>81.08</v>
      </c>
      <c r="P859">
        <v>612.29999999999995</v>
      </c>
      <c r="Q859">
        <v>1444.5</v>
      </c>
      <c r="R859">
        <v>12824.39</v>
      </c>
      <c r="S859">
        <v>1355.69</v>
      </c>
      <c r="T859">
        <v>2930.45</v>
      </c>
      <c r="U859">
        <v>17.649999999999999</v>
      </c>
      <c r="V859">
        <v>1.64</v>
      </c>
      <c r="W859">
        <v>0.74</v>
      </c>
      <c r="X859">
        <v>1.2699800000000001</v>
      </c>
      <c r="Y859">
        <v>100.96</v>
      </c>
      <c r="Z859">
        <v>79.492000000000004</v>
      </c>
      <c r="AA859">
        <v>80.988</v>
      </c>
      <c r="AB859">
        <v>92.59</v>
      </c>
      <c r="AC859">
        <v>893</v>
      </c>
      <c r="AD859">
        <v>12307</v>
      </c>
      <c r="AE859">
        <v>-195187</v>
      </c>
      <c r="AF859">
        <v>100.74</v>
      </c>
      <c r="AG859">
        <v>143.82</v>
      </c>
      <c r="AH859">
        <v>0.74</v>
      </c>
      <c r="AI859">
        <v>1.64</v>
      </c>
      <c r="AJ859" s="101">
        <f ca="1">IF(AND(MAX(OFFSET(OFFSET(D858,0,$AJ$6),-$AJ$5,0):OFFSET(D858,0,$AJ$6))&lt;OFFSET(D858,1,$AJ$6)),1,IF(AND(MIN(OFFSET(OFFSET(D858,0,$AJ$6),-$AJ$5,0):OFFSET(D858,0,$AJ$6))&gt;OFFSET(D858,1,$AJ$6)),-1,AJ858))</f>
        <v>1</v>
      </c>
      <c r="AK859" s="101">
        <f ca="1">IF(AND(MAX(OFFSET(U858,-$AK$5,0):U858)&lt;U859),1,IF(AND(MIN(OFFSET(U858,-$AK$5,0):U858)&gt;U859),-1,AK858))</f>
        <v>-1</v>
      </c>
      <c r="AL859" s="101">
        <f ca="1">IF(AND(MAX(OFFSET(AI858,-$AL$5,0):AI858)&lt;AI859),1,IF(AND(MIN(OFFSET(AI858,-$AL$5,0):AI858)&gt;AI859),-1,AL858))</f>
        <v>-1</v>
      </c>
      <c r="AM859" s="101">
        <f ca="1">IF(AND(MAX(OFFSET(V858,-$AM$5,0):V858)&lt;V859),1,IF(AND(MIN(OFFSET(V858,-$AM$5,0):V858)&gt;V859),-1,AM858))</f>
        <v>-1</v>
      </c>
      <c r="AN859" s="101">
        <f ca="1">IF(AND(MAX(OFFSET(AA858,-$AN$5,0):AA858)&lt;AA859),1,IF(AND(MIN(OFFSET(AA858,-$AN$5,0):AA858)&gt;AA859),-1,AN858))</f>
        <v>1</v>
      </c>
      <c r="AO859" s="101">
        <f ca="1">IF(AND(MAX(OFFSET(Y858,-$AP$5,0):Y858)&lt;Y859),1,IF(AND(MIN(OFFSET(Y858,-$AP$5,0):Y858)&gt;Y859),-1,AO858))</f>
        <v>1</v>
      </c>
      <c r="AP859" s="101">
        <f ca="1">IF(AND(MAX(OFFSET(Z858,-$AP$5,0):Z858)&lt;Z859),1,IF(AND(MIN(OFFSET(Z858,-$AP$5,0):Z858)&gt;Z859),-1,AP858))</f>
        <v>-1</v>
      </c>
      <c r="AQ859" s="1">
        <v>4126</v>
      </c>
      <c r="AR859" s="1">
        <v>4128</v>
      </c>
      <c r="AS859" s="1">
        <v>4112</v>
      </c>
      <c r="AT859" s="1">
        <v>4118</v>
      </c>
      <c r="AU859" s="1">
        <v>4104</v>
      </c>
      <c r="AV859" s="1">
        <v>4155</v>
      </c>
      <c r="AW859" s="1">
        <v>4070</v>
      </c>
      <c r="AX859" s="1">
        <v>4116</v>
      </c>
      <c r="AY859">
        <f t="shared" si="42"/>
        <v>0</v>
      </c>
      <c r="AZ859">
        <f t="shared" si="43"/>
        <v>637</v>
      </c>
      <c r="BA859">
        <f t="shared" ca="1" si="49"/>
        <v>0</v>
      </c>
      <c r="BB859">
        <f t="shared" ca="1" si="44"/>
        <v>598</v>
      </c>
      <c r="BC859">
        <f t="shared" si="45"/>
        <v>-22</v>
      </c>
      <c r="BD859">
        <f t="shared" si="46"/>
        <v>-229</v>
      </c>
      <c r="BE859">
        <f t="shared" ca="1" si="47"/>
        <v>-22</v>
      </c>
      <c r="BF859">
        <f t="shared" ca="1" si="48"/>
        <v>-76</v>
      </c>
    </row>
    <row r="860" spans="1:58">
      <c r="A860" s="47">
        <v>2012</v>
      </c>
      <c r="B860" s="47">
        <v>5</v>
      </c>
      <c r="C860" s="98">
        <v>41081</v>
      </c>
      <c r="D860">
        <v>12512</v>
      </c>
      <c r="E860">
        <v>1319.9</v>
      </c>
      <c r="F860">
        <v>2554</v>
      </c>
      <c r="G860">
        <v>8745</v>
      </c>
      <c r="H860">
        <v>5491.4</v>
      </c>
      <c r="I860">
        <v>6270.9</v>
      </c>
      <c r="J860">
        <v>19267</v>
      </c>
      <c r="K860">
        <v>7812</v>
      </c>
      <c r="L860">
        <v>1566.1</v>
      </c>
      <c r="M860">
        <v>26.896999999999998</v>
      </c>
      <c r="N860">
        <v>1438.6</v>
      </c>
      <c r="O860">
        <v>78.349999999999994</v>
      </c>
      <c r="P860">
        <v>588.5</v>
      </c>
      <c r="Q860">
        <v>1440.9</v>
      </c>
      <c r="R860">
        <v>12573.57</v>
      </c>
      <c r="S860">
        <v>1325.51</v>
      </c>
      <c r="T860">
        <v>2859.09</v>
      </c>
      <c r="U860">
        <v>20.3</v>
      </c>
      <c r="V860">
        <v>1.62</v>
      </c>
      <c r="W860">
        <v>0.73</v>
      </c>
      <c r="X860">
        <v>1.2544599999999999</v>
      </c>
      <c r="Y860">
        <v>100.73</v>
      </c>
      <c r="Z860">
        <v>80.287000000000006</v>
      </c>
      <c r="AA860">
        <v>80.558000000000007</v>
      </c>
      <c r="AB860">
        <v>89.29</v>
      </c>
      <c r="AC860">
        <v>893</v>
      </c>
      <c r="AD860">
        <v>12307</v>
      </c>
      <c r="AE860">
        <v>-195187</v>
      </c>
      <c r="AF860">
        <v>100.77</v>
      </c>
      <c r="AG860">
        <v>143.82</v>
      </c>
      <c r="AH860">
        <v>0.72</v>
      </c>
      <c r="AI860">
        <v>1.61</v>
      </c>
      <c r="AJ860" s="101">
        <f ca="1">IF(AND(MAX(OFFSET(OFFSET(D859,0,$AJ$6),-$AJ$5,0):OFFSET(D859,0,$AJ$6))&lt;OFFSET(D859,1,$AJ$6)),1,IF(AND(MIN(OFFSET(OFFSET(D859,0,$AJ$6),-$AJ$5,0):OFFSET(D859,0,$AJ$6))&gt;OFFSET(D859,1,$AJ$6)),-1,AJ859))</f>
        <v>1</v>
      </c>
      <c r="AK860" s="101">
        <f ca="1">IF(AND(MAX(OFFSET(U859,-$AK$5,0):U859)&lt;U860),1,IF(AND(MIN(OFFSET(U859,-$AK$5,0):U859)&gt;U860),-1,AK859))</f>
        <v>1</v>
      </c>
      <c r="AL860" s="101">
        <f ca="1">IF(AND(MAX(OFFSET(AI859,-$AL$5,0):AI859)&lt;AI860),1,IF(AND(MIN(OFFSET(AI859,-$AL$5,0):AI859)&gt;AI860),-1,AL859))</f>
        <v>-1</v>
      </c>
      <c r="AM860" s="101">
        <f ca="1">IF(AND(MAX(OFFSET(V859,-$AM$5,0):V859)&lt;V860),1,IF(AND(MIN(OFFSET(V859,-$AM$5,0):V859)&gt;V860),-1,AM859))</f>
        <v>-1</v>
      </c>
      <c r="AN860" s="101">
        <f ca="1">IF(AND(MAX(OFFSET(AA859,-$AN$5,0):AA859)&lt;AA860),1,IF(AND(MIN(OFFSET(AA859,-$AN$5,0):AA859)&gt;AA860),-1,AN859))</f>
        <v>1</v>
      </c>
      <c r="AO860" s="101">
        <f ca="1">IF(AND(MAX(OFFSET(Y859,-$AP$5,0):Y859)&lt;Y860),1,IF(AND(MIN(OFFSET(Y859,-$AP$5,0):Y859)&gt;Y860),-1,AO859))</f>
        <v>1</v>
      </c>
      <c r="AP860" s="101">
        <f ca="1">IF(AND(MAX(OFFSET(Z859,-$AP$5,0):Z859)&lt;Z860),1,IF(AND(MIN(OFFSET(Z859,-$AP$5,0):Z859)&gt;Z860),-1,AP859))</f>
        <v>1</v>
      </c>
      <c r="AQ860" s="1">
        <v>4104</v>
      </c>
      <c r="AR860" s="1">
        <v>4115</v>
      </c>
      <c r="AS860" s="1">
        <v>4086</v>
      </c>
      <c r="AT860" s="1">
        <v>4105</v>
      </c>
      <c r="AU860" s="1">
        <v>4097</v>
      </c>
      <c r="AV860" s="1">
        <v>4123</v>
      </c>
      <c r="AW860" s="1">
        <v>4041</v>
      </c>
      <c r="AX860" s="1">
        <v>4054</v>
      </c>
      <c r="AY860">
        <f t="shared" si="42"/>
        <v>-55</v>
      </c>
      <c r="AZ860">
        <f t="shared" si="43"/>
        <v>582</v>
      </c>
      <c r="BA860">
        <f t="shared" ca="1" si="49"/>
        <v>-55</v>
      </c>
      <c r="BB860">
        <f t="shared" ca="1" si="44"/>
        <v>543</v>
      </c>
      <c r="BC860">
        <f t="shared" si="45"/>
        <v>-7</v>
      </c>
      <c r="BD860">
        <f t="shared" si="46"/>
        <v>-236</v>
      </c>
      <c r="BE860">
        <f t="shared" ca="1" si="47"/>
        <v>-7</v>
      </c>
      <c r="BF860">
        <f t="shared" ca="1" si="48"/>
        <v>-83</v>
      </c>
    </row>
    <row r="861" spans="1:58">
      <c r="A861" s="47">
        <v>2012</v>
      </c>
      <c r="B861" s="47">
        <v>6</v>
      </c>
      <c r="C861" s="98">
        <v>41082</v>
      </c>
      <c r="D861">
        <v>12576</v>
      </c>
      <c r="E861">
        <v>1328.4</v>
      </c>
      <c r="F861">
        <v>2577.6999999999998</v>
      </c>
      <c r="G861">
        <v>8820</v>
      </c>
      <c r="H861">
        <v>5480.7</v>
      </c>
      <c r="I861">
        <v>6292.4</v>
      </c>
      <c r="J861">
        <v>19029</v>
      </c>
      <c r="K861">
        <v>7812</v>
      </c>
      <c r="L861">
        <v>1572</v>
      </c>
      <c r="M861">
        <v>26.939</v>
      </c>
      <c r="N861">
        <v>1436.5</v>
      </c>
      <c r="O861">
        <v>80.16</v>
      </c>
      <c r="P861">
        <v>590.9</v>
      </c>
      <c r="Q861">
        <v>1441.8</v>
      </c>
      <c r="R861">
        <v>12640.86</v>
      </c>
      <c r="S861">
        <v>1335.02</v>
      </c>
      <c r="T861">
        <v>2892.42</v>
      </c>
      <c r="U861">
        <v>17.899999999999999</v>
      </c>
      <c r="V861">
        <v>1.67</v>
      </c>
      <c r="W861">
        <v>0.75</v>
      </c>
      <c r="X861">
        <v>1.25631</v>
      </c>
      <c r="Y861">
        <v>101.03400000000001</v>
      </c>
      <c r="Z861">
        <v>80.400000000000006</v>
      </c>
      <c r="AA861">
        <v>80.906999999999996</v>
      </c>
      <c r="AB861">
        <v>91.53</v>
      </c>
      <c r="AC861">
        <v>978</v>
      </c>
      <c r="AD861">
        <v>15137</v>
      </c>
      <c r="AE861">
        <v>-141066</v>
      </c>
      <c r="AF861">
        <v>100.69</v>
      </c>
      <c r="AG861">
        <v>143.63</v>
      </c>
      <c r="AH861">
        <v>0.75</v>
      </c>
      <c r="AI861">
        <v>1.67</v>
      </c>
      <c r="AJ861" s="101">
        <f ca="1">IF(AND(MAX(OFFSET(OFFSET(D860,0,$AJ$6),-$AJ$5,0):OFFSET(D860,0,$AJ$6))&lt;OFFSET(D860,1,$AJ$6)),1,IF(AND(MIN(OFFSET(OFFSET(D860,0,$AJ$6),-$AJ$5,0):OFFSET(D860,0,$AJ$6))&gt;OFFSET(D860,1,$AJ$6)),-1,AJ860))</f>
        <v>1</v>
      </c>
      <c r="AK861" s="101">
        <f ca="1">IF(AND(MAX(OFFSET(U860,-$AK$5,0):U860)&lt;U861),1,IF(AND(MIN(OFFSET(U860,-$AK$5,0):U860)&gt;U861),-1,AK860))</f>
        <v>1</v>
      </c>
      <c r="AL861" s="101">
        <f ca="1">IF(AND(MAX(OFFSET(AI860,-$AL$5,0):AI860)&lt;AI861),1,IF(AND(MIN(OFFSET(AI860,-$AL$5,0):AI860)&gt;AI861),-1,AL860))</f>
        <v>1</v>
      </c>
      <c r="AM861" s="101">
        <f ca="1">IF(AND(MAX(OFFSET(V860,-$AM$5,0):V860)&lt;V861),1,IF(AND(MIN(OFFSET(V860,-$AM$5,0):V860)&gt;V861),-1,AM860))</f>
        <v>-1</v>
      </c>
      <c r="AN861" s="101">
        <f ca="1">IF(AND(MAX(OFFSET(AA860,-$AN$5,0):AA860)&lt;AA861),1,IF(AND(MIN(OFFSET(AA860,-$AN$5,0):AA860)&gt;AA861),-1,AN860))</f>
        <v>1</v>
      </c>
      <c r="AO861" s="101">
        <f ca="1">IF(AND(MAX(OFFSET(Y860,-$AP$5,0):Y860)&lt;Y861),1,IF(AND(MIN(OFFSET(Y860,-$AP$5,0):Y860)&gt;Y861),-1,AO860))</f>
        <v>1</v>
      </c>
      <c r="AP861" s="101">
        <f ca="1">IF(AND(MAX(OFFSET(Z860,-$AP$5,0):Z860)&lt;Z861),1,IF(AND(MIN(OFFSET(Z860,-$AP$5,0):Z860)&gt;Z861),-1,AP860))</f>
        <v>1</v>
      </c>
      <c r="AQ861" s="1">
        <v>4042</v>
      </c>
      <c r="AR861" s="1">
        <v>4060</v>
      </c>
      <c r="AS861" s="1">
        <v>4031</v>
      </c>
      <c r="AT861" s="1">
        <v>4051</v>
      </c>
      <c r="AU861" s="1">
        <v>4049</v>
      </c>
      <c r="AV861" s="1">
        <v>4071</v>
      </c>
      <c r="AW861" s="1">
        <v>4038</v>
      </c>
      <c r="AX861" s="1">
        <v>4068</v>
      </c>
      <c r="AY861">
        <f t="shared" si="42"/>
        <v>25</v>
      </c>
      <c r="AZ861">
        <f t="shared" si="43"/>
        <v>607</v>
      </c>
      <c r="BA861">
        <f t="shared" ca="1" si="49"/>
        <v>25</v>
      </c>
      <c r="BB861">
        <f t="shared" ca="1" si="44"/>
        <v>568</v>
      </c>
      <c r="BC861">
        <f t="shared" si="45"/>
        <v>7</v>
      </c>
      <c r="BD861">
        <f t="shared" si="46"/>
        <v>-229</v>
      </c>
      <c r="BE861">
        <f t="shared" ca="1" si="47"/>
        <v>7</v>
      </c>
      <c r="BF861">
        <f t="shared" ca="1" si="48"/>
        <v>-76</v>
      </c>
    </row>
    <row r="862" spans="1:58">
      <c r="A862" s="47">
        <v>2012</v>
      </c>
      <c r="B862" s="47">
        <v>2</v>
      </c>
      <c r="C862" s="98">
        <v>41085</v>
      </c>
      <c r="D862">
        <v>12420</v>
      </c>
      <c r="E862">
        <v>1305.2</v>
      </c>
      <c r="F862">
        <v>2526</v>
      </c>
      <c r="G862">
        <v>8626</v>
      </c>
      <c r="H862">
        <v>5404.4</v>
      </c>
      <c r="I862">
        <v>6137.3</v>
      </c>
      <c r="J862">
        <v>18959</v>
      </c>
      <c r="K862">
        <v>7738</v>
      </c>
      <c r="L862">
        <v>1584.8</v>
      </c>
      <c r="M862">
        <v>27.545999999999999</v>
      </c>
      <c r="N862">
        <v>1440.4</v>
      </c>
      <c r="O862">
        <v>79.290000000000006</v>
      </c>
      <c r="P862">
        <v>630.4</v>
      </c>
      <c r="Q862">
        <v>1477.7</v>
      </c>
      <c r="R862">
        <v>12502.66</v>
      </c>
      <c r="S862">
        <v>1313.72</v>
      </c>
      <c r="T862">
        <v>2836.16</v>
      </c>
      <c r="U862">
        <v>20.12</v>
      </c>
      <c r="V862">
        <v>1.61</v>
      </c>
      <c r="W862">
        <v>0.71</v>
      </c>
      <c r="X862">
        <v>1.2503500000000001</v>
      </c>
      <c r="Y862">
        <v>99.557000000000002</v>
      </c>
      <c r="Z862">
        <v>79.626999999999995</v>
      </c>
      <c r="AA862">
        <v>79.652000000000001</v>
      </c>
      <c r="AB862">
        <v>91.41</v>
      </c>
      <c r="AC862">
        <v>978</v>
      </c>
      <c r="AD862">
        <v>15137</v>
      </c>
      <c r="AE862">
        <v>-141066</v>
      </c>
      <c r="AF862">
        <v>100.68</v>
      </c>
      <c r="AG862">
        <v>143.63</v>
      </c>
      <c r="AH862">
        <v>0.7</v>
      </c>
      <c r="AI862">
        <v>1.6</v>
      </c>
      <c r="AJ862" s="101">
        <f ca="1">IF(AND(MAX(OFFSET(OFFSET(D861,0,$AJ$6),-$AJ$5,0):OFFSET(D861,0,$AJ$6))&lt;OFFSET(D861,1,$AJ$6)),1,IF(AND(MIN(OFFSET(OFFSET(D861,0,$AJ$6),-$AJ$5,0):OFFSET(D861,0,$AJ$6))&gt;OFFSET(D861,1,$AJ$6)),-1,AJ861))</f>
        <v>1</v>
      </c>
      <c r="AK862" s="101">
        <f ca="1">IF(AND(MAX(OFFSET(U861,-$AK$5,0):U861)&lt;U862),1,IF(AND(MIN(OFFSET(U861,-$AK$5,0):U861)&gt;U862),-1,AK861))</f>
        <v>1</v>
      </c>
      <c r="AL862" s="101">
        <f ca="1">IF(AND(MAX(OFFSET(AI861,-$AL$5,0):AI861)&lt;AI862),1,IF(AND(MIN(OFFSET(AI861,-$AL$5,0):AI861)&gt;AI862),-1,AL861))</f>
        <v>1</v>
      </c>
      <c r="AM862" s="101">
        <f ca="1">IF(AND(MAX(OFFSET(V861,-$AM$5,0):V861)&lt;V862),1,IF(AND(MIN(OFFSET(V861,-$AM$5,0):V861)&gt;V862),-1,AM861))</f>
        <v>-1</v>
      </c>
      <c r="AN862" s="101">
        <f ca="1">IF(AND(MAX(OFFSET(AA861,-$AN$5,0):AA861)&lt;AA862),1,IF(AND(MIN(OFFSET(AA861,-$AN$5,0):AA861)&gt;AA862),-1,AN861))</f>
        <v>1</v>
      </c>
      <c r="AO862" s="101">
        <f ca="1">IF(AND(MAX(OFFSET(Y861,-$AP$5,0):Y861)&lt;Y862),1,IF(AND(MIN(OFFSET(Y861,-$AP$5,0):Y861)&gt;Y862),-1,AO861))</f>
        <v>1</v>
      </c>
      <c r="AP862" s="101">
        <f ca="1">IF(AND(MAX(OFFSET(Z861,-$AP$5,0):Z861)&lt;Z862),1,IF(AND(MIN(OFFSET(Z861,-$AP$5,0):Z861)&gt;Z862),-1,AP861))</f>
        <v>1</v>
      </c>
      <c r="AQ862" s="1">
        <v>4074</v>
      </c>
      <c r="AR862" s="1">
        <v>4088</v>
      </c>
      <c r="AS862" s="1">
        <v>4054</v>
      </c>
      <c r="AT862" s="1">
        <v>4058</v>
      </c>
      <c r="AU862" s="1">
        <v>4046</v>
      </c>
      <c r="AV862" s="1">
        <v>4070</v>
      </c>
      <c r="AW862" s="1">
        <v>4026</v>
      </c>
      <c r="AX862" s="1">
        <v>4064</v>
      </c>
      <c r="AY862">
        <f t="shared" si="42"/>
        <v>23</v>
      </c>
      <c r="AZ862">
        <f t="shared" si="43"/>
        <v>630</v>
      </c>
      <c r="BA862">
        <f t="shared" ca="1" si="49"/>
        <v>23</v>
      </c>
      <c r="BB862">
        <f t="shared" ca="1" si="44"/>
        <v>591</v>
      </c>
      <c r="BC862">
        <f t="shared" si="45"/>
        <v>-28</v>
      </c>
      <c r="BD862">
        <f t="shared" si="46"/>
        <v>-257</v>
      </c>
      <c r="BE862">
        <f t="shared" ca="1" si="47"/>
        <v>-28</v>
      </c>
      <c r="BF862">
        <f t="shared" ca="1" si="48"/>
        <v>-104</v>
      </c>
    </row>
    <row r="863" spans="1:58">
      <c r="A863" s="47">
        <v>2012</v>
      </c>
      <c r="B863" s="47">
        <v>3</v>
      </c>
      <c r="C863" s="98">
        <v>41086</v>
      </c>
      <c r="D863">
        <v>12470</v>
      </c>
      <c r="E863">
        <v>1314.2</v>
      </c>
      <c r="F863">
        <v>2547.1</v>
      </c>
      <c r="G863">
        <v>8678</v>
      </c>
      <c r="H863">
        <v>5420.8</v>
      </c>
      <c r="I863">
        <v>6165.2</v>
      </c>
      <c r="J863">
        <v>19029</v>
      </c>
      <c r="K863">
        <v>7737</v>
      </c>
      <c r="L863">
        <v>1573.3</v>
      </c>
      <c r="M863">
        <v>27.11</v>
      </c>
      <c r="N863">
        <v>1426.3</v>
      </c>
      <c r="O863">
        <v>79.36</v>
      </c>
      <c r="P863">
        <v>615.6</v>
      </c>
      <c r="Q863">
        <v>1413.3</v>
      </c>
      <c r="R863">
        <v>12534.67</v>
      </c>
      <c r="S863">
        <v>1319.99</v>
      </c>
      <c r="T863">
        <v>2854.06</v>
      </c>
      <c r="U863">
        <v>19.53</v>
      </c>
      <c r="V863">
        <v>1.63</v>
      </c>
      <c r="W863">
        <v>0.72</v>
      </c>
      <c r="X863">
        <v>1.2494499999999999</v>
      </c>
      <c r="Y863">
        <v>99.302000000000007</v>
      </c>
      <c r="Z863">
        <v>79.463999999999999</v>
      </c>
      <c r="AA863">
        <v>79.962999999999994</v>
      </c>
      <c r="AB863">
        <v>93.02</v>
      </c>
      <c r="AC863">
        <v>978</v>
      </c>
      <c r="AD863">
        <v>15137</v>
      </c>
      <c r="AE863">
        <v>-141066</v>
      </c>
      <c r="AF863">
        <v>100.75</v>
      </c>
      <c r="AG863">
        <v>143.63</v>
      </c>
      <c r="AH863">
        <v>0.72</v>
      </c>
      <c r="AI863">
        <v>1.62</v>
      </c>
      <c r="AJ863" s="101">
        <f ca="1">IF(AND(MAX(OFFSET(OFFSET(D862,0,$AJ$6),-$AJ$5,0):OFFSET(D862,0,$AJ$6))&lt;OFFSET(D862,1,$AJ$6)),1,IF(AND(MIN(OFFSET(OFFSET(D862,0,$AJ$6),-$AJ$5,0):OFFSET(D862,0,$AJ$6))&gt;OFFSET(D862,1,$AJ$6)),-1,AJ862))</f>
        <v>1</v>
      </c>
      <c r="AK863" s="101">
        <f ca="1">IF(AND(MAX(OFFSET(U862,-$AK$5,0):U862)&lt;U863),1,IF(AND(MIN(OFFSET(U862,-$AK$5,0):U862)&gt;U863),-1,AK862))</f>
        <v>1</v>
      </c>
      <c r="AL863" s="101">
        <f ca="1">IF(AND(MAX(OFFSET(AI862,-$AL$5,0):AI862)&lt;AI863),1,IF(AND(MIN(OFFSET(AI862,-$AL$5,0):AI862)&gt;AI863),-1,AL862))</f>
        <v>1</v>
      </c>
      <c r="AM863" s="101">
        <f ca="1">IF(AND(MAX(OFFSET(V862,-$AM$5,0):V862)&lt;V863),1,IF(AND(MIN(OFFSET(V862,-$AM$5,0):V862)&gt;V863),-1,AM862))</f>
        <v>-1</v>
      </c>
      <c r="AN863" s="101">
        <f ca="1">IF(AND(MAX(OFFSET(AA862,-$AN$5,0):AA862)&lt;AA863),1,IF(AND(MIN(OFFSET(AA862,-$AN$5,0):AA862)&gt;AA863),-1,AN862))</f>
        <v>1</v>
      </c>
      <c r="AO863" s="101">
        <f ca="1">IF(AND(MAX(OFFSET(Y862,-$AP$5,0):Y862)&lt;Y863),1,IF(AND(MIN(OFFSET(Y862,-$AP$5,0):Y862)&gt;Y863),-1,AO862))</f>
        <v>1</v>
      </c>
      <c r="AP863" s="101">
        <f ca="1">IF(AND(MAX(OFFSET(Z862,-$AP$5,0):Z862)&lt;Z863),1,IF(AND(MIN(OFFSET(Z862,-$AP$5,0):Z862)&gt;Z863),-1,AP862))</f>
        <v>1</v>
      </c>
      <c r="AQ863" s="1">
        <v>4069</v>
      </c>
      <c r="AR863" s="1">
        <v>4075</v>
      </c>
      <c r="AS863" s="1">
        <v>4050</v>
      </c>
      <c r="AT863" s="1">
        <v>4065</v>
      </c>
      <c r="AU863" s="1">
        <v>4046</v>
      </c>
      <c r="AV863" s="1">
        <v>4070</v>
      </c>
      <c r="AW863" s="1">
        <v>4026</v>
      </c>
      <c r="AX863" s="1">
        <v>4064</v>
      </c>
      <c r="AY863">
        <f t="shared" si="42"/>
        <v>-23</v>
      </c>
      <c r="AZ863">
        <f t="shared" si="43"/>
        <v>607</v>
      </c>
      <c r="BA863">
        <f t="shared" ca="1" si="49"/>
        <v>-23</v>
      </c>
      <c r="BB863">
        <f t="shared" ca="1" si="44"/>
        <v>568</v>
      </c>
      <c r="BC863">
        <f t="shared" si="45"/>
        <v>-23</v>
      </c>
      <c r="BD863">
        <f t="shared" si="46"/>
        <v>-280</v>
      </c>
      <c r="BE863">
        <f t="shared" ca="1" si="47"/>
        <v>-23</v>
      </c>
      <c r="BF863">
        <f t="shared" ca="1" si="48"/>
        <v>-127</v>
      </c>
    </row>
    <row r="864" spans="1:58">
      <c r="A864" s="47">
        <v>464</v>
      </c>
      <c r="B864" s="47">
        <v>4</v>
      </c>
      <c r="C864" s="98">
        <v>41087</v>
      </c>
      <c r="D864">
        <v>12554</v>
      </c>
      <c r="E864">
        <v>1325.8</v>
      </c>
      <c r="F864">
        <v>2558.9</v>
      </c>
      <c r="G864">
        <v>8779</v>
      </c>
      <c r="H864">
        <v>5484.7</v>
      </c>
      <c r="I864">
        <v>6232.6</v>
      </c>
      <c r="J864">
        <v>19158</v>
      </c>
      <c r="K864">
        <v>7707</v>
      </c>
      <c r="L864">
        <v>1574.8</v>
      </c>
      <c r="M864">
        <v>26.925999999999998</v>
      </c>
      <c r="N864">
        <v>1410.4</v>
      </c>
      <c r="O864">
        <v>80.400000000000006</v>
      </c>
      <c r="P864">
        <v>631.20000000000005</v>
      </c>
      <c r="Q864">
        <v>1419.1</v>
      </c>
      <c r="R864">
        <v>12627.01</v>
      </c>
      <c r="S864">
        <v>1331.85</v>
      </c>
      <c r="T864">
        <v>2875.32</v>
      </c>
      <c r="U864">
        <v>19.73</v>
      </c>
      <c r="V864">
        <v>1.62</v>
      </c>
      <c r="W864">
        <v>0.72</v>
      </c>
      <c r="X864">
        <v>1.2467600000000001</v>
      </c>
      <c r="Y864">
        <v>99.33</v>
      </c>
      <c r="Z864">
        <v>79.677000000000007</v>
      </c>
      <c r="AA864">
        <v>80.293000000000006</v>
      </c>
      <c r="AB864">
        <v>93.52</v>
      </c>
      <c r="AC864">
        <v>981</v>
      </c>
      <c r="AD864">
        <v>15137</v>
      </c>
      <c r="AE864">
        <v>-141066</v>
      </c>
      <c r="AF864">
        <v>100.88</v>
      </c>
      <c r="AG864">
        <v>143.63</v>
      </c>
      <c r="AH864">
        <v>0.71</v>
      </c>
      <c r="AI864">
        <v>1.62</v>
      </c>
      <c r="AJ864" s="101">
        <f ca="1">IF(AND(MAX(OFFSET(OFFSET(D863,0,$AJ$6),-$AJ$5,0):OFFSET(D863,0,$AJ$6))&lt;OFFSET(D863,1,$AJ$6)),1,IF(AND(MIN(OFFSET(OFFSET(D863,0,$AJ$6),-$AJ$5,0):OFFSET(D863,0,$AJ$6))&gt;OFFSET(D863,1,$AJ$6)),-1,AJ863))</f>
        <v>1</v>
      </c>
      <c r="AK864" s="101">
        <f ca="1">IF(AND(MAX(OFFSET(U863,-$AK$5,0):U863)&lt;U864),1,IF(AND(MIN(OFFSET(U863,-$AK$5,0):U863)&gt;U864),-1,AK863))</f>
        <v>1</v>
      </c>
      <c r="AL864" s="101">
        <f ca="1">IF(AND(MAX(OFFSET(AI863,-$AL$5,0):AI863)&lt;AI864),1,IF(AND(MIN(OFFSET(AI863,-$AL$5,0):AI863)&gt;AI864),-1,AL863))</f>
        <v>1</v>
      </c>
      <c r="AM864" s="101">
        <f ca="1">IF(AND(MAX(OFFSET(V863,-$AM$5,0):V863)&lt;V864),1,IF(AND(MIN(OFFSET(V863,-$AM$5,0):V863)&gt;V864),-1,AM863))</f>
        <v>-1</v>
      </c>
      <c r="AN864" s="101">
        <f ca="1">IF(AND(MAX(OFFSET(AA863,-$AN$5,0):AA863)&lt;AA864),1,IF(AND(MIN(OFFSET(AA863,-$AN$5,0):AA863)&gt;AA864),-1,AN863))</f>
        <v>1</v>
      </c>
      <c r="AO864" s="101">
        <f ca="1">IF(AND(MAX(OFFSET(Y863,-$AP$5,0):Y863)&lt;Y864),1,IF(AND(MIN(OFFSET(Y863,-$AP$5,0):Y863)&gt;Y864),-1,AO863))</f>
        <v>1</v>
      </c>
      <c r="AP864" s="101">
        <f ca="1">IF(AND(MAX(OFFSET(Z863,-$AP$5,0):Z863)&lt;Z864),1,IF(AND(MIN(OFFSET(Z863,-$AP$5,0):Z863)&gt;Z864),-1,AP863))</f>
        <v>1</v>
      </c>
      <c r="AQ864" s="1">
        <v>4023</v>
      </c>
      <c r="AR864" s="1">
        <v>4028</v>
      </c>
      <c r="AS864" s="1">
        <v>4016</v>
      </c>
      <c r="AT864" s="1">
        <v>4020</v>
      </c>
      <c r="AU864" s="1">
        <v>4031</v>
      </c>
      <c r="AV864" s="1">
        <v>4063</v>
      </c>
      <c r="AW864" s="1">
        <v>4009</v>
      </c>
      <c r="AX864" s="1">
        <v>4042</v>
      </c>
      <c r="AY864">
        <f t="shared" si="42"/>
        <v>10</v>
      </c>
      <c r="AZ864">
        <f t="shared" si="43"/>
        <v>617</v>
      </c>
      <c r="BA864">
        <f t="shared" ca="1" si="49"/>
        <v>10</v>
      </c>
      <c r="BB864">
        <f t="shared" ca="1" si="44"/>
        <v>578</v>
      </c>
      <c r="BC864">
        <f t="shared" si="45"/>
        <v>8</v>
      </c>
      <c r="BD864">
        <f t="shared" si="46"/>
        <v>-272</v>
      </c>
      <c r="BE864">
        <f t="shared" ca="1" si="47"/>
        <v>8</v>
      </c>
      <c r="BF864">
        <f t="shared" ca="1" si="48"/>
        <v>-119</v>
      </c>
    </row>
    <row r="865" spans="1:58">
      <c r="A865" s="47">
        <v>2012</v>
      </c>
      <c r="B865" s="47">
        <v>5</v>
      </c>
      <c r="C865" s="98">
        <v>41088</v>
      </c>
      <c r="D865">
        <v>12535</v>
      </c>
      <c r="E865">
        <v>1322.8</v>
      </c>
      <c r="F865">
        <v>2531.1</v>
      </c>
      <c r="G865">
        <v>8848</v>
      </c>
      <c r="H865">
        <v>5446.6</v>
      </c>
      <c r="I865">
        <v>6183.3</v>
      </c>
      <c r="J865">
        <v>18997</v>
      </c>
      <c r="K865">
        <v>7630</v>
      </c>
      <c r="L865">
        <v>1555.4</v>
      </c>
      <c r="M865">
        <v>26.404</v>
      </c>
      <c r="N865">
        <v>1391.1</v>
      </c>
      <c r="O865">
        <v>78.45</v>
      </c>
      <c r="P865">
        <v>631.5</v>
      </c>
      <c r="Q865">
        <v>1409.5</v>
      </c>
      <c r="R865">
        <v>12602.26</v>
      </c>
      <c r="S865">
        <v>1329.04</v>
      </c>
      <c r="T865">
        <v>2849.49</v>
      </c>
      <c r="U865">
        <v>19.940000000000001</v>
      </c>
      <c r="V865">
        <v>1.58</v>
      </c>
      <c r="W865">
        <v>0.69</v>
      </c>
      <c r="X865">
        <v>1.2444999999999999</v>
      </c>
      <c r="Y865">
        <v>98.84</v>
      </c>
      <c r="Z865">
        <v>79.424000000000007</v>
      </c>
      <c r="AA865">
        <v>79.734999999999999</v>
      </c>
      <c r="AB865">
        <v>91.92</v>
      </c>
      <c r="AC865">
        <v>988</v>
      </c>
      <c r="AD865">
        <v>15137</v>
      </c>
      <c r="AE865">
        <v>-141066</v>
      </c>
      <c r="AF865">
        <v>100.83</v>
      </c>
      <c r="AG865">
        <v>143.63</v>
      </c>
      <c r="AH865">
        <v>0.69</v>
      </c>
      <c r="AI865">
        <v>1.57</v>
      </c>
      <c r="AJ865" s="101">
        <f ca="1">IF(AND(MAX(OFFSET(OFFSET(D864,0,$AJ$6),-$AJ$5,0):OFFSET(D864,0,$AJ$6))&lt;OFFSET(D864,1,$AJ$6)),1,IF(AND(MIN(OFFSET(OFFSET(D864,0,$AJ$6),-$AJ$5,0):OFFSET(D864,0,$AJ$6))&gt;OFFSET(D864,1,$AJ$6)),-1,AJ864))</f>
        <v>1</v>
      </c>
      <c r="AK865" s="101">
        <f ca="1">IF(AND(MAX(OFFSET(U864,-$AK$5,0):U864)&lt;U865),1,IF(AND(MIN(OFFSET(U864,-$AK$5,0):U864)&gt;U865),-1,AK864))</f>
        <v>1</v>
      </c>
      <c r="AL865" s="101">
        <f ca="1">IF(AND(MAX(OFFSET(AI864,-$AL$5,0):AI864)&lt;AI865),1,IF(AND(MIN(OFFSET(AI864,-$AL$5,0):AI864)&gt;AI865),-1,AL864))</f>
        <v>-1</v>
      </c>
      <c r="AM865" s="101">
        <f ca="1">IF(AND(MAX(OFFSET(V864,-$AM$5,0):V864)&lt;V865),1,IF(AND(MIN(OFFSET(V864,-$AM$5,0):V864)&gt;V865),-1,AM864))</f>
        <v>-1</v>
      </c>
      <c r="AN865" s="101">
        <f ca="1">IF(AND(MAX(OFFSET(AA864,-$AN$5,0):AA864)&lt;AA865),1,IF(AND(MIN(OFFSET(AA864,-$AN$5,0):AA864)&gt;AA865),-1,AN864))</f>
        <v>1</v>
      </c>
      <c r="AO865" s="101">
        <f ca="1">IF(AND(MAX(OFFSET(Y864,-$AP$5,0):Y864)&lt;Y865),1,IF(AND(MIN(OFFSET(Y864,-$AP$5,0):Y864)&gt;Y865),-1,AO864))</f>
        <v>-1</v>
      </c>
      <c r="AP865" s="101">
        <f ca="1">IF(AND(MAX(OFFSET(Z864,-$AP$5,0):Z864)&lt;Z865),1,IF(AND(MIN(OFFSET(Z864,-$AP$5,0):Z864)&gt;Z865),-1,AP864))</f>
        <v>1</v>
      </c>
      <c r="AQ865" s="1">
        <v>4041</v>
      </c>
      <c r="AR865" s="1">
        <v>4044</v>
      </c>
      <c r="AS865" s="1">
        <v>4027</v>
      </c>
      <c r="AT865" s="1">
        <v>4035</v>
      </c>
      <c r="AU865" s="1">
        <v>4019</v>
      </c>
      <c r="AV865" s="1">
        <v>4024</v>
      </c>
      <c r="AW865" s="1">
        <v>3961</v>
      </c>
      <c r="AX865" s="1">
        <v>3973</v>
      </c>
      <c r="AY865">
        <f t="shared" si="42"/>
        <v>-50</v>
      </c>
      <c r="AZ865">
        <f t="shared" si="43"/>
        <v>567</v>
      </c>
      <c r="BA865">
        <f t="shared" ca="1" si="49"/>
        <v>-50</v>
      </c>
      <c r="BB865">
        <f t="shared" ca="1" si="44"/>
        <v>528</v>
      </c>
      <c r="BC865">
        <f t="shared" si="45"/>
        <v>-22</v>
      </c>
      <c r="BD865">
        <f t="shared" si="46"/>
        <v>-294</v>
      </c>
      <c r="BE865">
        <f t="shared" ca="1" si="47"/>
        <v>-22</v>
      </c>
      <c r="BF865">
        <f t="shared" ca="1" si="48"/>
        <v>-141</v>
      </c>
    </row>
    <row r="866" spans="1:58">
      <c r="A866" s="47">
        <v>2012</v>
      </c>
      <c r="B866" s="47">
        <v>6</v>
      </c>
      <c r="C866" s="98">
        <v>41089</v>
      </c>
      <c r="D866">
        <v>12816</v>
      </c>
      <c r="E866">
        <v>1358</v>
      </c>
      <c r="F866">
        <v>2612.1999999999998</v>
      </c>
      <c r="G866">
        <v>9102</v>
      </c>
      <c r="H866">
        <v>5541.2</v>
      </c>
      <c r="I866">
        <v>6430.1</v>
      </c>
      <c r="J866">
        <v>19446</v>
      </c>
      <c r="K866">
        <v>7732</v>
      </c>
      <c r="L866">
        <v>1598.1</v>
      </c>
      <c r="M866">
        <v>27.469000000000001</v>
      </c>
      <c r="N866">
        <v>1447.8</v>
      </c>
      <c r="O866">
        <v>84.81</v>
      </c>
      <c r="P866">
        <v>636.20000000000005</v>
      </c>
      <c r="Q866">
        <v>1428.1</v>
      </c>
      <c r="R866">
        <v>12880.09</v>
      </c>
      <c r="S866">
        <v>1362.16</v>
      </c>
      <c r="T866">
        <v>2935.05</v>
      </c>
      <c r="U866">
        <v>17.34</v>
      </c>
      <c r="V866">
        <v>1.66</v>
      </c>
      <c r="W866">
        <v>0.73</v>
      </c>
      <c r="X866">
        <v>1.2656499999999999</v>
      </c>
      <c r="Y866">
        <v>101.193</v>
      </c>
      <c r="Z866">
        <v>79.933000000000007</v>
      </c>
      <c r="AA866">
        <v>81.825999999999993</v>
      </c>
      <c r="AB866">
        <v>97.56</v>
      </c>
      <c r="AC866">
        <v>994</v>
      </c>
      <c r="AD866">
        <v>4542</v>
      </c>
      <c r="AE866">
        <v>-159880</v>
      </c>
      <c r="AF866">
        <v>100.62</v>
      </c>
      <c r="AG866">
        <v>143.65</v>
      </c>
      <c r="AH866">
        <v>0.72</v>
      </c>
      <c r="AI866">
        <v>1.65</v>
      </c>
      <c r="AJ866" s="101">
        <f ca="1">IF(AND(MAX(OFFSET(OFFSET(D865,0,$AJ$6),-$AJ$5,0):OFFSET(D865,0,$AJ$6))&lt;OFFSET(D865,1,$AJ$6)),1,IF(AND(MIN(OFFSET(OFFSET(D865,0,$AJ$6),-$AJ$5,0):OFFSET(D865,0,$AJ$6))&gt;OFFSET(D865,1,$AJ$6)),-1,AJ865))</f>
        <v>1</v>
      </c>
      <c r="AK866" s="101">
        <f ca="1">IF(AND(MAX(OFFSET(U865,-$AK$5,0):U865)&lt;U866),1,IF(AND(MIN(OFFSET(U865,-$AK$5,0):U865)&gt;U866),-1,AK865))</f>
        <v>-1</v>
      </c>
      <c r="AL866" s="101">
        <f ca="1">IF(AND(MAX(OFFSET(AI865,-$AL$5,0):AI865)&lt;AI866),1,IF(AND(MIN(OFFSET(AI865,-$AL$5,0):AI865)&gt;AI866),-1,AL865))</f>
        <v>-1</v>
      </c>
      <c r="AM866" s="101">
        <f ca="1">IF(AND(MAX(OFFSET(V865,-$AM$5,0):V865)&lt;V866),1,IF(AND(MIN(OFFSET(V865,-$AM$5,0):V865)&gt;V866),-1,AM865))</f>
        <v>-1</v>
      </c>
      <c r="AN866" s="101">
        <f ca="1">IF(AND(MAX(OFFSET(AA865,-$AN$5,0):AA865)&lt;AA866),1,IF(AND(MIN(OFFSET(AA865,-$AN$5,0):AA865)&gt;AA866),-1,AN865))</f>
        <v>1</v>
      </c>
      <c r="AO866" s="101">
        <f ca="1">IF(AND(MAX(OFFSET(Y865,-$AP$5,0):Y865)&lt;Y866),1,IF(AND(MIN(OFFSET(Y865,-$AP$5,0):Y865)&gt;Y866),-1,AO865))</f>
        <v>1</v>
      </c>
      <c r="AP866" s="101">
        <f ca="1">IF(AND(MAX(OFFSET(Z865,-$AP$5,0):Z865)&lt;Z866),1,IF(AND(MIN(OFFSET(Z865,-$AP$5,0):Z865)&gt;Z866),-1,AP865))</f>
        <v>1</v>
      </c>
      <c r="AQ866" s="1">
        <v>3969</v>
      </c>
      <c r="AR866" s="1">
        <v>4022</v>
      </c>
      <c r="AS866" s="1">
        <v>3962</v>
      </c>
      <c r="AT866" s="1">
        <v>4011</v>
      </c>
      <c r="AU866" s="1">
        <v>4026</v>
      </c>
      <c r="AV866" s="1">
        <v>4133</v>
      </c>
      <c r="AW866" s="1">
        <v>4012</v>
      </c>
      <c r="AX866" s="1">
        <v>4115</v>
      </c>
      <c r="AY866">
        <f t="shared" si="42"/>
        <v>87</v>
      </c>
      <c r="AZ866">
        <f t="shared" si="43"/>
        <v>654</v>
      </c>
      <c r="BA866">
        <f t="shared" ca="1" si="49"/>
        <v>87</v>
      </c>
      <c r="BB866">
        <f t="shared" ca="1" si="44"/>
        <v>615</v>
      </c>
      <c r="BC866">
        <f t="shared" si="45"/>
        <v>57</v>
      </c>
      <c r="BD866">
        <f t="shared" si="46"/>
        <v>-237</v>
      </c>
      <c r="BE866">
        <f t="shared" ca="1" si="47"/>
        <v>57</v>
      </c>
      <c r="BF866">
        <f t="shared" ca="1" si="48"/>
        <v>-84</v>
      </c>
    </row>
    <row r="867" spans="1:58">
      <c r="A867" s="47">
        <v>2012</v>
      </c>
      <c r="B867" s="47">
        <v>2</v>
      </c>
      <c r="C867" s="98">
        <v>41092</v>
      </c>
      <c r="D867">
        <v>12783</v>
      </c>
      <c r="E867">
        <v>1358.6</v>
      </c>
      <c r="F867">
        <v>2617.1999999999998</v>
      </c>
      <c r="G867">
        <v>9037</v>
      </c>
      <c r="H867">
        <v>5609.4</v>
      </c>
      <c r="I867">
        <v>6524</v>
      </c>
      <c r="J867">
        <v>19446</v>
      </c>
      <c r="K867">
        <v>7719</v>
      </c>
      <c r="L867">
        <v>1598.2</v>
      </c>
      <c r="M867">
        <v>27.521999999999998</v>
      </c>
      <c r="N867">
        <v>1452.7</v>
      </c>
      <c r="O867">
        <v>83.67</v>
      </c>
      <c r="P867">
        <v>655.7</v>
      </c>
      <c r="Q867">
        <v>1437.6</v>
      </c>
      <c r="R867">
        <v>12871.39</v>
      </c>
      <c r="S867">
        <v>1365.51</v>
      </c>
      <c r="T867">
        <v>2951.23</v>
      </c>
      <c r="U867">
        <v>16.95</v>
      </c>
      <c r="V867">
        <v>1.58</v>
      </c>
      <c r="W867">
        <v>0.67</v>
      </c>
      <c r="X867">
        <v>1.2583899999999999</v>
      </c>
      <c r="Y867">
        <v>100.056</v>
      </c>
      <c r="Z867">
        <v>79.512</v>
      </c>
      <c r="AA867">
        <v>81.554000000000002</v>
      </c>
      <c r="AB867">
        <v>97.33</v>
      </c>
      <c r="AC867">
        <v>1004</v>
      </c>
      <c r="AD867">
        <v>4542</v>
      </c>
      <c r="AE867">
        <v>-159880</v>
      </c>
      <c r="AF867">
        <v>100.7</v>
      </c>
      <c r="AG867">
        <v>143.82</v>
      </c>
      <c r="AH867">
        <v>0.66</v>
      </c>
      <c r="AI867">
        <v>1.58</v>
      </c>
      <c r="AJ867" s="101">
        <f ca="1">IF(AND(MAX(OFFSET(OFFSET(D866,0,$AJ$6),-$AJ$5,0):OFFSET(D866,0,$AJ$6))&lt;OFFSET(D866,1,$AJ$6)),1,IF(AND(MIN(OFFSET(OFFSET(D866,0,$AJ$6),-$AJ$5,0):OFFSET(D866,0,$AJ$6))&gt;OFFSET(D866,1,$AJ$6)),-1,AJ866))</f>
        <v>1</v>
      </c>
      <c r="AK867" s="101">
        <f ca="1">IF(AND(MAX(OFFSET(U866,-$AK$5,0):U866)&lt;U867),1,IF(AND(MIN(OFFSET(U866,-$AK$5,0):U866)&gt;U867),-1,AK866))</f>
        <v>-1</v>
      </c>
      <c r="AL867" s="101">
        <f ca="1">IF(AND(MAX(OFFSET(AI866,-$AL$5,0):AI866)&lt;AI867),1,IF(AND(MIN(OFFSET(AI866,-$AL$5,0):AI866)&gt;AI867),-1,AL866))</f>
        <v>-1</v>
      </c>
      <c r="AM867" s="101">
        <f ca="1">IF(AND(MAX(OFFSET(V866,-$AM$5,0):V866)&lt;V867),1,IF(AND(MIN(OFFSET(V866,-$AM$5,0):V866)&gt;V867),-1,AM866))</f>
        <v>-1</v>
      </c>
      <c r="AN867" s="101">
        <f ca="1">IF(AND(MAX(OFFSET(AA866,-$AN$5,0):AA866)&lt;AA867),1,IF(AND(MIN(OFFSET(AA866,-$AN$5,0):AA866)&gt;AA867),-1,AN866))</f>
        <v>1</v>
      </c>
      <c r="AO867" s="101">
        <f ca="1">IF(AND(MAX(OFFSET(Y866,-$AP$5,0):Y866)&lt;Y867),1,IF(AND(MIN(OFFSET(Y866,-$AP$5,0):Y866)&gt;Y867),-1,AO866))</f>
        <v>1</v>
      </c>
      <c r="AP867" s="101">
        <f ca="1">IF(AND(MAX(OFFSET(Z866,-$AP$5,0):Z866)&lt;Z867),1,IF(AND(MIN(OFFSET(Z866,-$AP$5,0):Z866)&gt;Z867),-1,AP866))</f>
        <v>1</v>
      </c>
      <c r="AQ867" s="1">
        <v>4113</v>
      </c>
      <c r="AR867" s="1">
        <v>4113</v>
      </c>
      <c r="AS867" s="1">
        <v>4076</v>
      </c>
      <c r="AT867" s="1">
        <v>4078</v>
      </c>
      <c r="AU867" s="1">
        <v>4085</v>
      </c>
      <c r="AV867" s="1">
        <v>4099</v>
      </c>
      <c r="AW867" s="1">
        <v>4072</v>
      </c>
      <c r="AX867" s="1">
        <v>4090</v>
      </c>
      <c r="AY867">
        <f t="shared" si="42"/>
        <v>-3</v>
      </c>
      <c r="AZ867">
        <f t="shared" si="43"/>
        <v>651</v>
      </c>
      <c r="BA867">
        <f t="shared" ca="1" si="49"/>
        <v>-3</v>
      </c>
      <c r="BB867">
        <f t="shared" ca="1" si="44"/>
        <v>612</v>
      </c>
      <c r="BC867">
        <f t="shared" si="45"/>
        <v>-28</v>
      </c>
      <c r="BD867">
        <f t="shared" si="46"/>
        <v>-265</v>
      </c>
      <c r="BE867">
        <f t="shared" ca="1" si="47"/>
        <v>-28</v>
      </c>
      <c r="BF867">
        <f t="shared" ca="1" si="48"/>
        <v>-112</v>
      </c>
    </row>
    <row r="868" spans="1:58">
      <c r="A868" s="47">
        <v>2012</v>
      </c>
      <c r="B868" s="47">
        <v>3</v>
      </c>
      <c r="C868" s="98">
        <v>41093</v>
      </c>
      <c r="D868">
        <v>12869</v>
      </c>
      <c r="E868">
        <v>1368.4</v>
      </c>
      <c r="F868">
        <v>2640.9</v>
      </c>
      <c r="G868">
        <v>9144</v>
      </c>
      <c r="H868">
        <v>5652</v>
      </c>
      <c r="I868">
        <v>6584.8</v>
      </c>
      <c r="J868">
        <v>19752</v>
      </c>
      <c r="K868">
        <v>7765</v>
      </c>
      <c r="L868">
        <v>1616.8</v>
      </c>
      <c r="M868">
        <v>28.25</v>
      </c>
      <c r="N868">
        <v>1488.1</v>
      </c>
      <c r="O868">
        <v>87.54</v>
      </c>
      <c r="P868">
        <v>673.5</v>
      </c>
      <c r="Q868">
        <v>1471.6</v>
      </c>
      <c r="R868">
        <v>12943.82</v>
      </c>
      <c r="S868">
        <v>1374.02</v>
      </c>
      <c r="T868">
        <v>2976.08</v>
      </c>
      <c r="U868">
        <v>16.66</v>
      </c>
      <c r="V868">
        <v>1.63</v>
      </c>
      <c r="W868">
        <v>0.7</v>
      </c>
      <c r="X868">
        <v>1.26068</v>
      </c>
      <c r="Y868">
        <v>100.63</v>
      </c>
      <c r="Z868">
        <v>79.822000000000003</v>
      </c>
      <c r="AA868">
        <v>82.052999999999997</v>
      </c>
      <c r="AB868">
        <v>100.75</v>
      </c>
      <c r="AC868">
        <v>1013</v>
      </c>
      <c r="AD868">
        <v>4542</v>
      </c>
      <c r="AE868">
        <v>-159880</v>
      </c>
      <c r="AF868">
        <v>100.8</v>
      </c>
      <c r="AG868">
        <v>143.83000000000001</v>
      </c>
      <c r="AH868">
        <v>0.69</v>
      </c>
      <c r="AI868">
        <v>1.63</v>
      </c>
      <c r="AJ868" s="101">
        <f ca="1">IF(AND(MAX(OFFSET(OFFSET(D867,0,$AJ$6),-$AJ$5,0):OFFSET(D867,0,$AJ$6))&lt;OFFSET(D867,1,$AJ$6)),1,IF(AND(MIN(OFFSET(OFFSET(D867,0,$AJ$6),-$AJ$5,0):OFFSET(D867,0,$AJ$6))&gt;OFFSET(D867,1,$AJ$6)),-1,AJ867))</f>
        <v>1</v>
      </c>
      <c r="AK868" s="101">
        <f ca="1">IF(AND(MAX(OFFSET(U867,-$AK$5,0):U867)&lt;U868),1,IF(AND(MIN(OFFSET(U867,-$AK$5,0):U867)&gt;U868),-1,AK867))</f>
        <v>-1</v>
      </c>
      <c r="AL868" s="101">
        <f ca="1">IF(AND(MAX(OFFSET(AI867,-$AL$5,0):AI867)&lt;AI868),1,IF(AND(MIN(OFFSET(AI867,-$AL$5,0):AI867)&gt;AI868),-1,AL867))</f>
        <v>-1</v>
      </c>
      <c r="AM868" s="101">
        <f ca="1">IF(AND(MAX(OFFSET(V867,-$AM$5,0):V867)&lt;V868),1,IF(AND(MIN(OFFSET(V867,-$AM$5,0):V867)&gt;V868),-1,AM867))</f>
        <v>-1</v>
      </c>
      <c r="AN868" s="101">
        <f ca="1">IF(AND(MAX(OFFSET(AA867,-$AN$5,0):AA867)&lt;AA868),1,IF(AND(MIN(OFFSET(AA867,-$AN$5,0):AA867)&gt;AA868),-1,AN867))</f>
        <v>1</v>
      </c>
      <c r="AO868" s="101">
        <f ca="1">IF(AND(MAX(OFFSET(Y867,-$AP$5,0):Y867)&lt;Y868),1,IF(AND(MIN(OFFSET(Y867,-$AP$5,0):Y867)&gt;Y868),-1,AO867))</f>
        <v>1</v>
      </c>
      <c r="AP868" s="101">
        <f ca="1">IF(AND(MAX(OFFSET(Z867,-$AP$5,0):Z867)&lt;Z868),1,IF(AND(MIN(OFFSET(Z867,-$AP$5,0):Z867)&gt;Z868),-1,AP867))</f>
        <v>1</v>
      </c>
      <c r="AQ868" s="1">
        <v>4082</v>
      </c>
      <c r="AR868" s="1">
        <v>4129</v>
      </c>
      <c r="AS868" s="1">
        <v>4081</v>
      </c>
      <c r="AT868" s="1">
        <v>4123</v>
      </c>
      <c r="AU868" s="1">
        <v>4132</v>
      </c>
      <c r="AV868" s="1">
        <v>4175</v>
      </c>
      <c r="AW868" s="1">
        <v>4127</v>
      </c>
      <c r="AX868" s="1">
        <v>4166</v>
      </c>
      <c r="AY868">
        <f t="shared" si="42"/>
        <v>34</v>
      </c>
      <c r="AZ868">
        <f t="shared" si="43"/>
        <v>685</v>
      </c>
      <c r="BA868">
        <f t="shared" ca="1" si="49"/>
        <v>34</v>
      </c>
      <c r="BB868">
        <f t="shared" ca="1" si="44"/>
        <v>646</v>
      </c>
      <c r="BC868">
        <f t="shared" si="45"/>
        <v>50</v>
      </c>
      <c r="BD868">
        <f t="shared" si="46"/>
        <v>-215</v>
      </c>
      <c r="BE868">
        <f t="shared" ca="1" si="47"/>
        <v>50</v>
      </c>
      <c r="BF868">
        <f t="shared" ca="1" si="48"/>
        <v>-62</v>
      </c>
    </row>
    <row r="869" spans="1:58">
      <c r="A869" s="47">
        <v>2012</v>
      </c>
      <c r="B869" s="47">
        <v>4</v>
      </c>
      <c r="C869" s="98">
        <v>41094</v>
      </c>
      <c r="D869">
        <v>12855</v>
      </c>
      <c r="E869">
        <v>1367.5</v>
      </c>
      <c r="F869">
        <v>2641.4</v>
      </c>
      <c r="G869">
        <v>9083</v>
      </c>
      <c r="H869">
        <v>5652.7</v>
      </c>
      <c r="I869">
        <v>6569.6</v>
      </c>
      <c r="J869">
        <v>19745</v>
      </c>
      <c r="K869">
        <v>7739</v>
      </c>
      <c r="L869">
        <v>1614.8</v>
      </c>
      <c r="M869">
        <v>28.126999999999999</v>
      </c>
      <c r="N869">
        <v>1478.5</v>
      </c>
      <c r="O869">
        <v>87.04</v>
      </c>
      <c r="P869">
        <v>673.5</v>
      </c>
      <c r="Q869">
        <v>1471.6</v>
      </c>
      <c r="R869">
        <v>12943.82</v>
      </c>
      <c r="S869">
        <v>1374.02</v>
      </c>
      <c r="T869">
        <v>2976.08</v>
      </c>
      <c r="U869">
        <v>16.66</v>
      </c>
      <c r="V869">
        <v>1.63</v>
      </c>
      <c r="W869">
        <v>0.7</v>
      </c>
      <c r="X869">
        <v>1.2533399999999999</v>
      </c>
      <c r="Y869">
        <v>100.057</v>
      </c>
      <c r="Z869">
        <v>79.831000000000003</v>
      </c>
      <c r="AA869">
        <v>82.055000000000007</v>
      </c>
      <c r="AB869">
        <v>99.77</v>
      </c>
      <c r="AC869">
        <v>1013</v>
      </c>
      <c r="AD869">
        <v>4542</v>
      </c>
      <c r="AE869">
        <v>-159880</v>
      </c>
      <c r="AF869">
        <v>99.82</v>
      </c>
      <c r="AG869">
        <v>143.82</v>
      </c>
      <c r="AH869">
        <v>0.69</v>
      </c>
      <c r="AI869">
        <v>1.63</v>
      </c>
      <c r="AJ869" s="101">
        <f ca="1">IF(AND(MAX(OFFSET(OFFSET(D868,0,$AJ$6),-$AJ$5,0):OFFSET(D868,0,$AJ$6))&lt;OFFSET(D868,1,$AJ$6)),1,IF(AND(MIN(OFFSET(OFFSET(D868,0,$AJ$6),-$AJ$5,0):OFFSET(D868,0,$AJ$6))&gt;OFFSET(D868,1,$AJ$6)),-1,AJ868))</f>
        <v>-1</v>
      </c>
      <c r="AK869" s="101">
        <f ca="1">IF(AND(MAX(OFFSET(U868,-$AK$5,0):U868)&lt;U869),1,IF(AND(MIN(OFFSET(U868,-$AK$5,0):U868)&gt;U869),-1,AK868))</f>
        <v>-1</v>
      </c>
      <c r="AL869" s="101">
        <f ca="1">IF(AND(MAX(OFFSET(AI868,-$AL$5,0):AI868)&lt;AI869),1,IF(AND(MIN(OFFSET(AI868,-$AL$5,0):AI868)&gt;AI869),-1,AL868))</f>
        <v>-1</v>
      </c>
      <c r="AM869" s="101">
        <f ca="1">IF(AND(MAX(OFFSET(V868,-$AM$5,0):V868)&lt;V869),1,IF(AND(MIN(OFFSET(V868,-$AM$5,0):V868)&gt;V869),-1,AM868))</f>
        <v>-1</v>
      </c>
      <c r="AN869" s="101">
        <f ca="1">IF(AND(MAX(OFFSET(AA868,-$AN$5,0):AA868)&lt;AA869),1,IF(AND(MIN(OFFSET(AA868,-$AN$5,0):AA868)&gt;AA869),-1,AN868))</f>
        <v>1</v>
      </c>
      <c r="AO869" s="101">
        <f ca="1">IF(AND(MAX(OFFSET(Y868,-$AP$5,0):Y868)&lt;Y869),1,IF(AND(MIN(OFFSET(Y868,-$AP$5,0):Y868)&gt;Y869),-1,AO868))</f>
        <v>1</v>
      </c>
      <c r="AP869" s="101">
        <f ca="1">IF(AND(MAX(OFFSET(Z868,-$AP$5,0):Z868)&lt;Z869),1,IF(AND(MIN(OFFSET(Z868,-$AP$5,0):Z868)&gt;Z869),-1,AP868))</f>
        <v>1</v>
      </c>
      <c r="AQ869" s="1">
        <v>4166</v>
      </c>
      <c r="AR869" s="1">
        <v>4166</v>
      </c>
      <c r="AS869" s="1">
        <v>4142</v>
      </c>
      <c r="AT869" s="1">
        <v>4157</v>
      </c>
      <c r="AU869" s="1">
        <v>4147</v>
      </c>
      <c r="AV869" s="1">
        <v>4162</v>
      </c>
      <c r="AW869" s="1">
        <v>4146</v>
      </c>
      <c r="AX869" s="1">
        <v>4154</v>
      </c>
      <c r="AY869">
        <f t="shared" si="42"/>
        <v>12</v>
      </c>
      <c r="AZ869">
        <f t="shared" si="43"/>
        <v>697</v>
      </c>
      <c r="BA869">
        <f t="shared" ca="1" si="49"/>
        <v>12</v>
      </c>
      <c r="BB869">
        <f t="shared" ca="1" si="44"/>
        <v>658</v>
      </c>
      <c r="BC869">
        <f t="shared" si="45"/>
        <v>-19</v>
      </c>
      <c r="BD869">
        <f t="shared" si="46"/>
        <v>-234</v>
      </c>
      <c r="BE869">
        <f t="shared" ca="1" si="47"/>
        <v>-19</v>
      </c>
      <c r="BF869">
        <f t="shared" ca="1" si="48"/>
        <v>-81</v>
      </c>
    </row>
    <row r="870" spans="1:58">
      <c r="A870" s="47">
        <v>2012</v>
      </c>
      <c r="B870" s="47">
        <v>5</v>
      </c>
      <c r="C870" s="98">
        <v>41095</v>
      </c>
      <c r="D870">
        <v>12819</v>
      </c>
      <c r="E870">
        <v>1360.6</v>
      </c>
      <c r="F870">
        <v>2640.3</v>
      </c>
      <c r="G870">
        <v>9061</v>
      </c>
      <c r="H870">
        <v>5651.5</v>
      </c>
      <c r="I870">
        <v>6524.7</v>
      </c>
      <c r="J870">
        <v>19881</v>
      </c>
      <c r="K870">
        <v>7704</v>
      </c>
      <c r="L870">
        <v>1603.1</v>
      </c>
      <c r="M870">
        <v>27.681000000000001</v>
      </c>
      <c r="N870">
        <v>1474.1</v>
      </c>
      <c r="O870">
        <v>86.87</v>
      </c>
      <c r="P870">
        <v>702.6</v>
      </c>
      <c r="Q870">
        <v>1521.6</v>
      </c>
      <c r="R870">
        <v>12896.67</v>
      </c>
      <c r="S870">
        <v>1367.58</v>
      </c>
      <c r="T870">
        <v>2976.12</v>
      </c>
      <c r="U870">
        <v>17.510000000000002</v>
      </c>
      <c r="V870">
        <v>1.6</v>
      </c>
      <c r="W870">
        <v>0.67</v>
      </c>
      <c r="X870">
        <v>1.2390099999999999</v>
      </c>
      <c r="Y870">
        <v>98.989000000000004</v>
      </c>
      <c r="Z870">
        <v>79.887</v>
      </c>
      <c r="AA870">
        <v>82.174000000000007</v>
      </c>
      <c r="AB870">
        <v>100.51</v>
      </c>
      <c r="AC870">
        <v>1013</v>
      </c>
      <c r="AD870">
        <v>4542</v>
      </c>
      <c r="AE870">
        <v>-159880</v>
      </c>
      <c r="AF870">
        <v>99.94</v>
      </c>
      <c r="AG870">
        <v>143.94999999999999</v>
      </c>
      <c r="AH870">
        <v>0.67</v>
      </c>
      <c r="AI870">
        <v>1.59</v>
      </c>
      <c r="AJ870" s="101">
        <f ca="1">IF(AND(MAX(OFFSET(OFFSET(D869,0,$AJ$6),-$AJ$5,0):OFFSET(D869,0,$AJ$6))&lt;OFFSET(D869,1,$AJ$6)),1,IF(AND(MIN(OFFSET(OFFSET(D869,0,$AJ$6),-$AJ$5,0):OFFSET(D869,0,$AJ$6))&gt;OFFSET(D869,1,$AJ$6)),-1,AJ869))</f>
        <v>-1</v>
      </c>
      <c r="AK870" s="101">
        <f ca="1">IF(AND(MAX(OFFSET(U869,-$AK$5,0):U869)&lt;U870),1,IF(AND(MIN(OFFSET(U869,-$AK$5,0):U869)&gt;U870),-1,AK869))</f>
        <v>1</v>
      </c>
      <c r="AL870" s="101">
        <f ca="1">IF(AND(MAX(OFFSET(AI869,-$AL$5,0):AI869)&lt;AI870),1,IF(AND(MIN(OFFSET(AI869,-$AL$5,0):AI869)&gt;AI870),-1,AL869))</f>
        <v>-1</v>
      </c>
      <c r="AM870" s="101">
        <f ca="1">IF(AND(MAX(OFFSET(V869,-$AM$5,0):V869)&lt;V870),1,IF(AND(MIN(OFFSET(V869,-$AM$5,0):V869)&gt;V870),-1,AM869))</f>
        <v>-1</v>
      </c>
      <c r="AN870" s="101">
        <f ca="1">IF(AND(MAX(OFFSET(AA869,-$AN$5,0):AA869)&lt;AA870),1,IF(AND(MIN(OFFSET(AA869,-$AN$5,0):AA869)&gt;AA870),-1,AN869))</f>
        <v>1</v>
      </c>
      <c r="AO870" s="101">
        <f ca="1">IF(AND(MAX(OFFSET(Y869,-$AP$5,0):Y869)&lt;Y870),1,IF(AND(MIN(OFFSET(Y869,-$AP$5,0):Y869)&gt;Y870),-1,AO869))</f>
        <v>1</v>
      </c>
      <c r="AP870" s="101">
        <f ca="1">IF(AND(MAX(OFFSET(Z869,-$AP$5,0):Z869)&lt;Z870),1,IF(AND(MIN(OFFSET(Z869,-$AP$5,0):Z869)&gt;Z870),-1,AP869))</f>
        <v>1</v>
      </c>
      <c r="AQ870" s="1">
        <v>4159</v>
      </c>
      <c r="AR870" s="1">
        <v>4174</v>
      </c>
      <c r="AS870" s="1">
        <v>4145</v>
      </c>
      <c r="AT870" s="1">
        <v>4148</v>
      </c>
      <c r="AU870" s="1">
        <v>4148</v>
      </c>
      <c r="AV870" s="1">
        <v>4168</v>
      </c>
      <c r="AW870" s="1">
        <v>4115</v>
      </c>
      <c r="AX870" s="1">
        <v>4140</v>
      </c>
      <c r="AY870">
        <f t="shared" si="42"/>
        <v>-14</v>
      </c>
      <c r="AZ870">
        <f t="shared" si="43"/>
        <v>683</v>
      </c>
      <c r="BA870" t="str">
        <f t="shared" ca="1" si="49"/>
        <v/>
      </c>
      <c r="BB870">
        <f t="shared" ca="1" si="44"/>
        <v>658</v>
      </c>
      <c r="BC870">
        <f t="shared" si="45"/>
        <v>-11</v>
      </c>
      <c r="BD870">
        <f t="shared" si="46"/>
        <v>-245</v>
      </c>
      <c r="BE870" t="str">
        <f t="shared" ca="1" si="47"/>
        <v/>
      </c>
      <c r="BF870">
        <f t="shared" ca="1" si="48"/>
        <v>-81</v>
      </c>
    </row>
    <row r="871" spans="1:58">
      <c r="A871" s="47">
        <v>2012</v>
      </c>
      <c r="B871" s="47">
        <v>6</v>
      </c>
      <c r="C871" s="98">
        <v>41096</v>
      </c>
      <c r="D871">
        <v>12720</v>
      </c>
      <c r="E871">
        <v>1351.3</v>
      </c>
      <c r="F871">
        <v>2608.5</v>
      </c>
      <c r="G871">
        <v>8993</v>
      </c>
      <c r="H871">
        <v>5618.2</v>
      </c>
      <c r="I871">
        <v>6430.4</v>
      </c>
      <c r="J871">
        <v>19817</v>
      </c>
      <c r="K871">
        <v>7765</v>
      </c>
      <c r="L871">
        <v>1583.2</v>
      </c>
      <c r="M871">
        <v>27.105</v>
      </c>
      <c r="N871">
        <v>1442.3</v>
      </c>
      <c r="O871">
        <v>84.19</v>
      </c>
      <c r="P871">
        <v>692.3</v>
      </c>
      <c r="Q871">
        <v>1509.9</v>
      </c>
      <c r="R871">
        <v>12772.47</v>
      </c>
      <c r="S871">
        <v>1354.68</v>
      </c>
      <c r="T871">
        <v>2937.33</v>
      </c>
      <c r="U871">
        <v>17.16</v>
      </c>
      <c r="V871">
        <v>1.54</v>
      </c>
      <c r="W871">
        <v>0.64</v>
      </c>
      <c r="X871">
        <v>1.2289600000000001</v>
      </c>
      <c r="Y871">
        <v>97.846000000000004</v>
      </c>
      <c r="Z871">
        <v>79.617999999999995</v>
      </c>
      <c r="AA871">
        <v>81.353999999999999</v>
      </c>
      <c r="AB871">
        <v>97.92</v>
      </c>
      <c r="AC871">
        <v>1013</v>
      </c>
      <c r="AD871">
        <v>4542</v>
      </c>
      <c r="AE871">
        <v>-159880</v>
      </c>
      <c r="AF871">
        <v>100.05</v>
      </c>
      <c r="AG871">
        <v>144.08000000000001</v>
      </c>
      <c r="AH871">
        <v>0.64</v>
      </c>
      <c r="AI871">
        <v>1.54</v>
      </c>
      <c r="AJ871" s="101">
        <f ca="1">IF(AND(MAX(OFFSET(OFFSET(D870,0,$AJ$6),-$AJ$5,0):OFFSET(D870,0,$AJ$6))&lt;OFFSET(D870,1,$AJ$6)),1,IF(AND(MIN(OFFSET(OFFSET(D870,0,$AJ$6),-$AJ$5,0):OFFSET(D870,0,$AJ$6))&gt;OFFSET(D870,1,$AJ$6)),-1,AJ870))</f>
        <v>-1</v>
      </c>
      <c r="AK871" s="101">
        <f ca="1">IF(AND(MAX(OFFSET(U870,-$AK$5,0):U870)&lt;U871),1,IF(AND(MIN(OFFSET(U870,-$AK$5,0):U870)&gt;U871),-1,AK870))</f>
        <v>1</v>
      </c>
      <c r="AL871" s="101">
        <f ca="1">IF(AND(MAX(OFFSET(AI870,-$AL$5,0):AI870)&lt;AI871),1,IF(AND(MIN(OFFSET(AI870,-$AL$5,0):AI870)&gt;AI871),-1,AL870))</f>
        <v>-1</v>
      </c>
      <c r="AM871" s="101">
        <f ca="1">IF(AND(MAX(OFFSET(V870,-$AM$5,0):V870)&lt;V871),1,IF(AND(MIN(OFFSET(V870,-$AM$5,0):V870)&gt;V871),-1,AM870))</f>
        <v>-1</v>
      </c>
      <c r="AN871" s="101">
        <f ca="1">IF(AND(MAX(OFFSET(AA870,-$AN$5,0):AA870)&lt;AA871),1,IF(AND(MIN(OFFSET(AA870,-$AN$5,0):AA870)&gt;AA871),-1,AN870))</f>
        <v>1</v>
      </c>
      <c r="AO871" s="101">
        <f ca="1">IF(AND(MAX(OFFSET(Y870,-$AP$5,0):Y870)&lt;Y871),1,IF(AND(MIN(OFFSET(Y870,-$AP$5,0):Y870)&gt;Y871),-1,AO870))</f>
        <v>-1</v>
      </c>
      <c r="AP871" s="101">
        <f ca="1">IF(AND(MAX(OFFSET(Z870,-$AP$5,0):Z870)&lt;Z871),1,IF(AND(MIN(OFFSET(Z870,-$AP$5,0):Z870)&gt;Z871),-1,AP870))</f>
        <v>1</v>
      </c>
      <c r="AQ871" s="1">
        <v>4134</v>
      </c>
      <c r="AR871" s="1">
        <v>4141</v>
      </c>
      <c r="AS871" s="1">
        <v>4121</v>
      </c>
      <c r="AT871" s="1">
        <v>4123</v>
      </c>
      <c r="AU871" s="1">
        <v>4123</v>
      </c>
      <c r="AV871" s="1">
        <v>4135</v>
      </c>
      <c r="AW871" s="1">
        <v>4046</v>
      </c>
      <c r="AX871" s="1">
        <v>4056</v>
      </c>
      <c r="AY871">
        <f t="shared" si="42"/>
        <v>-78</v>
      </c>
      <c r="AZ871">
        <f t="shared" si="43"/>
        <v>605</v>
      </c>
      <c r="BA871" t="str">
        <f t="shared" ca="1" si="49"/>
        <v/>
      </c>
      <c r="BB871">
        <f t="shared" ca="1" si="44"/>
        <v>658</v>
      </c>
      <c r="BC871">
        <f t="shared" si="45"/>
        <v>-11</v>
      </c>
      <c r="BD871">
        <f t="shared" si="46"/>
        <v>-256</v>
      </c>
      <c r="BE871" t="str">
        <f t="shared" ca="1" si="47"/>
        <v/>
      </c>
      <c r="BF871">
        <f t="shared" ca="1" si="48"/>
        <v>-81</v>
      </c>
    </row>
    <row r="872" spans="1:58">
      <c r="A872" s="47">
        <v>2012</v>
      </c>
      <c r="B872" s="47">
        <v>2</v>
      </c>
      <c r="C872" s="98">
        <v>41099</v>
      </c>
      <c r="D872">
        <v>12682</v>
      </c>
      <c r="E872">
        <v>1348</v>
      </c>
      <c r="F872">
        <v>2606.8000000000002</v>
      </c>
      <c r="G872">
        <v>8913</v>
      </c>
      <c r="H872">
        <v>5597.6</v>
      </c>
      <c r="I872">
        <v>6408.1</v>
      </c>
      <c r="J872">
        <v>19431</v>
      </c>
      <c r="K872">
        <v>7632</v>
      </c>
      <c r="L872">
        <v>1587.5</v>
      </c>
      <c r="M872">
        <v>27.344999999999999</v>
      </c>
      <c r="N872">
        <v>1443.8</v>
      </c>
      <c r="O872">
        <v>85.68</v>
      </c>
      <c r="P872">
        <v>731.5</v>
      </c>
      <c r="Q872">
        <v>1552.4</v>
      </c>
      <c r="R872">
        <v>12736.29</v>
      </c>
      <c r="S872">
        <v>1352.46</v>
      </c>
      <c r="T872">
        <v>2931.77</v>
      </c>
      <c r="U872">
        <v>18.12</v>
      </c>
      <c r="V872">
        <v>1.51</v>
      </c>
      <c r="W872">
        <v>0.62</v>
      </c>
      <c r="X872">
        <v>1.2315499999999999</v>
      </c>
      <c r="Y872">
        <v>98.007999999999996</v>
      </c>
      <c r="Z872">
        <v>79.573999999999998</v>
      </c>
      <c r="AA872">
        <v>81.171999999999997</v>
      </c>
      <c r="AB872">
        <v>99.74</v>
      </c>
      <c r="AC872">
        <v>1013</v>
      </c>
      <c r="AD872">
        <v>4175</v>
      </c>
      <c r="AE872">
        <v>-146177</v>
      </c>
      <c r="AF872">
        <v>100.08</v>
      </c>
      <c r="AG872">
        <v>144.08000000000001</v>
      </c>
      <c r="AH872">
        <v>0.62</v>
      </c>
      <c r="AI872">
        <v>1.51</v>
      </c>
      <c r="AJ872" s="101">
        <f ca="1">IF(AND(MAX(OFFSET(OFFSET(D871,0,$AJ$6),-$AJ$5,0):OFFSET(D871,0,$AJ$6))&lt;OFFSET(D871,1,$AJ$6)),1,IF(AND(MIN(OFFSET(OFFSET(D871,0,$AJ$6),-$AJ$5,0):OFFSET(D871,0,$AJ$6))&gt;OFFSET(D871,1,$AJ$6)),-1,AJ871))</f>
        <v>-1</v>
      </c>
      <c r="AK872" s="101">
        <f ca="1">IF(AND(MAX(OFFSET(U871,-$AK$5,0):U871)&lt;U872),1,IF(AND(MIN(OFFSET(U871,-$AK$5,0):U871)&gt;U872),-1,AK871))</f>
        <v>1</v>
      </c>
      <c r="AL872" s="101">
        <f ca="1">IF(AND(MAX(OFFSET(AI871,-$AL$5,0):AI871)&lt;AI872),1,IF(AND(MIN(OFFSET(AI871,-$AL$5,0):AI871)&gt;AI872),-1,AL871))</f>
        <v>-1</v>
      </c>
      <c r="AM872" s="101">
        <f ca="1">IF(AND(MAX(OFFSET(V871,-$AM$5,0):V871)&lt;V872),1,IF(AND(MIN(OFFSET(V871,-$AM$5,0):V871)&gt;V872),-1,AM871))</f>
        <v>-1</v>
      </c>
      <c r="AN872" s="101">
        <f ca="1">IF(AND(MAX(OFFSET(AA871,-$AN$5,0):AA871)&lt;AA872),1,IF(AND(MIN(OFFSET(AA871,-$AN$5,0):AA871)&gt;AA872),-1,AN871))</f>
        <v>-1</v>
      </c>
      <c r="AO872" s="101">
        <f ca="1">IF(AND(MAX(OFFSET(Y871,-$AP$5,0):Y871)&lt;Y872),1,IF(AND(MIN(OFFSET(Y871,-$AP$5,0):Y871)&gt;Y872),-1,AO871))</f>
        <v>-1</v>
      </c>
      <c r="AP872" s="101">
        <f ca="1">IF(AND(MAX(OFFSET(Z871,-$AP$5,0):Z871)&lt;Z872),1,IF(AND(MIN(OFFSET(Z871,-$AP$5,0):Z871)&gt;Z872),-1,AP871))</f>
        <v>1</v>
      </c>
      <c r="AQ872" s="1">
        <v>4045</v>
      </c>
      <c r="AR872" s="1">
        <v>4066</v>
      </c>
      <c r="AS872" s="1">
        <v>4041</v>
      </c>
      <c r="AT872" s="1">
        <v>4061</v>
      </c>
      <c r="AU872" s="1">
        <v>4059</v>
      </c>
      <c r="AV872" s="1">
        <v>4087</v>
      </c>
      <c r="AW872" s="1">
        <v>4053</v>
      </c>
      <c r="AX872" s="1">
        <v>4081</v>
      </c>
      <c r="AY872">
        <f t="shared" si="42"/>
        <v>11</v>
      </c>
      <c r="AZ872">
        <f t="shared" si="43"/>
        <v>616</v>
      </c>
      <c r="BA872" t="str">
        <f t="shared" ca="1" si="49"/>
        <v/>
      </c>
      <c r="BB872">
        <f t="shared" ca="1" si="44"/>
        <v>658</v>
      </c>
      <c r="BC872">
        <f t="shared" si="45"/>
        <v>14</v>
      </c>
      <c r="BD872">
        <f t="shared" si="46"/>
        <v>-242</v>
      </c>
      <c r="BE872" t="str">
        <f t="shared" ca="1" si="47"/>
        <v/>
      </c>
      <c r="BF872">
        <f t="shared" ca="1" si="48"/>
        <v>-81</v>
      </c>
    </row>
    <row r="873" spans="1:58">
      <c r="A873" s="47">
        <v>2012</v>
      </c>
      <c r="B873" s="47">
        <v>3</v>
      </c>
      <c r="C873" s="98">
        <v>41100</v>
      </c>
      <c r="D873">
        <v>12580</v>
      </c>
      <c r="E873">
        <v>1334.6</v>
      </c>
      <c r="F873">
        <v>2577.6</v>
      </c>
      <c r="G873">
        <v>8829</v>
      </c>
      <c r="H873">
        <v>5608.5</v>
      </c>
      <c r="I873">
        <v>6409.6</v>
      </c>
      <c r="J873">
        <v>19424</v>
      </c>
      <c r="K873">
        <v>7594</v>
      </c>
      <c r="L873">
        <v>1567.8</v>
      </c>
      <c r="M873">
        <v>26.843</v>
      </c>
      <c r="N873">
        <v>1423.6</v>
      </c>
      <c r="O873">
        <v>83.92</v>
      </c>
      <c r="P873">
        <v>721</v>
      </c>
      <c r="Q873">
        <v>1537.3</v>
      </c>
      <c r="R873">
        <v>12653.12</v>
      </c>
      <c r="S873">
        <v>1341.47</v>
      </c>
      <c r="T873">
        <v>2902.33</v>
      </c>
      <c r="U873">
        <v>18.8</v>
      </c>
      <c r="V873">
        <v>1.5</v>
      </c>
      <c r="W873">
        <v>0.62</v>
      </c>
      <c r="X873">
        <v>1.22532</v>
      </c>
      <c r="Y873">
        <v>97.28</v>
      </c>
      <c r="Z873">
        <v>79.384</v>
      </c>
      <c r="AA873">
        <v>80.87</v>
      </c>
      <c r="AB873">
        <v>98</v>
      </c>
      <c r="AC873">
        <v>1013</v>
      </c>
      <c r="AD873">
        <v>4175</v>
      </c>
      <c r="AE873">
        <v>-146177</v>
      </c>
      <c r="AF873">
        <v>100.07</v>
      </c>
      <c r="AG873">
        <v>144.08000000000001</v>
      </c>
      <c r="AH873">
        <v>0.61</v>
      </c>
      <c r="AI873">
        <v>1.49</v>
      </c>
      <c r="AJ873" s="101">
        <f ca="1">IF(AND(MAX(OFFSET(OFFSET(D872,0,$AJ$6),-$AJ$5,0):OFFSET(D872,0,$AJ$6))&lt;OFFSET(D872,1,$AJ$6)),1,IF(AND(MIN(OFFSET(OFFSET(D872,0,$AJ$6),-$AJ$5,0):OFFSET(D872,0,$AJ$6))&gt;OFFSET(D872,1,$AJ$6)),-1,AJ872))</f>
        <v>-1</v>
      </c>
      <c r="AK873" s="101">
        <f ca="1">IF(AND(MAX(OFFSET(U872,-$AK$5,0):U872)&lt;U873),1,IF(AND(MIN(OFFSET(U872,-$AK$5,0):U872)&gt;U873),-1,AK872))</f>
        <v>1</v>
      </c>
      <c r="AL873" s="101">
        <f ca="1">IF(AND(MAX(OFFSET(AI872,-$AL$5,0):AI872)&lt;AI873),1,IF(AND(MIN(OFFSET(AI872,-$AL$5,0):AI872)&gt;AI873),-1,AL872))</f>
        <v>-1</v>
      </c>
      <c r="AM873" s="101">
        <f ca="1">IF(AND(MAX(OFFSET(V872,-$AM$5,0):V872)&lt;V873),1,IF(AND(MIN(OFFSET(V872,-$AM$5,0):V872)&gt;V873),-1,AM872))</f>
        <v>-1</v>
      </c>
      <c r="AN873" s="101">
        <f ca="1">IF(AND(MAX(OFFSET(AA872,-$AN$5,0):AA872)&lt;AA873),1,IF(AND(MIN(OFFSET(AA872,-$AN$5,0):AA872)&gt;AA873),-1,AN872))</f>
        <v>-1</v>
      </c>
      <c r="AO873" s="101">
        <f ca="1">IF(AND(MAX(OFFSET(Y872,-$AP$5,0):Y872)&lt;Y873),1,IF(AND(MIN(OFFSET(Y872,-$AP$5,0):Y872)&gt;Y873),-1,AO872))</f>
        <v>-1</v>
      </c>
      <c r="AP873" s="101">
        <f ca="1">IF(AND(MAX(OFFSET(Z872,-$AP$5,0):Z872)&lt;Z873),1,IF(AND(MIN(OFFSET(Z872,-$AP$5,0):Z872)&gt;Z873),-1,AP872))</f>
        <v>-1</v>
      </c>
      <c r="AQ873" s="1">
        <v>4070</v>
      </c>
      <c r="AR873" s="1">
        <v>4071</v>
      </c>
      <c r="AS873" s="1">
        <v>4056</v>
      </c>
      <c r="AT873" s="1">
        <v>4057</v>
      </c>
      <c r="AU873" s="1">
        <v>4044</v>
      </c>
      <c r="AV873" s="1">
        <v>4094</v>
      </c>
      <c r="AW873" s="1">
        <v>4006</v>
      </c>
      <c r="AX873" s="1">
        <v>4007</v>
      </c>
      <c r="AY873">
        <f t="shared" si="42"/>
        <v>-25</v>
      </c>
      <c r="AZ873">
        <f t="shared" si="43"/>
        <v>591</v>
      </c>
      <c r="BA873" t="str">
        <f t="shared" ca="1" si="49"/>
        <v/>
      </c>
      <c r="BB873">
        <f t="shared" ca="1" si="44"/>
        <v>658</v>
      </c>
      <c r="BC873">
        <f t="shared" si="45"/>
        <v>-26</v>
      </c>
      <c r="BD873">
        <f t="shared" si="46"/>
        <v>-268</v>
      </c>
      <c r="BE873" t="str">
        <f t="shared" ca="1" si="47"/>
        <v/>
      </c>
      <c r="BF873">
        <f t="shared" ca="1" si="48"/>
        <v>-81</v>
      </c>
    </row>
    <row r="874" spans="1:58">
      <c r="A874" s="47">
        <v>2012</v>
      </c>
      <c r="B874" s="47">
        <v>4</v>
      </c>
      <c r="C874" s="98">
        <v>41101</v>
      </c>
      <c r="D874">
        <v>12533</v>
      </c>
      <c r="E874">
        <v>1335.7</v>
      </c>
      <c r="F874">
        <v>2562.4</v>
      </c>
      <c r="G874">
        <v>8867</v>
      </c>
      <c r="H874">
        <v>5624.4</v>
      </c>
      <c r="I874">
        <v>6462.6</v>
      </c>
      <c r="J874">
        <v>19389</v>
      </c>
      <c r="K874">
        <v>7625</v>
      </c>
      <c r="L874">
        <v>1576.8</v>
      </c>
      <c r="M874">
        <v>27.059000000000001</v>
      </c>
      <c r="N874">
        <v>1427</v>
      </c>
      <c r="O874">
        <v>86.13</v>
      </c>
      <c r="P874">
        <v>693.6</v>
      </c>
      <c r="Q874">
        <v>1517.7</v>
      </c>
      <c r="R874">
        <v>12604.53</v>
      </c>
      <c r="S874">
        <v>1341.45</v>
      </c>
      <c r="T874">
        <v>2887.98</v>
      </c>
      <c r="U874">
        <v>17.87</v>
      </c>
      <c r="V874">
        <v>1.5</v>
      </c>
      <c r="W874">
        <v>0.63</v>
      </c>
      <c r="X874">
        <v>1.2240200000000001</v>
      </c>
      <c r="Y874">
        <v>97.537999999999997</v>
      </c>
      <c r="Z874">
        <v>79.685000000000002</v>
      </c>
      <c r="AA874">
        <v>81.628</v>
      </c>
      <c r="AB874">
        <v>100.67</v>
      </c>
      <c r="AC874">
        <v>1013</v>
      </c>
      <c r="AD874">
        <v>4175</v>
      </c>
      <c r="AE874">
        <v>-146177</v>
      </c>
      <c r="AF874">
        <v>100.14</v>
      </c>
      <c r="AG874">
        <v>144.08000000000001</v>
      </c>
      <c r="AH874">
        <v>0.62</v>
      </c>
      <c r="AI874">
        <v>1.49</v>
      </c>
      <c r="AJ874" s="101">
        <f ca="1">IF(AND(MAX(OFFSET(OFFSET(D873,0,$AJ$6),-$AJ$5,0):OFFSET(D873,0,$AJ$6))&lt;OFFSET(D873,1,$AJ$6)),1,IF(AND(MIN(OFFSET(OFFSET(D873,0,$AJ$6),-$AJ$5,0):OFFSET(D873,0,$AJ$6))&gt;OFFSET(D873,1,$AJ$6)),-1,AJ873))</f>
        <v>-1</v>
      </c>
      <c r="AK874" s="101">
        <f ca="1">IF(AND(MAX(OFFSET(U873,-$AK$5,0):U873)&lt;U874),1,IF(AND(MIN(OFFSET(U873,-$AK$5,0):U873)&gt;U874),-1,AK873))</f>
        <v>-1</v>
      </c>
      <c r="AL874" s="101">
        <f ca="1">IF(AND(MAX(OFFSET(AI873,-$AL$5,0):AI873)&lt;AI874),1,IF(AND(MIN(OFFSET(AI873,-$AL$5,0):AI873)&gt;AI874),-1,AL873))</f>
        <v>-1</v>
      </c>
      <c r="AM874" s="101">
        <f ca="1">IF(AND(MAX(OFFSET(V873,-$AM$5,0):V873)&lt;V874),1,IF(AND(MIN(OFFSET(V873,-$AM$5,0):V873)&gt;V874),-1,AM873))</f>
        <v>-1</v>
      </c>
      <c r="AN874" s="101">
        <f ca="1">IF(AND(MAX(OFFSET(AA873,-$AN$5,0):AA873)&lt;AA874),1,IF(AND(MIN(OFFSET(AA873,-$AN$5,0):AA873)&gt;AA874),-1,AN873))</f>
        <v>-1</v>
      </c>
      <c r="AO874" s="101">
        <f ca="1">IF(AND(MAX(OFFSET(Y873,-$AP$5,0):Y873)&lt;Y874),1,IF(AND(MIN(OFFSET(Y873,-$AP$5,0):Y873)&gt;Y874),-1,AO873))</f>
        <v>-1</v>
      </c>
      <c r="AP874" s="101">
        <f ca="1">IF(AND(MAX(OFFSET(Z873,-$AP$5,0):Z873)&lt;Z874),1,IF(AND(MIN(OFFSET(Z873,-$AP$5,0):Z873)&gt;Z874),-1,AP873))</f>
        <v>-1</v>
      </c>
      <c r="AQ874" s="1">
        <v>4019</v>
      </c>
      <c r="AR874" s="1">
        <v>4034</v>
      </c>
      <c r="AS874" s="1">
        <v>4013</v>
      </c>
      <c r="AT874" s="1">
        <v>4025</v>
      </c>
      <c r="AU874" s="1">
        <v>4032</v>
      </c>
      <c r="AV874" s="1">
        <v>4060</v>
      </c>
      <c r="AW874" s="1">
        <v>4005</v>
      </c>
      <c r="AX874" s="1">
        <v>4037</v>
      </c>
      <c r="AY874">
        <f t="shared" si="42"/>
        <v>12</v>
      </c>
      <c r="AZ874">
        <f t="shared" si="43"/>
        <v>603</v>
      </c>
      <c r="BA874" t="str">
        <f t="shared" ca="1" si="49"/>
        <v/>
      </c>
      <c r="BB874">
        <f t="shared" ca="1" si="44"/>
        <v>658</v>
      </c>
      <c r="BC874">
        <f t="shared" si="45"/>
        <v>13</v>
      </c>
      <c r="BD874">
        <f t="shared" si="46"/>
        <v>-255</v>
      </c>
      <c r="BE874" t="str">
        <f t="shared" ca="1" si="47"/>
        <v/>
      </c>
      <c r="BF874">
        <f t="shared" ca="1" si="48"/>
        <v>-81</v>
      </c>
    </row>
    <row r="875" spans="1:58">
      <c r="A875" s="47">
        <v>2012</v>
      </c>
      <c r="B875" s="47">
        <v>5</v>
      </c>
      <c r="C875" s="98">
        <v>41102</v>
      </c>
      <c r="D875">
        <v>12505</v>
      </c>
      <c r="E875">
        <v>1329.1</v>
      </c>
      <c r="F875">
        <v>2537.5</v>
      </c>
      <c r="G875">
        <v>8697</v>
      </c>
      <c r="H875">
        <v>5581.8</v>
      </c>
      <c r="I875">
        <v>6448.7</v>
      </c>
      <c r="J875">
        <v>19026</v>
      </c>
      <c r="K875">
        <v>7622</v>
      </c>
      <c r="L875">
        <v>1572.7</v>
      </c>
      <c r="M875">
        <v>27.178999999999998</v>
      </c>
      <c r="N875">
        <v>1416.8</v>
      </c>
      <c r="O875">
        <v>85.74</v>
      </c>
      <c r="P875">
        <v>735.4</v>
      </c>
      <c r="Q875">
        <v>1532.3</v>
      </c>
      <c r="R875">
        <v>12573.27</v>
      </c>
      <c r="S875">
        <v>1334.76</v>
      </c>
      <c r="T875">
        <v>2866.19</v>
      </c>
      <c r="U875">
        <v>18.16</v>
      </c>
      <c r="V875">
        <v>1.48</v>
      </c>
      <c r="W875">
        <v>0.63</v>
      </c>
      <c r="X875">
        <v>1.2204600000000001</v>
      </c>
      <c r="Y875">
        <v>96.747</v>
      </c>
      <c r="Z875">
        <v>79.269000000000005</v>
      </c>
      <c r="AA875">
        <v>80.37</v>
      </c>
      <c r="AB875">
        <v>100.75</v>
      </c>
      <c r="AC875">
        <v>1013</v>
      </c>
      <c r="AD875">
        <v>4175</v>
      </c>
      <c r="AE875">
        <v>-146177</v>
      </c>
      <c r="AF875">
        <v>100.28</v>
      </c>
      <c r="AG875">
        <v>144.08000000000001</v>
      </c>
      <c r="AH875">
        <v>0.62</v>
      </c>
      <c r="AI875">
        <v>1.47</v>
      </c>
      <c r="AJ875" s="101">
        <f ca="1">IF(AND(MAX(OFFSET(OFFSET(D874,0,$AJ$6),-$AJ$5,0):OFFSET(D874,0,$AJ$6))&lt;OFFSET(D874,1,$AJ$6)),1,IF(AND(MIN(OFFSET(OFFSET(D874,0,$AJ$6),-$AJ$5,0):OFFSET(D874,0,$AJ$6))&gt;OFFSET(D874,1,$AJ$6)),-1,AJ874))</f>
        <v>-1</v>
      </c>
      <c r="AK875" s="101">
        <f ca="1">IF(AND(MAX(OFFSET(U874,-$AK$5,0):U874)&lt;U875),1,IF(AND(MIN(OFFSET(U874,-$AK$5,0):U874)&gt;U875),-1,AK874))</f>
        <v>-1</v>
      </c>
      <c r="AL875" s="101">
        <f ca="1">IF(AND(MAX(OFFSET(AI874,-$AL$5,0):AI874)&lt;AI875),1,IF(AND(MIN(OFFSET(AI874,-$AL$5,0):AI874)&gt;AI875),-1,AL874))</f>
        <v>-1</v>
      </c>
      <c r="AM875" s="101">
        <f ca="1">IF(AND(MAX(OFFSET(V874,-$AM$5,0):V874)&lt;V875),1,IF(AND(MIN(OFFSET(V874,-$AM$5,0):V874)&gt;V875),-1,AM874))</f>
        <v>-1</v>
      </c>
      <c r="AN875" s="101">
        <f ca="1">IF(AND(MAX(OFFSET(AA874,-$AN$5,0):AA874)&lt;AA875),1,IF(AND(MIN(OFFSET(AA874,-$AN$5,0):AA874)&gt;AA875),-1,AN874))</f>
        <v>-1</v>
      </c>
      <c r="AO875" s="101">
        <f ca="1">IF(AND(MAX(OFFSET(Y874,-$AP$5,0):Y874)&lt;Y875),1,IF(AND(MIN(OFFSET(Y874,-$AP$5,0):Y874)&gt;Y875),-1,AO874))</f>
        <v>-1</v>
      </c>
      <c r="AP875" s="101">
        <f ca="1">IF(AND(MAX(OFFSET(Z874,-$AP$5,0):Z874)&lt;Z875),1,IF(AND(MIN(OFFSET(Z874,-$AP$5,0):Z874)&gt;Z875),-1,AP874))</f>
        <v>-1</v>
      </c>
      <c r="AQ875" s="1">
        <v>4044</v>
      </c>
      <c r="AR875" s="1">
        <v>4047</v>
      </c>
      <c r="AS875" s="1">
        <v>4014</v>
      </c>
      <c r="AT875" s="1">
        <v>4017</v>
      </c>
      <c r="AU875" s="1">
        <v>4000</v>
      </c>
      <c r="AV875" s="1">
        <v>4013</v>
      </c>
      <c r="AW875" s="1">
        <v>3972</v>
      </c>
      <c r="AX875" s="1">
        <v>4007</v>
      </c>
      <c r="AY875">
        <f t="shared" si="42"/>
        <v>10</v>
      </c>
      <c r="AZ875">
        <f t="shared" si="43"/>
        <v>613</v>
      </c>
      <c r="BA875" t="str">
        <f t="shared" ca="1" si="49"/>
        <v/>
      </c>
      <c r="BB875">
        <f t="shared" ca="1" si="44"/>
        <v>658</v>
      </c>
      <c r="BC875">
        <f t="shared" si="45"/>
        <v>-44</v>
      </c>
      <c r="BD875">
        <f t="shared" si="46"/>
        <v>-299</v>
      </c>
      <c r="BE875" t="str">
        <f t="shared" ca="1" si="47"/>
        <v/>
      </c>
      <c r="BF875">
        <f t="shared" ca="1" si="48"/>
        <v>-81</v>
      </c>
    </row>
    <row r="876" spans="1:58">
      <c r="A876" s="47">
        <v>2012</v>
      </c>
      <c r="B876" s="47">
        <v>6</v>
      </c>
      <c r="C876" s="98">
        <v>41103</v>
      </c>
      <c r="D876">
        <v>12711</v>
      </c>
      <c r="E876">
        <v>1351.3</v>
      </c>
      <c r="F876">
        <v>2577.6999999999998</v>
      </c>
      <c r="G876">
        <v>8798</v>
      </c>
      <c r="H876">
        <v>5627.7</v>
      </c>
      <c r="I876">
        <v>6568.6</v>
      </c>
      <c r="J876">
        <v>19031</v>
      </c>
      <c r="K876">
        <v>7669</v>
      </c>
      <c r="L876">
        <v>1588.4</v>
      </c>
      <c r="M876">
        <v>27.263999999999999</v>
      </c>
      <c r="N876">
        <v>1429.5</v>
      </c>
      <c r="O876">
        <v>87.05</v>
      </c>
      <c r="P876">
        <v>735.5</v>
      </c>
      <c r="Q876">
        <v>1551.2</v>
      </c>
      <c r="R876">
        <v>12777.09</v>
      </c>
      <c r="S876">
        <v>1356.77</v>
      </c>
      <c r="T876">
        <v>2908.47</v>
      </c>
      <c r="U876">
        <v>16.75</v>
      </c>
      <c r="V876">
        <v>1.5</v>
      </c>
      <c r="W876">
        <v>0.63</v>
      </c>
      <c r="X876">
        <v>1.2240200000000001</v>
      </c>
      <c r="Y876">
        <v>96.96</v>
      </c>
      <c r="Z876">
        <v>79.215000000000003</v>
      </c>
      <c r="AA876">
        <v>80.988</v>
      </c>
      <c r="AB876">
        <v>102.72</v>
      </c>
      <c r="AC876">
        <v>1013</v>
      </c>
      <c r="AD876">
        <v>8952</v>
      </c>
      <c r="AE876">
        <v>-165705</v>
      </c>
      <c r="AF876">
        <v>100.25</v>
      </c>
      <c r="AG876">
        <v>144.08000000000001</v>
      </c>
      <c r="AH876">
        <v>0.59</v>
      </c>
      <c r="AI876">
        <v>1.46</v>
      </c>
      <c r="AJ876" s="101">
        <f ca="1">IF(AND(MAX(OFFSET(OFFSET(D875,0,$AJ$6),-$AJ$5,0):OFFSET(D875,0,$AJ$6))&lt;OFFSET(D875,1,$AJ$6)),1,IF(AND(MIN(OFFSET(OFFSET(D875,0,$AJ$6),-$AJ$5,0):OFFSET(D875,0,$AJ$6))&gt;OFFSET(D875,1,$AJ$6)),-1,AJ875))</f>
        <v>-1</v>
      </c>
      <c r="AK876" s="101">
        <f ca="1">IF(AND(MAX(OFFSET(U875,-$AK$5,0):U875)&lt;U876),1,IF(AND(MIN(OFFSET(U875,-$AK$5,0):U875)&gt;U876),-1,AK875))</f>
        <v>-1</v>
      </c>
      <c r="AL876" s="101">
        <f ca="1">IF(AND(MAX(OFFSET(AI875,-$AL$5,0):AI875)&lt;AI876),1,IF(AND(MIN(OFFSET(AI875,-$AL$5,0):AI875)&gt;AI876),-1,AL875))</f>
        <v>-1</v>
      </c>
      <c r="AM876" s="101">
        <f ca="1">IF(AND(MAX(OFFSET(V875,-$AM$5,0):V875)&lt;V876),1,IF(AND(MIN(OFFSET(V875,-$AM$5,0):V875)&gt;V876),-1,AM875))</f>
        <v>-1</v>
      </c>
      <c r="AN876" s="101">
        <f ca="1">IF(AND(MAX(OFFSET(AA875,-$AN$5,0):AA875)&lt;AA876),1,IF(AND(MIN(OFFSET(AA875,-$AN$5,0):AA875)&gt;AA876),-1,AN875))</f>
        <v>-1</v>
      </c>
      <c r="AO876" s="101">
        <f ca="1">IF(AND(MAX(OFFSET(Y875,-$AP$5,0):Y875)&lt;Y876),1,IF(AND(MIN(OFFSET(Y875,-$AP$5,0):Y875)&gt;Y876),-1,AO875))</f>
        <v>-1</v>
      </c>
      <c r="AP876" s="101">
        <f ca="1">IF(AND(MAX(OFFSET(Z875,-$AP$5,0):Z875)&lt;Z876),1,IF(AND(MIN(OFFSET(Z875,-$AP$5,0):Z875)&gt;Z876),-1,AP875))</f>
        <v>-1</v>
      </c>
      <c r="AQ876" s="1">
        <v>4010</v>
      </c>
      <c r="AR876" s="1">
        <v>4023</v>
      </c>
      <c r="AS876" s="1">
        <v>4007</v>
      </c>
      <c r="AT876" s="1">
        <v>4013</v>
      </c>
      <c r="AU876" s="1">
        <v>4028</v>
      </c>
      <c r="AV876" s="1">
        <v>4075</v>
      </c>
      <c r="AW876" s="1">
        <v>4025</v>
      </c>
      <c r="AX876" s="1">
        <v>4064</v>
      </c>
      <c r="AY876">
        <f t="shared" si="42"/>
        <v>13</v>
      </c>
      <c r="AZ876">
        <f t="shared" si="43"/>
        <v>626</v>
      </c>
      <c r="BA876" t="str">
        <f t="shared" ca="1" si="49"/>
        <v/>
      </c>
      <c r="BB876">
        <f t="shared" ca="1" si="44"/>
        <v>658</v>
      </c>
      <c r="BC876">
        <f t="shared" si="45"/>
        <v>18</v>
      </c>
      <c r="BD876">
        <f t="shared" si="46"/>
        <v>-281</v>
      </c>
      <c r="BE876" t="str">
        <f t="shared" ca="1" si="47"/>
        <v/>
      </c>
      <c r="BF876">
        <f t="shared" ca="1" si="48"/>
        <v>-81</v>
      </c>
    </row>
    <row r="877" spans="1:58">
      <c r="A877" s="47">
        <v>2012</v>
      </c>
      <c r="B877" s="47">
        <v>3</v>
      </c>
      <c r="C877" s="98">
        <v>41107</v>
      </c>
      <c r="D877">
        <v>12727</v>
      </c>
      <c r="E877">
        <v>1357.3</v>
      </c>
      <c r="F877">
        <v>2585.8000000000002</v>
      </c>
      <c r="G877">
        <v>8769</v>
      </c>
      <c r="H877">
        <v>5611.7</v>
      </c>
      <c r="I877">
        <v>6613.5</v>
      </c>
      <c r="J877">
        <v>19489</v>
      </c>
      <c r="K877">
        <v>7620</v>
      </c>
      <c r="L877">
        <v>1582.7</v>
      </c>
      <c r="M877">
        <v>27.3</v>
      </c>
      <c r="N877">
        <v>1416</v>
      </c>
      <c r="O877">
        <v>89.05</v>
      </c>
      <c r="P877">
        <v>771.3</v>
      </c>
      <c r="Q877">
        <v>1585.4</v>
      </c>
      <c r="R877">
        <v>12805.54</v>
      </c>
      <c r="S877">
        <v>1363.67</v>
      </c>
      <c r="T877">
        <v>2910.04</v>
      </c>
      <c r="U877">
        <v>16.510000000000002</v>
      </c>
      <c r="V877">
        <v>1.5</v>
      </c>
      <c r="W877">
        <v>0.62</v>
      </c>
      <c r="X877">
        <v>1.2295499999999999</v>
      </c>
      <c r="Y877">
        <v>97.21</v>
      </c>
      <c r="Z877">
        <v>79.066000000000003</v>
      </c>
      <c r="AA877">
        <v>81.545000000000002</v>
      </c>
      <c r="AB877">
        <v>103.62</v>
      </c>
      <c r="AC877">
        <v>1013</v>
      </c>
      <c r="AD877">
        <v>8952</v>
      </c>
      <c r="AE877">
        <v>-165705</v>
      </c>
      <c r="AF877">
        <v>100.29</v>
      </c>
      <c r="AG877">
        <v>144.08000000000001</v>
      </c>
      <c r="AH877">
        <v>0.61</v>
      </c>
      <c r="AI877">
        <v>1.5</v>
      </c>
      <c r="AJ877" s="101">
        <f ca="1">IF(AND(MAX(OFFSET(OFFSET(D876,0,$AJ$6),-$AJ$5,0):OFFSET(D876,0,$AJ$6))&lt;OFFSET(D876,1,$AJ$6)),1,IF(AND(MIN(OFFSET(OFFSET(D876,0,$AJ$6),-$AJ$5,0):OFFSET(D876,0,$AJ$6))&gt;OFFSET(D876,1,$AJ$6)),-1,AJ876))</f>
        <v>-1</v>
      </c>
      <c r="AK877" s="101">
        <f ca="1">IF(AND(MAX(OFFSET(U876,-$AK$5,0):U876)&lt;U877),1,IF(AND(MIN(OFFSET(U876,-$AK$5,0):U876)&gt;U877),-1,AK876))</f>
        <v>-1</v>
      </c>
      <c r="AL877" s="101">
        <f ca="1">IF(AND(MAX(OFFSET(AI876,-$AL$5,0):AI876)&lt;AI877),1,IF(AND(MIN(OFFSET(AI876,-$AL$5,0):AI876)&gt;AI877),-1,AL876))</f>
        <v>-1</v>
      </c>
      <c r="AM877" s="101">
        <f ca="1">IF(AND(MAX(OFFSET(V876,-$AM$5,0):V876)&lt;V877),1,IF(AND(MIN(OFFSET(V876,-$AM$5,0):V876)&gt;V877),-1,AM876))</f>
        <v>-1</v>
      </c>
      <c r="AN877" s="101">
        <f ca="1">IF(AND(MAX(OFFSET(AA876,-$AN$5,0):AA876)&lt;AA877),1,IF(AND(MIN(OFFSET(AA876,-$AN$5,0):AA876)&gt;AA877),-1,AN876))</f>
        <v>-1</v>
      </c>
      <c r="AO877" s="101">
        <f ca="1">IF(AND(MAX(OFFSET(Y876,-$AP$5,0):Y876)&lt;Y877),1,IF(AND(MIN(OFFSET(Y876,-$AP$5,0):Y876)&gt;Y877),-1,AO876))</f>
        <v>-1</v>
      </c>
      <c r="AP877" s="101">
        <f ca="1">IF(AND(MAX(OFFSET(Z876,-$AP$5,0):Z876)&lt;Z877),1,IF(AND(MIN(OFFSET(Z876,-$AP$5,0):Z876)&gt;Z877),-1,AP876))</f>
        <v>-1</v>
      </c>
      <c r="AQ877" s="1">
        <v>4041</v>
      </c>
      <c r="AR877" s="1">
        <v>4062</v>
      </c>
      <c r="AS877" s="1">
        <v>4040</v>
      </c>
      <c r="AT877" s="1">
        <v>4049</v>
      </c>
      <c r="AU877" s="1">
        <v>4056</v>
      </c>
      <c r="AV877" s="1">
        <v>4071</v>
      </c>
      <c r="AW877" s="1">
        <v>4006</v>
      </c>
      <c r="AX877" s="1">
        <v>4040</v>
      </c>
      <c r="AY877">
        <f t="shared" si="42"/>
        <v>-18</v>
      </c>
      <c r="AZ877">
        <f t="shared" si="43"/>
        <v>608</v>
      </c>
      <c r="BA877" t="str">
        <f t="shared" ca="1" si="49"/>
        <v/>
      </c>
      <c r="BB877">
        <f t="shared" ca="1" si="44"/>
        <v>658</v>
      </c>
      <c r="BC877">
        <f t="shared" si="45"/>
        <v>15</v>
      </c>
      <c r="BD877">
        <f t="shared" si="46"/>
        <v>-266</v>
      </c>
      <c r="BE877" t="str">
        <f t="shared" ca="1" si="47"/>
        <v/>
      </c>
      <c r="BF877">
        <f t="shared" ca="1" si="48"/>
        <v>-81</v>
      </c>
    </row>
    <row r="878" spans="1:58">
      <c r="A878" s="47">
        <v>2012</v>
      </c>
      <c r="B878" s="47">
        <v>4</v>
      </c>
      <c r="C878" s="98">
        <v>41108</v>
      </c>
      <c r="D878">
        <v>12854</v>
      </c>
      <c r="E878">
        <v>1366.8</v>
      </c>
      <c r="F878">
        <v>2618.6999999999998</v>
      </c>
      <c r="G878">
        <v>8767</v>
      </c>
      <c r="H878">
        <v>5643</v>
      </c>
      <c r="I878">
        <v>6691.3</v>
      </c>
      <c r="J878">
        <v>19204</v>
      </c>
      <c r="K878">
        <v>7627</v>
      </c>
      <c r="L878">
        <v>1576.2</v>
      </c>
      <c r="M878">
        <v>27.221</v>
      </c>
      <c r="N878">
        <v>1407.5</v>
      </c>
      <c r="O878">
        <v>89.88</v>
      </c>
      <c r="P878">
        <v>781</v>
      </c>
      <c r="Q878">
        <v>1611.9</v>
      </c>
      <c r="R878">
        <v>12908.7</v>
      </c>
      <c r="S878">
        <v>1372.78</v>
      </c>
      <c r="T878">
        <v>2942.6</v>
      </c>
      <c r="U878">
        <v>15.94</v>
      </c>
      <c r="V878">
        <v>1.48</v>
      </c>
      <c r="W878">
        <v>0.59</v>
      </c>
      <c r="X878">
        <v>1.2280599999999999</v>
      </c>
      <c r="Y878">
        <v>96.727999999999994</v>
      </c>
      <c r="Z878">
        <v>78.771000000000001</v>
      </c>
      <c r="AA878">
        <v>81.679000000000002</v>
      </c>
      <c r="AB878">
        <v>105.26</v>
      </c>
      <c r="AC878">
        <v>1013</v>
      </c>
      <c r="AD878">
        <v>8952</v>
      </c>
      <c r="AE878">
        <v>-165705</v>
      </c>
      <c r="AF878">
        <v>100.42</v>
      </c>
      <c r="AG878">
        <v>144.08000000000001</v>
      </c>
      <c r="AH878">
        <v>0.59</v>
      </c>
      <c r="AI878">
        <v>1.47</v>
      </c>
      <c r="AJ878" s="101">
        <f ca="1">IF(AND(MAX(OFFSET(OFFSET(D877,0,$AJ$6),-$AJ$5,0):OFFSET(D877,0,$AJ$6))&lt;OFFSET(D877,1,$AJ$6)),1,IF(AND(MIN(OFFSET(OFFSET(D877,0,$AJ$6),-$AJ$5,0):OFFSET(D877,0,$AJ$6))&gt;OFFSET(D877,1,$AJ$6)),-1,AJ877))</f>
        <v>-1</v>
      </c>
      <c r="AK878" s="101">
        <f ca="1">IF(AND(MAX(OFFSET(U877,-$AK$5,0):U877)&lt;U878),1,IF(AND(MIN(OFFSET(U877,-$AK$5,0):U877)&gt;U878),-1,AK877))</f>
        <v>-1</v>
      </c>
      <c r="AL878" s="101">
        <f ca="1">IF(AND(MAX(OFFSET(AI877,-$AL$5,0):AI877)&lt;AI878),1,IF(AND(MIN(OFFSET(AI877,-$AL$5,0):AI877)&gt;AI878),-1,AL877))</f>
        <v>-1</v>
      </c>
      <c r="AM878" s="101">
        <f ca="1">IF(AND(MAX(OFFSET(V877,-$AM$5,0):V877)&lt;V878),1,IF(AND(MIN(OFFSET(V877,-$AM$5,0):V877)&gt;V878),-1,AM877))</f>
        <v>-1</v>
      </c>
      <c r="AN878" s="101">
        <f ca="1">IF(AND(MAX(OFFSET(AA877,-$AN$5,0):AA877)&lt;AA878),1,IF(AND(MIN(OFFSET(AA877,-$AN$5,0):AA877)&gt;AA878),-1,AN877))</f>
        <v>1</v>
      </c>
      <c r="AO878" s="101">
        <f ca="1">IF(AND(MAX(OFFSET(Y877,-$AP$5,0):Y877)&lt;Y878),1,IF(AND(MIN(OFFSET(Y877,-$AP$5,0):Y877)&gt;Y878),-1,AO877))</f>
        <v>-1</v>
      </c>
      <c r="AP878" s="101">
        <f ca="1">IF(AND(MAX(OFFSET(Z877,-$AP$5,0):Z877)&lt;Z878),1,IF(AND(MIN(OFFSET(Z877,-$AP$5,0):Z877)&gt;Z878),-1,AP877))</f>
        <v>-1</v>
      </c>
      <c r="AQ878" s="1">
        <v>4038</v>
      </c>
      <c r="AR878" s="1">
        <v>4040</v>
      </c>
      <c r="AS878" s="1">
        <v>4013</v>
      </c>
      <c r="AT878" s="1">
        <v>4022</v>
      </c>
      <c r="AU878" s="1">
        <v>4029</v>
      </c>
      <c r="AV878" s="1">
        <v>4037</v>
      </c>
      <c r="AW878" s="1">
        <v>3990</v>
      </c>
      <c r="AX878" s="1">
        <v>3999</v>
      </c>
      <c r="AY878">
        <f t="shared" si="42"/>
        <v>-33</v>
      </c>
      <c r="AZ878">
        <f t="shared" si="43"/>
        <v>575</v>
      </c>
      <c r="BA878" t="str">
        <f t="shared" ca="1" si="49"/>
        <v/>
      </c>
      <c r="BB878">
        <f t="shared" ca="1" si="44"/>
        <v>658</v>
      </c>
      <c r="BC878">
        <f t="shared" si="45"/>
        <v>-9</v>
      </c>
      <c r="BD878">
        <f t="shared" si="46"/>
        <v>-275</v>
      </c>
      <c r="BE878" t="str">
        <f t="shared" ca="1" si="47"/>
        <v/>
      </c>
      <c r="BF878">
        <f t="shared" ca="1" si="48"/>
        <v>-81</v>
      </c>
    </row>
    <row r="879" spans="1:58">
      <c r="A879" s="47">
        <v>2012</v>
      </c>
      <c r="B879" s="47">
        <v>5</v>
      </c>
      <c r="C879" s="98">
        <v>41109</v>
      </c>
      <c r="D879">
        <v>12881</v>
      </c>
      <c r="E879">
        <v>1372</v>
      </c>
      <c r="F879">
        <v>2656</v>
      </c>
      <c r="G879">
        <v>8798</v>
      </c>
      <c r="H879">
        <v>5663.9</v>
      </c>
      <c r="I879">
        <v>6761.3</v>
      </c>
      <c r="J879">
        <v>19565</v>
      </c>
      <c r="K879">
        <v>7664</v>
      </c>
      <c r="L879">
        <v>1581.8</v>
      </c>
      <c r="M879">
        <v>27.253</v>
      </c>
      <c r="N879">
        <v>1417.7</v>
      </c>
      <c r="O879">
        <v>92.59</v>
      </c>
      <c r="P879">
        <v>788.1</v>
      </c>
      <c r="Q879">
        <v>1652.5</v>
      </c>
      <c r="R879">
        <v>12943.36</v>
      </c>
      <c r="S879">
        <v>1376.51</v>
      </c>
      <c r="T879">
        <v>2965.9</v>
      </c>
      <c r="U879">
        <v>15.79</v>
      </c>
      <c r="V879">
        <v>1.52</v>
      </c>
      <c r="W879">
        <v>0.62</v>
      </c>
      <c r="X879">
        <v>1.22807</v>
      </c>
      <c r="Y879">
        <v>96.504999999999995</v>
      </c>
      <c r="Z879">
        <v>78.590999999999994</v>
      </c>
      <c r="AA879">
        <v>81.977000000000004</v>
      </c>
      <c r="AB879">
        <v>107.66</v>
      </c>
      <c r="AC879">
        <v>1013</v>
      </c>
      <c r="AD879">
        <v>8952</v>
      </c>
      <c r="AE879">
        <v>-165705</v>
      </c>
      <c r="AF879">
        <v>100.58</v>
      </c>
      <c r="AG879">
        <v>144.08000000000001</v>
      </c>
      <c r="AH879">
        <v>0.61</v>
      </c>
      <c r="AI879">
        <v>1.51</v>
      </c>
      <c r="AJ879" s="101">
        <f ca="1">IF(AND(MAX(OFFSET(OFFSET(D878,0,$AJ$6),-$AJ$5,0):OFFSET(D878,0,$AJ$6))&lt;OFFSET(D878,1,$AJ$6)),1,IF(AND(MIN(OFFSET(OFFSET(D878,0,$AJ$6),-$AJ$5,0):OFFSET(D878,0,$AJ$6))&gt;OFFSET(D878,1,$AJ$6)),-1,AJ878))</f>
        <v>-1</v>
      </c>
      <c r="AK879" s="101">
        <f ca="1">IF(AND(MAX(OFFSET(U878,-$AK$5,0):U878)&lt;U879),1,IF(AND(MIN(OFFSET(U878,-$AK$5,0):U878)&gt;U879),-1,AK878))</f>
        <v>-1</v>
      </c>
      <c r="AL879" s="101">
        <f ca="1">IF(AND(MAX(OFFSET(AI878,-$AL$5,0):AI878)&lt;AI879),1,IF(AND(MIN(OFFSET(AI878,-$AL$5,0):AI878)&gt;AI879),-1,AL878))</f>
        <v>-1</v>
      </c>
      <c r="AM879" s="101">
        <f ca="1">IF(AND(MAX(OFFSET(V878,-$AM$5,0):V878)&lt;V879),1,IF(AND(MIN(OFFSET(V878,-$AM$5,0):V878)&gt;V879),-1,AM878))</f>
        <v>-1</v>
      </c>
      <c r="AN879" s="101">
        <f ca="1">IF(AND(MAX(OFFSET(AA878,-$AN$5,0):AA878)&lt;AA879),1,IF(AND(MIN(OFFSET(AA878,-$AN$5,0):AA878)&gt;AA879),-1,AN878))</f>
        <v>1</v>
      </c>
      <c r="AO879" s="101">
        <f ca="1">IF(AND(MAX(OFFSET(Y878,-$AP$5,0):Y878)&lt;Y879),1,IF(AND(MIN(OFFSET(Y878,-$AP$5,0):Y878)&gt;Y879),-1,AO878))</f>
        <v>-1</v>
      </c>
      <c r="AP879" s="101">
        <f ca="1">IF(AND(MAX(OFFSET(Z878,-$AP$5,0):Z878)&lt;Z879),1,IF(AND(MIN(OFFSET(Z878,-$AP$5,0):Z878)&gt;Z879),-1,AP878))</f>
        <v>-1</v>
      </c>
      <c r="AQ879" s="1">
        <v>3996</v>
      </c>
      <c r="AR879" s="1">
        <v>4003</v>
      </c>
      <c r="AS879" s="1">
        <v>3991</v>
      </c>
      <c r="AT879" s="1">
        <v>4002</v>
      </c>
      <c r="AU879" s="1">
        <v>4000</v>
      </c>
      <c r="AV879" s="1">
        <v>4029</v>
      </c>
      <c r="AW879" s="1">
        <v>3994</v>
      </c>
      <c r="AX879" s="1">
        <v>4008</v>
      </c>
      <c r="AY879">
        <f t="shared" si="42"/>
        <v>19</v>
      </c>
      <c r="AZ879">
        <f t="shared" si="43"/>
        <v>594</v>
      </c>
      <c r="BA879" t="str">
        <f t="shared" ca="1" si="49"/>
        <v/>
      </c>
      <c r="BB879">
        <f t="shared" ca="1" si="44"/>
        <v>658</v>
      </c>
      <c r="BC879">
        <f t="shared" si="45"/>
        <v>4</v>
      </c>
      <c r="BD879">
        <f t="shared" si="46"/>
        <v>-271</v>
      </c>
      <c r="BE879" t="str">
        <f t="shared" ca="1" si="47"/>
        <v/>
      </c>
      <c r="BF879">
        <f t="shared" ca="1" si="48"/>
        <v>-81</v>
      </c>
    </row>
    <row r="880" spans="1:58">
      <c r="A880" s="47">
        <v>2012</v>
      </c>
      <c r="B880" s="47">
        <v>6</v>
      </c>
      <c r="C880" s="98">
        <v>41110</v>
      </c>
      <c r="D880">
        <v>12775</v>
      </c>
      <c r="E880">
        <v>1358.5</v>
      </c>
      <c r="F880">
        <v>2613.8000000000002</v>
      </c>
      <c r="G880">
        <v>8608</v>
      </c>
      <c r="H880">
        <v>5607.5</v>
      </c>
      <c r="I880">
        <v>6633.4</v>
      </c>
      <c r="J880">
        <v>19669</v>
      </c>
      <c r="K880">
        <v>7597</v>
      </c>
      <c r="L880">
        <v>1584.3</v>
      </c>
      <c r="M880">
        <v>27.303999999999998</v>
      </c>
      <c r="N880">
        <v>1414</v>
      </c>
      <c r="O880">
        <v>91.52</v>
      </c>
      <c r="P880">
        <v>793</v>
      </c>
      <c r="Q880">
        <v>1685.5</v>
      </c>
      <c r="R880">
        <v>12822.57</v>
      </c>
      <c r="S880">
        <v>1362.66</v>
      </c>
      <c r="T880">
        <v>2925.3</v>
      </c>
      <c r="U880">
        <v>16.100000000000001</v>
      </c>
      <c r="V880">
        <v>1.46</v>
      </c>
      <c r="W880">
        <v>0.57999999999999996</v>
      </c>
      <c r="X880">
        <v>1.2162299999999999</v>
      </c>
      <c r="Y880">
        <v>95.433999999999997</v>
      </c>
      <c r="Z880">
        <v>78.477999999999994</v>
      </c>
      <c r="AA880">
        <v>81.436999999999998</v>
      </c>
      <c r="AB880">
        <v>106.62</v>
      </c>
      <c r="AC880">
        <v>1013</v>
      </c>
      <c r="AD880">
        <v>11121</v>
      </c>
      <c r="AE880">
        <v>-167249</v>
      </c>
      <c r="AF880">
        <v>100.56</v>
      </c>
      <c r="AG880">
        <v>144.08000000000001</v>
      </c>
      <c r="AH880">
        <v>0.57999999999999996</v>
      </c>
      <c r="AI880">
        <v>1.46</v>
      </c>
      <c r="AJ880" s="101">
        <f ca="1">IF(AND(MAX(OFFSET(OFFSET(D879,0,$AJ$6),-$AJ$5,0):OFFSET(D879,0,$AJ$6))&lt;OFFSET(D879,1,$AJ$6)),1,IF(AND(MIN(OFFSET(OFFSET(D879,0,$AJ$6),-$AJ$5,0):OFFSET(D879,0,$AJ$6))&gt;OFFSET(D879,1,$AJ$6)),-1,AJ879))</f>
        <v>-1</v>
      </c>
      <c r="AK880" s="101">
        <f ca="1">IF(AND(MAX(OFFSET(U879,-$AK$5,0):U879)&lt;U880),1,IF(AND(MIN(OFFSET(U879,-$AK$5,0):U879)&gt;U880),-1,AK879))</f>
        <v>1</v>
      </c>
      <c r="AL880" s="101">
        <f ca="1">IF(AND(MAX(OFFSET(AI879,-$AL$5,0):AI879)&lt;AI880),1,IF(AND(MIN(OFFSET(AI879,-$AL$5,0):AI879)&gt;AI880),-1,AL879))</f>
        <v>-1</v>
      </c>
      <c r="AM880" s="101">
        <f ca="1">IF(AND(MAX(OFFSET(V879,-$AM$5,0):V879)&lt;V880),1,IF(AND(MIN(OFFSET(V879,-$AM$5,0):V879)&gt;V880),-1,AM879))</f>
        <v>-1</v>
      </c>
      <c r="AN880" s="101">
        <f ca="1">IF(AND(MAX(OFFSET(AA879,-$AN$5,0):AA879)&lt;AA880),1,IF(AND(MIN(OFFSET(AA879,-$AN$5,0):AA879)&gt;AA880),-1,AN879))</f>
        <v>1</v>
      </c>
      <c r="AO880" s="101">
        <f ca="1">IF(AND(MAX(OFFSET(Y879,-$AP$5,0):Y879)&lt;Y880),1,IF(AND(MIN(OFFSET(Y879,-$AP$5,0):Y879)&gt;Y880),-1,AO879))</f>
        <v>-1</v>
      </c>
      <c r="AP880" s="101">
        <f ca="1">IF(AND(MAX(OFFSET(Z879,-$AP$5,0):Z879)&lt;Z880),1,IF(AND(MIN(OFFSET(Z879,-$AP$5,0):Z879)&gt;Z880),-1,AP879))</f>
        <v>-1</v>
      </c>
      <c r="AQ880" s="1">
        <v>4019</v>
      </c>
      <c r="AR880" s="1">
        <v>4020</v>
      </c>
      <c r="AS880" s="1">
        <v>4002</v>
      </c>
      <c r="AT880" s="1">
        <v>4005</v>
      </c>
      <c r="AU880" s="1">
        <v>4014</v>
      </c>
      <c r="AV880" s="1">
        <v>4017</v>
      </c>
      <c r="AW880" s="1">
        <v>3984</v>
      </c>
      <c r="AX880" s="1">
        <v>4009</v>
      </c>
      <c r="AY880">
        <f t="shared" si="42"/>
        <v>-16</v>
      </c>
      <c r="AZ880">
        <f t="shared" si="43"/>
        <v>578</v>
      </c>
      <c r="BA880" t="str">
        <f t="shared" ca="1" si="49"/>
        <v/>
      </c>
      <c r="BB880">
        <f t="shared" ca="1" si="44"/>
        <v>658</v>
      </c>
      <c r="BC880">
        <f t="shared" si="45"/>
        <v>-5</v>
      </c>
      <c r="BD880">
        <f t="shared" si="46"/>
        <v>-276</v>
      </c>
      <c r="BE880" t="str">
        <f t="shared" ca="1" si="47"/>
        <v/>
      </c>
      <c r="BF880">
        <f t="shared" ca="1" si="48"/>
        <v>-81</v>
      </c>
    </row>
    <row r="881" spans="1:58">
      <c r="A881" s="47">
        <v>2012</v>
      </c>
      <c r="B881" s="47">
        <v>2</v>
      </c>
      <c r="C881" s="98">
        <v>41113</v>
      </c>
      <c r="D881">
        <v>12650</v>
      </c>
      <c r="E881">
        <v>1344.5</v>
      </c>
      <c r="F881">
        <v>2582.3000000000002</v>
      </c>
      <c r="G881">
        <v>8467</v>
      </c>
      <c r="H881">
        <v>5503.2</v>
      </c>
      <c r="I881">
        <v>6431.5</v>
      </c>
      <c r="J881">
        <v>18985</v>
      </c>
      <c r="K881">
        <v>7398</v>
      </c>
      <c r="L881">
        <v>1576.8</v>
      </c>
      <c r="M881">
        <v>27.027999999999999</v>
      </c>
      <c r="N881">
        <v>1399.9</v>
      </c>
      <c r="O881">
        <v>88.25</v>
      </c>
      <c r="P881">
        <v>781.2</v>
      </c>
      <c r="Q881">
        <v>1625.9</v>
      </c>
      <c r="R881">
        <v>12721.46</v>
      </c>
      <c r="S881">
        <v>1350.52</v>
      </c>
      <c r="T881">
        <v>2890.15</v>
      </c>
      <c r="U881">
        <v>18.47</v>
      </c>
      <c r="V881">
        <v>1.44</v>
      </c>
      <c r="W881">
        <v>0.56000000000000005</v>
      </c>
      <c r="X881">
        <v>1.21336</v>
      </c>
      <c r="Y881">
        <v>95.105999999999995</v>
      </c>
      <c r="Z881">
        <v>78.373000000000005</v>
      </c>
      <c r="AA881">
        <v>80.566999999999993</v>
      </c>
      <c r="AB881">
        <v>103.54</v>
      </c>
      <c r="AC881">
        <v>1013</v>
      </c>
      <c r="AD881">
        <v>11121</v>
      </c>
      <c r="AE881">
        <v>-167249</v>
      </c>
      <c r="AF881">
        <v>100.71</v>
      </c>
      <c r="AG881">
        <v>144.08000000000001</v>
      </c>
      <c r="AH881">
        <v>0.56000000000000005</v>
      </c>
      <c r="AI881">
        <v>1.43</v>
      </c>
      <c r="AJ881" s="101">
        <f ca="1">IF(AND(MAX(OFFSET(OFFSET(D880,0,$AJ$6),-$AJ$5,0):OFFSET(D880,0,$AJ$6))&lt;OFFSET(D880,1,$AJ$6)),1,IF(AND(MIN(OFFSET(OFFSET(D880,0,$AJ$6),-$AJ$5,0):OFFSET(D880,0,$AJ$6))&gt;OFFSET(D880,1,$AJ$6)),-1,AJ880))</f>
        <v>1</v>
      </c>
      <c r="AK881" s="101">
        <f ca="1">IF(AND(MAX(OFFSET(U880,-$AK$5,0):U880)&lt;U881),1,IF(AND(MIN(OFFSET(U880,-$AK$5,0):U880)&gt;U881),-1,AK880))</f>
        <v>1</v>
      </c>
      <c r="AL881" s="101">
        <f ca="1">IF(AND(MAX(OFFSET(AI880,-$AL$5,0):AI880)&lt;AI881),1,IF(AND(MIN(OFFSET(AI880,-$AL$5,0):AI880)&gt;AI881),-1,AL880))</f>
        <v>-1</v>
      </c>
      <c r="AM881" s="101">
        <f ca="1">IF(AND(MAX(OFFSET(V880,-$AM$5,0):V880)&lt;V881),1,IF(AND(MIN(OFFSET(V880,-$AM$5,0):V880)&gt;V881),-1,AM880))</f>
        <v>-1</v>
      </c>
      <c r="AN881" s="101">
        <f ca="1">IF(AND(MAX(OFFSET(AA880,-$AN$5,0):AA880)&lt;AA881),1,IF(AND(MIN(OFFSET(AA880,-$AN$5,0):AA880)&gt;AA881),-1,AN880))</f>
        <v>1</v>
      </c>
      <c r="AO881" s="101">
        <f ca="1">IF(AND(MAX(OFFSET(Y880,-$AP$5,0):Y880)&lt;Y881),1,IF(AND(MIN(OFFSET(Y880,-$AP$5,0):Y880)&gt;Y881),-1,AO880))</f>
        <v>-1</v>
      </c>
      <c r="AP881" s="101">
        <f ca="1">IF(AND(MAX(OFFSET(Z880,-$AP$5,0):Z880)&lt;Z881),1,IF(AND(MIN(OFFSET(Z880,-$AP$5,0):Z880)&gt;Z881),-1,AP880))</f>
        <v>-1</v>
      </c>
      <c r="AQ881" s="1">
        <v>3998</v>
      </c>
      <c r="AR881" s="1">
        <v>3999</v>
      </c>
      <c r="AS881" s="1">
        <v>3957</v>
      </c>
      <c r="AT881" s="1">
        <v>3957</v>
      </c>
      <c r="AU881" s="1">
        <v>3951</v>
      </c>
      <c r="AV881" s="1">
        <v>3990</v>
      </c>
      <c r="AW881" s="1">
        <v>3940</v>
      </c>
      <c r="AX881" s="1">
        <v>3982</v>
      </c>
      <c r="AY881">
        <f t="shared" si="42"/>
        <v>26</v>
      </c>
      <c r="AZ881">
        <f t="shared" si="43"/>
        <v>604</v>
      </c>
      <c r="BA881" t="str">
        <f t="shared" ca="1" si="49"/>
        <v/>
      </c>
      <c r="BB881">
        <f t="shared" ca="1" si="44"/>
        <v>658</v>
      </c>
      <c r="BC881">
        <f t="shared" si="45"/>
        <v>-47</v>
      </c>
      <c r="BD881">
        <f t="shared" si="46"/>
        <v>-323</v>
      </c>
      <c r="BE881" t="str">
        <f t="shared" ca="1" si="47"/>
        <v/>
      </c>
      <c r="BF881">
        <f t="shared" ca="1" si="48"/>
        <v>-81</v>
      </c>
    </row>
    <row r="882" spans="1:58">
      <c r="A882" s="47">
        <v>2012</v>
      </c>
      <c r="B882" s="47">
        <v>3</v>
      </c>
      <c r="C882" s="98">
        <v>41114</v>
      </c>
      <c r="D882">
        <v>12520</v>
      </c>
      <c r="E882">
        <v>1329.5</v>
      </c>
      <c r="F882">
        <v>2551.3000000000002</v>
      </c>
      <c r="G882">
        <v>8383</v>
      </c>
      <c r="H882">
        <v>5427.4</v>
      </c>
      <c r="I882">
        <v>6367.4</v>
      </c>
      <c r="J882">
        <v>18849</v>
      </c>
      <c r="K882">
        <v>7449</v>
      </c>
      <c r="L882">
        <v>1581.1</v>
      </c>
      <c r="M882">
        <v>27.012</v>
      </c>
      <c r="N882">
        <v>1385.1</v>
      </c>
      <c r="O882">
        <v>88.67</v>
      </c>
      <c r="P882">
        <v>771.3</v>
      </c>
      <c r="Q882">
        <v>1571.3</v>
      </c>
      <c r="R882">
        <v>12617.32</v>
      </c>
      <c r="S882">
        <v>1338.31</v>
      </c>
      <c r="T882">
        <v>2862.99</v>
      </c>
      <c r="U882">
        <v>20.23</v>
      </c>
      <c r="V882">
        <v>1.4</v>
      </c>
      <c r="W882">
        <v>0.55000000000000004</v>
      </c>
      <c r="X882">
        <v>1.20703</v>
      </c>
      <c r="Y882">
        <v>94.337999999999994</v>
      </c>
      <c r="Z882">
        <v>78.16</v>
      </c>
      <c r="AA882">
        <v>80.046999999999997</v>
      </c>
      <c r="AB882">
        <v>103.75</v>
      </c>
      <c r="AC882">
        <v>1013</v>
      </c>
      <c r="AD882">
        <v>11121</v>
      </c>
      <c r="AE882">
        <v>-167249</v>
      </c>
      <c r="AF882">
        <v>100.64</v>
      </c>
      <c r="AG882">
        <v>144.08000000000001</v>
      </c>
      <c r="AH882">
        <v>0.55000000000000004</v>
      </c>
      <c r="AI882">
        <v>1.4</v>
      </c>
      <c r="AJ882" s="101">
        <f ca="1">IF(AND(MAX(OFFSET(OFFSET(D881,0,$AJ$6),-$AJ$5,0):OFFSET(D881,0,$AJ$6))&lt;OFFSET(D881,1,$AJ$6)),1,IF(AND(MIN(OFFSET(OFFSET(D881,0,$AJ$6),-$AJ$5,0):OFFSET(D881,0,$AJ$6))&gt;OFFSET(D881,1,$AJ$6)),-1,AJ881))</f>
        <v>1</v>
      </c>
      <c r="AK882" s="101">
        <f ca="1">IF(AND(MAX(OFFSET(U881,-$AK$5,0):U881)&lt;U882),1,IF(AND(MIN(OFFSET(U881,-$AK$5,0):U881)&gt;U882),-1,AK881))</f>
        <v>1</v>
      </c>
      <c r="AL882" s="101">
        <f ca="1">IF(AND(MAX(OFFSET(AI881,-$AL$5,0):AI881)&lt;AI882),1,IF(AND(MIN(OFFSET(AI881,-$AL$5,0):AI881)&gt;AI882),-1,AL881))</f>
        <v>-1</v>
      </c>
      <c r="AM882" s="101">
        <f ca="1">IF(AND(MAX(OFFSET(V881,-$AM$5,0):V881)&lt;V882),1,IF(AND(MIN(OFFSET(V881,-$AM$5,0):V881)&gt;V882),-1,AM881))</f>
        <v>-1</v>
      </c>
      <c r="AN882" s="101">
        <f ca="1">IF(AND(MAX(OFFSET(AA881,-$AN$5,0):AA881)&lt;AA882),1,IF(AND(MIN(OFFSET(AA881,-$AN$5,0):AA881)&gt;AA882),-1,AN881))</f>
        <v>-1</v>
      </c>
      <c r="AO882" s="101">
        <f ca="1">IF(AND(MAX(OFFSET(Y881,-$AP$5,0):Y881)&lt;Y882),1,IF(AND(MIN(OFFSET(Y881,-$AP$5,0):Y881)&gt;Y882),-1,AO881))</f>
        <v>-1</v>
      </c>
      <c r="AP882" s="101">
        <f ca="1">IF(AND(MAX(OFFSET(Z881,-$AP$5,0):Z881)&lt;Z882),1,IF(AND(MIN(OFFSET(Z881,-$AP$5,0):Z881)&gt;Z882),-1,AP881))</f>
        <v>-1</v>
      </c>
      <c r="AQ882" s="1">
        <v>3977</v>
      </c>
      <c r="AR882" s="1">
        <v>3983</v>
      </c>
      <c r="AS882" s="1">
        <v>3967</v>
      </c>
      <c r="AT882" s="1">
        <v>3975</v>
      </c>
      <c r="AU882" s="1">
        <v>3959</v>
      </c>
      <c r="AV882" s="1">
        <v>3992</v>
      </c>
      <c r="AW882" s="1">
        <v>3950</v>
      </c>
      <c r="AX882" s="1">
        <v>3975</v>
      </c>
      <c r="AY882">
        <f t="shared" si="42"/>
        <v>16</v>
      </c>
      <c r="AZ882">
        <f t="shared" si="43"/>
        <v>620</v>
      </c>
      <c r="BA882">
        <f t="shared" ca="1" si="49"/>
        <v>16</v>
      </c>
      <c r="BB882">
        <f t="shared" ca="1" si="44"/>
        <v>674</v>
      </c>
      <c r="BC882">
        <f t="shared" si="45"/>
        <v>-18</v>
      </c>
      <c r="BD882">
        <f t="shared" si="46"/>
        <v>-341</v>
      </c>
      <c r="BE882">
        <f t="shared" ca="1" si="47"/>
        <v>-18</v>
      </c>
      <c r="BF882">
        <f t="shared" ca="1" si="48"/>
        <v>-99</v>
      </c>
    </row>
    <row r="883" spans="1:58">
      <c r="A883" s="47">
        <v>2012</v>
      </c>
      <c r="B883" s="47">
        <v>4</v>
      </c>
      <c r="C883" s="98">
        <v>41115</v>
      </c>
      <c r="D883">
        <v>12631</v>
      </c>
      <c r="E883">
        <v>1334.3</v>
      </c>
      <c r="F883">
        <v>2546.9</v>
      </c>
      <c r="G883">
        <v>8409</v>
      </c>
      <c r="H883">
        <v>5472.1</v>
      </c>
      <c r="I883">
        <v>6408.7</v>
      </c>
      <c r="J883">
        <v>18847</v>
      </c>
      <c r="K883">
        <v>7452</v>
      </c>
      <c r="L883">
        <v>1604.2</v>
      </c>
      <c r="M883">
        <v>27.375</v>
      </c>
      <c r="N883">
        <v>1398.5</v>
      </c>
      <c r="O883">
        <v>88.99</v>
      </c>
      <c r="P883">
        <v>791.3</v>
      </c>
      <c r="Q883">
        <v>1617.1</v>
      </c>
      <c r="R883">
        <v>12676.05</v>
      </c>
      <c r="S883">
        <v>1337.89</v>
      </c>
      <c r="T883">
        <v>2854.24</v>
      </c>
      <c r="U883">
        <v>19.61</v>
      </c>
      <c r="V883">
        <v>1.41</v>
      </c>
      <c r="W883">
        <v>0.56000000000000005</v>
      </c>
      <c r="X883">
        <v>1.21543</v>
      </c>
      <c r="Y883">
        <v>95.013999999999996</v>
      </c>
      <c r="Z883">
        <v>78.17</v>
      </c>
      <c r="AA883">
        <v>80.643000000000001</v>
      </c>
      <c r="AB883">
        <v>104.35</v>
      </c>
      <c r="AC883">
        <v>1013</v>
      </c>
      <c r="AD883">
        <v>11121</v>
      </c>
      <c r="AE883">
        <v>-167249</v>
      </c>
      <c r="AF883">
        <v>100.72</v>
      </c>
      <c r="AG883">
        <v>144.56</v>
      </c>
      <c r="AH883">
        <v>0.55000000000000004</v>
      </c>
      <c r="AI883">
        <v>1.4</v>
      </c>
      <c r="AJ883" s="101">
        <f ca="1">IF(AND(MAX(OFFSET(OFFSET(D882,0,$AJ$6),-$AJ$5,0):OFFSET(D882,0,$AJ$6))&lt;OFFSET(D882,1,$AJ$6)),1,IF(AND(MIN(OFFSET(OFFSET(D882,0,$AJ$6),-$AJ$5,0):OFFSET(D882,0,$AJ$6))&gt;OFFSET(D882,1,$AJ$6)),-1,AJ882))</f>
        <v>1</v>
      </c>
      <c r="AK883" s="101">
        <f ca="1">IF(AND(MAX(OFFSET(U882,-$AK$5,0):U882)&lt;U883),1,IF(AND(MIN(OFFSET(U882,-$AK$5,0):U882)&gt;U883),-1,AK882))</f>
        <v>1</v>
      </c>
      <c r="AL883" s="101">
        <f ca="1">IF(AND(MAX(OFFSET(AI882,-$AL$5,0):AI882)&lt;AI883),1,IF(AND(MIN(OFFSET(AI882,-$AL$5,0):AI882)&gt;AI883),-1,AL882))</f>
        <v>-1</v>
      </c>
      <c r="AM883" s="101">
        <f ca="1">IF(AND(MAX(OFFSET(V882,-$AM$5,0):V882)&lt;V883),1,IF(AND(MIN(OFFSET(V882,-$AM$5,0):V882)&gt;V883),-1,AM882))</f>
        <v>-1</v>
      </c>
      <c r="AN883" s="101">
        <f ca="1">IF(AND(MAX(OFFSET(AA882,-$AN$5,0):AA882)&lt;AA883),1,IF(AND(MIN(OFFSET(AA882,-$AN$5,0):AA882)&gt;AA883),-1,AN882))</f>
        <v>-1</v>
      </c>
      <c r="AO883" s="101">
        <f ca="1">IF(AND(MAX(OFFSET(Y882,-$AP$5,0):Y882)&lt;Y883),1,IF(AND(MIN(OFFSET(Y882,-$AP$5,0):Y882)&gt;Y883),-1,AO882))</f>
        <v>-1</v>
      </c>
      <c r="AP883" s="101">
        <f ca="1">IF(AND(MAX(OFFSET(Z882,-$AP$5,0):Z882)&lt;Z883),1,IF(AND(MIN(OFFSET(Z882,-$AP$5,0):Z882)&gt;Z883),-1,AP882))</f>
        <v>-1</v>
      </c>
      <c r="AQ883" s="1">
        <v>3975</v>
      </c>
      <c r="AR883" s="1">
        <v>3995</v>
      </c>
      <c r="AS883" s="1">
        <v>3973</v>
      </c>
      <c r="AT883" s="1">
        <v>3985</v>
      </c>
      <c r="AU883" s="1">
        <v>3995</v>
      </c>
      <c r="AV883" s="1">
        <v>4055</v>
      </c>
      <c r="AW883" s="1">
        <v>3994</v>
      </c>
      <c r="AX883" s="1">
        <v>4043</v>
      </c>
      <c r="AY883">
        <f t="shared" si="42"/>
        <v>39</v>
      </c>
      <c r="AZ883">
        <f t="shared" si="43"/>
        <v>659</v>
      </c>
      <c r="BA883">
        <f t="shared" ca="1" si="49"/>
        <v>39</v>
      </c>
      <c r="BB883">
        <f t="shared" ca="1" si="44"/>
        <v>713</v>
      </c>
      <c r="BC883">
        <f t="shared" si="45"/>
        <v>20</v>
      </c>
      <c r="BD883">
        <f t="shared" si="46"/>
        <v>-321</v>
      </c>
      <c r="BE883">
        <f t="shared" ca="1" si="47"/>
        <v>20</v>
      </c>
      <c r="BF883">
        <f t="shared" ca="1" si="48"/>
        <v>-79</v>
      </c>
    </row>
    <row r="884" spans="1:58">
      <c r="A884" s="47">
        <v>2012</v>
      </c>
      <c r="B884" s="47">
        <v>5</v>
      </c>
      <c r="C884" s="98">
        <v>41116</v>
      </c>
      <c r="D884">
        <v>12824</v>
      </c>
      <c r="E884">
        <v>1354.2</v>
      </c>
      <c r="F884">
        <v>2573.6999999999998</v>
      </c>
      <c r="G884">
        <v>8532</v>
      </c>
      <c r="H884">
        <v>5533.4</v>
      </c>
      <c r="I884">
        <v>6570</v>
      </c>
      <c r="J884">
        <v>18824</v>
      </c>
      <c r="K884">
        <v>7407</v>
      </c>
      <c r="L884">
        <v>1615.8</v>
      </c>
      <c r="M884">
        <v>27.527999999999999</v>
      </c>
      <c r="N884">
        <v>1404</v>
      </c>
      <c r="O884">
        <v>89.37</v>
      </c>
      <c r="P884">
        <v>777.8</v>
      </c>
      <c r="Q884">
        <v>1578.6</v>
      </c>
      <c r="R884">
        <v>12887.93</v>
      </c>
      <c r="S884">
        <v>1360.02</v>
      </c>
      <c r="T884">
        <v>2893.25</v>
      </c>
      <c r="U884">
        <v>17.399999999999999</v>
      </c>
      <c r="V884">
        <v>1.43</v>
      </c>
      <c r="W884">
        <v>0.57999999999999996</v>
      </c>
      <c r="X884">
        <v>1.22801</v>
      </c>
      <c r="Y884">
        <v>96.036000000000001</v>
      </c>
      <c r="Z884">
        <v>78.201999999999998</v>
      </c>
      <c r="AA884">
        <v>81.296999999999997</v>
      </c>
      <c r="AB884">
        <v>105.45</v>
      </c>
      <c r="AC884">
        <v>1013</v>
      </c>
      <c r="AD884">
        <v>11121</v>
      </c>
      <c r="AE884">
        <v>-167249</v>
      </c>
      <c r="AF884">
        <v>100.62</v>
      </c>
      <c r="AG884">
        <v>144.30000000000001</v>
      </c>
      <c r="AH884">
        <v>0.57999999999999996</v>
      </c>
      <c r="AI884">
        <v>1.42</v>
      </c>
      <c r="AJ884" s="101">
        <f ca="1">IF(AND(MAX(OFFSET(OFFSET(D883,0,$AJ$6),-$AJ$5,0):OFFSET(D883,0,$AJ$6))&lt;OFFSET(D883,1,$AJ$6)),1,IF(AND(MIN(OFFSET(OFFSET(D883,0,$AJ$6),-$AJ$5,0):OFFSET(D883,0,$AJ$6))&gt;OFFSET(D883,1,$AJ$6)),-1,AJ883))</f>
        <v>1</v>
      </c>
      <c r="AK884" s="101">
        <f ca="1">IF(AND(MAX(OFFSET(U883,-$AK$5,0):U883)&lt;U884),1,IF(AND(MIN(OFFSET(U883,-$AK$5,0):U883)&gt;U884),-1,AK883))</f>
        <v>-1</v>
      </c>
      <c r="AL884" s="101">
        <f ca="1">IF(AND(MAX(OFFSET(AI883,-$AL$5,0):AI883)&lt;AI884),1,IF(AND(MIN(OFFSET(AI883,-$AL$5,0):AI883)&gt;AI884),-1,AL883))</f>
        <v>-1</v>
      </c>
      <c r="AM884" s="101">
        <f ca="1">IF(AND(MAX(OFFSET(V883,-$AM$5,0):V883)&lt;V884),1,IF(AND(MIN(OFFSET(V883,-$AM$5,0):V883)&gt;V884),-1,AM883))</f>
        <v>-1</v>
      </c>
      <c r="AN884" s="101">
        <f ca="1">IF(AND(MAX(OFFSET(AA883,-$AN$5,0):AA883)&lt;AA884),1,IF(AND(MIN(OFFSET(AA883,-$AN$5,0):AA883)&gt;AA884),-1,AN883))</f>
        <v>-1</v>
      </c>
      <c r="AO884" s="101">
        <f ca="1">IF(AND(MAX(OFFSET(Y883,-$AP$5,0):Y883)&lt;Y884),1,IF(AND(MIN(OFFSET(Y883,-$AP$5,0):Y883)&gt;Y884),-1,AO883))</f>
        <v>-1</v>
      </c>
      <c r="AP884" s="101">
        <f ca="1">IF(AND(MAX(OFFSET(Z883,-$AP$5,0):Z883)&lt;Z884),1,IF(AND(MIN(OFFSET(Z883,-$AP$5,0):Z883)&gt;Z884),-1,AP883))</f>
        <v>-1</v>
      </c>
      <c r="AQ884" s="1">
        <v>4034</v>
      </c>
      <c r="AR884" s="1">
        <v>4051</v>
      </c>
      <c r="AS884" s="1">
        <v>4027</v>
      </c>
      <c r="AT884" s="1">
        <v>4049</v>
      </c>
      <c r="AU884" s="1">
        <v>4047</v>
      </c>
      <c r="AV884" s="1">
        <v>4082</v>
      </c>
      <c r="AW884" s="1">
        <v>4030</v>
      </c>
      <c r="AX884" s="1">
        <v>4072</v>
      </c>
      <c r="AY884">
        <f t="shared" si="42"/>
        <v>21</v>
      </c>
      <c r="AZ884">
        <f t="shared" si="43"/>
        <v>680</v>
      </c>
      <c r="BA884">
        <f t="shared" ca="1" si="49"/>
        <v>21</v>
      </c>
      <c r="BB884">
        <f t="shared" ca="1" si="44"/>
        <v>734</v>
      </c>
      <c r="BC884">
        <f t="shared" si="45"/>
        <v>13</v>
      </c>
      <c r="BD884">
        <f t="shared" si="46"/>
        <v>-308</v>
      </c>
      <c r="BE884">
        <f t="shared" ca="1" si="47"/>
        <v>13</v>
      </c>
      <c r="BF884">
        <f t="shared" ca="1" si="48"/>
        <v>-66</v>
      </c>
    </row>
    <row r="885" spans="1:58">
      <c r="A885" s="47">
        <v>2012</v>
      </c>
      <c r="B885" s="47">
        <v>6</v>
      </c>
      <c r="C885" s="98">
        <v>41117</v>
      </c>
      <c r="D885">
        <v>13027</v>
      </c>
      <c r="E885">
        <v>1381.9</v>
      </c>
      <c r="F885">
        <v>2644.3</v>
      </c>
      <c r="G885">
        <v>8688</v>
      </c>
      <c r="H885">
        <v>5622.7</v>
      </c>
      <c r="I885">
        <v>6782.1</v>
      </c>
      <c r="J885">
        <v>19231</v>
      </c>
      <c r="K885">
        <v>7460</v>
      </c>
      <c r="L885">
        <v>1625.7</v>
      </c>
      <c r="M885">
        <v>27.798999999999999</v>
      </c>
      <c r="N885">
        <v>1411.6</v>
      </c>
      <c r="O885">
        <v>90.07</v>
      </c>
      <c r="P885">
        <v>790.8</v>
      </c>
      <c r="Q885">
        <v>1602.1</v>
      </c>
      <c r="R885">
        <v>13075.66</v>
      </c>
      <c r="S885">
        <v>1385.97</v>
      </c>
      <c r="T885">
        <v>2958.09</v>
      </c>
      <c r="U885">
        <v>16.690000000000001</v>
      </c>
      <c r="V885">
        <v>1.56</v>
      </c>
      <c r="W885">
        <v>0.66</v>
      </c>
      <c r="X885">
        <v>1.2301599999999999</v>
      </c>
      <c r="Y885">
        <v>96.581000000000003</v>
      </c>
      <c r="Z885">
        <v>78.48</v>
      </c>
      <c r="AA885">
        <v>82.259</v>
      </c>
      <c r="AB885">
        <v>106.37</v>
      </c>
      <c r="AC885">
        <v>1013</v>
      </c>
      <c r="AD885">
        <v>25061</v>
      </c>
      <c r="AE885">
        <v>-155066</v>
      </c>
      <c r="AF885">
        <v>100.53</v>
      </c>
      <c r="AG885">
        <v>144.22999999999999</v>
      </c>
      <c r="AH885">
        <v>0.66</v>
      </c>
      <c r="AI885">
        <v>1.55</v>
      </c>
      <c r="AJ885" s="101">
        <f ca="1">IF(AND(MAX(OFFSET(OFFSET(D884,0,$AJ$6),-$AJ$5,0):OFFSET(D884,0,$AJ$6))&lt;OFFSET(D884,1,$AJ$6)),1,IF(AND(MIN(OFFSET(OFFSET(D884,0,$AJ$6),-$AJ$5,0):OFFSET(D884,0,$AJ$6))&gt;OFFSET(D884,1,$AJ$6)),-1,AJ884))</f>
        <v>1</v>
      </c>
      <c r="AK885" s="101">
        <f ca="1">IF(AND(MAX(OFFSET(U884,-$AK$5,0):U884)&lt;U885),1,IF(AND(MIN(OFFSET(U884,-$AK$5,0):U884)&gt;U885),-1,AK884))</f>
        <v>-1</v>
      </c>
      <c r="AL885" s="101">
        <f ca="1">IF(AND(MAX(OFFSET(AI884,-$AL$5,0):AI884)&lt;AI885),1,IF(AND(MIN(OFFSET(AI884,-$AL$5,0):AI884)&gt;AI885),-1,AL884))</f>
        <v>1</v>
      </c>
      <c r="AM885" s="101">
        <f ca="1">IF(AND(MAX(OFFSET(V884,-$AM$5,0):V884)&lt;V885),1,IF(AND(MIN(OFFSET(V884,-$AM$5,0):V884)&gt;V885),-1,AM884))</f>
        <v>-1</v>
      </c>
      <c r="AN885" s="101">
        <f ca="1">IF(AND(MAX(OFFSET(AA884,-$AN$5,0):AA884)&lt;AA885),1,IF(AND(MIN(OFFSET(AA884,-$AN$5,0):AA884)&gt;AA885),-1,AN884))</f>
        <v>1</v>
      </c>
      <c r="AO885" s="101">
        <f ca="1">IF(AND(MAX(OFFSET(Y884,-$AP$5,0):Y884)&lt;Y885),1,IF(AND(MIN(OFFSET(Y884,-$AP$5,0):Y884)&gt;Y885),-1,AO884))</f>
        <v>-1</v>
      </c>
      <c r="AP885" s="101">
        <f ca="1">IF(AND(MAX(OFFSET(Z884,-$AP$5,0):Z884)&lt;Z885),1,IF(AND(MIN(OFFSET(Z884,-$AP$5,0):Z884)&gt;Z885),-1,AP884))</f>
        <v>-1</v>
      </c>
      <c r="AQ885" s="1">
        <v>4068</v>
      </c>
      <c r="AR885" s="1">
        <v>4078</v>
      </c>
      <c r="AS885" s="1">
        <v>4062</v>
      </c>
      <c r="AT885" s="1">
        <v>4076</v>
      </c>
      <c r="AU885" s="1">
        <v>4082</v>
      </c>
      <c r="AV885" s="1">
        <v>4117</v>
      </c>
      <c r="AW885" s="1">
        <v>4072</v>
      </c>
      <c r="AX885" s="1">
        <v>4103</v>
      </c>
      <c r="AY885">
        <f t="shared" si="42"/>
        <v>21</v>
      </c>
      <c r="AZ885">
        <f t="shared" si="43"/>
        <v>701</v>
      </c>
      <c r="BA885">
        <f t="shared" ca="1" si="49"/>
        <v>21</v>
      </c>
      <c r="BB885">
        <f t="shared" ca="1" si="44"/>
        <v>755</v>
      </c>
      <c r="BC885">
        <f t="shared" si="45"/>
        <v>14</v>
      </c>
      <c r="BD885">
        <f t="shared" si="46"/>
        <v>-294</v>
      </c>
      <c r="BE885">
        <f t="shared" ca="1" si="47"/>
        <v>14</v>
      </c>
      <c r="BF885">
        <f t="shared" ca="1" si="48"/>
        <v>-52</v>
      </c>
    </row>
    <row r="886" spans="1:58">
      <c r="A886" s="47">
        <v>2012</v>
      </c>
      <c r="B886" s="47">
        <v>2</v>
      </c>
      <c r="C886" s="98">
        <v>41120</v>
      </c>
      <c r="D886">
        <v>13008</v>
      </c>
      <c r="E886">
        <v>1380.8</v>
      </c>
      <c r="F886">
        <v>2637.5</v>
      </c>
      <c r="G886">
        <v>8614</v>
      </c>
      <c r="H886">
        <v>5649.1</v>
      </c>
      <c r="I886">
        <v>6763.4</v>
      </c>
      <c r="J886">
        <v>19494</v>
      </c>
      <c r="K886">
        <v>7458</v>
      </c>
      <c r="L886">
        <v>1622.1</v>
      </c>
      <c r="M886">
        <v>28.201000000000001</v>
      </c>
      <c r="N886">
        <v>1416</v>
      </c>
      <c r="O886">
        <v>89.5</v>
      </c>
      <c r="P886">
        <v>813.5</v>
      </c>
      <c r="Q886">
        <v>1643</v>
      </c>
      <c r="R886">
        <v>13073.01</v>
      </c>
      <c r="S886">
        <v>1385.3</v>
      </c>
      <c r="T886">
        <v>2945.84</v>
      </c>
      <c r="U886">
        <v>17.899999999999999</v>
      </c>
      <c r="V886">
        <v>1.5</v>
      </c>
      <c r="W886">
        <v>0.62</v>
      </c>
      <c r="X886">
        <v>1.2253499999999999</v>
      </c>
      <c r="Y886">
        <v>95.789000000000001</v>
      </c>
      <c r="Z886">
        <v>78.174000000000007</v>
      </c>
      <c r="AA886">
        <v>82.07</v>
      </c>
      <c r="AB886">
        <v>105.88</v>
      </c>
      <c r="AC886">
        <v>1013</v>
      </c>
      <c r="AD886">
        <v>25061</v>
      </c>
      <c r="AE886">
        <v>-155066</v>
      </c>
      <c r="AF886">
        <v>100.24</v>
      </c>
      <c r="AG886">
        <v>144.13</v>
      </c>
      <c r="AH886">
        <v>0.61</v>
      </c>
      <c r="AI886">
        <v>1.5</v>
      </c>
      <c r="AJ886" s="101">
        <f ca="1">IF(AND(MAX(OFFSET(OFFSET(D885,0,$AJ$6),-$AJ$5,0):OFFSET(D885,0,$AJ$6))&lt;OFFSET(D885,1,$AJ$6)),1,IF(AND(MIN(OFFSET(OFFSET(D885,0,$AJ$6),-$AJ$5,0):OFFSET(D885,0,$AJ$6))&gt;OFFSET(D885,1,$AJ$6)),-1,AJ885))</f>
        <v>-1</v>
      </c>
      <c r="AK886" s="101">
        <f ca="1">IF(AND(MAX(OFFSET(U885,-$AK$5,0):U885)&lt;U886),1,IF(AND(MIN(OFFSET(U885,-$AK$5,0):U885)&gt;U886),-1,AK885))</f>
        <v>1</v>
      </c>
      <c r="AL886" s="101">
        <f ca="1">IF(AND(MAX(OFFSET(AI885,-$AL$5,0):AI885)&lt;AI886),1,IF(AND(MIN(OFFSET(AI885,-$AL$5,0):AI885)&gt;AI886),-1,AL885))</f>
        <v>1</v>
      </c>
      <c r="AM886" s="101">
        <f ca="1">IF(AND(MAX(OFFSET(V885,-$AM$5,0):V885)&lt;V886),1,IF(AND(MIN(OFFSET(V885,-$AM$5,0):V885)&gt;V886),-1,AM885))</f>
        <v>-1</v>
      </c>
      <c r="AN886" s="101">
        <f ca="1">IF(AND(MAX(OFFSET(AA885,-$AN$5,0):AA885)&lt;AA886),1,IF(AND(MIN(OFFSET(AA885,-$AN$5,0):AA885)&gt;AA886),-1,AN885))</f>
        <v>1</v>
      </c>
      <c r="AO886" s="101">
        <f ca="1">IF(AND(MAX(OFFSET(Y885,-$AP$5,0):Y885)&lt;Y886),1,IF(AND(MIN(OFFSET(Y885,-$AP$5,0):Y885)&gt;Y886),-1,AO885))</f>
        <v>-1</v>
      </c>
      <c r="AP886" s="101">
        <f ca="1">IF(AND(MAX(OFFSET(Z885,-$AP$5,0):Z885)&lt;Z886),1,IF(AND(MIN(OFFSET(Z885,-$AP$5,0):Z885)&gt;Z886),-1,AP885))</f>
        <v>-1</v>
      </c>
      <c r="AQ886" s="1">
        <v>4103</v>
      </c>
      <c r="AR886" s="1">
        <v>4105</v>
      </c>
      <c r="AS886" s="1">
        <v>4083</v>
      </c>
      <c r="AT886" s="1">
        <v>4086</v>
      </c>
      <c r="AU886" s="1">
        <v>4084</v>
      </c>
      <c r="AV886" s="1">
        <v>4090</v>
      </c>
      <c r="AW886" s="1">
        <v>4063</v>
      </c>
      <c r="AX886" s="1">
        <v>4087</v>
      </c>
      <c r="AY886">
        <f t="shared" si="42"/>
        <v>-5</v>
      </c>
      <c r="AZ886">
        <f t="shared" si="43"/>
        <v>696</v>
      </c>
      <c r="BA886">
        <f t="shared" ca="1" si="49"/>
        <v>-5</v>
      </c>
      <c r="BB886">
        <f t="shared" ca="1" si="44"/>
        <v>750</v>
      </c>
      <c r="BC886">
        <f t="shared" si="45"/>
        <v>-19</v>
      </c>
      <c r="BD886">
        <f t="shared" si="46"/>
        <v>-313</v>
      </c>
      <c r="BE886">
        <f t="shared" ca="1" si="47"/>
        <v>-19</v>
      </c>
      <c r="BF886">
        <f t="shared" ca="1" si="48"/>
        <v>-71</v>
      </c>
    </row>
    <row r="887" spans="1:58">
      <c r="A887" s="47">
        <v>2012</v>
      </c>
      <c r="B887" s="47">
        <v>3</v>
      </c>
      <c r="C887" s="98">
        <v>41121</v>
      </c>
      <c r="D887">
        <v>12939</v>
      </c>
      <c r="E887">
        <v>1371.9</v>
      </c>
      <c r="F887">
        <v>2633.4</v>
      </c>
      <c r="G887">
        <v>8592</v>
      </c>
      <c r="H887">
        <v>5586.4</v>
      </c>
      <c r="I887">
        <v>6758.9</v>
      </c>
      <c r="J887">
        <v>19716</v>
      </c>
      <c r="K887">
        <v>7499</v>
      </c>
      <c r="L887">
        <v>1613.5</v>
      </c>
      <c r="M887">
        <v>27.949000000000002</v>
      </c>
      <c r="N887">
        <v>1414.1</v>
      </c>
      <c r="O887">
        <v>87.42</v>
      </c>
      <c r="P887">
        <v>808.3</v>
      </c>
      <c r="Q887">
        <v>1642.2</v>
      </c>
      <c r="R887">
        <v>13008.68</v>
      </c>
      <c r="S887">
        <v>1379.32</v>
      </c>
      <c r="T887">
        <v>2939.52</v>
      </c>
      <c r="U887">
        <v>18.59</v>
      </c>
      <c r="V887">
        <v>1.49</v>
      </c>
      <c r="W887">
        <v>0.6</v>
      </c>
      <c r="X887">
        <v>1.23031</v>
      </c>
      <c r="Y887">
        <v>96.117999999999995</v>
      </c>
      <c r="Z887">
        <v>78.12</v>
      </c>
      <c r="AA887">
        <v>82.05</v>
      </c>
      <c r="AB887">
        <v>104.19</v>
      </c>
      <c r="AC887">
        <v>1013</v>
      </c>
      <c r="AD887">
        <v>25061</v>
      </c>
      <c r="AE887">
        <v>-155066</v>
      </c>
      <c r="AF887">
        <v>100.1</v>
      </c>
      <c r="AG887">
        <v>144.08000000000001</v>
      </c>
      <c r="AH887">
        <v>0.59</v>
      </c>
      <c r="AI887">
        <v>1.49</v>
      </c>
      <c r="AJ887" s="101">
        <f ca="1">IF(AND(MAX(OFFSET(OFFSET(D886,0,$AJ$6),-$AJ$5,0):OFFSET(D886,0,$AJ$6))&lt;OFFSET(D886,1,$AJ$6)),1,IF(AND(MIN(OFFSET(OFFSET(D886,0,$AJ$6),-$AJ$5,0):OFFSET(D886,0,$AJ$6))&gt;OFFSET(D886,1,$AJ$6)),-1,AJ886))</f>
        <v>-1</v>
      </c>
      <c r="AK887" s="101">
        <f ca="1">IF(AND(MAX(OFFSET(U886,-$AK$5,0):U886)&lt;U887),1,IF(AND(MIN(OFFSET(U886,-$AK$5,0):U886)&gt;U887),-1,AK886))</f>
        <v>1</v>
      </c>
      <c r="AL887" s="101">
        <f ca="1">IF(AND(MAX(OFFSET(AI886,-$AL$5,0):AI886)&lt;AI887),1,IF(AND(MIN(OFFSET(AI886,-$AL$5,0):AI886)&gt;AI887),-1,AL886))</f>
        <v>1</v>
      </c>
      <c r="AM887" s="101">
        <f ca="1">IF(AND(MAX(OFFSET(V886,-$AM$5,0):V886)&lt;V887),1,IF(AND(MIN(OFFSET(V886,-$AM$5,0):V886)&gt;V887),-1,AM886))</f>
        <v>-1</v>
      </c>
      <c r="AN887" s="101">
        <f ca="1">IF(AND(MAX(OFFSET(AA886,-$AN$5,0):AA886)&lt;AA887),1,IF(AND(MIN(OFFSET(AA886,-$AN$5,0):AA886)&gt;AA887),-1,AN886))</f>
        <v>1</v>
      </c>
      <c r="AO887" s="101">
        <f ca="1">IF(AND(MAX(OFFSET(Y886,-$AP$5,0):Y886)&lt;Y887),1,IF(AND(MIN(OFFSET(Y886,-$AP$5,0):Y886)&gt;Y887),-1,AO886))</f>
        <v>-1</v>
      </c>
      <c r="AP887" s="101">
        <f ca="1">IF(AND(MAX(OFFSET(Z886,-$AP$5,0):Z886)&lt;Z887),1,IF(AND(MIN(OFFSET(Z886,-$AP$5,0):Z886)&gt;Z887),-1,AP886))</f>
        <v>-1</v>
      </c>
      <c r="AQ887" s="1">
        <v>4079</v>
      </c>
      <c r="AR887" s="1">
        <v>4094</v>
      </c>
      <c r="AS887" s="1">
        <v>4077</v>
      </c>
      <c r="AT887" s="1">
        <v>4084</v>
      </c>
      <c r="AU887" s="1">
        <v>4089</v>
      </c>
      <c r="AV887" s="1">
        <v>4102</v>
      </c>
      <c r="AW887" s="1">
        <v>4056</v>
      </c>
      <c r="AX887" s="1">
        <v>4064</v>
      </c>
      <c r="AY887">
        <f t="shared" si="42"/>
        <v>-28</v>
      </c>
      <c r="AZ887">
        <f t="shared" si="43"/>
        <v>668</v>
      </c>
      <c r="BA887" t="str">
        <f t="shared" ca="1" si="49"/>
        <v/>
      </c>
      <c r="BB887">
        <f t="shared" ca="1" si="44"/>
        <v>750</v>
      </c>
      <c r="BC887">
        <f t="shared" si="45"/>
        <v>10</v>
      </c>
      <c r="BD887">
        <f t="shared" si="46"/>
        <v>-303</v>
      </c>
      <c r="BE887" t="str">
        <f t="shared" ca="1" si="47"/>
        <v/>
      </c>
      <c r="BF887">
        <f t="shared" ca="1" si="48"/>
        <v>-71</v>
      </c>
    </row>
    <row r="888" spans="1:58">
      <c r="A888" s="47">
        <v>2012</v>
      </c>
      <c r="B888" s="47">
        <v>4</v>
      </c>
      <c r="C888" s="98">
        <v>41122</v>
      </c>
      <c r="D888">
        <v>12920</v>
      </c>
      <c r="E888">
        <v>1370.5</v>
      </c>
      <c r="F888">
        <v>2627.9</v>
      </c>
      <c r="G888">
        <v>8660</v>
      </c>
      <c r="H888">
        <v>5678.7</v>
      </c>
      <c r="I888">
        <v>6748</v>
      </c>
      <c r="J888">
        <v>19795</v>
      </c>
      <c r="K888">
        <v>7561</v>
      </c>
      <c r="L888">
        <v>1600.8</v>
      </c>
      <c r="M888">
        <v>27.372</v>
      </c>
      <c r="N888">
        <v>1397.4</v>
      </c>
      <c r="O888">
        <v>88.8</v>
      </c>
      <c r="P888">
        <v>786</v>
      </c>
      <c r="Q888">
        <v>1606.3</v>
      </c>
      <c r="R888">
        <v>12976.13</v>
      </c>
      <c r="S888">
        <v>1375.32</v>
      </c>
      <c r="T888">
        <v>2920.21</v>
      </c>
      <c r="U888">
        <v>18.559999999999999</v>
      </c>
      <c r="V888">
        <v>1.54</v>
      </c>
      <c r="W888">
        <v>0.64</v>
      </c>
      <c r="X888">
        <v>1.2224999999999999</v>
      </c>
      <c r="Y888">
        <v>95.906999999999996</v>
      </c>
      <c r="Z888">
        <v>78.444000000000003</v>
      </c>
      <c r="AA888">
        <v>82.031999999999996</v>
      </c>
      <c r="AB888">
        <v>105.66</v>
      </c>
      <c r="AC888">
        <v>1013</v>
      </c>
      <c r="AD888">
        <v>25061</v>
      </c>
      <c r="AE888">
        <v>-155066</v>
      </c>
      <c r="AF888">
        <v>100.26</v>
      </c>
      <c r="AG888">
        <v>144.18</v>
      </c>
      <c r="AH888">
        <v>0.64</v>
      </c>
      <c r="AI888">
        <v>1.53</v>
      </c>
      <c r="AJ888" s="101">
        <f ca="1">IF(AND(MAX(OFFSET(OFFSET(D887,0,$AJ$6),-$AJ$5,0):OFFSET(D887,0,$AJ$6))&lt;OFFSET(D887,1,$AJ$6)),1,IF(AND(MIN(OFFSET(OFFSET(D887,0,$AJ$6),-$AJ$5,0):OFFSET(D887,0,$AJ$6))&gt;OFFSET(D887,1,$AJ$6)),-1,AJ887))</f>
        <v>-1</v>
      </c>
      <c r="AK888" s="101">
        <f ca="1">IF(AND(MAX(OFFSET(U887,-$AK$5,0):U887)&lt;U888),1,IF(AND(MIN(OFFSET(U887,-$AK$5,0):U887)&gt;U888),-1,AK887))</f>
        <v>1</v>
      </c>
      <c r="AL888" s="101">
        <f ca="1">IF(AND(MAX(OFFSET(AI887,-$AL$5,0):AI887)&lt;AI888),1,IF(AND(MIN(OFFSET(AI887,-$AL$5,0):AI887)&gt;AI888),-1,AL887))</f>
        <v>1</v>
      </c>
      <c r="AM888" s="101">
        <f ca="1">IF(AND(MAX(OFFSET(V887,-$AM$5,0):V887)&lt;V888),1,IF(AND(MIN(OFFSET(V887,-$AM$5,0):V887)&gt;V888),-1,AM887))</f>
        <v>-1</v>
      </c>
      <c r="AN888" s="101">
        <f ca="1">IF(AND(MAX(OFFSET(AA887,-$AN$5,0):AA887)&lt;AA888),1,IF(AND(MIN(OFFSET(AA887,-$AN$5,0):AA887)&gt;AA888),-1,AN887))</f>
        <v>1</v>
      </c>
      <c r="AO888" s="101">
        <f ca="1">IF(AND(MAX(OFFSET(Y887,-$AP$5,0):Y887)&lt;Y888),1,IF(AND(MIN(OFFSET(Y887,-$AP$5,0):Y887)&gt;Y888),-1,AO887))</f>
        <v>-1</v>
      </c>
      <c r="AP888" s="101">
        <f ca="1">IF(AND(MAX(OFFSET(Z887,-$AP$5,0):Z887)&lt;Z888),1,IF(AND(MIN(OFFSET(Z887,-$AP$5,0):Z887)&gt;Z888),-1,AP887))</f>
        <v>-1</v>
      </c>
      <c r="AQ888" s="1">
        <v>4061</v>
      </c>
      <c r="AR888" s="1">
        <v>4066</v>
      </c>
      <c r="AS888" s="1">
        <v>4046</v>
      </c>
      <c r="AT888" s="1">
        <v>4065</v>
      </c>
      <c r="AU888" s="1">
        <v>4071</v>
      </c>
      <c r="AV888" s="1">
        <v>4072</v>
      </c>
      <c r="AW888" s="1">
        <v>4016</v>
      </c>
      <c r="AX888" s="1">
        <v>4043</v>
      </c>
      <c r="AY888">
        <f t="shared" si="42"/>
        <v>-25</v>
      </c>
      <c r="AZ888">
        <f t="shared" si="43"/>
        <v>643</v>
      </c>
      <c r="BA888" t="str">
        <f t="shared" ca="1" si="49"/>
        <v/>
      </c>
      <c r="BB888">
        <f t="shared" ca="1" si="44"/>
        <v>750</v>
      </c>
      <c r="BC888">
        <f t="shared" si="45"/>
        <v>10</v>
      </c>
      <c r="BD888">
        <f t="shared" si="46"/>
        <v>-293</v>
      </c>
      <c r="BE888" t="str">
        <f t="shared" ca="1" si="47"/>
        <v/>
      </c>
      <c r="BF888">
        <f t="shared" ca="1" si="48"/>
        <v>-71</v>
      </c>
    </row>
    <row r="889" spans="1:58">
      <c r="A889" s="47">
        <v>2012</v>
      </c>
      <c r="B889" s="47">
        <v>5</v>
      </c>
      <c r="C889" s="98">
        <v>41123</v>
      </c>
      <c r="D889">
        <v>12823</v>
      </c>
      <c r="E889">
        <v>1361</v>
      </c>
      <c r="F889">
        <v>2619.1999999999998</v>
      </c>
      <c r="G889">
        <v>8559</v>
      </c>
      <c r="H889">
        <v>5592.3</v>
      </c>
      <c r="I889">
        <v>6593.1</v>
      </c>
      <c r="J889">
        <v>19632</v>
      </c>
      <c r="K889">
        <v>7488</v>
      </c>
      <c r="L889">
        <v>1589.7</v>
      </c>
      <c r="M889">
        <v>27.148</v>
      </c>
      <c r="N889">
        <v>1386.8</v>
      </c>
      <c r="O889">
        <v>87.33</v>
      </c>
      <c r="P889">
        <v>802.5</v>
      </c>
      <c r="Q889">
        <v>1623.4</v>
      </c>
      <c r="R889">
        <v>12878.88</v>
      </c>
      <c r="S889">
        <v>1365</v>
      </c>
      <c r="T889">
        <v>2909.77</v>
      </c>
      <c r="U889">
        <v>17.84</v>
      </c>
      <c r="V889">
        <v>1.48</v>
      </c>
      <c r="W889">
        <v>0.61</v>
      </c>
      <c r="X889">
        <v>1.218</v>
      </c>
      <c r="Y889">
        <v>95.263999999999996</v>
      </c>
      <c r="Z889">
        <v>78.204999999999998</v>
      </c>
      <c r="AA889">
        <v>81.805999999999997</v>
      </c>
      <c r="AB889">
        <v>105.97</v>
      </c>
      <c r="AC889">
        <v>1013</v>
      </c>
      <c r="AD889">
        <v>25061</v>
      </c>
      <c r="AE889">
        <v>-155066</v>
      </c>
      <c r="AF889">
        <v>100.26</v>
      </c>
      <c r="AG889">
        <v>144.36000000000001</v>
      </c>
      <c r="AH889">
        <v>0.61</v>
      </c>
      <c r="AI889">
        <v>1.47</v>
      </c>
      <c r="AJ889" s="101">
        <f ca="1">IF(AND(MAX(OFFSET(OFFSET(D888,0,$AJ$6),-$AJ$5,0):OFFSET(D888,0,$AJ$6))&lt;OFFSET(D888,1,$AJ$6)),1,IF(AND(MIN(OFFSET(OFFSET(D888,0,$AJ$6),-$AJ$5,0):OFFSET(D888,0,$AJ$6))&gt;OFFSET(D888,1,$AJ$6)),-1,AJ888))</f>
        <v>-1</v>
      </c>
      <c r="AK889" s="101">
        <f ca="1">IF(AND(MAX(OFFSET(U888,-$AK$5,0):U888)&lt;U889),1,IF(AND(MIN(OFFSET(U888,-$AK$5,0):U888)&gt;U889),-1,AK888))</f>
        <v>-1</v>
      </c>
      <c r="AL889" s="101">
        <f ca="1">IF(AND(MAX(OFFSET(AI888,-$AL$5,0):AI888)&lt;AI889),1,IF(AND(MIN(OFFSET(AI888,-$AL$5,0):AI888)&gt;AI889),-1,AL888))</f>
        <v>1</v>
      </c>
      <c r="AM889" s="101">
        <f ca="1">IF(AND(MAX(OFFSET(V888,-$AM$5,0):V888)&lt;V889),1,IF(AND(MIN(OFFSET(V888,-$AM$5,0):V888)&gt;V889),-1,AM888))</f>
        <v>-1</v>
      </c>
      <c r="AN889" s="101">
        <f ca="1">IF(AND(MAX(OFFSET(AA888,-$AN$5,0):AA888)&lt;AA889),1,IF(AND(MIN(OFFSET(AA888,-$AN$5,0):AA888)&gt;AA889),-1,AN888))</f>
        <v>1</v>
      </c>
      <c r="AO889" s="101">
        <f ca="1">IF(AND(MAX(OFFSET(Y888,-$AP$5,0):Y888)&lt;Y889),1,IF(AND(MIN(OFFSET(Y888,-$AP$5,0):Y888)&gt;Y889),-1,AO888))</f>
        <v>-1</v>
      </c>
      <c r="AP889" s="101">
        <f ca="1">IF(AND(MAX(OFFSET(Z888,-$AP$5,0):Z888)&lt;Z889),1,IF(AND(MIN(OFFSET(Z888,-$AP$5,0):Z888)&gt;Z889),-1,AP888))</f>
        <v>-1</v>
      </c>
      <c r="AQ889" s="1">
        <v>4046</v>
      </c>
      <c r="AR889" s="1">
        <v>4057</v>
      </c>
      <c r="AS889" s="1">
        <v>4041</v>
      </c>
      <c r="AT889" s="1">
        <v>4052</v>
      </c>
      <c r="AU889" s="1">
        <v>4051</v>
      </c>
      <c r="AV889" s="1">
        <v>4070</v>
      </c>
      <c r="AW889" s="1">
        <v>3996</v>
      </c>
      <c r="AX889" s="1">
        <v>4009</v>
      </c>
      <c r="AY889">
        <f t="shared" si="42"/>
        <v>-44</v>
      </c>
      <c r="AZ889">
        <f t="shared" si="43"/>
        <v>599</v>
      </c>
      <c r="BA889" t="str">
        <f t="shared" ca="1" si="49"/>
        <v/>
      </c>
      <c r="BB889">
        <f t="shared" ca="1" si="44"/>
        <v>750</v>
      </c>
      <c r="BC889">
        <f t="shared" si="45"/>
        <v>5</v>
      </c>
      <c r="BD889">
        <f t="shared" si="46"/>
        <v>-288</v>
      </c>
      <c r="BE889" t="str">
        <f t="shared" ca="1" si="47"/>
        <v/>
      </c>
      <c r="BF889">
        <f t="shared" ca="1" si="48"/>
        <v>-71</v>
      </c>
    </row>
    <row r="890" spans="1:58">
      <c r="A890" s="47">
        <v>2012</v>
      </c>
      <c r="B890" s="47">
        <v>6</v>
      </c>
      <c r="C890" s="98">
        <v>41124</v>
      </c>
      <c r="D890">
        <v>13041</v>
      </c>
      <c r="E890">
        <v>1387.1</v>
      </c>
      <c r="F890">
        <v>2672.6</v>
      </c>
      <c r="G890">
        <v>8677</v>
      </c>
      <c r="H890">
        <v>5736.6</v>
      </c>
      <c r="I890">
        <v>6862.5</v>
      </c>
      <c r="J890">
        <v>19659</v>
      </c>
      <c r="K890">
        <v>7542</v>
      </c>
      <c r="L890">
        <v>1603</v>
      </c>
      <c r="M890">
        <v>27.776</v>
      </c>
      <c r="N890">
        <v>1402.2</v>
      </c>
      <c r="O890">
        <v>91.28</v>
      </c>
      <c r="P890">
        <v>806.7</v>
      </c>
      <c r="Q890">
        <v>1628</v>
      </c>
      <c r="R890">
        <v>13096.17</v>
      </c>
      <c r="S890">
        <v>1390.99</v>
      </c>
      <c r="T890">
        <v>2967.9</v>
      </c>
      <c r="U890">
        <v>15.86</v>
      </c>
      <c r="V890">
        <v>1.58</v>
      </c>
      <c r="W890">
        <v>0.67</v>
      </c>
      <c r="X890">
        <v>1.2379500000000001</v>
      </c>
      <c r="Y890">
        <v>97.245999999999995</v>
      </c>
      <c r="Z890">
        <v>78.555000000000007</v>
      </c>
      <c r="AA890">
        <v>82.959000000000003</v>
      </c>
      <c r="AB890">
        <v>108.7</v>
      </c>
      <c r="AC890">
        <v>1013</v>
      </c>
      <c r="AD890">
        <v>32254</v>
      </c>
      <c r="AE890">
        <v>-138994</v>
      </c>
      <c r="AF890">
        <v>100.57</v>
      </c>
      <c r="AG890">
        <v>144.38</v>
      </c>
      <c r="AH890">
        <v>0.67</v>
      </c>
      <c r="AI890">
        <v>1.57</v>
      </c>
      <c r="AJ890" s="101">
        <f ca="1">IF(AND(MAX(OFFSET(OFFSET(D889,0,$AJ$6),-$AJ$5,0):OFFSET(D889,0,$AJ$6))&lt;OFFSET(D889,1,$AJ$6)),1,IF(AND(MIN(OFFSET(OFFSET(D889,0,$AJ$6),-$AJ$5,0):OFFSET(D889,0,$AJ$6))&gt;OFFSET(D889,1,$AJ$6)),-1,AJ889))</f>
        <v>-1</v>
      </c>
      <c r="AK890" s="101">
        <f ca="1">IF(AND(MAX(OFFSET(U889,-$AK$5,0):U889)&lt;U890),1,IF(AND(MIN(OFFSET(U889,-$AK$5,0):U889)&gt;U890),-1,AK889))</f>
        <v>-1</v>
      </c>
      <c r="AL890" s="101">
        <f ca="1">IF(AND(MAX(OFFSET(AI889,-$AL$5,0):AI889)&lt;AI890),1,IF(AND(MIN(OFFSET(AI889,-$AL$5,0):AI889)&gt;AI890),-1,AL889))</f>
        <v>1</v>
      </c>
      <c r="AM890" s="101">
        <f ca="1">IF(AND(MAX(OFFSET(V889,-$AM$5,0):V889)&lt;V890),1,IF(AND(MIN(OFFSET(V889,-$AM$5,0):V889)&gt;V890),-1,AM889))</f>
        <v>-1</v>
      </c>
      <c r="AN890" s="101">
        <f ca="1">IF(AND(MAX(OFFSET(AA889,-$AN$5,0):AA889)&lt;AA890),1,IF(AND(MIN(OFFSET(AA889,-$AN$5,0):AA889)&gt;AA890),-1,AN889))</f>
        <v>1</v>
      </c>
      <c r="AO890" s="101">
        <f ca="1">IF(AND(MAX(OFFSET(Y889,-$AP$5,0):Y889)&lt;Y890),1,IF(AND(MIN(OFFSET(Y889,-$AP$5,0):Y889)&gt;Y890),-1,AO889))</f>
        <v>1</v>
      </c>
      <c r="AP890" s="101">
        <f ca="1">IF(AND(MAX(OFFSET(Z889,-$AP$5,0):Z889)&lt;Z890),1,IF(AND(MIN(OFFSET(Z889,-$AP$5,0):Z889)&gt;Z890),-1,AP889))</f>
        <v>-1</v>
      </c>
      <c r="AQ890" s="1">
        <v>4007</v>
      </c>
      <c r="AR890" s="1">
        <v>4014</v>
      </c>
      <c r="AS890" s="1">
        <v>3999</v>
      </c>
      <c r="AT890" s="1">
        <v>4013</v>
      </c>
      <c r="AU890" s="1">
        <v>4016</v>
      </c>
      <c r="AV890" s="1">
        <v>4071</v>
      </c>
      <c r="AW890" s="1">
        <v>4015</v>
      </c>
      <c r="AX890" s="1">
        <v>4063</v>
      </c>
      <c r="AY890">
        <f t="shared" si="42"/>
        <v>52</v>
      </c>
      <c r="AZ890">
        <f t="shared" si="43"/>
        <v>651</v>
      </c>
      <c r="BA890" t="str">
        <f t="shared" ca="1" si="49"/>
        <v/>
      </c>
      <c r="BB890">
        <f t="shared" ca="1" si="44"/>
        <v>750</v>
      </c>
      <c r="BC890">
        <f t="shared" si="45"/>
        <v>9</v>
      </c>
      <c r="BD890">
        <f t="shared" si="46"/>
        <v>-279</v>
      </c>
      <c r="BE890" t="str">
        <f t="shared" ca="1" si="47"/>
        <v/>
      </c>
      <c r="BF890">
        <f t="shared" ca="1" si="48"/>
        <v>-71</v>
      </c>
    </row>
    <row r="891" spans="1:58">
      <c r="A891" s="47">
        <v>2012</v>
      </c>
      <c r="B891" s="47">
        <v>2</v>
      </c>
      <c r="C891" s="98">
        <v>41127</v>
      </c>
      <c r="D891">
        <v>13060</v>
      </c>
      <c r="E891">
        <v>1390.5</v>
      </c>
      <c r="F891">
        <v>2688</v>
      </c>
      <c r="G891">
        <v>8738</v>
      </c>
      <c r="H891">
        <v>5774</v>
      </c>
      <c r="I891">
        <v>6907</v>
      </c>
      <c r="J891">
        <v>19956</v>
      </c>
      <c r="K891">
        <v>7585</v>
      </c>
      <c r="L891">
        <v>1610.7</v>
      </c>
      <c r="M891">
        <v>27.885000000000002</v>
      </c>
      <c r="N891">
        <v>1401.3</v>
      </c>
      <c r="O891">
        <v>92.06</v>
      </c>
      <c r="P891">
        <v>806.3</v>
      </c>
      <c r="Q891">
        <v>1586.6</v>
      </c>
      <c r="R891">
        <v>13117.51</v>
      </c>
      <c r="S891">
        <v>1394.23</v>
      </c>
      <c r="T891">
        <v>2989.91</v>
      </c>
      <c r="U891">
        <v>15.91</v>
      </c>
      <c r="V891">
        <v>1.56</v>
      </c>
      <c r="W891">
        <v>0.65</v>
      </c>
      <c r="X891">
        <v>1.23963</v>
      </c>
      <c r="Y891">
        <v>96.935000000000002</v>
      </c>
      <c r="Z891">
        <v>78.191000000000003</v>
      </c>
      <c r="AA891">
        <v>82.64</v>
      </c>
      <c r="AB891">
        <v>108.21</v>
      </c>
      <c r="AC891">
        <v>1013</v>
      </c>
      <c r="AD891">
        <v>32254</v>
      </c>
      <c r="AE891">
        <v>-138994</v>
      </c>
      <c r="AF891">
        <v>100.61</v>
      </c>
      <c r="AG891">
        <v>144.46</v>
      </c>
      <c r="AH891">
        <v>0.64</v>
      </c>
      <c r="AI891">
        <v>1.55</v>
      </c>
      <c r="AJ891" s="101">
        <f ca="1">IF(AND(MAX(OFFSET(OFFSET(D890,0,$AJ$6),-$AJ$5,0):OFFSET(D890,0,$AJ$6))&lt;OFFSET(D890,1,$AJ$6)),1,IF(AND(MIN(OFFSET(OFFSET(D890,0,$AJ$6),-$AJ$5,0):OFFSET(D890,0,$AJ$6))&gt;OFFSET(D890,1,$AJ$6)),-1,AJ890))</f>
        <v>-1</v>
      </c>
      <c r="AK891" s="101">
        <f ca="1">IF(AND(MAX(OFFSET(U890,-$AK$5,0):U890)&lt;U891),1,IF(AND(MIN(OFFSET(U890,-$AK$5,0):U890)&gt;U891),-1,AK890))</f>
        <v>-1</v>
      </c>
      <c r="AL891" s="101">
        <f ca="1">IF(AND(MAX(OFFSET(AI890,-$AL$5,0):AI890)&lt;AI891),1,IF(AND(MIN(OFFSET(AI890,-$AL$5,0):AI890)&gt;AI891),-1,AL890))</f>
        <v>1</v>
      </c>
      <c r="AM891" s="101">
        <f ca="1">IF(AND(MAX(OFFSET(V890,-$AM$5,0):V890)&lt;V891),1,IF(AND(MIN(OFFSET(V890,-$AM$5,0):V890)&gt;V891),-1,AM890))</f>
        <v>-1</v>
      </c>
      <c r="AN891" s="101">
        <f ca="1">IF(AND(MAX(OFFSET(AA890,-$AN$5,0):AA890)&lt;AA891),1,IF(AND(MIN(OFFSET(AA890,-$AN$5,0):AA890)&gt;AA891),-1,AN890))</f>
        <v>1</v>
      </c>
      <c r="AO891" s="101">
        <f ca="1">IF(AND(MAX(OFFSET(Y890,-$AP$5,0):Y890)&lt;Y891),1,IF(AND(MIN(OFFSET(Y890,-$AP$5,0):Y890)&gt;Y891),-1,AO890))</f>
        <v>1</v>
      </c>
      <c r="AP891" s="101">
        <f ca="1">IF(AND(MAX(OFFSET(Z890,-$AP$5,0):Z890)&lt;Z891),1,IF(AND(MIN(OFFSET(Z890,-$AP$5,0):Z890)&gt;Z891),-1,AP890))</f>
        <v>-1</v>
      </c>
      <c r="AQ891" s="1">
        <v>4068</v>
      </c>
      <c r="AR891" s="1">
        <v>4068</v>
      </c>
      <c r="AS891" s="1">
        <v>4052</v>
      </c>
      <c r="AT891" s="1">
        <v>4060</v>
      </c>
      <c r="AU891" s="1">
        <v>4054</v>
      </c>
      <c r="AV891" s="1">
        <v>4070</v>
      </c>
      <c r="AW891" s="1">
        <v>4050</v>
      </c>
      <c r="AX891" s="1">
        <v>4066</v>
      </c>
      <c r="AY891">
        <f t="shared" si="42"/>
        <v>8</v>
      </c>
      <c r="AZ891">
        <f t="shared" si="43"/>
        <v>659</v>
      </c>
      <c r="BA891" t="str">
        <f t="shared" ca="1" si="49"/>
        <v/>
      </c>
      <c r="BB891">
        <f t="shared" ca="1" si="44"/>
        <v>750</v>
      </c>
      <c r="BC891">
        <f t="shared" si="45"/>
        <v>-14</v>
      </c>
      <c r="BD891">
        <f t="shared" si="46"/>
        <v>-293</v>
      </c>
      <c r="BE891" t="str">
        <f t="shared" ca="1" si="47"/>
        <v/>
      </c>
      <c r="BF891">
        <f t="shared" ca="1" si="48"/>
        <v>-71</v>
      </c>
    </row>
    <row r="892" spans="1:58">
      <c r="A892" s="47">
        <v>2012</v>
      </c>
      <c r="B892" s="47">
        <v>3</v>
      </c>
      <c r="C892" s="98">
        <v>41128</v>
      </c>
      <c r="D892">
        <v>13121</v>
      </c>
      <c r="E892">
        <v>1397.7</v>
      </c>
      <c r="F892">
        <v>2711.3</v>
      </c>
      <c r="G892">
        <v>8887</v>
      </c>
      <c r="H892">
        <v>5808</v>
      </c>
      <c r="I892">
        <v>6960.7</v>
      </c>
      <c r="J892">
        <v>20015</v>
      </c>
      <c r="K892">
        <v>7574</v>
      </c>
      <c r="L892">
        <v>1612.1</v>
      </c>
      <c r="M892">
        <v>28.106999999999999</v>
      </c>
      <c r="N892">
        <v>1408.4</v>
      </c>
      <c r="O892">
        <v>93.45</v>
      </c>
      <c r="P892">
        <v>799.8</v>
      </c>
      <c r="Q892">
        <v>1570.7</v>
      </c>
      <c r="R892">
        <v>13168.6</v>
      </c>
      <c r="S892">
        <v>1401.35</v>
      </c>
      <c r="T892">
        <v>3015.86</v>
      </c>
      <c r="U892">
        <v>15.97</v>
      </c>
      <c r="V892">
        <v>1.63</v>
      </c>
      <c r="W892">
        <v>0.7</v>
      </c>
      <c r="X892">
        <v>1.2402899999999999</v>
      </c>
      <c r="Y892">
        <v>97.506</v>
      </c>
      <c r="Z892">
        <v>78.608000000000004</v>
      </c>
      <c r="AA892">
        <v>82.980999999999995</v>
      </c>
      <c r="AB892">
        <v>110.11</v>
      </c>
      <c r="AC892">
        <v>1013</v>
      </c>
      <c r="AD892">
        <v>32254</v>
      </c>
      <c r="AE892">
        <v>-138994</v>
      </c>
      <c r="AF892">
        <v>100.28</v>
      </c>
      <c r="AG892">
        <v>143.85</v>
      </c>
      <c r="AH892">
        <v>0.7</v>
      </c>
      <c r="AI892">
        <v>1.62</v>
      </c>
      <c r="AJ892" s="101">
        <f ca="1">IF(AND(MAX(OFFSET(OFFSET(D891,0,$AJ$6),-$AJ$5,0):OFFSET(D891,0,$AJ$6))&lt;OFFSET(D891,1,$AJ$6)),1,IF(AND(MIN(OFFSET(OFFSET(D891,0,$AJ$6),-$AJ$5,0):OFFSET(D891,0,$AJ$6))&gt;OFFSET(D891,1,$AJ$6)),-1,AJ891))</f>
        <v>-1</v>
      </c>
      <c r="AK892" s="101">
        <f ca="1">IF(AND(MAX(OFFSET(U891,-$AK$5,0):U891)&lt;U892),1,IF(AND(MIN(OFFSET(U891,-$AK$5,0):U891)&gt;U892),-1,AK891))</f>
        <v>1</v>
      </c>
      <c r="AL892" s="101">
        <f ca="1">IF(AND(MAX(OFFSET(AI891,-$AL$5,0):AI891)&lt;AI892),1,IF(AND(MIN(OFFSET(AI891,-$AL$5,0):AI891)&gt;AI892),-1,AL891))</f>
        <v>1</v>
      </c>
      <c r="AM892" s="101">
        <f ca="1">IF(AND(MAX(OFFSET(V891,-$AM$5,0):V891)&lt;V892),1,IF(AND(MIN(OFFSET(V891,-$AM$5,0):V891)&gt;V892),-1,AM891))</f>
        <v>1</v>
      </c>
      <c r="AN892" s="101">
        <f ca="1">IF(AND(MAX(OFFSET(AA891,-$AN$5,0):AA891)&lt;AA892),1,IF(AND(MIN(OFFSET(AA891,-$AN$5,0):AA891)&gt;AA892),-1,AN891))</f>
        <v>1</v>
      </c>
      <c r="AO892" s="101">
        <f ca="1">IF(AND(MAX(OFFSET(Y891,-$AP$5,0):Y891)&lt;Y892),1,IF(AND(MIN(OFFSET(Y891,-$AP$5,0):Y891)&gt;Y892),-1,AO891))</f>
        <v>1</v>
      </c>
      <c r="AP892" s="101">
        <f ca="1">IF(AND(MAX(OFFSET(Z891,-$AP$5,0):Z891)&lt;Z892),1,IF(AND(MIN(OFFSET(Z891,-$AP$5,0):Z891)&gt;Z892),-1,AP891))</f>
        <v>1</v>
      </c>
      <c r="AQ892" s="1">
        <v>4062</v>
      </c>
      <c r="AR892" s="1">
        <v>4068</v>
      </c>
      <c r="AS892" s="1">
        <v>4054</v>
      </c>
      <c r="AT892" s="1">
        <v>4064</v>
      </c>
      <c r="AU892" s="1">
        <v>4078</v>
      </c>
      <c r="AV892" s="1">
        <v>4096</v>
      </c>
      <c r="AW892" s="1">
        <v>4069</v>
      </c>
      <c r="AX892" s="1">
        <v>4078</v>
      </c>
      <c r="AY892">
        <f t="shared" si="42"/>
        <v>2</v>
      </c>
      <c r="AZ892">
        <f t="shared" si="43"/>
        <v>661</v>
      </c>
      <c r="BA892" t="str">
        <f t="shared" ca="1" si="49"/>
        <v/>
      </c>
      <c r="BB892">
        <f t="shared" ca="1" si="44"/>
        <v>750</v>
      </c>
      <c r="BC892">
        <f t="shared" si="45"/>
        <v>16</v>
      </c>
      <c r="BD892">
        <f t="shared" si="46"/>
        <v>-277</v>
      </c>
      <c r="BE892" t="str">
        <f t="shared" ca="1" si="47"/>
        <v/>
      </c>
      <c r="BF892">
        <f t="shared" ca="1" si="48"/>
        <v>-71</v>
      </c>
    </row>
    <row r="893" spans="1:58">
      <c r="A893" s="47">
        <v>2012</v>
      </c>
      <c r="B893" s="47">
        <v>4</v>
      </c>
      <c r="C893" s="98">
        <v>41129</v>
      </c>
      <c r="D893">
        <v>13127</v>
      </c>
      <c r="E893">
        <v>1398.3</v>
      </c>
      <c r="F893">
        <v>2708.2</v>
      </c>
      <c r="G893">
        <v>8878</v>
      </c>
      <c r="H893">
        <v>5824.7</v>
      </c>
      <c r="I893">
        <v>6951.7</v>
      </c>
      <c r="J893">
        <v>20046</v>
      </c>
      <c r="K893">
        <v>7608</v>
      </c>
      <c r="L893">
        <v>1612.9</v>
      </c>
      <c r="M893">
        <v>28.029</v>
      </c>
      <c r="N893">
        <v>1408.5</v>
      </c>
      <c r="O893">
        <v>93.35</v>
      </c>
      <c r="P893">
        <v>814.4</v>
      </c>
      <c r="Q893">
        <v>1573.7</v>
      </c>
      <c r="R893">
        <v>13175.64</v>
      </c>
      <c r="S893">
        <v>1402.22</v>
      </c>
      <c r="T893">
        <v>3011.25</v>
      </c>
      <c r="U893">
        <v>15.5</v>
      </c>
      <c r="V893">
        <v>1.64</v>
      </c>
      <c r="W893">
        <v>0.72</v>
      </c>
      <c r="X893">
        <v>1.23604</v>
      </c>
      <c r="Y893">
        <v>96.99</v>
      </c>
      <c r="Z893">
        <v>78.463999999999999</v>
      </c>
      <c r="AA893">
        <v>82.92</v>
      </c>
      <c r="AB893">
        <v>110.35</v>
      </c>
      <c r="AC893">
        <v>1013</v>
      </c>
      <c r="AD893">
        <v>32254</v>
      </c>
      <c r="AE893">
        <v>-138994</v>
      </c>
      <c r="AF893">
        <v>100.02</v>
      </c>
      <c r="AG893">
        <v>144.01</v>
      </c>
      <c r="AH893">
        <v>0.71</v>
      </c>
      <c r="AI893">
        <v>1.64</v>
      </c>
      <c r="AJ893" s="101">
        <f ca="1">IF(AND(MAX(OFFSET(OFFSET(D892,0,$AJ$6),-$AJ$5,0):OFFSET(D892,0,$AJ$6))&lt;OFFSET(D892,1,$AJ$6)),1,IF(AND(MIN(OFFSET(OFFSET(D892,0,$AJ$6),-$AJ$5,0):OFFSET(D892,0,$AJ$6))&gt;OFFSET(D892,1,$AJ$6)),-1,AJ892))</f>
        <v>-1</v>
      </c>
      <c r="AK893" s="101">
        <f ca="1">IF(AND(MAX(OFFSET(U892,-$AK$5,0):U892)&lt;U893),1,IF(AND(MIN(OFFSET(U892,-$AK$5,0):U892)&gt;U893),-1,AK892))</f>
        <v>-1</v>
      </c>
      <c r="AL893" s="101">
        <f ca="1">IF(AND(MAX(OFFSET(AI892,-$AL$5,0):AI892)&lt;AI893),1,IF(AND(MIN(OFFSET(AI892,-$AL$5,0):AI892)&gt;AI893),-1,AL892))</f>
        <v>1</v>
      </c>
      <c r="AM893" s="101">
        <f ca="1">IF(AND(MAX(OFFSET(V892,-$AM$5,0):V892)&lt;V893),1,IF(AND(MIN(OFFSET(V892,-$AM$5,0):V892)&gt;V893),-1,AM892))</f>
        <v>1</v>
      </c>
      <c r="AN893" s="101">
        <f ca="1">IF(AND(MAX(OFFSET(AA892,-$AN$5,0):AA892)&lt;AA893),1,IF(AND(MIN(OFFSET(AA892,-$AN$5,0):AA892)&gt;AA893),-1,AN892))</f>
        <v>1</v>
      </c>
      <c r="AO893" s="101">
        <f ca="1">IF(AND(MAX(OFFSET(Y892,-$AP$5,0):Y892)&lt;Y893),1,IF(AND(MIN(OFFSET(Y892,-$AP$5,0):Y892)&gt;Y893),-1,AO892))</f>
        <v>1</v>
      </c>
      <c r="AP893" s="101">
        <f ca="1">IF(AND(MAX(OFFSET(Z892,-$AP$5,0):Z892)&lt;Z893),1,IF(AND(MIN(OFFSET(Z892,-$AP$5,0):Z892)&gt;Z893),-1,AP892))</f>
        <v>1</v>
      </c>
      <c r="AQ893" s="1">
        <v>4080</v>
      </c>
      <c r="AR893" s="1">
        <v>4082</v>
      </c>
      <c r="AS893" s="1">
        <v>4059</v>
      </c>
      <c r="AT893" s="1">
        <v>4060</v>
      </c>
      <c r="AU893" s="1">
        <v>4059</v>
      </c>
      <c r="AV893" s="1">
        <v>4087</v>
      </c>
      <c r="AW893" s="1">
        <v>4049</v>
      </c>
      <c r="AX893" s="1">
        <v>4079</v>
      </c>
      <c r="AY893">
        <f t="shared" si="42"/>
        <v>15</v>
      </c>
      <c r="AZ893">
        <f t="shared" si="43"/>
        <v>676</v>
      </c>
      <c r="BA893" t="str">
        <f t="shared" ca="1" si="49"/>
        <v/>
      </c>
      <c r="BB893">
        <f t="shared" ca="1" si="44"/>
        <v>750</v>
      </c>
      <c r="BC893">
        <f t="shared" si="45"/>
        <v>-21</v>
      </c>
      <c r="BD893">
        <f t="shared" si="46"/>
        <v>-298</v>
      </c>
      <c r="BE893" t="str">
        <f t="shared" ca="1" si="47"/>
        <v/>
      </c>
      <c r="BF893">
        <f t="shared" ca="1" si="48"/>
        <v>-71</v>
      </c>
    </row>
    <row r="894" spans="1:58">
      <c r="A894" s="47">
        <v>2012</v>
      </c>
      <c r="B894" s="47">
        <v>5</v>
      </c>
      <c r="C894" s="98">
        <v>41130</v>
      </c>
      <c r="D894">
        <v>13127</v>
      </c>
      <c r="E894">
        <v>1400.3</v>
      </c>
      <c r="F894">
        <v>2717.2</v>
      </c>
      <c r="G894">
        <v>8952</v>
      </c>
      <c r="H894">
        <v>5828.2</v>
      </c>
      <c r="I894">
        <v>6950.1</v>
      </c>
      <c r="J894">
        <v>20192</v>
      </c>
      <c r="K894">
        <v>7642</v>
      </c>
      <c r="L894">
        <v>1617.4</v>
      </c>
      <c r="M894">
        <v>28.134</v>
      </c>
      <c r="N894">
        <v>1412.5</v>
      </c>
      <c r="O894">
        <v>93.68</v>
      </c>
      <c r="P894">
        <v>828.7</v>
      </c>
      <c r="Q894">
        <v>1626.8</v>
      </c>
      <c r="R894">
        <v>13165.19</v>
      </c>
      <c r="S894">
        <v>1402.8</v>
      </c>
      <c r="T894">
        <v>3018.64</v>
      </c>
      <c r="U894">
        <v>15.33</v>
      </c>
      <c r="V894">
        <v>1.69</v>
      </c>
      <c r="W894">
        <v>0.73</v>
      </c>
      <c r="X894">
        <v>1.2297499999999999</v>
      </c>
      <c r="Y894">
        <v>96.634</v>
      </c>
      <c r="Z894">
        <v>78.582999999999998</v>
      </c>
      <c r="AA894">
        <v>83.138000000000005</v>
      </c>
      <c r="AB894">
        <v>111.68</v>
      </c>
      <c r="AC894">
        <v>1013</v>
      </c>
      <c r="AD894">
        <v>32254</v>
      </c>
      <c r="AE894">
        <v>-138994</v>
      </c>
      <c r="AF894">
        <v>100</v>
      </c>
      <c r="AG894">
        <v>143.82</v>
      </c>
      <c r="AH894">
        <v>0.72</v>
      </c>
      <c r="AI894">
        <v>1.68</v>
      </c>
      <c r="AJ894" s="101">
        <f ca="1">IF(AND(MAX(OFFSET(OFFSET(D893,0,$AJ$6),-$AJ$5,0):OFFSET(D893,0,$AJ$6))&lt;OFFSET(D893,1,$AJ$6)),1,IF(AND(MIN(OFFSET(OFFSET(D893,0,$AJ$6),-$AJ$5,0):OFFSET(D893,0,$AJ$6))&gt;OFFSET(D893,1,$AJ$6)),-1,AJ893))</f>
        <v>-1</v>
      </c>
      <c r="AK894" s="101">
        <f ca="1">IF(AND(MAX(OFFSET(U893,-$AK$5,0):U893)&lt;U894),1,IF(AND(MIN(OFFSET(U893,-$AK$5,0):U893)&gt;U894),-1,AK893))</f>
        <v>-1</v>
      </c>
      <c r="AL894" s="101">
        <f ca="1">IF(AND(MAX(OFFSET(AI893,-$AL$5,0):AI893)&lt;AI894),1,IF(AND(MIN(OFFSET(AI893,-$AL$5,0):AI893)&gt;AI894),-1,AL893))</f>
        <v>1</v>
      </c>
      <c r="AM894" s="101">
        <f ca="1">IF(AND(MAX(OFFSET(V893,-$AM$5,0):V893)&lt;V894),1,IF(AND(MIN(OFFSET(V893,-$AM$5,0):V893)&gt;V894),-1,AM893))</f>
        <v>1</v>
      </c>
      <c r="AN894" s="101">
        <f ca="1">IF(AND(MAX(OFFSET(AA893,-$AN$5,0):AA893)&lt;AA894),1,IF(AND(MIN(OFFSET(AA893,-$AN$5,0):AA893)&gt;AA894),-1,AN893))</f>
        <v>1</v>
      </c>
      <c r="AO894" s="101">
        <f ca="1">IF(AND(MAX(OFFSET(Y893,-$AP$5,0):Y893)&lt;Y894),1,IF(AND(MIN(OFFSET(Y893,-$AP$5,0):Y893)&gt;Y894),-1,AO893))</f>
        <v>1</v>
      </c>
      <c r="AP894" s="101">
        <f ca="1">IF(AND(MAX(OFFSET(Z893,-$AP$5,0):Z893)&lt;Z894),1,IF(AND(MIN(OFFSET(Z893,-$AP$5,0):Z893)&gt;Z894),-1,AP893))</f>
        <v>1</v>
      </c>
      <c r="AQ894" s="1">
        <v>4074</v>
      </c>
      <c r="AR894" s="1">
        <v>4092</v>
      </c>
      <c r="AS894" s="1">
        <v>4074</v>
      </c>
      <c r="AT894" s="1">
        <v>4085</v>
      </c>
      <c r="AU894" s="1">
        <v>4086</v>
      </c>
      <c r="AV894" s="1">
        <v>4100</v>
      </c>
      <c r="AW894" s="1">
        <v>4065</v>
      </c>
      <c r="AX894" s="1">
        <v>4093</v>
      </c>
      <c r="AY894">
        <f t="shared" si="42"/>
        <v>8</v>
      </c>
      <c r="AZ894">
        <f t="shared" si="43"/>
        <v>684</v>
      </c>
      <c r="BA894" t="str">
        <f t="shared" ca="1" si="49"/>
        <v/>
      </c>
      <c r="BB894">
        <f t="shared" ca="1" si="44"/>
        <v>750</v>
      </c>
      <c r="BC894">
        <f t="shared" si="45"/>
        <v>12</v>
      </c>
      <c r="BD894">
        <f t="shared" si="46"/>
        <v>-286</v>
      </c>
      <c r="BE894" t="str">
        <f t="shared" ca="1" si="47"/>
        <v/>
      </c>
      <c r="BF894">
        <f t="shared" ca="1" si="48"/>
        <v>-71</v>
      </c>
    </row>
    <row r="895" spans="1:58">
      <c r="A895" s="47">
        <v>2012</v>
      </c>
      <c r="B895" s="47">
        <v>6</v>
      </c>
      <c r="C895" s="98">
        <v>41131</v>
      </c>
      <c r="D895">
        <v>13164</v>
      </c>
      <c r="E895">
        <v>1402.1</v>
      </c>
      <c r="F895">
        <v>2721.2</v>
      </c>
      <c r="G895">
        <v>8909</v>
      </c>
      <c r="H895">
        <v>5831.7</v>
      </c>
      <c r="I895">
        <v>6967.1</v>
      </c>
      <c r="J895">
        <v>20160</v>
      </c>
      <c r="K895">
        <v>7617</v>
      </c>
      <c r="L895">
        <v>1620.3</v>
      </c>
      <c r="M895">
        <v>28.114999999999998</v>
      </c>
      <c r="N895">
        <v>1400.4</v>
      </c>
      <c r="O895">
        <v>93.35</v>
      </c>
      <c r="P895">
        <v>812.5</v>
      </c>
      <c r="Q895">
        <v>1645.1</v>
      </c>
      <c r="R895">
        <v>13207.95</v>
      </c>
      <c r="S895">
        <v>1405.87</v>
      </c>
      <c r="T895">
        <v>3020.86</v>
      </c>
      <c r="U895">
        <v>14.83</v>
      </c>
      <c r="V895">
        <v>1.65</v>
      </c>
      <c r="W895">
        <v>0.7</v>
      </c>
      <c r="X895">
        <v>1.2297499999999999</v>
      </c>
      <c r="Y895">
        <v>96.634</v>
      </c>
      <c r="Z895">
        <v>78.582999999999998</v>
      </c>
      <c r="AA895">
        <v>83.138000000000005</v>
      </c>
      <c r="AB895">
        <v>111.51</v>
      </c>
      <c r="AC895">
        <v>1013</v>
      </c>
      <c r="AD895">
        <v>27539</v>
      </c>
      <c r="AE895">
        <v>-131711</v>
      </c>
      <c r="AF895">
        <v>100.03</v>
      </c>
      <c r="AG895">
        <v>143.93</v>
      </c>
      <c r="AH895">
        <v>0.72</v>
      </c>
      <c r="AI895">
        <v>1.68</v>
      </c>
      <c r="AJ895" s="101">
        <f ca="1">IF(AND(MAX(OFFSET(OFFSET(D894,0,$AJ$6),-$AJ$5,0):OFFSET(D894,0,$AJ$6))&lt;OFFSET(D894,1,$AJ$6)),1,IF(AND(MIN(OFFSET(OFFSET(D894,0,$AJ$6),-$AJ$5,0):OFFSET(D894,0,$AJ$6))&gt;OFFSET(D894,1,$AJ$6)),-1,AJ894))</f>
        <v>-1</v>
      </c>
      <c r="AK895" s="101">
        <f ca="1">IF(AND(MAX(OFFSET(U894,-$AK$5,0):U894)&lt;U895),1,IF(AND(MIN(OFFSET(U894,-$AK$5,0):U894)&gt;U895),-1,AK894))</f>
        <v>-1</v>
      </c>
      <c r="AL895" s="101">
        <f ca="1">IF(AND(MAX(OFFSET(AI894,-$AL$5,0):AI894)&lt;AI895),1,IF(AND(MIN(OFFSET(AI894,-$AL$5,0):AI894)&gt;AI895),-1,AL894))</f>
        <v>1</v>
      </c>
      <c r="AM895" s="101">
        <f ca="1">IF(AND(MAX(OFFSET(V894,-$AM$5,0):V894)&lt;V895),1,IF(AND(MIN(OFFSET(V894,-$AM$5,0):V894)&gt;V895),-1,AM894))</f>
        <v>1</v>
      </c>
      <c r="AN895" s="101">
        <f ca="1">IF(AND(MAX(OFFSET(AA894,-$AN$5,0):AA894)&lt;AA895),1,IF(AND(MIN(OFFSET(AA894,-$AN$5,0):AA894)&gt;AA895),-1,AN894))</f>
        <v>1</v>
      </c>
      <c r="AO895" s="101">
        <f ca="1">IF(AND(MAX(OFFSET(Y894,-$AP$5,0):Y894)&lt;Y895),1,IF(AND(MIN(OFFSET(Y894,-$AP$5,0):Y894)&gt;Y895),-1,AO894))</f>
        <v>1</v>
      </c>
      <c r="AP895" s="101">
        <f ca="1">IF(AND(MAX(OFFSET(Z894,-$AP$5,0):Z894)&lt;Z895),1,IF(AND(MIN(OFFSET(Z894,-$AP$5,0):Z894)&gt;Z895),-1,AP894))</f>
        <v>1</v>
      </c>
      <c r="AQ895" s="1">
        <v>4094</v>
      </c>
      <c r="AR895" s="1">
        <v>4094</v>
      </c>
      <c r="AS895" s="1">
        <v>4077</v>
      </c>
      <c r="AT895" s="1">
        <v>4083</v>
      </c>
      <c r="AU895" s="1">
        <v>4067</v>
      </c>
      <c r="AV895" s="1">
        <v>4099</v>
      </c>
      <c r="AW895" s="1">
        <v>4052</v>
      </c>
      <c r="AX895" s="1">
        <v>4083</v>
      </c>
      <c r="AY895">
        <f t="shared" si="42"/>
        <v>19</v>
      </c>
      <c r="AZ895">
        <f t="shared" si="43"/>
        <v>703</v>
      </c>
      <c r="BA895" t="str">
        <f t="shared" ca="1" si="49"/>
        <v/>
      </c>
      <c r="BB895">
        <f t="shared" ca="1" si="44"/>
        <v>750</v>
      </c>
      <c r="BC895">
        <f t="shared" si="45"/>
        <v>-27</v>
      </c>
      <c r="BD895">
        <f t="shared" si="46"/>
        <v>-313</v>
      </c>
      <c r="BE895" t="str">
        <f t="shared" ca="1" si="47"/>
        <v/>
      </c>
      <c r="BF895">
        <f t="shared" ca="1" si="48"/>
        <v>-71</v>
      </c>
    </row>
    <row r="896" spans="1:58">
      <c r="A896" s="47">
        <v>2012</v>
      </c>
      <c r="B896" s="47">
        <v>2</v>
      </c>
      <c r="C896" s="98">
        <v>41134</v>
      </c>
      <c r="D896">
        <v>13139</v>
      </c>
      <c r="E896">
        <v>1402.3</v>
      </c>
      <c r="F896">
        <v>2728</v>
      </c>
      <c r="G896">
        <v>8899</v>
      </c>
      <c r="H896">
        <v>5821.9</v>
      </c>
      <c r="I896">
        <v>6930.9</v>
      </c>
      <c r="J896">
        <v>20040</v>
      </c>
      <c r="K896">
        <v>7465</v>
      </c>
      <c r="L896">
        <v>1608.7</v>
      </c>
      <c r="M896">
        <v>27.792999999999999</v>
      </c>
      <c r="N896">
        <v>1387</v>
      </c>
      <c r="O896">
        <v>92.76</v>
      </c>
      <c r="P896">
        <v>796.5</v>
      </c>
      <c r="Q896">
        <v>1604</v>
      </c>
      <c r="R896">
        <v>13169.43</v>
      </c>
      <c r="S896">
        <v>1404.11</v>
      </c>
      <c r="T896">
        <v>3022.52</v>
      </c>
      <c r="U896">
        <v>13.88</v>
      </c>
      <c r="V896">
        <v>1.65</v>
      </c>
      <c r="W896">
        <v>0.7</v>
      </c>
      <c r="X896">
        <v>1.2337499999999999</v>
      </c>
      <c r="Y896">
        <v>96.656999999999996</v>
      </c>
      <c r="Z896">
        <v>78.331000000000003</v>
      </c>
      <c r="AA896">
        <v>82.403000000000006</v>
      </c>
      <c r="AB896">
        <v>111.59</v>
      </c>
      <c r="AC896">
        <v>1013</v>
      </c>
      <c r="AD896">
        <v>27539</v>
      </c>
      <c r="AE896">
        <v>-131711</v>
      </c>
      <c r="AF896">
        <v>100.11</v>
      </c>
      <c r="AG896">
        <v>143.96</v>
      </c>
      <c r="AH896">
        <v>0.7</v>
      </c>
      <c r="AI896">
        <v>1.65</v>
      </c>
      <c r="AJ896" s="101">
        <f ca="1">IF(AND(MAX(OFFSET(OFFSET(D895,0,$AJ$6),-$AJ$5,0):OFFSET(D895,0,$AJ$6))&lt;OFFSET(D895,1,$AJ$6)),1,IF(AND(MIN(OFFSET(OFFSET(D895,0,$AJ$6),-$AJ$5,0):OFFSET(D895,0,$AJ$6))&gt;OFFSET(D895,1,$AJ$6)),-1,AJ895))</f>
        <v>-1</v>
      </c>
      <c r="AK896" s="101">
        <f ca="1">IF(AND(MAX(OFFSET(U895,-$AK$5,0):U895)&lt;U896),1,IF(AND(MIN(OFFSET(U895,-$AK$5,0):U895)&gt;U896),-1,AK895))</f>
        <v>-1</v>
      </c>
      <c r="AL896" s="101">
        <f ca="1">IF(AND(MAX(OFFSET(AI895,-$AL$5,0):AI895)&lt;AI896),1,IF(AND(MIN(OFFSET(AI895,-$AL$5,0):AI895)&gt;AI896),-1,AL895))</f>
        <v>1</v>
      </c>
      <c r="AM896" s="101">
        <f ca="1">IF(AND(MAX(OFFSET(V895,-$AM$5,0):V895)&lt;V896),1,IF(AND(MIN(OFFSET(V895,-$AM$5,0):V895)&gt;V896),-1,AM895))</f>
        <v>1</v>
      </c>
      <c r="AN896" s="101">
        <f ca="1">IF(AND(MAX(OFFSET(AA895,-$AN$5,0):AA895)&lt;AA896),1,IF(AND(MIN(OFFSET(AA895,-$AN$5,0):AA895)&gt;AA896),-1,AN895))</f>
        <v>-1</v>
      </c>
      <c r="AO896" s="101">
        <f ca="1">IF(AND(MAX(OFFSET(Y895,-$AP$5,0):Y895)&lt;Y896),1,IF(AND(MIN(OFFSET(Y895,-$AP$5,0):Y895)&gt;Y896),-1,AO895))</f>
        <v>1</v>
      </c>
      <c r="AP896" s="101">
        <f ca="1">IF(AND(MAX(OFFSET(Z895,-$AP$5,0):Z895)&lt;Z896),1,IF(AND(MIN(OFFSET(Z895,-$AP$5,0):Z895)&gt;Z896),-1,AP895))</f>
        <v>1</v>
      </c>
      <c r="AQ896" s="1">
        <v>4086</v>
      </c>
      <c r="AR896" s="1">
        <v>4100</v>
      </c>
      <c r="AS896" s="1">
        <v>4082</v>
      </c>
      <c r="AT896" s="1">
        <v>4090</v>
      </c>
      <c r="AU896" s="1">
        <v>4084</v>
      </c>
      <c r="AV896" s="1">
        <v>4098</v>
      </c>
      <c r="AW896" s="1">
        <v>4058</v>
      </c>
      <c r="AX896" s="1">
        <v>4068</v>
      </c>
      <c r="AY896">
        <f t="shared" si="42"/>
        <v>-19</v>
      </c>
      <c r="AZ896">
        <f t="shared" si="43"/>
        <v>684</v>
      </c>
      <c r="BA896" t="str">
        <f t="shared" ca="1" si="49"/>
        <v/>
      </c>
      <c r="BB896">
        <f t="shared" ca="1" si="44"/>
        <v>750</v>
      </c>
      <c r="BC896">
        <f t="shared" si="45"/>
        <v>-2</v>
      </c>
      <c r="BD896">
        <f t="shared" si="46"/>
        <v>-315</v>
      </c>
      <c r="BE896" t="str">
        <f t="shared" ca="1" si="47"/>
        <v/>
      </c>
      <c r="BF896">
        <f t="shared" ca="1" si="48"/>
        <v>-71</v>
      </c>
    </row>
    <row r="897" spans="1:58">
      <c r="A897" s="47">
        <v>2012</v>
      </c>
      <c r="B897" s="47">
        <v>3</v>
      </c>
      <c r="C897" s="98">
        <v>41135</v>
      </c>
      <c r="D897">
        <v>13138</v>
      </c>
      <c r="E897">
        <v>1401.5</v>
      </c>
      <c r="F897">
        <v>2727.1</v>
      </c>
      <c r="G897">
        <v>8934</v>
      </c>
      <c r="H897">
        <v>5848.5</v>
      </c>
      <c r="I897">
        <v>6959.5</v>
      </c>
      <c r="J897">
        <v>20243</v>
      </c>
      <c r="K897">
        <v>7411</v>
      </c>
      <c r="L897">
        <v>1599.7</v>
      </c>
      <c r="M897">
        <v>27.817</v>
      </c>
      <c r="N897">
        <v>1396.4</v>
      </c>
      <c r="O897">
        <v>93.42</v>
      </c>
      <c r="P897">
        <v>789.8</v>
      </c>
      <c r="Q897">
        <v>1595.6</v>
      </c>
      <c r="R897">
        <v>13172.14</v>
      </c>
      <c r="S897">
        <v>1403.93</v>
      </c>
      <c r="T897">
        <v>3016.98</v>
      </c>
      <c r="U897">
        <v>15.06</v>
      </c>
      <c r="V897">
        <v>1.73</v>
      </c>
      <c r="W897">
        <v>0.75</v>
      </c>
      <c r="X897">
        <v>1.23227</v>
      </c>
      <c r="Y897">
        <v>97.031999999999996</v>
      </c>
      <c r="Z897">
        <v>78.738</v>
      </c>
      <c r="AA897">
        <v>82.593999999999994</v>
      </c>
      <c r="AB897">
        <v>112.11</v>
      </c>
      <c r="AC897">
        <v>1013</v>
      </c>
      <c r="AD897">
        <v>27539</v>
      </c>
      <c r="AE897">
        <v>-131711</v>
      </c>
      <c r="AF897">
        <v>100.08</v>
      </c>
      <c r="AG897">
        <v>143.83000000000001</v>
      </c>
      <c r="AH897">
        <v>0.74</v>
      </c>
      <c r="AI897">
        <v>1.72</v>
      </c>
      <c r="AJ897" s="101">
        <f ca="1">IF(AND(MAX(OFFSET(OFFSET(D896,0,$AJ$6),-$AJ$5,0):OFFSET(D896,0,$AJ$6))&lt;OFFSET(D896,1,$AJ$6)),1,IF(AND(MIN(OFFSET(OFFSET(D896,0,$AJ$6),-$AJ$5,0):OFFSET(D896,0,$AJ$6))&gt;OFFSET(D896,1,$AJ$6)),-1,AJ896))</f>
        <v>-1</v>
      </c>
      <c r="AK897" s="101">
        <f ca="1">IF(AND(MAX(OFFSET(U896,-$AK$5,0):U896)&lt;U897),1,IF(AND(MIN(OFFSET(U896,-$AK$5,0):U896)&gt;U897),-1,AK896))</f>
        <v>1</v>
      </c>
      <c r="AL897" s="101">
        <f ca="1">IF(AND(MAX(OFFSET(AI896,-$AL$5,0):AI896)&lt;AI897),1,IF(AND(MIN(OFFSET(AI896,-$AL$5,0):AI896)&gt;AI897),-1,AL896))</f>
        <v>1</v>
      </c>
      <c r="AM897" s="101">
        <f ca="1">IF(AND(MAX(OFFSET(V896,-$AM$5,0):V896)&lt;V897),1,IF(AND(MIN(OFFSET(V896,-$AM$5,0):V896)&gt;V897),-1,AM896))</f>
        <v>1</v>
      </c>
      <c r="AN897" s="101">
        <f ca="1">IF(AND(MAX(OFFSET(AA896,-$AN$5,0):AA896)&lt;AA897),1,IF(AND(MIN(OFFSET(AA896,-$AN$5,0):AA896)&gt;AA897),-1,AN896))</f>
        <v>-1</v>
      </c>
      <c r="AO897" s="101">
        <f ca="1">IF(AND(MAX(OFFSET(Y896,-$AP$5,0):Y896)&lt;Y897),1,IF(AND(MIN(OFFSET(Y896,-$AP$5,0):Y896)&gt;Y897),-1,AO896))</f>
        <v>1</v>
      </c>
      <c r="AP897" s="101">
        <f ca="1">IF(AND(MAX(OFFSET(Z896,-$AP$5,0):Z896)&lt;Z897),1,IF(AND(MIN(OFFSET(Z896,-$AP$5,0):Z896)&gt;Z897),-1,AP896))</f>
        <v>1</v>
      </c>
      <c r="AQ897" s="1">
        <v>4065</v>
      </c>
      <c r="AR897" s="1">
        <v>4087</v>
      </c>
      <c r="AS897" s="1">
        <v>4064</v>
      </c>
      <c r="AT897" s="1">
        <v>4085</v>
      </c>
      <c r="AU897" s="1">
        <v>4088</v>
      </c>
      <c r="AV897" s="1">
        <v>4094</v>
      </c>
      <c r="AW897" s="1">
        <v>4053</v>
      </c>
      <c r="AX897" s="1">
        <v>4062</v>
      </c>
      <c r="AY897">
        <f t="shared" si="42"/>
        <v>-22</v>
      </c>
      <c r="AZ897">
        <f t="shared" si="43"/>
        <v>662</v>
      </c>
      <c r="BA897" t="str">
        <f t="shared" ca="1" si="49"/>
        <v/>
      </c>
      <c r="BB897">
        <f t="shared" ca="1" si="44"/>
        <v>750</v>
      </c>
      <c r="BC897">
        <f t="shared" si="45"/>
        <v>23</v>
      </c>
      <c r="BD897">
        <f t="shared" si="46"/>
        <v>-292</v>
      </c>
      <c r="BE897" t="str">
        <f t="shared" ca="1" si="47"/>
        <v/>
      </c>
      <c r="BF897">
        <f t="shared" ca="1" si="48"/>
        <v>-71</v>
      </c>
    </row>
    <row r="898" spans="1:58">
      <c r="A898" s="47">
        <v>2012</v>
      </c>
      <c r="B898" s="47">
        <v>4</v>
      </c>
      <c r="C898" s="98">
        <v>41136</v>
      </c>
      <c r="D898">
        <v>13142</v>
      </c>
      <c r="E898">
        <v>1403.7</v>
      </c>
      <c r="F898">
        <v>2738.2</v>
      </c>
      <c r="G898">
        <v>8923</v>
      </c>
      <c r="H898">
        <v>5835.9</v>
      </c>
      <c r="I898">
        <v>6946.1</v>
      </c>
      <c r="J898">
        <v>20076</v>
      </c>
      <c r="K898">
        <v>7354</v>
      </c>
      <c r="L898">
        <v>1603.9</v>
      </c>
      <c r="M898">
        <v>27.818000000000001</v>
      </c>
      <c r="N898">
        <v>1394.2</v>
      </c>
      <c r="O898">
        <v>94.21</v>
      </c>
      <c r="P898">
        <v>803.9</v>
      </c>
      <c r="Q898">
        <v>1630.6</v>
      </c>
      <c r="R898">
        <v>13164.78</v>
      </c>
      <c r="S898">
        <v>1405.53</v>
      </c>
      <c r="T898">
        <v>3030.93</v>
      </c>
      <c r="U898">
        <v>14.73</v>
      </c>
      <c r="V898">
        <v>1.81</v>
      </c>
      <c r="W898">
        <v>0.8</v>
      </c>
      <c r="X898">
        <v>1.2286699999999999</v>
      </c>
      <c r="Y898">
        <v>96.935000000000002</v>
      </c>
      <c r="Z898">
        <v>78.879000000000005</v>
      </c>
      <c r="AA898">
        <v>82.88</v>
      </c>
      <c r="AB898">
        <v>114.39</v>
      </c>
      <c r="AC898">
        <v>1013</v>
      </c>
      <c r="AD898">
        <v>27539</v>
      </c>
      <c r="AE898">
        <v>-131711</v>
      </c>
      <c r="AF898">
        <v>99.86</v>
      </c>
      <c r="AG898">
        <v>143.53</v>
      </c>
      <c r="AH898">
        <v>0.74</v>
      </c>
      <c r="AI898">
        <v>1.72</v>
      </c>
      <c r="AJ898" s="101">
        <f ca="1">IF(AND(MAX(OFFSET(OFFSET(D897,0,$AJ$6),-$AJ$5,0):OFFSET(D897,0,$AJ$6))&lt;OFFSET(D897,1,$AJ$6)),1,IF(AND(MIN(OFFSET(OFFSET(D897,0,$AJ$6),-$AJ$5,0):OFFSET(D897,0,$AJ$6))&gt;OFFSET(D897,1,$AJ$6)),-1,AJ897))</f>
        <v>-1</v>
      </c>
      <c r="AK898" s="101">
        <f ca="1">IF(AND(MAX(OFFSET(U897,-$AK$5,0):U897)&lt;U898),1,IF(AND(MIN(OFFSET(U897,-$AK$5,0):U897)&gt;U898),-1,AK897))</f>
        <v>1</v>
      </c>
      <c r="AL898" s="101">
        <f ca="1">IF(AND(MAX(OFFSET(AI897,-$AL$5,0):AI897)&lt;AI898),1,IF(AND(MIN(OFFSET(AI897,-$AL$5,0):AI897)&gt;AI898),-1,AL897))</f>
        <v>1</v>
      </c>
      <c r="AM898" s="101">
        <f ca="1">IF(AND(MAX(OFFSET(V897,-$AM$5,0):V897)&lt;V898),1,IF(AND(MIN(OFFSET(V897,-$AM$5,0):V897)&gt;V898),-1,AM897))</f>
        <v>1</v>
      </c>
      <c r="AN898" s="101">
        <f ca="1">IF(AND(MAX(OFFSET(AA897,-$AN$5,0):AA897)&lt;AA898),1,IF(AND(MIN(OFFSET(AA897,-$AN$5,0):AA897)&gt;AA898),-1,AN897))</f>
        <v>-1</v>
      </c>
      <c r="AO898" s="101">
        <f ca="1">IF(AND(MAX(OFFSET(Y897,-$AP$5,0):Y897)&lt;Y898),1,IF(AND(MIN(OFFSET(Y897,-$AP$5,0):Y897)&gt;Y898),-1,AO897))</f>
        <v>1</v>
      </c>
      <c r="AP898" s="101">
        <f ca="1">IF(AND(MAX(OFFSET(Z897,-$AP$5,0):Z897)&lt;Z898),1,IF(AND(MIN(OFFSET(Z897,-$AP$5,0):Z897)&gt;Z898),-1,AP897))</f>
        <v>1</v>
      </c>
      <c r="AQ898" s="1">
        <v>4066</v>
      </c>
      <c r="AR898" s="1">
        <v>4072</v>
      </c>
      <c r="AS898" s="1">
        <v>4063</v>
      </c>
      <c r="AT898" s="1">
        <v>4072</v>
      </c>
      <c r="AU898" s="1">
        <v>4050</v>
      </c>
      <c r="AV898" s="1">
        <v>4084</v>
      </c>
      <c r="AW898" s="1">
        <v>4050</v>
      </c>
      <c r="AX898" s="1">
        <v>4080</v>
      </c>
      <c r="AY898">
        <f t="shared" si="42"/>
        <v>34</v>
      </c>
      <c r="AZ898">
        <f t="shared" si="43"/>
        <v>696</v>
      </c>
      <c r="BA898" t="str">
        <f t="shared" ca="1" si="49"/>
        <v/>
      </c>
      <c r="BB898">
        <f t="shared" ca="1" si="44"/>
        <v>750</v>
      </c>
      <c r="BC898">
        <f t="shared" si="45"/>
        <v>-16</v>
      </c>
      <c r="BD898">
        <f t="shared" si="46"/>
        <v>-308</v>
      </c>
      <c r="BE898" t="str">
        <f t="shared" ca="1" si="47"/>
        <v/>
      </c>
      <c r="BF898">
        <f t="shared" ca="1" si="48"/>
        <v>-71</v>
      </c>
    </row>
    <row r="899" spans="1:58">
      <c r="A899" s="47">
        <v>2012</v>
      </c>
      <c r="B899" s="47">
        <v>5</v>
      </c>
      <c r="C899" s="98">
        <v>41137</v>
      </c>
      <c r="D899">
        <v>13220</v>
      </c>
      <c r="E899">
        <v>1412.8</v>
      </c>
      <c r="F899">
        <v>2764.3</v>
      </c>
      <c r="G899">
        <v>9112</v>
      </c>
      <c r="H899">
        <v>5841.9</v>
      </c>
      <c r="I899">
        <v>7000.1</v>
      </c>
      <c r="J899">
        <v>19920</v>
      </c>
      <c r="K899">
        <v>7331</v>
      </c>
      <c r="L899">
        <v>1613.8</v>
      </c>
      <c r="M899">
        <v>28.187999999999999</v>
      </c>
      <c r="N899">
        <v>1441.4</v>
      </c>
      <c r="O899">
        <v>95.22</v>
      </c>
      <c r="P899">
        <v>809</v>
      </c>
      <c r="Q899">
        <v>1628.3</v>
      </c>
      <c r="R899">
        <v>13250.11</v>
      </c>
      <c r="S899">
        <v>1415.51</v>
      </c>
      <c r="T899">
        <v>3062.39</v>
      </c>
      <c r="U899">
        <v>14.31</v>
      </c>
      <c r="V899">
        <v>1.84</v>
      </c>
      <c r="W899">
        <v>0.82</v>
      </c>
      <c r="X899">
        <v>1.23583</v>
      </c>
      <c r="Y899">
        <v>98.027000000000001</v>
      </c>
      <c r="Z899">
        <v>79.319000000000003</v>
      </c>
      <c r="AA899">
        <v>83.411000000000001</v>
      </c>
      <c r="AB899">
        <v>114.37</v>
      </c>
      <c r="AC899">
        <v>1013</v>
      </c>
      <c r="AD899">
        <v>27539</v>
      </c>
      <c r="AE899">
        <v>-131711</v>
      </c>
      <c r="AF899">
        <v>99.47</v>
      </c>
      <c r="AG899">
        <v>143.38</v>
      </c>
      <c r="AH899">
        <v>0.74</v>
      </c>
      <c r="AI899">
        <v>1.72</v>
      </c>
      <c r="AJ899" s="101">
        <f ca="1">IF(AND(MAX(OFFSET(OFFSET(D898,0,$AJ$6),-$AJ$5,0):OFFSET(D898,0,$AJ$6))&lt;OFFSET(D898,1,$AJ$6)),1,IF(AND(MIN(OFFSET(OFFSET(D898,0,$AJ$6),-$AJ$5,0):OFFSET(D898,0,$AJ$6))&gt;OFFSET(D898,1,$AJ$6)),-1,AJ898))</f>
        <v>-1</v>
      </c>
      <c r="AK899" s="101">
        <f ca="1">IF(AND(MAX(OFFSET(U898,-$AK$5,0):U898)&lt;U899),1,IF(AND(MIN(OFFSET(U898,-$AK$5,0):U898)&gt;U899),-1,AK898))</f>
        <v>-1</v>
      </c>
      <c r="AL899" s="101">
        <f ca="1">IF(AND(MAX(OFFSET(AI898,-$AL$5,0):AI898)&lt;AI899),1,IF(AND(MIN(OFFSET(AI898,-$AL$5,0):AI898)&gt;AI899),-1,AL898))</f>
        <v>1</v>
      </c>
      <c r="AM899" s="101">
        <f ca="1">IF(AND(MAX(OFFSET(V898,-$AM$5,0):V898)&lt;V899),1,IF(AND(MIN(OFFSET(V898,-$AM$5,0):V898)&gt;V899),-1,AM898))</f>
        <v>1</v>
      </c>
      <c r="AN899" s="101">
        <f ca="1">IF(AND(MAX(OFFSET(AA898,-$AN$5,0):AA898)&lt;AA899),1,IF(AND(MIN(OFFSET(AA898,-$AN$5,0):AA898)&gt;AA899),-1,AN898))</f>
        <v>1</v>
      </c>
      <c r="AO899" s="101">
        <f ca="1">IF(AND(MAX(OFFSET(Y898,-$AP$5,0):Y898)&lt;Y899),1,IF(AND(MIN(OFFSET(Y898,-$AP$5,0):Y898)&gt;Y899),-1,AO898))</f>
        <v>1</v>
      </c>
      <c r="AP899" s="101">
        <f ca="1">IF(AND(MAX(OFFSET(Z898,-$AP$5,0):Z898)&lt;Z899),1,IF(AND(MIN(OFFSET(Z898,-$AP$5,0):Z898)&gt;Z899),-1,AP898))</f>
        <v>1</v>
      </c>
      <c r="AQ899" s="1">
        <v>4084</v>
      </c>
      <c r="AR899" s="1">
        <v>4099</v>
      </c>
      <c r="AS899" s="1">
        <v>4083</v>
      </c>
      <c r="AT899" s="1">
        <v>4095</v>
      </c>
      <c r="AU899" s="1">
        <v>4088</v>
      </c>
      <c r="AV899" s="1">
        <v>4134</v>
      </c>
      <c r="AW899" s="1">
        <v>4087</v>
      </c>
      <c r="AX899" s="1">
        <v>4126</v>
      </c>
      <c r="AY899">
        <f t="shared" si="42"/>
        <v>39</v>
      </c>
      <c r="AZ899">
        <f t="shared" si="43"/>
        <v>735</v>
      </c>
      <c r="BA899" t="str">
        <f t="shared" ca="1" si="49"/>
        <v/>
      </c>
      <c r="BB899">
        <f t="shared" ca="1" si="44"/>
        <v>750</v>
      </c>
      <c r="BC899">
        <f t="shared" si="45"/>
        <v>4</v>
      </c>
      <c r="BD899">
        <f t="shared" si="46"/>
        <v>-304</v>
      </c>
      <c r="BE899" t="str">
        <f t="shared" ca="1" si="47"/>
        <v/>
      </c>
      <c r="BF899">
        <f t="shared" ca="1" si="48"/>
        <v>-71</v>
      </c>
    </row>
    <row r="900" spans="1:58">
      <c r="A900" s="47">
        <v>2012</v>
      </c>
      <c r="B900" s="47">
        <v>6</v>
      </c>
      <c r="C900" s="98">
        <v>41138</v>
      </c>
      <c r="D900">
        <v>13248</v>
      </c>
      <c r="E900">
        <v>1415.2</v>
      </c>
      <c r="F900">
        <v>2776.3</v>
      </c>
      <c r="G900">
        <v>9216</v>
      </c>
      <c r="H900">
        <v>5843.6</v>
      </c>
      <c r="I900">
        <v>7049.6</v>
      </c>
      <c r="J900">
        <v>20114</v>
      </c>
      <c r="K900">
        <v>7311</v>
      </c>
      <c r="L900">
        <v>1616</v>
      </c>
      <c r="M900">
        <v>28.09</v>
      </c>
      <c r="N900">
        <v>1473.8</v>
      </c>
      <c r="O900">
        <v>96.11</v>
      </c>
      <c r="P900">
        <v>809.6</v>
      </c>
      <c r="Q900">
        <v>1641</v>
      </c>
      <c r="R900">
        <v>13275.2</v>
      </c>
      <c r="S900">
        <v>1418.16</v>
      </c>
      <c r="T900">
        <v>3076.59</v>
      </c>
      <c r="U900">
        <v>13.46</v>
      </c>
      <c r="V900">
        <v>1.82</v>
      </c>
      <c r="W900">
        <v>0.8</v>
      </c>
      <c r="X900">
        <v>1.2323599999999999</v>
      </c>
      <c r="Y900">
        <v>98.034000000000006</v>
      </c>
      <c r="Z900">
        <v>79.542000000000002</v>
      </c>
      <c r="AA900">
        <v>82.869</v>
      </c>
      <c r="AB900">
        <v>113.68</v>
      </c>
      <c r="AC900">
        <v>1013</v>
      </c>
      <c r="AD900">
        <v>30704</v>
      </c>
      <c r="AE900">
        <v>-137810</v>
      </c>
      <c r="AF900">
        <v>99.71</v>
      </c>
      <c r="AG900">
        <v>143.55000000000001</v>
      </c>
      <c r="AH900">
        <v>0.79900000000000004</v>
      </c>
      <c r="AI900">
        <v>1.8160000000000001</v>
      </c>
      <c r="AJ900" s="101">
        <f ca="1">IF(AND(MAX(OFFSET(OFFSET(D899,0,$AJ$6),-$AJ$5,0):OFFSET(D899,0,$AJ$6))&lt;OFFSET(D899,1,$AJ$6)),1,IF(AND(MIN(OFFSET(OFFSET(D899,0,$AJ$6),-$AJ$5,0):OFFSET(D899,0,$AJ$6))&gt;OFFSET(D899,1,$AJ$6)),-1,AJ899))</f>
        <v>-1</v>
      </c>
      <c r="AK900" s="101">
        <f ca="1">IF(AND(MAX(OFFSET(U899,-$AK$5,0):U899)&lt;U900),1,IF(AND(MIN(OFFSET(U899,-$AK$5,0):U899)&gt;U900),-1,AK899))</f>
        <v>-1</v>
      </c>
      <c r="AL900" s="101">
        <f ca="1">IF(AND(MAX(OFFSET(AI899,-$AL$5,0):AI899)&lt;AI900),1,IF(AND(MIN(OFFSET(AI899,-$AL$5,0):AI899)&gt;AI900),-1,AL899))</f>
        <v>1</v>
      </c>
      <c r="AM900" s="101">
        <f ca="1">IF(AND(MAX(OFFSET(V899,-$AM$5,0):V899)&lt;V900),1,IF(AND(MIN(OFFSET(V899,-$AM$5,0):V899)&gt;V900),-1,AM899))</f>
        <v>1</v>
      </c>
      <c r="AN900" s="101">
        <f ca="1">IF(AND(MAX(OFFSET(AA899,-$AN$5,0):AA899)&lt;AA900),1,IF(AND(MIN(OFFSET(AA899,-$AN$5,0):AA899)&gt;AA900),-1,AN899))</f>
        <v>1</v>
      </c>
      <c r="AO900" s="101">
        <f ca="1">IF(AND(MAX(OFFSET(Y899,-$AP$5,0):Y899)&lt;Y900),1,IF(AND(MIN(OFFSET(Y899,-$AP$5,0):Y899)&gt;Y900),-1,AO899))</f>
        <v>1</v>
      </c>
      <c r="AP900" s="101">
        <f ca="1">IF(AND(MAX(OFFSET(Z899,-$AP$5,0):Z899)&lt;Z900),1,IF(AND(MIN(OFFSET(Z899,-$AP$5,0):Z899)&gt;Z900),-1,AP899))</f>
        <v>1</v>
      </c>
      <c r="AQ900" s="1">
        <v>4127</v>
      </c>
      <c r="AR900" s="1">
        <v>4140</v>
      </c>
      <c r="AS900" s="1">
        <v>4125</v>
      </c>
      <c r="AT900" s="1">
        <v>4140</v>
      </c>
      <c r="AU900" s="1">
        <v>4137</v>
      </c>
      <c r="AV900" s="1">
        <v>4150</v>
      </c>
      <c r="AW900" s="1">
        <v>4126</v>
      </c>
      <c r="AX900" s="1">
        <v>4142</v>
      </c>
      <c r="AY900">
        <f t="shared" si="42"/>
        <v>7</v>
      </c>
      <c r="AZ900">
        <f t="shared" si="43"/>
        <v>742</v>
      </c>
      <c r="BA900" t="str">
        <f t="shared" ca="1" si="49"/>
        <v/>
      </c>
      <c r="BB900">
        <f t="shared" ca="1" si="44"/>
        <v>750</v>
      </c>
      <c r="BC900">
        <f t="shared" si="45"/>
        <v>10</v>
      </c>
      <c r="BD900">
        <f t="shared" si="46"/>
        <v>-294</v>
      </c>
      <c r="BE900" t="str">
        <f t="shared" ca="1" si="47"/>
        <v/>
      </c>
      <c r="BF900">
        <f t="shared" ca="1" si="48"/>
        <v>-71</v>
      </c>
    </row>
    <row r="901" spans="1:58">
      <c r="A901" s="47">
        <v>2012</v>
      </c>
      <c r="B901" s="47">
        <v>2</v>
      </c>
      <c r="C901" s="98">
        <v>41141</v>
      </c>
      <c r="D901">
        <v>13248</v>
      </c>
      <c r="E901">
        <v>1415.2</v>
      </c>
      <c r="F901">
        <v>2776.3</v>
      </c>
      <c r="G901">
        <v>9216</v>
      </c>
      <c r="H901">
        <v>5843.6</v>
      </c>
      <c r="I901">
        <v>7049.6</v>
      </c>
      <c r="J901">
        <v>20114</v>
      </c>
      <c r="K901">
        <v>7311</v>
      </c>
      <c r="L901">
        <v>1616</v>
      </c>
      <c r="M901">
        <v>28.09</v>
      </c>
      <c r="N901">
        <v>1473.8</v>
      </c>
      <c r="O901">
        <v>96.11</v>
      </c>
      <c r="P901">
        <v>809.6</v>
      </c>
      <c r="Q901">
        <v>1641</v>
      </c>
      <c r="R901">
        <v>13275.2</v>
      </c>
      <c r="S901">
        <v>1418.16</v>
      </c>
      <c r="T901">
        <v>3076.59</v>
      </c>
      <c r="U901">
        <v>13.46</v>
      </c>
      <c r="V901">
        <v>1.82</v>
      </c>
      <c r="W901">
        <v>0.8</v>
      </c>
      <c r="X901">
        <v>1.2323599999999999</v>
      </c>
      <c r="Y901">
        <v>98.034000000000006</v>
      </c>
      <c r="Z901">
        <v>79.542000000000002</v>
      </c>
      <c r="AA901">
        <v>82.869</v>
      </c>
      <c r="AB901">
        <v>113.68</v>
      </c>
      <c r="AC901">
        <v>1013</v>
      </c>
      <c r="AD901">
        <v>30704</v>
      </c>
      <c r="AE901">
        <v>-137810</v>
      </c>
      <c r="AF901">
        <v>99.71</v>
      </c>
      <c r="AG901">
        <v>143.55000000000001</v>
      </c>
      <c r="AH901">
        <v>0.79200000000000004</v>
      </c>
      <c r="AI901">
        <v>1.8140000000000001</v>
      </c>
      <c r="AJ901" s="101">
        <f ca="1">IF(AND(MAX(OFFSET(OFFSET(D900,0,$AJ$6),-$AJ$5,0):OFFSET(D900,0,$AJ$6))&lt;OFFSET(D900,1,$AJ$6)),1,IF(AND(MIN(OFFSET(OFFSET(D900,0,$AJ$6),-$AJ$5,0):OFFSET(D900,0,$AJ$6))&gt;OFFSET(D900,1,$AJ$6)),-1,AJ900))</f>
        <v>-1</v>
      </c>
      <c r="AK901" s="101">
        <f ca="1">IF(AND(MAX(OFFSET(U900,-$AK$5,0):U900)&lt;U901),1,IF(AND(MIN(OFFSET(U900,-$AK$5,0):U900)&gt;U901),-1,AK900))</f>
        <v>-1</v>
      </c>
      <c r="AL901" s="101">
        <f ca="1">IF(AND(MAX(OFFSET(AI900,-$AL$5,0):AI900)&lt;AI901),1,IF(AND(MIN(OFFSET(AI900,-$AL$5,0):AI900)&gt;AI901),-1,AL900))</f>
        <v>1</v>
      </c>
      <c r="AM901" s="101">
        <f ca="1">IF(AND(MAX(OFFSET(V900,-$AM$5,0):V900)&lt;V901),1,IF(AND(MIN(OFFSET(V900,-$AM$5,0):V900)&gt;V901),-1,AM900))</f>
        <v>1</v>
      </c>
      <c r="AN901" s="101">
        <f ca="1">IF(AND(MAX(OFFSET(AA900,-$AN$5,0):AA900)&lt;AA901),1,IF(AND(MIN(OFFSET(AA900,-$AN$5,0):AA900)&gt;AA901),-1,AN900))</f>
        <v>1</v>
      </c>
      <c r="AO901" s="101">
        <f ca="1">IF(AND(MAX(OFFSET(Y900,-$AP$5,0):Y900)&lt;Y901),1,IF(AND(MIN(OFFSET(Y900,-$AP$5,0):Y900)&gt;Y901),-1,AO900))</f>
        <v>1</v>
      </c>
      <c r="AP901" s="101">
        <f ca="1">IF(AND(MAX(OFFSET(Z900,-$AP$5,0):Z900)&lt;Z901),1,IF(AND(MIN(OFFSET(Z900,-$AP$5,0):Z900)&gt;Z901),-1,AP900))</f>
        <v>1</v>
      </c>
      <c r="AQ901" s="1">
        <v>4144</v>
      </c>
      <c r="AR901" s="1">
        <v>4154</v>
      </c>
      <c r="AS901" s="1">
        <v>4143</v>
      </c>
      <c r="AT901" s="1">
        <v>4145</v>
      </c>
      <c r="AU901" s="1">
        <v>4147</v>
      </c>
      <c r="AV901" s="1">
        <v>4151</v>
      </c>
      <c r="AW901" s="1">
        <v>4124</v>
      </c>
      <c r="AX901" s="1">
        <v>4149</v>
      </c>
      <c r="AY901">
        <f t="shared" si="42"/>
        <v>-7</v>
      </c>
      <c r="AZ901">
        <f t="shared" si="43"/>
        <v>735</v>
      </c>
      <c r="BA901" t="str">
        <f t="shared" ca="1" si="49"/>
        <v/>
      </c>
      <c r="BB901">
        <f t="shared" ca="1" si="44"/>
        <v>750</v>
      </c>
      <c r="BC901">
        <f t="shared" si="45"/>
        <v>3</v>
      </c>
      <c r="BD901">
        <f t="shared" si="46"/>
        <v>-291</v>
      </c>
      <c r="BE901" t="str">
        <f t="shared" ca="1" si="47"/>
        <v/>
      </c>
      <c r="BF901">
        <f t="shared" ca="1" si="48"/>
        <v>-71</v>
      </c>
    </row>
    <row r="902" spans="1:58">
      <c r="A902" s="47">
        <v>2012</v>
      </c>
      <c r="B902" s="47">
        <v>3</v>
      </c>
      <c r="C902" s="98">
        <v>41142</v>
      </c>
      <c r="D902">
        <v>13186</v>
      </c>
      <c r="E902">
        <v>1411</v>
      </c>
      <c r="F902">
        <v>2772.6</v>
      </c>
      <c r="G902">
        <v>9151</v>
      </c>
      <c r="H902">
        <v>5828.3</v>
      </c>
      <c r="I902">
        <v>7063.1</v>
      </c>
      <c r="J902">
        <v>20134</v>
      </c>
      <c r="K902">
        <v>7280</v>
      </c>
      <c r="L902">
        <v>1636.9</v>
      </c>
      <c r="M902">
        <v>29.283999999999999</v>
      </c>
      <c r="N902">
        <v>1506.7</v>
      </c>
      <c r="O902">
        <v>96.62</v>
      </c>
      <c r="P902">
        <v>837.8</v>
      </c>
      <c r="Q902">
        <v>1728.9</v>
      </c>
      <c r="R902">
        <v>13203.58</v>
      </c>
      <c r="S902">
        <v>1413.17</v>
      </c>
      <c r="T902">
        <v>3067.26</v>
      </c>
      <c r="U902">
        <v>15.11</v>
      </c>
      <c r="V902">
        <v>1.81</v>
      </c>
      <c r="W902">
        <v>0.79</v>
      </c>
      <c r="X902">
        <v>1.24631</v>
      </c>
      <c r="Y902">
        <v>98.759</v>
      </c>
      <c r="Z902">
        <v>79.242999999999995</v>
      </c>
      <c r="AA902">
        <v>83.016999999999996</v>
      </c>
      <c r="AB902">
        <v>114.35</v>
      </c>
      <c r="AC902">
        <v>1013</v>
      </c>
      <c r="AD902">
        <v>30704</v>
      </c>
      <c r="AE902">
        <v>-137810</v>
      </c>
      <c r="AF902">
        <v>99.8</v>
      </c>
      <c r="AG902">
        <v>143.55000000000001</v>
      </c>
      <c r="AH902">
        <v>0.79200000000000004</v>
      </c>
      <c r="AI902">
        <v>1.8049999999999999</v>
      </c>
      <c r="AJ902" s="101">
        <f ca="1">IF(AND(MAX(OFFSET(OFFSET(D901,0,$AJ$6),-$AJ$5,0):OFFSET(D901,0,$AJ$6))&lt;OFFSET(D901,1,$AJ$6)),1,IF(AND(MIN(OFFSET(OFFSET(D901,0,$AJ$6),-$AJ$5,0):OFFSET(D901,0,$AJ$6))&gt;OFFSET(D901,1,$AJ$6)),-1,AJ901))</f>
        <v>-1</v>
      </c>
      <c r="AK902" s="101">
        <f ca="1">IF(AND(MAX(OFFSET(U901,-$AK$5,0):U901)&lt;U902),1,IF(AND(MIN(OFFSET(U901,-$AK$5,0):U901)&gt;U902),-1,AK901))</f>
        <v>1</v>
      </c>
      <c r="AL902" s="101">
        <f ca="1">IF(AND(MAX(OFFSET(AI901,-$AL$5,0):AI901)&lt;AI902),1,IF(AND(MIN(OFFSET(AI901,-$AL$5,0):AI901)&gt;AI902),-1,AL901))</f>
        <v>1</v>
      </c>
      <c r="AM902" s="101">
        <f ca="1">IF(AND(MAX(OFFSET(V901,-$AM$5,0):V901)&lt;V902),1,IF(AND(MIN(OFFSET(V901,-$AM$5,0):V901)&gt;V902),-1,AM901))</f>
        <v>1</v>
      </c>
      <c r="AN902" s="101">
        <f ca="1">IF(AND(MAX(OFFSET(AA901,-$AN$5,0):AA901)&lt;AA902),1,IF(AND(MIN(OFFSET(AA901,-$AN$5,0):AA901)&gt;AA902),-1,AN901))</f>
        <v>1</v>
      </c>
      <c r="AO902" s="101">
        <f ca="1">IF(AND(MAX(OFFSET(Y901,-$AP$5,0):Y901)&lt;Y902),1,IF(AND(MIN(OFFSET(Y901,-$AP$5,0):Y901)&gt;Y902),-1,AO901))</f>
        <v>1</v>
      </c>
      <c r="AP902" s="101">
        <f ca="1">IF(AND(MAX(OFFSET(Z901,-$AP$5,0):Z901)&lt;Z902),1,IF(AND(MIN(OFFSET(Z901,-$AP$5,0):Z901)&gt;Z902),-1,AP901))</f>
        <v>1</v>
      </c>
      <c r="AQ902" s="1">
        <v>4140</v>
      </c>
      <c r="AR902" s="1">
        <v>4150</v>
      </c>
      <c r="AS902" s="1">
        <v>4139</v>
      </c>
      <c r="AT902" s="1">
        <v>4149</v>
      </c>
      <c r="AU902" s="1">
        <v>4159</v>
      </c>
      <c r="AV902" s="1">
        <v>4198</v>
      </c>
      <c r="AW902" s="1">
        <v>4156</v>
      </c>
      <c r="AX902" s="1">
        <v>4183</v>
      </c>
      <c r="AY902">
        <f t="shared" si="42"/>
        <v>23</v>
      </c>
      <c r="AZ902">
        <f t="shared" si="43"/>
        <v>758</v>
      </c>
      <c r="BA902" t="str">
        <f t="shared" ca="1" si="49"/>
        <v/>
      </c>
      <c r="BB902">
        <f t="shared" ca="1" si="44"/>
        <v>750</v>
      </c>
      <c r="BC902">
        <f t="shared" si="45"/>
        <v>19</v>
      </c>
      <c r="BD902">
        <f t="shared" si="46"/>
        <v>-272</v>
      </c>
      <c r="BE902" t="str">
        <f t="shared" ca="1" si="47"/>
        <v/>
      </c>
      <c r="BF902">
        <f t="shared" ca="1" si="48"/>
        <v>-71</v>
      </c>
    </row>
    <row r="903" spans="1:58">
      <c r="A903" s="47">
        <v>2012</v>
      </c>
      <c r="B903" s="47">
        <v>4</v>
      </c>
      <c r="C903" s="98">
        <v>41143</v>
      </c>
      <c r="D903">
        <v>13154</v>
      </c>
      <c r="E903">
        <v>1412.2</v>
      </c>
      <c r="F903">
        <v>2782.6</v>
      </c>
      <c r="G903">
        <v>9063</v>
      </c>
      <c r="H903">
        <v>5767.9</v>
      </c>
      <c r="I903">
        <v>7045.1</v>
      </c>
      <c r="J903">
        <v>19855</v>
      </c>
      <c r="K903">
        <v>7216</v>
      </c>
      <c r="L903">
        <v>1653.8</v>
      </c>
      <c r="M903">
        <v>29.863</v>
      </c>
      <c r="N903">
        <v>1535.7</v>
      </c>
      <c r="O903">
        <v>97.28</v>
      </c>
      <c r="P903">
        <v>833.3</v>
      </c>
      <c r="Q903">
        <v>1723.9</v>
      </c>
      <c r="R903">
        <v>13172.76</v>
      </c>
      <c r="S903">
        <v>1413.49</v>
      </c>
      <c r="T903">
        <v>3073.67</v>
      </c>
      <c r="U903">
        <v>15.02</v>
      </c>
      <c r="V903">
        <v>1.72</v>
      </c>
      <c r="W903">
        <v>0.71</v>
      </c>
      <c r="X903">
        <v>1.2516400000000001</v>
      </c>
      <c r="Y903">
        <v>98.325000000000003</v>
      </c>
      <c r="Z903">
        <v>78.545000000000002</v>
      </c>
      <c r="AA903">
        <v>82.468000000000004</v>
      </c>
      <c r="AB903">
        <v>114.99</v>
      </c>
      <c r="AC903">
        <v>1013</v>
      </c>
      <c r="AD903">
        <v>30704</v>
      </c>
      <c r="AE903">
        <v>-137810</v>
      </c>
      <c r="AF903">
        <v>99.81</v>
      </c>
      <c r="AG903">
        <v>143.69999999999999</v>
      </c>
      <c r="AH903">
        <v>0.71299999999999997</v>
      </c>
      <c r="AI903">
        <v>1.7190000000000001</v>
      </c>
      <c r="AJ903" s="101">
        <f ca="1">IF(AND(MAX(OFFSET(OFFSET(D902,0,$AJ$6),-$AJ$5,0):OFFSET(D902,0,$AJ$6))&lt;OFFSET(D902,1,$AJ$6)),1,IF(AND(MIN(OFFSET(OFFSET(D902,0,$AJ$6),-$AJ$5,0):OFFSET(D902,0,$AJ$6))&gt;OFFSET(D902,1,$AJ$6)),-1,AJ902))</f>
        <v>-1</v>
      </c>
      <c r="AK903" s="101">
        <f ca="1">IF(AND(MAX(OFFSET(U902,-$AK$5,0):U902)&lt;U903),1,IF(AND(MIN(OFFSET(U902,-$AK$5,0):U902)&gt;U903),-1,AK902))</f>
        <v>1</v>
      </c>
      <c r="AL903" s="101">
        <f ca="1">IF(AND(MAX(OFFSET(AI902,-$AL$5,0):AI902)&lt;AI903),1,IF(AND(MIN(OFFSET(AI902,-$AL$5,0):AI902)&gt;AI903),-1,AL902))</f>
        <v>1</v>
      </c>
      <c r="AM903" s="101">
        <f ca="1">IF(AND(MAX(OFFSET(V902,-$AM$5,0):V902)&lt;V903),1,IF(AND(MIN(OFFSET(V902,-$AM$5,0):V902)&gt;V903),-1,AM902))</f>
        <v>1</v>
      </c>
      <c r="AN903" s="101">
        <f ca="1">IF(AND(MAX(OFFSET(AA902,-$AN$5,0):AA902)&lt;AA903),1,IF(AND(MIN(OFFSET(AA902,-$AN$5,0):AA902)&gt;AA903),-1,AN902))</f>
        <v>-1</v>
      </c>
      <c r="AO903" s="101">
        <f ca="1">IF(AND(MAX(OFFSET(Y902,-$AP$5,0):Y902)&lt;Y903),1,IF(AND(MIN(OFFSET(Y902,-$AP$5,0):Y902)&gt;Y903),-1,AO902))</f>
        <v>1</v>
      </c>
      <c r="AP903" s="101">
        <f ca="1">IF(AND(MAX(OFFSET(Z902,-$AP$5,0):Z902)&lt;Z903),1,IF(AND(MIN(OFFSET(Z902,-$AP$5,0):Z902)&gt;Z903),-1,AP902))</f>
        <v>1</v>
      </c>
      <c r="AQ903" s="1">
        <v>4182</v>
      </c>
      <c r="AR903" s="1">
        <v>4193</v>
      </c>
      <c r="AS903" s="1">
        <v>4177</v>
      </c>
      <c r="AT903" s="1">
        <v>4193</v>
      </c>
      <c r="AU903" s="1">
        <v>4192</v>
      </c>
      <c r="AV903" s="1">
        <v>4207</v>
      </c>
      <c r="AW903" s="1">
        <v>4164</v>
      </c>
      <c r="AX903" s="1">
        <v>4180</v>
      </c>
      <c r="AY903">
        <f t="shared" si="42"/>
        <v>1</v>
      </c>
      <c r="AZ903">
        <f t="shared" si="43"/>
        <v>759</v>
      </c>
      <c r="BA903" t="str">
        <f t="shared" ca="1" si="49"/>
        <v/>
      </c>
      <c r="BB903">
        <f t="shared" ca="1" si="44"/>
        <v>750</v>
      </c>
      <c r="BC903">
        <f t="shared" si="45"/>
        <v>10</v>
      </c>
      <c r="BD903">
        <f t="shared" si="46"/>
        <v>-262</v>
      </c>
      <c r="BE903" t="str">
        <f t="shared" ca="1" si="47"/>
        <v/>
      </c>
      <c r="BF903">
        <f t="shared" ca="1" si="48"/>
        <v>-71</v>
      </c>
    </row>
    <row r="904" spans="1:58">
      <c r="A904" s="47">
        <v>2012</v>
      </c>
      <c r="B904" s="47">
        <v>5</v>
      </c>
      <c r="C904" s="98">
        <v>41144</v>
      </c>
      <c r="D904">
        <v>13041</v>
      </c>
      <c r="E904">
        <v>1399.8</v>
      </c>
      <c r="F904">
        <v>2760</v>
      </c>
      <c r="G904">
        <v>9073</v>
      </c>
      <c r="H904">
        <v>5755.5</v>
      </c>
      <c r="I904">
        <v>6945.9</v>
      </c>
      <c r="J904">
        <v>20124</v>
      </c>
      <c r="K904">
        <v>7252</v>
      </c>
      <c r="L904">
        <v>1669.7</v>
      </c>
      <c r="M904">
        <v>30.527999999999999</v>
      </c>
      <c r="N904">
        <v>1538.2</v>
      </c>
      <c r="O904">
        <v>96.01</v>
      </c>
      <c r="P904">
        <v>818.7</v>
      </c>
      <c r="Q904">
        <v>1711.5</v>
      </c>
      <c r="R904">
        <v>13057.46</v>
      </c>
      <c r="S904">
        <v>1402.08</v>
      </c>
      <c r="T904">
        <v>3053.4</v>
      </c>
      <c r="U904">
        <v>15.95</v>
      </c>
      <c r="V904">
        <v>1.67</v>
      </c>
      <c r="W904">
        <v>0.69</v>
      </c>
      <c r="X904">
        <v>1.2561100000000001</v>
      </c>
      <c r="Y904">
        <v>98.551000000000002</v>
      </c>
      <c r="Z904">
        <v>78.465000000000003</v>
      </c>
      <c r="AA904">
        <v>81.909000000000006</v>
      </c>
      <c r="AB904">
        <v>114.7</v>
      </c>
      <c r="AC904">
        <v>712</v>
      </c>
      <c r="AD904">
        <v>30704</v>
      </c>
      <c r="AE904">
        <v>-137810</v>
      </c>
      <c r="AF904">
        <v>99.78</v>
      </c>
      <c r="AG904">
        <v>143.74</v>
      </c>
      <c r="AH904">
        <v>0.68700000000000006</v>
      </c>
      <c r="AI904">
        <v>1.6659999999999999</v>
      </c>
      <c r="AJ904" s="101">
        <f ca="1">IF(AND(MAX(OFFSET(OFFSET(D903,0,$AJ$6),-$AJ$5,0):OFFSET(D903,0,$AJ$6))&lt;OFFSET(D903,1,$AJ$6)),1,IF(AND(MIN(OFFSET(OFFSET(D903,0,$AJ$6),-$AJ$5,0):OFFSET(D903,0,$AJ$6))&gt;OFFSET(D903,1,$AJ$6)),-1,AJ903))</f>
        <v>-1</v>
      </c>
      <c r="AK904" s="101">
        <f ca="1">IF(AND(MAX(OFFSET(U903,-$AK$5,0):U903)&lt;U904),1,IF(AND(MIN(OFFSET(U903,-$AK$5,0):U903)&gt;U904),-1,AK903))</f>
        <v>1</v>
      </c>
      <c r="AL904" s="101">
        <f ca="1">IF(AND(MAX(OFFSET(AI903,-$AL$5,0):AI903)&lt;AI904),1,IF(AND(MIN(OFFSET(AI903,-$AL$5,0):AI903)&gt;AI904),-1,AL903))</f>
        <v>1</v>
      </c>
      <c r="AM904" s="101">
        <f ca="1">IF(AND(MAX(OFFSET(V903,-$AM$5,0):V903)&lt;V904),1,IF(AND(MIN(OFFSET(V903,-$AM$5,0):V903)&gt;V904),-1,AM903))</f>
        <v>1</v>
      </c>
      <c r="AN904" s="101">
        <f ca="1">IF(AND(MAX(OFFSET(AA903,-$AN$5,0):AA903)&lt;AA904),1,IF(AND(MIN(OFFSET(AA903,-$AN$5,0):AA903)&gt;AA904),-1,AN903))</f>
        <v>-1</v>
      </c>
      <c r="AO904" s="101">
        <f ca="1">IF(AND(MAX(OFFSET(Y903,-$AP$5,0):Y903)&lt;Y904),1,IF(AND(MIN(OFFSET(Y903,-$AP$5,0):Y903)&gt;Y904),-1,AO903))</f>
        <v>1</v>
      </c>
      <c r="AP904" s="101">
        <f ca="1">IF(AND(MAX(OFFSET(Z903,-$AP$5,0):Z903)&lt;Z904),1,IF(AND(MIN(OFFSET(Z903,-$AP$5,0):Z903)&gt;Z904),-1,AP903))</f>
        <v>1</v>
      </c>
      <c r="AQ904" s="1">
        <v>4193</v>
      </c>
      <c r="AR904" s="1">
        <v>4217</v>
      </c>
      <c r="AS904" s="1">
        <v>4187</v>
      </c>
      <c r="AT904" s="1">
        <v>4208</v>
      </c>
      <c r="AU904" s="1">
        <v>4216</v>
      </c>
      <c r="AV904" s="1">
        <v>4236</v>
      </c>
      <c r="AW904" s="1">
        <v>4201</v>
      </c>
      <c r="AX904" s="1">
        <v>4224</v>
      </c>
      <c r="AY904">
        <f t="shared" si="42"/>
        <v>12</v>
      </c>
      <c r="AZ904">
        <f t="shared" si="43"/>
        <v>771</v>
      </c>
      <c r="BA904" t="str">
        <f t="shared" ca="1" si="49"/>
        <v/>
      </c>
      <c r="BB904">
        <f t="shared" ca="1" si="44"/>
        <v>750</v>
      </c>
      <c r="BC904">
        <f t="shared" si="45"/>
        <v>23</v>
      </c>
      <c r="BD904">
        <f t="shared" si="46"/>
        <v>-239</v>
      </c>
      <c r="BE904" t="str">
        <f t="shared" ca="1" si="47"/>
        <v/>
      </c>
      <c r="BF904">
        <f t="shared" ca="1" si="48"/>
        <v>-71</v>
      </c>
    </row>
    <row r="905" spans="1:58">
      <c r="A905" s="47">
        <v>2012</v>
      </c>
      <c r="B905" s="47">
        <v>6</v>
      </c>
      <c r="C905" s="98">
        <v>41145</v>
      </c>
      <c r="D905">
        <v>13148</v>
      </c>
      <c r="E905">
        <v>1409.2</v>
      </c>
      <c r="F905">
        <v>2775.5</v>
      </c>
      <c r="G905">
        <v>9099</v>
      </c>
      <c r="H905">
        <v>5763.6</v>
      </c>
      <c r="I905">
        <v>6965</v>
      </c>
      <c r="J905">
        <v>19852</v>
      </c>
      <c r="K905">
        <v>7173</v>
      </c>
      <c r="L905">
        <v>1669.1</v>
      </c>
      <c r="M905">
        <v>30.67</v>
      </c>
      <c r="N905">
        <v>1548.4</v>
      </c>
      <c r="O905">
        <v>95.88</v>
      </c>
      <c r="P905">
        <v>809.5</v>
      </c>
      <c r="Q905">
        <v>1732.5</v>
      </c>
      <c r="R905">
        <v>13157.97</v>
      </c>
      <c r="S905">
        <v>1411.13</v>
      </c>
      <c r="T905">
        <v>3069.79</v>
      </c>
      <c r="U905">
        <v>15.28</v>
      </c>
      <c r="V905">
        <v>1.68</v>
      </c>
      <c r="W905">
        <v>0.7</v>
      </c>
      <c r="X905">
        <v>1.2513399999999999</v>
      </c>
      <c r="Y905">
        <v>98.463999999999999</v>
      </c>
      <c r="Z905">
        <v>78.673000000000002</v>
      </c>
      <c r="AA905">
        <v>81.882999999999996</v>
      </c>
      <c r="AB905">
        <v>113.2</v>
      </c>
      <c r="AC905">
        <v>715</v>
      </c>
      <c r="AD905">
        <v>11171</v>
      </c>
      <c r="AE905">
        <v>-123932</v>
      </c>
      <c r="AF905">
        <v>99.96</v>
      </c>
      <c r="AG905">
        <v>143.80000000000001</v>
      </c>
      <c r="AH905">
        <v>0.70399999999999996</v>
      </c>
      <c r="AI905">
        <v>1.6779999999999999</v>
      </c>
      <c r="AJ905" s="101">
        <f ca="1">IF(AND(MAX(OFFSET(OFFSET(D904,0,$AJ$6),-$AJ$5,0):OFFSET(D904,0,$AJ$6))&lt;OFFSET(D904,1,$AJ$6)),1,IF(AND(MIN(OFFSET(OFFSET(D904,0,$AJ$6),-$AJ$5,0):OFFSET(D904,0,$AJ$6))&gt;OFFSET(D904,1,$AJ$6)),-1,AJ904))</f>
        <v>-1</v>
      </c>
      <c r="AK905" s="101">
        <f ca="1">IF(AND(MAX(OFFSET(U904,-$AK$5,0):U904)&lt;U905),1,IF(AND(MIN(OFFSET(U904,-$AK$5,0):U904)&gt;U905),-1,AK904))</f>
        <v>1</v>
      </c>
      <c r="AL905" s="101">
        <f ca="1">IF(AND(MAX(OFFSET(AI904,-$AL$5,0):AI904)&lt;AI905),1,IF(AND(MIN(OFFSET(AI904,-$AL$5,0):AI904)&gt;AI905),-1,AL904))</f>
        <v>1</v>
      </c>
      <c r="AM905" s="101">
        <f ca="1">IF(AND(MAX(OFFSET(V904,-$AM$5,0):V904)&lt;V905),1,IF(AND(MIN(OFFSET(V904,-$AM$5,0):V904)&gt;V905),-1,AM904))</f>
        <v>1</v>
      </c>
      <c r="AN905" s="101">
        <f ca="1">IF(AND(MAX(OFFSET(AA904,-$AN$5,0):AA904)&lt;AA905),1,IF(AND(MIN(OFFSET(AA904,-$AN$5,0):AA904)&gt;AA905),-1,AN904))</f>
        <v>-1</v>
      </c>
      <c r="AO905" s="101">
        <f ca="1">IF(AND(MAX(OFFSET(Y904,-$AP$5,0):Y904)&lt;Y905),1,IF(AND(MIN(OFFSET(Y904,-$AP$5,0):Y904)&gt;Y905),-1,AO904))</f>
        <v>1</v>
      </c>
      <c r="AP905" s="101">
        <f ca="1">IF(AND(MAX(OFFSET(Z904,-$AP$5,0):Z904)&lt;Z905),1,IF(AND(MIN(OFFSET(Z904,-$AP$5,0):Z904)&gt;Z905),-1,AP904))</f>
        <v>1</v>
      </c>
      <c r="AQ905" s="1">
        <v>4228</v>
      </c>
      <c r="AR905" s="1">
        <v>4231</v>
      </c>
      <c r="AS905" s="1">
        <v>4215</v>
      </c>
      <c r="AT905" s="1">
        <v>4219</v>
      </c>
      <c r="AU905" s="1">
        <v>4221</v>
      </c>
      <c r="AV905" s="1">
        <v>4243</v>
      </c>
      <c r="AW905" s="1">
        <v>4208</v>
      </c>
      <c r="AX905" s="1">
        <v>4235</v>
      </c>
      <c r="AY905">
        <f t="shared" si="42"/>
        <v>28</v>
      </c>
      <c r="AZ905">
        <f t="shared" si="43"/>
        <v>799</v>
      </c>
      <c r="BA905" t="str">
        <f t="shared" ca="1" si="49"/>
        <v/>
      </c>
      <c r="BB905">
        <f t="shared" ca="1" si="44"/>
        <v>750</v>
      </c>
      <c r="BC905">
        <f t="shared" si="45"/>
        <v>-7</v>
      </c>
      <c r="BD905">
        <f t="shared" si="46"/>
        <v>-246</v>
      </c>
      <c r="BE905" t="str">
        <f t="shared" ca="1" si="47"/>
        <v/>
      </c>
      <c r="BF905">
        <f t="shared" ca="1" si="48"/>
        <v>-71</v>
      </c>
    </row>
    <row r="906" spans="1:58">
      <c r="A906" s="47">
        <v>2012</v>
      </c>
      <c r="B906" s="47">
        <v>2</v>
      </c>
      <c r="C906" s="98">
        <v>41148</v>
      </c>
      <c r="D906">
        <v>13106</v>
      </c>
      <c r="E906">
        <v>1408</v>
      </c>
      <c r="F906">
        <v>2781.9</v>
      </c>
      <c r="G906">
        <v>9095</v>
      </c>
      <c r="H906">
        <v>5763.6</v>
      </c>
      <c r="I906">
        <v>7016.8</v>
      </c>
      <c r="J906">
        <v>19823</v>
      </c>
      <c r="K906">
        <v>7057</v>
      </c>
      <c r="L906">
        <v>1664.5</v>
      </c>
      <c r="M906">
        <v>30.673999999999999</v>
      </c>
      <c r="N906">
        <v>1542.5</v>
      </c>
      <c r="O906">
        <v>95.62</v>
      </c>
      <c r="P906">
        <v>802.4</v>
      </c>
      <c r="Q906">
        <v>1716.2</v>
      </c>
      <c r="R906">
        <v>13124.67</v>
      </c>
      <c r="S906">
        <v>1410.44</v>
      </c>
      <c r="T906">
        <v>3073.19</v>
      </c>
      <c r="U906">
        <v>16.350000000000001</v>
      </c>
      <c r="V906">
        <v>1.65</v>
      </c>
      <c r="W906">
        <v>0.68</v>
      </c>
      <c r="X906">
        <v>1.24966</v>
      </c>
      <c r="Y906">
        <v>98.435000000000002</v>
      </c>
      <c r="Z906">
        <v>78.757999999999996</v>
      </c>
      <c r="AA906">
        <v>81.664000000000001</v>
      </c>
      <c r="AB906">
        <v>112.25</v>
      </c>
      <c r="AC906">
        <v>717</v>
      </c>
      <c r="AD906">
        <v>11171</v>
      </c>
      <c r="AE906">
        <v>-123932</v>
      </c>
      <c r="AF906">
        <v>99.95</v>
      </c>
      <c r="AG906">
        <v>143.84</v>
      </c>
      <c r="AH906">
        <v>0.68300000000000005</v>
      </c>
      <c r="AI906">
        <v>1.649</v>
      </c>
      <c r="AJ906" s="101">
        <f ca="1">IF(AND(MAX(OFFSET(OFFSET(D905,0,$AJ$6),-$AJ$5,0):OFFSET(D905,0,$AJ$6))&lt;OFFSET(D905,1,$AJ$6)),1,IF(AND(MIN(OFFSET(OFFSET(D905,0,$AJ$6),-$AJ$5,0):OFFSET(D905,0,$AJ$6))&gt;OFFSET(D905,1,$AJ$6)),-1,AJ905))</f>
        <v>-1</v>
      </c>
      <c r="AK906" s="101">
        <f ca="1">IF(AND(MAX(OFFSET(U905,-$AK$5,0):U905)&lt;U906),1,IF(AND(MIN(OFFSET(U905,-$AK$5,0):U905)&gt;U906),-1,AK905))</f>
        <v>1</v>
      </c>
      <c r="AL906" s="101">
        <f ca="1">IF(AND(MAX(OFFSET(AI905,-$AL$5,0):AI905)&lt;AI906),1,IF(AND(MIN(OFFSET(AI905,-$AL$5,0):AI905)&gt;AI906),-1,AL905))</f>
        <v>-1</v>
      </c>
      <c r="AM906" s="101">
        <f ca="1">IF(AND(MAX(OFFSET(V905,-$AM$5,0):V905)&lt;V906),1,IF(AND(MIN(OFFSET(V905,-$AM$5,0):V905)&gt;V906),-1,AM905))</f>
        <v>1</v>
      </c>
      <c r="AN906" s="101">
        <f ca="1">IF(AND(MAX(OFFSET(AA905,-$AN$5,0):AA905)&lt;AA906),1,IF(AND(MIN(OFFSET(AA905,-$AN$5,0):AA905)&gt;AA906),-1,AN905))</f>
        <v>-1</v>
      </c>
      <c r="AO906" s="101">
        <f ca="1">IF(AND(MAX(OFFSET(Y905,-$AP$5,0):Y905)&lt;Y906),1,IF(AND(MIN(OFFSET(Y905,-$AP$5,0):Y905)&gt;Y906),-1,AO905))</f>
        <v>1</v>
      </c>
      <c r="AP906" s="101">
        <f ca="1">IF(AND(MAX(OFFSET(Z905,-$AP$5,0):Z905)&lt;Z906),1,IF(AND(MIN(OFFSET(Z905,-$AP$5,0):Z905)&gt;Z906),-1,AP905))</f>
        <v>1</v>
      </c>
      <c r="AQ906" s="1">
        <v>4249</v>
      </c>
      <c r="AR906" s="1">
        <v>4259</v>
      </c>
      <c r="AS906" s="1">
        <v>4245</v>
      </c>
      <c r="AT906" s="1">
        <v>4251</v>
      </c>
      <c r="AU906" s="1">
        <v>4242</v>
      </c>
      <c r="AV906" s="1">
        <v>4249</v>
      </c>
      <c r="AW906" s="1">
        <v>4227</v>
      </c>
      <c r="AX906" s="1">
        <v>4234</v>
      </c>
      <c r="AY906">
        <f t="shared" si="42"/>
        <v>-14</v>
      </c>
      <c r="AZ906">
        <f t="shared" si="43"/>
        <v>785</v>
      </c>
      <c r="BA906" t="str">
        <f t="shared" ca="1" si="49"/>
        <v/>
      </c>
      <c r="BB906">
        <f t="shared" ca="1" si="44"/>
        <v>750</v>
      </c>
      <c r="BC906">
        <f t="shared" si="45"/>
        <v>-7</v>
      </c>
      <c r="BD906">
        <f t="shared" si="46"/>
        <v>-253</v>
      </c>
      <c r="BE906" t="str">
        <f t="shared" ca="1" si="47"/>
        <v/>
      </c>
      <c r="BF906">
        <f t="shared" ca="1" si="48"/>
        <v>-71</v>
      </c>
    </row>
    <row r="907" spans="1:58">
      <c r="A907" s="47">
        <v>2012</v>
      </c>
      <c r="B907" s="47">
        <v>3</v>
      </c>
      <c r="C907" s="98">
        <v>41149</v>
      </c>
      <c r="D907">
        <v>13085</v>
      </c>
      <c r="E907">
        <v>1407.5</v>
      </c>
      <c r="F907">
        <v>2781.6</v>
      </c>
      <c r="G907">
        <v>9039</v>
      </c>
      <c r="H907">
        <v>5764.4</v>
      </c>
      <c r="I907">
        <v>7000.2</v>
      </c>
      <c r="J907">
        <v>19790</v>
      </c>
      <c r="K907">
        <v>7094</v>
      </c>
      <c r="L907">
        <v>1666.6</v>
      </c>
      <c r="M907">
        <v>30.87</v>
      </c>
      <c r="N907">
        <v>1516.4</v>
      </c>
      <c r="O907">
        <v>96.07</v>
      </c>
      <c r="P907">
        <v>798.1</v>
      </c>
      <c r="Q907">
        <v>1724.1</v>
      </c>
      <c r="R907">
        <v>13102.99</v>
      </c>
      <c r="S907">
        <v>1409.3</v>
      </c>
      <c r="T907">
        <v>3077.14</v>
      </c>
      <c r="U907">
        <v>16.559999999999999</v>
      </c>
      <c r="V907">
        <v>1.63</v>
      </c>
      <c r="W907">
        <v>0.68</v>
      </c>
      <c r="X907">
        <v>1.25675</v>
      </c>
      <c r="Y907">
        <v>98.682000000000002</v>
      </c>
      <c r="Z907">
        <v>78.52</v>
      </c>
      <c r="AA907">
        <v>81.483000000000004</v>
      </c>
      <c r="AB907">
        <v>112.63</v>
      </c>
      <c r="AC907">
        <v>717</v>
      </c>
      <c r="AD907">
        <v>11171</v>
      </c>
      <c r="AE907">
        <v>-123932</v>
      </c>
      <c r="AF907">
        <v>99.94</v>
      </c>
      <c r="AG907">
        <v>143.93</v>
      </c>
      <c r="AH907">
        <v>0.67500000000000004</v>
      </c>
      <c r="AI907">
        <v>1.63</v>
      </c>
      <c r="AJ907" s="101">
        <f ca="1">IF(AND(MAX(OFFSET(OFFSET(D906,0,$AJ$6),-$AJ$5,0):OFFSET(D906,0,$AJ$6))&lt;OFFSET(D906,1,$AJ$6)),1,IF(AND(MIN(OFFSET(OFFSET(D906,0,$AJ$6),-$AJ$5,0):OFFSET(D906,0,$AJ$6))&gt;OFFSET(D906,1,$AJ$6)),-1,AJ906))</f>
        <v>-1</v>
      </c>
      <c r="AK907" s="101">
        <f ca="1">IF(AND(MAX(OFFSET(U906,-$AK$5,0):U906)&lt;U907),1,IF(AND(MIN(OFFSET(U906,-$AK$5,0):U906)&gt;U907),-1,AK906))</f>
        <v>1</v>
      </c>
      <c r="AL907" s="101">
        <f ca="1">IF(AND(MAX(OFFSET(AI906,-$AL$5,0):AI906)&lt;AI907),1,IF(AND(MIN(OFFSET(AI906,-$AL$5,0):AI906)&gt;AI907),-1,AL906))</f>
        <v>-1</v>
      </c>
      <c r="AM907" s="101">
        <f ca="1">IF(AND(MAX(OFFSET(V906,-$AM$5,0):V906)&lt;V907),1,IF(AND(MIN(OFFSET(V906,-$AM$5,0):V906)&gt;V907),-1,AM906))</f>
        <v>1</v>
      </c>
      <c r="AN907" s="101">
        <f ca="1">IF(AND(MAX(OFFSET(AA906,-$AN$5,0):AA906)&lt;AA907),1,IF(AND(MIN(OFFSET(AA906,-$AN$5,0):AA906)&gt;AA907),-1,AN906))</f>
        <v>-1</v>
      </c>
      <c r="AO907" s="101">
        <f ca="1">IF(AND(MAX(OFFSET(Y906,-$AP$5,0):Y906)&lt;Y907),1,IF(AND(MIN(OFFSET(Y906,-$AP$5,0):Y906)&gt;Y907),-1,AO906))</f>
        <v>1</v>
      </c>
      <c r="AP907" s="101">
        <f ca="1">IF(AND(MAX(OFFSET(Z906,-$AP$5,0):Z906)&lt;Z907),1,IF(AND(MIN(OFFSET(Z906,-$AP$5,0):Z906)&gt;Z907),-1,AP906))</f>
        <v>1</v>
      </c>
      <c r="AQ907" s="1">
        <v>4228</v>
      </c>
      <c r="AR907" s="1">
        <v>4229</v>
      </c>
      <c r="AS907" s="1">
        <v>4197</v>
      </c>
      <c r="AT907" s="1">
        <v>4206</v>
      </c>
      <c r="AU907" s="1">
        <v>4242</v>
      </c>
      <c r="AV907" s="1">
        <v>4249</v>
      </c>
      <c r="AW907" s="1">
        <v>4227</v>
      </c>
      <c r="AX907" s="1">
        <v>4234</v>
      </c>
      <c r="AY907">
        <f t="shared" si="42"/>
        <v>-18</v>
      </c>
      <c r="AZ907">
        <f t="shared" si="43"/>
        <v>767</v>
      </c>
      <c r="BA907" t="str">
        <f t="shared" ca="1" si="49"/>
        <v/>
      </c>
      <c r="BB907">
        <f t="shared" ca="1" si="44"/>
        <v>750</v>
      </c>
      <c r="BC907">
        <f t="shared" si="45"/>
        <v>14</v>
      </c>
      <c r="BD907">
        <f t="shared" si="46"/>
        <v>-239</v>
      </c>
      <c r="BE907" t="str">
        <f t="shared" ca="1" si="47"/>
        <v/>
      </c>
      <c r="BF907">
        <f t="shared" ca="1" si="48"/>
        <v>-71</v>
      </c>
    </row>
    <row r="908" spans="1:58">
      <c r="A908" s="47">
        <v>2012</v>
      </c>
      <c r="B908" s="47">
        <v>4</v>
      </c>
      <c r="C908" s="98">
        <v>41150</v>
      </c>
      <c r="D908">
        <v>13085</v>
      </c>
      <c r="E908">
        <v>1407.2</v>
      </c>
      <c r="F908">
        <v>2781.1</v>
      </c>
      <c r="G908">
        <v>9061</v>
      </c>
      <c r="H908">
        <v>5748.5</v>
      </c>
      <c r="I908">
        <v>7004.3</v>
      </c>
      <c r="J908">
        <v>19764</v>
      </c>
      <c r="K908">
        <v>7039</v>
      </c>
      <c r="L908">
        <v>1655.6</v>
      </c>
      <c r="M908">
        <v>30.68</v>
      </c>
      <c r="N908">
        <v>1516.9</v>
      </c>
      <c r="O908">
        <v>94.95</v>
      </c>
      <c r="P908">
        <v>813.3</v>
      </c>
      <c r="Q908">
        <v>1746.7</v>
      </c>
      <c r="R908">
        <v>13107.48</v>
      </c>
      <c r="S908">
        <v>1410.49</v>
      </c>
      <c r="T908">
        <v>3081.19</v>
      </c>
      <c r="U908">
        <v>16.97</v>
      </c>
      <c r="V908">
        <v>1.65</v>
      </c>
      <c r="W908">
        <v>0.68</v>
      </c>
      <c r="X908">
        <v>1.2529600000000001</v>
      </c>
      <c r="Y908">
        <v>98.572000000000003</v>
      </c>
      <c r="Z908">
        <v>78.668000000000006</v>
      </c>
      <c r="AA908">
        <v>81.474999999999994</v>
      </c>
      <c r="AB908">
        <v>112.69</v>
      </c>
      <c r="AC908">
        <v>724</v>
      </c>
      <c r="AD908">
        <v>11171</v>
      </c>
      <c r="AE908">
        <v>-123932</v>
      </c>
      <c r="AF908">
        <v>100.04</v>
      </c>
      <c r="AG908">
        <v>143.88999999999999</v>
      </c>
      <c r="AH908">
        <v>0.68300000000000005</v>
      </c>
      <c r="AI908">
        <v>1.6539999999999999</v>
      </c>
      <c r="AJ908" s="101">
        <f ca="1">IF(AND(MAX(OFFSET(OFFSET(D907,0,$AJ$6),-$AJ$5,0):OFFSET(D907,0,$AJ$6))&lt;OFFSET(D907,1,$AJ$6)),1,IF(AND(MIN(OFFSET(OFFSET(D907,0,$AJ$6),-$AJ$5,0):OFFSET(D907,0,$AJ$6))&gt;OFFSET(D907,1,$AJ$6)),-1,AJ907))</f>
        <v>-1</v>
      </c>
      <c r="AK908" s="101">
        <f ca="1">IF(AND(MAX(OFFSET(U907,-$AK$5,0):U907)&lt;U908),1,IF(AND(MIN(OFFSET(U907,-$AK$5,0):U907)&gt;U908),-1,AK907))</f>
        <v>1</v>
      </c>
      <c r="AL908" s="101">
        <f ca="1">IF(AND(MAX(OFFSET(AI907,-$AL$5,0):AI907)&lt;AI908),1,IF(AND(MIN(OFFSET(AI907,-$AL$5,0):AI907)&gt;AI908),-1,AL907))</f>
        <v>-1</v>
      </c>
      <c r="AM908" s="101">
        <f ca="1">IF(AND(MAX(OFFSET(V907,-$AM$5,0):V907)&lt;V908),1,IF(AND(MIN(OFFSET(V907,-$AM$5,0):V907)&gt;V908),-1,AM907))</f>
        <v>1</v>
      </c>
      <c r="AN908" s="101">
        <f ca="1">IF(AND(MAX(OFFSET(AA907,-$AN$5,0):AA907)&lt;AA908),1,IF(AND(MIN(OFFSET(AA907,-$AN$5,0):AA907)&gt;AA908),-1,AN907))</f>
        <v>-1</v>
      </c>
      <c r="AO908" s="101">
        <f ca="1">IF(AND(MAX(OFFSET(Y907,-$AP$5,0):Y907)&lt;Y908),1,IF(AND(MIN(OFFSET(Y907,-$AP$5,0):Y907)&gt;Y908),-1,AO907))</f>
        <v>1</v>
      </c>
      <c r="AP908" s="101">
        <f ca="1">IF(AND(MAX(OFFSET(Z907,-$AP$5,0):Z907)&lt;Z908),1,IF(AND(MIN(OFFSET(Z907,-$AP$5,0):Z907)&gt;Z908),-1,AP907))</f>
        <v>1</v>
      </c>
      <c r="AQ908" s="1">
        <v>4224</v>
      </c>
      <c r="AR908" s="1">
        <v>4231</v>
      </c>
      <c r="AS908" s="1">
        <v>4217</v>
      </c>
      <c r="AT908" s="1">
        <v>4223</v>
      </c>
      <c r="AU908" s="1">
        <v>4213</v>
      </c>
      <c r="AV908" s="1">
        <v>4228</v>
      </c>
      <c r="AW908" s="1">
        <v>4198</v>
      </c>
      <c r="AX908" s="1">
        <v>4204</v>
      </c>
      <c r="AY908">
        <f t="shared" si="42"/>
        <v>-9</v>
      </c>
      <c r="AZ908">
        <f t="shared" si="43"/>
        <v>758</v>
      </c>
      <c r="BA908" t="str">
        <f t="shared" ca="1" si="49"/>
        <v/>
      </c>
      <c r="BB908">
        <f t="shared" ca="1" si="44"/>
        <v>750</v>
      </c>
      <c r="BC908">
        <f t="shared" si="45"/>
        <v>-11</v>
      </c>
      <c r="BD908">
        <f t="shared" si="46"/>
        <v>-250</v>
      </c>
      <c r="BE908" t="str">
        <f t="shared" ca="1" si="47"/>
        <v/>
      </c>
      <c r="BF908">
        <f t="shared" ca="1" si="48"/>
        <v>-71</v>
      </c>
    </row>
    <row r="909" spans="1:58">
      <c r="A909" s="47">
        <v>2012</v>
      </c>
      <c r="B909" s="47">
        <v>5</v>
      </c>
      <c r="C909" s="98">
        <v>41151</v>
      </c>
      <c r="D909">
        <v>12981</v>
      </c>
      <c r="E909">
        <v>1396.5</v>
      </c>
      <c r="F909">
        <v>2753.4</v>
      </c>
      <c r="G909">
        <v>8916</v>
      </c>
      <c r="H909">
        <v>5716.8</v>
      </c>
      <c r="I909">
        <v>6899.7</v>
      </c>
      <c r="J909">
        <v>19418</v>
      </c>
      <c r="K909">
        <v>7069</v>
      </c>
      <c r="L909">
        <v>1655.8</v>
      </c>
      <c r="M909">
        <v>30.411000000000001</v>
      </c>
      <c r="N909">
        <v>1508.1</v>
      </c>
      <c r="O909">
        <v>94.67</v>
      </c>
      <c r="P909">
        <v>812.4</v>
      </c>
      <c r="Q909">
        <v>1761.8</v>
      </c>
      <c r="R909">
        <v>13000.71</v>
      </c>
      <c r="S909">
        <v>1399.48</v>
      </c>
      <c r="T909">
        <v>3048.71</v>
      </c>
      <c r="U909">
        <v>17.600000000000001</v>
      </c>
      <c r="V909">
        <v>1.62</v>
      </c>
      <c r="W909">
        <v>0.66</v>
      </c>
      <c r="X909">
        <v>1.2504200000000001</v>
      </c>
      <c r="Y909">
        <v>98.353999999999999</v>
      </c>
      <c r="Z909">
        <v>78.647000000000006</v>
      </c>
      <c r="AA909">
        <v>80.95</v>
      </c>
      <c r="AB909">
        <v>112.81</v>
      </c>
      <c r="AC909">
        <v>718</v>
      </c>
      <c r="AD909">
        <v>11171</v>
      </c>
      <c r="AE909">
        <v>-123932</v>
      </c>
      <c r="AF909">
        <v>99.98</v>
      </c>
      <c r="AG909">
        <v>143.97</v>
      </c>
      <c r="AH909">
        <v>0.65800000000000003</v>
      </c>
      <c r="AI909">
        <v>1.62</v>
      </c>
      <c r="AJ909" s="101">
        <f ca="1">IF(AND(MAX(OFFSET(OFFSET(D908,0,$AJ$6),-$AJ$5,0):OFFSET(D908,0,$AJ$6))&lt;OFFSET(D908,1,$AJ$6)),1,IF(AND(MIN(OFFSET(OFFSET(D908,0,$AJ$6),-$AJ$5,0):OFFSET(D908,0,$AJ$6))&gt;OFFSET(D908,1,$AJ$6)),-1,AJ908))</f>
        <v>-1</v>
      </c>
      <c r="AK909" s="101">
        <f ca="1">IF(AND(MAX(OFFSET(U908,-$AK$5,0):U908)&lt;U909),1,IF(AND(MIN(OFFSET(U908,-$AK$5,0):U908)&gt;U909),-1,AK908))</f>
        <v>1</v>
      </c>
      <c r="AL909" s="101">
        <f ca="1">IF(AND(MAX(OFFSET(AI908,-$AL$5,0):AI908)&lt;AI909),1,IF(AND(MIN(OFFSET(AI908,-$AL$5,0):AI908)&gt;AI909),-1,AL908))</f>
        <v>-1</v>
      </c>
      <c r="AM909" s="101">
        <f ca="1">IF(AND(MAX(OFFSET(V908,-$AM$5,0):V908)&lt;V909),1,IF(AND(MIN(OFFSET(V908,-$AM$5,0):V908)&gt;V909),-1,AM908))</f>
        <v>1</v>
      </c>
      <c r="AN909" s="101">
        <f ca="1">IF(AND(MAX(OFFSET(AA908,-$AN$5,0):AA908)&lt;AA909),1,IF(AND(MIN(OFFSET(AA908,-$AN$5,0):AA908)&gt;AA909),-1,AN908))</f>
        <v>-1</v>
      </c>
      <c r="AO909" s="101">
        <f ca="1">IF(AND(MAX(OFFSET(Y908,-$AP$5,0):Y908)&lt;Y909),1,IF(AND(MIN(OFFSET(Y908,-$AP$5,0):Y908)&gt;Y909),-1,AO908))</f>
        <v>1</v>
      </c>
      <c r="AP909" s="101">
        <f ca="1">IF(AND(MAX(OFFSET(Z908,-$AP$5,0):Z908)&lt;Z909),1,IF(AND(MIN(OFFSET(Z908,-$AP$5,0):Z908)&gt;Z909),-1,AP908))</f>
        <v>1</v>
      </c>
      <c r="AQ909" s="1">
        <v>4204</v>
      </c>
      <c r="AR909" s="1">
        <v>4210</v>
      </c>
      <c r="AS909" s="1">
        <v>4198</v>
      </c>
      <c r="AT909" s="1">
        <v>4207</v>
      </c>
      <c r="AU909" s="1">
        <v>4209</v>
      </c>
      <c r="AV909" s="1">
        <v>4213</v>
      </c>
      <c r="AW909" s="1">
        <v>4180</v>
      </c>
      <c r="AX909" s="1">
        <v>4196</v>
      </c>
      <c r="AY909">
        <f t="shared" si="42"/>
        <v>-17</v>
      </c>
      <c r="AZ909">
        <f t="shared" si="43"/>
        <v>741</v>
      </c>
      <c r="BA909" t="str">
        <f t="shared" ca="1" si="49"/>
        <v/>
      </c>
      <c r="BB909">
        <f t="shared" ca="1" si="44"/>
        <v>750</v>
      </c>
      <c r="BC909">
        <f t="shared" si="45"/>
        <v>5</v>
      </c>
      <c r="BD909">
        <f t="shared" si="46"/>
        <v>-245</v>
      </c>
      <c r="BE909" t="str">
        <f t="shared" ca="1" si="47"/>
        <v/>
      </c>
      <c r="BF909">
        <f t="shared" ca="1" si="48"/>
        <v>-71</v>
      </c>
    </row>
    <row r="910" spans="1:58">
      <c r="A910" s="47">
        <v>2012</v>
      </c>
      <c r="B910" s="47">
        <v>6</v>
      </c>
      <c r="C910" s="98">
        <v>41152</v>
      </c>
      <c r="D910">
        <v>13083</v>
      </c>
      <c r="E910">
        <v>1404.5</v>
      </c>
      <c r="F910">
        <v>2771.1</v>
      </c>
      <c r="G910">
        <v>8883</v>
      </c>
      <c r="H910">
        <v>5698.2</v>
      </c>
      <c r="I910">
        <v>6957.8</v>
      </c>
      <c r="J910">
        <v>19367</v>
      </c>
      <c r="K910">
        <v>7050</v>
      </c>
      <c r="L910">
        <v>1691.1</v>
      </c>
      <c r="M910">
        <v>31.658999999999999</v>
      </c>
      <c r="N910">
        <v>1537.9</v>
      </c>
      <c r="O910">
        <v>96.36</v>
      </c>
      <c r="P910">
        <v>799.3</v>
      </c>
      <c r="Q910">
        <v>1755</v>
      </c>
      <c r="R910">
        <v>13090.76</v>
      </c>
      <c r="S910">
        <v>1406.57</v>
      </c>
      <c r="T910">
        <v>3066.96</v>
      </c>
      <c r="U910">
        <v>17.559999999999999</v>
      </c>
      <c r="V910">
        <v>1.56</v>
      </c>
      <c r="W910">
        <v>0.6</v>
      </c>
      <c r="X910">
        <v>1.25807</v>
      </c>
      <c r="Y910">
        <v>98.47</v>
      </c>
      <c r="Z910">
        <v>78.275000000000006</v>
      </c>
      <c r="AA910">
        <v>80.837000000000003</v>
      </c>
      <c r="AB910">
        <v>114.71</v>
      </c>
      <c r="AC910">
        <v>707</v>
      </c>
      <c r="AD910">
        <v>21556</v>
      </c>
      <c r="AE910">
        <v>-101561</v>
      </c>
      <c r="AF910">
        <v>100.07</v>
      </c>
      <c r="AG910">
        <v>144.04</v>
      </c>
      <c r="AH910">
        <v>0.59599999999999997</v>
      </c>
      <c r="AI910">
        <v>1.5620000000000001</v>
      </c>
      <c r="AJ910" s="101">
        <f ca="1">IF(AND(MAX(OFFSET(OFFSET(D909,0,$AJ$6),-$AJ$5,0):OFFSET(D909,0,$AJ$6))&lt;OFFSET(D909,1,$AJ$6)),1,IF(AND(MIN(OFFSET(OFFSET(D909,0,$AJ$6),-$AJ$5,0):OFFSET(D909,0,$AJ$6))&gt;OFFSET(D909,1,$AJ$6)),-1,AJ909))</f>
        <v>1</v>
      </c>
      <c r="AK910" s="101">
        <f ca="1">IF(AND(MAX(OFFSET(U909,-$AK$5,0):U909)&lt;U910),1,IF(AND(MIN(OFFSET(U909,-$AK$5,0):U909)&gt;U910),-1,AK909))</f>
        <v>1</v>
      </c>
      <c r="AL910" s="101">
        <f ca="1">IF(AND(MAX(OFFSET(AI909,-$AL$5,0):AI909)&lt;AI910),1,IF(AND(MIN(OFFSET(AI909,-$AL$5,0):AI909)&gt;AI910),-1,AL909))</f>
        <v>-1</v>
      </c>
      <c r="AM910" s="101">
        <f ca="1">IF(AND(MAX(OFFSET(V909,-$AM$5,0):V909)&lt;V910),1,IF(AND(MIN(OFFSET(V909,-$AM$5,0):V909)&gt;V910),-1,AM909))</f>
        <v>1</v>
      </c>
      <c r="AN910" s="101">
        <f ca="1">IF(AND(MAX(OFFSET(AA909,-$AN$5,0):AA909)&lt;AA910),1,IF(AND(MIN(OFFSET(AA909,-$AN$5,0):AA909)&gt;AA910),-1,AN909))</f>
        <v>-1</v>
      </c>
      <c r="AO910" s="101">
        <f ca="1">IF(AND(MAX(OFFSET(Y909,-$AP$5,0):Y909)&lt;Y910),1,IF(AND(MIN(OFFSET(Y909,-$AP$5,0):Y909)&gt;Y910),-1,AO909))</f>
        <v>1</v>
      </c>
      <c r="AP910" s="101">
        <f ca="1">IF(AND(MAX(OFFSET(Z909,-$AP$5,0):Z909)&lt;Z910),1,IF(AND(MIN(OFFSET(Z909,-$AP$5,0):Z909)&gt;Z910),-1,AP909))</f>
        <v>-1</v>
      </c>
      <c r="AQ910" s="1">
        <v>4192</v>
      </c>
      <c r="AR910" s="1">
        <v>4200</v>
      </c>
      <c r="AS910" s="1">
        <v>4183</v>
      </c>
      <c r="AT910" s="1">
        <v>4190</v>
      </c>
      <c r="AU910" s="1">
        <v>4196</v>
      </c>
      <c r="AV910" s="1">
        <v>4265</v>
      </c>
      <c r="AW910" s="1">
        <v>4166</v>
      </c>
      <c r="AX910" s="1">
        <v>4264</v>
      </c>
      <c r="AY910">
        <f t="shared" ref="AY910:AY973" si="50">AQ911-AU910</f>
        <v>67</v>
      </c>
      <c r="AZ910">
        <f t="shared" ref="AZ910:AZ973" si="51">SUM(AY910,AZ909)</f>
        <v>808</v>
      </c>
      <c r="BA910" t="str">
        <f t="shared" ca="1" si="49"/>
        <v/>
      </c>
      <c r="BB910">
        <f t="shared" ref="BB910:BB973" ca="1" si="52">SUM(BA910,BB909)</f>
        <v>750</v>
      </c>
      <c r="BC910">
        <f t="shared" ref="BC910:BC973" si="53">AU910-AQ910</f>
        <v>4</v>
      </c>
      <c r="BD910">
        <f t="shared" ref="BD910:BD973" si="54">SUM(BC910,BD909)</f>
        <v>-241</v>
      </c>
      <c r="BE910" t="str">
        <f t="shared" ref="BE910:BE973" ca="1" si="55">IF(AJ909=1,BC910,"")</f>
        <v/>
      </c>
      <c r="BF910">
        <f t="shared" ref="BF910:BF973" ca="1" si="56">SUM(BE910,BF909)</f>
        <v>-71</v>
      </c>
    </row>
    <row r="911" spans="1:58">
      <c r="A911" s="47">
        <v>2012</v>
      </c>
      <c r="B911" s="47">
        <v>2</v>
      </c>
      <c r="C911" s="98">
        <v>41155</v>
      </c>
      <c r="D911">
        <v>13100</v>
      </c>
      <c r="E911">
        <v>1408.5</v>
      </c>
      <c r="F911">
        <v>2779.6</v>
      </c>
      <c r="G911">
        <v>8786</v>
      </c>
      <c r="H911">
        <v>5753.7</v>
      </c>
      <c r="I911">
        <v>7012.8</v>
      </c>
      <c r="J911">
        <v>19420</v>
      </c>
      <c r="K911">
        <v>7061</v>
      </c>
      <c r="L911">
        <v>1692.6</v>
      </c>
      <c r="M911">
        <v>32.082000000000001</v>
      </c>
      <c r="N911">
        <v>1550.4</v>
      </c>
      <c r="O911">
        <v>97.01</v>
      </c>
      <c r="P911">
        <v>799.3</v>
      </c>
      <c r="Q911">
        <v>1755</v>
      </c>
      <c r="R911">
        <v>13090.84</v>
      </c>
      <c r="S911">
        <v>1406.58</v>
      </c>
      <c r="T911">
        <v>3066.96</v>
      </c>
      <c r="U911">
        <v>17.47</v>
      </c>
      <c r="V911">
        <v>1.56</v>
      </c>
      <c r="W911">
        <v>0.6</v>
      </c>
      <c r="X911">
        <v>1.2593000000000001</v>
      </c>
      <c r="Y911">
        <v>98.55</v>
      </c>
      <c r="Z911">
        <v>78.261499999999998</v>
      </c>
      <c r="AA911">
        <v>80.204999999999998</v>
      </c>
      <c r="AB911">
        <v>115.78</v>
      </c>
      <c r="AC911">
        <v>703</v>
      </c>
      <c r="AD911">
        <v>21556</v>
      </c>
      <c r="AE911">
        <v>-101561</v>
      </c>
      <c r="AF911">
        <v>100.19</v>
      </c>
      <c r="AG911">
        <v>144.16</v>
      </c>
      <c r="AH911">
        <v>0.59599999999999997</v>
      </c>
      <c r="AI911">
        <v>1.5620000000000001</v>
      </c>
      <c r="AJ911" s="101">
        <f ca="1">IF(AND(MAX(OFFSET(OFFSET(D910,0,$AJ$6),-$AJ$5,0):OFFSET(D910,0,$AJ$6))&lt;OFFSET(D910,1,$AJ$6)),1,IF(AND(MIN(OFFSET(OFFSET(D910,0,$AJ$6),-$AJ$5,0):OFFSET(D910,0,$AJ$6))&gt;OFFSET(D910,1,$AJ$6)),-1,AJ910))</f>
        <v>1</v>
      </c>
      <c r="AK911" s="101">
        <f ca="1">IF(AND(MAX(OFFSET(U910,-$AK$5,0):U910)&lt;U911),1,IF(AND(MIN(OFFSET(U910,-$AK$5,0):U910)&gt;U911),-1,AK910))</f>
        <v>-1</v>
      </c>
      <c r="AL911" s="101">
        <f ca="1">IF(AND(MAX(OFFSET(AI910,-$AL$5,0):AI910)&lt;AI911),1,IF(AND(MIN(OFFSET(AI910,-$AL$5,0):AI910)&gt;AI911),-1,AL910))</f>
        <v>-1</v>
      </c>
      <c r="AM911" s="101">
        <f ca="1">IF(AND(MAX(OFFSET(V910,-$AM$5,0):V910)&lt;V911),1,IF(AND(MIN(OFFSET(V910,-$AM$5,0):V910)&gt;V911),-1,AM910))</f>
        <v>1</v>
      </c>
      <c r="AN911" s="101">
        <f ca="1">IF(AND(MAX(OFFSET(AA910,-$AN$5,0):AA910)&lt;AA911),1,IF(AND(MIN(OFFSET(AA910,-$AN$5,0):AA910)&gt;AA911),-1,AN910))</f>
        <v>-1</v>
      </c>
      <c r="AO911" s="101">
        <f ca="1">IF(AND(MAX(OFFSET(Y910,-$AP$5,0):Y910)&lt;Y911),1,IF(AND(MIN(OFFSET(Y910,-$AP$5,0):Y910)&gt;Y911),-1,AO910))</f>
        <v>1</v>
      </c>
      <c r="AP911" s="101">
        <f ca="1">IF(AND(MAX(OFFSET(Z910,-$AP$5,0):Z910)&lt;Z911),1,IF(AND(MIN(OFFSET(Z910,-$AP$5,0):Z910)&gt;Z911),-1,AP910))</f>
        <v>-1</v>
      </c>
      <c r="AQ911" s="1">
        <v>4263</v>
      </c>
      <c r="AR911" s="1">
        <v>4272</v>
      </c>
      <c r="AS911" s="1">
        <v>4251</v>
      </c>
      <c r="AT911" s="1">
        <v>4263</v>
      </c>
      <c r="AU911" s="1">
        <v>4266</v>
      </c>
      <c r="AV911" s="1">
        <v>4277</v>
      </c>
      <c r="AW911" s="1">
        <v>4257</v>
      </c>
      <c r="AX911" s="1">
        <v>4276</v>
      </c>
      <c r="AY911">
        <f t="shared" si="50"/>
        <v>9</v>
      </c>
      <c r="AZ911">
        <f t="shared" si="51"/>
        <v>817</v>
      </c>
      <c r="BA911">
        <f t="shared" ca="1" si="49"/>
        <v>9</v>
      </c>
      <c r="BB911">
        <f t="shared" ca="1" si="52"/>
        <v>759</v>
      </c>
      <c r="BC911">
        <f t="shared" si="53"/>
        <v>3</v>
      </c>
      <c r="BD911">
        <f t="shared" si="54"/>
        <v>-238</v>
      </c>
      <c r="BE911">
        <f t="shared" ca="1" si="55"/>
        <v>3</v>
      </c>
      <c r="BF911">
        <f t="shared" ca="1" si="56"/>
        <v>-68</v>
      </c>
    </row>
    <row r="912" spans="1:58">
      <c r="A912" s="47">
        <v>2012</v>
      </c>
      <c r="B912" s="47">
        <v>3</v>
      </c>
      <c r="C912" s="98">
        <v>41156</v>
      </c>
      <c r="D912">
        <v>13038</v>
      </c>
      <c r="E912">
        <v>1404.5</v>
      </c>
      <c r="F912">
        <v>2771.8</v>
      </c>
      <c r="G912">
        <v>8787</v>
      </c>
      <c r="H912">
        <v>5671.3</v>
      </c>
      <c r="I912">
        <v>6955.8</v>
      </c>
      <c r="J912">
        <v>19318</v>
      </c>
      <c r="K912">
        <v>7002</v>
      </c>
      <c r="L912">
        <v>1696</v>
      </c>
      <c r="M912">
        <v>32.335999999999999</v>
      </c>
      <c r="N912">
        <v>1568.7</v>
      </c>
      <c r="O912">
        <v>95.47</v>
      </c>
      <c r="P912">
        <v>801.4</v>
      </c>
      <c r="Q912">
        <v>1763.2</v>
      </c>
      <c r="R912">
        <v>13035.94</v>
      </c>
      <c r="S912">
        <v>1404.94</v>
      </c>
      <c r="T912">
        <v>3075.06</v>
      </c>
      <c r="U912">
        <v>18.02</v>
      </c>
      <c r="V912">
        <v>1.58</v>
      </c>
      <c r="W912">
        <v>0.62</v>
      </c>
      <c r="X912">
        <v>1.2564</v>
      </c>
      <c r="Y912">
        <v>98.521500000000003</v>
      </c>
      <c r="Z912">
        <v>78.413499999999999</v>
      </c>
      <c r="AA912">
        <v>80.182000000000002</v>
      </c>
      <c r="AB912">
        <v>113.66</v>
      </c>
      <c r="AC912">
        <v>698</v>
      </c>
      <c r="AD912">
        <v>21556</v>
      </c>
      <c r="AE912">
        <v>-101561</v>
      </c>
      <c r="AF912">
        <v>100.14</v>
      </c>
      <c r="AG912">
        <v>144.16999999999999</v>
      </c>
      <c r="AH912">
        <v>0.622</v>
      </c>
      <c r="AI912">
        <v>1.581</v>
      </c>
      <c r="AJ912" s="101">
        <f ca="1">IF(AND(MAX(OFFSET(OFFSET(D911,0,$AJ$6),-$AJ$5,0):OFFSET(D911,0,$AJ$6))&lt;OFFSET(D911,1,$AJ$6)),1,IF(AND(MIN(OFFSET(OFFSET(D911,0,$AJ$6),-$AJ$5,0):OFFSET(D911,0,$AJ$6))&gt;OFFSET(D911,1,$AJ$6)),-1,AJ911))</f>
        <v>1</v>
      </c>
      <c r="AK912" s="101">
        <f ca="1">IF(AND(MAX(OFFSET(U911,-$AK$5,0):U911)&lt;U912),1,IF(AND(MIN(OFFSET(U911,-$AK$5,0):U911)&gt;U912),-1,AK911))</f>
        <v>1</v>
      </c>
      <c r="AL912" s="101">
        <f ca="1">IF(AND(MAX(OFFSET(AI911,-$AL$5,0):AI911)&lt;AI912),1,IF(AND(MIN(OFFSET(AI911,-$AL$5,0):AI911)&gt;AI912),-1,AL911))</f>
        <v>-1</v>
      </c>
      <c r="AM912" s="101">
        <f ca="1">IF(AND(MAX(OFFSET(V911,-$AM$5,0):V911)&lt;V912),1,IF(AND(MIN(OFFSET(V911,-$AM$5,0):V911)&gt;V912),-1,AM911))</f>
        <v>1</v>
      </c>
      <c r="AN912" s="101">
        <f ca="1">IF(AND(MAX(OFFSET(AA911,-$AN$5,0):AA911)&lt;AA912),1,IF(AND(MIN(OFFSET(AA911,-$AN$5,0):AA911)&gt;AA912),-1,AN911))</f>
        <v>-1</v>
      </c>
      <c r="AO912" s="101">
        <f ca="1">IF(AND(MAX(OFFSET(Y911,-$AP$5,0):Y911)&lt;Y912),1,IF(AND(MIN(OFFSET(Y911,-$AP$5,0):Y911)&gt;Y912),-1,AO911))</f>
        <v>1</v>
      </c>
      <c r="AP912" s="101">
        <f ca="1">IF(AND(MAX(OFFSET(Z911,-$AP$5,0):Z911)&lt;Z912),1,IF(AND(MIN(OFFSET(Z911,-$AP$5,0):Z911)&gt;Z912),-1,AP911))</f>
        <v>-1</v>
      </c>
      <c r="AQ912" s="1">
        <v>4275</v>
      </c>
      <c r="AR912" s="1">
        <v>4288</v>
      </c>
      <c r="AS912" s="1">
        <v>4272</v>
      </c>
      <c r="AT912" s="1">
        <v>4282</v>
      </c>
      <c r="AU912" s="1">
        <v>4284</v>
      </c>
      <c r="AV912" s="1">
        <v>4293</v>
      </c>
      <c r="AW912" s="1">
        <v>4267</v>
      </c>
      <c r="AX912" s="1">
        <v>4291</v>
      </c>
      <c r="AY912">
        <f t="shared" si="50"/>
        <v>0</v>
      </c>
      <c r="AZ912">
        <f t="shared" si="51"/>
        <v>817</v>
      </c>
      <c r="BA912">
        <f t="shared" ca="1" si="49"/>
        <v>0</v>
      </c>
      <c r="BB912">
        <f t="shared" ca="1" si="52"/>
        <v>759</v>
      </c>
      <c r="BC912">
        <f t="shared" si="53"/>
        <v>9</v>
      </c>
      <c r="BD912">
        <f t="shared" si="54"/>
        <v>-229</v>
      </c>
      <c r="BE912">
        <f t="shared" ca="1" si="55"/>
        <v>9</v>
      </c>
      <c r="BF912">
        <f t="shared" ca="1" si="56"/>
        <v>-59</v>
      </c>
    </row>
    <row r="913" spans="1:58">
      <c r="A913" s="47">
        <v>2012</v>
      </c>
      <c r="B913" s="47">
        <v>4</v>
      </c>
      <c r="C913" s="98">
        <v>41157</v>
      </c>
      <c r="D913">
        <v>13039</v>
      </c>
      <c r="E913">
        <v>1402.8</v>
      </c>
      <c r="F913">
        <v>2767</v>
      </c>
      <c r="G913">
        <v>8700</v>
      </c>
      <c r="H913">
        <v>5654.5</v>
      </c>
      <c r="I913">
        <v>6961.3</v>
      </c>
      <c r="J913">
        <v>19064</v>
      </c>
      <c r="K913">
        <v>6965</v>
      </c>
      <c r="L913">
        <v>1693.6</v>
      </c>
      <c r="M913">
        <v>32.249000000000002</v>
      </c>
      <c r="N913">
        <v>1569.5</v>
      </c>
      <c r="O913">
        <v>95.55</v>
      </c>
      <c r="P913">
        <v>793.2</v>
      </c>
      <c r="Q913">
        <v>1748.8</v>
      </c>
      <c r="R913">
        <v>13047.48</v>
      </c>
      <c r="S913">
        <v>1403.44</v>
      </c>
      <c r="T913">
        <v>3069.27</v>
      </c>
      <c r="U913">
        <v>17.84</v>
      </c>
      <c r="V913">
        <v>1.59</v>
      </c>
      <c r="W913">
        <v>0.62</v>
      </c>
      <c r="X913">
        <v>1.5903</v>
      </c>
      <c r="Y913">
        <v>98.784999999999997</v>
      </c>
      <c r="Z913">
        <v>78.399000000000001</v>
      </c>
      <c r="AA913">
        <v>79.91</v>
      </c>
      <c r="AB913">
        <v>112.86</v>
      </c>
      <c r="AC913">
        <v>693</v>
      </c>
      <c r="AD913">
        <v>21556</v>
      </c>
      <c r="AE913">
        <v>-101561</v>
      </c>
      <c r="AF913">
        <v>100.04</v>
      </c>
      <c r="AG913">
        <v>144.13999999999999</v>
      </c>
      <c r="AH913">
        <v>0.62</v>
      </c>
      <c r="AI913">
        <v>1.5940000000000001</v>
      </c>
      <c r="AJ913" s="101">
        <f ca="1">IF(AND(MAX(OFFSET(OFFSET(D912,0,$AJ$6),-$AJ$5,0):OFFSET(D912,0,$AJ$6))&lt;OFFSET(D912,1,$AJ$6)),1,IF(AND(MIN(OFFSET(OFFSET(D912,0,$AJ$6),-$AJ$5,0):OFFSET(D912,0,$AJ$6))&gt;OFFSET(D912,1,$AJ$6)),-1,AJ912))</f>
        <v>1</v>
      </c>
      <c r="AK913" s="101">
        <f ca="1">IF(AND(MAX(OFFSET(U912,-$AK$5,0):U912)&lt;U913),1,IF(AND(MIN(OFFSET(U912,-$AK$5,0):U912)&gt;U913),-1,AK912))</f>
        <v>1</v>
      </c>
      <c r="AL913" s="101">
        <f ca="1">IF(AND(MAX(OFFSET(AI912,-$AL$5,0):AI912)&lt;AI913),1,IF(AND(MIN(OFFSET(AI912,-$AL$5,0):AI912)&gt;AI913),-1,AL912))</f>
        <v>-1</v>
      </c>
      <c r="AM913" s="101">
        <f ca="1">IF(AND(MAX(OFFSET(V912,-$AM$5,0):V912)&lt;V913),1,IF(AND(MIN(OFFSET(V912,-$AM$5,0):V912)&gt;V913),-1,AM912))</f>
        <v>1</v>
      </c>
      <c r="AN913" s="101">
        <f ca="1">IF(AND(MAX(OFFSET(AA912,-$AN$5,0):AA912)&lt;AA913),1,IF(AND(MIN(OFFSET(AA912,-$AN$5,0):AA912)&gt;AA913),-1,AN912))</f>
        <v>-1</v>
      </c>
      <c r="AO913" s="101">
        <f ca="1">IF(AND(MAX(OFFSET(Y912,-$AP$5,0):Y912)&lt;Y913),1,IF(AND(MIN(OFFSET(Y912,-$AP$5,0):Y912)&gt;Y913),-1,AO912))</f>
        <v>1</v>
      </c>
      <c r="AP913" s="101">
        <f ca="1">IF(AND(MAX(OFFSET(Z912,-$AP$5,0):Z912)&lt;Z913),1,IF(AND(MIN(OFFSET(Z912,-$AP$5,0):Z912)&gt;Z913),-1,AP912))</f>
        <v>-1</v>
      </c>
      <c r="AQ913" s="1">
        <v>4284</v>
      </c>
      <c r="AR913" s="1">
        <v>4285</v>
      </c>
      <c r="AS913" s="1">
        <v>4273</v>
      </c>
      <c r="AT913" s="1">
        <v>4279</v>
      </c>
      <c r="AU913" s="1">
        <v>4277</v>
      </c>
      <c r="AV913" s="1">
        <v>4284</v>
      </c>
      <c r="AW913" s="1">
        <v>4265</v>
      </c>
      <c r="AX913" s="1">
        <v>4277</v>
      </c>
      <c r="AY913">
        <f t="shared" si="50"/>
        <v>1</v>
      </c>
      <c r="AZ913">
        <f t="shared" si="51"/>
        <v>818</v>
      </c>
      <c r="BA913">
        <f t="shared" ref="BA913:BA976" ca="1" si="57">IF(AJ912=1,AY913,"")</f>
        <v>1</v>
      </c>
      <c r="BB913">
        <f t="shared" ca="1" si="52"/>
        <v>760</v>
      </c>
      <c r="BC913">
        <f t="shared" si="53"/>
        <v>-7</v>
      </c>
      <c r="BD913">
        <f t="shared" si="54"/>
        <v>-236</v>
      </c>
      <c r="BE913">
        <f t="shared" ca="1" si="55"/>
        <v>-7</v>
      </c>
      <c r="BF913">
        <f t="shared" ca="1" si="56"/>
        <v>-66</v>
      </c>
    </row>
    <row r="914" spans="1:58">
      <c r="A914" s="47">
        <v>2012</v>
      </c>
      <c r="B914" s="47">
        <v>5</v>
      </c>
      <c r="C914" s="98">
        <v>41158</v>
      </c>
      <c r="D914">
        <v>13272</v>
      </c>
      <c r="E914">
        <v>1430.5</v>
      </c>
      <c r="F914">
        <v>2826.5</v>
      </c>
      <c r="G914">
        <v>8842</v>
      </c>
      <c r="H914">
        <v>5774.8</v>
      </c>
      <c r="I914">
        <v>7163.4</v>
      </c>
      <c r="J914">
        <v>19150</v>
      </c>
      <c r="K914">
        <v>7040</v>
      </c>
      <c r="L914">
        <v>1701.5</v>
      </c>
      <c r="M914">
        <v>32.692999999999998</v>
      </c>
      <c r="N914">
        <v>1583.1</v>
      </c>
      <c r="O914">
        <v>94.76</v>
      </c>
      <c r="P914">
        <v>799.1</v>
      </c>
      <c r="Q914">
        <v>1749.3</v>
      </c>
      <c r="R914">
        <v>13292</v>
      </c>
      <c r="S914">
        <v>1432.12</v>
      </c>
      <c r="T914">
        <v>3135.81</v>
      </c>
      <c r="U914">
        <v>15.7</v>
      </c>
      <c r="V914">
        <v>1.67</v>
      </c>
      <c r="W914">
        <v>0.68</v>
      </c>
      <c r="X914">
        <v>1.5932999999999999</v>
      </c>
      <c r="Y914">
        <v>99.625</v>
      </c>
      <c r="Z914">
        <v>78.864999999999995</v>
      </c>
      <c r="AA914">
        <v>81.078500000000005</v>
      </c>
      <c r="AB914">
        <v>112.42</v>
      </c>
      <c r="AC914">
        <v>684</v>
      </c>
      <c r="AD914">
        <v>21556</v>
      </c>
      <c r="AE914">
        <v>-101561</v>
      </c>
      <c r="AF914">
        <v>99.95</v>
      </c>
      <c r="AG914">
        <v>143.93</v>
      </c>
      <c r="AH914">
        <v>0.67600000000000005</v>
      </c>
      <c r="AI914">
        <v>1.673</v>
      </c>
      <c r="AJ914" s="101">
        <f ca="1">IF(AND(MAX(OFFSET(OFFSET(D913,0,$AJ$6),-$AJ$5,0):OFFSET(D913,0,$AJ$6))&lt;OFFSET(D913,1,$AJ$6)),1,IF(AND(MIN(OFFSET(OFFSET(D913,0,$AJ$6),-$AJ$5,0):OFFSET(D913,0,$AJ$6))&gt;OFFSET(D913,1,$AJ$6)),-1,AJ913))</f>
        <v>1</v>
      </c>
      <c r="AK914" s="101">
        <f ca="1">IF(AND(MAX(OFFSET(U913,-$AK$5,0):U913)&lt;U914),1,IF(AND(MIN(OFFSET(U913,-$AK$5,0):U913)&gt;U914),-1,AK913))</f>
        <v>-1</v>
      </c>
      <c r="AL914" s="101">
        <f ca="1">IF(AND(MAX(OFFSET(AI913,-$AL$5,0):AI913)&lt;AI914),1,IF(AND(MIN(OFFSET(AI913,-$AL$5,0):AI913)&gt;AI914),-1,AL913))</f>
        <v>-1</v>
      </c>
      <c r="AM914" s="101">
        <f ca="1">IF(AND(MAX(OFFSET(V913,-$AM$5,0):V913)&lt;V914),1,IF(AND(MIN(OFFSET(V913,-$AM$5,0):V913)&gt;V914),-1,AM913))</f>
        <v>1</v>
      </c>
      <c r="AN914" s="101">
        <f ca="1">IF(AND(MAX(OFFSET(AA913,-$AN$5,0):AA913)&lt;AA914),1,IF(AND(MIN(OFFSET(AA913,-$AN$5,0):AA913)&gt;AA914),-1,AN913))</f>
        <v>-1</v>
      </c>
      <c r="AO914" s="101">
        <f ca="1">IF(AND(MAX(OFFSET(Y913,-$AP$5,0):Y913)&lt;Y914),1,IF(AND(MIN(OFFSET(Y913,-$AP$5,0):Y913)&gt;Y914),-1,AO913))</f>
        <v>1</v>
      </c>
      <c r="AP914" s="101">
        <f ca="1">IF(AND(MAX(OFFSET(Z913,-$AP$5,0):Z913)&lt;Z914),1,IF(AND(MIN(OFFSET(Z913,-$AP$5,0):Z913)&gt;Z914),-1,AP913))</f>
        <v>1</v>
      </c>
      <c r="AQ914" s="1">
        <v>4278</v>
      </c>
      <c r="AR914" s="1">
        <v>4308</v>
      </c>
      <c r="AS914" s="1">
        <v>4277</v>
      </c>
      <c r="AT914" s="1">
        <v>4307</v>
      </c>
      <c r="AU914" s="1">
        <v>4321</v>
      </c>
      <c r="AV914" s="1">
        <v>4351</v>
      </c>
      <c r="AW914" s="1">
        <v>4312</v>
      </c>
      <c r="AX914" s="1">
        <v>4330</v>
      </c>
      <c r="AY914">
        <f t="shared" si="50"/>
        <v>-1</v>
      </c>
      <c r="AZ914">
        <f t="shared" si="51"/>
        <v>817</v>
      </c>
      <c r="BA914">
        <f t="shared" ca="1" si="57"/>
        <v>-1</v>
      </c>
      <c r="BB914">
        <f t="shared" ca="1" si="52"/>
        <v>759</v>
      </c>
      <c r="BC914">
        <f t="shared" si="53"/>
        <v>43</v>
      </c>
      <c r="BD914">
        <f t="shared" si="54"/>
        <v>-193</v>
      </c>
      <c r="BE914">
        <f t="shared" ca="1" si="55"/>
        <v>43</v>
      </c>
      <c r="BF914">
        <f t="shared" ca="1" si="56"/>
        <v>-23</v>
      </c>
    </row>
    <row r="915" spans="1:58">
      <c r="A915" s="47">
        <v>2012</v>
      </c>
      <c r="B915" s="47">
        <v>6</v>
      </c>
      <c r="C915" s="98">
        <v>41159</v>
      </c>
      <c r="D915">
        <v>13297</v>
      </c>
      <c r="E915">
        <v>1438</v>
      </c>
      <c r="F915">
        <v>2824.1</v>
      </c>
      <c r="G915">
        <v>8857</v>
      </c>
      <c r="H915">
        <v>5795.4</v>
      </c>
      <c r="I915">
        <v>7228.9</v>
      </c>
      <c r="J915">
        <v>19868</v>
      </c>
      <c r="K915">
        <v>7352</v>
      </c>
      <c r="L915">
        <v>1737.1</v>
      </c>
      <c r="M915">
        <v>33.685000000000002</v>
      </c>
      <c r="N915">
        <v>1591.4</v>
      </c>
      <c r="O915">
        <v>96.35</v>
      </c>
      <c r="P915">
        <v>802.5</v>
      </c>
      <c r="Q915">
        <v>1747.9</v>
      </c>
      <c r="R915">
        <v>13306.64</v>
      </c>
      <c r="S915">
        <v>1437.92</v>
      </c>
      <c r="T915">
        <v>3136.42</v>
      </c>
      <c r="U915">
        <v>14.36</v>
      </c>
      <c r="V915">
        <v>1.66</v>
      </c>
      <c r="W915">
        <v>0.64</v>
      </c>
      <c r="X915">
        <v>1.5932999999999999</v>
      </c>
      <c r="Y915">
        <v>99.625</v>
      </c>
      <c r="Z915">
        <v>78.864999999999995</v>
      </c>
      <c r="AA915">
        <v>81.078500000000005</v>
      </c>
      <c r="AB915">
        <v>113.98</v>
      </c>
      <c r="AC915">
        <v>675</v>
      </c>
      <c r="AD915">
        <v>24007</v>
      </c>
      <c r="AE915">
        <v>-102306</v>
      </c>
      <c r="AF915">
        <v>99.84</v>
      </c>
      <c r="AG915">
        <v>143.93</v>
      </c>
      <c r="AH915">
        <v>0.63800000000000001</v>
      </c>
      <c r="AI915">
        <v>1.661</v>
      </c>
      <c r="AJ915" s="101">
        <f ca="1">IF(AND(MAX(OFFSET(OFFSET(D914,0,$AJ$6),-$AJ$5,0):OFFSET(D914,0,$AJ$6))&lt;OFFSET(D914,1,$AJ$6)),1,IF(AND(MIN(OFFSET(OFFSET(D914,0,$AJ$6),-$AJ$5,0):OFFSET(D914,0,$AJ$6))&gt;OFFSET(D914,1,$AJ$6)),-1,AJ914))</f>
        <v>1</v>
      </c>
      <c r="AK915" s="101">
        <f ca="1">IF(AND(MAX(OFFSET(U914,-$AK$5,0):U914)&lt;U915),1,IF(AND(MIN(OFFSET(U914,-$AK$5,0):U914)&gt;U915),-1,AK914))</f>
        <v>-1</v>
      </c>
      <c r="AL915" s="101">
        <f ca="1">IF(AND(MAX(OFFSET(AI914,-$AL$5,0):AI914)&lt;AI915),1,IF(AND(MIN(OFFSET(AI914,-$AL$5,0):AI914)&gt;AI915),-1,AL914))</f>
        <v>-1</v>
      </c>
      <c r="AM915" s="101">
        <f ca="1">IF(AND(MAX(OFFSET(V914,-$AM$5,0):V914)&lt;V915),1,IF(AND(MIN(OFFSET(V914,-$AM$5,0):V914)&gt;V915),-1,AM914))</f>
        <v>1</v>
      </c>
      <c r="AN915" s="101">
        <f ca="1">IF(AND(MAX(OFFSET(AA914,-$AN$5,0):AA914)&lt;AA915),1,IF(AND(MIN(OFFSET(AA914,-$AN$5,0):AA914)&gt;AA915),-1,AN914))</f>
        <v>-1</v>
      </c>
      <c r="AO915" s="101">
        <f ca="1">IF(AND(MAX(OFFSET(Y914,-$AP$5,0):Y914)&lt;Y915),1,IF(AND(MIN(OFFSET(Y914,-$AP$5,0):Y914)&gt;Y915),-1,AO914))</f>
        <v>1</v>
      </c>
      <c r="AP915" s="101">
        <f ca="1">IF(AND(MAX(OFFSET(Z914,-$AP$5,0):Z914)&lt;Z915),1,IF(AND(MIN(OFFSET(Z914,-$AP$5,0):Z914)&gt;Z915),-1,AP914))</f>
        <v>1</v>
      </c>
      <c r="AQ915" s="1">
        <v>4320</v>
      </c>
      <c r="AR915" s="1">
        <v>4322</v>
      </c>
      <c r="AS915" s="1">
        <v>4295</v>
      </c>
      <c r="AT915" s="1">
        <v>4309</v>
      </c>
      <c r="AU915" s="1">
        <v>4313</v>
      </c>
      <c r="AV915" s="1">
        <v>4387</v>
      </c>
      <c r="AW915" s="1">
        <v>4308</v>
      </c>
      <c r="AX915" s="1">
        <v>4381</v>
      </c>
      <c r="AY915">
        <f t="shared" si="50"/>
        <v>66</v>
      </c>
      <c r="AZ915">
        <f t="shared" si="51"/>
        <v>883</v>
      </c>
      <c r="BA915">
        <f t="shared" ca="1" si="57"/>
        <v>66</v>
      </c>
      <c r="BB915">
        <f t="shared" ca="1" si="52"/>
        <v>825</v>
      </c>
      <c r="BC915">
        <f t="shared" si="53"/>
        <v>-7</v>
      </c>
      <c r="BD915">
        <f t="shared" si="54"/>
        <v>-200</v>
      </c>
      <c r="BE915">
        <f t="shared" ca="1" si="55"/>
        <v>-7</v>
      </c>
      <c r="BF915">
        <f t="shared" ca="1" si="56"/>
        <v>-30</v>
      </c>
    </row>
    <row r="916" spans="1:58">
      <c r="A916" s="47">
        <v>2012</v>
      </c>
      <c r="B916" s="47">
        <v>2</v>
      </c>
      <c r="C916" s="98">
        <v>41162</v>
      </c>
      <c r="D916">
        <v>13242</v>
      </c>
      <c r="E916">
        <v>1427.2</v>
      </c>
      <c r="F916">
        <v>2787.4</v>
      </c>
      <c r="G916">
        <v>8817</v>
      </c>
      <c r="H916">
        <v>5783.9</v>
      </c>
      <c r="I916">
        <v>7190.7</v>
      </c>
      <c r="J916">
        <v>19822</v>
      </c>
      <c r="K916">
        <v>7336</v>
      </c>
      <c r="L916">
        <v>1725.9</v>
      </c>
      <c r="M916">
        <v>33.311999999999998</v>
      </c>
      <c r="N916">
        <v>1592.9</v>
      </c>
      <c r="O916">
        <v>96.27</v>
      </c>
      <c r="P916">
        <v>784.4</v>
      </c>
      <c r="Q916">
        <v>1731.8</v>
      </c>
      <c r="R916">
        <v>13254.29</v>
      </c>
      <c r="S916">
        <v>1429.08</v>
      </c>
      <c r="T916">
        <v>3104.02</v>
      </c>
      <c r="U916">
        <v>16.03</v>
      </c>
      <c r="V916">
        <v>1.68</v>
      </c>
      <c r="W916">
        <v>0.66</v>
      </c>
      <c r="X916">
        <v>1.599</v>
      </c>
      <c r="Y916">
        <v>99.884</v>
      </c>
      <c r="Z916">
        <v>78.287000000000006</v>
      </c>
      <c r="AA916">
        <v>80.91</v>
      </c>
      <c r="AB916">
        <v>114.18</v>
      </c>
      <c r="AC916">
        <v>669</v>
      </c>
      <c r="AD916">
        <v>24007</v>
      </c>
      <c r="AE916">
        <v>-102306</v>
      </c>
      <c r="AF916">
        <v>100.04</v>
      </c>
      <c r="AG916">
        <v>143.91</v>
      </c>
      <c r="AH916">
        <v>0.65700000000000003</v>
      </c>
      <c r="AI916">
        <v>1.6830000000000001</v>
      </c>
      <c r="AJ916" s="101">
        <f ca="1">IF(AND(MAX(OFFSET(OFFSET(D915,0,$AJ$6),-$AJ$5,0):OFFSET(D915,0,$AJ$6))&lt;OFFSET(D915,1,$AJ$6)),1,IF(AND(MIN(OFFSET(OFFSET(D915,0,$AJ$6),-$AJ$5,0):OFFSET(D915,0,$AJ$6))&gt;OFFSET(D915,1,$AJ$6)),-1,AJ915))</f>
        <v>1</v>
      </c>
      <c r="AK916" s="101">
        <f ca="1">IF(AND(MAX(OFFSET(U915,-$AK$5,0):U915)&lt;U916),1,IF(AND(MIN(OFFSET(U915,-$AK$5,0):U915)&gt;U916),-1,AK915))</f>
        <v>1</v>
      </c>
      <c r="AL916" s="101">
        <f ca="1">IF(AND(MAX(OFFSET(AI915,-$AL$5,0):AI915)&lt;AI916),1,IF(AND(MIN(OFFSET(AI915,-$AL$5,0):AI915)&gt;AI916),-1,AL915))</f>
        <v>1</v>
      </c>
      <c r="AM916" s="101">
        <f ca="1">IF(AND(MAX(OFFSET(V915,-$AM$5,0):V915)&lt;V916),1,IF(AND(MIN(OFFSET(V915,-$AM$5,0):V915)&gt;V916),-1,AM915))</f>
        <v>1</v>
      </c>
      <c r="AN916" s="101">
        <f ca="1">IF(AND(MAX(OFFSET(AA915,-$AN$5,0):AA915)&lt;AA916),1,IF(AND(MIN(OFFSET(AA915,-$AN$5,0):AA915)&gt;AA916),-1,AN915))</f>
        <v>-1</v>
      </c>
      <c r="AO916" s="101">
        <f ca="1">IF(AND(MAX(OFFSET(Y915,-$AP$5,0):Y915)&lt;Y916),1,IF(AND(MIN(OFFSET(Y915,-$AP$5,0):Y915)&gt;Y916),-1,AO915))</f>
        <v>1</v>
      </c>
      <c r="AP916" s="101">
        <f ca="1">IF(AND(MAX(OFFSET(Z915,-$AP$5,0):Z915)&lt;Z916),1,IF(AND(MIN(OFFSET(Z915,-$AP$5,0):Z915)&gt;Z916),-1,AP915))</f>
        <v>1</v>
      </c>
      <c r="AQ916" s="1">
        <v>4379</v>
      </c>
      <c r="AR916" s="1">
        <v>4390</v>
      </c>
      <c r="AS916" s="1">
        <v>4369</v>
      </c>
      <c r="AT916" s="1">
        <v>4378</v>
      </c>
      <c r="AU916" s="1">
        <v>4374</v>
      </c>
      <c r="AV916" s="1">
        <v>4381</v>
      </c>
      <c r="AW916" s="1">
        <v>4359</v>
      </c>
      <c r="AX916" s="1">
        <v>4362</v>
      </c>
      <c r="AY916">
        <f t="shared" si="50"/>
        <v>-15</v>
      </c>
      <c r="AZ916">
        <f t="shared" si="51"/>
        <v>868</v>
      </c>
      <c r="BA916">
        <f t="shared" ca="1" si="57"/>
        <v>-15</v>
      </c>
      <c r="BB916">
        <f t="shared" ca="1" si="52"/>
        <v>810</v>
      </c>
      <c r="BC916">
        <f t="shared" si="53"/>
        <v>-5</v>
      </c>
      <c r="BD916">
        <f t="shared" si="54"/>
        <v>-205</v>
      </c>
      <c r="BE916">
        <f t="shared" ca="1" si="55"/>
        <v>-5</v>
      </c>
      <c r="BF916">
        <f t="shared" ca="1" si="56"/>
        <v>-35</v>
      </c>
    </row>
    <row r="917" spans="1:58">
      <c r="A917" s="47">
        <v>2012</v>
      </c>
      <c r="B917" s="47">
        <v>3</v>
      </c>
      <c r="C917" s="98">
        <v>41163</v>
      </c>
      <c r="D917">
        <v>13305</v>
      </c>
      <c r="E917">
        <v>1431.5</v>
      </c>
      <c r="F917">
        <v>2783.5</v>
      </c>
      <c r="G917">
        <v>8811</v>
      </c>
      <c r="H917">
        <v>5785.6</v>
      </c>
      <c r="I917">
        <v>7299</v>
      </c>
      <c r="J917">
        <v>19856</v>
      </c>
      <c r="K917">
        <v>7251</v>
      </c>
      <c r="L917">
        <v>1732.3</v>
      </c>
      <c r="M917">
        <v>33.481999999999999</v>
      </c>
      <c r="N917">
        <v>1604.4</v>
      </c>
      <c r="O917">
        <v>96.91</v>
      </c>
      <c r="P917">
        <v>777.9</v>
      </c>
      <c r="Q917">
        <v>1704.2</v>
      </c>
      <c r="R917">
        <v>13323.36</v>
      </c>
      <c r="S917">
        <v>1433.56</v>
      </c>
      <c r="T917">
        <v>3104.53</v>
      </c>
      <c r="U917">
        <v>16.29</v>
      </c>
      <c r="V917">
        <v>1.69</v>
      </c>
      <c r="W917">
        <v>0.66</v>
      </c>
      <c r="X917">
        <v>1.6068</v>
      </c>
      <c r="Y917">
        <v>99.947000000000003</v>
      </c>
      <c r="Z917">
        <v>77.763499999999993</v>
      </c>
      <c r="AA917">
        <v>81.123000000000005</v>
      </c>
      <c r="AB917">
        <v>114.69</v>
      </c>
      <c r="AC917">
        <v>666</v>
      </c>
      <c r="AD917">
        <v>24007</v>
      </c>
      <c r="AE917">
        <v>-102306</v>
      </c>
      <c r="AF917">
        <v>100.05</v>
      </c>
      <c r="AG917">
        <v>143.88</v>
      </c>
      <c r="AH917">
        <v>0.66300000000000003</v>
      </c>
      <c r="AI917">
        <v>1.6950000000000001</v>
      </c>
      <c r="AJ917" s="101">
        <f ca="1">IF(AND(MAX(OFFSET(OFFSET(D916,0,$AJ$6),-$AJ$5,0):OFFSET(D916,0,$AJ$6))&lt;OFFSET(D916,1,$AJ$6)),1,IF(AND(MIN(OFFSET(OFFSET(D916,0,$AJ$6),-$AJ$5,0):OFFSET(D916,0,$AJ$6))&gt;OFFSET(D916,1,$AJ$6)),-1,AJ916))</f>
        <v>1</v>
      </c>
      <c r="AK917" s="101">
        <f ca="1">IF(AND(MAX(OFFSET(U916,-$AK$5,0):U916)&lt;U917),1,IF(AND(MIN(OFFSET(U916,-$AK$5,0):U916)&gt;U917),-1,AK916))</f>
        <v>1</v>
      </c>
      <c r="AL917" s="101">
        <f ca="1">IF(AND(MAX(OFFSET(AI916,-$AL$5,0):AI916)&lt;AI917),1,IF(AND(MIN(OFFSET(AI916,-$AL$5,0):AI916)&gt;AI917),-1,AL916))</f>
        <v>1</v>
      </c>
      <c r="AM917" s="101">
        <f ca="1">IF(AND(MAX(OFFSET(V916,-$AM$5,0):V916)&lt;V917),1,IF(AND(MIN(OFFSET(V916,-$AM$5,0):V916)&gt;V917),-1,AM916))</f>
        <v>1</v>
      </c>
      <c r="AN917" s="101">
        <f ca="1">IF(AND(MAX(OFFSET(AA916,-$AN$5,0):AA916)&lt;AA917),1,IF(AND(MIN(OFFSET(AA916,-$AN$5,0):AA916)&gt;AA917),-1,AN916))</f>
        <v>1</v>
      </c>
      <c r="AO917" s="101">
        <f ca="1">IF(AND(MAX(OFFSET(Y916,-$AP$5,0):Y916)&lt;Y917),1,IF(AND(MIN(OFFSET(Y916,-$AP$5,0):Y916)&gt;Y917),-1,AO916))</f>
        <v>1</v>
      </c>
      <c r="AP917" s="101">
        <f ca="1">IF(AND(MAX(OFFSET(Z916,-$AP$5,0):Z916)&lt;Z917),1,IF(AND(MIN(OFFSET(Z916,-$AP$5,0):Z916)&gt;Z917),-1,AP916))</f>
        <v>-1</v>
      </c>
      <c r="AQ917" s="1">
        <v>4359</v>
      </c>
      <c r="AR917" s="1">
        <v>4369</v>
      </c>
      <c r="AS917" s="1">
        <v>4354</v>
      </c>
      <c r="AT917" s="1">
        <v>4359</v>
      </c>
      <c r="AU917" s="1">
        <v>4365</v>
      </c>
      <c r="AV917" s="1">
        <v>4367</v>
      </c>
      <c r="AW917" s="1">
        <v>4341</v>
      </c>
      <c r="AX917" s="1">
        <v>4342</v>
      </c>
      <c r="AY917">
        <f t="shared" si="50"/>
        <v>-15</v>
      </c>
      <c r="AZ917">
        <f t="shared" si="51"/>
        <v>853</v>
      </c>
      <c r="BA917">
        <f t="shared" ca="1" si="57"/>
        <v>-15</v>
      </c>
      <c r="BB917">
        <f t="shared" ca="1" si="52"/>
        <v>795</v>
      </c>
      <c r="BC917">
        <f t="shared" si="53"/>
        <v>6</v>
      </c>
      <c r="BD917">
        <f t="shared" si="54"/>
        <v>-199</v>
      </c>
      <c r="BE917">
        <f t="shared" ca="1" si="55"/>
        <v>6</v>
      </c>
      <c r="BF917">
        <f t="shared" ca="1" si="56"/>
        <v>-29</v>
      </c>
    </row>
    <row r="918" spans="1:58">
      <c r="A918" s="47">
        <v>2012</v>
      </c>
      <c r="B918" s="47">
        <v>4</v>
      </c>
      <c r="C918" s="98">
        <v>41164</v>
      </c>
      <c r="D918">
        <v>13347</v>
      </c>
      <c r="E918">
        <v>1438.5</v>
      </c>
      <c r="F918">
        <v>2795.4</v>
      </c>
      <c r="G918">
        <v>8950</v>
      </c>
      <c r="H918">
        <v>5780.2</v>
      </c>
      <c r="I918">
        <v>7339</v>
      </c>
      <c r="J918">
        <v>20058</v>
      </c>
      <c r="K918">
        <v>7281</v>
      </c>
      <c r="L918">
        <v>1732.4</v>
      </c>
      <c r="M918">
        <v>33.261000000000003</v>
      </c>
      <c r="N918">
        <v>1646.7</v>
      </c>
      <c r="O918">
        <v>96.8</v>
      </c>
      <c r="P918">
        <v>769</v>
      </c>
      <c r="Q918">
        <v>1745.9</v>
      </c>
      <c r="R918">
        <v>13333.35</v>
      </c>
      <c r="S918">
        <v>1436.56</v>
      </c>
      <c r="T918">
        <v>3114.31</v>
      </c>
      <c r="U918">
        <v>16.11</v>
      </c>
      <c r="V918">
        <v>1.77</v>
      </c>
      <c r="W918">
        <v>0.7</v>
      </c>
      <c r="X918">
        <v>1.6106</v>
      </c>
      <c r="Y918">
        <v>100.3965</v>
      </c>
      <c r="Z918">
        <v>77.832499999999996</v>
      </c>
      <c r="AA918">
        <v>81.466499999999996</v>
      </c>
      <c r="AB918">
        <v>115.07</v>
      </c>
      <c r="AC918">
        <v>662</v>
      </c>
      <c r="AD918">
        <v>24007</v>
      </c>
      <c r="AE918">
        <v>-102306</v>
      </c>
      <c r="AF918">
        <v>99.92</v>
      </c>
      <c r="AG918">
        <v>143.63999999999999</v>
      </c>
      <c r="AH918">
        <v>0.69599999999999995</v>
      </c>
      <c r="AI918">
        <v>1.7649999999999999</v>
      </c>
      <c r="AJ918" s="101">
        <f ca="1">IF(AND(MAX(OFFSET(OFFSET(D917,0,$AJ$6),-$AJ$5,0):OFFSET(D917,0,$AJ$6))&lt;OFFSET(D917,1,$AJ$6)),1,IF(AND(MIN(OFFSET(OFFSET(D917,0,$AJ$6),-$AJ$5,0):OFFSET(D917,0,$AJ$6))&gt;OFFSET(D917,1,$AJ$6)),-1,AJ917))</f>
        <v>1</v>
      </c>
      <c r="AK918" s="101">
        <f ca="1">IF(AND(MAX(OFFSET(U917,-$AK$5,0):U917)&lt;U918),1,IF(AND(MIN(OFFSET(U917,-$AK$5,0):U917)&gt;U918),-1,AK917))</f>
        <v>1</v>
      </c>
      <c r="AL918" s="101">
        <f ca="1">IF(AND(MAX(OFFSET(AI917,-$AL$5,0):AI917)&lt;AI918),1,IF(AND(MIN(OFFSET(AI917,-$AL$5,0):AI917)&gt;AI918),-1,AL917))</f>
        <v>1</v>
      </c>
      <c r="AM918" s="101">
        <f ca="1">IF(AND(MAX(OFFSET(V917,-$AM$5,0):V917)&lt;V918),1,IF(AND(MIN(OFFSET(V917,-$AM$5,0):V917)&gt;V918),-1,AM917))</f>
        <v>1</v>
      </c>
      <c r="AN918" s="101">
        <f ca="1">IF(AND(MAX(OFFSET(AA917,-$AN$5,0):AA917)&lt;AA918),1,IF(AND(MIN(OFFSET(AA917,-$AN$5,0):AA917)&gt;AA918),-1,AN917))</f>
        <v>1</v>
      </c>
      <c r="AO918" s="101">
        <f ca="1">IF(AND(MAX(OFFSET(Y917,-$AP$5,0):Y917)&lt;Y918),1,IF(AND(MIN(OFFSET(Y917,-$AP$5,0):Y917)&gt;Y918),-1,AO917))</f>
        <v>1</v>
      </c>
      <c r="AP918" s="101">
        <f ca="1">IF(AND(MAX(OFFSET(Z917,-$AP$5,0):Z917)&lt;Z918),1,IF(AND(MIN(OFFSET(Z917,-$AP$5,0):Z917)&gt;Z918),-1,AP917))</f>
        <v>-1</v>
      </c>
      <c r="AQ918" s="1">
        <v>4350</v>
      </c>
      <c r="AR918" s="1">
        <v>4367</v>
      </c>
      <c r="AS918" s="1">
        <v>4346</v>
      </c>
      <c r="AT918" s="1">
        <v>4366</v>
      </c>
      <c r="AU918" s="1">
        <v>4367</v>
      </c>
      <c r="AV918" s="1">
        <v>4385</v>
      </c>
      <c r="AW918" s="1">
        <v>4335</v>
      </c>
      <c r="AX918" s="1">
        <v>4350</v>
      </c>
      <c r="AY918">
        <f t="shared" si="50"/>
        <v>-18</v>
      </c>
      <c r="AZ918">
        <f t="shared" si="51"/>
        <v>835</v>
      </c>
      <c r="BA918">
        <f t="shared" ca="1" si="57"/>
        <v>-18</v>
      </c>
      <c r="BB918">
        <f t="shared" ca="1" si="52"/>
        <v>777</v>
      </c>
      <c r="BC918">
        <f t="shared" si="53"/>
        <v>17</v>
      </c>
      <c r="BD918">
        <f t="shared" si="54"/>
        <v>-182</v>
      </c>
      <c r="BE918">
        <f t="shared" ca="1" si="55"/>
        <v>17</v>
      </c>
      <c r="BF918">
        <f t="shared" ca="1" si="56"/>
        <v>-12</v>
      </c>
    </row>
    <row r="919" spans="1:58">
      <c r="A919" s="47">
        <v>2012</v>
      </c>
      <c r="B919" s="47">
        <v>5</v>
      </c>
      <c r="C919" s="98">
        <v>41165</v>
      </c>
      <c r="D919">
        <v>13520</v>
      </c>
      <c r="E919">
        <v>1457.8</v>
      </c>
      <c r="F919">
        <v>2828.2</v>
      </c>
      <c r="G919">
        <v>9000</v>
      </c>
      <c r="H919">
        <v>5869.5</v>
      </c>
      <c r="I919">
        <v>7386.1</v>
      </c>
      <c r="J919">
        <v>20039</v>
      </c>
      <c r="K919">
        <v>7234</v>
      </c>
      <c r="L919">
        <v>1765.2</v>
      </c>
      <c r="M919">
        <v>34.646000000000001</v>
      </c>
      <c r="N919">
        <v>1682.6</v>
      </c>
      <c r="O919">
        <v>98.08</v>
      </c>
      <c r="P919">
        <v>772.3</v>
      </c>
      <c r="Q919">
        <v>1744</v>
      </c>
      <c r="R919">
        <v>13539.86</v>
      </c>
      <c r="S919">
        <v>1459.99</v>
      </c>
      <c r="T919">
        <v>3155.83</v>
      </c>
      <c r="U919">
        <v>14.02</v>
      </c>
      <c r="V919">
        <v>1.76</v>
      </c>
      <c r="W919">
        <v>0.65</v>
      </c>
      <c r="X919">
        <v>1.6153</v>
      </c>
      <c r="Y919">
        <v>100.63500000000001</v>
      </c>
      <c r="Z919">
        <v>77.492000000000004</v>
      </c>
      <c r="AA919">
        <v>81.731499999999997</v>
      </c>
      <c r="AB919">
        <v>115.76</v>
      </c>
      <c r="AC919">
        <v>661</v>
      </c>
      <c r="AD919">
        <v>24007</v>
      </c>
      <c r="AE919">
        <v>-102306</v>
      </c>
      <c r="AF919">
        <v>99.8</v>
      </c>
      <c r="AG919">
        <v>143.55000000000001</v>
      </c>
      <c r="AH919">
        <v>0.65400000000000003</v>
      </c>
      <c r="AI919">
        <v>1.756</v>
      </c>
      <c r="AJ919" s="101">
        <f ca="1">IF(AND(MAX(OFFSET(OFFSET(D918,0,$AJ$6),-$AJ$5,0):OFFSET(D918,0,$AJ$6))&lt;OFFSET(D918,1,$AJ$6)),1,IF(AND(MIN(OFFSET(OFFSET(D918,0,$AJ$6),-$AJ$5,0):OFFSET(D918,0,$AJ$6))&gt;OFFSET(D918,1,$AJ$6)),-1,AJ918))</f>
        <v>-1</v>
      </c>
      <c r="AK919" s="101">
        <f ca="1">IF(AND(MAX(OFFSET(U918,-$AK$5,0):U918)&lt;U919),1,IF(AND(MIN(OFFSET(U918,-$AK$5,0):U918)&gt;U919),-1,AK918))</f>
        <v>-1</v>
      </c>
      <c r="AL919" s="101">
        <f ca="1">IF(AND(MAX(OFFSET(AI918,-$AL$5,0):AI918)&lt;AI919),1,IF(AND(MIN(OFFSET(AI918,-$AL$5,0):AI918)&gt;AI919),-1,AL918))</f>
        <v>1</v>
      </c>
      <c r="AM919" s="101">
        <f ca="1">IF(AND(MAX(OFFSET(V918,-$AM$5,0):V918)&lt;V919),1,IF(AND(MIN(OFFSET(V918,-$AM$5,0):V918)&gt;V919),-1,AM918))</f>
        <v>1</v>
      </c>
      <c r="AN919" s="101">
        <f ca="1">IF(AND(MAX(OFFSET(AA918,-$AN$5,0):AA918)&lt;AA919),1,IF(AND(MIN(OFFSET(AA918,-$AN$5,0):AA918)&gt;AA919),-1,AN918))</f>
        <v>1</v>
      </c>
      <c r="AO919" s="101">
        <f ca="1">IF(AND(MAX(OFFSET(Y918,-$AP$5,0):Y918)&lt;Y919),1,IF(AND(MIN(OFFSET(Y918,-$AP$5,0):Y918)&gt;Y919),-1,AO918))</f>
        <v>1</v>
      </c>
      <c r="AP919" s="101">
        <f ca="1">IF(AND(MAX(OFFSET(Z918,-$AP$5,0):Z918)&lt;Z919),1,IF(AND(MIN(OFFSET(Z918,-$AP$5,0):Z918)&gt;Z919),-1,AP918))</f>
        <v>-1</v>
      </c>
      <c r="AQ919" s="1">
        <v>4349</v>
      </c>
      <c r="AR919" s="1">
        <v>4349</v>
      </c>
      <c r="AS919" s="1">
        <v>4336</v>
      </c>
      <c r="AT919" s="1">
        <v>4339</v>
      </c>
      <c r="AU919" s="1">
        <v>4333</v>
      </c>
      <c r="AV919" s="1">
        <v>4430</v>
      </c>
      <c r="AW919" s="1">
        <v>4295</v>
      </c>
      <c r="AX919" s="1">
        <v>4405</v>
      </c>
      <c r="AY919">
        <f t="shared" si="50"/>
        <v>97</v>
      </c>
      <c r="AZ919">
        <f t="shared" si="51"/>
        <v>932</v>
      </c>
      <c r="BA919">
        <f t="shared" ca="1" si="57"/>
        <v>97</v>
      </c>
      <c r="BB919">
        <f t="shared" ca="1" si="52"/>
        <v>874</v>
      </c>
      <c r="BC919">
        <f t="shared" si="53"/>
        <v>-16</v>
      </c>
      <c r="BD919">
        <f t="shared" si="54"/>
        <v>-198</v>
      </c>
      <c r="BE919">
        <f t="shared" ca="1" si="55"/>
        <v>-16</v>
      </c>
      <c r="BF919">
        <f t="shared" ca="1" si="56"/>
        <v>-28</v>
      </c>
    </row>
    <row r="920" spans="1:58">
      <c r="A920" s="47">
        <v>2012</v>
      </c>
      <c r="B920" s="47">
        <v>6</v>
      </c>
      <c r="C920" s="98">
        <v>41166</v>
      </c>
      <c r="D920">
        <v>13583</v>
      </c>
      <c r="E920">
        <v>1465.4</v>
      </c>
      <c r="F920">
        <v>2856.6</v>
      </c>
      <c r="G920">
        <v>9175</v>
      </c>
      <c r="H920">
        <v>5907.8</v>
      </c>
      <c r="I920">
        <v>7393.6</v>
      </c>
      <c r="J920">
        <v>20644</v>
      </c>
      <c r="K920">
        <v>7301</v>
      </c>
      <c r="L920">
        <v>1770.9</v>
      </c>
      <c r="M920">
        <v>34.648000000000003</v>
      </c>
      <c r="N920">
        <v>1705.8</v>
      </c>
      <c r="O920">
        <v>98.93</v>
      </c>
      <c r="P920">
        <v>784.6</v>
      </c>
      <c r="Q920">
        <v>1744.3</v>
      </c>
      <c r="R920">
        <v>13593.37</v>
      </c>
      <c r="S920">
        <v>1465.77</v>
      </c>
      <c r="T920">
        <v>3183.95</v>
      </c>
      <c r="U920">
        <v>14.65</v>
      </c>
      <c r="V920">
        <v>1.87</v>
      </c>
      <c r="W920">
        <v>0.72</v>
      </c>
      <c r="X920">
        <v>1.6218999999999999</v>
      </c>
      <c r="Y920">
        <v>102.9285</v>
      </c>
      <c r="Z920">
        <v>78.388499999999993</v>
      </c>
      <c r="AA920">
        <v>82.6995</v>
      </c>
      <c r="AB920">
        <v>116.68</v>
      </c>
      <c r="AC920">
        <v>663</v>
      </c>
      <c r="AD920">
        <v>32773</v>
      </c>
      <c r="AE920">
        <v>-93658</v>
      </c>
      <c r="AF920">
        <v>100.01</v>
      </c>
      <c r="AG920">
        <v>143.44</v>
      </c>
      <c r="AH920">
        <v>0.71699999999999997</v>
      </c>
      <c r="AI920">
        <v>1.8380000000000001</v>
      </c>
      <c r="AJ920" s="101">
        <f ca="1">IF(AND(MAX(OFFSET(OFFSET(D919,0,$AJ$6),-$AJ$5,0):OFFSET(D919,0,$AJ$6))&lt;OFFSET(D919,1,$AJ$6)),1,IF(AND(MIN(OFFSET(OFFSET(D919,0,$AJ$6),-$AJ$5,0):OFFSET(D919,0,$AJ$6))&gt;OFFSET(D919,1,$AJ$6)),-1,AJ919))</f>
        <v>-1</v>
      </c>
      <c r="AK920" s="101">
        <f ca="1">IF(AND(MAX(OFFSET(U919,-$AK$5,0):U919)&lt;U920),1,IF(AND(MIN(OFFSET(U919,-$AK$5,0):U919)&gt;U920),-1,AK919))</f>
        <v>-1</v>
      </c>
      <c r="AL920" s="101">
        <f ca="1">IF(AND(MAX(OFFSET(AI919,-$AL$5,0):AI919)&lt;AI920),1,IF(AND(MIN(OFFSET(AI919,-$AL$5,0):AI919)&gt;AI920),-1,AL919))</f>
        <v>1</v>
      </c>
      <c r="AM920" s="101">
        <f ca="1">IF(AND(MAX(OFFSET(V919,-$AM$5,0):V919)&lt;V920),1,IF(AND(MIN(OFFSET(V919,-$AM$5,0):V919)&gt;V920),-1,AM919))</f>
        <v>1</v>
      </c>
      <c r="AN920" s="101">
        <f ca="1">IF(AND(MAX(OFFSET(AA919,-$AN$5,0):AA919)&lt;AA920),1,IF(AND(MIN(OFFSET(AA919,-$AN$5,0):AA919)&gt;AA920),-1,AN919))</f>
        <v>1</v>
      </c>
      <c r="AO920" s="101">
        <f ca="1">IF(AND(MAX(OFFSET(Y919,-$AP$5,0):Y919)&lt;Y920),1,IF(AND(MIN(OFFSET(Y919,-$AP$5,0):Y919)&gt;Y920),-1,AO919))</f>
        <v>1</v>
      </c>
      <c r="AP920" s="101">
        <f ca="1">IF(AND(MAX(OFFSET(Z919,-$AP$5,0):Z919)&lt;Z920),1,IF(AND(MIN(OFFSET(Z919,-$AP$5,0):Z919)&gt;Z920),-1,AP919))</f>
        <v>-1</v>
      </c>
      <c r="AQ920" s="1">
        <v>4430</v>
      </c>
      <c r="AR920" s="1">
        <v>4451</v>
      </c>
      <c r="AS920" s="1">
        <v>4421</v>
      </c>
      <c r="AT920" s="1">
        <v>4439</v>
      </c>
      <c r="AU920" s="1">
        <v>4436</v>
      </c>
      <c r="AV920" s="1">
        <v>4480</v>
      </c>
      <c r="AW920" s="1">
        <v>4427</v>
      </c>
      <c r="AX920" s="1">
        <v>4466</v>
      </c>
      <c r="AY920">
        <f t="shared" si="50"/>
        <v>26</v>
      </c>
      <c r="AZ920">
        <f t="shared" si="51"/>
        <v>958</v>
      </c>
      <c r="BA920" t="str">
        <f t="shared" ca="1" si="57"/>
        <v/>
      </c>
      <c r="BB920">
        <f t="shared" ca="1" si="52"/>
        <v>874</v>
      </c>
      <c r="BC920">
        <f t="shared" si="53"/>
        <v>6</v>
      </c>
      <c r="BD920">
        <f t="shared" si="54"/>
        <v>-192</v>
      </c>
      <c r="BE920" t="str">
        <f t="shared" ca="1" si="55"/>
        <v/>
      </c>
      <c r="BF920">
        <f t="shared" ca="1" si="56"/>
        <v>-28</v>
      </c>
    </row>
    <row r="921" spans="1:58">
      <c r="A921" s="47">
        <v>2012</v>
      </c>
      <c r="B921" s="47">
        <v>3</v>
      </c>
      <c r="C921" s="98">
        <v>41170</v>
      </c>
      <c r="D921">
        <v>13497</v>
      </c>
      <c r="E921">
        <v>1453</v>
      </c>
      <c r="F921">
        <v>2851.3</v>
      </c>
      <c r="G921">
        <v>9106</v>
      </c>
      <c r="H921">
        <v>5860.3</v>
      </c>
      <c r="I921">
        <v>7358.1</v>
      </c>
      <c r="J921">
        <v>20635</v>
      </c>
      <c r="K921">
        <v>7074</v>
      </c>
      <c r="L921">
        <v>1770.4</v>
      </c>
      <c r="M921">
        <v>34.787999999999997</v>
      </c>
      <c r="N921">
        <v>1626.9</v>
      </c>
      <c r="O921">
        <v>95.51</v>
      </c>
      <c r="P921">
        <v>743.2</v>
      </c>
      <c r="Q921">
        <v>1650.4</v>
      </c>
      <c r="R921">
        <v>13564.64</v>
      </c>
      <c r="S921">
        <v>1459.32</v>
      </c>
      <c r="T921">
        <v>3177.8</v>
      </c>
      <c r="U921">
        <v>14.26</v>
      </c>
      <c r="V921">
        <v>1.81</v>
      </c>
      <c r="W921">
        <v>0.7</v>
      </c>
      <c r="X921">
        <v>1.6245000000000001</v>
      </c>
      <c r="Y921">
        <v>102.846</v>
      </c>
      <c r="Z921">
        <v>78.84</v>
      </c>
      <c r="AA921">
        <v>82.421499999999995</v>
      </c>
      <c r="AB921">
        <v>111.99</v>
      </c>
      <c r="AC921">
        <v>663</v>
      </c>
      <c r="AD921">
        <v>32773</v>
      </c>
      <c r="AE921">
        <v>-93658</v>
      </c>
      <c r="AF921">
        <v>99.91</v>
      </c>
      <c r="AG921">
        <v>143.62</v>
      </c>
      <c r="AH921">
        <v>0.69899999999999995</v>
      </c>
      <c r="AI921">
        <v>1.8120000000000001</v>
      </c>
      <c r="AJ921" s="101">
        <f ca="1">IF(AND(MAX(OFFSET(OFFSET(D920,0,$AJ$6),-$AJ$5,0):OFFSET(D920,0,$AJ$6))&lt;OFFSET(D920,1,$AJ$6)),1,IF(AND(MIN(OFFSET(OFFSET(D920,0,$AJ$6),-$AJ$5,0):OFFSET(D920,0,$AJ$6))&gt;OFFSET(D920,1,$AJ$6)),-1,AJ920))</f>
        <v>-1</v>
      </c>
      <c r="AK921" s="101">
        <f ca="1">IF(AND(MAX(OFFSET(U920,-$AK$5,0):U920)&lt;U921),1,IF(AND(MIN(OFFSET(U920,-$AK$5,0):U920)&gt;U921),-1,AK920))</f>
        <v>-1</v>
      </c>
      <c r="AL921" s="101">
        <f ca="1">IF(AND(MAX(OFFSET(AI920,-$AL$5,0):AI920)&lt;AI921),1,IF(AND(MIN(OFFSET(AI920,-$AL$5,0):AI920)&gt;AI921),-1,AL920))</f>
        <v>1</v>
      </c>
      <c r="AM921" s="101">
        <f ca="1">IF(AND(MAX(OFFSET(V920,-$AM$5,0):V920)&lt;V921),1,IF(AND(MIN(OFFSET(V920,-$AM$5,0):V920)&gt;V921),-1,AM920))</f>
        <v>1</v>
      </c>
      <c r="AN921" s="101">
        <f ca="1">IF(AND(MAX(OFFSET(AA920,-$AN$5,0):AA920)&lt;AA921),1,IF(AND(MIN(OFFSET(AA920,-$AN$5,0):AA920)&gt;AA921),-1,AN920))</f>
        <v>1</v>
      </c>
      <c r="AO921" s="101">
        <f ca="1">IF(AND(MAX(OFFSET(Y920,-$AP$5,0):Y920)&lt;Y921),1,IF(AND(MIN(OFFSET(Y920,-$AP$5,0):Y920)&gt;Y921),-1,AO920))</f>
        <v>1</v>
      </c>
      <c r="AP921" s="101">
        <f ca="1">IF(AND(MAX(OFFSET(Z920,-$AP$5,0):Z920)&lt;Z921),1,IF(AND(MIN(OFFSET(Z920,-$AP$5,0):Z920)&gt;Z921),-1,AP920))</f>
        <v>-1</v>
      </c>
      <c r="AQ921" s="1">
        <v>4462</v>
      </c>
      <c r="AR921" s="1">
        <v>4468</v>
      </c>
      <c r="AS921" s="1">
        <v>4440</v>
      </c>
      <c r="AT921" s="1">
        <v>4449</v>
      </c>
      <c r="AU921" s="1">
        <v>4458</v>
      </c>
      <c r="AV921" s="1">
        <v>4494</v>
      </c>
      <c r="AW921" s="1">
        <v>4447</v>
      </c>
      <c r="AX921" s="1">
        <v>4492</v>
      </c>
      <c r="AY921">
        <f t="shared" si="50"/>
        <v>31</v>
      </c>
      <c r="AZ921">
        <f t="shared" si="51"/>
        <v>989</v>
      </c>
      <c r="BA921" t="str">
        <f t="shared" ca="1" si="57"/>
        <v/>
      </c>
      <c r="BB921">
        <f t="shared" ca="1" si="52"/>
        <v>874</v>
      </c>
      <c r="BC921">
        <f t="shared" si="53"/>
        <v>-4</v>
      </c>
      <c r="BD921">
        <f t="shared" si="54"/>
        <v>-196</v>
      </c>
      <c r="BE921" t="str">
        <f t="shared" ca="1" si="55"/>
        <v/>
      </c>
      <c r="BF921">
        <f t="shared" ca="1" si="56"/>
        <v>-28</v>
      </c>
    </row>
    <row r="922" spans="1:58">
      <c r="A922" s="47">
        <v>2012</v>
      </c>
      <c r="B922" s="47">
        <v>4</v>
      </c>
      <c r="C922" s="98">
        <v>41171</v>
      </c>
      <c r="D922">
        <v>13500</v>
      </c>
      <c r="E922">
        <v>1453.2</v>
      </c>
      <c r="F922">
        <v>2855.7</v>
      </c>
      <c r="G922">
        <v>9113</v>
      </c>
      <c r="H922">
        <v>5892.9</v>
      </c>
      <c r="I922">
        <v>7381.2</v>
      </c>
      <c r="J922">
        <v>20875</v>
      </c>
      <c r="K922">
        <v>7106</v>
      </c>
      <c r="L922">
        <v>1770.2</v>
      </c>
      <c r="M922">
        <v>34.625</v>
      </c>
      <c r="N922">
        <v>1637.3</v>
      </c>
      <c r="O922">
        <v>91.97</v>
      </c>
      <c r="P922">
        <v>753.6</v>
      </c>
      <c r="Q922">
        <v>1669</v>
      </c>
      <c r="R922">
        <v>13577.96</v>
      </c>
      <c r="S922">
        <v>1461.05</v>
      </c>
      <c r="T922">
        <v>3182.62</v>
      </c>
      <c r="U922">
        <v>13.75</v>
      </c>
      <c r="V922">
        <v>1.78</v>
      </c>
      <c r="W922">
        <v>0.69</v>
      </c>
      <c r="X922">
        <v>1.6221000000000001</v>
      </c>
      <c r="Y922">
        <v>102.2615</v>
      </c>
      <c r="Z922">
        <v>78.370500000000007</v>
      </c>
      <c r="AA922">
        <v>82.123000000000005</v>
      </c>
      <c r="AB922">
        <v>107.97</v>
      </c>
      <c r="AC922">
        <v>697</v>
      </c>
      <c r="AD922">
        <v>32773</v>
      </c>
      <c r="AE922">
        <v>-93658</v>
      </c>
      <c r="AF922">
        <v>99.87</v>
      </c>
      <c r="AG922">
        <v>143.61000000000001</v>
      </c>
      <c r="AH922">
        <v>0.68899999999999995</v>
      </c>
      <c r="AI922">
        <v>1.782</v>
      </c>
      <c r="AJ922" s="101">
        <f ca="1">IF(AND(MAX(OFFSET(OFFSET(D921,0,$AJ$6),-$AJ$5,0):OFFSET(D921,0,$AJ$6))&lt;OFFSET(D921,1,$AJ$6)),1,IF(AND(MIN(OFFSET(OFFSET(D921,0,$AJ$6),-$AJ$5,0):OFFSET(D921,0,$AJ$6))&gt;OFFSET(D921,1,$AJ$6)),-1,AJ921))</f>
        <v>-1</v>
      </c>
      <c r="AK922" s="101">
        <f ca="1">IF(AND(MAX(OFFSET(U921,-$AK$5,0):U921)&lt;U922),1,IF(AND(MIN(OFFSET(U921,-$AK$5,0):U921)&gt;U922),-1,AK921))</f>
        <v>-1</v>
      </c>
      <c r="AL922" s="101">
        <f ca="1">IF(AND(MAX(OFFSET(AI921,-$AL$5,0):AI921)&lt;AI922),1,IF(AND(MIN(OFFSET(AI921,-$AL$5,0):AI921)&gt;AI922),-1,AL921))</f>
        <v>1</v>
      </c>
      <c r="AM922" s="101">
        <f ca="1">IF(AND(MAX(OFFSET(V921,-$AM$5,0):V921)&lt;V922),1,IF(AND(MIN(OFFSET(V921,-$AM$5,0):V921)&gt;V922),-1,AM921))</f>
        <v>1</v>
      </c>
      <c r="AN922" s="101">
        <f ca="1">IF(AND(MAX(OFFSET(AA921,-$AN$5,0):AA921)&lt;AA922),1,IF(AND(MIN(OFFSET(AA921,-$AN$5,0):AA921)&gt;AA922),-1,AN921))</f>
        <v>1</v>
      </c>
      <c r="AO922" s="101">
        <f ca="1">IF(AND(MAX(OFFSET(Y921,-$AP$5,0):Y921)&lt;Y922),1,IF(AND(MIN(OFFSET(Y921,-$AP$5,0):Y921)&gt;Y922),-1,AO921))</f>
        <v>1</v>
      </c>
      <c r="AP922" s="101">
        <f ca="1">IF(AND(MAX(OFFSET(Z921,-$AP$5,0):Z921)&lt;Z922),1,IF(AND(MIN(OFFSET(Z921,-$AP$5,0):Z921)&gt;Z922),-1,AP921))</f>
        <v>-1</v>
      </c>
      <c r="AQ922" s="1">
        <v>4489</v>
      </c>
      <c r="AR922" s="1">
        <v>4540</v>
      </c>
      <c r="AS922" s="1">
        <v>4473</v>
      </c>
      <c r="AT922" s="1">
        <v>4528</v>
      </c>
      <c r="AU922" s="1">
        <v>4527</v>
      </c>
      <c r="AV922" s="1">
        <v>4532</v>
      </c>
      <c r="AW922" s="1">
        <v>4469</v>
      </c>
      <c r="AX922" s="1">
        <v>4476</v>
      </c>
      <c r="AY922">
        <f t="shared" si="50"/>
        <v>-50</v>
      </c>
      <c r="AZ922">
        <f t="shared" si="51"/>
        <v>939</v>
      </c>
      <c r="BA922" t="str">
        <f t="shared" ca="1" si="57"/>
        <v/>
      </c>
      <c r="BB922">
        <f t="shared" ca="1" si="52"/>
        <v>874</v>
      </c>
      <c r="BC922">
        <f t="shared" si="53"/>
        <v>38</v>
      </c>
      <c r="BD922">
        <f t="shared" si="54"/>
        <v>-158</v>
      </c>
      <c r="BE922" t="str">
        <f t="shared" ca="1" si="55"/>
        <v/>
      </c>
      <c r="BF922">
        <f t="shared" ca="1" si="56"/>
        <v>-28</v>
      </c>
    </row>
    <row r="923" spans="1:58">
      <c r="A923" s="47">
        <v>2012</v>
      </c>
      <c r="B923" s="47">
        <v>5</v>
      </c>
      <c r="C923" s="98">
        <v>41172</v>
      </c>
      <c r="D923">
        <v>13515</v>
      </c>
      <c r="E923">
        <v>1453.7</v>
      </c>
      <c r="F923">
        <v>2853.8</v>
      </c>
      <c r="G923">
        <v>9027</v>
      </c>
      <c r="H923">
        <v>5855.1</v>
      </c>
      <c r="I923">
        <v>7396.5</v>
      </c>
      <c r="J923">
        <v>20627</v>
      </c>
      <c r="K923">
        <v>6964</v>
      </c>
      <c r="L923">
        <v>1768.1</v>
      </c>
      <c r="M923">
        <v>34.630000000000003</v>
      </c>
      <c r="N923">
        <v>1626.1</v>
      </c>
      <c r="O923">
        <v>92.95</v>
      </c>
      <c r="P923">
        <v>744</v>
      </c>
      <c r="Q923">
        <v>1622.3</v>
      </c>
      <c r="R923">
        <v>13596.93</v>
      </c>
      <c r="S923">
        <v>1460.26</v>
      </c>
      <c r="T923">
        <v>3175.96</v>
      </c>
      <c r="U923">
        <v>14.23</v>
      </c>
      <c r="V923">
        <v>1.78</v>
      </c>
      <c r="W923">
        <v>0.69</v>
      </c>
      <c r="X923">
        <v>1.6214</v>
      </c>
      <c r="Y923">
        <v>101.47</v>
      </c>
      <c r="Z923">
        <v>78.27</v>
      </c>
      <c r="AA923">
        <v>81.651499999999999</v>
      </c>
      <c r="AB923">
        <v>110.43</v>
      </c>
      <c r="AC923">
        <v>722</v>
      </c>
      <c r="AD923">
        <v>32773</v>
      </c>
      <c r="AE923">
        <v>-93658</v>
      </c>
      <c r="AF923">
        <v>100.05</v>
      </c>
      <c r="AG923">
        <v>143.77000000000001</v>
      </c>
      <c r="AH923">
        <v>0.69299999999999995</v>
      </c>
      <c r="AI923">
        <v>1.7769999999999999</v>
      </c>
      <c r="AJ923" s="101">
        <f ca="1">IF(AND(MAX(OFFSET(OFFSET(D922,0,$AJ$6),-$AJ$5,0):OFFSET(D922,0,$AJ$6))&lt;OFFSET(D922,1,$AJ$6)),1,IF(AND(MIN(OFFSET(OFFSET(D922,0,$AJ$6),-$AJ$5,0):OFFSET(D922,0,$AJ$6))&gt;OFFSET(D922,1,$AJ$6)),-1,AJ922))</f>
        <v>-1</v>
      </c>
      <c r="AK923" s="101">
        <f ca="1">IF(AND(MAX(OFFSET(U922,-$AK$5,0):U922)&lt;U923),1,IF(AND(MIN(OFFSET(U922,-$AK$5,0):U922)&gt;U923),-1,AK922))</f>
        <v>-1</v>
      </c>
      <c r="AL923" s="101">
        <f ca="1">IF(AND(MAX(OFFSET(AI922,-$AL$5,0):AI922)&lt;AI923),1,IF(AND(MIN(OFFSET(AI922,-$AL$5,0):AI922)&gt;AI923),-1,AL922))</f>
        <v>1</v>
      </c>
      <c r="AM923" s="101">
        <f ca="1">IF(AND(MAX(OFFSET(V922,-$AM$5,0):V922)&lt;V923),1,IF(AND(MIN(OFFSET(V922,-$AM$5,0):V922)&gt;V923),-1,AM922))</f>
        <v>1</v>
      </c>
      <c r="AN923" s="101">
        <f ca="1">IF(AND(MAX(OFFSET(AA922,-$AN$5,0):AA922)&lt;AA923),1,IF(AND(MIN(OFFSET(AA922,-$AN$5,0):AA922)&gt;AA923),-1,AN922))</f>
        <v>1</v>
      </c>
      <c r="AO923" s="101">
        <f ca="1">IF(AND(MAX(OFFSET(Y922,-$AP$5,0):Y922)&lt;Y923),1,IF(AND(MIN(OFFSET(Y922,-$AP$5,0):Y922)&gt;Y923),-1,AO922))</f>
        <v>1</v>
      </c>
      <c r="AP923" s="101">
        <f ca="1">IF(AND(MAX(OFFSET(Z922,-$AP$5,0):Z922)&lt;Z923),1,IF(AND(MIN(OFFSET(Z922,-$AP$5,0):Z922)&gt;Z923),-1,AP922))</f>
        <v>-1</v>
      </c>
      <c r="AQ923" s="1">
        <v>4477</v>
      </c>
      <c r="AR923" s="1">
        <v>4482</v>
      </c>
      <c r="AS923" s="1">
        <v>4437</v>
      </c>
      <c r="AT923" s="1">
        <v>4444</v>
      </c>
      <c r="AU923" s="1">
        <v>4442</v>
      </c>
      <c r="AV923" s="1">
        <v>4471</v>
      </c>
      <c r="AW923" s="1">
        <v>4426</v>
      </c>
      <c r="AX923" s="1">
        <v>4461</v>
      </c>
      <c r="AY923">
        <f t="shared" si="50"/>
        <v>21</v>
      </c>
      <c r="AZ923">
        <f t="shared" si="51"/>
        <v>960</v>
      </c>
      <c r="BA923" t="str">
        <f t="shared" ca="1" si="57"/>
        <v/>
      </c>
      <c r="BB923">
        <f t="shared" ca="1" si="52"/>
        <v>874</v>
      </c>
      <c r="BC923">
        <f t="shared" si="53"/>
        <v>-35</v>
      </c>
      <c r="BD923">
        <f t="shared" si="54"/>
        <v>-193</v>
      </c>
      <c r="BE923" t="str">
        <f t="shared" ca="1" si="55"/>
        <v/>
      </c>
      <c r="BF923">
        <f t="shared" ca="1" si="56"/>
        <v>-28</v>
      </c>
    </row>
    <row r="924" spans="1:58">
      <c r="A924" s="47">
        <v>2012</v>
      </c>
      <c r="B924" s="47">
        <v>6</v>
      </c>
      <c r="C924" s="98">
        <v>41173</v>
      </c>
      <c r="D924">
        <v>13496</v>
      </c>
      <c r="E924">
        <v>1451.5</v>
      </c>
      <c r="F924">
        <v>2853.9</v>
      </c>
      <c r="G924">
        <v>9022</v>
      </c>
      <c r="H924">
        <v>5829.8</v>
      </c>
      <c r="I924">
        <v>7445.2</v>
      </c>
      <c r="J924">
        <v>20717</v>
      </c>
      <c r="K924">
        <v>6987</v>
      </c>
      <c r="L924">
        <v>1773.4</v>
      </c>
      <c r="M924">
        <v>34.554000000000002</v>
      </c>
      <c r="N924">
        <v>1635.1</v>
      </c>
      <c r="O924">
        <v>93.08</v>
      </c>
      <c r="P924">
        <v>748.6</v>
      </c>
      <c r="Q924">
        <v>1613.6</v>
      </c>
      <c r="R924">
        <v>13579.47</v>
      </c>
      <c r="S924">
        <v>1460.15</v>
      </c>
      <c r="T924">
        <v>3179.96</v>
      </c>
      <c r="U924">
        <v>13.78</v>
      </c>
      <c r="V924">
        <v>1.76</v>
      </c>
      <c r="W924">
        <v>0.67</v>
      </c>
      <c r="X924">
        <v>1.623</v>
      </c>
      <c r="Y924">
        <v>101.47499999999999</v>
      </c>
      <c r="Z924">
        <v>78.174999999999997</v>
      </c>
      <c r="AA924">
        <v>81.73</v>
      </c>
      <c r="AB924">
        <v>110.68</v>
      </c>
      <c r="AC924">
        <v>755</v>
      </c>
      <c r="AD924">
        <v>15476</v>
      </c>
      <c r="AE924">
        <v>-73482</v>
      </c>
      <c r="AF924">
        <v>100.03</v>
      </c>
      <c r="AG924">
        <v>143.87</v>
      </c>
      <c r="AH924">
        <v>0.67200000000000004</v>
      </c>
      <c r="AI924">
        <v>1.76</v>
      </c>
      <c r="AJ924" s="101">
        <f ca="1">IF(AND(MAX(OFFSET(OFFSET(D923,0,$AJ$6),-$AJ$5,0):OFFSET(D923,0,$AJ$6))&lt;OFFSET(D923,1,$AJ$6)),1,IF(AND(MIN(OFFSET(OFFSET(D923,0,$AJ$6),-$AJ$5,0):OFFSET(D923,0,$AJ$6))&gt;OFFSET(D923,1,$AJ$6)),-1,AJ923))</f>
        <v>-1</v>
      </c>
      <c r="AK924" s="101">
        <f ca="1">IF(AND(MAX(OFFSET(U923,-$AK$5,0):U923)&lt;U924),1,IF(AND(MIN(OFFSET(U923,-$AK$5,0):U923)&gt;U924),-1,AK923))</f>
        <v>-1</v>
      </c>
      <c r="AL924" s="101">
        <f ca="1">IF(AND(MAX(OFFSET(AI923,-$AL$5,0):AI923)&lt;AI924),1,IF(AND(MIN(OFFSET(AI923,-$AL$5,0):AI923)&gt;AI924),-1,AL923))</f>
        <v>1</v>
      </c>
      <c r="AM924" s="101">
        <f ca="1">IF(AND(MAX(OFFSET(V923,-$AM$5,0):V923)&lt;V924),1,IF(AND(MIN(OFFSET(V923,-$AM$5,0):V923)&gt;V924),-1,AM923))</f>
        <v>1</v>
      </c>
      <c r="AN924" s="101">
        <f ca="1">IF(AND(MAX(OFFSET(AA923,-$AN$5,0):AA923)&lt;AA924),1,IF(AND(MIN(OFFSET(AA923,-$AN$5,0):AA923)&gt;AA924),-1,AN923))</f>
        <v>1</v>
      </c>
      <c r="AO924" s="101">
        <f ca="1">IF(AND(MAX(OFFSET(Y923,-$AP$5,0):Y923)&lt;Y924),1,IF(AND(MIN(OFFSET(Y923,-$AP$5,0):Y923)&gt;Y924),-1,AO923))</f>
        <v>1</v>
      </c>
      <c r="AP924" s="101">
        <f ca="1">IF(AND(MAX(OFFSET(Z923,-$AP$5,0):Z923)&lt;Z924),1,IF(AND(MIN(OFFSET(Z923,-$AP$5,0):Z923)&gt;Z924),-1,AP923))</f>
        <v>-1</v>
      </c>
      <c r="AQ924" s="1">
        <v>4463</v>
      </c>
      <c r="AR924" s="1">
        <v>4480</v>
      </c>
      <c r="AS924" s="1">
        <v>4460</v>
      </c>
      <c r="AT924" s="1">
        <v>4462</v>
      </c>
      <c r="AU924" s="1">
        <v>4470</v>
      </c>
      <c r="AV924" s="1">
        <v>4508</v>
      </c>
      <c r="AW924" s="1">
        <v>4460</v>
      </c>
      <c r="AX924" s="1">
        <v>4467</v>
      </c>
      <c r="AY924">
        <f t="shared" si="50"/>
        <v>-13</v>
      </c>
      <c r="AZ924">
        <f t="shared" si="51"/>
        <v>947</v>
      </c>
      <c r="BA924" t="str">
        <f t="shared" ca="1" si="57"/>
        <v/>
      </c>
      <c r="BB924">
        <f t="shared" ca="1" si="52"/>
        <v>874</v>
      </c>
      <c r="BC924">
        <f t="shared" si="53"/>
        <v>7</v>
      </c>
      <c r="BD924">
        <f t="shared" si="54"/>
        <v>-186</v>
      </c>
      <c r="BE924" t="str">
        <f t="shared" ca="1" si="55"/>
        <v/>
      </c>
      <c r="BF924">
        <f t="shared" ca="1" si="56"/>
        <v>-28</v>
      </c>
    </row>
    <row r="925" spans="1:58">
      <c r="A925" s="47">
        <v>2012</v>
      </c>
      <c r="B925" s="47">
        <v>2</v>
      </c>
      <c r="C925" s="98">
        <v>41176</v>
      </c>
      <c r="D925">
        <v>13481</v>
      </c>
      <c r="E925">
        <v>1450.5</v>
      </c>
      <c r="F925">
        <v>2838</v>
      </c>
      <c r="G925">
        <v>8978</v>
      </c>
      <c r="H925">
        <v>5812.2</v>
      </c>
      <c r="I925">
        <v>7424.7</v>
      </c>
      <c r="J925">
        <v>20737</v>
      </c>
      <c r="K925">
        <v>7001</v>
      </c>
      <c r="L925">
        <v>1764.7</v>
      </c>
      <c r="M925">
        <v>33.997</v>
      </c>
      <c r="N925">
        <v>1621.6</v>
      </c>
      <c r="O925">
        <v>92</v>
      </c>
      <c r="P925">
        <v>745.1</v>
      </c>
      <c r="Q925">
        <v>1612</v>
      </c>
      <c r="R925">
        <v>13558.92</v>
      </c>
      <c r="S925">
        <v>1456.89</v>
      </c>
      <c r="T925">
        <v>3160.78</v>
      </c>
      <c r="U925">
        <v>14.15</v>
      </c>
      <c r="V925">
        <v>1.72</v>
      </c>
      <c r="W925">
        <v>0.66</v>
      </c>
      <c r="X925">
        <v>1.2928999999999999</v>
      </c>
      <c r="Y925">
        <v>100.642</v>
      </c>
      <c r="Z925">
        <v>77.841499999999996</v>
      </c>
      <c r="AA925">
        <v>81.155000000000001</v>
      </c>
      <c r="AB925">
        <v>109.76</v>
      </c>
      <c r="AC925">
        <v>774</v>
      </c>
      <c r="AD925">
        <v>15476</v>
      </c>
      <c r="AE925">
        <v>-73482</v>
      </c>
      <c r="AF925">
        <v>100.13</v>
      </c>
      <c r="AG925">
        <v>144.03</v>
      </c>
      <c r="AH925">
        <v>0.65900000000000003</v>
      </c>
      <c r="AI925">
        <v>1.718</v>
      </c>
      <c r="AJ925" s="101">
        <f ca="1">IF(AND(MAX(OFFSET(OFFSET(D924,0,$AJ$6),-$AJ$5,0):OFFSET(D924,0,$AJ$6))&lt;OFFSET(D924,1,$AJ$6)),1,IF(AND(MIN(OFFSET(OFFSET(D924,0,$AJ$6),-$AJ$5,0):OFFSET(D924,0,$AJ$6))&gt;OFFSET(D924,1,$AJ$6)),-1,AJ924))</f>
        <v>1</v>
      </c>
      <c r="AK925" s="101">
        <f ca="1">IF(AND(MAX(OFFSET(U924,-$AK$5,0):U924)&lt;U925),1,IF(AND(MIN(OFFSET(U924,-$AK$5,0):U924)&gt;U925),-1,AK924))</f>
        <v>-1</v>
      </c>
      <c r="AL925" s="101">
        <f ca="1">IF(AND(MAX(OFFSET(AI924,-$AL$5,0):AI924)&lt;AI925),1,IF(AND(MIN(OFFSET(AI924,-$AL$5,0):AI924)&gt;AI925),-1,AL924))</f>
        <v>1</v>
      </c>
      <c r="AM925" s="101">
        <f ca="1">IF(AND(MAX(OFFSET(V924,-$AM$5,0):V924)&lt;V925),1,IF(AND(MIN(OFFSET(V924,-$AM$5,0):V924)&gt;V925),-1,AM924))</f>
        <v>1</v>
      </c>
      <c r="AN925" s="101">
        <f ca="1">IF(AND(MAX(OFFSET(AA924,-$AN$5,0):AA924)&lt;AA925),1,IF(AND(MIN(OFFSET(AA924,-$AN$5,0):AA924)&gt;AA925),-1,AN924))</f>
        <v>-1</v>
      </c>
      <c r="AO925" s="101">
        <f ca="1">IF(AND(MAX(OFFSET(Y924,-$AP$5,0):Y924)&lt;Y925),1,IF(AND(MIN(OFFSET(Y924,-$AP$5,0):Y924)&gt;Y925),-1,AO924))</f>
        <v>1</v>
      </c>
      <c r="AP925" s="101">
        <f ca="1">IF(AND(MAX(OFFSET(Z924,-$AP$5,0):Z924)&lt;Z925),1,IF(AND(MIN(OFFSET(Z924,-$AP$5,0):Z924)&gt;Z925),-1,AP924))</f>
        <v>-1</v>
      </c>
      <c r="AQ925" s="1">
        <v>4457</v>
      </c>
      <c r="AR925" s="1">
        <v>4458</v>
      </c>
      <c r="AS925" s="1">
        <v>4421</v>
      </c>
      <c r="AT925" s="1">
        <v>4429</v>
      </c>
      <c r="AU925" s="1">
        <v>4437</v>
      </c>
      <c r="AV925" s="1">
        <v>4441</v>
      </c>
      <c r="AW925" s="1">
        <v>4415</v>
      </c>
      <c r="AX925" s="1">
        <v>4430</v>
      </c>
      <c r="AY925">
        <f t="shared" si="50"/>
        <v>-5</v>
      </c>
      <c r="AZ925">
        <f t="shared" si="51"/>
        <v>942</v>
      </c>
      <c r="BA925" t="str">
        <f t="shared" ca="1" si="57"/>
        <v/>
      </c>
      <c r="BB925">
        <f t="shared" ca="1" si="52"/>
        <v>874</v>
      </c>
      <c r="BC925">
        <f t="shared" si="53"/>
        <v>-20</v>
      </c>
      <c r="BD925">
        <f t="shared" si="54"/>
        <v>-206</v>
      </c>
      <c r="BE925" t="str">
        <f t="shared" ca="1" si="55"/>
        <v/>
      </c>
      <c r="BF925">
        <f t="shared" ca="1" si="56"/>
        <v>-28</v>
      </c>
    </row>
    <row r="926" spans="1:58">
      <c r="A926" s="47">
        <v>2012</v>
      </c>
      <c r="B926" s="47">
        <v>3</v>
      </c>
      <c r="C926" s="98">
        <v>41177</v>
      </c>
      <c r="D926">
        <v>13411</v>
      </c>
      <c r="E926">
        <v>1437.7</v>
      </c>
      <c r="F926">
        <v>2804</v>
      </c>
      <c r="G926">
        <v>8962</v>
      </c>
      <c r="H926">
        <v>5814.2</v>
      </c>
      <c r="I926">
        <v>7355</v>
      </c>
      <c r="J926">
        <v>20741</v>
      </c>
      <c r="K926">
        <v>7015</v>
      </c>
      <c r="L926">
        <v>1762</v>
      </c>
      <c r="M926">
        <v>33.761000000000003</v>
      </c>
      <c r="N926">
        <v>1628.3</v>
      </c>
      <c r="O926">
        <v>91.18</v>
      </c>
      <c r="P926">
        <v>742.3</v>
      </c>
      <c r="Q926">
        <v>1610.8</v>
      </c>
      <c r="R926">
        <v>13457.55</v>
      </c>
      <c r="S926">
        <v>1441.59</v>
      </c>
      <c r="T926">
        <v>3117.73</v>
      </c>
      <c r="U926">
        <v>15.31</v>
      </c>
      <c r="V926">
        <v>1.68</v>
      </c>
      <c r="W926">
        <v>0.65</v>
      </c>
      <c r="X926">
        <v>1.2908999999999999</v>
      </c>
      <c r="Y926">
        <v>100.425</v>
      </c>
      <c r="Z926">
        <v>77.804000000000002</v>
      </c>
      <c r="AA926">
        <v>80.775000000000006</v>
      </c>
      <c r="AB926">
        <v>109.41</v>
      </c>
      <c r="AC926">
        <v>772</v>
      </c>
      <c r="AD926">
        <v>15476</v>
      </c>
      <c r="AE926">
        <v>-73482</v>
      </c>
      <c r="AF926">
        <v>100.09</v>
      </c>
      <c r="AG926">
        <v>143.99</v>
      </c>
      <c r="AH926">
        <v>0.64900000000000002</v>
      </c>
      <c r="AI926">
        <v>1.6819999999999999</v>
      </c>
      <c r="AJ926" s="101">
        <f ca="1">IF(AND(MAX(OFFSET(OFFSET(D925,0,$AJ$6),-$AJ$5,0):OFFSET(D925,0,$AJ$6))&lt;OFFSET(D925,1,$AJ$6)),1,IF(AND(MIN(OFFSET(OFFSET(D925,0,$AJ$6),-$AJ$5,0):OFFSET(D925,0,$AJ$6))&gt;OFFSET(D925,1,$AJ$6)),-1,AJ925))</f>
        <v>1</v>
      </c>
      <c r="AK926" s="101">
        <f ca="1">IF(AND(MAX(OFFSET(U925,-$AK$5,0):U925)&lt;U926),1,IF(AND(MIN(OFFSET(U925,-$AK$5,0):U925)&gt;U926),-1,AK925))</f>
        <v>1</v>
      </c>
      <c r="AL926" s="101">
        <f ca="1">IF(AND(MAX(OFFSET(AI925,-$AL$5,0):AI925)&lt;AI926),1,IF(AND(MIN(OFFSET(AI925,-$AL$5,0):AI925)&gt;AI926),-1,AL925))</f>
        <v>1</v>
      </c>
      <c r="AM926" s="101">
        <f ca="1">IF(AND(MAX(OFFSET(V925,-$AM$5,0):V925)&lt;V926),1,IF(AND(MIN(OFFSET(V925,-$AM$5,0):V925)&gt;V926),-1,AM925))</f>
        <v>1</v>
      </c>
      <c r="AN926" s="101">
        <f ca="1">IF(AND(MAX(OFFSET(AA925,-$AN$5,0):AA925)&lt;AA926),1,IF(AND(MIN(OFFSET(AA925,-$AN$5,0):AA925)&gt;AA926),-1,AN925))</f>
        <v>-1</v>
      </c>
      <c r="AO926" s="101">
        <f ca="1">IF(AND(MAX(OFFSET(Y925,-$AP$5,0):Y925)&lt;Y926),1,IF(AND(MIN(OFFSET(Y925,-$AP$5,0):Y925)&gt;Y926),-1,AO925))</f>
        <v>1</v>
      </c>
      <c r="AP926" s="101">
        <f ca="1">IF(AND(MAX(OFFSET(Z925,-$AP$5,0):Z925)&lt;Z926),1,IF(AND(MIN(OFFSET(Z925,-$AP$5,0):Z925)&gt;Z926),-1,AP925))</f>
        <v>-1</v>
      </c>
      <c r="AQ926" s="1">
        <v>4432</v>
      </c>
      <c r="AR926" s="1">
        <v>4440</v>
      </c>
      <c r="AS926" s="1">
        <v>4419</v>
      </c>
      <c r="AT926" s="1">
        <v>4424</v>
      </c>
      <c r="AU926" s="1">
        <v>4434</v>
      </c>
      <c r="AV926" s="1">
        <v>4460</v>
      </c>
      <c r="AW926" s="1">
        <v>4419</v>
      </c>
      <c r="AX926" s="1">
        <v>4423</v>
      </c>
      <c r="AY926">
        <f t="shared" si="50"/>
        <v>-20</v>
      </c>
      <c r="AZ926">
        <f t="shared" si="51"/>
        <v>922</v>
      </c>
      <c r="BA926">
        <f t="shared" ca="1" si="57"/>
        <v>-20</v>
      </c>
      <c r="BB926">
        <f t="shared" ca="1" si="52"/>
        <v>854</v>
      </c>
      <c r="BC926">
        <f t="shared" si="53"/>
        <v>2</v>
      </c>
      <c r="BD926">
        <f t="shared" si="54"/>
        <v>-204</v>
      </c>
      <c r="BE926">
        <f t="shared" ca="1" si="55"/>
        <v>2</v>
      </c>
      <c r="BF926">
        <f t="shared" ca="1" si="56"/>
        <v>-26</v>
      </c>
    </row>
    <row r="927" spans="1:58">
      <c r="A927" s="47">
        <v>2012</v>
      </c>
      <c r="B927" s="47">
        <v>4</v>
      </c>
      <c r="C927" s="98">
        <v>41178</v>
      </c>
      <c r="D927">
        <v>13352</v>
      </c>
      <c r="E927">
        <v>1427.5</v>
      </c>
      <c r="F927">
        <v>2777.1</v>
      </c>
      <c r="G927">
        <v>8866</v>
      </c>
      <c r="H927">
        <v>5743.4</v>
      </c>
      <c r="I927">
        <v>7287.8</v>
      </c>
      <c r="J927">
        <v>20538</v>
      </c>
      <c r="K927">
        <v>6961</v>
      </c>
      <c r="L927">
        <v>1751.7</v>
      </c>
      <c r="M927">
        <v>33.939</v>
      </c>
      <c r="N927">
        <v>1634.8</v>
      </c>
      <c r="O927">
        <v>89.99</v>
      </c>
      <c r="P927">
        <v>724.6</v>
      </c>
      <c r="Q927">
        <v>1573</v>
      </c>
      <c r="R927">
        <v>13413.51</v>
      </c>
      <c r="S927">
        <v>1433.32</v>
      </c>
      <c r="T927">
        <v>3093.7</v>
      </c>
      <c r="U927">
        <v>16.79</v>
      </c>
      <c r="V927">
        <v>1.62</v>
      </c>
      <c r="W927">
        <v>0.61</v>
      </c>
      <c r="X927">
        <v>1.2867</v>
      </c>
      <c r="Y927">
        <v>100.017</v>
      </c>
      <c r="Z927">
        <v>77.73</v>
      </c>
      <c r="AA927">
        <v>80.575000000000003</v>
      </c>
      <c r="AB927">
        <v>108.99</v>
      </c>
      <c r="AC927">
        <v>763</v>
      </c>
      <c r="AD927">
        <v>15476</v>
      </c>
      <c r="AE927">
        <v>-73482</v>
      </c>
      <c r="AF927">
        <v>100.19</v>
      </c>
      <c r="AG927">
        <v>144.19999999999999</v>
      </c>
      <c r="AH927">
        <v>0.61199999999999999</v>
      </c>
      <c r="AI927">
        <v>1.6180000000000001</v>
      </c>
      <c r="AJ927" s="101">
        <f ca="1">IF(AND(MAX(OFFSET(OFFSET(D926,0,$AJ$6),-$AJ$5,0):OFFSET(D926,0,$AJ$6))&lt;OFFSET(D926,1,$AJ$6)),1,IF(AND(MIN(OFFSET(OFFSET(D926,0,$AJ$6),-$AJ$5,0):OFFSET(D926,0,$AJ$6))&gt;OFFSET(D926,1,$AJ$6)),-1,AJ926))</f>
        <v>1</v>
      </c>
      <c r="AK927" s="101">
        <f ca="1">IF(AND(MAX(OFFSET(U926,-$AK$5,0):U926)&lt;U927),1,IF(AND(MIN(OFFSET(U926,-$AK$5,0):U926)&gt;U927),-1,AK926))</f>
        <v>1</v>
      </c>
      <c r="AL927" s="101">
        <f ca="1">IF(AND(MAX(OFFSET(AI926,-$AL$5,0):AI926)&lt;AI927),1,IF(AND(MIN(OFFSET(AI926,-$AL$5,0):AI926)&gt;AI927),-1,AL926))</f>
        <v>-1</v>
      </c>
      <c r="AM927" s="101">
        <f ca="1">IF(AND(MAX(OFFSET(V926,-$AM$5,0):V926)&lt;V927),1,IF(AND(MIN(OFFSET(V926,-$AM$5,0):V926)&gt;V927),-1,AM926))</f>
        <v>1</v>
      </c>
      <c r="AN927" s="101">
        <f ca="1">IF(AND(MAX(OFFSET(AA926,-$AN$5,0):AA926)&lt;AA927),1,IF(AND(MIN(OFFSET(AA926,-$AN$5,0):AA926)&gt;AA927),-1,AN926))</f>
        <v>-1</v>
      </c>
      <c r="AO927" s="101">
        <f ca="1">IF(AND(MAX(OFFSET(Y926,-$AP$5,0):Y926)&lt;Y927),1,IF(AND(MIN(OFFSET(Y926,-$AP$5,0):Y926)&gt;Y927),-1,AO926))</f>
        <v>1</v>
      </c>
      <c r="AP927" s="101">
        <f ca="1">IF(AND(MAX(OFFSET(Z926,-$AP$5,0):Z926)&lt;Z927),1,IF(AND(MIN(OFFSET(Z926,-$AP$5,0):Z926)&gt;Z927),-1,AP926))</f>
        <v>-1</v>
      </c>
      <c r="AQ927" s="1">
        <v>4414</v>
      </c>
      <c r="AR927" s="1">
        <v>4427</v>
      </c>
      <c r="AS927" s="1">
        <v>4409</v>
      </c>
      <c r="AT927" s="1">
        <v>4417</v>
      </c>
      <c r="AU927" s="1">
        <v>4419</v>
      </c>
      <c r="AV927" s="1">
        <v>4424</v>
      </c>
      <c r="AW927" s="1">
        <v>4363</v>
      </c>
      <c r="AX927" s="1">
        <v>4398</v>
      </c>
      <c r="AY927">
        <f t="shared" si="50"/>
        <v>-20</v>
      </c>
      <c r="AZ927">
        <f t="shared" si="51"/>
        <v>902</v>
      </c>
      <c r="BA927">
        <f t="shared" ca="1" si="57"/>
        <v>-20</v>
      </c>
      <c r="BB927">
        <f t="shared" ca="1" si="52"/>
        <v>834</v>
      </c>
      <c r="BC927">
        <f t="shared" si="53"/>
        <v>5</v>
      </c>
      <c r="BD927">
        <f t="shared" si="54"/>
        <v>-199</v>
      </c>
      <c r="BE927">
        <f t="shared" ca="1" si="55"/>
        <v>5</v>
      </c>
      <c r="BF927">
        <f t="shared" ca="1" si="56"/>
        <v>-21</v>
      </c>
    </row>
    <row r="928" spans="1:58">
      <c r="A928" s="47">
        <v>2012</v>
      </c>
      <c r="B928" s="47">
        <v>5</v>
      </c>
      <c r="C928" s="98">
        <v>41179</v>
      </c>
      <c r="D928">
        <v>13412</v>
      </c>
      <c r="E928">
        <v>1441</v>
      </c>
      <c r="F928">
        <v>2813.9</v>
      </c>
      <c r="G928">
        <v>8959</v>
      </c>
      <c r="H928">
        <v>5779.8</v>
      </c>
      <c r="I928">
        <v>7331.8</v>
      </c>
      <c r="J928">
        <v>20806</v>
      </c>
      <c r="K928">
        <v>7147</v>
      </c>
      <c r="L928">
        <v>1777.5</v>
      </c>
      <c r="M928">
        <v>34.662999999999997</v>
      </c>
      <c r="N928">
        <v>1649</v>
      </c>
      <c r="O928">
        <v>92.07</v>
      </c>
      <c r="P928">
        <v>714.8</v>
      </c>
      <c r="Q928">
        <v>1573</v>
      </c>
      <c r="R928">
        <v>13485.97</v>
      </c>
      <c r="S928">
        <v>1447.15</v>
      </c>
      <c r="T928">
        <v>3136.6</v>
      </c>
      <c r="U928">
        <v>14.88</v>
      </c>
      <c r="V928">
        <v>1.64</v>
      </c>
      <c r="W928">
        <v>0.64</v>
      </c>
      <c r="X928">
        <v>1.2912999999999999</v>
      </c>
      <c r="Y928">
        <v>100.2415</v>
      </c>
      <c r="Z928">
        <v>77.625</v>
      </c>
      <c r="AA928">
        <v>81.049000000000007</v>
      </c>
      <c r="AB928">
        <v>111.44</v>
      </c>
      <c r="AC928">
        <v>752</v>
      </c>
      <c r="AD928">
        <v>15476</v>
      </c>
      <c r="AE928">
        <v>-73482</v>
      </c>
      <c r="AF928">
        <v>100.24</v>
      </c>
      <c r="AG928">
        <v>144.19</v>
      </c>
      <c r="AH928">
        <v>0.63</v>
      </c>
      <c r="AI928">
        <v>1.637</v>
      </c>
      <c r="AJ928" s="101">
        <f ca="1">IF(AND(MAX(OFFSET(OFFSET(D927,0,$AJ$6),-$AJ$5,0):OFFSET(D927,0,$AJ$6))&lt;OFFSET(D927,1,$AJ$6)),1,IF(AND(MIN(OFFSET(OFFSET(D927,0,$AJ$6),-$AJ$5,0):OFFSET(D927,0,$AJ$6))&gt;OFFSET(D927,1,$AJ$6)),-1,AJ927))</f>
        <v>1</v>
      </c>
      <c r="AK928" s="101">
        <f ca="1">IF(AND(MAX(OFFSET(U927,-$AK$5,0):U927)&lt;U928),1,IF(AND(MIN(OFFSET(U927,-$AK$5,0):U927)&gt;U928),-1,AK927))</f>
        <v>-1</v>
      </c>
      <c r="AL928" s="101">
        <f ca="1">IF(AND(MAX(OFFSET(AI927,-$AL$5,0):AI927)&lt;AI928),1,IF(AND(MIN(OFFSET(AI927,-$AL$5,0):AI927)&gt;AI928),-1,AL927))</f>
        <v>-1</v>
      </c>
      <c r="AM928" s="101">
        <f ca="1">IF(AND(MAX(OFFSET(V927,-$AM$5,0):V927)&lt;V928),1,IF(AND(MIN(OFFSET(V927,-$AM$5,0):V927)&gt;V928),-1,AM927))</f>
        <v>1</v>
      </c>
      <c r="AN928" s="101">
        <f ca="1">IF(AND(MAX(OFFSET(AA927,-$AN$5,0):AA927)&lt;AA928),1,IF(AND(MIN(OFFSET(AA927,-$AN$5,0):AA927)&gt;AA928),-1,AN927))</f>
        <v>-1</v>
      </c>
      <c r="AO928" s="101">
        <f ca="1">IF(AND(MAX(OFFSET(Y927,-$AP$5,0):Y927)&lt;Y928),1,IF(AND(MIN(OFFSET(Y927,-$AP$5,0):Y927)&gt;Y928),-1,AO927))</f>
        <v>1</v>
      </c>
      <c r="AP928" s="101">
        <f ca="1">IF(AND(MAX(OFFSET(Z927,-$AP$5,0):Z927)&lt;Z928),1,IF(AND(MIN(OFFSET(Z927,-$AP$5,0):Z927)&gt;Z928),-1,AP927))</f>
        <v>-1</v>
      </c>
      <c r="AQ928" s="1">
        <v>4399</v>
      </c>
      <c r="AR928" s="1">
        <v>4412</v>
      </c>
      <c r="AS928" s="1">
        <v>4390</v>
      </c>
      <c r="AT928" s="1">
        <v>4407</v>
      </c>
      <c r="AU928" s="1">
        <v>4408</v>
      </c>
      <c r="AV928" s="1">
        <v>4458</v>
      </c>
      <c r="AW928" s="1">
        <v>4392</v>
      </c>
      <c r="AX928" s="1">
        <v>4448</v>
      </c>
      <c r="AY928">
        <f t="shared" si="50"/>
        <v>42</v>
      </c>
      <c r="AZ928">
        <f t="shared" si="51"/>
        <v>944</v>
      </c>
      <c r="BA928">
        <f t="shared" ca="1" si="57"/>
        <v>42</v>
      </c>
      <c r="BB928">
        <f t="shared" ca="1" si="52"/>
        <v>876</v>
      </c>
      <c r="BC928">
        <f t="shared" si="53"/>
        <v>9</v>
      </c>
      <c r="BD928">
        <f t="shared" si="54"/>
        <v>-190</v>
      </c>
      <c r="BE928">
        <f t="shared" ca="1" si="55"/>
        <v>9</v>
      </c>
      <c r="BF928">
        <f t="shared" ca="1" si="56"/>
        <v>-12</v>
      </c>
    </row>
    <row r="929" spans="1:58">
      <c r="A929" s="47">
        <v>2012</v>
      </c>
      <c r="B929" s="47">
        <v>6</v>
      </c>
      <c r="C929" s="98">
        <v>41180</v>
      </c>
      <c r="D929">
        <v>13378</v>
      </c>
      <c r="E929">
        <v>1435.6</v>
      </c>
      <c r="F929">
        <v>2793.4</v>
      </c>
      <c r="G929">
        <v>8863</v>
      </c>
      <c r="H929">
        <v>5730.4</v>
      </c>
      <c r="I929">
        <v>7238</v>
      </c>
      <c r="J929">
        <v>20867</v>
      </c>
      <c r="K929">
        <v>7290</v>
      </c>
      <c r="L929">
        <v>1772.4</v>
      </c>
      <c r="M929">
        <v>34.512999999999998</v>
      </c>
      <c r="N929">
        <v>1662.7</v>
      </c>
      <c r="O929">
        <v>92.02</v>
      </c>
      <c r="P929">
        <v>756.3</v>
      </c>
      <c r="Q929">
        <v>1608.1</v>
      </c>
      <c r="R929">
        <v>13437.13</v>
      </c>
      <c r="S929">
        <v>1440.67</v>
      </c>
      <c r="T929">
        <v>3116.23</v>
      </c>
      <c r="U929">
        <v>15.7</v>
      </c>
      <c r="V929">
        <v>1.64</v>
      </c>
      <c r="W929">
        <v>0.63</v>
      </c>
      <c r="X929">
        <v>1.2847999999999999</v>
      </c>
      <c r="Y929">
        <v>100.2565</v>
      </c>
      <c r="Z929">
        <v>78.036000000000001</v>
      </c>
      <c r="AA929">
        <v>80.938500000000005</v>
      </c>
      <c r="AB929">
        <v>111.25</v>
      </c>
      <c r="AC929">
        <v>744</v>
      </c>
      <c r="AD929">
        <v>21111</v>
      </c>
      <c r="AE929">
        <v>-50238</v>
      </c>
      <c r="AF929">
        <v>100.26</v>
      </c>
      <c r="AG929">
        <v>144.29</v>
      </c>
      <c r="AH929">
        <v>0.63</v>
      </c>
      <c r="AI929">
        <v>1.637</v>
      </c>
      <c r="AJ929" s="101">
        <f ca="1">IF(AND(MAX(OFFSET(OFFSET(D928,0,$AJ$6),-$AJ$5,0):OFFSET(D928,0,$AJ$6))&lt;OFFSET(D928,1,$AJ$6)),1,IF(AND(MIN(OFFSET(OFFSET(D928,0,$AJ$6),-$AJ$5,0):OFFSET(D928,0,$AJ$6))&gt;OFFSET(D928,1,$AJ$6)),-1,AJ928))</f>
        <v>1</v>
      </c>
      <c r="AK929" s="101">
        <f ca="1">IF(AND(MAX(OFFSET(U928,-$AK$5,0):U928)&lt;U929),1,IF(AND(MIN(OFFSET(U928,-$AK$5,0):U928)&gt;U929),-1,AK928))</f>
        <v>-1</v>
      </c>
      <c r="AL929" s="101">
        <f ca="1">IF(AND(MAX(OFFSET(AI928,-$AL$5,0):AI928)&lt;AI929),1,IF(AND(MIN(OFFSET(AI928,-$AL$5,0):AI928)&gt;AI929),-1,AL928))</f>
        <v>-1</v>
      </c>
      <c r="AM929" s="101">
        <f ca="1">IF(AND(MAX(OFFSET(V928,-$AM$5,0):V928)&lt;V929),1,IF(AND(MIN(OFFSET(V928,-$AM$5,0):V928)&gt;V929),-1,AM928))</f>
        <v>1</v>
      </c>
      <c r="AN929" s="101">
        <f ca="1">IF(AND(MAX(OFFSET(AA928,-$AN$5,0):AA928)&lt;AA929),1,IF(AND(MIN(OFFSET(AA928,-$AN$5,0):AA928)&gt;AA929),-1,AN928))</f>
        <v>-1</v>
      </c>
      <c r="AO929" s="101">
        <f ca="1">IF(AND(MAX(OFFSET(Y928,-$AP$5,0):Y928)&lt;Y929),1,IF(AND(MIN(OFFSET(Y928,-$AP$5,0):Y928)&gt;Y929),-1,AO928))</f>
        <v>1</v>
      </c>
      <c r="AP929" s="101">
        <f ca="1">IF(AND(MAX(OFFSET(Z928,-$AP$5,0):Z928)&lt;Z929),1,IF(AND(MIN(OFFSET(Z928,-$AP$5,0):Z928)&gt;Z929),-1,AP928))</f>
        <v>-1</v>
      </c>
      <c r="AQ929" s="1">
        <v>4450</v>
      </c>
      <c r="AR929" s="1">
        <v>4458</v>
      </c>
      <c r="AS929" s="1">
        <v>4444</v>
      </c>
      <c r="AT929" s="1">
        <v>4455</v>
      </c>
      <c r="AU929" s="1">
        <v>4452</v>
      </c>
      <c r="AV929" s="1">
        <v>4469</v>
      </c>
      <c r="AW929" s="1">
        <v>4441</v>
      </c>
      <c r="AX929" s="1">
        <v>4447</v>
      </c>
      <c r="AY929">
        <f t="shared" si="50"/>
        <v>-12</v>
      </c>
      <c r="AZ929">
        <f t="shared" si="51"/>
        <v>932</v>
      </c>
      <c r="BA929">
        <f t="shared" ca="1" si="57"/>
        <v>-12</v>
      </c>
      <c r="BB929">
        <f t="shared" ca="1" si="52"/>
        <v>864</v>
      </c>
      <c r="BC929">
        <f t="shared" si="53"/>
        <v>2</v>
      </c>
      <c r="BD929">
        <f t="shared" si="54"/>
        <v>-188</v>
      </c>
      <c r="BE929">
        <f t="shared" ca="1" si="55"/>
        <v>2</v>
      </c>
      <c r="BF929">
        <f t="shared" ca="1" si="56"/>
        <v>-10</v>
      </c>
    </row>
    <row r="930" spans="1:58">
      <c r="A930" s="47">
        <v>2012</v>
      </c>
      <c r="B930" s="47">
        <v>2</v>
      </c>
      <c r="C930" s="98">
        <v>41183</v>
      </c>
      <c r="D930">
        <v>13439</v>
      </c>
      <c r="E930">
        <v>1437.7</v>
      </c>
      <c r="F930">
        <v>2788.9</v>
      </c>
      <c r="G930">
        <v>8806</v>
      </c>
      <c r="H930">
        <v>5778.9</v>
      </c>
      <c r="I930">
        <v>7280.1</v>
      </c>
      <c r="J930">
        <v>20867</v>
      </c>
      <c r="K930">
        <v>7290</v>
      </c>
      <c r="L930">
        <v>1776.8</v>
      </c>
      <c r="M930">
        <v>34.726999999999997</v>
      </c>
      <c r="N930">
        <v>1678.2</v>
      </c>
      <c r="O930">
        <v>92.32</v>
      </c>
      <c r="P930">
        <v>758</v>
      </c>
      <c r="Q930">
        <v>1572</v>
      </c>
      <c r="R930">
        <v>13515.11</v>
      </c>
      <c r="S930">
        <v>1444.49</v>
      </c>
      <c r="T930">
        <v>3113.53</v>
      </c>
      <c r="U930">
        <v>16.420000000000002</v>
      </c>
      <c r="V930">
        <v>1.63</v>
      </c>
      <c r="W930">
        <v>0.62</v>
      </c>
      <c r="X930">
        <v>1.2891999999999999</v>
      </c>
      <c r="Y930">
        <v>100.54949999999999</v>
      </c>
      <c r="Z930">
        <v>77.992000000000004</v>
      </c>
      <c r="AA930">
        <v>80.884500000000003</v>
      </c>
      <c r="AB930">
        <v>111.23</v>
      </c>
      <c r="AC930">
        <v>766</v>
      </c>
      <c r="AD930">
        <v>21111</v>
      </c>
      <c r="AE930">
        <v>-50238</v>
      </c>
      <c r="AF930">
        <v>100.37</v>
      </c>
      <c r="AG930">
        <v>144.25</v>
      </c>
      <c r="AH930">
        <v>0.62</v>
      </c>
      <c r="AI930">
        <v>1.625</v>
      </c>
      <c r="AJ930" s="101">
        <f ca="1">IF(AND(MAX(OFFSET(OFFSET(D929,0,$AJ$6),-$AJ$5,0):OFFSET(D929,0,$AJ$6))&lt;OFFSET(D929,1,$AJ$6)),1,IF(AND(MIN(OFFSET(OFFSET(D929,0,$AJ$6),-$AJ$5,0):OFFSET(D929,0,$AJ$6))&gt;OFFSET(D929,1,$AJ$6)),-1,AJ929))</f>
        <v>1</v>
      </c>
      <c r="AK930" s="101">
        <f ca="1">IF(AND(MAX(OFFSET(U929,-$AK$5,0):U929)&lt;U930),1,IF(AND(MIN(OFFSET(U929,-$AK$5,0):U929)&gt;U930),-1,AK929))</f>
        <v>1</v>
      </c>
      <c r="AL930" s="101">
        <f ca="1">IF(AND(MAX(OFFSET(AI929,-$AL$5,0):AI929)&lt;AI930),1,IF(AND(MIN(OFFSET(AI929,-$AL$5,0):AI929)&gt;AI930),-1,AL929))</f>
        <v>-1</v>
      </c>
      <c r="AM930" s="101">
        <f ca="1">IF(AND(MAX(OFFSET(V929,-$AM$5,0):V929)&lt;V930),1,IF(AND(MIN(OFFSET(V929,-$AM$5,0):V929)&gt;V930),-1,AM929))</f>
        <v>1</v>
      </c>
      <c r="AN930" s="101">
        <f ca="1">IF(AND(MAX(OFFSET(AA929,-$AN$5,0):AA929)&lt;AA930),1,IF(AND(MIN(OFFSET(AA929,-$AN$5,0):AA929)&gt;AA930),-1,AN929))</f>
        <v>-1</v>
      </c>
      <c r="AO930" s="101">
        <f ca="1">IF(AND(MAX(OFFSET(Y929,-$AP$5,0):Y929)&lt;Y930),1,IF(AND(MIN(OFFSET(Y929,-$AP$5,0):Y929)&gt;Y930),-1,AO929))</f>
        <v>1</v>
      </c>
      <c r="AP930" s="101">
        <f ca="1">IF(AND(MAX(OFFSET(Z929,-$AP$5,0):Z929)&lt;Z930),1,IF(AND(MIN(OFFSET(Z929,-$AP$5,0):Z929)&gt;Z930),-1,AP929))</f>
        <v>-1</v>
      </c>
      <c r="AQ930" s="1">
        <v>4440</v>
      </c>
      <c r="AR930" s="1">
        <v>4443</v>
      </c>
      <c r="AS930" s="1">
        <v>4432</v>
      </c>
      <c r="AT930" s="1">
        <v>4437</v>
      </c>
      <c r="AU930" s="1">
        <v>4452</v>
      </c>
      <c r="AV930" s="1">
        <v>4507</v>
      </c>
      <c r="AW930" s="1">
        <v>4443</v>
      </c>
      <c r="AX930" s="1">
        <v>4475</v>
      </c>
      <c r="AY930">
        <f t="shared" si="50"/>
        <v>23</v>
      </c>
      <c r="AZ930">
        <f t="shared" si="51"/>
        <v>955</v>
      </c>
      <c r="BA930">
        <f t="shared" ca="1" si="57"/>
        <v>23</v>
      </c>
      <c r="BB930">
        <f t="shared" ca="1" si="52"/>
        <v>887</v>
      </c>
      <c r="BC930">
        <f t="shared" si="53"/>
        <v>12</v>
      </c>
      <c r="BD930">
        <f t="shared" si="54"/>
        <v>-176</v>
      </c>
      <c r="BE930">
        <f t="shared" ca="1" si="55"/>
        <v>12</v>
      </c>
      <c r="BF930">
        <f t="shared" ca="1" si="56"/>
        <v>2</v>
      </c>
    </row>
    <row r="931" spans="1:58">
      <c r="A931" s="47">
        <v>2012</v>
      </c>
      <c r="B931" s="47">
        <v>3</v>
      </c>
      <c r="C931" s="98">
        <v>41184</v>
      </c>
      <c r="D931">
        <v>13414</v>
      </c>
      <c r="E931">
        <v>1441</v>
      </c>
      <c r="F931">
        <v>2796.7</v>
      </c>
      <c r="G931">
        <v>8789</v>
      </c>
      <c r="H931">
        <v>5768.1</v>
      </c>
      <c r="I931">
        <v>7317.2</v>
      </c>
      <c r="J931">
        <v>20867</v>
      </c>
      <c r="K931">
        <v>7290</v>
      </c>
      <c r="L931">
        <v>1775.4</v>
      </c>
      <c r="M931">
        <v>34.634999999999998</v>
      </c>
      <c r="N931">
        <v>1676.4</v>
      </c>
      <c r="O931">
        <v>91.68</v>
      </c>
      <c r="P931">
        <v>754.1</v>
      </c>
      <c r="Q931">
        <v>1538.8</v>
      </c>
      <c r="R931">
        <v>13482.36</v>
      </c>
      <c r="S931">
        <v>1445.75</v>
      </c>
      <c r="T931">
        <v>3120.04</v>
      </c>
      <c r="U931">
        <v>15.91</v>
      </c>
      <c r="V931">
        <v>1.62</v>
      </c>
      <c r="W931">
        <v>0.61</v>
      </c>
      <c r="X931">
        <v>1.2921</v>
      </c>
      <c r="Y931">
        <v>101</v>
      </c>
      <c r="Z931">
        <v>78.171000000000006</v>
      </c>
      <c r="AA931">
        <v>80.228499999999997</v>
      </c>
      <c r="AB931">
        <v>110.65</v>
      </c>
      <c r="AC931">
        <v>777</v>
      </c>
      <c r="AD931">
        <v>21111</v>
      </c>
      <c r="AE931">
        <v>-50238</v>
      </c>
      <c r="AF931">
        <v>100.39</v>
      </c>
      <c r="AG931">
        <v>144.25</v>
      </c>
      <c r="AH931">
        <v>0.61399999999999999</v>
      </c>
      <c r="AI931">
        <v>1.615</v>
      </c>
      <c r="AJ931" s="101">
        <f ca="1">IF(AND(MAX(OFFSET(OFFSET(D930,0,$AJ$6),-$AJ$5,0):OFFSET(D930,0,$AJ$6))&lt;OFFSET(D930,1,$AJ$6)),1,IF(AND(MIN(OFFSET(OFFSET(D930,0,$AJ$6),-$AJ$5,0):OFFSET(D930,0,$AJ$6))&gt;OFFSET(D930,1,$AJ$6)),-1,AJ930))</f>
        <v>1</v>
      </c>
      <c r="AK931" s="101">
        <f ca="1">IF(AND(MAX(OFFSET(U930,-$AK$5,0):U930)&lt;U931),1,IF(AND(MIN(OFFSET(U930,-$AK$5,0):U930)&gt;U931),-1,AK930))</f>
        <v>1</v>
      </c>
      <c r="AL931" s="101">
        <f ca="1">IF(AND(MAX(OFFSET(AI930,-$AL$5,0):AI930)&lt;AI931),1,IF(AND(MIN(OFFSET(AI930,-$AL$5,0):AI930)&gt;AI931),-1,AL930))</f>
        <v>-1</v>
      </c>
      <c r="AM931" s="101">
        <f ca="1">IF(AND(MAX(OFFSET(V930,-$AM$5,0):V930)&lt;V931),1,IF(AND(MIN(OFFSET(V930,-$AM$5,0):V930)&gt;V931),-1,AM930))</f>
        <v>1</v>
      </c>
      <c r="AN931" s="101">
        <f ca="1">IF(AND(MAX(OFFSET(AA930,-$AN$5,0):AA930)&lt;AA931),1,IF(AND(MIN(OFFSET(AA930,-$AN$5,0):AA930)&gt;AA931),-1,AN930))</f>
        <v>-1</v>
      </c>
      <c r="AO931" s="101">
        <f ca="1">IF(AND(MAX(OFFSET(Y930,-$AP$5,0):Y930)&lt;Y931),1,IF(AND(MIN(OFFSET(Y930,-$AP$5,0):Y930)&gt;Y931),-1,AO930))</f>
        <v>1</v>
      </c>
      <c r="AP931" s="101">
        <f ca="1">IF(AND(MAX(OFFSET(Z930,-$AP$5,0):Z930)&lt;Z931),1,IF(AND(MIN(OFFSET(Z930,-$AP$5,0):Z930)&gt;Z931),-1,AP930))</f>
        <v>-1</v>
      </c>
      <c r="AQ931" s="1">
        <v>4475</v>
      </c>
      <c r="AR931" s="1">
        <v>4483</v>
      </c>
      <c r="AS931" s="1">
        <v>4472</v>
      </c>
      <c r="AT931" s="1">
        <v>4476</v>
      </c>
      <c r="AU931" s="1">
        <v>4473</v>
      </c>
      <c r="AV931" s="1">
        <v>4496</v>
      </c>
      <c r="AW931" s="1">
        <v>4456</v>
      </c>
      <c r="AX931" s="1">
        <v>4467</v>
      </c>
      <c r="AY931">
        <f t="shared" si="50"/>
        <v>-2</v>
      </c>
      <c r="AZ931">
        <f t="shared" si="51"/>
        <v>953</v>
      </c>
      <c r="BA931">
        <f t="shared" ca="1" si="57"/>
        <v>-2</v>
      </c>
      <c r="BB931">
        <f t="shared" ca="1" si="52"/>
        <v>885</v>
      </c>
      <c r="BC931">
        <f t="shared" si="53"/>
        <v>-2</v>
      </c>
      <c r="BD931">
        <f t="shared" si="54"/>
        <v>-178</v>
      </c>
      <c r="BE931">
        <f t="shared" ca="1" si="55"/>
        <v>-2</v>
      </c>
      <c r="BF931">
        <f t="shared" ca="1" si="56"/>
        <v>0</v>
      </c>
    </row>
    <row r="932" spans="1:58">
      <c r="A932" s="47">
        <v>2012</v>
      </c>
      <c r="B932" s="47">
        <v>4</v>
      </c>
      <c r="C932" s="98">
        <v>41185</v>
      </c>
      <c r="D932">
        <v>13423</v>
      </c>
      <c r="E932">
        <v>1444.5</v>
      </c>
      <c r="F932">
        <v>2809.7</v>
      </c>
      <c r="G932">
        <v>8797</v>
      </c>
      <c r="H932">
        <v>5786.3</v>
      </c>
      <c r="I932">
        <v>7321.9</v>
      </c>
      <c r="J932">
        <v>20877</v>
      </c>
      <c r="K932">
        <v>7290</v>
      </c>
      <c r="L932">
        <v>1778</v>
      </c>
      <c r="M932">
        <v>34.582000000000001</v>
      </c>
      <c r="N932">
        <v>1687.1</v>
      </c>
      <c r="O932">
        <v>87.98</v>
      </c>
      <c r="P932">
        <v>760.4</v>
      </c>
      <c r="Q932">
        <v>1538.2</v>
      </c>
      <c r="R932">
        <v>13494.61</v>
      </c>
      <c r="S932">
        <v>1450.99</v>
      </c>
      <c r="T932">
        <v>3135.23</v>
      </c>
      <c r="U932">
        <v>15.35</v>
      </c>
      <c r="V932">
        <v>1.62</v>
      </c>
      <c r="W932">
        <v>0.6</v>
      </c>
      <c r="X932">
        <v>1.2899</v>
      </c>
      <c r="Y932">
        <v>101.30500000000001</v>
      </c>
      <c r="Z932">
        <v>78.515000000000001</v>
      </c>
      <c r="AA932">
        <v>80.143500000000003</v>
      </c>
      <c r="AB932">
        <v>107.28</v>
      </c>
      <c r="AC932">
        <v>778</v>
      </c>
      <c r="AD932">
        <v>21111</v>
      </c>
      <c r="AE932">
        <v>-50238</v>
      </c>
      <c r="AF932">
        <v>100.35</v>
      </c>
      <c r="AG932">
        <v>144.21</v>
      </c>
      <c r="AH932">
        <v>0.60399999999999998</v>
      </c>
      <c r="AI932">
        <v>1.623</v>
      </c>
      <c r="AJ932" s="101">
        <f ca="1">IF(AND(MAX(OFFSET(OFFSET(D931,0,$AJ$6),-$AJ$5,0):OFFSET(D931,0,$AJ$6))&lt;OFFSET(D931,1,$AJ$6)),1,IF(AND(MIN(OFFSET(OFFSET(D931,0,$AJ$6),-$AJ$5,0):OFFSET(D931,0,$AJ$6))&gt;OFFSET(D931,1,$AJ$6)),-1,AJ931))</f>
        <v>1</v>
      </c>
      <c r="AK932" s="101">
        <f ca="1">IF(AND(MAX(OFFSET(U931,-$AK$5,0):U931)&lt;U932),1,IF(AND(MIN(OFFSET(U931,-$AK$5,0):U931)&gt;U932),-1,AK931))</f>
        <v>-1</v>
      </c>
      <c r="AL932" s="101">
        <f ca="1">IF(AND(MAX(OFFSET(AI931,-$AL$5,0):AI931)&lt;AI932),1,IF(AND(MIN(OFFSET(AI931,-$AL$5,0):AI931)&gt;AI932),-1,AL931))</f>
        <v>-1</v>
      </c>
      <c r="AM932" s="101">
        <f ca="1">IF(AND(MAX(OFFSET(V931,-$AM$5,0):V931)&lt;V932),1,IF(AND(MIN(OFFSET(V931,-$AM$5,0):V931)&gt;V932),-1,AM931))</f>
        <v>1</v>
      </c>
      <c r="AN932" s="101">
        <f ca="1">IF(AND(MAX(OFFSET(AA931,-$AN$5,0):AA931)&lt;AA932),1,IF(AND(MIN(OFFSET(AA931,-$AN$5,0):AA931)&gt;AA932),-1,AN931))</f>
        <v>-1</v>
      </c>
      <c r="AO932" s="101">
        <f ca="1">IF(AND(MAX(OFFSET(Y931,-$AP$5,0):Y931)&lt;Y932),1,IF(AND(MIN(OFFSET(Y931,-$AP$5,0):Y931)&gt;Y932),-1,AO931))</f>
        <v>1</v>
      </c>
      <c r="AP932" s="101">
        <f ca="1">IF(AND(MAX(OFFSET(Z931,-$AP$5,0):Z931)&lt;Z932),1,IF(AND(MIN(OFFSET(Z931,-$AP$5,0):Z931)&gt;Z932),-1,AP931))</f>
        <v>-1</v>
      </c>
      <c r="AQ932" s="1">
        <v>4471</v>
      </c>
      <c r="AR932" s="1">
        <v>4480</v>
      </c>
      <c r="AS932" s="1">
        <v>4465</v>
      </c>
      <c r="AT932" s="1">
        <v>4474</v>
      </c>
      <c r="AU932" s="1">
        <v>4475</v>
      </c>
      <c r="AV932" s="1">
        <v>4507</v>
      </c>
      <c r="AW932" s="1">
        <v>4475</v>
      </c>
      <c r="AX932" s="1">
        <v>4498</v>
      </c>
      <c r="AY932">
        <f t="shared" si="50"/>
        <v>27</v>
      </c>
      <c r="AZ932">
        <f t="shared" si="51"/>
        <v>980</v>
      </c>
      <c r="BA932">
        <f t="shared" ca="1" si="57"/>
        <v>27</v>
      </c>
      <c r="BB932">
        <f t="shared" ca="1" si="52"/>
        <v>912</v>
      </c>
      <c r="BC932">
        <f t="shared" si="53"/>
        <v>4</v>
      </c>
      <c r="BD932">
        <f t="shared" si="54"/>
        <v>-174</v>
      </c>
      <c r="BE932">
        <f t="shared" ca="1" si="55"/>
        <v>4</v>
      </c>
      <c r="BF932">
        <f t="shared" ca="1" si="56"/>
        <v>4</v>
      </c>
    </row>
    <row r="933" spans="1:58">
      <c r="A933" s="47">
        <v>2012</v>
      </c>
      <c r="B933" s="47">
        <v>5</v>
      </c>
      <c r="C933" s="98">
        <v>41186</v>
      </c>
      <c r="D933">
        <v>13505</v>
      </c>
      <c r="E933">
        <v>1456</v>
      </c>
      <c r="F933">
        <v>2822.3</v>
      </c>
      <c r="G933">
        <v>8837</v>
      </c>
      <c r="H933">
        <v>5812.2</v>
      </c>
      <c r="I933">
        <v>7330.4</v>
      </c>
      <c r="J933">
        <v>20872</v>
      </c>
      <c r="K933">
        <v>7290</v>
      </c>
      <c r="L933">
        <v>1790.4</v>
      </c>
      <c r="M933">
        <v>34.994</v>
      </c>
      <c r="N933">
        <v>1718.6</v>
      </c>
      <c r="O933">
        <v>91.58</v>
      </c>
      <c r="P933">
        <v>762.3</v>
      </c>
      <c r="Q933">
        <v>1556</v>
      </c>
      <c r="R933">
        <v>13575.36</v>
      </c>
      <c r="S933">
        <v>1461.4</v>
      </c>
      <c r="T933">
        <v>3149.46</v>
      </c>
      <c r="U933">
        <v>15.03</v>
      </c>
      <c r="V933">
        <v>1.67</v>
      </c>
      <c r="W933">
        <v>0.62</v>
      </c>
      <c r="X933">
        <v>1.3015000000000001</v>
      </c>
      <c r="Y933">
        <v>102.1125</v>
      </c>
      <c r="Z933">
        <v>78.457999999999998</v>
      </c>
      <c r="AA933">
        <v>80.387</v>
      </c>
      <c r="AB933">
        <v>111.57</v>
      </c>
      <c r="AC933">
        <v>798</v>
      </c>
      <c r="AD933">
        <v>21111</v>
      </c>
      <c r="AE933">
        <v>-50238</v>
      </c>
      <c r="AF933">
        <v>100.3</v>
      </c>
      <c r="AG933">
        <v>144.16</v>
      </c>
      <c r="AH933">
        <v>0.623</v>
      </c>
      <c r="AI933">
        <v>1.665</v>
      </c>
      <c r="AJ933" s="101">
        <f ca="1">IF(AND(MAX(OFFSET(OFFSET(D932,0,$AJ$6),-$AJ$5,0):OFFSET(D932,0,$AJ$6))&lt;OFFSET(D932,1,$AJ$6)),1,IF(AND(MIN(OFFSET(OFFSET(D932,0,$AJ$6),-$AJ$5,0):OFFSET(D932,0,$AJ$6))&gt;OFFSET(D932,1,$AJ$6)),-1,AJ932))</f>
        <v>1</v>
      </c>
      <c r="AK933" s="101">
        <f ca="1">IF(AND(MAX(OFFSET(U932,-$AK$5,0):U932)&lt;U933),1,IF(AND(MIN(OFFSET(U932,-$AK$5,0):U932)&gt;U933),-1,AK932))</f>
        <v>-1</v>
      </c>
      <c r="AL933" s="101">
        <f ca="1">IF(AND(MAX(OFFSET(AI932,-$AL$5,0):AI932)&lt;AI933),1,IF(AND(MIN(OFFSET(AI932,-$AL$5,0):AI932)&gt;AI933),-1,AL932))</f>
        <v>-1</v>
      </c>
      <c r="AM933" s="101">
        <f ca="1">IF(AND(MAX(OFFSET(V932,-$AM$5,0):V932)&lt;V933),1,IF(AND(MIN(OFFSET(V932,-$AM$5,0):V932)&gt;V933),-1,AM932))</f>
        <v>1</v>
      </c>
      <c r="AN933" s="101">
        <f ca="1">IF(AND(MAX(OFFSET(AA932,-$AN$5,0):AA932)&lt;AA933),1,IF(AND(MIN(OFFSET(AA932,-$AN$5,0):AA932)&gt;AA933),-1,AN932))</f>
        <v>-1</v>
      </c>
      <c r="AO933" s="101">
        <f ca="1">IF(AND(MAX(OFFSET(Y932,-$AP$5,0):Y932)&lt;Y933),1,IF(AND(MIN(OFFSET(Y932,-$AP$5,0):Y932)&gt;Y933),-1,AO932))</f>
        <v>1</v>
      </c>
      <c r="AP933" s="101">
        <f ca="1">IF(AND(MAX(OFFSET(Z932,-$AP$5,0):Z932)&lt;Z933),1,IF(AND(MIN(OFFSET(Z932,-$AP$5,0):Z932)&gt;Z933),-1,AP932))</f>
        <v>-1</v>
      </c>
      <c r="AQ933" s="1">
        <v>4502</v>
      </c>
      <c r="AR933" s="1">
        <v>4522</v>
      </c>
      <c r="AS933" s="1">
        <v>4498</v>
      </c>
      <c r="AT933" s="1">
        <v>4515</v>
      </c>
      <c r="AU933" s="1">
        <v>4530</v>
      </c>
      <c r="AV933" s="1">
        <v>4550</v>
      </c>
      <c r="AW933" s="1">
        <v>4515</v>
      </c>
      <c r="AX933" s="1">
        <v>4533</v>
      </c>
      <c r="AY933">
        <f t="shared" si="50"/>
        <v>10</v>
      </c>
      <c r="AZ933">
        <f t="shared" si="51"/>
        <v>990</v>
      </c>
      <c r="BA933">
        <f t="shared" ca="1" si="57"/>
        <v>10</v>
      </c>
      <c r="BB933">
        <f t="shared" ca="1" si="52"/>
        <v>922</v>
      </c>
      <c r="BC933">
        <f t="shared" si="53"/>
        <v>28</v>
      </c>
      <c r="BD933">
        <f t="shared" si="54"/>
        <v>-146</v>
      </c>
      <c r="BE933">
        <f t="shared" ca="1" si="55"/>
        <v>28</v>
      </c>
      <c r="BF933">
        <f t="shared" ca="1" si="56"/>
        <v>32</v>
      </c>
    </row>
    <row r="934" spans="1:58">
      <c r="A934" s="47">
        <v>2012</v>
      </c>
      <c r="B934" s="47">
        <v>6</v>
      </c>
      <c r="C934" s="98">
        <v>41187</v>
      </c>
      <c r="D934">
        <v>13536</v>
      </c>
      <c r="E934">
        <v>1455</v>
      </c>
      <c r="F934">
        <v>2805.8</v>
      </c>
      <c r="G934">
        <v>8882</v>
      </c>
      <c r="H934">
        <v>5828.2</v>
      </c>
      <c r="I934">
        <v>7366.1</v>
      </c>
      <c r="J934">
        <v>20968</v>
      </c>
      <c r="K934">
        <v>7290</v>
      </c>
      <c r="L934">
        <v>1781.4</v>
      </c>
      <c r="M934">
        <v>34.56</v>
      </c>
      <c r="N934">
        <v>1702.5</v>
      </c>
      <c r="O934">
        <v>89.85</v>
      </c>
      <c r="P934">
        <v>750</v>
      </c>
      <c r="Q934">
        <v>1556.5</v>
      </c>
      <c r="R934">
        <v>13610.15</v>
      </c>
      <c r="S934">
        <v>1460.93</v>
      </c>
      <c r="T934">
        <v>3136.19</v>
      </c>
      <c r="U934">
        <v>14.54</v>
      </c>
      <c r="V934">
        <v>1.73</v>
      </c>
      <c r="W934">
        <v>0.67</v>
      </c>
      <c r="X934">
        <v>1.3028</v>
      </c>
      <c r="Y934">
        <v>102.45950000000001</v>
      </c>
      <c r="Z934">
        <v>78.641499999999994</v>
      </c>
      <c r="AA934">
        <v>80.011499999999998</v>
      </c>
      <c r="AB934">
        <v>111.02</v>
      </c>
      <c r="AC934">
        <v>845</v>
      </c>
      <c r="AD934">
        <v>29335</v>
      </c>
      <c r="AE934">
        <v>-50265</v>
      </c>
      <c r="AF934">
        <v>100.27</v>
      </c>
      <c r="AG934">
        <v>144.01</v>
      </c>
      <c r="AH934">
        <v>0.67600000000000005</v>
      </c>
      <c r="AI934">
        <v>1.746</v>
      </c>
      <c r="AJ934" s="101">
        <f ca="1">IF(AND(MAX(OFFSET(OFFSET(D933,0,$AJ$6),-$AJ$5,0):OFFSET(D933,0,$AJ$6))&lt;OFFSET(D933,1,$AJ$6)),1,IF(AND(MIN(OFFSET(OFFSET(D933,0,$AJ$6),-$AJ$5,0):OFFSET(D933,0,$AJ$6))&gt;OFFSET(D933,1,$AJ$6)),-1,AJ933))</f>
        <v>1</v>
      </c>
      <c r="AK934" s="101">
        <f ca="1">IF(AND(MAX(OFFSET(U933,-$AK$5,0):U933)&lt;U934),1,IF(AND(MIN(OFFSET(U933,-$AK$5,0):U933)&gt;U934),-1,AK933))</f>
        <v>-1</v>
      </c>
      <c r="AL934" s="101">
        <f ca="1">IF(AND(MAX(OFFSET(AI933,-$AL$5,0):AI933)&lt;AI934),1,IF(AND(MIN(OFFSET(AI933,-$AL$5,0):AI933)&gt;AI934),-1,AL933))</f>
        <v>-1</v>
      </c>
      <c r="AM934" s="101">
        <f ca="1">IF(AND(MAX(OFFSET(V933,-$AM$5,0):V933)&lt;V934),1,IF(AND(MIN(OFFSET(V933,-$AM$5,0):V933)&gt;V934),-1,AM933))</f>
        <v>1</v>
      </c>
      <c r="AN934" s="101">
        <f ca="1">IF(AND(MAX(OFFSET(AA933,-$AN$5,0):AA933)&lt;AA934),1,IF(AND(MIN(OFFSET(AA933,-$AN$5,0):AA933)&gt;AA934),-1,AN933))</f>
        <v>-1</v>
      </c>
      <c r="AO934" s="101">
        <f ca="1">IF(AND(MAX(OFFSET(Y933,-$AP$5,0):Y933)&lt;Y934),1,IF(AND(MIN(OFFSET(Y933,-$AP$5,0):Y933)&gt;Y934),-1,AO933))</f>
        <v>1</v>
      </c>
      <c r="AP934" s="101">
        <f ca="1">IF(AND(MAX(OFFSET(Z933,-$AP$5,0):Z933)&lt;Z934),1,IF(AND(MIN(OFFSET(Z933,-$AP$5,0):Z933)&gt;Z934),-1,AP933))</f>
        <v>1</v>
      </c>
      <c r="AQ934" s="1">
        <v>4540</v>
      </c>
      <c r="AR934" s="1">
        <v>4549</v>
      </c>
      <c r="AS934" s="1">
        <v>4528</v>
      </c>
      <c r="AT934" s="1">
        <v>4531</v>
      </c>
      <c r="AU934" s="1">
        <v>4530</v>
      </c>
      <c r="AV934" s="1">
        <v>4543</v>
      </c>
      <c r="AW934" s="1">
        <v>4502</v>
      </c>
      <c r="AX934" s="1">
        <v>4507</v>
      </c>
      <c r="AY934">
        <f t="shared" si="50"/>
        <v>-43</v>
      </c>
      <c r="AZ934">
        <f t="shared" si="51"/>
        <v>947</v>
      </c>
      <c r="BA934">
        <f t="shared" ca="1" si="57"/>
        <v>-43</v>
      </c>
      <c r="BB934">
        <f t="shared" ca="1" si="52"/>
        <v>879</v>
      </c>
      <c r="BC934">
        <f t="shared" si="53"/>
        <v>-10</v>
      </c>
      <c r="BD934">
        <f t="shared" si="54"/>
        <v>-156</v>
      </c>
      <c r="BE934">
        <f t="shared" ca="1" si="55"/>
        <v>-10</v>
      </c>
      <c r="BF934">
        <f t="shared" ca="1" si="56"/>
        <v>22</v>
      </c>
    </row>
    <row r="935" spans="1:58">
      <c r="A935" s="47">
        <v>2012</v>
      </c>
      <c r="B935" s="47">
        <v>3</v>
      </c>
      <c r="C935" s="98">
        <v>41191</v>
      </c>
      <c r="D935">
        <v>13414</v>
      </c>
      <c r="E935">
        <v>1436.3</v>
      </c>
      <c r="F935">
        <v>2736.7</v>
      </c>
      <c r="G935">
        <v>8682</v>
      </c>
      <c r="H935">
        <v>5778</v>
      </c>
      <c r="I935">
        <v>7222.1</v>
      </c>
      <c r="J935">
        <v>20940</v>
      </c>
      <c r="K935">
        <v>7329</v>
      </c>
      <c r="L935">
        <v>1764</v>
      </c>
      <c r="M935">
        <v>33.878</v>
      </c>
      <c r="N935">
        <v>1688.5</v>
      </c>
      <c r="O935">
        <v>92.25</v>
      </c>
      <c r="P935">
        <v>741.8</v>
      </c>
      <c r="Q935">
        <v>1552.3</v>
      </c>
      <c r="R935">
        <v>13473.53</v>
      </c>
      <c r="S935">
        <v>1441.48</v>
      </c>
      <c r="T935">
        <v>3065.02</v>
      </c>
      <c r="U935">
        <v>16.32</v>
      </c>
      <c r="V935">
        <v>1.72</v>
      </c>
      <c r="W935">
        <v>0.66</v>
      </c>
      <c r="X935">
        <v>1.2878000000000001</v>
      </c>
      <c r="Y935">
        <v>100.77549999999999</v>
      </c>
      <c r="Z935">
        <v>78.254499999999993</v>
      </c>
      <c r="AA935">
        <v>79.870500000000007</v>
      </c>
      <c r="AB935">
        <v>113.23</v>
      </c>
      <c r="AC935">
        <v>883</v>
      </c>
      <c r="AD935">
        <v>29335</v>
      </c>
      <c r="AE935">
        <v>-50265</v>
      </c>
      <c r="AF935">
        <v>100.3</v>
      </c>
      <c r="AG935">
        <v>144.16999999999999</v>
      </c>
      <c r="AH935">
        <v>0.66300000000000003</v>
      </c>
      <c r="AI935">
        <v>1.72</v>
      </c>
      <c r="AJ935" s="101">
        <f ca="1">IF(AND(MAX(OFFSET(OFFSET(D934,0,$AJ$6),-$AJ$5,0):OFFSET(D934,0,$AJ$6))&lt;OFFSET(D934,1,$AJ$6)),1,IF(AND(MIN(OFFSET(OFFSET(D934,0,$AJ$6),-$AJ$5,0):OFFSET(D934,0,$AJ$6))&gt;OFFSET(D934,1,$AJ$6)),-1,AJ934))</f>
        <v>1</v>
      </c>
      <c r="AK935" s="101">
        <f ca="1">IF(AND(MAX(OFFSET(U934,-$AK$5,0):U934)&lt;U935),1,IF(AND(MIN(OFFSET(U934,-$AK$5,0):U934)&gt;U935),-1,AK934))</f>
        <v>1</v>
      </c>
      <c r="AL935" s="101">
        <f ca="1">IF(AND(MAX(OFFSET(AI934,-$AL$5,0):AI934)&lt;AI935),1,IF(AND(MIN(OFFSET(AI934,-$AL$5,0):AI934)&gt;AI935),-1,AL934))</f>
        <v>-1</v>
      </c>
      <c r="AM935" s="101">
        <f ca="1">IF(AND(MAX(OFFSET(V934,-$AM$5,0):V934)&lt;V935),1,IF(AND(MIN(OFFSET(V934,-$AM$5,0):V934)&gt;V935),-1,AM934))</f>
        <v>1</v>
      </c>
      <c r="AN935" s="101">
        <f ca="1">IF(AND(MAX(OFFSET(AA934,-$AN$5,0):AA934)&lt;AA935),1,IF(AND(MIN(OFFSET(AA934,-$AN$5,0):AA934)&gt;AA935),-1,AN934))</f>
        <v>-1</v>
      </c>
      <c r="AO935" s="101">
        <f ca="1">IF(AND(MAX(OFFSET(Y934,-$AP$5,0):Y934)&lt;Y935),1,IF(AND(MIN(OFFSET(Y934,-$AP$5,0):Y934)&gt;Y935),-1,AO934))</f>
        <v>1</v>
      </c>
      <c r="AP935" s="101">
        <f ca="1">IF(AND(MAX(OFFSET(Z934,-$AP$5,0):Z934)&lt;Z935),1,IF(AND(MIN(OFFSET(Z934,-$AP$5,0):Z934)&gt;Z935),-1,AP934))</f>
        <v>1</v>
      </c>
      <c r="AQ935" s="1">
        <v>4487</v>
      </c>
      <c r="AR935" s="1">
        <v>4499</v>
      </c>
      <c r="AS935" s="1">
        <v>4485</v>
      </c>
      <c r="AT935" s="1">
        <v>4488</v>
      </c>
      <c r="AU935" s="1">
        <v>4475</v>
      </c>
      <c r="AV935" s="1">
        <v>4485</v>
      </c>
      <c r="AW935" s="1">
        <v>4440</v>
      </c>
      <c r="AX935" s="1">
        <v>4454</v>
      </c>
      <c r="AY935">
        <f t="shared" si="50"/>
        <v>-30</v>
      </c>
      <c r="AZ935">
        <f t="shared" si="51"/>
        <v>917</v>
      </c>
      <c r="BA935">
        <f t="shared" ca="1" si="57"/>
        <v>-30</v>
      </c>
      <c r="BB935">
        <f t="shared" ca="1" si="52"/>
        <v>849</v>
      </c>
      <c r="BC935">
        <f t="shared" si="53"/>
        <v>-12</v>
      </c>
      <c r="BD935">
        <f t="shared" si="54"/>
        <v>-168</v>
      </c>
      <c r="BE935">
        <f t="shared" ca="1" si="55"/>
        <v>-12</v>
      </c>
      <c r="BF935">
        <f t="shared" ca="1" si="56"/>
        <v>10</v>
      </c>
    </row>
    <row r="936" spans="1:58">
      <c r="A936" s="47">
        <v>2012</v>
      </c>
      <c r="B936" s="47">
        <v>4</v>
      </c>
      <c r="C936" s="98">
        <v>41192</v>
      </c>
      <c r="D936">
        <v>13275</v>
      </c>
      <c r="E936">
        <v>1426.5</v>
      </c>
      <c r="F936">
        <v>2723.3</v>
      </c>
      <c r="G936">
        <v>8571</v>
      </c>
      <c r="H936">
        <v>5743.9</v>
      </c>
      <c r="I936">
        <v>7197.4</v>
      </c>
      <c r="J936">
        <v>20912</v>
      </c>
      <c r="K936">
        <v>7325</v>
      </c>
      <c r="L936">
        <v>1763</v>
      </c>
      <c r="M936">
        <v>34.012999999999998</v>
      </c>
      <c r="N936">
        <v>1673.5</v>
      </c>
      <c r="O936">
        <v>91.33</v>
      </c>
      <c r="P936">
        <v>736.3</v>
      </c>
      <c r="Q936">
        <v>1528.1</v>
      </c>
      <c r="R936">
        <v>13344.97</v>
      </c>
      <c r="S936">
        <v>1432.56</v>
      </c>
      <c r="T936">
        <v>3051.78</v>
      </c>
      <c r="U936">
        <v>16.36</v>
      </c>
      <c r="V936">
        <v>1.69</v>
      </c>
      <c r="W936">
        <v>0.66</v>
      </c>
      <c r="X936">
        <v>1.29</v>
      </c>
      <c r="Y936">
        <v>100.83450000000001</v>
      </c>
      <c r="Z936">
        <v>78.173000000000002</v>
      </c>
      <c r="AA936">
        <v>80.025000000000006</v>
      </c>
      <c r="AB936">
        <v>113.26</v>
      </c>
      <c r="AC936">
        <v>875</v>
      </c>
      <c r="AD936">
        <v>29335</v>
      </c>
      <c r="AE936">
        <v>-50265</v>
      </c>
      <c r="AF936">
        <v>100.3</v>
      </c>
      <c r="AG936">
        <v>144.16</v>
      </c>
      <c r="AH936">
        <v>0.66</v>
      </c>
      <c r="AI936">
        <v>1.6910000000000001</v>
      </c>
      <c r="AJ936" s="101">
        <f ca="1">IF(AND(MAX(OFFSET(OFFSET(D935,0,$AJ$6),-$AJ$5,0):OFFSET(D935,0,$AJ$6))&lt;OFFSET(D935,1,$AJ$6)),1,IF(AND(MIN(OFFSET(OFFSET(D935,0,$AJ$6),-$AJ$5,0):OFFSET(D935,0,$AJ$6))&gt;OFFSET(D935,1,$AJ$6)),-1,AJ935))</f>
        <v>1</v>
      </c>
      <c r="AK936" s="101">
        <f ca="1">IF(AND(MAX(OFFSET(U935,-$AK$5,0):U935)&lt;U936),1,IF(AND(MIN(OFFSET(U935,-$AK$5,0):U935)&gt;U936),-1,AK935))</f>
        <v>1</v>
      </c>
      <c r="AL936" s="101">
        <f ca="1">IF(AND(MAX(OFFSET(AI935,-$AL$5,0):AI935)&lt;AI936),1,IF(AND(MIN(OFFSET(AI935,-$AL$5,0):AI935)&gt;AI936),-1,AL935))</f>
        <v>-1</v>
      </c>
      <c r="AM936" s="101">
        <f ca="1">IF(AND(MAX(OFFSET(V935,-$AM$5,0):V935)&lt;V936),1,IF(AND(MIN(OFFSET(V935,-$AM$5,0):V935)&gt;V936),-1,AM935))</f>
        <v>1</v>
      </c>
      <c r="AN936" s="101">
        <f ca="1">IF(AND(MAX(OFFSET(AA935,-$AN$5,0):AA935)&lt;AA936),1,IF(AND(MIN(OFFSET(AA935,-$AN$5,0):AA935)&gt;AA936),-1,AN935))</f>
        <v>-1</v>
      </c>
      <c r="AO936" s="101">
        <f ca="1">IF(AND(MAX(OFFSET(Y935,-$AP$5,0):Y935)&lt;Y936),1,IF(AND(MIN(OFFSET(Y935,-$AP$5,0):Y935)&gt;Y936),-1,AO935))</f>
        <v>1</v>
      </c>
      <c r="AP936" s="101">
        <f ca="1">IF(AND(MAX(OFFSET(Z935,-$AP$5,0):Z935)&lt;Z936),1,IF(AND(MIN(OFFSET(Z935,-$AP$5,0):Z935)&gt;Z936),-1,AP935))</f>
        <v>1</v>
      </c>
      <c r="AQ936" s="1">
        <v>4445</v>
      </c>
      <c r="AR936" s="1">
        <v>4453</v>
      </c>
      <c r="AS936" s="1">
        <v>4438</v>
      </c>
      <c r="AT936" s="1">
        <v>4439</v>
      </c>
      <c r="AU936" s="1">
        <v>4451</v>
      </c>
      <c r="AV936" s="1">
        <v>4465</v>
      </c>
      <c r="AW936" s="1">
        <v>4436</v>
      </c>
      <c r="AX936" s="1">
        <v>4445</v>
      </c>
      <c r="AY936">
        <f t="shared" si="50"/>
        <v>-18</v>
      </c>
      <c r="AZ936">
        <f t="shared" si="51"/>
        <v>899</v>
      </c>
      <c r="BA936">
        <f t="shared" ca="1" si="57"/>
        <v>-18</v>
      </c>
      <c r="BB936">
        <f t="shared" ca="1" si="52"/>
        <v>831</v>
      </c>
      <c r="BC936">
        <f t="shared" si="53"/>
        <v>6</v>
      </c>
      <c r="BD936">
        <f t="shared" si="54"/>
        <v>-162</v>
      </c>
      <c r="BE936">
        <f t="shared" ca="1" si="55"/>
        <v>6</v>
      </c>
      <c r="BF936">
        <f t="shared" ca="1" si="56"/>
        <v>16</v>
      </c>
    </row>
    <row r="937" spans="1:58">
      <c r="A937" s="47">
        <v>2012</v>
      </c>
      <c r="B937" s="47">
        <v>5</v>
      </c>
      <c r="C937" s="98">
        <v>41193</v>
      </c>
      <c r="D937">
        <v>13258</v>
      </c>
      <c r="E937">
        <v>1428</v>
      </c>
      <c r="F937">
        <v>2713.1</v>
      </c>
      <c r="G937">
        <v>8574</v>
      </c>
      <c r="H937">
        <v>5783.5</v>
      </c>
      <c r="I937">
        <v>7256.1</v>
      </c>
      <c r="J937">
        <v>20958</v>
      </c>
      <c r="K937">
        <v>7327</v>
      </c>
      <c r="L937">
        <v>1767.2</v>
      </c>
      <c r="M937">
        <v>33.987000000000002</v>
      </c>
      <c r="N937">
        <v>1677.7</v>
      </c>
      <c r="O937">
        <v>92.43</v>
      </c>
      <c r="P937">
        <v>774.5</v>
      </c>
      <c r="Q937">
        <v>1553.2</v>
      </c>
      <c r="R937">
        <v>13326.39</v>
      </c>
      <c r="S937">
        <v>1432.84</v>
      </c>
      <c r="T937">
        <v>3049.38</v>
      </c>
      <c r="U937">
        <v>15.54</v>
      </c>
      <c r="V937">
        <v>1.68</v>
      </c>
      <c r="W937">
        <v>0.66</v>
      </c>
      <c r="X937">
        <v>1.2927</v>
      </c>
      <c r="Y937">
        <v>101.248</v>
      </c>
      <c r="Z937">
        <v>78.325999999999993</v>
      </c>
      <c r="AA937">
        <v>80.385000000000005</v>
      </c>
      <c r="AB937">
        <v>114.91</v>
      </c>
      <c r="AC937">
        <v>875</v>
      </c>
      <c r="AD937">
        <v>29335</v>
      </c>
      <c r="AE937">
        <v>-50265</v>
      </c>
      <c r="AF937">
        <v>100.44</v>
      </c>
      <c r="AG937">
        <v>144.33000000000001</v>
      </c>
      <c r="AH937">
        <v>0.66300000000000003</v>
      </c>
      <c r="AI937">
        <v>1.675</v>
      </c>
      <c r="AJ937" s="101">
        <f ca="1">IF(AND(MAX(OFFSET(OFFSET(D936,0,$AJ$6),-$AJ$5,0):OFFSET(D936,0,$AJ$6))&lt;OFFSET(D936,1,$AJ$6)),1,IF(AND(MIN(OFFSET(OFFSET(D936,0,$AJ$6),-$AJ$5,0):OFFSET(D936,0,$AJ$6))&gt;OFFSET(D936,1,$AJ$6)),-1,AJ936))</f>
        <v>1</v>
      </c>
      <c r="AK937" s="101">
        <f ca="1">IF(AND(MAX(OFFSET(U936,-$AK$5,0):U936)&lt;U937),1,IF(AND(MIN(OFFSET(U936,-$AK$5,0):U936)&gt;U937),-1,AK936))</f>
        <v>-1</v>
      </c>
      <c r="AL937" s="101">
        <f ca="1">IF(AND(MAX(OFFSET(AI936,-$AL$5,0):AI936)&lt;AI937),1,IF(AND(MIN(OFFSET(AI936,-$AL$5,0):AI936)&gt;AI937),-1,AL936))</f>
        <v>-1</v>
      </c>
      <c r="AM937" s="101">
        <f ca="1">IF(AND(MAX(OFFSET(V936,-$AM$5,0):V936)&lt;V937),1,IF(AND(MIN(OFFSET(V936,-$AM$5,0):V936)&gt;V937),-1,AM936))</f>
        <v>1</v>
      </c>
      <c r="AN937" s="101">
        <f ca="1">IF(AND(MAX(OFFSET(AA936,-$AN$5,0):AA936)&lt;AA937),1,IF(AND(MIN(OFFSET(AA936,-$AN$5,0):AA936)&gt;AA937),-1,AN936))</f>
        <v>-1</v>
      </c>
      <c r="AO937" s="101">
        <f ca="1">IF(AND(MAX(OFFSET(Y936,-$AP$5,0):Y936)&lt;Y937),1,IF(AND(MIN(OFFSET(Y936,-$AP$5,0):Y936)&gt;Y937),-1,AO936))</f>
        <v>1</v>
      </c>
      <c r="AP937" s="101">
        <f ca="1">IF(AND(MAX(OFFSET(Z936,-$AP$5,0):Z936)&lt;Z937),1,IF(AND(MIN(OFFSET(Z936,-$AP$5,0):Z936)&gt;Z937),-1,AP936))</f>
        <v>1</v>
      </c>
      <c r="AQ937" s="1">
        <v>4433</v>
      </c>
      <c r="AR937" s="1">
        <v>4444</v>
      </c>
      <c r="AS937" s="1">
        <v>4426</v>
      </c>
      <c r="AT937" s="1">
        <v>4439</v>
      </c>
      <c r="AU937" s="1">
        <v>4452</v>
      </c>
      <c r="AV937" s="1">
        <v>4488</v>
      </c>
      <c r="AW937" s="1">
        <v>4448</v>
      </c>
      <c r="AX937" s="1">
        <v>4465</v>
      </c>
      <c r="AY937">
        <f t="shared" si="50"/>
        <v>21</v>
      </c>
      <c r="AZ937">
        <f t="shared" si="51"/>
        <v>920</v>
      </c>
      <c r="BA937">
        <f t="shared" ca="1" si="57"/>
        <v>21</v>
      </c>
      <c r="BB937">
        <f t="shared" ca="1" si="52"/>
        <v>852</v>
      </c>
      <c r="BC937">
        <f t="shared" si="53"/>
        <v>19</v>
      </c>
      <c r="BD937">
        <f t="shared" si="54"/>
        <v>-143</v>
      </c>
      <c r="BE937">
        <f t="shared" ca="1" si="55"/>
        <v>19</v>
      </c>
      <c r="BF937">
        <f t="shared" ca="1" si="56"/>
        <v>35</v>
      </c>
    </row>
    <row r="938" spans="1:58">
      <c r="A938" s="47">
        <v>2012</v>
      </c>
      <c r="B938" s="47">
        <v>6</v>
      </c>
      <c r="C938" s="98">
        <v>41194</v>
      </c>
      <c r="D938">
        <v>13250</v>
      </c>
      <c r="E938">
        <v>1421.5</v>
      </c>
      <c r="F938">
        <v>2712</v>
      </c>
      <c r="G938">
        <v>8539</v>
      </c>
      <c r="H938">
        <v>5760.5</v>
      </c>
      <c r="I938">
        <v>7246.6</v>
      </c>
      <c r="J938">
        <v>21097</v>
      </c>
      <c r="K938">
        <v>7320</v>
      </c>
      <c r="L938">
        <v>1754.8</v>
      </c>
      <c r="M938">
        <v>33.509</v>
      </c>
      <c r="N938">
        <v>1651.9</v>
      </c>
      <c r="O938">
        <v>91.55</v>
      </c>
      <c r="P938">
        <v>752.6</v>
      </c>
      <c r="Q938">
        <v>1527.2</v>
      </c>
      <c r="R938">
        <v>13328.85</v>
      </c>
      <c r="S938">
        <v>1428.59</v>
      </c>
      <c r="T938">
        <v>3044.11</v>
      </c>
      <c r="U938">
        <v>16</v>
      </c>
      <c r="V938">
        <v>1.66</v>
      </c>
      <c r="W938">
        <v>0.66</v>
      </c>
      <c r="X938">
        <v>1.2956000000000001</v>
      </c>
      <c r="Y938">
        <v>101.572</v>
      </c>
      <c r="Z938">
        <v>78.396000000000001</v>
      </c>
      <c r="AA938">
        <v>80.215500000000006</v>
      </c>
      <c r="AB938">
        <v>113.71</v>
      </c>
      <c r="AC938">
        <v>903</v>
      </c>
      <c r="AD938">
        <v>12914</v>
      </c>
      <c r="AE938">
        <v>-72570</v>
      </c>
      <c r="AF938">
        <v>100.36</v>
      </c>
      <c r="AG938">
        <v>144.22</v>
      </c>
      <c r="AH938">
        <v>0.66300000000000003</v>
      </c>
      <c r="AI938">
        <v>1.663</v>
      </c>
      <c r="AJ938" s="101">
        <f ca="1">IF(AND(MAX(OFFSET(OFFSET(D937,0,$AJ$6),-$AJ$5,0):OFFSET(D937,0,$AJ$6))&lt;OFFSET(D937,1,$AJ$6)),1,IF(AND(MIN(OFFSET(OFFSET(D937,0,$AJ$6),-$AJ$5,0):OFFSET(D937,0,$AJ$6))&gt;OFFSET(D937,1,$AJ$6)),-1,AJ937))</f>
        <v>1</v>
      </c>
      <c r="AK938" s="101">
        <f ca="1">IF(AND(MAX(OFFSET(U937,-$AK$5,0):U937)&lt;U938),1,IF(AND(MIN(OFFSET(U937,-$AK$5,0):U937)&gt;U938),-1,AK937))</f>
        <v>-1</v>
      </c>
      <c r="AL938" s="101">
        <f ca="1">IF(AND(MAX(OFFSET(AI937,-$AL$5,0):AI937)&lt;AI938),1,IF(AND(MIN(OFFSET(AI937,-$AL$5,0):AI937)&gt;AI938),-1,AL937))</f>
        <v>-1</v>
      </c>
      <c r="AM938" s="101">
        <f ca="1">IF(AND(MAX(OFFSET(V937,-$AM$5,0):V937)&lt;V938),1,IF(AND(MIN(OFFSET(V937,-$AM$5,0):V937)&gt;V938),-1,AM937))</f>
        <v>1</v>
      </c>
      <c r="AN938" s="101">
        <f ca="1">IF(AND(MAX(OFFSET(AA937,-$AN$5,0):AA937)&lt;AA938),1,IF(AND(MIN(OFFSET(AA937,-$AN$5,0):AA937)&gt;AA938),-1,AN937))</f>
        <v>-1</v>
      </c>
      <c r="AO938" s="101">
        <f ca="1">IF(AND(MAX(OFFSET(Y937,-$AP$5,0):Y937)&lt;Y938),1,IF(AND(MIN(OFFSET(Y937,-$AP$5,0):Y937)&gt;Y938),-1,AO937))</f>
        <v>1</v>
      </c>
      <c r="AP938" s="101">
        <f ca="1">IF(AND(MAX(OFFSET(Z937,-$AP$5,0):Z937)&lt;Z938),1,IF(AND(MIN(OFFSET(Z937,-$AP$5,0):Z937)&gt;Z938),-1,AP937))</f>
        <v>1</v>
      </c>
      <c r="AQ938" s="1">
        <v>4473</v>
      </c>
      <c r="AR938" s="1">
        <v>4480</v>
      </c>
      <c r="AS938" s="1">
        <v>4465</v>
      </c>
      <c r="AT938" s="1">
        <v>4474</v>
      </c>
      <c r="AU938" s="1">
        <v>4481</v>
      </c>
      <c r="AV938" s="1">
        <v>4481</v>
      </c>
      <c r="AW938" s="1">
        <v>4430</v>
      </c>
      <c r="AX938" s="1">
        <v>4435</v>
      </c>
      <c r="AY938">
        <f t="shared" si="50"/>
        <v>-74</v>
      </c>
      <c r="AZ938">
        <f t="shared" si="51"/>
        <v>846</v>
      </c>
      <c r="BA938">
        <f t="shared" ca="1" si="57"/>
        <v>-74</v>
      </c>
      <c r="BB938">
        <f t="shared" ca="1" si="52"/>
        <v>778</v>
      </c>
      <c r="BC938">
        <f t="shared" si="53"/>
        <v>8</v>
      </c>
      <c r="BD938">
        <f t="shared" si="54"/>
        <v>-135</v>
      </c>
      <c r="BE938">
        <f t="shared" ca="1" si="55"/>
        <v>8</v>
      </c>
      <c r="BF938">
        <f t="shared" ca="1" si="56"/>
        <v>43</v>
      </c>
    </row>
    <row r="939" spans="1:58">
      <c r="A939" s="47">
        <v>2012</v>
      </c>
      <c r="B939" s="47">
        <v>2</v>
      </c>
      <c r="C939" s="98">
        <v>41197</v>
      </c>
      <c r="D939">
        <v>13352</v>
      </c>
      <c r="E939">
        <v>1435.3</v>
      </c>
      <c r="F939">
        <v>2731.4</v>
      </c>
      <c r="G939">
        <v>8634</v>
      </c>
      <c r="H939">
        <v>5794.6</v>
      </c>
      <c r="I939">
        <v>7298.6</v>
      </c>
      <c r="J939">
        <v>21104</v>
      </c>
      <c r="K939">
        <v>7317</v>
      </c>
      <c r="L939">
        <v>1737.3</v>
      </c>
      <c r="M939">
        <v>32.713999999999999</v>
      </c>
      <c r="N939">
        <v>1638.8</v>
      </c>
      <c r="O939">
        <v>91.69</v>
      </c>
      <c r="P939">
        <v>735.3</v>
      </c>
      <c r="Q939">
        <v>1488.2</v>
      </c>
      <c r="R939">
        <v>13424.23</v>
      </c>
      <c r="S939">
        <v>1440.13</v>
      </c>
      <c r="T939">
        <v>3064.18</v>
      </c>
      <c r="U939">
        <v>15.26</v>
      </c>
      <c r="V939">
        <v>1.66</v>
      </c>
      <c r="W939">
        <v>0.66</v>
      </c>
      <c r="X939">
        <v>1.2955000000000001</v>
      </c>
      <c r="Y939">
        <v>101.925</v>
      </c>
      <c r="Z939">
        <v>78.673000000000002</v>
      </c>
      <c r="AA939">
        <v>80.704999999999998</v>
      </c>
      <c r="AB939">
        <v>114.3</v>
      </c>
      <c r="AC939">
        <v>926</v>
      </c>
      <c r="AD939">
        <v>12914</v>
      </c>
      <c r="AE939">
        <v>-72570</v>
      </c>
      <c r="AF939">
        <v>100.43</v>
      </c>
      <c r="AG939">
        <v>144.22</v>
      </c>
      <c r="AH939">
        <v>0.66</v>
      </c>
      <c r="AI939">
        <v>1.663</v>
      </c>
      <c r="AJ939" s="101">
        <f ca="1">IF(AND(MAX(OFFSET(OFFSET(D938,0,$AJ$6),-$AJ$5,0):OFFSET(D938,0,$AJ$6))&lt;OFFSET(D938,1,$AJ$6)),1,IF(AND(MIN(OFFSET(OFFSET(D938,0,$AJ$6),-$AJ$5,0):OFFSET(D938,0,$AJ$6))&gt;OFFSET(D938,1,$AJ$6)),-1,AJ938))</f>
        <v>1</v>
      </c>
      <c r="AK939" s="101">
        <f ca="1">IF(AND(MAX(OFFSET(U938,-$AK$5,0):U938)&lt;U939),1,IF(AND(MIN(OFFSET(U938,-$AK$5,0):U938)&gt;U939),-1,AK938))</f>
        <v>-1</v>
      </c>
      <c r="AL939" s="101">
        <f ca="1">IF(AND(MAX(OFFSET(AI938,-$AL$5,0):AI938)&lt;AI939),1,IF(AND(MIN(OFFSET(AI938,-$AL$5,0):AI938)&gt;AI939),-1,AL938))</f>
        <v>-1</v>
      </c>
      <c r="AM939" s="101">
        <f ca="1">IF(AND(MAX(OFFSET(V938,-$AM$5,0):V938)&lt;V939),1,IF(AND(MIN(OFFSET(V938,-$AM$5,0):V938)&gt;V939),-1,AM938))</f>
        <v>1</v>
      </c>
      <c r="AN939" s="101">
        <f ca="1">IF(AND(MAX(OFFSET(AA938,-$AN$5,0):AA938)&lt;AA939),1,IF(AND(MIN(OFFSET(AA938,-$AN$5,0):AA938)&gt;AA939),-1,AN938))</f>
        <v>1</v>
      </c>
      <c r="AO939" s="101">
        <f ca="1">IF(AND(MAX(OFFSET(Y938,-$AP$5,0):Y938)&lt;Y939),1,IF(AND(MIN(OFFSET(Y938,-$AP$5,0):Y938)&gt;Y939),-1,AO938))</f>
        <v>1</v>
      </c>
      <c r="AP939" s="101">
        <f ca="1">IF(AND(MAX(OFFSET(Z938,-$AP$5,0):Z938)&lt;Z939),1,IF(AND(MIN(OFFSET(Z938,-$AP$5,0):Z938)&gt;Z939),-1,AP938))</f>
        <v>1</v>
      </c>
      <c r="AQ939" s="1">
        <v>4407</v>
      </c>
      <c r="AR939" s="1">
        <v>4423</v>
      </c>
      <c r="AS939" s="1">
        <v>4401</v>
      </c>
      <c r="AT939" s="1">
        <v>4413</v>
      </c>
      <c r="AU939" s="1">
        <v>4425</v>
      </c>
      <c r="AV939" s="1">
        <v>4438</v>
      </c>
      <c r="AW939" s="1">
        <v>4390</v>
      </c>
      <c r="AX939" s="1">
        <v>4409</v>
      </c>
      <c r="AY939">
        <f t="shared" si="50"/>
        <v>-16</v>
      </c>
      <c r="AZ939">
        <f t="shared" si="51"/>
        <v>830</v>
      </c>
      <c r="BA939">
        <f t="shared" ca="1" si="57"/>
        <v>-16</v>
      </c>
      <c r="BB939">
        <f t="shared" ca="1" si="52"/>
        <v>762</v>
      </c>
      <c r="BC939">
        <f t="shared" si="53"/>
        <v>18</v>
      </c>
      <c r="BD939">
        <f t="shared" si="54"/>
        <v>-117</v>
      </c>
      <c r="BE939">
        <f t="shared" ca="1" si="55"/>
        <v>18</v>
      </c>
      <c r="BF939">
        <f t="shared" ca="1" si="56"/>
        <v>61</v>
      </c>
    </row>
    <row r="940" spans="1:58">
      <c r="A940" s="47">
        <v>2012</v>
      </c>
      <c r="B940" s="47">
        <v>3</v>
      </c>
      <c r="C940" s="98">
        <v>41198</v>
      </c>
      <c r="D940">
        <v>13485</v>
      </c>
      <c r="E940">
        <v>1450.5</v>
      </c>
      <c r="F940">
        <v>2769.9</v>
      </c>
      <c r="G940">
        <v>8786</v>
      </c>
      <c r="H940">
        <v>5851.2</v>
      </c>
      <c r="I940">
        <v>7384.6</v>
      </c>
      <c r="J940">
        <v>21197</v>
      </c>
      <c r="K940">
        <v>7330</v>
      </c>
      <c r="L940">
        <v>1747.6</v>
      </c>
      <c r="M940">
        <v>32.962000000000003</v>
      </c>
      <c r="N940">
        <v>1641.7</v>
      </c>
      <c r="O940">
        <v>92.1</v>
      </c>
      <c r="P940">
        <v>736.3</v>
      </c>
      <c r="Q940">
        <v>1496.9</v>
      </c>
      <c r="R940">
        <v>13551.78</v>
      </c>
      <c r="S940">
        <v>1454.92</v>
      </c>
      <c r="T940">
        <v>3101.17</v>
      </c>
      <c r="U940">
        <v>15.14</v>
      </c>
      <c r="V940">
        <v>1.72</v>
      </c>
      <c r="W940">
        <v>0.69</v>
      </c>
      <c r="X940">
        <v>1.3053999999999999</v>
      </c>
      <c r="Y940">
        <v>103.005</v>
      </c>
      <c r="Z940">
        <v>78.92</v>
      </c>
      <c r="AA940">
        <v>81.085999999999999</v>
      </c>
      <c r="AB940">
        <v>113.8</v>
      </c>
      <c r="AC940">
        <v>941</v>
      </c>
      <c r="AD940">
        <v>12914</v>
      </c>
      <c r="AE940">
        <v>-72570</v>
      </c>
      <c r="AF940">
        <v>100.41</v>
      </c>
      <c r="AG940">
        <v>144.25</v>
      </c>
      <c r="AH940">
        <v>0.69199999999999995</v>
      </c>
      <c r="AI940">
        <v>1.72</v>
      </c>
      <c r="AJ940" s="101">
        <f ca="1">IF(AND(MAX(OFFSET(OFFSET(D939,0,$AJ$6),-$AJ$5,0):OFFSET(D939,0,$AJ$6))&lt;OFFSET(D939,1,$AJ$6)),1,IF(AND(MIN(OFFSET(OFFSET(D939,0,$AJ$6),-$AJ$5,0):OFFSET(D939,0,$AJ$6))&gt;OFFSET(D939,1,$AJ$6)),-1,AJ939))</f>
        <v>1</v>
      </c>
      <c r="AK940" s="101">
        <f ca="1">IF(AND(MAX(OFFSET(U939,-$AK$5,0):U939)&lt;U940),1,IF(AND(MIN(OFFSET(U939,-$AK$5,0):U939)&gt;U940),-1,AK939))</f>
        <v>-1</v>
      </c>
      <c r="AL940" s="101">
        <f ca="1">IF(AND(MAX(OFFSET(AI939,-$AL$5,0):AI939)&lt;AI940),1,IF(AND(MIN(OFFSET(AI939,-$AL$5,0):AI939)&gt;AI940),-1,AL939))</f>
        <v>-1</v>
      </c>
      <c r="AM940" s="101">
        <f ca="1">IF(AND(MAX(OFFSET(V939,-$AM$5,0):V939)&lt;V940),1,IF(AND(MIN(OFFSET(V939,-$AM$5,0):V939)&gt;V940),-1,AM939))</f>
        <v>1</v>
      </c>
      <c r="AN940" s="101">
        <f ca="1">IF(AND(MAX(OFFSET(AA939,-$AN$5,0):AA939)&lt;AA940),1,IF(AND(MIN(OFFSET(AA939,-$AN$5,0):AA939)&gt;AA940),-1,AN939))</f>
        <v>1</v>
      </c>
      <c r="AO940" s="101">
        <f ca="1">IF(AND(MAX(OFFSET(Y939,-$AP$5,0):Y939)&lt;Y940),1,IF(AND(MIN(OFFSET(Y939,-$AP$5,0):Y939)&gt;Y940),-1,AO939))</f>
        <v>1</v>
      </c>
      <c r="AP940" s="101">
        <f ca="1">IF(AND(MAX(OFFSET(Z939,-$AP$5,0):Z939)&lt;Z940),1,IF(AND(MIN(OFFSET(Z939,-$AP$5,0):Z939)&gt;Z940),-1,AP939))</f>
        <v>1</v>
      </c>
      <c r="AQ940" s="1">
        <v>4409</v>
      </c>
      <c r="AR940" s="1">
        <v>4428</v>
      </c>
      <c r="AS940" s="1">
        <v>4407</v>
      </c>
      <c r="AT940" s="1">
        <v>4424</v>
      </c>
      <c r="AU940" s="1">
        <v>4430</v>
      </c>
      <c r="AV940" s="1">
        <v>4440</v>
      </c>
      <c r="AW940" s="1">
        <v>4414</v>
      </c>
      <c r="AX940" s="1">
        <v>4439</v>
      </c>
      <c r="AY940">
        <f t="shared" si="50"/>
        <v>17</v>
      </c>
      <c r="AZ940">
        <f t="shared" si="51"/>
        <v>847</v>
      </c>
      <c r="BA940">
        <f t="shared" ca="1" si="57"/>
        <v>17</v>
      </c>
      <c r="BB940">
        <f t="shared" ca="1" si="52"/>
        <v>779</v>
      </c>
      <c r="BC940">
        <f t="shared" si="53"/>
        <v>21</v>
      </c>
      <c r="BD940">
        <f t="shared" si="54"/>
        <v>-96</v>
      </c>
      <c r="BE940">
        <f t="shared" ca="1" si="55"/>
        <v>21</v>
      </c>
      <c r="BF940">
        <f t="shared" ca="1" si="56"/>
        <v>82</v>
      </c>
    </row>
    <row r="941" spans="1:58">
      <c r="A941" s="47">
        <v>2012</v>
      </c>
      <c r="B941" s="47">
        <v>4</v>
      </c>
      <c r="C941" s="98">
        <v>41199</v>
      </c>
      <c r="D941">
        <v>13488</v>
      </c>
      <c r="E941">
        <v>1456.7</v>
      </c>
      <c r="F941">
        <v>2771.5</v>
      </c>
      <c r="G941">
        <v>8867</v>
      </c>
      <c r="H941">
        <v>5885.3</v>
      </c>
      <c r="I941">
        <v>7391.7</v>
      </c>
      <c r="J941">
        <v>21390</v>
      </c>
      <c r="K941">
        <v>7337</v>
      </c>
      <c r="L941">
        <v>1748.8</v>
      </c>
      <c r="M941">
        <v>33.167999999999999</v>
      </c>
      <c r="N941">
        <v>1664.4</v>
      </c>
      <c r="O941">
        <v>91.98</v>
      </c>
      <c r="P941">
        <v>743.9</v>
      </c>
      <c r="Q941">
        <v>1500.4</v>
      </c>
      <c r="R941">
        <v>13557</v>
      </c>
      <c r="S941">
        <v>1460.91</v>
      </c>
      <c r="T941">
        <v>3104.12</v>
      </c>
      <c r="U941">
        <v>15.09</v>
      </c>
      <c r="V941">
        <v>1.81</v>
      </c>
      <c r="W941">
        <v>0.77</v>
      </c>
      <c r="X941">
        <v>1.3123</v>
      </c>
      <c r="Y941">
        <v>103.62649999999999</v>
      </c>
      <c r="Z941">
        <v>78.956500000000005</v>
      </c>
      <c r="AA941">
        <v>81.975499999999997</v>
      </c>
      <c r="AB941">
        <v>113</v>
      </c>
      <c r="AC941">
        <v>981</v>
      </c>
      <c r="AD941">
        <v>12914</v>
      </c>
      <c r="AE941">
        <v>-72570</v>
      </c>
      <c r="AF941">
        <v>100.33</v>
      </c>
      <c r="AG941">
        <v>144.08000000000001</v>
      </c>
      <c r="AH941">
        <v>0.77200000000000002</v>
      </c>
      <c r="AI941">
        <v>1.8109999999999999</v>
      </c>
      <c r="AJ941" s="101">
        <f ca="1">IF(AND(MAX(OFFSET(OFFSET(D940,0,$AJ$6),-$AJ$5,0):OFFSET(D940,0,$AJ$6))&lt;OFFSET(D940,1,$AJ$6)),1,IF(AND(MIN(OFFSET(OFFSET(D940,0,$AJ$6),-$AJ$5,0):OFFSET(D940,0,$AJ$6))&gt;OFFSET(D940,1,$AJ$6)),-1,AJ940))</f>
        <v>1</v>
      </c>
      <c r="AK941" s="101">
        <f ca="1">IF(AND(MAX(OFFSET(U940,-$AK$5,0):U940)&lt;U941),1,IF(AND(MIN(OFFSET(U940,-$AK$5,0):U940)&gt;U941),-1,AK940))</f>
        <v>-1</v>
      </c>
      <c r="AL941" s="101">
        <f ca="1">IF(AND(MAX(OFFSET(AI940,-$AL$5,0):AI940)&lt;AI941),1,IF(AND(MIN(OFFSET(AI940,-$AL$5,0):AI940)&gt;AI941),-1,AL940))</f>
        <v>1</v>
      </c>
      <c r="AM941" s="101">
        <f ca="1">IF(AND(MAX(OFFSET(V940,-$AM$5,0):V940)&lt;V941),1,IF(AND(MIN(OFFSET(V940,-$AM$5,0):V940)&gt;V941),-1,AM940))</f>
        <v>1</v>
      </c>
      <c r="AN941" s="101">
        <f ca="1">IF(AND(MAX(OFFSET(AA940,-$AN$5,0):AA940)&lt;AA941),1,IF(AND(MIN(OFFSET(AA940,-$AN$5,0):AA940)&gt;AA941),-1,AN940))</f>
        <v>1</v>
      </c>
      <c r="AO941" s="101">
        <f ca="1">IF(AND(MAX(OFFSET(Y940,-$AP$5,0):Y940)&lt;Y941),1,IF(AND(MIN(OFFSET(Y940,-$AP$5,0):Y940)&gt;Y941),-1,AO940))</f>
        <v>1</v>
      </c>
      <c r="AP941" s="101">
        <f ca="1">IF(AND(MAX(OFFSET(Z940,-$AP$5,0):Z940)&lt;Z941),1,IF(AND(MIN(OFFSET(Z940,-$AP$5,0):Z940)&gt;Z941),-1,AP940))</f>
        <v>1</v>
      </c>
      <c r="AQ941" s="1">
        <v>4447</v>
      </c>
      <c r="AR941" s="1">
        <v>4455</v>
      </c>
      <c r="AS941" s="1">
        <v>4439</v>
      </c>
      <c r="AT941" s="1">
        <v>4445</v>
      </c>
      <c r="AU941" s="1">
        <v>4445</v>
      </c>
      <c r="AV941" s="1">
        <v>4455</v>
      </c>
      <c r="AW941" s="1">
        <v>4423</v>
      </c>
      <c r="AX941" s="1">
        <v>4449</v>
      </c>
      <c r="AY941">
        <f t="shared" si="50"/>
        <v>11</v>
      </c>
      <c r="AZ941">
        <f t="shared" si="51"/>
        <v>858</v>
      </c>
      <c r="BA941">
        <f t="shared" ca="1" si="57"/>
        <v>11</v>
      </c>
      <c r="BB941">
        <f t="shared" ca="1" si="52"/>
        <v>790</v>
      </c>
      <c r="BC941">
        <f t="shared" si="53"/>
        <v>-2</v>
      </c>
      <c r="BD941">
        <f t="shared" si="54"/>
        <v>-98</v>
      </c>
      <c r="BE941">
        <f t="shared" ca="1" si="55"/>
        <v>-2</v>
      </c>
      <c r="BF941">
        <f t="shared" ca="1" si="56"/>
        <v>80</v>
      </c>
    </row>
    <row r="942" spans="1:58">
      <c r="A942" s="47">
        <v>2012</v>
      </c>
      <c r="B942" s="47">
        <v>5</v>
      </c>
      <c r="C942" s="98">
        <v>41200</v>
      </c>
      <c r="D942">
        <v>13483</v>
      </c>
      <c r="E942">
        <v>1452</v>
      </c>
      <c r="F942">
        <v>2735.5</v>
      </c>
      <c r="G942">
        <v>8967</v>
      </c>
      <c r="H942">
        <v>5876.2</v>
      </c>
      <c r="I942">
        <v>7421.6</v>
      </c>
      <c r="J942">
        <v>21547</v>
      </c>
      <c r="K942">
        <v>7441</v>
      </c>
      <c r="L942">
        <v>1741</v>
      </c>
      <c r="M942">
        <v>32.768000000000001</v>
      </c>
      <c r="N942">
        <v>1640.1</v>
      </c>
      <c r="O942">
        <v>91.95</v>
      </c>
      <c r="P942">
        <v>760.7</v>
      </c>
      <c r="Q942">
        <v>1540.1</v>
      </c>
      <c r="R942">
        <v>13548.94</v>
      </c>
      <c r="S942">
        <v>1457.34</v>
      </c>
      <c r="T942">
        <v>3072.87</v>
      </c>
      <c r="U942">
        <v>15.07</v>
      </c>
      <c r="V942">
        <v>1.83</v>
      </c>
      <c r="W942">
        <v>0.78</v>
      </c>
      <c r="X942">
        <v>1.3069999999999999</v>
      </c>
      <c r="Y942">
        <v>103.56</v>
      </c>
      <c r="Z942">
        <v>79.245000000000005</v>
      </c>
      <c r="AA942">
        <v>82.162000000000006</v>
      </c>
      <c r="AB942">
        <v>112.38</v>
      </c>
      <c r="AC942">
        <v>999</v>
      </c>
      <c r="AD942">
        <v>12914</v>
      </c>
      <c r="AE942">
        <v>-72570</v>
      </c>
      <c r="AF942">
        <v>100.1</v>
      </c>
      <c r="AG942">
        <v>143.88999999999999</v>
      </c>
      <c r="AH942">
        <v>0.78</v>
      </c>
      <c r="AI942">
        <v>1.8260000000000001</v>
      </c>
      <c r="AJ942" s="101">
        <f ca="1">IF(AND(MAX(OFFSET(OFFSET(D941,0,$AJ$6),-$AJ$5,0):OFFSET(D941,0,$AJ$6))&lt;OFFSET(D941,1,$AJ$6)),1,IF(AND(MIN(OFFSET(OFFSET(D941,0,$AJ$6),-$AJ$5,0):OFFSET(D941,0,$AJ$6))&gt;OFFSET(D941,1,$AJ$6)),-1,AJ941))</f>
        <v>-1</v>
      </c>
      <c r="AK942" s="101">
        <f ca="1">IF(AND(MAX(OFFSET(U941,-$AK$5,0):U941)&lt;U942),1,IF(AND(MIN(OFFSET(U941,-$AK$5,0):U941)&gt;U942),-1,AK941))</f>
        <v>-1</v>
      </c>
      <c r="AL942" s="101">
        <f ca="1">IF(AND(MAX(OFFSET(AI941,-$AL$5,0):AI941)&lt;AI942),1,IF(AND(MIN(OFFSET(AI941,-$AL$5,0):AI941)&gt;AI942),-1,AL941))</f>
        <v>1</v>
      </c>
      <c r="AM942" s="101">
        <f ca="1">IF(AND(MAX(OFFSET(V941,-$AM$5,0):V941)&lt;V942),1,IF(AND(MIN(OFFSET(V941,-$AM$5,0):V941)&gt;V942),-1,AM941))</f>
        <v>1</v>
      </c>
      <c r="AN942" s="101">
        <f ca="1">IF(AND(MAX(OFFSET(AA941,-$AN$5,0):AA941)&lt;AA942),1,IF(AND(MIN(OFFSET(AA941,-$AN$5,0):AA941)&gt;AA942),-1,AN941))</f>
        <v>1</v>
      </c>
      <c r="AO942" s="101">
        <f ca="1">IF(AND(MAX(OFFSET(Y941,-$AP$5,0):Y941)&lt;Y942),1,IF(AND(MIN(OFFSET(Y941,-$AP$5,0):Y941)&gt;Y942),-1,AO941))</f>
        <v>1</v>
      </c>
      <c r="AP942" s="101">
        <f ca="1">IF(AND(MAX(OFFSET(Z941,-$AP$5,0):Z941)&lt;Z942),1,IF(AND(MIN(OFFSET(Z941,-$AP$5,0):Z941)&gt;Z942),-1,AP941))</f>
        <v>1</v>
      </c>
      <c r="AQ942" s="1">
        <v>4456</v>
      </c>
      <c r="AR942" s="1">
        <v>4471</v>
      </c>
      <c r="AS942" s="1">
        <v>4454</v>
      </c>
      <c r="AT942" s="1">
        <v>4466</v>
      </c>
      <c r="AU942" s="1">
        <v>4453</v>
      </c>
      <c r="AV942" s="1">
        <v>4466</v>
      </c>
      <c r="AW942" s="1">
        <v>4439</v>
      </c>
      <c r="AX942" s="1">
        <v>4446</v>
      </c>
      <c r="AY942">
        <f t="shared" si="50"/>
        <v>0</v>
      </c>
      <c r="AZ942">
        <f t="shared" si="51"/>
        <v>858</v>
      </c>
      <c r="BA942">
        <f t="shared" ca="1" si="57"/>
        <v>0</v>
      </c>
      <c r="BB942">
        <f t="shared" ca="1" si="52"/>
        <v>790</v>
      </c>
      <c r="BC942">
        <f t="shared" si="53"/>
        <v>-3</v>
      </c>
      <c r="BD942">
        <f t="shared" si="54"/>
        <v>-101</v>
      </c>
      <c r="BE942">
        <f t="shared" ca="1" si="55"/>
        <v>-3</v>
      </c>
      <c r="BF942">
        <f t="shared" ca="1" si="56"/>
        <v>77</v>
      </c>
    </row>
    <row r="943" spans="1:58">
      <c r="A943" s="47">
        <v>2012</v>
      </c>
      <c r="B943" s="47">
        <v>6</v>
      </c>
      <c r="C943" s="98">
        <v>41201</v>
      </c>
      <c r="D943">
        <v>13260</v>
      </c>
      <c r="E943">
        <v>1425</v>
      </c>
      <c r="F943">
        <v>2666.5</v>
      </c>
      <c r="G943">
        <v>8855</v>
      </c>
      <c r="H943">
        <v>5846.8</v>
      </c>
      <c r="I943">
        <v>7353.7</v>
      </c>
      <c r="J943">
        <v>21560</v>
      </c>
      <c r="K943">
        <v>7474</v>
      </c>
      <c r="L943">
        <v>1721.7</v>
      </c>
      <c r="M943">
        <v>32.07</v>
      </c>
      <c r="N943">
        <v>1618.6</v>
      </c>
      <c r="O943">
        <v>90.39</v>
      </c>
      <c r="P943">
        <v>764</v>
      </c>
      <c r="Q943">
        <v>1542.2</v>
      </c>
      <c r="R943">
        <v>13343.51</v>
      </c>
      <c r="S943">
        <v>1433.19</v>
      </c>
      <c r="T943">
        <v>3005.62</v>
      </c>
      <c r="U943">
        <v>16.66</v>
      </c>
      <c r="V943">
        <v>1.77</v>
      </c>
      <c r="W943">
        <v>0.75</v>
      </c>
      <c r="X943">
        <v>1.3021</v>
      </c>
      <c r="Y943">
        <v>103.255</v>
      </c>
      <c r="Z943">
        <v>79.299499999999995</v>
      </c>
      <c r="AA943">
        <v>81.856499999999997</v>
      </c>
      <c r="AB943">
        <v>110.03</v>
      </c>
      <c r="AC943">
        <v>989</v>
      </c>
      <c r="AD943">
        <v>10086</v>
      </c>
      <c r="AE943">
        <v>-53495</v>
      </c>
      <c r="AF943">
        <v>100.18</v>
      </c>
      <c r="AG943">
        <v>144.06</v>
      </c>
      <c r="AH943">
        <v>0.751</v>
      </c>
      <c r="AI943">
        <v>1.768</v>
      </c>
      <c r="AJ943" s="101">
        <f ca="1">IF(AND(MAX(OFFSET(OFFSET(D942,0,$AJ$6),-$AJ$5,0):OFFSET(D942,0,$AJ$6))&lt;OFFSET(D942,1,$AJ$6)),1,IF(AND(MIN(OFFSET(OFFSET(D942,0,$AJ$6),-$AJ$5,0):OFFSET(D942,0,$AJ$6))&gt;OFFSET(D942,1,$AJ$6)),-1,AJ942))</f>
        <v>-1</v>
      </c>
      <c r="AK943" s="101">
        <f ca="1">IF(AND(MAX(OFFSET(U942,-$AK$5,0):U942)&lt;U943),1,IF(AND(MIN(OFFSET(U942,-$AK$5,0):U942)&gt;U943),-1,AK942))</f>
        <v>1</v>
      </c>
      <c r="AL943" s="101">
        <f ca="1">IF(AND(MAX(OFFSET(AI942,-$AL$5,0):AI942)&lt;AI943),1,IF(AND(MIN(OFFSET(AI942,-$AL$5,0):AI942)&gt;AI943),-1,AL942))</f>
        <v>1</v>
      </c>
      <c r="AM943" s="101">
        <f ca="1">IF(AND(MAX(OFFSET(V942,-$AM$5,0):V942)&lt;V943),1,IF(AND(MIN(OFFSET(V942,-$AM$5,0):V942)&gt;V943),-1,AM942))</f>
        <v>1</v>
      </c>
      <c r="AN943" s="101">
        <f ca="1">IF(AND(MAX(OFFSET(AA942,-$AN$5,0):AA942)&lt;AA943),1,IF(AND(MIN(OFFSET(AA942,-$AN$5,0):AA942)&gt;AA943),-1,AN942))</f>
        <v>1</v>
      </c>
      <c r="AO943" s="101">
        <f ca="1">IF(AND(MAX(OFFSET(Y942,-$AP$5,0):Y942)&lt;Y943),1,IF(AND(MIN(OFFSET(Y942,-$AP$5,0):Y942)&gt;Y943),-1,AO942))</f>
        <v>1</v>
      </c>
      <c r="AP943" s="101">
        <f ca="1">IF(AND(MAX(OFFSET(Z942,-$AP$5,0):Z942)&lt;Z943),1,IF(AND(MIN(OFFSET(Z942,-$AP$5,0):Z942)&gt;Z943),-1,AP942))</f>
        <v>1</v>
      </c>
      <c r="AQ943" s="1">
        <v>4453</v>
      </c>
      <c r="AR943" s="1">
        <v>4460</v>
      </c>
      <c r="AS943" s="1">
        <v>4437</v>
      </c>
      <c r="AT943" s="1">
        <v>4439</v>
      </c>
      <c r="AU943" s="1">
        <v>4440</v>
      </c>
      <c r="AV943" s="1">
        <v>4442</v>
      </c>
      <c r="AW943" s="1">
        <v>4384</v>
      </c>
      <c r="AX943" s="1">
        <v>4400</v>
      </c>
      <c r="AY943">
        <f t="shared" si="50"/>
        <v>-50</v>
      </c>
      <c r="AZ943">
        <f t="shared" si="51"/>
        <v>808</v>
      </c>
      <c r="BA943" t="str">
        <f t="shared" ca="1" si="57"/>
        <v/>
      </c>
      <c r="BB943">
        <f t="shared" ca="1" si="52"/>
        <v>790</v>
      </c>
      <c r="BC943">
        <f t="shared" si="53"/>
        <v>-13</v>
      </c>
      <c r="BD943">
        <f t="shared" si="54"/>
        <v>-114</v>
      </c>
      <c r="BE943" t="str">
        <f t="shared" ca="1" si="55"/>
        <v/>
      </c>
      <c r="BF943">
        <f t="shared" ca="1" si="56"/>
        <v>77</v>
      </c>
    </row>
    <row r="944" spans="1:58">
      <c r="A944" s="47">
        <v>2012</v>
      </c>
      <c r="B944" s="47">
        <v>2</v>
      </c>
      <c r="C944" s="98">
        <v>41204</v>
      </c>
      <c r="D944">
        <v>13288</v>
      </c>
      <c r="E944">
        <v>1429.9</v>
      </c>
      <c r="F944">
        <v>2692.3</v>
      </c>
      <c r="G944">
        <v>9056</v>
      </c>
      <c r="H944">
        <v>5845.9</v>
      </c>
      <c r="I944">
        <v>7347.5</v>
      </c>
      <c r="J944">
        <v>21683</v>
      </c>
      <c r="K944">
        <v>7428</v>
      </c>
      <c r="L944">
        <v>1727.6</v>
      </c>
      <c r="M944">
        <v>32.375</v>
      </c>
      <c r="N944">
        <v>1608.1</v>
      </c>
      <c r="O944">
        <v>89.16</v>
      </c>
      <c r="P944">
        <v>763.3</v>
      </c>
      <c r="Q944">
        <v>1545.1</v>
      </c>
      <c r="R944">
        <v>13345.89</v>
      </c>
      <c r="S944">
        <v>1433.81</v>
      </c>
      <c r="T944">
        <v>3016.96</v>
      </c>
      <c r="U944">
        <v>16.98</v>
      </c>
      <c r="V944">
        <v>1.8</v>
      </c>
      <c r="W944">
        <v>0.78</v>
      </c>
      <c r="X944">
        <v>1.3058000000000001</v>
      </c>
      <c r="Y944">
        <v>104.39</v>
      </c>
      <c r="Z944">
        <v>79.927499999999995</v>
      </c>
      <c r="AA944">
        <v>82.494</v>
      </c>
      <c r="AB944">
        <v>109.79</v>
      </c>
      <c r="AC944">
        <v>1010</v>
      </c>
      <c r="AD944">
        <v>10086</v>
      </c>
      <c r="AE944">
        <v>-53495</v>
      </c>
      <c r="AF944">
        <v>100.22</v>
      </c>
      <c r="AG944">
        <v>143.91999999999999</v>
      </c>
      <c r="AH944">
        <v>0.77900000000000003</v>
      </c>
      <c r="AI944">
        <v>1.798</v>
      </c>
      <c r="AJ944" s="101">
        <f ca="1">IF(AND(MAX(OFFSET(OFFSET(D943,0,$AJ$6),-$AJ$5,0):OFFSET(D943,0,$AJ$6))&lt;OFFSET(D943,1,$AJ$6)),1,IF(AND(MIN(OFFSET(OFFSET(D943,0,$AJ$6),-$AJ$5,0):OFFSET(D943,0,$AJ$6))&gt;OFFSET(D943,1,$AJ$6)),-1,AJ943))</f>
        <v>-1</v>
      </c>
      <c r="AK944" s="101">
        <f ca="1">IF(AND(MAX(OFFSET(U943,-$AK$5,0):U943)&lt;U944),1,IF(AND(MIN(OFFSET(U943,-$AK$5,0):U943)&gt;U944),-1,AK943))</f>
        <v>1</v>
      </c>
      <c r="AL944" s="101">
        <f ca="1">IF(AND(MAX(OFFSET(AI943,-$AL$5,0):AI943)&lt;AI944),1,IF(AND(MIN(OFFSET(AI943,-$AL$5,0):AI943)&gt;AI944),-1,AL943))</f>
        <v>1</v>
      </c>
      <c r="AM944" s="101">
        <f ca="1">IF(AND(MAX(OFFSET(V943,-$AM$5,0):V943)&lt;V944),1,IF(AND(MIN(OFFSET(V943,-$AM$5,0):V943)&gt;V944),-1,AM943))</f>
        <v>1</v>
      </c>
      <c r="AN944" s="101">
        <f ca="1">IF(AND(MAX(OFFSET(AA943,-$AN$5,0):AA943)&lt;AA944),1,IF(AND(MIN(OFFSET(AA943,-$AN$5,0):AA943)&gt;AA944),-1,AN943))</f>
        <v>1</v>
      </c>
      <c r="AO944" s="101">
        <f ca="1">IF(AND(MAX(OFFSET(Y943,-$AP$5,0):Y943)&lt;Y944),1,IF(AND(MIN(OFFSET(Y943,-$AP$5,0):Y943)&gt;Y944),-1,AO943))</f>
        <v>1</v>
      </c>
      <c r="AP944" s="101">
        <f ca="1">IF(AND(MAX(OFFSET(Z943,-$AP$5,0):Z943)&lt;Z944),1,IF(AND(MIN(OFFSET(Z943,-$AP$5,0):Z943)&gt;Z944),-1,AP943))</f>
        <v>1</v>
      </c>
      <c r="AQ944" s="1">
        <v>4390</v>
      </c>
      <c r="AR944" s="1">
        <v>4432</v>
      </c>
      <c r="AS944" s="1">
        <v>4387</v>
      </c>
      <c r="AT944" s="1">
        <v>4429</v>
      </c>
      <c r="AU944" s="1">
        <v>4427</v>
      </c>
      <c r="AV944" s="1">
        <v>4448</v>
      </c>
      <c r="AW944" s="1">
        <v>4420</v>
      </c>
      <c r="AX944" s="1">
        <v>4444</v>
      </c>
      <c r="AY944">
        <f t="shared" si="50"/>
        <v>27</v>
      </c>
      <c r="AZ944">
        <f t="shared" si="51"/>
        <v>835</v>
      </c>
      <c r="BA944" t="str">
        <f t="shared" ca="1" si="57"/>
        <v/>
      </c>
      <c r="BB944">
        <f t="shared" ca="1" si="52"/>
        <v>790</v>
      </c>
      <c r="BC944">
        <f t="shared" si="53"/>
        <v>37</v>
      </c>
      <c r="BD944">
        <f t="shared" si="54"/>
        <v>-77</v>
      </c>
      <c r="BE944" t="str">
        <f t="shared" ca="1" si="55"/>
        <v/>
      </c>
      <c r="BF944">
        <f t="shared" ca="1" si="56"/>
        <v>77</v>
      </c>
    </row>
    <row r="945" spans="1:58">
      <c r="A945" s="47">
        <v>2012</v>
      </c>
      <c r="B945" s="47">
        <v>3</v>
      </c>
      <c r="C945" s="98">
        <v>41205</v>
      </c>
      <c r="D945">
        <v>13040</v>
      </c>
      <c r="E945">
        <v>1406.7</v>
      </c>
      <c r="F945">
        <v>2659.9</v>
      </c>
      <c r="G945">
        <v>8912</v>
      </c>
      <c r="H945">
        <v>5781.4</v>
      </c>
      <c r="I945">
        <v>7193.2</v>
      </c>
      <c r="J945">
        <v>21683</v>
      </c>
      <c r="K945">
        <v>7392</v>
      </c>
      <c r="L945">
        <v>1706.3</v>
      </c>
      <c r="M945">
        <v>31.635000000000002</v>
      </c>
      <c r="N945">
        <v>1570.6</v>
      </c>
      <c r="O945">
        <v>86.48</v>
      </c>
      <c r="P945">
        <v>753.5</v>
      </c>
      <c r="Q945">
        <v>1545.3</v>
      </c>
      <c r="R945">
        <v>13102.53</v>
      </c>
      <c r="S945">
        <v>1413.11</v>
      </c>
      <c r="T945">
        <v>2990.46</v>
      </c>
      <c r="U945">
        <v>18.68</v>
      </c>
      <c r="V945">
        <v>1.76</v>
      </c>
      <c r="W945">
        <v>0.76</v>
      </c>
      <c r="X945">
        <v>1.2984</v>
      </c>
      <c r="Y945">
        <v>103.675</v>
      </c>
      <c r="Z945">
        <v>79.837999999999994</v>
      </c>
      <c r="AA945">
        <v>81.94</v>
      </c>
      <c r="AB945">
        <v>108.15</v>
      </c>
      <c r="AC945">
        <v>1037</v>
      </c>
      <c r="AD945">
        <v>10086</v>
      </c>
      <c r="AE945">
        <v>-53495</v>
      </c>
      <c r="AF945">
        <v>100.21</v>
      </c>
      <c r="AG945">
        <v>144.1</v>
      </c>
      <c r="AH945">
        <v>0.75800000000000001</v>
      </c>
      <c r="AI945">
        <v>1.764</v>
      </c>
      <c r="AJ945" s="101">
        <f ca="1">IF(AND(MAX(OFFSET(OFFSET(D944,0,$AJ$6),-$AJ$5,0):OFFSET(D944,0,$AJ$6))&lt;OFFSET(D944,1,$AJ$6)),1,IF(AND(MIN(OFFSET(OFFSET(D944,0,$AJ$6),-$AJ$5,0):OFFSET(D944,0,$AJ$6))&gt;OFFSET(D944,1,$AJ$6)),-1,AJ944))</f>
        <v>-1</v>
      </c>
      <c r="AK945" s="101">
        <f ca="1">IF(AND(MAX(OFFSET(U944,-$AK$5,0):U944)&lt;U945),1,IF(AND(MIN(OFFSET(U944,-$AK$5,0):U944)&gt;U945),-1,AK944))</f>
        <v>1</v>
      </c>
      <c r="AL945" s="101">
        <f ca="1">IF(AND(MAX(OFFSET(AI944,-$AL$5,0):AI944)&lt;AI945),1,IF(AND(MIN(OFFSET(AI944,-$AL$5,0):AI944)&gt;AI945),-1,AL944))</f>
        <v>1</v>
      </c>
      <c r="AM945" s="101">
        <f ca="1">IF(AND(MAX(OFFSET(V944,-$AM$5,0):V944)&lt;V945),1,IF(AND(MIN(OFFSET(V944,-$AM$5,0):V944)&gt;V945),-1,AM944))</f>
        <v>1</v>
      </c>
      <c r="AN945" s="101">
        <f ca="1">IF(AND(MAX(OFFSET(AA944,-$AN$5,0):AA944)&lt;AA945),1,IF(AND(MIN(OFFSET(AA944,-$AN$5,0):AA944)&gt;AA945),-1,AN944))</f>
        <v>1</v>
      </c>
      <c r="AO945" s="101">
        <f ca="1">IF(AND(MAX(OFFSET(Y944,-$AP$5,0):Y944)&lt;Y945),1,IF(AND(MIN(OFFSET(Y944,-$AP$5,0):Y944)&gt;Y945),-1,AO944))</f>
        <v>1</v>
      </c>
      <c r="AP945" s="101">
        <f ca="1">IF(AND(MAX(OFFSET(Z944,-$AP$5,0):Z944)&lt;Z945),1,IF(AND(MIN(OFFSET(Z944,-$AP$5,0):Z944)&gt;Z945),-1,AP944))</f>
        <v>1</v>
      </c>
      <c r="AQ945" s="1">
        <v>4454</v>
      </c>
      <c r="AR945" s="1">
        <v>4457</v>
      </c>
      <c r="AS945" s="1">
        <v>4436</v>
      </c>
      <c r="AT945" s="1">
        <v>4438</v>
      </c>
      <c r="AU945" s="1">
        <v>4419</v>
      </c>
      <c r="AV945" s="1">
        <v>4424</v>
      </c>
      <c r="AW945" s="1">
        <v>4385</v>
      </c>
      <c r="AX945" s="1">
        <v>4394</v>
      </c>
      <c r="AY945">
        <f t="shared" si="50"/>
        <v>-16</v>
      </c>
      <c r="AZ945">
        <f t="shared" si="51"/>
        <v>819</v>
      </c>
      <c r="BA945" t="str">
        <f t="shared" ca="1" si="57"/>
        <v/>
      </c>
      <c r="BB945">
        <f t="shared" ca="1" si="52"/>
        <v>790</v>
      </c>
      <c r="BC945">
        <f t="shared" si="53"/>
        <v>-35</v>
      </c>
      <c r="BD945">
        <f t="shared" si="54"/>
        <v>-112</v>
      </c>
      <c r="BE945" t="str">
        <f t="shared" ca="1" si="55"/>
        <v/>
      </c>
      <c r="BF945">
        <f t="shared" ca="1" si="56"/>
        <v>77</v>
      </c>
    </row>
    <row r="946" spans="1:58">
      <c r="A946" s="47">
        <v>2012</v>
      </c>
      <c r="B946" s="47">
        <v>4</v>
      </c>
      <c r="C946" s="98">
        <v>41206</v>
      </c>
      <c r="D946">
        <v>13016</v>
      </c>
      <c r="E946">
        <v>1404.5</v>
      </c>
      <c r="F946">
        <v>2652.4</v>
      </c>
      <c r="G946">
        <v>8953</v>
      </c>
      <c r="H946">
        <v>5780.7</v>
      </c>
      <c r="I946">
        <v>7166.7</v>
      </c>
      <c r="J946">
        <v>21761</v>
      </c>
      <c r="K946">
        <v>7357</v>
      </c>
      <c r="L946">
        <v>1702.2</v>
      </c>
      <c r="M946">
        <v>31.74</v>
      </c>
      <c r="N946">
        <v>1558.1</v>
      </c>
      <c r="O946">
        <v>85.71</v>
      </c>
      <c r="P946">
        <v>754.9</v>
      </c>
      <c r="Q946">
        <v>1569.5</v>
      </c>
      <c r="R946">
        <v>13077.34</v>
      </c>
      <c r="S946">
        <v>1408.75</v>
      </c>
      <c r="T946">
        <v>2981.7</v>
      </c>
      <c r="U946">
        <v>18.57</v>
      </c>
      <c r="V946">
        <v>1.78</v>
      </c>
      <c r="W946">
        <v>0.75</v>
      </c>
      <c r="X946">
        <v>1.2971999999999999</v>
      </c>
      <c r="Y946">
        <v>103.497</v>
      </c>
      <c r="Z946">
        <v>79.784499999999994</v>
      </c>
      <c r="AA946">
        <v>82.584999999999994</v>
      </c>
      <c r="AB946">
        <v>107.7</v>
      </c>
      <c r="AC946">
        <v>1109</v>
      </c>
      <c r="AD946">
        <v>10086</v>
      </c>
      <c r="AE946">
        <v>-53495</v>
      </c>
      <c r="AF946">
        <v>100.28</v>
      </c>
      <c r="AG946">
        <v>144.1</v>
      </c>
      <c r="AH946">
        <v>0.748</v>
      </c>
      <c r="AI946">
        <v>1.7749999999999999</v>
      </c>
      <c r="AJ946" s="101">
        <f ca="1">IF(AND(MAX(OFFSET(OFFSET(D945,0,$AJ$6),-$AJ$5,0):OFFSET(D945,0,$AJ$6))&lt;OFFSET(D945,1,$AJ$6)),1,IF(AND(MIN(OFFSET(OFFSET(D945,0,$AJ$6),-$AJ$5,0):OFFSET(D945,0,$AJ$6))&gt;OFFSET(D945,1,$AJ$6)),-1,AJ945))</f>
        <v>-1</v>
      </c>
      <c r="AK946" s="101">
        <f ca="1">IF(AND(MAX(OFFSET(U945,-$AK$5,0):U945)&lt;U946),1,IF(AND(MIN(OFFSET(U945,-$AK$5,0):U945)&gt;U946),-1,AK945))</f>
        <v>1</v>
      </c>
      <c r="AL946" s="101">
        <f ca="1">IF(AND(MAX(OFFSET(AI945,-$AL$5,0):AI945)&lt;AI946),1,IF(AND(MIN(OFFSET(AI945,-$AL$5,0):AI945)&gt;AI946),-1,AL945))</f>
        <v>1</v>
      </c>
      <c r="AM946" s="101">
        <f ca="1">IF(AND(MAX(OFFSET(V945,-$AM$5,0):V945)&lt;V946),1,IF(AND(MIN(OFFSET(V945,-$AM$5,0):V945)&gt;V946),-1,AM945))</f>
        <v>1</v>
      </c>
      <c r="AN946" s="101">
        <f ca="1">IF(AND(MAX(OFFSET(AA945,-$AN$5,0):AA945)&lt;AA946),1,IF(AND(MIN(OFFSET(AA945,-$AN$5,0):AA945)&gt;AA946),-1,AN945))</f>
        <v>1</v>
      </c>
      <c r="AO946" s="101">
        <f ca="1">IF(AND(MAX(OFFSET(Y945,-$AP$5,0):Y945)&lt;Y946),1,IF(AND(MIN(OFFSET(Y945,-$AP$5,0):Y945)&gt;Y946),-1,AO945))</f>
        <v>1</v>
      </c>
      <c r="AP946" s="101">
        <f ca="1">IF(AND(MAX(OFFSET(Z945,-$AP$5,0):Z945)&lt;Z946),1,IF(AND(MIN(OFFSET(Z945,-$AP$5,0):Z945)&gt;Z946),-1,AP945))</f>
        <v>1</v>
      </c>
      <c r="AQ946" s="1">
        <v>4403</v>
      </c>
      <c r="AR946" s="1">
        <v>4416</v>
      </c>
      <c r="AS946" s="1">
        <v>4391</v>
      </c>
      <c r="AT946" s="1">
        <v>4396</v>
      </c>
      <c r="AU946">
        <v>4398</v>
      </c>
      <c r="AV946">
        <v>4408</v>
      </c>
      <c r="AW946">
        <v>4373</v>
      </c>
      <c r="AX946">
        <v>4387</v>
      </c>
      <c r="AY946">
        <f t="shared" si="50"/>
        <v>-7</v>
      </c>
      <c r="AZ946">
        <f t="shared" si="51"/>
        <v>812</v>
      </c>
      <c r="BA946" t="str">
        <f t="shared" ca="1" si="57"/>
        <v/>
      </c>
      <c r="BB946">
        <f t="shared" ca="1" si="52"/>
        <v>790</v>
      </c>
      <c r="BC946">
        <f t="shared" si="53"/>
        <v>-5</v>
      </c>
      <c r="BD946">
        <f t="shared" si="54"/>
        <v>-117</v>
      </c>
      <c r="BE946" t="str">
        <f t="shared" ca="1" si="55"/>
        <v/>
      </c>
      <c r="BF946">
        <f t="shared" ca="1" si="56"/>
        <v>77</v>
      </c>
    </row>
    <row r="947" spans="1:58">
      <c r="A947" s="47">
        <v>2012</v>
      </c>
      <c r="B947" s="47">
        <v>5</v>
      </c>
      <c r="C947" s="98">
        <v>41207</v>
      </c>
      <c r="D947">
        <v>13035</v>
      </c>
      <c r="E947">
        <v>1406.6</v>
      </c>
      <c r="F947">
        <v>2644</v>
      </c>
      <c r="G947">
        <v>9061</v>
      </c>
      <c r="H947">
        <v>5786.5</v>
      </c>
      <c r="I947">
        <v>7216.1</v>
      </c>
      <c r="J947">
        <v>21840</v>
      </c>
      <c r="K947">
        <v>7288</v>
      </c>
      <c r="L947">
        <v>1712.6</v>
      </c>
      <c r="M947">
        <v>32.131</v>
      </c>
      <c r="N947">
        <v>1566.6</v>
      </c>
      <c r="O947">
        <v>86.13</v>
      </c>
      <c r="P947">
        <v>744.6</v>
      </c>
      <c r="Q947">
        <v>1562</v>
      </c>
      <c r="R947">
        <v>13103.68</v>
      </c>
      <c r="S947">
        <v>1412.97</v>
      </c>
      <c r="T947">
        <v>2986.12</v>
      </c>
      <c r="U947">
        <v>18.399999999999999</v>
      </c>
      <c r="V947">
        <v>1.83</v>
      </c>
      <c r="W947">
        <v>0.82</v>
      </c>
      <c r="X947">
        <v>1.2942</v>
      </c>
      <c r="Y947">
        <v>103.965</v>
      </c>
      <c r="Z947">
        <v>80.332999999999998</v>
      </c>
      <c r="AA947">
        <v>83.159499999999994</v>
      </c>
      <c r="AB947">
        <v>108.55</v>
      </c>
      <c r="AC947">
        <v>1088</v>
      </c>
      <c r="AD947">
        <v>10086</v>
      </c>
      <c r="AE947">
        <v>-53495</v>
      </c>
      <c r="AF947">
        <v>100.22</v>
      </c>
      <c r="AG947">
        <v>144.01</v>
      </c>
      <c r="AH947">
        <v>0.81899999999999995</v>
      </c>
      <c r="AI947">
        <v>1.8280000000000001</v>
      </c>
      <c r="AJ947" s="101">
        <f ca="1">IF(AND(MAX(OFFSET(OFFSET(D946,0,$AJ$6),-$AJ$5,0):OFFSET(D946,0,$AJ$6))&lt;OFFSET(D946,1,$AJ$6)),1,IF(AND(MIN(OFFSET(OFFSET(D946,0,$AJ$6),-$AJ$5,0):OFFSET(D946,0,$AJ$6))&gt;OFFSET(D946,1,$AJ$6)),-1,AJ946))</f>
        <v>-1</v>
      </c>
      <c r="AK947" s="101">
        <f ca="1">IF(AND(MAX(OFFSET(U946,-$AK$5,0):U946)&lt;U947),1,IF(AND(MIN(OFFSET(U946,-$AK$5,0):U946)&gt;U947),-1,AK946))</f>
        <v>-1</v>
      </c>
      <c r="AL947" s="101">
        <f ca="1">IF(AND(MAX(OFFSET(AI946,-$AL$5,0):AI946)&lt;AI947),1,IF(AND(MIN(OFFSET(AI946,-$AL$5,0):AI946)&gt;AI947),-1,AL946))</f>
        <v>1</v>
      </c>
      <c r="AM947" s="101">
        <f ca="1">IF(AND(MAX(OFFSET(V946,-$AM$5,0):V946)&lt;V947),1,IF(AND(MIN(OFFSET(V946,-$AM$5,0):V946)&gt;V947),-1,AM946))</f>
        <v>1</v>
      </c>
      <c r="AN947" s="101">
        <f ca="1">IF(AND(MAX(OFFSET(AA946,-$AN$5,0):AA946)&lt;AA947),1,IF(AND(MIN(OFFSET(AA946,-$AN$5,0):AA946)&gt;AA947),-1,AN946))</f>
        <v>1</v>
      </c>
      <c r="AO947" s="101">
        <f ca="1">IF(AND(MAX(OFFSET(Y946,-$AP$5,0):Y946)&lt;Y947),1,IF(AND(MIN(OFFSET(Y946,-$AP$5,0):Y946)&gt;Y947),-1,AO946))</f>
        <v>1</v>
      </c>
      <c r="AP947" s="101">
        <f ca="1">IF(AND(MAX(OFFSET(Z946,-$AP$5,0):Z946)&lt;Z947),1,IF(AND(MIN(OFFSET(Z946,-$AP$5,0):Z946)&gt;Z947),-1,AP946))</f>
        <v>1</v>
      </c>
      <c r="AQ947" s="1">
        <v>4391</v>
      </c>
      <c r="AR947" s="1">
        <v>4427</v>
      </c>
      <c r="AS947" s="1">
        <v>4390</v>
      </c>
      <c r="AT947" s="1">
        <v>4425</v>
      </c>
      <c r="AU947">
        <v>4431</v>
      </c>
      <c r="AV947">
        <v>4444</v>
      </c>
      <c r="AW947">
        <v>4415</v>
      </c>
      <c r="AX947">
        <v>4434</v>
      </c>
      <c r="AY947">
        <f t="shared" si="50"/>
        <v>1</v>
      </c>
      <c r="AZ947">
        <f t="shared" si="51"/>
        <v>813</v>
      </c>
      <c r="BA947" t="str">
        <f t="shared" ca="1" si="57"/>
        <v/>
      </c>
      <c r="BB947">
        <f t="shared" ca="1" si="52"/>
        <v>790</v>
      </c>
      <c r="BC947">
        <f t="shared" si="53"/>
        <v>40</v>
      </c>
      <c r="BD947">
        <f t="shared" si="54"/>
        <v>-77</v>
      </c>
      <c r="BE947" t="str">
        <f t="shared" ca="1" si="55"/>
        <v/>
      </c>
      <c r="BF947">
        <f t="shared" ca="1" si="56"/>
        <v>77</v>
      </c>
    </row>
    <row r="948" spans="1:58">
      <c r="A948" s="47">
        <v>2012</v>
      </c>
      <c r="B948" s="47">
        <v>6</v>
      </c>
      <c r="C948" s="98">
        <v>41208</v>
      </c>
      <c r="D948">
        <v>13049</v>
      </c>
      <c r="E948">
        <v>1407.3</v>
      </c>
      <c r="F948">
        <v>2661.3</v>
      </c>
      <c r="G948">
        <v>8971</v>
      </c>
      <c r="H948">
        <v>5788.1</v>
      </c>
      <c r="I948">
        <v>7243.9</v>
      </c>
      <c r="J948">
        <v>21532</v>
      </c>
      <c r="K948">
        <v>7148</v>
      </c>
      <c r="L948">
        <v>1710.8</v>
      </c>
      <c r="M948">
        <v>32.055999999999997</v>
      </c>
      <c r="N948">
        <v>1544.9</v>
      </c>
      <c r="O948">
        <v>86.08</v>
      </c>
      <c r="P948">
        <v>739.6</v>
      </c>
      <c r="Q948">
        <v>1560.8</v>
      </c>
      <c r="R948">
        <v>13107.21</v>
      </c>
      <c r="S948">
        <v>1411.94</v>
      </c>
      <c r="T948">
        <v>2987.95</v>
      </c>
      <c r="U948">
        <v>17.77</v>
      </c>
      <c r="V948">
        <v>1.75</v>
      </c>
      <c r="W948">
        <v>0.76</v>
      </c>
      <c r="X948">
        <v>1.2934000000000001</v>
      </c>
      <c r="Y948">
        <v>102.934</v>
      </c>
      <c r="Z948">
        <v>79.588999999999999</v>
      </c>
      <c r="AA948">
        <v>82.511499999999998</v>
      </c>
      <c r="AB948">
        <v>109.58</v>
      </c>
      <c r="AC948">
        <v>1051</v>
      </c>
      <c r="AD948">
        <v>-18196</v>
      </c>
      <c r="AE948">
        <v>-55219</v>
      </c>
      <c r="AF948">
        <v>100.35</v>
      </c>
      <c r="AG948">
        <v>144.27000000000001</v>
      </c>
      <c r="AH948">
        <v>0.76100000000000001</v>
      </c>
      <c r="AI948">
        <v>1.75</v>
      </c>
      <c r="AJ948" s="101">
        <f ca="1">IF(AND(MAX(OFFSET(OFFSET(D947,0,$AJ$6),-$AJ$5,0):OFFSET(D947,0,$AJ$6))&lt;OFFSET(D947,1,$AJ$6)),1,IF(AND(MIN(OFFSET(OFFSET(D947,0,$AJ$6),-$AJ$5,0):OFFSET(D947,0,$AJ$6))&gt;OFFSET(D947,1,$AJ$6)),-1,AJ947))</f>
        <v>-1</v>
      </c>
      <c r="AK948" s="101">
        <f ca="1">IF(AND(MAX(OFFSET(U947,-$AK$5,0):U947)&lt;U948),1,IF(AND(MIN(OFFSET(U947,-$AK$5,0):U947)&gt;U948),-1,AK947))</f>
        <v>-1</v>
      </c>
      <c r="AL948" s="101">
        <f ca="1">IF(AND(MAX(OFFSET(AI947,-$AL$5,0):AI947)&lt;AI948),1,IF(AND(MIN(OFFSET(AI947,-$AL$5,0):AI947)&gt;AI948),-1,AL947))</f>
        <v>1</v>
      </c>
      <c r="AM948" s="101">
        <f ca="1">IF(AND(MAX(OFFSET(V947,-$AM$5,0):V947)&lt;V948),1,IF(AND(MIN(OFFSET(V947,-$AM$5,0):V947)&gt;V948),-1,AM947))</f>
        <v>1</v>
      </c>
      <c r="AN948" s="101">
        <f ca="1">IF(AND(MAX(OFFSET(AA947,-$AN$5,0):AA947)&lt;AA948),1,IF(AND(MIN(OFFSET(AA947,-$AN$5,0):AA947)&gt;AA948),-1,AN947))</f>
        <v>1</v>
      </c>
      <c r="AO948" s="101">
        <f ca="1">IF(AND(MAX(OFFSET(Y947,-$AP$5,0):Y947)&lt;Y948),1,IF(AND(MIN(OFFSET(Y947,-$AP$5,0):Y947)&gt;Y948),-1,AO947))</f>
        <v>1</v>
      </c>
      <c r="AP948" s="101">
        <f ca="1">IF(AND(MAX(OFFSET(Z947,-$AP$5,0):Z947)&lt;Z948),1,IF(AND(MIN(OFFSET(Z947,-$AP$5,0):Z947)&gt;Z948),-1,AP947))</f>
        <v>1</v>
      </c>
      <c r="AQ948" s="1">
        <v>4432</v>
      </c>
      <c r="AR948" s="1">
        <v>4437</v>
      </c>
      <c r="AS948" s="1">
        <v>4388</v>
      </c>
      <c r="AT948" s="1">
        <v>4389</v>
      </c>
      <c r="AU948">
        <v>4390</v>
      </c>
      <c r="AV948">
        <v>4420</v>
      </c>
      <c r="AW948">
        <v>4380</v>
      </c>
      <c r="AX948">
        <v>4399</v>
      </c>
      <c r="AY948">
        <f t="shared" si="50"/>
        <v>14</v>
      </c>
      <c r="AZ948">
        <f t="shared" si="51"/>
        <v>827</v>
      </c>
      <c r="BA948" t="str">
        <f t="shared" ca="1" si="57"/>
        <v/>
      </c>
      <c r="BB948">
        <f t="shared" ca="1" si="52"/>
        <v>790</v>
      </c>
      <c r="BC948">
        <f t="shared" si="53"/>
        <v>-42</v>
      </c>
      <c r="BD948">
        <f t="shared" si="54"/>
        <v>-119</v>
      </c>
      <c r="BE948" t="str">
        <f t="shared" ca="1" si="55"/>
        <v/>
      </c>
      <c r="BF948">
        <f t="shared" ca="1" si="56"/>
        <v>77</v>
      </c>
    </row>
    <row r="949" spans="1:58">
      <c r="A949" s="47">
        <v>2012</v>
      </c>
      <c r="B949" s="47">
        <v>2</v>
      </c>
      <c r="C949" s="98">
        <v>41211</v>
      </c>
      <c r="D949">
        <v>12970</v>
      </c>
      <c r="E949">
        <v>1402.4</v>
      </c>
      <c r="F949">
        <v>2642</v>
      </c>
      <c r="G949">
        <v>8926</v>
      </c>
      <c r="H949">
        <v>5767.7</v>
      </c>
      <c r="I949">
        <v>7204.9</v>
      </c>
      <c r="J949">
        <v>21523</v>
      </c>
      <c r="K949">
        <v>7089</v>
      </c>
      <c r="L949">
        <v>1709.2</v>
      </c>
      <c r="M949">
        <v>31.759</v>
      </c>
      <c r="N949">
        <v>1535</v>
      </c>
      <c r="O949">
        <v>85.28</v>
      </c>
      <c r="P949">
        <v>736.8</v>
      </c>
      <c r="Q949">
        <v>1532.7</v>
      </c>
      <c r="R949">
        <v>13107.21</v>
      </c>
      <c r="S949">
        <v>1411.94</v>
      </c>
      <c r="T949">
        <v>2987.95</v>
      </c>
      <c r="U949">
        <v>17.809999999999999</v>
      </c>
      <c r="V949">
        <v>1.75</v>
      </c>
      <c r="W949">
        <v>0.76</v>
      </c>
      <c r="X949">
        <v>1.2904</v>
      </c>
      <c r="Y949">
        <v>103.0095</v>
      </c>
      <c r="Z949">
        <v>79.834999999999994</v>
      </c>
      <c r="AA949">
        <v>82.489000000000004</v>
      </c>
      <c r="AB949">
        <v>109.08</v>
      </c>
      <c r="AC949">
        <v>1049</v>
      </c>
      <c r="AD949">
        <v>-18196</v>
      </c>
      <c r="AE949">
        <v>-55219</v>
      </c>
      <c r="AF949">
        <v>100.28</v>
      </c>
      <c r="AG949">
        <v>144.29</v>
      </c>
      <c r="AH949">
        <v>0.76100000000000001</v>
      </c>
      <c r="AI949">
        <v>1.75</v>
      </c>
      <c r="AJ949" s="101">
        <f ca="1">IF(AND(MAX(OFFSET(OFFSET(D948,0,$AJ$6),-$AJ$5,0):OFFSET(D948,0,$AJ$6))&lt;OFFSET(D948,1,$AJ$6)),1,IF(AND(MIN(OFFSET(OFFSET(D948,0,$AJ$6),-$AJ$5,0):OFFSET(D948,0,$AJ$6))&gt;OFFSET(D948,1,$AJ$6)),-1,AJ948))</f>
        <v>-1</v>
      </c>
      <c r="AK949" s="101">
        <f ca="1">IF(AND(MAX(OFFSET(U948,-$AK$5,0):U948)&lt;U949),1,IF(AND(MIN(OFFSET(U948,-$AK$5,0):U948)&gt;U949),-1,AK948))</f>
        <v>-1</v>
      </c>
      <c r="AL949" s="101">
        <f ca="1">IF(AND(MAX(OFFSET(AI948,-$AL$5,0):AI948)&lt;AI949),1,IF(AND(MIN(OFFSET(AI948,-$AL$5,0):AI948)&gt;AI949),-1,AL948))</f>
        <v>1</v>
      </c>
      <c r="AM949" s="101">
        <f ca="1">IF(AND(MAX(OFFSET(V948,-$AM$5,0):V948)&lt;V949),1,IF(AND(MIN(OFFSET(V948,-$AM$5,0):V948)&gt;V949),-1,AM948))</f>
        <v>1</v>
      </c>
      <c r="AN949" s="101">
        <f ca="1">IF(AND(MAX(OFFSET(AA948,-$AN$5,0):AA948)&lt;AA949),1,IF(AND(MIN(OFFSET(AA948,-$AN$5,0):AA948)&gt;AA949),-1,AN948))</f>
        <v>1</v>
      </c>
      <c r="AO949" s="101">
        <f ca="1">IF(AND(MAX(OFFSET(Y948,-$AP$5,0):Y948)&lt;Y949),1,IF(AND(MIN(OFFSET(Y948,-$AP$5,0):Y948)&gt;Y949),-1,AO948))</f>
        <v>1</v>
      </c>
      <c r="AP949" s="101">
        <f ca="1">IF(AND(MAX(OFFSET(Z948,-$AP$5,0):Z948)&lt;Z949),1,IF(AND(MIN(OFFSET(Z948,-$AP$5,0):Z948)&gt;Z949),-1,AP948))</f>
        <v>1</v>
      </c>
      <c r="AQ949" s="1">
        <v>4404</v>
      </c>
      <c r="AR949" s="1">
        <v>4415</v>
      </c>
      <c r="AS949" s="1">
        <v>4401</v>
      </c>
      <c r="AT949" s="1">
        <v>4410</v>
      </c>
      <c r="AU949" s="1">
        <v>4397</v>
      </c>
      <c r="AV949" s="1">
        <v>4401</v>
      </c>
      <c r="AW949" s="1">
        <v>4385</v>
      </c>
      <c r="AX949" s="1">
        <v>4401</v>
      </c>
      <c r="AY949">
        <f t="shared" si="50"/>
        <v>-2</v>
      </c>
      <c r="AZ949">
        <f t="shared" si="51"/>
        <v>825</v>
      </c>
      <c r="BA949" t="str">
        <f t="shared" ca="1" si="57"/>
        <v/>
      </c>
      <c r="BB949">
        <f t="shared" ca="1" si="52"/>
        <v>790</v>
      </c>
      <c r="BC949">
        <f t="shared" si="53"/>
        <v>-7</v>
      </c>
      <c r="BD949">
        <f t="shared" si="54"/>
        <v>-126</v>
      </c>
      <c r="BE949" t="str">
        <f t="shared" ca="1" si="55"/>
        <v/>
      </c>
      <c r="BF949">
        <f t="shared" ca="1" si="56"/>
        <v>77</v>
      </c>
    </row>
    <row r="950" spans="1:58">
      <c r="A950" s="47">
        <v>2012</v>
      </c>
      <c r="B950" s="47">
        <v>3</v>
      </c>
      <c r="C950" s="98">
        <v>41212</v>
      </c>
      <c r="D950">
        <v>13062</v>
      </c>
      <c r="E950">
        <v>1410.8</v>
      </c>
      <c r="F950">
        <v>2655.3</v>
      </c>
      <c r="G950">
        <v>8906</v>
      </c>
      <c r="H950">
        <v>5820</v>
      </c>
      <c r="I950">
        <v>7284.3</v>
      </c>
      <c r="J950">
        <v>21470</v>
      </c>
      <c r="K950">
        <v>7103</v>
      </c>
      <c r="L950">
        <v>1709.7</v>
      </c>
      <c r="M950">
        <v>31.792000000000002</v>
      </c>
      <c r="N950">
        <v>1552.2</v>
      </c>
      <c r="O950">
        <v>85.56</v>
      </c>
      <c r="P950">
        <v>740.1</v>
      </c>
      <c r="Q950">
        <v>1540.7</v>
      </c>
      <c r="R950">
        <v>13107.21</v>
      </c>
      <c r="S950">
        <v>1411.94</v>
      </c>
      <c r="T950">
        <v>2987.95</v>
      </c>
      <c r="U950">
        <v>17.809999999999999</v>
      </c>
      <c r="V950">
        <v>1.75</v>
      </c>
      <c r="W950">
        <v>0.76</v>
      </c>
      <c r="X950">
        <v>1.2959000000000001</v>
      </c>
      <c r="Y950">
        <v>103.17</v>
      </c>
      <c r="Z950">
        <v>79.61</v>
      </c>
      <c r="AA950">
        <v>82.515000000000001</v>
      </c>
      <c r="AB950">
        <v>108.84</v>
      </c>
      <c r="AC950">
        <v>1048</v>
      </c>
      <c r="AD950">
        <v>-18196</v>
      </c>
      <c r="AE950">
        <v>-55219</v>
      </c>
      <c r="AF950">
        <v>100.4</v>
      </c>
      <c r="AG950">
        <v>144.33000000000001</v>
      </c>
      <c r="AH950">
        <v>0.76100000000000001</v>
      </c>
      <c r="AI950">
        <v>1.75</v>
      </c>
      <c r="AJ950" s="101">
        <f ca="1">IF(AND(MAX(OFFSET(OFFSET(D949,0,$AJ$6),-$AJ$5,0):OFFSET(D949,0,$AJ$6))&lt;OFFSET(D949,1,$AJ$6)),1,IF(AND(MIN(OFFSET(OFFSET(D949,0,$AJ$6),-$AJ$5,0):OFFSET(D949,0,$AJ$6))&gt;OFFSET(D949,1,$AJ$6)),-1,AJ949))</f>
        <v>-1</v>
      </c>
      <c r="AK950" s="101">
        <f ca="1">IF(AND(MAX(OFFSET(U949,-$AK$5,0):U949)&lt;U950),1,IF(AND(MIN(OFFSET(U949,-$AK$5,0):U949)&gt;U950),-1,AK949))</f>
        <v>-1</v>
      </c>
      <c r="AL950" s="101">
        <f ca="1">IF(AND(MAX(OFFSET(AI949,-$AL$5,0):AI949)&lt;AI950),1,IF(AND(MIN(OFFSET(AI949,-$AL$5,0):AI949)&gt;AI950),-1,AL949))</f>
        <v>1</v>
      </c>
      <c r="AM950" s="101">
        <f ca="1">IF(AND(MAX(OFFSET(V949,-$AM$5,0):V949)&lt;V950),1,IF(AND(MIN(OFFSET(V949,-$AM$5,0):V949)&gt;V950),-1,AM949))</f>
        <v>1</v>
      </c>
      <c r="AN950" s="101">
        <f ca="1">IF(AND(MAX(OFFSET(AA949,-$AN$5,0):AA949)&lt;AA950),1,IF(AND(MIN(OFFSET(AA949,-$AN$5,0):AA949)&gt;AA950),-1,AN949))</f>
        <v>1</v>
      </c>
      <c r="AO950" s="101">
        <f ca="1">IF(AND(MAX(OFFSET(Y949,-$AP$5,0):Y949)&lt;Y950),1,IF(AND(MIN(OFFSET(Y949,-$AP$5,0):Y949)&gt;Y950),-1,AO949))</f>
        <v>1</v>
      </c>
      <c r="AP950" s="101">
        <f ca="1">IF(AND(MAX(OFFSET(Z949,-$AP$5,0):Z949)&lt;Z950),1,IF(AND(MIN(OFFSET(Z949,-$AP$5,0):Z949)&gt;Z950),-1,AP949))</f>
        <v>1</v>
      </c>
      <c r="AQ950" s="1">
        <v>4395</v>
      </c>
      <c r="AR950" s="1">
        <v>4417</v>
      </c>
      <c r="AS950" s="1">
        <v>4372</v>
      </c>
      <c r="AT950" s="1">
        <v>4383</v>
      </c>
      <c r="AU950" s="1">
        <v>4385</v>
      </c>
      <c r="AV950" s="1">
        <v>4398</v>
      </c>
      <c r="AW950" s="1">
        <v>4382</v>
      </c>
      <c r="AX950" s="1">
        <v>4393</v>
      </c>
      <c r="AY950">
        <f t="shared" si="50"/>
        <v>13</v>
      </c>
      <c r="AZ950">
        <f t="shared" si="51"/>
        <v>838</v>
      </c>
      <c r="BA950" t="str">
        <f t="shared" ca="1" si="57"/>
        <v/>
      </c>
      <c r="BB950">
        <f t="shared" ca="1" si="52"/>
        <v>790</v>
      </c>
      <c r="BC950">
        <f t="shared" si="53"/>
        <v>-10</v>
      </c>
      <c r="BD950">
        <f t="shared" si="54"/>
        <v>-136</v>
      </c>
      <c r="BE950" t="str">
        <f t="shared" ca="1" si="55"/>
        <v/>
      </c>
      <c r="BF950">
        <f t="shared" ca="1" si="56"/>
        <v>77</v>
      </c>
    </row>
    <row r="951" spans="1:58">
      <c r="A951" s="47">
        <v>2012</v>
      </c>
      <c r="B951" s="47">
        <v>4</v>
      </c>
      <c r="C951" s="98">
        <v>41213</v>
      </c>
      <c r="D951">
        <v>12999</v>
      </c>
      <c r="E951">
        <v>1402.3</v>
      </c>
      <c r="F951">
        <v>2633.9</v>
      </c>
      <c r="G951">
        <v>8914</v>
      </c>
      <c r="H951">
        <v>5765.9</v>
      </c>
      <c r="I951">
        <v>7264.3</v>
      </c>
      <c r="J951">
        <v>21661</v>
      </c>
      <c r="K951">
        <v>7183</v>
      </c>
      <c r="L951">
        <v>1721</v>
      </c>
      <c r="M951">
        <v>32.255000000000003</v>
      </c>
      <c r="N951">
        <v>1568.5</v>
      </c>
      <c r="O951">
        <v>86.08</v>
      </c>
      <c r="P951">
        <v>751.8</v>
      </c>
      <c r="Q951">
        <v>1553.1</v>
      </c>
      <c r="R951">
        <v>13096.62</v>
      </c>
      <c r="S951">
        <v>1412.16</v>
      </c>
      <c r="T951">
        <v>2977.23</v>
      </c>
      <c r="U951">
        <v>18.36</v>
      </c>
      <c r="V951">
        <v>1.69</v>
      </c>
      <c r="W951">
        <v>0.72</v>
      </c>
      <c r="X951">
        <v>1.2957000000000001</v>
      </c>
      <c r="Y951">
        <v>103.40900000000001</v>
      </c>
      <c r="Z951">
        <v>79.805000000000007</v>
      </c>
      <c r="AA951">
        <v>82.805000000000007</v>
      </c>
      <c r="AB951">
        <v>108.47</v>
      </c>
      <c r="AC951">
        <v>1043</v>
      </c>
      <c r="AD951">
        <v>-18196</v>
      </c>
      <c r="AE951">
        <v>-55219</v>
      </c>
      <c r="AF951">
        <v>100.28</v>
      </c>
      <c r="AG951">
        <v>144.27000000000001</v>
      </c>
      <c r="AH951">
        <v>0.71499999999999997</v>
      </c>
      <c r="AI951">
        <v>1.6859999999999999</v>
      </c>
      <c r="AJ951" s="101">
        <f ca="1">IF(AND(MAX(OFFSET(OFFSET(D950,0,$AJ$6),-$AJ$5,0):OFFSET(D950,0,$AJ$6))&lt;OFFSET(D950,1,$AJ$6)),1,IF(AND(MIN(OFFSET(OFFSET(D950,0,$AJ$6),-$AJ$5,0):OFFSET(D950,0,$AJ$6))&gt;OFFSET(D950,1,$AJ$6)),-1,AJ950))</f>
        <v>-1</v>
      </c>
      <c r="AK951" s="101">
        <f ca="1">IF(AND(MAX(OFFSET(U950,-$AK$5,0):U950)&lt;U951),1,IF(AND(MIN(OFFSET(U950,-$AK$5,0):U950)&gt;U951),-1,AK950))</f>
        <v>1</v>
      </c>
      <c r="AL951" s="101">
        <f ca="1">IF(AND(MAX(OFFSET(AI950,-$AL$5,0):AI950)&lt;AI951),1,IF(AND(MIN(OFFSET(AI950,-$AL$5,0):AI950)&gt;AI951),-1,AL950))</f>
        <v>-1</v>
      </c>
      <c r="AM951" s="101">
        <f ca="1">IF(AND(MAX(OFFSET(V950,-$AM$5,0):V950)&lt;V951),1,IF(AND(MIN(OFFSET(V950,-$AM$5,0):V950)&gt;V951),-1,AM950))</f>
        <v>1</v>
      </c>
      <c r="AN951" s="101">
        <f ca="1">IF(AND(MAX(OFFSET(AA950,-$AN$5,0):AA950)&lt;AA951),1,IF(AND(MIN(OFFSET(AA950,-$AN$5,0):AA950)&gt;AA951),-1,AN950))</f>
        <v>1</v>
      </c>
      <c r="AO951" s="101">
        <f ca="1">IF(AND(MAX(OFFSET(Y950,-$AP$5,0):Y950)&lt;Y951),1,IF(AND(MIN(OFFSET(Y950,-$AP$5,0):Y950)&gt;Y951),-1,AO950))</f>
        <v>1</v>
      </c>
      <c r="AP951" s="101">
        <f ca="1">IF(AND(MAX(OFFSET(Z950,-$AP$5,0):Z950)&lt;Z951),1,IF(AND(MIN(OFFSET(Z950,-$AP$5,0):Z950)&gt;Z951),-1,AP950))</f>
        <v>1</v>
      </c>
      <c r="AQ951" s="1">
        <v>4398</v>
      </c>
      <c r="AR951" s="1">
        <v>4399</v>
      </c>
      <c r="AS951" s="1">
        <v>4390</v>
      </c>
      <c r="AT951" s="1">
        <v>4395</v>
      </c>
      <c r="AU951" s="1">
        <v>4407</v>
      </c>
      <c r="AV951" s="1">
        <v>4445</v>
      </c>
      <c r="AW951" s="1">
        <v>4407</v>
      </c>
      <c r="AX951" s="1">
        <v>4423</v>
      </c>
      <c r="AY951">
        <f t="shared" si="50"/>
        <v>23</v>
      </c>
      <c r="AZ951">
        <f t="shared" si="51"/>
        <v>861</v>
      </c>
      <c r="BA951" t="str">
        <f t="shared" ca="1" si="57"/>
        <v/>
      </c>
      <c r="BB951">
        <f t="shared" ca="1" si="52"/>
        <v>790</v>
      </c>
      <c r="BC951">
        <f t="shared" si="53"/>
        <v>9</v>
      </c>
      <c r="BD951">
        <f t="shared" si="54"/>
        <v>-127</v>
      </c>
      <c r="BE951" t="str">
        <f t="shared" ca="1" si="55"/>
        <v/>
      </c>
      <c r="BF951">
        <f t="shared" ca="1" si="56"/>
        <v>77</v>
      </c>
    </row>
    <row r="952" spans="1:58">
      <c r="A952" s="47">
        <v>2012</v>
      </c>
      <c r="B952" s="47">
        <v>5</v>
      </c>
      <c r="C952" s="98">
        <v>41214</v>
      </c>
      <c r="D952">
        <v>13173</v>
      </c>
      <c r="E952">
        <v>1424.2</v>
      </c>
      <c r="F952">
        <v>2687.4</v>
      </c>
      <c r="G952">
        <v>9058</v>
      </c>
      <c r="H952">
        <v>5836.4</v>
      </c>
      <c r="I952">
        <v>7348.8</v>
      </c>
      <c r="J952">
        <v>21858</v>
      </c>
      <c r="K952">
        <v>7361</v>
      </c>
      <c r="L952">
        <v>1714.9</v>
      </c>
      <c r="M952">
        <v>32.268999999999998</v>
      </c>
      <c r="N952">
        <v>1570.1</v>
      </c>
      <c r="O952">
        <v>86.91</v>
      </c>
      <c r="P952">
        <v>754.2</v>
      </c>
      <c r="Q952">
        <v>1563.5</v>
      </c>
      <c r="R952">
        <v>13232.62</v>
      </c>
      <c r="S952">
        <v>1427.59</v>
      </c>
      <c r="T952">
        <v>3020.06</v>
      </c>
      <c r="U952">
        <v>16.649999999999999</v>
      </c>
      <c r="V952">
        <v>1.72</v>
      </c>
      <c r="W952">
        <v>0.73</v>
      </c>
      <c r="X952">
        <v>1.2944</v>
      </c>
      <c r="Y952">
        <v>103.74</v>
      </c>
      <c r="Z952">
        <v>80.146500000000003</v>
      </c>
      <c r="AA952">
        <v>83.379000000000005</v>
      </c>
      <c r="AB952">
        <v>108.19</v>
      </c>
      <c r="AC952">
        <v>1026</v>
      </c>
      <c r="AD952">
        <v>-18196</v>
      </c>
      <c r="AE952">
        <v>-55219</v>
      </c>
      <c r="AF952">
        <v>100.2</v>
      </c>
      <c r="AG952">
        <v>144.19999999999999</v>
      </c>
      <c r="AH952">
        <v>0.72799999999999998</v>
      </c>
      <c r="AI952">
        <v>1.7150000000000001</v>
      </c>
      <c r="AJ952" s="101">
        <f ca="1">IF(AND(MAX(OFFSET(OFFSET(D951,0,$AJ$6),-$AJ$5,0):OFFSET(D951,0,$AJ$6))&lt;OFFSET(D951,1,$AJ$6)),1,IF(AND(MIN(OFFSET(OFFSET(D951,0,$AJ$6),-$AJ$5,0):OFFSET(D951,0,$AJ$6))&gt;OFFSET(D951,1,$AJ$6)),-1,AJ951))</f>
        <v>-1</v>
      </c>
      <c r="AK952" s="101">
        <f ca="1">IF(AND(MAX(OFFSET(U951,-$AK$5,0):U951)&lt;U952),1,IF(AND(MIN(OFFSET(U951,-$AK$5,0):U951)&gt;U952),-1,AK951))</f>
        <v>-1</v>
      </c>
      <c r="AL952" s="101">
        <f ca="1">IF(AND(MAX(OFFSET(AI951,-$AL$5,0):AI951)&lt;AI952),1,IF(AND(MIN(OFFSET(AI951,-$AL$5,0):AI951)&gt;AI952),-1,AL951))</f>
        <v>-1</v>
      </c>
      <c r="AM952" s="101">
        <f ca="1">IF(AND(MAX(OFFSET(V951,-$AM$5,0):V951)&lt;V952),1,IF(AND(MIN(OFFSET(V951,-$AM$5,0):V951)&gt;V952),-1,AM951))</f>
        <v>1</v>
      </c>
      <c r="AN952" s="101">
        <f ca="1">IF(AND(MAX(OFFSET(AA951,-$AN$5,0):AA951)&lt;AA952),1,IF(AND(MIN(OFFSET(AA951,-$AN$5,0):AA951)&gt;AA952),-1,AN951))</f>
        <v>1</v>
      </c>
      <c r="AO952" s="101">
        <f ca="1">IF(AND(MAX(OFFSET(Y951,-$AP$5,0):Y951)&lt;Y952),1,IF(AND(MIN(OFFSET(Y951,-$AP$5,0):Y951)&gt;Y952),-1,AO951))</f>
        <v>1</v>
      </c>
      <c r="AP952" s="101">
        <f ca="1">IF(AND(MAX(OFFSET(Z951,-$AP$5,0):Z951)&lt;Z952),1,IF(AND(MIN(OFFSET(Z951,-$AP$5,0):Z951)&gt;Z952),-1,AP951))</f>
        <v>1</v>
      </c>
      <c r="AQ952" s="1">
        <v>4430</v>
      </c>
      <c r="AR952" s="1">
        <v>4445</v>
      </c>
      <c r="AS952" s="1">
        <v>4426</v>
      </c>
      <c r="AT952" s="1">
        <v>4442</v>
      </c>
      <c r="AU952" s="1">
        <v>4446</v>
      </c>
      <c r="AV952" s="1">
        <v>4454</v>
      </c>
      <c r="AW952" s="1">
        <v>4429</v>
      </c>
      <c r="AX952" s="1">
        <v>4438</v>
      </c>
      <c r="AY952">
        <f t="shared" si="50"/>
        <v>-10</v>
      </c>
      <c r="AZ952">
        <f t="shared" si="51"/>
        <v>851</v>
      </c>
      <c r="BA952" t="str">
        <f t="shared" ca="1" si="57"/>
        <v/>
      </c>
      <c r="BB952">
        <f t="shared" ca="1" si="52"/>
        <v>790</v>
      </c>
      <c r="BC952">
        <f t="shared" si="53"/>
        <v>16</v>
      </c>
      <c r="BD952">
        <f t="shared" si="54"/>
        <v>-111</v>
      </c>
      <c r="BE952" t="str">
        <f t="shared" ca="1" si="55"/>
        <v/>
      </c>
      <c r="BF952">
        <f t="shared" ca="1" si="56"/>
        <v>77</v>
      </c>
    </row>
    <row r="953" spans="1:58">
      <c r="A953" s="47">
        <v>2012</v>
      </c>
      <c r="B953" s="47">
        <v>6</v>
      </c>
      <c r="C953" s="98">
        <v>41215</v>
      </c>
      <c r="D953">
        <v>12999</v>
      </c>
      <c r="E953">
        <v>1406.3</v>
      </c>
      <c r="F953">
        <v>2643.1</v>
      </c>
      <c r="G953">
        <v>9007</v>
      </c>
      <c r="H953">
        <v>5826.3</v>
      </c>
      <c r="I953">
        <v>7318.3</v>
      </c>
      <c r="J953">
        <v>22103</v>
      </c>
      <c r="K953">
        <v>7388</v>
      </c>
      <c r="L953">
        <v>1678.3</v>
      </c>
      <c r="M953">
        <v>30.908999999999999</v>
      </c>
      <c r="N953">
        <v>1544</v>
      </c>
      <c r="O953">
        <v>84.88</v>
      </c>
      <c r="P953">
        <v>740.4</v>
      </c>
      <c r="Q953">
        <v>1529.4</v>
      </c>
      <c r="R953">
        <v>13093.16</v>
      </c>
      <c r="S953">
        <v>1414.2</v>
      </c>
      <c r="T953">
        <v>2982.13</v>
      </c>
      <c r="U953">
        <v>17.38</v>
      </c>
      <c r="V953">
        <v>1.73</v>
      </c>
      <c r="W953">
        <v>0.73</v>
      </c>
      <c r="X953">
        <v>1.2830999999999999</v>
      </c>
      <c r="Y953">
        <v>103.217</v>
      </c>
      <c r="Z953">
        <v>80.444000000000003</v>
      </c>
      <c r="AA953">
        <v>83.170500000000004</v>
      </c>
      <c r="AB953">
        <v>105.78</v>
      </c>
      <c r="AC953">
        <v>1000</v>
      </c>
      <c r="AD953">
        <v>-37020</v>
      </c>
      <c r="AE953">
        <v>-58204</v>
      </c>
      <c r="AF953">
        <v>100.19</v>
      </c>
      <c r="AG953">
        <v>144.04</v>
      </c>
      <c r="AH953">
        <v>0.72799999999999998</v>
      </c>
      <c r="AI953">
        <v>1.726</v>
      </c>
      <c r="AJ953" s="101">
        <f ca="1">IF(AND(MAX(OFFSET(OFFSET(D952,0,$AJ$6),-$AJ$5,0):OFFSET(D952,0,$AJ$6))&lt;OFFSET(D952,1,$AJ$6)),1,IF(AND(MIN(OFFSET(OFFSET(D952,0,$AJ$6),-$AJ$5,0):OFFSET(D952,0,$AJ$6))&gt;OFFSET(D952,1,$AJ$6)),-1,AJ952))</f>
        <v>-1</v>
      </c>
      <c r="AK953" s="101">
        <f ca="1">IF(AND(MAX(OFFSET(U952,-$AK$5,0):U952)&lt;U953),1,IF(AND(MIN(OFFSET(U952,-$AK$5,0):U952)&gt;U953),-1,AK952))</f>
        <v>-1</v>
      </c>
      <c r="AL953" s="101">
        <f ca="1">IF(AND(MAX(OFFSET(AI952,-$AL$5,0):AI952)&lt;AI953),1,IF(AND(MIN(OFFSET(AI952,-$AL$5,0):AI952)&gt;AI953),-1,AL952))</f>
        <v>-1</v>
      </c>
      <c r="AM953" s="101">
        <f ca="1">IF(AND(MAX(OFFSET(V952,-$AM$5,0):V952)&lt;V953),1,IF(AND(MIN(OFFSET(V952,-$AM$5,0):V952)&gt;V953),-1,AM952))</f>
        <v>1</v>
      </c>
      <c r="AN953" s="101">
        <f ca="1">IF(AND(MAX(OFFSET(AA952,-$AN$5,0):AA952)&lt;AA953),1,IF(AND(MIN(OFFSET(AA952,-$AN$5,0):AA952)&gt;AA953),-1,AN952))</f>
        <v>1</v>
      </c>
      <c r="AO953" s="101">
        <f ca="1">IF(AND(MAX(OFFSET(Y952,-$AP$5,0):Y952)&lt;Y953),1,IF(AND(MIN(OFFSET(Y952,-$AP$5,0):Y952)&gt;Y953),-1,AO952))</f>
        <v>1</v>
      </c>
      <c r="AP953" s="101">
        <f ca="1">IF(AND(MAX(OFFSET(Z952,-$AP$5,0):Z952)&lt;Z953),1,IF(AND(MIN(OFFSET(Z952,-$AP$5,0):Z952)&gt;Z953),-1,AP952))</f>
        <v>1</v>
      </c>
      <c r="AQ953" s="1">
        <v>4436</v>
      </c>
      <c r="AR953" s="1">
        <v>4442</v>
      </c>
      <c r="AS953" s="1">
        <v>4416</v>
      </c>
      <c r="AT953" s="1">
        <v>4423</v>
      </c>
      <c r="AU953" s="1">
        <v>4428</v>
      </c>
      <c r="AV953" s="1">
        <v>4429</v>
      </c>
      <c r="AW953" s="1">
        <v>4350</v>
      </c>
      <c r="AX953" s="1">
        <v>4356</v>
      </c>
      <c r="AY953">
        <f t="shared" si="50"/>
        <v>-56</v>
      </c>
      <c r="AZ953">
        <f t="shared" si="51"/>
        <v>795</v>
      </c>
      <c r="BA953" t="str">
        <f t="shared" ca="1" si="57"/>
        <v/>
      </c>
      <c r="BB953">
        <f t="shared" ca="1" si="52"/>
        <v>790</v>
      </c>
      <c r="BC953">
        <f t="shared" si="53"/>
        <v>-8</v>
      </c>
      <c r="BD953">
        <f t="shared" si="54"/>
        <v>-119</v>
      </c>
      <c r="BE953" t="str">
        <f t="shared" ca="1" si="55"/>
        <v/>
      </c>
      <c r="BF953">
        <f t="shared" ca="1" si="56"/>
        <v>77</v>
      </c>
    </row>
    <row r="954" spans="1:58">
      <c r="A954" s="47">
        <v>2012</v>
      </c>
      <c r="B954" s="47">
        <v>2</v>
      </c>
      <c r="C954" s="98">
        <v>41218</v>
      </c>
      <c r="D954">
        <v>13047</v>
      </c>
      <c r="E954">
        <v>1412.3</v>
      </c>
      <c r="F954">
        <v>2664.3</v>
      </c>
      <c r="G954">
        <v>9020</v>
      </c>
      <c r="H954">
        <v>5813.8</v>
      </c>
      <c r="I954">
        <v>7343.3</v>
      </c>
      <c r="J954">
        <v>22048</v>
      </c>
      <c r="K954">
        <v>7355</v>
      </c>
      <c r="L954">
        <v>1684</v>
      </c>
      <c r="M954">
        <v>31.175000000000001</v>
      </c>
      <c r="N954">
        <v>1541.8</v>
      </c>
      <c r="O954">
        <v>85.8</v>
      </c>
      <c r="P954">
        <v>734</v>
      </c>
      <c r="Q954">
        <v>1506.5</v>
      </c>
      <c r="R954">
        <v>13112.44</v>
      </c>
      <c r="S954">
        <v>1417.26</v>
      </c>
      <c r="T954">
        <v>2999.66</v>
      </c>
      <c r="U954">
        <v>18.18</v>
      </c>
      <c r="V954">
        <v>1.68</v>
      </c>
      <c r="W954">
        <v>0.7</v>
      </c>
      <c r="X954">
        <v>1.2789999999999999</v>
      </c>
      <c r="Y954">
        <v>102.691</v>
      </c>
      <c r="Z954">
        <v>80.284999999999997</v>
      </c>
      <c r="AA954">
        <v>83.191000000000003</v>
      </c>
      <c r="AB954">
        <v>107.06</v>
      </c>
      <c r="AC954">
        <v>986</v>
      </c>
      <c r="AD954">
        <v>-37020</v>
      </c>
      <c r="AE954">
        <v>-58204</v>
      </c>
      <c r="AF954">
        <v>100.31</v>
      </c>
      <c r="AG954">
        <v>144.33000000000001</v>
      </c>
      <c r="AH954">
        <v>0.69899999999999995</v>
      </c>
      <c r="AI954">
        <v>1.6839999999999999</v>
      </c>
      <c r="AJ954" s="101">
        <f ca="1">IF(AND(MAX(OFFSET(OFFSET(D953,0,$AJ$6),-$AJ$5,0):OFFSET(D953,0,$AJ$6))&lt;OFFSET(D953,1,$AJ$6)),1,IF(AND(MIN(OFFSET(OFFSET(D953,0,$AJ$6),-$AJ$5,0):OFFSET(D953,0,$AJ$6))&gt;OFFSET(D953,1,$AJ$6)),-1,AJ953))</f>
        <v>-1</v>
      </c>
      <c r="AK954" s="101">
        <f ca="1">IF(AND(MAX(OFFSET(U953,-$AK$5,0):U953)&lt;U954),1,IF(AND(MIN(OFFSET(U953,-$AK$5,0):U953)&gt;U954),-1,AK953))</f>
        <v>1</v>
      </c>
      <c r="AL954" s="101">
        <f ca="1">IF(AND(MAX(OFFSET(AI953,-$AL$5,0):AI953)&lt;AI954),1,IF(AND(MIN(OFFSET(AI953,-$AL$5,0):AI953)&gt;AI954),-1,AL953))</f>
        <v>-1</v>
      </c>
      <c r="AM954" s="101">
        <f ca="1">IF(AND(MAX(OFFSET(V953,-$AM$5,0):V953)&lt;V954),1,IF(AND(MIN(OFFSET(V953,-$AM$5,0):V953)&gt;V954),-1,AM953))</f>
        <v>1</v>
      </c>
      <c r="AN954" s="101">
        <f ca="1">IF(AND(MAX(OFFSET(AA953,-$AN$5,0):AA953)&lt;AA954),1,IF(AND(MIN(OFFSET(AA953,-$AN$5,0):AA953)&gt;AA954),-1,AN953))</f>
        <v>1</v>
      </c>
      <c r="AO954" s="101">
        <f ca="1">IF(AND(MAX(OFFSET(Y953,-$AP$5,0):Y953)&lt;Y954),1,IF(AND(MIN(OFFSET(Y953,-$AP$5,0):Y953)&gt;Y954),-1,AO953))</f>
        <v>-1</v>
      </c>
      <c r="AP954" s="101">
        <f ca="1">IF(AND(MAX(OFFSET(Z953,-$AP$5,0):Z953)&lt;Z954),1,IF(AND(MIN(OFFSET(Z953,-$AP$5,0):Z953)&gt;Z954),-1,AP953))</f>
        <v>1</v>
      </c>
      <c r="AQ954" s="1">
        <v>4372</v>
      </c>
      <c r="AR954" s="1">
        <v>4372</v>
      </c>
      <c r="AS954" s="1">
        <v>4352</v>
      </c>
      <c r="AT954" s="1">
        <v>4353</v>
      </c>
      <c r="AU954" s="1">
        <v>4341</v>
      </c>
      <c r="AV954" s="1">
        <v>4366</v>
      </c>
      <c r="AW954" s="1">
        <v>4330</v>
      </c>
      <c r="AX954" s="1">
        <v>4363</v>
      </c>
      <c r="AY954">
        <f t="shared" si="50"/>
        <v>18</v>
      </c>
      <c r="AZ954">
        <f t="shared" si="51"/>
        <v>813</v>
      </c>
      <c r="BA954" t="str">
        <f t="shared" ca="1" si="57"/>
        <v/>
      </c>
      <c r="BB954">
        <f t="shared" ca="1" si="52"/>
        <v>790</v>
      </c>
      <c r="BC954">
        <f t="shared" si="53"/>
        <v>-31</v>
      </c>
      <c r="BD954">
        <f t="shared" si="54"/>
        <v>-150</v>
      </c>
      <c r="BE954" t="str">
        <f t="shared" ca="1" si="55"/>
        <v/>
      </c>
      <c r="BF954">
        <f t="shared" ca="1" si="56"/>
        <v>77</v>
      </c>
    </row>
    <row r="955" spans="1:58">
      <c r="A955" s="47">
        <v>2012</v>
      </c>
      <c r="B955" s="47">
        <v>3</v>
      </c>
      <c r="C955" s="98">
        <v>41219</v>
      </c>
      <c r="D955">
        <v>13185</v>
      </c>
      <c r="E955">
        <v>1423.7</v>
      </c>
      <c r="F955">
        <v>2675.9</v>
      </c>
      <c r="G955">
        <v>9045</v>
      </c>
      <c r="H955">
        <v>5877.3</v>
      </c>
      <c r="I955">
        <v>7399.7</v>
      </c>
      <c r="J955">
        <v>21949</v>
      </c>
      <c r="K955">
        <v>7306</v>
      </c>
      <c r="L955">
        <v>1716.5</v>
      </c>
      <c r="M955">
        <v>32.018999999999998</v>
      </c>
      <c r="N955">
        <v>1553.3</v>
      </c>
      <c r="O955">
        <v>88.36</v>
      </c>
      <c r="P955">
        <v>739.6</v>
      </c>
      <c r="Q955">
        <v>1519.1</v>
      </c>
      <c r="R955">
        <v>13245.68</v>
      </c>
      <c r="S955">
        <v>1428.39</v>
      </c>
      <c r="T955">
        <v>3011.93</v>
      </c>
      <c r="U955">
        <v>17.72</v>
      </c>
      <c r="V955">
        <v>1.74</v>
      </c>
      <c r="W955">
        <v>0.74</v>
      </c>
      <c r="X955">
        <v>1.2816000000000001</v>
      </c>
      <c r="Y955">
        <v>102.986</v>
      </c>
      <c r="Z955">
        <v>80.37</v>
      </c>
      <c r="AA955">
        <v>83.879000000000005</v>
      </c>
      <c r="AB955">
        <v>110.1</v>
      </c>
      <c r="AC955">
        <v>971</v>
      </c>
      <c r="AD955">
        <v>-37020</v>
      </c>
      <c r="AE955">
        <v>-58204</v>
      </c>
      <c r="AF955">
        <v>100.4</v>
      </c>
      <c r="AG955">
        <v>144.32</v>
      </c>
      <c r="AH955">
        <v>0.74399999999999999</v>
      </c>
      <c r="AI955">
        <v>1.742</v>
      </c>
      <c r="AJ955" s="101">
        <f ca="1">IF(AND(MAX(OFFSET(OFFSET(D954,0,$AJ$6),-$AJ$5,0):OFFSET(D954,0,$AJ$6))&lt;OFFSET(D954,1,$AJ$6)),1,IF(AND(MIN(OFFSET(OFFSET(D954,0,$AJ$6),-$AJ$5,0):OFFSET(D954,0,$AJ$6))&gt;OFFSET(D954,1,$AJ$6)),-1,AJ954))</f>
        <v>-1</v>
      </c>
      <c r="AK955" s="101">
        <f ca="1">IF(AND(MAX(OFFSET(U954,-$AK$5,0):U954)&lt;U955),1,IF(AND(MIN(OFFSET(U954,-$AK$5,0):U954)&gt;U955),-1,AK954))</f>
        <v>1</v>
      </c>
      <c r="AL955" s="101">
        <f ca="1">IF(AND(MAX(OFFSET(AI954,-$AL$5,0):AI954)&lt;AI955),1,IF(AND(MIN(OFFSET(AI954,-$AL$5,0):AI954)&gt;AI955),-1,AL954))</f>
        <v>-1</v>
      </c>
      <c r="AM955" s="101">
        <f ca="1">IF(AND(MAX(OFFSET(V954,-$AM$5,0):V954)&lt;V955),1,IF(AND(MIN(OFFSET(V954,-$AM$5,0):V954)&gt;V955),-1,AM954))</f>
        <v>1</v>
      </c>
      <c r="AN955" s="101">
        <f ca="1">IF(AND(MAX(OFFSET(AA954,-$AN$5,0):AA954)&lt;AA955),1,IF(AND(MIN(OFFSET(AA954,-$AN$5,0):AA954)&gt;AA955),-1,AN954))</f>
        <v>1</v>
      </c>
      <c r="AO955" s="101">
        <f ca="1">IF(AND(MAX(OFFSET(Y954,-$AP$5,0):Y954)&lt;Y955),1,IF(AND(MIN(OFFSET(Y954,-$AP$5,0):Y954)&gt;Y955),-1,AO954))</f>
        <v>-1</v>
      </c>
      <c r="AP955" s="101">
        <f ca="1">IF(AND(MAX(OFFSET(Z954,-$AP$5,0):Z954)&lt;Z955),1,IF(AND(MIN(OFFSET(Z954,-$AP$5,0):Z954)&gt;Z955),-1,AP954))</f>
        <v>1</v>
      </c>
      <c r="AQ955" s="1">
        <v>4359</v>
      </c>
      <c r="AR955" s="1">
        <v>4362</v>
      </c>
      <c r="AS955" s="1">
        <v>4347</v>
      </c>
      <c r="AT955" s="1">
        <v>4356</v>
      </c>
      <c r="AU955" s="1">
        <v>4352</v>
      </c>
      <c r="AV955" s="1">
        <v>4457</v>
      </c>
      <c r="AW955" s="1">
        <v>4351</v>
      </c>
      <c r="AX955" s="1">
        <v>4445</v>
      </c>
      <c r="AY955">
        <f t="shared" si="50"/>
        <v>76</v>
      </c>
      <c r="AZ955">
        <f t="shared" si="51"/>
        <v>889</v>
      </c>
      <c r="BA955" t="str">
        <f t="shared" ca="1" si="57"/>
        <v/>
      </c>
      <c r="BB955">
        <f t="shared" ca="1" si="52"/>
        <v>790</v>
      </c>
      <c r="BC955">
        <f t="shared" si="53"/>
        <v>-7</v>
      </c>
      <c r="BD955">
        <f t="shared" si="54"/>
        <v>-157</v>
      </c>
      <c r="BE955" t="str">
        <f t="shared" ca="1" si="55"/>
        <v/>
      </c>
      <c r="BF955">
        <f t="shared" ca="1" si="56"/>
        <v>77</v>
      </c>
    </row>
    <row r="956" spans="1:58">
      <c r="A956" s="47">
        <v>2012</v>
      </c>
      <c r="B956" s="47">
        <v>4</v>
      </c>
      <c r="C956" s="98">
        <v>41220</v>
      </c>
      <c r="D956">
        <v>12870</v>
      </c>
      <c r="E956">
        <v>1389.8</v>
      </c>
      <c r="F956">
        <v>2612.1</v>
      </c>
      <c r="G956">
        <v>8844</v>
      </c>
      <c r="H956">
        <v>5797.2</v>
      </c>
      <c r="I956">
        <v>7262</v>
      </c>
      <c r="J956">
        <v>22116</v>
      </c>
      <c r="K956">
        <v>7334</v>
      </c>
      <c r="L956">
        <v>1717.7</v>
      </c>
      <c r="M956">
        <v>31.824999999999999</v>
      </c>
      <c r="N956">
        <v>1540.7</v>
      </c>
      <c r="O956">
        <v>84.57</v>
      </c>
      <c r="P956">
        <v>743</v>
      </c>
      <c r="Q956">
        <v>1508</v>
      </c>
      <c r="R956">
        <v>12932.73</v>
      </c>
      <c r="S956">
        <v>1394.53</v>
      </c>
      <c r="T956">
        <v>2937.29</v>
      </c>
      <c r="U956">
        <v>18.72</v>
      </c>
      <c r="V956">
        <v>1.63</v>
      </c>
      <c r="W956">
        <v>0.66</v>
      </c>
      <c r="X956">
        <v>1.2769999999999999</v>
      </c>
      <c r="Y956">
        <v>102.13</v>
      </c>
      <c r="Z956">
        <v>79.98</v>
      </c>
      <c r="AA956">
        <v>83.286000000000001</v>
      </c>
      <c r="AB956">
        <v>105.91</v>
      </c>
      <c r="AC956">
        <v>947</v>
      </c>
      <c r="AD956">
        <v>-37020</v>
      </c>
      <c r="AE956">
        <v>-58204</v>
      </c>
      <c r="AF956">
        <v>100.38</v>
      </c>
      <c r="AG956">
        <v>144.41</v>
      </c>
      <c r="AH956">
        <v>0.66200000000000003</v>
      </c>
      <c r="AI956">
        <v>1.6319999999999999</v>
      </c>
      <c r="AJ956" s="101">
        <f ca="1">IF(AND(MAX(OFFSET(OFFSET(D955,0,$AJ$6),-$AJ$5,0):OFFSET(D955,0,$AJ$6))&lt;OFFSET(D955,1,$AJ$6)),1,IF(AND(MIN(OFFSET(OFFSET(D955,0,$AJ$6),-$AJ$5,0):OFFSET(D955,0,$AJ$6))&gt;OFFSET(D955,1,$AJ$6)),-1,AJ955))</f>
        <v>-1</v>
      </c>
      <c r="AK956" s="101">
        <f ca="1">IF(AND(MAX(OFFSET(U955,-$AK$5,0):U955)&lt;U956),1,IF(AND(MIN(OFFSET(U955,-$AK$5,0):U955)&gt;U956),-1,AK955))</f>
        <v>1</v>
      </c>
      <c r="AL956" s="101">
        <f ca="1">IF(AND(MAX(OFFSET(AI955,-$AL$5,0):AI955)&lt;AI956),1,IF(AND(MIN(OFFSET(AI955,-$AL$5,0):AI955)&gt;AI956),-1,AL955))</f>
        <v>-1</v>
      </c>
      <c r="AM956" s="101">
        <f ca="1">IF(AND(MAX(OFFSET(V955,-$AM$5,0):V955)&lt;V956),1,IF(AND(MIN(OFFSET(V955,-$AM$5,0):V955)&gt;V956),-1,AM955))</f>
        <v>-1</v>
      </c>
      <c r="AN956" s="101">
        <f ca="1">IF(AND(MAX(OFFSET(AA955,-$AN$5,0):AA955)&lt;AA956),1,IF(AND(MIN(OFFSET(AA955,-$AN$5,0):AA955)&gt;AA956),-1,AN955))</f>
        <v>1</v>
      </c>
      <c r="AO956" s="101">
        <f ca="1">IF(AND(MAX(OFFSET(Y955,-$AP$5,0):Y955)&lt;Y956),1,IF(AND(MIN(OFFSET(Y955,-$AP$5,0):Y955)&gt;Y956),-1,AO955))</f>
        <v>-1</v>
      </c>
      <c r="AP956" s="101">
        <f ca="1">IF(AND(MAX(OFFSET(Z955,-$AP$5,0):Z955)&lt;Z956),1,IF(AND(MIN(OFFSET(Z955,-$AP$5,0):Z955)&gt;Z956),-1,AP955))</f>
        <v>1</v>
      </c>
      <c r="AQ956" s="1">
        <v>4428</v>
      </c>
      <c r="AR956" s="1">
        <v>4455</v>
      </c>
      <c r="AS956" s="1">
        <v>4409</v>
      </c>
      <c r="AT956" s="1">
        <v>4454</v>
      </c>
      <c r="AU956" s="1">
        <v>4466</v>
      </c>
      <c r="AV956" s="1">
        <v>4483</v>
      </c>
      <c r="AW956" s="1">
        <v>4387</v>
      </c>
      <c r="AX956" s="1">
        <v>4418</v>
      </c>
      <c r="AY956">
        <f t="shared" si="50"/>
        <v>-39</v>
      </c>
      <c r="AZ956">
        <f t="shared" si="51"/>
        <v>850</v>
      </c>
      <c r="BA956" t="str">
        <f t="shared" ca="1" si="57"/>
        <v/>
      </c>
      <c r="BB956">
        <f t="shared" ca="1" si="52"/>
        <v>790</v>
      </c>
      <c r="BC956">
        <f t="shared" si="53"/>
        <v>38</v>
      </c>
      <c r="BD956">
        <f t="shared" si="54"/>
        <v>-119</v>
      </c>
      <c r="BE956" t="str">
        <f t="shared" ca="1" si="55"/>
        <v/>
      </c>
      <c r="BF956">
        <f t="shared" ca="1" si="56"/>
        <v>77</v>
      </c>
    </row>
    <row r="957" spans="1:58">
      <c r="A957" s="47">
        <v>2012</v>
      </c>
      <c r="B957" s="47">
        <v>5</v>
      </c>
      <c r="C957" s="98">
        <v>41221</v>
      </c>
      <c r="D957">
        <v>12777</v>
      </c>
      <c r="E957">
        <v>1374.3</v>
      </c>
      <c r="F957">
        <v>2572.4</v>
      </c>
      <c r="G957">
        <v>8744</v>
      </c>
      <c r="H957">
        <v>5763.2</v>
      </c>
      <c r="I957">
        <v>7188.5</v>
      </c>
      <c r="J957">
        <v>21550</v>
      </c>
      <c r="K957">
        <v>7205</v>
      </c>
      <c r="L957">
        <v>1732.5</v>
      </c>
      <c r="M957">
        <v>32.395000000000003</v>
      </c>
      <c r="N957">
        <v>1544.8</v>
      </c>
      <c r="O957">
        <v>84.99</v>
      </c>
      <c r="P957">
        <v>743</v>
      </c>
      <c r="Q957">
        <v>1502.6</v>
      </c>
      <c r="R957">
        <v>12811.32</v>
      </c>
      <c r="S957">
        <v>1377.51</v>
      </c>
      <c r="T957">
        <v>2895.58</v>
      </c>
      <c r="U957">
        <v>18.309999999999999</v>
      </c>
      <c r="V957">
        <v>1.63</v>
      </c>
      <c r="W957">
        <v>0.64</v>
      </c>
      <c r="X957">
        <v>1.2750999999999999</v>
      </c>
      <c r="Y957">
        <v>101.265</v>
      </c>
      <c r="Z957">
        <v>79.41</v>
      </c>
      <c r="AA957">
        <v>82.614500000000007</v>
      </c>
      <c r="AB957">
        <v>106.1</v>
      </c>
      <c r="AC957">
        <v>916</v>
      </c>
      <c r="AD957">
        <v>-37020</v>
      </c>
      <c r="AE957">
        <v>-58204</v>
      </c>
      <c r="AF957">
        <v>100.5</v>
      </c>
      <c r="AG957">
        <v>144.49</v>
      </c>
      <c r="AH957">
        <v>0.64300000000000002</v>
      </c>
      <c r="AI957">
        <v>1.6319999999999999</v>
      </c>
      <c r="AJ957" s="101">
        <f ca="1">IF(AND(MAX(OFFSET(OFFSET(D956,0,$AJ$6),-$AJ$5,0):OFFSET(D956,0,$AJ$6))&lt;OFFSET(D956,1,$AJ$6)),1,IF(AND(MIN(OFFSET(OFFSET(D956,0,$AJ$6),-$AJ$5,0):OFFSET(D956,0,$AJ$6))&gt;OFFSET(D956,1,$AJ$6)),-1,AJ956))</f>
        <v>1</v>
      </c>
      <c r="AK957" s="101">
        <f ca="1">IF(AND(MAX(OFFSET(U956,-$AK$5,0):U956)&lt;U957),1,IF(AND(MIN(OFFSET(U956,-$AK$5,0):U956)&gt;U957),-1,AK956))</f>
        <v>1</v>
      </c>
      <c r="AL957" s="101">
        <f ca="1">IF(AND(MAX(OFFSET(AI956,-$AL$5,0):AI956)&lt;AI957),1,IF(AND(MIN(OFFSET(AI956,-$AL$5,0):AI956)&gt;AI957),-1,AL956))</f>
        <v>-1</v>
      </c>
      <c r="AM957" s="101">
        <f ca="1">IF(AND(MAX(OFFSET(V956,-$AM$5,0):V956)&lt;V957),1,IF(AND(MIN(OFFSET(V956,-$AM$5,0):V956)&gt;V957),-1,AM956))</f>
        <v>-1</v>
      </c>
      <c r="AN957" s="101">
        <f ca="1">IF(AND(MAX(OFFSET(AA956,-$AN$5,0):AA956)&lt;AA957),1,IF(AND(MIN(OFFSET(AA956,-$AN$5,0):AA956)&gt;AA957),-1,AN956))</f>
        <v>-1</v>
      </c>
      <c r="AO957" s="101">
        <f ca="1">IF(AND(MAX(OFFSET(Y956,-$AP$5,0):Y956)&lt;Y957),1,IF(AND(MIN(OFFSET(Y956,-$AP$5,0):Y956)&gt;Y957),-1,AO956))</f>
        <v>-1</v>
      </c>
      <c r="AP957" s="101">
        <f ca="1">IF(AND(MAX(OFFSET(Z956,-$AP$5,0):Z956)&lt;Z957),1,IF(AND(MIN(OFFSET(Z956,-$AP$5,0):Z956)&gt;Z957),-1,AP956))</f>
        <v>-1</v>
      </c>
      <c r="AQ957" s="1">
        <v>4427</v>
      </c>
      <c r="AR957" s="1">
        <v>4434</v>
      </c>
      <c r="AS957" s="1">
        <v>4415</v>
      </c>
      <c r="AT957" s="1">
        <v>4430</v>
      </c>
      <c r="AU957" s="1">
        <v>4425</v>
      </c>
      <c r="AV957" s="1">
        <v>4439</v>
      </c>
      <c r="AW957" s="1">
        <v>4411</v>
      </c>
      <c r="AX957" s="1">
        <v>4429</v>
      </c>
      <c r="AY957">
        <f t="shared" si="50"/>
        <v>14</v>
      </c>
      <c r="AZ957">
        <f t="shared" si="51"/>
        <v>864</v>
      </c>
      <c r="BA957" t="str">
        <f t="shared" ca="1" si="57"/>
        <v/>
      </c>
      <c r="BB957">
        <f t="shared" ca="1" si="52"/>
        <v>790</v>
      </c>
      <c r="BC957">
        <f t="shared" si="53"/>
        <v>-2</v>
      </c>
      <c r="BD957">
        <f t="shared" si="54"/>
        <v>-121</v>
      </c>
      <c r="BE957" t="str">
        <f t="shared" ca="1" si="55"/>
        <v/>
      </c>
      <c r="BF957">
        <f t="shared" ca="1" si="56"/>
        <v>77</v>
      </c>
    </row>
    <row r="958" spans="1:58">
      <c r="A958" s="47">
        <v>2012</v>
      </c>
      <c r="B958" s="47">
        <v>6</v>
      </c>
      <c r="C958" s="98">
        <v>41222</v>
      </c>
      <c r="D958">
        <v>12770</v>
      </c>
      <c r="E958">
        <v>1376</v>
      </c>
      <c r="F958">
        <v>2581.4</v>
      </c>
      <c r="G958">
        <v>8751</v>
      </c>
      <c r="H958">
        <v>5752.7</v>
      </c>
      <c r="I958">
        <v>7153.7</v>
      </c>
      <c r="J958">
        <v>21312</v>
      </c>
      <c r="K958">
        <v>7207</v>
      </c>
      <c r="L958">
        <v>1731.6</v>
      </c>
      <c r="M958">
        <v>32.561</v>
      </c>
      <c r="N958">
        <v>1553.3</v>
      </c>
      <c r="O958">
        <v>86.05</v>
      </c>
      <c r="P958">
        <v>739.7</v>
      </c>
      <c r="Q958">
        <v>1454.1</v>
      </c>
      <c r="R958">
        <v>12815.39</v>
      </c>
      <c r="S958">
        <v>1379.85</v>
      </c>
      <c r="T958">
        <v>2904.87</v>
      </c>
      <c r="U958">
        <v>18.41</v>
      </c>
      <c r="V958">
        <v>1.61</v>
      </c>
      <c r="W958">
        <v>0.64</v>
      </c>
      <c r="X958">
        <v>1.2710999999999999</v>
      </c>
      <c r="Y958">
        <v>101.017</v>
      </c>
      <c r="Z958">
        <v>79.472999999999999</v>
      </c>
      <c r="AA958">
        <v>82.549499999999995</v>
      </c>
      <c r="AB958">
        <v>108.51</v>
      </c>
      <c r="AC958">
        <v>916</v>
      </c>
      <c r="AD958">
        <v>-40104</v>
      </c>
      <c r="AE958">
        <v>-67141</v>
      </c>
      <c r="AF958">
        <v>100.62</v>
      </c>
      <c r="AG958">
        <v>144.62</v>
      </c>
      <c r="AH958">
        <v>0.63900000000000001</v>
      </c>
      <c r="AI958">
        <v>1.613</v>
      </c>
      <c r="AJ958" s="101">
        <f ca="1">IF(AND(MAX(OFFSET(OFFSET(D957,0,$AJ$6),-$AJ$5,0):OFFSET(D957,0,$AJ$6))&lt;OFFSET(D957,1,$AJ$6)),1,IF(AND(MIN(OFFSET(OFFSET(D957,0,$AJ$6),-$AJ$5,0):OFFSET(D957,0,$AJ$6))&gt;OFFSET(D957,1,$AJ$6)),-1,AJ957))</f>
        <v>1</v>
      </c>
      <c r="AK958" s="101">
        <f ca="1">IF(AND(MAX(OFFSET(U957,-$AK$5,0):U957)&lt;U958),1,IF(AND(MIN(OFFSET(U957,-$AK$5,0):U957)&gt;U958),-1,AK957))</f>
        <v>1</v>
      </c>
      <c r="AL958" s="101">
        <f ca="1">IF(AND(MAX(OFFSET(AI957,-$AL$5,0):AI957)&lt;AI958),1,IF(AND(MIN(OFFSET(AI957,-$AL$5,0):AI957)&gt;AI958),-1,AL957))</f>
        <v>-1</v>
      </c>
      <c r="AM958" s="101">
        <f ca="1">IF(AND(MAX(OFFSET(V957,-$AM$5,0):V957)&lt;V958),1,IF(AND(MIN(OFFSET(V957,-$AM$5,0):V957)&gt;V958),-1,AM957))</f>
        <v>-1</v>
      </c>
      <c r="AN958" s="101">
        <f ca="1">IF(AND(MAX(OFFSET(AA957,-$AN$5,0):AA957)&lt;AA958),1,IF(AND(MIN(OFFSET(AA957,-$AN$5,0):AA957)&gt;AA958),-1,AN957))</f>
        <v>-1</v>
      </c>
      <c r="AO958" s="101">
        <f ca="1">IF(AND(MAX(OFFSET(Y957,-$AP$5,0):Y957)&lt;Y958),1,IF(AND(MIN(OFFSET(Y957,-$AP$5,0):Y957)&gt;Y958),-1,AO957))</f>
        <v>-1</v>
      </c>
      <c r="AP958" s="101">
        <f ca="1">IF(AND(MAX(OFFSET(Z957,-$AP$5,0):Z957)&lt;Z958),1,IF(AND(MIN(OFFSET(Z957,-$AP$5,0):Z957)&gt;Z958),-1,AP957))</f>
        <v>-1</v>
      </c>
      <c r="AQ958" s="1">
        <v>4439</v>
      </c>
      <c r="AR958" s="1">
        <v>4456</v>
      </c>
      <c r="AS958" s="1">
        <v>4438</v>
      </c>
      <c r="AT958" s="1">
        <v>4455</v>
      </c>
      <c r="AU958" s="1">
        <v>4441</v>
      </c>
      <c r="AV958" s="1">
        <v>4449</v>
      </c>
      <c r="AW958" s="1">
        <v>4410</v>
      </c>
      <c r="AX958" s="1">
        <v>4435</v>
      </c>
      <c r="AY958">
        <f t="shared" si="50"/>
        <v>4</v>
      </c>
      <c r="AZ958">
        <f t="shared" si="51"/>
        <v>868</v>
      </c>
      <c r="BA958">
        <f t="shared" ca="1" si="57"/>
        <v>4</v>
      </c>
      <c r="BB958">
        <f t="shared" ca="1" si="52"/>
        <v>794</v>
      </c>
      <c r="BC958">
        <f t="shared" si="53"/>
        <v>2</v>
      </c>
      <c r="BD958">
        <f t="shared" si="54"/>
        <v>-119</v>
      </c>
      <c r="BE958">
        <f t="shared" ca="1" si="55"/>
        <v>2</v>
      </c>
      <c r="BF958">
        <f t="shared" ca="1" si="56"/>
        <v>79</v>
      </c>
    </row>
    <row r="959" spans="1:58">
      <c r="A959" s="47">
        <v>2012</v>
      </c>
      <c r="B959" s="47">
        <v>2</v>
      </c>
      <c r="C959" s="98">
        <v>41225</v>
      </c>
      <c r="D959">
        <v>12780</v>
      </c>
      <c r="E959">
        <v>1377.7</v>
      </c>
      <c r="F959">
        <v>2580.8000000000002</v>
      </c>
      <c r="G959">
        <v>8705</v>
      </c>
      <c r="H959">
        <v>5761.7</v>
      </c>
      <c r="I959">
        <v>7180</v>
      </c>
      <c r="J959">
        <v>21399</v>
      </c>
      <c r="K959">
        <v>7241</v>
      </c>
      <c r="L959">
        <v>1728.1</v>
      </c>
      <c r="M959">
        <v>32.396000000000001</v>
      </c>
      <c r="N959">
        <v>1564</v>
      </c>
      <c r="O959">
        <v>85.63</v>
      </c>
      <c r="P959">
        <v>718.3</v>
      </c>
      <c r="Q959">
        <v>1410.3</v>
      </c>
      <c r="R959">
        <v>12815.16</v>
      </c>
      <c r="S959">
        <v>1380</v>
      </c>
      <c r="T959">
        <v>2904.26</v>
      </c>
      <c r="U959">
        <v>16.829999999999998</v>
      </c>
      <c r="V959">
        <v>1.61</v>
      </c>
      <c r="W959">
        <v>0.64</v>
      </c>
      <c r="X959">
        <v>1.2709999999999999</v>
      </c>
      <c r="Y959">
        <v>101.00749999999999</v>
      </c>
      <c r="Z959">
        <v>79.471999999999994</v>
      </c>
      <c r="AA959">
        <v>82.876000000000005</v>
      </c>
      <c r="AB959">
        <v>107.97</v>
      </c>
      <c r="AC959">
        <v>940</v>
      </c>
      <c r="AD959">
        <v>-40104</v>
      </c>
      <c r="AE959">
        <v>-67141</v>
      </c>
      <c r="AF959">
        <v>100.64</v>
      </c>
      <c r="AG959">
        <v>144.58000000000001</v>
      </c>
      <c r="AH959">
        <v>0.64300000000000002</v>
      </c>
      <c r="AI959">
        <v>1.611</v>
      </c>
      <c r="AJ959" s="101">
        <f ca="1">IF(AND(MAX(OFFSET(OFFSET(D958,0,$AJ$6),-$AJ$5,0):OFFSET(D958,0,$AJ$6))&lt;OFFSET(D958,1,$AJ$6)),1,IF(AND(MIN(OFFSET(OFFSET(D958,0,$AJ$6),-$AJ$5,0):OFFSET(D958,0,$AJ$6))&gt;OFFSET(D958,1,$AJ$6)),-1,AJ958))</f>
        <v>1</v>
      </c>
      <c r="AK959" s="101">
        <f ca="1">IF(AND(MAX(OFFSET(U958,-$AK$5,0):U958)&lt;U959),1,IF(AND(MIN(OFFSET(U958,-$AK$5,0):U958)&gt;U959),-1,AK958))</f>
        <v>-1</v>
      </c>
      <c r="AL959" s="101">
        <f ca="1">IF(AND(MAX(OFFSET(AI958,-$AL$5,0):AI958)&lt;AI959),1,IF(AND(MIN(OFFSET(AI958,-$AL$5,0):AI958)&gt;AI959),-1,AL958))</f>
        <v>-1</v>
      </c>
      <c r="AM959" s="101">
        <f ca="1">IF(AND(MAX(OFFSET(V958,-$AM$5,0):V958)&lt;V959),1,IF(AND(MIN(OFFSET(V958,-$AM$5,0):V958)&gt;V959),-1,AM958))</f>
        <v>-1</v>
      </c>
      <c r="AN959" s="101">
        <f ca="1">IF(AND(MAX(OFFSET(AA958,-$AN$5,0):AA958)&lt;AA959),1,IF(AND(MIN(OFFSET(AA958,-$AN$5,0):AA958)&gt;AA959),-1,AN958))</f>
        <v>-1</v>
      </c>
      <c r="AO959" s="101">
        <f ca="1">IF(AND(MAX(OFFSET(Y958,-$AP$5,0):Y958)&lt;Y959),1,IF(AND(MIN(OFFSET(Y958,-$AP$5,0):Y958)&gt;Y959),-1,AO958))</f>
        <v>-1</v>
      </c>
      <c r="AP959" s="101">
        <f ca="1">IF(AND(MAX(OFFSET(Z958,-$AP$5,0):Z958)&lt;Z959),1,IF(AND(MIN(OFFSET(Z958,-$AP$5,0):Z958)&gt;Z959),-1,AP958))</f>
        <v>-1</v>
      </c>
      <c r="AQ959" s="1">
        <v>4445</v>
      </c>
      <c r="AR959" s="1">
        <v>4451</v>
      </c>
      <c r="AS959" s="1">
        <v>4440</v>
      </c>
      <c r="AT959" s="1">
        <v>4445</v>
      </c>
      <c r="AU959" s="1">
        <v>4445</v>
      </c>
      <c r="AV959" s="1">
        <v>4451</v>
      </c>
      <c r="AW959" s="1">
        <v>4422</v>
      </c>
      <c r="AX959" s="1">
        <v>4431</v>
      </c>
      <c r="AY959">
        <f t="shared" si="50"/>
        <v>-12</v>
      </c>
      <c r="AZ959">
        <f t="shared" si="51"/>
        <v>856</v>
      </c>
      <c r="BA959">
        <f t="shared" ca="1" si="57"/>
        <v>-12</v>
      </c>
      <c r="BB959">
        <f t="shared" ca="1" si="52"/>
        <v>782</v>
      </c>
      <c r="BC959">
        <f t="shared" si="53"/>
        <v>0</v>
      </c>
      <c r="BD959">
        <f t="shared" si="54"/>
        <v>-119</v>
      </c>
      <c r="BE959">
        <f t="shared" ca="1" si="55"/>
        <v>0</v>
      </c>
      <c r="BF959">
        <f t="shared" ca="1" si="56"/>
        <v>79</v>
      </c>
    </row>
    <row r="960" spans="1:58">
      <c r="A960" s="47">
        <v>2012</v>
      </c>
      <c r="B960" s="47">
        <v>3</v>
      </c>
      <c r="C960" s="98">
        <v>41226</v>
      </c>
      <c r="D960">
        <v>12772</v>
      </c>
      <c r="E960">
        <v>1377.9</v>
      </c>
      <c r="F960">
        <v>2572.4</v>
      </c>
      <c r="G960">
        <v>8688</v>
      </c>
      <c r="H960">
        <v>5763.2</v>
      </c>
      <c r="I960">
        <v>7151.4</v>
      </c>
      <c r="J960">
        <v>21179</v>
      </c>
      <c r="K960">
        <v>7119</v>
      </c>
      <c r="L960">
        <v>1726.4</v>
      </c>
      <c r="M960">
        <v>32.503999999999998</v>
      </c>
      <c r="N960">
        <v>1583.9</v>
      </c>
      <c r="O960">
        <v>85.27</v>
      </c>
      <c r="P960">
        <v>716.8</v>
      </c>
      <c r="Q960">
        <v>1400.5</v>
      </c>
      <c r="R960">
        <v>12817.93</v>
      </c>
      <c r="S960">
        <v>1381.33</v>
      </c>
      <c r="T960">
        <v>2896.68</v>
      </c>
      <c r="U960">
        <v>16.43</v>
      </c>
      <c r="V960">
        <v>1.59</v>
      </c>
      <c r="W960">
        <v>0.62</v>
      </c>
      <c r="X960">
        <v>1.2703</v>
      </c>
      <c r="Y960">
        <v>100.8425</v>
      </c>
      <c r="Z960">
        <v>79.400000000000006</v>
      </c>
      <c r="AA960">
        <v>82.844999999999999</v>
      </c>
      <c r="AB960">
        <v>107.18</v>
      </c>
      <c r="AC960">
        <v>965</v>
      </c>
      <c r="AD960">
        <v>-40104</v>
      </c>
      <c r="AE960">
        <v>-67141</v>
      </c>
      <c r="AF960">
        <v>100.62</v>
      </c>
      <c r="AG960">
        <v>144.55000000000001</v>
      </c>
      <c r="AH960">
        <v>0.62</v>
      </c>
      <c r="AI960">
        <v>1.589</v>
      </c>
      <c r="AJ960" s="101">
        <f ca="1">IF(AND(MAX(OFFSET(OFFSET(D959,0,$AJ$6),-$AJ$5,0):OFFSET(D959,0,$AJ$6))&lt;OFFSET(D959,1,$AJ$6)),1,IF(AND(MIN(OFFSET(OFFSET(D959,0,$AJ$6),-$AJ$5,0):OFFSET(D959,0,$AJ$6))&gt;OFFSET(D959,1,$AJ$6)),-1,AJ959))</f>
        <v>1</v>
      </c>
      <c r="AK960" s="101">
        <f ca="1">IF(AND(MAX(OFFSET(U959,-$AK$5,0):U959)&lt;U960),1,IF(AND(MIN(OFFSET(U959,-$AK$5,0):U959)&gt;U960),-1,AK959))</f>
        <v>-1</v>
      </c>
      <c r="AL960" s="101">
        <f ca="1">IF(AND(MAX(OFFSET(AI959,-$AL$5,0):AI959)&lt;AI960),1,IF(AND(MIN(OFFSET(AI959,-$AL$5,0):AI959)&gt;AI960),-1,AL959))</f>
        <v>-1</v>
      </c>
      <c r="AM960" s="101">
        <f ca="1">IF(AND(MAX(OFFSET(V959,-$AM$5,0):V959)&lt;V960),1,IF(AND(MIN(OFFSET(V959,-$AM$5,0):V959)&gt;V960),-1,AM959))</f>
        <v>-1</v>
      </c>
      <c r="AN960" s="101">
        <f ca="1">IF(AND(MAX(OFFSET(AA959,-$AN$5,0):AA959)&lt;AA960),1,IF(AND(MIN(OFFSET(AA959,-$AN$5,0):AA959)&gt;AA960),-1,AN959))</f>
        <v>-1</v>
      </c>
      <c r="AO960" s="101">
        <f ca="1">IF(AND(MAX(OFFSET(Y959,-$AP$5,0):Y959)&lt;Y960),1,IF(AND(MIN(OFFSET(Y959,-$AP$5,0):Y959)&gt;Y960),-1,AO959))</f>
        <v>-1</v>
      </c>
      <c r="AP960" s="101">
        <f ca="1">IF(AND(MAX(OFFSET(Z959,-$AP$5,0):Z959)&lt;Z960),1,IF(AND(MIN(OFFSET(Z959,-$AP$5,0):Z959)&gt;Z960),-1,AP959))</f>
        <v>-1</v>
      </c>
      <c r="AQ960" s="1">
        <v>4433</v>
      </c>
      <c r="AR960" s="1">
        <v>4433</v>
      </c>
      <c r="AS960" s="1">
        <v>4407</v>
      </c>
      <c r="AT960" s="1">
        <v>4411</v>
      </c>
      <c r="AU960" s="1">
        <v>4407</v>
      </c>
      <c r="AV960" s="1">
        <v>4440</v>
      </c>
      <c r="AW960" s="1">
        <v>4400</v>
      </c>
      <c r="AX960" s="1">
        <v>4420</v>
      </c>
      <c r="AY960">
        <f t="shared" si="50"/>
        <v>17</v>
      </c>
      <c r="AZ960">
        <f t="shared" si="51"/>
        <v>873</v>
      </c>
      <c r="BA960">
        <f t="shared" ca="1" si="57"/>
        <v>17</v>
      </c>
      <c r="BB960">
        <f t="shared" ca="1" si="52"/>
        <v>799</v>
      </c>
      <c r="BC960">
        <f t="shared" si="53"/>
        <v>-26</v>
      </c>
      <c r="BD960">
        <f t="shared" si="54"/>
        <v>-145</v>
      </c>
      <c r="BE960">
        <f t="shared" ca="1" si="55"/>
        <v>-26</v>
      </c>
      <c r="BF960">
        <f t="shared" ca="1" si="56"/>
        <v>53</v>
      </c>
    </row>
    <row r="961" spans="1:58">
      <c r="A961" s="47">
        <v>2012</v>
      </c>
      <c r="B961" s="47">
        <v>4</v>
      </c>
      <c r="C961" s="98">
        <v>41227</v>
      </c>
      <c r="D961">
        <v>12568</v>
      </c>
      <c r="E961">
        <v>1356.2</v>
      </c>
      <c r="F961">
        <v>2535.1999999999998</v>
      </c>
      <c r="G961">
        <v>8698</v>
      </c>
      <c r="H961">
        <v>5709.8</v>
      </c>
      <c r="I961">
        <v>7063.2</v>
      </c>
      <c r="J961">
        <v>21422</v>
      </c>
      <c r="K961">
        <v>7144</v>
      </c>
      <c r="L961">
        <v>1722.9</v>
      </c>
      <c r="M961">
        <v>32.575000000000003</v>
      </c>
      <c r="N961">
        <v>1584.6</v>
      </c>
      <c r="O961">
        <v>86.15</v>
      </c>
      <c r="P961">
        <v>726.4</v>
      </c>
      <c r="Q961">
        <v>1419.8</v>
      </c>
      <c r="R961">
        <v>12603.6</v>
      </c>
      <c r="S961">
        <v>1359.18</v>
      </c>
      <c r="T961">
        <v>2854.22</v>
      </c>
      <c r="U961">
        <v>17.02</v>
      </c>
      <c r="V961">
        <v>1.59</v>
      </c>
      <c r="W961">
        <v>0.62</v>
      </c>
      <c r="X961">
        <v>1.274</v>
      </c>
      <c r="Y961">
        <v>102.122</v>
      </c>
      <c r="Z961">
        <v>80.17</v>
      </c>
      <c r="AA961">
        <v>83.177999999999997</v>
      </c>
      <c r="AB961">
        <v>108.48</v>
      </c>
      <c r="AC961">
        <v>985</v>
      </c>
      <c r="AD961">
        <v>-40104</v>
      </c>
      <c r="AE961">
        <v>-67141</v>
      </c>
      <c r="AF961">
        <v>100.54</v>
      </c>
      <c r="AG961">
        <v>144.36000000000001</v>
      </c>
      <c r="AH961">
        <v>0.622</v>
      </c>
      <c r="AI961">
        <v>1.589</v>
      </c>
      <c r="AJ961" s="101">
        <f ca="1">IF(AND(MAX(OFFSET(OFFSET(D960,0,$AJ$6),-$AJ$5,0):OFFSET(D960,0,$AJ$6))&lt;OFFSET(D960,1,$AJ$6)),1,IF(AND(MIN(OFFSET(OFFSET(D960,0,$AJ$6),-$AJ$5,0):OFFSET(D960,0,$AJ$6))&gt;OFFSET(D960,1,$AJ$6)),-1,AJ960))</f>
        <v>1</v>
      </c>
      <c r="AK961" s="101">
        <f ca="1">IF(AND(MAX(OFFSET(U960,-$AK$5,0):U960)&lt;U961),1,IF(AND(MIN(OFFSET(U960,-$AK$5,0):U960)&gt;U961),-1,AK960))</f>
        <v>1</v>
      </c>
      <c r="AL961" s="101">
        <f ca="1">IF(AND(MAX(OFFSET(AI960,-$AL$5,0):AI960)&lt;AI961),1,IF(AND(MIN(OFFSET(AI960,-$AL$5,0):AI960)&gt;AI961),-1,AL960))</f>
        <v>-1</v>
      </c>
      <c r="AM961" s="101">
        <f ca="1">IF(AND(MAX(OFFSET(V960,-$AM$5,0):V960)&lt;V961),1,IF(AND(MIN(OFFSET(V960,-$AM$5,0):V960)&gt;V961),-1,AM960))</f>
        <v>-1</v>
      </c>
      <c r="AN961" s="101">
        <f ca="1">IF(AND(MAX(OFFSET(AA960,-$AN$5,0):AA960)&lt;AA961),1,IF(AND(MIN(OFFSET(AA960,-$AN$5,0):AA960)&gt;AA961),-1,AN960))</f>
        <v>-1</v>
      </c>
      <c r="AO961" s="101">
        <f ca="1">IF(AND(MAX(OFFSET(Y960,-$AP$5,0):Y960)&lt;Y961),1,IF(AND(MIN(OFFSET(Y960,-$AP$5,0):Y960)&gt;Y961),-1,AO960))</f>
        <v>-1</v>
      </c>
      <c r="AP961" s="101">
        <f ca="1">IF(AND(MAX(OFFSET(Z960,-$AP$5,0):Z960)&lt;Z961),1,IF(AND(MIN(OFFSET(Z960,-$AP$5,0):Z960)&gt;Z961),-1,AP960))</f>
        <v>-1</v>
      </c>
      <c r="AQ961" s="1">
        <v>4424</v>
      </c>
      <c r="AR961" s="1">
        <v>4438</v>
      </c>
      <c r="AS961" s="1">
        <v>4419</v>
      </c>
      <c r="AT961" s="1">
        <v>4436</v>
      </c>
      <c r="AU961" s="1">
        <v>4449</v>
      </c>
      <c r="AV961" s="1">
        <v>4478</v>
      </c>
      <c r="AW961" s="1">
        <v>4440</v>
      </c>
      <c r="AX961" s="1">
        <v>4467</v>
      </c>
      <c r="AY961">
        <f t="shared" si="50"/>
        <v>7</v>
      </c>
      <c r="AZ961">
        <f t="shared" si="51"/>
        <v>880</v>
      </c>
      <c r="BA961">
        <f t="shared" ca="1" si="57"/>
        <v>7</v>
      </c>
      <c r="BB961">
        <f t="shared" ca="1" si="52"/>
        <v>806</v>
      </c>
      <c r="BC961">
        <f t="shared" si="53"/>
        <v>25</v>
      </c>
      <c r="BD961">
        <f t="shared" si="54"/>
        <v>-120</v>
      </c>
      <c r="BE961">
        <f t="shared" ca="1" si="55"/>
        <v>25</v>
      </c>
      <c r="BF961">
        <f t="shared" ca="1" si="56"/>
        <v>78</v>
      </c>
    </row>
    <row r="962" spans="1:58">
      <c r="A962" s="47">
        <v>2012</v>
      </c>
      <c r="B962" s="47">
        <v>5</v>
      </c>
      <c r="C962" s="98">
        <v>41228</v>
      </c>
      <c r="D962">
        <v>12475</v>
      </c>
      <c r="E962">
        <v>1346.9</v>
      </c>
      <c r="F962">
        <v>2515.8000000000002</v>
      </c>
      <c r="G962">
        <v>8844</v>
      </c>
      <c r="H962">
        <v>5669.3</v>
      </c>
      <c r="I962">
        <v>7015.6</v>
      </c>
      <c r="J962">
        <v>21169</v>
      </c>
      <c r="K962">
        <v>7058</v>
      </c>
      <c r="L962">
        <v>1715.2</v>
      </c>
      <c r="M962">
        <v>32.57</v>
      </c>
      <c r="N962">
        <v>1570.9</v>
      </c>
      <c r="O962">
        <v>85.68</v>
      </c>
      <c r="P962">
        <v>722.3</v>
      </c>
      <c r="Q962">
        <v>1407.2</v>
      </c>
      <c r="R962">
        <v>12508.76</v>
      </c>
      <c r="S962">
        <v>1349.79</v>
      </c>
      <c r="T962">
        <v>2830.08</v>
      </c>
      <c r="U962">
        <v>18.170000000000002</v>
      </c>
      <c r="V962">
        <v>1.59</v>
      </c>
      <c r="W962">
        <v>0.62</v>
      </c>
      <c r="X962">
        <v>1.2768999999999999</v>
      </c>
      <c r="Y962">
        <v>103.6615</v>
      </c>
      <c r="Z962">
        <v>81.2</v>
      </c>
      <c r="AA962">
        <v>83.825000000000003</v>
      </c>
      <c r="AB962">
        <v>107.91</v>
      </c>
      <c r="AC962">
        <v>1011</v>
      </c>
      <c r="AD962">
        <v>-40104</v>
      </c>
      <c r="AE962">
        <v>-67141</v>
      </c>
      <c r="AF962">
        <v>100.6</v>
      </c>
      <c r="AG962">
        <v>144.63</v>
      </c>
      <c r="AH962">
        <v>0.62</v>
      </c>
      <c r="AI962">
        <v>1.589</v>
      </c>
      <c r="AJ962" s="101">
        <f ca="1">IF(AND(MAX(OFFSET(OFFSET(D961,0,$AJ$6),-$AJ$5,0):OFFSET(D961,0,$AJ$6))&lt;OFFSET(D961,1,$AJ$6)),1,IF(AND(MIN(OFFSET(OFFSET(D961,0,$AJ$6),-$AJ$5,0):OFFSET(D961,0,$AJ$6))&gt;OFFSET(D961,1,$AJ$6)),-1,AJ961))</f>
        <v>1</v>
      </c>
      <c r="AK962" s="101">
        <f ca="1">IF(AND(MAX(OFFSET(U961,-$AK$5,0):U961)&lt;U962),1,IF(AND(MIN(OFFSET(U961,-$AK$5,0):U961)&gt;U962),-1,AK961))</f>
        <v>1</v>
      </c>
      <c r="AL962" s="101">
        <f ca="1">IF(AND(MAX(OFFSET(AI961,-$AL$5,0):AI961)&lt;AI962),1,IF(AND(MIN(OFFSET(AI961,-$AL$5,0):AI961)&gt;AI962),-1,AL961))</f>
        <v>-1</v>
      </c>
      <c r="AM962" s="101">
        <f ca="1">IF(AND(MAX(OFFSET(V961,-$AM$5,0):V961)&lt;V962),1,IF(AND(MIN(OFFSET(V961,-$AM$5,0):V961)&gt;V962),-1,AM961))</f>
        <v>-1</v>
      </c>
      <c r="AN962" s="101">
        <f ca="1">IF(AND(MAX(OFFSET(AA961,-$AN$5,0):AA961)&lt;AA962),1,IF(AND(MIN(OFFSET(AA961,-$AN$5,0):AA961)&gt;AA962),-1,AN961))</f>
        <v>1</v>
      </c>
      <c r="AO962" s="101">
        <f ca="1">IF(AND(MAX(OFFSET(Y961,-$AP$5,0):Y961)&lt;Y962),1,IF(AND(MIN(OFFSET(Y961,-$AP$5,0):Y961)&gt;Y962),-1,AO961))</f>
        <v>-1</v>
      </c>
      <c r="AP962" s="101">
        <f ca="1">IF(AND(MAX(OFFSET(Z961,-$AP$5,0):Z961)&lt;Z962),1,IF(AND(MIN(OFFSET(Z961,-$AP$5,0):Z961)&gt;Z962),-1,AP961))</f>
        <v>1</v>
      </c>
      <c r="AQ962" s="1">
        <v>4456</v>
      </c>
      <c r="AR962" s="1">
        <v>4500</v>
      </c>
      <c r="AS962" s="1">
        <v>4453</v>
      </c>
      <c r="AT962" s="1">
        <v>4488</v>
      </c>
      <c r="AU962" s="1">
        <v>4492</v>
      </c>
      <c r="AV962" s="1">
        <v>4522</v>
      </c>
      <c r="AW962" s="1">
        <v>4465</v>
      </c>
      <c r="AX962" s="1">
        <v>4482</v>
      </c>
      <c r="AY962">
        <f t="shared" si="50"/>
        <v>-8</v>
      </c>
      <c r="AZ962">
        <f t="shared" si="51"/>
        <v>872</v>
      </c>
      <c r="BA962">
        <f t="shared" ca="1" si="57"/>
        <v>-8</v>
      </c>
      <c r="BB962">
        <f t="shared" ca="1" si="52"/>
        <v>798</v>
      </c>
      <c r="BC962">
        <f t="shared" si="53"/>
        <v>36</v>
      </c>
      <c r="BD962">
        <f t="shared" si="54"/>
        <v>-84</v>
      </c>
      <c r="BE962">
        <f t="shared" ca="1" si="55"/>
        <v>36</v>
      </c>
      <c r="BF962">
        <f t="shared" ca="1" si="56"/>
        <v>114</v>
      </c>
    </row>
    <row r="963" spans="1:58">
      <c r="A963" s="47">
        <v>2012</v>
      </c>
      <c r="B963" s="47">
        <v>6</v>
      </c>
      <c r="C963" s="98">
        <v>41229</v>
      </c>
      <c r="D963">
        <v>12523</v>
      </c>
      <c r="E963">
        <v>1353.5</v>
      </c>
      <c r="F963">
        <v>2527.3000000000002</v>
      </c>
      <c r="G963">
        <v>9057</v>
      </c>
      <c r="H963">
        <v>5627.5</v>
      </c>
      <c r="I963">
        <v>6982.4</v>
      </c>
      <c r="J963">
        <v>21122</v>
      </c>
      <c r="K963">
        <v>6980</v>
      </c>
      <c r="L963">
        <v>1713</v>
      </c>
      <c r="M963">
        <v>32.270000000000003</v>
      </c>
      <c r="N963">
        <v>1558.2</v>
      </c>
      <c r="O963">
        <v>86.93</v>
      </c>
      <c r="P963">
        <v>725.6</v>
      </c>
      <c r="Q963">
        <v>1386.1</v>
      </c>
      <c r="R963">
        <v>12562.7</v>
      </c>
      <c r="S963">
        <v>1356.57</v>
      </c>
      <c r="T963">
        <v>2847.77</v>
      </c>
      <c r="U963">
        <v>17.22</v>
      </c>
      <c r="V963">
        <v>1.57</v>
      </c>
      <c r="W963">
        <v>0.61</v>
      </c>
      <c r="X963">
        <v>1.2726999999999999</v>
      </c>
      <c r="Y963">
        <v>103.405</v>
      </c>
      <c r="Z963">
        <v>81.245000000000005</v>
      </c>
      <c r="AA963">
        <v>83.941999999999993</v>
      </c>
      <c r="AB963">
        <v>108.89</v>
      </c>
      <c r="AC963">
        <v>1024</v>
      </c>
      <c r="AD963">
        <v>-40104</v>
      </c>
      <c r="AE963">
        <v>-67141</v>
      </c>
      <c r="AF963">
        <v>100.7</v>
      </c>
      <c r="AG963">
        <v>144.68</v>
      </c>
      <c r="AH963">
        <v>0.60699999999999998</v>
      </c>
      <c r="AI963">
        <v>1.5740000000000001</v>
      </c>
      <c r="AJ963" s="101">
        <f ca="1">IF(AND(MAX(OFFSET(OFFSET(D962,0,$AJ$6),-$AJ$5,0):OFFSET(D962,0,$AJ$6))&lt;OFFSET(D962,1,$AJ$6)),1,IF(AND(MIN(OFFSET(OFFSET(D962,0,$AJ$6),-$AJ$5,0):OFFSET(D962,0,$AJ$6))&gt;OFFSET(D962,1,$AJ$6)),-1,AJ962))</f>
        <v>1</v>
      </c>
      <c r="AK963" s="101">
        <f ca="1">IF(AND(MAX(OFFSET(U962,-$AK$5,0):U962)&lt;U963),1,IF(AND(MIN(OFFSET(U962,-$AK$5,0):U962)&gt;U963),-1,AK962))</f>
        <v>1</v>
      </c>
      <c r="AL963" s="101">
        <f ca="1">IF(AND(MAX(OFFSET(AI962,-$AL$5,0):AI962)&lt;AI963),1,IF(AND(MIN(OFFSET(AI962,-$AL$5,0):AI962)&gt;AI963),-1,AL962))</f>
        <v>-1</v>
      </c>
      <c r="AM963" s="101">
        <f ca="1">IF(AND(MAX(OFFSET(V962,-$AM$5,0):V962)&lt;V963),1,IF(AND(MIN(OFFSET(V962,-$AM$5,0):V962)&gt;V963),-1,AM962))</f>
        <v>-1</v>
      </c>
      <c r="AN963" s="101">
        <f ca="1">IF(AND(MAX(OFFSET(AA962,-$AN$5,0):AA962)&lt;AA963),1,IF(AND(MIN(OFFSET(AA962,-$AN$5,0):AA962)&gt;AA963),-1,AN962))</f>
        <v>1</v>
      </c>
      <c r="AO963" s="101">
        <f ca="1">IF(AND(MAX(OFFSET(Y962,-$AP$5,0):Y962)&lt;Y963),1,IF(AND(MIN(OFFSET(Y962,-$AP$5,0):Y962)&gt;Y963),-1,AO962))</f>
        <v>-1</v>
      </c>
      <c r="AP963" s="101">
        <f ca="1">IF(AND(MAX(OFFSET(Z962,-$AP$5,0):Z962)&lt;Z963),1,IF(AND(MIN(OFFSET(Z962,-$AP$5,0):Z962)&gt;Z963),-1,AP962))</f>
        <v>1</v>
      </c>
      <c r="AQ963" s="1">
        <v>4484</v>
      </c>
      <c r="AR963" s="1">
        <v>4494</v>
      </c>
      <c r="AS963" s="1">
        <v>4470</v>
      </c>
      <c r="AT963" s="1">
        <v>4470</v>
      </c>
      <c r="AU963" s="1">
        <v>4482</v>
      </c>
      <c r="AV963" s="1">
        <v>4500</v>
      </c>
      <c r="AW963" s="1">
        <v>4458</v>
      </c>
      <c r="AX963" s="1">
        <v>4495</v>
      </c>
      <c r="AY963">
        <f t="shared" si="50"/>
        <v>30</v>
      </c>
      <c r="AZ963">
        <f t="shared" si="51"/>
        <v>902</v>
      </c>
      <c r="BA963">
        <f t="shared" ca="1" si="57"/>
        <v>30</v>
      </c>
      <c r="BB963">
        <f t="shared" ca="1" si="52"/>
        <v>828</v>
      </c>
      <c r="BC963">
        <f t="shared" si="53"/>
        <v>-2</v>
      </c>
      <c r="BD963">
        <f t="shared" si="54"/>
        <v>-86</v>
      </c>
      <c r="BE963">
        <f t="shared" ca="1" si="55"/>
        <v>-2</v>
      </c>
      <c r="BF963">
        <f t="shared" ca="1" si="56"/>
        <v>112</v>
      </c>
    </row>
    <row r="964" spans="1:58">
      <c r="A964" s="47">
        <v>2012</v>
      </c>
      <c r="B964" s="47">
        <v>2</v>
      </c>
      <c r="C964" s="98">
        <v>41232</v>
      </c>
      <c r="D964">
        <v>12721</v>
      </c>
      <c r="E964">
        <v>1379.8</v>
      </c>
      <c r="F964">
        <v>2582</v>
      </c>
      <c r="G964">
        <v>9208</v>
      </c>
      <c r="H964">
        <v>5718.8</v>
      </c>
      <c r="I964">
        <v>7116.6</v>
      </c>
      <c r="J964">
        <v>21241</v>
      </c>
      <c r="K964">
        <v>6973</v>
      </c>
      <c r="L964">
        <v>1730.9</v>
      </c>
      <c r="M964">
        <v>33.094000000000001</v>
      </c>
      <c r="N964">
        <v>1573.5</v>
      </c>
      <c r="O964">
        <v>89.11</v>
      </c>
      <c r="P964">
        <v>738.4</v>
      </c>
      <c r="Q964">
        <v>1394.7</v>
      </c>
      <c r="R964">
        <v>12759.94</v>
      </c>
      <c r="S964">
        <v>1382.46</v>
      </c>
      <c r="T964">
        <v>2904.57</v>
      </c>
      <c r="U964">
        <v>15.4</v>
      </c>
      <c r="V964">
        <v>1.61</v>
      </c>
      <c r="W964">
        <v>0.63</v>
      </c>
      <c r="X964">
        <v>1.2801</v>
      </c>
      <c r="Y964">
        <v>104.19</v>
      </c>
      <c r="Z964">
        <v>81.395499999999998</v>
      </c>
      <c r="AA964">
        <v>84.647999999999996</v>
      </c>
      <c r="AB964">
        <v>111.72</v>
      </c>
      <c r="AC964">
        <v>1036</v>
      </c>
      <c r="AD964">
        <v>-30447</v>
      </c>
      <c r="AE964">
        <v>-83646</v>
      </c>
      <c r="AF964">
        <v>100.63</v>
      </c>
      <c r="AG964">
        <v>144.56</v>
      </c>
      <c r="AH964">
        <v>0.63100000000000001</v>
      </c>
      <c r="AI964">
        <v>1.611</v>
      </c>
      <c r="AJ964" s="101">
        <f ca="1">IF(AND(MAX(OFFSET(OFFSET(D963,0,$AJ$6),-$AJ$5,0):OFFSET(D963,0,$AJ$6))&lt;OFFSET(D963,1,$AJ$6)),1,IF(AND(MIN(OFFSET(OFFSET(D963,0,$AJ$6),-$AJ$5,0):OFFSET(D963,0,$AJ$6))&gt;OFFSET(D963,1,$AJ$6)),-1,AJ963))</f>
        <v>1</v>
      </c>
      <c r="AK964" s="101">
        <f ca="1">IF(AND(MAX(OFFSET(U963,-$AK$5,0):U963)&lt;U964),1,IF(AND(MIN(OFFSET(U963,-$AK$5,0):U963)&gt;U964),-1,AK963))</f>
        <v>-1</v>
      </c>
      <c r="AL964" s="101">
        <f ca="1">IF(AND(MAX(OFFSET(AI963,-$AL$5,0):AI963)&lt;AI964),1,IF(AND(MIN(OFFSET(AI963,-$AL$5,0):AI963)&gt;AI964),-1,AL963))</f>
        <v>-1</v>
      </c>
      <c r="AM964" s="101">
        <f ca="1">IF(AND(MAX(OFFSET(V963,-$AM$5,0):V963)&lt;V964),1,IF(AND(MIN(OFFSET(V963,-$AM$5,0):V963)&gt;V964),-1,AM963))</f>
        <v>-1</v>
      </c>
      <c r="AN964" s="101">
        <f ca="1">IF(AND(MAX(OFFSET(AA963,-$AN$5,0):AA963)&lt;AA964),1,IF(AND(MIN(OFFSET(AA963,-$AN$5,0):AA963)&gt;AA964),-1,AN963))</f>
        <v>1</v>
      </c>
      <c r="AO964" s="101">
        <f ca="1">IF(AND(MAX(OFFSET(Y963,-$AP$5,0):Y963)&lt;Y964),1,IF(AND(MIN(OFFSET(Y963,-$AP$5,0):Y963)&gt;Y964),-1,AO963))</f>
        <v>1</v>
      </c>
      <c r="AP964" s="101">
        <f ca="1">IF(AND(MAX(OFFSET(Z963,-$AP$5,0):Z963)&lt;Z964),1,IF(AND(MIN(OFFSET(Z963,-$AP$5,0):Z963)&gt;Z964),-1,AP963))</f>
        <v>1</v>
      </c>
      <c r="AQ964" s="1">
        <v>4512</v>
      </c>
      <c r="AR964" s="1">
        <v>4515</v>
      </c>
      <c r="AS964" s="1">
        <v>4502</v>
      </c>
      <c r="AT964" s="1">
        <v>4512</v>
      </c>
      <c r="AU964" s="1">
        <v>4512</v>
      </c>
      <c r="AV964" s="1">
        <v>4538</v>
      </c>
      <c r="AW964" s="1">
        <v>4504</v>
      </c>
      <c r="AX964" s="1">
        <v>4537</v>
      </c>
      <c r="AY964">
        <f t="shared" si="50"/>
        <v>22</v>
      </c>
      <c r="AZ964">
        <f t="shared" si="51"/>
        <v>924</v>
      </c>
      <c r="BA964">
        <f t="shared" ca="1" si="57"/>
        <v>22</v>
      </c>
      <c r="BB964">
        <f t="shared" ca="1" si="52"/>
        <v>850</v>
      </c>
      <c r="BC964">
        <f t="shared" si="53"/>
        <v>0</v>
      </c>
      <c r="BD964">
        <f t="shared" si="54"/>
        <v>-86</v>
      </c>
      <c r="BE964">
        <f t="shared" ca="1" si="55"/>
        <v>0</v>
      </c>
      <c r="BF964">
        <f t="shared" ca="1" si="56"/>
        <v>112</v>
      </c>
    </row>
    <row r="965" spans="1:58">
      <c r="A965" s="47">
        <v>2012</v>
      </c>
      <c r="B965" s="47">
        <v>3</v>
      </c>
      <c r="C965" s="98">
        <v>41233</v>
      </c>
      <c r="D965">
        <v>12740</v>
      </c>
      <c r="E965">
        <v>1382.9</v>
      </c>
      <c r="F965">
        <v>2587.3000000000002</v>
      </c>
      <c r="G965">
        <v>9191</v>
      </c>
      <c r="H965">
        <v>5729.3</v>
      </c>
      <c r="I965">
        <v>7171.9</v>
      </c>
      <c r="J965">
        <v>21268</v>
      </c>
      <c r="K965">
        <v>6951</v>
      </c>
      <c r="L965">
        <v>1727.6</v>
      </c>
      <c r="M965">
        <v>33.161999999999999</v>
      </c>
      <c r="N965">
        <v>1575.6</v>
      </c>
      <c r="O965">
        <v>87.01</v>
      </c>
      <c r="P965">
        <v>745.5</v>
      </c>
      <c r="Q965">
        <v>1415.1</v>
      </c>
      <c r="R965">
        <v>12774.64</v>
      </c>
      <c r="S965">
        <v>1385.51</v>
      </c>
      <c r="T965">
        <v>2910.81</v>
      </c>
      <c r="U965">
        <v>15.42</v>
      </c>
      <c r="V965">
        <v>1.66</v>
      </c>
      <c r="W965">
        <v>0.66</v>
      </c>
      <c r="X965">
        <v>1.2814000000000001</v>
      </c>
      <c r="Y965">
        <v>104.7255</v>
      </c>
      <c r="Z965">
        <v>81.723500000000001</v>
      </c>
      <c r="AA965">
        <v>84.805499999999995</v>
      </c>
      <c r="AB965">
        <v>110.04</v>
      </c>
      <c r="AC965">
        <v>1054</v>
      </c>
      <c r="AD965">
        <v>-30447</v>
      </c>
      <c r="AE965">
        <v>-83646</v>
      </c>
      <c r="AF965">
        <v>100.64</v>
      </c>
      <c r="AG965">
        <v>144.56</v>
      </c>
      <c r="AH965">
        <v>0.65700000000000003</v>
      </c>
      <c r="AI965">
        <v>1.6559999999999999</v>
      </c>
      <c r="AJ965" s="101">
        <f ca="1">IF(AND(MAX(OFFSET(OFFSET(D964,0,$AJ$6),-$AJ$5,0):OFFSET(D964,0,$AJ$6))&lt;OFFSET(D964,1,$AJ$6)),1,IF(AND(MIN(OFFSET(OFFSET(D964,0,$AJ$6),-$AJ$5,0):OFFSET(D964,0,$AJ$6))&gt;OFFSET(D964,1,$AJ$6)),-1,AJ964))</f>
        <v>1</v>
      </c>
      <c r="AK965" s="101">
        <f ca="1">IF(AND(MAX(OFFSET(U964,-$AK$5,0):U964)&lt;U965),1,IF(AND(MIN(OFFSET(U964,-$AK$5,0):U964)&gt;U965),-1,AK964))</f>
        <v>-1</v>
      </c>
      <c r="AL965" s="101">
        <f ca="1">IF(AND(MAX(OFFSET(AI964,-$AL$5,0):AI964)&lt;AI965),1,IF(AND(MIN(OFFSET(AI964,-$AL$5,0):AI964)&gt;AI965),-1,AL964))</f>
        <v>-1</v>
      </c>
      <c r="AM965" s="101">
        <f ca="1">IF(AND(MAX(OFFSET(V964,-$AM$5,0):V964)&lt;V965),1,IF(AND(MIN(OFFSET(V964,-$AM$5,0):V964)&gt;V965),-1,AM964))</f>
        <v>-1</v>
      </c>
      <c r="AN965" s="101">
        <f ca="1">IF(AND(MAX(OFFSET(AA964,-$AN$5,0):AA964)&lt;AA965),1,IF(AND(MIN(OFFSET(AA964,-$AN$5,0):AA964)&gt;AA965),-1,AN964))</f>
        <v>1</v>
      </c>
      <c r="AO965" s="101">
        <f ca="1">IF(AND(MAX(OFFSET(Y964,-$AP$5,0):Y964)&lt;Y965),1,IF(AND(MIN(OFFSET(Y964,-$AP$5,0):Y964)&gt;Y965),-1,AO964))</f>
        <v>1</v>
      </c>
      <c r="AP965" s="101">
        <f ca="1">IF(AND(MAX(OFFSET(Z964,-$AP$5,0):Z964)&lt;Z965),1,IF(AND(MIN(OFFSET(Z964,-$AP$5,0):Z964)&gt;Z965),-1,AP964))</f>
        <v>1</v>
      </c>
      <c r="AQ965" s="1">
        <v>4534</v>
      </c>
      <c r="AR965" s="1">
        <v>4544</v>
      </c>
      <c r="AS965" s="1">
        <v>4533</v>
      </c>
      <c r="AT965" s="1">
        <v>4541</v>
      </c>
      <c r="AU965" s="1">
        <v>4535</v>
      </c>
      <c r="AV965" s="1">
        <v>4560</v>
      </c>
      <c r="AW965" s="1">
        <v>4528</v>
      </c>
      <c r="AX965" s="1">
        <v>4534</v>
      </c>
      <c r="AY965">
        <f t="shared" si="50"/>
        <v>12</v>
      </c>
      <c r="AZ965">
        <f t="shared" si="51"/>
        <v>936</v>
      </c>
      <c r="BA965">
        <f t="shared" ca="1" si="57"/>
        <v>12</v>
      </c>
      <c r="BB965">
        <f t="shared" ca="1" si="52"/>
        <v>862</v>
      </c>
      <c r="BC965">
        <f t="shared" si="53"/>
        <v>1</v>
      </c>
      <c r="BD965">
        <f t="shared" si="54"/>
        <v>-85</v>
      </c>
      <c r="BE965">
        <f t="shared" ca="1" si="55"/>
        <v>1</v>
      </c>
      <c r="BF965">
        <f t="shared" ca="1" si="56"/>
        <v>113</v>
      </c>
    </row>
    <row r="966" spans="1:58">
      <c r="A966" s="47">
        <v>2012</v>
      </c>
      <c r="B966" s="47">
        <v>4</v>
      </c>
      <c r="C966" s="98">
        <v>41234</v>
      </c>
      <c r="D966">
        <v>12807</v>
      </c>
      <c r="E966">
        <v>1388.3</v>
      </c>
      <c r="F966">
        <v>2600.4</v>
      </c>
      <c r="G966">
        <v>9321</v>
      </c>
      <c r="H966">
        <v>5758.1</v>
      </c>
      <c r="I966">
        <v>7184</v>
      </c>
      <c r="J966">
        <v>21528</v>
      </c>
      <c r="K966">
        <v>7011</v>
      </c>
      <c r="L966">
        <v>1728</v>
      </c>
      <c r="M966">
        <v>33.305999999999997</v>
      </c>
      <c r="N966">
        <v>1578.4</v>
      </c>
      <c r="O966">
        <v>87.74</v>
      </c>
      <c r="P966">
        <v>738.4</v>
      </c>
      <c r="Q966">
        <v>1409</v>
      </c>
      <c r="R966">
        <v>12840.4</v>
      </c>
      <c r="S966">
        <v>1390.82</v>
      </c>
      <c r="T966">
        <v>2926.94</v>
      </c>
      <c r="U966">
        <v>15.21</v>
      </c>
      <c r="V966">
        <v>1.69</v>
      </c>
      <c r="W966">
        <v>0.68</v>
      </c>
      <c r="X966">
        <v>1.2824</v>
      </c>
      <c r="Y966">
        <v>105.845</v>
      </c>
      <c r="Z966">
        <v>82.525000000000006</v>
      </c>
      <c r="AA966">
        <v>85.503</v>
      </c>
      <c r="AB966">
        <v>110.87</v>
      </c>
      <c r="AC966">
        <v>1066</v>
      </c>
      <c r="AD966">
        <v>-30447</v>
      </c>
      <c r="AE966">
        <v>-83646</v>
      </c>
      <c r="AF966">
        <v>100.62</v>
      </c>
      <c r="AG966">
        <v>144.49</v>
      </c>
      <c r="AH966">
        <v>0.68200000000000005</v>
      </c>
      <c r="AI966">
        <v>1.6870000000000001</v>
      </c>
      <c r="AJ966" s="101">
        <f ca="1">IF(AND(MAX(OFFSET(OFFSET(D965,0,$AJ$6),-$AJ$5,0):OFFSET(D965,0,$AJ$6))&lt;OFFSET(D965,1,$AJ$6)),1,IF(AND(MIN(OFFSET(OFFSET(D965,0,$AJ$6),-$AJ$5,0):OFFSET(D965,0,$AJ$6))&gt;OFFSET(D965,1,$AJ$6)),-1,AJ965))</f>
        <v>1</v>
      </c>
      <c r="AK966" s="101">
        <f ca="1">IF(AND(MAX(OFFSET(U965,-$AK$5,0):U965)&lt;U966),1,IF(AND(MIN(OFFSET(U965,-$AK$5,0):U965)&gt;U966),-1,AK965))</f>
        <v>-1</v>
      </c>
      <c r="AL966" s="101">
        <f ca="1">IF(AND(MAX(OFFSET(AI965,-$AL$5,0):AI965)&lt;AI966),1,IF(AND(MIN(OFFSET(AI965,-$AL$5,0):AI965)&gt;AI966),-1,AL965))</f>
        <v>-1</v>
      </c>
      <c r="AM966" s="101">
        <f ca="1">IF(AND(MAX(OFFSET(V965,-$AM$5,0):V965)&lt;V966),1,IF(AND(MIN(OFFSET(V965,-$AM$5,0):V965)&gt;V966),-1,AM965))</f>
        <v>-1</v>
      </c>
      <c r="AN966" s="101">
        <f ca="1">IF(AND(MAX(OFFSET(AA965,-$AN$5,0):AA965)&lt;AA966),1,IF(AND(MIN(OFFSET(AA965,-$AN$5,0):AA965)&gt;AA966),-1,AN965))</f>
        <v>1</v>
      </c>
      <c r="AO966" s="101">
        <f ca="1">IF(AND(MAX(OFFSET(Y965,-$AP$5,0):Y965)&lt;Y966),1,IF(AND(MIN(OFFSET(Y965,-$AP$5,0):Y965)&gt;Y966),-1,AO965))</f>
        <v>1</v>
      </c>
      <c r="AP966" s="101">
        <f ca="1">IF(AND(MAX(OFFSET(Z965,-$AP$5,0):Z965)&lt;Z966),1,IF(AND(MIN(OFFSET(Z965,-$AP$5,0):Z965)&gt;Z966),-1,AP965))</f>
        <v>1</v>
      </c>
      <c r="AQ966" s="1">
        <v>4547</v>
      </c>
      <c r="AR966" s="1">
        <v>4562</v>
      </c>
      <c r="AS966" s="1">
        <v>4531</v>
      </c>
      <c r="AT966" s="1">
        <v>4550</v>
      </c>
      <c r="AU966" s="1">
        <v>4560</v>
      </c>
      <c r="AV966" s="1">
        <v>4597</v>
      </c>
      <c r="AW966" s="1">
        <v>4555</v>
      </c>
      <c r="AX966" s="1">
        <v>4593</v>
      </c>
      <c r="AY966">
        <f t="shared" si="50"/>
        <v>45</v>
      </c>
      <c r="AZ966">
        <f t="shared" si="51"/>
        <v>981</v>
      </c>
      <c r="BA966">
        <f t="shared" ca="1" si="57"/>
        <v>45</v>
      </c>
      <c r="BB966">
        <f t="shared" ca="1" si="52"/>
        <v>907</v>
      </c>
      <c r="BC966">
        <f t="shared" si="53"/>
        <v>13</v>
      </c>
      <c r="BD966">
        <f t="shared" si="54"/>
        <v>-72</v>
      </c>
      <c r="BE966">
        <f t="shared" ca="1" si="55"/>
        <v>13</v>
      </c>
      <c r="BF966">
        <f t="shared" ca="1" si="56"/>
        <v>126</v>
      </c>
    </row>
    <row r="967" spans="1:58">
      <c r="A967" s="47">
        <v>2012</v>
      </c>
      <c r="B967" s="47">
        <v>5</v>
      </c>
      <c r="C967" s="98">
        <v>41235</v>
      </c>
      <c r="D967">
        <v>12832</v>
      </c>
      <c r="E967">
        <v>1391.2</v>
      </c>
      <c r="F967">
        <v>2600.1</v>
      </c>
      <c r="G967">
        <v>9421</v>
      </c>
      <c r="H967">
        <v>5789.7</v>
      </c>
      <c r="I967">
        <v>7246.2</v>
      </c>
      <c r="J967">
        <v>21741</v>
      </c>
      <c r="K967">
        <v>7002</v>
      </c>
      <c r="L967">
        <v>1729.9</v>
      </c>
      <c r="M967">
        <v>33.353999999999999</v>
      </c>
      <c r="N967">
        <v>1579.7</v>
      </c>
      <c r="O967">
        <v>87.1</v>
      </c>
      <c r="P967">
        <v>738.4</v>
      </c>
      <c r="Q967">
        <v>1409</v>
      </c>
      <c r="R967">
        <v>12836.89</v>
      </c>
      <c r="S967">
        <v>1391.03</v>
      </c>
      <c r="T967">
        <v>2926.55</v>
      </c>
      <c r="U967">
        <v>15.31</v>
      </c>
      <c r="V967">
        <v>1.69</v>
      </c>
      <c r="W967">
        <v>0.68</v>
      </c>
      <c r="X967">
        <v>1.2875000000000001</v>
      </c>
      <c r="Y967">
        <v>106.215</v>
      </c>
      <c r="Z967">
        <v>82.484999999999999</v>
      </c>
      <c r="AA967">
        <v>85.637</v>
      </c>
      <c r="AB967">
        <v>110.55</v>
      </c>
      <c r="AC967">
        <v>1073</v>
      </c>
      <c r="AD967">
        <v>-30447</v>
      </c>
      <c r="AE967">
        <v>-83646</v>
      </c>
      <c r="AF967">
        <v>100.59</v>
      </c>
      <c r="AG967">
        <v>144.55000000000001</v>
      </c>
      <c r="AH967">
        <v>0.69</v>
      </c>
      <c r="AI967">
        <v>1.6930000000000001</v>
      </c>
      <c r="AJ967" s="101">
        <f ca="1">IF(AND(MAX(OFFSET(OFFSET(D966,0,$AJ$6),-$AJ$5,0):OFFSET(D966,0,$AJ$6))&lt;OFFSET(D966,1,$AJ$6)),1,IF(AND(MIN(OFFSET(OFFSET(D966,0,$AJ$6),-$AJ$5,0):OFFSET(D966,0,$AJ$6))&gt;OFFSET(D966,1,$AJ$6)),-1,AJ966))</f>
        <v>1</v>
      </c>
      <c r="AK967" s="101">
        <f ca="1">IF(AND(MAX(OFFSET(U966,-$AK$5,0):U966)&lt;U967),1,IF(AND(MIN(OFFSET(U966,-$AK$5,0):U966)&gt;U967),-1,AK966))</f>
        <v>-1</v>
      </c>
      <c r="AL967" s="101">
        <f ca="1">IF(AND(MAX(OFFSET(AI966,-$AL$5,0):AI966)&lt;AI967),1,IF(AND(MIN(OFFSET(AI966,-$AL$5,0):AI966)&gt;AI967),-1,AL966))</f>
        <v>1</v>
      </c>
      <c r="AM967" s="101">
        <f ca="1">IF(AND(MAX(OFFSET(V966,-$AM$5,0):V966)&lt;V967),1,IF(AND(MIN(OFFSET(V966,-$AM$5,0):V966)&gt;V967),-1,AM966))</f>
        <v>-1</v>
      </c>
      <c r="AN967" s="101">
        <f ca="1">IF(AND(MAX(OFFSET(AA966,-$AN$5,0):AA966)&lt;AA967),1,IF(AND(MIN(OFFSET(AA966,-$AN$5,0):AA966)&gt;AA967),-1,AN966))</f>
        <v>1</v>
      </c>
      <c r="AO967" s="101">
        <f ca="1">IF(AND(MAX(OFFSET(Y966,-$AP$5,0):Y966)&lt;Y967),1,IF(AND(MIN(OFFSET(Y966,-$AP$5,0):Y966)&gt;Y967),-1,AO966))</f>
        <v>1</v>
      </c>
      <c r="AP967" s="101">
        <f ca="1">IF(AND(MAX(OFFSET(Z966,-$AP$5,0):Z966)&lt;Z967),1,IF(AND(MIN(OFFSET(Z966,-$AP$5,0):Z966)&gt;Z967),-1,AP966))</f>
        <v>1</v>
      </c>
      <c r="AQ967" s="1">
        <v>4605</v>
      </c>
      <c r="AR967" s="1">
        <v>4605</v>
      </c>
      <c r="AS967" s="1">
        <v>4592</v>
      </c>
      <c r="AT967" s="1">
        <v>4599</v>
      </c>
      <c r="AU967" s="1">
        <v>4601</v>
      </c>
      <c r="AV967" s="1">
        <v>4618</v>
      </c>
      <c r="AW967" s="1">
        <v>4590</v>
      </c>
      <c r="AX967" s="1">
        <v>4595</v>
      </c>
      <c r="AY967">
        <f t="shared" si="50"/>
        <v>56</v>
      </c>
      <c r="AZ967">
        <f t="shared" si="51"/>
        <v>1037</v>
      </c>
      <c r="BA967">
        <f t="shared" ca="1" si="57"/>
        <v>56</v>
      </c>
      <c r="BB967">
        <f t="shared" ca="1" si="52"/>
        <v>963</v>
      </c>
      <c r="BC967">
        <f t="shared" si="53"/>
        <v>-4</v>
      </c>
      <c r="BD967">
        <f t="shared" si="54"/>
        <v>-76</v>
      </c>
      <c r="BE967">
        <f t="shared" ca="1" si="55"/>
        <v>-4</v>
      </c>
      <c r="BF967">
        <f t="shared" ca="1" si="56"/>
        <v>122</v>
      </c>
    </row>
    <row r="968" spans="1:58">
      <c r="A968" s="47">
        <v>2012</v>
      </c>
      <c r="B968" s="47">
        <v>2</v>
      </c>
      <c r="C968" s="98">
        <v>41239</v>
      </c>
      <c r="D968">
        <v>12921</v>
      </c>
      <c r="E968">
        <v>1401.6</v>
      </c>
      <c r="F968">
        <v>2647.2</v>
      </c>
      <c r="G968">
        <v>9377</v>
      </c>
      <c r="H968">
        <v>5794.8</v>
      </c>
      <c r="I968">
        <v>7312.6</v>
      </c>
      <c r="J968">
        <v>21883</v>
      </c>
      <c r="K968">
        <v>7015</v>
      </c>
      <c r="L968">
        <v>1749</v>
      </c>
      <c r="M968">
        <v>34.124000000000002</v>
      </c>
      <c r="N968">
        <v>1613</v>
      </c>
      <c r="O968">
        <v>87.7</v>
      </c>
      <c r="P968">
        <v>752.2</v>
      </c>
      <c r="Q968">
        <v>1426.5</v>
      </c>
      <c r="R968">
        <v>12949.9</v>
      </c>
      <c r="S968">
        <v>1404.09</v>
      </c>
      <c r="T968">
        <v>2972.38</v>
      </c>
      <c r="U968">
        <v>15.7</v>
      </c>
      <c r="V968">
        <v>1.66</v>
      </c>
      <c r="W968">
        <v>0.67</v>
      </c>
      <c r="X968">
        <v>1.2962</v>
      </c>
      <c r="Y968">
        <v>106.485</v>
      </c>
      <c r="Z968">
        <v>82.144999999999996</v>
      </c>
      <c r="AA968">
        <v>85.892499999999998</v>
      </c>
      <c r="AB968">
        <v>110.86</v>
      </c>
      <c r="AC968">
        <v>1090</v>
      </c>
      <c r="AD968">
        <v>-30447</v>
      </c>
      <c r="AE968">
        <v>-83646</v>
      </c>
      <c r="AF968">
        <v>100.68</v>
      </c>
      <c r="AG968">
        <v>144.65</v>
      </c>
      <c r="AH968">
        <v>0.66600000000000004</v>
      </c>
      <c r="AI968">
        <v>1.6639999999999999</v>
      </c>
      <c r="AJ968" s="101">
        <f ca="1">IF(AND(MAX(OFFSET(OFFSET(D967,0,$AJ$6),-$AJ$5,0):OFFSET(D967,0,$AJ$6))&lt;OFFSET(D967,1,$AJ$6)),1,IF(AND(MIN(OFFSET(OFFSET(D967,0,$AJ$6),-$AJ$5,0):OFFSET(D967,0,$AJ$6))&gt;OFFSET(D967,1,$AJ$6)),-1,AJ967))</f>
        <v>1</v>
      </c>
      <c r="AK968" s="101">
        <f ca="1">IF(AND(MAX(OFFSET(U967,-$AK$5,0):U967)&lt;U968),1,IF(AND(MIN(OFFSET(U967,-$AK$5,0):U967)&gt;U968),-1,AK967))</f>
        <v>1</v>
      </c>
      <c r="AL968" s="101">
        <f ca="1">IF(AND(MAX(OFFSET(AI967,-$AL$5,0):AI967)&lt;AI968),1,IF(AND(MIN(OFFSET(AI967,-$AL$5,0):AI967)&gt;AI968),-1,AL967))</f>
        <v>1</v>
      </c>
      <c r="AM968" s="101">
        <f ca="1">IF(AND(MAX(OFFSET(V967,-$AM$5,0):V967)&lt;V968),1,IF(AND(MIN(OFFSET(V967,-$AM$5,0):V967)&gt;V968),-1,AM967))</f>
        <v>-1</v>
      </c>
      <c r="AN968" s="101">
        <f ca="1">IF(AND(MAX(OFFSET(AA967,-$AN$5,0):AA967)&lt;AA968),1,IF(AND(MIN(OFFSET(AA967,-$AN$5,0):AA967)&gt;AA968),-1,AN967))</f>
        <v>1</v>
      </c>
      <c r="AO968" s="101">
        <f ca="1">IF(AND(MAX(OFFSET(Y967,-$AP$5,0):Y967)&lt;Y968),1,IF(AND(MIN(OFFSET(Y967,-$AP$5,0):Y967)&gt;Y968),-1,AO967))</f>
        <v>1</v>
      </c>
      <c r="AP968" s="101">
        <f ca="1">IF(AND(MAX(OFFSET(Z967,-$AP$5,0):Z967)&lt;Z968),1,IF(AND(MIN(OFFSET(Z967,-$AP$5,0):Z967)&gt;Z968),-1,AP967))</f>
        <v>1</v>
      </c>
      <c r="AQ968" s="1">
        <v>4657</v>
      </c>
      <c r="AR968" s="1">
        <v>4659</v>
      </c>
      <c r="AS968" s="1">
        <v>4627</v>
      </c>
      <c r="AT968" s="1">
        <v>4628</v>
      </c>
      <c r="AU968" s="1">
        <v>4637</v>
      </c>
      <c r="AV968" s="1">
        <v>4639</v>
      </c>
      <c r="AW968" s="1">
        <v>4616</v>
      </c>
      <c r="AX968" s="1">
        <v>4630</v>
      </c>
      <c r="AY968">
        <f t="shared" si="50"/>
        <v>-18</v>
      </c>
      <c r="AZ968">
        <f t="shared" si="51"/>
        <v>1019</v>
      </c>
      <c r="BA968">
        <f t="shared" ca="1" si="57"/>
        <v>-18</v>
      </c>
      <c r="BB968">
        <f t="shared" ca="1" si="52"/>
        <v>945</v>
      </c>
      <c r="BC968">
        <f t="shared" si="53"/>
        <v>-20</v>
      </c>
      <c r="BD968">
        <f t="shared" si="54"/>
        <v>-96</v>
      </c>
      <c r="BE968">
        <f t="shared" ca="1" si="55"/>
        <v>-20</v>
      </c>
      <c r="BF968">
        <f t="shared" ca="1" si="56"/>
        <v>102</v>
      </c>
    </row>
    <row r="969" spans="1:58">
      <c r="A969" s="47">
        <v>2012</v>
      </c>
      <c r="B969" s="47">
        <v>3</v>
      </c>
      <c r="C969" s="98">
        <v>41240</v>
      </c>
      <c r="D969">
        <v>12889</v>
      </c>
      <c r="E969">
        <v>1400.9</v>
      </c>
      <c r="F969">
        <v>2648.6</v>
      </c>
      <c r="G969">
        <v>9371</v>
      </c>
      <c r="H969">
        <v>5803.8</v>
      </c>
      <c r="I969">
        <v>7337.8</v>
      </c>
      <c r="J969">
        <v>21824</v>
      </c>
      <c r="K969">
        <v>6967</v>
      </c>
      <c r="L969">
        <v>1742</v>
      </c>
      <c r="M969">
        <v>34.009</v>
      </c>
      <c r="N969">
        <v>1611.7</v>
      </c>
      <c r="O969">
        <v>87.19</v>
      </c>
      <c r="P969">
        <v>756.3</v>
      </c>
      <c r="Q969">
        <v>1447.5</v>
      </c>
      <c r="R969">
        <v>12910.71</v>
      </c>
      <c r="S969">
        <v>1402.73</v>
      </c>
      <c r="T969">
        <v>2976.02</v>
      </c>
      <c r="U969">
        <v>15.8</v>
      </c>
      <c r="V969">
        <v>1.64</v>
      </c>
      <c r="W969">
        <v>0.65</v>
      </c>
      <c r="X969">
        <v>1.2934000000000001</v>
      </c>
      <c r="Y969">
        <v>106.235</v>
      </c>
      <c r="Z969">
        <v>82.155000000000001</v>
      </c>
      <c r="AA969">
        <v>85.828500000000005</v>
      </c>
      <c r="AB969">
        <v>109.76</v>
      </c>
      <c r="AC969">
        <v>1094</v>
      </c>
      <c r="AD969">
        <v>-51389</v>
      </c>
      <c r="AE969">
        <v>-91400</v>
      </c>
      <c r="AF969">
        <v>100.68</v>
      </c>
      <c r="AG969">
        <v>144.71</v>
      </c>
      <c r="AH969">
        <v>0.65</v>
      </c>
      <c r="AI969">
        <v>1.645</v>
      </c>
      <c r="AJ969" s="101">
        <f ca="1">IF(AND(MAX(OFFSET(OFFSET(D968,0,$AJ$6),-$AJ$5,0):OFFSET(D968,0,$AJ$6))&lt;OFFSET(D968,1,$AJ$6)),1,IF(AND(MIN(OFFSET(OFFSET(D968,0,$AJ$6),-$AJ$5,0):OFFSET(D968,0,$AJ$6))&gt;OFFSET(D968,1,$AJ$6)),-1,AJ968))</f>
        <v>1</v>
      </c>
      <c r="AK969" s="101">
        <f ca="1">IF(AND(MAX(OFFSET(U968,-$AK$5,0):U968)&lt;U969),1,IF(AND(MIN(OFFSET(U968,-$AK$5,0):U968)&gt;U969),-1,AK968))</f>
        <v>1</v>
      </c>
      <c r="AL969" s="101">
        <f ca="1">IF(AND(MAX(OFFSET(AI968,-$AL$5,0):AI968)&lt;AI969),1,IF(AND(MIN(OFFSET(AI968,-$AL$5,0):AI968)&gt;AI969),-1,AL968))</f>
        <v>1</v>
      </c>
      <c r="AM969" s="101">
        <f ca="1">IF(AND(MAX(OFFSET(V968,-$AM$5,0):V968)&lt;V969),1,IF(AND(MIN(OFFSET(V968,-$AM$5,0):V968)&gt;V969),-1,AM968))</f>
        <v>-1</v>
      </c>
      <c r="AN969" s="101">
        <f ca="1">IF(AND(MAX(OFFSET(AA968,-$AN$5,0):AA968)&lt;AA969),1,IF(AND(MIN(OFFSET(AA968,-$AN$5,0):AA968)&gt;AA969),-1,AN968))</f>
        <v>1</v>
      </c>
      <c r="AO969" s="101">
        <f ca="1">IF(AND(MAX(OFFSET(Y968,-$AP$5,0):Y968)&lt;Y969),1,IF(AND(MIN(OFFSET(Y968,-$AP$5,0):Y968)&gt;Y969),-1,AO968))</f>
        <v>1</v>
      </c>
      <c r="AP969" s="101">
        <f ca="1">IF(AND(MAX(OFFSET(Z968,-$AP$5,0):Z968)&lt;Z969),1,IF(AND(MIN(OFFSET(Z968,-$AP$5,0):Z968)&gt;Z969),-1,AP968))</f>
        <v>1</v>
      </c>
      <c r="AQ969" s="1">
        <v>4619</v>
      </c>
      <c r="AR969" s="1">
        <v>4642</v>
      </c>
      <c r="AS969" s="1">
        <v>4618</v>
      </c>
      <c r="AT969" s="1">
        <v>4640</v>
      </c>
      <c r="AU969" s="1">
        <v>4642</v>
      </c>
      <c r="AV969" s="1">
        <v>4643</v>
      </c>
      <c r="AW969" s="1">
        <v>4613</v>
      </c>
      <c r="AX969" s="1">
        <v>4621</v>
      </c>
      <c r="AY969">
        <f t="shared" si="50"/>
        <v>-33</v>
      </c>
      <c r="AZ969">
        <f t="shared" si="51"/>
        <v>986</v>
      </c>
      <c r="BA969">
        <f t="shared" ca="1" si="57"/>
        <v>-33</v>
      </c>
      <c r="BB969">
        <f t="shared" ca="1" si="52"/>
        <v>912</v>
      </c>
      <c r="BC969">
        <f t="shared" si="53"/>
        <v>23</v>
      </c>
      <c r="BD969">
        <f t="shared" si="54"/>
        <v>-73</v>
      </c>
      <c r="BE969">
        <f t="shared" ca="1" si="55"/>
        <v>23</v>
      </c>
      <c r="BF969">
        <f t="shared" ca="1" si="56"/>
        <v>125</v>
      </c>
    </row>
    <row r="970" spans="1:58">
      <c r="A970" s="47">
        <v>2012</v>
      </c>
      <c r="B970" s="47">
        <v>4</v>
      </c>
      <c r="C970" s="98">
        <v>41241</v>
      </c>
      <c r="D970">
        <v>12939</v>
      </c>
      <c r="E970">
        <v>1404.2</v>
      </c>
      <c r="F970">
        <v>2655.5</v>
      </c>
      <c r="G970">
        <v>9324</v>
      </c>
      <c r="H970">
        <v>5815.8</v>
      </c>
      <c r="I970">
        <v>7367.8</v>
      </c>
      <c r="J970">
        <v>21710</v>
      </c>
      <c r="K970">
        <v>6908</v>
      </c>
      <c r="L970">
        <v>1719</v>
      </c>
      <c r="M970">
        <v>33.713000000000001</v>
      </c>
      <c r="N970">
        <v>1604.7</v>
      </c>
      <c r="O970">
        <v>86.62</v>
      </c>
      <c r="P970">
        <v>765.2</v>
      </c>
      <c r="Q970">
        <v>1450.7</v>
      </c>
      <c r="R970">
        <v>12959.6</v>
      </c>
      <c r="S970">
        <v>1405.83</v>
      </c>
      <c r="T970">
        <v>2981.96</v>
      </c>
      <c r="U970">
        <v>15.91</v>
      </c>
      <c r="V970">
        <v>1.62</v>
      </c>
      <c r="W970">
        <v>0.63</v>
      </c>
      <c r="X970">
        <v>1.2932999999999999</v>
      </c>
      <c r="Y970">
        <v>105.92149999999999</v>
      </c>
      <c r="Z970">
        <v>81.900000000000006</v>
      </c>
      <c r="AA970">
        <v>85.810500000000005</v>
      </c>
      <c r="AB970">
        <v>109.58</v>
      </c>
      <c r="AC970">
        <v>1097</v>
      </c>
      <c r="AD970">
        <v>-51389</v>
      </c>
      <c r="AE970">
        <v>-91400</v>
      </c>
      <c r="AF970">
        <v>100.78</v>
      </c>
      <c r="AG970">
        <v>144.85</v>
      </c>
      <c r="AH970">
        <v>0.624</v>
      </c>
      <c r="AI970">
        <v>1.617</v>
      </c>
      <c r="AJ970" s="101">
        <f ca="1">IF(AND(MAX(OFFSET(OFFSET(D969,0,$AJ$6),-$AJ$5,0):OFFSET(D969,0,$AJ$6))&lt;OFFSET(D969,1,$AJ$6)),1,IF(AND(MIN(OFFSET(OFFSET(D969,0,$AJ$6),-$AJ$5,0):OFFSET(D969,0,$AJ$6))&gt;OFFSET(D969,1,$AJ$6)),-1,AJ969))</f>
        <v>1</v>
      </c>
      <c r="AK970" s="101">
        <f ca="1">IF(AND(MAX(OFFSET(U969,-$AK$5,0):U969)&lt;U970),1,IF(AND(MIN(OFFSET(U969,-$AK$5,0):U969)&gt;U970),-1,AK969))</f>
        <v>1</v>
      </c>
      <c r="AL970" s="101">
        <f ca="1">IF(AND(MAX(OFFSET(AI969,-$AL$5,0):AI969)&lt;AI970),1,IF(AND(MIN(OFFSET(AI969,-$AL$5,0):AI969)&gt;AI970),-1,AL969))</f>
        <v>1</v>
      </c>
      <c r="AM970" s="101">
        <f ca="1">IF(AND(MAX(OFFSET(V969,-$AM$5,0):V969)&lt;V970),1,IF(AND(MIN(OFFSET(V969,-$AM$5,0):V969)&gt;V970),-1,AM969))</f>
        <v>-1</v>
      </c>
      <c r="AN970" s="101">
        <f ca="1">IF(AND(MAX(OFFSET(AA969,-$AN$5,0):AA969)&lt;AA970),1,IF(AND(MIN(OFFSET(AA969,-$AN$5,0):AA969)&gt;AA970),-1,AN969))</f>
        <v>1</v>
      </c>
      <c r="AO970" s="101">
        <f ca="1">IF(AND(MAX(OFFSET(Y969,-$AP$5,0):Y969)&lt;Y970),1,IF(AND(MIN(OFFSET(Y969,-$AP$5,0):Y969)&gt;Y970),-1,AO969))</f>
        <v>1</v>
      </c>
      <c r="AP970" s="101">
        <f ca="1">IF(AND(MAX(OFFSET(Z969,-$AP$5,0):Z969)&lt;Z970),1,IF(AND(MIN(OFFSET(Z969,-$AP$5,0):Z969)&gt;Z970),-1,AP969))</f>
        <v>1</v>
      </c>
      <c r="AQ970" s="1">
        <v>4609</v>
      </c>
      <c r="AR970" s="1">
        <v>4617</v>
      </c>
      <c r="AS970" s="1">
        <v>4577</v>
      </c>
      <c r="AT970" s="1">
        <v>4578</v>
      </c>
      <c r="AU970" s="1">
        <v>4588</v>
      </c>
      <c r="AV970" s="1">
        <v>4597</v>
      </c>
      <c r="AW970" s="1">
        <v>4502</v>
      </c>
      <c r="AX970" s="1">
        <v>4533</v>
      </c>
      <c r="AY970">
        <f t="shared" si="50"/>
        <v>-21</v>
      </c>
      <c r="AZ970">
        <f t="shared" si="51"/>
        <v>965</v>
      </c>
      <c r="BA970">
        <f t="shared" ca="1" si="57"/>
        <v>-21</v>
      </c>
      <c r="BB970">
        <f t="shared" ca="1" si="52"/>
        <v>891</v>
      </c>
      <c r="BC970">
        <f t="shared" si="53"/>
        <v>-21</v>
      </c>
      <c r="BD970">
        <f t="shared" si="54"/>
        <v>-94</v>
      </c>
      <c r="BE970">
        <f t="shared" ca="1" si="55"/>
        <v>-21</v>
      </c>
      <c r="BF970">
        <f t="shared" ca="1" si="56"/>
        <v>104</v>
      </c>
    </row>
    <row r="971" spans="1:58">
      <c r="A971" s="47">
        <v>2012</v>
      </c>
      <c r="B971" s="47">
        <v>5</v>
      </c>
      <c r="C971" s="98">
        <v>41242</v>
      </c>
      <c r="D971">
        <v>13005</v>
      </c>
      <c r="E971">
        <v>1414.5</v>
      </c>
      <c r="F971">
        <v>2680.6</v>
      </c>
      <c r="G971">
        <v>9463</v>
      </c>
      <c r="H971">
        <v>5870.2</v>
      </c>
      <c r="I971">
        <v>7392.7</v>
      </c>
      <c r="J971">
        <v>21973</v>
      </c>
      <c r="K971">
        <v>6938</v>
      </c>
      <c r="L971">
        <v>1726.6</v>
      </c>
      <c r="M971">
        <v>34.246000000000002</v>
      </c>
      <c r="N971">
        <v>1610.4</v>
      </c>
      <c r="O971">
        <v>87.88</v>
      </c>
      <c r="P971">
        <v>759.3</v>
      </c>
      <c r="Q971">
        <v>1445</v>
      </c>
      <c r="R971">
        <v>13021.73</v>
      </c>
      <c r="S971">
        <v>1416.15</v>
      </c>
      <c r="T971">
        <v>3012.29</v>
      </c>
      <c r="U971">
        <v>15.09</v>
      </c>
      <c r="V971">
        <v>1.62</v>
      </c>
      <c r="W971">
        <v>0.63</v>
      </c>
      <c r="X971">
        <v>1.2974000000000001</v>
      </c>
      <c r="Y971">
        <v>106.55</v>
      </c>
      <c r="Z971">
        <v>82.12</v>
      </c>
      <c r="AA971">
        <v>85.647000000000006</v>
      </c>
      <c r="AB971">
        <v>110.65</v>
      </c>
      <c r="AC971">
        <v>1104</v>
      </c>
      <c r="AD971">
        <v>-51389</v>
      </c>
      <c r="AE971">
        <v>-91400</v>
      </c>
      <c r="AF971">
        <v>100.82</v>
      </c>
      <c r="AG971">
        <v>144.77000000000001</v>
      </c>
      <c r="AH971">
        <v>0.63100000000000001</v>
      </c>
      <c r="AI971">
        <v>1.62</v>
      </c>
      <c r="AJ971" s="101">
        <f ca="1">IF(AND(MAX(OFFSET(OFFSET(D970,0,$AJ$6),-$AJ$5,0):OFFSET(D970,0,$AJ$6))&lt;OFFSET(D970,1,$AJ$6)),1,IF(AND(MIN(OFFSET(OFFSET(D970,0,$AJ$6),-$AJ$5,0):OFFSET(D970,0,$AJ$6))&gt;OFFSET(D970,1,$AJ$6)),-1,AJ970))</f>
        <v>1</v>
      </c>
      <c r="AK971" s="101">
        <f ca="1">IF(AND(MAX(OFFSET(U970,-$AK$5,0):U970)&lt;U971),1,IF(AND(MIN(OFFSET(U970,-$AK$5,0):U970)&gt;U971),-1,AK970))</f>
        <v>-1</v>
      </c>
      <c r="AL971" s="101">
        <f ca="1">IF(AND(MAX(OFFSET(AI970,-$AL$5,0):AI970)&lt;AI971),1,IF(AND(MIN(OFFSET(AI970,-$AL$5,0):AI970)&gt;AI971),-1,AL970))</f>
        <v>1</v>
      </c>
      <c r="AM971" s="101">
        <f ca="1">IF(AND(MAX(OFFSET(V970,-$AM$5,0):V970)&lt;V971),1,IF(AND(MIN(OFFSET(V970,-$AM$5,0):V970)&gt;V971),-1,AM970))</f>
        <v>-1</v>
      </c>
      <c r="AN971" s="101">
        <f ca="1">IF(AND(MAX(OFFSET(AA970,-$AN$5,0):AA970)&lt;AA971),1,IF(AND(MIN(OFFSET(AA970,-$AN$5,0):AA970)&gt;AA971),-1,AN970))</f>
        <v>1</v>
      </c>
      <c r="AO971" s="101">
        <f ca="1">IF(AND(MAX(OFFSET(Y970,-$AP$5,0):Y970)&lt;Y971),1,IF(AND(MIN(OFFSET(Y970,-$AP$5,0):Y970)&gt;Y971),-1,AO970))</f>
        <v>1</v>
      </c>
      <c r="AP971" s="101">
        <f ca="1">IF(AND(MAX(OFFSET(Z970,-$AP$5,0):Z970)&lt;Z971),1,IF(AND(MIN(OFFSET(Z970,-$AP$5,0):Z970)&gt;Z971),-1,AP970))</f>
        <v>1</v>
      </c>
      <c r="AQ971" s="1">
        <v>4567</v>
      </c>
      <c r="AR971" s="1">
        <v>4571</v>
      </c>
      <c r="AS971" s="1">
        <v>4551</v>
      </c>
      <c r="AT971" s="1">
        <v>4556</v>
      </c>
      <c r="AU971" s="1">
        <v>4562</v>
      </c>
      <c r="AV971" s="1">
        <v>4584</v>
      </c>
      <c r="AW971" s="1">
        <v>4554</v>
      </c>
      <c r="AX971" s="1">
        <v>4579</v>
      </c>
      <c r="AY971">
        <f t="shared" si="50"/>
        <v>12</v>
      </c>
      <c r="AZ971">
        <f t="shared" si="51"/>
        <v>977</v>
      </c>
      <c r="BA971">
        <f t="shared" ca="1" si="57"/>
        <v>12</v>
      </c>
      <c r="BB971">
        <f t="shared" ca="1" si="52"/>
        <v>903</v>
      </c>
      <c r="BC971">
        <f t="shared" si="53"/>
        <v>-5</v>
      </c>
      <c r="BD971">
        <f t="shared" si="54"/>
        <v>-99</v>
      </c>
      <c r="BE971">
        <f t="shared" ca="1" si="55"/>
        <v>-5</v>
      </c>
      <c r="BF971">
        <f t="shared" ca="1" si="56"/>
        <v>99</v>
      </c>
    </row>
    <row r="972" spans="1:58">
      <c r="A972" s="47">
        <v>2012</v>
      </c>
      <c r="B972" s="47">
        <v>6</v>
      </c>
      <c r="C972" s="98">
        <v>41243</v>
      </c>
      <c r="D972">
        <v>12980</v>
      </c>
      <c r="E972">
        <v>1410.9</v>
      </c>
      <c r="F972">
        <v>2669.7</v>
      </c>
      <c r="G972">
        <v>9498</v>
      </c>
      <c r="H972">
        <v>5880.3</v>
      </c>
      <c r="I972">
        <v>7409.2</v>
      </c>
      <c r="J972">
        <v>22017</v>
      </c>
      <c r="K972">
        <v>6992</v>
      </c>
      <c r="L972">
        <v>1711.6</v>
      </c>
      <c r="M972">
        <v>33.295000000000002</v>
      </c>
      <c r="N972">
        <v>1598.3</v>
      </c>
      <c r="O972">
        <v>88.83</v>
      </c>
      <c r="P972">
        <v>752.8</v>
      </c>
      <c r="Q972">
        <v>1434.5</v>
      </c>
      <c r="R972">
        <v>12995.81</v>
      </c>
      <c r="S972">
        <v>1412.47</v>
      </c>
      <c r="T972">
        <v>3002.4</v>
      </c>
      <c r="U972">
        <v>16.07</v>
      </c>
      <c r="V972">
        <v>1.61</v>
      </c>
      <c r="W972">
        <v>0.61</v>
      </c>
      <c r="X972">
        <v>1.2998000000000001</v>
      </c>
      <c r="Y972">
        <v>107.105</v>
      </c>
      <c r="Z972">
        <v>82.398499999999999</v>
      </c>
      <c r="AA972">
        <v>85.891000000000005</v>
      </c>
      <c r="AB972">
        <v>111.08</v>
      </c>
      <c r="AC972">
        <v>1097</v>
      </c>
      <c r="AD972">
        <v>-51389</v>
      </c>
      <c r="AE972">
        <v>-91400</v>
      </c>
      <c r="AF972">
        <v>100.82</v>
      </c>
      <c r="AG972">
        <v>144.97</v>
      </c>
      <c r="AH972">
        <v>0.61399999999999999</v>
      </c>
      <c r="AI972">
        <v>1.6060000000000001</v>
      </c>
      <c r="AJ972" s="101">
        <f ca="1">IF(AND(MAX(OFFSET(OFFSET(D971,0,$AJ$6),-$AJ$5,0):OFFSET(D971,0,$AJ$6))&lt;OFFSET(D971,1,$AJ$6)),1,IF(AND(MIN(OFFSET(OFFSET(D971,0,$AJ$6),-$AJ$5,0):OFFSET(D971,0,$AJ$6))&gt;OFFSET(D971,1,$AJ$6)),-1,AJ971))</f>
        <v>1</v>
      </c>
      <c r="AK972" s="101">
        <f ca="1">IF(AND(MAX(OFFSET(U971,-$AK$5,0):U971)&lt;U972),1,IF(AND(MIN(OFFSET(U971,-$AK$5,0):U971)&gt;U972),-1,AK971))</f>
        <v>1</v>
      </c>
      <c r="AL972" s="101">
        <f ca="1">IF(AND(MAX(OFFSET(AI971,-$AL$5,0):AI971)&lt;AI972),1,IF(AND(MIN(OFFSET(AI971,-$AL$5,0):AI971)&gt;AI972),-1,AL971))</f>
        <v>1</v>
      </c>
      <c r="AM972" s="101">
        <f ca="1">IF(AND(MAX(OFFSET(V971,-$AM$5,0):V971)&lt;V972),1,IF(AND(MIN(OFFSET(V971,-$AM$5,0):V971)&gt;V972),-1,AM971))</f>
        <v>-1</v>
      </c>
      <c r="AN972" s="101">
        <f ca="1">IF(AND(MAX(OFFSET(AA971,-$AN$5,0):AA971)&lt;AA972),1,IF(AND(MIN(OFFSET(AA971,-$AN$5,0):AA971)&gt;AA972),-1,AN971))</f>
        <v>1</v>
      </c>
      <c r="AO972" s="101">
        <f ca="1">IF(AND(MAX(OFFSET(Y971,-$AP$5,0):Y971)&lt;Y972),1,IF(AND(MIN(OFFSET(Y971,-$AP$5,0):Y971)&gt;Y972),-1,AO971))</f>
        <v>1</v>
      </c>
      <c r="AP972" s="101">
        <f ca="1">IF(AND(MAX(OFFSET(Z971,-$AP$5,0):Z971)&lt;Z972),1,IF(AND(MIN(OFFSET(Z971,-$AP$5,0):Z971)&gt;Z972),-1,AP971))</f>
        <v>1</v>
      </c>
      <c r="AQ972" s="1">
        <v>4574</v>
      </c>
      <c r="AR972" s="1">
        <v>4599</v>
      </c>
      <c r="AS972" s="1">
        <v>4562</v>
      </c>
      <c r="AT972" s="1">
        <v>4597</v>
      </c>
      <c r="AU972" s="1">
        <v>4608</v>
      </c>
      <c r="AV972" s="1">
        <v>4617</v>
      </c>
      <c r="AW972" s="1">
        <v>4550</v>
      </c>
      <c r="AX972" s="1">
        <v>4557</v>
      </c>
      <c r="AY972">
        <f t="shared" si="50"/>
        <v>-43</v>
      </c>
      <c r="AZ972">
        <f t="shared" si="51"/>
        <v>934</v>
      </c>
      <c r="BA972">
        <f t="shared" ca="1" si="57"/>
        <v>-43</v>
      </c>
      <c r="BB972">
        <f t="shared" ca="1" si="52"/>
        <v>860</v>
      </c>
      <c r="BC972">
        <f t="shared" si="53"/>
        <v>34</v>
      </c>
      <c r="BD972">
        <f t="shared" si="54"/>
        <v>-65</v>
      </c>
      <c r="BE972">
        <f t="shared" ca="1" si="55"/>
        <v>34</v>
      </c>
      <c r="BF972">
        <f t="shared" ca="1" si="56"/>
        <v>133</v>
      </c>
    </row>
    <row r="973" spans="1:58">
      <c r="A973" s="47">
        <v>2012</v>
      </c>
      <c r="B973" s="47">
        <v>2</v>
      </c>
      <c r="C973" s="98">
        <v>41246</v>
      </c>
      <c r="D973">
        <v>12963</v>
      </c>
      <c r="E973">
        <v>1409.2</v>
      </c>
      <c r="F973">
        <v>2673.6</v>
      </c>
      <c r="G973">
        <v>9447</v>
      </c>
      <c r="H973">
        <v>5865.3</v>
      </c>
      <c r="I973">
        <v>7426.6</v>
      </c>
      <c r="J973">
        <v>21727</v>
      </c>
      <c r="K973">
        <v>6933</v>
      </c>
      <c r="L973">
        <v>1716.8</v>
      </c>
      <c r="M973">
        <v>33.624000000000002</v>
      </c>
      <c r="N973">
        <v>1607.5</v>
      </c>
      <c r="O973">
        <v>89.02</v>
      </c>
      <c r="P973">
        <v>751.6</v>
      </c>
      <c r="Q973">
        <v>1449.5</v>
      </c>
      <c r="R973">
        <v>12979.2</v>
      </c>
      <c r="S973">
        <v>1410.67</v>
      </c>
      <c r="T973">
        <v>3003.64</v>
      </c>
      <c r="U973">
        <v>16.579999999999998</v>
      </c>
      <c r="V973">
        <v>1.63</v>
      </c>
      <c r="W973">
        <v>0.63</v>
      </c>
      <c r="X973">
        <v>1.3057000000000001</v>
      </c>
      <c r="Y973">
        <v>107.37</v>
      </c>
      <c r="Z973">
        <v>82.236999999999995</v>
      </c>
      <c r="AA973">
        <v>85.672499999999999</v>
      </c>
      <c r="AB973">
        <v>110.83</v>
      </c>
      <c r="AC973">
        <v>1086</v>
      </c>
      <c r="AD973">
        <v>-79466</v>
      </c>
      <c r="AE973">
        <v>-66693</v>
      </c>
      <c r="AF973">
        <v>100.87</v>
      </c>
      <c r="AG973">
        <v>144.84</v>
      </c>
      <c r="AH973">
        <v>0.628</v>
      </c>
      <c r="AI973">
        <v>1.6279999999999999</v>
      </c>
      <c r="AJ973" s="101">
        <f ca="1">IF(AND(MAX(OFFSET(OFFSET(D972,0,$AJ$6),-$AJ$5,0):OFFSET(D972,0,$AJ$6))&lt;OFFSET(D972,1,$AJ$6)),1,IF(AND(MIN(OFFSET(OFFSET(D972,0,$AJ$6),-$AJ$5,0):OFFSET(D972,0,$AJ$6))&gt;OFFSET(D972,1,$AJ$6)),-1,AJ972))</f>
        <v>1</v>
      </c>
      <c r="AK973" s="101">
        <f ca="1">IF(AND(MAX(OFFSET(U972,-$AK$5,0):U972)&lt;U973),1,IF(AND(MIN(OFFSET(U972,-$AK$5,0):U972)&gt;U973),-1,AK972))</f>
        <v>1</v>
      </c>
      <c r="AL973" s="101">
        <f ca="1">IF(AND(MAX(OFFSET(AI972,-$AL$5,0):AI972)&lt;AI973),1,IF(AND(MIN(OFFSET(AI972,-$AL$5,0):AI972)&gt;AI973),-1,AL972))</f>
        <v>1</v>
      </c>
      <c r="AM973" s="101">
        <f ca="1">IF(AND(MAX(OFFSET(V972,-$AM$5,0):V972)&lt;V973),1,IF(AND(MIN(OFFSET(V972,-$AM$5,0):V972)&gt;V973),-1,AM972))</f>
        <v>-1</v>
      </c>
      <c r="AN973" s="101">
        <f ca="1">IF(AND(MAX(OFFSET(AA972,-$AN$5,0):AA972)&lt;AA973),1,IF(AND(MIN(OFFSET(AA972,-$AN$5,0):AA972)&gt;AA973),-1,AN972))</f>
        <v>1</v>
      </c>
      <c r="AO973" s="101">
        <f ca="1">IF(AND(MAX(OFFSET(Y972,-$AP$5,0):Y972)&lt;Y973),1,IF(AND(MIN(OFFSET(Y972,-$AP$5,0):Y972)&gt;Y973),-1,AO972))</f>
        <v>1</v>
      </c>
      <c r="AP973" s="101">
        <f ca="1">IF(AND(MAX(OFFSET(Z972,-$AP$5,0):Z972)&lt;Z973),1,IF(AND(MIN(OFFSET(Z972,-$AP$5,0):Z972)&gt;Z973),-1,AP972))</f>
        <v>1</v>
      </c>
      <c r="AQ973" s="1">
        <v>4565</v>
      </c>
      <c r="AR973" s="1">
        <v>4574</v>
      </c>
      <c r="AS973" s="1">
        <v>4559</v>
      </c>
      <c r="AT973" s="1">
        <v>4563</v>
      </c>
      <c r="AU973" s="1">
        <v>4561</v>
      </c>
      <c r="AV973" s="1">
        <v>4569</v>
      </c>
      <c r="AW973" s="1">
        <v>4544</v>
      </c>
      <c r="AX973" s="1">
        <v>4554</v>
      </c>
      <c r="AY973">
        <f t="shared" si="50"/>
        <v>-14</v>
      </c>
      <c r="AZ973">
        <f t="shared" si="51"/>
        <v>920</v>
      </c>
      <c r="BA973">
        <f t="shared" ca="1" si="57"/>
        <v>-14</v>
      </c>
      <c r="BB973">
        <f t="shared" ca="1" si="52"/>
        <v>846</v>
      </c>
      <c r="BC973">
        <f t="shared" si="53"/>
        <v>-4</v>
      </c>
      <c r="BD973">
        <f t="shared" si="54"/>
        <v>-69</v>
      </c>
      <c r="BE973">
        <f t="shared" ca="1" si="55"/>
        <v>-4</v>
      </c>
      <c r="BF973">
        <f t="shared" ca="1" si="56"/>
        <v>129</v>
      </c>
    </row>
    <row r="974" spans="1:58">
      <c r="A974" s="47">
        <v>2012</v>
      </c>
      <c r="B974" s="47">
        <v>3</v>
      </c>
      <c r="C974" s="98">
        <v>41247</v>
      </c>
      <c r="D974">
        <v>12965</v>
      </c>
      <c r="E974">
        <v>1407.9</v>
      </c>
      <c r="F974">
        <v>2671.3</v>
      </c>
      <c r="G974">
        <v>9423</v>
      </c>
      <c r="H974">
        <v>5877.7</v>
      </c>
      <c r="I974">
        <v>7449.9</v>
      </c>
      <c r="J974">
        <v>21745</v>
      </c>
      <c r="K974">
        <v>6982</v>
      </c>
      <c r="L974">
        <v>1695.7</v>
      </c>
      <c r="M974">
        <v>32.923999999999999</v>
      </c>
      <c r="N974">
        <v>1586.8</v>
      </c>
      <c r="O974">
        <v>88.49</v>
      </c>
      <c r="P974">
        <v>750.6</v>
      </c>
      <c r="Q974">
        <v>1448.3</v>
      </c>
      <c r="R974">
        <v>12981</v>
      </c>
      <c r="S974">
        <v>1409.6</v>
      </c>
      <c r="T974">
        <v>3000.93</v>
      </c>
      <c r="U974">
        <v>17.22</v>
      </c>
      <c r="V974">
        <v>1.61</v>
      </c>
      <c r="W974">
        <v>0.62</v>
      </c>
      <c r="X974">
        <v>1.3102</v>
      </c>
      <c r="Y974">
        <v>107.22799999999999</v>
      </c>
      <c r="Z974">
        <v>81.841999999999999</v>
      </c>
      <c r="AA974">
        <v>85.74</v>
      </c>
      <c r="AB974">
        <v>109.84</v>
      </c>
      <c r="AC974">
        <v>1077</v>
      </c>
      <c r="AD974">
        <v>-79466</v>
      </c>
      <c r="AE974">
        <v>-66693</v>
      </c>
      <c r="AF974">
        <v>100.91</v>
      </c>
      <c r="AG974">
        <v>144.88999999999999</v>
      </c>
      <c r="AH974">
        <v>0.623</v>
      </c>
      <c r="AI974">
        <v>1.6080000000000001</v>
      </c>
      <c r="AJ974" s="101">
        <f ca="1">IF(AND(MAX(OFFSET(OFFSET(D973,0,$AJ$6),-$AJ$5,0):OFFSET(D973,0,$AJ$6))&lt;OFFSET(D973,1,$AJ$6)),1,IF(AND(MIN(OFFSET(OFFSET(D973,0,$AJ$6),-$AJ$5,0):OFFSET(D973,0,$AJ$6))&gt;OFFSET(D973,1,$AJ$6)),-1,AJ973))</f>
        <v>1</v>
      </c>
      <c r="AK974" s="101">
        <f ca="1">IF(AND(MAX(OFFSET(U973,-$AK$5,0):U973)&lt;U974),1,IF(AND(MIN(OFFSET(U973,-$AK$5,0):U973)&gt;U974),-1,AK973))</f>
        <v>1</v>
      </c>
      <c r="AL974" s="101">
        <f ca="1">IF(AND(MAX(OFFSET(AI973,-$AL$5,0):AI973)&lt;AI974),1,IF(AND(MIN(OFFSET(AI973,-$AL$5,0):AI973)&gt;AI974),-1,AL973))</f>
        <v>1</v>
      </c>
      <c r="AM974" s="101">
        <f ca="1">IF(AND(MAX(OFFSET(V973,-$AM$5,0):V973)&lt;V974),1,IF(AND(MIN(OFFSET(V973,-$AM$5,0):V973)&gt;V974),-1,AM973))</f>
        <v>-1</v>
      </c>
      <c r="AN974" s="101">
        <f ca="1">IF(AND(MAX(OFFSET(AA973,-$AN$5,0):AA973)&lt;AA974),1,IF(AND(MIN(OFFSET(AA973,-$AN$5,0):AA973)&gt;AA974),-1,AN973))</f>
        <v>1</v>
      </c>
      <c r="AO974" s="101">
        <f ca="1">IF(AND(MAX(OFFSET(Y973,-$AP$5,0):Y973)&lt;Y974),1,IF(AND(MIN(OFFSET(Y973,-$AP$5,0):Y973)&gt;Y974),-1,AO973))</f>
        <v>1</v>
      </c>
      <c r="AP974" s="101">
        <f ca="1">IF(AND(MAX(OFFSET(Z973,-$AP$5,0):Z973)&lt;Z974),1,IF(AND(MIN(OFFSET(Z973,-$AP$5,0):Z973)&gt;Z974),-1,AP973))</f>
        <v>1</v>
      </c>
      <c r="AQ974" s="1">
        <v>4547</v>
      </c>
      <c r="AR974" s="1">
        <v>4550</v>
      </c>
      <c r="AS974" s="1">
        <v>4500</v>
      </c>
      <c r="AT974" s="1">
        <v>4506</v>
      </c>
      <c r="AU974" s="1">
        <v>4510</v>
      </c>
      <c r="AV974" s="1">
        <v>4521</v>
      </c>
      <c r="AW974" s="1">
        <v>4465</v>
      </c>
      <c r="AX974" s="1">
        <v>4479</v>
      </c>
      <c r="AY974">
        <f t="shared" ref="AY974:AY999" si="58">AQ975-AU974</f>
        <v>-39</v>
      </c>
      <c r="AZ974">
        <f t="shared" ref="AZ974:AZ1000" si="59">SUM(AY974,AZ973)</f>
        <v>881</v>
      </c>
      <c r="BA974">
        <f t="shared" ca="1" si="57"/>
        <v>-39</v>
      </c>
      <c r="BB974">
        <f t="shared" ref="BB974:BB1000" ca="1" si="60">SUM(BA974,BB973)</f>
        <v>807</v>
      </c>
      <c r="BC974">
        <f t="shared" ref="BC974:BC1000" si="61">AU974-AQ974</f>
        <v>-37</v>
      </c>
      <c r="BD974">
        <f t="shared" ref="BD974:BD1000" si="62">SUM(BC974,BD973)</f>
        <v>-106</v>
      </c>
      <c r="BE974">
        <f t="shared" ref="BE974:BE1000" ca="1" si="63">IF(AJ973=1,BC974,"")</f>
        <v>-37</v>
      </c>
      <c r="BF974">
        <f t="shared" ref="BF974:BF1000" ca="1" si="64">SUM(BE974,BF973)</f>
        <v>92</v>
      </c>
    </row>
    <row r="975" spans="1:58">
      <c r="A975" s="47">
        <v>2012</v>
      </c>
      <c r="B975" s="47">
        <v>4</v>
      </c>
      <c r="C975" s="98">
        <v>41248</v>
      </c>
      <c r="D975">
        <v>13063</v>
      </c>
      <c r="E975">
        <v>1413.2</v>
      </c>
      <c r="F975">
        <v>2652.2</v>
      </c>
      <c r="G975">
        <v>9528</v>
      </c>
      <c r="H975">
        <v>5908.7</v>
      </c>
      <c r="I975">
        <v>7489.1</v>
      </c>
      <c r="J975">
        <v>22343</v>
      </c>
      <c r="K975">
        <v>7286</v>
      </c>
      <c r="L975">
        <v>1693.9</v>
      </c>
      <c r="M975">
        <v>32.93</v>
      </c>
      <c r="N975">
        <v>1584.4</v>
      </c>
      <c r="O975">
        <v>87.89</v>
      </c>
      <c r="P975">
        <v>756.3</v>
      </c>
      <c r="Q975">
        <v>1477.2</v>
      </c>
      <c r="R975">
        <v>13076.57</v>
      </c>
      <c r="S975">
        <v>1414.36</v>
      </c>
      <c r="T975">
        <v>2987.84</v>
      </c>
      <c r="U975">
        <v>16.41</v>
      </c>
      <c r="V975">
        <v>1.59</v>
      </c>
      <c r="W975">
        <v>0.61</v>
      </c>
      <c r="X975">
        <v>1.3079000000000001</v>
      </c>
      <c r="Y975">
        <v>107.726</v>
      </c>
      <c r="Z975">
        <v>82.367000000000004</v>
      </c>
      <c r="AA975">
        <v>86.21</v>
      </c>
      <c r="AB975">
        <v>108.78</v>
      </c>
      <c r="AC975">
        <v>1054</v>
      </c>
      <c r="AD975">
        <v>-79466</v>
      </c>
      <c r="AE975">
        <v>-66693</v>
      </c>
      <c r="AF975">
        <v>99.87</v>
      </c>
      <c r="AG975">
        <v>144.97999999999999</v>
      </c>
      <c r="AH975">
        <v>0.60599999999999998</v>
      </c>
      <c r="AI975">
        <v>1.591</v>
      </c>
      <c r="AJ975" s="101">
        <f ca="1">IF(AND(MAX(OFFSET(OFFSET(D974,0,$AJ$6),-$AJ$5,0):OFFSET(D974,0,$AJ$6))&lt;OFFSET(D974,1,$AJ$6)),1,IF(AND(MIN(OFFSET(OFFSET(D974,0,$AJ$6),-$AJ$5,0):OFFSET(D974,0,$AJ$6))&gt;OFFSET(D974,1,$AJ$6)),-1,AJ974))</f>
        <v>-1</v>
      </c>
      <c r="AK975" s="101">
        <f ca="1">IF(AND(MAX(OFFSET(U974,-$AK$5,0):U974)&lt;U975),1,IF(AND(MIN(OFFSET(U974,-$AK$5,0):U974)&gt;U975),-1,AK974))</f>
        <v>-1</v>
      </c>
      <c r="AL975" s="101">
        <f ca="1">IF(AND(MAX(OFFSET(AI974,-$AL$5,0):AI974)&lt;AI975),1,IF(AND(MIN(OFFSET(AI974,-$AL$5,0):AI974)&gt;AI975),-1,AL974))</f>
        <v>-1</v>
      </c>
      <c r="AM975" s="101">
        <f ca="1">IF(AND(MAX(OFFSET(V974,-$AM$5,0):V974)&lt;V975),1,IF(AND(MIN(OFFSET(V974,-$AM$5,0):V974)&gt;V975),-1,AM974))</f>
        <v>-1</v>
      </c>
      <c r="AN975" s="101">
        <f ca="1">IF(AND(MAX(OFFSET(AA974,-$AN$5,0):AA974)&lt;AA975),1,IF(AND(MIN(OFFSET(AA974,-$AN$5,0):AA974)&gt;AA975),-1,AN974))</f>
        <v>1</v>
      </c>
      <c r="AO975" s="101">
        <f ca="1">IF(AND(MAX(OFFSET(Y974,-$AP$5,0):Y974)&lt;Y975),1,IF(AND(MIN(OFFSET(Y974,-$AP$5,0):Y974)&gt;Y975),-1,AO974))</f>
        <v>1</v>
      </c>
      <c r="AP975" s="101">
        <f ca="1">IF(AND(MAX(OFFSET(Z974,-$AP$5,0):Z974)&lt;Z975),1,IF(AND(MIN(OFFSET(Z974,-$AP$5,0):Z974)&gt;Z975),-1,AP974))</f>
        <v>1</v>
      </c>
      <c r="AQ975" s="1">
        <v>4471</v>
      </c>
      <c r="AR975" s="1">
        <v>4519</v>
      </c>
      <c r="AS975" s="1">
        <v>4471</v>
      </c>
      <c r="AT975" s="1">
        <v>4517</v>
      </c>
      <c r="AU975" s="1">
        <v>4527</v>
      </c>
      <c r="AV975" s="1">
        <v>4528</v>
      </c>
      <c r="AW975" s="1">
        <v>4470</v>
      </c>
      <c r="AX975" s="1">
        <v>4497</v>
      </c>
      <c r="AY975">
        <f t="shared" si="58"/>
        <v>-27</v>
      </c>
      <c r="AZ975">
        <f t="shared" si="59"/>
        <v>854</v>
      </c>
      <c r="BA975">
        <f t="shared" ca="1" si="57"/>
        <v>-27</v>
      </c>
      <c r="BB975">
        <f t="shared" ca="1" si="60"/>
        <v>780</v>
      </c>
      <c r="BC975">
        <f t="shared" si="61"/>
        <v>56</v>
      </c>
      <c r="BD975">
        <f t="shared" si="62"/>
        <v>-50</v>
      </c>
      <c r="BE975">
        <f t="shared" ca="1" si="63"/>
        <v>56</v>
      </c>
      <c r="BF975">
        <f t="shared" ca="1" si="64"/>
        <v>148</v>
      </c>
    </row>
    <row r="976" spans="1:58">
      <c r="A976" s="47">
        <v>2012</v>
      </c>
      <c r="B976" s="47">
        <v>5</v>
      </c>
      <c r="C976" s="98">
        <v>41249</v>
      </c>
      <c r="D976">
        <v>13045</v>
      </c>
      <c r="E976">
        <v>1410.7</v>
      </c>
      <c r="F976">
        <v>2651.7</v>
      </c>
      <c r="G976">
        <v>9525</v>
      </c>
      <c r="H976">
        <v>5912</v>
      </c>
      <c r="I976">
        <v>7545.1</v>
      </c>
      <c r="J976">
        <v>22236</v>
      </c>
      <c r="K976">
        <v>7242</v>
      </c>
      <c r="L976">
        <v>1698.9</v>
      </c>
      <c r="M976">
        <v>32.999000000000002</v>
      </c>
      <c r="N976">
        <v>1596.2</v>
      </c>
      <c r="O976">
        <v>86.21</v>
      </c>
      <c r="P976">
        <v>749.3</v>
      </c>
      <c r="Q976">
        <v>1485.5</v>
      </c>
      <c r="R976">
        <v>13048.63</v>
      </c>
      <c r="S976">
        <v>1411.56</v>
      </c>
      <c r="T976">
        <v>2985.25</v>
      </c>
      <c r="U976">
        <v>16.579999999999998</v>
      </c>
      <c r="V976">
        <v>1.58</v>
      </c>
      <c r="W976">
        <v>0.6</v>
      </c>
      <c r="X976">
        <v>1.2964</v>
      </c>
      <c r="Y976">
        <v>106.7825</v>
      </c>
      <c r="Z976">
        <v>82.367000000000004</v>
      </c>
      <c r="AA976">
        <v>86.271000000000001</v>
      </c>
      <c r="AB976">
        <v>106.06</v>
      </c>
      <c r="AC976">
        <v>1022</v>
      </c>
      <c r="AD976">
        <v>-79466</v>
      </c>
      <c r="AE976">
        <v>-66693</v>
      </c>
      <c r="AF976">
        <v>100.09</v>
      </c>
      <c r="AG976">
        <v>145.16</v>
      </c>
      <c r="AH976">
        <v>0.60099999999999998</v>
      </c>
      <c r="AI976">
        <v>1.581</v>
      </c>
      <c r="AJ976" s="101">
        <f ca="1">IF(AND(MAX(OFFSET(OFFSET(D975,0,$AJ$6),-$AJ$5,0):OFFSET(D975,0,$AJ$6))&lt;OFFSET(D975,1,$AJ$6)),1,IF(AND(MIN(OFFSET(OFFSET(D975,0,$AJ$6),-$AJ$5,0):OFFSET(D975,0,$AJ$6))&gt;OFFSET(D975,1,$AJ$6)),-1,AJ975))</f>
        <v>-1</v>
      </c>
      <c r="AK976" s="101">
        <f ca="1">IF(AND(MAX(OFFSET(U975,-$AK$5,0):U975)&lt;U976),1,IF(AND(MIN(OFFSET(U975,-$AK$5,0):U975)&gt;U976),-1,AK975))</f>
        <v>-1</v>
      </c>
      <c r="AL976" s="101">
        <f ca="1">IF(AND(MAX(OFFSET(AI975,-$AL$5,0):AI975)&lt;AI976),1,IF(AND(MIN(OFFSET(AI975,-$AL$5,0):AI975)&gt;AI976),-1,AL975))</f>
        <v>-1</v>
      </c>
      <c r="AM976" s="101">
        <f ca="1">IF(AND(MAX(OFFSET(V975,-$AM$5,0):V975)&lt;V976),1,IF(AND(MIN(OFFSET(V975,-$AM$5,0):V975)&gt;V976),-1,AM975))</f>
        <v>-1</v>
      </c>
      <c r="AN976" s="101">
        <f ca="1">IF(AND(MAX(OFFSET(AA975,-$AN$5,0):AA975)&lt;AA976),1,IF(AND(MIN(OFFSET(AA975,-$AN$5,0):AA975)&gt;AA976),-1,AN975))</f>
        <v>1</v>
      </c>
      <c r="AO976" s="101">
        <f ca="1">IF(AND(MAX(OFFSET(Y975,-$AP$5,0):Y975)&lt;Y976),1,IF(AND(MIN(OFFSET(Y975,-$AP$5,0):Y975)&gt;Y976),-1,AO975))</f>
        <v>1</v>
      </c>
      <c r="AP976" s="101">
        <f ca="1">IF(AND(MAX(OFFSET(Z975,-$AP$5,0):Z975)&lt;Z976),1,IF(AND(MIN(OFFSET(Z975,-$AP$5,0):Z975)&gt;Z976),-1,AP975))</f>
        <v>1</v>
      </c>
      <c r="AQ976" s="1">
        <v>4500</v>
      </c>
      <c r="AR976" s="1">
        <v>4509</v>
      </c>
      <c r="AS976" s="1">
        <v>4482</v>
      </c>
      <c r="AT976" s="1">
        <v>4483</v>
      </c>
      <c r="AU976" s="1">
        <v>4490</v>
      </c>
      <c r="AV976" s="1">
        <v>4522</v>
      </c>
      <c r="AW976" s="1">
        <v>4478</v>
      </c>
      <c r="AX976" s="1">
        <v>4513</v>
      </c>
      <c r="AY976">
        <f t="shared" si="58"/>
        <v>30</v>
      </c>
      <c r="AZ976">
        <f t="shared" si="59"/>
        <v>884</v>
      </c>
      <c r="BA976" t="str">
        <f t="shared" ca="1" si="57"/>
        <v/>
      </c>
      <c r="BB976">
        <f t="shared" ca="1" si="60"/>
        <v>780</v>
      </c>
      <c r="BC976">
        <f t="shared" si="61"/>
        <v>-10</v>
      </c>
      <c r="BD976">
        <f t="shared" si="62"/>
        <v>-60</v>
      </c>
      <c r="BE976" t="str">
        <f t="shared" ca="1" si="63"/>
        <v/>
      </c>
      <c r="BF976">
        <f t="shared" ca="1" si="64"/>
        <v>148</v>
      </c>
    </row>
    <row r="977" spans="1:58">
      <c r="A977" s="47">
        <v>2012</v>
      </c>
      <c r="B977" s="47">
        <v>6</v>
      </c>
      <c r="C977" s="98">
        <v>41250</v>
      </c>
      <c r="D977">
        <v>13128</v>
      </c>
      <c r="E977">
        <v>1415.5</v>
      </c>
      <c r="F977">
        <v>2638.8</v>
      </c>
      <c r="G977">
        <v>9544</v>
      </c>
      <c r="H977">
        <v>5914.8</v>
      </c>
      <c r="I977">
        <v>7523.8</v>
      </c>
      <c r="J977">
        <v>22268</v>
      </c>
      <c r="K977">
        <v>7403</v>
      </c>
      <c r="L977">
        <v>1703.1</v>
      </c>
      <c r="M977">
        <v>33.037999999999997</v>
      </c>
      <c r="N977">
        <v>1605.9</v>
      </c>
      <c r="O977">
        <v>85.87</v>
      </c>
      <c r="P977">
        <v>737.7</v>
      </c>
      <c r="Q977">
        <v>1476.6</v>
      </c>
      <c r="R977">
        <v>13133.09</v>
      </c>
      <c r="S977">
        <v>1416.34</v>
      </c>
      <c r="T977">
        <v>2976.84</v>
      </c>
      <c r="U977">
        <v>16.11</v>
      </c>
      <c r="V977">
        <v>1.63</v>
      </c>
      <c r="W977">
        <v>0.62</v>
      </c>
      <c r="X977">
        <v>1.2921</v>
      </c>
      <c r="Y977">
        <v>106.5005</v>
      </c>
      <c r="Z977">
        <v>82.424999999999997</v>
      </c>
      <c r="AA977">
        <v>86.444999999999993</v>
      </c>
      <c r="AB977">
        <v>106.11</v>
      </c>
      <c r="AC977">
        <v>990</v>
      </c>
      <c r="AD977">
        <v>-79466</v>
      </c>
      <c r="AE977">
        <v>-66693</v>
      </c>
      <c r="AF977">
        <v>100</v>
      </c>
      <c r="AG977">
        <v>145.08000000000001</v>
      </c>
      <c r="AH977">
        <v>0.622</v>
      </c>
      <c r="AI977">
        <v>1.627</v>
      </c>
      <c r="AJ977" s="101">
        <f ca="1">IF(AND(MAX(OFFSET(OFFSET(D976,0,$AJ$6),-$AJ$5,0):OFFSET(D976,0,$AJ$6))&lt;OFFSET(D976,1,$AJ$6)),1,IF(AND(MIN(OFFSET(OFFSET(D976,0,$AJ$6),-$AJ$5,0):OFFSET(D976,0,$AJ$6))&gt;OFFSET(D976,1,$AJ$6)),-1,AJ976))</f>
        <v>-1</v>
      </c>
      <c r="AK977" s="101">
        <f ca="1">IF(AND(MAX(OFFSET(U976,-$AK$5,0):U976)&lt;U977),1,IF(AND(MIN(OFFSET(U976,-$AK$5,0):U976)&gt;U977),-1,AK976))</f>
        <v>-1</v>
      </c>
      <c r="AL977" s="101">
        <f ca="1">IF(AND(MAX(OFFSET(AI976,-$AL$5,0):AI976)&lt;AI977),1,IF(AND(MIN(OFFSET(AI976,-$AL$5,0):AI976)&gt;AI977),-1,AL976))</f>
        <v>-1</v>
      </c>
      <c r="AM977" s="101">
        <f ca="1">IF(AND(MAX(OFFSET(V976,-$AM$5,0):V976)&lt;V977),1,IF(AND(MIN(OFFSET(V976,-$AM$5,0):V976)&gt;V977),-1,AM976))</f>
        <v>-1</v>
      </c>
      <c r="AN977" s="101">
        <f ca="1">IF(AND(MAX(OFFSET(AA976,-$AN$5,0):AA976)&lt;AA977),1,IF(AND(MIN(OFFSET(AA976,-$AN$5,0):AA976)&gt;AA977),-1,AN976))</f>
        <v>1</v>
      </c>
      <c r="AO977" s="101">
        <f ca="1">IF(AND(MAX(OFFSET(Y976,-$AP$5,0):Y976)&lt;Y977),1,IF(AND(MIN(OFFSET(Y976,-$AP$5,0):Y976)&gt;Y977),-1,AO976))</f>
        <v>1</v>
      </c>
      <c r="AP977" s="101">
        <f ca="1">IF(AND(MAX(OFFSET(Z976,-$AP$5,0):Z976)&lt;Z977),1,IF(AND(MIN(OFFSET(Z976,-$AP$5,0):Z976)&gt;Z977),-1,AP976))</f>
        <v>1</v>
      </c>
      <c r="AQ977" s="1">
        <v>4520</v>
      </c>
      <c r="AR977" s="1">
        <v>4533</v>
      </c>
      <c r="AS977" s="1">
        <v>4519</v>
      </c>
      <c r="AT977" s="1">
        <v>4524</v>
      </c>
      <c r="AU977" s="1">
        <v>4516</v>
      </c>
      <c r="AV977" s="1">
        <v>4546</v>
      </c>
      <c r="AW977" s="1">
        <v>4496</v>
      </c>
      <c r="AX977" s="1">
        <v>4521</v>
      </c>
      <c r="AY977">
        <f t="shared" si="58"/>
        <v>20</v>
      </c>
      <c r="AZ977">
        <f t="shared" si="59"/>
        <v>904</v>
      </c>
      <c r="BA977" t="str">
        <f t="shared" ref="BA977:BA1000" ca="1" si="65">IF(AJ976=1,AY977,"")</f>
        <v/>
      </c>
      <c r="BB977">
        <f t="shared" ca="1" si="60"/>
        <v>780</v>
      </c>
      <c r="BC977">
        <f t="shared" si="61"/>
        <v>-4</v>
      </c>
      <c r="BD977">
        <f t="shared" si="62"/>
        <v>-64</v>
      </c>
      <c r="BE977" t="str">
        <f t="shared" ca="1" si="63"/>
        <v/>
      </c>
      <c r="BF977">
        <f t="shared" ca="1" si="64"/>
        <v>148</v>
      </c>
    </row>
    <row r="978" spans="1:58">
      <c r="A978" s="47">
        <v>2012</v>
      </c>
      <c r="B978" s="47">
        <v>2</v>
      </c>
      <c r="C978" s="98">
        <v>41253</v>
      </c>
      <c r="D978">
        <v>13175</v>
      </c>
      <c r="E978">
        <v>1417.8</v>
      </c>
      <c r="F978">
        <v>2646.1</v>
      </c>
      <c r="G978">
        <v>9513</v>
      </c>
      <c r="H978">
        <v>5918.6</v>
      </c>
      <c r="I978">
        <v>7528.9</v>
      </c>
      <c r="J978">
        <v>22249</v>
      </c>
      <c r="K978">
        <v>7449</v>
      </c>
      <c r="L978">
        <v>1711.9</v>
      </c>
      <c r="M978">
        <v>33.206000000000003</v>
      </c>
      <c r="N978">
        <v>1621.9</v>
      </c>
      <c r="O978">
        <v>85.59</v>
      </c>
      <c r="P978">
        <v>727.4</v>
      </c>
      <c r="Q978">
        <v>1467.9</v>
      </c>
      <c r="R978">
        <v>13178.07</v>
      </c>
      <c r="S978">
        <v>1418.67</v>
      </c>
      <c r="T978">
        <v>2985.12</v>
      </c>
      <c r="U978">
        <v>16.18</v>
      </c>
      <c r="V978">
        <v>1.62</v>
      </c>
      <c r="W978">
        <v>0.61</v>
      </c>
      <c r="X978">
        <v>1.2938000000000001</v>
      </c>
      <c r="Y978">
        <v>106.57</v>
      </c>
      <c r="Z978">
        <v>82.37</v>
      </c>
      <c r="AA978">
        <v>86.385000000000005</v>
      </c>
      <c r="AB978">
        <v>106.22</v>
      </c>
      <c r="AC978">
        <v>966</v>
      </c>
      <c r="AD978">
        <v>-90326</v>
      </c>
      <c r="AE978">
        <v>-32795</v>
      </c>
      <c r="AF978">
        <v>100.08</v>
      </c>
      <c r="AG978">
        <v>144.69999999999999</v>
      </c>
      <c r="AH978">
        <v>0.61399999999999999</v>
      </c>
      <c r="AI978">
        <v>1.6160000000000001</v>
      </c>
      <c r="AJ978" s="101">
        <f ca="1">IF(AND(MAX(OFFSET(OFFSET(D977,0,$AJ$6),-$AJ$5,0):OFFSET(D977,0,$AJ$6))&lt;OFFSET(D977,1,$AJ$6)),1,IF(AND(MIN(OFFSET(OFFSET(D977,0,$AJ$6),-$AJ$5,0):OFFSET(D977,0,$AJ$6))&gt;OFFSET(D977,1,$AJ$6)),-1,AJ977))</f>
        <v>-1</v>
      </c>
      <c r="AK978" s="101">
        <f ca="1">IF(AND(MAX(OFFSET(U977,-$AK$5,0):U977)&lt;U978),1,IF(AND(MIN(OFFSET(U977,-$AK$5,0):U977)&gt;U978),-1,AK977))</f>
        <v>-1</v>
      </c>
      <c r="AL978" s="101">
        <f ca="1">IF(AND(MAX(OFFSET(AI977,-$AL$5,0):AI977)&lt;AI978),1,IF(AND(MIN(OFFSET(AI977,-$AL$5,0):AI977)&gt;AI978),-1,AL977))</f>
        <v>-1</v>
      </c>
      <c r="AM978" s="101">
        <f ca="1">IF(AND(MAX(OFFSET(V977,-$AM$5,0):V977)&lt;V978),1,IF(AND(MIN(OFFSET(V977,-$AM$5,0):V977)&gt;V978),-1,AM977))</f>
        <v>-1</v>
      </c>
      <c r="AN978" s="101">
        <f ca="1">IF(AND(MAX(OFFSET(AA977,-$AN$5,0):AA977)&lt;AA978),1,IF(AND(MIN(OFFSET(AA977,-$AN$5,0):AA977)&gt;AA978),-1,AN977))</f>
        <v>1</v>
      </c>
      <c r="AO978" s="101">
        <f ca="1">IF(AND(MAX(OFFSET(Y977,-$AP$5,0):Y977)&lt;Y978),1,IF(AND(MIN(OFFSET(Y977,-$AP$5,0):Y977)&gt;Y978),-1,AO977))</f>
        <v>1</v>
      </c>
      <c r="AP978" s="101">
        <f ca="1">IF(AND(MAX(OFFSET(Z977,-$AP$5,0):Z977)&lt;Z978),1,IF(AND(MIN(OFFSET(Z977,-$AP$5,0):Z977)&gt;Z978),-1,AP977))</f>
        <v>1</v>
      </c>
      <c r="AQ978" s="1">
        <v>4536</v>
      </c>
      <c r="AR978" s="1">
        <v>4543</v>
      </c>
      <c r="AS978" s="1">
        <v>4531</v>
      </c>
      <c r="AT978" s="1">
        <v>4538</v>
      </c>
      <c r="AU978" s="1">
        <v>4537</v>
      </c>
      <c r="AV978" s="1">
        <v>4554</v>
      </c>
      <c r="AW978" s="1">
        <v>4526</v>
      </c>
      <c r="AX978" s="1">
        <v>4550</v>
      </c>
      <c r="AY978">
        <f t="shared" si="58"/>
        <v>9</v>
      </c>
      <c r="AZ978">
        <f t="shared" si="59"/>
        <v>913</v>
      </c>
      <c r="BA978" t="str">
        <f t="shared" ca="1" si="65"/>
        <v/>
      </c>
      <c r="BB978">
        <f t="shared" ca="1" si="60"/>
        <v>780</v>
      </c>
      <c r="BC978">
        <f t="shared" si="61"/>
        <v>1</v>
      </c>
      <c r="BD978">
        <f t="shared" si="62"/>
        <v>-63</v>
      </c>
      <c r="BE978" t="str">
        <f t="shared" ca="1" si="63"/>
        <v/>
      </c>
      <c r="BF978">
        <f t="shared" ca="1" si="64"/>
        <v>148</v>
      </c>
    </row>
    <row r="979" spans="1:58">
      <c r="A979" s="47">
        <v>2012</v>
      </c>
      <c r="B979" s="47">
        <v>3</v>
      </c>
      <c r="C979" s="98">
        <v>41254</v>
      </c>
      <c r="D979">
        <v>13235</v>
      </c>
      <c r="E979">
        <v>1425.1</v>
      </c>
      <c r="F979">
        <v>2676.7</v>
      </c>
      <c r="G979">
        <v>9569</v>
      </c>
      <c r="H979">
        <v>5926.7</v>
      </c>
      <c r="I979">
        <v>7581.3</v>
      </c>
      <c r="J979">
        <v>22297</v>
      </c>
      <c r="K979">
        <v>7416</v>
      </c>
      <c r="L979">
        <v>1709</v>
      </c>
      <c r="M979">
        <v>32.901000000000003</v>
      </c>
      <c r="N979">
        <v>1633.7</v>
      </c>
      <c r="O979">
        <v>85.8</v>
      </c>
      <c r="P979">
        <v>725.8</v>
      </c>
      <c r="Q979">
        <v>1468.5</v>
      </c>
      <c r="R979">
        <v>13236</v>
      </c>
      <c r="S979">
        <v>1425.64</v>
      </c>
      <c r="T979">
        <v>3016.55</v>
      </c>
      <c r="U979">
        <v>15.76</v>
      </c>
      <c r="V979">
        <v>1.65</v>
      </c>
      <c r="W979">
        <v>0.63</v>
      </c>
      <c r="X979">
        <v>1.3003</v>
      </c>
      <c r="Y979">
        <v>107.274</v>
      </c>
      <c r="Z979">
        <v>82.501499999999993</v>
      </c>
      <c r="AA979">
        <v>86.766000000000005</v>
      </c>
      <c r="AB979">
        <v>106.7</v>
      </c>
      <c r="AC979">
        <v>937</v>
      </c>
      <c r="AD979">
        <v>-90326</v>
      </c>
      <c r="AE979">
        <v>-32795</v>
      </c>
      <c r="AF979">
        <v>100</v>
      </c>
      <c r="AG979">
        <v>144.57</v>
      </c>
      <c r="AH979">
        <v>0.63300000000000001</v>
      </c>
      <c r="AI979">
        <v>1.649</v>
      </c>
      <c r="AJ979" s="101">
        <f ca="1">IF(AND(MAX(OFFSET(OFFSET(D978,0,$AJ$6),-$AJ$5,0):OFFSET(D978,0,$AJ$6))&lt;OFFSET(D978,1,$AJ$6)),1,IF(AND(MIN(OFFSET(OFFSET(D978,0,$AJ$6),-$AJ$5,0):OFFSET(D978,0,$AJ$6))&gt;OFFSET(D978,1,$AJ$6)),-1,AJ978))</f>
        <v>-1</v>
      </c>
      <c r="AK979" s="101">
        <f ca="1">IF(AND(MAX(OFFSET(U978,-$AK$5,0):U978)&lt;U979),1,IF(AND(MIN(OFFSET(U978,-$AK$5,0):U978)&gt;U979),-1,AK978))</f>
        <v>-1</v>
      </c>
      <c r="AL979" s="101">
        <f ca="1">IF(AND(MAX(OFFSET(AI978,-$AL$5,0):AI978)&lt;AI979),1,IF(AND(MIN(OFFSET(AI978,-$AL$5,0):AI978)&gt;AI979),-1,AL978))</f>
        <v>-1</v>
      </c>
      <c r="AM979" s="101">
        <f ca="1">IF(AND(MAX(OFFSET(V978,-$AM$5,0):V978)&lt;V979),1,IF(AND(MIN(OFFSET(V978,-$AM$5,0):V978)&gt;V979),-1,AM978))</f>
        <v>-1</v>
      </c>
      <c r="AN979" s="101">
        <f ca="1">IF(AND(MAX(OFFSET(AA978,-$AN$5,0):AA978)&lt;AA979),1,IF(AND(MIN(OFFSET(AA978,-$AN$5,0):AA978)&gt;AA979),-1,AN978))</f>
        <v>1</v>
      </c>
      <c r="AO979" s="101">
        <f ca="1">IF(AND(MAX(OFFSET(Y978,-$AP$5,0):Y978)&lt;Y979),1,IF(AND(MIN(OFFSET(Y978,-$AP$5,0):Y978)&gt;Y979),-1,AO978))</f>
        <v>1</v>
      </c>
      <c r="AP979" s="101">
        <f ca="1">IF(AND(MAX(OFFSET(Z978,-$AP$5,0):Z978)&lt;Z979),1,IF(AND(MIN(OFFSET(Z978,-$AP$5,0):Z978)&gt;Z979),-1,AP978))</f>
        <v>1</v>
      </c>
      <c r="AQ979" s="1">
        <v>4546</v>
      </c>
      <c r="AR979" s="1">
        <v>4550</v>
      </c>
      <c r="AS979" s="1">
        <v>4532</v>
      </c>
      <c r="AT979" s="1">
        <v>4538</v>
      </c>
      <c r="AU979" s="1">
        <v>4540</v>
      </c>
      <c r="AV979" s="1">
        <v>4557</v>
      </c>
      <c r="AW979" s="1">
        <v>4529</v>
      </c>
      <c r="AX979" s="1">
        <v>4544</v>
      </c>
      <c r="AY979">
        <f t="shared" si="58"/>
        <v>9</v>
      </c>
      <c r="AZ979">
        <f t="shared" si="59"/>
        <v>922</v>
      </c>
      <c r="BA979" t="str">
        <f t="shared" ca="1" si="65"/>
        <v/>
      </c>
      <c r="BB979">
        <f t="shared" ca="1" si="60"/>
        <v>780</v>
      </c>
      <c r="BC979">
        <f t="shared" si="61"/>
        <v>-6</v>
      </c>
      <c r="BD979">
        <f t="shared" si="62"/>
        <v>-69</v>
      </c>
      <c r="BE979" t="str">
        <f t="shared" ca="1" si="63"/>
        <v/>
      </c>
      <c r="BF979">
        <f t="shared" ca="1" si="64"/>
        <v>148</v>
      </c>
    </row>
    <row r="980" spans="1:58">
      <c r="A980" s="47">
        <v>2012</v>
      </c>
      <c r="B980" s="47">
        <v>4</v>
      </c>
      <c r="C980" s="98">
        <v>41255</v>
      </c>
      <c r="D980">
        <v>13266</v>
      </c>
      <c r="E980">
        <v>1431.7</v>
      </c>
      <c r="F980">
        <v>2680.3</v>
      </c>
      <c r="G980">
        <v>9689</v>
      </c>
      <c r="H980">
        <v>5956.4</v>
      </c>
      <c r="I980">
        <v>7618.7</v>
      </c>
      <c r="J980">
        <v>22507</v>
      </c>
      <c r="K980">
        <v>7477</v>
      </c>
      <c r="L980">
        <v>1714.1</v>
      </c>
      <c r="M980">
        <v>33.567999999999998</v>
      </c>
      <c r="N980">
        <v>1638</v>
      </c>
      <c r="O980">
        <v>86.89</v>
      </c>
      <c r="P980">
        <v>725</v>
      </c>
      <c r="Q980">
        <v>1475.5</v>
      </c>
      <c r="R980">
        <v>13270.6</v>
      </c>
      <c r="S980">
        <v>1431.98</v>
      </c>
      <c r="T980">
        <v>3021.5</v>
      </c>
      <c r="U980">
        <v>15.49</v>
      </c>
      <c r="V980">
        <v>1.69</v>
      </c>
      <c r="W980">
        <v>0.65</v>
      </c>
      <c r="X980">
        <v>1.3076000000000001</v>
      </c>
      <c r="Y980">
        <v>108.72499999999999</v>
      </c>
      <c r="Z980">
        <v>83.129000000000005</v>
      </c>
      <c r="AA980">
        <v>87.787999999999997</v>
      </c>
      <c r="AB980">
        <v>108.21</v>
      </c>
      <c r="AC980">
        <v>900</v>
      </c>
      <c r="AD980">
        <v>-90326</v>
      </c>
      <c r="AE980">
        <v>-32795</v>
      </c>
      <c r="AF980">
        <v>100.03</v>
      </c>
      <c r="AG980">
        <v>144.56</v>
      </c>
      <c r="AH980">
        <v>0.64900000000000002</v>
      </c>
      <c r="AI980">
        <v>1.6970000000000001</v>
      </c>
      <c r="AJ980" s="101">
        <f ca="1">IF(AND(MAX(OFFSET(OFFSET(D979,0,$AJ$6),-$AJ$5,0):OFFSET(D979,0,$AJ$6))&lt;OFFSET(D979,1,$AJ$6)),1,IF(AND(MIN(OFFSET(OFFSET(D979,0,$AJ$6),-$AJ$5,0):OFFSET(D979,0,$AJ$6))&gt;OFFSET(D979,1,$AJ$6)),-1,AJ979))</f>
        <v>-1</v>
      </c>
      <c r="AK980" s="101">
        <f ca="1">IF(AND(MAX(OFFSET(U979,-$AK$5,0):U979)&lt;U980),1,IF(AND(MIN(OFFSET(U979,-$AK$5,0):U979)&gt;U980),-1,AK979))</f>
        <v>-1</v>
      </c>
      <c r="AL980" s="101">
        <f ca="1">IF(AND(MAX(OFFSET(AI979,-$AL$5,0):AI979)&lt;AI980),1,IF(AND(MIN(OFFSET(AI979,-$AL$5,0):AI979)&gt;AI980),-1,AL979))</f>
        <v>1</v>
      </c>
      <c r="AM980" s="101">
        <f ca="1">IF(AND(MAX(OFFSET(V979,-$AM$5,0):V979)&lt;V980),1,IF(AND(MIN(OFFSET(V979,-$AM$5,0):V979)&gt;V980),-1,AM979))</f>
        <v>-1</v>
      </c>
      <c r="AN980" s="101">
        <f ca="1">IF(AND(MAX(OFFSET(AA979,-$AN$5,0):AA979)&lt;AA980),1,IF(AND(MIN(OFFSET(AA979,-$AN$5,0):AA979)&gt;AA980),-1,AN979))</f>
        <v>1</v>
      </c>
      <c r="AO980" s="101">
        <f ca="1">IF(AND(MAX(OFFSET(Y979,-$AP$5,0):Y979)&lt;Y980),1,IF(AND(MIN(OFFSET(Y979,-$AP$5,0):Y979)&gt;Y980),-1,AO979))</f>
        <v>1</v>
      </c>
      <c r="AP980" s="101">
        <f ca="1">IF(AND(MAX(OFFSET(Z979,-$AP$5,0):Z979)&lt;Z980),1,IF(AND(MIN(OFFSET(Z979,-$AP$5,0):Z979)&gt;Z980),-1,AP979))</f>
        <v>1</v>
      </c>
      <c r="AQ980" s="1">
        <v>4549</v>
      </c>
      <c r="AR980" s="1">
        <v>4560</v>
      </c>
      <c r="AS980" s="1">
        <v>4546</v>
      </c>
      <c r="AT980" s="1">
        <v>4560</v>
      </c>
      <c r="AU980" s="1">
        <v>4571</v>
      </c>
      <c r="AV980" s="1">
        <v>4615</v>
      </c>
      <c r="AW980" s="1">
        <v>4563</v>
      </c>
      <c r="AX980" s="1">
        <v>4597</v>
      </c>
      <c r="AY980">
        <f t="shared" si="58"/>
        <v>14</v>
      </c>
      <c r="AZ980">
        <f t="shared" si="59"/>
        <v>936</v>
      </c>
      <c r="BA980" t="str">
        <f t="shared" ca="1" si="65"/>
        <v/>
      </c>
      <c r="BB980">
        <f t="shared" ca="1" si="60"/>
        <v>780</v>
      </c>
      <c r="BC980">
        <f t="shared" si="61"/>
        <v>22</v>
      </c>
      <c r="BD980">
        <f t="shared" si="62"/>
        <v>-47</v>
      </c>
      <c r="BE980" t="str">
        <f t="shared" ca="1" si="63"/>
        <v/>
      </c>
      <c r="BF980">
        <f t="shared" ca="1" si="64"/>
        <v>148</v>
      </c>
    </row>
    <row r="981" spans="1:58">
      <c r="A981" s="47">
        <v>2012</v>
      </c>
      <c r="B981" s="47">
        <v>5</v>
      </c>
      <c r="C981" s="98">
        <v>41256</v>
      </c>
      <c r="D981">
        <v>13154</v>
      </c>
      <c r="E981">
        <v>1417.1</v>
      </c>
      <c r="F981">
        <v>2646.8</v>
      </c>
      <c r="G981">
        <v>9712</v>
      </c>
      <c r="H981">
        <v>5919.7</v>
      </c>
      <c r="I981">
        <v>7568</v>
      </c>
      <c r="J981">
        <v>22444</v>
      </c>
      <c r="K981">
        <v>7433</v>
      </c>
      <c r="L981">
        <v>1694.3</v>
      </c>
      <c r="M981">
        <v>32.405999999999999</v>
      </c>
      <c r="N981">
        <v>1614.5</v>
      </c>
      <c r="O981">
        <v>86.04</v>
      </c>
      <c r="P981">
        <v>717.2</v>
      </c>
      <c r="Q981">
        <v>1481.2</v>
      </c>
      <c r="R981">
        <v>13154.76</v>
      </c>
      <c r="S981">
        <v>1417.3</v>
      </c>
      <c r="T981">
        <v>2986.04</v>
      </c>
      <c r="U981">
        <v>16.57</v>
      </c>
      <c r="V981">
        <v>1.73</v>
      </c>
      <c r="W981">
        <v>0.69</v>
      </c>
      <c r="X981">
        <v>1.3073999999999999</v>
      </c>
      <c r="Y981">
        <v>109.2765</v>
      </c>
      <c r="Z981">
        <v>83.580500000000001</v>
      </c>
      <c r="AA981">
        <v>87.864000000000004</v>
      </c>
      <c r="AB981">
        <v>106.57</v>
      </c>
      <c r="AC981">
        <v>826</v>
      </c>
      <c r="AD981">
        <v>-90326</v>
      </c>
      <c r="AE981">
        <v>-32795</v>
      </c>
      <c r="AF981">
        <v>99.78</v>
      </c>
      <c r="AG981">
        <v>144.38</v>
      </c>
      <c r="AH981">
        <v>0.68899999999999995</v>
      </c>
      <c r="AI981">
        <v>1.728</v>
      </c>
      <c r="AJ981" s="101">
        <f ca="1">IF(AND(MAX(OFFSET(OFFSET(D980,0,$AJ$6),-$AJ$5,0):OFFSET(D980,0,$AJ$6))&lt;OFFSET(D980,1,$AJ$6)),1,IF(AND(MIN(OFFSET(OFFSET(D980,0,$AJ$6),-$AJ$5,0):OFFSET(D980,0,$AJ$6))&gt;OFFSET(D980,1,$AJ$6)),-1,AJ980))</f>
        <v>-1</v>
      </c>
      <c r="AK981" s="101">
        <f ca="1">IF(AND(MAX(OFFSET(U980,-$AK$5,0):U980)&lt;U981),1,IF(AND(MIN(OFFSET(U980,-$AK$5,0):U980)&gt;U981),-1,AK980))</f>
        <v>1</v>
      </c>
      <c r="AL981" s="101">
        <f ca="1">IF(AND(MAX(OFFSET(AI980,-$AL$5,0):AI980)&lt;AI981),1,IF(AND(MIN(OFFSET(AI980,-$AL$5,0):AI980)&gt;AI981),-1,AL980))</f>
        <v>1</v>
      </c>
      <c r="AM981" s="101">
        <f ca="1">IF(AND(MAX(OFFSET(V980,-$AM$5,0):V980)&lt;V981),1,IF(AND(MIN(OFFSET(V980,-$AM$5,0):V980)&gt;V981),-1,AM980))</f>
        <v>1</v>
      </c>
      <c r="AN981" s="101">
        <f ca="1">IF(AND(MAX(OFFSET(AA980,-$AN$5,0):AA980)&lt;AA981),1,IF(AND(MIN(OFFSET(AA980,-$AN$5,0):AA980)&gt;AA981),-1,AN980))</f>
        <v>1</v>
      </c>
      <c r="AO981" s="101">
        <f ca="1">IF(AND(MAX(OFFSET(Y980,-$AP$5,0):Y980)&lt;Y981),1,IF(AND(MIN(OFFSET(Y980,-$AP$5,0):Y980)&gt;Y981),-1,AO980))</f>
        <v>1</v>
      </c>
      <c r="AP981" s="101">
        <f ca="1">IF(AND(MAX(OFFSET(Z980,-$AP$5,0):Z980)&lt;Z981),1,IF(AND(MIN(OFFSET(Z980,-$AP$5,0):Z980)&gt;Z981),-1,AP980))</f>
        <v>1</v>
      </c>
      <c r="AQ981" s="1">
        <v>4585</v>
      </c>
      <c r="AR981" s="1">
        <v>4590</v>
      </c>
      <c r="AS981" s="1">
        <v>4555</v>
      </c>
      <c r="AT981" s="1">
        <v>4570</v>
      </c>
      <c r="AU981" s="1">
        <v>4575</v>
      </c>
      <c r="AV981" s="1">
        <v>4582</v>
      </c>
      <c r="AW981" s="1">
        <v>4548</v>
      </c>
      <c r="AX981" s="1">
        <v>4569</v>
      </c>
      <c r="AY981">
        <f t="shared" si="58"/>
        <v>2</v>
      </c>
      <c r="AZ981">
        <f t="shared" si="59"/>
        <v>938</v>
      </c>
      <c r="BA981" t="str">
        <f t="shared" ca="1" si="65"/>
        <v/>
      </c>
      <c r="BB981">
        <f t="shared" ca="1" si="60"/>
        <v>780</v>
      </c>
      <c r="BC981">
        <f t="shared" si="61"/>
        <v>-10</v>
      </c>
      <c r="BD981">
        <f t="shared" si="62"/>
        <v>-57</v>
      </c>
      <c r="BE981" t="str">
        <f t="shared" ca="1" si="63"/>
        <v/>
      </c>
      <c r="BF981">
        <f t="shared" ca="1" si="64"/>
        <v>148</v>
      </c>
    </row>
    <row r="982" spans="1:58">
      <c r="A982" s="47">
        <v>2012</v>
      </c>
      <c r="B982" s="47">
        <v>6</v>
      </c>
      <c r="C982" s="98">
        <v>41257</v>
      </c>
      <c r="D982">
        <v>13118</v>
      </c>
      <c r="E982">
        <v>1411.8</v>
      </c>
      <c r="F982">
        <v>2620.8000000000002</v>
      </c>
      <c r="G982">
        <v>9737</v>
      </c>
      <c r="H982">
        <v>5925.8</v>
      </c>
      <c r="I982">
        <v>7593.8</v>
      </c>
      <c r="J982">
        <v>22634</v>
      </c>
      <c r="K982">
        <v>7807</v>
      </c>
      <c r="L982">
        <v>1696.4</v>
      </c>
      <c r="M982">
        <v>32.283000000000001</v>
      </c>
      <c r="N982">
        <v>1617</v>
      </c>
      <c r="O982">
        <v>86.77</v>
      </c>
      <c r="P982">
        <v>730.1</v>
      </c>
      <c r="Q982">
        <v>1492.3</v>
      </c>
      <c r="R982">
        <v>13120.12</v>
      </c>
      <c r="S982">
        <v>1412.01</v>
      </c>
      <c r="T982">
        <v>2964.4</v>
      </c>
      <c r="U982">
        <v>16.940000000000001</v>
      </c>
      <c r="V982">
        <v>1.71</v>
      </c>
      <c r="W982">
        <v>0.69</v>
      </c>
      <c r="X982">
        <v>1.3156000000000001</v>
      </c>
      <c r="Y982">
        <v>109.812</v>
      </c>
      <c r="Z982">
        <v>83.465000000000003</v>
      </c>
      <c r="AA982">
        <v>88.13</v>
      </c>
      <c r="AB982">
        <v>108.19</v>
      </c>
      <c r="AC982">
        <v>799</v>
      </c>
      <c r="AD982">
        <v>-90326</v>
      </c>
      <c r="AE982">
        <v>-32795</v>
      </c>
      <c r="AF982">
        <v>99.71</v>
      </c>
      <c r="AG982">
        <v>144.44</v>
      </c>
      <c r="AH982">
        <v>0.68799999999999994</v>
      </c>
      <c r="AI982">
        <v>1.708</v>
      </c>
      <c r="AJ982" s="101">
        <f ca="1">IF(AND(MAX(OFFSET(OFFSET(D981,0,$AJ$6),-$AJ$5,0):OFFSET(D981,0,$AJ$6))&lt;OFFSET(D981,1,$AJ$6)),1,IF(AND(MIN(OFFSET(OFFSET(D981,0,$AJ$6),-$AJ$5,0):OFFSET(D981,0,$AJ$6))&gt;OFFSET(D981,1,$AJ$6)),-1,AJ981))</f>
        <v>-1</v>
      </c>
      <c r="AK982" s="101">
        <f ca="1">IF(AND(MAX(OFFSET(U981,-$AK$5,0):U981)&lt;U982),1,IF(AND(MIN(OFFSET(U981,-$AK$5,0):U981)&gt;U982),-1,AK981))</f>
        <v>1</v>
      </c>
      <c r="AL982" s="101">
        <f ca="1">IF(AND(MAX(OFFSET(AI981,-$AL$5,0):AI981)&lt;AI982),1,IF(AND(MIN(OFFSET(AI981,-$AL$5,0):AI981)&gt;AI982),-1,AL981))</f>
        <v>1</v>
      </c>
      <c r="AM982" s="101">
        <f ca="1">IF(AND(MAX(OFFSET(V981,-$AM$5,0):V981)&lt;V982),1,IF(AND(MIN(OFFSET(V981,-$AM$5,0):V981)&gt;V982),-1,AM981))</f>
        <v>1</v>
      </c>
      <c r="AN982" s="101">
        <f ca="1">IF(AND(MAX(OFFSET(AA981,-$AN$5,0):AA981)&lt;AA982),1,IF(AND(MIN(OFFSET(AA981,-$AN$5,0):AA981)&gt;AA982),-1,AN981))</f>
        <v>1</v>
      </c>
      <c r="AO982" s="101">
        <f ca="1">IF(AND(MAX(OFFSET(Y981,-$AP$5,0):Y981)&lt;Y982),1,IF(AND(MIN(OFFSET(Y981,-$AP$5,0):Y981)&gt;Y982),-1,AO981))</f>
        <v>1</v>
      </c>
      <c r="AP982" s="101">
        <f ca="1">IF(AND(MAX(OFFSET(Z981,-$AP$5,0):Z981)&lt;Z982),1,IF(AND(MIN(OFFSET(Z981,-$AP$5,0):Z981)&gt;Z982),-1,AP981))</f>
        <v>1</v>
      </c>
      <c r="AQ982" s="1">
        <v>4577</v>
      </c>
      <c r="AR982" s="1">
        <v>4594</v>
      </c>
      <c r="AS982" s="1">
        <v>4567</v>
      </c>
      <c r="AT982" s="1">
        <v>4589</v>
      </c>
      <c r="AU982" s="1">
        <v>4584</v>
      </c>
      <c r="AV982" s="1">
        <v>4589</v>
      </c>
      <c r="AW982" s="1">
        <v>4556</v>
      </c>
      <c r="AX982" s="1">
        <v>4564</v>
      </c>
      <c r="AY982">
        <f t="shared" si="58"/>
        <v>15</v>
      </c>
      <c r="AZ982">
        <f t="shared" si="59"/>
        <v>953</v>
      </c>
      <c r="BA982" t="str">
        <f t="shared" ca="1" si="65"/>
        <v/>
      </c>
      <c r="BB982">
        <f t="shared" ca="1" si="60"/>
        <v>780</v>
      </c>
      <c r="BC982">
        <f t="shared" si="61"/>
        <v>7</v>
      </c>
      <c r="BD982">
        <f t="shared" si="62"/>
        <v>-50</v>
      </c>
      <c r="BE982" t="str">
        <f t="shared" ca="1" si="63"/>
        <v/>
      </c>
      <c r="BF982">
        <f t="shared" ca="1" si="64"/>
        <v>148</v>
      </c>
    </row>
    <row r="983" spans="1:58">
      <c r="A983" s="47">
        <v>2012</v>
      </c>
      <c r="B983" s="47">
        <v>2</v>
      </c>
      <c r="C983" s="98">
        <v>41260</v>
      </c>
      <c r="D983">
        <v>13143</v>
      </c>
      <c r="E983">
        <v>1420.3</v>
      </c>
      <c r="F983">
        <v>2647.5</v>
      </c>
      <c r="G983">
        <v>9832</v>
      </c>
      <c r="H983">
        <v>5906.1</v>
      </c>
      <c r="I983">
        <v>7607.8</v>
      </c>
      <c r="J983">
        <v>22476</v>
      </c>
      <c r="K983">
        <v>7901</v>
      </c>
      <c r="L983">
        <v>1697.1</v>
      </c>
      <c r="M983">
        <v>32.198</v>
      </c>
      <c r="N983">
        <v>1606.9</v>
      </c>
      <c r="O983">
        <v>87.42</v>
      </c>
      <c r="P983">
        <v>723.3</v>
      </c>
      <c r="Q983">
        <v>1499.1</v>
      </c>
      <c r="R983">
        <v>13206.44</v>
      </c>
      <c r="S983">
        <v>1425.81</v>
      </c>
      <c r="T983">
        <v>2998.07</v>
      </c>
      <c r="U983">
        <v>16.95</v>
      </c>
      <c r="V983">
        <v>1.76</v>
      </c>
      <c r="W983">
        <v>0.72</v>
      </c>
      <c r="X983">
        <v>1.3161</v>
      </c>
      <c r="Y983">
        <v>110.3275</v>
      </c>
      <c r="Z983">
        <v>83.831000000000003</v>
      </c>
      <c r="AA983">
        <v>88.43</v>
      </c>
      <c r="AB983">
        <v>107.94</v>
      </c>
      <c r="AC983">
        <v>784</v>
      </c>
      <c r="AD983">
        <v>-94401</v>
      </c>
      <c r="AE983">
        <v>-31623</v>
      </c>
      <c r="AF983">
        <v>99.68</v>
      </c>
      <c r="AG983">
        <v>144.22</v>
      </c>
      <c r="AH983">
        <v>0.72599999999999998</v>
      </c>
      <c r="AI983">
        <v>1.7629999999999999</v>
      </c>
      <c r="AJ983" s="101">
        <f ca="1">IF(AND(MAX(OFFSET(OFFSET(D982,0,$AJ$6),-$AJ$5,0):OFFSET(D982,0,$AJ$6))&lt;OFFSET(D982,1,$AJ$6)),1,IF(AND(MIN(OFFSET(OFFSET(D982,0,$AJ$6),-$AJ$5,0):OFFSET(D982,0,$AJ$6))&gt;OFFSET(D982,1,$AJ$6)),-1,AJ982))</f>
        <v>-1</v>
      </c>
      <c r="AK983" s="101">
        <f ca="1">IF(AND(MAX(OFFSET(U982,-$AK$5,0):U982)&lt;U983),1,IF(AND(MIN(OFFSET(U982,-$AK$5,0):U982)&gt;U983),-1,AK982))</f>
        <v>1</v>
      </c>
      <c r="AL983" s="101">
        <f ca="1">IF(AND(MAX(OFFSET(AI982,-$AL$5,0):AI982)&lt;AI983),1,IF(AND(MIN(OFFSET(AI982,-$AL$5,0):AI982)&gt;AI983),-1,AL982))</f>
        <v>1</v>
      </c>
      <c r="AM983" s="101">
        <f ca="1">IF(AND(MAX(OFFSET(V982,-$AM$5,0):V982)&lt;V983),1,IF(AND(MIN(OFFSET(V982,-$AM$5,0):V982)&gt;V983),-1,AM982))</f>
        <v>1</v>
      </c>
      <c r="AN983" s="101">
        <f ca="1">IF(AND(MAX(OFFSET(AA982,-$AN$5,0):AA982)&lt;AA983),1,IF(AND(MIN(OFFSET(AA982,-$AN$5,0):AA982)&gt;AA983),-1,AN982))</f>
        <v>1</v>
      </c>
      <c r="AO983" s="101">
        <f ca="1">IF(AND(MAX(OFFSET(Y982,-$AP$5,0):Y982)&lt;Y983),1,IF(AND(MIN(OFFSET(Y982,-$AP$5,0):Y982)&gt;Y983),-1,AO982))</f>
        <v>1</v>
      </c>
      <c r="AP983" s="101">
        <f ca="1">IF(AND(MAX(OFFSET(Z982,-$AP$5,0):Z982)&lt;Z983),1,IF(AND(MIN(OFFSET(Z982,-$AP$5,0):Z982)&gt;Z983),-1,AP982))</f>
        <v>1</v>
      </c>
      <c r="AQ983" s="1">
        <v>4599</v>
      </c>
      <c r="AR983" s="1">
        <v>4599</v>
      </c>
      <c r="AS983" s="1">
        <v>4570</v>
      </c>
      <c r="AT983" s="1">
        <v>4579</v>
      </c>
      <c r="AU983" s="1">
        <v>4574</v>
      </c>
      <c r="AV983" s="1">
        <v>4589</v>
      </c>
      <c r="AW983" s="1">
        <v>4557</v>
      </c>
      <c r="AX983" s="1">
        <v>4582</v>
      </c>
      <c r="AY983">
        <f t="shared" si="58"/>
        <v>16</v>
      </c>
      <c r="AZ983">
        <f t="shared" si="59"/>
        <v>969</v>
      </c>
      <c r="BA983" t="str">
        <f t="shared" ca="1" si="65"/>
        <v/>
      </c>
      <c r="BB983">
        <f t="shared" ca="1" si="60"/>
        <v>780</v>
      </c>
      <c r="BC983">
        <f t="shared" si="61"/>
        <v>-25</v>
      </c>
      <c r="BD983">
        <f t="shared" si="62"/>
        <v>-75</v>
      </c>
      <c r="BE983" t="str">
        <f t="shared" ca="1" si="63"/>
        <v/>
      </c>
      <c r="BF983">
        <f t="shared" ca="1" si="64"/>
        <v>148</v>
      </c>
    </row>
    <row r="984" spans="1:58">
      <c r="A984" s="47">
        <v>2012</v>
      </c>
      <c r="B984" s="47">
        <v>3</v>
      </c>
      <c r="C984" s="98">
        <v>41261</v>
      </c>
      <c r="D984">
        <v>13283</v>
      </c>
      <c r="E984">
        <v>1440</v>
      </c>
      <c r="F984">
        <v>2701.5</v>
      </c>
      <c r="G984">
        <v>10033</v>
      </c>
      <c r="H984">
        <v>5952.2</v>
      </c>
      <c r="I984">
        <v>7664.8</v>
      </c>
      <c r="J984">
        <v>22506</v>
      </c>
      <c r="K984">
        <v>7888</v>
      </c>
      <c r="L984">
        <v>1670.9</v>
      </c>
      <c r="M984">
        <v>31.629000000000001</v>
      </c>
      <c r="N984">
        <v>1592.9</v>
      </c>
      <c r="O984">
        <v>88.49</v>
      </c>
      <c r="P984">
        <v>718.5</v>
      </c>
      <c r="Q984">
        <v>1477.8</v>
      </c>
      <c r="R984">
        <v>13340.86</v>
      </c>
      <c r="S984">
        <v>1444.43</v>
      </c>
      <c r="T984">
        <v>3051.52</v>
      </c>
      <c r="U984">
        <v>15.78</v>
      </c>
      <c r="V984">
        <v>1.83</v>
      </c>
      <c r="W984">
        <v>0.77</v>
      </c>
      <c r="X984">
        <v>1.3223</v>
      </c>
      <c r="Y984">
        <v>111.375</v>
      </c>
      <c r="Z984">
        <v>84.230500000000006</v>
      </c>
      <c r="AA984">
        <v>88.694000000000003</v>
      </c>
      <c r="AB984">
        <v>108.85</v>
      </c>
      <c r="AC984">
        <v>766</v>
      </c>
      <c r="AD984">
        <v>-94401</v>
      </c>
      <c r="AE984">
        <v>-31623</v>
      </c>
      <c r="AF984">
        <v>99.52</v>
      </c>
      <c r="AG984">
        <v>143.81</v>
      </c>
      <c r="AH984">
        <v>0.76500000000000001</v>
      </c>
      <c r="AI984">
        <v>1.827</v>
      </c>
      <c r="AJ984" s="101">
        <f ca="1">IF(AND(MAX(OFFSET(OFFSET(D983,0,$AJ$6),-$AJ$5,0):OFFSET(D983,0,$AJ$6))&lt;OFFSET(D983,1,$AJ$6)),1,IF(AND(MIN(OFFSET(OFFSET(D983,0,$AJ$6),-$AJ$5,0):OFFSET(D983,0,$AJ$6))&gt;OFFSET(D983,1,$AJ$6)),-1,AJ983))</f>
        <v>-1</v>
      </c>
      <c r="AK984" s="101">
        <f ca="1">IF(AND(MAX(OFFSET(U983,-$AK$5,0):U983)&lt;U984),1,IF(AND(MIN(OFFSET(U983,-$AK$5,0):U983)&gt;U984),-1,AK983))</f>
        <v>-1</v>
      </c>
      <c r="AL984" s="101">
        <f ca="1">IF(AND(MAX(OFFSET(AI983,-$AL$5,0):AI983)&lt;AI984),1,IF(AND(MIN(OFFSET(AI983,-$AL$5,0):AI983)&gt;AI984),-1,AL983))</f>
        <v>1</v>
      </c>
      <c r="AM984" s="101">
        <f ca="1">IF(AND(MAX(OFFSET(V983,-$AM$5,0):V983)&lt;V984),1,IF(AND(MIN(OFFSET(V983,-$AM$5,0):V983)&gt;V984),-1,AM983))</f>
        <v>1</v>
      </c>
      <c r="AN984" s="101">
        <f ca="1">IF(AND(MAX(OFFSET(AA983,-$AN$5,0):AA983)&lt;AA984),1,IF(AND(MIN(OFFSET(AA983,-$AN$5,0):AA983)&gt;AA984),-1,AN983))</f>
        <v>1</v>
      </c>
      <c r="AO984" s="101">
        <f ca="1">IF(AND(MAX(OFFSET(Y983,-$AP$5,0):Y983)&lt;Y984),1,IF(AND(MIN(OFFSET(Y983,-$AP$5,0):Y983)&gt;Y984),-1,AO983))</f>
        <v>1</v>
      </c>
      <c r="AP984" s="101">
        <f ca="1">IF(AND(MAX(OFFSET(Z983,-$AP$5,0):Z983)&lt;Z984),1,IF(AND(MIN(OFFSET(Z983,-$AP$5,0):Z983)&gt;Z984),-1,AP983))</f>
        <v>1</v>
      </c>
      <c r="AQ984" s="1">
        <v>4590</v>
      </c>
      <c r="AR984" s="1">
        <v>4612</v>
      </c>
      <c r="AS984" s="1">
        <v>4585</v>
      </c>
      <c r="AT984" s="1">
        <v>4608</v>
      </c>
      <c r="AU984" s="1">
        <v>4605</v>
      </c>
      <c r="AV984" s="1">
        <v>4609</v>
      </c>
      <c r="AW984" s="1">
        <v>4510</v>
      </c>
      <c r="AX984" s="1">
        <v>4527</v>
      </c>
      <c r="AY984">
        <f t="shared" si="58"/>
        <v>-45</v>
      </c>
      <c r="AZ984">
        <f t="shared" si="59"/>
        <v>924</v>
      </c>
      <c r="BA984" t="str">
        <f t="shared" ca="1" si="65"/>
        <v/>
      </c>
      <c r="BB984">
        <f t="shared" ca="1" si="60"/>
        <v>780</v>
      </c>
      <c r="BC984">
        <f t="shared" si="61"/>
        <v>15</v>
      </c>
      <c r="BD984">
        <f t="shared" si="62"/>
        <v>-60</v>
      </c>
      <c r="BE984" t="str">
        <f t="shared" ca="1" si="63"/>
        <v/>
      </c>
      <c r="BF984">
        <f t="shared" ca="1" si="64"/>
        <v>148</v>
      </c>
    </row>
    <row r="985" spans="1:58">
      <c r="A985" s="47">
        <v>2012</v>
      </c>
      <c r="B985" s="47">
        <v>4</v>
      </c>
      <c r="C985" s="98">
        <v>41262</v>
      </c>
      <c r="D985">
        <v>13241</v>
      </c>
      <c r="E985">
        <v>1435.5</v>
      </c>
      <c r="F985">
        <v>2696.3</v>
      </c>
      <c r="G985">
        <v>10162</v>
      </c>
      <c r="H985">
        <v>5965.5</v>
      </c>
      <c r="I985">
        <v>7666.8</v>
      </c>
      <c r="J985">
        <v>22617</v>
      </c>
      <c r="K985">
        <v>7849</v>
      </c>
      <c r="L985">
        <v>1668.9</v>
      </c>
      <c r="M985">
        <v>31.116</v>
      </c>
      <c r="N985">
        <v>1591.2</v>
      </c>
      <c r="O985">
        <v>90.02</v>
      </c>
      <c r="P985">
        <v>706.8</v>
      </c>
      <c r="Q985">
        <v>1439.8</v>
      </c>
      <c r="R985">
        <v>13292.48</v>
      </c>
      <c r="S985">
        <v>1439.81</v>
      </c>
      <c r="T985">
        <v>3049.53</v>
      </c>
      <c r="U985">
        <v>17.149999999999999</v>
      </c>
      <c r="V985">
        <v>1.8</v>
      </c>
      <c r="W985">
        <v>0.77</v>
      </c>
      <c r="X985">
        <v>1.3247</v>
      </c>
      <c r="Y985">
        <v>111.81950000000001</v>
      </c>
      <c r="Z985">
        <v>84.411000000000001</v>
      </c>
      <c r="AA985">
        <v>88.555499999999995</v>
      </c>
      <c r="AB985">
        <v>110.42</v>
      </c>
      <c r="AC985">
        <v>743</v>
      </c>
      <c r="AD985">
        <v>-94401</v>
      </c>
      <c r="AE985">
        <v>-31623</v>
      </c>
      <c r="AF985">
        <v>99.39</v>
      </c>
      <c r="AG985">
        <v>143.94999999999999</v>
      </c>
      <c r="AH985">
        <v>0.76900000000000002</v>
      </c>
      <c r="AI985">
        <v>1.8</v>
      </c>
      <c r="AJ985" s="101">
        <f ca="1">IF(AND(MAX(OFFSET(OFFSET(D984,0,$AJ$6),-$AJ$5,0):OFFSET(D984,0,$AJ$6))&lt;OFFSET(D984,1,$AJ$6)),1,IF(AND(MIN(OFFSET(OFFSET(D984,0,$AJ$6),-$AJ$5,0):OFFSET(D984,0,$AJ$6))&gt;OFFSET(D984,1,$AJ$6)),-1,AJ984))</f>
        <v>-1</v>
      </c>
      <c r="AK985" s="101">
        <f ca="1">IF(AND(MAX(OFFSET(U984,-$AK$5,0):U984)&lt;U985),1,IF(AND(MIN(OFFSET(U984,-$AK$5,0):U984)&gt;U985),-1,AK984))</f>
        <v>1</v>
      </c>
      <c r="AL985" s="101">
        <f ca="1">IF(AND(MAX(OFFSET(AI984,-$AL$5,0):AI984)&lt;AI985),1,IF(AND(MIN(OFFSET(AI984,-$AL$5,0):AI984)&gt;AI985),-1,AL984))</f>
        <v>1</v>
      </c>
      <c r="AM985" s="101">
        <f ca="1">IF(AND(MAX(OFFSET(V984,-$AM$5,0):V984)&lt;V985),1,IF(AND(MIN(OFFSET(V984,-$AM$5,0):V984)&gt;V985),-1,AM984))</f>
        <v>1</v>
      </c>
      <c r="AN985" s="101">
        <f ca="1">IF(AND(MAX(OFFSET(AA984,-$AN$5,0):AA984)&lt;AA985),1,IF(AND(MIN(OFFSET(AA984,-$AN$5,0):AA984)&gt;AA985),-1,AN984))</f>
        <v>1</v>
      </c>
      <c r="AO985" s="101">
        <f ca="1">IF(AND(MAX(OFFSET(Y984,-$AP$5,0):Y984)&lt;Y985),1,IF(AND(MIN(OFFSET(Y984,-$AP$5,0):Y984)&gt;Y985),-1,AO984))</f>
        <v>1</v>
      </c>
      <c r="AP985" s="101">
        <f ca="1">IF(AND(MAX(OFFSET(Z984,-$AP$5,0):Z984)&lt;Z985),1,IF(AND(MIN(OFFSET(Z984,-$AP$5,0):Z984)&gt;Z985),-1,AP984))</f>
        <v>1</v>
      </c>
      <c r="AQ985" s="1">
        <v>4560</v>
      </c>
      <c r="AR985" s="1">
        <v>4562</v>
      </c>
      <c r="AS985" s="1">
        <v>4540</v>
      </c>
      <c r="AT985" s="1">
        <v>4558</v>
      </c>
      <c r="AU985" s="1">
        <v>4559</v>
      </c>
      <c r="AV985" s="1">
        <v>4562</v>
      </c>
      <c r="AW985" s="1">
        <v>4533</v>
      </c>
      <c r="AX985" s="1">
        <v>4546</v>
      </c>
      <c r="AY985">
        <f t="shared" si="58"/>
        <v>-29</v>
      </c>
      <c r="AZ985">
        <f t="shared" si="59"/>
        <v>895</v>
      </c>
      <c r="BA985" t="str">
        <f t="shared" ca="1" si="65"/>
        <v/>
      </c>
      <c r="BB985">
        <f t="shared" ca="1" si="60"/>
        <v>780</v>
      </c>
      <c r="BC985">
        <f t="shared" si="61"/>
        <v>-1</v>
      </c>
      <c r="BD985">
        <f t="shared" si="62"/>
        <v>-61</v>
      </c>
      <c r="BE985" t="str">
        <f t="shared" ca="1" si="63"/>
        <v/>
      </c>
      <c r="BF985">
        <f t="shared" ca="1" si="64"/>
        <v>148</v>
      </c>
    </row>
    <row r="986" spans="1:58">
      <c r="A986" s="47">
        <v>2012</v>
      </c>
      <c r="B986" s="47">
        <v>5</v>
      </c>
      <c r="C986" s="98">
        <v>41263</v>
      </c>
      <c r="D986">
        <v>13216</v>
      </c>
      <c r="E986">
        <v>1436</v>
      </c>
      <c r="F986">
        <v>2689.6</v>
      </c>
      <c r="G986">
        <v>10144</v>
      </c>
      <c r="H986">
        <v>5974.5</v>
      </c>
      <c r="I986">
        <v>7688.2</v>
      </c>
      <c r="J986">
        <v>22636</v>
      </c>
      <c r="K986">
        <v>7885</v>
      </c>
      <c r="L986">
        <v>1647.3</v>
      </c>
      <c r="M986">
        <v>29.893000000000001</v>
      </c>
      <c r="N986">
        <v>1550.6</v>
      </c>
      <c r="O986">
        <v>90.09</v>
      </c>
      <c r="P986">
        <v>694.7</v>
      </c>
      <c r="Q986">
        <v>1404.2</v>
      </c>
      <c r="R986">
        <v>13275.59</v>
      </c>
      <c r="S986">
        <v>1440.84</v>
      </c>
      <c r="T986">
        <v>3048.41</v>
      </c>
      <c r="U986">
        <v>17.52</v>
      </c>
      <c r="V986">
        <v>1.8</v>
      </c>
      <c r="W986">
        <v>0.77</v>
      </c>
      <c r="X986">
        <v>1.3241000000000001</v>
      </c>
      <c r="Y986">
        <v>111.7805</v>
      </c>
      <c r="Z986">
        <v>84.422499999999999</v>
      </c>
      <c r="AA986">
        <v>88.501499999999993</v>
      </c>
      <c r="AB986">
        <v>110.25</v>
      </c>
      <c r="AC986">
        <v>720</v>
      </c>
      <c r="AD986">
        <v>-94401</v>
      </c>
      <c r="AE986">
        <v>-31623</v>
      </c>
      <c r="AF986">
        <v>99.39</v>
      </c>
      <c r="AG986">
        <v>143.97</v>
      </c>
      <c r="AH986">
        <v>0.77400000000000002</v>
      </c>
      <c r="AI986">
        <v>1.774</v>
      </c>
      <c r="AJ986" s="101">
        <f ca="1">IF(AND(MAX(OFFSET(OFFSET(D985,0,$AJ$6),-$AJ$5,0):OFFSET(D985,0,$AJ$6))&lt;OFFSET(D985,1,$AJ$6)),1,IF(AND(MIN(OFFSET(OFFSET(D985,0,$AJ$6),-$AJ$5,0):OFFSET(D985,0,$AJ$6))&gt;OFFSET(D985,1,$AJ$6)),-1,AJ985))</f>
        <v>-1</v>
      </c>
      <c r="AK986" s="101">
        <f ca="1">IF(AND(MAX(OFFSET(U985,-$AK$5,0):U985)&lt;U986),1,IF(AND(MIN(OFFSET(U985,-$AK$5,0):U985)&gt;U986),-1,AK985))</f>
        <v>1</v>
      </c>
      <c r="AL986" s="101">
        <f ca="1">IF(AND(MAX(OFFSET(AI985,-$AL$5,0):AI985)&lt;AI986),1,IF(AND(MIN(OFFSET(AI985,-$AL$5,0):AI985)&gt;AI986),-1,AL985))</f>
        <v>1</v>
      </c>
      <c r="AM986" s="101">
        <f ca="1">IF(AND(MAX(OFFSET(V985,-$AM$5,0):V985)&lt;V986),1,IF(AND(MIN(OFFSET(V985,-$AM$5,0):V985)&gt;V986),-1,AM985))</f>
        <v>1</v>
      </c>
      <c r="AN986" s="101">
        <f ca="1">IF(AND(MAX(OFFSET(AA985,-$AN$5,0):AA985)&lt;AA986),1,IF(AND(MIN(OFFSET(AA985,-$AN$5,0):AA985)&gt;AA986),-1,AN985))</f>
        <v>1</v>
      </c>
      <c r="AO986" s="101">
        <f ca="1">IF(AND(MAX(OFFSET(Y985,-$AP$5,0):Y985)&lt;Y986),1,IF(AND(MIN(OFFSET(Y985,-$AP$5,0):Y985)&gt;Y986),-1,AO985))</f>
        <v>1</v>
      </c>
      <c r="AP986" s="101">
        <f ca="1">IF(AND(MAX(OFFSET(Z985,-$AP$5,0):Z985)&lt;Z986),1,IF(AND(MIN(OFFSET(Z985,-$AP$5,0):Z985)&gt;Z986),-1,AP985))</f>
        <v>1</v>
      </c>
      <c r="AQ986" s="1">
        <v>4530</v>
      </c>
      <c r="AR986" s="1">
        <v>4542</v>
      </c>
      <c r="AS986" s="1">
        <v>4508</v>
      </c>
      <c r="AT986" s="1">
        <v>4522</v>
      </c>
      <c r="AU986" s="1">
        <v>4519</v>
      </c>
      <c r="AV986" s="1">
        <v>4535</v>
      </c>
      <c r="AW986" s="1">
        <v>4457</v>
      </c>
      <c r="AX986" s="1">
        <v>4487</v>
      </c>
      <c r="AY986">
        <f t="shared" si="58"/>
        <v>-29</v>
      </c>
      <c r="AZ986">
        <f t="shared" si="59"/>
        <v>866</v>
      </c>
      <c r="BA986" t="str">
        <f t="shared" ca="1" si="65"/>
        <v/>
      </c>
      <c r="BB986">
        <f t="shared" ca="1" si="60"/>
        <v>780</v>
      </c>
      <c r="BC986">
        <f t="shared" si="61"/>
        <v>-11</v>
      </c>
      <c r="BD986">
        <f t="shared" si="62"/>
        <v>-72</v>
      </c>
      <c r="BE986" t="str">
        <f t="shared" ca="1" si="63"/>
        <v/>
      </c>
      <c r="BF986">
        <f t="shared" ca="1" si="64"/>
        <v>148</v>
      </c>
    </row>
    <row r="987" spans="1:58">
      <c r="A987" s="47">
        <v>2012</v>
      </c>
      <c r="B987" s="47">
        <v>6</v>
      </c>
      <c r="C987" s="98">
        <v>41264</v>
      </c>
      <c r="D987">
        <v>13101</v>
      </c>
      <c r="E987">
        <v>1422.7</v>
      </c>
      <c r="F987">
        <v>2652</v>
      </c>
      <c r="G987">
        <v>10048</v>
      </c>
      <c r="H987">
        <v>5912</v>
      </c>
      <c r="I987">
        <v>7653.9</v>
      </c>
      <c r="J987">
        <v>22464</v>
      </c>
      <c r="K987">
        <v>7840</v>
      </c>
      <c r="L987">
        <v>1655.9</v>
      </c>
      <c r="M987">
        <v>30.038</v>
      </c>
      <c r="N987">
        <v>1538.7</v>
      </c>
      <c r="O987">
        <v>88.69</v>
      </c>
      <c r="P987">
        <v>699.9</v>
      </c>
      <c r="Q987">
        <v>1434.8</v>
      </c>
      <c r="R987">
        <v>13169.43</v>
      </c>
      <c r="S987">
        <v>1428.39</v>
      </c>
      <c r="T987">
        <v>3012.09</v>
      </c>
      <c r="U987">
        <v>18.57</v>
      </c>
      <c r="V987">
        <v>1.75</v>
      </c>
      <c r="W987">
        <v>0.75</v>
      </c>
      <c r="X987">
        <v>1.3176000000000001</v>
      </c>
      <c r="Y987">
        <v>110.98</v>
      </c>
      <c r="Z987">
        <v>84.226500000000001</v>
      </c>
      <c r="AA987">
        <v>87.617000000000004</v>
      </c>
      <c r="AB987">
        <v>109</v>
      </c>
      <c r="AC987">
        <v>708</v>
      </c>
      <c r="AD987">
        <v>-94401</v>
      </c>
      <c r="AE987">
        <v>-31623</v>
      </c>
      <c r="AF987">
        <v>99.44</v>
      </c>
      <c r="AG987">
        <v>144.04</v>
      </c>
      <c r="AH987">
        <v>0.77400000000000002</v>
      </c>
      <c r="AI987">
        <v>1.774</v>
      </c>
      <c r="AJ987" s="101">
        <f ca="1">IF(AND(MAX(OFFSET(OFFSET(D986,0,$AJ$6),-$AJ$5,0):OFFSET(D986,0,$AJ$6))&lt;OFFSET(D986,1,$AJ$6)),1,IF(AND(MIN(OFFSET(OFFSET(D986,0,$AJ$6),-$AJ$5,0):OFFSET(D986,0,$AJ$6))&gt;OFFSET(D986,1,$AJ$6)),-1,AJ986))</f>
        <v>-1</v>
      </c>
      <c r="AK987" s="101">
        <f ca="1">IF(AND(MAX(OFFSET(U986,-$AK$5,0):U986)&lt;U987),1,IF(AND(MIN(OFFSET(U986,-$AK$5,0):U986)&gt;U987),-1,AK986))</f>
        <v>1</v>
      </c>
      <c r="AL987" s="101">
        <f ca="1">IF(AND(MAX(OFFSET(AI986,-$AL$5,0):AI986)&lt;AI987),1,IF(AND(MIN(OFFSET(AI986,-$AL$5,0):AI986)&gt;AI987),-1,AL986))</f>
        <v>1</v>
      </c>
      <c r="AM987" s="101">
        <f ca="1">IF(AND(MAX(OFFSET(V986,-$AM$5,0):V986)&lt;V987),1,IF(AND(MIN(OFFSET(V986,-$AM$5,0):V986)&gt;V987),-1,AM986))</f>
        <v>1</v>
      </c>
      <c r="AN987" s="101">
        <f ca="1">IF(AND(MAX(OFFSET(AA986,-$AN$5,0):AA986)&lt;AA987),1,IF(AND(MIN(OFFSET(AA986,-$AN$5,0):AA986)&gt;AA987),-1,AN986))</f>
        <v>-1</v>
      </c>
      <c r="AO987" s="101">
        <f ca="1">IF(AND(MAX(OFFSET(Y986,-$AP$5,0):Y986)&lt;Y987),1,IF(AND(MIN(OFFSET(Y986,-$AP$5,0):Y986)&gt;Y987),-1,AO986))</f>
        <v>1</v>
      </c>
      <c r="AP987" s="101">
        <f ca="1">IF(AND(MAX(OFFSET(Z986,-$AP$5,0):Z986)&lt;Z987),1,IF(AND(MIN(OFFSET(Z986,-$AP$5,0):Z986)&gt;Z987),-1,AP986))</f>
        <v>1</v>
      </c>
      <c r="AQ987" s="1">
        <v>4490</v>
      </c>
      <c r="AR987" s="1">
        <v>4490</v>
      </c>
      <c r="AS987" s="1">
        <v>4433</v>
      </c>
      <c r="AT987" s="1">
        <v>4465</v>
      </c>
      <c r="AU987" s="1">
        <v>4463</v>
      </c>
      <c r="AV987" s="1">
        <v>4512</v>
      </c>
      <c r="AW987" s="1">
        <v>4460</v>
      </c>
      <c r="AX987" s="1">
        <v>4498</v>
      </c>
      <c r="AY987">
        <f t="shared" si="58"/>
        <v>56</v>
      </c>
      <c r="AZ987">
        <f t="shared" si="59"/>
        <v>922</v>
      </c>
      <c r="BA987" t="str">
        <f t="shared" ca="1" si="65"/>
        <v/>
      </c>
      <c r="BB987">
        <f t="shared" ca="1" si="60"/>
        <v>780</v>
      </c>
      <c r="BC987">
        <f t="shared" si="61"/>
        <v>-27</v>
      </c>
      <c r="BD987">
        <f t="shared" si="62"/>
        <v>-99</v>
      </c>
      <c r="BE987" t="str">
        <f t="shared" ca="1" si="63"/>
        <v/>
      </c>
      <c r="BF987">
        <f t="shared" ca="1" si="64"/>
        <v>148</v>
      </c>
    </row>
    <row r="988" spans="1:58">
      <c r="A988" s="47">
        <v>2012</v>
      </c>
      <c r="B988" s="47">
        <v>3</v>
      </c>
      <c r="C988" s="98">
        <v>41268</v>
      </c>
      <c r="D988">
        <v>13055</v>
      </c>
      <c r="E988">
        <v>1419.2</v>
      </c>
      <c r="F988">
        <v>2649.9</v>
      </c>
      <c r="G988">
        <v>10071</v>
      </c>
      <c r="H988">
        <v>5908.3</v>
      </c>
      <c r="I988">
        <v>7661.9</v>
      </c>
      <c r="J988">
        <v>22551</v>
      </c>
      <c r="K988">
        <v>8059</v>
      </c>
      <c r="L988">
        <v>1658.5</v>
      </c>
      <c r="M988">
        <v>29.907</v>
      </c>
      <c r="N988">
        <v>1536.2</v>
      </c>
      <c r="O988">
        <v>88.78</v>
      </c>
      <c r="P988">
        <v>704.6</v>
      </c>
      <c r="Q988">
        <v>1439.2</v>
      </c>
      <c r="R988">
        <v>13139.08</v>
      </c>
      <c r="S988">
        <v>1426.66</v>
      </c>
      <c r="T988">
        <v>3012.6</v>
      </c>
      <c r="U988">
        <v>17.84</v>
      </c>
      <c r="V988">
        <v>1.77</v>
      </c>
      <c r="W988">
        <v>0.77</v>
      </c>
      <c r="X988">
        <v>1.319</v>
      </c>
      <c r="Y988">
        <v>111.85</v>
      </c>
      <c r="Z988">
        <v>84.79</v>
      </c>
      <c r="AA988">
        <v>87.89</v>
      </c>
      <c r="AB988">
        <v>108.8</v>
      </c>
      <c r="AC988">
        <v>699</v>
      </c>
      <c r="AD988">
        <v>-89163</v>
      </c>
      <c r="AE988">
        <v>-9736</v>
      </c>
      <c r="AF988">
        <v>99.36</v>
      </c>
      <c r="AG988">
        <v>143.99</v>
      </c>
      <c r="AH988">
        <v>0.77400000000000002</v>
      </c>
      <c r="AI988">
        <v>1.774</v>
      </c>
      <c r="AJ988" s="101">
        <f ca="1">IF(AND(MAX(OFFSET(OFFSET(D987,0,$AJ$6),-$AJ$5,0):OFFSET(D987,0,$AJ$6))&lt;OFFSET(D987,1,$AJ$6)),1,IF(AND(MIN(OFFSET(OFFSET(D987,0,$AJ$6),-$AJ$5,0):OFFSET(D987,0,$AJ$6))&gt;OFFSET(D987,1,$AJ$6)),-1,AJ987))</f>
        <v>-1</v>
      </c>
      <c r="AK988" s="101">
        <f ca="1">IF(AND(MAX(OFFSET(U987,-$AK$5,0):U987)&lt;U988),1,IF(AND(MIN(OFFSET(U987,-$AK$5,0):U987)&gt;U988),-1,AK987))</f>
        <v>1</v>
      </c>
      <c r="AL988" s="101">
        <f ca="1">IF(AND(MAX(OFFSET(AI987,-$AL$5,0):AI987)&lt;AI988),1,IF(AND(MIN(OFFSET(AI987,-$AL$5,0):AI987)&gt;AI988),-1,AL987))</f>
        <v>1</v>
      </c>
      <c r="AM988" s="101">
        <f ca="1">IF(AND(MAX(OFFSET(V987,-$AM$5,0):V987)&lt;V988),1,IF(AND(MIN(OFFSET(V987,-$AM$5,0):V987)&gt;V988),-1,AM987))</f>
        <v>1</v>
      </c>
      <c r="AN988" s="101">
        <f ca="1">IF(AND(MAX(OFFSET(AA987,-$AN$5,0):AA987)&lt;AA988),1,IF(AND(MIN(OFFSET(AA987,-$AN$5,0):AA987)&gt;AA988),-1,AN987))</f>
        <v>-1</v>
      </c>
      <c r="AO988" s="101">
        <f ca="1">IF(AND(MAX(OFFSET(Y987,-$AP$5,0):Y987)&lt;Y988),1,IF(AND(MIN(OFFSET(Y987,-$AP$5,0):Y987)&gt;Y988),-1,AO987))</f>
        <v>1</v>
      </c>
      <c r="AP988" s="101">
        <f ca="1">IF(AND(MAX(OFFSET(Z987,-$AP$5,0):Z987)&lt;Z988),1,IF(AND(MIN(OFFSET(Z987,-$AP$5,0):Z987)&gt;Z988),-1,AP987))</f>
        <v>1</v>
      </c>
      <c r="AQ988" s="1">
        <v>4519</v>
      </c>
      <c r="AR988" s="1">
        <v>4524</v>
      </c>
      <c r="AS988" s="1">
        <v>4502</v>
      </c>
      <c r="AT988" s="1">
        <v>4520</v>
      </c>
      <c r="AU988" s="1">
        <v>4519</v>
      </c>
      <c r="AV988" s="1">
        <v>4520</v>
      </c>
      <c r="AW988" s="1">
        <v>4510</v>
      </c>
      <c r="AX988" s="1">
        <v>4518</v>
      </c>
      <c r="AY988">
        <f t="shared" si="58"/>
        <v>8</v>
      </c>
      <c r="AZ988">
        <f t="shared" si="59"/>
        <v>930</v>
      </c>
      <c r="BA988" t="str">
        <f t="shared" ca="1" si="65"/>
        <v/>
      </c>
      <c r="BB988">
        <f t="shared" ca="1" si="60"/>
        <v>780</v>
      </c>
      <c r="BC988">
        <f t="shared" si="61"/>
        <v>0</v>
      </c>
      <c r="BD988">
        <f t="shared" si="62"/>
        <v>-99</v>
      </c>
      <c r="BE988" t="str">
        <f t="shared" ca="1" si="63"/>
        <v/>
      </c>
      <c r="BF988">
        <f t="shared" ca="1" si="64"/>
        <v>148</v>
      </c>
    </row>
    <row r="989" spans="1:58">
      <c r="A989" s="47">
        <v>2012</v>
      </c>
      <c r="B989" s="47">
        <v>4</v>
      </c>
      <c r="C989" s="98">
        <v>41269</v>
      </c>
      <c r="D989">
        <v>13070</v>
      </c>
      <c r="E989">
        <v>1418</v>
      </c>
      <c r="F989">
        <v>2638.6</v>
      </c>
      <c r="G989">
        <v>10349</v>
      </c>
      <c r="H989">
        <v>5908.3</v>
      </c>
      <c r="I989">
        <v>7661.9</v>
      </c>
      <c r="J989">
        <v>22551</v>
      </c>
      <c r="K989">
        <v>8062</v>
      </c>
      <c r="L989">
        <v>1660.5</v>
      </c>
      <c r="M989">
        <v>30.088000000000001</v>
      </c>
      <c r="N989">
        <v>1538.1</v>
      </c>
      <c r="O989">
        <v>90.98</v>
      </c>
      <c r="P989">
        <v>692.7</v>
      </c>
      <c r="Q989">
        <v>1417.3</v>
      </c>
      <c r="R989">
        <v>13133.91</v>
      </c>
      <c r="S989">
        <v>1422.74</v>
      </c>
      <c r="T989">
        <v>2998.25</v>
      </c>
      <c r="U989">
        <v>19.079999999999998</v>
      </c>
      <c r="V989">
        <v>1.76</v>
      </c>
      <c r="W989">
        <v>0.76</v>
      </c>
      <c r="X989">
        <v>1.3223</v>
      </c>
      <c r="Y989">
        <v>113.1995</v>
      </c>
      <c r="Z989">
        <v>85.63</v>
      </c>
      <c r="AA989">
        <v>88.83</v>
      </c>
      <c r="AB989">
        <v>111.21</v>
      </c>
      <c r="AC989">
        <v>699</v>
      </c>
      <c r="AD989">
        <v>-89163</v>
      </c>
      <c r="AE989">
        <v>-9736</v>
      </c>
      <c r="AF989">
        <v>99.19</v>
      </c>
      <c r="AG989">
        <v>143.58000000000001</v>
      </c>
      <c r="AH989">
        <v>0.76300000000000001</v>
      </c>
      <c r="AI989">
        <v>1.758</v>
      </c>
      <c r="AJ989" s="101">
        <f ca="1">IF(AND(MAX(OFFSET(OFFSET(D988,0,$AJ$6),-$AJ$5,0):OFFSET(D988,0,$AJ$6))&lt;OFFSET(D988,1,$AJ$6)),1,IF(AND(MIN(OFFSET(OFFSET(D988,0,$AJ$6),-$AJ$5,0):OFFSET(D988,0,$AJ$6))&gt;OFFSET(D988,1,$AJ$6)),-1,AJ988))</f>
        <v>-1</v>
      </c>
      <c r="AK989" s="101">
        <f ca="1">IF(AND(MAX(OFFSET(U988,-$AK$5,0):U988)&lt;U989),1,IF(AND(MIN(OFFSET(U988,-$AK$5,0):U988)&gt;U989),-1,AK988))</f>
        <v>1</v>
      </c>
      <c r="AL989" s="101">
        <f ca="1">IF(AND(MAX(OFFSET(AI988,-$AL$5,0):AI988)&lt;AI989),1,IF(AND(MIN(OFFSET(AI988,-$AL$5,0):AI988)&gt;AI989),-1,AL988))</f>
        <v>1</v>
      </c>
      <c r="AM989" s="101">
        <f ca="1">IF(AND(MAX(OFFSET(V988,-$AM$5,0):V988)&lt;V989),1,IF(AND(MIN(OFFSET(V988,-$AM$5,0):V988)&gt;V989),-1,AM988))</f>
        <v>1</v>
      </c>
      <c r="AN989" s="101">
        <f ca="1">IF(AND(MAX(OFFSET(AA988,-$AN$5,0):AA988)&lt;AA989),1,IF(AND(MIN(OFFSET(AA988,-$AN$5,0):AA988)&gt;AA989),-1,AN988))</f>
        <v>1</v>
      </c>
      <c r="AO989" s="101">
        <f ca="1">IF(AND(MAX(OFFSET(Y988,-$AP$5,0):Y988)&lt;Y989),1,IF(AND(MIN(OFFSET(Y988,-$AP$5,0):Y988)&gt;Y989),-1,AO988))</f>
        <v>1</v>
      </c>
      <c r="AP989" s="101">
        <f ca="1">IF(AND(MAX(OFFSET(Z988,-$AP$5,0):Z988)&lt;Z989),1,IF(AND(MIN(OFFSET(Z988,-$AP$5,0):Z988)&gt;Z989),-1,AP988))</f>
        <v>1</v>
      </c>
      <c r="AQ989" s="1">
        <v>4527</v>
      </c>
      <c r="AR989" s="1">
        <v>4558</v>
      </c>
      <c r="AS989" s="1">
        <v>4527</v>
      </c>
      <c r="AT989" s="1">
        <v>4556</v>
      </c>
      <c r="AU989" s="1">
        <v>4562</v>
      </c>
      <c r="AV989" s="1">
        <v>4593</v>
      </c>
      <c r="AW989" s="1">
        <v>4555</v>
      </c>
      <c r="AX989" s="1">
        <v>4586</v>
      </c>
      <c r="AY989">
        <f t="shared" si="58"/>
        <v>22</v>
      </c>
      <c r="AZ989">
        <f t="shared" si="59"/>
        <v>952</v>
      </c>
      <c r="BA989" t="str">
        <f t="shared" ca="1" si="65"/>
        <v/>
      </c>
      <c r="BB989">
        <f t="shared" ca="1" si="60"/>
        <v>780</v>
      </c>
      <c r="BC989">
        <f t="shared" si="61"/>
        <v>35</v>
      </c>
      <c r="BD989">
        <f t="shared" si="62"/>
        <v>-64</v>
      </c>
      <c r="BE989" t="str">
        <f t="shared" ca="1" si="63"/>
        <v/>
      </c>
      <c r="BF989">
        <f t="shared" ca="1" si="64"/>
        <v>148</v>
      </c>
    </row>
    <row r="990" spans="1:58">
      <c r="A990" s="47">
        <v>2012</v>
      </c>
      <c r="B990" s="47">
        <v>5</v>
      </c>
      <c r="C990" s="98">
        <v>41270</v>
      </c>
      <c r="D990">
        <v>12989</v>
      </c>
      <c r="E990">
        <v>1408.9</v>
      </c>
      <c r="F990">
        <v>2622</v>
      </c>
      <c r="G990">
        <v>10389</v>
      </c>
      <c r="H990">
        <v>5922.9</v>
      </c>
      <c r="I990">
        <v>7661.7</v>
      </c>
      <c r="J990">
        <v>22666</v>
      </c>
      <c r="K990">
        <v>8041</v>
      </c>
      <c r="L990">
        <v>1664.6</v>
      </c>
      <c r="M990">
        <v>30.234999999999999</v>
      </c>
      <c r="N990">
        <v>1533.3</v>
      </c>
      <c r="O990">
        <v>91.2</v>
      </c>
      <c r="P990">
        <v>690.6</v>
      </c>
      <c r="Q990">
        <v>1413</v>
      </c>
      <c r="R990">
        <v>13059.75</v>
      </c>
      <c r="S990">
        <v>1414.18</v>
      </c>
      <c r="T990">
        <v>2979.64</v>
      </c>
      <c r="U990">
        <v>20.170000000000002</v>
      </c>
      <c r="V990">
        <v>1.72</v>
      </c>
      <c r="W990">
        <v>0.73</v>
      </c>
      <c r="X990">
        <v>1.3247</v>
      </c>
      <c r="Y990">
        <v>113.955</v>
      </c>
      <c r="Z990">
        <v>86.007999999999996</v>
      </c>
      <c r="AA990">
        <v>89.254000000000005</v>
      </c>
      <c r="AB990">
        <v>110.99</v>
      </c>
      <c r="AC990">
        <v>699</v>
      </c>
      <c r="AD990">
        <v>-89163</v>
      </c>
      <c r="AE990">
        <v>-9736</v>
      </c>
      <c r="AF990">
        <v>99.15</v>
      </c>
      <c r="AG990">
        <v>143.58000000000001</v>
      </c>
      <c r="AH990">
        <v>0.72</v>
      </c>
      <c r="AI990">
        <v>1.7150000000000001</v>
      </c>
      <c r="AJ990" s="101">
        <f ca="1">IF(AND(MAX(OFFSET(OFFSET(D989,0,$AJ$6),-$AJ$5,0):OFFSET(D989,0,$AJ$6))&lt;OFFSET(D989,1,$AJ$6)),1,IF(AND(MIN(OFFSET(OFFSET(D989,0,$AJ$6),-$AJ$5,0):OFFSET(D989,0,$AJ$6))&gt;OFFSET(D989,1,$AJ$6)),-1,AJ989))</f>
        <v>-1</v>
      </c>
      <c r="AK990" s="101">
        <f ca="1">IF(AND(MAX(OFFSET(U989,-$AK$5,0):U989)&lt;U990),1,IF(AND(MIN(OFFSET(U989,-$AK$5,0):U989)&gt;U990),-1,AK989))</f>
        <v>1</v>
      </c>
      <c r="AL990" s="101">
        <f ca="1">IF(AND(MAX(OFFSET(AI989,-$AL$5,0):AI989)&lt;AI990),1,IF(AND(MIN(OFFSET(AI989,-$AL$5,0):AI989)&gt;AI990),-1,AL989))</f>
        <v>1</v>
      </c>
      <c r="AM990" s="101">
        <f ca="1">IF(AND(MAX(OFFSET(V989,-$AM$5,0):V989)&lt;V990),1,IF(AND(MIN(OFFSET(V989,-$AM$5,0):V989)&gt;V990),-1,AM989))</f>
        <v>1</v>
      </c>
      <c r="AN990" s="101">
        <f ca="1">IF(AND(MAX(OFFSET(AA989,-$AN$5,0):AA989)&lt;AA990),1,IF(AND(MIN(OFFSET(AA989,-$AN$5,0):AA989)&gt;AA990),-1,AN989))</f>
        <v>1</v>
      </c>
      <c r="AO990" s="101">
        <f ca="1">IF(AND(MAX(OFFSET(Y989,-$AP$5,0):Y989)&lt;Y990),1,IF(AND(MIN(OFFSET(Y989,-$AP$5,0):Y989)&gt;Y990),-1,AO989))</f>
        <v>1</v>
      </c>
      <c r="AP990" s="101">
        <f ca="1">IF(AND(MAX(OFFSET(Z989,-$AP$5,0):Z989)&lt;Z990),1,IF(AND(MIN(OFFSET(Z989,-$AP$5,0):Z989)&gt;Z990),-1,AP989))</f>
        <v>1</v>
      </c>
      <c r="AQ990" s="1">
        <v>4584</v>
      </c>
      <c r="AR990" s="1">
        <v>4592</v>
      </c>
      <c r="AS990" s="1">
        <v>4567</v>
      </c>
      <c r="AT990" s="1">
        <v>4579</v>
      </c>
      <c r="AU990" s="1">
        <v>4577</v>
      </c>
      <c r="AV990" s="1">
        <v>4617</v>
      </c>
      <c r="AW990" s="1">
        <v>4577</v>
      </c>
      <c r="AX990" s="1">
        <v>4612</v>
      </c>
      <c r="AY990">
        <f t="shared" si="58"/>
        <v>60</v>
      </c>
      <c r="AZ990">
        <f t="shared" si="59"/>
        <v>1012</v>
      </c>
      <c r="BA990" t="str">
        <f t="shared" ca="1" si="65"/>
        <v/>
      </c>
      <c r="BB990">
        <f t="shared" ca="1" si="60"/>
        <v>780</v>
      </c>
      <c r="BC990">
        <f t="shared" si="61"/>
        <v>-7</v>
      </c>
      <c r="BD990">
        <f t="shared" si="62"/>
        <v>-71</v>
      </c>
      <c r="BE990" t="str">
        <f t="shared" ca="1" si="63"/>
        <v/>
      </c>
      <c r="BF990">
        <f t="shared" ca="1" si="64"/>
        <v>148</v>
      </c>
    </row>
    <row r="991" spans="1:58">
      <c r="A991" s="47">
        <v>2012</v>
      </c>
      <c r="B991" s="47">
        <v>6</v>
      </c>
      <c r="C991" s="98">
        <v>41271</v>
      </c>
      <c r="D991">
        <v>12927</v>
      </c>
      <c r="E991">
        <v>1403.1</v>
      </c>
      <c r="F991">
        <v>2613.1999999999998</v>
      </c>
      <c r="G991">
        <v>10372</v>
      </c>
      <c r="H991">
        <v>5864.5</v>
      </c>
      <c r="I991">
        <v>7624.4</v>
      </c>
      <c r="J991">
        <v>22693</v>
      </c>
      <c r="K991">
        <v>8204</v>
      </c>
      <c r="L991">
        <v>1654.7</v>
      </c>
      <c r="M991">
        <v>30.018999999999998</v>
      </c>
      <c r="N991">
        <v>1519.8</v>
      </c>
      <c r="O991">
        <v>90.92</v>
      </c>
      <c r="P991">
        <v>691.3</v>
      </c>
      <c r="Q991">
        <v>1416.9</v>
      </c>
      <c r="R991">
        <v>12996.18</v>
      </c>
      <c r="S991">
        <v>1408.53</v>
      </c>
      <c r="T991">
        <v>2972.98</v>
      </c>
      <c r="U991">
        <v>20.67</v>
      </c>
      <c r="V991">
        <v>1.71</v>
      </c>
      <c r="W991">
        <v>0.72</v>
      </c>
      <c r="X991">
        <v>1.3221000000000001</v>
      </c>
      <c r="Y991">
        <v>113.8075</v>
      </c>
      <c r="Z991">
        <v>86.075000000000003</v>
      </c>
      <c r="AA991">
        <v>89.223500000000001</v>
      </c>
      <c r="AB991">
        <v>110.64</v>
      </c>
      <c r="AC991">
        <v>699</v>
      </c>
      <c r="AD991">
        <v>-89163</v>
      </c>
      <c r="AE991">
        <v>-9736</v>
      </c>
      <c r="AF991">
        <v>99.21</v>
      </c>
      <c r="AG991">
        <v>143.78</v>
      </c>
      <c r="AH991">
        <v>0.80800000000000005</v>
      </c>
      <c r="AI991">
        <v>1.899</v>
      </c>
      <c r="AJ991" s="101">
        <f ca="1">IF(AND(MAX(OFFSET(OFFSET(D990,0,$AJ$6),-$AJ$5,0):OFFSET(D990,0,$AJ$6))&lt;OFFSET(D990,1,$AJ$6)),1,IF(AND(MIN(OFFSET(OFFSET(D990,0,$AJ$6),-$AJ$5,0):OFFSET(D990,0,$AJ$6))&gt;OFFSET(D990,1,$AJ$6)),-1,AJ990))</f>
        <v>-1</v>
      </c>
      <c r="AK991" s="101">
        <f ca="1">IF(AND(MAX(OFFSET(U990,-$AK$5,0):U990)&lt;U991),1,IF(AND(MIN(OFFSET(U990,-$AK$5,0):U990)&gt;U991),-1,AK990))</f>
        <v>1</v>
      </c>
      <c r="AL991" s="101">
        <f ca="1">IF(AND(MAX(OFFSET(AI990,-$AL$5,0):AI990)&lt;AI991),1,IF(AND(MIN(OFFSET(AI990,-$AL$5,0):AI990)&gt;AI991),-1,AL990))</f>
        <v>1</v>
      </c>
      <c r="AM991" s="101">
        <f ca="1">IF(AND(MAX(OFFSET(V990,-$AM$5,0):V990)&lt;V991),1,IF(AND(MIN(OFFSET(V990,-$AM$5,0):V990)&gt;V991),-1,AM990))</f>
        <v>1</v>
      </c>
      <c r="AN991" s="101">
        <f ca="1">IF(AND(MAX(OFFSET(AA990,-$AN$5,0):AA990)&lt;AA991),1,IF(AND(MIN(OFFSET(AA990,-$AN$5,0):AA990)&gt;AA991),-1,AN990))</f>
        <v>1</v>
      </c>
      <c r="AO991" s="101">
        <f ca="1">IF(AND(MAX(OFFSET(Y990,-$AP$5,0):Y990)&lt;Y991),1,IF(AND(MIN(OFFSET(Y990,-$AP$5,0):Y990)&gt;Y991),-1,AO990))</f>
        <v>1</v>
      </c>
      <c r="AP991" s="101">
        <f ca="1">IF(AND(MAX(OFFSET(Z990,-$AP$5,0):Z990)&lt;Z991),1,IF(AND(MIN(OFFSET(Z990,-$AP$5,0):Z990)&gt;Z991),-1,AP990))</f>
        <v>1</v>
      </c>
      <c r="AQ991" s="1">
        <v>4637</v>
      </c>
      <c r="AR991" s="1">
        <v>4645</v>
      </c>
      <c r="AS991" s="1">
        <v>4623</v>
      </c>
      <c r="AT991" s="1">
        <v>4634</v>
      </c>
      <c r="AU991" s="1">
        <v>4575</v>
      </c>
      <c r="AV991" s="1">
        <v>4614</v>
      </c>
      <c r="AW991" s="1">
        <v>4573</v>
      </c>
      <c r="AX991" s="1">
        <v>4610</v>
      </c>
      <c r="AY991">
        <f t="shared" si="58"/>
        <v>120</v>
      </c>
      <c r="AZ991">
        <f t="shared" si="59"/>
        <v>1132</v>
      </c>
      <c r="BA991" t="str">
        <f t="shared" ca="1" si="65"/>
        <v/>
      </c>
      <c r="BB991">
        <f t="shared" ca="1" si="60"/>
        <v>780</v>
      </c>
      <c r="BC991">
        <f t="shared" si="61"/>
        <v>-62</v>
      </c>
      <c r="BD991">
        <f t="shared" si="62"/>
        <v>-133</v>
      </c>
      <c r="BE991" t="str">
        <f t="shared" ca="1" si="63"/>
        <v/>
      </c>
      <c r="BF991">
        <f t="shared" ca="1" si="64"/>
        <v>148</v>
      </c>
    </row>
    <row r="992" spans="1:58">
      <c r="A992" s="47">
        <v>2013</v>
      </c>
      <c r="B992" s="47">
        <v>6</v>
      </c>
      <c r="C992" s="98">
        <v>41278</v>
      </c>
      <c r="D992">
        <v>13347</v>
      </c>
      <c r="E992">
        <v>1458.5</v>
      </c>
      <c r="F992">
        <v>2713.5</v>
      </c>
      <c r="G992">
        <v>10755</v>
      </c>
      <c r="H992">
        <v>6046.8</v>
      </c>
      <c r="I992">
        <v>7779.6</v>
      </c>
      <c r="J992">
        <v>23301</v>
      </c>
      <c r="K992">
        <v>8484</v>
      </c>
      <c r="L992">
        <v>1656.9</v>
      </c>
      <c r="M992">
        <v>30.248999999999999</v>
      </c>
      <c r="N992">
        <v>1560.4</v>
      </c>
      <c r="O992">
        <v>93.09</v>
      </c>
      <c r="P992">
        <v>682.6</v>
      </c>
      <c r="Q992">
        <v>1368.5</v>
      </c>
      <c r="R992">
        <v>13435.21</v>
      </c>
      <c r="S992">
        <v>1466.47</v>
      </c>
      <c r="T992">
        <v>3101.66</v>
      </c>
      <c r="U992">
        <v>13.83</v>
      </c>
      <c r="V992">
        <v>1.92</v>
      </c>
      <c r="W992">
        <v>0.82</v>
      </c>
      <c r="X992">
        <v>1.3065</v>
      </c>
      <c r="Y992">
        <v>115.22499999999999</v>
      </c>
      <c r="Z992">
        <v>88.135000000000005</v>
      </c>
      <c r="AA992">
        <v>92.295000000000002</v>
      </c>
      <c r="AB992">
        <v>111.31</v>
      </c>
      <c r="AC992">
        <v>706</v>
      </c>
      <c r="AD992">
        <v>-80517</v>
      </c>
      <c r="AE992">
        <v>5126</v>
      </c>
      <c r="AF992">
        <v>98.89</v>
      </c>
      <c r="AG992">
        <v>143.25</v>
      </c>
      <c r="AH992">
        <v>0.81899999999999995</v>
      </c>
      <c r="AI992">
        <v>1.915</v>
      </c>
      <c r="AJ992" s="101">
        <f ca="1">IF(AND(MAX(OFFSET(OFFSET(D991,0,$AJ$6),-$AJ$5,0):OFFSET(D991,0,$AJ$6))&lt;OFFSET(D991,1,$AJ$6)),1,IF(AND(MIN(OFFSET(OFFSET(D991,0,$AJ$6),-$AJ$5,0):OFFSET(D991,0,$AJ$6))&gt;OFFSET(D991,1,$AJ$6)),-1,AJ991))</f>
        <v>-1</v>
      </c>
      <c r="AK992" s="101">
        <f ca="1">IF(AND(MAX(OFFSET(U991,-$AK$5,0):U991)&lt;U992),1,IF(AND(MIN(OFFSET(U991,-$AK$5,0):U991)&gt;U992),-1,AK991))</f>
        <v>-1</v>
      </c>
      <c r="AL992" s="101">
        <f ca="1">IF(AND(MAX(OFFSET(AI991,-$AL$5,0):AI991)&lt;AI992),1,IF(AND(MIN(OFFSET(AI991,-$AL$5,0):AI991)&gt;AI992),-1,AL991))</f>
        <v>1</v>
      </c>
      <c r="AM992" s="101">
        <f ca="1">IF(AND(MAX(OFFSET(V991,-$AM$5,0):V991)&lt;V992),1,IF(AND(MIN(OFFSET(V991,-$AM$5,0):V991)&gt;V992),-1,AM991))</f>
        <v>1</v>
      </c>
      <c r="AN992" s="101">
        <f ca="1">IF(AND(MAX(OFFSET(AA991,-$AN$5,0):AA991)&lt;AA992),1,IF(AND(MIN(OFFSET(AA991,-$AN$5,0):AA991)&gt;AA992),-1,AN991))</f>
        <v>1</v>
      </c>
      <c r="AO992" s="101">
        <f ca="1">IF(AND(MAX(OFFSET(Y991,-$AP$5,0):Y991)&lt;Y992),1,IF(AND(MIN(OFFSET(Y991,-$AP$5,0):Y991)&gt;Y992),-1,AO991))</f>
        <v>1</v>
      </c>
      <c r="AP992" s="101">
        <f ca="1">IF(AND(MAX(OFFSET(Z991,-$AP$5,0):Z991)&lt;Z992),1,IF(AND(MIN(OFFSET(Z991,-$AP$5,0):Z991)&gt;Z992),-1,AP991))</f>
        <v>1</v>
      </c>
      <c r="AQ992" s="1">
        <v>4695</v>
      </c>
      <c r="AR992" s="1">
        <v>4698</v>
      </c>
      <c r="AS992" s="1">
        <v>4648</v>
      </c>
      <c r="AT992" s="1">
        <v>4676</v>
      </c>
      <c r="AU992" s="1">
        <v>4669</v>
      </c>
      <c r="AV992" s="1">
        <v>4694</v>
      </c>
      <c r="AW992" s="1">
        <v>4625</v>
      </c>
      <c r="AX992" s="1">
        <v>4692</v>
      </c>
      <c r="AY992">
        <f t="shared" si="58"/>
        <v>40</v>
      </c>
      <c r="AZ992">
        <f t="shared" si="59"/>
        <v>1172</v>
      </c>
      <c r="BA992" t="str">
        <f t="shared" ca="1" si="65"/>
        <v/>
      </c>
      <c r="BB992">
        <f t="shared" ca="1" si="60"/>
        <v>780</v>
      </c>
      <c r="BC992">
        <f t="shared" si="61"/>
        <v>-26</v>
      </c>
      <c r="BD992">
        <f t="shared" si="62"/>
        <v>-159</v>
      </c>
      <c r="BE992" t="str">
        <f t="shared" ca="1" si="63"/>
        <v/>
      </c>
      <c r="BF992">
        <f t="shared" ca="1" si="64"/>
        <v>148</v>
      </c>
    </row>
    <row r="993" spans="1:58">
      <c r="A993" s="47">
        <v>2013</v>
      </c>
      <c r="B993" s="47">
        <v>2</v>
      </c>
      <c r="C993" s="98">
        <v>41281</v>
      </c>
      <c r="D993">
        <v>13308</v>
      </c>
      <c r="E993">
        <v>1454.7</v>
      </c>
      <c r="F993">
        <v>2713.7</v>
      </c>
      <c r="G993">
        <v>10629</v>
      </c>
      <c r="H993">
        <v>6017.6</v>
      </c>
      <c r="I993">
        <v>7736.2</v>
      </c>
      <c r="J993">
        <v>23327</v>
      </c>
      <c r="K993">
        <v>8499</v>
      </c>
      <c r="L993">
        <v>1647.4</v>
      </c>
      <c r="M993">
        <v>30.122</v>
      </c>
      <c r="N993">
        <v>1554.9</v>
      </c>
      <c r="O993">
        <v>93.22</v>
      </c>
      <c r="P993">
        <v>683.5</v>
      </c>
      <c r="Q993">
        <v>1382.8</v>
      </c>
      <c r="R993">
        <v>13379.8</v>
      </c>
      <c r="S993">
        <v>1460.35</v>
      </c>
      <c r="T993">
        <v>3094.42</v>
      </c>
      <c r="U993">
        <v>14.01</v>
      </c>
      <c r="V993">
        <v>1.9</v>
      </c>
      <c r="W993">
        <v>0.81</v>
      </c>
      <c r="X993">
        <v>1.3112999999999999</v>
      </c>
      <c r="Y993">
        <v>115.152</v>
      </c>
      <c r="Z993">
        <v>87.822999999999993</v>
      </c>
      <c r="AA993">
        <v>92.185000000000002</v>
      </c>
      <c r="AB993">
        <v>110.42</v>
      </c>
      <c r="AC993">
        <v>706</v>
      </c>
      <c r="AD993">
        <v>-80517</v>
      </c>
      <c r="AE993">
        <v>5126</v>
      </c>
      <c r="AF993">
        <v>98.85</v>
      </c>
      <c r="AG993">
        <v>143.34</v>
      </c>
      <c r="AH993">
        <v>0.81299999999999994</v>
      </c>
      <c r="AI993">
        <v>1.903</v>
      </c>
      <c r="AJ993" s="101">
        <f ca="1">IF(AND(MAX(OFFSET(OFFSET(D992,0,$AJ$6),-$AJ$5,0):OFFSET(D992,0,$AJ$6))&lt;OFFSET(D992,1,$AJ$6)),1,IF(AND(MIN(OFFSET(OFFSET(D992,0,$AJ$6),-$AJ$5,0):OFFSET(D992,0,$AJ$6))&gt;OFFSET(D992,1,$AJ$6)),-1,AJ992))</f>
        <v>-1</v>
      </c>
      <c r="AK993" s="101">
        <f ca="1">IF(AND(MAX(OFFSET(U992,-$AK$5,0):U992)&lt;U993),1,IF(AND(MIN(OFFSET(U992,-$AK$5,0):U992)&gt;U993),-1,AK992))</f>
        <v>-1</v>
      </c>
      <c r="AL993" s="101">
        <f ca="1">IF(AND(MAX(OFFSET(AI992,-$AL$5,0):AI992)&lt;AI993),1,IF(AND(MIN(OFFSET(AI992,-$AL$5,0):AI992)&gt;AI993),-1,AL992))</f>
        <v>1</v>
      </c>
      <c r="AM993" s="101">
        <f ca="1">IF(AND(MAX(OFFSET(V992,-$AM$5,0):V992)&lt;V993),1,IF(AND(MIN(OFFSET(V992,-$AM$5,0):V992)&gt;V993),-1,AM992))</f>
        <v>1</v>
      </c>
      <c r="AN993" s="101">
        <f ca="1">IF(AND(MAX(OFFSET(AA992,-$AN$5,0):AA992)&lt;AA993),1,IF(AND(MIN(OFFSET(AA992,-$AN$5,0):AA992)&gt;AA993),-1,AN992))</f>
        <v>1</v>
      </c>
      <c r="AO993" s="101">
        <f ca="1">IF(AND(MAX(OFFSET(Y992,-$AP$5,0):Y992)&lt;Y993),1,IF(AND(MIN(OFFSET(Y992,-$AP$5,0):Y992)&gt;Y993),-1,AO992))</f>
        <v>1</v>
      </c>
      <c r="AP993" s="101">
        <f ca="1">IF(AND(MAX(OFFSET(Z992,-$AP$5,0):Z992)&lt;Z993),1,IF(AND(MIN(OFFSET(Z992,-$AP$5,0):Z992)&gt;Z993),-1,AP992))</f>
        <v>1</v>
      </c>
      <c r="AQ993" s="1">
        <v>4709</v>
      </c>
      <c r="AR993" s="1">
        <v>4722</v>
      </c>
      <c r="AS993" s="1">
        <v>4693</v>
      </c>
      <c r="AT993" s="1">
        <v>4695</v>
      </c>
      <c r="AU993" s="1">
        <v>4682</v>
      </c>
      <c r="AV993" s="1">
        <v>4699</v>
      </c>
      <c r="AW993" s="1">
        <v>4649</v>
      </c>
      <c r="AX993" s="1">
        <v>4657</v>
      </c>
      <c r="AY993">
        <f t="shared" si="58"/>
        <v>-39</v>
      </c>
      <c r="AZ993">
        <f t="shared" si="59"/>
        <v>1133</v>
      </c>
      <c r="BA993" t="str">
        <f t="shared" ca="1" si="65"/>
        <v/>
      </c>
      <c r="BB993">
        <f t="shared" ca="1" si="60"/>
        <v>780</v>
      </c>
      <c r="BC993">
        <f t="shared" si="61"/>
        <v>-27</v>
      </c>
      <c r="BD993">
        <f t="shared" si="62"/>
        <v>-186</v>
      </c>
      <c r="BE993" t="str">
        <f t="shared" ca="1" si="63"/>
        <v/>
      </c>
      <c r="BF993">
        <f t="shared" ca="1" si="64"/>
        <v>148</v>
      </c>
    </row>
    <row r="994" spans="1:58">
      <c r="A994" s="47">
        <v>2013</v>
      </c>
      <c r="B994" s="47">
        <v>3</v>
      </c>
      <c r="C994" s="98">
        <v>41282</v>
      </c>
      <c r="D994">
        <v>13308</v>
      </c>
      <c r="E994">
        <v>1454.7</v>
      </c>
      <c r="F994">
        <v>2713.7</v>
      </c>
      <c r="G994">
        <v>10629</v>
      </c>
      <c r="H994">
        <v>6017.6</v>
      </c>
      <c r="I994">
        <v>7736.2</v>
      </c>
      <c r="J994">
        <v>23327</v>
      </c>
      <c r="K994">
        <v>8499</v>
      </c>
      <c r="L994">
        <v>1647.4</v>
      </c>
      <c r="M994">
        <v>30.122</v>
      </c>
      <c r="N994">
        <v>1554.9</v>
      </c>
      <c r="O994">
        <v>93.22</v>
      </c>
      <c r="P994">
        <v>683.5</v>
      </c>
      <c r="Q994">
        <v>1382.8</v>
      </c>
      <c r="R994">
        <v>13379.8</v>
      </c>
      <c r="S994">
        <v>1460.35</v>
      </c>
      <c r="T994">
        <v>3094.42</v>
      </c>
      <c r="U994">
        <v>14.01</v>
      </c>
      <c r="V994">
        <v>1.9</v>
      </c>
      <c r="W994">
        <v>0.81</v>
      </c>
      <c r="X994">
        <v>1.3112999999999999</v>
      </c>
      <c r="Y994">
        <v>115.152</v>
      </c>
      <c r="Z994">
        <v>87.822999999999993</v>
      </c>
      <c r="AA994">
        <v>92.185000000000002</v>
      </c>
      <c r="AB994">
        <v>110.42</v>
      </c>
      <c r="AC994">
        <v>706</v>
      </c>
      <c r="AD994">
        <v>-80517</v>
      </c>
      <c r="AE994">
        <v>5126</v>
      </c>
      <c r="AF994">
        <v>98.85</v>
      </c>
      <c r="AG994">
        <v>143.34</v>
      </c>
      <c r="AH994">
        <v>0.78500000000000003</v>
      </c>
      <c r="AI994">
        <v>1.871</v>
      </c>
      <c r="AJ994" s="101">
        <f ca="1">IF(AND(MAX(OFFSET(OFFSET(D993,0,$AJ$6),-$AJ$5,0):OFFSET(D993,0,$AJ$6))&lt;OFFSET(D993,1,$AJ$6)),1,IF(AND(MIN(OFFSET(OFFSET(D993,0,$AJ$6),-$AJ$5,0):OFFSET(D993,0,$AJ$6))&gt;OFFSET(D993,1,$AJ$6)),-1,AJ993))</f>
        <v>-1</v>
      </c>
      <c r="AK994" s="101">
        <f ca="1">IF(AND(MAX(OFFSET(U993,-$AK$5,0):U993)&lt;U994),1,IF(AND(MIN(OFFSET(U993,-$AK$5,0):U993)&gt;U994),-1,AK993))</f>
        <v>-1</v>
      </c>
      <c r="AL994" s="101">
        <f ca="1">IF(AND(MAX(OFFSET(AI993,-$AL$5,0):AI993)&lt;AI994),1,IF(AND(MIN(OFFSET(AI993,-$AL$5,0):AI993)&gt;AI994),-1,AL993))</f>
        <v>1</v>
      </c>
      <c r="AM994" s="101">
        <f ca="1">IF(AND(MAX(OFFSET(V993,-$AM$5,0):V993)&lt;V994),1,IF(AND(MIN(OFFSET(V993,-$AM$5,0):V993)&gt;V994),-1,AM993))</f>
        <v>1</v>
      </c>
      <c r="AN994" s="101">
        <f ca="1">IF(AND(MAX(OFFSET(AA993,-$AN$5,0):AA993)&lt;AA994),1,IF(AND(MIN(OFFSET(AA993,-$AN$5,0):AA993)&gt;AA994),-1,AN993))</f>
        <v>1</v>
      </c>
      <c r="AO994" s="101">
        <f ca="1">IF(AND(MAX(OFFSET(Y993,-$AP$5,0):Y993)&lt;Y994),1,IF(AND(MIN(OFFSET(Y993,-$AP$5,0):Y993)&gt;Y994),-1,AO993))</f>
        <v>1</v>
      </c>
      <c r="AP994" s="101">
        <f ca="1">IF(AND(MAX(OFFSET(Z993,-$AP$5,0):Z993)&lt;Z994),1,IF(AND(MIN(OFFSET(Z993,-$AP$5,0):Z993)&gt;Z994),-1,AP993))</f>
        <v>1</v>
      </c>
      <c r="AQ994" s="1">
        <v>4643</v>
      </c>
      <c r="AR994" s="1">
        <v>4668</v>
      </c>
      <c r="AS994" s="1">
        <v>4642</v>
      </c>
      <c r="AT994" s="1">
        <v>4646</v>
      </c>
      <c r="AU994" s="1">
        <v>4645</v>
      </c>
      <c r="AV994" s="1">
        <v>4682</v>
      </c>
      <c r="AW994" s="1">
        <v>4644</v>
      </c>
      <c r="AX994" s="1">
        <v>4680</v>
      </c>
      <c r="AY994">
        <f t="shared" si="58"/>
        <v>11</v>
      </c>
      <c r="AZ994">
        <f t="shared" si="59"/>
        <v>1144</v>
      </c>
      <c r="BA994" t="str">
        <f t="shared" ca="1" si="65"/>
        <v/>
      </c>
      <c r="BB994">
        <f t="shared" ca="1" si="60"/>
        <v>780</v>
      </c>
      <c r="BC994">
        <f t="shared" si="61"/>
        <v>2</v>
      </c>
      <c r="BD994">
        <f t="shared" si="62"/>
        <v>-184</v>
      </c>
      <c r="BE994" t="str">
        <f t="shared" ca="1" si="63"/>
        <v/>
      </c>
      <c r="BF994">
        <f t="shared" ca="1" si="64"/>
        <v>148</v>
      </c>
    </row>
    <row r="995" spans="1:58">
      <c r="A995" s="47">
        <v>2013</v>
      </c>
      <c r="B995" s="47">
        <v>4</v>
      </c>
      <c r="C995" s="98">
        <v>41283</v>
      </c>
      <c r="D995">
        <v>13307</v>
      </c>
      <c r="E995">
        <v>1453.5</v>
      </c>
      <c r="F995">
        <v>2720.7</v>
      </c>
      <c r="G995">
        <v>10603</v>
      </c>
      <c r="H995">
        <v>6045.4</v>
      </c>
      <c r="I995">
        <v>7712.2</v>
      </c>
      <c r="J995">
        <v>23231</v>
      </c>
      <c r="K995">
        <v>8371</v>
      </c>
      <c r="L995">
        <v>1656.2</v>
      </c>
      <c r="M995">
        <v>30.31</v>
      </c>
      <c r="N995">
        <v>1598.4</v>
      </c>
      <c r="O995">
        <v>93.12</v>
      </c>
      <c r="P995">
        <v>694.2</v>
      </c>
      <c r="Q995">
        <v>1385</v>
      </c>
      <c r="R995">
        <v>13367.31</v>
      </c>
      <c r="S995">
        <v>1459.08</v>
      </c>
      <c r="T995">
        <v>3103.76</v>
      </c>
      <c r="U995">
        <v>13.81</v>
      </c>
      <c r="V995">
        <v>1.85</v>
      </c>
      <c r="W995">
        <v>0.76</v>
      </c>
      <c r="X995">
        <v>1.3053999999999999</v>
      </c>
      <c r="Y995">
        <v>114.56</v>
      </c>
      <c r="Z995">
        <v>87.76</v>
      </c>
      <c r="AA995">
        <v>92.197500000000005</v>
      </c>
      <c r="AB995">
        <v>110.8</v>
      </c>
      <c r="AC995">
        <v>734</v>
      </c>
      <c r="AD995">
        <v>-80517</v>
      </c>
      <c r="AE995">
        <v>5126</v>
      </c>
      <c r="AF995">
        <v>99.8</v>
      </c>
      <c r="AG995">
        <v>143.41999999999999</v>
      </c>
      <c r="AH995">
        <v>0.76100000000000001</v>
      </c>
      <c r="AI995">
        <v>1.8520000000000001</v>
      </c>
      <c r="AJ995" s="101">
        <f ca="1">IF(AND(MAX(OFFSET(OFFSET(D994,0,$AJ$6),-$AJ$5,0):OFFSET(D994,0,$AJ$6))&lt;OFFSET(D994,1,$AJ$6)),1,IF(AND(MIN(OFFSET(OFFSET(D994,0,$AJ$6),-$AJ$5,0):OFFSET(D994,0,$AJ$6))&gt;OFFSET(D994,1,$AJ$6)),-1,AJ994))</f>
        <v>1</v>
      </c>
      <c r="AK995" s="101">
        <f ca="1">IF(AND(MAX(OFFSET(U994,-$AK$5,0):U994)&lt;U995),1,IF(AND(MIN(OFFSET(U994,-$AK$5,0):U994)&gt;U995),-1,AK994))</f>
        <v>-1</v>
      </c>
      <c r="AL995" s="101">
        <f ca="1">IF(AND(MAX(OFFSET(AI994,-$AL$5,0):AI994)&lt;AI995),1,IF(AND(MIN(OFFSET(AI994,-$AL$5,0):AI994)&gt;AI995),-1,AL994))</f>
        <v>1</v>
      </c>
      <c r="AM995" s="101">
        <f ca="1">IF(AND(MAX(OFFSET(V994,-$AM$5,0):V994)&lt;V995),1,IF(AND(MIN(OFFSET(V994,-$AM$5,0):V994)&gt;V995),-1,AM994))</f>
        <v>1</v>
      </c>
      <c r="AN995" s="101">
        <f ca="1">IF(AND(MAX(OFFSET(AA994,-$AN$5,0):AA994)&lt;AA995),1,IF(AND(MIN(OFFSET(AA994,-$AN$5,0):AA994)&gt;AA995),-1,AN994))</f>
        <v>1</v>
      </c>
      <c r="AO995" s="101">
        <f ca="1">IF(AND(MAX(OFFSET(Y994,-$AP$5,0):Y994)&lt;Y995),1,IF(AND(MIN(OFFSET(Y994,-$AP$5,0):Y994)&gt;Y995),-1,AO994))</f>
        <v>1</v>
      </c>
      <c r="AP995" s="101">
        <f ca="1">IF(AND(MAX(OFFSET(Z994,-$AP$5,0):Z994)&lt;Z995),1,IF(AND(MIN(OFFSET(Z994,-$AP$5,0):Z994)&gt;Z995),-1,AP994))</f>
        <v>1</v>
      </c>
      <c r="AQ995" s="1">
        <v>4656</v>
      </c>
      <c r="AR995" s="1">
        <v>4695</v>
      </c>
      <c r="AS995" s="1">
        <v>4653</v>
      </c>
      <c r="AT995" s="1">
        <v>4686</v>
      </c>
      <c r="AU995" s="1">
        <v>4688</v>
      </c>
      <c r="AV995" s="1">
        <v>4711</v>
      </c>
      <c r="AW995" s="1">
        <v>4681</v>
      </c>
      <c r="AX995" s="1">
        <v>4690</v>
      </c>
      <c r="AY995">
        <f t="shared" si="58"/>
        <v>18</v>
      </c>
      <c r="AZ995">
        <f t="shared" si="59"/>
        <v>1162</v>
      </c>
      <c r="BA995" t="str">
        <f t="shared" ca="1" si="65"/>
        <v/>
      </c>
      <c r="BB995">
        <f t="shared" ca="1" si="60"/>
        <v>780</v>
      </c>
      <c r="BC995">
        <f t="shared" si="61"/>
        <v>32</v>
      </c>
      <c r="BD995">
        <f t="shared" si="62"/>
        <v>-152</v>
      </c>
      <c r="BE995" t="str">
        <f t="shared" ca="1" si="63"/>
        <v/>
      </c>
      <c r="BF995">
        <f t="shared" ca="1" si="64"/>
        <v>148</v>
      </c>
    </row>
    <row r="996" spans="1:58">
      <c r="A996" s="47">
        <f t="shared" ref="A996:A1001" si="66">YEAR(C996)</f>
        <v>2013</v>
      </c>
      <c r="B996" s="47">
        <f t="shared" ref="B996:B1001" si="67">WEEKDAY(C996)</f>
        <v>5</v>
      </c>
      <c r="C996" s="98">
        <v>41284</v>
      </c>
      <c r="D996">
        <v>13398</v>
      </c>
      <c r="E996">
        <v>1465.2</v>
      </c>
      <c r="F996">
        <v>2734.6</v>
      </c>
      <c r="G996">
        <v>10746</v>
      </c>
      <c r="H996">
        <v>6065.9</v>
      </c>
      <c r="I996">
        <v>7732.5</v>
      </c>
      <c r="J996">
        <v>23342</v>
      </c>
      <c r="K996">
        <v>8383</v>
      </c>
      <c r="L996">
        <v>1675.9</v>
      </c>
      <c r="M996">
        <v>30.856999999999999</v>
      </c>
      <c r="N996">
        <v>1631.6</v>
      </c>
      <c r="O996">
        <v>93.91</v>
      </c>
      <c r="P996">
        <v>698.5</v>
      </c>
      <c r="Q996">
        <v>1385.1</v>
      </c>
      <c r="R996">
        <v>13462.19</v>
      </c>
      <c r="S996">
        <v>1470.56</v>
      </c>
      <c r="T996">
        <v>3117.45</v>
      </c>
      <c r="U996">
        <v>13.6</v>
      </c>
      <c r="V996">
        <v>1.89</v>
      </c>
      <c r="W996">
        <v>0.79</v>
      </c>
      <c r="X996">
        <v>1.3253999999999999</v>
      </c>
      <c r="Y996">
        <v>116.91500000000001</v>
      </c>
      <c r="Z996">
        <v>88.191999999999993</v>
      </c>
      <c r="AA996">
        <v>93.444999999999993</v>
      </c>
      <c r="AB996">
        <v>111.1</v>
      </c>
      <c r="AC996">
        <v>743</v>
      </c>
      <c r="AD996">
        <v>-80517</v>
      </c>
      <c r="AE996">
        <v>5126</v>
      </c>
      <c r="AF996">
        <v>99.82</v>
      </c>
      <c r="AG996">
        <v>143.41999999999999</v>
      </c>
      <c r="AH996">
        <v>0.79300000000000004</v>
      </c>
      <c r="AI996">
        <v>1.8939999999999999</v>
      </c>
      <c r="AJ996" s="101">
        <f ca="1">IF(AND(MAX(OFFSET(OFFSET(D995,0,$AJ$6),-$AJ$5,0):OFFSET(D995,0,$AJ$6))&lt;OFFSET(D995,1,$AJ$6)),1,IF(AND(MIN(OFFSET(OFFSET(D995,0,$AJ$6),-$AJ$5,0):OFFSET(D995,0,$AJ$6))&gt;OFFSET(D995,1,$AJ$6)),-1,AJ995))</f>
        <v>1</v>
      </c>
      <c r="AK996" s="101">
        <f ca="1">IF(AND(MAX(OFFSET(U995,-$AK$5,0):U995)&lt;U996),1,IF(AND(MIN(OFFSET(U995,-$AK$5,0):U995)&gt;U996),-1,AK995))</f>
        <v>-1</v>
      </c>
      <c r="AL996" s="101">
        <f ca="1">IF(AND(MAX(OFFSET(AI995,-$AL$5,0):AI995)&lt;AI996),1,IF(AND(MIN(OFFSET(AI995,-$AL$5,0):AI995)&gt;AI996),-1,AL995))</f>
        <v>1</v>
      </c>
      <c r="AM996" s="101">
        <f ca="1">IF(AND(MAX(OFFSET(V995,-$AM$5,0):V995)&lt;V996),1,IF(AND(MIN(OFFSET(V995,-$AM$5,0):V995)&gt;V996),-1,AM995))</f>
        <v>1</v>
      </c>
      <c r="AN996" s="101">
        <f ca="1">IF(AND(MAX(OFFSET(AA995,-$AN$5,0):AA995)&lt;AA996),1,IF(AND(MIN(OFFSET(AA995,-$AN$5,0):AA995)&gt;AA996),-1,AN995))</f>
        <v>1</v>
      </c>
      <c r="AO996" s="101">
        <f ca="1">IF(AND(MAX(OFFSET(Y995,-$AP$5,0):Y995)&lt;Y996),1,IF(AND(MIN(OFFSET(Y995,-$AP$5,0):Y995)&gt;Y996),-1,AO995))</f>
        <v>1</v>
      </c>
      <c r="AP996" s="101">
        <f ca="1">IF(AND(MAX(OFFSET(Z995,-$AP$5,0):Z995)&lt;Z996),1,IF(AND(MIN(OFFSET(Z995,-$AP$5,0):Z995)&gt;Z996),-1,AP995))</f>
        <v>1</v>
      </c>
      <c r="AQ996" s="1">
        <v>4706</v>
      </c>
      <c r="AR996" s="1">
        <v>4718</v>
      </c>
      <c r="AS996" s="1">
        <v>4698</v>
      </c>
      <c r="AT996" s="1">
        <v>4715</v>
      </c>
      <c r="AU996" s="1">
        <v>4723</v>
      </c>
      <c r="AV996" s="1">
        <v>4774</v>
      </c>
      <c r="AW996" s="1">
        <v>4717</v>
      </c>
      <c r="AX996" s="1">
        <v>4770</v>
      </c>
      <c r="AY996">
        <f t="shared" si="58"/>
        <v>96</v>
      </c>
      <c r="AZ996">
        <f t="shared" si="59"/>
        <v>1258</v>
      </c>
      <c r="BA996">
        <f t="shared" ca="1" si="65"/>
        <v>96</v>
      </c>
      <c r="BB996">
        <f t="shared" ca="1" si="60"/>
        <v>876</v>
      </c>
      <c r="BC996">
        <f t="shared" si="61"/>
        <v>17</v>
      </c>
      <c r="BD996">
        <f t="shared" si="62"/>
        <v>-135</v>
      </c>
      <c r="BE996">
        <f t="shared" ca="1" si="63"/>
        <v>17</v>
      </c>
      <c r="BF996">
        <f t="shared" ca="1" si="64"/>
        <v>165</v>
      </c>
    </row>
    <row r="997" spans="1:58">
      <c r="A997" s="47">
        <f t="shared" si="66"/>
        <v>2013</v>
      </c>
      <c r="B997" s="47">
        <f t="shared" si="67"/>
        <v>6</v>
      </c>
      <c r="C997" s="98">
        <v>41285</v>
      </c>
      <c r="D997">
        <v>13403</v>
      </c>
      <c r="E997">
        <v>1464</v>
      </c>
      <c r="F997">
        <v>2737.6</v>
      </c>
      <c r="G997">
        <v>10891</v>
      </c>
      <c r="H997">
        <v>6074.1</v>
      </c>
      <c r="I997">
        <v>7717.6</v>
      </c>
      <c r="J997">
        <v>23302</v>
      </c>
      <c r="K997">
        <v>8250</v>
      </c>
      <c r="L997">
        <v>1660.1</v>
      </c>
      <c r="M997">
        <v>30.411000000000001</v>
      </c>
      <c r="N997">
        <v>1629.8</v>
      </c>
      <c r="O997">
        <v>93.63</v>
      </c>
      <c r="P997">
        <v>716</v>
      </c>
      <c r="Q997">
        <v>1369.8</v>
      </c>
      <c r="R997">
        <v>13467.78</v>
      </c>
      <c r="S997">
        <v>1469.5</v>
      </c>
      <c r="T997">
        <v>3120.06</v>
      </c>
      <c r="U997">
        <v>13.53</v>
      </c>
      <c r="V997">
        <v>1.87</v>
      </c>
      <c r="W997">
        <v>0.78</v>
      </c>
      <c r="X997">
        <v>1.3339000000000001</v>
      </c>
      <c r="Y997">
        <v>118.95050000000001</v>
      </c>
      <c r="Z997">
        <v>89.174999999999997</v>
      </c>
      <c r="AA997">
        <v>93.924999999999997</v>
      </c>
      <c r="AB997">
        <v>109.71</v>
      </c>
      <c r="AC997">
        <v>751</v>
      </c>
      <c r="AD997">
        <v>-80517</v>
      </c>
      <c r="AE997">
        <v>5126</v>
      </c>
      <c r="AF997">
        <v>99.89</v>
      </c>
      <c r="AG997">
        <v>144.18</v>
      </c>
      <c r="AH997">
        <v>0.76800000000000002</v>
      </c>
      <c r="AI997">
        <v>1.857</v>
      </c>
      <c r="AJ997" s="101">
        <f ca="1">IF(AND(MAX(OFFSET(OFFSET(D996,0,$AJ$6),-$AJ$5,0):OFFSET(D996,0,$AJ$6))&lt;OFFSET(D996,1,$AJ$6)),1,IF(AND(MIN(OFFSET(OFFSET(D996,0,$AJ$6),-$AJ$5,0):OFFSET(D996,0,$AJ$6))&gt;OFFSET(D996,1,$AJ$6)),-1,AJ996))</f>
        <v>1</v>
      </c>
      <c r="AK997" s="101">
        <f ca="1">IF(AND(MAX(OFFSET(U996,-$AK$5,0):U996)&lt;U997),1,IF(AND(MIN(OFFSET(U996,-$AK$5,0):U996)&gt;U997),-1,AK996))</f>
        <v>-1</v>
      </c>
      <c r="AL997" s="101">
        <f ca="1">IF(AND(MAX(OFFSET(AI996,-$AL$5,0):AI996)&lt;AI997),1,IF(AND(MIN(OFFSET(AI996,-$AL$5,0):AI996)&gt;AI997),-1,AL996))</f>
        <v>1</v>
      </c>
      <c r="AM997" s="101">
        <f ca="1">IF(AND(MAX(OFFSET(V996,-$AM$5,0):V996)&lt;V997),1,IF(AND(MIN(OFFSET(V996,-$AM$5,0):V996)&gt;V997),-1,AM996))</f>
        <v>1</v>
      </c>
      <c r="AN997" s="101">
        <f ca="1">IF(AND(MAX(OFFSET(AA996,-$AN$5,0):AA996)&lt;AA997),1,IF(AND(MIN(OFFSET(AA996,-$AN$5,0):AA996)&gt;AA997),-1,AN996))</f>
        <v>1</v>
      </c>
      <c r="AO997" s="101">
        <f ca="1">IF(AND(MAX(OFFSET(Y996,-$AP$5,0):Y996)&lt;Y997),1,IF(AND(MIN(OFFSET(Y996,-$AP$5,0):Y996)&gt;Y997),-1,AO996))</f>
        <v>1</v>
      </c>
      <c r="AP997" s="101">
        <f ca="1">IF(AND(MAX(OFFSET(Z996,-$AP$5,0):Z996)&lt;Z997),1,IF(AND(MIN(OFFSET(Z996,-$AP$5,0):Z996)&gt;Z997),-1,AP996))</f>
        <v>1</v>
      </c>
      <c r="AQ997" s="1">
        <v>4819</v>
      </c>
      <c r="AR997" s="1">
        <v>4820</v>
      </c>
      <c r="AS997" s="1">
        <v>4784</v>
      </c>
      <c r="AT997" s="1">
        <v>4793</v>
      </c>
      <c r="AU997" s="1">
        <v>4802</v>
      </c>
      <c r="AV997" s="1">
        <v>4809</v>
      </c>
      <c r="AW997" s="1">
        <v>4751</v>
      </c>
      <c r="AX997" s="1">
        <v>4769</v>
      </c>
      <c r="AY997">
        <f t="shared" si="58"/>
        <v>8</v>
      </c>
      <c r="AZ997">
        <f t="shared" si="59"/>
        <v>1266</v>
      </c>
      <c r="BA997">
        <f t="shared" ca="1" si="65"/>
        <v>8</v>
      </c>
      <c r="BB997">
        <f t="shared" ca="1" si="60"/>
        <v>884</v>
      </c>
      <c r="BC997">
        <f t="shared" si="61"/>
        <v>-17</v>
      </c>
      <c r="BD997">
        <f t="shared" si="62"/>
        <v>-152</v>
      </c>
      <c r="BE997">
        <f t="shared" ca="1" si="63"/>
        <v>-17</v>
      </c>
      <c r="BF997">
        <f t="shared" ca="1" si="64"/>
        <v>148</v>
      </c>
    </row>
    <row r="998" spans="1:58">
      <c r="A998" s="47">
        <f t="shared" si="66"/>
        <v>2013</v>
      </c>
      <c r="B998" s="47">
        <f t="shared" si="67"/>
        <v>3</v>
      </c>
      <c r="C998" s="98">
        <v>41289</v>
      </c>
      <c r="D998">
        <v>13465</v>
      </c>
      <c r="E998">
        <v>1466.2</v>
      </c>
      <c r="F998">
        <v>2717.5</v>
      </c>
      <c r="G998">
        <v>10872</v>
      </c>
      <c r="H998">
        <v>6073</v>
      </c>
      <c r="I998">
        <v>7696.8</v>
      </c>
      <c r="J998">
        <v>23380</v>
      </c>
      <c r="K998">
        <v>8551</v>
      </c>
      <c r="L998">
        <v>1680.6</v>
      </c>
      <c r="M998">
        <v>31.395</v>
      </c>
      <c r="N998">
        <v>1682</v>
      </c>
      <c r="O998">
        <v>93.4</v>
      </c>
      <c r="P998">
        <v>730.3</v>
      </c>
      <c r="Q998">
        <v>1415.7</v>
      </c>
      <c r="R998">
        <v>13529.11</v>
      </c>
      <c r="S998">
        <v>1471.7</v>
      </c>
      <c r="T998">
        <v>3109.57</v>
      </c>
      <c r="U998">
        <v>13.67</v>
      </c>
      <c r="V998">
        <v>1.83</v>
      </c>
      <c r="W998">
        <v>0.74</v>
      </c>
      <c r="X998">
        <v>1.3298000000000001</v>
      </c>
      <c r="Y998">
        <v>118.13200000000001</v>
      </c>
      <c r="Z998">
        <v>88.83</v>
      </c>
      <c r="AA998">
        <v>93.826499999999996</v>
      </c>
      <c r="AB998">
        <v>109.68</v>
      </c>
      <c r="AC998">
        <v>762</v>
      </c>
      <c r="AD998">
        <v>-74096</v>
      </c>
      <c r="AE998">
        <v>-8035</v>
      </c>
      <c r="AF998">
        <v>100.22</v>
      </c>
      <c r="AG998">
        <v>144.18</v>
      </c>
      <c r="AH998">
        <v>0.745</v>
      </c>
      <c r="AI998">
        <v>1.831</v>
      </c>
      <c r="AJ998" s="101">
        <f ca="1">IF(AND(MAX(OFFSET(OFFSET(D997,0,$AJ$6),-$AJ$5,0):OFFSET(D997,0,$AJ$6))&lt;OFFSET(D997,1,$AJ$6)),1,IF(AND(MIN(OFFSET(OFFSET(D997,0,$AJ$6),-$AJ$5,0):OFFSET(D997,0,$AJ$6))&gt;OFFSET(D997,1,$AJ$6)),-1,AJ997))</f>
        <v>1</v>
      </c>
      <c r="AK998" s="101">
        <f ca="1">IF(AND(MAX(OFFSET(U997,-$AK$5,0):U997)&lt;U998),1,IF(AND(MIN(OFFSET(U997,-$AK$5,0):U997)&gt;U998),-1,AK997))</f>
        <v>1</v>
      </c>
      <c r="AL998" s="101">
        <f ca="1">IF(AND(MAX(OFFSET(AI997,-$AL$5,0):AI997)&lt;AI998),1,IF(AND(MIN(OFFSET(AI997,-$AL$5,0):AI997)&gt;AI998),-1,AL997))</f>
        <v>1</v>
      </c>
      <c r="AM998" s="101">
        <f ca="1">IF(AND(MAX(OFFSET(V997,-$AM$5,0):V997)&lt;V998),1,IF(AND(MIN(OFFSET(V997,-$AM$5,0):V997)&gt;V998),-1,AM997))</f>
        <v>1</v>
      </c>
      <c r="AN998" s="101">
        <f ca="1">IF(AND(MAX(OFFSET(AA997,-$AN$5,0):AA997)&lt;AA998),1,IF(AND(MIN(OFFSET(AA997,-$AN$5,0):AA997)&gt;AA998),-1,AN997))</f>
        <v>1</v>
      </c>
      <c r="AO998" s="101">
        <f ca="1">IF(AND(MAX(OFFSET(Y997,-$AP$5,0):Y997)&lt;Y998),1,IF(AND(MIN(OFFSET(Y997,-$AP$5,0):Y997)&gt;Y998),-1,AO997))</f>
        <v>1</v>
      </c>
      <c r="AP998" s="101">
        <f ca="1">IF(AND(MAX(OFFSET(Z997,-$AP$5,0):Z997)&lt;Z998),1,IF(AND(MIN(OFFSET(Z997,-$AP$5,0):Z997)&gt;Z998),-1,AP997))</f>
        <v>1</v>
      </c>
      <c r="AQ998" s="1">
        <v>4810</v>
      </c>
      <c r="AR998" s="1">
        <v>4821</v>
      </c>
      <c r="AS998" s="1">
        <v>4781</v>
      </c>
      <c r="AT998" s="1">
        <v>4798</v>
      </c>
      <c r="AU998" s="1">
        <v>4796</v>
      </c>
      <c r="AV998" s="1">
        <v>4828</v>
      </c>
      <c r="AW998" s="1">
        <v>4775</v>
      </c>
      <c r="AX998" s="1">
        <v>4812</v>
      </c>
      <c r="AY998">
        <f t="shared" si="58"/>
        <v>14</v>
      </c>
      <c r="AZ998">
        <f t="shared" si="59"/>
        <v>1280</v>
      </c>
      <c r="BA998">
        <f t="shared" ca="1" si="65"/>
        <v>14</v>
      </c>
      <c r="BB998">
        <f t="shared" ca="1" si="60"/>
        <v>898</v>
      </c>
      <c r="BC998">
        <f t="shared" si="61"/>
        <v>-14</v>
      </c>
      <c r="BD998">
        <f t="shared" si="62"/>
        <v>-166</v>
      </c>
      <c r="BE998">
        <f t="shared" ca="1" si="63"/>
        <v>-14</v>
      </c>
      <c r="BF998">
        <f t="shared" ca="1" si="64"/>
        <v>134</v>
      </c>
    </row>
    <row r="999" spans="1:58">
      <c r="A999" s="47">
        <f t="shared" si="66"/>
        <v>2013</v>
      </c>
      <c r="B999" s="47">
        <f t="shared" si="67"/>
        <v>4</v>
      </c>
      <c r="C999" s="98">
        <v>41290</v>
      </c>
      <c r="D999">
        <v>13448</v>
      </c>
      <c r="E999">
        <v>1467.9</v>
      </c>
      <c r="F999">
        <v>2734.6</v>
      </c>
      <c r="G999">
        <v>10644</v>
      </c>
      <c r="H999">
        <v>6065.1</v>
      </c>
      <c r="I999">
        <v>7687.3</v>
      </c>
      <c r="J999">
        <v>23360</v>
      </c>
      <c r="K999">
        <v>8436</v>
      </c>
      <c r="L999">
        <v>1681.4</v>
      </c>
      <c r="M999">
        <v>31.513999999999999</v>
      </c>
      <c r="N999">
        <v>1687.6</v>
      </c>
      <c r="O999">
        <v>94.15</v>
      </c>
      <c r="P999">
        <v>728.2</v>
      </c>
      <c r="Q999">
        <v>1432.5</v>
      </c>
      <c r="R999">
        <v>13507.13</v>
      </c>
      <c r="S999">
        <v>1473.21</v>
      </c>
      <c r="T999">
        <v>3122.72</v>
      </c>
      <c r="U999">
        <v>13.25</v>
      </c>
      <c r="V999">
        <v>1.82</v>
      </c>
      <c r="W999">
        <v>0.74</v>
      </c>
      <c r="X999">
        <v>1.3287</v>
      </c>
      <c r="Y999">
        <v>117.58</v>
      </c>
      <c r="Z999">
        <v>88.490499999999997</v>
      </c>
      <c r="AA999">
        <v>93.527500000000003</v>
      </c>
      <c r="AB999">
        <v>109.73</v>
      </c>
      <c r="AC999">
        <v>765</v>
      </c>
      <c r="AD999">
        <v>-74096</v>
      </c>
      <c r="AE999">
        <v>-8035</v>
      </c>
      <c r="AF999">
        <v>100.46</v>
      </c>
      <c r="AG999">
        <v>144.34</v>
      </c>
      <c r="AH999">
        <v>0.74199999999999999</v>
      </c>
      <c r="AI999">
        <v>1.8240000000000001</v>
      </c>
      <c r="AJ999" s="101">
        <f ca="1">IF(AND(MAX(OFFSET(OFFSET(D998,0,$AJ$6),-$AJ$5,0):OFFSET(D998,0,$AJ$6))&lt;OFFSET(D998,1,$AJ$6)),1,IF(AND(MIN(OFFSET(OFFSET(D998,0,$AJ$6),-$AJ$5,0):OFFSET(D998,0,$AJ$6))&gt;OFFSET(D998,1,$AJ$6)),-1,AJ998))</f>
        <v>1</v>
      </c>
      <c r="AK999" s="101">
        <f ca="1">IF(AND(MAX(OFFSET(U998,-$AK$5,0):U998)&lt;U999),1,IF(AND(MIN(OFFSET(U998,-$AK$5,0):U998)&gt;U999),-1,AK998))</f>
        <v>-1</v>
      </c>
      <c r="AL999" s="101">
        <f ca="1">IF(AND(MAX(OFFSET(AI998,-$AL$5,0):AI998)&lt;AI999),1,IF(AND(MIN(OFFSET(AI998,-$AL$5,0):AI998)&gt;AI999),-1,AL998))</f>
        <v>1</v>
      </c>
      <c r="AM999" s="101">
        <f ca="1">IF(AND(MAX(OFFSET(V998,-$AM$5,0):V998)&lt;V999),1,IF(AND(MIN(OFFSET(V998,-$AM$5,0):V998)&gt;V999),-1,AM998))</f>
        <v>1</v>
      </c>
      <c r="AN999" s="101">
        <f ca="1">IF(AND(MAX(OFFSET(AA998,-$AN$5,0):AA998)&lt;AA999),1,IF(AND(MIN(OFFSET(AA998,-$AN$5,0):AA998)&gt;AA999),-1,AN998))</f>
        <v>1</v>
      </c>
      <c r="AO999" s="101">
        <f ca="1">IF(AND(MAX(OFFSET(Y998,-$AP$5,0):Y998)&lt;Y999),1,IF(AND(MIN(OFFSET(Y998,-$AP$5,0):Y998)&gt;Y999),-1,AO998))</f>
        <v>1</v>
      </c>
      <c r="AP999" s="101">
        <f ca="1">IF(AND(MAX(OFFSET(Z998,-$AP$5,0):Z998)&lt;Z999),1,IF(AND(MIN(OFFSET(Z998,-$AP$5,0):Z998)&gt;Z999),-1,AP998))</f>
        <v>1</v>
      </c>
      <c r="AQ999" s="1">
        <v>4810</v>
      </c>
      <c r="AR999" s="1">
        <v>4820</v>
      </c>
      <c r="AS999" s="1">
        <v>4768</v>
      </c>
      <c r="AT999" s="1">
        <v>4778</v>
      </c>
      <c r="AU999" s="1">
        <v>4777</v>
      </c>
      <c r="AV999" s="1">
        <v>4805</v>
      </c>
      <c r="AW999" s="1">
        <v>4750</v>
      </c>
      <c r="AX999" s="1">
        <v>4802</v>
      </c>
      <c r="AY999">
        <f t="shared" si="58"/>
        <v>26</v>
      </c>
      <c r="AZ999">
        <f t="shared" si="59"/>
        <v>1306</v>
      </c>
      <c r="BA999">
        <f t="shared" ca="1" si="65"/>
        <v>26</v>
      </c>
      <c r="BB999">
        <f t="shared" ca="1" si="60"/>
        <v>924</v>
      </c>
      <c r="BC999">
        <f t="shared" si="61"/>
        <v>-33</v>
      </c>
      <c r="BD999">
        <f t="shared" si="62"/>
        <v>-199</v>
      </c>
      <c r="BE999">
        <f t="shared" ca="1" si="63"/>
        <v>-33</v>
      </c>
      <c r="BF999">
        <f t="shared" ca="1" si="64"/>
        <v>101</v>
      </c>
    </row>
    <row r="1000" spans="1:58">
      <c r="A1000" s="47">
        <f t="shared" si="66"/>
        <v>2013</v>
      </c>
      <c r="B1000" s="47">
        <f t="shared" si="67"/>
        <v>5</v>
      </c>
      <c r="C1000" s="98">
        <v>41291</v>
      </c>
      <c r="D1000">
        <v>13561</v>
      </c>
      <c r="E1000">
        <v>1478.8</v>
      </c>
      <c r="F1000">
        <v>2746.5</v>
      </c>
      <c r="G1000">
        <v>10884</v>
      </c>
      <c r="H1000">
        <v>6097.2</v>
      </c>
      <c r="I1000">
        <v>7736.9</v>
      </c>
      <c r="J1000">
        <v>23345</v>
      </c>
      <c r="K1000">
        <v>8372</v>
      </c>
      <c r="L1000">
        <v>1688.3</v>
      </c>
      <c r="M1000">
        <v>31.768000000000001</v>
      </c>
      <c r="N1000">
        <v>1693.1</v>
      </c>
      <c r="O1000">
        <v>95.32</v>
      </c>
      <c r="P1000">
        <v>726.4</v>
      </c>
      <c r="Q1000">
        <v>1429.5</v>
      </c>
      <c r="R1000">
        <v>13622.36</v>
      </c>
      <c r="S1000">
        <v>1483.48</v>
      </c>
      <c r="T1000">
        <v>3139.72</v>
      </c>
      <c r="U1000">
        <v>13.3</v>
      </c>
      <c r="V1000">
        <v>1.88</v>
      </c>
      <c r="W1000">
        <v>0.79</v>
      </c>
      <c r="X1000">
        <v>1.3380000000000001</v>
      </c>
      <c r="Y1000">
        <v>120.417</v>
      </c>
      <c r="Z1000">
        <v>90.001999999999995</v>
      </c>
      <c r="AA1000">
        <v>94.876499999999993</v>
      </c>
      <c r="AB1000">
        <v>110.91</v>
      </c>
      <c r="AC1000">
        <v>781</v>
      </c>
      <c r="AD1000">
        <v>-74096</v>
      </c>
      <c r="AE1000">
        <v>-8035</v>
      </c>
      <c r="AF1000">
        <v>100.57</v>
      </c>
      <c r="AG1000">
        <v>144.13999999999999</v>
      </c>
      <c r="AH1000">
        <v>0.78700000000000003</v>
      </c>
      <c r="AI1000">
        <v>1.875</v>
      </c>
      <c r="AJ1000" s="101">
        <f ca="1">IF(AND(MAX(OFFSET(OFFSET(D999,0,$AJ$6),-$AJ$5,0):OFFSET(D999,0,$AJ$6))&lt;OFFSET(D999,1,$AJ$6)),1,IF(AND(MIN(OFFSET(OFFSET(D999,0,$AJ$6),-$AJ$5,0):OFFSET(D999,0,$AJ$6))&gt;OFFSET(D999,1,$AJ$6)),-1,AJ999))</f>
        <v>1</v>
      </c>
      <c r="AK1000" s="101">
        <f ca="1">IF(AND(MAX(OFFSET(U999,-$AK$5,0):U999)&lt;U1000),1,IF(AND(MIN(OFFSET(U999,-$AK$5,0):U999)&gt;U1000),-1,AK999))</f>
        <v>-1</v>
      </c>
      <c r="AL1000" s="101">
        <f ca="1">IF(AND(MAX(OFFSET(AI999,-$AL$5,0):AI999)&lt;AI1000),1,IF(AND(MIN(OFFSET(AI999,-$AL$5,0):AI999)&gt;AI1000),-1,AL999))</f>
        <v>1</v>
      </c>
      <c r="AM1000" s="101">
        <f ca="1">IF(AND(MAX(OFFSET(V999,-$AM$5,0):V999)&lt;V1000),1,IF(AND(MIN(OFFSET(V999,-$AM$5,0):V999)&gt;V1000),-1,AM999))</f>
        <v>1</v>
      </c>
      <c r="AN1000" s="101">
        <f ca="1">IF(AND(MAX(OFFSET(AA999,-$AN$5,0):AA999)&lt;AA1000),1,IF(AND(MIN(OFFSET(AA999,-$AN$5,0):AA999)&gt;AA1000),-1,AN999))</f>
        <v>1</v>
      </c>
      <c r="AO1000" s="101">
        <f ca="1">IF(AND(MAX(OFFSET(Y999,-$AP$5,0):Y999)&lt;Y1000),1,IF(AND(MIN(OFFSET(Y999,-$AP$5,0):Y999)&gt;Y1000),-1,AO999))</f>
        <v>1</v>
      </c>
      <c r="AP1000" s="101">
        <f ca="1">IF(AND(MAX(OFFSET(Z999,-$AP$5,0):Z999)&lt;Z1000),1,IF(AND(MIN(OFFSET(Z999,-$AP$5,0):Z999)&gt;Z1000),-1,AP999))</f>
        <v>1</v>
      </c>
      <c r="AQ1000" s="1">
        <v>4803</v>
      </c>
      <c r="AR1000" s="1">
        <v>4808</v>
      </c>
      <c r="AS1000" s="1">
        <v>4768</v>
      </c>
      <c r="AT1000" s="1">
        <v>4796</v>
      </c>
      <c r="AU1000" s="1">
        <v>4801</v>
      </c>
      <c r="AV1000" s="1">
        <v>4907</v>
      </c>
      <c r="AW1000" s="1">
        <v>4800</v>
      </c>
      <c r="AX1000" s="1">
        <v>4892</v>
      </c>
      <c r="AZ1000">
        <f t="shared" si="59"/>
        <v>1306</v>
      </c>
      <c r="BA1000">
        <f t="shared" ca="1" si="65"/>
        <v>0</v>
      </c>
      <c r="BB1000">
        <f t="shared" ca="1" si="60"/>
        <v>924</v>
      </c>
      <c r="BC1000">
        <f t="shared" si="61"/>
        <v>-2</v>
      </c>
      <c r="BD1000">
        <f t="shared" si="62"/>
        <v>-201</v>
      </c>
      <c r="BE1000">
        <f t="shared" ca="1" si="63"/>
        <v>-2</v>
      </c>
      <c r="BF1000">
        <f t="shared" ca="1" si="64"/>
        <v>99</v>
      </c>
    </row>
    <row r="1001" spans="1:58">
      <c r="A1001" s="47">
        <f t="shared" si="66"/>
        <v>2013</v>
      </c>
      <c r="B1001" s="47">
        <f t="shared" si="67"/>
        <v>6</v>
      </c>
      <c r="C1001" s="98">
        <v>41292</v>
      </c>
      <c r="D1001">
        <v>13550</v>
      </c>
      <c r="E1001">
        <v>1476.5</v>
      </c>
      <c r="F1001">
        <v>2730.5</v>
      </c>
      <c r="G1001">
        <v>10935</v>
      </c>
      <c r="H1001">
        <v>6129.5</v>
      </c>
      <c r="I1001">
        <v>7728.4</v>
      </c>
      <c r="J1001">
        <v>23575</v>
      </c>
      <c r="K1001">
        <v>8511</v>
      </c>
      <c r="L1001">
        <v>1685.9</v>
      </c>
      <c r="M1001">
        <v>31.869</v>
      </c>
      <c r="N1001">
        <v>1668.9</v>
      </c>
      <c r="O1001">
        <v>95.31</v>
      </c>
      <c r="P1001">
        <v>726.7</v>
      </c>
      <c r="Q1001">
        <v>1427.8</v>
      </c>
      <c r="R1001">
        <v>13609.33</v>
      </c>
      <c r="S1001">
        <v>1481.5</v>
      </c>
      <c r="T1001">
        <v>3128.1</v>
      </c>
      <c r="U1001">
        <v>12.56</v>
      </c>
      <c r="V1001">
        <v>1.85</v>
      </c>
      <c r="W1001">
        <v>0.76</v>
      </c>
      <c r="X1001">
        <v>1.3322000000000001</v>
      </c>
      <c r="Y1001">
        <v>119.9605</v>
      </c>
      <c r="Z1001">
        <v>90.049000000000007</v>
      </c>
      <c r="AA1001">
        <v>94.619500000000002</v>
      </c>
      <c r="AB1001">
        <v>111.92</v>
      </c>
      <c r="AC1001">
        <v>820</v>
      </c>
      <c r="AD1001">
        <v>-74096</v>
      </c>
      <c r="AE1001">
        <v>-8035</v>
      </c>
      <c r="AF1001">
        <v>100.48</v>
      </c>
      <c r="AG1001">
        <v>144.29</v>
      </c>
      <c r="AJ1001" s="101">
        <f ca="1">IF(AND(MAX(OFFSET(OFFSET(D1000,0,$AJ$6),-$AJ$5,0):OFFSET(D1000,0,$AJ$6))&lt;OFFSET(D1000,1,$AJ$6)),1,IF(AND(MIN(OFFSET(OFFSET(D1000,0,$AJ$6),-$AJ$5,0):OFFSET(D1000,0,$AJ$6))&gt;OFFSET(D1000,1,$AJ$6)),-1,AJ1000))</f>
        <v>1</v>
      </c>
      <c r="AK1001" s="101">
        <f ca="1">IF(AND(MAX(OFFSET(U1000,-$AK$5,0):U1000)&lt;U1001),1,IF(AND(MIN(OFFSET(U1000,-$AK$5,0):U1000)&gt;U1001),-1,AK1000))</f>
        <v>-1</v>
      </c>
      <c r="AL1001" s="101">
        <f ca="1">IF(AND(MAX(OFFSET(AI1000,-$AL$5,0):AI1000)&lt;AI1001),1,IF(AND(MIN(OFFSET(AI1000,-$AL$5,0):AI1000)&gt;AI1001),-1,AL1000))</f>
        <v>-1</v>
      </c>
      <c r="AM1001" s="101">
        <f ca="1">IF(AND(MAX(OFFSET(V1000,-$AM$5,0):V1000)&lt;V1001),1,IF(AND(MIN(OFFSET(V1000,-$AM$5,0):V1000)&gt;V1001),-1,AM1000))</f>
        <v>1</v>
      </c>
      <c r="AN1001" s="101">
        <f ca="1">IF(AND(MAX(OFFSET(AA1000,-$AN$5,0):AA1000)&lt;AA1001),1,IF(AND(MIN(OFFSET(AA1000,-$AN$5,0):AA1000)&gt;AA1001),-1,AN1000))</f>
        <v>1</v>
      </c>
      <c r="AO1001" s="101">
        <f ca="1">IF(AND(MAX(OFFSET(Y1000,-$AP$5,0):Y1000)&lt;Y1001),1,IF(AND(MIN(OFFSET(Y1000,-$AP$5,0):Y1000)&gt;Y1001),-1,AO1000))</f>
        <v>1</v>
      </c>
      <c r="AP1001" s="101">
        <f ca="1">IF(AND(MAX(OFFSET(Z1000,-$AP$5,0):Z1000)&lt;Z1001),1,IF(AND(MIN(OFFSET(Z1000,-$AP$5,0):Z1000)&gt;Z1001),-1,AP1000))</f>
        <v>1</v>
      </c>
      <c r="AQ1001" s="1">
        <v>4883</v>
      </c>
      <c r="AR1001" s="1">
        <v>4911</v>
      </c>
      <c r="AS1001" s="1">
        <v>4876</v>
      </c>
      <c r="AT1001" s="1">
        <v>4910</v>
      </c>
      <c r="AU1001" s="1">
        <v>4910</v>
      </c>
      <c r="AV1001" s="1">
        <v>4911</v>
      </c>
      <c r="AW1001" s="1">
        <v>4882</v>
      </c>
      <c r="AX1001" s="1">
        <v>4893</v>
      </c>
    </row>
    <row r="1002" spans="1:58">
      <c r="AJ1002" s="101"/>
      <c r="AK1002" s="101"/>
      <c r="AL1002" s="101"/>
      <c r="AM1002" s="101"/>
      <c r="AN1002" s="101"/>
      <c r="AO1002" s="101"/>
      <c r="AP1002" s="101"/>
      <c r="AQ1002" s="1">
        <v>4909</v>
      </c>
      <c r="AR1002" s="1">
        <v>4910</v>
      </c>
      <c r="AS1002" s="1">
        <v>4873</v>
      </c>
      <c r="AT1002" s="1">
        <v>4883</v>
      </c>
      <c r="AU1002" s="1">
        <v>4883</v>
      </c>
      <c r="AV1002" s="1">
        <v>4893</v>
      </c>
      <c r="AW1002" s="1">
        <v>4864</v>
      </c>
      <c r="AX1002" s="1">
        <v>4890</v>
      </c>
    </row>
    <row r="1003" spans="1:58">
      <c r="AJ1003" s="101"/>
      <c r="AK1003" s="101"/>
      <c r="AL1003" s="101"/>
      <c r="AM1003" s="101"/>
      <c r="AN1003" s="101"/>
      <c r="AO1003" s="101"/>
      <c r="AP1003" s="101"/>
      <c r="AQ1003" s="1">
        <v>4882</v>
      </c>
      <c r="AR1003" s="1">
        <v>4913</v>
      </c>
      <c r="AS1003" s="1">
        <v>4855</v>
      </c>
      <c r="AT1003" s="1">
        <v>4870</v>
      </c>
      <c r="AU1003" s="1">
        <v>4865</v>
      </c>
      <c r="AV1003" s="1">
        <v>4870</v>
      </c>
      <c r="AW1003" s="1">
        <v>4822</v>
      </c>
      <c r="AX1003" s="1">
        <v>4846</v>
      </c>
    </row>
    <row r="1004" spans="1:58">
      <c r="AJ1004" s="101"/>
      <c r="AK1004" s="101"/>
      <c r="AL1004" s="101"/>
      <c r="AM1004" s="101"/>
      <c r="AN1004" s="101"/>
      <c r="AO1004" s="101"/>
      <c r="AP1004" s="101"/>
    </row>
    <row r="1005" spans="1:58">
      <c r="AJ1005" s="101"/>
      <c r="AK1005" s="101"/>
      <c r="AL1005" s="101"/>
      <c r="AM1005" s="101"/>
      <c r="AN1005" s="101"/>
      <c r="AO1005" s="101"/>
      <c r="AP1005" s="101"/>
    </row>
    <row r="1006" spans="1:58">
      <c r="AJ1006" s="101"/>
      <c r="AK1006" s="101"/>
      <c r="AL1006" s="101"/>
      <c r="AM1006" s="101"/>
      <c r="AN1006" s="101"/>
      <c r="AO1006" s="101"/>
      <c r="AP1006" s="101"/>
    </row>
    <row r="1007" spans="1:58">
      <c r="AJ1007" s="101"/>
      <c r="AK1007" s="101"/>
      <c r="AL1007" s="101"/>
      <c r="AM1007" s="101"/>
      <c r="AN1007" s="101"/>
      <c r="AO1007" s="101"/>
      <c r="AP1007" s="101"/>
    </row>
    <row r="1008" spans="1:58">
      <c r="AJ1008" s="101"/>
      <c r="AK1008" s="101"/>
      <c r="AL1008" s="101"/>
      <c r="AM1008" s="101"/>
      <c r="AN1008" s="101"/>
      <c r="AO1008" s="101"/>
      <c r="AP1008" s="101"/>
    </row>
    <row r="1009" spans="36:42">
      <c r="AJ1009" s="101"/>
      <c r="AK1009" s="101"/>
      <c r="AL1009" s="101"/>
      <c r="AM1009" s="101"/>
      <c r="AN1009" s="101"/>
      <c r="AO1009" s="101"/>
      <c r="AP1009" s="101"/>
    </row>
    <row r="1010" spans="36:42">
      <c r="AJ1010" s="101"/>
      <c r="AK1010" s="101"/>
      <c r="AL1010" s="101"/>
      <c r="AM1010" s="101"/>
      <c r="AN1010" s="101"/>
      <c r="AO1010" s="101"/>
      <c r="AP1010" s="101"/>
    </row>
    <row r="1011" spans="36:42">
      <c r="AJ1011" s="101"/>
      <c r="AK1011" s="101"/>
      <c r="AL1011" s="101"/>
      <c r="AM1011" s="101"/>
      <c r="AN1011" s="101"/>
      <c r="AO1011" s="101"/>
      <c r="AP1011" s="101"/>
    </row>
  </sheetData>
  <sheetCalcPr fullCalcOnLoad="1"/>
  <phoneticPr fontId="2"/>
  <pageMargins left="0.78700000000000003" right="0.78700000000000003" top="0.98399999999999999" bottom="0.98399999999999999" header="0.51200000000000001" footer="0.51200000000000001"/>
  <pageSetup paperSize="9" orientation="portrait" horizontalDpi="4294967293" verticalDpi="4294967293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7"/>
  <dimension ref="A1:HH1311"/>
  <sheetViews>
    <sheetView zoomScale="85" workbookViewId="0">
      <pane xSplit="17" ySplit="10" topLeftCell="CI11" activePane="bottomRight" state="frozen"/>
      <selection pane="topRight" activeCell="AE1" sqref="AE1"/>
      <selection pane="bottomLeft" activeCell="A10" sqref="A10"/>
      <selection pane="bottomRight" activeCell="M26" sqref="A26:M26"/>
    </sheetView>
  </sheetViews>
  <sheetFormatPr defaultRowHeight="13.5"/>
  <cols>
    <col min="1" max="1" width="1.75" style="1" hidden="1" customWidth="1"/>
    <col min="2" max="2" width="2.625" style="1" hidden="1" customWidth="1"/>
    <col min="3" max="3" width="12.25" style="24" customWidth="1"/>
    <col min="4" max="4" width="6.375" style="1" customWidth="1"/>
    <col min="5" max="7" width="5.875" style="1" bestFit="1" customWidth="1"/>
    <col min="8" max="8" width="6.125" style="46" customWidth="1"/>
    <col min="9" max="12" width="5.5" style="1" bestFit="1" customWidth="1"/>
    <col min="13" max="13" width="6.125" style="45" customWidth="1"/>
    <col min="14" max="15" width="6.125" style="8" customWidth="1"/>
    <col min="16" max="16" width="6.25" style="8" customWidth="1"/>
    <col min="17" max="17" width="6.125" style="8" customWidth="1"/>
    <col min="18" max="19" width="5.875" style="1" hidden="1" customWidth="1"/>
    <col min="20" max="20" width="8.125" style="1" hidden="1" customWidth="1"/>
    <col min="21" max="21" width="3.5" style="1" hidden="1" customWidth="1"/>
    <col min="22" max="22" width="5.875" style="1" hidden="1" customWidth="1"/>
    <col min="23" max="23" width="0" style="47" hidden="1" customWidth="1"/>
    <col min="24" max="24" width="8.875" style="47" hidden="1" customWidth="1"/>
    <col min="25" max="25" width="7.5" style="62" hidden="1" customWidth="1"/>
    <col min="26" max="26" width="4" style="62" hidden="1" customWidth="1"/>
    <col min="27" max="27" width="7.5" style="62" hidden="1" customWidth="1"/>
    <col min="28" max="28" width="4" style="62" hidden="1" customWidth="1"/>
    <col min="29" max="29" width="8.625" style="1" customWidth="1"/>
    <col min="30" max="31" width="5.5" style="62" bestFit="1" customWidth="1"/>
    <col min="32" max="32" width="5.5" style="1" hidden="1" customWidth="1"/>
    <col min="33" max="33" width="6.5" style="1" hidden="1" customWidth="1"/>
    <col min="34" max="34" width="7.5" style="62" hidden="1" customWidth="1"/>
    <col min="35" max="35" width="4" style="62" hidden="1" customWidth="1"/>
    <col min="36" max="36" width="5.5" style="8" hidden="1" customWidth="1"/>
    <col min="37" max="37" width="4.5" style="8" hidden="1" customWidth="1"/>
    <col min="38" max="38" width="7.5" style="62" hidden="1" customWidth="1"/>
    <col min="39" max="39" width="4" style="62" hidden="1" customWidth="1"/>
    <col min="40" max="40" width="4.375" style="8" hidden="1" customWidth="1"/>
    <col min="41" max="41" width="5.375" style="8" hidden="1" customWidth="1"/>
    <col min="42" max="42" width="7.5" style="62" hidden="1" customWidth="1"/>
    <col min="43" max="44" width="4" style="62" hidden="1" customWidth="1"/>
    <col min="45" max="45" width="5.375" style="8" hidden="1" customWidth="1"/>
    <col min="46" max="46" width="7.5" style="62" hidden="1" customWidth="1"/>
    <col min="47" max="47" width="4" style="62" hidden="1" customWidth="1"/>
    <col min="48" max="50" width="3.5" style="8" hidden="1" customWidth="1"/>
    <col min="51" max="51" width="4" style="8" hidden="1" customWidth="1"/>
    <col min="52" max="52" width="4.5" style="8" hidden="1" customWidth="1"/>
    <col min="53" max="53" width="8.625" style="8" hidden="1" customWidth="1"/>
    <col min="54" max="54" width="7.5" style="62" hidden="1" customWidth="1"/>
    <col min="55" max="55" width="4" style="62" hidden="1" customWidth="1"/>
    <col min="56" max="56" width="5.5" style="94" bestFit="1" customWidth="1"/>
    <col min="57" max="57" width="4.5" style="8" customWidth="1"/>
    <col min="58" max="58" width="6" style="8" customWidth="1"/>
    <col min="59" max="59" width="8.625" style="8" customWidth="1"/>
    <col min="60" max="60" width="4.5" style="8" customWidth="1"/>
    <col min="61" max="64" width="8.625" style="1" customWidth="1"/>
    <col min="65" max="67" width="5.5" style="87" hidden="1" customWidth="1"/>
    <col min="68" max="68" width="7.5" style="87" hidden="1" customWidth="1"/>
    <col min="69" max="69" width="4" style="62" hidden="1" customWidth="1"/>
    <col min="70" max="70" width="5.375" style="1" hidden="1" customWidth="1"/>
    <col min="71" max="71" width="4.5" style="87" hidden="1" customWidth="1"/>
    <col min="72" max="72" width="5.375" style="1" hidden="1" customWidth="1"/>
    <col min="73" max="73" width="8.625" style="1" hidden="1" customWidth="1"/>
    <col min="74" max="74" width="4.5" style="1" hidden="1" customWidth="1"/>
    <col min="75" max="75" width="8.625" style="1" hidden="1" customWidth="1"/>
    <col min="76" max="76" width="4.5" style="1" hidden="1" customWidth="1"/>
    <col min="77" max="82" width="8.625" style="1" customWidth="1"/>
    <col min="83" max="84" width="8.625" style="1" hidden="1" customWidth="1"/>
    <col min="85" max="92" width="5.5" style="1" bestFit="1" customWidth="1"/>
    <col min="93" max="93" width="6.25" style="1" customWidth="1"/>
    <col min="94" max="97" width="5.5" style="1" bestFit="1" customWidth="1"/>
    <col min="98" max="99" width="3.5" style="1" hidden="1" customWidth="1"/>
    <col min="100" max="100" width="5.875" style="1" hidden="1" customWidth="1"/>
    <col min="101" max="101" width="5.5" style="1" hidden="1" customWidth="1"/>
    <col min="102" max="102" width="8.625" style="1" hidden="1" customWidth="1"/>
    <col min="103" max="103" width="4.5" style="1" hidden="1" customWidth="1"/>
    <col min="104" max="105" width="3.625" style="1" hidden="1" customWidth="1"/>
    <col min="106" max="106" width="6" style="1" hidden="1" customWidth="1"/>
    <col min="107" max="107" width="8.625" style="1" hidden="1" customWidth="1"/>
    <col min="108" max="108" width="4.5" style="1" hidden="1" customWidth="1"/>
    <col min="112" max="16384" width="9" style="1"/>
  </cols>
  <sheetData>
    <row r="1" spans="1:111" ht="13.5" customHeight="1">
      <c r="C1" s="43"/>
      <c r="D1" s="44"/>
      <c r="E1" s="34"/>
      <c r="F1" s="34"/>
      <c r="G1" s="34"/>
      <c r="H1" s="34"/>
      <c r="Y1" s="47"/>
      <c r="Z1" s="47"/>
      <c r="AA1" s="47"/>
      <c r="AB1" s="47"/>
      <c r="AC1" s="48"/>
      <c r="AD1" s="8"/>
      <c r="AE1" s="8"/>
      <c r="AF1" s="61"/>
      <c r="AH1" s="47"/>
      <c r="AI1" s="47"/>
      <c r="AJ1" s="47"/>
      <c r="AL1" s="47"/>
      <c r="AM1" s="47"/>
      <c r="AN1" s="47"/>
      <c r="AP1" s="47"/>
      <c r="AQ1" s="47"/>
      <c r="AS1" s="47"/>
      <c r="AT1" s="47"/>
      <c r="AU1" s="47"/>
      <c r="AV1" s="166"/>
      <c r="AW1" s="148"/>
      <c r="AX1" s="148"/>
      <c r="AY1" s="148"/>
      <c r="AZ1" s="148"/>
      <c r="BA1" s="148"/>
      <c r="BB1" s="148"/>
      <c r="BC1" s="148"/>
      <c r="BE1" s="61" t="s">
        <v>794</v>
      </c>
      <c r="BG1" s="47"/>
      <c r="BH1" s="47"/>
      <c r="BN1" s="88"/>
      <c r="BO1" s="88"/>
      <c r="BP1" s="88"/>
      <c r="BR1" s="61"/>
      <c r="BT1" s="61"/>
      <c r="BU1" s="61"/>
      <c r="BV1" s="61"/>
      <c r="BW1" s="61"/>
      <c r="BX1" s="61"/>
      <c r="BY1" s="61" t="s">
        <v>859</v>
      </c>
      <c r="BZ1" s="61" t="s">
        <v>861</v>
      </c>
      <c r="CA1" s="61" t="s">
        <v>861</v>
      </c>
      <c r="CB1" s="61" t="s">
        <v>862</v>
      </c>
      <c r="CC1" s="61" t="s">
        <v>862</v>
      </c>
      <c r="CD1" s="61" t="s">
        <v>862</v>
      </c>
      <c r="CV1" s="28"/>
      <c r="CW1" s="52"/>
      <c r="CX1" s="61"/>
      <c r="CY1" s="61"/>
      <c r="DC1" s="61"/>
      <c r="DD1" s="61"/>
      <c r="DE1" s="182" t="s">
        <v>284</v>
      </c>
      <c r="DF1" s="182"/>
      <c r="DG1" s="182"/>
    </row>
    <row r="2" spans="1:111">
      <c r="A2" s="8"/>
      <c r="B2" s="8"/>
      <c r="C2" s="43"/>
      <c r="D2" s="8"/>
      <c r="E2" s="34"/>
      <c r="F2" s="34"/>
      <c r="G2" s="34"/>
      <c r="H2" s="34"/>
      <c r="W2" s="13"/>
      <c r="Y2" s="47"/>
      <c r="Z2" s="47"/>
      <c r="AA2" s="47"/>
      <c r="AB2" s="47"/>
      <c r="AC2" s="48"/>
      <c r="AD2" s="8"/>
      <c r="AE2" s="8"/>
      <c r="AH2" s="47"/>
      <c r="AI2" s="47"/>
      <c r="AL2" s="47"/>
      <c r="AM2" s="47"/>
      <c r="AP2" s="47"/>
      <c r="AQ2" s="47"/>
      <c r="AT2" s="47"/>
      <c r="AU2" s="47"/>
      <c r="BB2" s="47"/>
      <c r="BC2" s="47"/>
      <c r="BG2" s="47"/>
      <c r="BH2" s="47"/>
      <c r="BM2" s="78"/>
      <c r="BN2" s="78"/>
      <c r="BO2" s="78"/>
      <c r="BP2" s="78"/>
      <c r="BU2" s="61"/>
      <c r="BV2" s="61"/>
      <c r="BW2" s="61"/>
      <c r="BX2" s="61"/>
      <c r="BY2" s="61" t="s">
        <v>645</v>
      </c>
      <c r="BZ2" s="61" t="s">
        <v>863</v>
      </c>
      <c r="CA2" s="61" t="s">
        <v>860</v>
      </c>
      <c r="CB2" s="61" t="s">
        <v>645</v>
      </c>
      <c r="CC2" s="61" t="s">
        <v>863</v>
      </c>
      <c r="CD2" s="61" t="s">
        <v>860</v>
      </c>
      <c r="CV2" s="64"/>
      <c r="CW2" s="52"/>
      <c r="CX2" s="61"/>
      <c r="CY2" s="61"/>
      <c r="DC2" s="61"/>
      <c r="DD2" s="61"/>
      <c r="DE2" s="101" t="s">
        <v>908</v>
      </c>
      <c r="DF2" s="104" t="s">
        <v>936</v>
      </c>
      <c r="DG2" s="103" t="s">
        <v>909</v>
      </c>
    </row>
    <row r="3" spans="1:111">
      <c r="A3" s="8"/>
      <c r="B3" s="8"/>
      <c r="C3" s="43"/>
      <c r="D3" s="8"/>
      <c r="E3" s="34"/>
      <c r="F3" s="34"/>
      <c r="G3" s="34"/>
      <c r="H3" s="34"/>
      <c r="R3" s="26"/>
      <c r="S3" s="26"/>
      <c r="W3" s="13"/>
      <c r="Y3" s="47"/>
      <c r="Z3" s="8"/>
      <c r="AA3" s="47"/>
      <c r="AB3" s="8"/>
      <c r="AC3" s="48"/>
      <c r="AH3" s="47"/>
      <c r="AI3" s="8"/>
      <c r="AL3" s="47"/>
      <c r="AM3" s="8"/>
      <c r="AP3" s="47"/>
      <c r="AQ3" s="8"/>
      <c r="AT3" s="47"/>
      <c r="AU3" s="8"/>
      <c r="BB3" s="47"/>
      <c r="BC3" s="8"/>
      <c r="BG3" s="47"/>
      <c r="BM3" s="78"/>
      <c r="BN3" s="78"/>
      <c r="BO3" s="78"/>
      <c r="BP3" s="78"/>
      <c r="BU3" s="61"/>
      <c r="BW3" s="61"/>
      <c r="CV3" s="64"/>
      <c r="CW3" s="55"/>
      <c r="CX3" s="61"/>
      <c r="DC3" s="61"/>
    </row>
    <row r="4" spans="1:111" ht="13.5" customHeight="1">
      <c r="A4" s="8"/>
      <c r="B4" s="8"/>
      <c r="C4" s="116"/>
      <c r="D4" s="8"/>
      <c r="E4" s="34"/>
      <c r="F4" s="34"/>
      <c r="G4" s="34"/>
      <c r="H4" s="34"/>
      <c r="R4" s="26"/>
      <c r="S4" s="26"/>
      <c r="W4" s="13"/>
      <c r="X4" s="49"/>
      <c r="AC4" s="48"/>
      <c r="BG4" s="62"/>
      <c r="BH4" s="62"/>
      <c r="BM4" s="78"/>
      <c r="BN4" s="78"/>
      <c r="BO4" s="78"/>
      <c r="BP4" s="78"/>
      <c r="BU4"/>
      <c r="BV4"/>
      <c r="BW4"/>
      <c r="BX4"/>
      <c r="CV4" s="28"/>
      <c r="CW4" s="54"/>
      <c r="CX4"/>
      <c r="CY4"/>
      <c r="DC4"/>
      <c r="DD4"/>
    </row>
    <row r="5" spans="1:111">
      <c r="A5" s="8"/>
      <c r="B5" s="8"/>
      <c r="C5" s="116"/>
      <c r="D5" s="8"/>
      <c r="E5" s="34"/>
      <c r="F5" s="34"/>
      <c r="G5" s="34"/>
      <c r="H5" s="34"/>
      <c r="R5" s="26"/>
      <c r="S5" s="26"/>
      <c r="W5" s="13"/>
      <c r="AC5" s="48"/>
      <c r="BG5" s="62"/>
      <c r="BH5" s="62"/>
      <c r="BM5" s="78"/>
      <c r="BN5" s="78"/>
      <c r="BO5" s="78"/>
      <c r="BP5" s="78"/>
      <c r="BU5"/>
      <c r="BV5"/>
      <c r="BW5"/>
      <c r="BX5"/>
      <c r="CX5"/>
      <c r="CY5"/>
      <c r="DC5"/>
      <c r="DD5"/>
    </row>
    <row r="6" spans="1:111">
      <c r="A6" s="8"/>
      <c r="B6" s="8"/>
      <c r="C6" s="116"/>
      <c r="D6" s="8"/>
      <c r="E6" s="34"/>
      <c r="F6" s="34"/>
      <c r="G6" s="34"/>
      <c r="H6" s="34"/>
      <c r="R6" s="26"/>
      <c r="S6" s="26"/>
      <c r="T6" s="26"/>
      <c r="U6" s="26"/>
      <c r="V6" s="26"/>
      <c r="W6" s="50"/>
      <c r="Y6" s="117"/>
      <c r="AA6" s="117"/>
      <c r="AC6" s="48"/>
      <c r="AH6" s="117"/>
      <c r="AL6" s="117"/>
      <c r="AP6" s="117"/>
      <c r="AT6" s="117"/>
      <c r="BB6" s="117"/>
      <c r="BG6" s="117"/>
      <c r="BH6" s="62"/>
      <c r="BM6" s="78"/>
      <c r="BN6" s="78"/>
      <c r="BO6" s="78"/>
      <c r="BP6" s="78"/>
      <c r="BU6" s="63"/>
      <c r="BV6"/>
      <c r="BW6" s="63"/>
      <c r="BX6"/>
      <c r="CX6" s="63"/>
      <c r="CY6"/>
      <c r="DC6" s="63"/>
      <c r="DD6"/>
    </row>
    <row r="7" spans="1:111">
      <c r="A7" s="8"/>
      <c r="B7" s="8"/>
      <c r="C7" s="116"/>
      <c r="D7" s="8"/>
      <c r="E7" s="34"/>
      <c r="F7" s="34"/>
      <c r="G7" s="34"/>
      <c r="H7" s="34"/>
      <c r="R7" s="26"/>
      <c r="S7" s="26"/>
      <c r="T7" s="26"/>
      <c r="U7" s="26"/>
      <c r="V7" s="26"/>
      <c r="W7" s="13"/>
      <c r="X7" s="49"/>
      <c r="AC7" s="48"/>
      <c r="BG7" s="62"/>
      <c r="BH7" s="62"/>
      <c r="BM7" s="78"/>
      <c r="BN7" s="78"/>
      <c r="BO7" s="78"/>
      <c r="BP7" s="78"/>
      <c r="BU7"/>
      <c r="BV7"/>
      <c r="BW7"/>
      <c r="BX7"/>
      <c r="CX7"/>
      <c r="CY7"/>
      <c r="DC7"/>
      <c r="DD7"/>
    </row>
    <row r="8" spans="1:111">
      <c r="A8" s="8"/>
      <c r="B8" s="8"/>
      <c r="C8" s="48"/>
      <c r="D8" s="8"/>
      <c r="E8" s="34"/>
      <c r="F8" s="34"/>
      <c r="G8" s="34"/>
      <c r="H8" s="34"/>
      <c r="I8" s="181">
        <v>1100</v>
      </c>
      <c r="J8" s="181"/>
      <c r="K8" s="181"/>
      <c r="L8" s="181"/>
      <c r="M8" s="178">
        <v>2300</v>
      </c>
      <c r="N8" s="179"/>
      <c r="O8" s="179"/>
      <c r="P8" s="180"/>
      <c r="Q8" s="8">
        <v>900</v>
      </c>
      <c r="R8" s="26"/>
      <c r="S8" s="26"/>
      <c r="T8" s="26"/>
      <c r="U8" s="26"/>
      <c r="V8" s="26"/>
      <c r="AC8" s="61" t="s">
        <v>862</v>
      </c>
      <c r="BG8" s="62"/>
      <c r="BH8" s="62"/>
      <c r="BI8" s="178">
        <v>1700</v>
      </c>
      <c r="BJ8" s="179"/>
      <c r="BK8" s="179"/>
      <c r="BL8" s="180"/>
      <c r="BM8" s="78"/>
      <c r="BN8" s="78"/>
      <c r="BO8" s="78"/>
      <c r="BP8" s="78"/>
      <c r="BU8"/>
      <c r="BV8"/>
      <c r="BW8"/>
      <c r="BX8"/>
      <c r="CG8" s="178">
        <v>2200</v>
      </c>
      <c r="CH8" s="179"/>
      <c r="CI8" s="179"/>
      <c r="CJ8" s="180"/>
      <c r="CK8" s="178">
        <v>2400</v>
      </c>
      <c r="CL8" s="179"/>
      <c r="CM8" s="179"/>
      <c r="CN8" s="180"/>
      <c r="CO8" s="1" t="s">
        <v>850</v>
      </c>
      <c r="CP8" s="178">
        <v>400</v>
      </c>
      <c r="CQ8" s="179"/>
      <c r="CR8" s="179"/>
      <c r="CS8" s="180"/>
      <c r="CX8"/>
      <c r="CY8"/>
      <c r="DC8"/>
      <c r="DD8"/>
    </row>
    <row r="9" spans="1:111">
      <c r="A9" s="8"/>
      <c r="B9" s="8"/>
      <c r="C9" s="48"/>
      <c r="D9" s="8"/>
      <c r="E9" s="34"/>
      <c r="F9" s="34"/>
      <c r="G9" s="34"/>
      <c r="H9" s="34"/>
      <c r="I9" s="90" t="s">
        <v>613</v>
      </c>
      <c r="J9" s="90" t="s">
        <v>669</v>
      </c>
      <c r="K9" s="90" t="s">
        <v>670</v>
      </c>
      <c r="L9" s="90" t="s">
        <v>671</v>
      </c>
      <c r="M9" s="91" t="s">
        <v>613</v>
      </c>
      <c r="N9" s="91" t="s">
        <v>669</v>
      </c>
      <c r="O9" s="91" t="s">
        <v>670</v>
      </c>
      <c r="P9" s="91" t="s">
        <v>671</v>
      </c>
      <c r="R9" s="26"/>
      <c r="S9" s="26"/>
      <c r="T9" s="26"/>
      <c r="U9" s="26"/>
      <c r="V9" s="26"/>
      <c r="AC9" s="61" t="s">
        <v>868</v>
      </c>
      <c r="AD9" s="62" t="s">
        <v>858</v>
      </c>
      <c r="AE9" s="62" t="s">
        <v>857</v>
      </c>
      <c r="BD9" s="94">
        <v>1700</v>
      </c>
      <c r="BG9" s="62"/>
      <c r="BH9" s="62"/>
      <c r="BI9" s="91" t="s">
        <v>613</v>
      </c>
      <c r="BJ9" s="91" t="s">
        <v>669</v>
      </c>
      <c r="BK9" s="91" t="s">
        <v>670</v>
      </c>
      <c r="BL9" s="91" t="s">
        <v>671</v>
      </c>
      <c r="BM9" s="78"/>
      <c r="BN9" s="78"/>
      <c r="BO9" s="78"/>
      <c r="BP9" s="78"/>
      <c r="BU9"/>
      <c r="BV9"/>
      <c r="BW9"/>
      <c r="BX9"/>
      <c r="CG9" s="91" t="s">
        <v>613</v>
      </c>
      <c r="CH9" s="91" t="s">
        <v>669</v>
      </c>
      <c r="CI9" s="91" t="s">
        <v>670</v>
      </c>
      <c r="CJ9" s="91" t="s">
        <v>671</v>
      </c>
      <c r="CK9" s="91" t="s">
        <v>613</v>
      </c>
      <c r="CL9" s="91" t="s">
        <v>669</v>
      </c>
      <c r="CM9" s="91" t="s">
        <v>670</v>
      </c>
      <c r="CN9" s="91" t="s">
        <v>671</v>
      </c>
      <c r="CP9" s="95" t="s">
        <v>855</v>
      </c>
      <c r="CQ9" s="91" t="s">
        <v>669</v>
      </c>
      <c r="CR9" s="91" t="s">
        <v>670</v>
      </c>
      <c r="CS9" s="91" t="s">
        <v>671</v>
      </c>
      <c r="CX9"/>
      <c r="CY9"/>
      <c r="DC9"/>
      <c r="DD9"/>
    </row>
    <row r="10" spans="1:111" ht="12.75" customHeight="1">
      <c r="C10" s="24" t="s">
        <v>612</v>
      </c>
      <c r="D10" s="1" t="s">
        <v>613</v>
      </c>
      <c r="E10" s="93" t="s">
        <v>669</v>
      </c>
      <c r="F10" s="93" t="s">
        <v>670</v>
      </c>
      <c r="G10" s="93" t="s">
        <v>671</v>
      </c>
      <c r="H10" s="93" t="s">
        <v>854</v>
      </c>
      <c r="R10" s="26"/>
      <c r="S10" s="26"/>
      <c r="T10" s="26"/>
      <c r="U10" s="26"/>
      <c r="V10" s="26"/>
      <c r="BD10" s="94" t="s">
        <v>856</v>
      </c>
      <c r="BM10" s="78"/>
      <c r="BN10" s="78"/>
      <c r="BO10" s="78"/>
      <c r="BP10" s="78"/>
    </row>
    <row r="11" spans="1:111" s="12" customFormat="1">
      <c r="C11" s="30"/>
      <c r="M11" s="53"/>
      <c r="N11" s="47"/>
      <c r="O11" s="47"/>
      <c r="P11" s="3"/>
      <c r="Q11" s="3"/>
      <c r="R11" s="26"/>
      <c r="S11" s="1"/>
      <c r="T11" s="1"/>
      <c r="U11" s="1"/>
      <c r="V11" s="1"/>
      <c r="W11" s="50"/>
      <c r="X11" s="51"/>
      <c r="Y11" s="62"/>
      <c r="Z11" s="62"/>
      <c r="AA11" s="62"/>
      <c r="AB11" s="62"/>
      <c r="AD11" s="62"/>
      <c r="AE11" s="62"/>
      <c r="AF11" s="1"/>
      <c r="AG11" s="1"/>
      <c r="AH11" s="62"/>
      <c r="AI11" s="62"/>
      <c r="AJ11" s="8"/>
      <c r="AK11" s="8"/>
      <c r="AL11" s="62"/>
      <c r="AM11" s="62"/>
      <c r="AN11" s="8"/>
      <c r="AO11" s="8"/>
      <c r="AP11" s="62"/>
      <c r="AQ11" s="62"/>
      <c r="AR11" s="62"/>
      <c r="AS11" s="8"/>
      <c r="AT11" s="62"/>
      <c r="AU11" s="62"/>
      <c r="AV11" s="3"/>
      <c r="AW11" s="3"/>
      <c r="AX11" s="3"/>
      <c r="AY11" s="3"/>
      <c r="AZ11" s="3"/>
      <c r="BA11" s="3"/>
      <c r="BB11" s="62"/>
      <c r="BC11" s="62"/>
      <c r="BD11" s="94"/>
      <c r="BE11" s="8"/>
      <c r="BF11" s="8"/>
      <c r="BG11" s="62"/>
      <c r="BH11" s="62"/>
      <c r="BM11" s="78"/>
      <c r="BN11" s="78"/>
      <c r="BO11" s="78"/>
      <c r="BP11" s="89"/>
      <c r="BQ11" s="62"/>
      <c r="BR11" s="1"/>
      <c r="BS11" s="88"/>
      <c r="BT11" s="1"/>
      <c r="BU11" s="58"/>
      <c r="BV11" s="58"/>
      <c r="BW11" s="58"/>
      <c r="BX11" s="58"/>
      <c r="CG11" s="1"/>
      <c r="CH11" s="1"/>
      <c r="CI11" s="1"/>
      <c r="CX11" s="58"/>
      <c r="CY11" s="58"/>
      <c r="DC11" s="58"/>
      <c r="DD11" s="58"/>
      <c r="DE11"/>
      <c r="DF11"/>
      <c r="DG11"/>
    </row>
    <row r="12" spans="1:111" s="12" customFormat="1">
      <c r="C12" s="30"/>
      <c r="H12" s="12" t="s">
        <v>1178</v>
      </c>
      <c r="I12" s="12" t="s">
        <v>1178</v>
      </c>
      <c r="J12" s="12" t="s">
        <v>1178</v>
      </c>
      <c r="K12" s="12" t="s">
        <v>1178</v>
      </c>
      <c r="L12" s="12" t="s">
        <v>1178</v>
      </c>
      <c r="M12" s="53" t="s">
        <v>1178</v>
      </c>
      <c r="N12" s="47" t="s">
        <v>1178</v>
      </c>
      <c r="O12" s="47" t="s">
        <v>1178</v>
      </c>
      <c r="P12" s="47" t="s">
        <v>1178</v>
      </c>
      <c r="Q12" s="47" t="s">
        <v>1178</v>
      </c>
      <c r="R12" s="26"/>
      <c r="S12" s="1"/>
      <c r="T12" s="1"/>
      <c r="U12" s="1"/>
      <c r="V12" s="1"/>
      <c r="W12" s="50"/>
      <c r="X12" s="51"/>
      <c r="Y12" s="62"/>
      <c r="Z12" s="62"/>
      <c r="AA12" s="62"/>
      <c r="AB12" s="62"/>
      <c r="AC12" s="12" t="s">
        <v>1178</v>
      </c>
      <c r="AD12" s="62" t="s">
        <v>1178</v>
      </c>
      <c r="AE12" s="62" t="s">
        <v>1178</v>
      </c>
      <c r="AF12" s="1"/>
      <c r="AG12" s="1"/>
      <c r="AH12" s="62"/>
      <c r="AI12" s="62"/>
      <c r="AJ12" s="8"/>
      <c r="AK12" s="8"/>
      <c r="AL12" s="62"/>
      <c r="AM12" s="62"/>
      <c r="AN12" s="8"/>
      <c r="AO12" s="8"/>
      <c r="AP12" s="62"/>
      <c r="AQ12" s="62"/>
      <c r="AR12" s="62"/>
      <c r="AS12" s="8"/>
      <c r="AT12" s="62"/>
      <c r="AU12" s="62"/>
      <c r="AV12" s="3"/>
      <c r="AW12" s="3"/>
      <c r="AX12" s="3"/>
      <c r="AY12" s="3"/>
      <c r="AZ12" s="3"/>
      <c r="BA12" s="3"/>
      <c r="BB12" s="62"/>
      <c r="BC12" s="62"/>
      <c r="BD12" s="94" t="s">
        <v>1178</v>
      </c>
      <c r="BE12" s="8"/>
      <c r="BF12" s="8"/>
      <c r="BG12" s="62"/>
      <c r="BH12" s="62"/>
      <c r="BI12" s="12" t="s">
        <v>1178</v>
      </c>
      <c r="BJ12" s="12" t="s">
        <v>1178</v>
      </c>
      <c r="BK12" s="12" t="s">
        <v>1178</v>
      </c>
      <c r="BL12" s="12" t="s">
        <v>1178</v>
      </c>
      <c r="BM12" s="78"/>
      <c r="BN12" s="78"/>
      <c r="BO12" s="78"/>
      <c r="BP12" s="89"/>
      <c r="BQ12" s="62"/>
      <c r="BR12" s="1"/>
      <c r="BS12" s="88"/>
      <c r="BT12" s="1"/>
      <c r="BU12" s="58"/>
      <c r="BV12" s="58"/>
      <c r="BW12" s="58"/>
      <c r="BX12" s="58"/>
      <c r="BY12" s="12" t="s">
        <v>1178</v>
      </c>
      <c r="BZ12" s="12" t="s">
        <v>1178</v>
      </c>
      <c r="CA12" s="12" t="s">
        <v>1178</v>
      </c>
      <c r="CB12" s="12" t="s">
        <v>1178</v>
      </c>
      <c r="CC12" s="12" t="s">
        <v>1178</v>
      </c>
      <c r="CD12" s="12" t="s">
        <v>1178</v>
      </c>
      <c r="CG12" s="1" t="s">
        <v>1178</v>
      </c>
      <c r="CH12" s="1" t="s">
        <v>1178</v>
      </c>
      <c r="CI12" s="1" t="s">
        <v>1178</v>
      </c>
      <c r="CJ12" s="12" t="s">
        <v>1178</v>
      </c>
      <c r="CK12" s="12" t="s">
        <v>1178</v>
      </c>
      <c r="CL12" s="12" t="s">
        <v>1178</v>
      </c>
      <c r="CM12" s="12" t="s">
        <v>1178</v>
      </c>
      <c r="CN12" s="12" t="s">
        <v>1178</v>
      </c>
      <c r="CO12" s="12" t="s">
        <v>1178</v>
      </c>
      <c r="CP12" s="12" t="s">
        <v>1178</v>
      </c>
      <c r="CQ12" s="12" t="s">
        <v>1178</v>
      </c>
      <c r="CR12" s="12" t="s">
        <v>1178</v>
      </c>
      <c r="CS12" s="12" t="s">
        <v>1178</v>
      </c>
      <c r="CX12" s="58"/>
      <c r="CY12" s="58"/>
      <c r="DC12" s="58"/>
      <c r="DD12" s="58"/>
      <c r="DE12" t="s">
        <v>1178</v>
      </c>
      <c r="DF12" t="s">
        <v>1178</v>
      </c>
      <c r="DG12" t="s">
        <v>1178</v>
      </c>
    </row>
    <row r="13" spans="1:111" s="12" customFormat="1">
      <c r="A13" s="1">
        <v>2013</v>
      </c>
      <c r="B13" s="1">
        <v>6</v>
      </c>
      <c r="C13" s="24">
        <v>41278</v>
      </c>
      <c r="D13" s="1">
        <v>4695</v>
      </c>
      <c r="E13" s="1">
        <v>4698</v>
      </c>
      <c r="F13" s="1">
        <v>4648</v>
      </c>
      <c r="G13" s="1">
        <v>4676</v>
      </c>
      <c r="H13" s="46">
        <v>1648.9</v>
      </c>
      <c r="I13" s="1">
        <v>4695</v>
      </c>
      <c r="J13" s="1">
        <v>4698</v>
      </c>
      <c r="K13" s="1">
        <v>4648</v>
      </c>
      <c r="L13" s="1">
        <v>4659</v>
      </c>
      <c r="M13" s="53">
        <v>4669</v>
      </c>
      <c r="N13" s="47">
        <v>4684</v>
      </c>
      <c r="O13" s="47">
        <v>4625</v>
      </c>
      <c r="P13" s="47">
        <v>4659</v>
      </c>
      <c r="Q13" s="8">
        <v>4696</v>
      </c>
      <c r="R13" s="26"/>
      <c r="S13" s="1"/>
      <c r="T13" s="1"/>
      <c r="U13" s="1"/>
      <c r="V13" s="1"/>
      <c r="W13" s="50"/>
      <c r="X13" s="51"/>
      <c r="Y13" s="62"/>
      <c r="Z13" s="62"/>
      <c r="AA13" s="62"/>
      <c r="AB13" s="62"/>
      <c r="AC13" s="1"/>
      <c r="AD13" s="62">
        <v>4698</v>
      </c>
      <c r="AE13" s="62">
        <v>4648</v>
      </c>
      <c r="AF13" s="1"/>
      <c r="AG13" s="1"/>
      <c r="AH13" s="62"/>
      <c r="AI13" s="62"/>
      <c r="AJ13" s="8"/>
      <c r="AK13" s="8"/>
      <c r="AL13" s="62"/>
      <c r="AM13" s="62"/>
      <c r="AN13" s="8"/>
      <c r="AO13" s="8"/>
      <c r="AP13" s="62"/>
      <c r="AQ13" s="62"/>
      <c r="AR13" s="62"/>
      <c r="AS13" s="8"/>
      <c r="AT13" s="62"/>
      <c r="AU13" s="62"/>
      <c r="AV13" s="8"/>
      <c r="AW13" s="8"/>
      <c r="AX13" s="8"/>
      <c r="AY13" s="8"/>
      <c r="AZ13" s="8"/>
      <c r="BA13" s="8"/>
      <c r="BB13" s="62"/>
      <c r="BC13" s="62"/>
      <c r="BD13" s="94">
        <v>4668</v>
      </c>
      <c r="BE13" s="8"/>
      <c r="BF13" s="8"/>
      <c r="BG13" s="62"/>
      <c r="BH13" s="62"/>
      <c r="BI13" s="1">
        <v>4669</v>
      </c>
      <c r="BJ13" s="1">
        <v>4681</v>
      </c>
      <c r="BK13" s="1">
        <v>4668</v>
      </c>
      <c r="BL13" s="1">
        <v>4680</v>
      </c>
      <c r="BM13" s="78"/>
      <c r="BN13" s="78"/>
      <c r="BO13" s="78"/>
      <c r="BP13" s="89"/>
      <c r="BQ13" s="62"/>
      <c r="BR13" s="1"/>
      <c r="BS13" s="88"/>
      <c r="BT13" s="1"/>
      <c r="BU13" s="58"/>
      <c r="BV13" s="58"/>
      <c r="BW13" s="58"/>
      <c r="BX13" s="58"/>
      <c r="BY13" s="1">
        <v>87.234499999999997</v>
      </c>
      <c r="BZ13" s="1">
        <v>87.504000000000005</v>
      </c>
      <c r="CA13" s="1">
        <v>87.753</v>
      </c>
      <c r="CB13" s="1">
        <v>1.3048</v>
      </c>
      <c r="CC13" s="1">
        <v>1.3043</v>
      </c>
      <c r="CD13" s="1">
        <v>1.3029999999999999</v>
      </c>
      <c r="CE13" s="1"/>
      <c r="CF13" s="1"/>
      <c r="CG13" s="1">
        <v>4669</v>
      </c>
      <c r="CH13" s="1">
        <v>4684</v>
      </c>
      <c r="CI13" s="1">
        <v>4625</v>
      </c>
      <c r="CJ13" s="1">
        <v>4654</v>
      </c>
      <c r="CK13" s="1">
        <v>4669</v>
      </c>
      <c r="CL13" s="1">
        <v>4684</v>
      </c>
      <c r="CM13" s="1">
        <v>4625</v>
      </c>
      <c r="CN13" s="1">
        <v>4672</v>
      </c>
      <c r="CO13" s="1">
        <v>1646</v>
      </c>
      <c r="CP13" s="1">
        <v>4669</v>
      </c>
      <c r="CQ13" s="1">
        <v>4694</v>
      </c>
      <c r="CR13" s="1">
        <v>4625</v>
      </c>
      <c r="CS13" s="1">
        <v>4692</v>
      </c>
      <c r="CT13" s="1"/>
      <c r="CU13" s="1"/>
      <c r="CV13" s="1"/>
      <c r="CW13" s="1"/>
      <c r="CX13" s="58"/>
      <c r="CY13" s="58"/>
      <c r="CZ13" s="1"/>
      <c r="DA13" s="1"/>
      <c r="DB13" s="1"/>
      <c r="DC13" s="58"/>
      <c r="DD13" s="58"/>
      <c r="DE13">
        <v>13.83</v>
      </c>
      <c r="DF13">
        <v>88.135000000000005</v>
      </c>
      <c r="DG13">
        <v>1.92</v>
      </c>
    </row>
    <row r="14" spans="1:111" s="12" customFormat="1">
      <c r="A14" s="1">
        <v>2013</v>
      </c>
      <c r="B14" s="1">
        <v>2</v>
      </c>
      <c r="C14" s="24">
        <v>41281</v>
      </c>
      <c r="D14" s="1">
        <v>4709</v>
      </c>
      <c r="E14" s="1">
        <v>4722</v>
      </c>
      <c r="F14" s="1">
        <v>4693</v>
      </c>
      <c r="G14" s="1">
        <v>4695</v>
      </c>
      <c r="H14" s="46">
        <v>1647.4</v>
      </c>
      <c r="I14" s="1">
        <v>4669</v>
      </c>
      <c r="J14" s="1">
        <v>4719</v>
      </c>
      <c r="K14" s="1">
        <v>4625</v>
      </c>
      <c r="L14" s="1">
        <v>4708</v>
      </c>
      <c r="M14" s="53">
        <v>4682</v>
      </c>
      <c r="N14" s="47">
        <v>4699</v>
      </c>
      <c r="O14" s="47">
        <v>4659</v>
      </c>
      <c r="P14" s="47">
        <v>4663</v>
      </c>
      <c r="Q14" s="8">
        <v>4710</v>
      </c>
      <c r="R14" s="26"/>
      <c r="S14" s="1"/>
      <c r="T14" s="1"/>
      <c r="U14" s="1"/>
      <c r="V14" s="1"/>
      <c r="W14" s="50"/>
      <c r="X14" s="51"/>
      <c r="Y14" s="62"/>
      <c r="Z14" s="62"/>
      <c r="AA14" s="62"/>
      <c r="AB14" s="62"/>
      <c r="AC14" s="1"/>
      <c r="AD14" s="62">
        <v>4719</v>
      </c>
      <c r="AE14" s="62">
        <v>4699</v>
      </c>
      <c r="AF14" s="1"/>
      <c r="AG14" s="1"/>
      <c r="AH14" s="62"/>
      <c r="AI14" s="62"/>
      <c r="AJ14" s="8"/>
      <c r="AK14" s="8"/>
      <c r="AL14" s="62"/>
      <c r="AM14" s="62"/>
      <c r="AN14" s="8"/>
      <c r="AO14" s="8"/>
      <c r="AP14" s="62"/>
      <c r="AQ14" s="62"/>
      <c r="AR14" s="62"/>
      <c r="AS14" s="8"/>
      <c r="AT14" s="62"/>
      <c r="AU14" s="62"/>
      <c r="AV14" s="8"/>
      <c r="AW14" s="8"/>
      <c r="AX14" s="8"/>
      <c r="AY14" s="8"/>
      <c r="AZ14" s="8"/>
      <c r="BA14" s="8"/>
      <c r="BB14" s="62"/>
      <c r="BC14" s="62"/>
      <c r="BD14" s="94">
        <v>4684</v>
      </c>
      <c r="BE14" s="8"/>
      <c r="BF14" s="8"/>
      <c r="BG14" s="62"/>
      <c r="BH14" s="62"/>
      <c r="BI14" s="1">
        <v>4682</v>
      </c>
      <c r="BJ14" s="1">
        <v>4683</v>
      </c>
      <c r="BK14" s="1">
        <v>4671</v>
      </c>
      <c r="BL14" s="1">
        <v>4676</v>
      </c>
      <c r="BM14" s="78"/>
      <c r="BN14" s="78"/>
      <c r="BO14" s="78"/>
      <c r="BP14" s="89"/>
      <c r="BQ14" s="62"/>
      <c r="BR14" s="1"/>
      <c r="BS14" s="88"/>
      <c r="BT14" s="1"/>
      <c r="BU14" s="58"/>
      <c r="BV14" s="58"/>
      <c r="BW14" s="58"/>
      <c r="BX14" s="58"/>
      <c r="BY14" s="1">
        <v>88.114999999999995</v>
      </c>
      <c r="BZ14" s="1">
        <v>88.244</v>
      </c>
      <c r="CA14" s="1">
        <v>88.224999999999994</v>
      </c>
      <c r="CB14" s="1">
        <v>1.3077000000000001</v>
      </c>
      <c r="CC14" s="1">
        <v>1.3071999999999999</v>
      </c>
      <c r="CD14" s="1">
        <v>1.3067</v>
      </c>
      <c r="CE14" s="1"/>
      <c r="CF14" s="1"/>
      <c r="CG14" s="1">
        <v>4682</v>
      </c>
      <c r="CH14" s="1">
        <v>4699</v>
      </c>
      <c r="CI14" s="1">
        <v>4671</v>
      </c>
      <c r="CJ14" s="1">
        <v>4681</v>
      </c>
      <c r="CK14" s="1">
        <v>4682</v>
      </c>
      <c r="CL14" s="1">
        <v>4699</v>
      </c>
      <c r="CM14" s="1">
        <v>4653</v>
      </c>
      <c r="CN14" s="1">
        <v>4666</v>
      </c>
      <c r="CO14" s="1">
        <v>1655.4</v>
      </c>
      <c r="CP14" s="1">
        <v>4682</v>
      </c>
      <c r="CQ14" s="1">
        <v>4699</v>
      </c>
      <c r="CR14" s="1">
        <v>4649</v>
      </c>
      <c r="CS14" s="1">
        <v>4657</v>
      </c>
      <c r="CT14" s="1"/>
      <c r="CU14" s="1"/>
      <c r="CV14" s="1"/>
      <c r="CW14" s="1"/>
      <c r="CX14" s="58"/>
      <c r="CY14" s="58"/>
      <c r="CZ14" s="1"/>
      <c r="DA14" s="1"/>
      <c r="DB14" s="1"/>
      <c r="DC14" s="58"/>
      <c r="DD14" s="58"/>
      <c r="DE14">
        <v>14.01</v>
      </c>
      <c r="DF14">
        <v>87.822999999999993</v>
      </c>
      <c r="DG14">
        <v>1.9</v>
      </c>
    </row>
    <row r="15" spans="1:111" s="12" customFormat="1">
      <c r="A15" s="1">
        <v>2013</v>
      </c>
      <c r="B15" s="1">
        <v>3</v>
      </c>
      <c r="C15" s="24">
        <v>41282</v>
      </c>
      <c r="D15" s="1">
        <v>4643</v>
      </c>
      <c r="E15" s="1">
        <v>4668</v>
      </c>
      <c r="F15" s="1">
        <v>4642</v>
      </c>
      <c r="G15" s="1">
        <v>4646</v>
      </c>
      <c r="H15" s="46">
        <v>1658.9</v>
      </c>
      <c r="I15" s="1">
        <v>4682</v>
      </c>
      <c r="J15" s="1">
        <v>4699</v>
      </c>
      <c r="K15" s="1">
        <v>4642</v>
      </c>
      <c r="L15" s="1">
        <v>4653</v>
      </c>
      <c r="M15" s="53">
        <v>4645</v>
      </c>
      <c r="N15" s="47">
        <v>4681</v>
      </c>
      <c r="O15" s="47">
        <v>4644</v>
      </c>
      <c r="P15" s="47">
        <v>4670</v>
      </c>
      <c r="Q15" s="8">
        <v>4643</v>
      </c>
      <c r="R15" s="26"/>
      <c r="S15" s="1"/>
      <c r="T15" s="1"/>
      <c r="U15" s="1"/>
      <c r="V15" s="1"/>
      <c r="W15" s="50"/>
      <c r="X15" s="51"/>
      <c r="Y15" s="62"/>
      <c r="Z15" s="62"/>
      <c r="AA15" s="62"/>
      <c r="AB15" s="62"/>
      <c r="AC15" s="1"/>
      <c r="AD15" s="62">
        <v>4664</v>
      </c>
      <c r="AE15" s="62">
        <v>4642</v>
      </c>
      <c r="AF15" s="1"/>
      <c r="AG15" s="1"/>
      <c r="AH15" s="62"/>
      <c r="AI15" s="62"/>
      <c r="AJ15" s="8"/>
      <c r="AK15" s="8"/>
      <c r="AL15" s="62"/>
      <c r="AM15" s="62"/>
      <c r="AN15" s="8"/>
      <c r="AO15" s="8"/>
      <c r="AP15" s="62"/>
      <c r="AQ15" s="62"/>
      <c r="AR15" s="62"/>
      <c r="AS15" s="8"/>
      <c r="AT15" s="62"/>
      <c r="AU15" s="62"/>
      <c r="AV15" s="8"/>
      <c r="AW15" s="8"/>
      <c r="AX15" s="8"/>
      <c r="AY15" s="8"/>
      <c r="AZ15" s="8"/>
      <c r="BA15" s="8"/>
      <c r="BB15" s="62"/>
      <c r="BC15" s="62"/>
      <c r="BD15" s="94">
        <v>4645</v>
      </c>
      <c r="BE15" s="8"/>
      <c r="BF15" s="8"/>
      <c r="BG15" s="62"/>
      <c r="BH15" s="62"/>
      <c r="BI15" s="1">
        <v>4645</v>
      </c>
      <c r="BJ15" s="1">
        <v>4651</v>
      </c>
      <c r="BK15" s="1">
        <v>4644</v>
      </c>
      <c r="BL15" s="1">
        <v>4650</v>
      </c>
      <c r="BM15" s="78"/>
      <c r="BN15" s="78"/>
      <c r="BO15" s="78"/>
      <c r="BP15" s="89"/>
      <c r="BQ15" s="62"/>
      <c r="BR15" s="1"/>
      <c r="BS15" s="88"/>
      <c r="BT15" s="1"/>
      <c r="BU15" s="58"/>
      <c r="BV15" s="58"/>
      <c r="BW15" s="58"/>
      <c r="BX15" s="58"/>
      <c r="BY15" s="1">
        <v>87.8</v>
      </c>
      <c r="BZ15" s="1">
        <v>87.46</v>
      </c>
      <c r="CA15" s="1">
        <v>87.3</v>
      </c>
      <c r="CB15" s="1">
        <v>1.3116000000000001</v>
      </c>
      <c r="CC15" s="1">
        <v>1.3124</v>
      </c>
      <c r="CD15" s="1">
        <v>1.3125</v>
      </c>
      <c r="CE15" s="1"/>
      <c r="CF15" s="1"/>
      <c r="CG15" s="1">
        <v>4645</v>
      </c>
      <c r="CH15" s="1">
        <v>4681</v>
      </c>
      <c r="CI15" s="1">
        <v>4644</v>
      </c>
      <c r="CJ15" s="1">
        <v>4670</v>
      </c>
      <c r="CK15" s="1">
        <v>4645</v>
      </c>
      <c r="CL15" s="1">
        <v>4681</v>
      </c>
      <c r="CM15" s="1">
        <v>4644</v>
      </c>
      <c r="CN15" s="1">
        <v>4669</v>
      </c>
      <c r="CO15" s="1">
        <v>1649.6</v>
      </c>
      <c r="CP15" s="1">
        <v>4645</v>
      </c>
      <c r="CQ15" s="1">
        <v>4682</v>
      </c>
      <c r="CR15" s="1">
        <v>4644</v>
      </c>
      <c r="CS15" s="1">
        <v>4680</v>
      </c>
      <c r="CT15" s="1"/>
      <c r="CU15" s="1"/>
      <c r="CV15" s="1"/>
      <c r="CW15" s="1"/>
      <c r="CX15" s="58"/>
      <c r="CY15" s="58"/>
      <c r="CZ15" s="1"/>
      <c r="DA15" s="1"/>
      <c r="DB15" s="1"/>
      <c r="DC15" s="58"/>
      <c r="DD15" s="58"/>
      <c r="DE15">
        <v>14.01</v>
      </c>
      <c r="DF15">
        <v>87.822999999999993</v>
      </c>
      <c r="DG15">
        <v>1.9</v>
      </c>
    </row>
    <row r="16" spans="1:111" s="12" customFormat="1">
      <c r="A16" s="1">
        <v>2013</v>
      </c>
      <c r="B16" s="1">
        <v>4</v>
      </c>
      <c r="C16" s="24">
        <v>41283</v>
      </c>
      <c r="D16" s="1">
        <v>4656</v>
      </c>
      <c r="E16" s="1">
        <v>4695</v>
      </c>
      <c r="F16" s="1">
        <v>4653</v>
      </c>
      <c r="G16" s="1">
        <v>4686</v>
      </c>
      <c r="H16" s="46">
        <v>1657.8</v>
      </c>
      <c r="I16" s="1">
        <v>4645</v>
      </c>
      <c r="J16" s="1">
        <v>4682</v>
      </c>
      <c r="K16" s="1">
        <v>4644</v>
      </c>
      <c r="L16" s="1">
        <v>4680</v>
      </c>
      <c r="M16" s="53">
        <v>4688</v>
      </c>
      <c r="N16" s="47">
        <v>4711</v>
      </c>
      <c r="O16" s="47">
        <v>4681</v>
      </c>
      <c r="P16" s="47">
        <v>4699</v>
      </c>
      <c r="Q16" s="8">
        <v>4653</v>
      </c>
      <c r="R16" s="26"/>
      <c r="S16" s="1"/>
      <c r="T16" s="1"/>
      <c r="U16" s="1"/>
      <c r="V16" s="1"/>
      <c r="W16" s="50"/>
      <c r="X16" s="51"/>
      <c r="Y16" s="62"/>
      <c r="Z16" s="62"/>
      <c r="AA16" s="62"/>
      <c r="AB16" s="62"/>
      <c r="AC16" s="1"/>
      <c r="AD16" s="62">
        <v>4682</v>
      </c>
      <c r="AE16" s="62">
        <v>4653</v>
      </c>
      <c r="AF16" s="1"/>
      <c r="AG16" s="1"/>
      <c r="AH16" s="62"/>
      <c r="AI16" s="62"/>
      <c r="AJ16" s="8"/>
      <c r="AK16" s="8"/>
      <c r="AL16" s="62"/>
      <c r="AM16" s="62"/>
      <c r="AN16" s="8"/>
      <c r="AO16" s="8"/>
      <c r="AP16" s="62"/>
      <c r="AQ16" s="62"/>
      <c r="AR16" s="62"/>
      <c r="AS16" s="8"/>
      <c r="AT16" s="62"/>
      <c r="AU16" s="62"/>
      <c r="AV16" s="8"/>
      <c r="AW16" s="8"/>
      <c r="AX16" s="8"/>
      <c r="AY16" s="8"/>
      <c r="AZ16" s="8"/>
      <c r="BA16" s="8"/>
      <c r="BB16" s="62"/>
      <c r="BC16" s="62"/>
      <c r="BD16" s="94">
        <v>4687</v>
      </c>
      <c r="BE16" s="8"/>
      <c r="BF16" s="8"/>
      <c r="BG16" s="62"/>
      <c r="BH16" s="62"/>
      <c r="BI16" s="1">
        <v>4688</v>
      </c>
      <c r="BJ16" s="1">
        <v>4708</v>
      </c>
      <c r="BK16" s="1">
        <v>4685</v>
      </c>
      <c r="BL16" s="1">
        <v>4703</v>
      </c>
      <c r="BM16" s="78"/>
      <c r="BN16" s="78"/>
      <c r="BO16" s="78"/>
      <c r="BP16" s="89"/>
      <c r="BQ16" s="62"/>
      <c r="BR16" s="1"/>
      <c r="BS16" s="88"/>
      <c r="BT16" s="1"/>
      <c r="BU16" s="58"/>
      <c r="BV16" s="58"/>
      <c r="BW16" s="58"/>
      <c r="BX16" s="58"/>
      <c r="BY16" s="1">
        <v>87.052499999999995</v>
      </c>
      <c r="BZ16" s="1">
        <v>86.976500000000001</v>
      </c>
      <c r="CA16" s="1">
        <v>86.839500000000001</v>
      </c>
      <c r="CB16" s="1">
        <v>1.3082</v>
      </c>
      <c r="CC16" s="1">
        <v>1.3082</v>
      </c>
      <c r="CD16" s="1">
        <v>1.3085</v>
      </c>
      <c r="CE16" s="1"/>
      <c r="CF16" s="1"/>
      <c r="CG16" s="1">
        <v>4688</v>
      </c>
      <c r="CH16" s="1">
        <v>4711</v>
      </c>
      <c r="CI16" s="1">
        <v>4681</v>
      </c>
      <c r="CJ16" s="1">
        <v>4690</v>
      </c>
      <c r="CK16" s="1">
        <v>4688</v>
      </c>
      <c r="CL16" s="1">
        <v>4711</v>
      </c>
      <c r="CM16" s="1">
        <v>4681</v>
      </c>
      <c r="CN16" s="1">
        <v>4693</v>
      </c>
      <c r="CO16" s="1">
        <v>1664.6</v>
      </c>
      <c r="CP16" s="1">
        <v>4688</v>
      </c>
      <c r="CQ16" s="1">
        <v>4711</v>
      </c>
      <c r="CR16" s="1">
        <v>4681</v>
      </c>
      <c r="CS16" s="1">
        <v>4690</v>
      </c>
      <c r="CT16" s="1"/>
      <c r="CU16" s="1"/>
      <c r="CV16" s="1"/>
      <c r="CW16" s="1"/>
      <c r="CX16" s="58"/>
      <c r="CY16" s="58"/>
      <c r="CZ16" s="1"/>
      <c r="DA16" s="1"/>
      <c r="DB16" s="1"/>
      <c r="DC16" s="58"/>
      <c r="DD16" s="58"/>
      <c r="DE16">
        <v>13.81</v>
      </c>
      <c r="DF16">
        <v>87.76</v>
      </c>
      <c r="DG16">
        <v>1.85</v>
      </c>
    </row>
    <row r="17" spans="1:111" s="12" customFormat="1">
      <c r="A17" s="1">
        <v>2013</v>
      </c>
      <c r="B17" s="1">
        <v>5</v>
      </c>
      <c r="C17" s="24">
        <v>41284</v>
      </c>
      <c r="D17" s="1">
        <v>4706</v>
      </c>
      <c r="E17" s="1">
        <v>4718</v>
      </c>
      <c r="F17" s="1">
        <v>4698</v>
      </c>
      <c r="G17" s="1">
        <v>4715</v>
      </c>
      <c r="H17" s="46">
        <v>1674.3</v>
      </c>
      <c r="I17" s="1">
        <v>4688</v>
      </c>
      <c r="J17" s="1">
        <v>4711</v>
      </c>
      <c r="K17" s="1">
        <v>4681</v>
      </c>
      <c r="L17" s="1">
        <v>4703</v>
      </c>
      <c r="M17" s="53">
        <v>4723</v>
      </c>
      <c r="N17" s="47">
        <v>4758</v>
      </c>
      <c r="O17" s="47">
        <v>4717</v>
      </c>
      <c r="P17" s="47">
        <v>4748</v>
      </c>
      <c r="Q17" s="8">
        <v>4706</v>
      </c>
      <c r="R17" s="26"/>
      <c r="S17" s="1"/>
      <c r="T17" s="1"/>
      <c r="U17" s="1"/>
      <c r="V17" s="1"/>
      <c r="W17" s="50"/>
      <c r="X17" s="51"/>
      <c r="Y17" s="62"/>
      <c r="Z17" s="62"/>
      <c r="AA17" s="62"/>
      <c r="AB17" s="62"/>
      <c r="AC17" s="1"/>
      <c r="AD17" s="62">
        <v>4708</v>
      </c>
      <c r="AE17" s="62">
        <v>4698</v>
      </c>
      <c r="AF17" s="1"/>
      <c r="AG17" s="1"/>
      <c r="AH17" s="62"/>
      <c r="AI17" s="62"/>
      <c r="AJ17" s="8"/>
      <c r="AK17" s="8"/>
      <c r="AL17" s="62"/>
      <c r="AM17" s="62"/>
      <c r="AN17" s="8"/>
      <c r="AO17" s="8"/>
      <c r="AP17" s="62"/>
      <c r="AQ17" s="62"/>
      <c r="AR17" s="62"/>
      <c r="AS17" s="8"/>
      <c r="AT17" s="62"/>
      <c r="AU17" s="62"/>
      <c r="AV17" s="8"/>
      <c r="AW17" s="8"/>
      <c r="AX17" s="8"/>
      <c r="AY17" s="8"/>
      <c r="AZ17" s="8"/>
      <c r="BA17" s="8"/>
      <c r="BB17" s="62"/>
      <c r="BC17" s="62"/>
      <c r="BD17" s="94">
        <v>4723</v>
      </c>
      <c r="BE17" s="8"/>
      <c r="BF17" s="8"/>
      <c r="BG17" s="62"/>
      <c r="BH17" s="62"/>
      <c r="BI17" s="1">
        <v>4723</v>
      </c>
      <c r="BJ17" s="1">
        <v>4728</v>
      </c>
      <c r="BK17" s="1">
        <v>4720</v>
      </c>
      <c r="BL17" s="1">
        <v>4725</v>
      </c>
      <c r="BM17" s="78"/>
      <c r="BN17" s="78"/>
      <c r="BO17" s="78"/>
      <c r="BP17" s="89"/>
      <c r="BQ17" s="62"/>
      <c r="BR17" s="1"/>
      <c r="BS17" s="88"/>
      <c r="BT17" s="1"/>
      <c r="BU17" s="58"/>
      <c r="BV17" s="58"/>
      <c r="BW17" s="58"/>
      <c r="BX17" s="58"/>
      <c r="BY17" s="1">
        <v>87.885000000000005</v>
      </c>
      <c r="BZ17" s="1">
        <v>88.022999999999996</v>
      </c>
      <c r="CA17" s="1">
        <v>88.15</v>
      </c>
      <c r="CB17" s="1">
        <v>1.3065</v>
      </c>
      <c r="CC17" s="1">
        <v>1.3056000000000001</v>
      </c>
      <c r="CD17" s="1">
        <v>1.3053999999999999</v>
      </c>
      <c r="CE17" s="1"/>
      <c r="CF17" s="1"/>
      <c r="CG17" s="1">
        <v>4723</v>
      </c>
      <c r="CH17" s="1">
        <v>4732</v>
      </c>
      <c r="CI17" s="1">
        <v>4717</v>
      </c>
      <c r="CJ17" s="1">
        <v>4725</v>
      </c>
      <c r="CK17" s="1">
        <v>4723</v>
      </c>
      <c r="CL17" s="1">
        <v>4758</v>
      </c>
      <c r="CM17" s="1">
        <v>4717</v>
      </c>
      <c r="CN17" s="1">
        <v>4758</v>
      </c>
      <c r="CO17" s="1">
        <v>1661</v>
      </c>
      <c r="CP17" s="1">
        <v>4723</v>
      </c>
      <c r="CQ17" s="1">
        <v>4774</v>
      </c>
      <c r="CR17" s="1">
        <v>4717</v>
      </c>
      <c r="CS17" s="1">
        <v>4770</v>
      </c>
      <c r="CT17" s="1"/>
      <c r="CU17" s="1"/>
      <c r="CV17" s="1"/>
      <c r="CW17" s="1"/>
      <c r="CX17" s="58"/>
      <c r="CY17" s="58"/>
      <c r="CZ17" s="1"/>
      <c r="DA17" s="1"/>
      <c r="DB17" s="1"/>
      <c r="DC17" s="58"/>
      <c r="DD17" s="58"/>
      <c r="DE17">
        <v>13.6</v>
      </c>
      <c r="DF17">
        <v>88.191999999999993</v>
      </c>
      <c r="DG17">
        <v>1.89</v>
      </c>
    </row>
    <row r="18" spans="1:111" s="12" customFormat="1">
      <c r="A18" s="1">
        <v>2013</v>
      </c>
      <c r="B18" s="1">
        <v>6</v>
      </c>
      <c r="C18" s="24">
        <v>41285</v>
      </c>
      <c r="D18" s="1">
        <v>4819</v>
      </c>
      <c r="E18" s="1">
        <v>4820</v>
      </c>
      <c r="F18" s="1">
        <v>4784</v>
      </c>
      <c r="G18" s="1">
        <v>4793</v>
      </c>
      <c r="H18" s="46">
        <v>1666.9</v>
      </c>
      <c r="I18" s="1">
        <v>4723</v>
      </c>
      <c r="J18" s="1">
        <v>4820</v>
      </c>
      <c r="K18" s="1">
        <v>4717</v>
      </c>
      <c r="L18" s="1">
        <v>4793</v>
      </c>
      <c r="M18" s="53">
        <v>4802</v>
      </c>
      <c r="N18" s="47">
        <v>4806</v>
      </c>
      <c r="O18" s="47">
        <v>4774</v>
      </c>
      <c r="P18" s="47">
        <v>4800</v>
      </c>
      <c r="Q18" s="8">
        <v>4814</v>
      </c>
      <c r="R18" s="26"/>
      <c r="S18" s="1"/>
      <c r="T18" s="1"/>
      <c r="U18" s="1"/>
      <c r="V18" s="1"/>
      <c r="W18" s="50"/>
      <c r="X18" s="51"/>
      <c r="Y18" s="62"/>
      <c r="Z18" s="62"/>
      <c r="AA18" s="62"/>
      <c r="AB18" s="62"/>
      <c r="AC18" s="1"/>
      <c r="AD18" s="62">
        <v>4820</v>
      </c>
      <c r="AE18" s="62">
        <v>4791</v>
      </c>
      <c r="AF18" s="1"/>
      <c r="AG18" s="1"/>
      <c r="AH18" s="62"/>
      <c r="AI18" s="62"/>
      <c r="AJ18" s="8"/>
      <c r="AK18" s="8"/>
      <c r="AL18" s="62"/>
      <c r="AM18" s="62"/>
      <c r="AN18" s="8"/>
      <c r="AO18" s="8"/>
      <c r="AP18" s="62"/>
      <c r="AQ18" s="62"/>
      <c r="AR18" s="62"/>
      <c r="AS18" s="8"/>
      <c r="AT18" s="62"/>
      <c r="AU18" s="62"/>
      <c r="AV18" s="8"/>
      <c r="AW18" s="8"/>
      <c r="AX18" s="8"/>
      <c r="AY18" s="8"/>
      <c r="AZ18" s="8"/>
      <c r="BA18" s="8"/>
      <c r="BB18" s="62"/>
      <c r="BC18" s="62"/>
      <c r="BD18" s="94">
        <v>4802</v>
      </c>
      <c r="BE18" s="8"/>
      <c r="BF18" s="8"/>
      <c r="BG18" s="62"/>
      <c r="BH18" s="62"/>
      <c r="BI18" s="1">
        <v>4802</v>
      </c>
      <c r="BJ18" s="1">
        <v>4802</v>
      </c>
      <c r="BK18" s="1">
        <v>4785</v>
      </c>
      <c r="BL18" s="1">
        <v>4787</v>
      </c>
      <c r="BM18" s="78"/>
      <c r="BN18" s="78"/>
      <c r="BO18" s="78"/>
      <c r="BP18" s="89"/>
      <c r="BQ18" s="62"/>
      <c r="BR18" s="1"/>
      <c r="BS18" s="88"/>
      <c r="BT18" s="1"/>
      <c r="BU18" s="58"/>
      <c r="BV18" s="58"/>
      <c r="BW18" s="58"/>
      <c r="BX18" s="58"/>
      <c r="BY18" s="1">
        <v>88.787000000000006</v>
      </c>
      <c r="BZ18" s="1">
        <v>88.959000000000003</v>
      </c>
      <c r="CA18" s="1">
        <v>89.269499999999994</v>
      </c>
      <c r="CB18" s="1">
        <v>1.3270999999999999</v>
      </c>
      <c r="CC18" s="1">
        <v>1.3268</v>
      </c>
      <c r="CD18" s="1">
        <v>1.3270999999999999</v>
      </c>
      <c r="CE18" s="1"/>
      <c r="CF18" s="1"/>
      <c r="CG18" s="1">
        <v>4802</v>
      </c>
      <c r="CH18" s="1">
        <v>4802</v>
      </c>
      <c r="CI18" s="1">
        <v>4774</v>
      </c>
      <c r="CJ18" s="1">
        <v>4780</v>
      </c>
      <c r="CK18" s="1">
        <v>4802</v>
      </c>
      <c r="CL18" s="1">
        <v>4809</v>
      </c>
      <c r="CM18" s="1">
        <v>4765</v>
      </c>
      <c r="CN18" s="1">
        <v>4775</v>
      </c>
      <c r="CO18" s="1">
        <v>1671.6</v>
      </c>
      <c r="CP18" s="1">
        <v>4802</v>
      </c>
      <c r="CQ18" s="1">
        <v>4809</v>
      </c>
      <c r="CR18" s="1">
        <v>4751</v>
      </c>
      <c r="CS18" s="1">
        <v>4769</v>
      </c>
      <c r="CT18" s="1"/>
      <c r="CU18" s="1"/>
      <c r="CV18" s="1"/>
      <c r="CW18" s="1"/>
      <c r="CX18" s="58"/>
      <c r="CY18" s="58"/>
      <c r="CZ18" s="1"/>
      <c r="DA18" s="1"/>
      <c r="DB18" s="1"/>
      <c r="DC18" s="58"/>
      <c r="DD18" s="58"/>
      <c r="DE18">
        <v>13.53</v>
      </c>
      <c r="DF18">
        <v>89.174999999999997</v>
      </c>
      <c r="DG18">
        <v>1.87</v>
      </c>
    </row>
    <row r="19" spans="1:111" s="12" customFormat="1">
      <c r="A19" s="1">
        <v>2013</v>
      </c>
      <c r="B19" s="1">
        <v>3</v>
      </c>
      <c r="C19" s="24">
        <v>41289</v>
      </c>
      <c r="D19" s="1">
        <v>4810</v>
      </c>
      <c r="E19" s="1">
        <v>4821</v>
      </c>
      <c r="F19" s="1">
        <v>4781</v>
      </c>
      <c r="G19" s="1">
        <v>4798</v>
      </c>
      <c r="H19" s="46">
        <v>1679.3</v>
      </c>
      <c r="I19" s="1">
        <v>4802</v>
      </c>
      <c r="J19" s="1">
        <v>4820</v>
      </c>
      <c r="K19" s="1">
        <v>4751</v>
      </c>
      <c r="L19" s="1">
        <v>4817</v>
      </c>
      <c r="M19" s="53">
        <v>4796</v>
      </c>
      <c r="N19" s="47">
        <v>4821</v>
      </c>
      <c r="O19" s="47">
        <v>4775</v>
      </c>
      <c r="P19" s="47">
        <v>4814</v>
      </c>
      <c r="Q19" s="8">
        <v>4813</v>
      </c>
      <c r="R19" s="26"/>
      <c r="S19" s="1"/>
      <c r="T19" s="1"/>
      <c r="U19" s="1"/>
      <c r="V19" s="1"/>
      <c r="W19" s="50"/>
      <c r="X19" s="51"/>
      <c r="Y19" s="62"/>
      <c r="Z19" s="62"/>
      <c r="AA19" s="62"/>
      <c r="AB19" s="62"/>
      <c r="AC19" s="1"/>
      <c r="AD19" s="62">
        <v>4820</v>
      </c>
      <c r="AE19" s="62">
        <v>4806</v>
      </c>
      <c r="AF19" s="1"/>
      <c r="AG19" s="1"/>
      <c r="AH19" s="62"/>
      <c r="AI19" s="62"/>
      <c r="AJ19" s="8"/>
      <c r="AK19" s="8"/>
      <c r="AL19" s="62"/>
      <c r="AM19" s="62"/>
      <c r="AN19" s="8"/>
      <c r="AO19" s="8"/>
      <c r="AP19" s="62"/>
      <c r="AQ19" s="62"/>
      <c r="AR19" s="62"/>
      <c r="AS19" s="8"/>
      <c r="AT19" s="62"/>
      <c r="AU19" s="62"/>
      <c r="AV19" s="8"/>
      <c r="AW19" s="8"/>
      <c r="AX19" s="8"/>
      <c r="AY19" s="8"/>
      <c r="AZ19" s="8"/>
      <c r="BA19" s="8"/>
      <c r="BB19" s="62"/>
      <c r="BC19" s="62"/>
      <c r="BD19" s="94">
        <v>4791</v>
      </c>
      <c r="BE19" s="8"/>
      <c r="BF19" s="8"/>
      <c r="BG19" s="62"/>
      <c r="BH19" s="62"/>
      <c r="BI19" s="1">
        <v>4796</v>
      </c>
      <c r="BJ19" s="1">
        <v>4819</v>
      </c>
      <c r="BK19" s="1">
        <v>4796</v>
      </c>
      <c r="BL19" s="1">
        <v>4813</v>
      </c>
      <c r="BM19" s="78"/>
      <c r="BN19" s="78"/>
      <c r="BO19" s="78"/>
      <c r="BP19" s="89"/>
      <c r="BQ19" s="62"/>
      <c r="BR19" s="1"/>
      <c r="BS19" s="88"/>
      <c r="BT19" s="1"/>
      <c r="BU19" s="58"/>
      <c r="BV19" s="58"/>
      <c r="BW19" s="58"/>
      <c r="BX19" s="58"/>
      <c r="BY19" s="1">
        <v>89.475499999999997</v>
      </c>
      <c r="BZ19" s="1">
        <v>89.51</v>
      </c>
      <c r="CA19" s="1">
        <v>89.49</v>
      </c>
      <c r="CB19" s="1">
        <v>1.3382000000000001</v>
      </c>
      <c r="CC19" s="1">
        <v>1.3374999999999999</v>
      </c>
      <c r="CD19" s="1">
        <v>1.3375999999999999</v>
      </c>
      <c r="CE19" s="1"/>
      <c r="CF19" s="1"/>
      <c r="CG19" s="1">
        <v>4796</v>
      </c>
      <c r="CH19" s="1">
        <v>4821</v>
      </c>
      <c r="CI19" s="1">
        <v>4775</v>
      </c>
      <c r="CJ19" s="1">
        <v>4789</v>
      </c>
      <c r="CK19" s="1">
        <v>4796</v>
      </c>
      <c r="CL19" s="1">
        <v>4821</v>
      </c>
      <c r="CM19" s="1">
        <v>4775</v>
      </c>
      <c r="CN19" s="1">
        <v>4808</v>
      </c>
      <c r="CO19" s="1">
        <v>1679.6</v>
      </c>
      <c r="CP19" s="1">
        <v>4796</v>
      </c>
      <c r="CQ19" s="1">
        <v>4828</v>
      </c>
      <c r="CR19" s="1">
        <v>4775</v>
      </c>
      <c r="CS19" s="1">
        <v>4812</v>
      </c>
      <c r="CT19" s="1"/>
      <c r="CU19" s="1"/>
      <c r="CV19" s="1"/>
      <c r="CW19" s="1"/>
      <c r="CX19" s="58"/>
      <c r="CY19" s="58"/>
      <c r="CZ19" s="1"/>
      <c r="DA19" s="1" t="s">
        <v>618</v>
      </c>
      <c r="DB19" s="1"/>
      <c r="DC19" s="58"/>
      <c r="DD19" s="58"/>
      <c r="DE19">
        <v>13.67</v>
      </c>
      <c r="DF19">
        <v>88.83</v>
      </c>
      <c r="DG19">
        <v>1.83</v>
      </c>
    </row>
    <row r="20" spans="1:111" s="12" customFormat="1">
      <c r="A20" s="1">
        <v>2013</v>
      </c>
      <c r="B20" s="1">
        <v>4</v>
      </c>
      <c r="C20" s="24">
        <v>41290</v>
      </c>
      <c r="D20" s="1">
        <v>4810</v>
      </c>
      <c r="E20" s="1">
        <v>4820</v>
      </c>
      <c r="F20" s="1">
        <v>4768</v>
      </c>
      <c r="G20" s="1">
        <v>4778</v>
      </c>
      <c r="H20" s="46">
        <v>1679.7</v>
      </c>
      <c r="I20" s="1">
        <v>4796</v>
      </c>
      <c r="J20" s="1">
        <v>4828</v>
      </c>
      <c r="K20" s="1">
        <v>4775</v>
      </c>
      <c r="L20" s="1">
        <v>4783</v>
      </c>
      <c r="M20" s="53">
        <v>4777</v>
      </c>
      <c r="N20" s="47">
        <v>4783</v>
      </c>
      <c r="O20" s="47">
        <v>4750</v>
      </c>
      <c r="P20" s="47">
        <v>4763</v>
      </c>
      <c r="Q20" s="8">
        <v>4811</v>
      </c>
      <c r="R20" s="26"/>
      <c r="S20" s="1"/>
      <c r="T20" s="1"/>
      <c r="U20" s="1"/>
      <c r="V20" s="1"/>
      <c r="W20" s="50"/>
      <c r="X20" s="51"/>
      <c r="Y20" s="62"/>
      <c r="Z20" s="62"/>
      <c r="AA20" s="62"/>
      <c r="AB20" s="62"/>
      <c r="AC20" s="1"/>
      <c r="AD20" s="62">
        <v>4820</v>
      </c>
      <c r="AE20" s="62">
        <v>4776</v>
      </c>
      <c r="AF20" s="1"/>
      <c r="AG20" s="1"/>
      <c r="AH20" s="62"/>
      <c r="AI20" s="62"/>
      <c r="AJ20" s="8"/>
      <c r="AK20" s="8"/>
      <c r="AL20" s="62"/>
      <c r="AM20" s="62"/>
      <c r="AN20" s="8"/>
      <c r="AO20" s="8"/>
      <c r="AP20" s="62"/>
      <c r="AQ20" s="62"/>
      <c r="AR20" s="62"/>
      <c r="AS20" s="8"/>
      <c r="AT20" s="62"/>
      <c r="AU20" s="62"/>
      <c r="AV20" s="8"/>
      <c r="AW20" s="8"/>
      <c r="AX20" s="8"/>
      <c r="AY20" s="8"/>
      <c r="AZ20" s="8"/>
      <c r="BA20" s="8"/>
      <c r="BB20" s="62"/>
      <c r="BC20" s="62"/>
      <c r="BD20" s="94">
        <v>4777</v>
      </c>
      <c r="BE20" s="8"/>
      <c r="BF20" s="8"/>
      <c r="BG20" s="62"/>
      <c r="BH20" s="62"/>
      <c r="BI20" s="1">
        <v>4777</v>
      </c>
      <c r="BJ20" s="1">
        <v>4783</v>
      </c>
      <c r="BK20" s="1">
        <v>4765</v>
      </c>
      <c r="BL20" s="1">
        <v>4767</v>
      </c>
      <c r="BM20" s="78"/>
      <c r="BN20" s="78"/>
      <c r="BO20" s="78"/>
      <c r="BP20" s="89"/>
      <c r="BQ20" s="62"/>
      <c r="BR20" s="1"/>
      <c r="BS20" s="88"/>
      <c r="BT20" s="1"/>
      <c r="BU20" s="58"/>
      <c r="BV20" s="58"/>
      <c r="BW20" s="58"/>
      <c r="BX20" s="58"/>
      <c r="BY20" s="1">
        <v>88.787000000000006</v>
      </c>
      <c r="BZ20" s="1">
        <v>88.844999999999999</v>
      </c>
      <c r="CA20" s="1">
        <v>88.741</v>
      </c>
      <c r="CB20" s="1">
        <v>1.3306</v>
      </c>
      <c r="CC20" s="1">
        <v>1.3298000000000001</v>
      </c>
      <c r="CD20" s="1">
        <v>1.3309</v>
      </c>
      <c r="CE20" s="1"/>
      <c r="CF20" s="1"/>
      <c r="CG20" s="1">
        <v>4777</v>
      </c>
      <c r="CH20" s="1">
        <v>4783</v>
      </c>
      <c r="CI20" s="1">
        <v>4750</v>
      </c>
      <c r="CJ20" s="1">
        <v>4754</v>
      </c>
      <c r="CK20" s="1">
        <v>4777</v>
      </c>
      <c r="CL20" s="1">
        <v>4783</v>
      </c>
      <c r="CM20" s="1">
        <v>4750</v>
      </c>
      <c r="CN20" s="1">
        <v>4776</v>
      </c>
      <c r="CO20" s="1">
        <v>1682.3</v>
      </c>
      <c r="CP20" s="1">
        <v>4777</v>
      </c>
      <c r="CQ20" s="1">
        <v>4805</v>
      </c>
      <c r="CR20" s="1">
        <v>4750</v>
      </c>
      <c r="CS20" s="1">
        <v>4802</v>
      </c>
      <c r="CT20" s="1"/>
      <c r="CU20" s="1"/>
      <c r="CV20" s="1"/>
      <c r="CW20" s="1"/>
      <c r="CX20" s="58"/>
      <c r="CY20" s="58"/>
      <c r="CZ20" s="1"/>
      <c r="DA20" s="1" t="s">
        <v>618</v>
      </c>
      <c r="DB20" s="1"/>
      <c r="DC20" s="58"/>
      <c r="DD20" s="58"/>
      <c r="DE20">
        <v>13.25</v>
      </c>
      <c r="DF20">
        <v>88.490499999999997</v>
      </c>
      <c r="DG20">
        <v>1.82</v>
      </c>
    </row>
    <row r="21" spans="1:111" s="12" customFormat="1">
      <c r="A21" s="1">
        <v>2013</v>
      </c>
      <c r="B21" s="1">
        <v>5</v>
      </c>
      <c r="C21" s="24">
        <v>41291</v>
      </c>
      <c r="D21" s="1">
        <v>4803</v>
      </c>
      <c r="E21" s="1">
        <v>4808</v>
      </c>
      <c r="F21" s="1">
        <v>4768</v>
      </c>
      <c r="G21" s="1">
        <v>4796</v>
      </c>
      <c r="H21" s="46">
        <v>1687.9</v>
      </c>
      <c r="I21" s="1">
        <v>4777</v>
      </c>
      <c r="J21" s="1">
        <v>4808</v>
      </c>
      <c r="K21" s="1">
        <v>4750</v>
      </c>
      <c r="L21" s="1">
        <v>4801</v>
      </c>
      <c r="M21" s="53">
        <v>4801</v>
      </c>
      <c r="N21" s="47">
        <v>4850</v>
      </c>
      <c r="O21" s="47">
        <v>4800</v>
      </c>
      <c r="P21" s="47">
        <v>4813</v>
      </c>
      <c r="Q21" s="8">
        <v>4802</v>
      </c>
      <c r="R21" s="26"/>
      <c r="S21" s="1"/>
      <c r="T21" s="1"/>
      <c r="U21" s="1"/>
      <c r="V21" s="1"/>
      <c r="W21" s="50"/>
      <c r="X21" s="51"/>
      <c r="Y21" s="62"/>
      <c r="Z21" s="62"/>
      <c r="AA21" s="62"/>
      <c r="AB21" s="62"/>
      <c r="AC21" s="1"/>
      <c r="AD21" s="62">
        <v>4808</v>
      </c>
      <c r="AE21" s="62">
        <v>4794</v>
      </c>
      <c r="AF21" s="1"/>
      <c r="AG21" s="1"/>
      <c r="AH21" s="62"/>
      <c r="AI21" s="62"/>
      <c r="AJ21" s="8"/>
      <c r="AK21" s="8"/>
      <c r="AL21" s="62"/>
      <c r="AM21" s="62"/>
      <c r="AN21" s="8"/>
      <c r="AO21" s="8"/>
      <c r="AP21" s="62"/>
      <c r="AQ21" s="62"/>
      <c r="AR21" s="62"/>
      <c r="AS21" s="8"/>
      <c r="AT21" s="62"/>
      <c r="AU21" s="62"/>
      <c r="AV21" s="8"/>
      <c r="AW21" s="8"/>
      <c r="AX21" s="8"/>
      <c r="AY21" s="8"/>
      <c r="AZ21" s="8"/>
      <c r="BA21" s="8"/>
      <c r="BB21" s="62"/>
      <c r="BC21" s="62"/>
      <c r="BD21" s="94">
        <v>4910</v>
      </c>
      <c r="BE21" s="8"/>
      <c r="BF21" s="8"/>
      <c r="BG21" s="62"/>
      <c r="BH21" s="62"/>
      <c r="BI21" s="1">
        <v>4801</v>
      </c>
      <c r="BJ21" s="1">
        <v>4808</v>
      </c>
      <c r="BK21" s="1">
        <v>4800</v>
      </c>
      <c r="BL21" s="1">
        <v>4801</v>
      </c>
      <c r="BM21" s="78"/>
      <c r="BN21" s="78"/>
      <c r="BO21" s="78"/>
      <c r="BP21" s="89"/>
      <c r="BQ21" s="62"/>
      <c r="BR21" s="1"/>
      <c r="BS21" s="88"/>
      <c r="BT21" s="1"/>
      <c r="BU21" s="58"/>
      <c r="BV21" s="58"/>
      <c r="BW21" s="58"/>
      <c r="BX21" s="58"/>
      <c r="BY21" s="1">
        <v>88.38</v>
      </c>
      <c r="BZ21" s="1">
        <v>88.615499999999997</v>
      </c>
      <c r="CA21" s="1">
        <v>88.67</v>
      </c>
      <c r="CB21" s="1">
        <v>1.3289</v>
      </c>
      <c r="CC21" s="1">
        <v>1.3290999999999999</v>
      </c>
      <c r="CD21" s="1">
        <v>1.3289</v>
      </c>
      <c r="CE21" s="1"/>
      <c r="CF21" s="1"/>
      <c r="CG21" s="1">
        <v>4801</v>
      </c>
      <c r="CH21" s="1">
        <v>4850</v>
      </c>
      <c r="CI21" s="1">
        <v>4800</v>
      </c>
      <c r="CJ21" s="1">
        <v>4841</v>
      </c>
      <c r="CK21" s="1">
        <v>4801</v>
      </c>
      <c r="CL21" s="1">
        <v>4850</v>
      </c>
      <c r="CM21" s="1">
        <v>4800</v>
      </c>
      <c r="CN21" s="1">
        <v>4820</v>
      </c>
      <c r="CO21" s="1">
        <v>1680.9</v>
      </c>
      <c r="CP21" s="1">
        <v>4801</v>
      </c>
      <c r="CQ21" s="1">
        <v>4907</v>
      </c>
      <c r="CR21" s="1">
        <v>4800</v>
      </c>
      <c r="CS21" s="1">
        <v>4892</v>
      </c>
      <c r="CT21" s="1"/>
      <c r="CU21" s="1"/>
      <c r="CV21" s="1"/>
      <c r="CW21" s="1"/>
      <c r="CX21" s="58"/>
      <c r="CY21" s="58"/>
      <c r="CZ21" s="1"/>
      <c r="DA21" s="1" t="str">
        <f>IF(CZ20=1,D22-M21,"")</f>
        <v/>
      </c>
      <c r="DB21" s="1"/>
      <c r="DC21" s="58"/>
      <c r="DD21" s="58"/>
      <c r="DE21">
        <v>13.3</v>
      </c>
      <c r="DF21">
        <v>90.001999999999995</v>
      </c>
      <c r="DG21">
        <v>1.88</v>
      </c>
    </row>
    <row r="22" spans="1:111" s="12" customFormat="1">
      <c r="A22" s="1">
        <v>2013</v>
      </c>
      <c r="B22" s="1">
        <v>6</v>
      </c>
      <c r="C22" s="24">
        <v>41292</v>
      </c>
      <c r="D22" s="1">
        <v>4883</v>
      </c>
      <c r="E22" s="1">
        <v>4911</v>
      </c>
      <c r="F22" s="1">
        <v>4876</v>
      </c>
      <c r="G22" s="1">
        <v>4910</v>
      </c>
      <c r="H22" s="46">
        <v>1687</v>
      </c>
      <c r="I22" s="1">
        <v>4801</v>
      </c>
      <c r="J22" s="1">
        <v>4907</v>
      </c>
      <c r="K22" s="1">
        <v>4800</v>
      </c>
      <c r="L22" s="1">
        <v>4887</v>
      </c>
      <c r="M22" s="53">
        <v>4910</v>
      </c>
      <c r="N22" s="47">
        <v>4911</v>
      </c>
      <c r="O22" s="47">
        <v>4887</v>
      </c>
      <c r="P22" s="47">
        <v>4908</v>
      </c>
      <c r="Q22" s="8">
        <v>4883</v>
      </c>
      <c r="R22" s="26"/>
      <c r="S22" s="1"/>
      <c r="T22" s="1"/>
      <c r="U22" s="1"/>
      <c r="V22" s="1"/>
      <c r="W22" s="50"/>
      <c r="X22" s="51"/>
      <c r="Y22" s="62"/>
      <c r="Z22" s="62"/>
      <c r="AA22" s="62"/>
      <c r="AB22" s="62"/>
      <c r="AC22" s="1"/>
      <c r="AD22" s="62">
        <v>4893</v>
      </c>
      <c r="AE22" s="62">
        <v>4876</v>
      </c>
      <c r="AF22" s="1"/>
      <c r="AG22" s="1"/>
      <c r="AH22" s="62"/>
      <c r="AI22" s="62"/>
      <c r="AJ22" s="8"/>
      <c r="AK22" s="8"/>
      <c r="AL22" s="62"/>
      <c r="AM22" s="62"/>
      <c r="AN22" s="8"/>
      <c r="AO22" s="8"/>
      <c r="AP22" s="62"/>
      <c r="AQ22" s="62"/>
      <c r="AR22" s="62"/>
      <c r="AS22" s="8"/>
      <c r="AT22" s="62"/>
      <c r="AU22" s="62"/>
      <c r="AV22" s="8"/>
      <c r="AW22" s="8"/>
      <c r="AX22" s="8"/>
      <c r="AY22" s="8"/>
      <c r="AZ22" s="8"/>
      <c r="BA22" s="8"/>
      <c r="BB22" s="62"/>
      <c r="BC22" s="62"/>
      <c r="BD22" s="94"/>
      <c r="BE22" s="8"/>
      <c r="BF22" s="8"/>
      <c r="BG22" s="62"/>
      <c r="BH22" s="62"/>
      <c r="BI22" s="1">
        <v>4910</v>
      </c>
      <c r="BJ22" s="1">
        <v>4911</v>
      </c>
      <c r="BK22" s="1">
        <v>4903</v>
      </c>
      <c r="BL22" s="1">
        <v>4908</v>
      </c>
      <c r="BM22" s="78"/>
      <c r="BN22" s="78"/>
      <c r="BO22" s="78"/>
      <c r="BP22" s="89"/>
      <c r="BQ22" s="62"/>
      <c r="BR22" s="1"/>
      <c r="BS22" s="88"/>
      <c r="BT22" s="1"/>
      <c r="BU22" s="58"/>
      <c r="BV22" s="58"/>
      <c r="BW22" s="58"/>
      <c r="BX22" s="58"/>
      <c r="BY22" s="1">
        <v>89.88</v>
      </c>
      <c r="BZ22" s="1">
        <v>90.019000000000005</v>
      </c>
      <c r="CA22" s="1">
        <v>89.828999999999994</v>
      </c>
      <c r="CB22" s="1">
        <v>1.3376999999999999</v>
      </c>
      <c r="CC22" s="1">
        <v>1.3376999999999999</v>
      </c>
      <c r="CD22" s="1">
        <v>1.3371</v>
      </c>
      <c r="CE22" s="1"/>
      <c r="CF22" s="1"/>
      <c r="CG22" s="1">
        <v>4910</v>
      </c>
      <c r="CH22" s="1">
        <v>4911</v>
      </c>
      <c r="CI22" s="1">
        <v>4887</v>
      </c>
      <c r="CJ22" s="1">
        <v>4901</v>
      </c>
      <c r="CK22" s="1">
        <v>4910</v>
      </c>
      <c r="CL22" s="1">
        <v>4911</v>
      </c>
      <c r="CM22" s="1">
        <v>4887</v>
      </c>
      <c r="CN22" s="1">
        <v>4900</v>
      </c>
      <c r="CO22" s="1">
        <v>1691.4</v>
      </c>
      <c r="CP22" s="1">
        <v>4910</v>
      </c>
      <c r="CQ22" s="1">
        <v>4911</v>
      </c>
      <c r="CR22" s="1">
        <v>4882</v>
      </c>
      <c r="CS22" s="1">
        <v>4893</v>
      </c>
      <c r="CT22" s="1"/>
      <c r="CU22" s="1"/>
      <c r="CV22" s="1"/>
      <c r="CW22" s="1"/>
      <c r="CX22" s="58"/>
      <c r="CY22" s="58"/>
      <c r="CZ22" s="1"/>
      <c r="DA22" s="1" t="str">
        <f>IF(CZ21=1,D23-M22,"")</f>
        <v/>
      </c>
      <c r="DB22" s="1"/>
      <c r="DC22" s="58"/>
      <c r="DD22" s="58"/>
      <c r="DE22">
        <v>12.56</v>
      </c>
      <c r="DF22">
        <v>90.049000000000007</v>
      </c>
      <c r="DG22">
        <v>1.85</v>
      </c>
    </row>
    <row r="23" spans="1:111" s="12" customFormat="1">
      <c r="A23" s="1">
        <v>2013</v>
      </c>
      <c r="B23" s="1">
        <v>2</v>
      </c>
      <c r="C23" s="24">
        <v>41295</v>
      </c>
      <c r="D23" s="1">
        <v>4909</v>
      </c>
      <c r="E23" s="1">
        <v>4910</v>
      </c>
      <c r="F23" s="1">
        <v>4873</v>
      </c>
      <c r="G23" s="1">
        <v>4883</v>
      </c>
      <c r="H23" s="46">
        <v>1689.7</v>
      </c>
      <c r="I23" s="1">
        <v>4910</v>
      </c>
      <c r="J23" s="1">
        <v>4911</v>
      </c>
      <c r="K23" s="1">
        <v>4873</v>
      </c>
      <c r="L23" s="1">
        <v>4884</v>
      </c>
      <c r="M23" s="53">
        <v>4883</v>
      </c>
      <c r="N23" s="47">
        <v>4890</v>
      </c>
      <c r="O23" s="47">
        <v>4864</v>
      </c>
      <c r="P23" s="47">
        <v>4874</v>
      </c>
      <c r="Q23" s="8">
        <v>4910</v>
      </c>
      <c r="R23" s="26"/>
      <c r="S23" s="1"/>
      <c r="T23" s="1"/>
      <c r="U23" s="1"/>
      <c r="V23" s="1"/>
      <c r="W23" s="50"/>
      <c r="X23" s="51"/>
      <c r="Y23" s="62"/>
      <c r="Z23" s="62"/>
      <c r="AA23" s="62"/>
      <c r="AB23" s="62"/>
      <c r="AC23" s="1"/>
      <c r="AD23" s="62">
        <v>4910</v>
      </c>
      <c r="AE23" s="62">
        <v>4873</v>
      </c>
      <c r="AF23" s="1"/>
      <c r="AG23" s="1"/>
      <c r="AH23" s="62"/>
      <c r="AI23" s="62"/>
      <c r="AJ23" s="8"/>
      <c r="AK23" s="8"/>
      <c r="AL23" s="62"/>
      <c r="AM23" s="62"/>
      <c r="AN23" s="8"/>
      <c r="AO23" s="8"/>
      <c r="AP23" s="62"/>
      <c r="AQ23" s="62"/>
      <c r="AR23" s="62"/>
      <c r="AS23" s="8"/>
      <c r="AT23" s="62"/>
      <c r="AU23" s="62"/>
      <c r="AV23" s="8"/>
      <c r="AW23" s="8"/>
      <c r="AX23" s="8"/>
      <c r="AY23" s="8"/>
      <c r="AZ23" s="8"/>
      <c r="BA23" s="8"/>
      <c r="BB23" s="62"/>
      <c r="BC23" s="62"/>
      <c r="BD23" s="94">
        <v>4881</v>
      </c>
      <c r="BE23" s="8"/>
      <c r="BF23" s="8"/>
      <c r="BG23" s="62"/>
      <c r="BH23" s="62"/>
      <c r="BI23" s="1">
        <v>4883</v>
      </c>
      <c r="BJ23" s="1">
        <v>4890</v>
      </c>
      <c r="BK23" s="1">
        <v>4879</v>
      </c>
      <c r="BL23" s="1">
        <v>4882</v>
      </c>
      <c r="BM23" s="78"/>
      <c r="BN23" s="78"/>
      <c r="BO23" s="78"/>
      <c r="BP23" s="89"/>
      <c r="BQ23" s="62"/>
      <c r="BR23" s="1"/>
      <c r="BS23" s="88"/>
      <c r="BT23" s="1"/>
      <c r="BU23" s="58"/>
      <c r="BV23" s="58"/>
      <c r="BW23" s="58"/>
      <c r="BX23" s="58"/>
      <c r="BY23" s="1">
        <v>90.099000000000004</v>
      </c>
      <c r="BZ23" s="1">
        <v>90.17</v>
      </c>
      <c r="CA23" s="1">
        <v>90.191500000000005</v>
      </c>
      <c r="CB23" s="1">
        <v>1.331</v>
      </c>
      <c r="CC23" s="1">
        <v>1.3315999999999999</v>
      </c>
      <c r="CD23" s="1">
        <v>1.3318000000000001</v>
      </c>
      <c r="CE23" s="1"/>
      <c r="CF23" s="1"/>
      <c r="CG23" s="1">
        <v>4883</v>
      </c>
      <c r="CH23" s="1">
        <v>4890</v>
      </c>
      <c r="CI23" s="1">
        <v>4864</v>
      </c>
      <c r="CJ23" s="1">
        <v>4873</v>
      </c>
      <c r="CK23" s="1">
        <v>4883</v>
      </c>
      <c r="CL23" s="1">
        <v>4890</v>
      </c>
      <c r="CM23" s="1">
        <v>4864</v>
      </c>
      <c r="CN23" s="1">
        <v>4881</v>
      </c>
      <c r="CO23" s="1">
        <v>1690.3</v>
      </c>
      <c r="CP23" s="1">
        <v>4883</v>
      </c>
      <c r="CQ23" s="1">
        <v>4893</v>
      </c>
      <c r="CR23" s="1">
        <v>4864</v>
      </c>
      <c r="CS23" s="1">
        <v>4890</v>
      </c>
      <c r="CT23" s="1"/>
      <c r="CU23" s="1"/>
      <c r="CV23" s="1"/>
      <c r="CW23" s="1"/>
      <c r="CX23" s="58"/>
      <c r="CY23" s="58"/>
      <c r="CZ23" s="1"/>
      <c r="DA23" s="1" t="str">
        <f>IF(CZ22=1,D24-M23,"")</f>
        <v/>
      </c>
      <c r="DB23" s="1"/>
      <c r="DC23" s="58"/>
      <c r="DD23" s="58"/>
      <c r="DE23" s="101">
        <v>12.46</v>
      </c>
      <c r="DF23">
        <v>89.618499999999997</v>
      </c>
      <c r="DG23" s="101">
        <v>1.84</v>
      </c>
    </row>
    <row r="24" spans="1:111" s="12" customFormat="1">
      <c r="A24" s="1">
        <v>2013</v>
      </c>
      <c r="B24" s="1">
        <v>3</v>
      </c>
      <c r="C24" s="24">
        <v>41296</v>
      </c>
      <c r="D24" s="1">
        <v>4882</v>
      </c>
      <c r="E24" s="1">
        <v>4913</v>
      </c>
      <c r="F24" s="1">
        <v>4855</v>
      </c>
      <c r="G24" s="1">
        <v>4870</v>
      </c>
      <c r="H24" s="46">
        <v>1691.7</v>
      </c>
      <c r="I24" s="1">
        <v>4883</v>
      </c>
      <c r="J24" s="1">
        <v>4893</v>
      </c>
      <c r="K24" s="1">
        <v>4864</v>
      </c>
      <c r="L24" s="1">
        <v>4878</v>
      </c>
      <c r="M24" s="53">
        <v>4865</v>
      </c>
      <c r="N24" s="47">
        <v>4870</v>
      </c>
      <c r="O24" s="47">
        <v>4822</v>
      </c>
      <c r="P24" s="47">
        <v>4844</v>
      </c>
      <c r="Q24" s="8">
        <v>4882</v>
      </c>
      <c r="R24" s="26"/>
      <c r="S24" s="1"/>
      <c r="T24" s="1"/>
      <c r="U24" s="1"/>
      <c r="V24" s="1"/>
      <c r="W24" s="50"/>
      <c r="X24" s="51"/>
      <c r="Y24" s="62"/>
      <c r="Z24" s="62"/>
      <c r="AA24" s="62"/>
      <c r="AB24" s="62"/>
      <c r="AC24" s="1"/>
      <c r="AD24" s="62">
        <v>4892</v>
      </c>
      <c r="AE24" s="62">
        <v>4876</v>
      </c>
      <c r="AF24" s="1"/>
      <c r="AG24" s="1"/>
      <c r="AH24" s="62"/>
      <c r="AI24" s="62"/>
      <c r="AJ24" s="8"/>
      <c r="AK24" s="8"/>
      <c r="AL24" s="62"/>
      <c r="AM24" s="62"/>
      <c r="AN24" s="8"/>
      <c r="AO24" s="8"/>
      <c r="AP24" s="62"/>
      <c r="AQ24" s="62"/>
      <c r="AR24" s="62"/>
      <c r="AS24" s="8"/>
      <c r="AT24" s="62"/>
      <c r="AU24" s="62"/>
      <c r="AV24" s="8"/>
      <c r="AW24" s="8"/>
      <c r="AX24" s="8"/>
      <c r="AY24" s="8"/>
      <c r="AZ24" s="8"/>
      <c r="BA24" s="8"/>
      <c r="BB24" s="62"/>
      <c r="BC24" s="62"/>
      <c r="BD24" s="94">
        <v>4863</v>
      </c>
      <c r="BE24" s="8"/>
      <c r="BF24" s="8"/>
      <c r="BG24" s="62"/>
      <c r="BH24" s="62"/>
      <c r="BI24" s="1">
        <v>4865</v>
      </c>
      <c r="BJ24" s="1">
        <v>4870</v>
      </c>
      <c r="BK24" s="1">
        <v>4855</v>
      </c>
      <c r="BL24" s="1">
        <v>4857</v>
      </c>
      <c r="BM24" s="78"/>
      <c r="BN24" s="78"/>
      <c r="BO24" s="78"/>
      <c r="BP24" s="89"/>
      <c r="BQ24" s="62"/>
      <c r="BR24" s="1"/>
      <c r="BS24" s="88"/>
      <c r="BT24" s="1"/>
      <c r="BU24" s="58"/>
      <c r="BV24" s="58"/>
      <c r="BW24" s="58"/>
      <c r="BX24" s="58"/>
      <c r="BY24" s="1">
        <v>89.61</v>
      </c>
      <c r="BZ24" s="1">
        <v>89.724000000000004</v>
      </c>
      <c r="CA24" s="1">
        <v>89.644999999999996</v>
      </c>
      <c r="CB24" s="1">
        <v>1.3312999999999999</v>
      </c>
      <c r="CC24" s="1">
        <v>1.3315999999999999</v>
      </c>
      <c r="CD24" s="1">
        <v>1.331</v>
      </c>
      <c r="CE24" s="1"/>
      <c r="CF24" s="1"/>
      <c r="CG24" s="1">
        <v>4865</v>
      </c>
      <c r="CH24" s="1">
        <v>4870</v>
      </c>
      <c r="CI24" s="1">
        <v>4822</v>
      </c>
      <c r="CJ24" s="1">
        <v>4837</v>
      </c>
      <c r="CK24" s="1">
        <v>4865</v>
      </c>
      <c r="CL24" s="1">
        <v>4870</v>
      </c>
      <c r="CM24" s="1">
        <v>4822</v>
      </c>
      <c r="CN24" s="1">
        <v>4844</v>
      </c>
      <c r="CO24" s="1">
        <v>1693.7</v>
      </c>
      <c r="CP24" s="1">
        <v>4865</v>
      </c>
      <c r="CQ24" s="1">
        <v>4870</v>
      </c>
      <c r="CR24" s="1">
        <v>4822</v>
      </c>
      <c r="CS24" s="1">
        <v>4846</v>
      </c>
      <c r="CT24" s="1"/>
      <c r="CU24" s="1"/>
      <c r="CV24" s="1"/>
      <c r="CW24" s="1"/>
      <c r="CX24" s="58"/>
      <c r="CY24" s="58"/>
      <c r="CZ24" s="1"/>
      <c r="DA24" s="1" t="str">
        <f>IF(CZ23=1,D25-M24,"")</f>
        <v/>
      </c>
      <c r="DB24" s="1"/>
      <c r="DC24" s="58"/>
      <c r="DD24" s="58"/>
      <c r="DE24" s="101">
        <v>12.66</v>
      </c>
      <c r="DF24">
        <v>88.326499999999996</v>
      </c>
      <c r="DG24" s="101">
        <v>1.84</v>
      </c>
    </row>
    <row r="25" spans="1:111" s="12" customFormat="1">
      <c r="A25" s="1">
        <v>2013</v>
      </c>
      <c r="B25" s="1">
        <v>4</v>
      </c>
      <c r="C25" s="24">
        <v>41297</v>
      </c>
      <c r="D25" s="1">
        <v>4833</v>
      </c>
      <c r="E25" s="1">
        <v>4849</v>
      </c>
      <c r="F25" s="1">
        <v>4812</v>
      </c>
      <c r="G25" s="1">
        <v>4816</v>
      </c>
      <c r="H25" s="46">
        <v>1685.5</v>
      </c>
      <c r="I25" s="1">
        <v>4865</v>
      </c>
      <c r="J25" s="1">
        <v>4870</v>
      </c>
      <c r="K25" s="1">
        <v>4822</v>
      </c>
      <c r="L25" s="1">
        <v>4841</v>
      </c>
      <c r="M25" s="53">
        <v>4815</v>
      </c>
      <c r="N25" s="47">
        <v>4840</v>
      </c>
      <c r="O25" s="47">
        <v>4807</v>
      </c>
      <c r="P25" s="47">
        <v>4835</v>
      </c>
      <c r="Q25" s="8">
        <v>4834</v>
      </c>
      <c r="R25" s="26"/>
      <c r="S25" s="1"/>
      <c r="T25" s="1"/>
      <c r="U25" s="1"/>
      <c r="V25" s="1"/>
      <c r="W25" s="50"/>
      <c r="X25" s="51"/>
      <c r="Y25" s="62"/>
      <c r="Z25" s="62"/>
      <c r="AA25" s="62"/>
      <c r="AB25" s="62"/>
      <c r="AC25" s="1"/>
      <c r="AD25" s="62">
        <v>4849</v>
      </c>
      <c r="AE25" s="62">
        <v>4832</v>
      </c>
      <c r="AF25" s="1"/>
      <c r="AG25" s="1"/>
      <c r="AH25" s="62"/>
      <c r="AI25" s="62"/>
      <c r="AJ25" s="8"/>
      <c r="AK25" s="8"/>
      <c r="AL25" s="62"/>
      <c r="AM25" s="62"/>
      <c r="AN25" s="8"/>
      <c r="AO25" s="8"/>
      <c r="AP25" s="62"/>
      <c r="AQ25" s="62"/>
      <c r="AR25" s="62"/>
      <c r="AS25" s="8"/>
      <c r="AT25" s="62"/>
      <c r="AU25" s="62"/>
      <c r="AV25" s="8"/>
      <c r="AW25" s="8"/>
      <c r="AX25" s="8"/>
      <c r="AY25" s="8"/>
      <c r="AZ25" s="8"/>
      <c r="BA25" s="8"/>
      <c r="BB25" s="62"/>
      <c r="BC25" s="62"/>
      <c r="BD25" s="94">
        <v>4814</v>
      </c>
      <c r="BE25" s="8"/>
      <c r="BF25" s="8"/>
      <c r="BG25" s="62"/>
      <c r="BH25" s="62"/>
      <c r="BI25" s="1">
        <v>4815</v>
      </c>
      <c r="BJ25" s="1">
        <v>4825</v>
      </c>
      <c r="BK25" s="1">
        <v>4813</v>
      </c>
      <c r="BL25" s="1">
        <v>4813</v>
      </c>
      <c r="BM25" s="78"/>
      <c r="BN25" s="78"/>
      <c r="BO25" s="78"/>
      <c r="BP25" s="89"/>
      <c r="BQ25" s="62"/>
      <c r="BR25" s="1"/>
      <c r="BS25" s="88"/>
      <c r="BT25" s="1"/>
      <c r="BU25" s="58"/>
      <c r="BV25" s="58"/>
      <c r="BW25" s="58"/>
      <c r="BX25" s="58"/>
      <c r="BY25" s="1">
        <v>88.707499999999996</v>
      </c>
      <c r="BZ25" s="1">
        <v>88.79</v>
      </c>
      <c r="CA25" s="1">
        <v>88.507000000000005</v>
      </c>
      <c r="CB25" s="1">
        <v>1.3323</v>
      </c>
      <c r="CC25" s="1">
        <v>1.3321000000000001</v>
      </c>
      <c r="CD25" s="1">
        <v>1.3317000000000001</v>
      </c>
      <c r="CE25" s="1"/>
      <c r="CF25" s="1"/>
      <c r="CG25" s="1">
        <v>4815</v>
      </c>
      <c r="CH25" s="1">
        <v>4840</v>
      </c>
      <c r="CI25" s="1">
        <v>4807</v>
      </c>
      <c r="CJ25" s="1">
        <v>4835</v>
      </c>
      <c r="CK25" s="1">
        <v>4815</v>
      </c>
      <c r="CL25" s="1">
        <v>4840</v>
      </c>
      <c r="CM25" s="1">
        <v>4807</v>
      </c>
      <c r="CN25" s="1">
        <v>4831</v>
      </c>
      <c r="CO25" s="1">
        <v>1690.5</v>
      </c>
      <c r="CP25" s="1">
        <v>4815</v>
      </c>
      <c r="CQ25" s="1">
        <v>4840</v>
      </c>
      <c r="CR25" s="1">
        <v>4807</v>
      </c>
      <c r="CS25" s="1">
        <v>4820</v>
      </c>
      <c r="CT25" s="1"/>
      <c r="CU25" s="1"/>
      <c r="CV25" s="1"/>
      <c r="CW25" s="1"/>
      <c r="CX25" s="58"/>
      <c r="CY25" s="58"/>
      <c r="CZ25" s="1"/>
      <c r="DA25" s="1" t="str">
        <f>IF(CZ24=1,D26-M25,"")</f>
        <v/>
      </c>
      <c r="DB25" s="1"/>
      <c r="DC25" s="58"/>
      <c r="DD25" s="58"/>
      <c r="DE25" s="101">
        <v>12.44</v>
      </c>
      <c r="DF25">
        <v>89.343999999999994</v>
      </c>
      <c r="DG25" s="101">
        <v>1.83</v>
      </c>
    </row>
    <row r="26" spans="1:111" s="12" customFormat="1">
      <c r="A26" s="1">
        <v>2013</v>
      </c>
      <c r="B26" s="1">
        <v>5</v>
      </c>
      <c r="C26" s="24">
        <v>41298</v>
      </c>
      <c r="D26" s="1">
        <v>4813</v>
      </c>
      <c r="E26" s="1">
        <v>4848</v>
      </c>
      <c r="F26" s="1">
        <v>4800</v>
      </c>
      <c r="G26" s="1">
        <v>4836</v>
      </c>
      <c r="H26" s="46">
        <v>1668.1</v>
      </c>
      <c r="I26" s="1">
        <v>4815</v>
      </c>
      <c r="J26" s="1">
        <v>4840</v>
      </c>
      <c r="K26" s="1">
        <v>4800</v>
      </c>
      <c r="L26" s="1">
        <v>4807</v>
      </c>
      <c r="M26" s="53">
        <v>4835</v>
      </c>
      <c r="N26" s="47">
        <v>4861</v>
      </c>
      <c r="O26" s="47">
        <v>4832</v>
      </c>
      <c r="P26" s="47">
        <v>4845</v>
      </c>
      <c r="Q26" s="8">
        <v>4813</v>
      </c>
      <c r="R26" s="26"/>
      <c r="S26" s="1"/>
      <c r="T26" s="1"/>
      <c r="U26" s="1"/>
      <c r="V26" s="1"/>
      <c r="W26" s="50"/>
      <c r="X26" s="51"/>
      <c r="Y26" s="62"/>
      <c r="Z26" s="62"/>
      <c r="AA26" s="62"/>
      <c r="AB26" s="62"/>
      <c r="AC26" s="1"/>
      <c r="AD26" s="62">
        <v>4815</v>
      </c>
      <c r="AE26" s="62">
        <v>4800</v>
      </c>
      <c r="AF26" s="1"/>
      <c r="AG26" s="1"/>
      <c r="AH26" s="62"/>
      <c r="AI26" s="62"/>
      <c r="AJ26" s="8"/>
      <c r="AK26" s="8"/>
      <c r="AL26" s="62"/>
      <c r="AM26" s="62"/>
      <c r="AN26" s="8"/>
      <c r="AO26" s="8"/>
      <c r="AP26" s="62"/>
      <c r="AQ26" s="62"/>
      <c r="AR26" s="62"/>
      <c r="AS26" s="8"/>
      <c r="AT26" s="62"/>
      <c r="AU26" s="62"/>
      <c r="AV26" s="8"/>
      <c r="AW26" s="8"/>
      <c r="AX26" s="8"/>
      <c r="AY26" s="8"/>
      <c r="AZ26" s="8"/>
      <c r="BA26" s="8"/>
      <c r="BB26" s="62"/>
      <c r="BC26" s="62"/>
      <c r="BD26" s="94">
        <v>4840</v>
      </c>
      <c r="BE26" s="8"/>
      <c r="BF26" s="8"/>
      <c r="BG26" s="62"/>
      <c r="BH26" s="62"/>
      <c r="BI26" s="1">
        <v>4835</v>
      </c>
      <c r="BJ26" s="1">
        <v>4850</v>
      </c>
      <c r="BK26" s="1">
        <v>4832</v>
      </c>
      <c r="BL26" s="1">
        <v>4848</v>
      </c>
      <c r="BM26" s="78"/>
      <c r="BN26" s="78"/>
      <c r="BO26" s="78"/>
      <c r="BP26" s="89"/>
      <c r="BQ26" s="62"/>
      <c r="BR26" s="1"/>
      <c r="BS26" s="88"/>
      <c r="BT26" s="1"/>
      <c r="BU26" s="58"/>
      <c r="BV26" s="58"/>
      <c r="BW26" s="58"/>
      <c r="BX26" s="58"/>
      <c r="BY26" s="1">
        <v>88.605500000000006</v>
      </c>
      <c r="BZ26" s="1">
        <v>88.484999999999999</v>
      </c>
      <c r="CA26" s="1">
        <v>88.61</v>
      </c>
      <c r="CB26" s="1">
        <v>1.3318000000000001</v>
      </c>
      <c r="CC26" s="1">
        <v>1.3306</v>
      </c>
      <c r="CD26" s="1">
        <v>1.3309</v>
      </c>
      <c r="CE26" s="1"/>
      <c r="CF26" s="1"/>
      <c r="CG26" s="1">
        <v>4835</v>
      </c>
      <c r="CH26" s="1">
        <v>4861</v>
      </c>
      <c r="CI26" s="1">
        <v>4832</v>
      </c>
      <c r="CJ26" s="1">
        <v>4850</v>
      </c>
      <c r="CK26" s="1">
        <v>4835</v>
      </c>
      <c r="CL26" s="1">
        <v>4861</v>
      </c>
      <c r="CM26" s="1">
        <v>4829</v>
      </c>
      <c r="CN26" s="1">
        <v>4833</v>
      </c>
      <c r="CO26" s="1">
        <v>1680.9</v>
      </c>
      <c r="CP26" s="1">
        <v>4835</v>
      </c>
      <c r="CQ26" s="1">
        <v>4861</v>
      </c>
      <c r="CR26" s="1">
        <v>4829</v>
      </c>
      <c r="CS26" s="1">
        <v>4837</v>
      </c>
      <c r="CT26" s="1"/>
      <c r="CU26" s="1"/>
      <c r="CV26" s="1"/>
      <c r="CW26" s="1"/>
      <c r="CX26" s="58"/>
      <c r="CY26" s="58"/>
      <c r="CZ26" s="1"/>
      <c r="DA26" s="1" t="str">
        <f>IF(CZ25=1,D27-M26,"")</f>
        <v/>
      </c>
      <c r="DB26" s="1"/>
      <c r="DC26" s="58"/>
      <c r="DD26" s="58"/>
      <c r="DE26" s="101">
        <v>13.24</v>
      </c>
      <c r="DF26">
        <v>90.4345</v>
      </c>
      <c r="DG26" s="101">
        <v>1.85</v>
      </c>
    </row>
    <row r="27" spans="1:111" s="12" customFormat="1">
      <c r="A27" s="1">
        <v>2013</v>
      </c>
      <c r="B27" s="1">
        <v>6</v>
      </c>
      <c r="C27" s="24">
        <v>41299</v>
      </c>
      <c r="D27" s="1">
        <v>4869</v>
      </c>
      <c r="E27" s="1">
        <v>4879</v>
      </c>
      <c r="F27" s="1">
        <v>4854</v>
      </c>
      <c r="G27" s="1">
        <v>4874</v>
      </c>
      <c r="H27" s="46">
        <v>1656.6</v>
      </c>
      <c r="I27" s="1">
        <v>4835</v>
      </c>
      <c r="J27" s="1">
        <v>4869</v>
      </c>
      <c r="K27" s="1">
        <v>4829</v>
      </c>
      <c r="L27" s="1">
        <v>4860</v>
      </c>
      <c r="M27" s="53">
        <v>4880</v>
      </c>
      <c r="N27" s="47">
        <v>4895</v>
      </c>
      <c r="O27" s="47">
        <v>4870</v>
      </c>
      <c r="P27" s="47">
        <v>4871</v>
      </c>
      <c r="Q27" s="8">
        <v>4870</v>
      </c>
      <c r="R27" s="26"/>
      <c r="S27" s="1"/>
      <c r="T27" s="1"/>
      <c r="U27" s="1"/>
      <c r="V27" s="1"/>
      <c r="W27" s="50"/>
      <c r="X27" s="51"/>
      <c r="Y27" s="62"/>
      <c r="Z27" s="62"/>
      <c r="AA27" s="62"/>
      <c r="AB27" s="62"/>
      <c r="AC27" s="1"/>
      <c r="AD27" s="62">
        <v>4869</v>
      </c>
      <c r="AE27" s="62">
        <v>4854</v>
      </c>
      <c r="AF27" s="1"/>
      <c r="AG27" s="1"/>
      <c r="AH27" s="62"/>
      <c r="AI27" s="62"/>
      <c r="AJ27" s="8"/>
      <c r="AK27" s="8"/>
      <c r="AL27" s="62"/>
      <c r="AM27" s="62"/>
      <c r="AN27" s="8"/>
      <c r="AO27" s="8"/>
      <c r="AP27" s="62"/>
      <c r="AQ27" s="62"/>
      <c r="AR27" s="62"/>
      <c r="AS27" s="8"/>
      <c r="AT27" s="62"/>
      <c r="AU27" s="62"/>
      <c r="AV27" s="8"/>
      <c r="AW27" s="8"/>
      <c r="AX27" s="8"/>
      <c r="AY27" s="8"/>
      <c r="AZ27" s="8"/>
      <c r="BA27" s="8"/>
      <c r="BB27" s="62"/>
      <c r="BC27" s="62"/>
      <c r="BD27" s="94">
        <v>4878</v>
      </c>
      <c r="BE27" s="8"/>
      <c r="BF27" s="8"/>
      <c r="BG27" s="62"/>
      <c r="BH27" s="62"/>
      <c r="BI27" s="1">
        <v>4880</v>
      </c>
      <c r="BJ27" s="1">
        <v>4880</v>
      </c>
      <c r="BK27" s="1">
        <v>4872</v>
      </c>
      <c r="BL27" s="1">
        <v>4878</v>
      </c>
      <c r="BM27" s="78"/>
      <c r="BN27" s="78"/>
      <c r="BO27" s="78"/>
      <c r="BP27" s="89"/>
      <c r="BQ27" s="62"/>
      <c r="BR27" s="1"/>
      <c r="BS27" s="88"/>
      <c r="BT27" s="1"/>
      <c r="BU27" s="58"/>
      <c r="BV27" s="58"/>
      <c r="BW27" s="58"/>
      <c r="BX27" s="58"/>
      <c r="BY27" s="1">
        <v>90.327500000000001</v>
      </c>
      <c r="BZ27" s="1">
        <v>90.359499999999997</v>
      </c>
      <c r="CA27" s="1">
        <v>90.575999999999993</v>
      </c>
      <c r="CB27" s="1">
        <v>1.3375999999999999</v>
      </c>
      <c r="CC27" s="1">
        <v>1.3375999999999999</v>
      </c>
      <c r="CD27" s="1">
        <v>1.3371</v>
      </c>
      <c r="CE27" s="1"/>
      <c r="CF27" s="1"/>
      <c r="CG27" s="1">
        <v>4880</v>
      </c>
      <c r="CH27" s="1">
        <v>4893</v>
      </c>
      <c r="CI27" s="1">
        <v>4872</v>
      </c>
      <c r="CJ27" s="1">
        <v>4889</v>
      </c>
      <c r="CK27" s="1">
        <v>4880</v>
      </c>
      <c r="CL27" s="1">
        <v>4895</v>
      </c>
      <c r="CM27" s="1">
        <v>4858</v>
      </c>
      <c r="CN27" s="1">
        <v>4860</v>
      </c>
      <c r="CO27" s="1">
        <v>1668.5</v>
      </c>
      <c r="CP27" s="1">
        <v>4880</v>
      </c>
      <c r="CQ27" s="1">
        <v>4895</v>
      </c>
      <c r="CR27" s="1">
        <v>4854</v>
      </c>
      <c r="CS27" s="1">
        <v>4870</v>
      </c>
      <c r="CT27" s="1"/>
      <c r="CU27" s="1"/>
      <c r="CV27" s="1"/>
      <c r="CW27" s="1"/>
      <c r="CX27" s="58"/>
      <c r="CY27" s="58"/>
      <c r="CZ27" s="1"/>
      <c r="DA27" s="1" t="str">
        <f>IF(CZ26=1,D28-M27,"")</f>
        <v/>
      </c>
      <c r="DB27" s="1"/>
      <c r="DC27" s="58"/>
      <c r="DD27" s="58"/>
      <c r="DE27">
        <v>12.89</v>
      </c>
      <c r="DF27">
        <v>91.06</v>
      </c>
      <c r="DG27">
        <v>1.95</v>
      </c>
    </row>
    <row r="28" spans="1:111" s="12" customFormat="1">
      <c r="A28" s="1">
        <v>2013</v>
      </c>
      <c r="B28" s="1">
        <v>2</v>
      </c>
      <c r="C28" s="24">
        <v>41302</v>
      </c>
      <c r="D28" s="1">
        <v>4878</v>
      </c>
      <c r="E28" s="1">
        <v>4879</v>
      </c>
      <c r="F28" s="1">
        <v>4865</v>
      </c>
      <c r="G28" s="1">
        <v>4869</v>
      </c>
      <c r="H28" s="46">
        <v>1654.7</v>
      </c>
      <c r="I28" s="1">
        <v>4880</v>
      </c>
      <c r="J28" s="1">
        <v>4895</v>
      </c>
      <c r="K28" s="1">
        <v>4854</v>
      </c>
      <c r="L28" s="1">
        <v>4869</v>
      </c>
      <c r="M28" s="53">
        <v>4855</v>
      </c>
      <c r="N28" s="47">
        <v>4863</v>
      </c>
      <c r="O28" s="47">
        <v>4831</v>
      </c>
      <c r="P28" s="47">
        <v>4855</v>
      </c>
      <c r="Q28" s="8">
        <v>4876</v>
      </c>
      <c r="R28" s="26"/>
      <c r="S28" s="1"/>
      <c r="T28" s="1"/>
      <c r="U28" s="1"/>
      <c r="V28" s="1"/>
      <c r="W28" s="50"/>
      <c r="X28" s="51"/>
      <c r="Y28" s="62"/>
      <c r="Z28" s="62"/>
      <c r="AA28" s="62"/>
      <c r="AB28" s="62"/>
      <c r="AC28" s="1"/>
      <c r="AD28" s="62">
        <v>4879</v>
      </c>
      <c r="AE28" s="62">
        <v>4865</v>
      </c>
      <c r="AF28" s="1"/>
      <c r="AG28" s="1"/>
      <c r="AH28" s="62"/>
      <c r="AI28" s="62"/>
      <c r="AJ28" s="8"/>
      <c r="AK28" s="8"/>
      <c r="AL28" s="62"/>
      <c r="AM28" s="62"/>
      <c r="AN28" s="8"/>
      <c r="AO28" s="8"/>
      <c r="AP28" s="62"/>
      <c r="AQ28" s="62"/>
      <c r="AR28" s="62"/>
      <c r="AS28" s="8"/>
      <c r="AT28" s="62"/>
      <c r="AU28" s="62"/>
      <c r="AV28" s="8"/>
      <c r="AW28" s="8"/>
      <c r="AX28" s="8"/>
      <c r="AY28" s="8"/>
      <c r="AZ28" s="8"/>
      <c r="BA28" s="8"/>
      <c r="BB28" s="62"/>
      <c r="BC28" s="62"/>
      <c r="BD28" s="94">
        <v>4854</v>
      </c>
      <c r="BE28" s="8"/>
      <c r="BF28" s="8"/>
      <c r="BG28" s="62"/>
      <c r="BH28" s="62"/>
      <c r="BI28" s="1">
        <v>4855</v>
      </c>
      <c r="BJ28" s="1">
        <v>4858</v>
      </c>
      <c r="BK28" s="1">
        <v>4850</v>
      </c>
      <c r="BL28" s="1">
        <v>4852</v>
      </c>
      <c r="BM28" s="78"/>
      <c r="BN28" s="78"/>
      <c r="BO28" s="78"/>
      <c r="BP28" s="89"/>
      <c r="BQ28" s="62"/>
      <c r="BR28" s="1"/>
      <c r="BS28" s="88"/>
      <c r="BT28" s="1"/>
      <c r="BU28" s="58"/>
      <c r="BV28" s="58"/>
      <c r="BW28" s="58"/>
      <c r="BX28" s="58"/>
      <c r="BY28" s="1">
        <v>91.05</v>
      </c>
      <c r="BZ28" s="1">
        <v>91.084999999999994</v>
      </c>
      <c r="CA28" s="1">
        <v>91.2</v>
      </c>
      <c r="CB28" s="1">
        <v>1.3467</v>
      </c>
      <c r="CC28" s="1">
        <v>1.3464</v>
      </c>
      <c r="CD28" s="1">
        <v>1.3465</v>
      </c>
      <c r="CE28" s="1"/>
      <c r="CF28" s="1"/>
      <c r="CG28" s="1">
        <v>4855</v>
      </c>
      <c r="CH28" s="1">
        <v>4861</v>
      </c>
      <c r="CI28" s="1">
        <v>4831</v>
      </c>
      <c r="CJ28" s="1">
        <v>4858</v>
      </c>
      <c r="CK28" s="1">
        <v>4855</v>
      </c>
      <c r="CL28" s="1">
        <v>4863</v>
      </c>
      <c r="CM28" s="1">
        <v>4831</v>
      </c>
      <c r="CN28" s="1">
        <v>4841</v>
      </c>
      <c r="CO28" s="1">
        <v>1658.7</v>
      </c>
      <c r="CP28" s="1">
        <v>4855</v>
      </c>
      <c r="CQ28" s="1">
        <v>4863</v>
      </c>
      <c r="CR28" s="1">
        <v>4831</v>
      </c>
      <c r="CS28" s="1">
        <v>4846</v>
      </c>
      <c r="CT28" s="1"/>
      <c r="CU28" s="1"/>
      <c r="CV28" s="1"/>
      <c r="CW28" s="1"/>
      <c r="CX28" s="58"/>
      <c r="CY28" s="58"/>
      <c r="CZ28" s="1"/>
      <c r="DA28" s="1" t="str">
        <f>IF(CZ27=1,D29-M28,"")</f>
        <v/>
      </c>
      <c r="DB28" s="1"/>
      <c r="DC28" s="58"/>
      <c r="DD28" s="58"/>
      <c r="DE28">
        <v>13.57</v>
      </c>
      <c r="DF28">
        <v>90.765000000000001</v>
      </c>
      <c r="DG28">
        <v>1.97</v>
      </c>
    </row>
    <row r="29" spans="1:111" s="12" customFormat="1">
      <c r="A29" s="1">
        <v>2013</v>
      </c>
      <c r="B29" s="1">
        <v>3</v>
      </c>
      <c r="C29" s="24">
        <v>41303</v>
      </c>
      <c r="D29" s="1">
        <v>4833</v>
      </c>
      <c r="E29" s="1">
        <v>4869</v>
      </c>
      <c r="F29" s="1">
        <v>4832</v>
      </c>
      <c r="G29" s="1">
        <v>4865</v>
      </c>
      <c r="H29" s="46">
        <v>1662.5</v>
      </c>
      <c r="I29" s="1">
        <v>4855</v>
      </c>
      <c r="J29" s="1">
        <v>4863</v>
      </c>
      <c r="K29" s="1">
        <v>4831</v>
      </c>
      <c r="L29" s="1">
        <v>4848</v>
      </c>
      <c r="M29" s="53">
        <v>4863</v>
      </c>
      <c r="N29" s="47">
        <v>4869</v>
      </c>
      <c r="O29" s="47">
        <v>4840</v>
      </c>
      <c r="P29" s="47">
        <v>4859</v>
      </c>
      <c r="Q29" s="8">
        <v>4833</v>
      </c>
      <c r="R29" s="26"/>
      <c r="S29" s="1"/>
      <c r="T29" s="1"/>
      <c r="U29" s="1"/>
      <c r="V29" s="1"/>
      <c r="W29" s="50"/>
      <c r="X29" s="51"/>
      <c r="Y29" s="62"/>
      <c r="Z29" s="62"/>
      <c r="AA29" s="62"/>
      <c r="AB29" s="62"/>
      <c r="AC29" s="1"/>
      <c r="AD29" s="62">
        <v>4854</v>
      </c>
      <c r="AE29" s="62">
        <v>4832</v>
      </c>
      <c r="AF29" s="1"/>
      <c r="AG29" s="1"/>
      <c r="AH29" s="62"/>
      <c r="AI29" s="62"/>
      <c r="AJ29" s="8"/>
      <c r="AK29" s="8"/>
      <c r="AL29" s="62"/>
      <c r="AM29" s="62"/>
      <c r="AN29" s="8"/>
      <c r="AO29" s="8"/>
      <c r="AP29" s="62"/>
      <c r="AQ29" s="62"/>
      <c r="AR29" s="62"/>
      <c r="AS29" s="8"/>
      <c r="AT29" s="62"/>
      <c r="AU29" s="62"/>
      <c r="AV29" s="8"/>
      <c r="AW29" s="8"/>
      <c r="AX29" s="8"/>
      <c r="AY29" s="8"/>
      <c r="AZ29" s="8"/>
      <c r="BA29" s="8"/>
      <c r="BB29" s="62"/>
      <c r="BC29" s="62"/>
      <c r="BD29" s="94">
        <v>4862</v>
      </c>
      <c r="BE29" s="8"/>
      <c r="BF29" s="8"/>
      <c r="BG29" s="62"/>
      <c r="BH29" s="62"/>
      <c r="BI29" s="1">
        <v>4863</v>
      </c>
      <c r="BJ29" s="1">
        <v>4869</v>
      </c>
      <c r="BK29" s="1">
        <v>4861</v>
      </c>
      <c r="BL29" s="1">
        <v>4863</v>
      </c>
      <c r="BM29" s="78"/>
      <c r="BN29" s="78"/>
      <c r="BO29" s="78"/>
      <c r="BP29" s="89"/>
      <c r="BQ29" s="62"/>
      <c r="BR29" s="1"/>
      <c r="BS29" s="88"/>
      <c r="BT29" s="1"/>
      <c r="BU29" s="58"/>
      <c r="BV29" s="58"/>
      <c r="BW29" s="58"/>
      <c r="BX29" s="58"/>
      <c r="BY29" s="1">
        <v>90.87</v>
      </c>
      <c r="BZ29" s="1">
        <v>90.658000000000001</v>
      </c>
      <c r="CA29" s="1">
        <v>90.474999999999994</v>
      </c>
      <c r="CB29" s="1">
        <v>1.3454999999999999</v>
      </c>
      <c r="CC29" s="1">
        <v>1.3448</v>
      </c>
      <c r="CD29" s="1">
        <v>1.3446</v>
      </c>
      <c r="CE29" s="1"/>
      <c r="CF29" s="1"/>
      <c r="CG29" s="1">
        <v>4863</v>
      </c>
      <c r="CH29" s="1">
        <v>4869</v>
      </c>
      <c r="CI29" s="1">
        <v>4840</v>
      </c>
      <c r="CJ29" s="1">
        <v>4849</v>
      </c>
      <c r="CK29" s="1">
        <v>4863</v>
      </c>
      <c r="CL29" s="1">
        <v>4872</v>
      </c>
      <c r="CM29" s="1">
        <v>4840</v>
      </c>
      <c r="CN29" s="1">
        <v>4864</v>
      </c>
      <c r="CO29" s="1">
        <v>1662.8</v>
      </c>
      <c r="CP29" s="1">
        <v>4863</v>
      </c>
      <c r="CQ29" s="1">
        <v>4872</v>
      </c>
      <c r="CR29" s="1">
        <v>4840</v>
      </c>
      <c r="CS29" s="1">
        <v>4863</v>
      </c>
      <c r="CT29" s="1"/>
      <c r="CU29" s="1"/>
      <c r="CV29" s="1"/>
      <c r="CW29" s="1"/>
      <c r="CX29" s="58"/>
      <c r="CY29" s="58"/>
      <c r="CZ29" s="1"/>
      <c r="DA29" s="1" t="str">
        <f>IF(CZ28=1,D30-M29,"")</f>
        <v/>
      </c>
      <c r="DB29" s="1"/>
      <c r="DC29" s="58"/>
      <c r="DD29" s="58"/>
      <c r="DE29">
        <v>13.31</v>
      </c>
      <c r="DF29">
        <v>90.734999999999999</v>
      </c>
      <c r="DG29">
        <v>1.99</v>
      </c>
    </row>
    <row r="30" spans="1:111" s="12" customFormat="1">
      <c r="A30" s="1">
        <v>2013</v>
      </c>
      <c r="B30" s="1">
        <v>4</v>
      </c>
      <c r="C30" s="24">
        <v>41304</v>
      </c>
      <c r="D30" s="1">
        <v>4872</v>
      </c>
      <c r="E30" s="1">
        <v>4890</v>
      </c>
      <c r="F30" s="1">
        <v>4870</v>
      </c>
      <c r="G30" s="1">
        <v>4888</v>
      </c>
      <c r="H30" s="46">
        <v>1676.3</v>
      </c>
      <c r="I30" s="1">
        <v>4863</v>
      </c>
      <c r="J30" s="1">
        <v>4883</v>
      </c>
      <c r="K30" s="1">
        <v>4840</v>
      </c>
      <c r="L30" s="1">
        <v>4881</v>
      </c>
      <c r="M30" s="53">
        <v>4895</v>
      </c>
      <c r="N30" s="47">
        <v>4933</v>
      </c>
      <c r="O30" s="47">
        <v>4888</v>
      </c>
      <c r="P30" s="47">
        <v>4923</v>
      </c>
      <c r="Q30" s="8">
        <v>4873</v>
      </c>
      <c r="R30" s="26"/>
      <c r="S30" s="1"/>
      <c r="T30" s="1"/>
      <c r="U30" s="1"/>
      <c r="V30" s="1"/>
      <c r="W30" s="50"/>
      <c r="X30" s="51"/>
      <c r="Y30" s="62"/>
      <c r="Z30" s="62"/>
      <c r="AA30" s="62"/>
      <c r="AB30" s="62"/>
      <c r="AC30" s="1"/>
      <c r="AD30" s="62">
        <v>4883</v>
      </c>
      <c r="AE30" s="62">
        <v>4870</v>
      </c>
      <c r="AF30" s="1"/>
      <c r="AG30" s="1"/>
      <c r="AH30" s="62"/>
      <c r="AI30" s="62"/>
      <c r="AJ30" s="8"/>
      <c r="AK30" s="8"/>
      <c r="AL30" s="62"/>
      <c r="AM30" s="62"/>
      <c r="AN30" s="8"/>
      <c r="AO30" s="8"/>
      <c r="AP30" s="62"/>
      <c r="AQ30" s="62"/>
      <c r="AR30" s="62"/>
      <c r="AS30" s="8"/>
      <c r="AT30" s="62"/>
      <c r="AU30" s="62"/>
      <c r="AV30" s="8"/>
      <c r="AW30" s="8"/>
      <c r="AX30" s="8"/>
      <c r="AY30" s="8"/>
      <c r="AZ30" s="8"/>
      <c r="BA30" s="8"/>
      <c r="BB30" s="62"/>
      <c r="BC30" s="62"/>
      <c r="BD30" s="94">
        <v>4894</v>
      </c>
      <c r="BE30" s="8"/>
      <c r="BF30" s="8"/>
      <c r="BG30" s="62"/>
      <c r="BH30" s="62"/>
      <c r="BI30" s="1">
        <v>4895</v>
      </c>
      <c r="BJ30" s="1">
        <v>4904</v>
      </c>
      <c r="BK30" s="1">
        <v>4895</v>
      </c>
      <c r="BL30" s="1">
        <v>4902</v>
      </c>
      <c r="BM30" s="78"/>
      <c r="BN30" s="78"/>
      <c r="BO30" s="78"/>
      <c r="BP30" s="89"/>
      <c r="BQ30" s="62"/>
      <c r="BR30" s="1"/>
      <c r="BS30" s="88"/>
      <c r="BT30" s="1"/>
      <c r="BU30" s="58"/>
      <c r="BV30" s="58"/>
      <c r="BW30" s="58"/>
      <c r="BX30" s="58"/>
      <c r="BY30" s="1">
        <v>90.715000000000003</v>
      </c>
      <c r="BZ30" s="1">
        <v>90.75</v>
      </c>
      <c r="CA30" s="1">
        <v>90.82</v>
      </c>
      <c r="CB30" s="1">
        <v>1.3492999999999999</v>
      </c>
      <c r="CC30" s="1">
        <v>1.3486</v>
      </c>
      <c r="CD30" s="1">
        <v>1.349</v>
      </c>
      <c r="CE30" s="1"/>
      <c r="CF30" s="1"/>
      <c r="CG30" s="1">
        <v>4895</v>
      </c>
      <c r="CH30" s="1">
        <v>4909</v>
      </c>
      <c r="CI30" s="1">
        <v>4895</v>
      </c>
      <c r="CJ30" s="1">
        <v>4899</v>
      </c>
      <c r="CK30" s="1">
        <v>4895</v>
      </c>
      <c r="CL30" s="1">
        <v>4944</v>
      </c>
      <c r="CM30" s="1">
        <v>4888</v>
      </c>
      <c r="CN30" s="1">
        <v>4933</v>
      </c>
      <c r="CO30" s="1">
        <v>1666.2</v>
      </c>
      <c r="CP30" s="1">
        <v>4895</v>
      </c>
      <c r="CQ30" s="1">
        <v>4944</v>
      </c>
      <c r="CR30" s="1">
        <v>4888</v>
      </c>
      <c r="CS30" s="1">
        <v>4931</v>
      </c>
      <c r="CT30" s="1"/>
      <c r="CU30" s="1"/>
      <c r="CV30" s="1"/>
      <c r="CW30" s="1"/>
      <c r="CX30" s="58"/>
      <c r="CY30" s="58"/>
      <c r="CZ30" s="1"/>
      <c r="DA30" s="1" t="str">
        <f>IF(CZ29=1,D31-M30,"")</f>
        <v/>
      </c>
      <c r="DB30" s="1"/>
      <c r="DC30" s="58"/>
      <c r="DD30" s="58"/>
      <c r="DE30">
        <v>14.32</v>
      </c>
      <c r="DF30">
        <v>91.092500000000001</v>
      </c>
      <c r="DG30">
        <v>2.0099999999999998</v>
      </c>
    </row>
    <row r="31" spans="1:111" s="12" customFormat="1">
      <c r="A31" s="1">
        <v>2013</v>
      </c>
      <c r="B31" s="1">
        <v>5</v>
      </c>
      <c r="C31" s="24">
        <v>41305</v>
      </c>
      <c r="D31" s="1">
        <v>4920</v>
      </c>
      <c r="E31" s="1">
        <v>4930</v>
      </c>
      <c r="F31" s="1">
        <v>4912</v>
      </c>
      <c r="G31" s="1">
        <v>4924</v>
      </c>
      <c r="H31" s="46">
        <v>1664.3</v>
      </c>
      <c r="I31" s="1">
        <v>4895</v>
      </c>
      <c r="J31" s="1">
        <v>4944</v>
      </c>
      <c r="K31" s="1">
        <v>4888</v>
      </c>
      <c r="L31" s="1">
        <v>4917</v>
      </c>
      <c r="M31" s="53">
        <v>4916</v>
      </c>
      <c r="N31" s="47">
        <v>4920</v>
      </c>
      <c r="O31" s="47">
        <v>4900</v>
      </c>
      <c r="P31" s="47">
        <v>4906</v>
      </c>
      <c r="Q31" s="8">
        <v>4921</v>
      </c>
      <c r="R31" s="26"/>
      <c r="S31" s="1"/>
      <c r="T31" s="1"/>
      <c r="U31" s="1"/>
      <c r="V31" s="1"/>
      <c r="W31" s="50"/>
      <c r="X31" s="51"/>
      <c r="Y31" s="62"/>
      <c r="Z31" s="62"/>
      <c r="AA31" s="62"/>
      <c r="AB31" s="62"/>
      <c r="AC31" s="1"/>
      <c r="AD31" s="62">
        <v>4930</v>
      </c>
      <c r="AE31" s="62">
        <v>4915</v>
      </c>
      <c r="AF31" s="1"/>
      <c r="AG31" s="1"/>
      <c r="AH31" s="62"/>
      <c r="AI31" s="62"/>
      <c r="AJ31" s="8"/>
      <c r="AK31" s="8"/>
      <c r="AL31" s="62"/>
      <c r="AM31" s="62"/>
      <c r="AN31" s="8"/>
      <c r="AO31" s="8"/>
      <c r="AP31" s="62"/>
      <c r="AQ31" s="62"/>
      <c r="AR31" s="62"/>
      <c r="AS31" s="8"/>
      <c r="AT31" s="62"/>
      <c r="AU31" s="62"/>
      <c r="AV31" s="8"/>
      <c r="AW31" s="8"/>
      <c r="AX31" s="8"/>
      <c r="AY31" s="8"/>
      <c r="AZ31" s="8"/>
      <c r="BA31" s="8"/>
      <c r="BB31" s="62"/>
      <c r="BC31" s="62"/>
      <c r="BD31" s="94">
        <v>4917</v>
      </c>
      <c r="BE31" s="8"/>
      <c r="BF31" s="8"/>
      <c r="BG31" s="62"/>
      <c r="BH31" s="62"/>
      <c r="BI31" s="1">
        <v>4916</v>
      </c>
      <c r="BJ31" s="1">
        <v>4919</v>
      </c>
      <c r="BK31" s="1">
        <v>4911</v>
      </c>
      <c r="BL31" s="1">
        <v>4917</v>
      </c>
      <c r="BM31" s="78"/>
      <c r="BN31" s="78"/>
      <c r="BO31" s="78"/>
      <c r="BP31" s="89"/>
      <c r="BQ31" s="62"/>
      <c r="BR31" s="1"/>
      <c r="BS31" s="88"/>
      <c r="BT31" s="1"/>
      <c r="BU31" s="58"/>
      <c r="BV31" s="58"/>
      <c r="BW31" s="58"/>
      <c r="BX31" s="58"/>
      <c r="BY31" s="1">
        <v>91.073499999999996</v>
      </c>
      <c r="BZ31" s="1">
        <v>91.096000000000004</v>
      </c>
      <c r="CA31" s="1">
        <v>91.033000000000001</v>
      </c>
      <c r="CB31" s="1">
        <v>1.3567</v>
      </c>
      <c r="CC31" s="1">
        <v>1.357</v>
      </c>
      <c r="CD31" s="1">
        <v>1.3568</v>
      </c>
      <c r="CE31" s="1"/>
      <c r="CF31" s="1"/>
      <c r="CG31" s="1">
        <v>4916</v>
      </c>
      <c r="CH31" s="1">
        <v>4920</v>
      </c>
      <c r="CI31" s="1">
        <v>4907</v>
      </c>
      <c r="CJ31" s="1">
        <v>4916</v>
      </c>
      <c r="CK31" s="1">
        <v>4916</v>
      </c>
      <c r="CL31" s="1">
        <v>4920</v>
      </c>
      <c r="CM31" s="1">
        <v>4890</v>
      </c>
      <c r="CN31" s="1">
        <v>4891</v>
      </c>
      <c r="CO31" s="1">
        <v>1677.7</v>
      </c>
      <c r="CP31" s="1">
        <v>4916</v>
      </c>
      <c r="CQ31" s="1">
        <v>4920</v>
      </c>
      <c r="CR31" s="1">
        <v>4878</v>
      </c>
      <c r="CS31" s="1">
        <v>4892</v>
      </c>
      <c r="CT31" s="1"/>
      <c r="CU31" s="1"/>
      <c r="CV31" s="1"/>
      <c r="CW31" s="1"/>
      <c r="CX31" s="58"/>
      <c r="CY31" s="58"/>
      <c r="CZ31" s="1"/>
      <c r="DA31" s="1" t="str">
        <f>IF(CZ30=1,D32-M31,"")</f>
        <v/>
      </c>
      <c r="DB31" s="1"/>
      <c r="DC31" s="58"/>
      <c r="DD31" s="58"/>
      <c r="DE31">
        <v>14.28</v>
      </c>
      <c r="DF31">
        <v>91.54</v>
      </c>
      <c r="DG31">
        <v>1.99</v>
      </c>
    </row>
    <row r="32" spans="1:111" s="12" customFormat="1">
      <c r="A32" s="1">
        <v>2013</v>
      </c>
      <c r="B32" s="1">
        <v>6</v>
      </c>
      <c r="C32" s="24">
        <v>41306</v>
      </c>
      <c r="D32" s="1">
        <v>4917</v>
      </c>
      <c r="E32" s="1">
        <v>4946</v>
      </c>
      <c r="F32" s="1">
        <v>4910</v>
      </c>
      <c r="G32" s="1">
        <v>4942</v>
      </c>
      <c r="H32" s="46">
        <v>1670.6</v>
      </c>
      <c r="I32" s="1">
        <v>4916</v>
      </c>
      <c r="J32" s="1">
        <v>4920</v>
      </c>
      <c r="K32" s="1">
        <v>4878</v>
      </c>
      <c r="L32" s="1">
        <v>4914</v>
      </c>
      <c r="M32" s="53">
        <v>4945</v>
      </c>
      <c r="N32" s="47">
        <v>4970</v>
      </c>
      <c r="O32" s="47">
        <v>4938</v>
      </c>
      <c r="P32" s="47">
        <v>4963</v>
      </c>
      <c r="Q32" s="8">
        <v>4916</v>
      </c>
      <c r="R32" s="26"/>
      <c r="S32" s="1"/>
      <c r="T32" s="1"/>
      <c r="U32" s="1"/>
      <c r="V32" s="1"/>
      <c r="W32" s="50"/>
      <c r="X32" s="51"/>
      <c r="Y32" s="62"/>
      <c r="Z32" s="62"/>
      <c r="AA32" s="62"/>
      <c r="AB32" s="62"/>
      <c r="AC32" s="1"/>
      <c r="AD32" s="62">
        <v>4918</v>
      </c>
      <c r="AE32" s="62">
        <v>4910</v>
      </c>
      <c r="AF32" s="1"/>
      <c r="AG32" s="1"/>
      <c r="AH32" s="62"/>
      <c r="AI32" s="62"/>
      <c r="AJ32" s="8"/>
      <c r="AK32" s="8"/>
      <c r="AL32" s="62"/>
      <c r="AM32" s="62"/>
      <c r="AN32" s="8"/>
      <c r="AO32" s="8"/>
      <c r="AP32" s="62"/>
      <c r="AQ32" s="62"/>
      <c r="AR32" s="62"/>
      <c r="AS32" s="8"/>
      <c r="AT32" s="62"/>
      <c r="AU32" s="62"/>
      <c r="AV32" s="8"/>
      <c r="AW32" s="8"/>
      <c r="AX32" s="8"/>
      <c r="AY32" s="8"/>
      <c r="AZ32" s="8"/>
      <c r="BA32" s="8"/>
      <c r="BB32" s="62"/>
      <c r="BC32" s="62"/>
      <c r="BD32" s="94">
        <v>4946</v>
      </c>
      <c r="BE32" s="8"/>
      <c r="BF32" s="8"/>
      <c r="BG32" s="62"/>
      <c r="BH32" s="62"/>
      <c r="BI32" s="1">
        <v>4945</v>
      </c>
      <c r="BJ32" s="1">
        <v>4947</v>
      </c>
      <c r="BK32" s="1">
        <v>4938</v>
      </c>
      <c r="BL32" s="1">
        <v>4940</v>
      </c>
      <c r="BM32" s="78"/>
      <c r="BN32" s="78"/>
      <c r="BO32" s="78"/>
      <c r="BP32" s="89"/>
      <c r="BQ32" s="62"/>
      <c r="BR32" s="1"/>
      <c r="BS32" s="88"/>
      <c r="BT32" s="1"/>
      <c r="BU32" s="58"/>
      <c r="BV32" s="58"/>
      <c r="BW32" s="58"/>
      <c r="BX32" s="58"/>
      <c r="BY32" s="1">
        <v>91.73</v>
      </c>
      <c r="BZ32" s="1">
        <v>91.820999999999998</v>
      </c>
      <c r="CA32" s="1">
        <v>91.6875</v>
      </c>
      <c r="CB32" s="1">
        <v>1.3577999999999999</v>
      </c>
      <c r="CC32" s="1">
        <v>1.3585</v>
      </c>
      <c r="CD32" s="1">
        <v>1.3611</v>
      </c>
      <c r="CE32" s="1"/>
      <c r="CF32" s="1"/>
      <c r="CG32" s="1">
        <v>4945</v>
      </c>
      <c r="CH32" s="1">
        <v>4952</v>
      </c>
      <c r="CI32" s="1">
        <v>4938</v>
      </c>
      <c r="CJ32" s="1">
        <v>4946</v>
      </c>
      <c r="CK32" s="1">
        <v>4945</v>
      </c>
      <c r="CL32" s="1">
        <v>4982</v>
      </c>
      <c r="CM32" s="1">
        <v>4938</v>
      </c>
      <c r="CN32" s="1">
        <v>4967</v>
      </c>
      <c r="CO32" s="1">
        <v>1665.5</v>
      </c>
      <c r="CP32" s="1">
        <v>4945</v>
      </c>
      <c r="CQ32" s="1">
        <v>4992</v>
      </c>
      <c r="CR32" s="1">
        <v>4938</v>
      </c>
      <c r="CS32" s="1">
        <v>4982</v>
      </c>
      <c r="CT32" s="1"/>
      <c r="CU32" s="1"/>
      <c r="CV32" s="1"/>
      <c r="CW32" s="1"/>
      <c r="CX32" s="58"/>
      <c r="CY32" s="58"/>
      <c r="CZ32" s="1"/>
      <c r="DA32" s="1" t="str">
        <f>IF(CZ31=1,D33-M32,"")</f>
        <v/>
      </c>
      <c r="DB32" s="1"/>
      <c r="DC32" s="58"/>
      <c r="DD32" s="58"/>
      <c r="DE32">
        <v>12.9</v>
      </c>
      <c r="DF32">
        <v>92.79</v>
      </c>
      <c r="DG32">
        <v>2.0099999999999998</v>
      </c>
    </row>
    <row r="33" spans="1:111" s="12" customFormat="1">
      <c r="A33" s="1">
        <v>2013</v>
      </c>
      <c r="B33" s="1">
        <v>2</v>
      </c>
      <c r="C33" s="24">
        <v>41309</v>
      </c>
      <c r="D33" s="1">
        <v>4986</v>
      </c>
      <c r="E33" s="1">
        <v>5000</v>
      </c>
      <c r="F33" s="1">
        <v>4970</v>
      </c>
      <c r="G33" s="1">
        <v>4996</v>
      </c>
      <c r="H33" s="46">
        <v>1674.8</v>
      </c>
      <c r="I33" s="1">
        <v>4945</v>
      </c>
      <c r="J33" s="1">
        <v>4992</v>
      </c>
      <c r="K33" s="1">
        <v>4938</v>
      </c>
      <c r="L33" s="1">
        <v>4988</v>
      </c>
      <c r="M33" s="53">
        <v>4991</v>
      </c>
      <c r="N33" s="47">
        <v>5004</v>
      </c>
      <c r="O33" s="47">
        <v>4971</v>
      </c>
      <c r="P33" s="47">
        <v>4981</v>
      </c>
      <c r="Q33" s="8">
        <v>4986</v>
      </c>
      <c r="R33" s="26"/>
      <c r="S33" s="1"/>
      <c r="T33" s="1"/>
      <c r="U33" s="1"/>
      <c r="V33" s="1"/>
      <c r="W33" s="50"/>
      <c r="X33" s="51"/>
      <c r="Y33" s="62"/>
      <c r="Z33" s="62"/>
      <c r="AA33" s="62"/>
      <c r="AB33" s="62"/>
      <c r="AC33" s="1"/>
      <c r="AD33" s="62">
        <v>4990</v>
      </c>
      <c r="AE33" s="62">
        <v>4970</v>
      </c>
      <c r="AF33" s="1"/>
      <c r="AG33" s="1"/>
      <c r="AH33" s="62"/>
      <c r="AI33" s="62"/>
      <c r="AJ33" s="8"/>
      <c r="AK33" s="8"/>
      <c r="AL33" s="62"/>
      <c r="AM33" s="62"/>
      <c r="AN33" s="8"/>
      <c r="AO33" s="8"/>
      <c r="AP33" s="62"/>
      <c r="AQ33" s="62"/>
      <c r="AR33" s="62"/>
      <c r="AS33" s="8"/>
      <c r="AT33" s="62"/>
      <c r="AU33" s="62"/>
      <c r="AV33" s="8"/>
      <c r="AW33" s="8"/>
      <c r="AX33" s="8"/>
      <c r="AY33" s="8"/>
      <c r="AZ33" s="8"/>
      <c r="BA33" s="8"/>
      <c r="BB33" s="62"/>
      <c r="BC33" s="62"/>
      <c r="BD33" s="94">
        <v>4995</v>
      </c>
      <c r="BE33" s="8"/>
      <c r="BF33" s="8"/>
      <c r="BG33" s="62"/>
      <c r="BH33" s="62"/>
      <c r="BI33" s="1">
        <v>4991</v>
      </c>
      <c r="BJ33" s="1">
        <v>4992</v>
      </c>
      <c r="BK33" s="1">
        <v>4981</v>
      </c>
      <c r="BL33" s="1">
        <v>4986</v>
      </c>
      <c r="BM33" s="78"/>
      <c r="BN33" s="78"/>
      <c r="BO33" s="78"/>
      <c r="BP33" s="89"/>
      <c r="BQ33" s="62"/>
      <c r="BR33" s="1"/>
      <c r="BS33" s="88"/>
      <c r="BT33" s="1"/>
      <c r="BU33" s="58"/>
      <c r="BV33" s="58"/>
      <c r="BW33" s="58"/>
      <c r="BX33" s="58"/>
      <c r="BY33" s="1">
        <v>92.778999999999996</v>
      </c>
      <c r="BZ33" s="1">
        <v>92.8</v>
      </c>
      <c r="CA33" s="1">
        <v>92.8</v>
      </c>
      <c r="CB33" s="1">
        <v>1.365</v>
      </c>
      <c r="CC33" s="1">
        <v>1.3648</v>
      </c>
      <c r="CD33" s="1">
        <v>1.3648</v>
      </c>
      <c r="CE33" s="1"/>
      <c r="CF33" s="1"/>
      <c r="CG33" s="1">
        <v>4991</v>
      </c>
      <c r="CH33" s="1">
        <v>5004</v>
      </c>
      <c r="CI33" s="1">
        <v>4979</v>
      </c>
      <c r="CJ33" s="1">
        <v>4981</v>
      </c>
      <c r="CK33" s="1">
        <v>4991</v>
      </c>
      <c r="CL33" s="1">
        <v>5004</v>
      </c>
      <c r="CM33" s="1">
        <v>4970</v>
      </c>
      <c r="CN33" s="1">
        <v>4986</v>
      </c>
      <c r="CO33" s="1">
        <v>1667.2</v>
      </c>
      <c r="CP33" s="1">
        <v>4991</v>
      </c>
      <c r="CQ33" s="1">
        <v>5010</v>
      </c>
      <c r="CR33" s="1">
        <v>4970</v>
      </c>
      <c r="CS33" s="1">
        <v>4989</v>
      </c>
      <c r="CT33" s="1"/>
      <c r="CU33" s="1"/>
      <c r="CV33" s="1"/>
      <c r="CW33" s="1"/>
      <c r="CX33" s="58"/>
      <c r="CY33" s="58"/>
      <c r="CZ33" s="1"/>
      <c r="DA33" s="1" t="str">
        <f>IF(CZ32=1,D34-M33,"")</f>
        <v/>
      </c>
      <c r="DB33" s="1"/>
      <c r="DC33" s="58"/>
      <c r="DD33" s="58"/>
      <c r="DE33">
        <v>14.67</v>
      </c>
      <c r="DF33">
        <v>92.293499999999995</v>
      </c>
      <c r="DG33">
        <v>1.97</v>
      </c>
    </row>
    <row r="34" spans="1:111" s="12" customFormat="1">
      <c r="A34" s="1">
        <v>2013</v>
      </c>
      <c r="B34" s="1">
        <v>3</v>
      </c>
      <c r="C34" s="24">
        <v>41310</v>
      </c>
      <c r="D34" s="1">
        <v>4976</v>
      </c>
      <c r="E34" s="1">
        <v>4996</v>
      </c>
      <c r="F34" s="1">
        <v>4971</v>
      </c>
      <c r="G34" s="1">
        <v>4996</v>
      </c>
      <c r="H34" s="46">
        <v>1673.5</v>
      </c>
      <c r="I34" s="1">
        <v>4991</v>
      </c>
      <c r="J34" s="1">
        <v>5010</v>
      </c>
      <c r="K34" s="1">
        <v>4970</v>
      </c>
      <c r="L34" s="1">
        <v>4992</v>
      </c>
      <c r="M34" s="53">
        <v>4979</v>
      </c>
      <c r="N34" s="47">
        <v>5067</v>
      </c>
      <c r="O34" s="47">
        <v>4976</v>
      </c>
      <c r="P34" s="47">
        <v>5060</v>
      </c>
      <c r="Q34" s="8">
        <v>4977</v>
      </c>
      <c r="R34" s="26"/>
      <c r="S34" s="1"/>
      <c r="T34" s="1"/>
      <c r="U34" s="1"/>
      <c r="V34" s="1"/>
      <c r="W34" s="50"/>
      <c r="X34" s="51"/>
      <c r="Y34" s="62"/>
      <c r="Z34" s="62"/>
      <c r="AA34" s="62"/>
      <c r="AB34" s="62"/>
      <c r="AC34" s="1"/>
      <c r="AD34" s="62">
        <v>4996</v>
      </c>
      <c r="AE34" s="62">
        <v>4971</v>
      </c>
      <c r="AF34" s="1"/>
      <c r="AG34" s="1"/>
      <c r="AH34" s="62"/>
      <c r="AI34" s="62"/>
      <c r="AJ34" s="8"/>
      <c r="AK34" s="8"/>
      <c r="AL34" s="62"/>
      <c r="AM34" s="62"/>
      <c r="AN34" s="8"/>
      <c r="AO34" s="8"/>
      <c r="AP34" s="62"/>
      <c r="AQ34" s="62"/>
      <c r="AR34" s="62"/>
      <c r="AS34" s="8"/>
      <c r="AT34" s="62"/>
      <c r="AU34" s="62"/>
      <c r="AV34" s="8"/>
      <c r="AW34" s="8"/>
      <c r="AX34" s="8"/>
      <c r="AY34" s="8"/>
      <c r="AZ34" s="8"/>
      <c r="BA34" s="8"/>
      <c r="BB34" s="62"/>
      <c r="BC34" s="62"/>
      <c r="BD34" s="94">
        <v>4978</v>
      </c>
      <c r="BE34" s="8"/>
      <c r="BF34" s="8"/>
      <c r="BG34" s="62"/>
      <c r="BH34" s="62"/>
      <c r="BI34" s="1">
        <v>4979</v>
      </c>
      <c r="BJ34" s="1">
        <v>4986</v>
      </c>
      <c r="BK34" s="1">
        <v>4976</v>
      </c>
      <c r="BL34" s="1">
        <v>4985</v>
      </c>
      <c r="BM34" s="78"/>
      <c r="BN34" s="78"/>
      <c r="BO34" s="78"/>
      <c r="BP34" s="89"/>
      <c r="BQ34" s="62"/>
      <c r="BR34" s="1"/>
      <c r="BS34" s="88"/>
      <c r="BT34" s="1"/>
      <c r="BU34" s="58"/>
      <c r="BV34" s="58"/>
      <c r="BW34" s="58"/>
      <c r="BX34" s="58"/>
      <c r="BY34" s="1">
        <v>92.379000000000005</v>
      </c>
      <c r="BZ34" s="1">
        <v>92.161000000000001</v>
      </c>
      <c r="CA34" s="1">
        <v>92.186499999999995</v>
      </c>
      <c r="CB34" s="1">
        <v>1.3514999999999999</v>
      </c>
      <c r="CC34" s="1">
        <v>1.3506</v>
      </c>
      <c r="CD34" s="1">
        <v>1.3511</v>
      </c>
      <c r="CE34" s="1"/>
      <c r="CF34" s="1"/>
      <c r="CG34" s="1">
        <v>4979</v>
      </c>
      <c r="CH34" s="1">
        <v>5061</v>
      </c>
      <c r="CI34" s="1">
        <v>4976</v>
      </c>
      <c r="CJ34" s="1">
        <v>5053</v>
      </c>
      <c r="CK34" s="1">
        <v>4979</v>
      </c>
      <c r="CL34" s="1">
        <v>5067</v>
      </c>
      <c r="CM34" s="1">
        <v>4976</v>
      </c>
      <c r="CN34" s="1">
        <v>5040</v>
      </c>
      <c r="CO34" s="1">
        <v>1674.6</v>
      </c>
      <c r="CP34" s="1">
        <v>4979</v>
      </c>
      <c r="CQ34" s="1">
        <v>5067</v>
      </c>
      <c r="CR34" s="1">
        <v>4976</v>
      </c>
      <c r="CS34" s="1">
        <v>5035</v>
      </c>
      <c r="CT34" s="1"/>
      <c r="CU34" s="1"/>
      <c r="CV34" s="1"/>
      <c r="CW34" s="1"/>
      <c r="CX34" s="58"/>
      <c r="CY34" s="58"/>
      <c r="CZ34" s="1"/>
      <c r="DA34" s="1" t="str">
        <f>IF(CZ33=1,D35-M34,"")</f>
        <v/>
      </c>
      <c r="DB34" s="1"/>
      <c r="DC34" s="58"/>
      <c r="DD34" s="58"/>
      <c r="DE34">
        <v>13.72</v>
      </c>
      <c r="DF34">
        <v>93.602500000000006</v>
      </c>
      <c r="DG34">
        <v>2.02</v>
      </c>
    </row>
    <row r="35" spans="1:111" s="12" customFormat="1">
      <c r="A35" s="1">
        <v>2013</v>
      </c>
      <c r="B35" s="1">
        <v>4</v>
      </c>
      <c r="C35" s="24">
        <v>41311</v>
      </c>
      <c r="D35" s="1">
        <v>5057</v>
      </c>
      <c r="E35" s="1">
        <v>5073</v>
      </c>
      <c r="F35" s="1">
        <v>5046</v>
      </c>
      <c r="G35" s="1">
        <v>5063</v>
      </c>
      <c r="H35" s="46">
        <v>1678.1</v>
      </c>
      <c r="I35" s="1">
        <v>4979</v>
      </c>
      <c r="J35" s="1">
        <v>5067</v>
      </c>
      <c r="K35" s="1">
        <v>4976</v>
      </c>
      <c r="L35" s="1">
        <v>5060</v>
      </c>
      <c r="M35" s="53">
        <v>5062</v>
      </c>
      <c r="N35" s="47">
        <v>5069</v>
      </c>
      <c r="O35" s="47">
        <v>5041</v>
      </c>
      <c r="P35" s="47">
        <v>5046</v>
      </c>
      <c r="Q35" s="8">
        <v>5058</v>
      </c>
      <c r="R35" s="26"/>
      <c r="S35" s="1"/>
      <c r="T35" s="1"/>
      <c r="U35" s="1"/>
      <c r="V35" s="1"/>
      <c r="W35" s="50"/>
      <c r="X35" s="51"/>
      <c r="Y35" s="62"/>
      <c r="Z35" s="62"/>
      <c r="AA35" s="62"/>
      <c r="AB35" s="62"/>
      <c r="AC35" s="1"/>
      <c r="AD35" s="62">
        <v>5066</v>
      </c>
      <c r="AE35" s="62">
        <v>5046</v>
      </c>
      <c r="AF35" s="1"/>
      <c r="AG35" s="1"/>
      <c r="AH35" s="62"/>
      <c r="AI35" s="62"/>
      <c r="AJ35" s="8"/>
      <c r="AK35" s="8"/>
      <c r="AL35" s="62"/>
      <c r="AM35" s="62"/>
      <c r="AN35" s="8"/>
      <c r="AO35" s="8"/>
      <c r="AP35" s="62"/>
      <c r="AQ35" s="62"/>
      <c r="AR35" s="62"/>
      <c r="AS35" s="8"/>
      <c r="AT35" s="62"/>
      <c r="AU35" s="62"/>
      <c r="AV35" s="8"/>
      <c r="AW35" s="8"/>
      <c r="AX35" s="8"/>
      <c r="AY35" s="8"/>
      <c r="AZ35" s="8"/>
      <c r="BA35" s="8"/>
      <c r="BB35" s="62"/>
      <c r="BC35" s="62"/>
      <c r="BD35" s="94">
        <v>5058</v>
      </c>
      <c r="BE35" s="8"/>
      <c r="BF35" s="8"/>
      <c r="BG35" s="62"/>
      <c r="BH35" s="62"/>
      <c r="BI35" s="1">
        <v>5062</v>
      </c>
      <c r="BJ35" s="1">
        <v>5062</v>
      </c>
      <c r="BK35" s="1">
        <v>5045</v>
      </c>
      <c r="BL35" s="1">
        <v>5052</v>
      </c>
      <c r="BM35" s="78"/>
      <c r="BN35" s="78"/>
      <c r="BO35" s="78"/>
      <c r="BP35" s="89"/>
      <c r="BQ35" s="62"/>
      <c r="BR35" s="1"/>
      <c r="BS35" s="88"/>
      <c r="BT35" s="1"/>
      <c r="BU35" s="58"/>
      <c r="BV35" s="58"/>
      <c r="BW35" s="58"/>
      <c r="BX35" s="58"/>
      <c r="BY35" s="1">
        <v>93.639499999999998</v>
      </c>
      <c r="BZ35" s="1">
        <v>93.603499999999997</v>
      </c>
      <c r="CA35" s="1">
        <v>93.575000000000003</v>
      </c>
      <c r="CB35" s="1">
        <v>1.3583000000000001</v>
      </c>
      <c r="CC35" s="1">
        <v>1.3580000000000001</v>
      </c>
      <c r="CD35" s="1">
        <v>1.3581000000000001</v>
      </c>
      <c r="CE35" s="1"/>
      <c r="CF35" s="1"/>
      <c r="CG35" s="1">
        <v>5062</v>
      </c>
      <c r="CH35" s="1">
        <v>5066</v>
      </c>
      <c r="CI35" s="1">
        <v>5042</v>
      </c>
      <c r="CJ35" s="1">
        <v>5064</v>
      </c>
      <c r="CK35" s="1">
        <v>5062</v>
      </c>
      <c r="CL35" s="1">
        <v>5069</v>
      </c>
      <c r="CM35" s="1">
        <v>5041</v>
      </c>
      <c r="CN35" s="1">
        <v>5054</v>
      </c>
      <c r="CO35" s="1">
        <v>1670.7</v>
      </c>
      <c r="CP35" s="1">
        <v>5062</v>
      </c>
      <c r="CQ35" s="1">
        <v>5069</v>
      </c>
      <c r="CR35" s="1">
        <v>5041</v>
      </c>
      <c r="CS35" s="1">
        <v>5052</v>
      </c>
      <c r="CT35" s="1"/>
      <c r="CU35" s="1"/>
      <c r="CV35" s="1"/>
      <c r="CW35" s="1"/>
      <c r="CX35" s="58"/>
      <c r="CY35" s="58"/>
      <c r="CZ35" s="1"/>
      <c r="DA35" s="1" t="str">
        <f>IF(CZ34=1,D36-M35,"")</f>
        <v/>
      </c>
      <c r="DB35" s="1"/>
      <c r="DC35" s="58"/>
      <c r="DD35" s="58"/>
      <c r="DE35">
        <v>13.41</v>
      </c>
      <c r="DF35">
        <v>93.563999999999993</v>
      </c>
      <c r="DG35">
        <v>1.97</v>
      </c>
    </row>
    <row r="36" spans="1:111" s="12" customFormat="1">
      <c r="A36" s="1">
        <v>2013</v>
      </c>
      <c r="B36" s="1">
        <v>5</v>
      </c>
      <c r="C36" s="24">
        <v>41312</v>
      </c>
      <c r="D36" s="1">
        <v>5062</v>
      </c>
      <c r="E36" s="1">
        <v>5081</v>
      </c>
      <c r="F36" s="1">
        <v>5053</v>
      </c>
      <c r="G36" s="1">
        <v>5079</v>
      </c>
      <c r="H36" s="46">
        <v>1672.1</v>
      </c>
      <c r="I36" s="1">
        <v>5062</v>
      </c>
      <c r="J36" s="1">
        <v>5069</v>
      </c>
      <c r="K36" s="1">
        <v>5041</v>
      </c>
      <c r="L36" s="1">
        <v>5054</v>
      </c>
      <c r="M36" s="53">
        <v>5061</v>
      </c>
      <c r="N36" s="47">
        <v>5080</v>
      </c>
      <c r="O36" s="47">
        <v>5059</v>
      </c>
      <c r="P36" s="47">
        <v>5061</v>
      </c>
      <c r="Q36" s="8">
        <v>5065</v>
      </c>
      <c r="R36" s="26"/>
      <c r="S36" s="1"/>
      <c r="T36" s="1"/>
      <c r="U36" s="1"/>
      <c r="V36" s="1"/>
      <c r="W36" s="50"/>
      <c r="X36" s="51"/>
      <c r="Y36" s="62"/>
      <c r="Z36" s="62"/>
      <c r="AA36" s="62"/>
      <c r="AB36" s="62"/>
      <c r="AC36" s="1"/>
      <c r="AD36" s="62">
        <v>5065</v>
      </c>
      <c r="AE36" s="62">
        <v>5052</v>
      </c>
      <c r="AF36" s="1"/>
      <c r="AG36" s="1"/>
      <c r="AH36" s="62"/>
      <c r="AI36" s="62"/>
      <c r="AJ36" s="8"/>
      <c r="AK36" s="8"/>
      <c r="AL36" s="62"/>
      <c r="AM36" s="62"/>
      <c r="AN36" s="8"/>
      <c r="AO36" s="8"/>
      <c r="AP36" s="62"/>
      <c r="AQ36" s="62"/>
      <c r="AR36" s="62"/>
      <c r="AS36" s="8"/>
      <c r="AT36" s="62"/>
      <c r="AU36" s="62"/>
      <c r="AV36" s="8"/>
      <c r="AW36" s="8"/>
      <c r="AX36" s="8"/>
      <c r="AY36" s="8"/>
      <c r="AZ36" s="8"/>
      <c r="BA36" s="8"/>
      <c r="BB36" s="62"/>
      <c r="BC36" s="62"/>
      <c r="BD36" s="94">
        <v>5063</v>
      </c>
      <c r="BE36" s="8"/>
      <c r="BF36" s="8"/>
      <c r="BG36" s="62"/>
      <c r="BH36" s="62"/>
      <c r="BI36" s="1">
        <v>5061</v>
      </c>
      <c r="BJ36" s="1">
        <v>5078</v>
      </c>
      <c r="BK36" s="1">
        <v>5059</v>
      </c>
      <c r="BL36" s="1">
        <v>5076</v>
      </c>
      <c r="BM36" s="78"/>
      <c r="BN36" s="78"/>
      <c r="BO36" s="78"/>
      <c r="BP36" s="89"/>
      <c r="BQ36" s="62"/>
      <c r="BR36" s="1"/>
      <c r="BS36" s="88"/>
      <c r="BT36" s="1"/>
      <c r="BU36" s="58"/>
      <c r="BV36" s="58"/>
      <c r="BW36" s="58"/>
      <c r="BX36" s="58"/>
      <c r="BY36" s="1">
        <v>93.622500000000002</v>
      </c>
      <c r="BZ36" s="1">
        <v>93.61</v>
      </c>
      <c r="CA36" s="1">
        <v>93.504999999999995</v>
      </c>
      <c r="CB36" s="1">
        <v>1.3522000000000001</v>
      </c>
      <c r="CC36" s="1">
        <v>1.3520000000000001</v>
      </c>
      <c r="CD36" s="1">
        <v>1.3523000000000001</v>
      </c>
      <c r="CE36" s="1"/>
      <c r="CF36" s="1"/>
      <c r="CG36" s="1">
        <v>5061</v>
      </c>
      <c r="CH36" s="1">
        <v>5080</v>
      </c>
      <c r="CI36" s="1">
        <v>5059</v>
      </c>
      <c r="CJ36" s="1">
        <v>5071</v>
      </c>
      <c r="CK36" s="1">
        <v>5061</v>
      </c>
      <c r="CL36" s="1">
        <v>5080</v>
      </c>
      <c r="CM36" s="1">
        <v>5024</v>
      </c>
      <c r="CN36" s="1">
        <v>5035</v>
      </c>
      <c r="CO36" s="1">
        <v>1678.5</v>
      </c>
      <c r="CP36" s="1">
        <v>5061</v>
      </c>
      <c r="CQ36" s="1">
        <v>5080</v>
      </c>
      <c r="CR36" s="1">
        <v>5024</v>
      </c>
      <c r="CS36" s="1">
        <v>5043</v>
      </c>
      <c r="CT36" s="1"/>
      <c r="CU36" s="1"/>
      <c r="CV36" s="1"/>
      <c r="CW36" s="1"/>
      <c r="CX36" s="58"/>
      <c r="CY36" s="58"/>
      <c r="CZ36" s="1"/>
      <c r="DA36" s="1" t="str">
        <f>IF(CZ35=1,D37-M36,"")</f>
        <v/>
      </c>
      <c r="DB36" s="1"/>
      <c r="DC36" s="58"/>
      <c r="DD36" s="58"/>
      <c r="DE36">
        <v>13.5</v>
      </c>
      <c r="DF36">
        <v>93.614500000000007</v>
      </c>
      <c r="DG36">
        <v>1.95</v>
      </c>
    </row>
    <row r="37" spans="1:111" s="12" customFormat="1">
      <c r="A37" s="1">
        <v>2013</v>
      </c>
      <c r="B37" s="1">
        <v>6</v>
      </c>
      <c r="C37" s="24">
        <v>41313</v>
      </c>
      <c r="D37" s="1">
        <v>5048</v>
      </c>
      <c r="E37" s="1">
        <v>5056</v>
      </c>
      <c r="F37" s="1">
        <v>5029</v>
      </c>
      <c r="G37" s="1">
        <v>5031</v>
      </c>
      <c r="H37" s="46">
        <v>1649.1</v>
      </c>
      <c r="I37" s="1">
        <v>5048</v>
      </c>
      <c r="J37" s="1">
        <v>5056</v>
      </c>
      <c r="K37" s="1">
        <v>5029</v>
      </c>
      <c r="L37" s="1">
        <v>5031</v>
      </c>
      <c r="M37" s="1">
        <v>5031</v>
      </c>
      <c r="N37" s="1">
        <v>5031</v>
      </c>
      <c r="O37" s="1">
        <v>5031</v>
      </c>
      <c r="P37" s="1">
        <v>5031</v>
      </c>
      <c r="Q37" s="8">
        <v>5047</v>
      </c>
      <c r="R37" s="26"/>
      <c r="S37" s="1"/>
      <c r="T37" s="1"/>
      <c r="U37" s="1"/>
      <c r="V37" s="1"/>
      <c r="W37" s="50"/>
      <c r="X37" s="51"/>
      <c r="Y37" s="62"/>
      <c r="Z37" s="62"/>
      <c r="AA37" s="62"/>
      <c r="AB37" s="62"/>
      <c r="AC37" s="1"/>
      <c r="AD37" s="62">
        <v>5056</v>
      </c>
      <c r="AE37" s="62">
        <v>5035</v>
      </c>
      <c r="AF37" s="1"/>
      <c r="AG37" s="1"/>
      <c r="AH37" s="62"/>
      <c r="AI37" s="62"/>
      <c r="AJ37" s="8"/>
      <c r="AK37" s="8"/>
      <c r="AL37" s="62"/>
      <c r="AM37" s="62"/>
      <c r="AN37" s="8"/>
      <c r="AO37" s="8"/>
      <c r="AP37" s="62"/>
      <c r="AQ37" s="62"/>
      <c r="AR37" s="62"/>
      <c r="AS37" s="8"/>
      <c r="AT37" s="62"/>
      <c r="AU37" s="62"/>
      <c r="AV37" s="8"/>
      <c r="AW37" s="8"/>
      <c r="AX37" s="8"/>
      <c r="AY37" s="8"/>
      <c r="AZ37" s="8"/>
      <c r="BA37" s="8"/>
      <c r="BB37" s="62"/>
      <c r="BC37" s="62"/>
      <c r="BD37" s="94">
        <v>5004</v>
      </c>
      <c r="BE37" s="8"/>
      <c r="BF37" s="8"/>
      <c r="BG37" s="62"/>
      <c r="BH37" s="62"/>
      <c r="BI37" s="1">
        <v>5003</v>
      </c>
      <c r="BJ37" s="1">
        <v>5017</v>
      </c>
      <c r="BK37" s="1">
        <v>4976</v>
      </c>
      <c r="BL37" s="1">
        <v>4988</v>
      </c>
      <c r="BM37" s="78"/>
      <c r="BN37" s="78"/>
      <c r="BO37" s="78"/>
      <c r="BP37" s="89"/>
      <c r="BQ37" s="62"/>
      <c r="BR37" s="1"/>
      <c r="BS37" s="88"/>
      <c r="BT37" s="1"/>
      <c r="BU37" s="58"/>
      <c r="BV37" s="58"/>
      <c r="BW37" s="58"/>
      <c r="BX37" s="58"/>
      <c r="BY37" s="1">
        <v>93.614999999999995</v>
      </c>
      <c r="BZ37" s="1">
        <v>93.644000000000005</v>
      </c>
      <c r="CA37" s="1">
        <v>93.643000000000001</v>
      </c>
      <c r="CB37" s="1">
        <v>1.3396999999999999</v>
      </c>
      <c r="CC37" s="1">
        <v>1.3394999999999999</v>
      </c>
      <c r="CD37" s="1">
        <v>1.339</v>
      </c>
      <c r="CE37" s="1"/>
      <c r="CF37" s="1"/>
      <c r="CG37" s="1">
        <v>5003</v>
      </c>
      <c r="CH37" s="1">
        <v>5017</v>
      </c>
      <c r="CI37" s="1">
        <v>4973</v>
      </c>
      <c r="CJ37" s="1">
        <v>4975</v>
      </c>
      <c r="CK37" s="1">
        <v>4872</v>
      </c>
      <c r="CL37" s="1">
        <v>4876</v>
      </c>
      <c r="CM37" s="1">
        <v>4837</v>
      </c>
      <c r="CN37" s="1">
        <v>4865</v>
      </c>
      <c r="CO37" s="1">
        <v>1673.8</v>
      </c>
      <c r="CP37" s="1">
        <v>4956</v>
      </c>
      <c r="CQ37" s="1">
        <v>4969</v>
      </c>
      <c r="CR37" s="1">
        <v>4904</v>
      </c>
      <c r="CS37" s="1">
        <v>4909</v>
      </c>
      <c r="CT37" s="1"/>
      <c r="CU37" s="1"/>
      <c r="CV37" s="1"/>
      <c r="CW37" s="1"/>
      <c r="CX37" s="58"/>
      <c r="CY37" s="58"/>
      <c r="CZ37" s="1"/>
      <c r="DA37" s="1" t="str">
        <f>IF(CZ36=1,D38-M37,"")</f>
        <v/>
      </c>
      <c r="DB37" s="1"/>
      <c r="DC37" s="58"/>
      <c r="DD37" s="58"/>
      <c r="DE37">
        <v>12.66</v>
      </c>
      <c r="DF37">
        <v>92.885000000000005</v>
      </c>
      <c r="DG37">
        <v>2</v>
      </c>
    </row>
    <row r="38" spans="1:111" s="12" customFormat="1">
      <c r="A38" s="1">
        <v>2013</v>
      </c>
      <c r="B38" s="1">
        <v>3</v>
      </c>
      <c r="C38" s="24">
        <v>41317</v>
      </c>
      <c r="D38" s="1">
        <v>5003</v>
      </c>
      <c r="E38" s="1">
        <v>5017</v>
      </c>
      <c r="F38" s="1">
        <v>4971</v>
      </c>
      <c r="G38" s="1">
        <v>4987</v>
      </c>
      <c r="H38" s="46">
        <v>1649.6</v>
      </c>
      <c r="I38" s="1">
        <v>5003</v>
      </c>
      <c r="J38" s="1">
        <v>5017</v>
      </c>
      <c r="K38" s="1">
        <v>4971</v>
      </c>
      <c r="L38" s="1">
        <v>4987</v>
      </c>
      <c r="M38" s="1">
        <v>4987</v>
      </c>
      <c r="N38" s="1">
        <v>4987</v>
      </c>
      <c r="O38" s="1">
        <v>4987</v>
      </c>
      <c r="P38" s="1">
        <v>4987</v>
      </c>
      <c r="Q38" s="8">
        <v>5003</v>
      </c>
      <c r="R38" s="26"/>
      <c r="S38" s="1"/>
      <c r="T38" s="1"/>
      <c r="U38" s="1"/>
      <c r="V38" s="1"/>
      <c r="W38" s="50"/>
      <c r="X38" s="51"/>
      <c r="Y38" s="62"/>
      <c r="Z38" s="62"/>
      <c r="AA38" s="62"/>
      <c r="AB38" s="62"/>
      <c r="AC38" s="1"/>
      <c r="AD38" s="62">
        <v>4913</v>
      </c>
      <c r="AE38" s="62">
        <v>4867</v>
      </c>
      <c r="AF38" s="1"/>
      <c r="AG38" s="1"/>
      <c r="AH38" s="62"/>
      <c r="AI38" s="62"/>
      <c r="AJ38" s="8"/>
      <c r="AK38" s="8"/>
      <c r="AL38" s="62"/>
      <c r="AM38" s="62"/>
      <c r="AN38" s="8"/>
      <c r="AO38" s="8"/>
      <c r="AP38" s="62"/>
      <c r="AQ38" s="62"/>
      <c r="AR38" s="62"/>
      <c r="AS38" s="8"/>
      <c r="AT38" s="62"/>
      <c r="AU38" s="62"/>
      <c r="AV38" s="8"/>
      <c r="AW38" s="8"/>
      <c r="AX38" s="8"/>
      <c r="AY38" s="8"/>
      <c r="AZ38" s="8"/>
      <c r="BA38" s="8"/>
      <c r="BB38" s="62"/>
      <c r="BC38" s="62"/>
      <c r="BD38" s="1">
        <v>4987</v>
      </c>
      <c r="BE38" s="8"/>
      <c r="BF38" s="8"/>
      <c r="BG38" s="62"/>
      <c r="BH38" s="62"/>
      <c r="BI38" s="1">
        <v>4987</v>
      </c>
      <c r="BJ38" s="1">
        <v>4987</v>
      </c>
      <c r="BK38" s="1">
        <v>4987</v>
      </c>
      <c r="BL38" s="1">
        <v>4987</v>
      </c>
      <c r="BM38" s="78"/>
      <c r="BN38" s="78"/>
      <c r="BO38" s="78"/>
      <c r="BP38" s="89"/>
      <c r="BQ38" s="62"/>
      <c r="BR38" s="1"/>
      <c r="BS38" s="88"/>
      <c r="BT38" s="1"/>
      <c r="BU38" s="58"/>
      <c r="BV38" s="58"/>
      <c r="BW38" s="58"/>
      <c r="BX38" s="58"/>
      <c r="BY38" s="1">
        <v>93.473500000000001</v>
      </c>
      <c r="BZ38" s="1">
        <v>94.332999999999998</v>
      </c>
      <c r="CA38" s="1">
        <v>94.332999999999998</v>
      </c>
      <c r="CB38" s="1">
        <v>1.5664</v>
      </c>
      <c r="CC38" s="1">
        <v>1.5664</v>
      </c>
      <c r="CD38" s="1">
        <v>1.5664</v>
      </c>
      <c r="CE38" s="1"/>
      <c r="CF38" s="1"/>
      <c r="CG38" s="1">
        <v>4987</v>
      </c>
      <c r="CH38" s="1">
        <v>4987</v>
      </c>
      <c r="CI38" s="1">
        <v>4987</v>
      </c>
      <c r="CJ38" s="1">
        <v>4987</v>
      </c>
      <c r="CK38" s="1">
        <v>4987</v>
      </c>
      <c r="CL38" s="1">
        <v>4987</v>
      </c>
      <c r="CM38" s="1">
        <v>4987</v>
      </c>
      <c r="CN38" s="1">
        <v>4987</v>
      </c>
      <c r="CO38" s="1">
        <v>1673.8</v>
      </c>
      <c r="CP38" s="1">
        <v>4987</v>
      </c>
      <c r="CQ38" s="1">
        <v>4987</v>
      </c>
      <c r="CR38" s="1">
        <v>4987</v>
      </c>
      <c r="CS38" s="1">
        <v>4987</v>
      </c>
      <c r="CT38" s="1"/>
      <c r="CU38" s="1"/>
      <c r="CV38" s="1"/>
      <c r="CW38" s="1"/>
      <c r="CX38" s="58"/>
      <c r="CY38" s="58"/>
      <c r="CZ38" s="1"/>
      <c r="DA38" s="1" t="str">
        <f>IF(CZ37=1,D39-M38,"")</f>
        <v/>
      </c>
      <c r="DB38" s="1"/>
      <c r="DC38" s="58"/>
      <c r="DD38" s="58"/>
      <c r="DE38">
        <v>12.66</v>
      </c>
      <c r="DF38">
        <v>92.885000000000005</v>
      </c>
      <c r="DG38">
        <v>2</v>
      </c>
    </row>
    <row r="39" spans="1:111" s="12" customFormat="1">
      <c r="A39" s="1">
        <v>2013</v>
      </c>
      <c r="B39" s="1">
        <v>4</v>
      </c>
      <c r="C39" s="24">
        <v>41318</v>
      </c>
      <c r="D39" s="1">
        <v>4997</v>
      </c>
      <c r="E39" s="1">
        <v>5017</v>
      </c>
      <c r="F39" s="1">
        <v>4947</v>
      </c>
      <c r="G39" s="1">
        <v>4954</v>
      </c>
      <c r="H39" s="46">
        <v>1645.1</v>
      </c>
      <c r="I39" s="1">
        <v>4997</v>
      </c>
      <c r="J39" s="1">
        <v>5017</v>
      </c>
      <c r="K39" s="1">
        <v>4947</v>
      </c>
      <c r="L39" s="1">
        <v>4954</v>
      </c>
      <c r="M39" s="1">
        <v>4954</v>
      </c>
      <c r="N39" s="1">
        <v>4954</v>
      </c>
      <c r="O39" s="1">
        <v>4954</v>
      </c>
      <c r="P39" s="1">
        <v>4954</v>
      </c>
      <c r="Q39" s="1">
        <v>4997</v>
      </c>
      <c r="R39" s="26"/>
      <c r="S39" s="1"/>
      <c r="T39" s="1"/>
      <c r="U39" s="1"/>
      <c r="V39" s="1"/>
      <c r="W39" s="50"/>
      <c r="X39" s="51"/>
      <c r="Y39" s="62"/>
      <c r="Z39" s="62"/>
      <c r="AA39" s="62"/>
      <c r="AB39" s="62"/>
      <c r="AC39" s="1"/>
      <c r="AD39" s="62">
        <v>4913</v>
      </c>
      <c r="AE39" s="62">
        <v>4867</v>
      </c>
      <c r="AF39" s="1"/>
      <c r="AG39" s="1"/>
      <c r="AH39" s="62"/>
      <c r="AI39" s="62"/>
      <c r="AJ39" s="8"/>
      <c r="AK39" s="8"/>
      <c r="AL39" s="62"/>
      <c r="AM39" s="62"/>
      <c r="AN39" s="8"/>
      <c r="AO39" s="8"/>
      <c r="AP39" s="62"/>
      <c r="AQ39" s="62"/>
      <c r="AR39" s="62"/>
      <c r="AS39" s="8"/>
      <c r="AT39" s="62"/>
      <c r="AU39" s="62"/>
      <c r="AV39" s="8"/>
      <c r="AW39" s="8"/>
      <c r="AX39" s="8"/>
      <c r="AY39" s="8"/>
      <c r="AZ39" s="8"/>
      <c r="BA39" s="8"/>
      <c r="BB39" s="62"/>
      <c r="BC39" s="62"/>
      <c r="BD39" s="1">
        <v>4954</v>
      </c>
      <c r="BE39" s="8"/>
      <c r="BF39" s="8"/>
      <c r="BG39" s="62"/>
      <c r="BH39" s="62"/>
      <c r="BI39" s="1">
        <v>4954</v>
      </c>
      <c r="BJ39" s="1">
        <v>4954</v>
      </c>
      <c r="BK39" s="1">
        <v>4954</v>
      </c>
      <c r="BL39" s="1">
        <v>4954</v>
      </c>
      <c r="BM39" s="78"/>
      <c r="BN39" s="78"/>
      <c r="BO39" s="78"/>
      <c r="BP39" s="89"/>
      <c r="BQ39" s="62"/>
      <c r="BR39" s="1"/>
      <c r="BS39" s="88"/>
      <c r="BT39" s="1"/>
      <c r="BU39" s="58"/>
      <c r="BV39" s="58"/>
      <c r="BW39" s="58"/>
      <c r="BX39" s="58"/>
      <c r="BY39" s="1">
        <v>93.473500000000001</v>
      </c>
      <c r="BZ39" s="1">
        <v>93.515000000000001</v>
      </c>
      <c r="CA39" s="1">
        <v>93.515000000000001</v>
      </c>
      <c r="CB39" s="1">
        <v>1.5657000000000001</v>
      </c>
      <c r="CC39" s="1">
        <v>1.5657000000000001</v>
      </c>
      <c r="CD39" s="1">
        <v>1.5657000000000001</v>
      </c>
      <c r="CE39" s="1"/>
      <c r="CF39" s="1"/>
      <c r="CG39" s="1">
        <v>4954</v>
      </c>
      <c r="CH39" s="1">
        <v>4954</v>
      </c>
      <c r="CI39" s="1">
        <v>4954</v>
      </c>
      <c r="CJ39" s="1">
        <v>4954</v>
      </c>
      <c r="CK39" s="1">
        <v>4954</v>
      </c>
      <c r="CL39" s="1">
        <v>4954</v>
      </c>
      <c r="CM39" s="1">
        <v>4954</v>
      </c>
      <c r="CN39" s="1">
        <v>4954</v>
      </c>
      <c r="CO39" s="1">
        <v>1673.8</v>
      </c>
      <c r="CP39" s="1">
        <v>4954</v>
      </c>
      <c r="CQ39" s="1">
        <v>4954</v>
      </c>
      <c r="CR39" s="1">
        <v>4954</v>
      </c>
      <c r="CS39" s="1">
        <v>4954</v>
      </c>
      <c r="CT39" s="1"/>
      <c r="CU39" s="1"/>
      <c r="CV39" s="1"/>
      <c r="CW39" s="1"/>
      <c r="CX39" s="58"/>
      <c r="CY39" s="58"/>
      <c r="CZ39" s="1"/>
      <c r="DA39" s="1" t="str">
        <f>IF(CZ38=1,D40-M39,"")</f>
        <v/>
      </c>
      <c r="DB39" s="1"/>
      <c r="DC39" s="58"/>
      <c r="DD39" s="58"/>
      <c r="DE39">
        <v>12.66</v>
      </c>
      <c r="DF39">
        <v>92.885000000000005</v>
      </c>
      <c r="DG39">
        <v>2</v>
      </c>
    </row>
    <row r="40" spans="1:111" s="12" customFormat="1">
      <c r="A40" s="1">
        <v>2013</v>
      </c>
      <c r="B40" s="1">
        <v>5</v>
      </c>
      <c r="C40" s="24">
        <v>41319</v>
      </c>
      <c r="D40" s="1">
        <v>4956</v>
      </c>
      <c r="E40" s="1">
        <v>4987</v>
      </c>
      <c r="F40" s="1">
        <v>4939</v>
      </c>
      <c r="G40" s="1">
        <v>4962</v>
      </c>
      <c r="H40" s="46">
        <v>1635.5</v>
      </c>
      <c r="I40" s="1">
        <v>4956</v>
      </c>
      <c r="J40" s="1">
        <v>4987</v>
      </c>
      <c r="K40" s="1">
        <v>4939</v>
      </c>
      <c r="L40" s="1">
        <v>4962</v>
      </c>
      <c r="M40" s="1">
        <v>4962</v>
      </c>
      <c r="N40" s="1">
        <v>4962</v>
      </c>
      <c r="O40" s="1">
        <v>4962</v>
      </c>
      <c r="P40" s="1">
        <v>4962</v>
      </c>
      <c r="Q40" s="1">
        <v>4956</v>
      </c>
      <c r="R40" s="26"/>
      <c r="S40" s="1"/>
      <c r="T40" s="1"/>
      <c r="U40" s="1"/>
      <c r="V40" s="1"/>
      <c r="W40" s="50"/>
      <c r="X40" s="51"/>
      <c r="Y40" s="62"/>
      <c r="Z40" s="62"/>
      <c r="AA40" s="62"/>
      <c r="AB40" s="62"/>
      <c r="AC40" s="1"/>
      <c r="AD40" s="62">
        <v>4913</v>
      </c>
      <c r="AE40" s="62">
        <v>4867</v>
      </c>
      <c r="AF40" s="1"/>
      <c r="AG40" s="1"/>
      <c r="AH40" s="62"/>
      <c r="AI40" s="62"/>
      <c r="AJ40" s="8"/>
      <c r="AK40" s="8"/>
      <c r="AL40" s="62"/>
      <c r="AM40" s="62"/>
      <c r="AN40" s="8"/>
      <c r="AO40" s="8"/>
      <c r="AP40" s="62"/>
      <c r="AQ40" s="62"/>
      <c r="AR40" s="62"/>
      <c r="AS40" s="8"/>
      <c r="AT40" s="62"/>
      <c r="AU40" s="62"/>
      <c r="AV40" s="8"/>
      <c r="AW40" s="8"/>
      <c r="AX40" s="8"/>
      <c r="AY40" s="8"/>
      <c r="AZ40" s="8"/>
      <c r="BA40" s="8"/>
      <c r="BB40" s="62"/>
      <c r="BC40" s="62"/>
      <c r="BD40" s="1">
        <v>4962</v>
      </c>
      <c r="BE40" s="8"/>
      <c r="BF40" s="8"/>
      <c r="BG40" s="62"/>
      <c r="BH40" s="62"/>
      <c r="BI40" s="1">
        <v>4962</v>
      </c>
      <c r="BJ40" s="1">
        <v>4962</v>
      </c>
      <c r="BK40" s="1">
        <v>4962</v>
      </c>
      <c r="BL40" s="1">
        <v>4962</v>
      </c>
      <c r="BM40" s="78"/>
      <c r="BN40" s="78"/>
      <c r="BO40" s="78"/>
      <c r="BP40" s="89"/>
      <c r="BQ40" s="62"/>
      <c r="BR40" s="1"/>
      <c r="BS40" s="88"/>
      <c r="BT40" s="1"/>
      <c r="BU40" s="58"/>
      <c r="BV40" s="58"/>
      <c r="BW40" s="58"/>
      <c r="BX40" s="58"/>
      <c r="BY40" s="1">
        <v>93.473500000000001</v>
      </c>
      <c r="BZ40" s="1">
        <v>93.47</v>
      </c>
      <c r="CA40" s="1">
        <v>93.47</v>
      </c>
      <c r="CB40" s="1">
        <v>1.5538000000000001</v>
      </c>
      <c r="CC40" s="1">
        <v>1.5538000000000001</v>
      </c>
      <c r="CD40" s="1">
        <v>1.5538000000000001</v>
      </c>
      <c r="CE40" s="1"/>
      <c r="CF40" s="1"/>
      <c r="CG40" s="1">
        <v>4962</v>
      </c>
      <c r="CH40" s="1">
        <v>4962</v>
      </c>
      <c r="CI40" s="1">
        <v>4962</v>
      </c>
      <c r="CJ40" s="1">
        <v>4962</v>
      </c>
      <c r="CK40" s="1">
        <v>4962</v>
      </c>
      <c r="CL40" s="1">
        <v>4962</v>
      </c>
      <c r="CM40" s="1">
        <v>4962</v>
      </c>
      <c r="CN40" s="1">
        <v>4962</v>
      </c>
      <c r="CO40" s="1">
        <v>1673.8</v>
      </c>
      <c r="CP40" s="1">
        <v>4962</v>
      </c>
      <c r="CQ40" s="1">
        <v>4962</v>
      </c>
      <c r="CR40" s="1">
        <v>4962</v>
      </c>
      <c r="CS40" s="1">
        <v>4962</v>
      </c>
      <c r="CT40" s="1"/>
      <c r="CU40" s="1"/>
      <c r="CV40" s="1"/>
      <c r="CW40" s="1"/>
      <c r="CX40" s="58"/>
      <c r="CY40" s="58"/>
      <c r="CZ40" s="1"/>
      <c r="DA40" s="1" t="s">
        <v>618</v>
      </c>
      <c r="DB40" s="1"/>
      <c r="DC40" s="58"/>
      <c r="DD40" s="58"/>
      <c r="DE40">
        <v>12.66</v>
      </c>
      <c r="DF40">
        <v>92.885000000000005</v>
      </c>
      <c r="DG40">
        <v>2</v>
      </c>
    </row>
    <row r="41" spans="1:111" s="12" customFormat="1">
      <c r="A41" s="1">
        <v>2013</v>
      </c>
      <c r="B41" s="1">
        <v>6</v>
      </c>
      <c r="C41" s="24">
        <v>41320</v>
      </c>
      <c r="D41" s="1">
        <v>4904</v>
      </c>
      <c r="E41" s="1">
        <v>4913</v>
      </c>
      <c r="F41" s="1">
        <v>4857</v>
      </c>
      <c r="G41" s="1">
        <v>4869</v>
      </c>
      <c r="H41" s="46">
        <v>1609.5</v>
      </c>
      <c r="I41" s="1">
        <v>4904</v>
      </c>
      <c r="J41" s="1">
        <v>4913</v>
      </c>
      <c r="K41" s="1">
        <v>4857</v>
      </c>
      <c r="L41" s="1">
        <v>4869</v>
      </c>
      <c r="M41" s="53">
        <v>4872</v>
      </c>
      <c r="N41" s="47">
        <v>4881</v>
      </c>
      <c r="O41" s="47">
        <v>4821</v>
      </c>
      <c r="P41" s="47">
        <v>4846</v>
      </c>
      <c r="Q41" s="1">
        <v>4904</v>
      </c>
      <c r="R41" s="26"/>
      <c r="S41" s="1"/>
      <c r="T41" s="1"/>
      <c r="U41" s="1"/>
      <c r="V41" s="1"/>
      <c r="W41" s="50"/>
      <c r="X41" s="51"/>
      <c r="Y41" s="62"/>
      <c r="Z41" s="62"/>
      <c r="AA41" s="62"/>
      <c r="AB41" s="62"/>
      <c r="AC41" s="1"/>
      <c r="AD41" s="62">
        <v>4913</v>
      </c>
      <c r="AE41" s="62">
        <v>4867</v>
      </c>
      <c r="AF41" s="1"/>
      <c r="AG41" s="1"/>
      <c r="AH41" s="62"/>
      <c r="AI41" s="62"/>
      <c r="AJ41" s="8"/>
      <c r="AK41" s="8"/>
      <c r="AL41" s="62"/>
      <c r="AM41" s="62"/>
      <c r="AN41" s="8"/>
      <c r="AO41" s="8"/>
      <c r="AP41" s="62"/>
      <c r="AQ41" s="62"/>
      <c r="AR41" s="62"/>
      <c r="AS41" s="8"/>
      <c r="AT41" s="62"/>
      <c r="AU41" s="62"/>
      <c r="AV41" s="8"/>
      <c r="AW41" s="8"/>
      <c r="AX41" s="8"/>
      <c r="AY41" s="8"/>
      <c r="AZ41" s="8"/>
      <c r="BA41" s="8"/>
      <c r="BB41" s="62"/>
      <c r="BC41" s="62"/>
      <c r="BD41" s="53">
        <v>4872</v>
      </c>
      <c r="BE41" s="8"/>
      <c r="BF41" s="8"/>
      <c r="BG41" s="62"/>
      <c r="BH41" s="62"/>
      <c r="BI41" s="53">
        <v>4872</v>
      </c>
      <c r="BJ41" s="47">
        <v>4881</v>
      </c>
      <c r="BK41" s="47">
        <v>4821</v>
      </c>
      <c r="BL41" s="47">
        <v>4846</v>
      </c>
      <c r="BM41" s="78"/>
      <c r="BN41" s="78"/>
      <c r="BO41" s="78"/>
      <c r="BP41" s="89"/>
      <c r="BQ41" s="62"/>
      <c r="BR41" s="1"/>
      <c r="BS41" s="88"/>
      <c r="BT41" s="1"/>
      <c r="BU41" s="58"/>
      <c r="BV41" s="58"/>
      <c r="BW41" s="58"/>
      <c r="BX41" s="58"/>
      <c r="BY41" s="1">
        <v>93.473500000000001</v>
      </c>
      <c r="BZ41" s="1">
        <v>94.198999999999998</v>
      </c>
      <c r="CA41" s="1">
        <v>93.39</v>
      </c>
      <c r="CB41" s="1">
        <v>1.3454999999999999</v>
      </c>
      <c r="CC41" s="1">
        <v>1.34</v>
      </c>
      <c r="CD41" s="1">
        <v>1.3452999999999999</v>
      </c>
      <c r="CE41" s="1"/>
      <c r="CF41" s="1"/>
      <c r="CG41" s="53">
        <v>4872</v>
      </c>
      <c r="CH41" s="47">
        <v>4881</v>
      </c>
      <c r="CI41" s="47">
        <v>4821</v>
      </c>
      <c r="CJ41" s="47">
        <v>4846</v>
      </c>
      <c r="CK41" s="53">
        <v>4872</v>
      </c>
      <c r="CL41" s="47">
        <v>4881</v>
      </c>
      <c r="CM41" s="47">
        <v>4821</v>
      </c>
      <c r="CN41" s="47">
        <v>4846</v>
      </c>
      <c r="CO41" s="1">
        <v>1673.8</v>
      </c>
      <c r="CP41" s="53">
        <v>4872</v>
      </c>
      <c r="CQ41" s="47">
        <v>4881</v>
      </c>
      <c r="CR41" s="47">
        <v>4821</v>
      </c>
      <c r="CS41" s="47">
        <v>4846</v>
      </c>
      <c r="CT41" s="1"/>
      <c r="CU41" s="1"/>
      <c r="CV41" s="1"/>
      <c r="CW41" s="1"/>
      <c r="CX41" s="58"/>
      <c r="CY41" s="58"/>
      <c r="CZ41" s="1"/>
      <c r="DA41" s="1" t="s">
        <v>618</v>
      </c>
      <c r="DB41" s="1"/>
      <c r="DC41" s="58"/>
      <c r="DD41" s="58"/>
      <c r="DE41">
        <v>12.46</v>
      </c>
      <c r="DF41">
        <v>93.685000000000002</v>
      </c>
      <c r="DG41">
        <v>2.0099999999999998</v>
      </c>
    </row>
    <row r="42" spans="1:111" s="12" customFormat="1">
      <c r="A42" s="1">
        <v>2013</v>
      </c>
      <c r="B42" s="1">
        <v>2</v>
      </c>
      <c r="C42" s="24">
        <v>41323</v>
      </c>
      <c r="D42" s="1">
        <v>4877</v>
      </c>
      <c r="E42" s="1">
        <v>4915</v>
      </c>
      <c r="F42" s="1">
        <v>4876</v>
      </c>
      <c r="G42" s="1">
        <v>4898</v>
      </c>
      <c r="H42" s="46">
        <v>1609.5</v>
      </c>
      <c r="I42" s="1">
        <v>4872</v>
      </c>
      <c r="J42" s="1">
        <v>4915</v>
      </c>
      <c r="K42" s="1">
        <v>4821</v>
      </c>
      <c r="L42" s="1">
        <v>4909</v>
      </c>
      <c r="M42" s="53">
        <v>4902</v>
      </c>
      <c r="N42" s="47">
        <v>4904</v>
      </c>
      <c r="O42" s="47">
        <v>4873</v>
      </c>
      <c r="P42" s="47">
        <v>4878</v>
      </c>
      <c r="Q42" s="8">
        <v>4884</v>
      </c>
      <c r="R42" s="26"/>
      <c r="S42" s="1"/>
      <c r="T42" s="1"/>
      <c r="U42" s="1"/>
      <c r="V42" s="1"/>
      <c r="W42" s="50"/>
      <c r="X42" s="51"/>
      <c r="Y42" s="62"/>
      <c r="Z42" s="62"/>
      <c r="AA42" s="62"/>
      <c r="AB42" s="62"/>
      <c r="AC42" s="1"/>
      <c r="AD42" s="62">
        <v>4915</v>
      </c>
      <c r="AE42" s="62">
        <v>4876</v>
      </c>
      <c r="AF42" s="1"/>
      <c r="AG42" s="1"/>
      <c r="AH42" s="62"/>
      <c r="AI42" s="62"/>
      <c r="AJ42" s="8"/>
      <c r="AK42" s="8"/>
      <c r="AL42" s="62"/>
      <c r="AM42" s="62"/>
      <c r="AN42" s="8"/>
      <c r="AO42" s="8"/>
      <c r="AP42" s="62"/>
      <c r="AQ42" s="62"/>
      <c r="AR42" s="62"/>
      <c r="AS42" s="8"/>
      <c r="AT42" s="62"/>
      <c r="AU42" s="62"/>
      <c r="AV42" s="8"/>
      <c r="AW42" s="8"/>
      <c r="AX42" s="8"/>
      <c r="AY42" s="8"/>
      <c r="AZ42" s="8"/>
      <c r="BA42" s="8"/>
      <c r="BB42" s="62"/>
      <c r="BC42" s="62"/>
      <c r="BD42" s="94">
        <v>4901</v>
      </c>
      <c r="BE42" s="8"/>
      <c r="BF42" s="8"/>
      <c r="BG42" s="62"/>
      <c r="BH42" s="62"/>
      <c r="BI42" s="1">
        <v>4902</v>
      </c>
      <c r="BJ42" s="1">
        <v>4904</v>
      </c>
      <c r="BK42" s="1">
        <v>4889</v>
      </c>
      <c r="BL42" s="1">
        <v>4897</v>
      </c>
      <c r="BM42" s="78"/>
      <c r="BN42" s="78"/>
      <c r="BO42" s="78"/>
      <c r="BP42" s="89"/>
      <c r="BQ42" s="62"/>
      <c r="BR42" s="1"/>
      <c r="BS42" s="88"/>
      <c r="BT42" s="1"/>
      <c r="BU42" s="58"/>
      <c r="BV42" s="58"/>
      <c r="BW42" s="58"/>
      <c r="BX42" s="58"/>
      <c r="BY42" s="1">
        <v>93.6965</v>
      </c>
      <c r="BZ42" s="1">
        <v>93.834999999999994</v>
      </c>
      <c r="CA42" s="1">
        <v>93.75</v>
      </c>
      <c r="CB42" s="1">
        <v>1.3348</v>
      </c>
      <c r="CC42" s="1">
        <v>1.3351</v>
      </c>
      <c r="CD42" s="1">
        <v>1.3343</v>
      </c>
      <c r="CE42" s="1"/>
      <c r="CF42" s="1"/>
      <c r="CG42" s="1">
        <v>4902</v>
      </c>
      <c r="CH42" s="1">
        <v>4904</v>
      </c>
      <c r="CI42" s="1">
        <v>4880</v>
      </c>
      <c r="CJ42" s="1">
        <v>4881</v>
      </c>
      <c r="CK42" s="1">
        <v>4902</v>
      </c>
      <c r="CL42" s="1">
        <v>4904</v>
      </c>
      <c r="CM42" s="1">
        <v>4873</v>
      </c>
      <c r="CN42" s="1">
        <v>4881</v>
      </c>
      <c r="CO42" s="1">
        <v>1614</v>
      </c>
      <c r="CP42" s="1">
        <v>4902</v>
      </c>
      <c r="CQ42" s="1">
        <v>4904</v>
      </c>
      <c r="CR42" s="1">
        <v>4871</v>
      </c>
      <c r="CS42" s="1">
        <v>4878</v>
      </c>
      <c r="CT42" s="1"/>
      <c r="CU42" s="1"/>
      <c r="CV42" s="1"/>
      <c r="CW42" s="1"/>
      <c r="CX42" s="58"/>
      <c r="CY42" s="58"/>
      <c r="CZ42" s="1"/>
      <c r="DA42" s="1" t="s">
        <v>618</v>
      </c>
      <c r="DB42" s="1"/>
      <c r="DC42" s="58"/>
      <c r="DD42" s="58"/>
      <c r="DE42">
        <v>12.46</v>
      </c>
      <c r="DF42">
        <v>93.942999999999998</v>
      </c>
      <c r="DG42">
        <v>2.0099999999999998</v>
      </c>
    </row>
    <row r="43" spans="1:111" s="12" customFormat="1">
      <c r="A43" s="1">
        <v>2013</v>
      </c>
      <c r="B43" s="1">
        <v>3</v>
      </c>
      <c r="C43" s="24">
        <v>41324</v>
      </c>
      <c r="D43" s="1">
        <v>4876</v>
      </c>
      <c r="E43" s="1">
        <v>4890</v>
      </c>
      <c r="F43" s="1">
        <v>4868</v>
      </c>
      <c r="G43" s="1">
        <v>4872</v>
      </c>
      <c r="H43" s="46">
        <v>1604.3</v>
      </c>
      <c r="I43" s="1">
        <v>4902</v>
      </c>
      <c r="J43" s="1">
        <v>4904</v>
      </c>
      <c r="K43" s="1">
        <v>4871</v>
      </c>
      <c r="L43" s="1">
        <v>4887</v>
      </c>
      <c r="M43" s="53">
        <v>4860</v>
      </c>
      <c r="N43" s="47">
        <v>4872</v>
      </c>
      <c r="O43" s="47">
        <v>4852</v>
      </c>
      <c r="P43" s="47">
        <v>4858</v>
      </c>
      <c r="Q43" s="8">
        <v>4876</v>
      </c>
      <c r="R43" s="26"/>
      <c r="S43" s="1"/>
      <c r="T43" s="1"/>
      <c r="U43" s="1"/>
      <c r="V43" s="1"/>
      <c r="W43" s="50"/>
      <c r="X43" s="51"/>
      <c r="Y43" s="62"/>
      <c r="Z43" s="62"/>
      <c r="AA43" s="62"/>
      <c r="AB43" s="62"/>
      <c r="AC43" s="1"/>
      <c r="AD43" s="62">
        <v>4889</v>
      </c>
      <c r="AE43" s="62">
        <v>4874</v>
      </c>
      <c r="AF43" s="1"/>
      <c r="AG43" s="1"/>
      <c r="AH43" s="62"/>
      <c r="AI43" s="62"/>
      <c r="AJ43" s="8"/>
      <c r="AK43" s="8"/>
      <c r="AL43" s="62"/>
      <c r="AM43" s="62"/>
      <c r="AN43" s="8"/>
      <c r="AO43" s="8"/>
      <c r="AP43" s="62"/>
      <c r="AQ43" s="62"/>
      <c r="AR43" s="62"/>
      <c r="AS43" s="8"/>
      <c r="AT43" s="62"/>
      <c r="AU43" s="62"/>
      <c r="AV43" s="8"/>
      <c r="AW43" s="8"/>
      <c r="AX43" s="8"/>
      <c r="AY43" s="8"/>
      <c r="AZ43" s="8"/>
      <c r="BA43" s="8"/>
      <c r="BB43" s="62"/>
      <c r="BC43" s="62"/>
      <c r="BD43" s="94">
        <v>4860</v>
      </c>
      <c r="BE43" s="8"/>
      <c r="BF43" s="8"/>
      <c r="BG43" s="62"/>
      <c r="BH43" s="62"/>
      <c r="BI43" s="1">
        <v>4860</v>
      </c>
      <c r="BJ43" s="1">
        <v>4865</v>
      </c>
      <c r="BK43" s="1">
        <v>4858</v>
      </c>
      <c r="BL43" s="1">
        <v>4859</v>
      </c>
      <c r="BM43" s="78"/>
      <c r="BN43" s="78"/>
      <c r="BO43" s="78"/>
      <c r="BP43" s="89"/>
      <c r="BQ43" s="62"/>
      <c r="BR43" s="1"/>
      <c r="BS43" s="88"/>
      <c r="BT43" s="1"/>
      <c r="BU43" s="58"/>
      <c r="BV43" s="58"/>
      <c r="BW43" s="58"/>
      <c r="BX43" s="58"/>
      <c r="BY43" s="1">
        <v>93.954999999999998</v>
      </c>
      <c r="BZ43" s="1">
        <v>93.907499999999999</v>
      </c>
      <c r="CA43" s="1">
        <v>93.626999999999995</v>
      </c>
      <c r="CB43" s="1">
        <v>1.3351</v>
      </c>
      <c r="CC43" s="1">
        <v>1.3353999999999999</v>
      </c>
      <c r="CD43" s="1">
        <v>1.3349</v>
      </c>
      <c r="CE43" s="1"/>
      <c r="CF43" s="1"/>
      <c r="CG43" s="1">
        <v>4860</v>
      </c>
      <c r="CH43" s="1">
        <v>4872</v>
      </c>
      <c r="CI43" s="1">
        <v>4858</v>
      </c>
      <c r="CJ43" s="1">
        <v>4862</v>
      </c>
      <c r="CK43" s="1">
        <v>4860</v>
      </c>
      <c r="CL43" s="1">
        <v>4872</v>
      </c>
      <c r="CM43" s="1">
        <v>4850</v>
      </c>
      <c r="CN43" s="1">
        <v>4856</v>
      </c>
      <c r="CO43" s="1">
        <v>1613.6</v>
      </c>
      <c r="CP43" s="1">
        <v>4860</v>
      </c>
      <c r="CQ43" s="1">
        <v>4872</v>
      </c>
      <c r="CR43" s="1">
        <v>4831</v>
      </c>
      <c r="CS43" s="1">
        <v>4831</v>
      </c>
      <c r="CT43" s="1"/>
      <c r="CU43" s="1"/>
      <c r="CV43" s="1"/>
      <c r="CW43" s="1"/>
      <c r="CX43" s="58"/>
      <c r="CY43" s="58"/>
      <c r="CZ43" s="1"/>
      <c r="DA43" s="1" t="s">
        <v>618</v>
      </c>
      <c r="DB43" s="1"/>
      <c r="DC43" s="58"/>
      <c r="DD43" s="58"/>
      <c r="DE43">
        <v>12.31</v>
      </c>
      <c r="DF43">
        <v>93.54</v>
      </c>
      <c r="DG43">
        <v>2.0299999999999998</v>
      </c>
    </row>
    <row r="44" spans="1:111" s="12" customFormat="1">
      <c r="A44" s="1">
        <v>2013</v>
      </c>
      <c r="B44" s="1">
        <v>4</v>
      </c>
      <c r="C44" s="24">
        <v>41325</v>
      </c>
      <c r="D44" s="1">
        <v>4852</v>
      </c>
      <c r="E44" s="1">
        <v>4865</v>
      </c>
      <c r="F44" s="1">
        <v>4827</v>
      </c>
      <c r="G44" s="1">
        <v>4836</v>
      </c>
      <c r="H44" s="46">
        <v>1563.4</v>
      </c>
      <c r="I44" s="1">
        <v>4860</v>
      </c>
      <c r="J44" s="1">
        <v>4872</v>
      </c>
      <c r="K44" s="1">
        <v>4831</v>
      </c>
      <c r="L44" s="1">
        <v>4859</v>
      </c>
      <c r="M44" s="53">
        <v>4835</v>
      </c>
      <c r="N44" s="47">
        <v>4838</v>
      </c>
      <c r="O44" s="47">
        <v>4793</v>
      </c>
      <c r="P44" s="47">
        <v>4811</v>
      </c>
      <c r="Q44" s="8">
        <v>4852</v>
      </c>
      <c r="R44" s="26"/>
      <c r="S44" s="1"/>
      <c r="T44" s="1"/>
      <c r="U44" s="1"/>
      <c r="V44" s="1"/>
      <c r="W44" s="50"/>
      <c r="X44" s="51"/>
      <c r="Y44" s="62"/>
      <c r="Z44" s="62"/>
      <c r="AA44" s="62"/>
      <c r="AB44" s="62"/>
      <c r="AC44" s="1"/>
      <c r="AD44" s="62">
        <v>4865</v>
      </c>
      <c r="AE44" s="62">
        <v>4848</v>
      </c>
      <c r="AF44" s="1"/>
      <c r="AG44" s="1"/>
      <c r="AH44" s="62"/>
      <c r="AI44" s="62"/>
      <c r="AJ44" s="8"/>
      <c r="AK44" s="8"/>
      <c r="AL44" s="62"/>
      <c r="AM44" s="62"/>
      <c r="AN44" s="8"/>
      <c r="AO44" s="8"/>
      <c r="AP44" s="62"/>
      <c r="AQ44" s="62"/>
      <c r="AR44" s="62"/>
      <c r="AS44" s="8"/>
      <c r="AT44" s="62"/>
      <c r="AU44" s="62"/>
      <c r="AV44" s="8"/>
      <c r="AW44" s="8"/>
      <c r="AX44" s="8"/>
      <c r="AY44" s="8"/>
      <c r="AZ44" s="8"/>
      <c r="BA44" s="8"/>
      <c r="BB44" s="62"/>
      <c r="BC44" s="62"/>
      <c r="BD44" s="94">
        <v>4830</v>
      </c>
      <c r="BE44" s="8"/>
      <c r="BF44" s="8"/>
      <c r="BG44" s="62"/>
      <c r="BH44" s="62"/>
      <c r="BI44" s="1">
        <v>4835</v>
      </c>
      <c r="BJ44" s="1">
        <v>4837</v>
      </c>
      <c r="BK44" s="1">
        <v>4832</v>
      </c>
      <c r="BL44" s="1">
        <v>4834</v>
      </c>
      <c r="BM44" s="78"/>
      <c r="BN44" s="78"/>
      <c r="BO44" s="78"/>
      <c r="BP44" s="89"/>
      <c r="BQ44" s="62"/>
      <c r="BR44" s="1"/>
      <c r="BS44" s="88"/>
      <c r="BT44" s="1"/>
      <c r="BU44" s="58"/>
      <c r="BV44" s="58"/>
      <c r="BW44" s="58"/>
      <c r="BX44" s="58"/>
      <c r="BY44" s="1">
        <v>93.577500000000001</v>
      </c>
      <c r="BZ44" s="1">
        <v>93.566000000000003</v>
      </c>
      <c r="CA44" s="1">
        <v>93.72</v>
      </c>
      <c r="CB44" s="1">
        <v>1.3389</v>
      </c>
      <c r="CC44" s="1">
        <v>1.3391</v>
      </c>
      <c r="CD44" s="1">
        <v>1.3395999999999999</v>
      </c>
      <c r="CE44" s="1"/>
      <c r="CF44" s="1"/>
      <c r="CG44" s="1">
        <v>4835</v>
      </c>
      <c r="CH44" s="1">
        <v>4838</v>
      </c>
      <c r="CI44" s="1">
        <v>4793</v>
      </c>
      <c r="CJ44" s="1">
        <v>4805</v>
      </c>
      <c r="CK44" s="1">
        <v>4835</v>
      </c>
      <c r="CL44" s="1">
        <v>4838</v>
      </c>
      <c r="CM44" s="1">
        <v>4787</v>
      </c>
      <c r="CN44" s="1">
        <v>4798</v>
      </c>
      <c r="CO44" s="1">
        <v>1605.2</v>
      </c>
      <c r="CP44" s="1">
        <v>4835</v>
      </c>
      <c r="CQ44" s="1">
        <v>4838</v>
      </c>
      <c r="CR44" s="1">
        <v>4763</v>
      </c>
      <c r="CS44" s="1">
        <v>4776</v>
      </c>
      <c r="CT44" s="1"/>
      <c r="CU44" s="1"/>
      <c r="CV44" s="1"/>
      <c r="CW44" s="1"/>
      <c r="CX44" s="58"/>
      <c r="CY44" s="58"/>
      <c r="CZ44" s="1"/>
      <c r="DA44" s="1" t="s">
        <v>618</v>
      </c>
      <c r="DB44" s="1"/>
      <c r="DC44" s="58"/>
      <c r="DD44" s="58"/>
      <c r="DE44">
        <v>14.68</v>
      </c>
      <c r="DF44">
        <v>93.66</v>
      </c>
      <c r="DG44">
        <v>2.02</v>
      </c>
    </row>
    <row r="45" spans="1:111" s="12" customFormat="1">
      <c r="A45" s="1">
        <v>2013</v>
      </c>
      <c r="B45" s="1">
        <v>5</v>
      </c>
      <c r="C45" s="24">
        <v>41326</v>
      </c>
      <c r="D45" s="1">
        <v>4748</v>
      </c>
      <c r="E45" s="1">
        <v>4757</v>
      </c>
      <c r="F45" s="1">
        <v>4692</v>
      </c>
      <c r="G45" s="1">
        <v>4718</v>
      </c>
      <c r="H45" s="46">
        <v>1575.4</v>
      </c>
      <c r="I45" s="1">
        <v>4835</v>
      </c>
      <c r="J45" s="1">
        <v>4838</v>
      </c>
      <c r="K45" s="1">
        <v>4696</v>
      </c>
      <c r="L45" s="1">
        <v>4697</v>
      </c>
      <c r="M45" s="53">
        <v>4722</v>
      </c>
      <c r="N45" s="47">
        <v>4730</v>
      </c>
      <c r="O45" s="47">
        <v>4700</v>
      </c>
      <c r="P45" s="47">
        <v>4720</v>
      </c>
      <c r="Q45" s="8">
        <v>4748</v>
      </c>
      <c r="R45" s="26"/>
      <c r="S45" s="1"/>
      <c r="T45" s="1"/>
      <c r="U45" s="1"/>
      <c r="V45" s="1"/>
      <c r="W45" s="50"/>
      <c r="X45" s="51"/>
      <c r="Y45" s="62"/>
      <c r="Z45" s="62"/>
      <c r="AA45" s="62"/>
      <c r="AB45" s="62"/>
      <c r="AC45" s="1"/>
      <c r="AD45" s="62">
        <v>4757</v>
      </c>
      <c r="AE45" s="62">
        <v>4695</v>
      </c>
      <c r="AF45" s="1"/>
      <c r="AG45" s="1"/>
      <c r="AH45" s="62"/>
      <c r="AI45" s="62"/>
      <c r="AJ45" s="8"/>
      <c r="AK45" s="8"/>
      <c r="AL45" s="62"/>
      <c r="AM45" s="62"/>
      <c r="AN45" s="8"/>
      <c r="AO45" s="8"/>
      <c r="AP45" s="62"/>
      <c r="AQ45" s="62"/>
      <c r="AR45" s="62"/>
      <c r="AS45" s="8"/>
      <c r="AT45" s="62"/>
      <c r="AU45" s="62"/>
      <c r="AV45" s="8"/>
      <c r="AW45" s="8"/>
      <c r="AX45" s="8"/>
      <c r="AY45" s="8"/>
      <c r="AZ45" s="8"/>
      <c r="BA45" s="8"/>
      <c r="BB45" s="62"/>
      <c r="BC45" s="62"/>
      <c r="BD45" s="94">
        <v>4723</v>
      </c>
      <c r="BE45" s="8"/>
      <c r="BF45" s="8"/>
      <c r="BG45" s="62"/>
      <c r="BH45" s="62"/>
      <c r="BI45" s="1">
        <v>4722</v>
      </c>
      <c r="BJ45" s="1">
        <v>4729</v>
      </c>
      <c r="BK45" s="1">
        <v>4709</v>
      </c>
      <c r="BL45" s="1">
        <v>4710</v>
      </c>
      <c r="BM45" s="78"/>
      <c r="BN45" s="78"/>
      <c r="BO45" s="78"/>
      <c r="BP45" s="89"/>
      <c r="BQ45" s="62"/>
      <c r="BR45" s="1"/>
      <c r="BS45" s="88"/>
      <c r="BT45" s="1"/>
      <c r="BU45" s="58"/>
      <c r="BV45" s="58"/>
      <c r="BW45" s="58"/>
      <c r="BX45" s="58"/>
      <c r="BY45" s="1">
        <v>93.572000000000003</v>
      </c>
      <c r="BZ45" s="1">
        <v>93.691000000000003</v>
      </c>
      <c r="CA45" s="1">
        <v>93.66</v>
      </c>
      <c r="CB45" s="1">
        <v>1.3282</v>
      </c>
      <c r="CC45" s="1">
        <v>1.3288</v>
      </c>
      <c r="CD45" s="1">
        <v>1.3273999999999999</v>
      </c>
      <c r="CE45" s="1"/>
      <c r="CF45" s="1"/>
      <c r="CG45" s="1">
        <v>4722</v>
      </c>
      <c r="CH45" s="1">
        <v>4729</v>
      </c>
      <c r="CI45" s="1">
        <v>4700</v>
      </c>
      <c r="CJ45" s="1">
        <v>4719</v>
      </c>
      <c r="CK45" s="1">
        <v>4722</v>
      </c>
      <c r="CL45" s="1">
        <v>4742</v>
      </c>
      <c r="CM45" s="1">
        <v>4700</v>
      </c>
      <c r="CN45" s="1">
        <v>4733</v>
      </c>
      <c r="CO45" s="1">
        <v>1566.3</v>
      </c>
      <c r="CP45" s="1">
        <v>4722</v>
      </c>
      <c r="CQ45" s="1">
        <v>4752</v>
      </c>
      <c r="CR45" s="1">
        <v>4700</v>
      </c>
      <c r="CS45" s="1">
        <v>4734</v>
      </c>
      <c r="CT45" s="1"/>
      <c r="CU45" s="1"/>
      <c r="CV45" s="1"/>
      <c r="CW45" s="1"/>
      <c r="CX45" s="58"/>
      <c r="CY45" s="58"/>
      <c r="CZ45" s="1"/>
      <c r="DA45" s="1" t="s">
        <v>618</v>
      </c>
      <c r="DB45" s="1"/>
      <c r="DC45" s="58"/>
      <c r="DD45" s="58"/>
      <c r="DE45">
        <v>15.22</v>
      </c>
      <c r="DF45">
        <v>93.078000000000003</v>
      </c>
      <c r="DG45">
        <v>1.98</v>
      </c>
    </row>
    <row r="46" spans="1:111" s="12" customFormat="1">
      <c r="A46" s="1">
        <v>2013</v>
      </c>
      <c r="B46" s="1">
        <v>6</v>
      </c>
      <c r="C46" s="24">
        <v>41327</v>
      </c>
      <c r="D46" s="1">
        <v>4744</v>
      </c>
      <c r="E46" s="1">
        <v>4776</v>
      </c>
      <c r="F46" s="1">
        <v>4738</v>
      </c>
      <c r="G46" s="1">
        <v>4772</v>
      </c>
      <c r="H46" s="46">
        <v>1572.8</v>
      </c>
      <c r="I46" s="1">
        <v>4722</v>
      </c>
      <c r="J46" s="1">
        <v>4755</v>
      </c>
      <c r="K46" s="1">
        <v>4700</v>
      </c>
      <c r="L46" s="1">
        <v>4743</v>
      </c>
      <c r="M46" s="53">
        <v>4766</v>
      </c>
      <c r="N46" s="47">
        <v>4776</v>
      </c>
      <c r="O46" s="47">
        <v>4741</v>
      </c>
      <c r="P46" s="47">
        <v>4746</v>
      </c>
      <c r="Q46" s="8">
        <v>4744</v>
      </c>
      <c r="R46" s="26"/>
      <c r="S46" s="1"/>
      <c r="T46" s="1"/>
      <c r="U46" s="1"/>
      <c r="V46" s="1"/>
      <c r="W46" s="50"/>
      <c r="X46" s="51"/>
      <c r="Y46" s="62"/>
      <c r="Z46" s="62"/>
      <c r="AA46" s="62"/>
      <c r="AB46" s="62"/>
      <c r="AC46" s="1"/>
      <c r="AD46" s="62">
        <v>4755</v>
      </c>
      <c r="AE46" s="62">
        <v>4741</v>
      </c>
      <c r="AF46" s="1"/>
      <c r="AG46" s="1"/>
      <c r="AH46" s="62"/>
      <c r="AI46" s="62"/>
      <c r="AJ46" s="8"/>
      <c r="AK46" s="8"/>
      <c r="AL46" s="62"/>
      <c r="AM46" s="62"/>
      <c r="AN46" s="8"/>
      <c r="AO46" s="8"/>
      <c r="AP46" s="62"/>
      <c r="AQ46" s="62"/>
      <c r="AR46" s="62"/>
      <c r="AS46" s="8"/>
      <c r="AT46" s="62"/>
      <c r="AU46" s="62"/>
      <c r="AV46" s="8"/>
      <c r="AW46" s="8"/>
      <c r="AX46" s="8"/>
      <c r="AY46" s="8"/>
      <c r="AZ46" s="8"/>
      <c r="BA46" s="8"/>
      <c r="BB46" s="62"/>
      <c r="BC46" s="62"/>
      <c r="BD46" s="94">
        <v>4764</v>
      </c>
      <c r="BE46" s="8"/>
      <c r="BF46" s="8"/>
      <c r="BG46" s="62"/>
      <c r="BH46" s="62"/>
      <c r="BI46" s="1">
        <v>4766</v>
      </c>
      <c r="BJ46" s="1">
        <v>4770</v>
      </c>
      <c r="BK46" s="1">
        <v>4755</v>
      </c>
      <c r="BL46" s="1">
        <v>4767</v>
      </c>
      <c r="BM46" s="78"/>
      <c r="BN46" s="78"/>
      <c r="BO46" s="78"/>
      <c r="BP46" s="89"/>
      <c r="BQ46" s="62"/>
      <c r="BR46" s="1"/>
      <c r="BS46" s="88"/>
      <c r="BT46" s="1"/>
      <c r="BU46" s="58"/>
      <c r="BV46" s="58"/>
      <c r="BW46" s="58"/>
      <c r="BX46" s="58"/>
      <c r="BY46" s="1">
        <v>93.12</v>
      </c>
      <c r="BZ46" s="1">
        <v>93.042500000000004</v>
      </c>
      <c r="CA46" s="1">
        <v>93.14</v>
      </c>
      <c r="CB46" s="1">
        <v>1.3190999999999999</v>
      </c>
      <c r="CC46" s="1">
        <v>1.3191999999999999</v>
      </c>
      <c r="CD46" s="1">
        <v>1.3192999999999999</v>
      </c>
      <c r="CE46" s="1"/>
      <c r="CF46" s="1"/>
      <c r="CG46" s="1">
        <v>4766</v>
      </c>
      <c r="CH46" s="1">
        <v>4776</v>
      </c>
      <c r="CI46" s="1">
        <v>4750</v>
      </c>
      <c r="CJ46" s="1">
        <v>4756</v>
      </c>
      <c r="CK46" s="1">
        <v>4766</v>
      </c>
      <c r="CL46" s="1">
        <v>4776</v>
      </c>
      <c r="CM46" s="1">
        <v>4733</v>
      </c>
      <c r="CN46" s="1">
        <v>4742</v>
      </c>
      <c r="CO46" s="1">
        <v>1582.9</v>
      </c>
      <c r="CP46" s="1">
        <v>4766</v>
      </c>
      <c r="CQ46" s="1">
        <v>4776</v>
      </c>
      <c r="CR46" s="1">
        <v>4729</v>
      </c>
      <c r="CS46" s="1">
        <v>4745</v>
      </c>
      <c r="CT46" s="1"/>
      <c r="CU46" s="1"/>
      <c r="CV46" s="1"/>
      <c r="CW46" s="1"/>
      <c r="CX46" s="58"/>
      <c r="CY46" s="58"/>
      <c r="CZ46" s="1"/>
      <c r="DA46" s="1" t="s">
        <v>618</v>
      </c>
      <c r="DB46" s="1"/>
      <c r="DC46" s="58"/>
      <c r="DD46" s="58"/>
      <c r="DE46">
        <v>14.17</v>
      </c>
      <c r="DF46">
        <v>94.62</v>
      </c>
      <c r="DG46">
        <v>1.97</v>
      </c>
    </row>
    <row r="47" spans="1:111" s="12" customFormat="1">
      <c r="A47" s="1">
        <v>2013</v>
      </c>
      <c r="B47" s="1">
        <v>2</v>
      </c>
      <c r="C47" s="24">
        <v>41330</v>
      </c>
      <c r="D47" s="1">
        <v>4799</v>
      </c>
      <c r="E47" s="1">
        <v>4822</v>
      </c>
      <c r="F47" s="1">
        <v>4780</v>
      </c>
      <c r="G47" s="1">
        <v>4818</v>
      </c>
      <c r="H47" s="46">
        <v>1594.1</v>
      </c>
      <c r="I47" s="1">
        <v>4766</v>
      </c>
      <c r="J47" s="1">
        <v>4803</v>
      </c>
      <c r="K47" s="1">
        <v>4729</v>
      </c>
      <c r="L47" s="1">
        <v>4803</v>
      </c>
      <c r="M47" s="53">
        <v>4818</v>
      </c>
      <c r="N47" s="47">
        <v>4835</v>
      </c>
      <c r="O47" s="47">
        <v>4805</v>
      </c>
      <c r="P47" s="47">
        <v>4814</v>
      </c>
      <c r="Q47" s="8">
        <v>4798</v>
      </c>
      <c r="R47" s="26"/>
      <c r="S47" s="1"/>
      <c r="T47" s="1"/>
      <c r="U47" s="1"/>
      <c r="V47" s="1"/>
      <c r="W47" s="50"/>
      <c r="X47" s="51"/>
      <c r="Y47" s="62"/>
      <c r="Z47" s="62"/>
      <c r="AA47" s="62"/>
      <c r="AB47" s="62"/>
      <c r="AC47" s="1"/>
      <c r="AD47" s="62">
        <v>4805</v>
      </c>
      <c r="AE47" s="62">
        <v>4780</v>
      </c>
      <c r="AF47" s="1"/>
      <c r="AG47" s="1"/>
      <c r="AH47" s="62"/>
      <c r="AI47" s="62"/>
      <c r="AJ47" s="8"/>
      <c r="AK47" s="8"/>
      <c r="AL47" s="62"/>
      <c r="AM47" s="62"/>
      <c r="AN47" s="8"/>
      <c r="AO47" s="8"/>
      <c r="AP47" s="62"/>
      <c r="AQ47" s="62"/>
      <c r="AR47" s="62"/>
      <c r="AS47" s="8"/>
      <c r="AT47" s="62"/>
      <c r="AU47" s="62"/>
      <c r="AV47" s="8"/>
      <c r="AW47" s="8"/>
      <c r="AX47" s="8"/>
      <c r="AY47" s="8"/>
      <c r="AZ47" s="8"/>
      <c r="BA47" s="8"/>
      <c r="BB47" s="62"/>
      <c r="BC47" s="62"/>
      <c r="BD47" s="94"/>
      <c r="BE47" s="8"/>
      <c r="BF47" s="8"/>
      <c r="BG47" s="62"/>
      <c r="BH47" s="62"/>
      <c r="BI47" s="1">
        <v>4818</v>
      </c>
      <c r="BJ47" s="1">
        <v>4829</v>
      </c>
      <c r="BK47" s="1">
        <v>4817</v>
      </c>
      <c r="BL47" s="1">
        <v>4828</v>
      </c>
      <c r="BM47" s="78"/>
      <c r="BN47" s="78"/>
      <c r="BO47" s="78"/>
      <c r="BP47" s="89"/>
      <c r="BQ47" s="62"/>
      <c r="BR47" s="1"/>
      <c r="BS47" s="88"/>
      <c r="BT47" s="1"/>
      <c r="BU47" s="58"/>
      <c r="BV47" s="58"/>
      <c r="BW47" s="58"/>
      <c r="BX47" s="58"/>
      <c r="BY47" s="1">
        <v>94.54</v>
      </c>
      <c r="BZ47" s="1">
        <v>94.138999999999996</v>
      </c>
      <c r="CA47" s="1">
        <v>94.248000000000005</v>
      </c>
      <c r="CB47" s="1">
        <v>1.3218000000000001</v>
      </c>
      <c r="CC47" s="1">
        <v>1.3189</v>
      </c>
      <c r="CD47" s="1">
        <v>1.3196000000000001</v>
      </c>
      <c r="CE47" s="1"/>
      <c r="CF47" s="1"/>
      <c r="CG47" s="1">
        <v>4818</v>
      </c>
      <c r="CH47" s="1">
        <v>4835</v>
      </c>
      <c r="CI47" s="1">
        <v>4805</v>
      </c>
      <c r="CJ47" s="1">
        <v>4824</v>
      </c>
      <c r="CK47" s="1">
        <v>4818</v>
      </c>
      <c r="CL47" s="1">
        <v>4835</v>
      </c>
      <c r="CM47" s="1">
        <v>4805</v>
      </c>
      <c r="CN47" s="1">
        <v>4821</v>
      </c>
      <c r="CO47" s="1">
        <v>1588.5</v>
      </c>
      <c r="CP47" s="1">
        <v>4818</v>
      </c>
      <c r="CQ47" s="1">
        <v>4835</v>
      </c>
      <c r="CR47" s="1">
        <v>4769</v>
      </c>
      <c r="CS47" s="1">
        <v>4769</v>
      </c>
      <c r="CT47" s="1"/>
      <c r="CU47" s="1"/>
      <c r="CV47" s="1"/>
      <c r="CW47" s="1"/>
      <c r="CX47" s="58"/>
      <c r="CY47" s="58"/>
      <c r="CZ47" s="1"/>
      <c r="DA47" s="1" t="s">
        <v>618</v>
      </c>
      <c r="DB47" s="1"/>
      <c r="DC47" s="58"/>
      <c r="DD47" s="58"/>
      <c r="DE47">
        <v>18.989999999999998</v>
      </c>
      <c r="DF47">
        <v>91.837000000000003</v>
      </c>
      <c r="DG47">
        <v>1.9</v>
      </c>
    </row>
    <row r="48" spans="1:111" s="12" customFormat="1">
      <c r="A48" s="1">
        <v>2013</v>
      </c>
      <c r="B48" s="1">
        <v>3</v>
      </c>
      <c r="C48" s="24">
        <v>41331</v>
      </c>
      <c r="D48" s="1">
        <v>4759</v>
      </c>
      <c r="E48" s="1">
        <v>4779</v>
      </c>
      <c r="F48" s="1">
        <v>4722</v>
      </c>
      <c r="G48" s="1">
        <v>4730</v>
      </c>
      <c r="H48" s="46">
        <v>1613.5</v>
      </c>
      <c r="I48" s="1">
        <v>4759</v>
      </c>
      <c r="J48" s="1">
        <v>4779</v>
      </c>
      <c r="K48" s="1">
        <v>4754</v>
      </c>
      <c r="L48" s="1">
        <v>4772</v>
      </c>
      <c r="M48" s="53">
        <v>4719</v>
      </c>
      <c r="N48" s="47">
        <v>4766</v>
      </c>
      <c r="O48" s="47">
        <v>4717</v>
      </c>
      <c r="P48" s="47">
        <v>4744</v>
      </c>
      <c r="Q48" s="8">
        <v>4757</v>
      </c>
      <c r="R48" s="26"/>
      <c r="S48" s="1"/>
      <c r="T48" s="1"/>
      <c r="U48" s="1"/>
      <c r="V48" s="1"/>
      <c r="W48" s="50"/>
      <c r="X48" s="51"/>
      <c r="Y48" s="62"/>
      <c r="Z48" s="62"/>
      <c r="AA48" s="62"/>
      <c r="AB48" s="62"/>
      <c r="AC48" s="1"/>
      <c r="AD48" s="62">
        <v>4776</v>
      </c>
      <c r="AE48" s="62">
        <v>4750</v>
      </c>
      <c r="AF48" s="1"/>
      <c r="AG48" s="1"/>
      <c r="AH48" s="62"/>
      <c r="AI48" s="62"/>
      <c r="AJ48" s="8"/>
      <c r="AK48" s="8"/>
      <c r="AL48" s="62"/>
      <c r="AM48" s="62"/>
      <c r="AN48" s="8"/>
      <c r="AO48" s="8"/>
      <c r="AP48" s="62"/>
      <c r="AQ48" s="62"/>
      <c r="AR48" s="62"/>
      <c r="AS48" s="8"/>
      <c r="AT48" s="62"/>
      <c r="AU48" s="62"/>
      <c r="AV48" s="8"/>
      <c r="AW48" s="8"/>
      <c r="AX48" s="8"/>
      <c r="AY48" s="8"/>
      <c r="AZ48" s="8"/>
      <c r="BA48" s="8"/>
      <c r="BB48" s="62"/>
      <c r="BC48" s="62"/>
      <c r="BD48" s="94">
        <v>4719</v>
      </c>
      <c r="BE48" s="8"/>
      <c r="BF48" s="8"/>
      <c r="BG48" s="62"/>
      <c r="BH48" s="62"/>
      <c r="BI48" s="1">
        <v>4719</v>
      </c>
      <c r="BJ48" s="1">
        <v>4753</v>
      </c>
      <c r="BK48" s="1">
        <v>4717</v>
      </c>
      <c r="BL48" s="1">
        <v>4751</v>
      </c>
      <c r="BM48" s="78"/>
      <c r="BN48" s="78"/>
      <c r="BO48" s="78"/>
      <c r="BP48" s="89"/>
      <c r="BQ48" s="62"/>
      <c r="BR48" s="1"/>
      <c r="BS48" s="88"/>
      <c r="BT48" s="1"/>
      <c r="BU48" s="58"/>
      <c r="BV48" s="58"/>
      <c r="BW48" s="58"/>
      <c r="BX48" s="58"/>
      <c r="BY48" s="1">
        <v>91.817499999999995</v>
      </c>
      <c r="BZ48" s="1">
        <v>92.37</v>
      </c>
      <c r="CA48" s="1">
        <v>92.336500000000001</v>
      </c>
      <c r="CB48" s="1">
        <v>1.3062</v>
      </c>
      <c r="CC48" s="1">
        <v>1.3069</v>
      </c>
      <c r="CD48" s="1">
        <v>1.3062</v>
      </c>
      <c r="CE48" s="1"/>
      <c r="CF48" s="1"/>
      <c r="CG48" s="1">
        <v>4719</v>
      </c>
      <c r="CH48" s="1">
        <v>4766</v>
      </c>
      <c r="CI48" s="1">
        <v>4717</v>
      </c>
      <c r="CJ48" s="1">
        <v>4739</v>
      </c>
      <c r="CK48" s="1">
        <v>4719</v>
      </c>
      <c r="CL48" s="1">
        <v>4766</v>
      </c>
      <c r="CM48" s="1">
        <v>4717</v>
      </c>
      <c r="CN48" s="1">
        <v>4737</v>
      </c>
      <c r="CO48" s="1">
        <v>1595.1</v>
      </c>
      <c r="CP48" s="1">
        <v>4719</v>
      </c>
      <c r="CQ48" s="1">
        <v>4797</v>
      </c>
      <c r="CR48" s="1">
        <v>4708</v>
      </c>
      <c r="CS48" s="1">
        <v>4796</v>
      </c>
      <c r="CT48" s="1"/>
      <c r="CU48" s="1"/>
      <c r="CV48" s="1"/>
      <c r="CW48" s="1"/>
      <c r="CX48" s="58"/>
      <c r="CY48" s="58"/>
      <c r="CZ48" s="1"/>
      <c r="DA48" s="1" t="s">
        <v>618</v>
      </c>
      <c r="DB48" s="1"/>
      <c r="DC48" s="58"/>
      <c r="DD48" s="58"/>
      <c r="DE48">
        <v>16.87</v>
      </c>
      <c r="DF48">
        <v>91.965000000000003</v>
      </c>
      <c r="DG48">
        <v>1.88</v>
      </c>
    </row>
    <row r="49" spans="1:111" s="12" customFormat="1">
      <c r="A49" s="1">
        <v>2013</v>
      </c>
      <c r="B49" s="1">
        <v>4</v>
      </c>
      <c r="C49" s="24">
        <v>41332</v>
      </c>
      <c r="D49" s="1">
        <v>4798</v>
      </c>
      <c r="E49" s="1">
        <v>4810</v>
      </c>
      <c r="F49" s="1">
        <v>4761</v>
      </c>
      <c r="G49" s="1">
        <v>4764</v>
      </c>
      <c r="H49" s="46">
        <v>1596.4</v>
      </c>
      <c r="I49" s="1">
        <v>4719</v>
      </c>
      <c r="J49" s="1">
        <v>4810</v>
      </c>
      <c r="K49" s="1">
        <v>4708</v>
      </c>
      <c r="L49" s="1">
        <v>4774</v>
      </c>
      <c r="M49" s="53">
        <v>4776</v>
      </c>
      <c r="N49" s="47">
        <v>4776</v>
      </c>
      <c r="O49" s="47">
        <v>4737</v>
      </c>
      <c r="P49" s="47">
        <v>4740</v>
      </c>
      <c r="Q49" s="8">
        <v>4799</v>
      </c>
      <c r="R49" s="26"/>
      <c r="S49" s="1"/>
      <c r="T49" s="1"/>
      <c r="U49" s="1"/>
      <c r="V49" s="1"/>
      <c r="W49" s="50"/>
      <c r="X49" s="51"/>
      <c r="Y49" s="62"/>
      <c r="Z49" s="62"/>
      <c r="AA49" s="62"/>
      <c r="AB49" s="62"/>
      <c r="AC49" s="1"/>
      <c r="AD49" s="62">
        <v>4810</v>
      </c>
      <c r="AE49" s="62">
        <v>4772</v>
      </c>
      <c r="AF49" s="1"/>
      <c r="AG49" s="1"/>
      <c r="AH49" s="62"/>
      <c r="AI49" s="62"/>
      <c r="AJ49" s="8"/>
      <c r="AK49" s="8"/>
      <c r="AL49" s="62"/>
      <c r="AM49" s="62"/>
      <c r="AN49" s="8"/>
      <c r="AO49" s="8"/>
      <c r="AP49" s="62"/>
      <c r="AQ49" s="62"/>
      <c r="AR49" s="62"/>
      <c r="AS49" s="8"/>
      <c r="AT49" s="62"/>
      <c r="AU49" s="62"/>
      <c r="AV49" s="8"/>
      <c r="AW49" s="8"/>
      <c r="AX49" s="8"/>
      <c r="AY49" s="8"/>
      <c r="AZ49" s="8"/>
      <c r="BA49" s="8"/>
      <c r="BB49" s="62"/>
      <c r="BC49" s="62"/>
      <c r="BD49" s="94">
        <v>4770</v>
      </c>
      <c r="BE49" s="8"/>
      <c r="BF49" s="8"/>
      <c r="BG49" s="62"/>
      <c r="BH49" s="62"/>
      <c r="BI49" s="1">
        <v>4776</v>
      </c>
      <c r="BJ49" s="1">
        <v>4776</v>
      </c>
      <c r="BK49" s="1">
        <v>4766</v>
      </c>
      <c r="BL49" s="1">
        <v>4774</v>
      </c>
      <c r="BM49" s="78"/>
      <c r="BN49" s="78"/>
      <c r="BO49" s="78"/>
      <c r="BP49" s="89"/>
      <c r="BQ49" s="62"/>
      <c r="BR49" s="1"/>
      <c r="BS49" s="88"/>
      <c r="BT49" s="1"/>
      <c r="BU49" s="58"/>
      <c r="BV49" s="58"/>
      <c r="BW49" s="58"/>
      <c r="BX49" s="58"/>
      <c r="BY49" s="1">
        <v>91.978499999999997</v>
      </c>
      <c r="BZ49" s="1">
        <v>92.038499999999999</v>
      </c>
      <c r="CA49" s="1">
        <v>92.174999999999997</v>
      </c>
      <c r="CB49" s="1">
        <v>1.3061</v>
      </c>
      <c r="CC49" s="1">
        <v>1.3066</v>
      </c>
      <c r="CD49" s="1">
        <v>1.3065</v>
      </c>
      <c r="CE49" s="1"/>
      <c r="CF49" s="1"/>
      <c r="CG49" s="1">
        <v>4776</v>
      </c>
      <c r="CH49" s="1">
        <v>4776</v>
      </c>
      <c r="CI49" s="1">
        <v>4741</v>
      </c>
      <c r="CJ49" s="1">
        <v>4751</v>
      </c>
      <c r="CK49" s="1">
        <v>4776</v>
      </c>
      <c r="CL49" s="1">
        <v>4776</v>
      </c>
      <c r="CM49" s="1">
        <v>4722</v>
      </c>
      <c r="CN49" s="1">
        <v>4730</v>
      </c>
      <c r="CO49" s="1">
        <v>1611.7</v>
      </c>
      <c r="CP49" s="1">
        <v>4776</v>
      </c>
      <c r="CQ49" s="1">
        <v>4776</v>
      </c>
      <c r="CR49" s="1">
        <v>4722</v>
      </c>
      <c r="CS49" s="1">
        <v>4734</v>
      </c>
      <c r="CT49" s="1"/>
      <c r="CU49" s="1"/>
      <c r="CV49" s="1"/>
      <c r="CW49" s="1"/>
      <c r="CX49" s="58"/>
      <c r="CY49" s="58"/>
      <c r="CZ49" s="1"/>
      <c r="DA49" s="1" t="s">
        <v>618</v>
      </c>
      <c r="DB49" s="1"/>
      <c r="DC49" s="58"/>
      <c r="DD49" s="58"/>
      <c r="DE49">
        <v>14.73</v>
      </c>
      <c r="DF49">
        <v>92.28</v>
      </c>
      <c r="DG49">
        <v>1.9</v>
      </c>
    </row>
    <row r="50" spans="1:111" s="12" customFormat="1">
      <c r="A50" s="1">
        <v>2013</v>
      </c>
      <c r="B50" s="1">
        <v>5</v>
      </c>
      <c r="C50" s="24">
        <v>41333</v>
      </c>
      <c r="D50" s="1">
        <v>4756</v>
      </c>
      <c r="E50" s="1">
        <v>4779</v>
      </c>
      <c r="F50" s="1">
        <v>4750</v>
      </c>
      <c r="G50" s="1">
        <v>4776</v>
      </c>
      <c r="H50" s="46">
        <v>1579.5</v>
      </c>
      <c r="I50" s="1">
        <v>4776</v>
      </c>
      <c r="J50" s="1">
        <v>4776</v>
      </c>
      <c r="K50" s="1">
        <v>4722</v>
      </c>
      <c r="L50" s="1">
        <v>4762</v>
      </c>
      <c r="M50" s="53">
        <v>4769</v>
      </c>
      <c r="N50" s="47">
        <v>4772</v>
      </c>
      <c r="O50" s="47">
        <v>4715</v>
      </c>
      <c r="P50" s="47">
        <v>4748</v>
      </c>
      <c r="Q50" s="8">
        <v>4756</v>
      </c>
      <c r="R50" s="26"/>
      <c r="S50" s="1"/>
      <c r="T50" s="1"/>
      <c r="U50" s="1"/>
      <c r="V50" s="1"/>
      <c r="W50" s="50"/>
      <c r="X50" s="51"/>
      <c r="Y50" s="62"/>
      <c r="Z50" s="62"/>
      <c r="AA50" s="62"/>
      <c r="AB50" s="62"/>
      <c r="AC50" s="1"/>
      <c r="AD50" s="62">
        <v>4774</v>
      </c>
      <c r="AE50" s="62">
        <v>4750</v>
      </c>
      <c r="AF50" s="1"/>
      <c r="AG50" s="1"/>
      <c r="AH50" s="62"/>
      <c r="AI50" s="62"/>
      <c r="AJ50" s="8"/>
      <c r="AK50" s="8"/>
      <c r="AL50" s="62"/>
      <c r="AM50" s="62"/>
      <c r="AN50" s="8"/>
      <c r="AO50" s="8"/>
      <c r="AP50" s="62"/>
      <c r="AQ50" s="62"/>
      <c r="AR50" s="62"/>
      <c r="AS50" s="8"/>
      <c r="AT50" s="62"/>
      <c r="AU50" s="62"/>
      <c r="AV50" s="8"/>
      <c r="AW50" s="8"/>
      <c r="AX50" s="8"/>
      <c r="AY50" s="8"/>
      <c r="AZ50" s="8"/>
      <c r="BA50" s="8"/>
      <c r="BB50" s="62"/>
      <c r="BC50" s="62"/>
      <c r="BD50" s="94">
        <v>4766</v>
      </c>
      <c r="BE50" s="8"/>
      <c r="BF50" s="8"/>
      <c r="BG50" s="62"/>
      <c r="BH50" s="62"/>
      <c r="BI50" s="1">
        <v>4769</v>
      </c>
      <c r="BJ50" s="1">
        <v>4772</v>
      </c>
      <c r="BK50" s="1">
        <v>4763</v>
      </c>
      <c r="BL50" s="1">
        <v>4763</v>
      </c>
      <c r="BM50" s="78"/>
      <c r="BN50" s="78"/>
      <c r="BO50" s="78"/>
      <c r="BP50" s="89"/>
      <c r="BQ50" s="62"/>
      <c r="BR50" s="1"/>
      <c r="BS50" s="88"/>
      <c r="BT50" s="1"/>
      <c r="BU50" s="58"/>
      <c r="BV50" s="58"/>
      <c r="BW50" s="58"/>
      <c r="BX50" s="58"/>
      <c r="BY50" s="1">
        <v>92.22</v>
      </c>
      <c r="BZ50" s="1">
        <v>92.283000000000001</v>
      </c>
      <c r="CA50" s="1">
        <v>92.341499999999996</v>
      </c>
      <c r="CB50" s="1">
        <v>1.3140000000000001</v>
      </c>
      <c r="CC50" s="1">
        <v>1.3134999999999999</v>
      </c>
      <c r="CD50" s="1">
        <v>1.3152999999999999</v>
      </c>
      <c r="CE50" s="1"/>
      <c r="CF50" s="1"/>
      <c r="CG50" s="1">
        <v>4769</v>
      </c>
      <c r="CH50" s="1">
        <v>4772</v>
      </c>
      <c r="CI50" s="1">
        <v>4715</v>
      </c>
      <c r="CJ50" s="1">
        <v>4741</v>
      </c>
      <c r="CK50" s="1">
        <v>4769</v>
      </c>
      <c r="CL50" s="1">
        <v>4772</v>
      </c>
      <c r="CM50" s="1">
        <v>4715</v>
      </c>
      <c r="CN50" s="1">
        <v>4732</v>
      </c>
      <c r="CO50" s="1">
        <v>1599.5</v>
      </c>
      <c r="CP50" s="1">
        <v>4769</v>
      </c>
      <c r="CQ50" s="1">
        <v>4772</v>
      </c>
      <c r="CR50" s="1">
        <v>4696</v>
      </c>
      <c r="CS50" s="1">
        <v>4724</v>
      </c>
      <c r="CT50" s="1"/>
      <c r="CU50" s="1"/>
      <c r="CV50" s="1"/>
      <c r="CW50" s="1"/>
      <c r="CX50" s="58"/>
      <c r="CY50" s="58"/>
      <c r="CZ50" s="1"/>
      <c r="DA50" s="1" t="s">
        <v>618</v>
      </c>
      <c r="DB50" s="1"/>
      <c r="DC50" s="58"/>
      <c r="DD50" s="58"/>
      <c r="DE50">
        <v>15.51</v>
      </c>
      <c r="DF50">
        <v>92.594999999999999</v>
      </c>
      <c r="DG50">
        <v>1.89</v>
      </c>
    </row>
    <row r="51" spans="1:111" s="12" customFormat="1">
      <c r="A51" s="1">
        <v>2013</v>
      </c>
      <c r="B51" s="1">
        <v>6</v>
      </c>
      <c r="C51" s="24">
        <v>41334</v>
      </c>
      <c r="D51" s="1">
        <v>4723</v>
      </c>
      <c r="E51" s="1">
        <v>4734</v>
      </c>
      <c r="F51" s="1">
        <v>4712</v>
      </c>
      <c r="G51" s="1">
        <v>4719</v>
      </c>
      <c r="H51" s="46">
        <v>1572.3</v>
      </c>
      <c r="I51" s="1">
        <v>4769</v>
      </c>
      <c r="J51" s="1">
        <v>4772</v>
      </c>
      <c r="K51" s="1">
        <v>4696</v>
      </c>
      <c r="L51" s="1">
        <v>4726</v>
      </c>
      <c r="M51" s="53">
        <v>4719</v>
      </c>
      <c r="N51" s="47">
        <v>4748</v>
      </c>
      <c r="O51" s="47">
        <v>4683</v>
      </c>
      <c r="P51" s="47">
        <v>4742</v>
      </c>
      <c r="Q51" s="8">
        <v>4724</v>
      </c>
      <c r="R51" s="26"/>
      <c r="S51" s="1"/>
      <c r="T51" s="1"/>
      <c r="U51" s="1"/>
      <c r="V51" s="1"/>
      <c r="W51" s="50"/>
      <c r="X51" s="51"/>
      <c r="Y51" s="62"/>
      <c r="Z51" s="62"/>
      <c r="AA51" s="62"/>
      <c r="AB51" s="62"/>
      <c r="AC51" s="1"/>
      <c r="AD51" s="62">
        <v>4734</v>
      </c>
      <c r="AE51" s="62">
        <v>4715</v>
      </c>
      <c r="AF51" s="1"/>
      <c r="AG51" s="1"/>
      <c r="AH51" s="62"/>
      <c r="AI51" s="62"/>
      <c r="AJ51" s="8"/>
      <c r="AK51" s="8"/>
      <c r="AL51" s="62"/>
      <c r="AM51" s="62"/>
      <c r="AN51" s="8"/>
      <c r="AO51" s="8"/>
      <c r="AP51" s="62"/>
      <c r="AQ51" s="62"/>
      <c r="AR51" s="62"/>
      <c r="AS51" s="8"/>
      <c r="AT51" s="62"/>
      <c r="AU51" s="62"/>
      <c r="AV51" s="8"/>
      <c r="AW51" s="8"/>
      <c r="AX51" s="8"/>
      <c r="AY51" s="8"/>
      <c r="AZ51" s="8"/>
      <c r="BA51" s="8"/>
      <c r="BB51" s="62"/>
      <c r="BC51" s="62"/>
      <c r="BD51" s="94">
        <v>4722</v>
      </c>
      <c r="BE51" s="8"/>
      <c r="BF51" s="8"/>
      <c r="BG51" s="62"/>
      <c r="BH51" s="62"/>
      <c r="BI51" s="1">
        <v>4719</v>
      </c>
      <c r="BJ51" s="1">
        <v>4724</v>
      </c>
      <c r="BK51" s="1">
        <v>4715</v>
      </c>
      <c r="BL51" s="1">
        <v>4718</v>
      </c>
      <c r="BM51" s="78"/>
      <c r="BN51" s="78"/>
      <c r="BO51" s="78"/>
      <c r="BP51" s="89"/>
      <c r="BQ51" s="62"/>
      <c r="BR51" s="1"/>
      <c r="BS51" s="88"/>
      <c r="BT51" s="1"/>
      <c r="BU51" s="58"/>
      <c r="BV51" s="58"/>
      <c r="BW51" s="58"/>
      <c r="BX51" s="58"/>
      <c r="BY51" s="1">
        <v>92.564999999999998</v>
      </c>
      <c r="BZ51" s="1">
        <v>92.614999999999995</v>
      </c>
      <c r="CA51" s="1">
        <v>92.587000000000003</v>
      </c>
      <c r="CB51" s="1">
        <v>1.3057000000000001</v>
      </c>
      <c r="CC51" s="1">
        <v>1.3064</v>
      </c>
      <c r="CD51" s="1">
        <v>1.3061</v>
      </c>
      <c r="CE51" s="1"/>
      <c r="CF51" s="1"/>
      <c r="CG51" s="1">
        <v>4719</v>
      </c>
      <c r="CH51" s="1">
        <v>4724</v>
      </c>
      <c r="CI51" s="1">
        <v>4683</v>
      </c>
      <c r="CJ51" s="1">
        <v>4706</v>
      </c>
      <c r="CK51" s="1">
        <v>4719</v>
      </c>
      <c r="CL51" s="1">
        <v>4750</v>
      </c>
      <c r="CM51" s="1">
        <v>4683</v>
      </c>
      <c r="CN51" s="1">
        <v>4743</v>
      </c>
      <c r="CO51" s="1">
        <v>1578.2</v>
      </c>
      <c r="CP51" s="1">
        <v>4719</v>
      </c>
      <c r="CQ51" s="1">
        <v>4773</v>
      </c>
      <c r="CR51" s="1">
        <v>4683</v>
      </c>
      <c r="CS51" s="1">
        <v>4750</v>
      </c>
      <c r="CT51" s="1"/>
      <c r="CU51" s="1"/>
      <c r="CV51" s="1"/>
      <c r="CW51" s="1"/>
      <c r="CX51" s="58"/>
      <c r="CY51" s="58"/>
      <c r="CZ51" s="1"/>
      <c r="DA51" s="1" t="s">
        <v>618</v>
      </c>
      <c r="DB51" s="1"/>
      <c r="DC51" s="58"/>
      <c r="DD51" s="58"/>
      <c r="DE51">
        <v>15.36</v>
      </c>
      <c r="DF51">
        <v>93.59</v>
      </c>
      <c r="DG51">
        <v>1.85</v>
      </c>
    </row>
    <row r="52" spans="1:111" s="12" customFormat="1">
      <c r="A52" s="1">
        <v>2013</v>
      </c>
      <c r="B52" s="1">
        <v>2</v>
      </c>
      <c r="C52" s="24">
        <v>41337</v>
      </c>
      <c r="D52" s="1">
        <v>4766</v>
      </c>
      <c r="E52" s="1">
        <v>4785</v>
      </c>
      <c r="F52" s="1">
        <v>4745</v>
      </c>
      <c r="G52" s="1">
        <v>4757</v>
      </c>
      <c r="H52" s="46">
        <v>1573</v>
      </c>
      <c r="I52" s="1">
        <v>4719</v>
      </c>
      <c r="J52" s="1">
        <v>4785</v>
      </c>
      <c r="K52" s="1">
        <v>4683</v>
      </c>
      <c r="L52" s="1">
        <v>4765</v>
      </c>
      <c r="M52" s="53">
        <v>4748</v>
      </c>
      <c r="N52" s="47">
        <v>4774</v>
      </c>
      <c r="O52" s="47">
        <v>4747</v>
      </c>
      <c r="P52" s="47">
        <v>4759</v>
      </c>
      <c r="Q52" s="8">
        <v>4760</v>
      </c>
      <c r="R52" s="26"/>
      <c r="S52" s="1"/>
      <c r="T52" s="1"/>
      <c r="U52" s="1"/>
      <c r="V52" s="1"/>
      <c r="W52" s="50"/>
      <c r="X52" s="51"/>
      <c r="Y52" s="62"/>
      <c r="Z52" s="62"/>
      <c r="AA52" s="62"/>
      <c r="AB52" s="62"/>
      <c r="AC52" s="1"/>
      <c r="AD52" s="62">
        <v>4785</v>
      </c>
      <c r="AE52" s="62">
        <v>4763</v>
      </c>
      <c r="AF52" s="1"/>
      <c r="AG52" s="1"/>
      <c r="AH52" s="62"/>
      <c r="AI52" s="62"/>
      <c r="AJ52" s="8"/>
      <c r="AK52" s="8"/>
      <c r="AL52" s="62"/>
      <c r="AM52" s="62"/>
      <c r="AN52" s="8"/>
      <c r="AO52" s="8"/>
      <c r="AP52" s="62"/>
      <c r="AQ52" s="62"/>
      <c r="AR52" s="62"/>
      <c r="AS52" s="8"/>
      <c r="AT52" s="62"/>
      <c r="AU52" s="62"/>
      <c r="AV52" s="8"/>
      <c r="AW52" s="8"/>
      <c r="AX52" s="8"/>
      <c r="AY52" s="8"/>
      <c r="AZ52" s="8"/>
      <c r="BA52" s="8"/>
      <c r="BB52" s="62"/>
      <c r="BC52" s="62"/>
      <c r="BD52" s="94">
        <v>4744</v>
      </c>
      <c r="BE52" s="8"/>
      <c r="BF52" s="8"/>
      <c r="BG52" s="62"/>
      <c r="BH52" s="62"/>
      <c r="BI52" s="1">
        <v>4748</v>
      </c>
      <c r="BJ52" s="1">
        <v>4761</v>
      </c>
      <c r="BK52" s="1">
        <v>4747</v>
      </c>
      <c r="BL52" s="1">
        <v>4754</v>
      </c>
      <c r="BM52" s="78"/>
      <c r="BN52" s="78"/>
      <c r="BO52" s="78"/>
      <c r="BP52" s="89"/>
      <c r="BQ52" s="62"/>
      <c r="BR52" s="1"/>
      <c r="BS52" s="88"/>
      <c r="BT52" s="1"/>
      <c r="BU52" s="58"/>
      <c r="BV52" s="58"/>
      <c r="BW52" s="58"/>
      <c r="BX52" s="58"/>
      <c r="BY52" s="1">
        <v>93.644999999999996</v>
      </c>
      <c r="BZ52" s="1">
        <v>93.56</v>
      </c>
      <c r="CA52" s="1">
        <v>93.585999999999999</v>
      </c>
      <c r="CB52" s="1">
        <v>1.3012999999999999</v>
      </c>
      <c r="CC52" s="1">
        <v>1.3021</v>
      </c>
      <c r="CD52" s="1">
        <v>1.3015000000000001</v>
      </c>
      <c r="CE52" s="1"/>
      <c r="CF52" s="1"/>
      <c r="CG52" s="1">
        <v>4748</v>
      </c>
      <c r="CH52" s="1">
        <v>4774</v>
      </c>
      <c r="CI52" s="1">
        <v>4747</v>
      </c>
      <c r="CJ52" s="1">
        <v>4762</v>
      </c>
      <c r="CK52" s="1">
        <v>4748</v>
      </c>
      <c r="CL52" s="1">
        <v>4774</v>
      </c>
      <c r="CM52" s="1">
        <v>4741</v>
      </c>
      <c r="CN52" s="1">
        <v>4746</v>
      </c>
      <c r="CO52" s="1">
        <v>1575.2</v>
      </c>
      <c r="CP52" s="1">
        <v>4748</v>
      </c>
      <c r="CQ52" s="1">
        <v>4774</v>
      </c>
      <c r="CR52" s="1">
        <v>4727</v>
      </c>
      <c r="CS52" s="1">
        <v>4737</v>
      </c>
      <c r="CT52" s="1"/>
      <c r="CU52" s="1"/>
      <c r="CV52" s="1"/>
      <c r="CW52" s="1"/>
      <c r="CX52" s="58"/>
      <c r="CY52" s="58"/>
      <c r="CZ52" s="1"/>
      <c r="DA52" s="1" t="s">
        <v>618</v>
      </c>
      <c r="DB52" s="1"/>
      <c r="DC52" s="58"/>
      <c r="DD52" s="58"/>
      <c r="DE52">
        <v>14.01</v>
      </c>
      <c r="DF52">
        <v>93.447999999999993</v>
      </c>
      <c r="DG52">
        <v>1.88</v>
      </c>
    </row>
    <row r="53" spans="1:111" s="12" customFormat="1">
      <c r="A53" s="1">
        <v>2013</v>
      </c>
      <c r="B53" s="1">
        <v>3</v>
      </c>
      <c r="C53" s="24">
        <v>41338</v>
      </c>
      <c r="D53" s="1">
        <v>4747</v>
      </c>
      <c r="E53" s="1">
        <v>4759</v>
      </c>
      <c r="F53" s="1">
        <v>4736</v>
      </c>
      <c r="G53" s="1">
        <v>4744</v>
      </c>
      <c r="H53" s="46">
        <v>1574.9</v>
      </c>
      <c r="I53" s="1">
        <v>4748</v>
      </c>
      <c r="J53" s="1">
        <v>4774</v>
      </c>
      <c r="K53" s="1">
        <v>4727</v>
      </c>
      <c r="L53" s="1">
        <v>4755</v>
      </c>
      <c r="M53" s="53">
        <v>4753</v>
      </c>
      <c r="N53" s="47">
        <v>4765</v>
      </c>
      <c r="O53" s="47">
        <v>4740</v>
      </c>
      <c r="P53" s="47">
        <v>4749</v>
      </c>
      <c r="Q53" s="8">
        <v>4748</v>
      </c>
      <c r="R53" s="26"/>
      <c r="S53" s="1"/>
      <c r="T53" s="1"/>
      <c r="U53" s="1"/>
      <c r="V53" s="1"/>
      <c r="W53" s="50"/>
      <c r="X53" s="51"/>
      <c r="Y53" s="62"/>
      <c r="Z53" s="62"/>
      <c r="AA53" s="62"/>
      <c r="AB53" s="62"/>
      <c r="AC53" s="1"/>
      <c r="AD53" s="62">
        <v>4759</v>
      </c>
      <c r="AE53" s="62">
        <v>4742</v>
      </c>
      <c r="AF53" s="1"/>
      <c r="AG53" s="1"/>
      <c r="AH53" s="62"/>
      <c r="AI53" s="62"/>
      <c r="AJ53" s="8"/>
      <c r="AK53" s="8"/>
      <c r="AL53" s="62"/>
      <c r="AM53" s="62"/>
      <c r="AN53" s="8"/>
      <c r="AO53" s="8"/>
      <c r="AP53" s="62"/>
      <c r="AQ53" s="62"/>
      <c r="AR53" s="62"/>
      <c r="AS53" s="8"/>
      <c r="AT53" s="62"/>
      <c r="AU53" s="62"/>
      <c r="AV53" s="8"/>
      <c r="AW53" s="8"/>
      <c r="AX53" s="8"/>
      <c r="AY53" s="8"/>
      <c r="AZ53" s="8"/>
      <c r="BA53" s="8"/>
      <c r="BB53" s="62"/>
      <c r="BC53" s="62"/>
      <c r="BD53" s="94"/>
      <c r="BE53" s="8"/>
      <c r="BF53" s="8"/>
      <c r="BG53" s="62"/>
      <c r="BH53" s="62"/>
      <c r="BI53" s="1">
        <v>4753</v>
      </c>
      <c r="BJ53" s="1">
        <v>4760</v>
      </c>
      <c r="BK53" s="1">
        <v>4740</v>
      </c>
      <c r="BL53" s="1">
        <v>4741</v>
      </c>
      <c r="BM53" s="78"/>
      <c r="BN53" s="78"/>
      <c r="BO53" s="78"/>
      <c r="BP53" s="89"/>
      <c r="BQ53" s="62"/>
      <c r="BR53" s="1"/>
      <c r="BS53" s="88"/>
      <c r="BT53" s="1"/>
      <c r="BU53" s="58"/>
      <c r="BV53" s="58"/>
      <c r="BW53" s="58"/>
      <c r="BX53" s="58"/>
      <c r="BY53" s="1">
        <v>93.48</v>
      </c>
      <c r="BZ53" s="1">
        <v>93.495000000000005</v>
      </c>
      <c r="CA53" s="1">
        <v>93.409499999999994</v>
      </c>
      <c r="CB53" s="1">
        <v>1.3025</v>
      </c>
      <c r="CC53" s="1">
        <v>1.3024</v>
      </c>
      <c r="CD53" s="1">
        <v>1.3036000000000001</v>
      </c>
      <c r="CE53" s="1"/>
      <c r="CF53" s="1"/>
      <c r="CG53" s="1">
        <v>4753</v>
      </c>
      <c r="CH53" s="1">
        <v>4765</v>
      </c>
      <c r="CI53" s="1">
        <v>4740</v>
      </c>
      <c r="CJ53" s="1">
        <v>4759</v>
      </c>
      <c r="CK53" s="1">
        <v>4753</v>
      </c>
      <c r="CL53" s="1">
        <v>4765</v>
      </c>
      <c r="CM53" s="1">
        <v>4740</v>
      </c>
      <c r="CN53" s="1">
        <v>4756</v>
      </c>
      <c r="CO53" s="1">
        <v>1581.4</v>
      </c>
      <c r="CP53" s="1">
        <v>4753</v>
      </c>
      <c r="CQ53" s="1">
        <v>4765</v>
      </c>
      <c r="CR53" s="1">
        <v>4737</v>
      </c>
      <c r="CS53" s="1">
        <v>4747</v>
      </c>
      <c r="CT53" s="1"/>
      <c r="CU53" s="1"/>
      <c r="CV53" s="1"/>
      <c r="CW53" s="1"/>
      <c r="CX53" s="58"/>
      <c r="CY53" s="58"/>
      <c r="CZ53" s="1"/>
      <c r="DA53" s="1" t="s">
        <v>618</v>
      </c>
      <c r="DB53" s="1"/>
      <c r="DC53" s="58"/>
      <c r="DD53" s="58"/>
      <c r="DE53">
        <v>13.48</v>
      </c>
      <c r="DF53">
        <v>93.308000000000007</v>
      </c>
      <c r="DG53">
        <v>1.89</v>
      </c>
    </row>
    <row r="54" spans="1:111" s="12" customFormat="1">
      <c r="A54" s="1">
        <v>2013</v>
      </c>
      <c r="B54" s="1">
        <v>4</v>
      </c>
      <c r="C54" s="24">
        <v>41339</v>
      </c>
      <c r="D54" s="1">
        <v>4748</v>
      </c>
      <c r="E54" s="1">
        <v>4752</v>
      </c>
      <c r="F54" s="1">
        <v>4738</v>
      </c>
      <c r="G54" s="1">
        <v>4746</v>
      </c>
      <c r="H54" s="46">
        <v>1574.9</v>
      </c>
      <c r="I54" s="1">
        <v>4753</v>
      </c>
      <c r="J54" s="1">
        <v>4765</v>
      </c>
      <c r="K54" s="1">
        <v>4737</v>
      </c>
      <c r="L54" s="1">
        <v>4740</v>
      </c>
      <c r="M54" s="53">
        <v>4746</v>
      </c>
      <c r="N54" s="47">
        <v>4768</v>
      </c>
      <c r="O54" s="47">
        <v>4741</v>
      </c>
      <c r="P54" s="47">
        <v>4758</v>
      </c>
      <c r="Q54" s="8">
        <v>4750</v>
      </c>
      <c r="R54" s="26"/>
      <c r="S54" s="1"/>
      <c r="T54" s="1"/>
      <c r="U54" s="1"/>
      <c r="V54" s="1"/>
      <c r="W54" s="50"/>
      <c r="X54" s="51"/>
      <c r="Y54" s="62"/>
      <c r="Z54" s="62"/>
      <c r="AA54" s="62"/>
      <c r="AB54" s="62"/>
      <c r="AC54" s="1"/>
      <c r="AD54" s="62">
        <v>4752</v>
      </c>
      <c r="AE54" s="62">
        <v>4738</v>
      </c>
      <c r="AF54" s="1"/>
      <c r="AG54" s="1"/>
      <c r="AH54" s="62"/>
      <c r="AI54" s="62"/>
      <c r="AJ54" s="8"/>
      <c r="AK54" s="8"/>
      <c r="AL54" s="62"/>
      <c r="AM54" s="62"/>
      <c r="AN54" s="8"/>
      <c r="AO54" s="8"/>
      <c r="AP54" s="62"/>
      <c r="AQ54" s="62"/>
      <c r="AR54" s="62"/>
      <c r="AS54" s="8"/>
      <c r="AT54" s="62"/>
      <c r="AU54" s="62"/>
      <c r="AV54" s="8"/>
      <c r="AW54" s="8"/>
      <c r="AX54" s="8"/>
      <c r="AY54" s="8"/>
      <c r="AZ54" s="8"/>
      <c r="BA54" s="8"/>
      <c r="BB54" s="62"/>
      <c r="BC54" s="62"/>
      <c r="BD54" s="94">
        <v>4743</v>
      </c>
      <c r="BE54" s="8"/>
      <c r="BF54" s="8"/>
      <c r="BG54" s="62"/>
      <c r="BH54" s="62"/>
      <c r="BI54" s="1">
        <v>4746</v>
      </c>
      <c r="BJ54" s="1">
        <v>4749</v>
      </c>
      <c r="BK54" s="1">
        <v>4742</v>
      </c>
      <c r="BL54" s="1">
        <v>4744</v>
      </c>
      <c r="BM54" s="78"/>
      <c r="BN54" s="78"/>
      <c r="BO54" s="78"/>
      <c r="BP54" s="89"/>
      <c r="BQ54" s="62"/>
      <c r="BR54" s="1"/>
      <c r="BS54" s="88"/>
      <c r="BT54" s="1"/>
      <c r="BU54" s="58"/>
      <c r="BV54" s="58"/>
      <c r="BW54" s="58"/>
      <c r="BX54" s="58"/>
      <c r="BY54" s="1">
        <v>93.292000000000002</v>
      </c>
      <c r="BZ54" s="1">
        <v>93.344999999999999</v>
      </c>
      <c r="CA54" s="1">
        <v>93.293000000000006</v>
      </c>
      <c r="CB54" s="1">
        <v>1.3050999999999999</v>
      </c>
      <c r="CC54" s="1">
        <v>1.3047</v>
      </c>
      <c r="CD54" s="1">
        <v>1.3047</v>
      </c>
      <c r="CE54" s="1"/>
      <c r="CF54" s="1"/>
      <c r="CG54" s="1">
        <v>4746</v>
      </c>
      <c r="CH54" s="1">
        <v>4754</v>
      </c>
      <c r="CI54" s="1">
        <v>4741</v>
      </c>
      <c r="CJ54" s="1">
        <v>4751</v>
      </c>
      <c r="CK54" s="1">
        <v>4746</v>
      </c>
      <c r="CL54" s="1">
        <v>4768</v>
      </c>
      <c r="CM54" s="1">
        <v>4728</v>
      </c>
      <c r="CN54" s="1">
        <v>4745</v>
      </c>
      <c r="CO54" s="1">
        <v>1575.8</v>
      </c>
      <c r="CP54" s="1">
        <v>4746</v>
      </c>
      <c r="CQ54" s="1">
        <v>4782</v>
      </c>
      <c r="CR54" s="1">
        <v>4728</v>
      </c>
      <c r="CS54" s="1">
        <v>4780</v>
      </c>
      <c r="CT54" s="1"/>
      <c r="CU54" s="1"/>
      <c r="CV54" s="1"/>
      <c r="CW54" s="1"/>
      <c r="CX54" s="58"/>
      <c r="CY54" s="58"/>
      <c r="CZ54" s="1"/>
      <c r="DA54" s="1" t="s">
        <v>618</v>
      </c>
      <c r="DB54" s="1"/>
      <c r="DC54" s="58"/>
      <c r="DD54" s="58"/>
      <c r="DE54">
        <v>13.53</v>
      </c>
      <c r="DF54">
        <v>93.984999999999999</v>
      </c>
      <c r="DG54">
        <v>1.94</v>
      </c>
    </row>
    <row r="55" spans="1:111" s="12" customFormat="1">
      <c r="A55" s="1">
        <v>2013</v>
      </c>
      <c r="B55" s="1">
        <v>5</v>
      </c>
      <c r="C55" s="24">
        <v>41340</v>
      </c>
      <c r="D55" s="1">
        <v>4793</v>
      </c>
      <c r="E55" s="1">
        <v>4802</v>
      </c>
      <c r="F55" s="1">
        <v>4788</v>
      </c>
      <c r="G55" s="1">
        <v>4800</v>
      </c>
      <c r="H55" s="46">
        <v>1577.3</v>
      </c>
      <c r="I55" s="1">
        <v>4746</v>
      </c>
      <c r="J55" s="1">
        <v>4801</v>
      </c>
      <c r="K55" s="1">
        <v>4728</v>
      </c>
      <c r="L55" s="1">
        <v>4794</v>
      </c>
      <c r="M55" s="53">
        <v>4797</v>
      </c>
      <c r="N55" s="47">
        <v>4835</v>
      </c>
      <c r="O55" s="47">
        <v>4794</v>
      </c>
      <c r="P55" s="47">
        <v>4822</v>
      </c>
      <c r="Q55" s="8">
        <v>4794</v>
      </c>
      <c r="R55" s="26"/>
      <c r="S55" s="1"/>
      <c r="T55" s="1"/>
      <c r="U55" s="1"/>
      <c r="V55" s="1"/>
      <c r="W55" s="50"/>
      <c r="X55" s="51"/>
      <c r="Y55" s="62"/>
      <c r="Z55" s="62"/>
      <c r="AA55" s="62"/>
      <c r="AB55" s="62"/>
      <c r="AC55" s="1"/>
      <c r="AD55" s="62">
        <v>4801</v>
      </c>
      <c r="AE55" s="62">
        <v>4788</v>
      </c>
      <c r="AF55" s="1"/>
      <c r="AG55" s="1"/>
      <c r="AH55" s="62"/>
      <c r="AI55" s="62"/>
      <c r="AJ55" s="8"/>
      <c r="AK55" s="8"/>
      <c r="AL55" s="62"/>
      <c r="AM55" s="62"/>
      <c r="AN55" s="8"/>
      <c r="AO55" s="8"/>
      <c r="AP55" s="62"/>
      <c r="AQ55" s="62"/>
      <c r="AR55" s="62"/>
      <c r="AS55" s="8"/>
      <c r="AT55" s="62"/>
      <c r="AU55" s="62"/>
      <c r="AV55" s="8"/>
      <c r="AW55" s="8"/>
      <c r="AX55" s="8"/>
      <c r="AY55" s="8"/>
      <c r="AZ55" s="8"/>
      <c r="BA55" s="8"/>
      <c r="BB55" s="62"/>
      <c r="BC55" s="62"/>
      <c r="BD55" s="94">
        <v>4797</v>
      </c>
      <c r="BE55" s="8"/>
      <c r="BF55" s="8"/>
      <c r="BG55" s="62"/>
      <c r="BH55" s="62"/>
      <c r="BI55" s="1">
        <v>4797</v>
      </c>
      <c r="BJ55" s="1">
        <v>4806</v>
      </c>
      <c r="BK55" s="1">
        <v>4794</v>
      </c>
      <c r="BL55" s="1">
        <v>4802</v>
      </c>
      <c r="BM55" s="78"/>
      <c r="BN55" s="78"/>
      <c r="BO55" s="78"/>
      <c r="BP55" s="89"/>
      <c r="BQ55" s="62"/>
      <c r="BR55" s="1"/>
      <c r="BS55" s="88"/>
      <c r="BT55" s="1"/>
      <c r="BU55" s="58"/>
      <c r="BV55" s="58"/>
      <c r="BW55" s="58"/>
      <c r="BX55" s="58"/>
      <c r="BY55" s="1">
        <v>94.07</v>
      </c>
      <c r="BZ55" s="1">
        <v>93.957499999999996</v>
      </c>
      <c r="CA55" s="1">
        <v>93.929000000000002</v>
      </c>
      <c r="CB55" s="1">
        <v>1.2967</v>
      </c>
      <c r="CC55" s="1">
        <v>1.2977000000000001</v>
      </c>
      <c r="CD55" s="1">
        <v>1.2977000000000001</v>
      </c>
      <c r="CE55" s="1"/>
      <c r="CF55" s="1"/>
      <c r="CG55" s="1">
        <v>4797</v>
      </c>
      <c r="CH55" s="1">
        <v>4821</v>
      </c>
      <c r="CI55" s="1">
        <v>4794</v>
      </c>
      <c r="CJ55" s="1">
        <v>4816</v>
      </c>
      <c r="CK55" s="1">
        <v>4797</v>
      </c>
      <c r="CL55" s="1">
        <v>4835</v>
      </c>
      <c r="CM55" s="1">
        <v>4794</v>
      </c>
      <c r="CN55" s="1">
        <v>4806</v>
      </c>
      <c r="CO55" s="1">
        <v>1582.8</v>
      </c>
      <c r="CP55" s="1">
        <v>4797</v>
      </c>
      <c r="CQ55" s="1">
        <v>4835</v>
      </c>
      <c r="CR55" s="1">
        <v>4794</v>
      </c>
      <c r="CS55" s="1">
        <v>4834</v>
      </c>
      <c r="CT55" s="1"/>
      <c r="CU55" s="1"/>
      <c r="CV55" s="1"/>
      <c r="CW55" s="1"/>
      <c r="CX55" s="58"/>
      <c r="CY55" s="58"/>
      <c r="CZ55" s="1"/>
      <c r="DA55" s="1" t="s">
        <v>618</v>
      </c>
      <c r="DB55" s="1"/>
      <c r="DC55" s="58"/>
      <c r="DD55" s="58"/>
      <c r="DE55">
        <v>13.06</v>
      </c>
      <c r="DF55">
        <v>94.856499999999997</v>
      </c>
      <c r="DG55">
        <v>1.99</v>
      </c>
    </row>
    <row r="56" spans="1:111" s="12" customFormat="1">
      <c r="A56" s="1">
        <v>2013</v>
      </c>
      <c r="B56" s="1">
        <v>6</v>
      </c>
      <c r="C56" s="24">
        <v>41341</v>
      </c>
      <c r="D56" s="1">
        <v>4837</v>
      </c>
      <c r="E56" s="1">
        <v>4855</v>
      </c>
      <c r="F56" s="1">
        <v>4831</v>
      </c>
      <c r="G56" s="1">
        <v>4852</v>
      </c>
      <c r="H56" s="46">
        <v>1576.9</v>
      </c>
      <c r="I56" s="1">
        <v>4797</v>
      </c>
      <c r="J56" s="1">
        <v>4844</v>
      </c>
      <c r="K56" s="1">
        <v>4794</v>
      </c>
      <c r="L56" s="1">
        <v>4844</v>
      </c>
      <c r="M56" s="53">
        <v>4856</v>
      </c>
      <c r="N56" s="47">
        <v>4883</v>
      </c>
      <c r="O56" s="47">
        <v>4849</v>
      </c>
      <c r="P56" s="47">
        <v>4861</v>
      </c>
      <c r="Q56" s="8">
        <v>4840</v>
      </c>
      <c r="R56" s="26"/>
      <c r="S56" s="1"/>
      <c r="T56" s="1"/>
      <c r="U56" s="1"/>
      <c r="V56" s="1"/>
      <c r="W56" s="50"/>
      <c r="X56" s="51"/>
      <c r="Y56" s="62"/>
      <c r="Z56" s="62"/>
      <c r="AA56" s="62"/>
      <c r="AB56" s="62"/>
      <c r="AC56" s="1"/>
      <c r="AD56" s="62">
        <v>4846</v>
      </c>
      <c r="AE56" s="62">
        <v>4831</v>
      </c>
      <c r="AF56" s="1"/>
      <c r="AG56" s="1"/>
      <c r="AH56" s="62"/>
      <c r="AI56" s="62"/>
      <c r="AJ56" s="8"/>
      <c r="AK56" s="8"/>
      <c r="AL56" s="62"/>
      <c r="AM56" s="62"/>
      <c r="AN56" s="8"/>
      <c r="AO56" s="8"/>
      <c r="AP56" s="62"/>
      <c r="AQ56" s="62"/>
      <c r="AR56" s="62"/>
      <c r="AS56" s="8"/>
      <c r="AT56" s="62"/>
      <c r="AU56" s="62"/>
      <c r="AV56" s="8"/>
      <c r="AW56" s="8"/>
      <c r="AX56" s="8"/>
      <c r="AY56" s="8"/>
      <c r="AZ56" s="8"/>
      <c r="BA56" s="8"/>
      <c r="BB56" s="62"/>
      <c r="BC56" s="62"/>
      <c r="BD56" s="94">
        <v>4854</v>
      </c>
      <c r="BE56" s="8"/>
      <c r="BF56" s="8"/>
      <c r="BG56" s="62"/>
      <c r="BH56" s="62"/>
      <c r="BI56" s="1">
        <v>4856</v>
      </c>
      <c r="BJ56" s="1">
        <v>4865</v>
      </c>
      <c r="BK56" s="1">
        <v>4855</v>
      </c>
      <c r="BL56" s="1">
        <v>4863</v>
      </c>
      <c r="BM56" s="78"/>
      <c r="BN56" s="78"/>
      <c r="BO56" s="78"/>
      <c r="BP56" s="89"/>
      <c r="BQ56" s="62"/>
      <c r="BR56" s="1"/>
      <c r="BS56" s="88"/>
      <c r="BT56" s="1"/>
      <c r="BU56" s="58"/>
      <c r="BV56" s="58"/>
      <c r="BW56" s="58"/>
      <c r="BX56" s="58"/>
      <c r="BY56" s="1">
        <v>94.83</v>
      </c>
      <c r="BZ56" s="1">
        <v>94.935000000000002</v>
      </c>
      <c r="CA56" s="1">
        <v>94.924999999999997</v>
      </c>
      <c r="CB56" s="1">
        <v>1.3107</v>
      </c>
      <c r="CC56" s="1">
        <v>1.3104</v>
      </c>
      <c r="CD56" s="1">
        <v>1.3110999999999999</v>
      </c>
      <c r="CE56" s="1"/>
      <c r="CF56" s="1"/>
      <c r="CG56" s="1">
        <v>4856</v>
      </c>
      <c r="CH56" s="1">
        <v>4882</v>
      </c>
      <c r="CI56" s="1">
        <v>4855</v>
      </c>
      <c r="CJ56" s="1">
        <v>4874</v>
      </c>
      <c r="CK56" s="1">
        <v>4856</v>
      </c>
      <c r="CL56" s="1">
        <v>4888</v>
      </c>
      <c r="CM56" s="1">
        <v>4847</v>
      </c>
      <c r="CN56" s="1">
        <v>4876</v>
      </c>
      <c r="CO56" s="1">
        <v>1578.3</v>
      </c>
      <c r="CP56" s="1">
        <v>4856</v>
      </c>
      <c r="CQ56" s="1">
        <v>4908</v>
      </c>
      <c r="CR56" s="1">
        <v>4847</v>
      </c>
      <c r="CS56" s="1">
        <v>4878</v>
      </c>
      <c r="CT56" s="1"/>
      <c r="CU56" s="1"/>
      <c r="CV56" s="1"/>
      <c r="CW56" s="1"/>
      <c r="CX56" s="58"/>
      <c r="CY56" s="58"/>
      <c r="CZ56" s="1"/>
      <c r="DA56" s="1" t="s">
        <v>618</v>
      </c>
      <c r="DB56" s="1"/>
      <c r="DC56" s="58"/>
      <c r="DD56" s="58"/>
      <c r="DE56">
        <v>12.59</v>
      </c>
      <c r="DF56">
        <v>96.02</v>
      </c>
      <c r="DG56">
        <v>2.06</v>
      </c>
    </row>
    <row r="57" spans="1:111" s="12" customFormat="1">
      <c r="A57" s="1">
        <v>2013</v>
      </c>
      <c r="B57" s="1">
        <v>2</v>
      </c>
      <c r="C57" s="24">
        <v>41344</v>
      </c>
      <c r="D57" s="1">
        <v>4898</v>
      </c>
      <c r="E57" s="1">
        <v>4907</v>
      </c>
      <c r="F57" s="1">
        <v>4878</v>
      </c>
      <c r="G57" s="1">
        <v>4899</v>
      </c>
      <c r="H57" s="46">
        <v>1579</v>
      </c>
      <c r="I57" s="1">
        <v>4856</v>
      </c>
      <c r="J57" s="1">
        <v>4908</v>
      </c>
      <c r="K57" s="1">
        <v>4847</v>
      </c>
      <c r="L57" s="1">
        <v>4903</v>
      </c>
      <c r="M57" s="53">
        <v>4901</v>
      </c>
      <c r="N57" s="47">
        <v>4905</v>
      </c>
      <c r="O57" s="47">
        <v>4885</v>
      </c>
      <c r="P57" s="47">
        <v>4899</v>
      </c>
      <c r="Q57" s="8">
        <v>4898</v>
      </c>
      <c r="R57" s="26"/>
      <c r="S57" s="1"/>
      <c r="T57" s="1"/>
      <c r="U57" s="1"/>
      <c r="V57" s="1"/>
      <c r="W57" s="50"/>
      <c r="X57" s="51"/>
      <c r="Y57" s="62"/>
      <c r="Z57" s="62"/>
      <c r="AA57" s="62"/>
      <c r="AB57" s="62"/>
      <c r="AC57" s="1"/>
      <c r="AD57" s="62">
        <v>4905</v>
      </c>
      <c r="AE57" s="62">
        <v>4878</v>
      </c>
      <c r="AF57" s="1"/>
      <c r="AG57" s="1"/>
      <c r="AH57" s="62"/>
      <c r="AI57" s="62"/>
      <c r="AJ57" s="8"/>
      <c r="AK57" s="8"/>
      <c r="AL57" s="62"/>
      <c r="AM57" s="62"/>
      <c r="AN57" s="8"/>
      <c r="AO57" s="8"/>
      <c r="AP57" s="62"/>
      <c r="AQ57" s="62"/>
      <c r="AR57" s="62"/>
      <c r="AS57" s="8"/>
      <c r="AT57" s="62"/>
      <c r="AU57" s="62"/>
      <c r="AV57" s="8"/>
      <c r="AW57" s="8"/>
      <c r="AX57" s="8"/>
      <c r="AY57" s="8"/>
      <c r="AZ57" s="8"/>
      <c r="BA57" s="8"/>
      <c r="BB57" s="62"/>
      <c r="BC57" s="62"/>
      <c r="BD57" s="94">
        <v>4900</v>
      </c>
      <c r="BE57" s="8"/>
      <c r="BF57" s="8"/>
      <c r="BG57" s="62"/>
      <c r="BH57" s="62"/>
      <c r="BI57" s="1">
        <v>4901</v>
      </c>
      <c r="BJ57" s="1">
        <v>4903</v>
      </c>
      <c r="BK57" s="1">
        <v>4896</v>
      </c>
      <c r="BL57" s="1">
        <v>4898</v>
      </c>
      <c r="BM57" s="78"/>
      <c r="BN57" s="78"/>
      <c r="BO57" s="78"/>
      <c r="BP57" s="89"/>
      <c r="BQ57" s="62"/>
      <c r="BR57" s="1"/>
      <c r="BS57" s="88"/>
      <c r="BT57" s="1"/>
      <c r="BU57" s="58"/>
      <c r="BV57" s="58"/>
      <c r="BW57" s="58"/>
      <c r="BX57" s="58"/>
      <c r="BY57" s="1">
        <v>95.965999999999994</v>
      </c>
      <c r="BZ57" s="1">
        <v>96.185000000000002</v>
      </c>
      <c r="CA57" s="1">
        <v>96.185000000000002</v>
      </c>
      <c r="CB57" s="1">
        <v>1.2996000000000001</v>
      </c>
      <c r="CC57" s="1">
        <v>1.2985</v>
      </c>
      <c r="CD57" s="1">
        <v>1.2988</v>
      </c>
      <c r="CE57" s="1"/>
      <c r="CF57" s="1"/>
      <c r="CG57" s="1">
        <v>4901</v>
      </c>
      <c r="CH57" s="1">
        <v>4903</v>
      </c>
      <c r="CI57" s="1">
        <v>4885</v>
      </c>
      <c r="CJ57" s="1">
        <v>4895</v>
      </c>
      <c r="CK57" s="1">
        <v>4901</v>
      </c>
      <c r="CL57" s="1">
        <v>4905</v>
      </c>
      <c r="CM57" s="1">
        <v>4885</v>
      </c>
      <c r="CN57" s="1">
        <v>4898</v>
      </c>
      <c r="CO57" s="1">
        <v>1580.8</v>
      </c>
      <c r="CP57" s="1">
        <v>4901</v>
      </c>
      <c r="CQ57" s="1">
        <v>4910</v>
      </c>
      <c r="CR57" s="1">
        <v>4885</v>
      </c>
      <c r="CS57" s="1">
        <v>4908</v>
      </c>
      <c r="CT57" s="1"/>
      <c r="CU57" s="1"/>
      <c r="CV57" s="1"/>
      <c r="CW57" s="1"/>
      <c r="CX57" s="58"/>
      <c r="CY57" s="58"/>
      <c r="CZ57" s="1"/>
      <c r="DA57" s="1" t="s">
        <v>618</v>
      </c>
      <c r="DB57" s="1"/>
      <c r="DC57" s="58"/>
      <c r="DD57" s="58"/>
      <c r="DE57">
        <v>11.56</v>
      </c>
      <c r="DF57">
        <v>96.326999999999998</v>
      </c>
      <c r="DG57">
        <v>2.06</v>
      </c>
    </row>
    <row r="58" spans="1:111" s="12" customFormat="1">
      <c r="A58" s="1">
        <v>2013</v>
      </c>
      <c r="B58" s="1">
        <v>3</v>
      </c>
      <c r="C58" s="24">
        <v>41345</v>
      </c>
      <c r="D58" s="1">
        <v>4930</v>
      </c>
      <c r="E58" s="1">
        <v>4938</v>
      </c>
      <c r="F58" s="1">
        <v>4915</v>
      </c>
      <c r="G58" s="1">
        <v>4919</v>
      </c>
      <c r="H58" s="46">
        <v>1591.6</v>
      </c>
      <c r="I58" s="1">
        <v>4901</v>
      </c>
      <c r="J58" s="1">
        <v>4933</v>
      </c>
      <c r="K58" s="1">
        <v>4885</v>
      </c>
      <c r="L58" s="1">
        <v>4930</v>
      </c>
      <c r="M58" s="53">
        <v>4920</v>
      </c>
      <c r="N58" s="47">
        <v>4952</v>
      </c>
      <c r="O58" s="47">
        <v>4883</v>
      </c>
      <c r="P58" s="47">
        <v>4942</v>
      </c>
      <c r="Q58" s="8">
        <v>4933</v>
      </c>
      <c r="R58" s="26"/>
      <c r="S58" s="1"/>
      <c r="T58" s="1"/>
      <c r="U58" s="1"/>
      <c r="V58" s="1"/>
      <c r="W58" s="50"/>
      <c r="X58" s="51"/>
      <c r="Y58" s="62"/>
      <c r="Z58" s="62"/>
      <c r="AA58" s="62"/>
      <c r="AB58" s="62"/>
      <c r="AC58" s="1"/>
      <c r="AD58" s="62">
        <v>4933</v>
      </c>
      <c r="AE58" s="62">
        <v>4915</v>
      </c>
      <c r="AF58" s="1"/>
      <c r="AG58" s="1"/>
      <c r="AH58" s="62"/>
      <c r="AI58" s="62"/>
      <c r="AJ58" s="8"/>
      <c r="AK58" s="8"/>
      <c r="AL58" s="62"/>
      <c r="AM58" s="62"/>
      <c r="AN58" s="8"/>
      <c r="AO58" s="8"/>
      <c r="AP58" s="62"/>
      <c r="AQ58" s="62"/>
      <c r="AR58" s="62"/>
      <c r="AS58" s="8"/>
      <c r="AT58" s="62"/>
      <c r="AU58" s="62"/>
      <c r="AV58" s="8"/>
      <c r="AW58" s="8"/>
      <c r="AX58" s="8"/>
      <c r="AY58" s="8"/>
      <c r="AZ58" s="8"/>
      <c r="BA58" s="8"/>
      <c r="BB58" s="62"/>
      <c r="BC58" s="62"/>
      <c r="BD58" s="94">
        <v>4916</v>
      </c>
      <c r="BE58" s="8"/>
      <c r="BF58" s="8"/>
      <c r="BG58" s="62"/>
      <c r="BH58" s="62"/>
      <c r="BI58" s="1">
        <v>4920</v>
      </c>
      <c r="BJ58" s="1">
        <v>4924</v>
      </c>
      <c r="BK58" s="1">
        <v>4902</v>
      </c>
      <c r="BL58" s="1">
        <v>4906</v>
      </c>
      <c r="BM58" s="78"/>
      <c r="BN58" s="78"/>
      <c r="BO58" s="78"/>
      <c r="BP58" s="89"/>
      <c r="BQ58" s="62"/>
      <c r="BR58" s="1"/>
      <c r="BS58" s="88"/>
      <c r="BT58" s="1"/>
      <c r="BU58" s="58"/>
      <c r="BV58" s="58"/>
      <c r="BW58" s="58"/>
      <c r="BX58" s="58"/>
      <c r="BY58" s="1">
        <v>96.319500000000005</v>
      </c>
      <c r="BZ58" s="1">
        <v>96.5745</v>
      </c>
      <c r="CA58" s="1">
        <v>96.641000000000005</v>
      </c>
      <c r="CB58" s="1">
        <v>1.3047</v>
      </c>
      <c r="CC58" s="1">
        <v>1.3033999999999999</v>
      </c>
      <c r="CD58" s="1">
        <v>1.3031999999999999</v>
      </c>
      <c r="CE58" s="1"/>
      <c r="CF58" s="1"/>
      <c r="CG58" s="1">
        <v>4920</v>
      </c>
      <c r="CH58" s="1">
        <v>4952</v>
      </c>
      <c r="CI58" s="1">
        <v>4883</v>
      </c>
      <c r="CJ58" s="1">
        <v>4938</v>
      </c>
      <c r="CK58" s="1">
        <v>4920</v>
      </c>
      <c r="CL58" s="1">
        <v>4964</v>
      </c>
      <c r="CM58" s="1">
        <v>4883</v>
      </c>
      <c r="CN58" s="1">
        <v>4940</v>
      </c>
      <c r="CO58" s="1">
        <v>1582.1</v>
      </c>
      <c r="CP58" s="1">
        <v>4920</v>
      </c>
      <c r="CQ58" s="1">
        <v>4964</v>
      </c>
      <c r="CR58" s="1">
        <v>4883</v>
      </c>
      <c r="CS58" s="1">
        <v>4934</v>
      </c>
      <c r="CT58" s="1"/>
      <c r="CU58" s="1"/>
      <c r="CV58" s="1"/>
      <c r="CW58" s="1"/>
      <c r="CX58" s="58"/>
      <c r="CY58" s="58"/>
      <c r="CZ58" s="1"/>
      <c r="DA58" s="1" t="s">
        <v>618</v>
      </c>
      <c r="DB58" s="1"/>
      <c r="DC58" s="58"/>
      <c r="DD58" s="58"/>
      <c r="DE58">
        <v>12.27</v>
      </c>
      <c r="DF58">
        <v>96.037499999999994</v>
      </c>
      <c r="DG58">
        <v>2.02</v>
      </c>
    </row>
    <row r="59" spans="1:111" s="12" customFormat="1">
      <c r="A59" s="1">
        <v>2013</v>
      </c>
      <c r="B59" s="1">
        <v>4</v>
      </c>
      <c r="C59" s="24">
        <v>41346</v>
      </c>
      <c r="D59" s="1">
        <v>4922</v>
      </c>
      <c r="E59" s="1">
        <v>4939</v>
      </c>
      <c r="F59" s="1">
        <v>4907</v>
      </c>
      <c r="G59" s="1">
        <v>4920</v>
      </c>
      <c r="H59" s="46">
        <v>1588.4</v>
      </c>
      <c r="I59" s="1">
        <v>4920</v>
      </c>
      <c r="J59" s="1">
        <v>4964</v>
      </c>
      <c r="K59" s="1">
        <v>4883</v>
      </c>
      <c r="L59" s="1">
        <v>4928</v>
      </c>
      <c r="M59" s="53">
        <v>4904</v>
      </c>
      <c r="N59" s="47">
        <v>4954</v>
      </c>
      <c r="O59" s="47">
        <v>4903</v>
      </c>
      <c r="P59" s="47">
        <v>4948</v>
      </c>
      <c r="Q59" s="8">
        <v>4921</v>
      </c>
      <c r="R59" s="26"/>
      <c r="S59" s="1"/>
      <c r="T59" s="1"/>
      <c r="U59" s="1"/>
      <c r="V59" s="1"/>
      <c r="W59" s="50"/>
      <c r="X59" s="51"/>
      <c r="Y59" s="62"/>
      <c r="Z59" s="62"/>
      <c r="AA59" s="62"/>
      <c r="AB59" s="62"/>
      <c r="AC59" s="1"/>
      <c r="AD59" s="62">
        <v>4939</v>
      </c>
      <c r="AE59" s="62">
        <v>4922</v>
      </c>
      <c r="AF59" s="1"/>
      <c r="AG59" s="1"/>
      <c r="AH59" s="62"/>
      <c r="AI59" s="62"/>
      <c r="AJ59" s="8"/>
      <c r="AK59" s="8"/>
      <c r="AL59" s="62"/>
      <c r="AM59" s="62"/>
      <c r="AN59" s="8"/>
      <c r="AO59" s="8"/>
      <c r="AP59" s="62"/>
      <c r="AQ59" s="62"/>
      <c r="AR59" s="62"/>
      <c r="AS59" s="8"/>
      <c r="AT59" s="62"/>
      <c r="AU59" s="62"/>
      <c r="AV59" s="8"/>
      <c r="AW59" s="8"/>
      <c r="AX59" s="8"/>
      <c r="AY59" s="8"/>
      <c r="AZ59" s="8"/>
      <c r="BA59" s="8"/>
      <c r="BB59" s="62"/>
      <c r="BC59" s="62"/>
      <c r="BD59" s="94">
        <v>4907</v>
      </c>
      <c r="BE59" s="8"/>
      <c r="BF59" s="8"/>
      <c r="BG59" s="62"/>
      <c r="BH59" s="62"/>
      <c r="BI59" s="1">
        <v>4904</v>
      </c>
      <c r="BJ59" s="1">
        <v>4916</v>
      </c>
      <c r="BK59" s="1">
        <v>4903</v>
      </c>
      <c r="BL59" s="1">
        <v>4915</v>
      </c>
      <c r="BM59" s="78"/>
      <c r="BN59" s="78"/>
      <c r="BO59" s="78"/>
      <c r="BP59" s="89"/>
      <c r="BQ59" s="62"/>
      <c r="BR59" s="1"/>
      <c r="BS59" s="88"/>
      <c r="BT59" s="1"/>
      <c r="BU59" s="58"/>
      <c r="BV59" s="58"/>
      <c r="BW59" s="58"/>
      <c r="BX59" s="58"/>
      <c r="BY59" s="1">
        <v>95.988500000000002</v>
      </c>
      <c r="BZ59" s="1">
        <v>95.921999999999997</v>
      </c>
      <c r="CA59" s="1">
        <v>95.793999999999997</v>
      </c>
      <c r="CB59" s="1">
        <v>1.3026</v>
      </c>
      <c r="CC59" s="1">
        <v>1.3026</v>
      </c>
      <c r="CD59" s="1">
        <v>1.3030999999999999</v>
      </c>
      <c r="CE59" s="1"/>
      <c r="CF59" s="1"/>
      <c r="CG59" s="1">
        <v>4904</v>
      </c>
      <c r="CH59" s="1">
        <v>4937</v>
      </c>
      <c r="CI59" s="1">
        <v>4903</v>
      </c>
      <c r="CJ59" s="1">
        <v>4925</v>
      </c>
      <c r="CK59" s="1">
        <v>4904</v>
      </c>
      <c r="CL59" s="1">
        <v>4954</v>
      </c>
      <c r="CM59" s="1">
        <v>4903</v>
      </c>
      <c r="CN59" s="1">
        <v>4924</v>
      </c>
      <c r="CO59" s="1">
        <v>1589.8</v>
      </c>
      <c r="CP59" s="1">
        <v>4904</v>
      </c>
      <c r="CQ59" s="1">
        <v>4954</v>
      </c>
      <c r="CR59" s="1">
        <v>4903</v>
      </c>
      <c r="CS59" s="1">
        <v>4923</v>
      </c>
      <c r="CT59" s="1"/>
      <c r="CU59" s="1"/>
      <c r="CV59" s="1"/>
      <c r="CW59" s="1"/>
      <c r="CX59" s="58"/>
      <c r="CY59" s="58"/>
      <c r="CZ59" s="1"/>
      <c r="DA59" s="1" t="s">
        <v>618</v>
      </c>
      <c r="DB59" s="1"/>
      <c r="DC59" s="58"/>
      <c r="DD59" s="58"/>
      <c r="DE59">
        <v>11.83</v>
      </c>
      <c r="DF59">
        <v>96.119500000000002</v>
      </c>
      <c r="DG59">
        <v>2.02</v>
      </c>
    </row>
    <row r="60" spans="1:111" s="12" customFormat="1">
      <c r="A60" s="1">
        <v>2013</v>
      </c>
      <c r="B60" s="1">
        <v>5</v>
      </c>
      <c r="C60" s="24">
        <v>41347</v>
      </c>
      <c r="D60" s="1">
        <v>4917</v>
      </c>
      <c r="E60" s="1">
        <v>4924</v>
      </c>
      <c r="F60" s="1">
        <v>4889</v>
      </c>
      <c r="G60" s="1">
        <v>4914</v>
      </c>
      <c r="H60" s="46">
        <v>1588.9</v>
      </c>
      <c r="I60" s="1">
        <v>4904</v>
      </c>
      <c r="J60" s="1">
        <v>4954</v>
      </c>
      <c r="K60" s="1">
        <v>4889</v>
      </c>
      <c r="L60" s="1">
        <v>4899</v>
      </c>
      <c r="M60" s="1">
        <v>4927</v>
      </c>
      <c r="N60" s="1">
        <v>4945</v>
      </c>
      <c r="O60" s="1">
        <v>4906</v>
      </c>
      <c r="P60" s="1">
        <v>4918</v>
      </c>
      <c r="Q60" s="8">
        <v>4918</v>
      </c>
      <c r="R60" s="26"/>
      <c r="S60" s="1"/>
      <c r="T60" s="1"/>
      <c r="U60" s="1"/>
      <c r="V60" s="1"/>
      <c r="W60" s="50"/>
      <c r="X60" s="51"/>
      <c r="Y60" s="62"/>
      <c r="Z60" s="62"/>
      <c r="AA60" s="62"/>
      <c r="AB60" s="62"/>
      <c r="AC60" s="1"/>
      <c r="AD60" s="62">
        <v>4924</v>
      </c>
      <c r="AE60" s="62">
        <v>4889</v>
      </c>
      <c r="AF60" s="1"/>
      <c r="AG60" s="1"/>
      <c r="AH60" s="62"/>
      <c r="AI60" s="62"/>
      <c r="AJ60" s="8"/>
      <c r="AK60" s="8"/>
      <c r="AL60" s="62"/>
      <c r="AM60" s="62"/>
      <c r="AN60" s="8"/>
      <c r="AO60" s="8"/>
      <c r="AP60" s="62"/>
      <c r="AQ60" s="62"/>
      <c r="AR60" s="62"/>
      <c r="AS60" s="8"/>
      <c r="AT60" s="62"/>
      <c r="AU60" s="62"/>
      <c r="AV60" s="8"/>
      <c r="AW60" s="8"/>
      <c r="AX60" s="8"/>
      <c r="AY60" s="8"/>
      <c r="AZ60" s="8"/>
      <c r="BA60" s="8"/>
      <c r="BB60" s="62"/>
      <c r="BC60" s="62"/>
      <c r="BD60" s="94">
        <v>4925</v>
      </c>
      <c r="BE60" s="8"/>
      <c r="BF60" s="8"/>
      <c r="BG60" s="62"/>
      <c r="BH60" s="62"/>
      <c r="BI60" s="1">
        <v>4927</v>
      </c>
      <c r="BJ60" s="1">
        <v>4941</v>
      </c>
      <c r="BK60" s="1">
        <v>4926</v>
      </c>
      <c r="BL60" s="1">
        <v>4937</v>
      </c>
      <c r="BM60" s="78"/>
      <c r="BN60" s="78"/>
      <c r="BO60" s="78"/>
      <c r="BP60" s="89"/>
      <c r="BQ60" s="62"/>
      <c r="BR60" s="1"/>
      <c r="BS60" s="88"/>
      <c r="BT60" s="1"/>
      <c r="BU60" s="58"/>
      <c r="BV60" s="58"/>
      <c r="BW60" s="58"/>
      <c r="BX60" s="58"/>
      <c r="BY60" s="1">
        <v>96.078999999999994</v>
      </c>
      <c r="BZ60" s="1">
        <v>96.079499999999996</v>
      </c>
      <c r="CA60" s="1">
        <v>96.045000000000002</v>
      </c>
      <c r="CB60" s="1">
        <v>1.296</v>
      </c>
      <c r="CC60" s="1">
        <v>1.2961</v>
      </c>
      <c r="CD60" s="1">
        <v>1.2958000000000001</v>
      </c>
      <c r="CE60" s="1"/>
      <c r="CF60" s="1"/>
      <c r="CG60" s="1">
        <v>4927</v>
      </c>
      <c r="CH60" s="1">
        <v>4945</v>
      </c>
      <c r="CI60" s="1">
        <v>4906</v>
      </c>
      <c r="CJ60" s="1">
        <v>4918</v>
      </c>
      <c r="CK60" s="1">
        <v>4927</v>
      </c>
      <c r="CL60" s="1">
        <v>4945</v>
      </c>
      <c r="CM60" s="1">
        <v>4906</v>
      </c>
      <c r="CN60" s="1">
        <v>4920</v>
      </c>
      <c r="CO60" s="1">
        <v>1587.6</v>
      </c>
      <c r="CP60" s="1">
        <v>4927</v>
      </c>
      <c r="CQ60" s="1">
        <v>4945</v>
      </c>
      <c r="CR60" s="1">
        <v>4906</v>
      </c>
      <c r="CS60" s="1">
        <v>4929</v>
      </c>
      <c r="CT60" s="1"/>
      <c r="CU60" s="1"/>
      <c r="CV60" s="1"/>
      <c r="CW60" s="1"/>
      <c r="CX60" s="58"/>
      <c r="CY60" s="58"/>
      <c r="CZ60" s="1"/>
      <c r="DA60" s="1" t="s">
        <v>618</v>
      </c>
      <c r="DB60" s="1"/>
      <c r="DC60" s="58"/>
      <c r="DD60" s="58"/>
      <c r="DE60">
        <v>11.3</v>
      </c>
      <c r="DF60">
        <v>96.081500000000005</v>
      </c>
      <c r="DG60">
        <v>2.0299999999999998</v>
      </c>
    </row>
    <row r="61" spans="1:111" s="12" customFormat="1">
      <c r="A61" s="1">
        <v>2013</v>
      </c>
      <c r="B61" s="1">
        <v>6</v>
      </c>
      <c r="C61" s="24">
        <v>41348</v>
      </c>
      <c r="D61" s="1">
        <v>4921</v>
      </c>
      <c r="E61" s="1">
        <v>4940</v>
      </c>
      <c r="F61" s="1">
        <v>4920</v>
      </c>
      <c r="G61" s="1">
        <v>4935</v>
      </c>
      <c r="H61" s="46">
        <v>1592.6</v>
      </c>
      <c r="I61" s="1">
        <v>4927</v>
      </c>
      <c r="J61" s="1">
        <v>4945</v>
      </c>
      <c r="K61" s="1">
        <v>4906</v>
      </c>
      <c r="L61" s="1">
        <v>4932</v>
      </c>
      <c r="M61" s="53">
        <v>4938</v>
      </c>
      <c r="N61" s="47">
        <v>4944</v>
      </c>
      <c r="O61" s="47">
        <v>4919</v>
      </c>
      <c r="P61" s="47">
        <v>4933</v>
      </c>
      <c r="Q61" s="8">
        <v>4924</v>
      </c>
      <c r="R61" s="26"/>
      <c r="S61" s="1"/>
      <c r="T61" s="1"/>
      <c r="U61" s="1"/>
      <c r="V61" s="1"/>
      <c r="W61" s="50"/>
      <c r="X61" s="51"/>
      <c r="Y61" s="62"/>
      <c r="Z61" s="62"/>
      <c r="AA61" s="62"/>
      <c r="AB61" s="62"/>
      <c r="AC61" s="1"/>
      <c r="AD61" s="62">
        <v>4940</v>
      </c>
      <c r="AE61" s="62">
        <v>4920</v>
      </c>
      <c r="AF61" s="1"/>
      <c r="AG61" s="1"/>
      <c r="AH61" s="62"/>
      <c r="AI61" s="62"/>
      <c r="AJ61" s="8"/>
      <c r="AK61" s="8"/>
      <c r="AL61" s="62"/>
      <c r="AM61" s="62"/>
      <c r="AN61" s="8"/>
      <c r="AO61" s="8"/>
      <c r="AP61" s="62"/>
      <c r="AQ61" s="62"/>
      <c r="AR61" s="62"/>
      <c r="AS61" s="8"/>
      <c r="AT61" s="62"/>
      <c r="AU61" s="62"/>
      <c r="AV61" s="8"/>
      <c r="AW61" s="8"/>
      <c r="AX61" s="8"/>
      <c r="AY61" s="8"/>
      <c r="AZ61" s="8"/>
      <c r="BA61" s="8"/>
      <c r="BB61" s="62"/>
      <c r="BC61" s="62"/>
      <c r="BD61" s="94">
        <v>4938</v>
      </c>
      <c r="BE61" s="8"/>
      <c r="BF61" s="8"/>
      <c r="BG61" s="62"/>
      <c r="BH61" s="62"/>
      <c r="BI61" s="1">
        <v>4938</v>
      </c>
      <c r="BJ61" s="1">
        <v>4938</v>
      </c>
      <c r="BK61" s="1">
        <v>4929</v>
      </c>
      <c r="BL61" s="1">
        <v>4930</v>
      </c>
      <c r="BM61" s="78"/>
      <c r="BN61" s="78"/>
      <c r="BO61" s="78"/>
      <c r="BP61" s="89"/>
      <c r="BQ61" s="62"/>
      <c r="BR61" s="1"/>
      <c r="BS61" s="88"/>
      <c r="BT61" s="1"/>
      <c r="BU61" s="58"/>
      <c r="BV61" s="58"/>
      <c r="BW61" s="58"/>
      <c r="BX61" s="58"/>
      <c r="BY61" s="1">
        <v>96.114999999999995</v>
      </c>
      <c r="BZ61" s="1">
        <v>96.075500000000005</v>
      </c>
      <c r="CA61" s="1">
        <v>96.004999999999995</v>
      </c>
      <c r="CB61" s="1">
        <v>1.3004</v>
      </c>
      <c r="CC61" s="1">
        <v>1.3016000000000001</v>
      </c>
      <c r="CD61" s="1">
        <v>1.3011999999999999</v>
      </c>
      <c r="CE61" s="1"/>
      <c r="CF61" s="1"/>
      <c r="CG61" s="1">
        <v>4938</v>
      </c>
      <c r="CH61" s="1">
        <v>4944</v>
      </c>
      <c r="CI61" s="1">
        <v>4928</v>
      </c>
      <c r="CJ61" s="1">
        <v>4936</v>
      </c>
      <c r="CK61" s="1">
        <v>4938</v>
      </c>
      <c r="CL61" s="1">
        <v>4944</v>
      </c>
      <c r="CM61" s="1">
        <v>4909</v>
      </c>
      <c r="CN61" s="1">
        <v>4917</v>
      </c>
      <c r="CO61" s="1">
        <v>1591.2</v>
      </c>
      <c r="CP61" s="1">
        <v>4938</v>
      </c>
      <c r="CQ61" s="1">
        <v>4944</v>
      </c>
      <c r="CR61" s="1">
        <v>4895</v>
      </c>
      <c r="CS61" s="1">
        <v>4901</v>
      </c>
      <c r="CT61" s="1"/>
      <c r="CU61" s="1"/>
      <c r="CV61" s="1"/>
      <c r="CW61" s="1"/>
      <c r="CX61" s="58"/>
      <c r="CY61" s="58"/>
      <c r="CZ61" s="1"/>
      <c r="DA61" s="1" t="s">
        <v>618</v>
      </c>
      <c r="DB61" s="1"/>
      <c r="DC61" s="58"/>
      <c r="DD61" s="58"/>
      <c r="DE61">
        <v>11.3</v>
      </c>
      <c r="DF61">
        <v>94.63</v>
      </c>
      <c r="DG61">
        <v>2</v>
      </c>
    </row>
    <row r="62" spans="1:111" s="12" customFormat="1">
      <c r="A62" s="1">
        <v>2013</v>
      </c>
      <c r="B62" s="1">
        <v>2</v>
      </c>
      <c r="C62" s="24">
        <v>41351</v>
      </c>
      <c r="D62" s="1">
        <v>4908</v>
      </c>
      <c r="E62" s="1">
        <v>4912</v>
      </c>
      <c r="F62" s="1">
        <v>4858</v>
      </c>
      <c r="G62" s="1">
        <v>4865</v>
      </c>
      <c r="H62" s="46">
        <v>1604.6</v>
      </c>
      <c r="I62" s="1">
        <v>4938</v>
      </c>
      <c r="J62" s="1">
        <v>4944</v>
      </c>
      <c r="K62" s="1">
        <v>4863</v>
      </c>
      <c r="L62" s="1">
        <v>4884</v>
      </c>
      <c r="M62" s="53">
        <v>4901</v>
      </c>
      <c r="N62" s="47">
        <v>4932</v>
      </c>
      <c r="O62" s="47">
        <v>4896</v>
      </c>
      <c r="P62" s="47">
        <v>4929</v>
      </c>
      <c r="Q62" s="8">
        <v>4904</v>
      </c>
      <c r="R62" s="26"/>
      <c r="S62" s="1"/>
      <c r="T62" s="1"/>
      <c r="U62" s="1"/>
      <c r="V62" s="1"/>
      <c r="W62" s="50"/>
      <c r="X62" s="51"/>
      <c r="Y62" s="62"/>
      <c r="Z62" s="62"/>
      <c r="AA62" s="62"/>
      <c r="AB62" s="62"/>
      <c r="AC62" s="1"/>
      <c r="AD62" s="62">
        <v>4912</v>
      </c>
      <c r="AE62" s="62">
        <v>4863</v>
      </c>
      <c r="AF62" s="1"/>
      <c r="AG62" s="1"/>
      <c r="AH62" s="62"/>
      <c r="AI62" s="62"/>
      <c r="AJ62" s="8"/>
      <c r="AK62" s="8"/>
      <c r="AL62" s="62"/>
      <c r="AM62" s="62"/>
      <c r="AN62" s="8"/>
      <c r="AO62" s="8"/>
      <c r="AP62" s="62"/>
      <c r="AQ62" s="62"/>
      <c r="AR62" s="62"/>
      <c r="AS62" s="8"/>
      <c r="AT62" s="62"/>
      <c r="AU62" s="62"/>
      <c r="AV62" s="8"/>
      <c r="AW62" s="8"/>
      <c r="AX62" s="8"/>
      <c r="AY62" s="8"/>
      <c r="AZ62" s="8"/>
      <c r="BA62" s="8"/>
      <c r="BB62" s="62"/>
      <c r="BC62" s="62"/>
      <c r="BD62" s="94">
        <v>4898</v>
      </c>
      <c r="BE62" s="8"/>
      <c r="BF62" s="8"/>
      <c r="BG62" s="62"/>
      <c r="BH62" s="62"/>
      <c r="BI62" s="1">
        <v>4901</v>
      </c>
      <c r="BJ62" s="1">
        <v>4914</v>
      </c>
      <c r="BK62" s="1">
        <v>4901</v>
      </c>
      <c r="BL62" s="1">
        <v>4907</v>
      </c>
      <c r="BM62" s="78"/>
      <c r="BN62" s="78"/>
      <c r="BO62" s="78"/>
      <c r="BP62" s="89"/>
      <c r="BQ62" s="62"/>
      <c r="BR62" s="1"/>
      <c r="BS62" s="88"/>
      <c r="BT62" s="1"/>
      <c r="BU62" s="58"/>
      <c r="BV62" s="58"/>
      <c r="BW62" s="58"/>
      <c r="BX62" s="58"/>
      <c r="BY62" s="1">
        <v>94.587999999999994</v>
      </c>
      <c r="BZ62" s="1">
        <v>94.953000000000003</v>
      </c>
      <c r="CA62" s="1">
        <v>94.887500000000003</v>
      </c>
      <c r="CB62" s="1">
        <v>1.2908999999999999</v>
      </c>
      <c r="CC62" s="1">
        <v>1.2910999999999999</v>
      </c>
      <c r="CD62" s="1">
        <v>1.2890999999999999</v>
      </c>
      <c r="CE62" s="1"/>
      <c r="CF62" s="1"/>
      <c r="CG62" s="1">
        <v>4901</v>
      </c>
      <c r="CH62" s="1">
        <v>4930</v>
      </c>
      <c r="CI62" s="1">
        <v>4896</v>
      </c>
      <c r="CJ62" s="1">
        <v>4929</v>
      </c>
      <c r="CK62" s="1">
        <v>4901</v>
      </c>
      <c r="CL62" s="1">
        <v>4935</v>
      </c>
      <c r="CM62" s="1">
        <v>4896</v>
      </c>
      <c r="CN62" s="1">
        <v>4917</v>
      </c>
      <c r="CO62" s="1">
        <v>1602.4</v>
      </c>
      <c r="CP62" s="1">
        <v>4901</v>
      </c>
      <c r="CQ62" s="1">
        <v>4946</v>
      </c>
      <c r="CR62" s="1">
        <v>4896</v>
      </c>
      <c r="CS62" s="1">
        <v>4941</v>
      </c>
      <c r="CT62" s="1"/>
      <c r="CU62" s="1"/>
      <c r="CV62" s="1"/>
      <c r="CW62" s="1"/>
      <c r="CX62" s="58"/>
      <c r="CY62" s="58"/>
      <c r="CZ62" s="1"/>
      <c r="DA62" s="1" t="s">
        <v>618</v>
      </c>
      <c r="DB62" s="1"/>
      <c r="DC62" s="58"/>
      <c r="DD62" s="58"/>
      <c r="DE62">
        <v>13.36</v>
      </c>
      <c r="DF62">
        <v>95.256500000000003</v>
      </c>
      <c r="DG62">
        <v>1.96</v>
      </c>
    </row>
    <row r="63" spans="1:111" s="12" customFormat="1">
      <c r="A63" s="1">
        <v>2013</v>
      </c>
      <c r="B63" s="1">
        <v>3</v>
      </c>
      <c r="C63" s="24">
        <v>41352</v>
      </c>
      <c r="D63" s="1">
        <v>4940</v>
      </c>
      <c r="E63" s="1">
        <v>4954</v>
      </c>
      <c r="F63" s="1">
        <v>4934</v>
      </c>
      <c r="G63" s="1">
        <v>4940</v>
      </c>
      <c r="H63" s="46">
        <v>1607.5</v>
      </c>
      <c r="I63" s="1">
        <v>4901</v>
      </c>
      <c r="J63" s="1">
        <v>4946</v>
      </c>
      <c r="K63" s="1">
        <v>4896</v>
      </c>
      <c r="L63" s="1">
        <v>4943</v>
      </c>
      <c r="M63" s="53">
        <v>4938</v>
      </c>
      <c r="N63" s="47">
        <v>4939</v>
      </c>
      <c r="O63" s="47">
        <v>4922</v>
      </c>
      <c r="P63" s="47">
        <v>4932</v>
      </c>
      <c r="Q63" s="8">
        <v>4940</v>
      </c>
      <c r="R63" s="26"/>
      <c r="S63" s="1"/>
      <c r="T63" s="1"/>
      <c r="U63" s="1"/>
      <c r="V63" s="1"/>
      <c r="W63" s="50"/>
      <c r="X63" s="51"/>
      <c r="Y63" s="62"/>
      <c r="Z63" s="62"/>
      <c r="AA63" s="62"/>
      <c r="AB63" s="62"/>
      <c r="AC63" s="1"/>
      <c r="AD63" s="62">
        <v>4945</v>
      </c>
      <c r="AE63" s="62">
        <v>4934</v>
      </c>
      <c r="AF63" s="1"/>
      <c r="AG63" s="1"/>
      <c r="AH63" s="62"/>
      <c r="AI63" s="62"/>
      <c r="AJ63" s="8"/>
      <c r="AK63" s="8"/>
      <c r="AL63" s="62"/>
      <c r="AM63" s="62"/>
      <c r="AN63" s="8"/>
      <c r="AO63" s="8"/>
      <c r="AP63" s="62"/>
      <c r="AQ63" s="62"/>
      <c r="AR63" s="62"/>
      <c r="AS63" s="8"/>
      <c r="AT63" s="62"/>
      <c r="AU63" s="62"/>
      <c r="AV63" s="8"/>
      <c r="AW63" s="8"/>
      <c r="AX63" s="8"/>
      <c r="AY63" s="8"/>
      <c r="AZ63" s="8"/>
      <c r="BA63" s="8"/>
      <c r="BB63" s="62"/>
      <c r="BC63" s="62"/>
      <c r="BD63" s="94">
        <v>4939</v>
      </c>
      <c r="BE63" s="8"/>
      <c r="BF63" s="8"/>
      <c r="BG63" s="62"/>
      <c r="BH63" s="62"/>
      <c r="BI63" s="1">
        <v>4938</v>
      </c>
      <c r="BJ63" s="1">
        <v>4939</v>
      </c>
      <c r="BK63" s="1">
        <v>4928</v>
      </c>
      <c r="BL63" s="1">
        <v>4932</v>
      </c>
      <c r="BM63" s="78"/>
      <c r="BN63" s="78"/>
      <c r="BO63" s="78"/>
      <c r="BP63" s="89"/>
      <c r="BQ63" s="62"/>
      <c r="BR63" s="1"/>
      <c r="BS63" s="88"/>
      <c r="BT63" s="1"/>
      <c r="BU63" s="58"/>
      <c r="BV63" s="58"/>
      <c r="BW63" s="58"/>
      <c r="BX63" s="58"/>
      <c r="BY63" s="1">
        <v>95.283000000000001</v>
      </c>
      <c r="BZ63" s="1">
        <v>95.364999999999995</v>
      </c>
      <c r="CA63" s="1">
        <v>95.36</v>
      </c>
      <c r="CB63" s="1">
        <v>1.2958000000000001</v>
      </c>
      <c r="CC63" s="1">
        <v>1.2943</v>
      </c>
      <c r="CD63" s="1">
        <v>1.2945</v>
      </c>
      <c r="CE63" s="1"/>
      <c r="CF63" s="1"/>
      <c r="CG63" s="1">
        <v>4938</v>
      </c>
      <c r="CH63" s="1">
        <v>4939</v>
      </c>
      <c r="CI63" s="1">
        <v>4922</v>
      </c>
      <c r="CJ63" s="1">
        <v>4929</v>
      </c>
      <c r="CK63" s="1">
        <v>4938</v>
      </c>
      <c r="CL63" s="1">
        <v>4952</v>
      </c>
      <c r="CM63" s="1">
        <v>4922</v>
      </c>
      <c r="CN63" s="1">
        <v>4937</v>
      </c>
      <c r="CO63" s="1">
        <v>1602.6</v>
      </c>
      <c r="CP63" s="1">
        <v>4938</v>
      </c>
      <c r="CQ63" s="1">
        <v>4952</v>
      </c>
      <c r="CR63" s="1">
        <v>4922</v>
      </c>
      <c r="CS63" s="1">
        <v>4939</v>
      </c>
      <c r="CT63" s="1"/>
      <c r="CU63" s="1"/>
      <c r="CV63" s="1"/>
      <c r="CW63" s="1"/>
      <c r="CX63" s="58"/>
      <c r="CY63" s="58"/>
      <c r="CZ63" s="1"/>
      <c r="DA63" s="1" t="s">
        <v>618</v>
      </c>
      <c r="DB63" s="1"/>
      <c r="DC63" s="58"/>
      <c r="DD63" s="58"/>
      <c r="DE63">
        <v>12.67</v>
      </c>
      <c r="DF63">
        <v>96.018000000000001</v>
      </c>
      <c r="DG63">
        <v>1.94</v>
      </c>
    </row>
    <row r="64" spans="1:111" s="12" customFormat="1">
      <c r="A64" s="1">
        <v>2013</v>
      </c>
      <c r="B64" s="1">
        <v>5</v>
      </c>
      <c r="C64" s="24">
        <v>41354</v>
      </c>
      <c r="D64" s="1">
        <v>4969</v>
      </c>
      <c r="E64" s="1">
        <v>4979</v>
      </c>
      <c r="F64" s="1">
        <v>4960</v>
      </c>
      <c r="G64" s="1">
        <v>4970</v>
      </c>
      <c r="H64" s="46">
        <v>1613.8</v>
      </c>
      <c r="I64" s="1">
        <v>4938</v>
      </c>
      <c r="J64" s="1">
        <v>4974</v>
      </c>
      <c r="K64" s="1">
        <v>4922</v>
      </c>
      <c r="L64" s="1">
        <v>4973</v>
      </c>
      <c r="M64" s="53">
        <v>4976</v>
      </c>
      <c r="N64" s="47">
        <v>4977</v>
      </c>
      <c r="O64" s="47">
        <v>4935</v>
      </c>
      <c r="P64" s="47">
        <v>4956</v>
      </c>
      <c r="Q64" s="8">
        <v>4971</v>
      </c>
      <c r="R64" s="26"/>
      <c r="S64" s="1"/>
      <c r="T64" s="1"/>
      <c r="U64" s="1"/>
      <c r="V64" s="1"/>
      <c r="W64" s="50"/>
      <c r="X64" s="51"/>
      <c r="Y64" s="62"/>
      <c r="Z64" s="62"/>
      <c r="AA64" s="62"/>
      <c r="AB64" s="62"/>
      <c r="AC64" s="1"/>
      <c r="AD64" s="62">
        <v>4975</v>
      </c>
      <c r="AE64" s="62">
        <v>4960</v>
      </c>
      <c r="AF64" s="1"/>
      <c r="AG64" s="1"/>
      <c r="AH64" s="62"/>
      <c r="AI64" s="62"/>
      <c r="AJ64" s="8"/>
      <c r="AK64" s="8"/>
      <c r="AL64" s="62"/>
      <c r="AM64" s="62"/>
      <c r="AN64" s="8"/>
      <c r="AO64" s="8"/>
      <c r="AP64" s="62"/>
      <c r="AQ64" s="62"/>
      <c r="AR64" s="62"/>
      <c r="AS64" s="8"/>
      <c r="AT64" s="62"/>
      <c r="AU64" s="62"/>
      <c r="AV64" s="8"/>
      <c r="AW64" s="8"/>
      <c r="AX64" s="8"/>
      <c r="AY64" s="8"/>
      <c r="AZ64" s="8"/>
      <c r="BA64" s="8"/>
      <c r="BB64" s="62"/>
      <c r="BC64" s="62"/>
      <c r="BD64" s="94">
        <v>4979</v>
      </c>
      <c r="BE64" s="8"/>
      <c r="BF64" s="8"/>
      <c r="BG64" s="62"/>
      <c r="BH64" s="62"/>
      <c r="BI64" s="1">
        <v>4976</v>
      </c>
      <c r="BJ64" s="1">
        <v>4977</v>
      </c>
      <c r="BK64" s="1">
        <v>4969</v>
      </c>
      <c r="BL64" s="1">
        <v>4970</v>
      </c>
      <c r="BM64" s="78"/>
      <c r="BN64" s="78"/>
      <c r="BO64" s="78"/>
      <c r="BP64" s="89"/>
      <c r="BQ64" s="62"/>
      <c r="BR64" s="1"/>
      <c r="BS64" s="88"/>
      <c r="BT64" s="1"/>
      <c r="BU64" s="58"/>
      <c r="BV64" s="58"/>
      <c r="BW64" s="58"/>
      <c r="BX64" s="58"/>
      <c r="BY64" s="1">
        <v>96.018000000000001</v>
      </c>
      <c r="BZ64" s="1">
        <v>96.08</v>
      </c>
      <c r="CA64" s="1">
        <v>95.944999999999993</v>
      </c>
      <c r="CB64" s="1">
        <v>1.2945</v>
      </c>
      <c r="CC64" s="1">
        <v>1.2929999999999999</v>
      </c>
      <c r="CD64" s="1">
        <v>1.2941</v>
      </c>
      <c r="CE64" s="1"/>
      <c r="CF64" s="1"/>
      <c r="CG64" s="1">
        <v>4976</v>
      </c>
      <c r="CH64" s="1">
        <v>4977</v>
      </c>
      <c r="CI64" s="1">
        <v>4935</v>
      </c>
      <c r="CJ64" s="1">
        <v>4960</v>
      </c>
      <c r="CK64" s="1">
        <v>4976</v>
      </c>
      <c r="CL64" s="1">
        <v>4977</v>
      </c>
      <c r="CM64" s="1">
        <v>4935</v>
      </c>
      <c r="CN64" s="1">
        <v>4957</v>
      </c>
      <c r="CO64" s="1">
        <v>1607.9</v>
      </c>
      <c r="CP64" s="1">
        <v>4976</v>
      </c>
      <c r="CQ64" s="1">
        <v>4977</v>
      </c>
      <c r="CR64" s="1">
        <v>4931</v>
      </c>
      <c r="CS64" s="1">
        <v>4945</v>
      </c>
      <c r="CT64" s="1"/>
      <c r="CU64" s="1"/>
      <c r="CV64" s="1"/>
      <c r="CW64" s="1"/>
      <c r="CX64" s="58"/>
      <c r="CY64" s="58"/>
      <c r="CZ64" s="1"/>
      <c r="DA64" s="1" t="s">
        <v>618</v>
      </c>
      <c r="DB64" s="1"/>
      <c r="DC64" s="58"/>
      <c r="DD64" s="58"/>
      <c r="DE64">
        <v>13.99</v>
      </c>
      <c r="DF64">
        <v>95.011499999999998</v>
      </c>
      <c r="DG64">
        <v>1.93</v>
      </c>
    </row>
    <row r="65" spans="1:111" s="12" customFormat="1">
      <c r="A65" s="1">
        <v>2013</v>
      </c>
      <c r="B65" s="1">
        <v>6</v>
      </c>
      <c r="C65" s="24">
        <v>41355</v>
      </c>
      <c r="D65" s="1">
        <v>4947</v>
      </c>
      <c r="E65" s="1">
        <v>4952</v>
      </c>
      <c r="F65" s="1">
        <v>4928</v>
      </c>
      <c r="G65" s="1">
        <v>4931</v>
      </c>
      <c r="H65" s="46">
        <v>1606.1</v>
      </c>
      <c r="I65" s="1">
        <v>4976</v>
      </c>
      <c r="J65" s="1">
        <v>4977</v>
      </c>
      <c r="K65" s="1">
        <v>4931</v>
      </c>
      <c r="L65" s="1">
        <v>4943</v>
      </c>
      <c r="M65" s="53">
        <v>4923</v>
      </c>
      <c r="N65" s="47">
        <v>4931</v>
      </c>
      <c r="O65" s="47">
        <v>4903</v>
      </c>
      <c r="P65" s="47">
        <v>4923</v>
      </c>
      <c r="Q65" s="8">
        <v>4948</v>
      </c>
      <c r="R65" s="26"/>
      <c r="S65" s="1"/>
      <c r="T65" s="1"/>
      <c r="U65" s="1"/>
      <c r="V65" s="1"/>
      <c r="W65" s="50"/>
      <c r="X65" s="51"/>
      <c r="Y65" s="62"/>
      <c r="Z65" s="62"/>
      <c r="AA65" s="62"/>
      <c r="AB65" s="62"/>
      <c r="AC65" s="1"/>
      <c r="AD65" s="62">
        <v>4952</v>
      </c>
      <c r="AE65" s="62">
        <v>4940</v>
      </c>
      <c r="AF65" s="1"/>
      <c r="AG65" s="1"/>
      <c r="AH65" s="62"/>
      <c r="AI65" s="62"/>
      <c r="AJ65" s="8"/>
      <c r="AK65" s="8"/>
      <c r="AL65" s="62"/>
      <c r="AM65" s="62"/>
      <c r="AN65" s="8"/>
      <c r="AO65" s="8"/>
      <c r="AP65" s="62"/>
      <c r="AQ65" s="62"/>
      <c r="AR65" s="62"/>
      <c r="AS65" s="8"/>
      <c r="AT65" s="62"/>
      <c r="AU65" s="62"/>
      <c r="AV65" s="8"/>
      <c r="AW65" s="8"/>
      <c r="AX65" s="8"/>
      <c r="AY65" s="8"/>
      <c r="AZ65" s="8"/>
      <c r="BA65" s="8"/>
      <c r="BB65" s="62"/>
      <c r="BC65" s="62"/>
      <c r="BD65" s="94">
        <v>4922</v>
      </c>
      <c r="BE65" s="8"/>
      <c r="BF65" s="8"/>
      <c r="BG65" s="62"/>
      <c r="BH65" s="62"/>
      <c r="BI65" s="1">
        <v>4923</v>
      </c>
      <c r="BJ65" s="1">
        <v>4926</v>
      </c>
      <c r="BK65" s="1">
        <v>4908</v>
      </c>
      <c r="BL65" s="1">
        <v>4913</v>
      </c>
      <c r="BM65" s="78"/>
      <c r="BN65" s="78"/>
      <c r="BO65" s="78"/>
      <c r="BP65" s="89"/>
      <c r="BQ65" s="62"/>
      <c r="BR65" s="1"/>
      <c r="BS65" s="88"/>
      <c r="BT65" s="1"/>
      <c r="BU65" s="58"/>
      <c r="BV65" s="58"/>
      <c r="BW65" s="58"/>
      <c r="BX65" s="58"/>
      <c r="BY65" s="1">
        <v>95.04</v>
      </c>
      <c r="BZ65" s="1">
        <v>95.031499999999994</v>
      </c>
      <c r="CA65" s="1">
        <v>94.918499999999995</v>
      </c>
      <c r="CB65" s="1">
        <v>1.2895000000000001</v>
      </c>
      <c r="CC65" s="1">
        <v>1.2902</v>
      </c>
      <c r="CD65" s="1">
        <v>1.2907</v>
      </c>
      <c r="CE65" s="1"/>
      <c r="CF65" s="1"/>
      <c r="CG65" s="1">
        <v>4923</v>
      </c>
      <c r="CH65" s="1">
        <v>4931</v>
      </c>
      <c r="CI65" s="1">
        <v>4903</v>
      </c>
      <c r="CJ65" s="1">
        <v>4917</v>
      </c>
      <c r="CK65" s="1">
        <v>4923</v>
      </c>
      <c r="CL65" s="1">
        <v>4937</v>
      </c>
      <c r="CM65" s="1">
        <v>4903</v>
      </c>
      <c r="CN65" s="1">
        <v>4918</v>
      </c>
      <c r="CO65" s="1">
        <v>1611.4</v>
      </c>
      <c r="CP65" s="1">
        <v>4923</v>
      </c>
      <c r="CQ65" s="1">
        <v>4937</v>
      </c>
      <c r="CR65" s="1">
        <v>4894</v>
      </c>
      <c r="CS65" s="1">
        <v>4900</v>
      </c>
      <c r="CT65" s="1"/>
      <c r="CU65" s="1"/>
      <c r="CV65" s="1"/>
      <c r="CW65" s="1"/>
      <c r="CX65" s="58"/>
      <c r="CY65" s="58"/>
      <c r="CZ65" s="1"/>
      <c r="DA65" s="1" t="s">
        <v>618</v>
      </c>
      <c r="DB65" s="1"/>
      <c r="DC65" s="58"/>
      <c r="DD65" s="58"/>
      <c r="DE65">
        <v>13.57</v>
      </c>
      <c r="DF65">
        <v>94.47</v>
      </c>
      <c r="DG65">
        <v>1.92</v>
      </c>
    </row>
    <row r="66" spans="1:111" s="12" customFormat="1">
      <c r="A66" s="1">
        <v>2013</v>
      </c>
      <c r="B66" s="1">
        <v>2</v>
      </c>
      <c r="C66" s="24">
        <v>41358</v>
      </c>
      <c r="D66" s="1">
        <v>4918</v>
      </c>
      <c r="E66" s="1">
        <v>4938</v>
      </c>
      <c r="F66" s="1">
        <v>4910</v>
      </c>
      <c r="G66" s="1">
        <v>4922</v>
      </c>
      <c r="H66" s="46">
        <v>1605</v>
      </c>
      <c r="I66" s="1">
        <v>4923</v>
      </c>
      <c r="J66" s="1">
        <v>4937</v>
      </c>
      <c r="K66" s="1">
        <v>4894</v>
      </c>
      <c r="L66" s="1">
        <v>4926</v>
      </c>
      <c r="M66" s="53">
        <v>4906</v>
      </c>
      <c r="N66" s="47">
        <v>4914</v>
      </c>
      <c r="O66" s="47">
        <v>4870</v>
      </c>
      <c r="P66" s="47">
        <v>4879</v>
      </c>
      <c r="Q66" s="8">
        <v>4914</v>
      </c>
      <c r="R66" s="26"/>
      <c r="S66" s="1"/>
      <c r="T66" s="1"/>
      <c r="U66" s="1"/>
      <c r="V66" s="1"/>
      <c r="W66" s="50"/>
      <c r="X66" s="51"/>
      <c r="Y66" s="62"/>
      <c r="Z66" s="62"/>
      <c r="AA66" s="62"/>
      <c r="AB66" s="62"/>
      <c r="AC66" s="1"/>
      <c r="AD66" s="62">
        <v>4928</v>
      </c>
      <c r="AE66" s="62">
        <v>4910</v>
      </c>
      <c r="AF66" s="1"/>
      <c r="AG66" s="1"/>
      <c r="AH66" s="62"/>
      <c r="AI66" s="62"/>
      <c r="AJ66" s="8"/>
      <c r="AK66" s="8"/>
      <c r="AL66" s="62"/>
      <c r="AM66" s="62"/>
      <c r="AN66" s="8"/>
      <c r="AO66" s="8"/>
      <c r="AP66" s="62"/>
      <c r="AQ66" s="62"/>
      <c r="AR66" s="62"/>
      <c r="AS66" s="8"/>
      <c r="AT66" s="62"/>
      <c r="AU66" s="62"/>
      <c r="AV66" s="8"/>
      <c r="AW66" s="8"/>
      <c r="AX66" s="8"/>
      <c r="AY66" s="8"/>
      <c r="AZ66" s="8"/>
      <c r="BA66" s="8"/>
      <c r="BB66" s="62"/>
      <c r="BC66" s="62"/>
      <c r="BD66" s="94">
        <v>4909</v>
      </c>
      <c r="BE66" s="8"/>
      <c r="BF66" s="8"/>
      <c r="BG66" s="62"/>
      <c r="BH66" s="62"/>
      <c r="BI66" s="1">
        <v>4906</v>
      </c>
      <c r="BJ66" s="1">
        <v>4914</v>
      </c>
      <c r="BK66" s="1">
        <v>4905</v>
      </c>
      <c r="BL66" s="1">
        <v>4909</v>
      </c>
      <c r="BM66" s="78"/>
      <c r="BN66" s="78"/>
      <c r="BO66" s="78"/>
      <c r="BP66" s="89"/>
      <c r="BQ66" s="62"/>
      <c r="BR66" s="1"/>
      <c r="BS66" s="88"/>
      <c r="BT66" s="1"/>
      <c r="BU66" s="58"/>
      <c r="BV66" s="58"/>
      <c r="BW66" s="58"/>
      <c r="BX66" s="58"/>
      <c r="BY66" s="1">
        <v>94.515000000000001</v>
      </c>
      <c r="BZ66" s="1">
        <v>94.653999999999996</v>
      </c>
      <c r="CA66" s="1">
        <v>94.85</v>
      </c>
      <c r="CB66" s="1">
        <v>1.2962</v>
      </c>
      <c r="CC66" s="1">
        <v>1.2975000000000001</v>
      </c>
      <c r="CD66" s="1">
        <v>1.3026</v>
      </c>
      <c r="CE66" s="1"/>
      <c r="CF66" s="1"/>
      <c r="CG66" s="1">
        <v>4906</v>
      </c>
      <c r="CH66" s="1">
        <v>4914</v>
      </c>
      <c r="CI66" s="1">
        <v>4870</v>
      </c>
      <c r="CJ66" s="1">
        <v>4876</v>
      </c>
      <c r="CK66" s="1">
        <v>4906</v>
      </c>
      <c r="CL66" s="1">
        <v>4914</v>
      </c>
      <c r="CM66" s="1">
        <v>4870</v>
      </c>
      <c r="CN66" s="1">
        <v>4881</v>
      </c>
      <c r="CO66" s="1">
        <v>1605.9</v>
      </c>
      <c r="CP66" s="1">
        <v>4906</v>
      </c>
      <c r="CQ66" s="1">
        <v>4914</v>
      </c>
      <c r="CR66" s="1">
        <v>4851</v>
      </c>
      <c r="CS66" s="1">
        <v>4871</v>
      </c>
      <c r="CT66" s="1"/>
      <c r="CU66" s="1"/>
      <c r="CV66" s="1"/>
      <c r="CW66" s="1"/>
      <c r="CX66" s="58"/>
      <c r="CY66" s="58"/>
      <c r="CZ66" s="1"/>
      <c r="DA66" s="1" t="s">
        <v>618</v>
      </c>
      <c r="DB66" s="1"/>
      <c r="DC66" s="58"/>
      <c r="DD66" s="58"/>
      <c r="DE66">
        <v>13.74</v>
      </c>
      <c r="DF66">
        <v>94.210999999999999</v>
      </c>
      <c r="DG66">
        <v>1.92</v>
      </c>
    </row>
    <row r="67" spans="1:111" s="12" customFormat="1">
      <c r="A67" s="1">
        <v>2013</v>
      </c>
      <c r="B67" s="1">
        <v>3</v>
      </c>
      <c r="C67" s="24">
        <v>41359</v>
      </c>
      <c r="D67" s="1">
        <v>4871</v>
      </c>
      <c r="E67" s="1">
        <v>4890</v>
      </c>
      <c r="F67" s="1">
        <v>4859</v>
      </c>
      <c r="G67" s="1">
        <v>4873</v>
      </c>
      <c r="H67" s="46">
        <v>1595.7</v>
      </c>
      <c r="I67" s="1">
        <v>4906</v>
      </c>
      <c r="J67" s="1">
        <v>4914</v>
      </c>
      <c r="K67" s="1">
        <v>4851</v>
      </c>
      <c r="L67" s="1">
        <v>4883</v>
      </c>
      <c r="M67" s="53">
        <v>4870</v>
      </c>
      <c r="N67" s="47">
        <v>4873</v>
      </c>
      <c r="O67" s="47">
        <v>4851</v>
      </c>
      <c r="P67" s="47">
        <v>4856</v>
      </c>
      <c r="Q67" s="8">
        <v>4872</v>
      </c>
      <c r="R67" s="26"/>
      <c r="S67" s="1"/>
      <c r="T67" s="1"/>
      <c r="U67" s="1"/>
      <c r="V67" s="1"/>
      <c r="W67" s="50"/>
      <c r="X67" s="51"/>
      <c r="Y67" s="62"/>
      <c r="Z67" s="62"/>
      <c r="AA67" s="62"/>
      <c r="AB67" s="62"/>
      <c r="AC67" s="1"/>
      <c r="AD67" s="62">
        <v>4890</v>
      </c>
      <c r="AE67" s="62">
        <v>4859</v>
      </c>
      <c r="AF67" s="1"/>
      <c r="AG67" s="1"/>
      <c r="AH67" s="62"/>
      <c r="AI67" s="62"/>
      <c r="AJ67" s="8"/>
      <c r="AK67" s="8"/>
      <c r="AL67" s="62"/>
      <c r="AM67" s="62"/>
      <c r="AN67" s="8"/>
      <c r="AO67" s="8"/>
      <c r="AP67" s="62"/>
      <c r="AQ67" s="62"/>
      <c r="AR67" s="62"/>
      <c r="AS67" s="8"/>
      <c r="AT67" s="62"/>
      <c r="AU67" s="62"/>
      <c r="AV67" s="8"/>
      <c r="AW67" s="8"/>
      <c r="AX67" s="8"/>
      <c r="AY67" s="8"/>
      <c r="AZ67" s="8"/>
      <c r="BA67" s="8"/>
      <c r="BB67" s="62"/>
      <c r="BC67" s="62"/>
      <c r="BD67" s="94">
        <v>4869</v>
      </c>
      <c r="BE67" s="8"/>
      <c r="BF67" s="8"/>
      <c r="BG67" s="62"/>
      <c r="BH67" s="62"/>
      <c r="BI67" s="1">
        <v>4870</v>
      </c>
      <c r="BJ67" s="1">
        <v>4873</v>
      </c>
      <c r="BK67" s="1">
        <v>4865</v>
      </c>
      <c r="BL67" s="1">
        <v>4869</v>
      </c>
      <c r="BM67" s="78"/>
      <c r="BN67" s="78"/>
      <c r="BO67" s="78"/>
      <c r="BP67" s="89"/>
      <c r="BQ67" s="62"/>
      <c r="BR67" s="1"/>
      <c r="BS67" s="88"/>
      <c r="BT67" s="1"/>
      <c r="BU67" s="58"/>
      <c r="BV67" s="58"/>
      <c r="BW67" s="58"/>
      <c r="BX67" s="58"/>
      <c r="BY67" s="1">
        <v>94.177000000000007</v>
      </c>
      <c r="BZ67" s="1">
        <v>94.2</v>
      </c>
      <c r="CA67" s="1">
        <v>93.957999999999998</v>
      </c>
      <c r="CB67" s="1">
        <v>1.2848999999999999</v>
      </c>
      <c r="CC67" s="1">
        <v>1.286</v>
      </c>
      <c r="CD67" s="1">
        <v>1.2858000000000001</v>
      </c>
      <c r="CE67" s="1"/>
      <c r="CF67" s="1"/>
      <c r="CG67" s="1">
        <v>4870</v>
      </c>
      <c r="CH67" s="1">
        <v>4873</v>
      </c>
      <c r="CI67" s="1">
        <v>4851</v>
      </c>
      <c r="CJ67" s="1">
        <v>4861</v>
      </c>
      <c r="CK67" s="1">
        <v>4870</v>
      </c>
      <c r="CL67" s="1">
        <v>4873</v>
      </c>
      <c r="CM67" s="1">
        <v>4851</v>
      </c>
      <c r="CN67" s="1">
        <v>4863</v>
      </c>
      <c r="CO67" s="1">
        <v>1600.8</v>
      </c>
      <c r="CP67" s="1">
        <v>4870</v>
      </c>
      <c r="CQ67" s="1">
        <v>4880</v>
      </c>
      <c r="CR67" s="1">
        <v>4851</v>
      </c>
      <c r="CS67" s="1">
        <v>4875</v>
      </c>
      <c r="CT67" s="1"/>
      <c r="CU67" s="1"/>
      <c r="CV67" s="1"/>
      <c r="CW67" s="1"/>
      <c r="CX67" s="58"/>
      <c r="CY67" s="58"/>
      <c r="CZ67" s="1"/>
      <c r="DA67" s="1" t="s">
        <v>618</v>
      </c>
      <c r="DB67" s="1"/>
      <c r="DC67" s="58"/>
      <c r="DD67" s="58"/>
      <c r="DE67">
        <v>12.77</v>
      </c>
      <c r="DF67">
        <v>94.49</v>
      </c>
      <c r="DG67">
        <v>1.91</v>
      </c>
    </row>
    <row r="68" spans="1:111" s="12" customFormat="1">
      <c r="A68" s="1">
        <v>2013</v>
      </c>
      <c r="B68" s="1">
        <v>4</v>
      </c>
      <c r="C68" s="24">
        <v>41360</v>
      </c>
      <c r="D68" s="1">
        <v>4887</v>
      </c>
      <c r="E68" s="1">
        <v>4898</v>
      </c>
      <c r="F68" s="1">
        <v>4879</v>
      </c>
      <c r="G68" s="1">
        <v>4885</v>
      </c>
      <c r="H68" s="46">
        <v>1606.2</v>
      </c>
      <c r="I68" s="1">
        <v>4870</v>
      </c>
      <c r="J68" s="1">
        <v>4888</v>
      </c>
      <c r="K68" s="1">
        <v>4851</v>
      </c>
      <c r="L68" s="1">
        <v>4883</v>
      </c>
      <c r="M68" s="53">
        <v>4875</v>
      </c>
      <c r="N68" s="47">
        <v>4883</v>
      </c>
      <c r="O68" s="47">
        <v>4846</v>
      </c>
      <c r="P68" s="47">
        <v>4879</v>
      </c>
      <c r="Q68" s="8">
        <v>4887</v>
      </c>
      <c r="R68" s="26"/>
      <c r="S68" s="1"/>
      <c r="T68" s="1"/>
      <c r="U68" s="1"/>
      <c r="V68" s="1"/>
      <c r="W68" s="50"/>
      <c r="X68" s="51"/>
      <c r="Y68" s="62"/>
      <c r="Z68" s="62"/>
      <c r="AA68" s="62"/>
      <c r="AB68" s="62"/>
      <c r="AC68" s="1"/>
      <c r="AD68" s="62">
        <v>4888</v>
      </c>
      <c r="AE68" s="62">
        <v>4879</v>
      </c>
      <c r="AF68" s="1"/>
      <c r="AG68" s="1"/>
      <c r="AH68" s="62"/>
      <c r="AI68" s="62"/>
      <c r="AJ68" s="8"/>
      <c r="AK68" s="8"/>
      <c r="AL68" s="62"/>
      <c r="AM68" s="62"/>
      <c r="AN68" s="8"/>
      <c r="AO68" s="8"/>
      <c r="AP68" s="62"/>
      <c r="AQ68" s="62"/>
      <c r="AR68" s="62"/>
      <c r="AS68" s="8"/>
      <c r="AT68" s="62"/>
      <c r="AU68" s="62"/>
      <c r="AV68" s="8"/>
      <c r="AW68" s="8"/>
      <c r="AX68" s="8"/>
      <c r="AY68" s="8"/>
      <c r="AZ68" s="8"/>
      <c r="BA68" s="8"/>
      <c r="BB68" s="62"/>
      <c r="BC68" s="62"/>
      <c r="BD68" s="94">
        <v>4876</v>
      </c>
      <c r="BE68" s="8"/>
      <c r="BF68" s="8"/>
      <c r="BG68" s="62"/>
      <c r="BH68" s="62"/>
      <c r="BI68" s="1">
        <v>4875</v>
      </c>
      <c r="BJ68" s="1">
        <v>4877</v>
      </c>
      <c r="BK68" s="1">
        <v>4866</v>
      </c>
      <c r="BL68" s="1">
        <v>4871</v>
      </c>
      <c r="BM68" s="78"/>
      <c r="BN68" s="78"/>
      <c r="BO68" s="78"/>
      <c r="BP68" s="89"/>
      <c r="BQ68" s="62"/>
      <c r="BR68" s="1"/>
      <c r="BS68" s="88"/>
      <c r="BT68" s="1"/>
      <c r="BU68" s="58"/>
      <c r="BV68" s="58"/>
      <c r="BW68" s="58"/>
      <c r="BX68" s="58"/>
      <c r="BY68" s="1">
        <v>94.555000000000007</v>
      </c>
      <c r="BZ68" s="1">
        <v>94.617000000000004</v>
      </c>
      <c r="CA68" s="1">
        <v>94.644999999999996</v>
      </c>
      <c r="CB68" s="1">
        <v>1.2856000000000001</v>
      </c>
      <c r="CC68" s="1">
        <v>1.2863</v>
      </c>
      <c r="CD68" s="1">
        <v>1.286</v>
      </c>
      <c r="CE68" s="1"/>
      <c r="CF68" s="1"/>
      <c r="CG68" s="1">
        <v>4875</v>
      </c>
      <c r="CH68" s="1">
        <v>4877</v>
      </c>
      <c r="CI68" s="1">
        <v>4846</v>
      </c>
      <c r="CJ68" s="1">
        <v>4866</v>
      </c>
      <c r="CK68" s="1">
        <v>4875</v>
      </c>
      <c r="CL68" s="1">
        <v>4888</v>
      </c>
      <c r="CM68" s="1">
        <v>4846</v>
      </c>
      <c r="CN68" s="1">
        <v>4882</v>
      </c>
      <c r="CO68" s="1">
        <v>1594</v>
      </c>
      <c r="CP68" s="1">
        <v>4875</v>
      </c>
      <c r="CQ68" s="1">
        <v>4898</v>
      </c>
      <c r="CR68" s="1">
        <v>4846</v>
      </c>
      <c r="CS68" s="1">
        <v>4895</v>
      </c>
      <c r="CT68" s="1"/>
      <c r="CU68" s="1"/>
      <c r="CV68" s="1"/>
      <c r="CW68" s="1"/>
      <c r="CX68" s="58"/>
      <c r="CY68" s="58"/>
      <c r="CZ68" s="1"/>
      <c r="DA68" s="1" t="s">
        <v>618</v>
      </c>
      <c r="DB68" s="1"/>
      <c r="DC68" s="58"/>
      <c r="DD68" s="58"/>
      <c r="DE68">
        <v>13.15</v>
      </c>
      <c r="DF68">
        <v>94.424499999999995</v>
      </c>
      <c r="DG68">
        <v>1.85</v>
      </c>
    </row>
    <row r="69" spans="1:111" s="12" customFormat="1">
      <c r="A69" s="1">
        <v>2013</v>
      </c>
      <c r="B69" s="1">
        <v>5</v>
      </c>
      <c r="C69" s="24">
        <v>41361</v>
      </c>
      <c r="D69" s="1">
        <v>4886</v>
      </c>
      <c r="E69" s="1">
        <v>4893</v>
      </c>
      <c r="F69" s="1">
        <v>4872</v>
      </c>
      <c r="G69" s="1">
        <v>4881</v>
      </c>
      <c r="H69" s="46">
        <v>1595.7</v>
      </c>
      <c r="I69" s="1">
        <v>4875</v>
      </c>
      <c r="J69" s="1">
        <v>4898</v>
      </c>
      <c r="K69" s="1">
        <v>4846</v>
      </c>
      <c r="L69" s="1">
        <v>4878</v>
      </c>
      <c r="M69" s="53">
        <v>4881</v>
      </c>
      <c r="N69" s="47">
        <v>4884</v>
      </c>
      <c r="O69" s="47">
        <v>4855</v>
      </c>
      <c r="P69" s="47">
        <v>4862</v>
      </c>
      <c r="Q69" s="8">
        <v>4886</v>
      </c>
      <c r="R69" s="26"/>
      <c r="S69" s="1"/>
      <c r="T69" s="1"/>
      <c r="U69" s="1"/>
      <c r="V69" s="1"/>
      <c r="W69" s="50"/>
      <c r="X69" s="51"/>
      <c r="Y69" s="62"/>
      <c r="Z69" s="62"/>
      <c r="AA69" s="62"/>
      <c r="AB69" s="62"/>
      <c r="AC69" s="1"/>
      <c r="AD69" s="62">
        <v>4893</v>
      </c>
      <c r="AE69" s="62">
        <v>4876</v>
      </c>
      <c r="AF69" s="1"/>
      <c r="AG69" s="1"/>
      <c r="AH69" s="62"/>
      <c r="AI69" s="62"/>
      <c r="AJ69" s="8"/>
      <c r="AK69" s="8"/>
      <c r="AL69" s="62"/>
      <c r="AM69" s="62"/>
      <c r="AN69" s="8"/>
      <c r="AO69" s="8"/>
      <c r="AP69" s="62"/>
      <c r="AQ69" s="62"/>
      <c r="AR69" s="62"/>
      <c r="AS69" s="8"/>
      <c r="AT69" s="62"/>
      <c r="AU69" s="62"/>
      <c r="AV69" s="8"/>
      <c r="AW69" s="8"/>
      <c r="AX69" s="8"/>
      <c r="AY69" s="8"/>
      <c r="AZ69" s="8"/>
      <c r="BA69" s="8"/>
      <c r="BB69" s="62"/>
      <c r="BC69" s="62"/>
      <c r="BD69" s="94">
        <v>4872</v>
      </c>
      <c r="BE69" s="8"/>
      <c r="BF69" s="8"/>
      <c r="BG69" s="62"/>
      <c r="BH69" s="62"/>
      <c r="BI69" s="1">
        <v>4881</v>
      </c>
      <c r="BJ69" s="1">
        <v>4884</v>
      </c>
      <c r="BK69" s="1">
        <v>4873</v>
      </c>
      <c r="BL69" s="1">
        <v>4873</v>
      </c>
      <c r="BM69" s="78"/>
      <c r="BN69" s="78"/>
      <c r="BO69" s="78"/>
      <c r="BP69" s="89"/>
      <c r="BQ69" s="62"/>
      <c r="BR69" s="1"/>
      <c r="BS69" s="88"/>
      <c r="BT69" s="1"/>
      <c r="BU69" s="58"/>
      <c r="BV69" s="58"/>
      <c r="BW69" s="58"/>
      <c r="BX69" s="58"/>
      <c r="BY69" s="1">
        <v>94.379000000000005</v>
      </c>
      <c r="BZ69" s="1">
        <v>94.374499999999998</v>
      </c>
      <c r="CA69" s="1">
        <v>94.334999999999994</v>
      </c>
      <c r="CB69" s="1">
        <v>1.2777000000000001</v>
      </c>
      <c r="CC69" s="1">
        <v>1.278</v>
      </c>
      <c r="CD69" s="1">
        <v>1.2777000000000001</v>
      </c>
      <c r="CE69" s="1"/>
      <c r="CF69" s="1"/>
      <c r="CG69" s="1">
        <v>4881</v>
      </c>
      <c r="CH69" s="1">
        <v>4884</v>
      </c>
      <c r="CI69" s="1">
        <v>4862</v>
      </c>
      <c r="CJ69" s="1">
        <v>4867</v>
      </c>
      <c r="CK69" s="1">
        <v>4881</v>
      </c>
      <c r="CL69" s="1">
        <v>4884</v>
      </c>
      <c r="CM69" s="1">
        <v>4850</v>
      </c>
      <c r="CN69" s="1">
        <v>4857</v>
      </c>
      <c r="CO69" s="1">
        <v>1604.4</v>
      </c>
      <c r="CP69" s="1">
        <v>4881</v>
      </c>
      <c r="CQ69" s="1">
        <v>4884</v>
      </c>
      <c r="CR69" s="1">
        <v>4842</v>
      </c>
      <c r="CS69" s="1">
        <v>4848</v>
      </c>
      <c r="CT69" s="1"/>
      <c r="CU69" s="1"/>
      <c r="CV69" s="1"/>
      <c r="CW69" s="1"/>
      <c r="CX69" s="58"/>
      <c r="CY69" s="58"/>
      <c r="CZ69" s="1"/>
      <c r="DA69" s="1" t="s">
        <v>618</v>
      </c>
      <c r="DB69" s="1"/>
      <c r="DC69" s="58"/>
      <c r="DD69" s="58"/>
      <c r="DE69">
        <v>12.7</v>
      </c>
      <c r="DF69">
        <v>94.18</v>
      </c>
      <c r="DG69">
        <v>1.85</v>
      </c>
    </row>
    <row r="70" spans="1:111" s="12" customFormat="1">
      <c r="A70" s="1">
        <v>2013</v>
      </c>
      <c r="B70" s="1">
        <v>6</v>
      </c>
      <c r="C70" s="24">
        <v>41362</v>
      </c>
      <c r="D70" s="1">
        <v>4856</v>
      </c>
      <c r="E70" s="1">
        <v>4857</v>
      </c>
      <c r="F70" s="1">
        <v>4843</v>
      </c>
      <c r="G70" s="1">
        <v>4848</v>
      </c>
      <c r="H70" s="46">
        <v>1595.7</v>
      </c>
      <c r="I70" s="1">
        <v>4881</v>
      </c>
      <c r="J70" s="1">
        <v>4884</v>
      </c>
      <c r="K70" s="1">
        <v>4842</v>
      </c>
      <c r="L70" s="1">
        <v>4850</v>
      </c>
      <c r="M70" s="53">
        <v>4851</v>
      </c>
      <c r="N70" s="47">
        <v>4859</v>
      </c>
      <c r="O70" s="47">
        <v>4848</v>
      </c>
      <c r="P70" s="47">
        <v>4856</v>
      </c>
      <c r="Q70" s="8">
        <v>4858</v>
      </c>
      <c r="R70" s="26"/>
      <c r="S70" s="1"/>
      <c r="T70" s="1"/>
      <c r="U70" s="1"/>
      <c r="V70" s="1"/>
      <c r="W70" s="50"/>
      <c r="X70" s="51"/>
      <c r="Y70" s="62"/>
      <c r="Z70" s="62"/>
      <c r="AA70" s="62"/>
      <c r="AB70" s="62"/>
      <c r="AC70" s="1"/>
      <c r="AD70" s="62">
        <v>4857</v>
      </c>
      <c r="AE70" s="62">
        <v>4843</v>
      </c>
      <c r="AF70" s="1"/>
      <c r="AG70" s="1"/>
      <c r="AH70" s="62"/>
      <c r="AI70" s="62"/>
      <c r="AJ70" s="8"/>
      <c r="AK70" s="8"/>
      <c r="AL70" s="62"/>
      <c r="AM70" s="62"/>
      <c r="AN70" s="8"/>
      <c r="AO70" s="8"/>
      <c r="AP70" s="62"/>
      <c r="AQ70" s="62"/>
      <c r="AR70" s="62"/>
      <c r="AS70" s="8"/>
      <c r="AT70" s="62"/>
      <c r="AU70" s="62"/>
      <c r="AV70" s="8"/>
      <c r="AW70" s="8"/>
      <c r="AX70" s="8"/>
      <c r="AY70" s="8"/>
      <c r="AZ70" s="8"/>
      <c r="BA70" s="8"/>
      <c r="BB70" s="62"/>
      <c r="BC70" s="62"/>
      <c r="BD70" s="94">
        <v>4848</v>
      </c>
      <c r="BE70" s="8"/>
      <c r="BF70" s="8"/>
      <c r="BG70" s="62"/>
      <c r="BH70" s="62"/>
      <c r="BI70" s="1">
        <v>4851</v>
      </c>
      <c r="BJ70" s="1">
        <v>4853</v>
      </c>
      <c r="BK70" s="1">
        <v>4848</v>
      </c>
      <c r="BL70" s="1">
        <v>4850</v>
      </c>
      <c r="BM70" s="78"/>
      <c r="BN70" s="78"/>
      <c r="BO70" s="78"/>
      <c r="BP70" s="89"/>
      <c r="BQ70" s="62"/>
      <c r="BR70" s="1"/>
      <c r="BS70" s="88"/>
      <c r="BT70" s="1"/>
      <c r="BU70" s="58"/>
      <c r="BV70" s="58"/>
      <c r="BW70" s="58"/>
      <c r="BX70" s="58"/>
      <c r="BY70" s="1">
        <v>94.21</v>
      </c>
      <c r="BZ70" s="1">
        <v>94.231499999999997</v>
      </c>
      <c r="CA70" s="1">
        <v>94.171499999999995</v>
      </c>
      <c r="CB70" s="1">
        <v>1.2815000000000001</v>
      </c>
      <c r="CC70" s="1">
        <v>1.2814000000000001</v>
      </c>
      <c r="CD70" s="1">
        <v>1.2816000000000001</v>
      </c>
      <c r="CE70" s="1"/>
      <c r="CF70" s="1"/>
      <c r="CG70" s="1">
        <v>4851</v>
      </c>
      <c r="CH70" s="1">
        <v>4859</v>
      </c>
      <c r="CI70" s="1">
        <v>4848</v>
      </c>
      <c r="CJ70" s="1">
        <v>4855</v>
      </c>
      <c r="CK70" s="1">
        <v>4851</v>
      </c>
      <c r="CL70" s="1">
        <v>4859</v>
      </c>
      <c r="CM70" s="1">
        <v>4848</v>
      </c>
      <c r="CN70" s="1">
        <v>4858</v>
      </c>
      <c r="CO70" s="1">
        <v>1595.7</v>
      </c>
      <c r="CP70" s="1">
        <v>4851</v>
      </c>
      <c r="CQ70" s="1">
        <v>4859</v>
      </c>
      <c r="CR70" s="1">
        <v>4848</v>
      </c>
      <c r="CS70" s="1">
        <v>4859</v>
      </c>
      <c r="CT70" s="1"/>
      <c r="CU70" s="1"/>
      <c r="CV70" s="1"/>
      <c r="CW70" s="1"/>
      <c r="CX70" s="58"/>
      <c r="CY70" s="58"/>
      <c r="CZ70" s="1"/>
      <c r="DA70" s="1" t="s">
        <v>618</v>
      </c>
      <c r="DB70" s="1"/>
      <c r="DC70" s="58"/>
      <c r="DD70" s="58"/>
      <c r="DE70">
        <v>12.7</v>
      </c>
      <c r="DF70">
        <v>94.262500000000003</v>
      </c>
      <c r="DG70">
        <v>1.85</v>
      </c>
    </row>
    <row r="71" spans="1:111" s="12" customFormat="1">
      <c r="A71" s="1">
        <v>2013</v>
      </c>
      <c r="B71" s="1">
        <v>2</v>
      </c>
      <c r="C71" s="24">
        <v>41365</v>
      </c>
      <c r="D71" s="1">
        <v>4860</v>
      </c>
      <c r="E71" s="1">
        <v>4872</v>
      </c>
      <c r="F71" s="1">
        <v>4841</v>
      </c>
      <c r="G71" s="1">
        <v>4843</v>
      </c>
      <c r="H71" s="46">
        <v>1596.7</v>
      </c>
      <c r="I71" s="1">
        <v>4851</v>
      </c>
      <c r="J71" s="1">
        <v>4872</v>
      </c>
      <c r="K71" s="1">
        <v>4842</v>
      </c>
      <c r="L71" s="1">
        <v>4843</v>
      </c>
      <c r="M71" s="53">
        <v>4813</v>
      </c>
      <c r="N71" s="47">
        <v>4841</v>
      </c>
      <c r="O71" s="47">
        <v>4808</v>
      </c>
      <c r="P71" s="47">
        <v>4826</v>
      </c>
      <c r="Q71" s="8">
        <v>4860</v>
      </c>
      <c r="R71" s="26"/>
      <c r="S71" s="1"/>
      <c r="T71" s="1"/>
      <c r="U71" s="1"/>
      <c r="V71" s="1"/>
      <c r="W71" s="50"/>
      <c r="X71" s="51"/>
      <c r="Y71" s="62"/>
      <c r="Z71" s="62"/>
      <c r="AA71" s="62"/>
      <c r="AB71" s="62"/>
      <c r="AC71" s="1"/>
      <c r="AD71" s="62">
        <v>4872</v>
      </c>
      <c r="AE71" s="62">
        <v>4841</v>
      </c>
      <c r="AF71" s="1"/>
      <c r="AG71" s="1"/>
      <c r="AH71" s="62"/>
      <c r="AI71" s="62"/>
      <c r="AJ71" s="8"/>
      <c r="AK71" s="8"/>
      <c r="AL71" s="62"/>
      <c r="AM71" s="62"/>
      <c r="AN71" s="8"/>
      <c r="AO71" s="8"/>
      <c r="AP71" s="62"/>
      <c r="AQ71" s="62"/>
      <c r="AR71" s="62"/>
      <c r="AS71" s="8"/>
      <c r="AT71" s="62"/>
      <c r="AU71" s="62"/>
      <c r="AV71" s="8"/>
      <c r="AW71" s="8"/>
      <c r="AX71" s="8"/>
      <c r="AY71" s="8"/>
      <c r="AZ71" s="8"/>
      <c r="BA71" s="8"/>
      <c r="BB71" s="62"/>
      <c r="BC71" s="62"/>
      <c r="BD71" s="94">
        <v>4815</v>
      </c>
      <c r="BE71" s="8"/>
      <c r="BF71" s="8"/>
      <c r="BG71" s="62"/>
      <c r="BH71" s="62"/>
      <c r="BI71" s="1">
        <v>4813</v>
      </c>
      <c r="BJ71" s="1">
        <v>4820</v>
      </c>
      <c r="BK71" s="1">
        <v>4808</v>
      </c>
      <c r="BL71" s="1">
        <v>4818</v>
      </c>
      <c r="BM71" s="78"/>
      <c r="BN71" s="78"/>
      <c r="BO71" s="78"/>
      <c r="BP71" s="89"/>
      <c r="BQ71" s="62"/>
      <c r="BR71" s="1"/>
      <c r="BS71" s="88"/>
      <c r="BT71" s="1"/>
      <c r="BU71" s="58"/>
      <c r="BV71" s="58"/>
      <c r="BW71" s="58"/>
      <c r="BX71" s="58"/>
      <c r="BY71" s="1">
        <v>94.28</v>
      </c>
      <c r="BZ71" s="1">
        <v>94.335999999999999</v>
      </c>
      <c r="CA71" s="1">
        <v>94.29</v>
      </c>
      <c r="CB71" s="1">
        <v>1.2806</v>
      </c>
      <c r="CC71" s="1">
        <v>1.2807999999999999</v>
      </c>
      <c r="CD71" s="1">
        <v>1.2806</v>
      </c>
      <c r="CE71" s="1"/>
      <c r="CF71" s="1"/>
      <c r="CG71" s="1">
        <v>4813</v>
      </c>
      <c r="CH71" s="1">
        <v>4841</v>
      </c>
      <c r="CI71" s="1">
        <v>4808</v>
      </c>
      <c r="CJ71" s="1">
        <v>4835</v>
      </c>
      <c r="CK71" s="1">
        <v>4813</v>
      </c>
      <c r="CL71" s="1">
        <v>4841</v>
      </c>
      <c r="CM71" s="1">
        <v>4808</v>
      </c>
      <c r="CN71" s="1">
        <v>4811</v>
      </c>
      <c r="CO71" s="1">
        <v>1596.5</v>
      </c>
      <c r="CP71" s="1">
        <v>4813</v>
      </c>
      <c r="CQ71" s="1">
        <v>4841</v>
      </c>
      <c r="CR71" s="1">
        <v>4807</v>
      </c>
      <c r="CS71" s="1">
        <v>4818</v>
      </c>
      <c r="CT71" s="1"/>
      <c r="CU71" s="1"/>
      <c r="CV71" s="1"/>
      <c r="CW71" s="1"/>
      <c r="CX71" s="58"/>
      <c r="CY71" s="58"/>
      <c r="CZ71" s="1"/>
      <c r="DA71" s="1" t="s">
        <v>618</v>
      </c>
      <c r="DB71" s="1"/>
      <c r="DC71" s="58"/>
      <c r="DD71" s="58"/>
      <c r="DE71">
        <v>13.58</v>
      </c>
      <c r="DF71">
        <v>93.222999999999999</v>
      </c>
      <c r="DG71">
        <v>1.84</v>
      </c>
    </row>
    <row r="72" spans="1:111" s="12" customFormat="1">
      <c r="A72" s="1">
        <v>2013</v>
      </c>
      <c r="B72" s="1">
        <v>3</v>
      </c>
      <c r="C72" s="24">
        <v>41366</v>
      </c>
      <c r="D72" s="1">
        <v>4818</v>
      </c>
      <c r="E72" s="1">
        <v>4819</v>
      </c>
      <c r="F72" s="1">
        <v>4791</v>
      </c>
      <c r="G72" s="1">
        <v>4797</v>
      </c>
      <c r="H72" s="46">
        <v>1575.9</v>
      </c>
      <c r="I72" s="1">
        <v>4813</v>
      </c>
      <c r="J72" s="1">
        <v>4841</v>
      </c>
      <c r="K72" s="1">
        <v>4805</v>
      </c>
      <c r="L72" s="1">
        <v>4813</v>
      </c>
      <c r="M72" s="53">
        <v>4794</v>
      </c>
      <c r="N72" s="47">
        <v>4813</v>
      </c>
      <c r="O72" s="47">
        <v>4763</v>
      </c>
      <c r="P72" s="47">
        <v>4771</v>
      </c>
      <c r="Q72" s="8">
        <v>4816</v>
      </c>
      <c r="R72" s="26"/>
      <c r="S72" s="1"/>
      <c r="T72" s="1"/>
      <c r="U72" s="1"/>
      <c r="V72" s="1"/>
      <c r="W72" s="50"/>
      <c r="X72" s="51"/>
      <c r="Y72" s="62"/>
      <c r="Z72" s="62"/>
      <c r="AA72" s="62"/>
      <c r="AB72" s="62"/>
      <c r="AC72" s="1"/>
      <c r="AD72" s="62">
        <v>4819</v>
      </c>
      <c r="AE72" s="62">
        <v>4805</v>
      </c>
      <c r="AF72" s="1"/>
      <c r="AG72" s="1"/>
      <c r="AH72" s="62"/>
      <c r="AI72" s="62"/>
      <c r="AJ72" s="8"/>
      <c r="AK72" s="8"/>
      <c r="AL72" s="62"/>
      <c r="AM72" s="62"/>
      <c r="AN72" s="8"/>
      <c r="AO72" s="8"/>
      <c r="AP72" s="62"/>
      <c r="AQ72" s="62"/>
      <c r="AR72" s="62"/>
      <c r="AS72" s="8"/>
      <c r="AT72" s="62"/>
      <c r="AU72" s="62"/>
      <c r="AV72" s="8"/>
      <c r="AW72" s="8"/>
      <c r="AX72" s="8"/>
      <c r="AY72" s="8"/>
      <c r="AZ72" s="8"/>
      <c r="BA72" s="8"/>
      <c r="BB72" s="62"/>
      <c r="BC72" s="62"/>
      <c r="BD72" s="94">
        <v>4793</v>
      </c>
      <c r="BE72" s="8"/>
      <c r="BF72" s="8"/>
      <c r="BG72" s="62"/>
      <c r="BH72" s="62"/>
      <c r="BI72" s="1">
        <v>4794</v>
      </c>
      <c r="BJ72" s="1">
        <v>4797</v>
      </c>
      <c r="BK72" s="1">
        <v>4793</v>
      </c>
      <c r="BL72" s="1">
        <v>4797</v>
      </c>
      <c r="BM72" s="78"/>
      <c r="BN72" s="78"/>
      <c r="BO72" s="78"/>
      <c r="BP72" s="89"/>
      <c r="BQ72" s="62"/>
      <c r="BR72" s="1"/>
      <c r="BS72" s="88"/>
      <c r="BT72" s="1"/>
      <c r="BU72" s="58"/>
      <c r="BV72" s="58"/>
      <c r="BW72" s="58"/>
      <c r="BX72" s="58"/>
      <c r="BY72" s="1">
        <v>93.253500000000003</v>
      </c>
      <c r="BZ72" s="1">
        <v>93.22</v>
      </c>
      <c r="CA72" s="1">
        <v>93.24</v>
      </c>
      <c r="CB72" s="1">
        <v>1.2848999999999999</v>
      </c>
      <c r="CC72" s="1">
        <v>1.2846</v>
      </c>
      <c r="CD72" s="1">
        <v>1.2848999999999999</v>
      </c>
      <c r="CE72" s="1"/>
      <c r="CF72" s="1"/>
      <c r="CG72" s="1">
        <v>4794</v>
      </c>
      <c r="CH72" s="1">
        <v>4813</v>
      </c>
      <c r="CI72" s="1">
        <v>4765</v>
      </c>
      <c r="CJ72" s="1">
        <v>4768</v>
      </c>
      <c r="CK72" s="1">
        <v>4794</v>
      </c>
      <c r="CL72" s="1">
        <v>4813</v>
      </c>
      <c r="CM72" s="1">
        <v>4762</v>
      </c>
      <c r="CN72" s="1">
        <v>4776</v>
      </c>
      <c r="CO72" s="1">
        <v>1599.2</v>
      </c>
      <c r="CP72" s="1">
        <v>4794</v>
      </c>
      <c r="CQ72" s="1">
        <v>4813</v>
      </c>
      <c r="CR72" s="1">
        <v>4748</v>
      </c>
      <c r="CS72" s="1">
        <v>4750</v>
      </c>
      <c r="CT72" s="1"/>
      <c r="CU72" s="1"/>
      <c r="CV72" s="1"/>
      <c r="CW72" s="1"/>
      <c r="CX72" s="58"/>
      <c r="CY72" s="58"/>
      <c r="CZ72" s="1"/>
      <c r="DA72" s="1" t="s">
        <v>618</v>
      </c>
      <c r="DB72" s="1"/>
      <c r="DC72" s="58"/>
      <c r="DD72" s="58"/>
      <c r="DE72">
        <v>12.78</v>
      </c>
      <c r="DF72">
        <v>93.424499999999995</v>
      </c>
      <c r="DG72">
        <v>1.86</v>
      </c>
    </row>
    <row r="73" spans="1:111" s="12" customFormat="1">
      <c r="A73" s="1">
        <v>2013</v>
      </c>
      <c r="B73" s="1">
        <v>4</v>
      </c>
      <c r="C73" s="24">
        <v>41367</v>
      </c>
      <c r="D73" s="1">
        <v>4750</v>
      </c>
      <c r="E73" s="1">
        <v>4769</v>
      </c>
      <c r="F73" s="1">
        <v>4723</v>
      </c>
      <c r="G73" s="1">
        <v>4723</v>
      </c>
      <c r="H73" s="46">
        <v>1553.5</v>
      </c>
      <c r="I73" s="1">
        <v>4794</v>
      </c>
      <c r="J73" s="1">
        <v>4813</v>
      </c>
      <c r="K73" s="1">
        <v>4724</v>
      </c>
      <c r="L73" s="1">
        <v>4730</v>
      </c>
      <c r="M73" s="53">
        <v>4728</v>
      </c>
      <c r="N73" s="47">
        <v>4745</v>
      </c>
      <c r="O73" s="47">
        <v>4722</v>
      </c>
      <c r="P73" s="47">
        <v>4722</v>
      </c>
      <c r="Q73" s="8">
        <v>4748</v>
      </c>
      <c r="R73" s="26"/>
      <c r="S73" s="1"/>
      <c r="T73" s="1"/>
      <c r="U73" s="1"/>
      <c r="V73" s="1"/>
      <c r="W73" s="50"/>
      <c r="X73" s="51"/>
      <c r="Y73" s="62"/>
      <c r="Z73" s="62"/>
      <c r="AA73" s="62"/>
      <c r="AB73" s="62"/>
      <c r="AC73" s="1"/>
      <c r="AD73" s="62">
        <v>4769</v>
      </c>
      <c r="AE73" s="62">
        <v>4724</v>
      </c>
      <c r="AF73" s="1"/>
      <c r="AG73" s="1"/>
      <c r="AH73" s="62"/>
      <c r="AI73" s="62"/>
      <c r="AJ73" s="8"/>
      <c r="AK73" s="8"/>
      <c r="AL73" s="62"/>
      <c r="AM73" s="62"/>
      <c r="AN73" s="8"/>
      <c r="AO73" s="8"/>
      <c r="AP73" s="62"/>
      <c r="AQ73" s="62"/>
      <c r="AR73" s="62"/>
      <c r="AS73" s="8"/>
      <c r="AT73" s="62"/>
      <c r="AU73" s="62"/>
      <c r="AV73" s="8"/>
      <c r="AW73" s="8"/>
      <c r="AX73" s="8"/>
      <c r="AY73" s="8"/>
      <c r="AZ73" s="8"/>
      <c r="BA73" s="8"/>
      <c r="BB73" s="62"/>
      <c r="BC73" s="62"/>
      <c r="BD73" s="94">
        <v>4725</v>
      </c>
      <c r="BE73" s="8"/>
      <c r="BF73" s="8"/>
      <c r="BG73" s="62"/>
      <c r="BH73" s="62"/>
      <c r="BI73" s="1">
        <v>4728</v>
      </c>
      <c r="BJ73" s="1">
        <v>4744</v>
      </c>
      <c r="BK73" s="1">
        <v>4726</v>
      </c>
      <c r="BL73" s="1">
        <v>4742</v>
      </c>
      <c r="BM73" s="78"/>
      <c r="BN73" s="78"/>
      <c r="BO73" s="78"/>
      <c r="BP73" s="89"/>
      <c r="BQ73" s="62"/>
      <c r="BR73" s="1"/>
      <c r="BS73" s="88"/>
      <c r="BT73" s="1"/>
      <c r="BU73" s="58"/>
      <c r="BV73" s="58"/>
      <c r="BW73" s="58"/>
      <c r="BX73" s="58"/>
      <c r="BY73" s="1">
        <v>93.438999999999993</v>
      </c>
      <c r="BZ73" s="1">
        <v>93.405000000000001</v>
      </c>
      <c r="CA73" s="1">
        <v>93.37</v>
      </c>
      <c r="CB73" s="1">
        <v>1.2819</v>
      </c>
      <c r="CC73" s="1">
        <v>1.2824</v>
      </c>
      <c r="CD73" s="1">
        <v>1.282</v>
      </c>
      <c r="CE73" s="1"/>
      <c r="CF73" s="1"/>
      <c r="CG73" s="1">
        <v>4728</v>
      </c>
      <c r="CH73" s="1">
        <v>4745</v>
      </c>
      <c r="CI73" s="1">
        <v>4726</v>
      </c>
      <c r="CJ73" s="1">
        <v>4734</v>
      </c>
      <c r="CK73" s="1">
        <v>4728</v>
      </c>
      <c r="CL73" s="1">
        <v>4745</v>
      </c>
      <c r="CM73" s="1">
        <v>4703</v>
      </c>
      <c r="CN73" s="1">
        <v>4707</v>
      </c>
      <c r="CO73" s="1">
        <v>1572.1</v>
      </c>
      <c r="CP73" s="1">
        <v>4728</v>
      </c>
      <c r="CQ73" s="1">
        <v>4745</v>
      </c>
      <c r="CR73" s="1">
        <v>4645</v>
      </c>
      <c r="CS73" s="1">
        <v>4663</v>
      </c>
      <c r="CT73" s="1"/>
      <c r="CU73" s="1"/>
      <c r="CV73" s="1"/>
      <c r="CW73" s="1"/>
      <c r="CX73" s="58"/>
      <c r="CY73" s="58"/>
      <c r="CZ73" s="1"/>
      <c r="DA73" s="1" t="s">
        <v>618</v>
      </c>
      <c r="DB73" s="1"/>
      <c r="DC73" s="58"/>
      <c r="DD73" s="58"/>
      <c r="DE73">
        <v>14.21</v>
      </c>
      <c r="DF73">
        <v>93.038499999999999</v>
      </c>
      <c r="DG73">
        <v>1.81</v>
      </c>
    </row>
    <row r="74" spans="1:111" s="12" customFormat="1">
      <c r="A74" s="1">
        <v>2013</v>
      </c>
      <c r="B74" s="1">
        <v>5</v>
      </c>
      <c r="C74" s="24">
        <v>41368</v>
      </c>
      <c r="D74" s="1">
        <v>4658</v>
      </c>
      <c r="E74" s="1">
        <v>4776</v>
      </c>
      <c r="F74" s="1">
        <v>4621</v>
      </c>
      <c r="G74" s="1">
        <v>4773</v>
      </c>
      <c r="H74" s="46">
        <v>1553.2</v>
      </c>
      <c r="I74" s="1">
        <v>4728</v>
      </c>
      <c r="J74" s="1">
        <v>4745</v>
      </c>
      <c r="K74" s="1">
        <v>4626</v>
      </c>
      <c r="L74" s="1">
        <v>4626</v>
      </c>
      <c r="M74" s="53">
        <v>4776</v>
      </c>
      <c r="N74" s="47">
        <v>4788</v>
      </c>
      <c r="O74" s="47">
        <v>4743</v>
      </c>
      <c r="P74" s="47">
        <v>4788</v>
      </c>
      <c r="Q74" s="8">
        <v>4659</v>
      </c>
      <c r="R74" s="26"/>
      <c r="S74" s="1"/>
      <c r="T74" s="1"/>
      <c r="U74" s="1"/>
      <c r="V74" s="1"/>
      <c r="W74" s="50"/>
      <c r="X74" s="51"/>
      <c r="Y74" s="62"/>
      <c r="Z74" s="62"/>
      <c r="AA74" s="62"/>
      <c r="AB74" s="62"/>
      <c r="AC74" s="1"/>
      <c r="AD74" s="62">
        <v>4661</v>
      </c>
      <c r="AE74" s="62">
        <v>4624</v>
      </c>
      <c r="AF74" s="1"/>
      <c r="AG74" s="1"/>
      <c r="AH74" s="62"/>
      <c r="AI74" s="62"/>
      <c r="AJ74" s="8"/>
      <c r="AK74" s="8"/>
      <c r="AL74" s="62"/>
      <c r="AM74" s="62"/>
      <c r="AN74" s="8"/>
      <c r="AO74" s="8"/>
      <c r="AP74" s="62"/>
      <c r="AQ74" s="62"/>
      <c r="AR74" s="62"/>
      <c r="AS74" s="8"/>
      <c r="AT74" s="62"/>
      <c r="AU74" s="62"/>
      <c r="AV74" s="8"/>
      <c r="AW74" s="8"/>
      <c r="AX74" s="8"/>
      <c r="AY74" s="8"/>
      <c r="AZ74" s="8"/>
      <c r="BA74" s="8"/>
      <c r="BB74" s="62"/>
      <c r="BC74" s="62"/>
      <c r="BD74" s="94">
        <v>4776</v>
      </c>
      <c r="BE74" s="8"/>
      <c r="BF74" s="8"/>
      <c r="BG74" s="62"/>
      <c r="BH74" s="62"/>
      <c r="BI74" s="1">
        <v>4776</v>
      </c>
      <c r="BJ74" s="1">
        <v>4776</v>
      </c>
      <c r="BK74" s="1">
        <v>4743</v>
      </c>
      <c r="BL74" s="1">
        <v>4749</v>
      </c>
      <c r="BM74" s="78"/>
      <c r="BN74" s="78"/>
      <c r="BO74" s="78"/>
      <c r="BP74" s="89"/>
      <c r="BQ74" s="62"/>
      <c r="BR74" s="1"/>
      <c r="BS74" s="88"/>
      <c r="BT74" s="1"/>
      <c r="BU74" s="58"/>
      <c r="BV74" s="58"/>
      <c r="BW74" s="58"/>
      <c r="BX74" s="58"/>
      <c r="BY74" s="1">
        <v>93.04</v>
      </c>
      <c r="BZ74" s="1">
        <v>92.98</v>
      </c>
      <c r="CA74" s="1">
        <v>92.91</v>
      </c>
      <c r="CB74" s="1">
        <v>1.2847999999999999</v>
      </c>
      <c r="CC74" s="1">
        <v>1.2844</v>
      </c>
      <c r="CD74" s="1">
        <v>1.2848999999999999</v>
      </c>
      <c r="CE74" s="1"/>
      <c r="CF74" s="1"/>
      <c r="CG74" s="1">
        <v>4776</v>
      </c>
      <c r="CH74" s="1">
        <v>4779</v>
      </c>
      <c r="CI74" s="1">
        <v>4743</v>
      </c>
      <c r="CJ74" s="1">
        <v>4771</v>
      </c>
      <c r="CK74" s="1">
        <v>4776</v>
      </c>
      <c r="CL74" s="1">
        <v>4812</v>
      </c>
      <c r="CM74" s="1">
        <v>4743</v>
      </c>
      <c r="CN74" s="1">
        <v>4811</v>
      </c>
      <c r="CO74" s="1">
        <v>1541.2</v>
      </c>
      <c r="CP74" s="1">
        <v>4776</v>
      </c>
      <c r="CQ74" s="1">
        <v>4829</v>
      </c>
      <c r="CR74" s="1">
        <v>4743</v>
      </c>
      <c r="CS74" s="1">
        <v>4819</v>
      </c>
      <c r="CT74" s="1"/>
      <c r="CU74" s="1"/>
      <c r="CV74" s="1"/>
      <c r="CW74" s="1"/>
      <c r="CX74" s="58"/>
      <c r="CY74" s="58"/>
      <c r="CZ74" s="1"/>
      <c r="DA74" s="1" t="s">
        <v>618</v>
      </c>
      <c r="DB74" s="1"/>
      <c r="DC74" s="58"/>
      <c r="DD74" s="58"/>
      <c r="DE74">
        <v>13.89</v>
      </c>
      <c r="DF74">
        <v>96.384</v>
      </c>
      <c r="DG74">
        <v>1.76</v>
      </c>
    </row>
    <row r="75" spans="1:111" s="12" customFormat="1">
      <c r="A75" s="1">
        <v>2013</v>
      </c>
      <c r="B75" s="1">
        <v>6</v>
      </c>
      <c r="C75" s="24">
        <v>41369</v>
      </c>
      <c r="D75" s="1">
        <v>4830</v>
      </c>
      <c r="E75" s="1">
        <v>4869</v>
      </c>
      <c r="F75" s="1">
        <v>4795</v>
      </c>
      <c r="G75" s="1">
        <v>4798</v>
      </c>
      <c r="H75" s="46">
        <v>1575.9</v>
      </c>
      <c r="I75" s="1">
        <v>4776</v>
      </c>
      <c r="J75" s="1">
        <v>4864</v>
      </c>
      <c r="K75" s="1">
        <v>4743</v>
      </c>
      <c r="L75" s="1">
        <v>4843</v>
      </c>
      <c r="M75" s="53">
        <v>4820</v>
      </c>
      <c r="N75" s="47">
        <v>4889</v>
      </c>
      <c r="O75" s="47">
        <v>4806</v>
      </c>
      <c r="P75" s="47">
        <v>4875</v>
      </c>
      <c r="Q75" s="8">
        <v>4829</v>
      </c>
      <c r="R75" s="26"/>
      <c r="S75" s="1"/>
      <c r="T75" s="1"/>
      <c r="U75" s="1"/>
      <c r="V75" s="1"/>
      <c r="W75" s="50"/>
      <c r="X75" s="51"/>
      <c r="Y75" s="62"/>
      <c r="Z75" s="62"/>
      <c r="AA75" s="62"/>
      <c r="AB75" s="62"/>
      <c r="AC75" s="1"/>
      <c r="AD75" s="62">
        <v>4864</v>
      </c>
      <c r="AE75" s="62">
        <v>4819</v>
      </c>
      <c r="AF75" s="1"/>
      <c r="AG75" s="1"/>
      <c r="AH75" s="62"/>
      <c r="AI75" s="62"/>
      <c r="AJ75" s="8"/>
      <c r="AK75" s="8"/>
      <c r="AL75" s="62"/>
      <c r="AM75" s="62"/>
      <c r="AN75" s="8"/>
      <c r="AO75" s="8"/>
      <c r="AP75" s="62"/>
      <c r="AQ75" s="62"/>
      <c r="AR75" s="62"/>
      <c r="AS75" s="8"/>
      <c r="AT75" s="62"/>
      <c r="AU75" s="62"/>
      <c r="AV75" s="8"/>
      <c r="AW75" s="8"/>
      <c r="AX75" s="8"/>
      <c r="AY75" s="8"/>
      <c r="AZ75" s="8"/>
      <c r="BA75" s="8"/>
      <c r="BB75" s="62"/>
      <c r="BC75" s="62"/>
      <c r="BD75" s="94">
        <v>4814</v>
      </c>
      <c r="BE75" s="8"/>
      <c r="BF75" s="8"/>
      <c r="BG75" s="62"/>
      <c r="BH75" s="62"/>
      <c r="BI75" s="1">
        <v>4820</v>
      </c>
      <c r="BJ75" s="1">
        <v>4825</v>
      </c>
      <c r="BK75" s="1">
        <v>4817</v>
      </c>
      <c r="BL75" s="1">
        <v>4821</v>
      </c>
      <c r="BM75" s="78"/>
      <c r="BN75" s="78"/>
      <c r="BO75" s="78"/>
      <c r="BP75" s="89"/>
      <c r="BQ75" s="62"/>
      <c r="BR75" s="1"/>
      <c r="BS75" s="88"/>
      <c r="BT75" s="1"/>
      <c r="BU75" s="58"/>
      <c r="BV75" s="58"/>
      <c r="BW75" s="58"/>
      <c r="BX75" s="58"/>
      <c r="BY75" s="1">
        <v>96.332499999999996</v>
      </c>
      <c r="BZ75" s="1">
        <v>96.354500000000002</v>
      </c>
      <c r="CA75" s="1">
        <v>96.41</v>
      </c>
      <c r="CB75" s="1">
        <v>1.2936000000000001</v>
      </c>
      <c r="CC75" s="1">
        <v>1.2928999999999999</v>
      </c>
      <c r="CD75" s="1">
        <v>1.2927</v>
      </c>
      <c r="CE75" s="1"/>
      <c r="CF75" s="1"/>
      <c r="CG75" s="1">
        <v>4820</v>
      </c>
      <c r="CH75" s="1">
        <v>4877</v>
      </c>
      <c r="CI75" s="1">
        <v>4806</v>
      </c>
      <c r="CJ75" s="1">
        <v>4870</v>
      </c>
      <c r="CK75" s="1">
        <v>4820</v>
      </c>
      <c r="CL75" s="1">
        <v>4907</v>
      </c>
      <c r="CM75" s="1">
        <v>4806</v>
      </c>
      <c r="CN75" s="1">
        <v>4906</v>
      </c>
      <c r="CO75" s="1">
        <v>1551.5</v>
      </c>
      <c r="CP75" s="1">
        <v>4820</v>
      </c>
      <c r="CQ75" s="1">
        <v>4974</v>
      </c>
      <c r="CR75" s="1">
        <v>4806</v>
      </c>
      <c r="CS75" s="1">
        <v>4967</v>
      </c>
      <c r="CT75" s="1"/>
      <c r="CU75" s="1"/>
      <c r="CV75" s="1"/>
      <c r="CW75" s="1"/>
      <c r="CX75" s="58"/>
      <c r="CY75" s="58"/>
      <c r="CZ75" s="1"/>
      <c r="DA75" s="1" t="s">
        <v>618</v>
      </c>
      <c r="DB75" s="1"/>
      <c r="DC75" s="58"/>
      <c r="DD75" s="58"/>
      <c r="DE75">
        <v>13.92</v>
      </c>
      <c r="DF75">
        <v>98.525499999999994</v>
      </c>
      <c r="DG75">
        <v>1.69</v>
      </c>
    </row>
    <row r="76" spans="1:111" s="12" customFormat="1">
      <c r="A76" s="1">
        <v>2013</v>
      </c>
      <c r="B76" s="1">
        <v>2</v>
      </c>
      <c r="C76" s="24">
        <v>41372</v>
      </c>
      <c r="D76" s="1">
        <v>5018</v>
      </c>
      <c r="E76" s="1">
        <v>5025</v>
      </c>
      <c r="F76" s="1">
        <v>4997</v>
      </c>
      <c r="G76" s="1">
        <v>5015</v>
      </c>
      <c r="H76" s="46">
        <v>1572.5</v>
      </c>
      <c r="I76" s="1">
        <v>4820</v>
      </c>
      <c r="J76" s="1">
        <v>5025</v>
      </c>
      <c r="K76" s="1">
        <v>4806</v>
      </c>
      <c r="L76" s="1">
        <v>4997</v>
      </c>
      <c r="M76" s="53">
        <v>5022</v>
      </c>
      <c r="N76" s="47">
        <v>5035</v>
      </c>
      <c r="O76" s="47">
        <v>4997</v>
      </c>
      <c r="P76" s="47">
        <v>5004</v>
      </c>
      <c r="Q76" s="8">
        <v>5018</v>
      </c>
      <c r="R76" s="26"/>
      <c r="S76" s="1"/>
      <c r="T76" s="1"/>
      <c r="U76" s="1"/>
      <c r="V76" s="1"/>
      <c r="W76" s="50"/>
      <c r="X76" s="51"/>
      <c r="Y76" s="62"/>
      <c r="Z76" s="62"/>
      <c r="AA76" s="62"/>
      <c r="AB76" s="62"/>
      <c r="AC76" s="1"/>
      <c r="AD76" s="62">
        <v>5025</v>
      </c>
      <c r="AE76" s="62">
        <v>4995</v>
      </c>
      <c r="AF76" s="1"/>
      <c r="AG76" s="1"/>
      <c r="AH76" s="62"/>
      <c r="AI76" s="62"/>
      <c r="AJ76" s="8"/>
      <c r="AK76" s="8"/>
      <c r="AL76" s="62"/>
      <c r="AM76" s="62"/>
      <c r="AN76" s="8"/>
      <c r="AO76" s="8"/>
      <c r="AP76" s="62"/>
      <c r="AQ76" s="62"/>
      <c r="AR76" s="62"/>
      <c r="AS76" s="8"/>
      <c r="AT76" s="62"/>
      <c r="AU76" s="62"/>
      <c r="AV76" s="8"/>
      <c r="AW76" s="8"/>
      <c r="AX76" s="8"/>
      <c r="AY76" s="8"/>
      <c r="AZ76" s="8"/>
      <c r="BA76" s="8"/>
      <c r="BB76" s="62"/>
      <c r="BC76" s="62"/>
      <c r="BD76" s="94">
        <v>5022</v>
      </c>
      <c r="BE76" s="8"/>
      <c r="BF76" s="8"/>
      <c r="BG76" s="62"/>
      <c r="BH76" s="62"/>
      <c r="BI76" s="1">
        <v>5022</v>
      </c>
      <c r="BJ76" s="1">
        <v>5029</v>
      </c>
      <c r="BK76" s="1">
        <v>5019</v>
      </c>
      <c r="BL76" s="1">
        <v>5028</v>
      </c>
      <c r="BM76" s="78"/>
      <c r="BN76" s="78"/>
      <c r="BO76" s="78"/>
      <c r="BP76" s="89"/>
      <c r="BQ76" s="62"/>
      <c r="BR76" s="1"/>
      <c r="BS76" s="88"/>
      <c r="BT76" s="1"/>
      <c r="BU76" s="58"/>
      <c r="BV76" s="58"/>
      <c r="BW76" s="58"/>
      <c r="BX76" s="58"/>
      <c r="BY76" s="1">
        <v>98.209500000000006</v>
      </c>
      <c r="BZ76" s="1">
        <v>98.623500000000007</v>
      </c>
      <c r="CA76" s="1">
        <v>98.763999999999996</v>
      </c>
      <c r="CB76" s="1">
        <v>1.2974000000000001</v>
      </c>
      <c r="CC76" s="1">
        <v>1.2998000000000001</v>
      </c>
      <c r="CD76" s="1">
        <v>1.2990999999999999</v>
      </c>
      <c r="CE76" s="1"/>
      <c r="CF76" s="1"/>
      <c r="CG76" s="1">
        <v>5022</v>
      </c>
      <c r="CH76" s="1">
        <v>5035</v>
      </c>
      <c r="CI76" s="1">
        <v>5001</v>
      </c>
      <c r="CJ76" s="1">
        <v>5005</v>
      </c>
      <c r="CK76" s="1">
        <v>5022</v>
      </c>
      <c r="CL76" s="1">
        <v>5035</v>
      </c>
      <c r="CM76" s="1">
        <v>4997</v>
      </c>
      <c r="CN76" s="1">
        <v>5006</v>
      </c>
      <c r="CO76" s="1">
        <v>1577.5</v>
      </c>
      <c r="CP76" s="1">
        <v>5022</v>
      </c>
      <c r="CQ76" s="1">
        <v>5035</v>
      </c>
      <c r="CR76" s="1">
        <v>4990</v>
      </c>
      <c r="CS76" s="1">
        <v>5028</v>
      </c>
      <c r="CT76" s="1"/>
      <c r="CU76" s="1"/>
      <c r="CV76" s="1"/>
      <c r="CW76" s="1"/>
      <c r="CX76" s="58"/>
      <c r="CY76" s="58"/>
      <c r="CZ76" s="1"/>
      <c r="DA76" s="1" t="s">
        <v>618</v>
      </c>
      <c r="DB76" s="1"/>
      <c r="DC76" s="58"/>
      <c r="DD76" s="58"/>
      <c r="DE76">
        <v>13.19</v>
      </c>
      <c r="DF76">
        <v>99.495500000000007</v>
      </c>
      <c r="DG76">
        <v>1.73</v>
      </c>
    </row>
    <row r="77" spans="1:111" s="12" customFormat="1">
      <c r="A77" s="1">
        <v>2013</v>
      </c>
      <c r="B77" s="1">
        <v>3</v>
      </c>
      <c r="C77" s="24">
        <v>41373</v>
      </c>
      <c r="D77" s="1">
        <v>5033</v>
      </c>
      <c r="E77" s="1">
        <v>5047</v>
      </c>
      <c r="F77" s="1">
        <v>5021</v>
      </c>
      <c r="G77" s="1">
        <v>5030</v>
      </c>
      <c r="H77" s="46">
        <v>1586.7</v>
      </c>
      <c r="I77" s="1">
        <v>5022</v>
      </c>
      <c r="J77" s="1">
        <v>5044</v>
      </c>
      <c r="K77" s="1">
        <v>4990</v>
      </c>
      <c r="L77" s="1">
        <v>5044</v>
      </c>
      <c r="M77" s="53">
        <v>5023</v>
      </c>
      <c r="N77" s="47">
        <v>5038</v>
      </c>
      <c r="O77" s="47">
        <v>5005</v>
      </c>
      <c r="P77" s="47">
        <v>5030</v>
      </c>
      <c r="Q77" s="8">
        <v>5038</v>
      </c>
      <c r="R77" s="26"/>
      <c r="S77" s="1"/>
      <c r="T77" s="1"/>
      <c r="U77" s="1"/>
      <c r="V77" s="1"/>
      <c r="W77" s="50"/>
      <c r="X77" s="51"/>
      <c r="Y77" s="62"/>
      <c r="Z77" s="62"/>
      <c r="AA77" s="62"/>
      <c r="AB77" s="62"/>
      <c r="AC77" s="1"/>
      <c r="AD77" s="62">
        <v>5046</v>
      </c>
      <c r="AE77" s="62">
        <v>5021</v>
      </c>
      <c r="AF77" s="1"/>
      <c r="AG77" s="1"/>
      <c r="AH77" s="62"/>
      <c r="AI77" s="62"/>
      <c r="AJ77" s="8"/>
      <c r="AK77" s="8"/>
      <c r="AL77" s="62"/>
      <c r="AM77" s="62"/>
      <c r="AN77" s="8"/>
      <c r="AO77" s="8"/>
      <c r="AP77" s="62"/>
      <c r="AQ77" s="62"/>
      <c r="AR77" s="62"/>
      <c r="AS77" s="8"/>
      <c r="AT77" s="62"/>
      <c r="AU77" s="62"/>
      <c r="AV77" s="8"/>
      <c r="AW77" s="8"/>
      <c r="AX77" s="8"/>
      <c r="AY77" s="8"/>
      <c r="AZ77" s="8"/>
      <c r="BA77" s="8"/>
      <c r="BB77" s="62"/>
      <c r="BC77" s="62"/>
      <c r="BD77" s="94">
        <v>5020</v>
      </c>
      <c r="BE77" s="8"/>
      <c r="BF77" s="8"/>
      <c r="BG77" s="62"/>
      <c r="BH77" s="62"/>
      <c r="BI77" s="1">
        <v>5023</v>
      </c>
      <c r="BJ77" s="1">
        <v>5038</v>
      </c>
      <c r="BK77" s="1">
        <v>5021</v>
      </c>
      <c r="BL77" s="1">
        <v>5025</v>
      </c>
      <c r="BM77" s="78"/>
      <c r="BN77" s="78"/>
      <c r="BO77" s="78"/>
      <c r="BP77" s="89"/>
      <c r="BQ77" s="62"/>
      <c r="BR77" s="1"/>
      <c r="BS77" s="88"/>
      <c r="BT77" s="1"/>
      <c r="BU77" s="58"/>
      <c r="BV77" s="58"/>
      <c r="BW77" s="58"/>
      <c r="BX77" s="58"/>
      <c r="BY77" s="1">
        <v>99.36</v>
      </c>
      <c r="BZ77" s="1">
        <v>99.614000000000004</v>
      </c>
      <c r="CA77" s="1">
        <v>99.344999999999999</v>
      </c>
      <c r="CB77" s="1">
        <v>1.3009999999999999</v>
      </c>
      <c r="CC77" s="1">
        <v>1.3017000000000001</v>
      </c>
      <c r="CD77" s="1">
        <v>1.3028999999999999</v>
      </c>
      <c r="CE77" s="1"/>
      <c r="CF77" s="1"/>
      <c r="CG77" s="1">
        <v>5023</v>
      </c>
      <c r="CH77" s="1">
        <v>5038</v>
      </c>
      <c r="CI77" s="1">
        <v>5005</v>
      </c>
      <c r="CJ77" s="1">
        <v>5019</v>
      </c>
      <c r="CK77" s="1">
        <v>5023</v>
      </c>
      <c r="CL77" s="1">
        <v>5070</v>
      </c>
      <c r="CM77" s="1">
        <v>5005</v>
      </c>
      <c r="CN77" s="1">
        <v>5066</v>
      </c>
      <c r="CO77" s="1">
        <v>1574.7</v>
      </c>
      <c r="CP77" s="1">
        <v>5023</v>
      </c>
      <c r="CQ77" s="1">
        <v>5076</v>
      </c>
      <c r="CR77" s="1">
        <v>5005</v>
      </c>
      <c r="CS77" s="1">
        <v>5075</v>
      </c>
      <c r="CT77" s="1"/>
      <c r="CU77" s="1"/>
      <c r="CV77" s="1"/>
      <c r="CW77" s="1"/>
      <c r="CX77" s="58"/>
      <c r="CY77" s="58"/>
      <c r="CZ77" s="1"/>
      <c r="DA77" s="1" t="s">
        <v>618</v>
      </c>
      <c r="DB77" s="1"/>
      <c r="DC77" s="58"/>
      <c r="DD77" s="58"/>
      <c r="DE77">
        <v>12.84</v>
      </c>
      <c r="DF77">
        <v>99.132000000000005</v>
      </c>
      <c r="DG77">
        <v>1.75</v>
      </c>
    </row>
    <row r="78" spans="1:111" s="12" customFormat="1">
      <c r="A78" s="1">
        <v>2013</v>
      </c>
      <c r="B78" s="1">
        <v>4</v>
      </c>
      <c r="C78" s="24">
        <v>41374</v>
      </c>
      <c r="D78" s="1">
        <v>5057</v>
      </c>
      <c r="E78" s="1">
        <v>5072</v>
      </c>
      <c r="F78" s="1">
        <v>5056</v>
      </c>
      <c r="G78" s="1">
        <v>5071</v>
      </c>
      <c r="H78" s="46">
        <v>1558.8</v>
      </c>
      <c r="I78" s="1">
        <v>5023</v>
      </c>
      <c r="J78" s="1">
        <v>5076</v>
      </c>
      <c r="K78" s="1">
        <v>5005</v>
      </c>
      <c r="L78" s="1">
        <v>5060</v>
      </c>
      <c r="M78" s="53">
        <v>5069</v>
      </c>
      <c r="N78" s="47">
        <v>5078</v>
      </c>
      <c r="O78" s="47">
        <v>5034</v>
      </c>
      <c r="P78" s="47">
        <v>5048</v>
      </c>
      <c r="Q78" s="8">
        <v>5060</v>
      </c>
      <c r="R78" s="26"/>
      <c r="S78" s="1"/>
      <c r="T78" s="1"/>
      <c r="U78" s="1"/>
      <c r="V78" s="1"/>
      <c r="W78" s="50"/>
      <c r="X78" s="51"/>
      <c r="Y78" s="62"/>
      <c r="Z78" s="62"/>
      <c r="AA78" s="62"/>
      <c r="AB78" s="62"/>
      <c r="AC78" s="1"/>
      <c r="AD78" s="62">
        <v>5072</v>
      </c>
      <c r="AE78" s="62">
        <v>5056</v>
      </c>
      <c r="AF78" s="1"/>
      <c r="AG78" s="1"/>
      <c r="AH78" s="62"/>
      <c r="AI78" s="62"/>
      <c r="AJ78" s="8"/>
      <c r="AK78" s="8"/>
      <c r="AL78" s="62"/>
      <c r="AM78" s="62"/>
      <c r="AN78" s="8"/>
      <c r="AO78" s="8"/>
      <c r="AP78" s="62"/>
      <c r="AQ78" s="62"/>
      <c r="AR78" s="62"/>
      <c r="AS78" s="8"/>
      <c r="AT78" s="62"/>
      <c r="AU78" s="62"/>
      <c r="AV78" s="8"/>
      <c r="AW78" s="8"/>
      <c r="AX78" s="8"/>
      <c r="AY78" s="8"/>
      <c r="AZ78" s="8"/>
      <c r="BA78" s="8"/>
      <c r="BB78" s="62"/>
      <c r="BC78" s="62"/>
      <c r="BD78" s="94">
        <v>5070</v>
      </c>
      <c r="BE78" s="8"/>
      <c r="BF78" s="8"/>
      <c r="BG78" s="62"/>
      <c r="BH78" s="62"/>
      <c r="BI78" s="1">
        <v>5069</v>
      </c>
      <c r="BJ78" s="1">
        <v>5078</v>
      </c>
      <c r="BK78" s="1">
        <v>5068</v>
      </c>
      <c r="BL78" s="1">
        <v>5073</v>
      </c>
      <c r="BM78" s="78"/>
      <c r="BN78" s="78"/>
      <c r="BO78" s="78"/>
      <c r="BP78" s="89"/>
      <c r="BQ78" s="62"/>
      <c r="BR78" s="1"/>
      <c r="BS78" s="88"/>
      <c r="BT78" s="1"/>
      <c r="BU78" s="58"/>
      <c r="BV78" s="58"/>
      <c r="BW78" s="58"/>
      <c r="BX78" s="58"/>
      <c r="BY78" s="1">
        <v>99.025999999999996</v>
      </c>
      <c r="BZ78" s="1">
        <v>99.213999999999999</v>
      </c>
      <c r="CA78" s="1">
        <v>99.03</v>
      </c>
      <c r="CB78" s="1">
        <v>1.3082</v>
      </c>
      <c r="CC78" s="1">
        <v>1.3084</v>
      </c>
      <c r="CD78" s="1">
        <v>1.3080000000000001</v>
      </c>
      <c r="CE78" s="1"/>
      <c r="CF78" s="1"/>
      <c r="CG78" s="1">
        <v>5069</v>
      </c>
      <c r="CH78" s="1">
        <v>5078</v>
      </c>
      <c r="CI78" s="1">
        <v>5034</v>
      </c>
      <c r="CJ78" s="1">
        <v>5049</v>
      </c>
      <c r="CK78" s="1">
        <v>5069</v>
      </c>
      <c r="CL78" s="1">
        <v>5078</v>
      </c>
      <c r="CM78" s="1">
        <v>5028</v>
      </c>
      <c r="CN78" s="1">
        <v>5030</v>
      </c>
      <c r="CO78" s="1">
        <v>1581.8</v>
      </c>
      <c r="CP78" s="1">
        <v>5069</v>
      </c>
      <c r="CQ78" s="1">
        <v>5078</v>
      </c>
      <c r="CR78" s="1">
        <v>5003</v>
      </c>
      <c r="CS78" s="1">
        <v>5021</v>
      </c>
      <c r="CT78" s="1"/>
      <c r="CU78" s="1"/>
      <c r="CV78" s="1"/>
      <c r="CW78" s="1"/>
      <c r="CX78" s="58"/>
      <c r="CY78" s="58"/>
      <c r="CZ78" s="1"/>
      <c r="DA78" s="1" t="s">
        <v>618</v>
      </c>
      <c r="DB78" s="1"/>
      <c r="DC78" s="58"/>
      <c r="DD78" s="58"/>
      <c r="DE78">
        <v>12.36</v>
      </c>
      <c r="DF78">
        <v>99.775000000000006</v>
      </c>
      <c r="DG78">
        <v>1.81</v>
      </c>
    </row>
    <row r="79" spans="1:111" s="12" customFormat="1">
      <c r="A79" s="1">
        <v>2013</v>
      </c>
      <c r="B79" s="1">
        <v>5</v>
      </c>
      <c r="C79" s="24">
        <v>41375</v>
      </c>
      <c r="D79" s="1">
        <v>5000</v>
      </c>
      <c r="E79" s="1">
        <v>5017</v>
      </c>
      <c r="F79" s="1">
        <v>4988</v>
      </c>
      <c r="G79" s="1">
        <v>5010</v>
      </c>
      <c r="H79" s="46">
        <v>1564.9</v>
      </c>
      <c r="I79" s="1">
        <v>5069</v>
      </c>
      <c r="J79" s="1">
        <v>5078</v>
      </c>
      <c r="K79" s="1">
        <v>4988</v>
      </c>
      <c r="L79" s="1">
        <v>5009</v>
      </c>
      <c r="M79" s="53">
        <v>5000</v>
      </c>
      <c r="N79" s="47">
        <v>5009</v>
      </c>
      <c r="O79" s="47">
        <v>4980</v>
      </c>
      <c r="P79" s="47">
        <v>5000</v>
      </c>
      <c r="Q79" s="8">
        <v>5001</v>
      </c>
      <c r="R79" s="26"/>
      <c r="S79" s="1"/>
      <c r="T79" s="1"/>
      <c r="U79" s="1"/>
      <c r="V79" s="1"/>
      <c r="W79" s="50"/>
      <c r="X79" s="51"/>
      <c r="Y79" s="62"/>
      <c r="Z79" s="62"/>
      <c r="AA79" s="62"/>
      <c r="AB79" s="62"/>
      <c r="AC79" s="1"/>
      <c r="AD79" s="62">
        <v>5016</v>
      </c>
      <c r="AE79" s="62">
        <v>4988</v>
      </c>
      <c r="AF79" s="1"/>
      <c r="AG79" s="1"/>
      <c r="AH79" s="62"/>
      <c r="AI79" s="62"/>
      <c r="AJ79" s="8"/>
      <c r="AK79" s="8"/>
      <c r="AL79" s="62"/>
      <c r="AM79" s="62"/>
      <c r="AN79" s="8"/>
      <c r="AO79" s="8"/>
      <c r="AP79" s="62"/>
      <c r="AQ79" s="62"/>
      <c r="AR79" s="62"/>
      <c r="AS79" s="8"/>
      <c r="AT79" s="62"/>
      <c r="AU79" s="62"/>
      <c r="AV79" s="8"/>
      <c r="AW79" s="8"/>
      <c r="AX79" s="8"/>
      <c r="AY79" s="8"/>
      <c r="AZ79" s="8"/>
      <c r="BA79" s="8"/>
      <c r="BB79" s="62"/>
      <c r="BC79" s="62"/>
      <c r="BD79" s="94">
        <v>5000</v>
      </c>
      <c r="BE79" s="8"/>
      <c r="BF79" s="8"/>
      <c r="BG79" s="62"/>
      <c r="BH79" s="62"/>
      <c r="BI79" s="1">
        <v>5000</v>
      </c>
      <c r="BJ79" s="1">
        <v>5009</v>
      </c>
      <c r="BK79" s="1">
        <v>4998</v>
      </c>
      <c r="BL79" s="1">
        <v>5001</v>
      </c>
      <c r="BM79" s="78"/>
      <c r="BN79" s="78"/>
      <c r="BO79" s="78"/>
      <c r="BP79" s="89"/>
      <c r="BQ79" s="62"/>
      <c r="BR79" s="1"/>
      <c r="BS79" s="88"/>
      <c r="BT79" s="1"/>
      <c r="BU79" s="58"/>
      <c r="BV79" s="58"/>
      <c r="BW79" s="58"/>
      <c r="BX79" s="58"/>
      <c r="BY79" s="1">
        <v>99.765000000000001</v>
      </c>
      <c r="BZ79" s="1">
        <v>99.77</v>
      </c>
      <c r="CA79" s="1">
        <v>99.656999999999996</v>
      </c>
      <c r="CB79" s="1">
        <v>1.3069999999999999</v>
      </c>
      <c r="CC79" s="1">
        <v>1.3061</v>
      </c>
      <c r="CD79" s="1">
        <v>1.3055000000000001</v>
      </c>
      <c r="CE79" s="1"/>
      <c r="CF79" s="1"/>
      <c r="CG79" s="1">
        <v>5000</v>
      </c>
      <c r="CH79" s="1">
        <v>5009</v>
      </c>
      <c r="CI79" s="1">
        <v>4980</v>
      </c>
      <c r="CJ79" s="1">
        <v>4990</v>
      </c>
      <c r="CK79" s="1">
        <v>5000</v>
      </c>
      <c r="CL79" s="1">
        <v>5024</v>
      </c>
      <c r="CM79" s="1">
        <v>4980</v>
      </c>
      <c r="CN79" s="1">
        <v>5022</v>
      </c>
      <c r="CO79" s="1">
        <v>1558.5</v>
      </c>
      <c r="CP79" s="1">
        <v>5000</v>
      </c>
      <c r="CQ79" s="1">
        <v>5038</v>
      </c>
      <c r="CR79" s="1">
        <v>4980</v>
      </c>
      <c r="CS79" s="1">
        <v>5036</v>
      </c>
      <c r="CT79" s="1"/>
      <c r="CU79" s="1"/>
      <c r="CV79" s="1"/>
      <c r="CW79" s="1"/>
      <c r="CX79" s="58"/>
      <c r="CY79" s="58"/>
      <c r="CZ79" s="1"/>
      <c r="DA79" s="1" t="s">
        <v>618</v>
      </c>
      <c r="DB79" s="1"/>
      <c r="DC79" s="58"/>
      <c r="DD79" s="58"/>
      <c r="DE79">
        <v>12.24</v>
      </c>
      <c r="DF79">
        <v>99.72</v>
      </c>
      <c r="DG79">
        <v>1.79</v>
      </c>
    </row>
    <row r="80" spans="1:111" s="12" customFormat="1">
      <c r="A80" s="1">
        <v>2013</v>
      </c>
      <c r="B80" s="1">
        <v>6</v>
      </c>
      <c r="C80" s="24">
        <v>41376</v>
      </c>
      <c r="D80" s="1">
        <v>5014</v>
      </c>
      <c r="E80" s="1">
        <v>5019</v>
      </c>
      <c r="F80" s="1">
        <v>4999</v>
      </c>
      <c r="G80" s="1">
        <v>5000</v>
      </c>
      <c r="H80" s="46">
        <v>1501.4</v>
      </c>
      <c r="I80" s="1">
        <v>5000</v>
      </c>
      <c r="J80" s="1">
        <v>5038</v>
      </c>
      <c r="K80" s="1">
        <v>4980</v>
      </c>
      <c r="L80" s="1">
        <v>5004</v>
      </c>
      <c r="M80" s="53">
        <v>4981</v>
      </c>
      <c r="N80" s="47">
        <v>4990</v>
      </c>
      <c r="O80" s="47">
        <v>4888</v>
      </c>
      <c r="P80" s="47">
        <v>4892</v>
      </c>
      <c r="Q80" s="8">
        <v>5016</v>
      </c>
      <c r="R80" s="26"/>
      <c r="S80" s="1"/>
      <c r="T80" s="1"/>
      <c r="U80" s="1"/>
      <c r="V80" s="1"/>
      <c r="W80" s="50"/>
      <c r="X80" s="51"/>
      <c r="Y80" s="62"/>
      <c r="Z80" s="62"/>
      <c r="AA80" s="62"/>
      <c r="AB80" s="62"/>
      <c r="AC80" s="1"/>
      <c r="AD80" s="62">
        <v>5019</v>
      </c>
      <c r="AE80" s="62">
        <v>5001</v>
      </c>
      <c r="AF80" s="1"/>
      <c r="AG80" s="1"/>
      <c r="AH80" s="62"/>
      <c r="AI80" s="62"/>
      <c r="AJ80" s="8"/>
      <c r="AK80" s="8"/>
      <c r="AL80" s="62"/>
      <c r="AM80" s="62"/>
      <c r="AN80" s="8"/>
      <c r="AO80" s="8"/>
      <c r="AP80" s="62"/>
      <c r="AQ80" s="62"/>
      <c r="AR80" s="62"/>
      <c r="AS80" s="8"/>
      <c r="AT80" s="62"/>
      <c r="AU80" s="62"/>
      <c r="AV80" s="8"/>
      <c r="AW80" s="8"/>
      <c r="AX80" s="8"/>
      <c r="AY80" s="8"/>
      <c r="AZ80" s="8"/>
      <c r="BA80" s="8"/>
      <c r="BB80" s="62"/>
      <c r="BC80" s="62"/>
      <c r="BD80" s="94">
        <v>4981</v>
      </c>
      <c r="BE80" s="8"/>
      <c r="BF80" s="8"/>
      <c r="BG80" s="62"/>
      <c r="BH80" s="62"/>
      <c r="BI80" s="1">
        <v>4981</v>
      </c>
      <c r="BJ80" s="1">
        <v>4990</v>
      </c>
      <c r="BK80" s="1">
        <v>4980</v>
      </c>
      <c r="BL80" s="1">
        <v>4985</v>
      </c>
      <c r="BM80" s="78"/>
      <c r="BN80" s="78"/>
      <c r="BO80" s="78"/>
      <c r="BP80" s="89"/>
      <c r="BQ80" s="62"/>
      <c r="BR80" s="1"/>
      <c r="BS80" s="88"/>
      <c r="BT80" s="1"/>
      <c r="BU80" s="58"/>
      <c r="BV80" s="58"/>
      <c r="BW80" s="58"/>
      <c r="BX80" s="58"/>
      <c r="BY80" s="1">
        <v>99.67</v>
      </c>
      <c r="BZ80" s="1">
        <v>99.697999999999993</v>
      </c>
      <c r="CA80" s="1">
        <v>99.656999999999996</v>
      </c>
      <c r="CB80" s="1">
        <v>1.31</v>
      </c>
      <c r="CC80" s="1">
        <v>1.3109</v>
      </c>
      <c r="CD80" s="1">
        <v>1.3116000000000001</v>
      </c>
      <c r="CE80" s="1"/>
      <c r="CF80" s="1"/>
      <c r="CG80" s="1">
        <v>4981</v>
      </c>
      <c r="CH80" s="1">
        <v>4990</v>
      </c>
      <c r="CI80" s="1">
        <v>4888</v>
      </c>
      <c r="CJ80" s="1">
        <v>4907</v>
      </c>
      <c r="CK80" s="1">
        <v>4981</v>
      </c>
      <c r="CL80" s="1">
        <v>4990</v>
      </c>
      <c r="CM80" s="1">
        <v>4784</v>
      </c>
      <c r="CN80" s="1">
        <v>4789</v>
      </c>
      <c r="CO80" s="1">
        <v>1557.2</v>
      </c>
      <c r="CP80" s="1">
        <v>4981</v>
      </c>
      <c r="CQ80" s="1">
        <v>4990</v>
      </c>
      <c r="CR80" s="1">
        <v>4750</v>
      </c>
      <c r="CS80" s="1">
        <v>4784</v>
      </c>
      <c r="CT80" s="1"/>
      <c r="CU80" s="1"/>
      <c r="CV80" s="1"/>
      <c r="CW80" s="1"/>
      <c r="CX80" s="58"/>
      <c r="CY80" s="58"/>
      <c r="CZ80" s="1"/>
      <c r="DA80" s="1" t="s">
        <v>618</v>
      </c>
      <c r="DB80" s="1"/>
      <c r="DC80" s="58"/>
      <c r="DD80" s="58"/>
      <c r="DE80">
        <v>12.06</v>
      </c>
      <c r="DF80">
        <v>98.3</v>
      </c>
      <c r="DG80">
        <v>1.72</v>
      </c>
    </row>
    <row r="81" spans="1:111" s="12" customFormat="1">
      <c r="A81" s="1">
        <v>2013</v>
      </c>
      <c r="B81" s="1">
        <v>2</v>
      </c>
      <c r="C81" s="24">
        <v>41379</v>
      </c>
      <c r="D81" s="1">
        <v>4730</v>
      </c>
      <c r="E81" s="1">
        <v>4759</v>
      </c>
      <c r="F81" s="1">
        <v>4532</v>
      </c>
      <c r="G81" s="1">
        <v>4590</v>
      </c>
      <c r="H81" s="46">
        <v>1374.6</v>
      </c>
      <c r="I81" s="1">
        <v>4981</v>
      </c>
      <c r="J81" s="1">
        <v>4990</v>
      </c>
      <c r="K81" s="1">
        <v>4540</v>
      </c>
      <c r="L81" s="1">
        <v>4566</v>
      </c>
      <c r="M81" s="53">
        <v>4554</v>
      </c>
      <c r="N81" s="47">
        <v>4571</v>
      </c>
      <c r="O81" s="47">
        <v>4375</v>
      </c>
      <c r="P81" s="47">
        <v>4440</v>
      </c>
      <c r="Q81" s="8">
        <v>4730</v>
      </c>
      <c r="R81" s="26"/>
      <c r="S81" s="1"/>
      <c r="T81" s="1"/>
      <c r="U81" s="1"/>
      <c r="V81" s="1"/>
      <c r="W81" s="50"/>
      <c r="X81" s="51"/>
      <c r="Y81" s="62"/>
      <c r="Z81" s="62"/>
      <c r="AA81" s="62"/>
      <c r="AB81" s="62"/>
      <c r="AC81" s="1"/>
      <c r="AD81" s="62">
        <v>4759</v>
      </c>
      <c r="AE81" s="62">
        <v>4540</v>
      </c>
      <c r="AF81" s="1"/>
      <c r="AG81" s="1"/>
      <c r="AH81" s="62"/>
      <c r="AI81" s="62"/>
      <c r="AJ81" s="8"/>
      <c r="AK81" s="8"/>
      <c r="AL81" s="62"/>
      <c r="AM81" s="62"/>
      <c r="AN81" s="8"/>
      <c r="AO81" s="8"/>
      <c r="AP81" s="62"/>
      <c r="AQ81" s="62"/>
      <c r="AR81" s="62"/>
      <c r="AS81" s="8"/>
      <c r="AT81" s="62"/>
      <c r="AU81" s="62"/>
      <c r="AV81" s="8"/>
      <c r="AW81" s="8"/>
      <c r="AX81" s="8"/>
      <c r="AY81" s="8"/>
      <c r="AZ81" s="8"/>
      <c r="BA81" s="8"/>
      <c r="BB81" s="62"/>
      <c r="BC81" s="62"/>
      <c r="BD81" s="94">
        <v>4550</v>
      </c>
      <c r="BE81" s="8"/>
      <c r="BF81" s="8"/>
      <c r="BG81" s="62"/>
      <c r="BH81" s="62"/>
      <c r="BI81" s="1">
        <v>4554</v>
      </c>
      <c r="BJ81" s="1">
        <v>4571</v>
      </c>
      <c r="BK81" s="1">
        <v>4546</v>
      </c>
      <c r="BL81" s="1">
        <v>4548</v>
      </c>
      <c r="BM81" s="78"/>
      <c r="BN81" s="78"/>
      <c r="BO81" s="78"/>
      <c r="BP81" s="89"/>
      <c r="BQ81" s="62"/>
      <c r="BR81" s="1"/>
      <c r="BS81" s="88"/>
      <c r="BT81" s="1"/>
      <c r="BU81" s="58"/>
      <c r="BV81" s="58"/>
      <c r="BW81" s="58"/>
      <c r="BX81" s="58"/>
      <c r="BY81" s="1">
        <v>98.213499999999996</v>
      </c>
      <c r="BZ81" s="1">
        <v>98.381</v>
      </c>
      <c r="CA81" s="1">
        <v>98.334999999999994</v>
      </c>
      <c r="CB81" s="1">
        <v>1.3116000000000001</v>
      </c>
      <c r="CC81" s="1">
        <v>1.3102</v>
      </c>
      <c r="CD81" s="1">
        <v>1.31</v>
      </c>
      <c r="CE81" s="1"/>
      <c r="CF81" s="1"/>
      <c r="CG81" s="1">
        <v>4554</v>
      </c>
      <c r="CH81" s="1">
        <v>4571</v>
      </c>
      <c r="CI81" s="1">
        <v>4375</v>
      </c>
      <c r="CJ81" s="1">
        <v>4494</v>
      </c>
      <c r="CK81" s="1">
        <v>4554</v>
      </c>
      <c r="CL81" s="1">
        <v>4571</v>
      </c>
      <c r="CM81" s="1">
        <v>4300</v>
      </c>
      <c r="CN81" s="1">
        <v>4316</v>
      </c>
      <c r="CO81" s="1">
        <v>1439.6</v>
      </c>
      <c r="CP81" s="1">
        <v>4554</v>
      </c>
      <c r="CQ81" s="1">
        <v>4571</v>
      </c>
      <c r="CR81" s="1">
        <v>4243</v>
      </c>
      <c r="CS81" s="1">
        <v>4243</v>
      </c>
      <c r="CT81" s="1"/>
      <c r="CU81" s="1"/>
      <c r="CV81" s="1"/>
      <c r="CW81" s="1"/>
      <c r="CX81" s="58"/>
      <c r="CY81" s="58"/>
      <c r="CZ81" s="1"/>
      <c r="DA81" s="1" t="s">
        <v>618</v>
      </c>
      <c r="DB81" s="1"/>
      <c r="DC81" s="58"/>
      <c r="DD81" s="58"/>
      <c r="DE81">
        <v>17.27</v>
      </c>
      <c r="DF81">
        <v>96.368499999999997</v>
      </c>
      <c r="DG81">
        <v>1.7</v>
      </c>
    </row>
    <row r="82" spans="1:111" s="12" customFormat="1">
      <c r="A82" s="1">
        <v>2013</v>
      </c>
      <c r="B82" s="1">
        <v>3</v>
      </c>
      <c r="C82" s="24">
        <v>41380</v>
      </c>
      <c r="D82" s="1">
        <v>4216</v>
      </c>
      <c r="E82" s="1">
        <v>4353</v>
      </c>
      <c r="F82" s="1">
        <v>4132</v>
      </c>
      <c r="G82" s="1">
        <v>4335</v>
      </c>
      <c r="H82" s="46">
        <v>1387.4</v>
      </c>
      <c r="I82" s="1">
        <v>4554</v>
      </c>
      <c r="J82" s="1">
        <v>4571</v>
      </c>
      <c r="K82" s="1">
        <v>4132</v>
      </c>
      <c r="L82" s="1">
        <v>4159</v>
      </c>
      <c r="M82" s="53">
        <v>4337</v>
      </c>
      <c r="N82" s="47">
        <v>4437</v>
      </c>
      <c r="O82" s="47">
        <v>4280</v>
      </c>
      <c r="P82" s="47">
        <v>4387</v>
      </c>
      <c r="Q82" s="8">
        <v>4215</v>
      </c>
      <c r="R82" s="26"/>
      <c r="S82" s="1"/>
      <c r="T82" s="1"/>
      <c r="U82" s="1"/>
      <c r="V82" s="1"/>
      <c r="W82" s="50"/>
      <c r="X82" s="51"/>
      <c r="Y82" s="62"/>
      <c r="Z82" s="62"/>
      <c r="AA82" s="62"/>
      <c r="AB82" s="62"/>
      <c r="AC82" s="1"/>
      <c r="AD82" s="62">
        <v>4260</v>
      </c>
      <c r="AE82" s="62">
        <v>4132</v>
      </c>
      <c r="AF82" s="1"/>
      <c r="AG82" s="1"/>
      <c r="AH82" s="62"/>
      <c r="AI82" s="62"/>
      <c r="AJ82" s="8"/>
      <c r="AK82" s="8"/>
      <c r="AL82" s="62"/>
      <c r="AM82" s="62"/>
      <c r="AN82" s="8"/>
      <c r="AO82" s="8"/>
      <c r="AP82" s="62"/>
      <c r="AQ82" s="62"/>
      <c r="AR82" s="62"/>
      <c r="AS82" s="8"/>
      <c r="AT82" s="62"/>
      <c r="AU82" s="62"/>
      <c r="AV82" s="8"/>
      <c r="AW82" s="8"/>
      <c r="AX82" s="8"/>
      <c r="AY82" s="8"/>
      <c r="AZ82" s="8"/>
      <c r="BA82" s="8"/>
      <c r="BB82" s="62"/>
      <c r="BC82" s="62"/>
      <c r="BD82" s="94">
        <v>4342</v>
      </c>
      <c r="BE82" s="8"/>
      <c r="BF82" s="8"/>
      <c r="BG82" s="62"/>
      <c r="BH82" s="62"/>
      <c r="BI82" s="1">
        <v>4337</v>
      </c>
      <c r="BJ82" s="1">
        <v>4338</v>
      </c>
      <c r="BK82" s="1">
        <v>4280</v>
      </c>
      <c r="BL82" s="1">
        <v>4315</v>
      </c>
      <c r="BM82" s="78"/>
      <c r="BN82" s="78"/>
      <c r="BO82" s="78"/>
      <c r="BP82" s="89"/>
      <c r="BQ82" s="62"/>
      <c r="BR82" s="1"/>
      <c r="BS82" s="88"/>
      <c r="BT82" s="1"/>
      <c r="BU82" s="58"/>
      <c r="BV82" s="58"/>
      <c r="BW82" s="58"/>
      <c r="BX82" s="58"/>
      <c r="BY82" s="1">
        <v>96.754999999999995</v>
      </c>
      <c r="BZ82" s="1">
        <v>97.119</v>
      </c>
      <c r="CA82" s="1">
        <v>96.826499999999996</v>
      </c>
      <c r="CB82" s="1">
        <v>1.3035000000000001</v>
      </c>
      <c r="CC82" s="1">
        <v>1.3052999999999999</v>
      </c>
      <c r="CD82" s="1">
        <v>1.3053999999999999</v>
      </c>
      <c r="CE82" s="1"/>
      <c r="CF82" s="1"/>
      <c r="CG82" s="1">
        <v>4337</v>
      </c>
      <c r="CH82" s="1">
        <v>4437</v>
      </c>
      <c r="CI82" s="1">
        <v>4280</v>
      </c>
      <c r="CJ82" s="1">
        <v>4422</v>
      </c>
      <c r="CK82" s="1">
        <v>4337</v>
      </c>
      <c r="CL82" s="1">
        <v>4437</v>
      </c>
      <c r="CM82" s="1">
        <v>4280</v>
      </c>
      <c r="CN82" s="1">
        <v>4372</v>
      </c>
      <c r="CO82" s="1">
        <v>1363.4</v>
      </c>
      <c r="CP82" s="1">
        <v>4337</v>
      </c>
      <c r="CQ82" s="1">
        <v>4437</v>
      </c>
      <c r="CR82" s="1">
        <v>4257</v>
      </c>
      <c r="CS82" s="1">
        <v>4304</v>
      </c>
      <c r="CT82" s="1"/>
      <c r="CU82" s="1"/>
      <c r="CV82" s="1"/>
      <c r="CW82" s="1"/>
      <c r="CX82" s="58"/>
      <c r="CY82" s="58"/>
      <c r="CZ82" s="1"/>
      <c r="DA82" s="1" t="s">
        <v>618</v>
      </c>
      <c r="DB82" s="1"/>
      <c r="DC82" s="58"/>
      <c r="DD82" s="58"/>
      <c r="DE82">
        <v>13.96</v>
      </c>
      <c r="DF82">
        <v>97.771000000000001</v>
      </c>
      <c r="DG82">
        <v>1.72</v>
      </c>
    </row>
    <row r="83" spans="1:111" s="12" customFormat="1">
      <c r="A83" s="1">
        <v>2013</v>
      </c>
      <c r="B83" s="1">
        <v>4</v>
      </c>
      <c r="C83" s="24">
        <v>41381</v>
      </c>
      <c r="D83" s="1">
        <v>4321</v>
      </c>
      <c r="E83" s="1">
        <v>4385</v>
      </c>
      <c r="F83" s="1">
        <v>4300</v>
      </c>
      <c r="G83" s="1">
        <v>4363</v>
      </c>
      <c r="H83" s="46">
        <v>1382.7</v>
      </c>
      <c r="I83" s="1">
        <v>4337</v>
      </c>
      <c r="J83" s="1">
        <v>4437</v>
      </c>
      <c r="K83" s="1">
        <v>4257</v>
      </c>
      <c r="L83" s="1">
        <v>4377</v>
      </c>
      <c r="M83" s="53">
        <v>4364</v>
      </c>
      <c r="N83" s="47">
        <v>4402</v>
      </c>
      <c r="O83" s="47">
        <v>4326</v>
      </c>
      <c r="P83" s="47">
        <v>4384</v>
      </c>
      <c r="Q83" s="8">
        <v>4321</v>
      </c>
      <c r="R83" s="26"/>
      <c r="S83" s="1"/>
      <c r="T83" s="1"/>
      <c r="U83" s="1"/>
      <c r="V83" s="1"/>
      <c r="W83" s="50"/>
      <c r="X83" s="51"/>
      <c r="Y83" s="62"/>
      <c r="Z83" s="62"/>
      <c r="AA83" s="62"/>
      <c r="AB83" s="62"/>
      <c r="AC83" s="1"/>
      <c r="AD83" s="62">
        <v>4379</v>
      </c>
      <c r="AE83" s="62">
        <v>4300</v>
      </c>
      <c r="AF83" s="1"/>
      <c r="AG83" s="1"/>
      <c r="AH83" s="62"/>
      <c r="AI83" s="62"/>
      <c r="AJ83" s="8"/>
      <c r="AK83" s="8"/>
      <c r="AL83" s="62"/>
      <c r="AM83" s="62"/>
      <c r="AN83" s="8"/>
      <c r="AO83" s="8"/>
      <c r="AP83" s="62"/>
      <c r="AQ83" s="62"/>
      <c r="AR83" s="62"/>
      <c r="AS83" s="8"/>
      <c r="AT83" s="62"/>
      <c r="AU83" s="62"/>
      <c r="AV83" s="8"/>
      <c r="AW83" s="8"/>
      <c r="AX83" s="8"/>
      <c r="AY83" s="8"/>
      <c r="AZ83" s="8"/>
      <c r="BA83" s="8"/>
      <c r="BB83" s="62"/>
      <c r="BC83" s="62"/>
      <c r="BD83" s="94">
        <v>4370</v>
      </c>
      <c r="BE83" s="8"/>
      <c r="BF83" s="8"/>
      <c r="BG83" s="62"/>
      <c r="BH83" s="62"/>
      <c r="BI83" s="1">
        <v>4364</v>
      </c>
      <c r="BJ83" s="1">
        <v>4377</v>
      </c>
      <c r="BK83" s="1">
        <v>4359</v>
      </c>
      <c r="BL83" s="1">
        <v>4369</v>
      </c>
      <c r="BM83" s="78"/>
      <c r="BN83" s="78"/>
      <c r="BO83" s="78"/>
      <c r="BP83" s="89"/>
      <c r="BQ83" s="62"/>
      <c r="BR83" s="1"/>
      <c r="BS83" s="88"/>
      <c r="BT83" s="1"/>
      <c r="BU83" s="58"/>
      <c r="BV83" s="58"/>
      <c r="BW83" s="58"/>
      <c r="BX83" s="58"/>
      <c r="BY83" s="1">
        <v>97.528499999999994</v>
      </c>
      <c r="BZ83" s="1">
        <v>97.668999999999997</v>
      </c>
      <c r="CA83" s="1">
        <v>97.62</v>
      </c>
      <c r="CB83" s="1">
        <v>1.3177000000000001</v>
      </c>
      <c r="CC83" s="1">
        <v>1.3182</v>
      </c>
      <c r="CD83" s="1">
        <v>1.3178000000000001</v>
      </c>
      <c r="CE83" s="1"/>
      <c r="CF83" s="1"/>
      <c r="CG83" s="1">
        <v>4364</v>
      </c>
      <c r="CH83" s="1">
        <v>4402</v>
      </c>
      <c r="CI83" s="1">
        <v>4326</v>
      </c>
      <c r="CJ83" s="1">
        <v>4371</v>
      </c>
      <c r="CK83" s="1">
        <v>4364</v>
      </c>
      <c r="CL83" s="1">
        <v>4404</v>
      </c>
      <c r="CM83" s="1">
        <v>4326</v>
      </c>
      <c r="CN83" s="1">
        <v>4372</v>
      </c>
      <c r="CO83" s="1">
        <v>1380.9</v>
      </c>
      <c r="CP83" s="1">
        <v>4364</v>
      </c>
      <c r="CQ83" s="1">
        <v>4404</v>
      </c>
      <c r="CR83" s="1">
        <v>4311</v>
      </c>
      <c r="CS83" s="1">
        <v>4342</v>
      </c>
      <c r="CT83" s="1"/>
      <c r="CU83" s="1"/>
      <c r="CV83" s="1"/>
      <c r="CW83" s="1"/>
      <c r="CX83" s="58"/>
      <c r="CY83" s="58"/>
      <c r="CZ83" s="1"/>
      <c r="DA83" s="1" t="s">
        <v>618</v>
      </c>
      <c r="DB83" s="1"/>
      <c r="DC83" s="58"/>
      <c r="DD83" s="58"/>
      <c r="DE83">
        <v>16.510000000000002</v>
      </c>
      <c r="DF83">
        <v>98.1815</v>
      </c>
      <c r="DG83">
        <v>1.7</v>
      </c>
    </row>
    <row r="84" spans="1:111" s="12" customFormat="1">
      <c r="A84" s="1">
        <v>2013</v>
      </c>
      <c r="B84" s="1">
        <v>5</v>
      </c>
      <c r="C84" s="24">
        <v>41382</v>
      </c>
      <c r="D84" s="1">
        <v>4344</v>
      </c>
      <c r="E84" s="1">
        <v>4367</v>
      </c>
      <c r="F84" s="1">
        <v>4211</v>
      </c>
      <c r="G84" s="1">
        <v>4354</v>
      </c>
      <c r="H84" s="46">
        <v>1392.5</v>
      </c>
      <c r="I84" s="1">
        <v>4364</v>
      </c>
      <c r="J84" s="1">
        <v>4404</v>
      </c>
      <c r="K84" s="1">
        <v>4211</v>
      </c>
      <c r="L84" s="1">
        <v>4274</v>
      </c>
      <c r="M84" s="53">
        <v>4372</v>
      </c>
      <c r="N84" s="47">
        <v>4450</v>
      </c>
      <c r="O84" s="47">
        <v>4369</v>
      </c>
      <c r="P84" s="47">
        <v>4394</v>
      </c>
      <c r="Q84" s="8">
        <v>4348</v>
      </c>
      <c r="R84" s="26"/>
      <c r="S84" s="1"/>
      <c r="T84" s="1"/>
      <c r="U84" s="1"/>
      <c r="V84" s="1"/>
      <c r="W84" s="50"/>
      <c r="X84" s="51"/>
      <c r="Y84" s="62"/>
      <c r="Z84" s="62"/>
      <c r="AA84" s="62"/>
      <c r="AB84" s="62"/>
      <c r="AC84" s="1"/>
      <c r="AD84" s="62">
        <v>4349</v>
      </c>
      <c r="AE84" s="62">
        <v>4211</v>
      </c>
      <c r="AF84" s="1"/>
      <c r="AG84" s="1"/>
      <c r="AH84" s="62"/>
      <c r="AI84" s="62"/>
      <c r="AJ84" s="8"/>
      <c r="AK84" s="8"/>
      <c r="AL84" s="62"/>
      <c r="AM84" s="62"/>
      <c r="AN84" s="8"/>
      <c r="AO84" s="8"/>
      <c r="AP84" s="62"/>
      <c r="AQ84" s="62"/>
      <c r="AR84" s="62"/>
      <c r="AS84" s="8"/>
      <c r="AT84" s="62"/>
      <c r="AU84" s="62"/>
      <c r="AV84" s="8"/>
      <c r="AW84" s="8"/>
      <c r="AX84" s="8"/>
      <c r="AY84" s="8"/>
      <c r="AZ84" s="8"/>
      <c r="BA84" s="8"/>
      <c r="BB84" s="62"/>
      <c r="BC84" s="62"/>
      <c r="BD84" s="94">
        <v>4365</v>
      </c>
      <c r="BE84" s="8"/>
      <c r="BF84" s="8"/>
      <c r="BG84" s="62"/>
      <c r="BH84" s="62"/>
      <c r="BI84" s="1">
        <v>4372</v>
      </c>
      <c r="BJ84" s="1">
        <v>4389</v>
      </c>
      <c r="BK84" s="1">
        <v>4369</v>
      </c>
      <c r="BL84" s="1">
        <v>4389</v>
      </c>
      <c r="BM84" s="78"/>
      <c r="BN84" s="78"/>
      <c r="BO84" s="78"/>
      <c r="BP84" s="89"/>
      <c r="BQ84" s="62"/>
      <c r="BR84" s="1"/>
      <c r="BS84" s="88"/>
      <c r="BT84" s="1"/>
      <c r="BU84" s="58"/>
      <c r="BV84" s="58"/>
      <c r="BW84" s="58"/>
      <c r="BX84" s="58"/>
      <c r="BY84" s="1">
        <v>98.114999999999995</v>
      </c>
      <c r="BZ84" s="1">
        <v>98.132999999999996</v>
      </c>
      <c r="CA84" s="1">
        <v>98.040999999999997</v>
      </c>
      <c r="CB84" s="1">
        <v>1.3029999999999999</v>
      </c>
      <c r="CC84" s="1">
        <v>1.3032999999999999</v>
      </c>
      <c r="CD84" s="1">
        <v>1.3033999999999999</v>
      </c>
      <c r="CE84" s="1"/>
      <c r="CF84" s="1"/>
      <c r="CG84" s="1">
        <v>4372</v>
      </c>
      <c r="CH84" s="1">
        <v>4450</v>
      </c>
      <c r="CI84" s="1">
        <v>4369</v>
      </c>
      <c r="CJ84" s="1">
        <v>4424</v>
      </c>
      <c r="CK84" s="1">
        <v>4372</v>
      </c>
      <c r="CL84" s="1">
        <v>4450</v>
      </c>
      <c r="CM84" s="1">
        <v>4369</v>
      </c>
      <c r="CN84" s="1">
        <v>4420</v>
      </c>
      <c r="CO84" s="1">
        <v>1382.5</v>
      </c>
      <c r="CP84" s="1">
        <v>4372</v>
      </c>
      <c r="CQ84" s="1">
        <v>4450</v>
      </c>
      <c r="CR84" s="1">
        <v>4369</v>
      </c>
      <c r="CS84" s="1">
        <v>4396</v>
      </c>
      <c r="CT84" s="1"/>
      <c r="CU84" s="1"/>
      <c r="CV84" s="1"/>
      <c r="CW84" s="1"/>
      <c r="CX84" s="58"/>
      <c r="CY84" s="58"/>
      <c r="CZ84" s="1"/>
      <c r="DA84" s="1" t="s">
        <v>618</v>
      </c>
      <c r="DB84" s="1"/>
      <c r="DC84" s="58"/>
      <c r="DD84" s="58"/>
      <c r="DE84">
        <v>17.559999999999999</v>
      </c>
      <c r="DF84">
        <v>98.22</v>
      </c>
      <c r="DG84">
        <v>1.69</v>
      </c>
    </row>
    <row r="85" spans="1:111" s="12" customFormat="1">
      <c r="A85" s="1">
        <v>2013</v>
      </c>
      <c r="B85" s="1">
        <v>6</v>
      </c>
      <c r="C85" s="24">
        <v>41383</v>
      </c>
      <c r="D85" s="1">
        <v>4419</v>
      </c>
      <c r="E85" s="1">
        <v>4537</v>
      </c>
      <c r="F85" s="1">
        <v>4388</v>
      </c>
      <c r="G85" s="1">
        <v>4510</v>
      </c>
      <c r="H85" s="46">
        <v>1395.6</v>
      </c>
      <c r="I85" s="1">
        <v>4372</v>
      </c>
      <c r="J85" s="1">
        <v>4450</v>
      </c>
      <c r="K85" s="1">
        <v>4369</v>
      </c>
      <c r="L85" s="1">
        <v>4415</v>
      </c>
      <c r="M85" s="53">
        <v>4534</v>
      </c>
      <c r="N85" s="47">
        <v>4540</v>
      </c>
      <c r="O85" s="47">
        <v>4472</v>
      </c>
      <c r="P85" s="47">
        <v>4482</v>
      </c>
      <c r="Q85" s="8">
        <v>4422</v>
      </c>
      <c r="R85" s="26"/>
      <c r="S85" s="1"/>
      <c r="T85" s="1"/>
      <c r="U85" s="1"/>
      <c r="V85" s="1"/>
      <c r="W85" s="50"/>
      <c r="X85" s="51"/>
      <c r="Y85" s="62"/>
      <c r="Z85" s="62"/>
      <c r="AA85" s="62"/>
      <c r="AB85" s="62"/>
      <c r="AC85" s="1"/>
      <c r="AD85" s="62">
        <v>4426</v>
      </c>
      <c r="AE85" s="62">
        <v>4388</v>
      </c>
      <c r="AF85" s="1"/>
      <c r="AG85" s="1"/>
      <c r="AH85" s="62"/>
      <c r="AI85" s="62"/>
      <c r="AJ85" s="8"/>
      <c r="AK85" s="8"/>
      <c r="AL85" s="62"/>
      <c r="AM85" s="62"/>
      <c r="AN85" s="8"/>
      <c r="AO85" s="8"/>
      <c r="AP85" s="62"/>
      <c r="AQ85" s="62"/>
      <c r="AR85" s="62"/>
      <c r="AS85" s="8"/>
      <c r="AT85" s="62"/>
      <c r="AU85" s="62"/>
      <c r="AV85" s="8"/>
      <c r="AW85" s="8"/>
      <c r="AX85" s="8"/>
      <c r="AY85" s="8"/>
      <c r="AZ85" s="8"/>
      <c r="BA85" s="8"/>
      <c r="BB85" s="62"/>
      <c r="BC85" s="62"/>
      <c r="BD85" s="94">
        <v>4538</v>
      </c>
      <c r="BE85" s="8"/>
      <c r="BF85" s="8"/>
      <c r="BG85" s="62"/>
      <c r="BH85" s="62"/>
      <c r="BI85" s="1">
        <v>4534</v>
      </c>
      <c r="BJ85" s="1">
        <v>4540</v>
      </c>
      <c r="BK85" s="1">
        <v>4515</v>
      </c>
      <c r="BL85" s="1">
        <v>4517</v>
      </c>
      <c r="BM85" s="78"/>
      <c r="BN85" s="78"/>
      <c r="BO85" s="78"/>
      <c r="BP85" s="89"/>
      <c r="BQ85" s="62"/>
      <c r="BR85" s="1"/>
      <c r="BS85" s="88"/>
      <c r="BT85" s="1"/>
      <c r="BU85" s="58"/>
      <c r="BV85" s="58"/>
      <c r="BW85" s="58"/>
      <c r="BX85" s="58"/>
      <c r="BY85" s="1">
        <v>98.165000000000006</v>
      </c>
      <c r="BZ85" s="1">
        <v>98.274500000000003</v>
      </c>
      <c r="CA85" s="1">
        <v>98.225999999999999</v>
      </c>
      <c r="CB85" s="1">
        <v>1.3050999999999999</v>
      </c>
      <c r="CC85" s="1">
        <v>1.3055000000000001</v>
      </c>
      <c r="CD85" s="1">
        <v>1.3052999999999999</v>
      </c>
      <c r="CE85" s="1"/>
      <c r="CF85" s="1"/>
      <c r="CG85" s="1">
        <v>4534</v>
      </c>
      <c r="CH85" s="1">
        <v>4540</v>
      </c>
      <c r="CI85" s="1">
        <v>4475</v>
      </c>
      <c r="CJ85" s="1">
        <v>4495</v>
      </c>
      <c r="CK85" s="1">
        <v>4534</v>
      </c>
      <c r="CL85" s="1">
        <v>4540</v>
      </c>
      <c r="CM85" s="1">
        <v>4472</v>
      </c>
      <c r="CN85" s="1">
        <v>4492</v>
      </c>
      <c r="CO85" s="1">
        <v>1414</v>
      </c>
      <c r="CP85" s="1">
        <v>4534</v>
      </c>
      <c r="CQ85" s="1">
        <v>4540</v>
      </c>
      <c r="CR85" s="1">
        <v>4453</v>
      </c>
      <c r="CS85" s="1">
        <v>4504</v>
      </c>
      <c r="CT85" s="1"/>
      <c r="CU85" s="1"/>
      <c r="CV85" s="1"/>
      <c r="CW85" s="1"/>
      <c r="CX85" s="58"/>
      <c r="CY85" s="58"/>
      <c r="CZ85" s="1"/>
      <c r="DA85" s="1" t="s">
        <v>618</v>
      </c>
      <c r="DB85" s="1"/>
      <c r="DC85" s="58"/>
      <c r="DD85" s="58"/>
      <c r="DE85">
        <v>14.97</v>
      </c>
      <c r="DF85">
        <v>99.787999999999997</v>
      </c>
      <c r="DG85">
        <v>1.7</v>
      </c>
    </row>
    <row r="86" spans="1:111" s="12" customFormat="1">
      <c r="A86" s="1">
        <v>2013</v>
      </c>
      <c r="B86" s="1">
        <v>2</v>
      </c>
      <c r="C86" s="24">
        <v>41386</v>
      </c>
      <c r="D86" s="1">
        <v>4533</v>
      </c>
      <c r="E86" s="1">
        <v>4583</v>
      </c>
      <c r="F86" s="1">
        <v>4516</v>
      </c>
      <c r="G86" s="1">
        <v>4567</v>
      </c>
      <c r="H86" s="46">
        <v>1425.7</v>
      </c>
      <c r="I86" s="1">
        <v>4534</v>
      </c>
      <c r="J86" s="1">
        <v>4579</v>
      </c>
      <c r="K86" s="1">
        <v>4453</v>
      </c>
      <c r="L86" s="1">
        <v>4571</v>
      </c>
      <c r="M86" s="53">
        <v>4567</v>
      </c>
      <c r="N86" s="47">
        <v>4628</v>
      </c>
      <c r="O86" s="47">
        <v>4561</v>
      </c>
      <c r="P86" s="47">
        <v>4569</v>
      </c>
      <c r="Q86" s="8">
        <v>4531</v>
      </c>
      <c r="R86" s="26"/>
      <c r="S86" s="1"/>
      <c r="T86" s="1"/>
      <c r="U86" s="1"/>
      <c r="V86" s="1"/>
      <c r="W86" s="50"/>
      <c r="X86" s="51"/>
      <c r="Y86" s="62"/>
      <c r="Z86" s="62"/>
      <c r="AA86" s="62"/>
      <c r="AB86" s="62"/>
      <c r="AC86" s="1"/>
      <c r="AD86" s="62">
        <v>4579</v>
      </c>
      <c r="AE86" s="62">
        <v>4516</v>
      </c>
      <c r="AF86" s="1"/>
      <c r="AG86" s="1"/>
      <c r="AH86" s="62"/>
      <c r="AI86" s="62"/>
      <c r="AJ86" s="8"/>
      <c r="AK86" s="8"/>
      <c r="AL86" s="62"/>
      <c r="AM86" s="62"/>
      <c r="AN86" s="8"/>
      <c r="AO86" s="8"/>
      <c r="AP86" s="62"/>
      <c r="AQ86" s="62"/>
      <c r="AR86" s="62"/>
      <c r="AS86" s="8"/>
      <c r="AT86" s="62"/>
      <c r="AU86" s="62"/>
      <c r="AV86" s="8"/>
      <c r="AW86" s="8"/>
      <c r="AX86" s="8"/>
      <c r="AY86" s="8"/>
      <c r="AZ86" s="8"/>
      <c r="BA86" s="8"/>
      <c r="BB86" s="62"/>
      <c r="BC86" s="62"/>
      <c r="BD86" s="94">
        <v>4572</v>
      </c>
      <c r="BE86" s="8"/>
      <c r="BF86" s="8"/>
      <c r="BG86" s="62"/>
      <c r="BH86" s="62"/>
      <c r="BI86" s="1">
        <v>4567</v>
      </c>
      <c r="BJ86" s="1">
        <v>4578</v>
      </c>
      <c r="BK86" s="1">
        <v>4561</v>
      </c>
      <c r="BL86" s="1">
        <v>4576</v>
      </c>
      <c r="BM86" s="78"/>
      <c r="BN86" s="78"/>
      <c r="BO86" s="78"/>
      <c r="BP86" s="89"/>
      <c r="BQ86" s="62"/>
      <c r="BR86" s="1"/>
      <c r="BS86" s="88"/>
      <c r="BT86" s="1"/>
      <c r="BU86" s="58"/>
      <c r="BV86" s="58"/>
      <c r="BW86" s="58"/>
      <c r="BX86" s="58"/>
      <c r="BY86" s="1">
        <v>99.819500000000005</v>
      </c>
      <c r="BZ86" s="1">
        <v>99.85</v>
      </c>
      <c r="CA86" s="1">
        <v>99.793999999999997</v>
      </c>
      <c r="CB86" s="1">
        <v>1.3078000000000001</v>
      </c>
      <c r="CC86" s="1">
        <v>1.3062</v>
      </c>
      <c r="CD86" s="1">
        <v>1.3056000000000001</v>
      </c>
      <c r="CE86" s="1"/>
      <c r="CF86" s="1"/>
      <c r="CG86" s="1">
        <v>4567</v>
      </c>
      <c r="CH86" s="1">
        <v>4628</v>
      </c>
      <c r="CI86" s="1">
        <v>4561</v>
      </c>
      <c r="CJ86" s="1">
        <v>4587</v>
      </c>
      <c r="CK86" s="1">
        <v>4567</v>
      </c>
      <c r="CL86" s="1">
        <v>4628</v>
      </c>
      <c r="CM86" s="1">
        <v>4530</v>
      </c>
      <c r="CN86" s="1">
        <v>4556</v>
      </c>
      <c r="CO86" s="1">
        <v>1422.2</v>
      </c>
      <c r="CP86" s="1">
        <v>4567</v>
      </c>
      <c r="CQ86" s="1">
        <v>4628</v>
      </c>
      <c r="CR86" s="1">
        <v>4530</v>
      </c>
      <c r="CS86" s="1">
        <v>4571</v>
      </c>
      <c r="CT86" s="1"/>
      <c r="CU86" s="1"/>
      <c r="CV86" s="1"/>
      <c r="CW86" s="1"/>
      <c r="CX86" s="58"/>
      <c r="CY86" s="58"/>
      <c r="CZ86" s="1"/>
      <c r="DA86" s="1" t="s">
        <v>618</v>
      </c>
      <c r="DB86" s="1"/>
      <c r="DC86" s="58"/>
      <c r="DD86" s="58"/>
      <c r="DE86">
        <v>14.39</v>
      </c>
      <c r="DF86">
        <v>99.35</v>
      </c>
      <c r="DG86">
        <v>1.7</v>
      </c>
    </row>
    <row r="87" spans="1:111" s="12" customFormat="1">
      <c r="A87" s="1">
        <v>2013</v>
      </c>
      <c r="B87" s="1">
        <v>3</v>
      </c>
      <c r="C87" s="24">
        <v>41387</v>
      </c>
      <c r="D87" s="1">
        <v>4553</v>
      </c>
      <c r="E87" s="1">
        <v>4574</v>
      </c>
      <c r="F87" s="1">
        <v>4494</v>
      </c>
      <c r="G87" s="1">
        <v>4495</v>
      </c>
      <c r="H87" s="46">
        <v>1423.7</v>
      </c>
      <c r="I87" s="1">
        <v>4567</v>
      </c>
      <c r="J87" s="1">
        <v>4628</v>
      </c>
      <c r="K87" s="1">
        <v>4530</v>
      </c>
      <c r="L87" s="1">
        <v>4549</v>
      </c>
      <c r="M87" s="53">
        <v>4572</v>
      </c>
      <c r="N87" s="47">
        <v>4597</v>
      </c>
      <c r="O87" s="47">
        <v>4554</v>
      </c>
      <c r="P87" s="47">
        <v>4581</v>
      </c>
      <c r="Q87" s="8">
        <v>4554</v>
      </c>
      <c r="R87" s="26"/>
      <c r="S87" s="1"/>
      <c r="T87" s="1"/>
      <c r="U87" s="1"/>
      <c r="V87" s="1"/>
      <c r="W87" s="50"/>
      <c r="X87" s="51"/>
      <c r="Y87" s="62"/>
      <c r="Z87" s="62"/>
      <c r="AA87" s="62"/>
      <c r="AB87" s="62"/>
      <c r="AC87" s="1"/>
      <c r="AD87" s="62">
        <v>4574</v>
      </c>
      <c r="AE87" s="62">
        <v>4540</v>
      </c>
      <c r="AF87" s="1"/>
      <c r="AG87" s="1"/>
      <c r="AH87" s="62"/>
      <c r="AI87" s="62"/>
      <c r="AJ87" s="8"/>
      <c r="AK87" s="8"/>
      <c r="AL87" s="62"/>
      <c r="AM87" s="62"/>
      <c r="AN87" s="8"/>
      <c r="AO87" s="8"/>
      <c r="AP87" s="62"/>
      <c r="AQ87" s="62"/>
      <c r="AR87" s="62"/>
      <c r="AS87" s="8"/>
      <c r="AT87" s="62"/>
      <c r="AU87" s="62"/>
      <c r="AV87" s="8"/>
      <c r="AW87" s="8"/>
      <c r="AX87" s="8"/>
      <c r="AY87" s="8"/>
      <c r="AZ87" s="8"/>
      <c r="BA87" s="8"/>
      <c r="BB87" s="62"/>
      <c r="BC87" s="62"/>
      <c r="BD87" s="94">
        <v>4469</v>
      </c>
      <c r="BE87" s="8"/>
      <c r="BF87" s="8"/>
      <c r="BG87" s="62"/>
      <c r="BH87" s="62"/>
      <c r="BI87" s="1">
        <v>4572</v>
      </c>
      <c r="BJ87" s="1">
        <v>4572</v>
      </c>
      <c r="BK87" s="1">
        <v>4560</v>
      </c>
      <c r="BL87" s="1">
        <v>4565</v>
      </c>
      <c r="BM87" s="78"/>
      <c r="BN87" s="78"/>
      <c r="BO87" s="78"/>
      <c r="BP87" s="89"/>
      <c r="BQ87" s="62"/>
      <c r="BR87" s="1"/>
      <c r="BS87" s="88"/>
      <c r="BT87" s="1"/>
      <c r="BU87" s="58"/>
      <c r="BV87" s="58"/>
      <c r="BW87" s="58"/>
      <c r="BX87" s="58"/>
      <c r="BY87" s="1">
        <v>99.234999999999999</v>
      </c>
      <c r="BZ87" s="1">
        <v>99.343000000000004</v>
      </c>
      <c r="CA87" s="1">
        <v>99.195499999999996</v>
      </c>
      <c r="CB87" s="1">
        <v>1.3066</v>
      </c>
      <c r="CC87" s="1">
        <v>1.3062</v>
      </c>
      <c r="CD87" s="1">
        <v>1.3059000000000001</v>
      </c>
      <c r="CE87" s="1"/>
      <c r="CF87" s="1"/>
      <c r="CG87" s="1">
        <v>4572</v>
      </c>
      <c r="CH87" s="1">
        <v>4597</v>
      </c>
      <c r="CI87" s="1">
        <v>4554</v>
      </c>
      <c r="CJ87" s="1">
        <v>4584</v>
      </c>
      <c r="CK87" s="1">
        <v>4572</v>
      </c>
      <c r="CL87" s="1">
        <v>4597</v>
      </c>
      <c r="CM87" s="1">
        <v>4554</v>
      </c>
      <c r="CN87" s="1">
        <v>4570</v>
      </c>
      <c r="CO87" s="1">
        <v>1424.3</v>
      </c>
      <c r="CP87" s="1">
        <v>4572</v>
      </c>
      <c r="CQ87" s="1">
        <v>4597</v>
      </c>
      <c r="CR87" s="1">
        <v>4554</v>
      </c>
      <c r="CS87" s="1">
        <v>4577</v>
      </c>
      <c r="CT87" s="1"/>
      <c r="CU87" s="1"/>
      <c r="CV87" s="1"/>
      <c r="CW87" s="1"/>
      <c r="CX87" s="58"/>
      <c r="CY87" s="58"/>
      <c r="CZ87" s="1"/>
      <c r="DA87" s="1" t="s">
        <v>618</v>
      </c>
      <c r="DB87" s="1"/>
      <c r="DC87" s="58"/>
      <c r="DD87" s="58"/>
      <c r="DE87">
        <v>13.61</v>
      </c>
      <c r="DF87">
        <v>99.49</v>
      </c>
      <c r="DG87">
        <v>1.7</v>
      </c>
    </row>
    <row r="88" spans="1:111" s="12" customFormat="1">
      <c r="A88" s="1">
        <v>2013</v>
      </c>
      <c r="B88" s="1">
        <v>5</v>
      </c>
      <c r="C88" s="24">
        <v>41389</v>
      </c>
      <c r="D88" s="1">
        <v>4585</v>
      </c>
      <c r="E88" s="1">
        <v>4640</v>
      </c>
      <c r="F88" s="1">
        <v>4576</v>
      </c>
      <c r="G88" s="1">
        <v>4619</v>
      </c>
      <c r="H88" s="46">
        <v>1454.7</v>
      </c>
      <c r="I88" s="1">
        <v>4585</v>
      </c>
      <c r="J88" s="1">
        <v>4609</v>
      </c>
      <c r="K88" s="1">
        <v>4576</v>
      </c>
      <c r="L88" s="1">
        <v>4597</v>
      </c>
      <c r="M88" s="53">
        <v>4615</v>
      </c>
      <c r="N88" s="47">
        <v>4648</v>
      </c>
      <c r="O88" s="47">
        <v>4612</v>
      </c>
      <c r="P88" s="47">
        <v>4640</v>
      </c>
      <c r="Q88" s="8">
        <v>4582</v>
      </c>
      <c r="R88" s="26"/>
      <c r="S88" s="1"/>
      <c r="T88" s="1"/>
      <c r="U88" s="1"/>
      <c r="V88" s="1"/>
      <c r="W88" s="50"/>
      <c r="X88" s="51"/>
      <c r="Y88" s="62"/>
      <c r="Z88" s="62"/>
      <c r="AA88" s="62"/>
      <c r="AB88" s="62"/>
      <c r="AC88" s="1"/>
      <c r="AD88" s="62">
        <v>4608</v>
      </c>
      <c r="AE88" s="62">
        <v>4574</v>
      </c>
      <c r="AF88" s="1"/>
      <c r="AG88" s="1"/>
      <c r="AH88" s="62"/>
      <c r="AI88" s="62"/>
      <c r="AJ88" s="8"/>
      <c r="AK88" s="8"/>
      <c r="AL88" s="62"/>
      <c r="AM88" s="62"/>
      <c r="AN88" s="8"/>
      <c r="AO88" s="8"/>
      <c r="AP88" s="62"/>
      <c r="AQ88" s="62"/>
      <c r="AR88" s="62"/>
      <c r="AS88" s="8"/>
      <c r="AT88" s="62"/>
      <c r="AU88" s="62"/>
      <c r="AV88" s="8"/>
      <c r="AW88" s="8"/>
      <c r="AX88" s="8"/>
      <c r="AY88" s="8"/>
      <c r="AZ88" s="8"/>
      <c r="BA88" s="8"/>
      <c r="BB88" s="62"/>
      <c r="BC88" s="62"/>
      <c r="BD88" s="94">
        <v>4616</v>
      </c>
      <c r="BE88" s="8"/>
      <c r="BF88" s="8"/>
      <c r="BG88" s="62"/>
      <c r="BH88" s="62"/>
      <c r="BI88" s="1">
        <v>4615</v>
      </c>
      <c r="BJ88" s="1">
        <v>4619</v>
      </c>
      <c r="BK88" s="1">
        <v>4612</v>
      </c>
      <c r="BL88" s="1">
        <v>4619</v>
      </c>
      <c r="BM88" s="78"/>
      <c r="BN88" s="78"/>
      <c r="BO88" s="78"/>
      <c r="BP88" s="89"/>
      <c r="BQ88" s="62"/>
      <c r="BR88" s="1"/>
      <c r="BS88" s="88"/>
      <c r="BT88" s="1"/>
      <c r="BU88" s="58"/>
      <c r="BV88" s="58"/>
      <c r="BW88" s="58"/>
      <c r="BX88" s="58"/>
      <c r="BY88" s="1">
        <v>99.52</v>
      </c>
      <c r="BZ88" s="1">
        <v>99.460999999999999</v>
      </c>
      <c r="CA88" s="1">
        <v>99.433000000000007</v>
      </c>
      <c r="CB88" s="1">
        <v>1.3015000000000001</v>
      </c>
      <c r="CC88" s="1">
        <v>1.3003</v>
      </c>
      <c r="CD88" s="1">
        <v>1.3017000000000001</v>
      </c>
      <c r="CE88" s="1"/>
      <c r="CF88" s="1"/>
      <c r="CG88" s="1">
        <v>4615</v>
      </c>
      <c r="CH88" s="1">
        <v>4648</v>
      </c>
      <c r="CI88" s="1">
        <v>4612</v>
      </c>
      <c r="CJ88" s="1">
        <v>4642</v>
      </c>
      <c r="CK88" s="1">
        <v>4615</v>
      </c>
      <c r="CL88" s="1">
        <v>4672</v>
      </c>
      <c r="CM88" s="1">
        <v>4612</v>
      </c>
      <c r="CN88" s="1">
        <v>4656</v>
      </c>
      <c r="CO88" s="1">
        <v>1443.8</v>
      </c>
      <c r="CP88" s="1">
        <v>4615</v>
      </c>
      <c r="CQ88" s="1">
        <v>4703</v>
      </c>
      <c r="CR88" s="1">
        <v>4612</v>
      </c>
      <c r="CS88" s="1">
        <v>4692</v>
      </c>
      <c r="CT88" s="1"/>
      <c r="CU88" s="1"/>
      <c r="CV88" s="1"/>
      <c r="CW88" s="1"/>
      <c r="CX88" s="58"/>
      <c r="CY88" s="58"/>
      <c r="CZ88" s="1"/>
      <c r="DA88" s="1" t="s">
        <v>618</v>
      </c>
      <c r="DB88" s="1"/>
      <c r="DC88" s="58"/>
      <c r="DD88" s="58"/>
      <c r="DE88">
        <v>13.62</v>
      </c>
      <c r="DF88">
        <v>99.344999999999999</v>
      </c>
      <c r="DG88">
        <v>1.71</v>
      </c>
    </row>
    <row r="89" spans="1:111" s="12" customFormat="1">
      <c r="A89" s="1">
        <v>2013</v>
      </c>
      <c r="B89" s="1">
        <v>6</v>
      </c>
      <c r="C89" s="24">
        <v>41390</v>
      </c>
      <c r="D89" s="1">
        <v>4715</v>
      </c>
      <c r="E89" s="1">
        <v>4749</v>
      </c>
      <c r="F89" s="1">
        <v>4664</v>
      </c>
      <c r="G89" s="1">
        <v>4686</v>
      </c>
      <c r="H89" s="46">
        <v>1467.4</v>
      </c>
      <c r="I89" s="1">
        <v>4615</v>
      </c>
      <c r="J89" s="1">
        <v>4749</v>
      </c>
      <c r="K89" s="1">
        <v>4612</v>
      </c>
      <c r="L89" s="1">
        <v>4733</v>
      </c>
      <c r="M89" s="53">
        <v>4643</v>
      </c>
      <c r="N89" s="47">
        <v>4671</v>
      </c>
      <c r="O89" s="47">
        <v>4634</v>
      </c>
      <c r="P89" s="47">
        <v>4653</v>
      </c>
      <c r="Q89" s="8">
        <v>4715</v>
      </c>
      <c r="R89" s="26"/>
      <c r="S89" s="1"/>
      <c r="T89" s="1"/>
      <c r="U89" s="1"/>
      <c r="V89" s="1"/>
      <c r="W89" s="50"/>
      <c r="X89" s="51"/>
      <c r="Y89" s="62"/>
      <c r="Z89" s="62"/>
      <c r="AA89" s="62"/>
      <c r="AB89" s="62"/>
      <c r="AC89" s="1"/>
      <c r="AD89" s="62">
        <v>4749</v>
      </c>
      <c r="AE89" s="62">
        <v>4698</v>
      </c>
      <c r="AF89" s="1"/>
      <c r="AG89" s="1"/>
      <c r="AH89" s="62"/>
      <c r="AI89" s="62"/>
      <c r="AJ89" s="8"/>
      <c r="AK89" s="8"/>
      <c r="AL89" s="62"/>
      <c r="AM89" s="62"/>
      <c r="AN89" s="8"/>
      <c r="AO89" s="8"/>
      <c r="AP89" s="62"/>
      <c r="AQ89" s="62"/>
      <c r="AR89" s="62"/>
      <c r="AS89" s="8"/>
      <c r="AT89" s="62"/>
      <c r="AU89" s="62"/>
      <c r="AV89" s="8"/>
      <c r="AW89" s="8"/>
      <c r="AX89" s="8"/>
      <c r="AY89" s="8"/>
      <c r="AZ89" s="8"/>
      <c r="BA89" s="8"/>
      <c r="BB89" s="62"/>
      <c r="BC89" s="62"/>
      <c r="BD89" s="94">
        <v>4641</v>
      </c>
      <c r="BE89" s="8"/>
      <c r="BF89" s="8"/>
      <c r="BG89" s="62"/>
      <c r="BH89" s="62"/>
      <c r="BI89" s="1">
        <v>4643</v>
      </c>
      <c r="BJ89" s="1">
        <v>4655</v>
      </c>
      <c r="BK89" s="1">
        <v>4634</v>
      </c>
      <c r="BL89" s="1">
        <v>4651</v>
      </c>
      <c r="BM89" s="78"/>
      <c r="BN89" s="78"/>
      <c r="BO89" s="78"/>
      <c r="BP89" s="89"/>
      <c r="BQ89" s="62"/>
      <c r="BR89" s="1"/>
      <c r="BS89" s="88"/>
      <c r="BT89" s="1"/>
      <c r="BU89" s="58"/>
      <c r="BV89" s="58"/>
      <c r="BW89" s="58"/>
      <c r="BX89" s="58"/>
      <c r="BY89" s="1">
        <v>99.261499999999998</v>
      </c>
      <c r="BZ89" s="1">
        <v>99.370999999999995</v>
      </c>
      <c r="CA89" s="1">
        <v>99.339500000000001</v>
      </c>
      <c r="CB89" s="1">
        <v>1.3011999999999999</v>
      </c>
      <c r="CC89" s="1">
        <v>1.3007</v>
      </c>
      <c r="CD89" s="1">
        <v>1.3003</v>
      </c>
      <c r="CE89" s="1"/>
      <c r="CF89" s="1"/>
      <c r="CG89" s="1">
        <v>4643</v>
      </c>
      <c r="CH89" s="1">
        <v>4671</v>
      </c>
      <c r="CI89" s="1">
        <v>4634</v>
      </c>
      <c r="CJ89" s="1">
        <v>4658</v>
      </c>
      <c r="CK89" s="1">
        <v>4643</v>
      </c>
      <c r="CL89" s="1">
        <v>4671</v>
      </c>
      <c r="CM89" s="1">
        <v>4634</v>
      </c>
      <c r="CN89" s="1">
        <v>4656</v>
      </c>
      <c r="CO89" s="1">
        <v>1462.3</v>
      </c>
      <c r="CP89" s="1">
        <v>4643</v>
      </c>
      <c r="CQ89" s="1">
        <v>4671</v>
      </c>
      <c r="CR89" s="1">
        <v>4561</v>
      </c>
      <c r="CS89" s="1">
        <v>4614</v>
      </c>
      <c r="CT89" s="1"/>
      <c r="CU89" s="1"/>
      <c r="CV89" s="1"/>
      <c r="CW89" s="1"/>
      <c r="CX89" s="58"/>
      <c r="CY89" s="58"/>
      <c r="CZ89" s="1"/>
      <c r="DA89" s="1" t="s">
        <v>618</v>
      </c>
      <c r="DB89" s="1"/>
      <c r="DC89" s="58"/>
      <c r="DD89" s="58"/>
      <c r="DE89">
        <v>13.71</v>
      </c>
      <c r="DF89">
        <v>97.863500000000002</v>
      </c>
      <c r="DG89">
        <v>1.67</v>
      </c>
    </row>
    <row r="90" spans="1:111" s="12" customFormat="1">
      <c r="A90" s="1">
        <v>2013</v>
      </c>
      <c r="B90" s="1">
        <v>3</v>
      </c>
      <c r="C90" s="24">
        <v>41394</v>
      </c>
      <c r="D90" s="1">
        <v>4648</v>
      </c>
      <c r="E90" s="1">
        <v>4657</v>
      </c>
      <c r="F90" s="1">
        <v>4599</v>
      </c>
      <c r="G90" s="1">
        <v>4607</v>
      </c>
      <c r="H90" s="46">
        <v>1469.3</v>
      </c>
      <c r="I90" s="1">
        <v>4643</v>
      </c>
      <c r="J90" s="1">
        <v>4671</v>
      </c>
      <c r="K90" s="1">
        <v>4561</v>
      </c>
      <c r="L90" s="1">
        <v>4650</v>
      </c>
      <c r="M90" s="53">
        <v>4656</v>
      </c>
      <c r="N90" s="47">
        <v>4660</v>
      </c>
      <c r="O90" s="47">
        <v>4603</v>
      </c>
      <c r="P90" s="47">
        <v>4607</v>
      </c>
      <c r="Q90" s="8">
        <v>4645</v>
      </c>
      <c r="R90" s="26"/>
      <c r="S90" s="1"/>
      <c r="T90" s="1"/>
      <c r="U90" s="1"/>
      <c r="V90" s="1"/>
      <c r="W90" s="50"/>
      <c r="X90" s="51"/>
      <c r="Y90" s="62"/>
      <c r="Z90" s="62"/>
      <c r="AA90" s="62"/>
      <c r="AB90" s="62"/>
      <c r="AC90" s="1"/>
      <c r="AD90" s="62">
        <v>4657</v>
      </c>
      <c r="AE90" s="62">
        <v>4644</v>
      </c>
      <c r="AF90" s="1"/>
      <c r="AG90" s="1"/>
      <c r="AH90" s="62"/>
      <c r="AI90" s="62"/>
      <c r="AJ90" s="8"/>
      <c r="AK90" s="8"/>
      <c r="AL90" s="62"/>
      <c r="AM90" s="62"/>
      <c r="AN90" s="8"/>
      <c r="AO90" s="8"/>
      <c r="AP90" s="62"/>
      <c r="AQ90" s="62"/>
      <c r="AR90" s="62"/>
      <c r="AS90" s="8"/>
      <c r="AT90" s="62"/>
      <c r="AU90" s="62"/>
      <c r="AV90" s="8"/>
      <c r="AW90" s="8"/>
      <c r="AX90" s="8"/>
      <c r="AY90" s="8"/>
      <c r="AZ90" s="8"/>
      <c r="BA90" s="8"/>
      <c r="BB90" s="62"/>
      <c r="BC90" s="62"/>
      <c r="BD90" s="94">
        <v>4631</v>
      </c>
      <c r="BE90" s="8"/>
      <c r="BF90" s="8"/>
      <c r="BG90" s="62"/>
      <c r="BH90" s="62"/>
      <c r="BI90" s="1">
        <v>4656</v>
      </c>
      <c r="BJ90" s="1">
        <v>4660</v>
      </c>
      <c r="BK90" s="1">
        <v>4635</v>
      </c>
      <c r="BL90" s="1">
        <v>4641</v>
      </c>
      <c r="BM90" s="78"/>
      <c r="BN90" s="78"/>
      <c r="BO90" s="78"/>
      <c r="BP90" s="89"/>
      <c r="BQ90" s="62"/>
      <c r="BR90" s="1"/>
      <c r="BS90" s="88"/>
      <c r="BT90" s="1"/>
      <c r="BU90" s="58"/>
      <c r="BV90" s="58"/>
      <c r="BW90" s="58"/>
      <c r="BX90" s="58"/>
      <c r="BY90" s="1">
        <v>97.753</v>
      </c>
      <c r="BZ90" s="1">
        <v>97.9</v>
      </c>
      <c r="CA90" s="1">
        <v>97.89</v>
      </c>
      <c r="CB90" s="1">
        <v>1.3099000000000001</v>
      </c>
      <c r="CC90" s="1">
        <v>1.3096000000000001</v>
      </c>
      <c r="CD90" s="1">
        <v>1.3095000000000001</v>
      </c>
      <c r="CE90" s="1"/>
      <c r="CF90" s="1"/>
      <c r="CG90" s="1">
        <v>4656</v>
      </c>
      <c r="CH90" s="1">
        <v>4660</v>
      </c>
      <c r="CI90" s="1">
        <v>4603</v>
      </c>
      <c r="CJ90" s="1">
        <v>4630</v>
      </c>
      <c r="CK90" s="1">
        <v>4656</v>
      </c>
      <c r="CL90" s="1">
        <v>4660</v>
      </c>
      <c r="CM90" s="1">
        <v>4591</v>
      </c>
      <c r="CN90" s="1">
        <v>4602</v>
      </c>
      <c r="CO90" s="1">
        <v>1473.9</v>
      </c>
      <c r="CP90" s="1">
        <v>4656</v>
      </c>
      <c r="CQ90" s="1">
        <v>4660</v>
      </c>
      <c r="CR90" s="1">
        <v>4591</v>
      </c>
      <c r="CS90" s="1">
        <v>4629</v>
      </c>
      <c r="CT90" s="1"/>
      <c r="CU90" s="1"/>
      <c r="CV90" s="1"/>
      <c r="CW90" s="1"/>
      <c r="CX90" s="58"/>
      <c r="CY90" s="58"/>
      <c r="CZ90" s="1"/>
      <c r="DA90" s="1" t="s">
        <v>618</v>
      </c>
      <c r="DB90" s="1"/>
      <c r="DC90" s="58"/>
      <c r="DD90" s="58"/>
      <c r="DE90">
        <v>13.52</v>
      </c>
      <c r="DF90">
        <v>97.382499999999993</v>
      </c>
      <c r="DG90">
        <v>1.68</v>
      </c>
    </row>
    <row r="91" spans="1:111" s="12" customFormat="1">
      <c r="A91" s="1">
        <v>2013</v>
      </c>
      <c r="B91" s="1">
        <v>4</v>
      </c>
      <c r="C91" s="24">
        <v>41395</v>
      </c>
      <c r="D91" s="1">
        <v>4627</v>
      </c>
      <c r="E91" s="1">
        <v>4633</v>
      </c>
      <c r="F91" s="1">
        <v>4610</v>
      </c>
      <c r="G91" s="1">
        <v>4626</v>
      </c>
      <c r="H91" s="46">
        <v>1446.2</v>
      </c>
      <c r="I91" s="1">
        <v>4656</v>
      </c>
      <c r="J91" s="1">
        <v>4660</v>
      </c>
      <c r="K91" s="1">
        <v>4591</v>
      </c>
      <c r="L91" s="1">
        <v>4623</v>
      </c>
      <c r="M91" s="53">
        <v>4619</v>
      </c>
      <c r="N91" s="47">
        <v>4634</v>
      </c>
      <c r="O91" s="47">
        <v>4530</v>
      </c>
      <c r="P91" s="47">
        <v>4542</v>
      </c>
      <c r="Q91" s="8">
        <v>4629</v>
      </c>
      <c r="R91" s="26"/>
      <c r="S91" s="1"/>
      <c r="T91" s="1"/>
      <c r="U91" s="1"/>
      <c r="V91" s="1"/>
      <c r="W91" s="50"/>
      <c r="X91" s="51"/>
      <c r="Y91" s="62"/>
      <c r="Z91" s="62"/>
      <c r="AA91" s="62"/>
      <c r="AB91" s="62"/>
      <c r="AC91" s="1"/>
      <c r="AD91" s="62">
        <v>4633</v>
      </c>
      <c r="AE91" s="62">
        <v>4610</v>
      </c>
      <c r="AF91" s="1"/>
      <c r="AG91" s="1"/>
      <c r="AH91" s="62"/>
      <c r="AI91" s="62"/>
      <c r="AJ91" s="8"/>
      <c r="AK91" s="8"/>
      <c r="AL91" s="62"/>
      <c r="AM91" s="62"/>
      <c r="AN91" s="8"/>
      <c r="AO91" s="8"/>
      <c r="AP91" s="62"/>
      <c r="AQ91" s="62"/>
      <c r="AR91" s="62"/>
      <c r="AS91" s="8"/>
      <c r="AT91" s="62"/>
      <c r="AU91" s="62"/>
      <c r="AV91" s="8"/>
      <c r="AW91" s="8"/>
      <c r="AX91" s="8"/>
      <c r="AY91" s="8"/>
      <c r="AZ91" s="8"/>
      <c r="BA91" s="8"/>
      <c r="BB91" s="62"/>
      <c r="BC91" s="62"/>
      <c r="BD91" s="94">
        <v>4613</v>
      </c>
      <c r="BE91" s="8"/>
      <c r="BF91" s="8"/>
      <c r="BG91" s="62"/>
      <c r="BH91" s="62"/>
      <c r="BI91" s="1">
        <v>4619</v>
      </c>
      <c r="BJ91" s="1">
        <v>4630</v>
      </c>
      <c r="BK91" s="1">
        <v>4614</v>
      </c>
      <c r="BL91" s="1">
        <v>4629</v>
      </c>
      <c r="BM91" s="78"/>
      <c r="BN91" s="78"/>
      <c r="BO91" s="78"/>
      <c r="BP91" s="89"/>
      <c r="BQ91" s="62"/>
      <c r="BR91" s="1"/>
      <c r="BS91" s="88"/>
      <c r="BT91" s="1"/>
      <c r="BU91" s="58"/>
      <c r="BV91" s="58"/>
      <c r="BW91" s="58"/>
      <c r="BX91" s="58"/>
      <c r="BY91" s="1">
        <v>97.44</v>
      </c>
      <c r="BZ91" s="1">
        <v>97.41</v>
      </c>
      <c r="CA91" s="1">
        <v>97.301500000000004</v>
      </c>
      <c r="CB91" s="1">
        <v>1.3168</v>
      </c>
      <c r="CC91" s="1">
        <v>1.3170999999999999</v>
      </c>
      <c r="CD91" s="1">
        <v>1.3168</v>
      </c>
      <c r="CE91" s="1"/>
      <c r="CF91" s="1"/>
      <c r="CG91" s="1">
        <v>4619</v>
      </c>
      <c r="CH91" s="1">
        <v>4634</v>
      </c>
      <c r="CI91" s="1">
        <v>4568</v>
      </c>
      <c r="CJ91" s="1">
        <v>4572</v>
      </c>
      <c r="CK91" s="1">
        <v>4619</v>
      </c>
      <c r="CL91" s="1">
        <v>4634</v>
      </c>
      <c r="CM91" s="1">
        <v>4523</v>
      </c>
      <c r="CN91" s="1">
        <v>4530</v>
      </c>
      <c r="CO91" s="1">
        <v>1470.6</v>
      </c>
      <c r="CP91" s="1">
        <v>4619</v>
      </c>
      <c r="CQ91" s="1">
        <v>4634</v>
      </c>
      <c r="CR91" s="1">
        <v>4514</v>
      </c>
      <c r="CS91" s="1">
        <v>4584</v>
      </c>
      <c r="CT91" s="1"/>
      <c r="CU91" s="1"/>
      <c r="CV91" s="1"/>
      <c r="CW91" s="1"/>
      <c r="CX91" s="58"/>
      <c r="CY91" s="58"/>
      <c r="CZ91" s="1"/>
      <c r="DA91" s="1" t="s">
        <v>618</v>
      </c>
      <c r="DB91" s="1"/>
      <c r="DC91" s="58"/>
      <c r="DD91" s="58"/>
      <c r="DE91">
        <v>14.49</v>
      </c>
      <c r="DF91">
        <v>97.305000000000007</v>
      </c>
      <c r="DG91">
        <v>1.64</v>
      </c>
    </row>
    <row r="92" spans="1:111" s="12" customFormat="1">
      <c r="A92" s="1">
        <v>2013</v>
      </c>
      <c r="B92" s="1">
        <v>5</v>
      </c>
      <c r="C92" s="24">
        <v>41396</v>
      </c>
      <c r="D92" s="1">
        <v>4565</v>
      </c>
      <c r="E92" s="1">
        <v>4574</v>
      </c>
      <c r="F92" s="1">
        <v>4539</v>
      </c>
      <c r="G92" s="1">
        <v>4557</v>
      </c>
      <c r="H92" s="46">
        <v>1468</v>
      </c>
      <c r="I92" s="1">
        <v>4619</v>
      </c>
      <c r="J92" s="1">
        <v>4634</v>
      </c>
      <c r="K92" s="1">
        <v>4514</v>
      </c>
      <c r="L92" s="1">
        <v>4553</v>
      </c>
      <c r="M92" s="53">
        <v>4557</v>
      </c>
      <c r="N92" s="47">
        <v>4649</v>
      </c>
      <c r="O92" s="47">
        <v>4554</v>
      </c>
      <c r="P92" s="47">
        <v>4638</v>
      </c>
      <c r="Q92" s="8">
        <v>4568</v>
      </c>
      <c r="R92" s="26"/>
      <c r="S92" s="1"/>
      <c r="T92" s="1"/>
      <c r="U92" s="1"/>
      <c r="V92" s="1"/>
      <c r="W92" s="50"/>
      <c r="X92" s="51"/>
      <c r="Y92" s="62"/>
      <c r="Z92" s="62"/>
      <c r="AA92" s="62"/>
      <c r="AB92" s="62"/>
      <c r="AC92" s="1"/>
      <c r="AD92" s="62">
        <v>4574</v>
      </c>
      <c r="AE92" s="62">
        <v>4539</v>
      </c>
      <c r="AF92" s="1"/>
      <c r="AG92" s="1"/>
      <c r="AH92" s="62"/>
      <c r="AI92" s="62"/>
      <c r="AJ92" s="8"/>
      <c r="AK92" s="8"/>
      <c r="AL92" s="62"/>
      <c r="AM92" s="62"/>
      <c r="AN92" s="8"/>
      <c r="AO92" s="8"/>
      <c r="AP92" s="62"/>
      <c r="AQ92" s="62"/>
      <c r="AR92" s="62"/>
      <c r="AS92" s="8"/>
      <c r="AT92" s="62"/>
      <c r="AU92" s="62"/>
      <c r="AV92" s="8"/>
      <c r="AW92" s="8"/>
      <c r="AX92" s="8"/>
      <c r="AY92" s="8"/>
      <c r="AZ92" s="8"/>
      <c r="BA92" s="8"/>
      <c r="BB92" s="62"/>
      <c r="BC92" s="62"/>
      <c r="BD92" s="94">
        <v>4553</v>
      </c>
      <c r="BE92" s="8"/>
      <c r="BF92" s="8"/>
      <c r="BG92" s="62"/>
      <c r="BH92" s="62"/>
      <c r="BI92" s="1">
        <v>4557</v>
      </c>
      <c r="BJ92" s="1">
        <v>4563</v>
      </c>
      <c r="BK92" s="1">
        <v>4554</v>
      </c>
      <c r="BL92" s="1">
        <v>4560</v>
      </c>
      <c r="BM92" s="78"/>
      <c r="BN92" s="78"/>
      <c r="BO92" s="78"/>
      <c r="BP92" s="89"/>
      <c r="BQ92" s="62"/>
      <c r="BR92" s="1"/>
      <c r="BS92" s="88"/>
      <c r="BT92" s="1"/>
      <c r="BU92" s="58"/>
      <c r="BV92" s="58"/>
      <c r="BW92" s="58"/>
      <c r="BX92" s="58"/>
      <c r="BY92" s="1">
        <v>97.391000000000005</v>
      </c>
      <c r="BZ92" s="1">
        <v>97.308000000000007</v>
      </c>
      <c r="CA92" s="1">
        <v>97.1</v>
      </c>
      <c r="CB92" s="1">
        <v>1.3178000000000001</v>
      </c>
      <c r="CC92" s="1">
        <v>1.3180000000000001</v>
      </c>
      <c r="CD92" s="1">
        <v>1.3181</v>
      </c>
      <c r="CE92" s="1"/>
      <c r="CF92" s="1"/>
      <c r="CG92" s="1">
        <v>4557</v>
      </c>
      <c r="CH92" s="1">
        <v>4644</v>
      </c>
      <c r="CI92" s="1">
        <v>4554</v>
      </c>
      <c r="CJ92" s="1">
        <v>4629</v>
      </c>
      <c r="CK92" s="1">
        <v>4557</v>
      </c>
      <c r="CL92" s="1">
        <v>4649</v>
      </c>
      <c r="CM92" s="1">
        <v>4554</v>
      </c>
      <c r="CN92" s="1">
        <v>4639</v>
      </c>
      <c r="CO92" s="1">
        <v>1454.5</v>
      </c>
      <c r="CP92" s="1">
        <v>4557</v>
      </c>
      <c r="CQ92" s="1">
        <v>4649</v>
      </c>
      <c r="CR92" s="1">
        <v>4554</v>
      </c>
      <c r="CS92" s="1">
        <v>4634</v>
      </c>
      <c r="CT92" s="1"/>
      <c r="CU92" s="1"/>
      <c r="CV92" s="1"/>
      <c r="CW92" s="1"/>
      <c r="CX92" s="58"/>
      <c r="CY92" s="58"/>
      <c r="CZ92" s="1"/>
      <c r="DA92" s="1" t="s">
        <v>618</v>
      </c>
      <c r="DB92" s="1"/>
      <c r="DC92" s="58"/>
      <c r="DD92" s="58"/>
      <c r="DE92">
        <v>12.66</v>
      </c>
      <c r="DF92">
        <v>99.34</v>
      </c>
      <c r="DG92">
        <v>1.77</v>
      </c>
    </row>
    <row r="93" spans="1:111" s="12" customFormat="1">
      <c r="A93" s="1">
        <v>2013</v>
      </c>
      <c r="B93" s="1">
        <v>3</v>
      </c>
      <c r="C93" s="24">
        <v>41401</v>
      </c>
      <c r="D93" s="1">
        <v>4694</v>
      </c>
      <c r="E93" s="1">
        <v>4699</v>
      </c>
      <c r="F93" s="1">
        <v>4646</v>
      </c>
      <c r="G93" s="1">
        <v>4660</v>
      </c>
      <c r="H93" s="46">
        <v>1449</v>
      </c>
      <c r="I93" s="1">
        <v>4557</v>
      </c>
      <c r="J93" s="1">
        <v>4699</v>
      </c>
      <c r="K93" s="1">
        <v>4554</v>
      </c>
      <c r="L93" s="1">
        <v>4661</v>
      </c>
      <c r="M93" s="53">
        <v>4663</v>
      </c>
      <c r="N93" s="47">
        <v>4684</v>
      </c>
      <c r="O93" s="47">
        <v>4620</v>
      </c>
      <c r="P93" s="47">
        <v>4621</v>
      </c>
      <c r="Q93" s="8">
        <v>4700</v>
      </c>
      <c r="R93" s="26"/>
      <c r="S93" s="1"/>
      <c r="T93" s="1"/>
      <c r="U93" s="1"/>
      <c r="V93" s="1"/>
      <c r="W93" s="50"/>
      <c r="X93" s="51"/>
      <c r="Y93" s="62"/>
      <c r="Z93" s="62"/>
      <c r="AA93" s="62"/>
      <c r="AB93" s="62"/>
      <c r="AC93" s="1"/>
      <c r="AD93" s="62">
        <v>4699</v>
      </c>
      <c r="AE93" s="62">
        <v>4646</v>
      </c>
      <c r="AF93" s="1"/>
      <c r="AG93" s="1"/>
      <c r="AH93" s="62"/>
      <c r="AI93" s="62"/>
      <c r="AJ93" s="8"/>
      <c r="AK93" s="8"/>
      <c r="AL93" s="62"/>
      <c r="AM93" s="62"/>
      <c r="AN93" s="8"/>
      <c r="AO93" s="8"/>
      <c r="AP93" s="62"/>
      <c r="AQ93" s="62"/>
      <c r="AR93" s="62"/>
      <c r="AS93" s="8"/>
      <c r="AT93" s="62"/>
      <c r="AU93" s="62"/>
      <c r="AV93" s="8"/>
      <c r="AW93" s="8"/>
      <c r="AX93" s="8"/>
      <c r="AY93" s="8"/>
      <c r="AZ93" s="8"/>
      <c r="BA93" s="8"/>
      <c r="BB93" s="62"/>
      <c r="BC93" s="62"/>
      <c r="BD93" s="94">
        <v>4664</v>
      </c>
      <c r="BE93" s="8"/>
      <c r="BF93" s="8"/>
      <c r="BG93" s="62"/>
      <c r="BH93" s="62"/>
      <c r="BI93" s="1">
        <v>4663</v>
      </c>
      <c r="BJ93" s="1">
        <v>4668</v>
      </c>
      <c r="BK93" s="1">
        <v>4656</v>
      </c>
      <c r="BL93" s="1">
        <v>4660</v>
      </c>
      <c r="BM93" s="78"/>
      <c r="BN93" s="78"/>
      <c r="BO93" s="78"/>
      <c r="BP93" s="89"/>
      <c r="BQ93" s="62"/>
      <c r="BR93" s="1"/>
      <c r="BS93" s="88"/>
      <c r="BT93" s="1"/>
      <c r="BU93" s="58"/>
      <c r="BV93" s="58"/>
      <c r="BW93" s="58"/>
      <c r="BX93" s="58"/>
      <c r="BY93" s="1">
        <v>99.330500000000001</v>
      </c>
      <c r="BZ93" s="1">
        <v>99.14</v>
      </c>
      <c r="CA93" s="1">
        <v>99.358999999999995</v>
      </c>
      <c r="CB93" s="1">
        <v>1.3077000000000001</v>
      </c>
      <c r="CC93" s="1">
        <v>1.3113999999999999</v>
      </c>
      <c r="CD93" s="1">
        <v>1.3069</v>
      </c>
      <c r="CE93" s="1"/>
      <c r="CF93" s="1"/>
      <c r="CG93" s="1">
        <v>4663</v>
      </c>
      <c r="CH93" s="1">
        <v>4684</v>
      </c>
      <c r="CI93" s="1">
        <v>4625</v>
      </c>
      <c r="CJ93" s="1">
        <v>4632</v>
      </c>
      <c r="CK93" s="1">
        <v>4663</v>
      </c>
      <c r="CL93" s="1">
        <v>4684</v>
      </c>
      <c r="CM93" s="1">
        <v>4594</v>
      </c>
      <c r="CN93" s="1">
        <v>4612</v>
      </c>
      <c r="CO93" s="1">
        <v>1458.9</v>
      </c>
      <c r="CP93" s="1">
        <v>4663</v>
      </c>
      <c r="CQ93" s="1">
        <v>4684</v>
      </c>
      <c r="CR93" s="1">
        <v>4594</v>
      </c>
      <c r="CS93" s="1">
        <v>4627</v>
      </c>
      <c r="CT93" s="1"/>
      <c r="CU93" s="1"/>
      <c r="CV93" s="1"/>
      <c r="CW93" s="1"/>
      <c r="CX93" s="58"/>
      <c r="CY93" s="58"/>
      <c r="CZ93" s="1"/>
      <c r="DA93" s="1" t="s">
        <v>618</v>
      </c>
      <c r="DB93" s="1"/>
      <c r="DC93" s="58"/>
      <c r="DD93" s="58"/>
      <c r="DE93">
        <v>12.83</v>
      </c>
      <c r="DF93">
        <v>98.96</v>
      </c>
      <c r="DG93">
        <v>1.78</v>
      </c>
    </row>
    <row r="94" spans="1:111" s="12" customFormat="1">
      <c r="A94" s="1">
        <v>2013</v>
      </c>
      <c r="B94" s="1">
        <v>4</v>
      </c>
      <c r="C94" s="24">
        <v>41402</v>
      </c>
      <c r="D94" s="1">
        <v>4615</v>
      </c>
      <c r="E94" s="1">
        <v>4659</v>
      </c>
      <c r="F94" s="1">
        <v>4611</v>
      </c>
      <c r="G94" s="1">
        <v>4632</v>
      </c>
      <c r="H94" s="46">
        <v>1473.7</v>
      </c>
      <c r="I94" s="1">
        <v>4663</v>
      </c>
      <c r="J94" s="1">
        <v>4684</v>
      </c>
      <c r="K94" s="1">
        <v>4594</v>
      </c>
      <c r="L94" s="1">
        <v>4632</v>
      </c>
      <c r="M94" s="53">
        <v>4633</v>
      </c>
      <c r="N94" s="47">
        <v>4681</v>
      </c>
      <c r="O94" s="47">
        <v>4623</v>
      </c>
      <c r="P94" s="47">
        <v>4672</v>
      </c>
      <c r="Q94" s="8">
        <v>4612</v>
      </c>
      <c r="R94" s="26"/>
      <c r="S94" s="1"/>
      <c r="T94" s="1"/>
      <c r="U94" s="1"/>
      <c r="V94" s="1"/>
      <c r="W94" s="50"/>
      <c r="X94" s="51"/>
      <c r="Y94" s="62"/>
      <c r="Z94" s="62"/>
      <c r="AA94" s="62"/>
      <c r="AB94" s="62"/>
      <c r="AC94" s="1"/>
      <c r="AD94" s="62">
        <v>4639</v>
      </c>
      <c r="AE94" s="62">
        <v>4611</v>
      </c>
      <c r="AF94" s="1"/>
      <c r="AG94" s="1"/>
      <c r="AH94" s="62"/>
      <c r="AI94" s="62"/>
      <c r="AJ94" s="8"/>
      <c r="AK94" s="8"/>
      <c r="AL94" s="62"/>
      <c r="AM94" s="62"/>
      <c r="AN94" s="8"/>
      <c r="AO94" s="8"/>
      <c r="AP94" s="62"/>
      <c r="AQ94" s="62"/>
      <c r="AR94" s="62"/>
      <c r="AS94" s="8"/>
      <c r="AT94" s="62"/>
      <c r="AU94" s="62"/>
      <c r="AV94" s="8"/>
      <c r="AW94" s="8"/>
      <c r="AX94" s="8"/>
      <c r="AY94" s="8"/>
      <c r="AZ94" s="8"/>
      <c r="BA94" s="8"/>
      <c r="BB94" s="62"/>
      <c r="BC94" s="62"/>
      <c r="BD94" s="94">
        <v>4634</v>
      </c>
      <c r="BE94" s="8"/>
      <c r="BF94" s="8"/>
      <c r="BG94" s="62"/>
      <c r="BH94" s="62"/>
      <c r="BI94" s="1">
        <v>4633</v>
      </c>
      <c r="BJ94" s="1">
        <v>4634</v>
      </c>
      <c r="BK94" s="1">
        <v>4626</v>
      </c>
      <c r="BL94" s="1">
        <v>4631</v>
      </c>
      <c r="BM94" s="78"/>
      <c r="BN94" s="78"/>
      <c r="BO94" s="78"/>
      <c r="BP94" s="89"/>
      <c r="BQ94" s="62"/>
      <c r="BR94" s="1"/>
      <c r="BS94" s="88"/>
      <c r="BT94" s="1"/>
      <c r="BU94" s="58"/>
      <c r="BV94" s="58"/>
      <c r="BW94" s="58"/>
      <c r="BX94" s="58"/>
      <c r="BY94" s="1">
        <v>99.025000000000006</v>
      </c>
      <c r="BZ94" s="1">
        <v>98.83</v>
      </c>
      <c r="CA94" s="1">
        <v>98.805000000000007</v>
      </c>
      <c r="CB94" s="1">
        <v>1.3078000000000001</v>
      </c>
      <c r="CC94" s="1">
        <v>1.3077000000000001</v>
      </c>
      <c r="CD94" s="1">
        <v>1.3078000000000001</v>
      </c>
      <c r="CE94" s="1"/>
      <c r="CF94" s="1"/>
      <c r="CG94" s="1">
        <v>4633</v>
      </c>
      <c r="CH94" s="1">
        <v>4681</v>
      </c>
      <c r="CI94" s="1">
        <v>4623</v>
      </c>
      <c r="CJ94" s="1">
        <v>4664</v>
      </c>
      <c r="CK94" s="1">
        <v>4633</v>
      </c>
      <c r="CL94" s="1">
        <v>4681</v>
      </c>
      <c r="CM94" s="1">
        <v>4623</v>
      </c>
      <c r="CN94" s="1">
        <v>4667</v>
      </c>
      <c r="CO94" s="1">
        <v>1453.5</v>
      </c>
      <c r="CP94" s="1">
        <v>4633</v>
      </c>
      <c r="CQ94" s="1">
        <v>4700</v>
      </c>
      <c r="CR94" s="1">
        <v>4623</v>
      </c>
      <c r="CS94" s="1">
        <v>4685</v>
      </c>
      <c r="CT94" s="1"/>
      <c r="CU94" s="1"/>
      <c r="CV94" s="1"/>
      <c r="CW94" s="1"/>
      <c r="CX94" s="58"/>
      <c r="CY94" s="58"/>
      <c r="CZ94" s="1"/>
      <c r="DA94" s="1" t="s">
        <v>618</v>
      </c>
      <c r="DB94" s="1"/>
      <c r="DC94" s="58"/>
      <c r="DD94" s="58"/>
      <c r="DE94">
        <v>12.66</v>
      </c>
      <c r="DF94">
        <v>98.938000000000002</v>
      </c>
      <c r="DG94">
        <v>1.76</v>
      </c>
    </row>
    <row r="95" spans="1:111" s="12" customFormat="1">
      <c r="A95" s="1">
        <v>2013</v>
      </c>
      <c r="B95" s="1">
        <v>5</v>
      </c>
      <c r="C95" s="24">
        <v>41403</v>
      </c>
      <c r="D95" s="1">
        <v>4687</v>
      </c>
      <c r="E95" s="1">
        <v>4696</v>
      </c>
      <c r="F95" s="1">
        <v>4673</v>
      </c>
      <c r="G95" s="1">
        <v>4676</v>
      </c>
      <c r="H95" s="46">
        <v>1458.3</v>
      </c>
      <c r="I95" s="1">
        <v>4633</v>
      </c>
      <c r="J95" s="1">
        <v>4700</v>
      </c>
      <c r="K95" s="1">
        <v>4623</v>
      </c>
      <c r="L95" s="1">
        <v>4686</v>
      </c>
      <c r="M95" s="53">
        <v>4680</v>
      </c>
      <c r="N95" s="47">
        <v>4698</v>
      </c>
      <c r="O95" s="47">
        <v>4650</v>
      </c>
      <c r="P95" s="47">
        <v>4694</v>
      </c>
      <c r="Q95" s="8">
        <v>4686</v>
      </c>
      <c r="R95" s="26"/>
      <c r="S95" s="1"/>
      <c r="T95" s="1"/>
      <c r="U95" s="1"/>
      <c r="V95" s="1"/>
      <c r="W95" s="50"/>
      <c r="X95" s="51"/>
      <c r="Y95" s="62"/>
      <c r="Z95" s="62"/>
      <c r="AA95" s="62"/>
      <c r="AB95" s="62"/>
      <c r="AC95" s="1"/>
      <c r="AD95" s="62">
        <v>4693</v>
      </c>
      <c r="AE95" s="62">
        <v>4675</v>
      </c>
      <c r="AF95" s="1"/>
      <c r="AG95" s="1"/>
      <c r="AH95" s="62"/>
      <c r="AI95" s="62"/>
      <c r="AJ95" s="8"/>
      <c r="AK95" s="8"/>
      <c r="AL95" s="62"/>
      <c r="AM95" s="62"/>
      <c r="AN95" s="8"/>
      <c r="AO95" s="8"/>
      <c r="AP95" s="62"/>
      <c r="AQ95" s="62"/>
      <c r="AR95" s="62"/>
      <c r="AS95" s="8"/>
      <c r="AT95" s="62"/>
      <c r="AU95" s="62"/>
      <c r="AV95" s="8"/>
      <c r="AW95" s="8"/>
      <c r="AX95" s="8"/>
      <c r="AY95" s="8"/>
      <c r="AZ95" s="8"/>
      <c r="BA95" s="8"/>
      <c r="BB95" s="62"/>
      <c r="BC95" s="62"/>
      <c r="BD95" s="94">
        <v>4679</v>
      </c>
      <c r="BE95" s="8"/>
      <c r="BF95" s="8"/>
      <c r="BG95" s="62"/>
      <c r="BH95" s="62"/>
      <c r="BI95" s="1">
        <v>4680</v>
      </c>
      <c r="BJ95" s="1">
        <v>4681</v>
      </c>
      <c r="BK95" s="1">
        <v>4675</v>
      </c>
      <c r="BL95" s="1">
        <v>4676</v>
      </c>
      <c r="BM95" s="78"/>
      <c r="BN95" s="78"/>
      <c r="BO95" s="78"/>
      <c r="BP95" s="89"/>
      <c r="BQ95" s="62"/>
      <c r="BR95" s="1"/>
      <c r="BS95" s="88"/>
      <c r="BT95" s="1"/>
      <c r="BU95" s="58"/>
      <c r="BV95" s="58"/>
      <c r="BW95" s="58"/>
      <c r="BX95" s="58"/>
      <c r="BY95" s="1">
        <v>99.005499999999998</v>
      </c>
      <c r="BZ95" s="1">
        <v>98.911500000000004</v>
      </c>
      <c r="CA95" s="1">
        <v>98.872500000000002</v>
      </c>
      <c r="CB95" s="1">
        <v>1.3152999999999999</v>
      </c>
      <c r="CC95" s="1">
        <v>1.3159000000000001</v>
      </c>
      <c r="CD95" s="1">
        <v>1.3161</v>
      </c>
      <c r="CE95" s="1"/>
      <c r="CF95" s="1"/>
      <c r="CG95" s="1">
        <v>4680</v>
      </c>
      <c r="CH95" s="1">
        <v>4681</v>
      </c>
      <c r="CI95" s="1">
        <v>4650</v>
      </c>
      <c r="CJ95" s="1">
        <v>4665</v>
      </c>
      <c r="CK95" s="1">
        <v>4680</v>
      </c>
      <c r="CL95" s="1">
        <v>4698</v>
      </c>
      <c r="CM95" s="1">
        <v>4650</v>
      </c>
      <c r="CN95" s="1">
        <v>4688</v>
      </c>
      <c r="CO95" s="1">
        <v>1469.6</v>
      </c>
      <c r="CP95" s="1">
        <v>4680</v>
      </c>
      <c r="CQ95" s="1">
        <v>4759</v>
      </c>
      <c r="CR95" s="1">
        <v>4650</v>
      </c>
      <c r="CS95" s="1">
        <v>4713</v>
      </c>
      <c r="CT95" s="1"/>
      <c r="CU95" s="1"/>
      <c r="CV95" s="1"/>
      <c r="CW95" s="1"/>
      <c r="CX95" s="58"/>
      <c r="CY95" s="58"/>
      <c r="CZ95" s="1"/>
      <c r="DA95" s="1" t="s">
        <v>618</v>
      </c>
      <c r="DB95" s="1"/>
      <c r="DC95" s="58"/>
      <c r="DD95" s="58"/>
      <c r="DE95">
        <v>13.13</v>
      </c>
      <c r="DF95">
        <v>100.6875</v>
      </c>
      <c r="DG95">
        <v>1.81</v>
      </c>
    </row>
    <row r="96" spans="1:111" s="12" customFormat="1">
      <c r="A96" s="1">
        <v>2013</v>
      </c>
      <c r="B96" s="1">
        <v>6</v>
      </c>
      <c r="C96" s="24">
        <v>41404</v>
      </c>
      <c r="D96" s="1">
        <v>4731</v>
      </c>
      <c r="E96" s="1">
        <v>4760</v>
      </c>
      <c r="F96" s="1">
        <v>4716</v>
      </c>
      <c r="G96" s="1">
        <v>4753</v>
      </c>
      <c r="H96" s="46">
        <v>1436.6</v>
      </c>
      <c r="I96" s="1">
        <v>4680</v>
      </c>
      <c r="J96" s="1">
        <v>4760</v>
      </c>
      <c r="K96" s="1">
        <v>4650</v>
      </c>
      <c r="L96" s="1">
        <v>4747</v>
      </c>
      <c r="M96" s="53">
        <v>4757</v>
      </c>
      <c r="N96" s="47">
        <v>4757</v>
      </c>
      <c r="O96" s="47">
        <v>4666</v>
      </c>
      <c r="P96" s="47">
        <v>4673</v>
      </c>
      <c r="Q96" s="8">
        <v>4720</v>
      </c>
      <c r="R96" s="26"/>
      <c r="S96" s="1"/>
      <c r="T96" s="1"/>
      <c r="U96" s="1"/>
      <c r="V96" s="1"/>
      <c r="W96" s="50"/>
      <c r="X96" s="51"/>
      <c r="Y96" s="62"/>
      <c r="Z96" s="62"/>
      <c r="AA96" s="62"/>
      <c r="AB96" s="62"/>
      <c r="AC96" s="1"/>
      <c r="AD96" s="62">
        <v>4760</v>
      </c>
      <c r="AE96" s="62">
        <v>4716</v>
      </c>
      <c r="AF96" s="1"/>
      <c r="AG96" s="1"/>
      <c r="AH96" s="62"/>
      <c r="AI96" s="62"/>
      <c r="AJ96" s="8"/>
      <c r="AK96" s="8"/>
      <c r="AL96" s="62"/>
      <c r="AM96" s="62"/>
      <c r="AN96" s="8"/>
      <c r="AO96" s="8"/>
      <c r="AP96" s="62"/>
      <c r="AQ96" s="62"/>
      <c r="AR96" s="62"/>
      <c r="AS96" s="8"/>
      <c r="AT96" s="62"/>
      <c r="AU96" s="62"/>
      <c r="AV96" s="8"/>
      <c r="AW96" s="8"/>
      <c r="AX96" s="8"/>
      <c r="AY96" s="8"/>
      <c r="AZ96" s="8"/>
      <c r="BA96" s="8"/>
      <c r="BB96" s="62"/>
      <c r="BC96" s="62"/>
      <c r="BD96" s="94">
        <v>4757</v>
      </c>
      <c r="BE96" s="8"/>
      <c r="BF96" s="8"/>
      <c r="BG96" s="62"/>
      <c r="BH96" s="62"/>
      <c r="BI96" s="1">
        <v>4757</v>
      </c>
      <c r="BJ96" s="1">
        <v>4757</v>
      </c>
      <c r="BK96" s="1">
        <v>4742</v>
      </c>
      <c r="BL96" s="1">
        <v>4745</v>
      </c>
      <c r="BM96" s="78"/>
      <c r="BN96" s="78"/>
      <c r="BO96" s="78"/>
      <c r="BP96" s="89"/>
      <c r="BQ96" s="62"/>
      <c r="BR96" s="1"/>
      <c r="BS96" s="88"/>
      <c r="BT96" s="1"/>
      <c r="BU96" s="58"/>
      <c r="BV96" s="58"/>
      <c r="BW96" s="58"/>
      <c r="BX96" s="58"/>
      <c r="BY96" s="1">
        <v>100.58799999999999</v>
      </c>
      <c r="BZ96" s="1">
        <v>100.60899999999999</v>
      </c>
      <c r="CA96" s="1">
        <v>100.73950000000001</v>
      </c>
      <c r="CB96" s="1">
        <v>1.3043</v>
      </c>
      <c r="CC96" s="1">
        <v>1.3038000000000001</v>
      </c>
      <c r="CD96" s="1">
        <v>1.3038000000000001</v>
      </c>
      <c r="CE96" s="1"/>
      <c r="CF96" s="1"/>
      <c r="CG96" s="1">
        <v>4757</v>
      </c>
      <c r="CH96" s="1">
        <v>4757</v>
      </c>
      <c r="CI96" s="1">
        <v>4673</v>
      </c>
      <c r="CJ96" s="1">
        <v>4690</v>
      </c>
      <c r="CK96" s="1">
        <v>4757</v>
      </c>
      <c r="CL96" s="1">
        <v>4757</v>
      </c>
      <c r="CM96" s="1">
        <v>4652</v>
      </c>
      <c r="CN96" s="1">
        <v>4672</v>
      </c>
      <c r="CO96" s="1">
        <v>1453.8</v>
      </c>
      <c r="CP96" s="1">
        <v>4757</v>
      </c>
      <c r="CQ96" s="1">
        <v>4757</v>
      </c>
      <c r="CR96" s="1">
        <v>4652</v>
      </c>
      <c r="CS96" s="1">
        <v>4702</v>
      </c>
      <c r="CT96" s="1"/>
      <c r="CU96" s="1"/>
      <c r="CV96" s="1"/>
      <c r="CW96" s="1"/>
      <c r="CX96" s="58"/>
      <c r="CY96" s="58"/>
      <c r="CZ96" s="1"/>
      <c r="DA96" s="1" t="s">
        <v>618</v>
      </c>
      <c r="DB96" s="1"/>
      <c r="DC96" s="58"/>
      <c r="DD96" s="58"/>
      <c r="DE96">
        <v>12.59</v>
      </c>
      <c r="DF96">
        <v>101.79</v>
      </c>
      <c r="DG96">
        <v>1.9</v>
      </c>
    </row>
    <row r="97" spans="1:111" s="12" customFormat="1">
      <c r="A97" s="1">
        <v>2013</v>
      </c>
      <c r="B97" s="1">
        <v>2</v>
      </c>
      <c r="C97" s="24">
        <v>41407</v>
      </c>
      <c r="D97" s="1">
        <v>4719</v>
      </c>
      <c r="E97" s="1">
        <v>4728</v>
      </c>
      <c r="F97" s="1">
        <v>4677</v>
      </c>
      <c r="G97" s="1">
        <v>4703</v>
      </c>
      <c r="H97" s="46">
        <v>1434.3</v>
      </c>
      <c r="I97" s="1">
        <v>4757</v>
      </c>
      <c r="J97" s="1">
        <v>4757</v>
      </c>
      <c r="K97" s="1">
        <v>4652</v>
      </c>
      <c r="L97" s="1">
        <v>4697</v>
      </c>
      <c r="M97" s="53">
        <v>4684</v>
      </c>
      <c r="N97" s="47">
        <v>4714</v>
      </c>
      <c r="O97" s="47">
        <v>4668</v>
      </c>
      <c r="P97" s="47">
        <v>4677</v>
      </c>
      <c r="Q97" s="8">
        <v>4721</v>
      </c>
      <c r="R97" s="26"/>
      <c r="S97" s="1"/>
      <c r="T97" s="1"/>
      <c r="U97" s="1"/>
      <c r="V97" s="1"/>
      <c r="W97" s="50"/>
      <c r="X97" s="51"/>
      <c r="Y97" s="62"/>
      <c r="Z97" s="62"/>
      <c r="AA97" s="62"/>
      <c r="AB97" s="62"/>
      <c r="AC97" s="1"/>
      <c r="AD97" s="62">
        <v>4728</v>
      </c>
      <c r="AE97" s="62">
        <v>4677</v>
      </c>
      <c r="AF97" s="1"/>
      <c r="AG97" s="1"/>
      <c r="AH97" s="62"/>
      <c r="AI97" s="62"/>
      <c r="AJ97" s="8"/>
      <c r="AK97" s="8"/>
      <c r="AL97" s="62"/>
      <c r="AM97" s="62"/>
      <c r="AN97" s="8"/>
      <c r="AO97" s="8"/>
      <c r="AP97" s="62"/>
      <c r="AQ97" s="62"/>
      <c r="AR97" s="62"/>
      <c r="AS97" s="8"/>
      <c r="AT97" s="62"/>
      <c r="AU97" s="62"/>
      <c r="AV97" s="8"/>
      <c r="AW97" s="8"/>
      <c r="AX97" s="8"/>
      <c r="AY97" s="8"/>
      <c r="AZ97" s="8"/>
      <c r="BA97" s="8"/>
      <c r="BB97" s="62"/>
      <c r="BC97" s="62"/>
      <c r="BD97" s="94">
        <v>4680</v>
      </c>
      <c r="BE97" s="8"/>
      <c r="BF97" s="8"/>
      <c r="BG97" s="62"/>
      <c r="BH97" s="62"/>
      <c r="BI97" s="1">
        <v>4684</v>
      </c>
      <c r="BJ97" s="1">
        <v>4688</v>
      </c>
      <c r="BK97" s="1">
        <v>4676</v>
      </c>
      <c r="BL97" s="1">
        <v>4682</v>
      </c>
      <c r="BM97" s="78"/>
      <c r="BN97" s="78"/>
      <c r="BO97" s="78"/>
      <c r="BP97" s="89"/>
      <c r="BQ97" s="62"/>
      <c r="BR97" s="1"/>
      <c r="BS97" s="88"/>
      <c r="BT97" s="1"/>
      <c r="BU97" s="58"/>
      <c r="BV97" s="58"/>
      <c r="BW97" s="58"/>
      <c r="BX97" s="58"/>
      <c r="BY97" s="1">
        <v>101.895</v>
      </c>
      <c r="BZ97" s="1">
        <v>101.89749999999999</v>
      </c>
      <c r="CA97" s="1">
        <v>101.97</v>
      </c>
      <c r="CB97" s="1">
        <v>1.2970999999999999</v>
      </c>
      <c r="CC97" s="1">
        <v>1.2971999999999999</v>
      </c>
      <c r="CD97" s="1">
        <v>1.2965</v>
      </c>
      <c r="CE97" s="1"/>
      <c r="CF97" s="1"/>
      <c r="CG97" s="1">
        <v>4684</v>
      </c>
      <c r="CH97" s="1">
        <v>4714</v>
      </c>
      <c r="CI97" s="1">
        <v>4668</v>
      </c>
      <c r="CJ97" s="1">
        <v>4702</v>
      </c>
      <c r="CK97" s="1">
        <v>4684</v>
      </c>
      <c r="CL97" s="1">
        <v>4714</v>
      </c>
      <c r="CM97" s="1">
        <v>4668</v>
      </c>
      <c r="CN97" s="1">
        <v>4700</v>
      </c>
      <c r="CO97" s="1">
        <v>1429.1</v>
      </c>
      <c r="CP97" s="1">
        <v>4684</v>
      </c>
      <c r="CQ97" s="1">
        <v>4716</v>
      </c>
      <c r="CR97" s="1">
        <v>4668</v>
      </c>
      <c r="CS97" s="1">
        <v>4709</v>
      </c>
      <c r="CT97" s="1"/>
      <c r="CU97" s="1"/>
      <c r="CV97" s="1"/>
      <c r="CW97" s="1"/>
      <c r="CX97" s="58"/>
      <c r="CY97" s="58"/>
      <c r="CZ97" s="1"/>
      <c r="DA97" s="1" t="s">
        <v>618</v>
      </c>
      <c r="DB97" s="1"/>
      <c r="DC97" s="58"/>
      <c r="DD97" s="58"/>
      <c r="DE97">
        <v>12.55</v>
      </c>
      <c r="DF97">
        <v>101.765</v>
      </c>
      <c r="DG97">
        <v>1.92</v>
      </c>
    </row>
    <row r="98" spans="1:111" s="12" customFormat="1">
      <c r="A98" s="1">
        <v>2013</v>
      </c>
      <c r="B98" s="1">
        <v>3</v>
      </c>
      <c r="C98" s="24">
        <v>41408</v>
      </c>
      <c r="D98" s="1">
        <v>4698</v>
      </c>
      <c r="E98" s="1">
        <v>4722</v>
      </c>
      <c r="F98" s="1">
        <v>4692</v>
      </c>
      <c r="G98" s="1">
        <v>4709</v>
      </c>
      <c r="H98" s="46">
        <v>1424.8</v>
      </c>
      <c r="I98" s="1">
        <v>4684</v>
      </c>
      <c r="J98" s="1">
        <v>4722</v>
      </c>
      <c r="K98" s="1">
        <v>4668</v>
      </c>
      <c r="L98" s="1">
        <v>4709</v>
      </c>
      <c r="M98" s="53">
        <v>4699</v>
      </c>
      <c r="N98" s="47">
        <v>4706</v>
      </c>
      <c r="O98" s="47">
        <v>4654</v>
      </c>
      <c r="P98" s="47">
        <v>4700</v>
      </c>
      <c r="Q98" s="8">
        <v>4697</v>
      </c>
      <c r="R98" s="26"/>
      <c r="S98" s="1"/>
      <c r="T98" s="1"/>
      <c r="U98" s="1"/>
      <c r="V98" s="1"/>
      <c r="W98" s="50"/>
      <c r="X98" s="51"/>
      <c r="Y98" s="62"/>
      <c r="Z98" s="62"/>
      <c r="AA98" s="62"/>
      <c r="AB98" s="62"/>
      <c r="AC98" s="1"/>
      <c r="AD98" s="62">
        <v>4722</v>
      </c>
      <c r="AE98" s="62">
        <v>4692</v>
      </c>
      <c r="AF98" s="1"/>
      <c r="AG98" s="1"/>
      <c r="AH98" s="62"/>
      <c r="AI98" s="62"/>
      <c r="AJ98" s="8"/>
      <c r="AK98" s="8"/>
      <c r="AL98" s="62"/>
      <c r="AM98" s="62"/>
      <c r="AN98" s="8"/>
      <c r="AO98" s="8"/>
      <c r="AP98" s="62"/>
      <c r="AQ98" s="62"/>
      <c r="AR98" s="62"/>
      <c r="AS98" s="8"/>
      <c r="AT98" s="62"/>
      <c r="AU98" s="62"/>
      <c r="AV98" s="8"/>
      <c r="AW98" s="8"/>
      <c r="AX98" s="8"/>
      <c r="AY98" s="8"/>
      <c r="AZ98" s="8"/>
      <c r="BA98" s="8"/>
      <c r="BB98" s="62"/>
      <c r="BC98" s="62"/>
      <c r="BD98" s="94">
        <v>4694</v>
      </c>
      <c r="BE98" s="8"/>
      <c r="BF98" s="8"/>
      <c r="BG98" s="62"/>
      <c r="BH98" s="62"/>
      <c r="BI98" s="1">
        <v>4699</v>
      </c>
      <c r="BJ98" s="1">
        <v>4703</v>
      </c>
      <c r="BK98" s="1">
        <v>4695</v>
      </c>
      <c r="BL98" s="1">
        <v>4698</v>
      </c>
      <c r="BM98" s="78"/>
      <c r="BN98" s="78"/>
      <c r="BO98" s="78"/>
      <c r="BP98" s="89"/>
      <c r="BQ98" s="62"/>
      <c r="BR98" s="1"/>
      <c r="BS98" s="88"/>
      <c r="BT98" s="1"/>
      <c r="BU98" s="58"/>
      <c r="BV98" s="58"/>
      <c r="BW98" s="58"/>
      <c r="BX98" s="58"/>
      <c r="BY98" s="1">
        <v>101.825</v>
      </c>
      <c r="BZ98" s="1">
        <v>101.83</v>
      </c>
      <c r="CA98" s="1">
        <v>101.66500000000001</v>
      </c>
      <c r="CB98" s="1">
        <v>1.2975000000000001</v>
      </c>
      <c r="CC98" s="1">
        <v>1.2978000000000001</v>
      </c>
      <c r="CD98" s="1">
        <v>1.2988</v>
      </c>
      <c r="CE98" s="1"/>
      <c r="CF98" s="1"/>
      <c r="CG98" s="1">
        <v>4699</v>
      </c>
      <c r="CH98" s="1">
        <v>4703</v>
      </c>
      <c r="CI98" s="1">
        <v>4654</v>
      </c>
      <c r="CJ98" s="1">
        <v>4662</v>
      </c>
      <c r="CK98" s="1">
        <v>4699</v>
      </c>
      <c r="CL98" s="1">
        <v>4718</v>
      </c>
      <c r="CM98" s="1">
        <v>4654</v>
      </c>
      <c r="CN98" s="1">
        <v>4716</v>
      </c>
      <c r="CO98" s="1">
        <v>1436.6</v>
      </c>
      <c r="CP98" s="1">
        <v>4699</v>
      </c>
      <c r="CQ98" s="1">
        <v>4722</v>
      </c>
      <c r="CR98" s="1">
        <v>4654</v>
      </c>
      <c r="CS98" s="1">
        <v>4698</v>
      </c>
      <c r="CT98" s="1"/>
      <c r="CU98" s="1"/>
      <c r="CV98" s="1"/>
      <c r="CW98" s="1"/>
      <c r="CX98" s="58"/>
      <c r="CY98" s="58"/>
      <c r="CZ98" s="1"/>
      <c r="DA98" s="1" t="s">
        <v>618</v>
      </c>
      <c r="DB98" s="1"/>
      <c r="DC98" s="58"/>
      <c r="DD98" s="58"/>
      <c r="DE98">
        <v>12.77</v>
      </c>
      <c r="DF98">
        <v>102.31</v>
      </c>
      <c r="DG98">
        <v>1.95</v>
      </c>
    </row>
    <row r="99" spans="1:111" s="12" customFormat="1">
      <c r="A99" s="1">
        <v>2013</v>
      </c>
      <c r="B99" s="1">
        <v>4</v>
      </c>
      <c r="C99" s="24">
        <v>41409</v>
      </c>
      <c r="D99" s="1">
        <v>4705</v>
      </c>
      <c r="E99" s="1">
        <v>4706</v>
      </c>
      <c r="F99" s="1">
        <v>4658</v>
      </c>
      <c r="G99" s="1">
        <v>4661</v>
      </c>
      <c r="H99" s="46">
        <v>1396.2</v>
      </c>
      <c r="I99" s="1">
        <v>4699</v>
      </c>
      <c r="J99" s="1">
        <v>4722</v>
      </c>
      <c r="K99" s="1">
        <v>4654</v>
      </c>
      <c r="L99" s="1">
        <v>4695</v>
      </c>
      <c r="M99" s="53">
        <v>4649</v>
      </c>
      <c r="N99" s="47">
        <v>4678</v>
      </c>
      <c r="O99" s="47">
        <v>4638</v>
      </c>
      <c r="P99" s="47">
        <v>4646</v>
      </c>
      <c r="Q99" s="8">
        <v>4707</v>
      </c>
      <c r="R99" s="26"/>
      <c r="S99" s="1"/>
      <c r="T99" s="1"/>
      <c r="U99" s="1"/>
      <c r="V99" s="1"/>
      <c r="W99" s="50"/>
      <c r="X99" s="51"/>
      <c r="Y99" s="62"/>
      <c r="Z99" s="62"/>
      <c r="AA99" s="62"/>
      <c r="AB99" s="62"/>
      <c r="AC99" s="1"/>
      <c r="AD99" s="62">
        <v>4706</v>
      </c>
      <c r="AE99" s="62">
        <v>4682</v>
      </c>
      <c r="AF99" s="1"/>
      <c r="AG99" s="1"/>
      <c r="AH99" s="62"/>
      <c r="AI99" s="62"/>
      <c r="AJ99" s="8"/>
      <c r="AK99" s="8"/>
      <c r="AL99" s="62"/>
      <c r="AM99" s="62"/>
      <c r="AN99" s="8"/>
      <c r="AO99" s="8"/>
      <c r="AP99" s="62"/>
      <c r="AQ99" s="62"/>
      <c r="AR99" s="62"/>
      <c r="AS99" s="8"/>
      <c r="AT99" s="62"/>
      <c r="AU99" s="62"/>
      <c r="AV99" s="8"/>
      <c r="AW99" s="8"/>
      <c r="AX99" s="8"/>
      <c r="AY99" s="8"/>
      <c r="AZ99" s="8"/>
      <c r="BA99" s="8"/>
      <c r="BB99" s="62"/>
      <c r="BC99" s="62"/>
      <c r="BD99" s="94">
        <v>4649</v>
      </c>
      <c r="BE99" s="8"/>
      <c r="BF99" s="8"/>
      <c r="BG99" s="62"/>
      <c r="BH99" s="62"/>
      <c r="BI99" s="1">
        <v>4649</v>
      </c>
      <c r="BJ99" s="1">
        <v>4658</v>
      </c>
      <c r="BK99" s="1">
        <v>4642</v>
      </c>
      <c r="BL99" s="1">
        <v>4654</v>
      </c>
      <c r="BM99" s="78"/>
      <c r="BN99" s="78"/>
      <c r="BO99" s="78"/>
      <c r="BP99" s="89"/>
      <c r="BQ99" s="62"/>
      <c r="BR99" s="1"/>
      <c r="BS99" s="88"/>
      <c r="BT99" s="1"/>
      <c r="BU99" s="58"/>
      <c r="BV99" s="58"/>
      <c r="BW99" s="58"/>
      <c r="BX99" s="58"/>
      <c r="BY99" s="1">
        <v>102.41</v>
      </c>
      <c r="BZ99" s="1">
        <v>102.2645</v>
      </c>
      <c r="CA99" s="1">
        <v>102.2045</v>
      </c>
      <c r="CB99" s="1">
        <v>1.292</v>
      </c>
      <c r="CC99" s="1">
        <v>1.2931999999999999</v>
      </c>
      <c r="CD99" s="1">
        <v>1.2936000000000001</v>
      </c>
      <c r="CE99" s="1"/>
      <c r="CF99" s="1"/>
      <c r="CG99" s="1">
        <v>4649</v>
      </c>
      <c r="CH99" s="1">
        <v>4678</v>
      </c>
      <c r="CI99" s="1">
        <v>4642</v>
      </c>
      <c r="CJ99" s="1">
        <v>4658</v>
      </c>
      <c r="CK99" s="1">
        <v>4649</v>
      </c>
      <c r="CL99" s="1">
        <v>4678</v>
      </c>
      <c r="CM99" s="1">
        <v>4592</v>
      </c>
      <c r="CN99" s="1">
        <v>4608</v>
      </c>
      <c r="CO99" s="1">
        <v>1408.2</v>
      </c>
      <c r="CP99" s="1">
        <v>4649</v>
      </c>
      <c r="CQ99" s="1">
        <v>4678</v>
      </c>
      <c r="CR99" s="1">
        <v>4587</v>
      </c>
      <c r="CS99" s="1">
        <v>4594</v>
      </c>
      <c r="CT99" s="1"/>
      <c r="CU99" s="1"/>
      <c r="CV99" s="1"/>
      <c r="CW99" s="1"/>
      <c r="CX99" s="58"/>
      <c r="CY99" s="58"/>
      <c r="CZ99" s="1"/>
      <c r="DA99" s="1" t="s">
        <v>618</v>
      </c>
      <c r="DB99" s="1"/>
      <c r="DC99" s="58"/>
      <c r="DD99" s="58"/>
      <c r="DE99">
        <v>12.81</v>
      </c>
      <c r="DF99">
        <v>102.28149999999999</v>
      </c>
      <c r="DG99">
        <v>1.94</v>
      </c>
    </row>
    <row r="100" spans="1:111" s="12" customFormat="1">
      <c r="A100" s="1">
        <v>2013</v>
      </c>
      <c r="B100" s="1">
        <v>5</v>
      </c>
      <c r="C100" s="24">
        <v>41410</v>
      </c>
      <c r="D100" s="1">
        <v>4598</v>
      </c>
      <c r="E100" s="1">
        <v>4607</v>
      </c>
      <c r="F100" s="1">
        <v>4558</v>
      </c>
      <c r="G100" s="1">
        <v>4594</v>
      </c>
      <c r="H100" s="46">
        <v>1386.9</v>
      </c>
      <c r="I100" s="1">
        <v>4649</v>
      </c>
      <c r="J100" s="1">
        <v>4678</v>
      </c>
      <c r="K100" s="1">
        <v>4558</v>
      </c>
      <c r="L100" s="1">
        <v>4582</v>
      </c>
      <c r="M100" s="53">
        <v>4546</v>
      </c>
      <c r="N100" s="47">
        <v>4556</v>
      </c>
      <c r="O100" s="47">
        <v>4518</v>
      </c>
      <c r="P100" s="47">
        <v>4547</v>
      </c>
      <c r="Q100" s="8">
        <v>4592</v>
      </c>
      <c r="R100" s="26"/>
      <c r="S100" s="1"/>
      <c r="T100" s="1"/>
      <c r="U100" s="1"/>
      <c r="V100" s="1"/>
      <c r="W100" s="50"/>
      <c r="X100" s="51"/>
      <c r="Y100" s="62"/>
      <c r="Z100" s="62"/>
      <c r="AA100" s="62"/>
      <c r="AB100" s="62"/>
      <c r="AC100" s="1"/>
      <c r="AD100" s="62">
        <v>4600</v>
      </c>
      <c r="AE100" s="62">
        <v>4558</v>
      </c>
      <c r="AF100" s="1"/>
      <c r="AG100" s="1"/>
      <c r="AH100" s="62"/>
      <c r="AI100" s="62"/>
      <c r="AJ100" s="8"/>
      <c r="AK100" s="8"/>
      <c r="AL100" s="62"/>
      <c r="AM100" s="62"/>
      <c r="AN100" s="8"/>
      <c r="AO100" s="8"/>
      <c r="AP100" s="62"/>
      <c r="AQ100" s="62"/>
      <c r="AR100" s="62"/>
      <c r="AS100" s="8"/>
      <c r="AT100" s="62"/>
      <c r="AU100" s="62"/>
      <c r="AV100" s="8"/>
      <c r="AW100" s="8"/>
      <c r="AX100" s="8"/>
      <c r="AY100" s="8"/>
      <c r="AZ100" s="8"/>
      <c r="BA100" s="8"/>
      <c r="BB100" s="62"/>
      <c r="BC100" s="62"/>
      <c r="BD100" s="94">
        <v>4545</v>
      </c>
      <c r="BE100" s="8"/>
      <c r="BF100" s="8"/>
      <c r="BG100" s="62"/>
      <c r="BH100" s="62"/>
      <c r="BI100" s="1">
        <v>4546</v>
      </c>
      <c r="BJ100" s="1">
        <v>4548</v>
      </c>
      <c r="BK100" s="1">
        <v>4518</v>
      </c>
      <c r="BL100" s="1">
        <v>4522</v>
      </c>
      <c r="BM100" s="78"/>
      <c r="BN100" s="78"/>
      <c r="BO100" s="78"/>
      <c r="BP100" s="89"/>
      <c r="BQ100" s="62"/>
      <c r="BR100" s="1"/>
      <c r="BS100" s="88"/>
      <c r="BT100" s="1"/>
      <c r="BU100" s="58"/>
      <c r="BV100" s="58"/>
      <c r="BW100" s="58"/>
      <c r="BX100" s="58"/>
      <c r="BY100" s="1">
        <v>102.2535</v>
      </c>
      <c r="BZ100" s="1">
        <v>102.27</v>
      </c>
      <c r="CA100" s="1">
        <v>102.25449999999999</v>
      </c>
      <c r="CB100" s="1">
        <v>1.2887</v>
      </c>
      <c r="CC100" s="1">
        <v>1.2876000000000001</v>
      </c>
      <c r="CD100" s="1">
        <v>1.2882</v>
      </c>
      <c r="CE100" s="1"/>
      <c r="CF100" s="1"/>
      <c r="CG100" s="1">
        <v>4546</v>
      </c>
      <c r="CH100" s="1">
        <v>4556</v>
      </c>
      <c r="CI100" s="1">
        <v>4518</v>
      </c>
      <c r="CJ100" s="1">
        <v>4549</v>
      </c>
      <c r="CK100" s="1">
        <v>4546</v>
      </c>
      <c r="CL100" s="1">
        <v>4573</v>
      </c>
      <c r="CM100" s="1">
        <v>4518</v>
      </c>
      <c r="CN100" s="1">
        <v>4570</v>
      </c>
      <c r="CO100" s="1">
        <v>1373.9</v>
      </c>
      <c r="CP100" s="1">
        <v>4546</v>
      </c>
      <c r="CQ100" s="1">
        <v>4579</v>
      </c>
      <c r="CR100" s="1">
        <v>4518</v>
      </c>
      <c r="CS100" s="1">
        <v>4569</v>
      </c>
      <c r="CT100" s="1"/>
      <c r="CU100" s="1"/>
      <c r="CV100" s="1"/>
      <c r="CW100" s="1"/>
      <c r="CX100" s="58"/>
      <c r="CY100" s="58"/>
      <c r="CZ100" s="1"/>
      <c r="DA100" s="1" t="s">
        <v>618</v>
      </c>
      <c r="DB100" s="1"/>
      <c r="DC100" s="58"/>
      <c r="DD100" s="58"/>
      <c r="DE100">
        <v>13.07</v>
      </c>
      <c r="DF100">
        <v>102.22450000000001</v>
      </c>
      <c r="DG100">
        <v>1.87</v>
      </c>
    </row>
    <row r="101" spans="1:111" s="12" customFormat="1">
      <c r="A101" s="1">
        <v>2013</v>
      </c>
      <c r="B101" s="1">
        <v>6</v>
      </c>
      <c r="C101" s="24">
        <v>41411</v>
      </c>
      <c r="D101" s="1">
        <v>4564</v>
      </c>
      <c r="E101" s="1">
        <v>4588</v>
      </c>
      <c r="F101" s="1">
        <v>4540</v>
      </c>
      <c r="G101" s="1">
        <v>4573</v>
      </c>
      <c r="H101" s="46">
        <v>1364.7</v>
      </c>
      <c r="I101" s="1">
        <v>4546</v>
      </c>
      <c r="J101" s="1">
        <v>4588</v>
      </c>
      <c r="K101" s="1">
        <v>4518</v>
      </c>
      <c r="L101" s="1">
        <v>4568</v>
      </c>
      <c r="M101" s="53">
        <v>4542</v>
      </c>
      <c r="N101" s="47">
        <v>4568</v>
      </c>
      <c r="O101" s="47">
        <v>4517</v>
      </c>
      <c r="P101" s="47">
        <v>4540</v>
      </c>
      <c r="Q101" s="8">
        <v>4560</v>
      </c>
      <c r="R101" s="26"/>
      <c r="S101" s="1"/>
      <c r="T101" s="1"/>
      <c r="U101" s="1"/>
      <c r="V101" s="1"/>
      <c r="W101" s="50"/>
      <c r="X101" s="51"/>
      <c r="Y101" s="62"/>
      <c r="Z101" s="62"/>
      <c r="AA101" s="62"/>
      <c r="AB101" s="62"/>
      <c r="AC101" s="1"/>
      <c r="AD101" s="62">
        <v>4588</v>
      </c>
      <c r="AE101" s="62">
        <v>4560</v>
      </c>
      <c r="AF101" s="1"/>
      <c r="AG101" s="1"/>
      <c r="AH101" s="62"/>
      <c r="AI101" s="62"/>
      <c r="AJ101" s="8"/>
      <c r="AK101" s="8"/>
      <c r="AL101" s="62"/>
      <c r="AM101" s="62"/>
      <c r="AN101" s="8"/>
      <c r="AO101" s="8"/>
      <c r="AP101" s="62"/>
      <c r="AQ101" s="62"/>
      <c r="AR101" s="62"/>
      <c r="AS101" s="8"/>
      <c r="AT101" s="62"/>
      <c r="AU101" s="62"/>
      <c r="AV101" s="8"/>
      <c r="AW101" s="8"/>
      <c r="AX101" s="8"/>
      <c r="AY101" s="8"/>
      <c r="AZ101" s="8"/>
      <c r="BA101" s="8"/>
      <c r="BB101" s="62"/>
      <c r="BC101" s="62"/>
      <c r="BD101" s="94">
        <v>4540</v>
      </c>
      <c r="BE101" s="8"/>
      <c r="BF101" s="8"/>
      <c r="BG101" s="62"/>
      <c r="BH101" s="62"/>
      <c r="BI101" s="1">
        <v>4542</v>
      </c>
      <c r="BJ101" s="1">
        <v>4552</v>
      </c>
      <c r="BK101" s="1">
        <v>4534</v>
      </c>
      <c r="BL101" s="1">
        <v>4550</v>
      </c>
      <c r="BM101" s="78"/>
      <c r="BN101" s="78"/>
      <c r="BO101" s="78"/>
      <c r="BP101" s="89"/>
      <c r="BQ101" s="62"/>
      <c r="BR101" s="1"/>
      <c r="BS101" s="88"/>
      <c r="BT101" s="1"/>
      <c r="BU101" s="58"/>
      <c r="BV101" s="58"/>
      <c r="BW101" s="58"/>
      <c r="BX101" s="58"/>
      <c r="BY101" s="1">
        <v>102.26</v>
      </c>
      <c r="BZ101" s="1">
        <v>102.157</v>
      </c>
      <c r="CA101" s="1">
        <v>102.1425</v>
      </c>
      <c r="CB101" s="1">
        <v>1.2882</v>
      </c>
      <c r="CC101" s="1">
        <v>1.2886</v>
      </c>
      <c r="CD101" s="1">
        <v>1.2885</v>
      </c>
      <c r="CE101" s="1"/>
      <c r="CF101" s="1"/>
      <c r="CG101" s="1">
        <v>4542</v>
      </c>
      <c r="CH101" s="1">
        <v>4568</v>
      </c>
      <c r="CI101" s="1">
        <v>4517</v>
      </c>
      <c r="CJ101" s="1">
        <v>4548</v>
      </c>
      <c r="CK101" s="1">
        <v>4542</v>
      </c>
      <c r="CL101" s="1">
        <v>4568</v>
      </c>
      <c r="CM101" s="1">
        <v>4510</v>
      </c>
      <c r="CN101" s="1">
        <v>4517</v>
      </c>
      <c r="CO101" s="1">
        <v>1374</v>
      </c>
      <c r="CP101" s="1">
        <v>4542</v>
      </c>
      <c r="CQ101" s="1">
        <v>4568</v>
      </c>
      <c r="CR101" s="1">
        <v>4510</v>
      </c>
      <c r="CS101" s="1">
        <v>4536</v>
      </c>
      <c r="CT101" s="1"/>
      <c r="CU101" s="1"/>
      <c r="CV101" s="1"/>
      <c r="CW101" s="1"/>
      <c r="CX101" s="58"/>
      <c r="CY101" s="58"/>
      <c r="CZ101" s="1"/>
      <c r="DA101" s="1" t="s">
        <v>618</v>
      </c>
      <c r="DB101" s="1"/>
      <c r="DC101" s="58"/>
      <c r="DD101" s="58"/>
      <c r="DE101">
        <v>12.45</v>
      </c>
      <c r="DF101">
        <v>102.3455</v>
      </c>
      <c r="DG101">
        <v>1.95</v>
      </c>
    </row>
    <row r="102" spans="1:111" s="12" customFormat="1">
      <c r="A102" s="1">
        <v>2013</v>
      </c>
      <c r="B102" s="1">
        <v>2</v>
      </c>
      <c r="C102" s="24">
        <v>41414</v>
      </c>
      <c r="D102" s="1">
        <v>4464</v>
      </c>
      <c r="E102" s="1">
        <v>4479</v>
      </c>
      <c r="F102" s="1">
        <v>4430</v>
      </c>
      <c r="G102" s="1">
        <v>4453</v>
      </c>
      <c r="H102" s="46">
        <v>1384.1</v>
      </c>
      <c r="I102" s="1">
        <v>4542</v>
      </c>
      <c r="J102" s="1">
        <v>4568</v>
      </c>
      <c r="K102" s="1">
        <v>4430</v>
      </c>
      <c r="L102" s="1">
        <v>4460</v>
      </c>
      <c r="M102" s="53">
        <v>4453</v>
      </c>
      <c r="N102" s="47">
        <v>4509</v>
      </c>
      <c r="O102" s="47">
        <v>4451</v>
      </c>
      <c r="P102" s="47">
        <v>4479</v>
      </c>
      <c r="Q102" s="8">
        <v>4456</v>
      </c>
      <c r="R102" s="26"/>
      <c r="S102" s="1"/>
      <c r="T102" s="1"/>
      <c r="U102" s="1"/>
      <c r="V102" s="1"/>
      <c r="W102" s="50"/>
      <c r="X102" s="51"/>
      <c r="Y102" s="62"/>
      <c r="Z102" s="62"/>
      <c r="AA102" s="62"/>
      <c r="AB102" s="62"/>
      <c r="AC102" s="1"/>
      <c r="AD102" s="62">
        <v>4479</v>
      </c>
      <c r="AE102" s="62">
        <v>4430</v>
      </c>
      <c r="AF102" s="1"/>
      <c r="AG102" s="1"/>
      <c r="AH102" s="62"/>
      <c r="AI102" s="62"/>
      <c r="AJ102" s="8"/>
      <c r="AK102" s="8"/>
      <c r="AL102" s="62"/>
      <c r="AM102" s="62"/>
      <c r="AN102" s="8"/>
      <c r="AO102" s="8"/>
      <c r="AP102" s="62"/>
      <c r="AQ102" s="62"/>
      <c r="AR102" s="62"/>
      <c r="AS102" s="8"/>
      <c r="AT102" s="62"/>
      <c r="AU102" s="62"/>
      <c r="AV102" s="8"/>
      <c r="AW102" s="8"/>
      <c r="AX102" s="8"/>
      <c r="AY102" s="8"/>
      <c r="AZ102" s="8"/>
      <c r="BA102" s="8"/>
      <c r="BB102" s="62"/>
      <c r="BC102" s="62"/>
      <c r="BD102" s="94">
        <v>4454</v>
      </c>
      <c r="BE102" s="8"/>
      <c r="BF102" s="8"/>
      <c r="BG102" s="62"/>
      <c r="BH102" s="62"/>
      <c r="BI102" s="1">
        <v>4453</v>
      </c>
      <c r="BJ102" s="1">
        <v>4464</v>
      </c>
      <c r="BK102" s="1">
        <v>4451</v>
      </c>
      <c r="BL102" s="1">
        <v>4460</v>
      </c>
      <c r="BM102" s="78"/>
      <c r="BN102" s="78"/>
      <c r="BO102" s="78"/>
      <c r="BP102" s="89"/>
      <c r="BQ102" s="62"/>
      <c r="BR102" s="1"/>
      <c r="BS102" s="88"/>
      <c r="BT102" s="1"/>
      <c r="BU102" s="58"/>
      <c r="BV102" s="58"/>
      <c r="BW102" s="58"/>
      <c r="BX102" s="58"/>
      <c r="BY102" s="1">
        <v>102.7625</v>
      </c>
      <c r="BZ102" s="1">
        <v>102.85</v>
      </c>
      <c r="CA102" s="1">
        <v>102.688</v>
      </c>
      <c r="CB102" s="1">
        <v>1.2843</v>
      </c>
      <c r="CC102" s="1">
        <v>1.2829999999999999</v>
      </c>
      <c r="CD102" s="1">
        <v>1.2836000000000001</v>
      </c>
      <c r="CE102" s="1"/>
      <c r="CF102" s="1"/>
      <c r="CG102" s="1">
        <v>4453</v>
      </c>
      <c r="CH102" s="1">
        <v>4509</v>
      </c>
      <c r="CI102" s="1">
        <v>4451</v>
      </c>
      <c r="CJ102" s="1">
        <v>4471</v>
      </c>
      <c r="CK102" s="1">
        <v>4453</v>
      </c>
      <c r="CL102" s="1">
        <v>4509</v>
      </c>
      <c r="CM102" s="1">
        <v>4451</v>
      </c>
      <c r="CN102" s="1">
        <v>4493</v>
      </c>
      <c r="CO102" s="1">
        <v>1348.6</v>
      </c>
      <c r="CP102" s="1">
        <v>4453</v>
      </c>
      <c r="CQ102" s="1">
        <v>4603</v>
      </c>
      <c r="CR102" s="1">
        <v>4451</v>
      </c>
      <c r="CS102" s="1">
        <v>4574</v>
      </c>
      <c r="CT102" s="1"/>
      <c r="CU102" s="1"/>
      <c r="CV102" s="1"/>
      <c r="CW102" s="1"/>
      <c r="CX102" s="58"/>
      <c r="CY102" s="58"/>
      <c r="CZ102" s="1"/>
      <c r="DA102" s="1" t="s">
        <v>618</v>
      </c>
      <c r="DB102" s="1"/>
      <c r="DC102" s="58"/>
      <c r="DD102" s="58"/>
      <c r="DE102">
        <v>13.02</v>
      </c>
      <c r="DF102">
        <v>102.27500000000001</v>
      </c>
      <c r="DG102">
        <v>1.97</v>
      </c>
    </row>
    <row r="103" spans="1:111" s="12" customFormat="1">
      <c r="A103" s="1">
        <v>2013</v>
      </c>
      <c r="B103" s="1">
        <v>3</v>
      </c>
      <c r="C103" s="24">
        <v>41415</v>
      </c>
      <c r="D103" s="1">
        <v>4571</v>
      </c>
      <c r="E103" s="1">
        <v>4626</v>
      </c>
      <c r="F103" s="1">
        <v>4563</v>
      </c>
      <c r="G103" s="1">
        <v>4612</v>
      </c>
      <c r="H103" s="46">
        <v>1370</v>
      </c>
      <c r="I103" s="1">
        <v>4453</v>
      </c>
      <c r="J103" s="1">
        <v>4603</v>
      </c>
      <c r="K103" s="1">
        <v>4451</v>
      </c>
      <c r="L103" s="1">
        <v>4591</v>
      </c>
      <c r="M103" s="53">
        <v>4594</v>
      </c>
      <c r="N103" s="47">
        <v>4598</v>
      </c>
      <c r="O103" s="47">
        <v>4513</v>
      </c>
      <c r="P103" s="47">
        <v>4514</v>
      </c>
      <c r="Q103" s="8">
        <v>4573</v>
      </c>
      <c r="R103" s="26"/>
      <c r="S103" s="1"/>
      <c r="T103" s="1"/>
      <c r="U103" s="1"/>
      <c r="V103" s="1"/>
      <c r="W103" s="50"/>
      <c r="X103" s="51"/>
      <c r="Y103" s="62"/>
      <c r="Z103" s="62"/>
      <c r="AA103" s="62"/>
      <c r="AB103" s="62"/>
      <c r="AC103" s="1"/>
      <c r="AD103" s="62">
        <v>4595</v>
      </c>
      <c r="AE103" s="62">
        <v>4563</v>
      </c>
      <c r="AF103" s="1"/>
      <c r="AG103" s="1"/>
      <c r="AH103" s="62"/>
      <c r="AI103" s="62"/>
      <c r="AJ103" s="8"/>
      <c r="AK103" s="8"/>
      <c r="AL103" s="62"/>
      <c r="AM103" s="62"/>
      <c r="AN103" s="8"/>
      <c r="AO103" s="8"/>
      <c r="AP103" s="62"/>
      <c r="AQ103" s="62"/>
      <c r="AR103" s="62"/>
      <c r="AS103" s="8"/>
      <c r="AT103" s="62"/>
      <c r="AU103" s="62"/>
      <c r="AV103" s="8"/>
      <c r="AW103" s="8"/>
      <c r="AX103" s="8"/>
      <c r="AY103" s="8"/>
      <c r="AZ103" s="8"/>
      <c r="BA103" s="8"/>
      <c r="BB103" s="62"/>
      <c r="BC103" s="62"/>
      <c r="BD103" s="94">
        <v>4589</v>
      </c>
      <c r="BE103" s="8"/>
      <c r="BF103" s="8"/>
      <c r="BG103" s="62"/>
      <c r="BH103" s="62"/>
      <c r="BI103" s="1">
        <v>4594</v>
      </c>
      <c r="BJ103" s="1">
        <v>4595</v>
      </c>
      <c r="BK103" s="1">
        <v>4580</v>
      </c>
      <c r="BL103" s="1">
        <v>4590</v>
      </c>
      <c r="BM103" s="78"/>
      <c r="BN103" s="78"/>
      <c r="BO103" s="78"/>
      <c r="BP103" s="89"/>
      <c r="BQ103" s="62"/>
      <c r="BR103" s="1"/>
      <c r="BS103" s="88"/>
      <c r="BT103" s="1"/>
      <c r="BU103" s="58"/>
      <c r="BV103" s="58"/>
      <c r="BW103" s="58"/>
      <c r="BX103" s="58"/>
      <c r="BY103" s="1">
        <v>102.265</v>
      </c>
      <c r="BZ103" s="1">
        <v>102.22</v>
      </c>
      <c r="CA103" s="1">
        <v>102.182</v>
      </c>
      <c r="CB103" s="1">
        <v>1.2884</v>
      </c>
      <c r="CC103" s="1">
        <v>1.2889999999999999</v>
      </c>
      <c r="CD103" s="1">
        <v>1.2887999999999999</v>
      </c>
      <c r="CE103" s="1"/>
      <c r="CF103" s="1"/>
      <c r="CG103" s="1">
        <v>4594</v>
      </c>
      <c r="CH103" s="1">
        <v>4598</v>
      </c>
      <c r="CI103" s="1">
        <v>4543</v>
      </c>
      <c r="CJ103" s="1">
        <v>4546</v>
      </c>
      <c r="CK103" s="1">
        <v>4594</v>
      </c>
      <c r="CL103" s="1">
        <v>4598</v>
      </c>
      <c r="CM103" s="1">
        <v>4505</v>
      </c>
      <c r="CN103" s="1">
        <v>4525</v>
      </c>
      <c r="CO103" s="1">
        <v>1386.7</v>
      </c>
      <c r="CP103" s="1">
        <v>4594</v>
      </c>
      <c r="CQ103" s="1">
        <v>4598</v>
      </c>
      <c r="CR103" s="1">
        <v>4505</v>
      </c>
      <c r="CS103" s="1">
        <v>4542</v>
      </c>
      <c r="CT103" s="1"/>
      <c r="CU103" s="1"/>
      <c r="CV103" s="1"/>
      <c r="CW103" s="1"/>
      <c r="CX103" s="58"/>
      <c r="CY103" s="58"/>
      <c r="CZ103" s="1"/>
      <c r="DA103" s="1" t="s">
        <v>618</v>
      </c>
      <c r="DB103" s="1"/>
      <c r="DC103" s="58"/>
      <c r="DD103" s="58"/>
      <c r="DE103">
        <v>13.37</v>
      </c>
      <c r="DF103">
        <v>102.535</v>
      </c>
      <c r="DG103">
        <v>1.94</v>
      </c>
    </row>
    <row r="104" spans="1:111" s="12" customFormat="1">
      <c r="A104" s="1">
        <v>2013</v>
      </c>
      <c r="B104" s="1">
        <v>4</v>
      </c>
      <c r="C104" s="24">
        <v>41416</v>
      </c>
      <c r="D104" s="1">
        <v>4545</v>
      </c>
      <c r="E104" s="1">
        <v>4567</v>
      </c>
      <c r="F104" s="1">
        <v>4541</v>
      </c>
      <c r="G104" s="1">
        <v>4556</v>
      </c>
      <c r="H104" s="46">
        <v>1387</v>
      </c>
      <c r="I104" s="1">
        <v>4594</v>
      </c>
      <c r="J104" s="1">
        <v>4598</v>
      </c>
      <c r="K104" s="1">
        <v>4505</v>
      </c>
      <c r="L104" s="1">
        <v>4556</v>
      </c>
      <c r="M104" s="53">
        <v>4592</v>
      </c>
      <c r="N104" s="47">
        <v>4639</v>
      </c>
      <c r="O104" s="47">
        <v>4576</v>
      </c>
      <c r="P104" s="47">
        <v>4605</v>
      </c>
      <c r="Q104" s="8">
        <v>4540</v>
      </c>
      <c r="R104" s="26"/>
      <c r="S104" s="1"/>
      <c r="T104" s="1"/>
      <c r="U104" s="1"/>
      <c r="V104" s="1"/>
      <c r="W104" s="50"/>
      <c r="X104" s="51"/>
      <c r="Y104" s="62"/>
      <c r="Z104" s="62"/>
      <c r="AA104" s="62"/>
      <c r="AB104" s="62"/>
      <c r="AC104" s="1"/>
      <c r="AD104" s="62">
        <v>4567</v>
      </c>
      <c r="AE104" s="62">
        <v>4541</v>
      </c>
      <c r="AF104" s="1"/>
      <c r="AG104" s="1"/>
      <c r="AH104" s="62"/>
      <c r="AI104" s="62"/>
      <c r="AJ104" s="8"/>
      <c r="AK104" s="8"/>
      <c r="AL104" s="62"/>
      <c r="AM104" s="62"/>
      <c r="AN104" s="8"/>
      <c r="AO104" s="8"/>
      <c r="AP104" s="62"/>
      <c r="AQ104" s="62"/>
      <c r="AR104" s="62"/>
      <c r="AS104" s="8"/>
      <c r="AT104" s="62"/>
      <c r="AU104" s="62"/>
      <c r="AV104" s="8"/>
      <c r="AW104" s="8"/>
      <c r="AX104" s="8"/>
      <c r="AY104" s="8"/>
      <c r="AZ104" s="8"/>
      <c r="BA104" s="8"/>
      <c r="BB104" s="62"/>
      <c r="BC104" s="62"/>
      <c r="BD104" s="94">
        <v>4588</v>
      </c>
      <c r="BE104" s="8"/>
      <c r="BF104" s="8"/>
      <c r="BG104" s="62"/>
      <c r="BH104" s="62"/>
      <c r="BI104" s="1">
        <v>4592</v>
      </c>
      <c r="BJ104" s="1">
        <v>4600</v>
      </c>
      <c r="BK104" s="1">
        <v>4592</v>
      </c>
      <c r="BL104" s="1">
        <v>4600</v>
      </c>
      <c r="BM104" s="78"/>
      <c r="BN104" s="78"/>
      <c r="BO104" s="78"/>
      <c r="BP104" s="89"/>
      <c r="BQ104" s="62"/>
      <c r="BR104" s="1"/>
      <c r="BS104" s="88"/>
      <c r="BT104" s="1"/>
      <c r="BU104" s="58"/>
      <c r="BV104" s="58"/>
      <c r="BW104" s="58"/>
      <c r="BX104" s="58"/>
      <c r="BY104" s="1">
        <v>102.4945</v>
      </c>
      <c r="BZ104" s="1">
        <v>102.44</v>
      </c>
      <c r="CA104" s="1">
        <v>102.44</v>
      </c>
      <c r="CB104" s="1">
        <v>1.2905</v>
      </c>
      <c r="CC104" s="1">
        <v>1.2914000000000001</v>
      </c>
      <c r="CD104" s="1">
        <v>1.2918000000000001</v>
      </c>
      <c r="CE104" s="1"/>
      <c r="CF104" s="1"/>
      <c r="CG104" s="1">
        <v>4592</v>
      </c>
      <c r="CH104" s="1">
        <v>4639</v>
      </c>
      <c r="CI104" s="1">
        <v>4576</v>
      </c>
      <c r="CJ104" s="1">
        <v>4623</v>
      </c>
      <c r="CK104" s="1">
        <v>4592</v>
      </c>
      <c r="CL104" s="1">
        <v>4682</v>
      </c>
      <c r="CM104" s="1">
        <v>4558</v>
      </c>
      <c r="CN104" s="1">
        <v>4582</v>
      </c>
      <c r="CO104" s="1">
        <v>1385.2</v>
      </c>
      <c r="CP104" s="1">
        <v>4592</v>
      </c>
      <c r="CQ104" s="1">
        <v>4682</v>
      </c>
      <c r="CR104" s="1">
        <v>4500</v>
      </c>
      <c r="CS104" s="1">
        <v>4524</v>
      </c>
      <c r="CT104" s="1"/>
      <c r="CU104" s="1"/>
      <c r="CV104" s="1"/>
      <c r="CW104" s="1"/>
      <c r="CX104" s="58"/>
      <c r="CY104" s="58"/>
      <c r="CZ104" s="1"/>
      <c r="DA104" s="1" t="s">
        <v>618</v>
      </c>
      <c r="DB104" s="1"/>
      <c r="DC104" s="58"/>
      <c r="DD104" s="58"/>
      <c r="DE104">
        <v>13.82</v>
      </c>
      <c r="DF104">
        <v>103.125</v>
      </c>
      <c r="DG104">
        <v>2.0299999999999998</v>
      </c>
    </row>
    <row r="105" spans="1:111" s="12" customFormat="1">
      <c r="A105" s="1">
        <v>2013</v>
      </c>
      <c r="B105" s="1">
        <v>5</v>
      </c>
      <c r="C105" s="24">
        <v>41417</v>
      </c>
      <c r="D105" s="1">
        <v>4531</v>
      </c>
      <c r="E105" s="1">
        <v>4559</v>
      </c>
      <c r="F105" s="1">
        <v>4498</v>
      </c>
      <c r="G105" s="1">
        <v>4500</v>
      </c>
      <c r="H105" s="46">
        <v>1391.8</v>
      </c>
      <c r="I105" s="1">
        <v>4592</v>
      </c>
      <c r="J105" s="1">
        <v>4682</v>
      </c>
      <c r="K105" s="1">
        <v>4500</v>
      </c>
      <c r="L105" s="1">
        <v>4530</v>
      </c>
      <c r="M105" s="53">
        <v>4525</v>
      </c>
      <c r="N105" s="47">
        <v>4570</v>
      </c>
      <c r="O105" s="47">
        <v>4484</v>
      </c>
      <c r="P105" s="47">
        <v>4529</v>
      </c>
      <c r="Q105" s="8">
        <v>4530</v>
      </c>
      <c r="R105" s="26"/>
      <c r="S105" s="1"/>
      <c r="T105" s="1"/>
      <c r="U105" s="1"/>
      <c r="V105" s="1"/>
      <c r="W105" s="50"/>
      <c r="X105" s="51"/>
      <c r="Y105" s="62"/>
      <c r="Z105" s="62"/>
      <c r="AA105" s="62"/>
      <c r="AB105" s="62"/>
      <c r="AC105" s="1"/>
      <c r="AD105" s="62">
        <v>4559</v>
      </c>
      <c r="AE105" s="62">
        <v>4523</v>
      </c>
      <c r="AF105" s="1"/>
      <c r="AG105" s="1"/>
      <c r="AH105" s="62"/>
      <c r="AI105" s="62"/>
      <c r="AJ105" s="8"/>
      <c r="AK105" s="8"/>
      <c r="AL105" s="62"/>
      <c r="AM105" s="62"/>
      <c r="AN105" s="8"/>
      <c r="AO105" s="8"/>
      <c r="AP105" s="62"/>
      <c r="AQ105" s="62"/>
      <c r="AR105" s="62"/>
      <c r="AS105" s="8"/>
      <c r="AT105" s="62"/>
      <c r="AU105" s="62"/>
      <c r="AV105" s="8"/>
      <c r="AW105" s="8"/>
      <c r="AX105" s="8"/>
      <c r="AY105" s="8"/>
      <c r="AZ105" s="8"/>
      <c r="BA105" s="8"/>
      <c r="BB105" s="62"/>
      <c r="BC105" s="62"/>
      <c r="BD105" s="94">
        <v>4526</v>
      </c>
      <c r="BE105" s="8"/>
      <c r="BF105" s="8"/>
      <c r="BG105" s="62"/>
      <c r="BH105" s="62"/>
      <c r="BI105" s="1">
        <v>4525</v>
      </c>
      <c r="BJ105" s="1">
        <v>4526</v>
      </c>
      <c r="BK105" s="1">
        <v>4492</v>
      </c>
      <c r="BL105" s="1">
        <v>4494</v>
      </c>
      <c r="BM105" s="78"/>
      <c r="BN105" s="78"/>
      <c r="BO105" s="78"/>
      <c r="BP105" s="89"/>
      <c r="BQ105" s="62"/>
      <c r="BR105" s="1"/>
      <c r="BS105" s="88"/>
      <c r="BT105" s="1"/>
      <c r="BU105" s="58"/>
      <c r="BV105" s="58"/>
      <c r="BW105" s="58"/>
      <c r="BX105" s="58"/>
      <c r="BY105" s="1">
        <v>103.16500000000001</v>
      </c>
      <c r="BZ105" s="1">
        <v>103.1555</v>
      </c>
      <c r="CA105" s="1">
        <v>103.16549999999999</v>
      </c>
      <c r="CB105" s="1">
        <v>1.2858000000000001</v>
      </c>
      <c r="CC105" s="1">
        <v>1.2847</v>
      </c>
      <c r="CD105" s="1">
        <v>1.2838000000000001</v>
      </c>
      <c r="CE105" s="1"/>
      <c r="CF105" s="1"/>
      <c r="CG105" s="1">
        <v>4525</v>
      </c>
      <c r="CH105" s="1">
        <v>4570</v>
      </c>
      <c r="CI105" s="1">
        <v>4484</v>
      </c>
      <c r="CJ105" s="1">
        <v>4539</v>
      </c>
      <c r="CK105" s="1">
        <v>4525</v>
      </c>
      <c r="CL105" s="1">
        <v>4570</v>
      </c>
      <c r="CM105" s="1">
        <v>4484</v>
      </c>
      <c r="CN105" s="1">
        <v>4527</v>
      </c>
      <c r="CO105" s="1">
        <v>1377.3</v>
      </c>
      <c r="CP105" s="1">
        <v>4525</v>
      </c>
      <c r="CQ105" s="1">
        <v>4574</v>
      </c>
      <c r="CR105" s="1">
        <v>4484</v>
      </c>
      <c r="CS105" s="1">
        <v>4568</v>
      </c>
      <c r="CT105" s="1"/>
      <c r="CU105" s="1"/>
      <c r="CV105" s="1"/>
      <c r="CW105" s="1"/>
      <c r="CX105" s="58"/>
      <c r="CY105" s="58"/>
      <c r="CZ105" s="1"/>
      <c r="DA105" s="1" t="s">
        <v>618</v>
      </c>
      <c r="DB105" s="1"/>
      <c r="DC105" s="58"/>
      <c r="DD105" s="58"/>
      <c r="DE105">
        <v>14.07</v>
      </c>
      <c r="DF105">
        <v>101.98099999999999</v>
      </c>
      <c r="DG105">
        <v>2.02</v>
      </c>
    </row>
    <row r="106" spans="1:111" s="12" customFormat="1">
      <c r="A106" s="1">
        <v>2013</v>
      </c>
      <c r="B106" s="1">
        <v>6</v>
      </c>
      <c r="C106" s="24">
        <v>41418</v>
      </c>
      <c r="D106" s="1">
        <v>4579</v>
      </c>
      <c r="E106" s="1">
        <v>4595</v>
      </c>
      <c r="F106" s="1">
        <v>4540</v>
      </c>
      <c r="G106" s="1">
        <v>4551</v>
      </c>
      <c r="H106" s="46">
        <v>1386.6</v>
      </c>
      <c r="I106" s="1">
        <v>4525</v>
      </c>
      <c r="J106" s="1">
        <v>4593</v>
      </c>
      <c r="K106" s="1">
        <v>4484</v>
      </c>
      <c r="L106" s="1">
        <v>4580</v>
      </c>
      <c r="M106" s="53">
        <v>4549</v>
      </c>
      <c r="N106" s="47">
        <v>4568</v>
      </c>
      <c r="O106" s="47">
        <v>4513</v>
      </c>
      <c r="P106" s="47">
        <v>4525</v>
      </c>
      <c r="Q106" s="8">
        <v>4578</v>
      </c>
      <c r="R106" s="26"/>
      <c r="S106" s="1"/>
      <c r="T106" s="1"/>
      <c r="U106" s="1"/>
      <c r="V106" s="1"/>
      <c r="W106" s="50"/>
      <c r="X106" s="51"/>
      <c r="Y106" s="62"/>
      <c r="Z106" s="62"/>
      <c r="AA106" s="62"/>
      <c r="AB106" s="62"/>
      <c r="AC106" s="1"/>
      <c r="AD106" s="62">
        <v>4593</v>
      </c>
      <c r="AE106" s="62">
        <v>4571</v>
      </c>
      <c r="AF106" s="1"/>
      <c r="AG106" s="1"/>
      <c r="AH106" s="62"/>
      <c r="AI106" s="62"/>
      <c r="AJ106" s="8"/>
      <c r="AK106" s="8"/>
      <c r="AL106" s="62"/>
      <c r="AM106" s="62"/>
      <c r="AN106" s="8"/>
      <c r="AO106" s="8"/>
      <c r="AP106" s="62"/>
      <c r="AQ106" s="62"/>
      <c r="AR106" s="62"/>
      <c r="AS106" s="8"/>
      <c r="AT106" s="62"/>
      <c r="AU106" s="62"/>
      <c r="AV106" s="8"/>
      <c r="AW106" s="8"/>
      <c r="AX106" s="8"/>
      <c r="AY106" s="8"/>
      <c r="AZ106" s="8"/>
      <c r="BA106" s="8"/>
      <c r="BB106" s="62"/>
      <c r="BC106" s="62"/>
      <c r="BD106" s="94">
        <v>4540</v>
      </c>
      <c r="BE106" s="8"/>
      <c r="BF106" s="8"/>
      <c r="BG106" s="62"/>
      <c r="BH106" s="62"/>
      <c r="BI106" s="1">
        <v>4549</v>
      </c>
      <c r="BJ106" s="1">
        <v>4561</v>
      </c>
      <c r="BK106" s="1">
        <v>4546</v>
      </c>
      <c r="BL106" s="1">
        <v>4561</v>
      </c>
      <c r="BM106" s="78"/>
      <c r="BN106" s="78"/>
      <c r="BO106" s="78"/>
      <c r="BP106" s="89"/>
      <c r="BQ106" s="62"/>
      <c r="BR106" s="1"/>
      <c r="BS106" s="88"/>
      <c r="BT106" s="1"/>
      <c r="BU106" s="58"/>
      <c r="BV106" s="58"/>
      <c r="BW106" s="58"/>
      <c r="BX106" s="58"/>
      <c r="BY106" s="1">
        <v>102.01</v>
      </c>
      <c r="BZ106" s="1">
        <v>102.098</v>
      </c>
      <c r="CA106" s="1">
        <v>102.38849999999999</v>
      </c>
      <c r="CB106" s="1">
        <v>1.2932999999999999</v>
      </c>
      <c r="CC106" s="1">
        <v>1.2928999999999999</v>
      </c>
      <c r="CD106" s="1">
        <v>1.2927999999999999</v>
      </c>
      <c r="CE106" s="1"/>
      <c r="CF106" s="1"/>
      <c r="CG106" s="1">
        <v>4549</v>
      </c>
      <c r="CH106" s="1">
        <v>4568</v>
      </c>
      <c r="CI106" s="1">
        <v>4520</v>
      </c>
      <c r="CJ106" s="1">
        <v>4539</v>
      </c>
      <c r="CK106" s="1">
        <v>4549</v>
      </c>
      <c r="CL106" s="1">
        <v>4568</v>
      </c>
      <c r="CM106" s="1">
        <v>4513</v>
      </c>
      <c r="CN106" s="1">
        <v>4520</v>
      </c>
      <c r="CO106" s="1">
        <v>1387.4</v>
      </c>
      <c r="CP106" s="1">
        <v>4549</v>
      </c>
      <c r="CQ106" s="1">
        <v>4568</v>
      </c>
      <c r="CR106" s="1">
        <v>4501</v>
      </c>
      <c r="CS106" s="1">
        <v>4512</v>
      </c>
      <c r="CT106" s="1"/>
      <c r="CU106" s="1"/>
      <c r="CV106" s="1"/>
      <c r="CW106" s="1"/>
      <c r="CX106" s="58"/>
      <c r="CY106" s="58"/>
      <c r="CZ106" s="1"/>
      <c r="DA106" s="1" t="s">
        <v>618</v>
      </c>
      <c r="DB106" s="1"/>
      <c r="DC106" s="58"/>
      <c r="DD106" s="58"/>
      <c r="DE106">
        <v>13.99</v>
      </c>
      <c r="DF106">
        <v>101.23</v>
      </c>
      <c r="DG106">
        <v>2.0099999999999998</v>
      </c>
    </row>
    <row r="107" spans="1:111" s="12" customFormat="1">
      <c r="A107" s="1">
        <v>2013</v>
      </c>
      <c r="B107" s="1">
        <v>2</v>
      </c>
      <c r="C107" s="24">
        <v>41421</v>
      </c>
      <c r="D107" s="1">
        <v>4515</v>
      </c>
      <c r="E107" s="1">
        <v>4537</v>
      </c>
      <c r="F107" s="1">
        <v>4496</v>
      </c>
      <c r="G107" s="1">
        <v>4530</v>
      </c>
      <c r="H107" s="46">
        <v>1393.3</v>
      </c>
      <c r="I107" s="1">
        <v>4549</v>
      </c>
      <c r="J107" s="1">
        <v>4568</v>
      </c>
      <c r="K107" s="1">
        <v>4496</v>
      </c>
      <c r="L107" s="1">
        <v>4519</v>
      </c>
      <c r="M107" s="53">
        <v>4535</v>
      </c>
      <c r="N107" s="47">
        <v>4548</v>
      </c>
      <c r="O107" s="47">
        <v>4521</v>
      </c>
      <c r="P107" s="47">
        <v>4537</v>
      </c>
      <c r="Q107" s="8">
        <v>4510</v>
      </c>
      <c r="R107" s="26"/>
      <c r="S107" s="1"/>
      <c r="T107" s="1"/>
      <c r="U107" s="1"/>
      <c r="V107" s="1"/>
      <c r="W107" s="50"/>
      <c r="X107" s="51"/>
      <c r="Y107" s="62"/>
      <c r="Z107" s="62"/>
      <c r="AA107" s="62"/>
      <c r="AB107" s="62"/>
      <c r="AC107" s="1"/>
      <c r="AD107" s="62">
        <v>4521</v>
      </c>
      <c r="AE107" s="62">
        <v>4496</v>
      </c>
      <c r="AF107" s="1"/>
      <c r="AG107" s="1"/>
      <c r="AH107" s="62"/>
      <c r="AI107" s="62"/>
      <c r="AJ107" s="8"/>
      <c r="AK107" s="8"/>
      <c r="AL107" s="62"/>
      <c r="AM107" s="62"/>
      <c r="AN107" s="8"/>
      <c r="AO107" s="8"/>
      <c r="AP107" s="62"/>
      <c r="AQ107" s="62"/>
      <c r="AR107" s="62"/>
      <c r="AS107" s="8"/>
      <c r="AT107" s="62"/>
      <c r="AU107" s="62"/>
      <c r="AV107" s="8"/>
      <c r="AW107" s="8"/>
      <c r="AX107" s="8"/>
      <c r="AY107" s="8"/>
      <c r="AZ107" s="8"/>
      <c r="BA107" s="8"/>
      <c r="BB107" s="62"/>
      <c r="BC107" s="62"/>
      <c r="BD107" s="94">
        <v>4535</v>
      </c>
      <c r="BE107" s="8"/>
      <c r="BF107" s="8"/>
      <c r="BG107" s="62"/>
      <c r="BH107" s="62"/>
      <c r="BI107" s="1">
        <v>4535</v>
      </c>
      <c r="BJ107" s="1">
        <v>4539</v>
      </c>
      <c r="BK107" s="1">
        <v>4530</v>
      </c>
      <c r="BL107" s="1">
        <v>4531</v>
      </c>
      <c r="BM107" s="78"/>
      <c r="BN107" s="78"/>
      <c r="BO107" s="78"/>
      <c r="BP107" s="89"/>
      <c r="BQ107" s="62"/>
      <c r="BR107" s="1"/>
      <c r="BS107" s="88"/>
      <c r="BT107" s="1"/>
      <c r="BU107" s="58"/>
      <c r="BV107" s="58"/>
      <c r="BW107" s="58"/>
      <c r="BX107" s="58"/>
      <c r="BY107" s="1">
        <v>101.057</v>
      </c>
      <c r="BZ107" s="1">
        <v>101.289</v>
      </c>
      <c r="CA107" s="1">
        <v>101.095</v>
      </c>
      <c r="CB107" s="1">
        <v>1.2935000000000001</v>
      </c>
      <c r="CC107" s="1">
        <v>1.2939000000000001</v>
      </c>
      <c r="CD107" s="1">
        <v>1.2938000000000001</v>
      </c>
      <c r="CE107" s="1"/>
      <c r="CF107" s="1"/>
      <c r="CG107" s="1">
        <v>4535</v>
      </c>
      <c r="CH107" s="1">
        <v>4539</v>
      </c>
      <c r="CI107" s="1">
        <v>4521</v>
      </c>
      <c r="CJ107" s="1">
        <v>4535</v>
      </c>
      <c r="CK107" s="1">
        <v>4535</v>
      </c>
      <c r="CL107" s="1">
        <v>4548</v>
      </c>
      <c r="CM107" s="1">
        <v>4521</v>
      </c>
      <c r="CN107" s="1">
        <v>4536</v>
      </c>
      <c r="CO107" s="1">
        <v>1392.6</v>
      </c>
      <c r="CP107" s="1">
        <v>4535</v>
      </c>
      <c r="CQ107" s="1">
        <v>4548</v>
      </c>
      <c r="CR107" s="1">
        <v>4521</v>
      </c>
      <c r="CS107" s="1">
        <v>4540</v>
      </c>
      <c r="CT107" s="1"/>
      <c r="CU107" s="1"/>
      <c r="CV107" s="1"/>
      <c r="CW107" s="1"/>
      <c r="CX107" s="58"/>
      <c r="CY107" s="58"/>
      <c r="CZ107" s="1"/>
      <c r="DA107" s="1" t="s">
        <v>618</v>
      </c>
      <c r="DB107" s="1"/>
      <c r="DC107" s="58"/>
      <c r="DD107" s="58"/>
      <c r="DE107">
        <v>13.99</v>
      </c>
      <c r="DF107">
        <v>101.08</v>
      </c>
      <c r="DG107">
        <v>2.0099999999999998</v>
      </c>
    </row>
    <row r="108" spans="1:111" s="12" customFormat="1">
      <c r="A108" s="1">
        <v>2013</v>
      </c>
      <c r="B108" s="1">
        <v>3</v>
      </c>
      <c r="C108" s="24">
        <v>41422</v>
      </c>
      <c r="D108" s="1">
        <v>4547</v>
      </c>
      <c r="E108" s="1">
        <v>4569</v>
      </c>
      <c r="F108" s="1">
        <v>4546</v>
      </c>
      <c r="G108" s="1">
        <v>4568</v>
      </c>
      <c r="H108" s="46">
        <v>1378.9</v>
      </c>
      <c r="I108" s="1">
        <v>4535</v>
      </c>
      <c r="J108" s="1">
        <v>4567</v>
      </c>
      <c r="K108" s="1">
        <v>4521</v>
      </c>
      <c r="L108" s="1">
        <v>4557</v>
      </c>
      <c r="M108" s="53">
        <v>4570</v>
      </c>
      <c r="N108" s="47">
        <v>4573</v>
      </c>
      <c r="O108" s="47">
        <v>4521</v>
      </c>
      <c r="P108" s="47">
        <v>4556</v>
      </c>
      <c r="Q108" s="8">
        <v>4542</v>
      </c>
      <c r="R108" s="26"/>
      <c r="S108" s="1"/>
      <c r="T108" s="1"/>
      <c r="U108" s="1"/>
      <c r="V108" s="1"/>
      <c r="W108" s="50"/>
      <c r="X108" s="51"/>
      <c r="Y108" s="62"/>
      <c r="Z108" s="62"/>
      <c r="AA108" s="62"/>
      <c r="AB108" s="62"/>
      <c r="AC108" s="1"/>
      <c r="AD108" s="62">
        <v>4567</v>
      </c>
      <c r="AE108" s="62">
        <v>4546</v>
      </c>
      <c r="AF108" s="1"/>
      <c r="AG108" s="1"/>
      <c r="AH108" s="62"/>
      <c r="AI108" s="62"/>
      <c r="AJ108" s="8"/>
      <c r="AK108" s="8"/>
      <c r="AL108" s="62"/>
      <c r="AM108" s="62"/>
      <c r="AN108" s="8"/>
      <c r="AO108" s="8"/>
      <c r="AP108" s="62"/>
      <c r="AQ108" s="62"/>
      <c r="AR108" s="62"/>
      <c r="AS108" s="8"/>
      <c r="AT108" s="62"/>
      <c r="AU108" s="62"/>
      <c r="AV108" s="8"/>
      <c r="AW108" s="8"/>
      <c r="AX108" s="8"/>
      <c r="AY108" s="8"/>
      <c r="AZ108" s="8"/>
      <c r="BA108" s="8"/>
      <c r="BB108" s="62"/>
      <c r="BC108" s="62"/>
      <c r="BD108" s="94">
        <v>4569</v>
      </c>
      <c r="BE108" s="8"/>
      <c r="BF108" s="8"/>
      <c r="BG108" s="62"/>
      <c r="BH108" s="62"/>
      <c r="BI108" s="1">
        <v>4570</v>
      </c>
      <c r="BJ108" s="1">
        <v>4573</v>
      </c>
      <c r="BK108" s="1">
        <v>4546</v>
      </c>
      <c r="BL108" s="1">
        <v>4551</v>
      </c>
      <c r="BM108" s="78"/>
      <c r="BN108" s="78"/>
      <c r="BO108" s="78"/>
      <c r="BP108" s="89"/>
      <c r="BQ108" s="62"/>
      <c r="BR108" s="1"/>
      <c r="BS108" s="88"/>
      <c r="BT108" s="1"/>
      <c r="BU108" s="58"/>
      <c r="BV108" s="58"/>
      <c r="BW108" s="58"/>
      <c r="BX108" s="58"/>
      <c r="BY108" s="1">
        <v>100.9615</v>
      </c>
      <c r="BZ108" s="1">
        <v>101.12949999999999</v>
      </c>
      <c r="CA108" s="1">
        <v>101.09</v>
      </c>
      <c r="CB108" s="1">
        <v>1.2931999999999999</v>
      </c>
      <c r="CC108" s="1">
        <v>1.2932999999999999</v>
      </c>
      <c r="CD108" s="1">
        <v>1.2932999999999999</v>
      </c>
      <c r="CE108" s="1"/>
      <c r="CF108" s="1"/>
      <c r="CG108" s="1">
        <v>4570</v>
      </c>
      <c r="CH108" s="1">
        <v>4573</v>
      </c>
      <c r="CI108" s="1">
        <v>4521</v>
      </c>
      <c r="CJ108" s="1">
        <v>4536</v>
      </c>
      <c r="CK108" s="1">
        <v>4570</v>
      </c>
      <c r="CL108" s="1">
        <v>4573</v>
      </c>
      <c r="CM108" s="1">
        <v>4521</v>
      </c>
      <c r="CN108" s="1">
        <v>4555</v>
      </c>
      <c r="CO108" s="1">
        <v>1385.3</v>
      </c>
      <c r="CP108" s="1">
        <v>4570</v>
      </c>
      <c r="CQ108" s="1">
        <v>4609</v>
      </c>
      <c r="CR108" s="1">
        <v>4521</v>
      </c>
      <c r="CS108" s="1">
        <v>4546</v>
      </c>
      <c r="CT108" s="1"/>
      <c r="CU108" s="1"/>
      <c r="CV108" s="1"/>
      <c r="CW108" s="1"/>
      <c r="CX108" s="58"/>
      <c r="CY108" s="58"/>
      <c r="CZ108" s="1"/>
      <c r="DA108" s="1" t="s">
        <v>618</v>
      </c>
      <c r="DB108" s="1"/>
      <c r="DC108" s="58"/>
      <c r="DD108" s="58"/>
      <c r="DE108">
        <v>14.48</v>
      </c>
      <c r="DF108">
        <v>102.25</v>
      </c>
      <c r="DG108">
        <v>2.13</v>
      </c>
    </row>
    <row r="109" spans="1:111" s="12" customFormat="1">
      <c r="A109" s="1">
        <v>2013</v>
      </c>
      <c r="B109" s="1">
        <v>4</v>
      </c>
      <c r="C109" s="24">
        <v>41423</v>
      </c>
      <c r="D109" s="1">
        <v>4558</v>
      </c>
      <c r="E109" s="1">
        <v>4576</v>
      </c>
      <c r="F109" s="1">
        <v>4547</v>
      </c>
      <c r="G109" s="1">
        <v>4549</v>
      </c>
      <c r="H109" s="46">
        <v>1391.3</v>
      </c>
      <c r="I109" s="1">
        <v>4570</v>
      </c>
      <c r="J109" s="1">
        <v>4609</v>
      </c>
      <c r="K109" s="1">
        <v>4521</v>
      </c>
      <c r="L109" s="1">
        <v>4561</v>
      </c>
      <c r="M109" s="53">
        <v>4535</v>
      </c>
      <c r="N109" s="47">
        <v>4549</v>
      </c>
      <c r="O109" s="47">
        <v>4510</v>
      </c>
      <c r="P109" s="47">
        <v>4516</v>
      </c>
      <c r="Q109" s="8">
        <v>4556</v>
      </c>
      <c r="R109" s="26"/>
      <c r="S109" s="1"/>
      <c r="T109" s="1"/>
      <c r="U109" s="1"/>
      <c r="V109" s="1"/>
      <c r="W109" s="50"/>
      <c r="X109" s="51"/>
      <c r="Y109" s="62"/>
      <c r="Z109" s="62"/>
      <c r="AA109" s="62"/>
      <c r="AB109" s="62"/>
      <c r="AC109" s="1"/>
      <c r="AD109" s="62">
        <v>4570</v>
      </c>
      <c r="AE109" s="62">
        <v>4551</v>
      </c>
      <c r="AF109" s="1"/>
      <c r="AG109" s="1"/>
      <c r="AH109" s="62"/>
      <c r="AI109" s="62"/>
      <c r="AJ109" s="8"/>
      <c r="AK109" s="8"/>
      <c r="AL109" s="62"/>
      <c r="AM109" s="62"/>
      <c r="AN109" s="8"/>
      <c r="AO109" s="8"/>
      <c r="AP109" s="62"/>
      <c r="AQ109" s="62"/>
      <c r="AR109" s="62"/>
      <c r="AS109" s="8"/>
      <c r="AT109" s="62"/>
      <c r="AU109" s="62"/>
      <c r="AV109" s="8"/>
      <c r="AW109" s="8"/>
      <c r="AX109" s="8"/>
      <c r="AY109" s="8"/>
      <c r="AZ109" s="8"/>
      <c r="BA109" s="8"/>
      <c r="BB109" s="62"/>
      <c r="BC109" s="62"/>
      <c r="BD109" s="94">
        <v>4534</v>
      </c>
      <c r="BE109" s="8"/>
      <c r="BF109" s="8"/>
      <c r="BG109" s="62"/>
      <c r="BH109" s="62"/>
      <c r="BI109" s="1">
        <v>4535</v>
      </c>
      <c r="BJ109" s="1">
        <v>4549</v>
      </c>
      <c r="BK109" s="1">
        <v>4533</v>
      </c>
      <c r="BL109" s="1">
        <v>4542</v>
      </c>
      <c r="BM109" s="78"/>
      <c r="BN109" s="78"/>
      <c r="BO109" s="78"/>
      <c r="BP109" s="89"/>
      <c r="BQ109" s="62"/>
      <c r="BR109" s="1"/>
      <c r="BS109" s="88"/>
      <c r="BT109" s="1"/>
      <c r="BU109" s="58"/>
      <c r="BV109" s="58"/>
      <c r="BW109" s="58"/>
      <c r="BX109" s="58"/>
      <c r="BY109" s="1">
        <v>102.3725</v>
      </c>
      <c r="BZ109" s="1">
        <v>102.27500000000001</v>
      </c>
      <c r="CA109" s="1">
        <v>102.4545</v>
      </c>
      <c r="CB109" s="1">
        <v>1.2855000000000001</v>
      </c>
      <c r="CC109" s="1">
        <v>1.2855000000000001</v>
      </c>
      <c r="CD109" s="1">
        <v>1.2845</v>
      </c>
      <c r="CE109" s="1"/>
      <c r="CF109" s="1"/>
      <c r="CG109" s="1">
        <v>4535</v>
      </c>
      <c r="CH109" s="1">
        <v>4549</v>
      </c>
      <c r="CI109" s="1">
        <v>4520</v>
      </c>
      <c r="CJ109" s="1">
        <v>4528</v>
      </c>
      <c r="CK109" s="1">
        <v>4535</v>
      </c>
      <c r="CL109" s="1">
        <v>4549</v>
      </c>
      <c r="CM109" s="1">
        <v>4510</v>
      </c>
      <c r="CN109" s="1">
        <v>4517</v>
      </c>
      <c r="CO109" s="1">
        <v>1386.4</v>
      </c>
      <c r="CP109" s="1">
        <v>4535</v>
      </c>
      <c r="CQ109" s="1">
        <v>4549</v>
      </c>
      <c r="CR109" s="1">
        <v>4509</v>
      </c>
      <c r="CS109" s="1">
        <v>4540</v>
      </c>
      <c r="CT109" s="1"/>
      <c r="CU109" s="1"/>
      <c r="CV109" s="1"/>
      <c r="CW109" s="1"/>
      <c r="CX109" s="58"/>
      <c r="CY109" s="58"/>
      <c r="CZ109" s="1"/>
      <c r="DA109" s="1" t="s">
        <v>618</v>
      </c>
      <c r="DB109" s="1"/>
      <c r="DC109" s="58"/>
      <c r="DD109" s="58"/>
      <c r="DE109">
        <v>14.83</v>
      </c>
      <c r="DF109">
        <v>101.12949999999999</v>
      </c>
      <c r="DG109">
        <v>2.12</v>
      </c>
    </row>
    <row r="110" spans="1:111" s="12" customFormat="1">
      <c r="A110" s="1">
        <v>2013</v>
      </c>
      <c r="B110" s="1">
        <v>5</v>
      </c>
      <c r="C110" s="24">
        <v>41424</v>
      </c>
      <c r="D110" s="1">
        <v>4528</v>
      </c>
      <c r="E110" s="1">
        <v>4576</v>
      </c>
      <c r="F110" s="1">
        <v>4512</v>
      </c>
      <c r="G110" s="1">
        <v>4569</v>
      </c>
      <c r="H110" s="46">
        <v>1412.5</v>
      </c>
      <c r="I110" s="1">
        <v>4535</v>
      </c>
      <c r="J110" s="1">
        <v>4560</v>
      </c>
      <c r="K110" s="1">
        <v>4509</v>
      </c>
      <c r="L110" s="1">
        <v>4557</v>
      </c>
      <c r="M110" s="53">
        <v>4569</v>
      </c>
      <c r="N110" s="47">
        <v>4609</v>
      </c>
      <c r="O110" s="47">
        <v>4557</v>
      </c>
      <c r="P110" s="47">
        <v>4602</v>
      </c>
      <c r="Q110" s="8">
        <v>4522</v>
      </c>
      <c r="R110" s="26"/>
      <c r="S110" s="1"/>
      <c r="T110" s="1"/>
      <c r="U110" s="1"/>
      <c r="V110" s="1"/>
      <c r="W110" s="50"/>
      <c r="X110" s="51"/>
      <c r="Y110" s="62"/>
      <c r="Z110" s="62"/>
      <c r="AA110" s="62"/>
      <c r="AB110" s="62"/>
      <c r="AC110" s="1"/>
      <c r="AD110" s="62">
        <v>4560</v>
      </c>
      <c r="AE110" s="62">
        <v>4512</v>
      </c>
      <c r="AF110" s="1"/>
      <c r="AG110" s="1"/>
      <c r="AH110" s="62"/>
      <c r="AI110" s="62"/>
      <c r="AJ110" s="8"/>
      <c r="AK110" s="8"/>
      <c r="AL110" s="62"/>
      <c r="AM110" s="62"/>
      <c r="AN110" s="8"/>
      <c r="AO110" s="8"/>
      <c r="AP110" s="62"/>
      <c r="AQ110" s="62"/>
      <c r="AR110" s="62"/>
      <c r="AS110" s="8"/>
      <c r="AT110" s="62"/>
      <c r="AU110" s="62"/>
      <c r="AV110" s="8"/>
      <c r="AW110" s="8"/>
      <c r="AX110" s="8"/>
      <c r="AY110" s="8"/>
      <c r="AZ110" s="8"/>
      <c r="BA110" s="8"/>
      <c r="BB110" s="62"/>
      <c r="BC110" s="62"/>
      <c r="BD110" s="94">
        <v>4566</v>
      </c>
      <c r="BE110" s="8"/>
      <c r="BF110" s="8"/>
      <c r="BG110" s="62"/>
      <c r="BH110" s="62"/>
      <c r="BI110" s="1">
        <v>4569</v>
      </c>
      <c r="BJ110" s="1">
        <v>4569</v>
      </c>
      <c r="BK110" s="1">
        <v>4557</v>
      </c>
      <c r="BL110" s="1">
        <v>4561</v>
      </c>
      <c r="BM110" s="78"/>
      <c r="BN110" s="78"/>
      <c r="BO110" s="78"/>
      <c r="BP110" s="89"/>
      <c r="BQ110" s="62"/>
      <c r="BR110" s="1"/>
      <c r="BS110" s="88"/>
      <c r="BT110" s="1"/>
      <c r="BU110" s="58"/>
      <c r="BV110" s="58"/>
      <c r="BW110" s="58"/>
      <c r="BX110" s="58"/>
      <c r="BY110" s="1">
        <v>101.133</v>
      </c>
      <c r="BZ110" s="1">
        <v>101.14</v>
      </c>
      <c r="CA110" s="1">
        <v>100.965</v>
      </c>
      <c r="CB110" s="1">
        <v>1.294</v>
      </c>
      <c r="CC110" s="1">
        <v>1.2937000000000001</v>
      </c>
      <c r="CD110" s="1">
        <v>1.2947</v>
      </c>
      <c r="CE110" s="1"/>
      <c r="CF110" s="1"/>
      <c r="CG110" s="1">
        <v>4569</v>
      </c>
      <c r="CH110" s="1">
        <v>4602</v>
      </c>
      <c r="CI110" s="1">
        <v>4557</v>
      </c>
      <c r="CJ110" s="1">
        <v>4587</v>
      </c>
      <c r="CK110" s="1">
        <v>4569</v>
      </c>
      <c r="CL110" s="1">
        <v>4609</v>
      </c>
      <c r="CM110" s="1">
        <v>4557</v>
      </c>
      <c r="CN110" s="1">
        <v>4601</v>
      </c>
      <c r="CO110" s="1">
        <v>1405.8</v>
      </c>
      <c r="CP110" s="1">
        <v>4569</v>
      </c>
      <c r="CQ110" s="1">
        <v>4609</v>
      </c>
      <c r="CR110" s="1">
        <v>4557</v>
      </c>
      <c r="CS110" s="1">
        <v>4599</v>
      </c>
      <c r="CT110" s="1"/>
      <c r="CU110" s="1"/>
      <c r="CV110" s="1"/>
      <c r="CW110" s="1"/>
      <c r="CX110" s="58"/>
      <c r="CY110" s="58"/>
      <c r="CZ110" s="1"/>
      <c r="DA110" s="1" t="s">
        <v>618</v>
      </c>
      <c r="DB110" s="1"/>
      <c r="DC110" s="58"/>
      <c r="DD110" s="58"/>
      <c r="DE110">
        <v>14.53</v>
      </c>
      <c r="DF110">
        <v>100.83499999999999</v>
      </c>
      <c r="DG110">
        <v>2.12</v>
      </c>
    </row>
    <row r="111" spans="1:111" s="12" customFormat="1">
      <c r="A111" s="1">
        <v>2013</v>
      </c>
      <c r="B111" s="1">
        <v>6</v>
      </c>
      <c r="C111" s="24">
        <v>41425</v>
      </c>
      <c r="D111" s="1">
        <v>4608</v>
      </c>
      <c r="E111" s="1">
        <v>4625</v>
      </c>
      <c r="F111" s="1">
        <v>4600</v>
      </c>
      <c r="G111" s="1">
        <v>4610</v>
      </c>
      <c r="H111" s="46">
        <v>1393</v>
      </c>
      <c r="I111" s="1">
        <v>4569</v>
      </c>
      <c r="J111" s="1">
        <v>4625</v>
      </c>
      <c r="K111" s="1">
        <v>4557</v>
      </c>
      <c r="L111" s="1">
        <v>4619</v>
      </c>
      <c r="M111" s="53">
        <v>4578</v>
      </c>
      <c r="N111" s="47">
        <v>4585</v>
      </c>
      <c r="O111" s="47">
        <v>4534</v>
      </c>
      <c r="P111" s="47">
        <v>4541</v>
      </c>
      <c r="Q111" s="8">
        <v>4611</v>
      </c>
      <c r="R111" s="26"/>
      <c r="S111" s="1"/>
      <c r="T111" s="1"/>
      <c r="U111" s="1"/>
      <c r="V111" s="1"/>
      <c r="W111" s="50"/>
      <c r="X111" s="51"/>
      <c r="Y111" s="62"/>
      <c r="Z111" s="62"/>
      <c r="AA111" s="62"/>
      <c r="AB111" s="62"/>
      <c r="AC111" s="1"/>
      <c r="AD111" s="62">
        <v>4625</v>
      </c>
      <c r="AE111" s="62">
        <v>4600</v>
      </c>
      <c r="AF111" s="1"/>
      <c r="AG111" s="1"/>
      <c r="AH111" s="62"/>
      <c r="AI111" s="62"/>
      <c r="AJ111" s="8"/>
      <c r="AK111" s="8"/>
      <c r="AL111" s="62"/>
      <c r="AM111" s="62"/>
      <c r="AN111" s="8"/>
      <c r="AO111" s="8"/>
      <c r="AP111" s="62"/>
      <c r="AQ111" s="62"/>
      <c r="AR111" s="62"/>
      <c r="AS111" s="8"/>
      <c r="AT111" s="62"/>
      <c r="AU111" s="62"/>
      <c r="AV111" s="8"/>
      <c r="AW111" s="8"/>
      <c r="AX111" s="8"/>
      <c r="AY111" s="8"/>
      <c r="AZ111" s="8"/>
      <c r="BA111" s="8"/>
      <c r="BB111" s="62"/>
      <c r="BC111" s="62"/>
      <c r="BD111" s="94">
        <v>4574</v>
      </c>
      <c r="BE111" s="8"/>
      <c r="BF111" s="8"/>
      <c r="BG111" s="62"/>
      <c r="BH111" s="62"/>
      <c r="BI111" s="1">
        <v>4578</v>
      </c>
      <c r="BJ111" s="1">
        <v>4585</v>
      </c>
      <c r="BK111" s="1">
        <v>4573</v>
      </c>
      <c r="BL111" s="1">
        <v>4579</v>
      </c>
      <c r="BM111" s="78"/>
      <c r="BN111" s="78"/>
      <c r="BO111" s="78"/>
      <c r="BP111" s="89"/>
      <c r="BQ111" s="62"/>
      <c r="BR111" s="1"/>
      <c r="BS111" s="88"/>
      <c r="BT111" s="1"/>
      <c r="BU111" s="58"/>
      <c r="BV111" s="58"/>
      <c r="BW111" s="58"/>
      <c r="BX111" s="58"/>
      <c r="BY111" s="1">
        <v>100.7375</v>
      </c>
      <c r="BZ111" s="1">
        <v>101.042</v>
      </c>
      <c r="CA111" s="1">
        <v>101.1095</v>
      </c>
      <c r="CB111" s="1">
        <v>1.3049999999999999</v>
      </c>
      <c r="CC111" s="1">
        <v>1.3044</v>
      </c>
      <c r="CD111" s="1">
        <v>1.3041</v>
      </c>
      <c r="CE111" s="1"/>
      <c r="CF111" s="1"/>
      <c r="CG111" s="1">
        <v>4578</v>
      </c>
      <c r="CH111" s="1">
        <v>4585</v>
      </c>
      <c r="CI111" s="1">
        <v>4542</v>
      </c>
      <c r="CJ111" s="1">
        <v>4552</v>
      </c>
      <c r="CK111" s="1">
        <v>4578</v>
      </c>
      <c r="CL111" s="1">
        <v>4585</v>
      </c>
      <c r="CM111" s="1">
        <v>4522</v>
      </c>
      <c r="CN111" s="1">
        <v>4525</v>
      </c>
      <c r="CO111" s="1">
        <v>1413.5</v>
      </c>
      <c r="CP111" s="1">
        <v>4578</v>
      </c>
      <c r="CQ111" s="1">
        <v>4585</v>
      </c>
      <c r="CR111" s="1">
        <v>4513</v>
      </c>
      <c r="CS111" s="1">
        <v>4516</v>
      </c>
      <c r="CT111" s="1"/>
      <c r="CU111" s="1"/>
      <c r="CV111" s="1"/>
      <c r="CW111" s="1"/>
      <c r="CX111" s="58"/>
      <c r="CY111" s="58"/>
      <c r="CZ111" s="1"/>
      <c r="DA111" s="1" t="s">
        <v>618</v>
      </c>
      <c r="DB111" s="1"/>
      <c r="DC111" s="58"/>
      <c r="DD111" s="58"/>
      <c r="DE111">
        <v>16.3</v>
      </c>
      <c r="DF111">
        <v>100.56</v>
      </c>
      <c r="DG111">
        <v>2.16</v>
      </c>
    </row>
    <row r="112" spans="1:111" s="12" customFormat="1">
      <c r="A112" s="1">
        <v>2013</v>
      </c>
      <c r="B112" s="1">
        <v>2</v>
      </c>
      <c r="C112" s="24">
        <v>41428</v>
      </c>
      <c r="D112" s="1">
        <v>4515</v>
      </c>
      <c r="E112" s="1">
        <v>4528</v>
      </c>
      <c r="F112" s="1">
        <v>4505</v>
      </c>
      <c r="G112" s="1">
        <v>4511</v>
      </c>
      <c r="H112" s="46">
        <v>1411.9</v>
      </c>
      <c r="I112" s="1">
        <v>4578</v>
      </c>
      <c r="J112" s="1">
        <v>4585</v>
      </c>
      <c r="K112" s="1">
        <v>4505</v>
      </c>
      <c r="L112" s="1">
        <v>4521</v>
      </c>
      <c r="M112" s="53">
        <v>4510</v>
      </c>
      <c r="N112" s="47">
        <v>4521</v>
      </c>
      <c r="O112" s="47">
        <v>4485</v>
      </c>
      <c r="P112" s="47">
        <v>4500</v>
      </c>
      <c r="Q112" s="8">
        <v>4516</v>
      </c>
      <c r="R112" s="26"/>
      <c r="S112" s="1"/>
      <c r="T112" s="1"/>
      <c r="U112" s="1"/>
      <c r="V112" s="1"/>
      <c r="W112" s="50"/>
      <c r="X112" s="51"/>
      <c r="Y112" s="62"/>
      <c r="Z112" s="62"/>
      <c r="AA112" s="62"/>
      <c r="AB112" s="62"/>
      <c r="AC112" s="1"/>
      <c r="AD112" s="62">
        <v>4528</v>
      </c>
      <c r="AE112" s="62">
        <v>4505</v>
      </c>
      <c r="AF112" s="1"/>
      <c r="AG112" s="1"/>
      <c r="AH112" s="62"/>
      <c r="AI112" s="62"/>
      <c r="AJ112" s="8"/>
      <c r="AK112" s="8"/>
      <c r="AL112" s="62"/>
      <c r="AM112" s="62"/>
      <c r="AN112" s="8"/>
      <c r="AO112" s="8"/>
      <c r="AP112" s="62"/>
      <c r="AQ112" s="62"/>
      <c r="AR112" s="62"/>
      <c r="AS112" s="8"/>
      <c r="AT112" s="62"/>
      <c r="AU112" s="62"/>
      <c r="AV112" s="8"/>
      <c r="AW112" s="8"/>
      <c r="AX112" s="8"/>
      <c r="AY112" s="8"/>
      <c r="AZ112" s="8"/>
      <c r="BA112" s="8"/>
      <c r="BB112" s="62"/>
      <c r="BC112" s="62"/>
      <c r="BD112" s="94">
        <v>4504</v>
      </c>
      <c r="BE112" s="8"/>
      <c r="BF112" s="8"/>
      <c r="BG112" s="62"/>
      <c r="BH112" s="62"/>
      <c r="BI112" s="1">
        <v>4510</v>
      </c>
      <c r="BJ112" s="1">
        <v>4521</v>
      </c>
      <c r="BK112" s="1">
        <v>4509</v>
      </c>
      <c r="BL112" s="1">
        <v>4509</v>
      </c>
      <c r="BM112" s="78"/>
      <c r="BN112" s="78"/>
      <c r="BO112" s="78"/>
      <c r="BP112" s="89"/>
      <c r="BQ112" s="62"/>
      <c r="BR112" s="1"/>
      <c r="BS112" s="88"/>
      <c r="BT112" s="1"/>
      <c r="BU112" s="58"/>
      <c r="BV112" s="58"/>
      <c r="BW112" s="58"/>
      <c r="BX112" s="58"/>
      <c r="BY112" s="1">
        <v>100.45</v>
      </c>
      <c r="BZ112" s="1">
        <v>100.58</v>
      </c>
      <c r="CA112" s="1">
        <v>100.55</v>
      </c>
      <c r="CB112" s="1">
        <v>1.2994000000000001</v>
      </c>
      <c r="CC112" s="1">
        <v>1.2995000000000001</v>
      </c>
      <c r="CD112" s="1">
        <v>1.2996000000000001</v>
      </c>
      <c r="CE112" s="1"/>
      <c r="CF112" s="1"/>
      <c r="CG112" s="1">
        <v>4510</v>
      </c>
      <c r="CH112" s="1">
        <v>4521</v>
      </c>
      <c r="CI112" s="1">
        <v>4505</v>
      </c>
      <c r="CJ112" s="1">
        <v>4512</v>
      </c>
      <c r="CK112" s="1">
        <v>4510</v>
      </c>
      <c r="CL112" s="1">
        <v>4521</v>
      </c>
      <c r="CM112" s="1">
        <v>4485</v>
      </c>
      <c r="CN112" s="1">
        <v>4507</v>
      </c>
      <c r="CO112" s="1">
        <v>1399.9</v>
      </c>
      <c r="CP112" s="1">
        <v>4510</v>
      </c>
      <c r="CQ112" s="1">
        <v>4524</v>
      </c>
      <c r="CR112" s="1">
        <v>4485</v>
      </c>
      <c r="CS112" s="1">
        <v>4520</v>
      </c>
      <c r="CT112" s="1"/>
      <c r="CU112" s="1"/>
      <c r="CV112" s="1"/>
      <c r="CW112" s="1"/>
      <c r="CX112" s="58"/>
      <c r="CY112" s="58"/>
      <c r="CZ112" s="1"/>
      <c r="DA112" s="1" t="s">
        <v>618</v>
      </c>
      <c r="DB112" s="1"/>
      <c r="DC112" s="58"/>
      <c r="DD112" s="58"/>
      <c r="DE112">
        <v>16.28</v>
      </c>
      <c r="DF112">
        <v>99.454499999999996</v>
      </c>
      <c r="DG112">
        <v>2.13</v>
      </c>
    </row>
    <row r="113" spans="1:111" s="12" customFormat="1">
      <c r="A113" s="1">
        <v>2013</v>
      </c>
      <c r="B113" s="1">
        <v>3</v>
      </c>
      <c r="C113" s="24">
        <v>41429</v>
      </c>
      <c r="D113" s="1">
        <v>4539</v>
      </c>
      <c r="E113" s="1">
        <v>4547</v>
      </c>
      <c r="F113" s="1">
        <v>4525</v>
      </c>
      <c r="G113" s="1">
        <v>4546</v>
      </c>
      <c r="H113" s="46">
        <v>1397.2</v>
      </c>
      <c r="I113" s="1">
        <v>4510</v>
      </c>
      <c r="J113" s="1">
        <v>4540</v>
      </c>
      <c r="K113" s="1">
        <v>4485</v>
      </c>
      <c r="L113" s="1">
        <v>4533</v>
      </c>
      <c r="M113" s="53">
        <v>4542</v>
      </c>
      <c r="N113" s="47">
        <v>4545</v>
      </c>
      <c r="O113" s="47">
        <v>4501</v>
      </c>
      <c r="P113" s="47">
        <v>4512</v>
      </c>
      <c r="Q113" s="8">
        <v>4544</v>
      </c>
      <c r="R113" s="26"/>
      <c r="S113" s="1"/>
      <c r="T113" s="1"/>
      <c r="U113" s="1"/>
      <c r="V113" s="1"/>
      <c r="W113" s="50"/>
      <c r="X113" s="51"/>
      <c r="Y113" s="62"/>
      <c r="Z113" s="62"/>
      <c r="AA113" s="62"/>
      <c r="AB113" s="62"/>
      <c r="AC113" s="1"/>
      <c r="AD113" s="62">
        <v>4540</v>
      </c>
      <c r="AE113" s="62">
        <v>4526</v>
      </c>
      <c r="AF113" s="1"/>
      <c r="AG113" s="1"/>
      <c r="AH113" s="62"/>
      <c r="AI113" s="62"/>
      <c r="AJ113" s="8"/>
      <c r="AK113" s="8"/>
      <c r="AL113" s="62"/>
      <c r="AM113" s="62"/>
      <c r="AN113" s="8"/>
      <c r="AO113" s="8"/>
      <c r="AP113" s="62"/>
      <c r="AQ113" s="62"/>
      <c r="AR113" s="62"/>
      <c r="AS113" s="8"/>
      <c r="AT113" s="62"/>
      <c r="AU113" s="62"/>
      <c r="AV113" s="8"/>
      <c r="AW113" s="8"/>
      <c r="AX113" s="8"/>
      <c r="AY113" s="8"/>
      <c r="AZ113" s="8"/>
      <c r="BA113" s="8"/>
      <c r="BB113" s="62"/>
      <c r="BC113" s="62"/>
      <c r="BD113" s="94">
        <v>4545</v>
      </c>
      <c r="BE113" s="8"/>
      <c r="BF113" s="8"/>
      <c r="BG113" s="62"/>
      <c r="BH113" s="62"/>
      <c r="BI113" s="1">
        <v>4542</v>
      </c>
      <c r="BJ113" s="1">
        <v>4543</v>
      </c>
      <c r="BK113" s="1">
        <v>4536</v>
      </c>
      <c r="BL113" s="1">
        <v>4542</v>
      </c>
      <c r="BM113" s="78"/>
      <c r="BN113" s="78"/>
      <c r="BO113" s="78"/>
      <c r="BP113" s="89"/>
      <c r="BQ113" s="62"/>
      <c r="BR113" s="1"/>
      <c r="BS113" s="88"/>
      <c r="BT113" s="1"/>
      <c r="BU113" s="58"/>
      <c r="BV113" s="58"/>
      <c r="BW113" s="58"/>
      <c r="BX113" s="58"/>
      <c r="BY113" s="1">
        <v>99.528000000000006</v>
      </c>
      <c r="BZ113" s="1">
        <v>99.680999999999997</v>
      </c>
      <c r="CA113" s="1">
        <v>99.8</v>
      </c>
      <c r="CB113" s="1">
        <v>1.3076000000000001</v>
      </c>
      <c r="CC113" s="1">
        <v>1.3067</v>
      </c>
      <c r="CD113" s="1">
        <v>1.3069</v>
      </c>
      <c r="CE113" s="1"/>
      <c r="CF113" s="1"/>
      <c r="CG113" s="1">
        <v>4542</v>
      </c>
      <c r="CH113" s="1">
        <v>4545</v>
      </c>
      <c r="CI113" s="1">
        <v>4501</v>
      </c>
      <c r="CJ113" s="1">
        <v>4504</v>
      </c>
      <c r="CK113" s="1">
        <v>4542</v>
      </c>
      <c r="CL113" s="1">
        <v>4545</v>
      </c>
      <c r="CM113" s="1">
        <v>4490</v>
      </c>
      <c r="CN113" s="1">
        <v>4501</v>
      </c>
      <c r="CO113" s="1">
        <v>1404.4</v>
      </c>
      <c r="CP113" s="1">
        <v>4542</v>
      </c>
      <c r="CQ113" s="1">
        <v>4545</v>
      </c>
      <c r="CR113" s="1">
        <v>4490</v>
      </c>
      <c r="CS113" s="1">
        <v>4510</v>
      </c>
      <c r="CT113" s="1"/>
      <c r="CU113" s="1"/>
      <c r="CV113" s="1"/>
      <c r="CW113" s="1"/>
      <c r="CX113" s="58"/>
      <c r="CY113" s="58"/>
      <c r="CZ113" s="1"/>
      <c r="DA113" s="1" t="s">
        <v>618</v>
      </c>
      <c r="DB113" s="1"/>
      <c r="DC113" s="58"/>
      <c r="DD113" s="58"/>
      <c r="DE113">
        <v>16.27</v>
      </c>
      <c r="DF113">
        <v>100.02500000000001</v>
      </c>
      <c r="DG113">
        <v>2.14</v>
      </c>
    </row>
    <row r="114" spans="1:111" s="12" customFormat="1">
      <c r="A114" s="1">
        <v>2013</v>
      </c>
      <c r="B114" s="1">
        <v>4</v>
      </c>
      <c r="C114" s="24">
        <v>41430</v>
      </c>
      <c r="D114" s="1">
        <v>4518</v>
      </c>
      <c r="E114" s="1">
        <v>4547</v>
      </c>
      <c r="F114" s="1">
        <v>4500</v>
      </c>
      <c r="G114" s="1">
        <v>4501</v>
      </c>
      <c r="H114" s="46">
        <v>1398.5</v>
      </c>
      <c r="I114" s="1">
        <v>4542</v>
      </c>
      <c r="J114" s="1">
        <v>4545</v>
      </c>
      <c r="K114" s="1">
        <v>4490</v>
      </c>
      <c r="L114" s="1">
        <v>4526</v>
      </c>
      <c r="M114" s="53">
        <v>4501</v>
      </c>
      <c r="N114" s="47">
        <v>4512</v>
      </c>
      <c r="O114" s="47">
        <v>4474</v>
      </c>
      <c r="P114" s="47">
        <v>4504</v>
      </c>
      <c r="Q114" s="8">
        <v>4520</v>
      </c>
      <c r="R114" s="26"/>
      <c r="S114" s="1"/>
      <c r="T114" s="1"/>
      <c r="U114" s="1"/>
      <c r="V114" s="1"/>
      <c r="W114" s="50"/>
      <c r="X114" s="51"/>
      <c r="Y114" s="62"/>
      <c r="Z114" s="62"/>
      <c r="AA114" s="62"/>
      <c r="AB114" s="62"/>
      <c r="AC114" s="1"/>
      <c r="AD114" s="62">
        <v>4529</v>
      </c>
      <c r="AE114" s="62">
        <v>4513</v>
      </c>
      <c r="AF114" s="1"/>
      <c r="AG114" s="1"/>
      <c r="AH114" s="62"/>
      <c r="AI114" s="62"/>
      <c r="AJ114" s="8"/>
      <c r="AK114" s="8"/>
      <c r="AL114" s="62"/>
      <c r="AM114" s="62"/>
      <c r="AN114" s="8"/>
      <c r="AO114" s="8"/>
      <c r="AP114" s="62"/>
      <c r="AQ114" s="62"/>
      <c r="AR114" s="62"/>
      <c r="AS114" s="8"/>
      <c r="AT114" s="62"/>
      <c r="AU114" s="62"/>
      <c r="AV114" s="8"/>
      <c r="AW114" s="8"/>
      <c r="AX114" s="8"/>
      <c r="AY114" s="8"/>
      <c r="AZ114" s="8"/>
      <c r="BA114" s="8"/>
      <c r="BB114" s="62"/>
      <c r="BC114" s="62"/>
      <c r="BD114" s="94">
        <v>4501</v>
      </c>
      <c r="BE114" s="8"/>
      <c r="BF114" s="8"/>
      <c r="BG114" s="62"/>
      <c r="BH114" s="62"/>
      <c r="BI114" s="1">
        <v>4501</v>
      </c>
      <c r="BJ114" s="1">
        <v>4507</v>
      </c>
      <c r="BK114" s="1">
        <v>4500</v>
      </c>
      <c r="BL114" s="1">
        <v>4505</v>
      </c>
      <c r="BM114" s="78"/>
      <c r="BN114" s="78"/>
      <c r="BO114" s="78"/>
      <c r="BP114" s="89"/>
      <c r="BQ114" s="62"/>
      <c r="BR114" s="1"/>
      <c r="BS114" s="88"/>
      <c r="BT114" s="1"/>
      <c r="BU114" s="58"/>
      <c r="BV114" s="58"/>
      <c r="BW114" s="58"/>
      <c r="BX114" s="58"/>
      <c r="BY114" s="1">
        <v>100.032</v>
      </c>
      <c r="BZ114" s="1">
        <v>100.21899999999999</v>
      </c>
      <c r="CA114" s="1">
        <v>100.2795</v>
      </c>
      <c r="CB114" s="1">
        <v>1.3081</v>
      </c>
      <c r="CC114" s="1">
        <v>1.3081</v>
      </c>
      <c r="CD114" s="1">
        <v>1.3071999999999999</v>
      </c>
      <c r="CE114" s="1"/>
      <c r="CF114" s="1"/>
      <c r="CG114" s="1">
        <v>4501</v>
      </c>
      <c r="CH114" s="1">
        <v>4512</v>
      </c>
      <c r="CI114" s="1">
        <v>4474</v>
      </c>
      <c r="CJ114" s="1">
        <v>4500</v>
      </c>
      <c r="CK114" s="1">
        <v>4501</v>
      </c>
      <c r="CL114" s="1">
        <v>4512</v>
      </c>
      <c r="CM114" s="1">
        <v>4474</v>
      </c>
      <c r="CN114" s="1">
        <v>4497</v>
      </c>
      <c r="CO114" s="1">
        <v>1400.3</v>
      </c>
      <c r="CP114" s="1">
        <v>4501</v>
      </c>
      <c r="CQ114" s="1">
        <v>4512</v>
      </c>
      <c r="CR114" s="1">
        <v>4467</v>
      </c>
      <c r="CS114" s="1">
        <v>4479</v>
      </c>
      <c r="CT114" s="1"/>
      <c r="CU114" s="1"/>
      <c r="CV114" s="1"/>
      <c r="CW114" s="1"/>
      <c r="CX114" s="58"/>
      <c r="CY114" s="58"/>
      <c r="CZ114" s="1"/>
      <c r="DA114" s="1" t="s">
        <v>618</v>
      </c>
      <c r="DB114" s="1"/>
      <c r="DC114" s="58"/>
      <c r="DD114" s="58"/>
      <c r="DE114">
        <v>17.5</v>
      </c>
      <c r="DF114">
        <v>99.18</v>
      </c>
      <c r="DG114">
        <v>2.1</v>
      </c>
    </row>
    <row r="115" spans="1:111" s="12" customFormat="1">
      <c r="A115" s="1">
        <v>2013</v>
      </c>
      <c r="B115" s="1">
        <v>5</v>
      </c>
      <c r="C115" s="24">
        <v>41431</v>
      </c>
      <c r="D115" s="1">
        <v>4469</v>
      </c>
      <c r="E115" s="1">
        <v>4487</v>
      </c>
      <c r="F115" s="1">
        <v>4458</v>
      </c>
      <c r="G115" s="1">
        <v>4462</v>
      </c>
      <c r="H115" s="46">
        <v>1415.8</v>
      </c>
      <c r="I115" s="1">
        <v>4501</v>
      </c>
      <c r="J115" s="1">
        <v>4512</v>
      </c>
      <c r="K115" s="1">
        <v>4464</v>
      </c>
      <c r="L115" s="1">
        <v>4482</v>
      </c>
      <c r="M115" s="53">
        <v>4458</v>
      </c>
      <c r="N115" s="47">
        <v>4491</v>
      </c>
      <c r="O115" s="47">
        <v>4457</v>
      </c>
      <c r="P115" s="47">
        <v>4471</v>
      </c>
      <c r="Q115" s="8">
        <v>4470</v>
      </c>
      <c r="R115" s="26"/>
      <c r="S115" s="1"/>
      <c r="T115" s="1"/>
      <c r="U115" s="1"/>
      <c r="V115" s="1"/>
      <c r="W115" s="50"/>
      <c r="X115" s="51"/>
      <c r="Y115" s="62"/>
      <c r="Z115" s="62"/>
      <c r="AA115" s="62"/>
      <c r="AB115" s="62"/>
      <c r="AC115" s="1"/>
      <c r="AD115" s="62">
        <v>4485</v>
      </c>
      <c r="AE115" s="62">
        <v>4464</v>
      </c>
      <c r="AF115" s="1"/>
      <c r="AG115" s="1"/>
      <c r="AH115" s="62"/>
      <c r="AI115" s="62"/>
      <c r="AJ115" s="8"/>
      <c r="AK115" s="8"/>
      <c r="AL115" s="62"/>
      <c r="AM115" s="62"/>
      <c r="AN115" s="8"/>
      <c r="AO115" s="8"/>
      <c r="AP115" s="62"/>
      <c r="AQ115" s="62"/>
      <c r="AR115" s="62"/>
      <c r="AS115" s="8"/>
      <c r="AT115" s="62"/>
      <c r="AU115" s="62"/>
      <c r="AV115" s="8"/>
      <c r="AW115" s="8"/>
      <c r="AX115" s="8"/>
      <c r="AY115" s="8"/>
      <c r="AZ115" s="8"/>
      <c r="BA115" s="8"/>
      <c r="BB115" s="62"/>
      <c r="BC115" s="62"/>
      <c r="BD115" s="94">
        <v>4458</v>
      </c>
      <c r="BE115" s="8"/>
      <c r="BF115" s="8"/>
      <c r="BG115" s="62"/>
      <c r="BH115" s="62"/>
      <c r="BI115" s="1">
        <v>4458</v>
      </c>
      <c r="BJ115" s="1">
        <v>4470</v>
      </c>
      <c r="BK115" s="1">
        <v>4457</v>
      </c>
      <c r="BL115" s="1">
        <v>4459</v>
      </c>
      <c r="BM115" s="78"/>
      <c r="BN115" s="78"/>
      <c r="BO115" s="78"/>
      <c r="BP115" s="89"/>
      <c r="BQ115" s="62"/>
      <c r="BR115" s="1"/>
      <c r="BS115" s="88"/>
      <c r="BT115" s="1"/>
      <c r="BU115" s="58"/>
      <c r="BV115" s="58"/>
      <c r="BW115" s="58"/>
      <c r="BX115" s="58"/>
      <c r="BY115" s="1">
        <v>99.06</v>
      </c>
      <c r="BZ115" s="1">
        <v>99.1</v>
      </c>
      <c r="CA115" s="1">
        <v>98.938500000000005</v>
      </c>
      <c r="CB115" s="1">
        <v>1.3092999999999999</v>
      </c>
      <c r="CC115" s="1">
        <v>1.3090999999999999</v>
      </c>
      <c r="CD115" s="1">
        <v>1.3092999999999999</v>
      </c>
      <c r="CE115" s="1"/>
      <c r="CF115" s="1"/>
      <c r="CG115" s="1">
        <v>4458</v>
      </c>
      <c r="CH115" s="1">
        <v>4491</v>
      </c>
      <c r="CI115" s="1">
        <v>4457</v>
      </c>
      <c r="CJ115" s="1">
        <v>4472</v>
      </c>
      <c r="CK115" s="1">
        <v>4458</v>
      </c>
      <c r="CL115" s="1">
        <v>4491</v>
      </c>
      <c r="CM115" s="1">
        <v>4457</v>
      </c>
      <c r="CN115" s="1">
        <v>4467</v>
      </c>
      <c r="CO115" s="1">
        <v>1395.1</v>
      </c>
      <c r="CP115" s="1">
        <v>4458</v>
      </c>
      <c r="CQ115" s="1">
        <v>4491</v>
      </c>
      <c r="CR115" s="1">
        <v>4394</v>
      </c>
      <c r="CS115" s="1">
        <v>4431</v>
      </c>
      <c r="CT115" s="1"/>
      <c r="CU115" s="1"/>
      <c r="CV115" s="1"/>
      <c r="CW115" s="1"/>
      <c r="CX115" s="58"/>
      <c r="CY115" s="58"/>
      <c r="CZ115" s="1"/>
      <c r="DA115" s="1" t="s">
        <v>618</v>
      </c>
      <c r="DB115" s="1"/>
      <c r="DC115" s="58"/>
      <c r="DD115" s="58"/>
      <c r="DE115">
        <v>16.63</v>
      </c>
      <c r="DF115">
        <v>97.4285</v>
      </c>
      <c r="DG115">
        <v>2.08</v>
      </c>
    </row>
    <row r="116" spans="1:111" s="12" customFormat="1">
      <c r="A116" s="1">
        <v>2013</v>
      </c>
      <c r="B116" s="1">
        <v>6</v>
      </c>
      <c r="C116" s="24">
        <v>41432</v>
      </c>
      <c r="D116" s="1">
        <v>4429</v>
      </c>
      <c r="E116" s="1">
        <v>4448</v>
      </c>
      <c r="F116" s="1">
        <v>4355</v>
      </c>
      <c r="G116" s="1">
        <v>4392</v>
      </c>
      <c r="H116" s="46">
        <v>1383</v>
      </c>
      <c r="I116" s="1">
        <v>4458</v>
      </c>
      <c r="J116" s="1">
        <v>4491</v>
      </c>
      <c r="K116" s="1">
        <v>4394</v>
      </c>
      <c r="L116" s="1">
        <v>4405</v>
      </c>
      <c r="M116" s="53">
        <v>4390</v>
      </c>
      <c r="N116" s="47">
        <v>4403</v>
      </c>
      <c r="O116" s="47">
        <v>4316</v>
      </c>
      <c r="P116" s="47">
        <v>4338</v>
      </c>
      <c r="Q116" s="8">
        <v>4428</v>
      </c>
      <c r="R116" s="26"/>
      <c r="S116" s="1"/>
      <c r="T116" s="1"/>
      <c r="U116" s="1"/>
      <c r="V116" s="1"/>
      <c r="W116" s="50"/>
      <c r="X116" s="51"/>
      <c r="Y116" s="62"/>
      <c r="Z116" s="62"/>
      <c r="AA116" s="62"/>
      <c r="AB116" s="62"/>
      <c r="AC116" s="1"/>
      <c r="AD116" s="62">
        <v>4448</v>
      </c>
      <c r="AE116" s="62">
        <v>4403</v>
      </c>
      <c r="AF116" s="1"/>
      <c r="AG116" s="1"/>
      <c r="AH116" s="62"/>
      <c r="AI116" s="62"/>
      <c r="AJ116" s="8"/>
      <c r="AK116" s="8"/>
      <c r="AL116" s="62"/>
      <c r="AM116" s="62"/>
      <c r="AN116" s="8"/>
      <c r="AO116" s="8"/>
      <c r="AP116" s="62"/>
      <c r="AQ116" s="62"/>
      <c r="AR116" s="62"/>
      <c r="AS116" s="8"/>
      <c r="AT116" s="62"/>
      <c r="AU116" s="62"/>
      <c r="AV116" s="8"/>
      <c r="AW116" s="8"/>
      <c r="AX116" s="8"/>
      <c r="AY116" s="8"/>
      <c r="AZ116" s="8"/>
      <c r="BA116" s="8"/>
      <c r="BB116" s="62"/>
      <c r="BC116" s="62"/>
      <c r="BD116" s="94">
        <v>4387</v>
      </c>
      <c r="BE116" s="8"/>
      <c r="BF116" s="8"/>
      <c r="BG116" s="62"/>
      <c r="BH116" s="62"/>
      <c r="BI116" s="1">
        <v>4390</v>
      </c>
      <c r="BJ116" s="1">
        <v>4400</v>
      </c>
      <c r="BK116" s="1">
        <v>4388</v>
      </c>
      <c r="BL116" s="1">
        <v>4398</v>
      </c>
      <c r="BM116" s="78"/>
      <c r="BN116" s="78"/>
      <c r="BO116" s="78"/>
      <c r="BP116" s="89"/>
      <c r="BQ116" s="62"/>
      <c r="BR116" s="1"/>
      <c r="BS116" s="88"/>
      <c r="BT116" s="1"/>
      <c r="BU116" s="58"/>
      <c r="BV116" s="58"/>
      <c r="BW116" s="58"/>
      <c r="BX116" s="58"/>
      <c r="BY116" s="1">
        <v>96.99</v>
      </c>
      <c r="BZ116" s="1">
        <v>97.18</v>
      </c>
      <c r="CA116" s="1">
        <v>97.371499999999997</v>
      </c>
      <c r="CB116" s="1">
        <v>1.3245</v>
      </c>
      <c r="CC116" s="1">
        <v>1.3245</v>
      </c>
      <c r="CD116" s="1">
        <v>1.3243</v>
      </c>
      <c r="CE116" s="1"/>
      <c r="CF116" s="1"/>
      <c r="CG116" s="1">
        <v>4390</v>
      </c>
      <c r="CH116" s="1">
        <v>4403</v>
      </c>
      <c r="CI116" s="1">
        <v>4330</v>
      </c>
      <c r="CJ116" s="1">
        <v>4342</v>
      </c>
      <c r="CK116" s="1">
        <v>4390</v>
      </c>
      <c r="CL116" s="1">
        <v>4403</v>
      </c>
      <c r="CM116" s="1">
        <v>4316</v>
      </c>
      <c r="CN116" s="1">
        <v>4353</v>
      </c>
      <c r="CO116" s="1">
        <v>1410</v>
      </c>
      <c r="CP116" s="1">
        <v>4390</v>
      </c>
      <c r="CQ116" s="1">
        <v>4403</v>
      </c>
      <c r="CR116" s="1">
        <v>4316</v>
      </c>
      <c r="CS116" s="1">
        <v>4337</v>
      </c>
      <c r="CT116" s="1"/>
      <c r="CU116" s="1"/>
      <c r="CV116" s="1"/>
      <c r="CW116" s="1"/>
      <c r="CX116" s="58"/>
      <c r="CY116" s="58"/>
      <c r="CZ116" s="1"/>
      <c r="DA116" s="1" t="s">
        <v>618</v>
      </c>
      <c r="DB116" s="1"/>
      <c r="DC116" s="58"/>
      <c r="DD116" s="58"/>
      <c r="DE116">
        <v>15.14</v>
      </c>
      <c r="DF116">
        <v>97.995000000000005</v>
      </c>
      <c r="DG116">
        <v>2.16</v>
      </c>
    </row>
    <row r="117" spans="1:111" s="12" customFormat="1">
      <c r="A117" s="1">
        <v>2013</v>
      </c>
      <c r="B117" s="1">
        <v>2</v>
      </c>
      <c r="C117" s="24">
        <v>41435</v>
      </c>
      <c r="D117" s="1">
        <v>4387</v>
      </c>
      <c r="E117" s="1">
        <v>4393</v>
      </c>
      <c r="F117" s="1">
        <v>4364</v>
      </c>
      <c r="G117" s="1">
        <v>4380</v>
      </c>
      <c r="H117" s="46">
        <v>1386</v>
      </c>
      <c r="I117" s="1">
        <v>4390</v>
      </c>
      <c r="J117" s="1">
        <v>4403</v>
      </c>
      <c r="K117" s="1">
        <v>4316</v>
      </c>
      <c r="L117" s="1">
        <v>4376</v>
      </c>
      <c r="M117" s="53">
        <v>4376</v>
      </c>
      <c r="N117" s="47">
        <v>4416</v>
      </c>
      <c r="O117" s="47">
        <v>4366</v>
      </c>
      <c r="P117" s="47">
        <v>4408</v>
      </c>
      <c r="Q117" s="8">
        <v>4390</v>
      </c>
      <c r="R117" s="26"/>
      <c r="S117" s="1"/>
      <c r="T117" s="1"/>
      <c r="U117" s="1"/>
      <c r="V117" s="1"/>
      <c r="W117" s="50"/>
      <c r="X117" s="51"/>
      <c r="Y117" s="62"/>
      <c r="Z117" s="62"/>
      <c r="AA117" s="62"/>
      <c r="AB117" s="62"/>
      <c r="AC117" s="1"/>
      <c r="AD117" s="62">
        <v>4389</v>
      </c>
      <c r="AE117" s="62">
        <v>4364</v>
      </c>
      <c r="AF117" s="1"/>
      <c r="AG117" s="1"/>
      <c r="AH117" s="62"/>
      <c r="AI117" s="62"/>
      <c r="AJ117" s="8"/>
      <c r="AK117" s="8"/>
      <c r="AL117" s="62"/>
      <c r="AM117" s="62"/>
      <c r="AN117" s="8"/>
      <c r="AO117" s="8"/>
      <c r="AP117" s="62"/>
      <c r="AQ117" s="62"/>
      <c r="AR117" s="62"/>
      <c r="AS117" s="8"/>
      <c r="AT117" s="62"/>
      <c r="AU117" s="62"/>
      <c r="AV117" s="8"/>
      <c r="AW117" s="8"/>
      <c r="AX117" s="8"/>
      <c r="AY117" s="8"/>
      <c r="AZ117" s="8"/>
      <c r="BA117" s="8"/>
      <c r="BB117" s="62"/>
      <c r="BC117" s="62"/>
      <c r="BD117" s="94">
        <v>4378</v>
      </c>
      <c r="BE117" s="8"/>
      <c r="BF117" s="8"/>
      <c r="BG117" s="62"/>
      <c r="BH117" s="62"/>
      <c r="BI117" s="1">
        <v>4376</v>
      </c>
      <c r="BJ117" s="1">
        <v>4377</v>
      </c>
      <c r="BK117" s="1">
        <v>4366</v>
      </c>
      <c r="BL117" s="1">
        <v>4375</v>
      </c>
      <c r="BM117" s="78"/>
      <c r="BN117" s="78"/>
      <c r="BO117" s="78"/>
      <c r="BP117" s="89"/>
      <c r="BQ117" s="62"/>
      <c r="BR117" s="1"/>
      <c r="BS117" s="88"/>
      <c r="BT117" s="1"/>
      <c r="BU117" s="58"/>
      <c r="BV117" s="58"/>
      <c r="BW117" s="58"/>
      <c r="BX117" s="58"/>
      <c r="BY117" s="1">
        <v>97.853499999999997</v>
      </c>
      <c r="BZ117" s="1">
        <v>98.322999999999993</v>
      </c>
      <c r="CA117" s="1">
        <v>98.334000000000003</v>
      </c>
      <c r="CB117" s="1">
        <v>1.3191999999999999</v>
      </c>
      <c r="CC117" s="1">
        <v>1.321</v>
      </c>
      <c r="CD117" s="1">
        <v>1.3204</v>
      </c>
      <c r="CE117" s="1"/>
      <c r="CF117" s="1"/>
      <c r="CG117" s="1">
        <v>4376</v>
      </c>
      <c r="CH117" s="1">
        <v>4407</v>
      </c>
      <c r="CI117" s="1">
        <v>4366</v>
      </c>
      <c r="CJ117" s="1">
        <v>4400</v>
      </c>
      <c r="CK117" s="1">
        <v>4376</v>
      </c>
      <c r="CL117" s="1">
        <v>4425</v>
      </c>
      <c r="CM117" s="1">
        <v>4366</v>
      </c>
      <c r="CN117" s="1">
        <v>4422</v>
      </c>
      <c r="CO117" s="1">
        <v>1376.7</v>
      </c>
      <c r="CP117" s="1">
        <v>4376</v>
      </c>
      <c r="CQ117" s="1">
        <v>4425</v>
      </c>
      <c r="CR117" s="1">
        <v>4366</v>
      </c>
      <c r="CS117" s="1">
        <v>4411</v>
      </c>
      <c r="CT117" s="1"/>
      <c r="CU117" s="1"/>
      <c r="CV117" s="1"/>
      <c r="CW117" s="1"/>
      <c r="CX117" s="58"/>
      <c r="CY117" s="58"/>
      <c r="CZ117" s="1"/>
      <c r="DA117" s="1" t="s">
        <v>618</v>
      </c>
      <c r="DB117" s="1"/>
      <c r="DC117" s="58"/>
      <c r="DD117" s="58"/>
      <c r="DE117">
        <v>15.44</v>
      </c>
      <c r="DF117">
        <v>98.87</v>
      </c>
      <c r="DG117">
        <v>2.2200000000000002</v>
      </c>
    </row>
    <row r="118" spans="1:111" s="12" customFormat="1">
      <c r="A118" s="1">
        <v>2013</v>
      </c>
      <c r="B118" s="1">
        <v>3</v>
      </c>
      <c r="C118" s="24">
        <v>41436</v>
      </c>
      <c r="D118" s="1">
        <v>4411</v>
      </c>
      <c r="E118" s="1">
        <v>4412</v>
      </c>
      <c r="F118" s="1">
        <v>4367</v>
      </c>
      <c r="G118" s="1">
        <v>4379</v>
      </c>
      <c r="H118" s="46">
        <v>1377</v>
      </c>
      <c r="I118" s="1">
        <v>4376</v>
      </c>
      <c r="J118" s="1">
        <v>4425</v>
      </c>
      <c r="K118" s="1">
        <v>4366</v>
      </c>
      <c r="L118" s="1">
        <v>4409</v>
      </c>
      <c r="M118" s="53">
        <v>4344</v>
      </c>
      <c r="N118" s="47">
        <v>4346</v>
      </c>
      <c r="O118" s="47">
        <v>4260</v>
      </c>
      <c r="P118" s="47">
        <v>4285</v>
      </c>
      <c r="Q118" s="8">
        <v>4411</v>
      </c>
      <c r="R118" s="26"/>
      <c r="S118" s="1"/>
      <c r="T118" s="1"/>
      <c r="U118" s="1"/>
      <c r="V118" s="1"/>
      <c r="W118" s="50"/>
      <c r="X118" s="51"/>
      <c r="Y118" s="62"/>
      <c r="Z118" s="62"/>
      <c r="AA118" s="62"/>
      <c r="AB118" s="62"/>
      <c r="AC118" s="1"/>
      <c r="AD118" s="62">
        <v>4412</v>
      </c>
      <c r="AE118" s="62">
        <v>4401</v>
      </c>
      <c r="AF118" s="1"/>
      <c r="AG118" s="1"/>
      <c r="AH118" s="62"/>
      <c r="AI118" s="62"/>
      <c r="AJ118" s="8"/>
      <c r="AK118" s="8"/>
      <c r="AL118" s="62"/>
      <c r="AM118" s="62"/>
      <c r="AN118" s="8"/>
      <c r="AO118" s="8"/>
      <c r="AP118" s="62"/>
      <c r="AQ118" s="62"/>
      <c r="AR118" s="62"/>
      <c r="AS118" s="8"/>
      <c r="AT118" s="62"/>
      <c r="AU118" s="62"/>
      <c r="AV118" s="8"/>
      <c r="AW118" s="8"/>
      <c r="AX118" s="8"/>
      <c r="AY118" s="8"/>
      <c r="AZ118" s="8"/>
      <c r="BA118" s="8"/>
      <c r="BB118" s="62"/>
      <c r="BC118" s="62"/>
      <c r="BD118" s="94">
        <v>4345</v>
      </c>
      <c r="BE118" s="8"/>
      <c r="BF118" s="8"/>
      <c r="BG118" s="62"/>
      <c r="BH118" s="62"/>
      <c r="BI118" s="1">
        <v>4344</v>
      </c>
      <c r="BJ118" s="1">
        <v>4346</v>
      </c>
      <c r="BK118" s="1">
        <v>4335</v>
      </c>
      <c r="BL118" s="1">
        <v>4341</v>
      </c>
      <c r="BM118" s="78"/>
      <c r="BN118" s="78"/>
      <c r="BO118" s="78"/>
      <c r="BP118" s="89"/>
      <c r="BQ118" s="62"/>
      <c r="BR118" s="1"/>
      <c r="BS118" s="88"/>
      <c r="BT118" s="1"/>
      <c r="BU118" s="58"/>
      <c r="BV118" s="58"/>
      <c r="BW118" s="58"/>
      <c r="BX118" s="58"/>
      <c r="BY118" s="1">
        <v>98.77</v>
      </c>
      <c r="BZ118" s="1">
        <v>98.837000000000003</v>
      </c>
      <c r="CA118" s="1">
        <v>98.876999999999995</v>
      </c>
      <c r="CB118" s="1">
        <v>1.3257000000000001</v>
      </c>
      <c r="CC118" s="1">
        <v>1.3259000000000001</v>
      </c>
      <c r="CD118" s="1">
        <v>1.3253999999999999</v>
      </c>
      <c r="CE118" s="1"/>
      <c r="CF118" s="1"/>
      <c r="CG118" s="1">
        <v>4344</v>
      </c>
      <c r="CH118" s="1">
        <v>4346</v>
      </c>
      <c r="CI118" s="1">
        <v>4260</v>
      </c>
      <c r="CJ118" s="1">
        <v>4289</v>
      </c>
      <c r="CK118" s="1">
        <v>4344</v>
      </c>
      <c r="CL118" s="1">
        <v>4346</v>
      </c>
      <c r="CM118" s="1">
        <v>4260</v>
      </c>
      <c r="CN118" s="1">
        <v>4291</v>
      </c>
      <c r="CO118" s="1">
        <v>1371.1</v>
      </c>
      <c r="CP118" s="1">
        <v>4344</v>
      </c>
      <c r="CQ118" s="1">
        <v>4346</v>
      </c>
      <c r="CR118" s="1">
        <v>4252</v>
      </c>
      <c r="CS118" s="1">
        <v>4277</v>
      </c>
      <c r="CT118" s="1"/>
      <c r="CU118" s="1"/>
      <c r="CV118" s="1"/>
      <c r="CW118" s="1"/>
      <c r="CX118" s="58"/>
      <c r="CY118" s="58"/>
      <c r="CZ118" s="1"/>
      <c r="DA118" s="1" t="s">
        <v>618</v>
      </c>
      <c r="DB118" s="1"/>
      <c r="DC118" s="58"/>
      <c r="DD118" s="58"/>
      <c r="DE118">
        <v>17.07</v>
      </c>
      <c r="DF118">
        <v>96.159499999999994</v>
      </c>
      <c r="DG118">
        <v>2.19</v>
      </c>
    </row>
    <row r="119" spans="1:111" s="12" customFormat="1">
      <c r="A119" s="1">
        <v>2013</v>
      </c>
      <c r="B119" s="1">
        <v>4</v>
      </c>
      <c r="C119" s="24">
        <v>41437</v>
      </c>
      <c r="D119" s="1">
        <v>4273</v>
      </c>
      <c r="E119" s="1">
        <v>4292</v>
      </c>
      <c r="F119" s="1">
        <v>4264</v>
      </c>
      <c r="G119" s="1">
        <v>4282</v>
      </c>
      <c r="H119" s="46">
        <v>1392</v>
      </c>
      <c r="I119" s="1">
        <v>4344</v>
      </c>
      <c r="J119" s="1">
        <v>4346</v>
      </c>
      <c r="K119" s="1">
        <v>4252</v>
      </c>
      <c r="L119" s="1">
        <v>4283</v>
      </c>
      <c r="M119" s="53">
        <v>4303</v>
      </c>
      <c r="N119" s="47">
        <v>4303</v>
      </c>
      <c r="O119" s="47">
        <v>4272</v>
      </c>
      <c r="P119" s="47">
        <v>4284</v>
      </c>
      <c r="Q119" s="8">
        <v>4273</v>
      </c>
      <c r="R119" s="26"/>
      <c r="S119" s="1"/>
      <c r="T119" s="1"/>
      <c r="U119" s="1"/>
      <c r="V119" s="1"/>
      <c r="W119" s="50"/>
      <c r="X119" s="51"/>
      <c r="Y119" s="62"/>
      <c r="Z119" s="62"/>
      <c r="AA119" s="62"/>
      <c r="AB119" s="62"/>
      <c r="AC119" s="1"/>
      <c r="AD119" s="62">
        <v>4287</v>
      </c>
      <c r="AE119" s="62">
        <v>4264</v>
      </c>
      <c r="AF119" s="1"/>
      <c r="AG119" s="1"/>
      <c r="AH119" s="62"/>
      <c r="AI119" s="62"/>
      <c r="AJ119" s="8"/>
      <c r="AK119" s="8"/>
      <c r="AL119" s="62"/>
      <c r="AM119" s="62"/>
      <c r="AN119" s="8"/>
      <c r="AO119" s="8"/>
      <c r="AP119" s="62"/>
      <c r="AQ119" s="62"/>
      <c r="AR119" s="62"/>
      <c r="AS119" s="8"/>
      <c r="AT119" s="62"/>
      <c r="AU119" s="62"/>
      <c r="AV119" s="8"/>
      <c r="AW119" s="8"/>
      <c r="AX119" s="8"/>
      <c r="AY119" s="8"/>
      <c r="AZ119" s="8"/>
      <c r="BA119" s="8"/>
      <c r="BB119" s="62"/>
      <c r="BC119" s="62"/>
      <c r="BD119" s="94">
        <v>4302</v>
      </c>
      <c r="BE119" s="8"/>
      <c r="BF119" s="8"/>
      <c r="BG119" s="62"/>
      <c r="BH119" s="62"/>
      <c r="BI119" s="1">
        <v>4303</v>
      </c>
      <c r="BJ119" s="1">
        <v>4303</v>
      </c>
      <c r="BK119" s="1">
        <v>4287</v>
      </c>
      <c r="BL119" s="1">
        <v>4296</v>
      </c>
      <c r="BM119" s="78"/>
      <c r="BN119" s="78"/>
      <c r="BO119" s="78"/>
      <c r="BP119" s="89"/>
      <c r="BQ119" s="62"/>
      <c r="BR119" s="1"/>
      <c r="BS119" s="88"/>
      <c r="BT119" s="1"/>
      <c r="BU119" s="58"/>
      <c r="BV119" s="58"/>
      <c r="BW119" s="58"/>
      <c r="BX119" s="58"/>
      <c r="BY119" s="1">
        <v>96.04</v>
      </c>
      <c r="BZ119" s="1">
        <v>96.19</v>
      </c>
      <c r="CA119" s="1">
        <v>96.2</v>
      </c>
      <c r="CB119" s="1">
        <v>1.3314999999999999</v>
      </c>
      <c r="CC119" s="1">
        <v>1.3313999999999999</v>
      </c>
      <c r="CD119" s="1">
        <v>1.3312999999999999</v>
      </c>
      <c r="CE119" s="1"/>
      <c r="CF119" s="1"/>
      <c r="CG119" s="1">
        <v>4303</v>
      </c>
      <c r="CH119" s="1">
        <v>4303</v>
      </c>
      <c r="CI119" s="1">
        <v>4272</v>
      </c>
      <c r="CJ119" s="1">
        <v>4283</v>
      </c>
      <c r="CK119" s="1">
        <v>4303</v>
      </c>
      <c r="CL119" s="1">
        <v>4303</v>
      </c>
      <c r="CM119" s="1">
        <v>4272</v>
      </c>
      <c r="CN119" s="1">
        <v>4298</v>
      </c>
      <c r="CO119" s="1">
        <v>1376.9</v>
      </c>
      <c r="CP119" s="1">
        <v>4303</v>
      </c>
      <c r="CQ119" s="1">
        <v>4314</v>
      </c>
      <c r="CR119" s="1">
        <v>4269</v>
      </c>
      <c r="CS119" s="1">
        <v>4279</v>
      </c>
      <c r="CT119" s="1"/>
      <c r="CU119" s="1"/>
      <c r="CV119" s="1"/>
      <c r="CW119" s="1"/>
      <c r="CX119" s="58"/>
      <c r="CY119" s="58"/>
      <c r="CZ119" s="1"/>
      <c r="DA119" s="1" t="s">
        <v>618</v>
      </c>
      <c r="DB119" s="1"/>
      <c r="DC119" s="58"/>
      <c r="DD119" s="58"/>
      <c r="DE119">
        <v>18.59</v>
      </c>
      <c r="DF119">
        <v>95.827500000000001</v>
      </c>
      <c r="DG119">
        <v>2.23</v>
      </c>
    </row>
    <row r="120" spans="1:111" s="12" customFormat="1">
      <c r="A120" s="1">
        <v>2013</v>
      </c>
      <c r="B120" s="1">
        <v>5</v>
      </c>
      <c r="C120" s="24">
        <v>41438</v>
      </c>
      <c r="D120" s="1">
        <v>4264</v>
      </c>
      <c r="E120" s="1">
        <v>4269</v>
      </c>
      <c r="F120" s="1">
        <v>4201</v>
      </c>
      <c r="G120" s="1">
        <v>4207</v>
      </c>
      <c r="H120" s="46">
        <v>1386.9</v>
      </c>
      <c r="I120" s="1">
        <v>4303</v>
      </c>
      <c r="J120" s="1">
        <v>4314</v>
      </c>
      <c r="K120" s="1">
        <v>4237</v>
      </c>
      <c r="L120" s="1">
        <v>4240</v>
      </c>
      <c r="M120" s="53">
        <v>4205</v>
      </c>
      <c r="N120" s="47">
        <v>4222</v>
      </c>
      <c r="O120" s="47">
        <v>4187</v>
      </c>
      <c r="P120" s="47">
        <v>4198</v>
      </c>
      <c r="Q120" s="8">
        <v>4272</v>
      </c>
      <c r="R120" s="26"/>
      <c r="S120" s="1"/>
      <c r="T120" s="1"/>
      <c r="U120" s="1"/>
      <c r="V120" s="1"/>
      <c r="W120" s="50"/>
      <c r="X120" s="51"/>
      <c r="Y120" s="62"/>
      <c r="Z120" s="62"/>
      <c r="AA120" s="62"/>
      <c r="AB120" s="62"/>
      <c r="AC120" s="1"/>
      <c r="AD120" s="62">
        <v>4269</v>
      </c>
      <c r="AE120" s="62">
        <v>4237</v>
      </c>
      <c r="AF120" s="1"/>
      <c r="AG120" s="1"/>
      <c r="AH120" s="62"/>
      <c r="AI120" s="62"/>
      <c r="AJ120" s="8"/>
      <c r="AK120" s="8"/>
      <c r="AL120" s="62"/>
      <c r="AM120" s="62"/>
      <c r="AN120" s="8"/>
      <c r="AO120" s="8"/>
      <c r="AP120" s="62"/>
      <c r="AQ120" s="62"/>
      <c r="AR120" s="62"/>
      <c r="AS120" s="8"/>
      <c r="AT120" s="62"/>
      <c r="AU120" s="62"/>
      <c r="AV120" s="8"/>
      <c r="AW120" s="8"/>
      <c r="AX120" s="8"/>
      <c r="AY120" s="8"/>
      <c r="AZ120" s="8"/>
      <c r="BA120" s="8"/>
      <c r="BB120" s="62"/>
      <c r="BC120" s="62"/>
      <c r="BD120" s="94">
        <v>4200</v>
      </c>
      <c r="BE120" s="8"/>
      <c r="BF120" s="8"/>
      <c r="BG120" s="62"/>
      <c r="BH120" s="62"/>
      <c r="BI120" s="1">
        <v>4205</v>
      </c>
      <c r="BJ120" s="1">
        <v>4207</v>
      </c>
      <c r="BK120" s="1">
        <v>4200</v>
      </c>
      <c r="BL120" s="1">
        <v>4206</v>
      </c>
      <c r="BM120" s="78"/>
      <c r="BN120" s="78"/>
      <c r="BO120" s="78"/>
      <c r="BP120" s="89"/>
      <c r="BQ120" s="62"/>
      <c r="BR120" s="1"/>
      <c r="BS120" s="88"/>
      <c r="BT120" s="1"/>
      <c r="BU120" s="58"/>
      <c r="BV120" s="58"/>
      <c r="BW120" s="58"/>
      <c r="BX120" s="58"/>
      <c r="BY120" s="1">
        <v>96.010999999999996</v>
      </c>
      <c r="BZ120" s="1">
        <v>95.772000000000006</v>
      </c>
      <c r="CA120" s="1">
        <v>95.605000000000004</v>
      </c>
      <c r="CB120" s="1">
        <v>1.3337000000000001</v>
      </c>
      <c r="CC120" s="1">
        <v>1.3340000000000001</v>
      </c>
      <c r="CD120" s="1">
        <v>1.3348</v>
      </c>
      <c r="CE120" s="1"/>
      <c r="CF120" s="1"/>
      <c r="CG120" s="1">
        <v>4205</v>
      </c>
      <c r="CH120" s="1">
        <v>4222</v>
      </c>
      <c r="CI120" s="1">
        <v>4187</v>
      </c>
      <c r="CJ120" s="1">
        <v>4202</v>
      </c>
      <c r="CK120" s="1">
        <v>4205</v>
      </c>
      <c r="CL120" s="1">
        <v>4222</v>
      </c>
      <c r="CM120" s="1">
        <v>4187</v>
      </c>
      <c r="CN120" s="1">
        <v>4199</v>
      </c>
      <c r="CO120" s="1">
        <v>1385.9</v>
      </c>
      <c r="CP120" s="1">
        <v>4205</v>
      </c>
      <c r="CQ120" s="1">
        <v>4222</v>
      </c>
      <c r="CR120" s="1">
        <v>4173</v>
      </c>
      <c r="CS120" s="1">
        <v>4217</v>
      </c>
      <c r="CT120" s="1"/>
      <c r="CU120" s="1"/>
      <c r="CV120" s="1"/>
      <c r="CW120" s="1"/>
      <c r="CX120" s="58"/>
      <c r="CY120" s="58"/>
      <c r="CZ120" s="1"/>
      <c r="DA120" s="1" t="s">
        <v>618</v>
      </c>
      <c r="DB120" s="1"/>
      <c r="DC120" s="58"/>
      <c r="DD120" s="58"/>
      <c r="DE120">
        <v>16.41</v>
      </c>
      <c r="DF120">
        <v>95.733999999999995</v>
      </c>
      <c r="DG120">
        <v>2.17</v>
      </c>
    </row>
    <row r="121" spans="1:111" s="12" customFormat="1">
      <c r="A121" s="1">
        <v>2013</v>
      </c>
      <c r="B121" s="1">
        <v>6</v>
      </c>
      <c r="C121" s="24">
        <v>41439</v>
      </c>
      <c r="D121" s="1">
        <v>4265</v>
      </c>
      <c r="E121" s="1">
        <v>4267</v>
      </c>
      <c r="F121" s="1">
        <v>4216</v>
      </c>
      <c r="G121" s="1">
        <v>4241</v>
      </c>
      <c r="H121" s="46">
        <v>1387.6</v>
      </c>
      <c r="I121" s="1">
        <v>4205</v>
      </c>
      <c r="J121" s="1">
        <v>4267</v>
      </c>
      <c r="K121" s="1">
        <v>4173</v>
      </c>
      <c r="L121" s="1">
        <v>4228</v>
      </c>
      <c r="M121" s="53">
        <v>4249</v>
      </c>
      <c r="N121" s="47">
        <v>4261</v>
      </c>
      <c r="O121" s="47">
        <v>4217</v>
      </c>
      <c r="P121" s="47">
        <v>4251</v>
      </c>
      <c r="Q121" s="8">
        <v>4270</v>
      </c>
      <c r="R121" s="26"/>
      <c r="S121" s="1"/>
      <c r="T121" s="1"/>
      <c r="U121" s="1"/>
      <c r="V121" s="1"/>
      <c r="W121" s="50"/>
      <c r="X121" s="51"/>
      <c r="Y121" s="62"/>
      <c r="Z121" s="62"/>
      <c r="AA121" s="62"/>
      <c r="AB121" s="62"/>
      <c r="AC121" s="1"/>
      <c r="AD121" s="62">
        <v>4267</v>
      </c>
      <c r="AE121" s="62">
        <v>4216</v>
      </c>
      <c r="AF121" s="1"/>
      <c r="AG121" s="1"/>
      <c r="AH121" s="62"/>
      <c r="AI121" s="62"/>
      <c r="AJ121" s="8"/>
      <c r="AK121" s="8"/>
      <c r="AL121" s="62"/>
      <c r="AM121" s="62"/>
      <c r="AN121" s="8"/>
      <c r="AO121" s="8"/>
      <c r="AP121" s="62"/>
      <c r="AQ121" s="62"/>
      <c r="AR121" s="62"/>
      <c r="AS121" s="8"/>
      <c r="AT121" s="62"/>
      <c r="AU121" s="62"/>
      <c r="AV121" s="8"/>
      <c r="AW121" s="8"/>
      <c r="AX121" s="8"/>
      <c r="AY121" s="8"/>
      <c r="AZ121" s="8"/>
      <c r="BA121" s="8"/>
      <c r="BB121" s="62"/>
      <c r="BC121" s="62"/>
      <c r="BD121" s="94">
        <v>4250</v>
      </c>
      <c r="BE121" s="8"/>
      <c r="BF121" s="8"/>
      <c r="BG121" s="62"/>
      <c r="BH121" s="62"/>
      <c r="BI121" s="1">
        <v>4249</v>
      </c>
      <c r="BJ121" s="1">
        <v>4251</v>
      </c>
      <c r="BK121" s="1">
        <v>4228</v>
      </c>
      <c r="BL121" s="1">
        <v>4230</v>
      </c>
      <c r="BM121" s="78"/>
      <c r="BN121" s="78"/>
      <c r="BO121" s="78"/>
      <c r="BP121" s="89"/>
      <c r="BQ121" s="62"/>
      <c r="BR121" s="1"/>
      <c r="BS121" s="88"/>
      <c r="BT121" s="1"/>
      <c r="BU121" s="58"/>
      <c r="BV121" s="58"/>
      <c r="BW121" s="58"/>
      <c r="BX121" s="58"/>
      <c r="BY121" s="1">
        <v>95.372</v>
      </c>
      <c r="BZ121" s="1">
        <v>95.52</v>
      </c>
      <c r="CA121" s="1">
        <v>95.611000000000004</v>
      </c>
      <c r="CB121" s="1">
        <v>1.3375999999999999</v>
      </c>
      <c r="CC121" s="1">
        <v>1.3364</v>
      </c>
      <c r="CD121" s="1">
        <v>1.3357000000000001</v>
      </c>
      <c r="CE121" s="1"/>
      <c r="CF121" s="1"/>
      <c r="CG121" s="1">
        <v>4249</v>
      </c>
      <c r="CH121" s="1">
        <v>4259</v>
      </c>
      <c r="CI121" s="1">
        <v>4217</v>
      </c>
      <c r="CJ121" s="1">
        <v>4255</v>
      </c>
      <c r="CK121" s="1">
        <v>4249</v>
      </c>
      <c r="CL121" s="1">
        <v>4266</v>
      </c>
      <c r="CM121" s="1">
        <v>4217</v>
      </c>
      <c r="CN121" s="1">
        <v>4232</v>
      </c>
      <c r="CO121" s="1">
        <v>1382.3</v>
      </c>
      <c r="CP121" s="1">
        <v>4249</v>
      </c>
      <c r="CQ121" s="1">
        <v>4266</v>
      </c>
      <c r="CR121" s="1">
        <v>4205</v>
      </c>
      <c r="CS121" s="1">
        <v>4221</v>
      </c>
      <c r="CT121" s="1"/>
      <c r="CU121" s="1"/>
      <c r="CV121" s="1"/>
      <c r="CW121" s="1"/>
      <c r="CX121" s="58"/>
      <c r="CY121" s="58"/>
      <c r="CZ121" s="1"/>
      <c r="DA121" s="1" t="s">
        <v>618</v>
      </c>
      <c r="DB121" s="1"/>
      <c r="DC121" s="58"/>
      <c r="DD121" s="58"/>
      <c r="DE121">
        <v>17.149999999999999</v>
      </c>
      <c r="DF121">
        <v>94.182000000000002</v>
      </c>
      <c r="DG121">
        <v>2.13</v>
      </c>
    </row>
    <row r="122" spans="1:111" s="12" customFormat="1">
      <c r="A122" s="1">
        <v>2013</v>
      </c>
      <c r="B122" s="1">
        <v>2</v>
      </c>
      <c r="C122" s="24">
        <v>41442</v>
      </c>
      <c r="D122" s="1">
        <v>4227</v>
      </c>
      <c r="E122" s="1">
        <v>4254</v>
      </c>
      <c r="F122" s="1">
        <v>4222</v>
      </c>
      <c r="G122" s="1">
        <v>4245</v>
      </c>
      <c r="H122" s="46">
        <v>1384.3</v>
      </c>
      <c r="I122" s="1">
        <v>4249</v>
      </c>
      <c r="J122" s="1">
        <v>4266</v>
      </c>
      <c r="K122" s="1">
        <v>4205</v>
      </c>
      <c r="L122" s="1">
        <v>4240</v>
      </c>
      <c r="M122" s="53">
        <v>4247</v>
      </c>
      <c r="N122" s="47">
        <v>4248</v>
      </c>
      <c r="O122" s="47">
        <v>4223</v>
      </c>
      <c r="P122" s="47">
        <v>4234</v>
      </c>
      <c r="Q122" s="8">
        <v>4229</v>
      </c>
      <c r="R122" s="26"/>
      <c r="S122" s="1"/>
      <c r="T122" s="1"/>
      <c r="U122" s="1"/>
      <c r="V122" s="1"/>
      <c r="W122" s="50"/>
      <c r="X122" s="51"/>
      <c r="Y122" s="62"/>
      <c r="Z122" s="62"/>
      <c r="AA122" s="62"/>
      <c r="AB122" s="62"/>
      <c r="AC122" s="1"/>
      <c r="AD122" s="62">
        <v>4248</v>
      </c>
      <c r="AE122" s="62">
        <v>4222</v>
      </c>
      <c r="AF122" s="1"/>
      <c r="AG122" s="1"/>
      <c r="AH122" s="62"/>
      <c r="AI122" s="62"/>
      <c r="AJ122" s="8"/>
      <c r="AK122" s="8"/>
      <c r="AL122" s="62"/>
      <c r="AM122" s="62"/>
      <c r="AN122" s="8"/>
      <c r="AO122" s="8"/>
      <c r="AP122" s="62"/>
      <c r="AQ122" s="62"/>
      <c r="AR122" s="62"/>
      <c r="AS122" s="8"/>
      <c r="AT122" s="62"/>
      <c r="AU122" s="62"/>
      <c r="AV122" s="8"/>
      <c r="AW122" s="8"/>
      <c r="AX122" s="8"/>
      <c r="AY122" s="8"/>
      <c r="AZ122" s="8"/>
      <c r="BA122" s="8"/>
      <c r="BB122" s="62"/>
      <c r="BC122" s="62"/>
      <c r="BD122" s="94">
        <v>4243</v>
      </c>
      <c r="BE122" s="8"/>
      <c r="BF122" s="8"/>
      <c r="BG122" s="62"/>
      <c r="BH122" s="62"/>
      <c r="BI122" s="1">
        <v>4247</v>
      </c>
      <c r="BJ122" s="1">
        <v>4248</v>
      </c>
      <c r="BK122" s="1">
        <v>4241</v>
      </c>
      <c r="BL122" s="1">
        <v>4243</v>
      </c>
      <c r="BM122" s="78"/>
      <c r="BN122" s="78"/>
      <c r="BO122" s="78"/>
      <c r="BP122" s="89"/>
      <c r="BQ122" s="62"/>
      <c r="BR122" s="1"/>
      <c r="BS122" s="88"/>
      <c r="BT122" s="1"/>
      <c r="BU122" s="58"/>
      <c r="BV122" s="58"/>
      <c r="BW122" s="58"/>
      <c r="BX122" s="58"/>
      <c r="BY122" s="1">
        <v>94.171499999999995</v>
      </c>
      <c r="BZ122" s="1">
        <v>94.234499999999997</v>
      </c>
      <c r="CA122" s="1">
        <v>94.305000000000007</v>
      </c>
      <c r="CB122" s="1">
        <v>1.3348</v>
      </c>
      <c r="CC122" s="1">
        <v>1.3348</v>
      </c>
      <c r="CD122" s="1">
        <v>1.3353999999999999</v>
      </c>
      <c r="CE122" s="1"/>
      <c r="CF122" s="1"/>
      <c r="CG122" s="1">
        <v>4247</v>
      </c>
      <c r="CH122" s="1">
        <v>4248</v>
      </c>
      <c r="CI122" s="1">
        <v>4223</v>
      </c>
      <c r="CJ122" s="1">
        <v>4232</v>
      </c>
      <c r="CK122" s="1">
        <v>4247</v>
      </c>
      <c r="CL122" s="1">
        <v>4248</v>
      </c>
      <c r="CM122" s="1">
        <v>4223</v>
      </c>
      <c r="CN122" s="1">
        <v>4231</v>
      </c>
      <c r="CO122" s="1">
        <v>1386.5</v>
      </c>
      <c r="CP122" s="1">
        <v>4247</v>
      </c>
      <c r="CQ122" s="1">
        <v>4248</v>
      </c>
      <c r="CR122" s="1">
        <v>4223</v>
      </c>
      <c r="CS122" s="1">
        <v>4233</v>
      </c>
      <c r="CT122" s="1"/>
      <c r="CU122" s="1"/>
      <c r="CV122" s="1"/>
      <c r="CW122" s="1"/>
      <c r="CX122" s="58"/>
      <c r="CY122" s="58"/>
      <c r="CZ122" s="1"/>
      <c r="DA122" s="1" t="s">
        <v>618</v>
      </c>
      <c r="DB122" s="1"/>
      <c r="DC122" s="58"/>
      <c r="DD122" s="58"/>
      <c r="DE122">
        <v>16.8</v>
      </c>
      <c r="DF122">
        <v>94.620999999999995</v>
      </c>
      <c r="DG122">
        <v>2.17</v>
      </c>
    </row>
    <row r="123" spans="1:111" s="12" customFormat="1">
      <c r="A123" s="1">
        <v>2013</v>
      </c>
      <c r="B123" s="1">
        <v>3</v>
      </c>
      <c r="C123" s="24">
        <v>41443</v>
      </c>
      <c r="D123" s="1">
        <v>4220</v>
      </c>
      <c r="E123" s="1">
        <v>4238</v>
      </c>
      <c r="F123" s="1">
        <v>4213</v>
      </c>
      <c r="G123" s="1">
        <v>4214</v>
      </c>
      <c r="H123" s="46">
        <v>1366.9</v>
      </c>
      <c r="I123" s="1">
        <v>4247</v>
      </c>
      <c r="J123" s="1">
        <v>4248</v>
      </c>
      <c r="K123" s="1">
        <v>4219</v>
      </c>
      <c r="L123" s="1">
        <v>4228</v>
      </c>
      <c r="M123" s="53">
        <v>4234</v>
      </c>
      <c r="N123" s="47">
        <v>4242</v>
      </c>
      <c r="O123" s="47">
        <v>4216</v>
      </c>
      <c r="P123" s="47">
        <v>4218</v>
      </c>
      <c r="Q123" s="8">
        <v>4220</v>
      </c>
      <c r="R123" s="26"/>
      <c r="S123" s="1"/>
      <c r="T123" s="1"/>
      <c r="U123" s="1"/>
      <c r="V123" s="1"/>
      <c r="W123" s="50"/>
      <c r="X123" s="51"/>
      <c r="Y123" s="62"/>
      <c r="Z123" s="62"/>
      <c r="AA123" s="62"/>
      <c r="AB123" s="62"/>
      <c r="AC123" s="1"/>
      <c r="AD123" s="62">
        <v>4238</v>
      </c>
      <c r="AE123" s="62">
        <v>4219</v>
      </c>
      <c r="AF123" s="1"/>
      <c r="AG123" s="1"/>
      <c r="AH123" s="62"/>
      <c r="AI123" s="62"/>
      <c r="AJ123" s="8"/>
      <c r="AK123" s="8"/>
      <c r="AL123" s="62"/>
      <c r="AM123" s="62"/>
      <c r="AN123" s="8"/>
      <c r="AO123" s="8"/>
      <c r="AP123" s="62"/>
      <c r="AQ123" s="62"/>
      <c r="AR123" s="62"/>
      <c r="AS123" s="8"/>
      <c r="AT123" s="62"/>
      <c r="AU123" s="62"/>
      <c r="AV123" s="8"/>
      <c r="AW123" s="8"/>
      <c r="AX123" s="8"/>
      <c r="AY123" s="8"/>
      <c r="AZ123" s="8"/>
      <c r="BA123" s="8"/>
      <c r="BB123" s="62"/>
      <c r="BC123" s="62"/>
      <c r="BD123" s="94">
        <v>4227</v>
      </c>
      <c r="BE123" s="8"/>
      <c r="BF123" s="8"/>
      <c r="BG123" s="62"/>
      <c r="BH123" s="62"/>
      <c r="BI123" s="1">
        <v>4234</v>
      </c>
      <c r="BJ123" s="1">
        <v>4238</v>
      </c>
      <c r="BK123" s="1">
        <v>4226</v>
      </c>
      <c r="BL123" s="1">
        <v>4235</v>
      </c>
      <c r="BM123" s="78"/>
      <c r="BN123" s="78"/>
      <c r="BO123" s="78"/>
      <c r="BP123" s="89"/>
      <c r="BQ123" s="62"/>
      <c r="BR123" s="1"/>
      <c r="BS123" s="88"/>
      <c r="BT123" s="1"/>
      <c r="BU123" s="58"/>
      <c r="BV123" s="58"/>
      <c r="BW123" s="58"/>
      <c r="BX123" s="58"/>
      <c r="BY123" s="1">
        <v>94.507000000000005</v>
      </c>
      <c r="BZ123" s="1">
        <v>94.64</v>
      </c>
      <c r="CA123" s="1">
        <v>94.567499999999995</v>
      </c>
      <c r="CB123" s="1">
        <v>1.3366</v>
      </c>
      <c r="CC123" s="1">
        <v>1.3361000000000001</v>
      </c>
      <c r="CD123" s="1">
        <v>1.3362000000000001</v>
      </c>
      <c r="CE123" s="1"/>
      <c r="CF123" s="1"/>
      <c r="CG123" s="1">
        <v>4234</v>
      </c>
      <c r="CH123" s="1">
        <v>4240</v>
      </c>
      <c r="CI123" s="1">
        <v>4216</v>
      </c>
      <c r="CJ123" s="1">
        <v>4236</v>
      </c>
      <c r="CK123" s="1">
        <v>4234</v>
      </c>
      <c r="CL123" s="1">
        <v>4242</v>
      </c>
      <c r="CM123" s="1">
        <v>4196</v>
      </c>
      <c r="CN123" s="1">
        <v>4207</v>
      </c>
      <c r="CO123" s="1">
        <v>1379</v>
      </c>
      <c r="CP123" s="1">
        <v>4234</v>
      </c>
      <c r="CQ123" s="1">
        <v>4242</v>
      </c>
      <c r="CR123" s="1">
        <v>4183</v>
      </c>
      <c r="CS123" s="1">
        <v>4197</v>
      </c>
      <c r="CT123" s="1"/>
      <c r="CU123" s="1"/>
      <c r="CV123" s="1"/>
      <c r="CW123" s="1"/>
      <c r="CX123" s="58"/>
      <c r="CY123" s="58"/>
      <c r="CZ123" s="1"/>
      <c r="DA123" s="1" t="s">
        <v>618</v>
      </c>
      <c r="DB123" s="1"/>
      <c r="DC123" s="58"/>
      <c r="DD123" s="58"/>
      <c r="DE123">
        <v>16.61</v>
      </c>
      <c r="DF123">
        <v>95.387</v>
      </c>
      <c r="DG123">
        <v>2.1800000000000002</v>
      </c>
    </row>
    <row r="124" spans="1:111" s="12" customFormat="1">
      <c r="A124" s="1">
        <v>2013</v>
      </c>
      <c r="B124" s="1">
        <v>4</v>
      </c>
      <c r="C124" s="24">
        <v>41444</v>
      </c>
      <c r="D124" s="1">
        <v>4217</v>
      </c>
      <c r="E124" s="1">
        <v>4219</v>
      </c>
      <c r="F124" s="1">
        <v>4184</v>
      </c>
      <c r="G124" s="1">
        <v>4185</v>
      </c>
      <c r="H124" s="46">
        <v>1350.2</v>
      </c>
      <c r="I124" s="1">
        <v>4234</v>
      </c>
      <c r="J124" s="1">
        <v>4242</v>
      </c>
      <c r="K124" s="1">
        <v>4183</v>
      </c>
      <c r="L124" s="1">
        <v>4201</v>
      </c>
      <c r="M124" s="53">
        <v>4191</v>
      </c>
      <c r="N124" s="47">
        <v>4212</v>
      </c>
      <c r="O124" s="47">
        <v>4182</v>
      </c>
      <c r="P124" s="47">
        <v>4207</v>
      </c>
      <c r="Q124" s="8">
        <v>4218</v>
      </c>
      <c r="R124" s="26"/>
      <c r="S124" s="1"/>
      <c r="T124" s="1"/>
      <c r="U124" s="1"/>
      <c r="V124" s="1"/>
      <c r="W124" s="50"/>
      <c r="X124" s="51"/>
      <c r="Y124" s="62"/>
      <c r="Z124" s="62"/>
      <c r="AA124" s="62"/>
      <c r="AB124" s="62"/>
      <c r="AC124" s="1"/>
      <c r="AD124" s="62">
        <v>4219</v>
      </c>
      <c r="AE124" s="62">
        <v>4199</v>
      </c>
      <c r="AF124" s="1"/>
      <c r="AG124" s="1"/>
      <c r="AH124" s="62"/>
      <c r="AI124" s="62"/>
      <c r="AJ124" s="8"/>
      <c r="AK124" s="8"/>
      <c r="AL124" s="62"/>
      <c r="AM124" s="62"/>
      <c r="AN124" s="8"/>
      <c r="AO124" s="8"/>
      <c r="AP124" s="62"/>
      <c r="AQ124" s="62"/>
      <c r="AR124" s="62"/>
      <c r="AS124" s="8"/>
      <c r="AT124" s="62"/>
      <c r="AU124" s="62"/>
      <c r="AV124" s="8"/>
      <c r="AW124" s="8"/>
      <c r="AX124" s="8"/>
      <c r="AY124" s="8"/>
      <c r="AZ124" s="8"/>
      <c r="BA124" s="8"/>
      <c r="BB124" s="62"/>
      <c r="BC124" s="62"/>
      <c r="BD124" s="94">
        <v>4184</v>
      </c>
      <c r="BE124" s="8"/>
      <c r="BF124" s="8"/>
      <c r="BG124" s="62"/>
      <c r="BH124" s="62"/>
      <c r="BI124" s="1">
        <v>4191</v>
      </c>
      <c r="BJ124" s="1">
        <v>4194</v>
      </c>
      <c r="BK124" s="1">
        <v>4182</v>
      </c>
      <c r="BL124" s="1">
        <v>4184</v>
      </c>
      <c r="BM124" s="78"/>
      <c r="BN124" s="78"/>
      <c r="BO124" s="78"/>
      <c r="BP124" s="89"/>
      <c r="BQ124" s="62"/>
      <c r="BR124" s="1"/>
      <c r="BS124" s="88"/>
      <c r="BT124" s="1"/>
      <c r="BU124" s="58"/>
      <c r="BV124" s="58"/>
      <c r="BW124" s="58"/>
      <c r="BX124" s="58"/>
      <c r="BY124" s="1">
        <v>95.326499999999996</v>
      </c>
      <c r="BZ124" s="1">
        <v>95.572000000000003</v>
      </c>
      <c r="CA124" s="1">
        <v>95.602999999999994</v>
      </c>
      <c r="CB124" s="1">
        <v>1.3391999999999999</v>
      </c>
      <c r="CC124" s="1">
        <v>1.3389</v>
      </c>
      <c r="CD124" s="1">
        <v>1.3391999999999999</v>
      </c>
      <c r="CE124" s="1"/>
      <c r="CF124" s="1"/>
      <c r="CG124" s="1">
        <v>4191</v>
      </c>
      <c r="CH124" s="1">
        <v>4212</v>
      </c>
      <c r="CI124" s="1">
        <v>4182</v>
      </c>
      <c r="CJ124" s="1">
        <v>4200</v>
      </c>
      <c r="CK124" s="1">
        <v>4191</v>
      </c>
      <c r="CL124" s="1">
        <v>4212</v>
      </c>
      <c r="CM124" s="1">
        <v>4182</v>
      </c>
      <c r="CN124" s="1">
        <v>4208</v>
      </c>
      <c r="CO124" s="1">
        <v>1368.2</v>
      </c>
      <c r="CP124" s="1">
        <v>4191</v>
      </c>
      <c r="CQ124" s="1">
        <v>4255</v>
      </c>
      <c r="CR124" s="1">
        <v>4182</v>
      </c>
      <c r="CS124" s="1">
        <v>4225</v>
      </c>
      <c r="CT124" s="1"/>
      <c r="CU124" s="1"/>
      <c r="CV124" s="1"/>
      <c r="CW124" s="1"/>
      <c r="CX124" s="58"/>
      <c r="CY124" s="58"/>
      <c r="CZ124" s="1"/>
      <c r="DA124" s="1" t="s">
        <v>618</v>
      </c>
      <c r="DB124" s="1"/>
      <c r="DC124" s="58"/>
      <c r="DD124" s="58"/>
      <c r="DE124">
        <v>16.64</v>
      </c>
      <c r="DF124">
        <v>96.45</v>
      </c>
      <c r="DG124">
        <v>2.31</v>
      </c>
    </row>
    <row r="125" spans="1:111" s="12" customFormat="1">
      <c r="A125" s="1">
        <v>2013</v>
      </c>
      <c r="B125" s="1">
        <v>5</v>
      </c>
      <c r="C125" s="24">
        <v>41445</v>
      </c>
      <c r="D125" s="1">
        <v>4190</v>
      </c>
      <c r="E125" s="1">
        <v>4218</v>
      </c>
      <c r="F125" s="1">
        <v>4153</v>
      </c>
      <c r="G125" s="1">
        <v>4213</v>
      </c>
      <c r="H125" s="46">
        <v>1286.2</v>
      </c>
      <c r="I125" s="1">
        <v>4191</v>
      </c>
      <c r="J125" s="1">
        <v>4255</v>
      </c>
      <c r="K125" s="1">
        <v>4153</v>
      </c>
      <c r="L125" s="1">
        <v>4187</v>
      </c>
      <c r="M125" s="53">
        <v>4158</v>
      </c>
      <c r="N125" s="47">
        <v>4161</v>
      </c>
      <c r="O125" s="47">
        <v>4062</v>
      </c>
      <c r="P125" s="47">
        <v>4103</v>
      </c>
      <c r="Q125" s="8">
        <v>4194</v>
      </c>
      <c r="R125" s="26"/>
      <c r="S125" s="1"/>
      <c r="T125" s="1"/>
      <c r="U125" s="1"/>
      <c r="V125" s="1"/>
      <c r="W125" s="50"/>
      <c r="X125" s="51"/>
      <c r="Y125" s="62"/>
      <c r="Z125" s="62"/>
      <c r="AA125" s="62"/>
      <c r="AB125" s="62"/>
      <c r="AC125" s="1"/>
      <c r="AD125" s="62">
        <v>4192</v>
      </c>
      <c r="AE125" s="62">
        <v>4153</v>
      </c>
      <c r="AF125" s="1"/>
      <c r="AG125" s="1"/>
      <c r="AH125" s="62"/>
      <c r="AI125" s="62"/>
      <c r="AJ125" s="8"/>
      <c r="AK125" s="8"/>
      <c r="AL125" s="62"/>
      <c r="AM125" s="62"/>
      <c r="AN125" s="8"/>
      <c r="AO125" s="8"/>
      <c r="AP125" s="62"/>
      <c r="AQ125" s="62"/>
      <c r="AR125" s="62"/>
      <c r="AS125" s="8"/>
      <c r="AT125" s="62"/>
      <c r="AU125" s="62"/>
      <c r="AV125" s="8"/>
      <c r="AW125" s="8"/>
      <c r="AX125" s="8"/>
      <c r="AY125" s="8"/>
      <c r="AZ125" s="8"/>
      <c r="BA125" s="8"/>
      <c r="BB125" s="62"/>
      <c r="BC125" s="62"/>
      <c r="BD125" s="94">
        <v>4159</v>
      </c>
      <c r="BE125" s="8"/>
      <c r="BF125" s="8"/>
      <c r="BG125" s="62"/>
      <c r="BH125" s="62"/>
      <c r="BI125" s="1">
        <v>4158</v>
      </c>
      <c r="BJ125" s="1">
        <v>4161</v>
      </c>
      <c r="BK125" s="1">
        <v>4131</v>
      </c>
      <c r="BL125" s="1">
        <v>4160</v>
      </c>
      <c r="BM125" s="78"/>
      <c r="BN125" s="78"/>
      <c r="BO125" s="78"/>
      <c r="BP125" s="89"/>
      <c r="BQ125" s="62"/>
      <c r="BR125" s="1"/>
      <c r="BS125" s="88"/>
      <c r="BT125" s="1"/>
      <c r="BU125" s="58"/>
      <c r="BV125" s="58"/>
      <c r="BW125" s="58"/>
      <c r="BX125" s="58"/>
      <c r="BY125" s="1">
        <v>96.4465</v>
      </c>
      <c r="BZ125" s="1">
        <v>96.64</v>
      </c>
      <c r="CA125" s="1">
        <v>96.61</v>
      </c>
      <c r="CB125" s="1">
        <v>1.3293999999999999</v>
      </c>
      <c r="CC125" s="1">
        <v>1.3285</v>
      </c>
      <c r="CD125" s="1">
        <v>1.3284</v>
      </c>
      <c r="CE125" s="1"/>
      <c r="CF125" s="1"/>
      <c r="CG125" s="1">
        <v>4158</v>
      </c>
      <c r="CH125" s="1">
        <v>4161</v>
      </c>
      <c r="CI125" s="1">
        <v>4062</v>
      </c>
      <c r="CJ125" s="1">
        <v>4084</v>
      </c>
      <c r="CK125" s="1">
        <v>4158</v>
      </c>
      <c r="CL125" s="1">
        <v>4161</v>
      </c>
      <c r="CM125" s="1">
        <v>4062</v>
      </c>
      <c r="CN125" s="1">
        <v>4099</v>
      </c>
      <c r="CO125" s="1">
        <v>1312.4</v>
      </c>
      <c r="CP125" s="1">
        <v>4158</v>
      </c>
      <c r="CQ125" s="1">
        <v>4161</v>
      </c>
      <c r="CR125" s="1">
        <v>4010</v>
      </c>
      <c r="CS125" s="1">
        <v>4010</v>
      </c>
      <c r="CT125" s="1"/>
      <c r="CU125" s="1"/>
      <c r="CV125" s="1"/>
      <c r="CW125" s="1"/>
      <c r="CX125" s="58"/>
      <c r="CY125" s="58"/>
      <c r="CZ125" s="1"/>
      <c r="DA125" s="1" t="s">
        <v>618</v>
      </c>
      <c r="DB125" s="1"/>
      <c r="DC125" s="58"/>
      <c r="DD125" s="58"/>
      <c r="DE125">
        <v>20.49</v>
      </c>
      <c r="DF125">
        <v>97.278499999999994</v>
      </c>
      <c r="DG125">
        <v>2.42</v>
      </c>
    </row>
    <row r="126" spans="1:111" s="12" customFormat="1">
      <c r="A126" s="1">
        <v>2013</v>
      </c>
      <c r="B126" s="1">
        <v>6</v>
      </c>
      <c r="C126" s="24">
        <v>41446</v>
      </c>
      <c r="D126" s="1">
        <v>3982</v>
      </c>
      <c r="E126" s="1">
        <v>4091</v>
      </c>
      <c r="F126" s="1">
        <v>3975</v>
      </c>
      <c r="G126" s="1">
        <v>4087</v>
      </c>
      <c r="H126" s="46">
        <v>1292</v>
      </c>
      <c r="I126" s="1">
        <v>4158</v>
      </c>
      <c r="J126" s="1">
        <v>4161</v>
      </c>
      <c r="K126" s="1">
        <v>3975</v>
      </c>
      <c r="L126" s="1">
        <v>4024</v>
      </c>
      <c r="M126" s="53">
        <v>4096</v>
      </c>
      <c r="N126" s="47">
        <v>4096</v>
      </c>
      <c r="O126" s="47">
        <v>4050</v>
      </c>
      <c r="P126" s="47">
        <v>4077</v>
      </c>
      <c r="Q126" s="8">
        <v>3992</v>
      </c>
      <c r="R126" s="26"/>
      <c r="S126" s="1"/>
      <c r="T126" s="1"/>
      <c r="U126" s="1"/>
      <c r="V126" s="1"/>
      <c r="W126" s="50"/>
      <c r="X126" s="51"/>
      <c r="Y126" s="62"/>
      <c r="Z126" s="62"/>
      <c r="AA126" s="62"/>
      <c r="AB126" s="62"/>
      <c r="AC126" s="1"/>
      <c r="AD126" s="62">
        <v>4026</v>
      </c>
      <c r="AE126" s="62">
        <v>3975</v>
      </c>
      <c r="AF126" s="1"/>
      <c r="AG126" s="1"/>
      <c r="AH126" s="62"/>
      <c r="AI126" s="62"/>
      <c r="AJ126" s="8"/>
      <c r="AK126" s="8"/>
      <c r="AL126" s="62"/>
      <c r="AM126" s="62"/>
      <c r="AN126" s="8"/>
      <c r="AO126" s="8"/>
      <c r="AP126" s="62"/>
      <c r="AQ126" s="62"/>
      <c r="AR126" s="62"/>
      <c r="AS126" s="8"/>
      <c r="AT126" s="62"/>
      <c r="AU126" s="62"/>
      <c r="AV126" s="8"/>
      <c r="AW126" s="8"/>
      <c r="AX126" s="8"/>
      <c r="AY126" s="8"/>
      <c r="AZ126" s="8"/>
      <c r="BA126" s="8"/>
      <c r="BB126" s="62"/>
      <c r="BC126" s="62"/>
      <c r="BD126" s="94">
        <v>4100</v>
      </c>
      <c r="BE126" s="8"/>
      <c r="BF126" s="8"/>
      <c r="BG126" s="62"/>
      <c r="BH126" s="62"/>
      <c r="BI126" s="1">
        <v>4096</v>
      </c>
      <c r="BJ126" s="1">
        <v>4096</v>
      </c>
      <c r="BK126" s="1">
        <v>4070</v>
      </c>
      <c r="BL126" s="1">
        <v>4073</v>
      </c>
      <c r="BM126" s="78"/>
      <c r="BN126" s="78"/>
      <c r="BO126" s="78"/>
      <c r="BP126" s="89"/>
      <c r="BQ126" s="62"/>
      <c r="BR126" s="1"/>
      <c r="BS126" s="88"/>
      <c r="BT126" s="1"/>
      <c r="BU126" s="58"/>
      <c r="BV126" s="58"/>
      <c r="BW126" s="58"/>
      <c r="BX126" s="58"/>
      <c r="BY126" s="1">
        <v>97.3125</v>
      </c>
      <c r="BZ126" s="1">
        <v>97.084999999999994</v>
      </c>
      <c r="CA126" s="1">
        <v>97.0745</v>
      </c>
      <c r="CB126" s="1">
        <v>1.3220000000000001</v>
      </c>
      <c r="CC126" s="1">
        <v>1.3239000000000001</v>
      </c>
      <c r="CD126" s="1">
        <v>1.3228</v>
      </c>
      <c r="CE126" s="1"/>
      <c r="CF126" s="1"/>
      <c r="CG126" s="1">
        <v>4096</v>
      </c>
      <c r="CH126" s="1">
        <v>4096</v>
      </c>
      <c r="CI126" s="1">
        <v>4050</v>
      </c>
      <c r="CJ126" s="1">
        <v>4070</v>
      </c>
      <c r="CK126" s="1">
        <v>4096</v>
      </c>
      <c r="CL126" s="1">
        <v>4096</v>
      </c>
      <c r="CM126" s="1">
        <v>4050</v>
      </c>
      <c r="CN126" s="1">
        <v>4060</v>
      </c>
      <c r="CO126" s="1">
        <v>1292.3</v>
      </c>
      <c r="CP126" s="1">
        <v>4096</v>
      </c>
      <c r="CQ126" s="1">
        <v>4096</v>
      </c>
      <c r="CR126" s="1">
        <v>4050</v>
      </c>
      <c r="CS126" s="1">
        <v>4083</v>
      </c>
      <c r="CT126" s="1"/>
      <c r="CU126" s="1"/>
      <c r="CV126" s="1"/>
      <c r="CW126" s="1"/>
      <c r="CX126" s="58"/>
      <c r="CY126" s="58"/>
      <c r="CZ126" s="1"/>
      <c r="DA126" s="1" t="s">
        <v>618</v>
      </c>
      <c r="DB126" s="1"/>
      <c r="DC126" s="58"/>
      <c r="DD126" s="58"/>
      <c r="DE126">
        <v>18.899999999999999</v>
      </c>
      <c r="DF126">
        <v>97.912000000000006</v>
      </c>
      <c r="DG126">
        <v>2.5099999999999998</v>
      </c>
    </row>
    <row r="127" spans="1:111" s="12" customFormat="1">
      <c r="A127" s="1">
        <v>2013</v>
      </c>
      <c r="B127" s="1">
        <v>2</v>
      </c>
      <c r="C127" s="24">
        <v>41449</v>
      </c>
      <c r="D127" s="1">
        <v>4122</v>
      </c>
      <c r="E127" s="1">
        <v>4125</v>
      </c>
      <c r="F127" s="1">
        <v>4063</v>
      </c>
      <c r="G127" s="1">
        <v>4066</v>
      </c>
      <c r="H127" s="46">
        <v>1277.0999999999999</v>
      </c>
      <c r="I127" s="1">
        <v>4096</v>
      </c>
      <c r="J127" s="1">
        <v>4125</v>
      </c>
      <c r="K127" s="1">
        <v>4050</v>
      </c>
      <c r="L127" s="1">
        <v>4095</v>
      </c>
      <c r="M127" s="53">
        <v>4064</v>
      </c>
      <c r="N127" s="47">
        <v>4071</v>
      </c>
      <c r="O127" s="47">
        <v>4032</v>
      </c>
      <c r="P127" s="47">
        <v>4034</v>
      </c>
      <c r="Q127" s="8">
        <v>4127</v>
      </c>
      <c r="R127" s="26"/>
      <c r="S127" s="1"/>
      <c r="T127" s="1"/>
      <c r="U127" s="1"/>
      <c r="V127" s="1"/>
      <c r="W127" s="50"/>
      <c r="X127" s="51"/>
      <c r="Y127" s="62"/>
      <c r="Z127" s="62"/>
      <c r="AA127" s="62"/>
      <c r="AB127" s="62"/>
      <c r="AC127" s="1"/>
      <c r="AD127" s="62">
        <v>4125</v>
      </c>
      <c r="AE127" s="62">
        <v>4091</v>
      </c>
      <c r="AF127" s="1"/>
      <c r="AG127" s="1"/>
      <c r="AH127" s="62"/>
      <c r="AI127" s="62"/>
      <c r="AJ127" s="8"/>
      <c r="AK127" s="8"/>
      <c r="AL127" s="62"/>
      <c r="AM127" s="62"/>
      <c r="AN127" s="8"/>
      <c r="AO127" s="8"/>
      <c r="AP127" s="62"/>
      <c r="AQ127" s="62"/>
      <c r="AR127" s="62"/>
      <c r="AS127" s="8"/>
      <c r="AT127" s="62"/>
      <c r="AU127" s="62"/>
      <c r="AV127" s="8"/>
      <c r="AW127" s="8"/>
      <c r="AX127" s="8"/>
      <c r="AY127" s="8"/>
      <c r="AZ127" s="8"/>
      <c r="BA127" s="8"/>
      <c r="BB127" s="62"/>
      <c r="BC127" s="62"/>
      <c r="BD127" s="94">
        <v>4059</v>
      </c>
      <c r="BE127" s="8"/>
      <c r="BF127" s="8"/>
      <c r="BG127" s="62"/>
      <c r="BH127" s="62"/>
      <c r="BI127" s="1">
        <v>4064</v>
      </c>
      <c r="BJ127" s="1">
        <v>4066</v>
      </c>
      <c r="BK127" s="1">
        <v>4055</v>
      </c>
      <c r="BL127" s="1">
        <v>4064</v>
      </c>
      <c r="BM127" s="78"/>
      <c r="BN127" s="78"/>
      <c r="BO127" s="78"/>
      <c r="BP127" s="89"/>
      <c r="BQ127" s="62"/>
      <c r="BR127" s="1"/>
      <c r="BS127" s="88"/>
      <c r="BT127" s="1"/>
      <c r="BU127" s="58"/>
      <c r="BV127" s="58"/>
      <c r="BW127" s="58"/>
      <c r="BX127" s="58"/>
      <c r="BY127" s="1">
        <v>97.938000000000002</v>
      </c>
      <c r="BZ127" s="1">
        <v>98.384500000000003</v>
      </c>
      <c r="CA127" s="1">
        <v>98.424999999999997</v>
      </c>
      <c r="CB127" s="1">
        <v>1.3091999999999999</v>
      </c>
      <c r="CC127" s="1">
        <v>1.3105</v>
      </c>
      <c r="CD127" s="1">
        <v>1.3107</v>
      </c>
      <c r="CE127" s="1"/>
      <c r="CF127" s="1"/>
      <c r="CG127" s="1">
        <v>4064</v>
      </c>
      <c r="CH127" s="1">
        <v>4071</v>
      </c>
      <c r="CI127" s="1">
        <v>4036</v>
      </c>
      <c r="CJ127" s="1">
        <v>4050</v>
      </c>
      <c r="CK127" s="1">
        <v>4064</v>
      </c>
      <c r="CL127" s="1">
        <v>4071</v>
      </c>
      <c r="CM127" s="1">
        <v>4020</v>
      </c>
      <c r="CN127" s="1">
        <v>4034</v>
      </c>
      <c r="CO127" s="1">
        <v>1281.7</v>
      </c>
      <c r="CP127" s="1">
        <v>4064</v>
      </c>
      <c r="CQ127" s="1">
        <v>4071</v>
      </c>
      <c r="CR127" s="1">
        <v>4018</v>
      </c>
      <c r="CS127" s="1">
        <v>4040</v>
      </c>
      <c r="CT127" s="1"/>
      <c r="CU127" s="1"/>
      <c r="CV127" s="1"/>
      <c r="CW127" s="1"/>
      <c r="CX127" s="58"/>
      <c r="CY127" s="58"/>
      <c r="CZ127" s="1"/>
      <c r="DA127" s="1" t="s">
        <v>618</v>
      </c>
      <c r="DB127" s="1"/>
      <c r="DC127" s="58"/>
      <c r="DD127" s="58"/>
      <c r="DE127">
        <v>20.11</v>
      </c>
      <c r="DF127">
        <v>97.74</v>
      </c>
      <c r="DG127">
        <v>2.5499999999999998</v>
      </c>
    </row>
    <row r="128" spans="1:111" s="12" customFormat="1">
      <c r="A128" s="1">
        <v>2013</v>
      </c>
      <c r="B128" s="1">
        <v>3</v>
      </c>
      <c r="C128" s="24">
        <v>41450</v>
      </c>
      <c r="D128" s="1">
        <v>4036</v>
      </c>
      <c r="E128" s="1">
        <v>4066</v>
      </c>
      <c r="F128" s="1">
        <v>3996</v>
      </c>
      <c r="G128" s="1">
        <v>4023</v>
      </c>
      <c r="H128" s="46">
        <v>1275.0999999999999</v>
      </c>
      <c r="I128" s="1">
        <v>4064</v>
      </c>
      <c r="J128" s="1">
        <v>4071</v>
      </c>
      <c r="K128" s="1">
        <v>4018</v>
      </c>
      <c r="L128" s="1">
        <v>4058</v>
      </c>
      <c r="M128" s="53">
        <v>4020</v>
      </c>
      <c r="N128" s="47">
        <v>4046</v>
      </c>
      <c r="O128" s="47">
        <v>4018</v>
      </c>
      <c r="P128" s="47">
        <v>4029</v>
      </c>
      <c r="Q128" s="8">
        <v>4040</v>
      </c>
      <c r="R128" s="26"/>
      <c r="S128" s="1"/>
      <c r="T128" s="1"/>
      <c r="U128" s="1"/>
      <c r="V128" s="1"/>
      <c r="W128" s="50"/>
      <c r="X128" s="51"/>
      <c r="Y128" s="62"/>
      <c r="Z128" s="62"/>
      <c r="AA128" s="62"/>
      <c r="AB128" s="62"/>
      <c r="AC128" s="1"/>
      <c r="AD128" s="62">
        <v>4063</v>
      </c>
      <c r="AE128" s="62">
        <v>4033</v>
      </c>
      <c r="AF128" s="1"/>
      <c r="AG128" s="1"/>
      <c r="AH128" s="62"/>
      <c r="AI128" s="62"/>
      <c r="AJ128" s="8"/>
      <c r="AK128" s="8"/>
      <c r="AL128" s="62"/>
      <c r="AM128" s="62"/>
      <c r="AN128" s="8"/>
      <c r="AO128" s="8"/>
      <c r="AP128" s="62"/>
      <c r="AQ128" s="62"/>
      <c r="AR128" s="62"/>
      <c r="AS128" s="8"/>
      <c r="AT128" s="62"/>
      <c r="AU128" s="62"/>
      <c r="AV128" s="8"/>
      <c r="AW128" s="8"/>
      <c r="AX128" s="8"/>
      <c r="AY128" s="8"/>
      <c r="AZ128" s="8"/>
      <c r="BA128" s="8"/>
      <c r="BB128" s="62"/>
      <c r="BC128" s="62"/>
      <c r="BD128" s="94">
        <v>4059</v>
      </c>
      <c r="BE128" s="8"/>
      <c r="BF128" s="8"/>
      <c r="BG128" s="62"/>
      <c r="BH128" s="62"/>
      <c r="BI128" s="1">
        <v>4020</v>
      </c>
      <c r="BJ128" s="1">
        <v>4036</v>
      </c>
      <c r="BK128" s="1">
        <v>4019</v>
      </c>
      <c r="BL128" s="1">
        <v>4032</v>
      </c>
      <c r="BM128" s="78"/>
      <c r="BN128" s="78"/>
      <c r="BO128" s="78"/>
      <c r="BP128" s="89"/>
      <c r="BQ128" s="62"/>
      <c r="BR128" s="1"/>
      <c r="BS128" s="88"/>
      <c r="BT128" s="1"/>
      <c r="BU128" s="58"/>
      <c r="BV128" s="58"/>
      <c r="BW128" s="58"/>
      <c r="BX128" s="58"/>
      <c r="BY128" s="1">
        <v>97.731499999999997</v>
      </c>
      <c r="BZ128" s="1">
        <v>97.52</v>
      </c>
      <c r="CA128" s="1">
        <v>97.622</v>
      </c>
      <c r="CB128" s="1">
        <v>1.3120000000000001</v>
      </c>
      <c r="CC128" s="1">
        <v>1.3129999999999999</v>
      </c>
      <c r="CD128" s="1">
        <v>1.3134999999999999</v>
      </c>
      <c r="CE128" s="1"/>
      <c r="CF128" s="1"/>
      <c r="CG128" s="1">
        <v>4020</v>
      </c>
      <c r="CH128" s="1">
        <v>4046</v>
      </c>
      <c r="CI128" s="1">
        <v>4018</v>
      </c>
      <c r="CJ128" s="1">
        <v>4033</v>
      </c>
      <c r="CK128" s="1">
        <v>4020</v>
      </c>
      <c r="CL128" s="1">
        <v>4046</v>
      </c>
      <c r="CM128" s="1">
        <v>4006</v>
      </c>
      <c r="CN128" s="1">
        <v>4021</v>
      </c>
      <c r="CO128" s="1">
        <v>1284.5</v>
      </c>
      <c r="CP128" s="1">
        <v>4020</v>
      </c>
      <c r="CQ128" s="1">
        <v>4046</v>
      </c>
      <c r="CR128" s="1">
        <v>4006</v>
      </c>
      <c r="CS128" s="1">
        <v>4019</v>
      </c>
      <c r="CT128" s="1"/>
      <c r="CU128" s="1"/>
      <c r="CV128" s="1"/>
      <c r="CW128" s="1"/>
      <c r="CX128" s="58"/>
      <c r="CY128" s="58"/>
      <c r="CZ128" s="1"/>
      <c r="DA128" s="1" t="s">
        <v>618</v>
      </c>
      <c r="DB128" s="1"/>
      <c r="DC128" s="58"/>
      <c r="DD128" s="58"/>
      <c r="DE128">
        <v>18.47</v>
      </c>
      <c r="DF128">
        <v>97.91</v>
      </c>
      <c r="DG128">
        <v>2.59</v>
      </c>
    </row>
    <row r="129" spans="1:111" s="12" customFormat="1">
      <c r="A129" s="1">
        <v>2013</v>
      </c>
      <c r="B129" s="1">
        <v>4</v>
      </c>
      <c r="C129" s="24">
        <v>41451</v>
      </c>
      <c r="D129" s="1">
        <v>4031</v>
      </c>
      <c r="E129" s="1">
        <v>4033</v>
      </c>
      <c r="F129" s="1">
        <v>3911</v>
      </c>
      <c r="G129" s="1">
        <v>3932</v>
      </c>
      <c r="H129" s="46">
        <v>1223.8</v>
      </c>
      <c r="I129" s="1">
        <v>4031</v>
      </c>
      <c r="J129" s="1">
        <v>4033</v>
      </c>
      <c r="K129" s="1">
        <v>3960</v>
      </c>
      <c r="L129" s="1">
        <v>3968</v>
      </c>
      <c r="M129" s="53">
        <v>3887</v>
      </c>
      <c r="N129" s="47">
        <v>3920</v>
      </c>
      <c r="O129" s="47">
        <v>3842</v>
      </c>
      <c r="P129" s="47">
        <v>3885</v>
      </c>
      <c r="Q129" s="8">
        <v>4030</v>
      </c>
      <c r="R129" s="26"/>
      <c r="S129" s="1"/>
      <c r="T129" s="1"/>
      <c r="U129" s="1"/>
      <c r="V129" s="1"/>
      <c r="W129" s="50"/>
      <c r="X129" s="51"/>
      <c r="Y129" s="62"/>
      <c r="Z129" s="62"/>
      <c r="AA129" s="62"/>
      <c r="AB129" s="62"/>
      <c r="AC129" s="1"/>
      <c r="AD129" s="62">
        <v>4033</v>
      </c>
      <c r="AE129" s="62">
        <v>3960</v>
      </c>
      <c r="AF129" s="1"/>
      <c r="AG129" s="1"/>
      <c r="AH129" s="62"/>
      <c r="AI129" s="62"/>
      <c r="AJ129" s="8"/>
      <c r="AK129" s="8"/>
      <c r="AL129" s="62"/>
      <c r="AM129" s="62"/>
      <c r="AN129" s="8"/>
      <c r="AO129" s="8"/>
      <c r="AP129" s="62"/>
      <c r="AQ129" s="62"/>
      <c r="AR129" s="62"/>
      <c r="AS129" s="8"/>
      <c r="AT129" s="62"/>
      <c r="AU129" s="62"/>
      <c r="AV129" s="8"/>
      <c r="AW129" s="8"/>
      <c r="AX129" s="8"/>
      <c r="AY129" s="8"/>
      <c r="AZ129" s="8"/>
      <c r="BA129" s="8"/>
      <c r="BB129" s="62"/>
      <c r="BC129" s="62"/>
      <c r="BD129" s="94">
        <v>3908</v>
      </c>
      <c r="BE129" s="8"/>
      <c r="BF129" s="8"/>
      <c r="BG129" s="62"/>
      <c r="BH129" s="62"/>
      <c r="BI129" s="1">
        <v>3887</v>
      </c>
      <c r="BJ129" s="1">
        <v>3892</v>
      </c>
      <c r="BK129" s="1">
        <v>3869</v>
      </c>
      <c r="BL129" s="1">
        <v>3871</v>
      </c>
      <c r="BM129" s="78"/>
      <c r="BN129" s="78"/>
      <c r="BO129" s="78"/>
      <c r="BP129" s="89"/>
      <c r="BQ129" s="62"/>
      <c r="BR129" s="1"/>
      <c r="BS129" s="88"/>
      <c r="BT129" s="1"/>
      <c r="BU129" s="58"/>
      <c r="BV129" s="58"/>
      <c r="BW129" s="58"/>
      <c r="BX129" s="58"/>
      <c r="BY129" s="1">
        <v>97.825000000000003</v>
      </c>
      <c r="BZ129" s="1">
        <v>98.224999999999994</v>
      </c>
      <c r="CA129" s="1">
        <v>98.182000000000002</v>
      </c>
      <c r="CB129" s="1">
        <v>1.3077000000000001</v>
      </c>
      <c r="CC129" s="1">
        <v>1.3075000000000001</v>
      </c>
      <c r="CD129" s="1">
        <v>1.3075000000000001</v>
      </c>
      <c r="CE129" s="1"/>
      <c r="CF129" s="1"/>
      <c r="CG129" s="1">
        <v>3887</v>
      </c>
      <c r="CH129" s="1">
        <v>3913</v>
      </c>
      <c r="CI129" s="1">
        <v>3842</v>
      </c>
      <c r="CJ129" s="1">
        <v>3906</v>
      </c>
      <c r="CK129" s="1">
        <v>3887</v>
      </c>
      <c r="CL129" s="1">
        <v>3920</v>
      </c>
      <c r="CM129" s="1">
        <v>3842</v>
      </c>
      <c r="CN129" s="1">
        <v>3872</v>
      </c>
      <c r="CO129" s="1">
        <v>1233.0999999999999</v>
      </c>
      <c r="CP129" s="1">
        <v>3887</v>
      </c>
      <c r="CQ129" s="1">
        <v>3920</v>
      </c>
      <c r="CR129" s="1">
        <v>3842</v>
      </c>
      <c r="CS129" s="1">
        <v>3864</v>
      </c>
      <c r="CT129" s="1"/>
      <c r="CU129" s="1"/>
      <c r="CV129" s="1"/>
      <c r="CW129" s="1"/>
      <c r="CX129" s="58"/>
      <c r="CY129" s="58"/>
      <c r="CZ129" s="1"/>
      <c r="DA129" s="1" t="s">
        <v>618</v>
      </c>
      <c r="DB129" s="1"/>
      <c r="DC129" s="58"/>
      <c r="DD129" s="58"/>
      <c r="DE129">
        <v>17.21</v>
      </c>
      <c r="DF129">
        <v>97.83</v>
      </c>
      <c r="DG129">
        <v>2.54</v>
      </c>
    </row>
    <row r="130" spans="1:111" s="12" customFormat="1">
      <c r="A130" s="1">
        <v>2013</v>
      </c>
      <c r="B130" s="1">
        <v>5</v>
      </c>
      <c r="C130" s="24">
        <v>41452</v>
      </c>
      <c r="D130" s="1">
        <v>3863</v>
      </c>
      <c r="E130" s="1">
        <v>3922</v>
      </c>
      <c r="F130" s="1">
        <v>3863</v>
      </c>
      <c r="G130" s="1">
        <v>3916</v>
      </c>
      <c r="H130" s="46">
        <v>1200</v>
      </c>
      <c r="I130" s="1">
        <v>3887</v>
      </c>
      <c r="J130" s="1">
        <v>3920</v>
      </c>
      <c r="K130" s="1">
        <v>3842</v>
      </c>
      <c r="L130" s="1">
        <v>3905</v>
      </c>
      <c r="M130" s="53">
        <v>3920</v>
      </c>
      <c r="N130" s="47">
        <v>3922</v>
      </c>
      <c r="O130" s="47">
        <v>3865</v>
      </c>
      <c r="P130" s="47">
        <v>3904</v>
      </c>
      <c r="Q130" s="8">
        <v>3864</v>
      </c>
      <c r="R130" s="26"/>
      <c r="S130" s="1"/>
      <c r="T130" s="1"/>
      <c r="U130" s="1"/>
      <c r="V130" s="1"/>
      <c r="W130" s="50"/>
      <c r="X130" s="51"/>
      <c r="Y130" s="62"/>
      <c r="Z130" s="62"/>
      <c r="AA130" s="62"/>
      <c r="AB130" s="62"/>
      <c r="AC130" s="1"/>
      <c r="AD130" s="62">
        <v>3909</v>
      </c>
      <c r="AE130" s="62">
        <v>3863</v>
      </c>
      <c r="AF130" s="1"/>
      <c r="AG130" s="1"/>
      <c r="AH130" s="62"/>
      <c r="AI130" s="62"/>
      <c r="AJ130" s="8"/>
      <c r="AK130" s="8"/>
      <c r="AL130" s="62"/>
      <c r="AM130" s="62"/>
      <c r="AN130" s="8"/>
      <c r="AO130" s="8"/>
      <c r="AP130" s="62"/>
      <c r="AQ130" s="62"/>
      <c r="AR130" s="62"/>
      <c r="AS130" s="8"/>
      <c r="AT130" s="62"/>
      <c r="AU130" s="62"/>
      <c r="AV130" s="8"/>
      <c r="AW130" s="8"/>
      <c r="AX130" s="8"/>
      <c r="AY130" s="8"/>
      <c r="AZ130" s="8"/>
      <c r="BA130" s="8"/>
      <c r="BB130" s="62"/>
      <c r="BC130" s="62"/>
      <c r="BD130" s="94">
        <v>3922</v>
      </c>
      <c r="BE130" s="8"/>
      <c r="BF130" s="8"/>
      <c r="BG130" s="62"/>
      <c r="BH130" s="62"/>
      <c r="BI130" s="1">
        <v>3920</v>
      </c>
      <c r="BJ130" s="1">
        <v>3922</v>
      </c>
      <c r="BK130" s="1">
        <v>3915</v>
      </c>
      <c r="BL130" s="1">
        <v>3917</v>
      </c>
      <c r="BM130" s="78"/>
      <c r="BN130" s="78"/>
      <c r="BO130" s="78"/>
      <c r="BP130" s="89"/>
      <c r="BQ130" s="62"/>
      <c r="BR130" s="1"/>
      <c r="BS130" s="88"/>
      <c r="BT130" s="1"/>
      <c r="BU130" s="58"/>
      <c r="BV130" s="58"/>
      <c r="BW130" s="58"/>
      <c r="BX130" s="58"/>
      <c r="BY130" s="1">
        <v>97.739500000000007</v>
      </c>
      <c r="BZ130" s="1">
        <v>97.8</v>
      </c>
      <c r="CA130" s="1">
        <v>97.6875</v>
      </c>
      <c r="CB130" s="1">
        <v>1.3011999999999999</v>
      </c>
      <c r="CC130" s="1">
        <v>1.3012999999999999</v>
      </c>
      <c r="CD130" s="1">
        <v>1.3016000000000001</v>
      </c>
      <c r="CE130" s="1"/>
      <c r="CF130" s="1"/>
      <c r="CG130" s="1">
        <v>3920</v>
      </c>
      <c r="CH130" s="1">
        <v>3922</v>
      </c>
      <c r="CI130" s="1">
        <v>3865</v>
      </c>
      <c r="CJ130" s="1">
        <v>3899</v>
      </c>
      <c r="CK130" s="1">
        <v>3920</v>
      </c>
      <c r="CL130" s="1">
        <v>3922</v>
      </c>
      <c r="CM130" s="1">
        <v>3865</v>
      </c>
      <c r="CN130" s="1">
        <v>3899</v>
      </c>
      <c r="CO130" s="1">
        <v>1238.8</v>
      </c>
      <c r="CP130" s="1">
        <v>3920</v>
      </c>
      <c r="CQ130" s="1">
        <v>3922</v>
      </c>
      <c r="CR130" s="1">
        <v>3793</v>
      </c>
      <c r="CS130" s="1">
        <v>3818</v>
      </c>
      <c r="CT130" s="1"/>
      <c r="CU130" s="1"/>
      <c r="CV130" s="1"/>
      <c r="CW130" s="1"/>
      <c r="CX130" s="58"/>
      <c r="CY130" s="58"/>
      <c r="CZ130" s="1"/>
      <c r="DA130" s="1" t="s">
        <v>618</v>
      </c>
      <c r="DB130" s="1"/>
      <c r="DC130" s="58"/>
      <c r="DD130" s="58"/>
      <c r="DE130">
        <v>16.86</v>
      </c>
      <c r="DF130">
        <v>98.42</v>
      </c>
      <c r="DG130">
        <v>2.48</v>
      </c>
    </row>
    <row r="131" spans="1:111" s="12" customFormat="1">
      <c r="A131" s="1">
        <v>2013</v>
      </c>
      <c r="B131" s="1">
        <v>6</v>
      </c>
      <c r="C131" s="24">
        <v>41453</v>
      </c>
      <c r="D131" s="1">
        <v>3822</v>
      </c>
      <c r="E131" s="1">
        <v>3859</v>
      </c>
      <c r="F131" s="1">
        <v>3750</v>
      </c>
      <c r="G131" s="1">
        <v>3838</v>
      </c>
      <c r="H131" s="46">
        <v>1223.7</v>
      </c>
      <c r="I131" s="1">
        <v>3920</v>
      </c>
      <c r="J131" s="1">
        <v>3922</v>
      </c>
      <c r="K131" s="1">
        <v>3750</v>
      </c>
      <c r="L131" s="1">
        <v>3792</v>
      </c>
      <c r="M131" s="53">
        <v>3828</v>
      </c>
      <c r="N131" s="47">
        <v>3847</v>
      </c>
      <c r="O131" s="47">
        <v>3788</v>
      </c>
      <c r="P131" s="47">
        <v>3797</v>
      </c>
      <c r="Q131" s="8">
        <v>3816</v>
      </c>
      <c r="R131" s="26"/>
      <c r="S131" s="1"/>
      <c r="T131" s="1"/>
      <c r="U131" s="1"/>
      <c r="V131" s="1"/>
      <c r="W131" s="50"/>
      <c r="X131" s="51"/>
      <c r="Y131" s="62"/>
      <c r="Z131" s="62"/>
      <c r="AA131" s="62"/>
      <c r="AB131" s="62"/>
      <c r="AC131" s="1"/>
      <c r="AD131" s="62">
        <v>3833</v>
      </c>
      <c r="AE131" s="62">
        <v>3750</v>
      </c>
      <c r="AF131" s="1"/>
      <c r="AG131" s="1"/>
      <c r="AH131" s="62"/>
      <c r="AI131" s="62"/>
      <c r="AJ131" s="8"/>
      <c r="AK131" s="8"/>
      <c r="AL131" s="62"/>
      <c r="AM131" s="62"/>
      <c r="AN131" s="8"/>
      <c r="AO131" s="8"/>
      <c r="AP131" s="62"/>
      <c r="AQ131" s="62"/>
      <c r="AR131" s="62"/>
      <c r="AS131" s="8"/>
      <c r="AT131" s="62"/>
      <c r="AU131" s="62"/>
      <c r="AV131" s="8"/>
      <c r="AW131" s="8"/>
      <c r="AX131" s="8"/>
      <c r="AY131" s="8"/>
      <c r="AZ131" s="8"/>
      <c r="BA131" s="8"/>
      <c r="BB131" s="62"/>
      <c r="BC131" s="62"/>
      <c r="BD131" s="94">
        <v>3821</v>
      </c>
      <c r="BE131" s="8"/>
      <c r="BF131" s="8"/>
      <c r="BG131" s="62"/>
      <c r="BH131" s="62"/>
      <c r="BI131" s="1">
        <v>3828</v>
      </c>
      <c r="BJ131" s="1">
        <v>3841</v>
      </c>
      <c r="BK131" s="1">
        <v>3824</v>
      </c>
      <c r="BL131" s="1">
        <v>3839</v>
      </c>
      <c r="BM131" s="78"/>
      <c r="BN131" s="78"/>
      <c r="BO131" s="78"/>
      <c r="BP131" s="89"/>
      <c r="BQ131" s="62"/>
      <c r="BR131" s="1"/>
      <c r="BS131" s="88"/>
      <c r="BT131" s="1"/>
      <c r="BU131" s="58"/>
      <c r="BV131" s="58"/>
      <c r="BW131" s="58"/>
      <c r="BX131" s="58"/>
      <c r="BY131" s="1">
        <v>98.350999999999999</v>
      </c>
      <c r="BZ131" s="1">
        <v>98.52</v>
      </c>
      <c r="CA131" s="1">
        <v>98.501000000000005</v>
      </c>
      <c r="CB131" s="1">
        <v>1.304</v>
      </c>
      <c r="CC131" s="1">
        <v>1.3030999999999999</v>
      </c>
      <c r="CD131" s="1">
        <v>1.3038000000000001</v>
      </c>
      <c r="CE131" s="1"/>
      <c r="CF131" s="1"/>
      <c r="CG131" s="1">
        <v>3828</v>
      </c>
      <c r="CH131" s="1">
        <v>3847</v>
      </c>
      <c r="CI131" s="1">
        <v>3798</v>
      </c>
      <c r="CJ131" s="1">
        <v>3810</v>
      </c>
      <c r="CK131" s="1">
        <v>3828</v>
      </c>
      <c r="CL131" s="1">
        <v>3903</v>
      </c>
      <c r="CM131" s="1">
        <v>3788</v>
      </c>
      <c r="CN131" s="1">
        <v>3877</v>
      </c>
      <c r="CO131" s="1">
        <v>1202.3</v>
      </c>
      <c r="CP131" s="1">
        <v>3828</v>
      </c>
      <c r="CQ131" s="1">
        <v>3933</v>
      </c>
      <c r="CR131" s="1">
        <v>3788</v>
      </c>
      <c r="CS131" s="1">
        <v>3924</v>
      </c>
      <c r="CT131" s="1"/>
      <c r="CU131" s="1"/>
      <c r="CV131" s="1"/>
      <c r="CW131" s="1"/>
      <c r="CX131" s="58"/>
      <c r="CY131" s="58"/>
      <c r="CZ131" s="1"/>
      <c r="DA131" s="1" t="s">
        <v>618</v>
      </c>
      <c r="DB131" s="1"/>
      <c r="DC131" s="58"/>
      <c r="DD131" s="58"/>
      <c r="DE131">
        <v>16.86</v>
      </c>
      <c r="DF131">
        <v>99.284999999999997</v>
      </c>
      <c r="DG131">
        <v>2.48</v>
      </c>
    </row>
    <row r="132" spans="1:111" s="12" customFormat="1">
      <c r="A132" s="1">
        <v>2013</v>
      </c>
      <c r="B132" s="1">
        <v>2</v>
      </c>
      <c r="C132" s="24">
        <v>41456</v>
      </c>
      <c r="D132" s="1">
        <v>3971</v>
      </c>
      <c r="E132" s="1">
        <v>3996</v>
      </c>
      <c r="F132" s="1">
        <v>3922</v>
      </c>
      <c r="G132" s="1">
        <v>3988</v>
      </c>
      <c r="H132" s="46">
        <v>1252.5999999999999</v>
      </c>
      <c r="I132" s="1">
        <v>3828</v>
      </c>
      <c r="J132" s="1">
        <v>3972</v>
      </c>
      <c r="K132" s="1">
        <v>3788</v>
      </c>
      <c r="L132" s="1">
        <v>3961</v>
      </c>
      <c r="M132" s="53">
        <v>3978</v>
      </c>
      <c r="N132" s="47">
        <v>3991</v>
      </c>
      <c r="O132" s="47">
        <v>3950</v>
      </c>
      <c r="P132" s="47">
        <v>3974</v>
      </c>
      <c r="Q132" s="8">
        <v>3971</v>
      </c>
      <c r="R132" s="26"/>
      <c r="S132" s="1"/>
      <c r="T132" s="1"/>
      <c r="U132" s="1"/>
      <c r="V132" s="1"/>
      <c r="W132" s="50"/>
      <c r="X132" s="51"/>
      <c r="Y132" s="62"/>
      <c r="Z132" s="62"/>
      <c r="AA132" s="62"/>
      <c r="AB132" s="62"/>
      <c r="AC132" s="1"/>
      <c r="AD132" s="62">
        <v>3972</v>
      </c>
      <c r="AE132" s="62">
        <v>3922</v>
      </c>
      <c r="AF132" s="1"/>
      <c r="AG132" s="1"/>
      <c r="AH132" s="62"/>
      <c r="AI132" s="62"/>
      <c r="AJ132" s="8"/>
      <c r="AK132" s="8"/>
      <c r="AL132" s="62"/>
      <c r="AM132" s="62"/>
      <c r="AN132" s="8"/>
      <c r="AO132" s="8"/>
      <c r="AP132" s="62"/>
      <c r="AQ132" s="62"/>
      <c r="AR132" s="62"/>
      <c r="AS132" s="8"/>
      <c r="AT132" s="62"/>
      <c r="AU132" s="62"/>
      <c r="AV132" s="8"/>
      <c r="AW132" s="8"/>
      <c r="AX132" s="8"/>
      <c r="AY132" s="8"/>
      <c r="AZ132" s="8"/>
      <c r="BA132" s="8"/>
      <c r="BB132" s="62"/>
      <c r="BC132" s="62"/>
      <c r="BD132" s="94">
        <v>3977</v>
      </c>
      <c r="BE132" s="8"/>
      <c r="BF132" s="8"/>
      <c r="BG132" s="62"/>
      <c r="BH132" s="62"/>
      <c r="BI132" s="1">
        <v>3978</v>
      </c>
      <c r="BJ132" s="1">
        <v>3986</v>
      </c>
      <c r="BK132" s="1">
        <v>3974</v>
      </c>
      <c r="BL132" s="1">
        <v>3984</v>
      </c>
      <c r="BM132" s="78"/>
      <c r="BN132" s="78"/>
      <c r="BO132" s="78"/>
      <c r="BP132" s="89"/>
      <c r="BQ132" s="62"/>
      <c r="BR132" s="1"/>
      <c r="BS132" s="88"/>
      <c r="BT132" s="1"/>
      <c r="BU132" s="58"/>
      <c r="BV132" s="58"/>
      <c r="BW132" s="58"/>
      <c r="BX132" s="58"/>
      <c r="BY132" s="1">
        <v>99.239500000000007</v>
      </c>
      <c r="BZ132" s="1">
        <v>99.393000000000001</v>
      </c>
      <c r="CA132" s="1">
        <v>99.526499999999999</v>
      </c>
      <c r="CB132" s="1">
        <v>1.3015000000000001</v>
      </c>
      <c r="CC132" s="1">
        <v>1.3011999999999999</v>
      </c>
      <c r="CD132" s="1">
        <v>1.3008999999999999</v>
      </c>
      <c r="CE132" s="1"/>
      <c r="CF132" s="1"/>
      <c r="CG132" s="1">
        <v>3978</v>
      </c>
      <c r="CH132" s="1">
        <v>3991</v>
      </c>
      <c r="CI132" s="1">
        <v>3950</v>
      </c>
      <c r="CJ132" s="1">
        <v>3968</v>
      </c>
      <c r="CK132" s="1">
        <v>3978</v>
      </c>
      <c r="CL132" s="1">
        <v>4008</v>
      </c>
      <c r="CM132" s="1">
        <v>3950</v>
      </c>
      <c r="CN132" s="1">
        <v>3999</v>
      </c>
      <c r="CO132" s="1">
        <v>1239.7</v>
      </c>
      <c r="CP132" s="1">
        <v>3978</v>
      </c>
      <c r="CQ132" s="1">
        <v>4050</v>
      </c>
      <c r="CR132" s="1">
        <v>3950</v>
      </c>
      <c r="CS132" s="1">
        <v>4023</v>
      </c>
      <c r="CT132" s="1"/>
      <c r="CU132" s="1"/>
      <c r="CV132" s="1"/>
      <c r="CW132" s="1"/>
      <c r="CX132" s="58"/>
      <c r="CY132" s="58"/>
      <c r="CZ132" s="1"/>
      <c r="DA132" s="1" t="s">
        <v>618</v>
      </c>
      <c r="DB132" s="1"/>
      <c r="DC132" s="58"/>
      <c r="DD132" s="58"/>
      <c r="DE132">
        <v>16.37</v>
      </c>
      <c r="DF132">
        <v>99.65</v>
      </c>
      <c r="DG132">
        <v>2.4900000000000002</v>
      </c>
    </row>
    <row r="133" spans="1:111" s="12" customFormat="1">
      <c r="A133" s="1">
        <v>2013</v>
      </c>
      <c r="B133" s="1">
        <v>3</v>
      </c>
      <c r="C133" s="24">
        <v>41457</v>
      </c>
      <c r="D133" s="1">
        <v>4018</v>
      </c>
      <c r="E133" s="1">
        <v>4051</v>
      </c>
      <c r="F133" s="1">
        <v>4011</v>
      </c>
      <c r="G133" s="1">
        <v>4045</v>
      </c>
      <c r="H133" s="46">
        <v>1241.7</v>
      </c>
      <c r="I133" s="1">
        <v>3978</v>
      </c>
      <c r="J133" s="1">
        <v>4050</v>
      </c>
      <c r="K133" s="1">
        <v>3950</v>
      </c>
      <c r="L133" s="1">
        <v>4027</v>
      </c>
      <c r="M133" s="53">
        <v>4056</v>
      </c>
      <c r="N133" s="47">
        <v>4063</v>
      </c>
      <c r="O133" s="47">
        <v>4030</v>
      </c>
      <c r="P133" s="47">
        <v>4050</v>
      </c>
      <c r="Q133" s="8">
        <v>4014</v>
      </c>
      <c r="R133" s="26"/>
      <c r="S133" s="1"/>
      <c r="T133" s="1"/>
      <c r="U133" s="1"/>
      <c r="V133" s="1"/>
      <c r="W133" s="50"/>
      <c r="X133" s="51"/>
      <c r="Y133" s="62"/>
      <c r="Z133" s="62"/>
      <c r="AA133" s="62"/>
      <c r="AB133" s="62"/>
      <c r="AC133" s="1"/>
      <c r="AD133" s="62">
        <v>4039</v>
      </c>
      <c r="AE133" s="62">
        <v>4011</v>
      </c>
      <c r="AF133" s="1"/>
      <c r="AG133" s="1"/>
      <c r="AH133" s="62"/>
      <c r="AI133" s="62"/>
      <c r="AJ133" s="8"/>
      <c r="AK133" s="8"/>
      <c r="AL133" s="62"/>
      <c r="AM133" s="62"/>
      <c r="AN133" s="8"/>
      <c r="AO133" s="8"/>
      <c r="AP133" s="62"/>
      <c r="AQ133" s="62"/>
      <c r="AR133" s="62"/>
      <c r="AS133" s="8"/>
      <c r="AT133" s="62"/>
      <c r="AU133" s="62"/>
      <c r="AV133" s="8"/>
      <c r="AW133" s="8"/>
      <c r="AX133" s="8"/>
      <c r="AY133" s="8"/>
      <c r="AZ133" s="8"/>
      <c r="BA133" s="8"/>
      <c r="BB133" s="62"/>
      <c r="BC133" s="62"/>
      <c r="BD133" s="94">
        <v>4059</v>
      </c>
      <c r="BE133" s="8"/>
      <c r="BF133" s="8"/>
      <c r="BG133" s="62"/>
      <c r="BH133" s="62"/>
      <c r="BI133" s="1">
        <v>4056</v>
      </c>
      <c r="BJ133" s="1">
        <v>4063</v>
      </c>
      <c r="BK133" s="1">
        <v>4052</v>
      </c>
      <c r="BL133" s="1">
        <v>4059</v>
      </c>
      <c r="BM133" s="78"/>
      <c r="BN133" s="78"/>
      <c r="BO133" s="78"/>
      <c r="BP133" s="89"/>
      <c r="BQ133" s="62"/>
      <c r="BR133" s="1"/>
      <c r="BS133" s="88"/>
      <c r="BT133" s="1"/>
      <c r="BU133" s="58"/>
      <c r="BV133" s="58"/>
      <c r="BW133" s="58"/>
      <c r="BX133" s="58"/>
      <c r="BY133" s="1">
        <v>99.67</v>
      </c>
      <c r="BZ133" s="1">
        <v>99.654499999999999</v>
      </c>
      <c r="CA133" s="1">
        <v>99.585499999999996</v>
      </c>
      <c r="CB133" s="1">
        <v>1.3064</v>
      </c>
      <c r="CC133" s="1">
        <v>1.3069</v>
      </c>
      <c r="CD133" s="1">
        <v>1.3067</v>
      </c>
      <c r="CE133" s="1"/>
      <c r="CF133" s="1"/>
      <c r="CG133" s="1">
        <v>4056</v>
      </c>
      <c r="CH133" s="1">
        <v>4063</v>
      </c>
      <c r="CI133" s="1">
        <v>4030</v>
      </c>
      <c r="CJ133" s="1">
        <v>4046</v>
      </c>
      <c r="CK133" s="1">
        <v>4056</v>
      </c>
      <c r="CL133" s="1">
        <v>4063</v>
      </c>
      <c r="CM133" s="1">
        <v>4021</v>
      </c>
      <c r="CN133" s="1">
        <v>4036</v>
      </c>
      <c r="CO133" s="1">
        <v>1263.8</v>
      </c>
      <c r="CP133" s="1">
        <v>4056</v>
      </c>
      <c r="CQ133" s="1">
        <v>4063</v>
      </c>
      <c r="CR133" s="1">
        <v>4011</v>
      </c>
      <c r="CS133" s="1">
        <v>4025</v>
      </c>
      <c r="CT133" s="1"/>
      <c r="CU133" s="1"/>
      <c r="CV133" s="1"/>
      <c r="CW133" s="1"/>
      <c r="CX133" s="58"/>
      <c r="CY133" s="58"/>
      <c r="CZ133" s="1"/>
      <c r="DA133" s="1" t="s">
        <v>618</v>
      </c>
      <c r="DB133" s="1"/>
      <c r="DC133" s="58"/>
      <c r="DD133" s="58"/>
      <c r="DE133">
        <v>16.440000000000001</v>
      </c>
      <c r="DF133">
        <v>100.63200000000001</v>
      </c>
      <c r="DG133">
        <v>2.4700000000000002</v>
      </c>
    </row>
    <row r="134" spans="1:111" s="12" customFormat="1">
      <c r="A134" s="1">
        <v>2013</v>
      </c>
      <c r="B134" s="1">
        <v>4</v>
      </c>
      <c r="C134" s="24">
        <v>41458</v>
      </c>
      <c r="D134" s="1">
        <v>4039</v>
      </c>
      <c r="E134" s="1">
        <v>4050</v>
      </c>
      <c r="F134" s="1">
        <v>4026</v>
      </c>
      <c r="G134" s="1">
        <v>4040</v>
      </c>
      <c r="H134" s="46">
        <v>1241.7</v>
      </c>
      <c r="I134" s="1">
        <v>4056</v>
      </c>
      <c r="J134" s="1">
        <v>4063</v>
      </c>
      <c r="K134" s="1">
        <v>4011</v>
      </c>
      <c r="L134" s="1">
        <v>4038</v>
      </c>
      <c r="M134" s="53">
        <v>4003</v>
      </c>
      <c r="N134" s="47">
        <v>4026</v>
      </c>
      <c r="O134" s="47">
        <v>3995</v>
      </c>
      <c r="P134" s="47">
        <v>4008</v>
      </c>
      <c r="Q134" s="8">
        <v>4040</v>
      </c>
      <c r="R134" s="26"/>
      <c r="S134" s="1"/>
      <c r="T134" s="1"/>
      <c r="U134" s="1"/>
      <c r="V134" s="1"/>
      <c r="W134" s="50"/>
      <c r="X134" s="51"/>
      <c r="Y134" s="62"/>
      <c r="Z134" s="62"/>
      <c r="AA134" s="62"/>
      <c r="AB134" s="62"/>
      <c r="AC134" s="1"/>
      <c r="AD134" s="62">
        <v>4050</v>
      </c>
      <c r="AE134" s="62">
        <v>4026</v>
      </c>
      <c r="AF134" s="1"/>
      <c r="AG134" s="1"/>
      <c r="AH134" s="62"/>
      <c r="AI134" s="62"/>
      <c r="AJ134" s="8"/>
      <c r="AK134" s="8"/>
      <c r="AL134" s="62"/>
      <c r="AM134" s="62"/>
      <c r="AN134" s="8"/>
      <c r="AO134" s="8"/>
      <c r="AP134" s="62"/>
      <c r="AQ134" s="62"/>
      <c r="AR134" s="62"/>
      <c r="AS134" s="8"/>
      <c r="AT134" s="62"/>
      <c r="AU134" s="62"/>
      <c r="AV134" s="8"/>
      <c r="AW134" s="8"/>
      <c r="AX134" s="8"/>
      <c r="AY134" s="8"/>
      <c r="AZ134" s="8"/>
      <c r="BA134" s="8"/>
      <c r="BB134" s="62"/>
      <c r="BC134" s="62"/>
      <c r="BD134" s="94">
        <v>4003</v>
      </c>
      <c r="BE134" s="8"/>
      <c r="BF134" s="8"/>
      <c r="BG134" s="62"/>
      <c r="BH134" s="62"/>
      <c r="BI134" s="1">
        <v>4003</v>
      </c>
      <c r="BJ134" s="1">
        <v>4021</v>
      </c>
      <c r="BK134" s="1">
        <v>3997</v>
      </c>
      <c r="BL134" s="1">
        <v>4008</v>
      </c>
      <c r="BM134" s="78"/>
      <c r="BN134" s="78"/>
      <c r="BO134" s="78"/>
      <c r="BP134" s="89"/>
      <c r="BQ134" s="62"/>
      <c r="BR134" s="1"/>
      <c r="BS134" s="88"/>
      <c r="BT134" s="1"/>
      <c r="BU134" s="58"/>
      <c r="BV134" s="58"/>
      <c r="BW134" s="58"/>
      <c r="BX134" s="58"/>
      <c r="BY134" s="1">
        <v>100.633</v>
      </c>
      <c r="BZ134" s="1">
        <v>100.81</v>
      </c>
      <c r="CA134" s="1">
        <v>100.8</v>
      </c>
      <c r="CB134" s="1">
        <v>1.2978000000000001</v>
      </c>
      <c r="CC134" s="1">
        <v>1.2976000000000001</v>
      </c>
      <c r="CD134" s="1">
        <v>1.2975000000000001</v>
      </c>
      <c r="CE134" s="1"/>
      <c r="CF134" s="1"/>
      <c r="CG134" s="1">
        <v>4003</v>
      </c>
      <c r="CH134" s="1">
        <v>4026</v>
      </c>
      <c r="CI134" s="1">
        <v>3995</v>
      </c>
      <c r="CJ134" s="1">
        <v>4015</v>
      </c>
      <c r="CK134" s="1">
        <v>4003</v>
      </c>
      <c r="CL134" s="1">
        <v>4035</v>
      </c>
      <c r="CM134" s="1">
        <v>3995</v>
      </c>
      <c r="CN134" s="1">
        <v>4031</v>
      </c>
      <c r="CO134" s="1">
        <v>1244.3</v>
      </c>
      <c r="CP134" s="1">
        <v>4056</v>
      </c>
      <c r="CQ134" s="1">
        <v>4063</v>
      </c>
      <c r="CR134" s="1">
        <v>4011</v>
      </c>
      <c r="CS134" s="1">
        <v>4025</v>
      </c>
      <c r="CT134" s="1"/>
      <c r="CU134" s="1"/>
      <c r="CV134" s="1"/>
      <c r="CW134" s="1"/>
      <c r="CX134" s="58"/>
      <c r="CY134" s="58"/>
      <c r="CZ134" s="1"/>
      <c r="DA134" s="1" t="s">
        <v>618</v>
      </c>
      <c r="DB134" s="1"/>
      <c r="DC134" s="58"/>
      <c r="DD134" s="58"/>
      <c r="DE134">
        <v>16.440000000000001</v>
      </c>
      <c r="DF134">
        <v>100.63200000000001</v>
      </c>
      <c r="DG134">
        <v>2.4700000000000002</v>
      </c>
    </row>
    <row r="135" spans="1:111" s="12" customFormat="1">
      <c r="A135" s="1">
        <v>2013</v>
      </c>
      <c r="B135" s="1">
        <v>5</v>
      </c>
      <c r="C135" s="24">
        <v>41459</v>
      </c>
      <c r="D135" s="1">
        <v>4033</v>
      </c>
      <c r="E135" s="1">
        <v>4043</v>
      </c>
      <c r="F135" s="1">
        <v>4020</v>
      </c>
      <c r="G135" s="1">
        <v>4030</v>
      </c>
      <c r="H135" s="46">
        <v>1249.7</v>
      </c>
      <c r="I135" s="1">
        <v>4003</v>
      </c>
      <c r="J135" s="1">
        <v>4043</v>
      </c>
      <c r="K135" s="1">
        <v>3995</v>
      </c>
      <c r="L135" s="1">
        <v>4030</v>
      </c>
      <c r="M135" s="53">
        <v>4019</v>
      </c>
      <c r="N135" s="47">
        <v>4032</v>
      </c>
      <c r="O135" s="47">
        <v>4003</v>
      </c>
      <c r="P135" s="47">
        <v>4028</v>
      </c>
      <c r="Q135" s="8">
        <v>4033</v>
      </c>
      <c r="R135" s="26"/>
      <c r="S135" s="1"/>
      <c r="T135" s="1"/>
      <c r="U135" s="1"/>
      <c r="V135" s="1"/>
      <c r="W135" s="50"/>
      <c r="X135" s="51"/>
      <c r="Y135" s="62"/>
      <c r="Z135" s="62"/>
      <c r="AA135" s="62"/>
      <c r="AB135" s="62"/>
      <c r="AC135" s="1"/>
      <c r="AD135" s="62">
        <v>4043</v>
      </c>
      <c r="AE135" s="62">
        <v>4028</v>
      </c>
      <c r="AF135" s="1"/>
      <c r="AG135" s="1"/>
      <c r="AH135" s="62"/>
      <c r="AI135" s="62"/>
      <c r="AJ135" s="8"/>
      <c r="AK135" s="8"/>
      <c r="AL135" s="62"/>
      <c r="AM135" s="62"/>
      <c r="AN135" s="8"/>
      <c r="AO135" s="8"/>
      <c r="AP135" s="62"/>
      <c r="AQ135" s="62"/>
      <c r="AR135" s="62"/>
      <c r="AS135" s="8"/>
      <c r="AT135" s="62"/>
      <c r="AU135" s="62"/>
      <c r="AV135" s="8"/>
      <c r="AW135" s="8"/>
      <c r="AX135" s="8"/>
      <c r="AY135" s="8"/>
      <c r="AZ135" s="8"/>
      <c r="BA135" s="8"/>
      <c r="BB135" s="62"/>
      <c r="BC135" s="62"/>
      <c r="BD135" s="94">
        <v>4019</v>
      </c>
      <c r="BE135" s="8"/>
      <c r="BF135" s="8"/>
      <c r="BG135" s="62"/>
      <c r="BH135" s="62"/>
      <c r="BI135" s="1">
        <v>4019</v>
      </c>
      <c r="BJ135" s="1">
        <v>4020</v>
      </c>
      <c r="BK135" s="1">
        <v>4004</v>
      </c>
      <c r="BL135" s="1">
        <v>4008</v>
      </c>
      <c r="BM135" s="78"/>
      <c r="BN135" s="78"/>
      <c r="BO135" s="78"/>
      <c r="BP135" s="89"/>
      <c r="BQ135" s="62"/>
      <c r="BR135" s="1"/>
      <c r="BS135" s="88"/>
      <c r="BT135" s="1"/>
      <c r="BU135" s="58"/>
      <c r="BV135" s="58"/>
      <c r="BW135" s="58"/>
      <c r="BX135" s="58"/>
      <c r="BY135" s="1">
        <v>99.912000000000006</v>
      </c>
      <c r="BZ135" s="1">
        <v>100.04</v>
      </c>
      <c r="CA135" s="1">
        <v>99.838999999999999</v>
      </c>
      <c r="CB135" s="1">
        <v>1.3009999999999999</v>
      </c>
      <c r="CC135" s="1">
        <v>1.3008999999999999</v>
      </c>
      <c r="CD135" s="1">
        <v>1.3022</v>
      </c>
      <c r="CE135" s="1"/>
      <c r="CF135" s="1"/>
      <c r="CG135" s="1">
        <v>4019</v>
      </c>
      <c r="CH135" s="1">
        <v>4023</v>
      </c>
      <c r="CI135" s="1">
        <v>4003</v>
      </c>
      <c r="CJ135" s="1">
        <v>4022</v>
      </c>
      <c r="CK135" s="1">
        <v>4019</v>
      </c>
      <c r="CL135" s="1">
        <v>4032</v>
      </c>
      <c r="CM135" s="1">
        <v>4003</v>
      </c>
      <c r="CN135" s="1">
        <v>4022</v>
      </c>
      <c r="CO135" s="1">
        <v>1248.7</v>
      </c>
      <c r="CP135" s="1">
        <v>4019</v>
      </c>
      <c r="CQ135" s="1">
        <v>4032</v>
      </c>
      <c r="CR135" s="1">
        <v>4003</v>
      </c>
      <c r="CS135" s="1">
        <v>4025</v>
      </c>
      <c r="CT135" s="1"/>
      <c r="CU135" s="1"/>
      <c r="CV135" s="1"/>
      <c r="CW135" s="1"/>
      <c r="CX135" s="58"/>
      <c r="CY135" s="58"/>
      <c r="CZ135" s="1"/>
      <c r="DA135" s="1" t="s">
        <v>618</v>
      </c>
      <c r="DB135" s="1"/>
      <c r="DC135" s="58"/>
      <c r="DD135" s="58"/>
      <c r="DE135">
        <v>16.2</v>
      </c>
      <c r="DF135">
        <v>100.09</v>
      </c>
      <c r="DG135">
        <v>2.5</v>
      </c>
    </row>
    <row r="136" spans="1:111" s="12" customFormat="1">
      <c r="A136" s="1">
        <v>2013</v>
      </c>
      <c r="B136" s="1">
        <v>6</v>
      </c>
      <c r="C136" s="24">
        <v>41460</v>
      </c>
      <c r="D136" s="1">
        <v>4026</v>
      </c>
      <c r="E136" s="1">
        <v>4034</v>
      </c>
      <c r="F136" s="1">
        <v>4002</v>
      </c>
      <c r="G136" s="1">
        <v>4007</v>
      </c>
      <c r="H136" s="46">
        <v>1212.7</v>
      </c>
      <c r="I136" s="1">
        <v>4019</v>
      </c>
      <c r="J136" s="1">
        <v>4034</v>
      </c>
      <c r="K136" s="1">
        <v>4003</v>
      </c>
      <c r="L136" s="1">
        <v>4020</v>
      </c>
      <c r="M136" s="53">
        <v>4009</v>
      </c>
      <c r="N136" s="47">
        <v>4012</v>
      </c>
      <c r="O136" s="47">
        <v>3935</v>
      </c>
      <c r="P136" s="47">
        <v>3937</v>
      </c>
      <c r="Q136" s="8">
        <v>4031</v>
      </c>
      <c r="R136" s="26"/>
      <c r="S136" s="1"/>
      <c r="T136" s="1"/>
      <c r="U136" s="1"/>
      <c r="V136" s="1"/>
      <c r="W136" s="50"/>
      <c r="X136" s="51"/>
      <c r="Y136" s="62"/>
      <c r="Z136" s="62"/>
      <c r="AA136" s="62"/>
      <c r="AB136" s="62"/>
      <c r="AC136" s="1"/>
      <c r="AD136" s="62">
        <v>4034</v>
      </c>
      <c r="AE136" s="62">
        <v>4017</v>
      </c>
      <c r="AF136" s="1"/>
      <c r="AG136" s="1"/>
      <c r="AH136" s="62"/>
      <c r="AI136" s="62"/>
      <c r="AJ136" s="8"/>
      <c r="AK136" s="8"/>
      <c r="AL136" s="62"/>
      <c r="AM136" s="62"/>
      <c r="AN136" s="8"/>
      <c r="AO136" s="8"/>
      <c r="AP136" s="62"/>
      <c r="AQ136" s="62"/>
      <c r="AR136" s="62"/>
      <c r="AS136" s="8"/>
      <c r="AT136" s="62"/>
      <c r="AU136" s="62"/>
      <c r="AV136" s="8"/>
      <c r="AW136" s="8"/>
      <c r="AX136" s="8"/>
      <c r="AY136" s="8"/>
      <c r="AZ136" s="8"/>
      <c r="BA136" s="8"/>
      <c r="BB136" s="62"/>
      <c r="BC136" s="62"/>
      <c r="BD136" s="94">
        <v>4003</v>
      </c>
      <c r="BE136" s="8"/>
      <c r="BF136" s="8"/>
      <c r="BG136" s="62"/>
      <c r="BH136" s="62"/>
      <c r="BI136" s="1">
        <v>4009</v>
      </c>
      <c r="BJ136" s="1">
        <v>4009</v>
      </c>
      <c r="BK136" s="1">
        <v>3998</v>
      </c>
      <c r="BL136" s="1">
        <v>3998</v>
      </c>
      <c r="BM136" s="78"/>
      <c r="BN136" s="78"/>
      <c r="BO136" s="78"/>
      <c r="BP136" s="89"/>
      <c r="BQ136" s="62"/>
      <c r="BR136" s="1"/>
      <c r="BS136" s="88"/>
      <c r="BT136" s="1"/>
      <c r="BU136" s="58"/>
      <c r="BV136" s="58"/>
      <c r="BW136" s="58"/>
      <c r="BX136" s="58"/>
      <c r="BY136" s="1">
        <v>100.04</v>
      </c>
      <c r="BZ136" s="1">
        <v>100.28</v>
      </c>
      <c r="CA136" s="1">
        <v>100.25</v>
      </c>
      <c r="CB136" s="1">
        <v>1.2912999999999999</v>
      </c>
      <c r="CC136" s="1">
        <v>1.2902</v>
      </c>
      <c r="CD136" s="1">
        <v>1.2895000000000001</v>
      </c>
      <c r="CE136" s="1"/>
      <c r="CF136" s="1"/>
      <c r="CG136" s="1">
        <v>4009</v>
      </c>
      <c r="CH136" s="1">
        <v>4012</v>
      </c>
      <c r="CI136" s="1">
        <v>3950</v>
      </c>
      <c r="CJ136" s="1">
        <v>3982</v>
      </c>
      <c r="CK136" s="1">
        <v>4009</v>
      </c>
      <c r="CL136" s="1">
        <v>4012</v>
      </c>
      <c r="CM136" s="1">
        <v>3928</v>
      </c>
      <c r="CN136" s="1">
        <v>3940</v>
      </c>
      <c r="CO136" s="1">
        <v>1240.2</v>
      </c>
      <c r="CP136" s="1">
        <v>4009</v>
      </c>
      <c r="CQ136" s="1">
        <v>4012</v>
      </c>
      <c r="CR136" s="1">
        <v>3928</v>
      </c>
      <c r="CS136" s="1">
        <v>3958</v>
      </c>
      <c r="CT136" s="1"/>
      <c r="CU136" s="1"/>
      <c r="CV136" s="1"/>
      <c r="CW136" s="1"/>
      <c r="CX136" s="58"/>
      <c r="CY136" s="58"/>
      <c r="CZ136" s="1"/>
      <c r="DA136" s="1" t="s">
        <v>618</v>
      </c>
      <c r="DB136" s="1"/>
      <c r="DC136" s="58"/>
      <c r="DD136" s="58"/>
      <c r="DE136">
        <v>14.89</v>
      </c>
      <c r="DF136">
        <v>101.28100000000001</v>
      </c>
      <c r="DG136">
        <v>2.72</v>
      </c>
    </row>
    <row r="137" spans="1:111" s="12" customFormat="1">
      <c r="A137" s="1">
        <v>2013</v>
      </c>
      <c r="B137" s="1">
        <v>2</v>
      </c>
      <c r="C137" s="24">
        <v>41463</v>
      </c>
      <c r="D137" s="1">
        <v>3979</v>
      </c>
      <c r="E137" s="1">
        <v>3998</v>
      </c>
      <c r="F137" s="1">
        <v>3963</v>
      </c>
      <c r="G137" s="1">
        <v>3969</v>
      </c>
      <c r="H137" s="46">
        <v>1234.9000000000001</v>
      </c>
      <c r="I137" s="1">
        <v>4009</v>
      </c>
      <c r="J137" s="1">
        <v>4012</v>
      </c>
      <c r="K137" s="1">
        <v>3928</v>
      </c>
      <c r="L137" s="1">
        <v>3969</v>
      </c>
      <c r="M137" s="53">
        <v>3988</v>
      </c>
      <c r="N137" s="47">
        <v>4031</v>
      </c>
      <c r="O137" s="47">
        <v>3988</v>
      </c>
      <c r="P137" s="47">
        <v>4008</v>
      </c>
      <c r="Q137" s="8">
        <v>3975</v>
      </c>
      <c r="R137" s="26"/>
      <c r="S137" s="1"/>
      <c r="T137" s="1"/>
      <c r="U137" s="1"/>
      <c r="V137" s="1"/>
      <c r="W137" s="50"/>
      <c r="X137" s="51"/>
      <c r="Y137" s="62"/>
      <c r="Z137" s="62"/>
      <c r="AA137" s="62"/>
      <c r="AB137" s="62"/>
      <c r="AC137" s="1"/>
      <c r="AD137" s="62">
        <v>3998</v>
      </c>
      <c r="AE137" s="62">
        <v>3963</v>
      </c>
      <c r="AF137" s="1"/>
      <c r="AG137" s="1"/>
      <c r="AH137" s="62"/>
      <c r="AI137" s="62"/>
      <c r="AJ137" s="8"/>
      <c r="AK137" s="8"/>
      <c r="AL137" s="62"/>
      <c r="AM137" s="62"/>
      <c r="AN137" s="8"/>
      <c r="AO137" s="8"/>
      <c r="AP137" s="62"/>
      <c r="AQ137" s="62"/>
      <c r="AR137" s="62"/>
      <c r="AS137" s="8"/>
      <c r="AT137" s="62"/>
      <c r="AU137" s="62"/>
      <c r="AV137" s="8"/>
      <c r="AW137" s="8"/>
      <c r="AX137" s="8"/>
      <c r="AY137" s="8"/>
      <c r="AZ137" s="8"/>
      <c r="BA137" s="8"/>
      <c r="BB137" s="62"/>
      <c r="BC137" s="62"/>
      <c r="BD137" s="94">
        <v>3986</v>
      </c>
      <c r="BE137" s="8"/>
      <c r="BF137" s="8"/>
      <c r="BG137" s="62"/>
      <c r="BH137" s="62"/>
      <c r="BI137" s="1">
        <v>3988</v>
      </c>
      <c r="BJ137" s="1">
        <v>3997</v>
      </c>
      <c r="BK137" s="1">
        <v>3988</v>
      </c>
      <c r="BL137" s="1">
        <v>3995</v>
      </c>
      <c r="BM137" s="78"/>
      <c r="BN137" s="78"/>
      <c r="BO137" s="78"/>
      <c r="BP137" s="89"/>
      <c r="BQ137" s="62"/>
      <c r="BR137" s="1"/>
      <c r="BS137" s="88"/>
      <c r="BT137" s="1"/>
      <c r="BU137" s="58"/>
      <c r="BV137" s="58"/>
      <c r="BW137" s="58"/>
      <c r="BX137" s="58"/>
      <c r="BY137" s="1">
        <v>101.2465</v>
      </c>
      <c r="BZ137" s="1">
        <v>101.4255</v>
      </c>
      <c r="CA137" s="1">
        <v>101.48099999999999</v>
      </c>
      <c r="CB137" s="1">
        <v>1.2810999999999999</v>
      </c>
      <c r="CC137" s="1">
        <v>1.2825</v>
      </c>
      <c r="CD137" s="1">
        <v>1.2814000000000001</v>
      </c>
      <c r="CE137" s="1"/>
      <c r="CF137" s="1"/>
      <c r="CG137" s="1">
        <v>3988</v>
      </c>
      <c r="CH137" s="1">
        <v>4031</v>
      </c>
      <c r="CI137" s="1">
        <v>3988</v>
      </c>
      <c r="CJ137" s="1">
        <v>4013</v>
      </c>
      <c r="CK137" s="1">
        <v>3988</v>
      </c>
      <c r="CL137" s="1">
        <v>4031</v>
      </c>
      <c r="CM137" s="1">
        <v>3988</v>
      </c>
      <c r="CN137" s="1">
        <v>4018</v>
      </c>
      <c r="CO137" s="1">
        <v>1226</v>
      </c>
      <c r="CP137" s="1">
        <v>3988</v>
      </c>
      <c r="CQ137" s="1">
        <v>4031</v>
      </c>
      <c r="CR137" s="1">
        <v>3988</v>
      </c>
      <c r="CS137" s="1">
        <v>4021</v>
      </c>
      <c r="CT137" s="1"/>
      <c r="CU137" s="1"/>
      <c r="CV137" s="1"/>
      <c r="CW137" s="1"/>
      <c r="CX137" s="58"/>
      <c r="CY137" s="58"/>
      <c r="CZ137" s="1"/>
      <c r="DA137" s="1" t="s">
        <v>618</v>
      </c>
      <c r="DB137" s="1"/>
      <c r="DC137" s="58"/>
      <c r="DD137" s="58"/>
      <c r="DE137">
        <v>14.78</v>
      </c>
      <c r="DF137">
        <v>100.9605</v>
      </c>
      <c r="DG137">
        <v>2.65</v>
      </c>
    </row>
    <row r="138" spans="1:111" s="12" customFormat="1">
      <c r="A138" s="1">
        <v>2013</v>
      </c>
      <c r="B138" s="1">
        <v>3</v>
      </c>
      <c r="C138" s="24">
        <v>41464</v>
      </c>
      <c r="D138" s="1">
        <v>4008</v>
      </c>
      <c r="E138" s="1">
        <v>4107</v>
      </c>
      <c r="F138" s="1">
        <v>4007</v>
      </c>
      <c r="G138" s="1">
        <v>4093</v>
      </c>
      <c r="H138" s="46">
        <v>1249.0999999999999</v>
      </c>
      <c r="I138" s="1">
        <v>3988</v>
      </c>
      <c r="J138" s="1">
        <v>4073</v>
      </c>
      <c r="K138" s="1">
        <v>3988</v>
      </c>
      <c r="L138" s="1">
        <v>4069</v>
      </c>
      <c r="M138" s="53">
        <v>4090</v>
      </c>
      <c r="N138" s="47">
        <v>4096</v>
      </c>
      <c r="O138" s="47">
        <v>4057</v>
      </c>
      <c r="P138" s="47">
        <v>4086</v>
      </c>
      <c r="Q138" s="8">
        <v>4008</v>
      </c>
      <c r="R138" s="26"/>
      <c r="S138" s="1"/>
      <c r="T138" s="1"/>
      <c r="U138" s="1"/>
      <c r="V138" s="1"/>
      <c r="W138" s="50"/>
      <c r="X138" s="51"/>
      <c r="Y138" s="62"/>
      <c r="Z138" s="62"/>
      <c r="AA138" s="62"/>
      <c r="AB138" s="62"/>
      <c r="AC138" s="1"/>
      <c r="AD138" s="62">
        <v>4071</v>
      </c>
      <c r="AE138" s="62">
        <v>4007</v>
      </c>
      <c r="AF138" s="1"/>
      <c r="AG138" s="1"/>
      <c r="AH138" s="62"/>
      <c r="AI138" s="62"/>
      <c r="AJ138" s="8"/>
      <c r="AK138" s="8"/>
      <c r="AL138" s="62"/>
      <c r="AM138" s="62"/>
      <c r="AN138" s="8"/>
      <c r="AO138" s="8"/>
      <c r="AP138" s="62"/>
      <c r="AQ138" s="62"/>
      <c r="AR138" s="62"/>
      <c r="AS138" s="8"/>
      <c r="AT138" s="62"/>
      <c r="AU138" s="62"/>
      <c r="AV138" s="8"/>
      <c r="AW138" s="8"/>
      <c r="AX138" s="8"/>
      <c r="AY138" s="8"/>
      <c r="AZ138" s="8"/>
      <c r="BA138" s="8"/>
      <c r="BB138" s="62"/>
      <c r="BC138" s="62"/>
      <c r="BD138" s="94">
        <v>4091</v>
      </c>
      <c r="BE138" s="8"/>
      <c r="BF138" s="8"/>
      <c r="BG138" s="62"/>
      <c r="BH138" s="62"/>
      <c r="BI138" s="1">
        <v>4090</v>
      </c>
      <c r="BJ138" s="1">
        <v>4096</v>
      </c>
      <c r="BK138" s="1">
        <v>4088</v>
      </c>
      <c r="BL138" s="1">
        <v>4089</v>
      </c>
      <c r="BM138" s="78"/>
      <c r="BN138" s="78"/>
      <c r="BO138" s="78"/>
      <c r="BP138" s="89"/>
      <c r="BQ138" s="62"/>
      <c r="BR138" s="1"/>
      <c r="BS138" s="88"/>
      <c r="BT138" s="1"/>
      <c r="BU138" s="58"/>
      <c r="BV138" s="58"/>
      <c r="BW138" s="58"/>
      <c r="BX138" s="58"/>
      <c r="BY138" s="1">
        <v>100.9675</v>
      </c>
      <c r="BZ138" s="1">
        <v>100.8535</v>
      </c>
      <c r="CA138" s="1">
        <v>100.9645</v>
      </c>
      <c r="CB138" s="1">
        <v>1.2869999999999999</v>
      </c>
      <c r="CC138" s="1">
        <v>1.2866</v>
      </c>
      <c r="CD138" s="1">
        <v>1.2861</v>
      </c>
      <c r="CE138" s="1"/>
      <c r="CF138" s="1"/>
      <c r="CG138" s="1">
        <v>4090</v>
      </c>
      <c r="CH138" s="1">
        <v>4096</v>
      </c>
      <c r="CI138" s="1">
        <v>4057</v>
      </c>
      <c r="CJ138" s="1">
        <v>4077</v>
      </c>
      <c r="CK138" s="1">
        <v>4090</v>
      </c>
      <c r="CL138" s="1">
        <v>4096</v>
      </c>
      <c r="CM138" s="1">
        <v>4055</v>
      </c>
      <c r="CN138" s="1">
        <v>4063</v>
      </c>
      <c r="CO138" s="1">
        <v>1254.9000000000001</v>
      </c>
      <c r="CP138" s="1">
        <v>4090</v>
      </c>
      <c r="CQ138" s="1">
        <v>4096</v>
      </c>
      <c r="CR138" s="1">
        <v>4035</v>
      </c>
      <c r="CS138" s="1">
        <v>4046</v>
      </c>
      <c r="CT138" s="1"/>
      <c r="CU138" s="1"/>
      <c r="CV138" s="1"/>
      <c r="CW138" s="1"/>
      <c r="CX138" s="58"/>
      <c r="CY138" s="58"/>
      <c r="CZ138" s="1"/>
      <c r="DA138" s="1" t="s">
        <v>618</v>
      </c>
      <c r="DB138" s="1"/>
      <c r="DC138" s="58"/>
      <c r="DD138" s="58"/>
      <c r="DE138">
        <v>14.35</v>
      </c>
      <c r="DF138">
        <v>101.107</v>
      </c>
      <c r="DG138">
        <v>2.63</v>
      </c>
    </row>
    <row r="139" spans="1:111" s="12" customFormat="1">
      <c r="A139" s="1">
        <v>2013</v>
      </c>
      <c r="B139" s="1">
        <v>4</v>
      </c>
      <c r="C139" s="24">
        <v>41465</v>
      </c>
      <c r="D139" s="1">
        <v>4065</v>
      </c>
      <c r="E139" s="1">
        <v>4066</v>
      </c>
      <c r="F139" s="1">
        <v>4020</v>
      </c>
      <c r="G139" s="1">
        <v>4039</v>
      </c>
      <c r="H139" s="46">
        <v>1247.4000000000001</v>
      </c>
      <c r="I139" s="1">
        <v>4090</v>
      </c>
      <c r="J139" s="1">
        <v>4096</v>
      </c>
      <c r="K139" s="1">
        <v>4035</v>
      </c>
      <c r="L139" s="1">
        <v>4058</v>
      </c>
      <c r="M139" s="53">
        <v>4050</v>
      </c>
      <c r="N139" s="47">
        <v>4059</v>
      </c>
      <c r="O139" s="47">
        <v>4028</v>
      </c>
      <c r="P139" s="47">
        <v>4053</v>
      </c>
      <c r="Q139" s="8">
        <v>4065</v>
      </c>
      <c r="R139" s="26"/>
      <c r="S139" s="1"/>
      <c r="T139" s="1"/>
      <c r="U139" s="1"/>
      <c r="V139" s="1"/>
      <c r="W139" s="50"/>
      <c r="X139" s="51"/>
      <c r="Y139" s="62"/>
      <c r="Z139" s="62"/>
      <c r="AA139" s="62"/>
      <c r="AB139" s="62"/>
      <c r="AC139" s="1"/>
      <c r="AD139" s="62">
        <v>4066</v>
      </c>
      <c r="AE139" s="62">
        <v>4053</v>
      </c>
      <c r="AF139" s="1"/>
      <c r="AG139" s="1"/>
      <c r="AH139" s="62"/>
      <c r="AI139" s="62"/>
      <c r="AJ139" s="8"/>
      <c r="AK139" s="8"/>
      <c r="AL139" s="62"/>
      <c r="AM139" s="62"/>
      <c r="AN139" s="8"/>
      <c r="AO139" s="8"/>
      <c r="AP139" s="62"/>
      <c r="AQ139" s="62"/>
      <c r="AR139" s="62"/>
      <c r="AS139" s="8"/>
      <c r="AT139" s="62"/>
      <c r="AU139" s="62"/>
      <c r="AV139" s="8"/>
      <c r="AW139" s="8"/>
      <c r="AX139" s="8"/>
      <c r="AY139" s="8"/>
      <c r="AZ139" s="8"/>
      <c r="BA139" s="8"/>
      <c r="BB139" s="62"/>
      <c r="BC139" s="62"/>
      <c r="BD139" s="94">
        <v>4049</v>
      </c>
      <c r="BE139" s="8"/>
      <c r="BF139" s="8"/>
      <c r="BG139" s="62"/>
      <c r="BH139" s="62"/>
      <c r="BI139" s="1">
        <v>4050</v>
      </c>
      <c r="BJ139" s="1">
        <v>4052</v>
      </c>
      <c r="BK139" s="1">
        <v>4031</v>
      </c>
      <c r="BL139" s="1">
        <v>4032</v>
      </c>
      <c r="BM139" s="78"/>
      <c r="BN139" s="78"/>
      <c r="BO139" s="78"/>
      <c r="BP139" s="89"/>
      <c r="BQ139" s="62"/>
      <c r="BR139" s="1"/>
      <c r="BS139" s="88"/>
      <c r="BT139" s="1"/>
      <c r="BU139" s="58"/>
      <c r="BV139" s="58"/>
      <c r="BW139" s="58"/>
      <c r="BX139" s="58"/>
      <c r="BY139" s="1">
        <v>101.1345</v>
      </c>
      <c r="BZ139" s="1">
        <v>101.1515</v>
      </c>
      <c r="CA139" s="1">
        <v>101.18</v>
      </c>
      <c r="CB139" s="1">
        <v>1.2781</v>
      </c>
      <c r="CC139" s="1">
        <v>1.2782</v>
      </c>
      <c r="CD139" s="1">
        <v>1.2776000000000001</v>
      </c>
      <c r="CE139" s="1"/>
      <c r="CF139" s="1"/>
      <c r="CG139" s="1">
        <v>4050</v>
      </c>
      <c r="CH139" s="1">
        <v>4059</v>
      </c>
      <c r="CI139" s="1">
        <v>4028</v>
      </c>
      <c r="CJ139" s="1">
        <v>4052</v>
      </c>
      <c r="CK139" s="1">
        <v>4050</v>
      </c>
      <c r="CL139" s="1">
        <v>4080</v>
      </c>
      <c r="CM139" s="1">
        <v>4028</v>
      </c>
      <c r="CN139" s="1">
        <v>4059</v>
      </c>
      <c r="CO139" s="1">
        <v>1253.2</v>
      </c>
      <c r="CP139" s="1">
        <v>4050</v>
      </c>
      <c r="CQ139" s="1">
        <v>4080</v>
      </c>
      <c r="CR139" s="1">
        <v>4026</v>
      </c>
      <c r="CS139" s="1">
        <v>4033</v>
      </c>
      <c r="CT139" s="1"/>
      <c r="CU139" s="1"/>
      <c r="CV139" s="1"/>
      <c r="CW139" s="1"/>
      <c r="CX139" s="58"/>
      <c r="CY139" s="58"/>
      <c r="CZ139" s="1"/>
      <c r="DA139" s="1" t="s">
        <v>618</v>
      </c>
      <c r="DB139" s="1"/>
      <c r="DC139" s="58"/>
      <c r="DD139" s="58"/>
      <c r="DE139">
        <v>14.21</v>
      </c>
      <c r="DF139">
        <v>99.728499999999997</v>
      </c>
      <c r="DG139">
        <v>2.68</v>
      </c>
    </row>
    <row r="140" spans="1:111" s="12" customFormat="1">
      <c r="A140" s="1">
        <v>2013</v>
      </c>
      <c r="B140" s="1">
        <v>5</v>
      </c>
      <c r="C140" s="24">
        <v>41466</v>
      </c>
      <c r="D140" s="1">
        <v>4089</v>
      </c>
      <c r="E140" s="1">
        <v>4127</v>
      </c>
      <c r="F140" s="1">
        <v>4067</v>
      </c>
      <c r="G140" s="1">
        <v>4105</v>
      </c>
      <c r="H140" s="46">
        <v>1279.9000000000001</v>
      </c>
      <c r="I140" s="1">
        <v>4050</v>
      </c>
      <c r="J140" s="1">
        <v>4127</v>
      </c>
      <c r="K140" s="1">
        <v>4026</v>
      </c>
      <c r="L140" s="1">
        <v>4103</v>
      </c>
      <c r="M140" s="53">
        <v>4106</v>
      </c>
      <c r="N140" s="47">
        <v>4121</v>
      </c>
      <c r="O140" s="47">
        <v>4093</v>
      </c>
      <c r="P140" s="47">
        <v>4099</v>
      </c>
      <c r="Q140" s="8">
        <v>4090</v>
      </c>
      <c r="R140" s="26"/>
      <c r="S140" s="1"/>
      <c r="T140" s="1"/>
      <c r="U140" s="1"/>
      <c r="V140" s="1"/>
      <c r="W140" s="50"/>
      <c r="X140" s="51"/>
      <c r="Y140" s="62"/>
      <c r="Z140" s="62"/>
      <c r="AA140" s="62"/>
      <c r="AB140" s="62"/>
      <c r="AC140" s="1"/>
      <c r="AD140" s="62">
        <v>4127</v>
      </c>
      <c r="AE140" s="62">
        <v>4088</v>
      </c>
      <c r="AF140" s="1"/>
      <c r="AG140" s="1"/>
      <c r="AH140" s="62"/>
      <c r="AI140" s="62"/>
      <c r="AJ140" s="8"/>
      <c r="AK140" s="8"/>
      <c r="AL140" s="62"/>
      <c r="AM140" s="62"/>
      <c r="AN140" s="8"/>
      <c r="AO140" s="8"/>
      <c r="AP140" s="62"/>
      <c r="AQ140" s="62"/>
      <c r="AR140" s="62"/>
      <c r="AS140" s="8"/>
      <c r="AT140" s="62"/>
      <c r="AU140" s="62"/>
      <c r="AV140" s="8"/>
      <c r="AW140" s="8"/>
      <c r="AX140" s="8"/>
      <c r="AY140" s="8"/>
      <c r="AZ140" s="8"/>
      <c r="BA140" s="8"/>
      <c r="BB140" s="62"/>
      <c r="BC140" s="62"/>
      <c r="BD140" s="94">
        <v>4103</v>
      </c>
      <c r="BE140" s="8"/>
      <c r="BF140" s="8"/>
      <c r="BG140" s="62"/>
      <c r="BH140" s="62"/>
      <c r="BI140" s="1">
        <v>4106</v>
      </c>
      <c r="BJ140" s="1">
        <v>4112</v>
      </c>
      <c r="BK140" s="1">
        <v>4095</v>
      </c>
      <c r="BL140" s="1">
        <v>4104</v>
      </c>
      <c r="BM140" s="78"/>
      <c r="BN140" s="78"/>
      <c r="BO140" s="78"/>
      <c r="BP140" s="89"/>
      <c r="BQ140" s="62"/>
      <c r="BR140" s="1"/>
      <c r="BS140" s="88"/>
      <c r="BT140" s="1"/>
      <c r="BU140" s="58"/>
      <c r="BV140" s="58"/>
      <c r="BW140" s="58"/>
      <c r="BX140" s="58"/>
      <c r="BY140" s="1">
        <v>99.6785</v>
      </c>
      <c r="BZ140" s="1">
        <v>98.921999999999997</v>
      </c>
      <c r="CA140" s="1">
        <v>99.015000000000001</v>
      </c>
      <c r="CB140" s="1">
        <v>1.2977000000000001</v>
      </c>
      <c r="CC140" s="1">
        <v>1.3145</v>
      </c>
      <c r="CD140" s="1">
        <v>1.3120000000000001</v>
      </c>
      <c r="CE140" s="1"/>
      <c r="CF140" s="1"/>
      <c r="CG140" s="1">
        <v>4106</v>
      </c>
      <c r="CH140" s="1">
        <v>4121</v>
      </c>
      <c r="CI140" s="1">
        <v>4093</v>
      </c>
      <c r="CJ140" s="1">
        <v>4106</v>
      </c>
      <c r="CK140" s="1">
        <v>4106</v>
      </c>
      <c r="CL140" s="1">
        <v>4121</v>
      </c>
      <c r="CM140" s="1">
        <v>4070</v>
      </c>
      <c r="CN140" s="1">
        <v>4076</v>
      </c>
      <c r="CO140" s="1">
        <v>1283.8</v>
      </c>
      <c r="CP140" s="1">
        <v>4106</v>
      </c>
      <c r="CQ140" s="1">
        <v>4121</v>
      </c>
      <c r="CR140" s="1">
        <v>4065</v>
      </c>
      <c r="CS140" s="1">
        <v>4098</v>
      </c>
      <c r="CT140" s="1"/>
      <c r="CU140" s="1"/>
      <c r="CV140" s="1"/>
      <c r="CW140" s="1"/>
      <c r="CX140" s="58"/>
      <c r="CY140" s="58"/>
      <c r="CZ140" s="1"/>
      <c r="DA140" s="1" t="s">
        <v>618</v>
      </c>
      <c r="DB140" s="1"/>
      <c r="DC140" s="58"/>
      <c r="DD140" s="58"/>
      <c r="DE140">
        <v>14.01</v>
      </c>
      <c r="DF140">
        <v>98.995500000000007</v>
      </c>
      <c r="DG140">
        <v>2.57</v>
      </c>
    </row>
    <row r="141" spans="1:111" s="12" customFormat="1">
      <c r="A141" s="1">
        <v>2013</v>
      </c>
      <c r="B141" s="1">
        <v>6</v>
      </c>
      <c r="C141" s="24">
        <v>41467</v>
      </c>
      <c r="D141" s="1">
        <v>4092</v>
      </c>
      <c r="E141" s="1">
        <v>4109</v>
      </c>
      <c r="F141" s="1">
        <v>4074</v>
      </c>
      <c r="G141" s="1">
        <v>4081</v>
      </c>
      <c r="H141" s="46">
        <v>1281.8</v>
      </c>
      <c r="I141" s="1">
        <v>4106</v>
      </c>
      <c r="J141" s="1">
        <v>4121</v>
      </c>
      <c r="K141" s="1">
        <v>4065</v>
      </c>
      <c r="L141" s="1">
        <v>4100</v>
      </c>
      <c r="M141" s="53">
        <v>4070</v>
      </c>
      <c r="N141" s="47">
        <v>4089</v>
      </c>
      <c r="O141" s="47">
        <v>4056</v>
      </c>
      <c r="P141" s="47">
        <v>4080</v>
      </c>
      <c r="Q141" s="8">
        <v>4089</v>
      </c>
      <c r="R141" s="26"/>
      <c r="S141" s="1"/>
      <c r="T141" s="1"/>
      <c r="U141" s="1"/>
      <c r="V141" s="1"/>
      <c r="W141" s="50"/>
      <c r="X141" s="51"/>
      <c r="Y141" s="62"/>
      <c r="Z141" s="62"/>
      <c r="AA141" s="62"/>
      <c r="AB141" s="62"/>
      <c r="AC141" s="1"/>
      <c r="AD141" s="62">
        <v>4109</v>
      </c>
      <c r="AE141" s="62">
        <v>4085</v>
      </c>
      <c r="AF141" s="1"/>
      <c r="AG141" s="1"/>
      <c r="AH141" s="62"/>
      <c r="AI141" s="62"/>
      <c r="AJ141" s="8"/>
      <c r="AK141" s="8"/>
      <c r="AL141" s="62"/>
      <c r="AM141" s="62"/>
      <c r="AN141" s="8"/>
      <c r="AO141" s="8"/>
      <c r="AP141" s="62"/>
      <c r="AQ141" s="62"/>
      <c r="AR141" s="62"/>
      <c r="AS141" s="8"/>
      <c r="AT141" s="62"/>
      <c r="AU141" s="62"/>
      <c r="AV141" s="8"/>
      <c r="AW141" s="8"/>
      <c r="AX141" s="8"/>
      <c r="AY141" s="8"/>
      <c r="AZ141" s="8"/>
      <c r="BA141" s="8"/>
      <c r="BB141" s="62"/>
      <c r="BC141" s="62"/>
      <c r="BD141" s="94">
        <v>4069</v>
      </c>
      <c r="BE141" s="8"/>
      <c r="BF141" s="8"/>
      <c r="BG141" s="62"/>
      <c r="BH141" s="62"/>
      <c r="BI141" s="1">
        <v>4070</v>
      </c>
      <c r="BJ141" s="1">
        <v>4075</v>
      </c>
      <c r="BK141" s="1">
        <v>4067</v>
      </c>
      <c r="BL141" s="1">
        <v>4070</v>
      </c>
      <c r="BM141" s="78"/>
      <c r="BN141" s="78"/>
      <c r="BO141" s="78"/>
      <c r="BP141" s="89"/>
      <c r="BQ141" s="62"/>
      <c r="BR141" s="1"/>
      <c r="BS141" s="88"/>
      <c r="BT141" s="1"/>
      <c r="BU141" s="58"/>
      <c r="BV141" s="58"/>
      <c r="BW141" s="58"/>
      <c r="BX141" s="58"/>
      <c r="BY141" s="1">
        <v>98.977000000000004</v>
      </c>
      <c r="BZ141" s="1">
        <v>98.980999999999995</v>
      </c>
      <c r="CA141" s="1">
        <v>98.775499999999994</v>
      </c>
      <c r="CB141" s="1">
        <v>1.3097000000000001</v>
      </c>
      <c r="CC141" s="1">
        <v>1.3097000000000001</v>
      </c>
      <c r="CD141" s="1">
        <v>1.3090999999999999</v>
      </c>
      <c r="CE141" s="1"/>
      <c r="CF141" s="1"/>
      <c r="CG141" s="1">
        <v>4070</v>
      </c>
      <c r="CH141" s="1">
        <v>4089</v>
      </c>
      <c r="CI141" s="1">
        <v>4056</v>
      </c>
      <c r="CJ141" s="1">
        <v>4081</v>
      </c>
      <c r="CK141" s="1">
        <v>4070</v>
      </c>
      <c r="CL141" s="1">
        <v>4090</v>
      </c>
      <c r="CM141" s="1">
        <v>4056</v>
      </c>
      <c r="CN141" s="1">
        <v>4089</v>
      </c>
      <c r="CO141" s="1">
        <v>1274.7</v>
      </c>
      <c r="CP141" s="1">
        <v>4070</v>
      </c>
      <c r="CQ141" s="1">
        <v>4099</v>
      </c>
      <c r="CR141" s="1">
        <v>4056</v>
      </c>
      <c r="CS141" s="1">
        <v>4098</v>
      </c>
      <c r="CT141" s="1"/>
      <c r="CU141" s="1"/>
      <c r="CV141" s="1"/>
      <c r="CW141" s="1"/>
      <c r="CX141" s="58"/>
      <c r="CY141" s="58"/>
      <c r="CZ141" s="1"/>
      <c r="DA141" s="1" t="s">
        <v>618</v>
      </c>
      <c r="DB141" s="1"/>
      <c r="DC141" s="58"/>
      <c r="DD141" s="58"/>
      <c r="DE141">
        <v>13.79</v>
      </c>
      <c r="DF141">
        <v>99.9315</v>
      </c>
      <c r="DG141">
        <v>2.56</v>
      </c>
    </row>
    <row r="142" spans="1:111" s="12" customFormat="1">
      <c r="A142" s="1">
        <v>2013</v>
      </c>
      <c r="B142" s="1">
        <v>3</v>
      </c>
      <c r="C142" s="24">
        <v>41471</v>
      </c>
      <c r="D142" s="1">
        <v>4125</v>
      </c>
      <c r="E142" s="1">
        <v>4136</v>
      </c>
      <c r="F142" s="1">
        <v>4100</v>
      </c>
      <c r="G142" s="1">
        <v>4115</v>
      </c>
      <c r="H142" s="46">
        <v>1290.4000000000001</v>
      </c>
      <c r="I142" s="1">
        <v>4070</v>
      </c>
      <c r="J142" s="1">
        <v>4136</v>
      </c>
      <c r="K142" s="1">
        <v>4056</v>
      </c>
      <c r="L142" s="1">
        <v>4113</v>
      </c>
      <c r="M142" s="53">
        <v>4123</v>
      </c>
      <c r="N142" s="47">
        <v>4141</v>
      </c>
      <c r="O142" s="47">
        <v>4111</v>
      </c>
      <c r="P142" s="47">
        <v>4136</v>
      </c>
      <c r="Q142" s="8">
        <v>4131</v>
      </c>
      <c r="R142" s="26"/>
      <c r="S142" s="1"/>
      <c r="T142" s="1"/>
      <c r="U142" s="1"/>
      <c r="V142" s="1"/>
      <c r="W142" s="50"/>
      <c r="X142" s="51"/>
      <c r="Y142" s="62"/>
      <c r="Z142" s="62"/>
      <c r="AA142" s="62"/>
      <c r="AB142" s="62"/>
      <c r="AC142" s="1"/>
      <c r="AD142" s="62">
        <v>4136</v>
      </c>
      <c r="AE142" s="62">
        <v>4109</v>
      </c>
      <c r="AF142" s="1"/>
      <c r="AG142" s="1"/>
      <c r="AH142" s="62"/>
      <c r="AI142" s="62"/>
      <c r="AJ142" s="8"/>
      <c r="AK142" s="8"/>
      <c r="AL142" s="62"/>
      <c r="AM142" s="62"/>
      <c r="AN142" s="8"/>
      <c r="AO142" s="8"/>
      <c r="AP142" s="62"/>
      <c r="AQ142" s="62"/>
      <c r="AR142" s="62"/>
      <c r="AS142" s="8"/>
      <c r="AT142" s="62"/>
      <c r="AU142" s="62"/>
      <c r="AV142" s="8"/>
      <c r="AW142" s="8"/>
      <c r="AX142" s="8"/>
      <c r="AY142" s="8"/>
      <c r="AZ142" s="8"/>
      <c r="BA142" s="8"/>
      <c r="BB142" s="62"/>
      <c r="BC142" s="62"/>
      <c r="BD142" s="94">
        <v>4122</v>
      </c>
      <c r="BE142" s="8"/>
      <c r="BF142" s="8"/>
      <c r="BG142" s="62"/>
      <c r="BH142" s="62"/>
      <c r="BI142" s="1">
        <v>4123</v>
      </c>
      <c r="BJ142" s="1">
        <v>4126</v>
      </c>
      <c r="BK142" s="1">
        <v>4118</v>
      </c>
      <c r="BL142" s="1">
        <v>4119</v>
      </c>
      <c r="BM142" s="78"/>
      <c r="BN142" s="78"/>
      <c r="BO142" s="78"/>
      <c r="BP142" s="89"/>
      <c r="BQ142" s="62"/>
      <c r="BR142" s="1"/>
      <c r="BS142" s="88"/>
      <c r="BT142" s="1"/>
      <c r="BU142" s="58"/>
      <c r="BV142" s="58"/>
      <c r="BW142" s="58"/>
      <c r="BX142" s="58"/>
      <c r="BY142" s="1">
        <v>99.852500000000006</v>
      </c>
      <c r="BZ142" s="1">
        <v>99.96</v>
      </c>
      <c r="CA142" s="1">
        <v>99.965000000000003</v>
      </c>
      <c r="CB142" s="1">
        <v>1.3062</v>
      </c>
      <c r="CC142" s="1">
        <v>1.3061</v>
      </c>
      <c r="CD142" s="1">
        <v>1.3059000000000001</v>
      </c>
      <c r="CE142" s="1"/>
      <c r="CF142" s="1"/>
      <c r="CG142" s="1">
        <v>4123</v>
      </c>
      <c r="CH142" s="1">
        <v>4138</v>
      </c>
      <c r="CI142" s="1">
        <v>4111</v>
      </c>
      <c r="CJ142" s="1">
        <v>4132</v>
      </c>
      <c r="CK142" s="1">
        <v>4123</v>
      </c>
      <c r="CL142" s="1">
        <v>4147</v>
      </c>
      <c r="CM142" s="1">
        <v>4111</v>
      </c>
      <c r="CN142" s="1">
        <v>4135</v>
      </c>
      <c r="CO142" s="1">
        <v>1283.0999999999999</v>
      </c>
      <c r="CP142" s="1">
        <v>4123</v>
      </c>
      <c r="CQ142" s="1">
        <v>4147</v>
      </c>
      <c r="CR142" s="1">
        <v>4111</v>
      </c>
      <c r="CS142" s="1">
        <v>4122</v>
      </c>
      <c r="CT142" s="1"/>
      <c r="CU142" s="1"/>
      <c r="CV142" s="1"/>
      <c r="CW142" s="1"/>
      <c r="CX142" s="58"/>
      <c r="CY142" s="58"/>
      <c r="CZ142" s="1"/>
      <c r="DA142" s="1" t="s">
        <v>618</v>
      </c>
      <c r="DB142" s="1"/>
      <c r="DC142" s="58"/>
      <c r="DD142" s="58"/>
      <c r="DE142">
        <v>14.42</v>
      </c>
      <c r="DF142">
        <v>99.128500000000003</v>
      </c>
      <c r="DG142">
        <v>2.5299999999999998</v>
      </c>
    </row>
    <row r="143" spans="1:111" s="12" customFormat="1">
      <c r="A143" s="1">
        <v>2013</v>
      </c>
      <c r="B143" s="1">
        <v>4</v>
      </c>
      <c r="C143" s="24">
        <v>41472</v>
      </c>
      <c r="D143" s="1">
        <v>4119</v>
      </c>
      <c r="E143" s="1">
        <v>4136</v>
      </c>
      <c r="F143" s="1">
        <v>4117</v>
      </c>
      <c r="G143" s="1">
        <v>4120</v>
      </c>
      <c r="H143" s="46">
        <v>1273.4000000000001</v>
      </c>
      <c r="I143" s="1">
        <v>4123</v>
      </c>
      <c r="J143" s="1">
        <v>4147</v>
      </c>
      <c r="K143" s="1">
        <v>4111</v>
      </c>
      <c r="L143" s="1">
        <v>4127</v>
      </c>
      <c r="M143" s="53">
        <v>4128</v>
      </c>
      <c r="N143" s="47">
        <v>4160</v>
      </c>
      <c r="O143" s="47">
        <v>4117</v>
      </c>
      <c r="P143" s="47">
        <v>4141</v>
      </c>
      <c r="Q143" s="8">
        <v>4120</v>
      </c>
      <c r="R143" s="26"/>
      <c r="S143" s="1"/>
      <c r="T143" s="1"/>
      <c r="U143" s="1"/>
      <c r="V143" s="1"/>
      <c r="W143" s="50"/>
      <c r="X143" s="51"/>
      <c r="Y143" s="62"/>
      <c r="Z143" s="62"/>
      <c r="AA143" s="62"/>
      <c r="AB143" s="62"/>
      <c r="AC143" s="1"/>
      <c r="AD143" s="62">
        <v>4136</v>
      </c>
      <c r="AE143" s="62">
        <v>4117</v>
      </c>
      <c r="AF143" s="1"/>
      <c r="AG143" s="1"/>
      <c r="AH143" s="62"/>
      <c r="AI143" s="62"/>
      <c r="AJ143" s="8"/>
      <c r="AK143" s="8"/>
      <c r="AL143" s="62"/>
      <c r="AM143" s="62"/>
      <c r="AN143" s="8"/>
      <c r="AO143" s="8"/>
      <c r="AP143" s="62"/>
      <c r="AQ143" s="62"/>
      <c r="AR143" s="62"/>
      <c r="AS143" s="8"/>
      <c r="AT143" s="62"/>
      <c r="AU143" s="62"/>
      <c r="AV143" s="8"/>
      <c r="AW143" s="8"/>
      <c r="AX143" s="8"/>
      <c r="AY143" s="8"/>
      <c r="AZ143" s="8"/>
      <c r="BA143" s="8"/>
      <c r="BB143" s="62"/>
      <c r="BC143" s="62"/>
      <c r="BD143" s="94">
        <v>4127</v>
      </c>
      <c r="BE143" s="8"/>
      <c r="BF143" s="8"/>
      <c r="BG143" s="62"/>
      <c r="BH143" s="62"/>
      <c r="BI143" s="1">
        <v>4128</v>
      </c>
      <c r="BJ143" s="1">
        <v>4134</v>
      </c>
      <c r="BK143" s="1">
        <v>4125</v>
      </c>
      <c r="BL143" s="1">
        <v>4132</v>
      </c>
      <c r="BM143" s="78"/>
      <c r="BN143" s="78"/>
      <c r="BO143" s="78"/>
      <c r="BP143" s="89"/>
      <c r="BQ143" s="62"/>
      <c r="BR143" s="1"/>
      <c r="BS143" s="88"/>
      <c r="BT143" s="1"/>
      <c r="BU143" s="58"/>
      <c r="BV143" s="58"/>
      <c r="BW143" s="58"/>
      <c r="BX143" s="58"/>
      <c r="BY143" s="1">
        <v>99.102000000000004</v>
      </c>
      <c r="BZ143" s="1">
        <v>99.221000000000004</v>
      </c>
      <c r="CA143" s="1">
        <v>99.14</v>
      </c>
      <c r="CB143" s="1">
        <v>1.3162</v>
      </c>
      <c r="CC143" s="1">
        <v>1.3148</v>
      </c>
      <c r="CD143" s="1">
        <v>1.3149</v>
      </c>
      <c r="CE143" s="1"/>
      <c r="CF143" s="1"/>
      <c r="CG143" s="1">
        <v>4128</v>
      </c>
      <c r="CH143" s="1">
        <v>4160</v>
      </c>
      <c r="CI143" s="1">
        <v>4117</v>
      </c>
      <c r="CJ143" s="1">
        <v>4137</v>
      </c>
      <c r="CK143" s="1">
        <v>4128</v>
      </c>
      <c r="CL143" s="1">
        <v>4160</v>
      </c>
      <c r="CM143" s="1">
        <v>4103</v>
      </c>
      <c r="CN143" s="1">
        <v>4115</v>
      </c>
      <c r="CO143" s="1">
        <v>1286.0999999999999</v>
      </c>
      <c r="CP143" s="1">
        <v>4128</v>
      </c>
      <c r="CQ143" s="1">
        <v>4160</v>
      </c>
      <c r="CR143" s="1">
        <v>4077</v>
      </c>
      <c r="CS143" s="1">
        <v>4090</v>
      </c>
      <c r="CT143" s="1"/>
      <c r="CU143" s="1"/>
      <c r="CV143" s="1"/>
      <c r="CW143" s="1"/>
      <c r="CX143" s="58"/>
      <c r="CY143" s="58"/>
      <c r="CZ143" s="1"/>
      <c r="DA143" s="1" t="s">
        <v>618</v>
      </c>
      <c r="DB143" s="1"/>
      <c r="DC143" s="58"/>
      <c r="DD143" s="58"/>
      <c r="DE143">
        <v>13.78</v>
      </c>
      <c r="DF143">
        <v>99.584500000000006</v>
      </c>
      <c r="DG143">
        <v>2.4900000000000002</v>
      </c>
    </row>
    <row r="144" spans="1:111" s="12" customFormat="1">
      <c r="A144" s="1">
        <v>2013</v>
      </c>
      <c r="B144" s="1">
        <v>5</v>
      </c>
      <c r="C144" s="24">
        <v>41473</v>
      </c>
      <c r="D144" s="1">
        <v>4095</v>
      </c>
      <c r="E144" s="1">
        <v>4117</v>
      </c>
      <c r="F144" s="1">
        <v>4092</v>
      </c>
      <c r="G144" s="1">
        <v>4115</v>
      </c>
      <c r="H144" s="46">
        <v>1284.2</v>
      </c>
      <c r="I144" s="1">
        <v>4128</v>
      </c>
      <c r="J144" s="1">
        <v>4160</v>
      </c>
      <c r="K144" s="1">
        <v>4077</v>
      </c>
      <c r="L144" s="1">
        <v>4100</v>
      </c>
      <c r="M144" s="53">
        <v>4120</v>
      </c>
      <c r="N144" s="47">
        <v>4155</v>
      </c>
      <c r="O144" s="47">
        <v>4115</v>
      </c>
      <c r="P144" s="47">
        <v>4152</v>
      </c>
      <c r="Q144" s="8">
        <v>4099</v>
      </c>
      <c r="R144" s="26"/>
      <c r="S144" s="1"/>
      <c r="T144" s="1"/>
      <c r="U144" s="1"/>
      <c r="V144" s="1"/>
      <c r="W144" s="50"/>
      <c r="X144" s="51"/>
      <c r="Y144" s="62"/>
      <c r="Z144" s="62"/>
      <c r="AA144" s="62"/>
      <c r="AB144" s="62"/>
      <c r="AC144" s="1"/>
      <c r="AD144" s="62">
        <v>4104</v>
      </c>
      <c r="AE144" s="62">
        <v>4092</v>
      </c>
      <c r="AF144" s="1"/>
      <c r="AG144" s="1"/>
      <c r="AH144" s="62"/>
      <c r="AI144" s="62"/>
      <c r="AJ144" s="8"/>
      <c r="AK144" s="8"/>
      <c r="AL144" s="62"/>
      <c r="AM144" s="62"/>
      <c r="AN144" s="8"/>
      <c r="AO144" s="8"/>
      <c r="AP144" s="62"/>
      <c r="AQ144" s="62"/>
      <c r="AR144" s="62"/>
      <c r="AS144" s="8"/>
      <c r="AT144" s="62"/>
      <c r="AU144" s="62"/>
      <c r="AV144" s="8"/>
      <c r="AW144" s="8"/>
      <c r="AX144" s="8"/>
      <c r="AY144" s="8"/>
      <c r="AZ144" s="8"/>
      <c r="BA144" s="8"/>
      <c r="BB144" s="62"/>
      <c r="BC144" s="62"/>
      <c r="BD144" s="94">
        <v>4119</v>
      </c>
      <c r="BE144" s="8"/>
      <c r="BF144" s="8"/>
      <c r="BG144" s="62"/>
      <c r="BH144" s="62"/>
      <c r="BI144" s="1">
        <v>4120</v>
      </c>
      <c r="BJ144" s="1">
        <v>4123</v>
      </c>
      <c r="BK144" s="1">
        <v>4115</v>
      </c>
      <c r="BL144" s="1">
        <v>4118</v>
      </c>
      <c r="BM144" s="78"/>
      <c r="BN144" s="78"/>
      <c r="BO144" s="78"/>
      <c r="BP144" s="89"/>
      <c r="BQ144" s="62"/>
      <c r="BR144" s="1"/>
      <c r="BS144" s="88"/>
      <c r="BT144" s="1"/>
      <c r="BU144" s="58"/>
      <c r="BV144" s="58"/>
      <c r="BW144" s="58"/>
      <c r="BX144" s="58"/>
      <c r="BY144" s="1">
        <v>99.582999999999998</v>
      </c>
      <c r="BZ144" s="1">
        <v>99.69</v>
      </c>
      <c r="CA144" s="1">
        <v>99.548500000000004</v>
      </c>
      <c r="CB144" s="1">
        <v>1.3125</v>
      </c>
      <c r="CC144" s="1">
        <v>1.3119000000000001</v>
      </c>
      <c r="CD144" s="1">
        <v>1.3122</v>
      </c>
      <c r="CE144" s="1"/>
      <c r="CF144" s="1"/>
      <c r="CG144" s="1">
        <v>4120</v>
      </c>
      <c r="CH144" s="1">
        <v>4153</v>
      </c>
      <c r="CI144" s="1">
        <v>4115</v>
      </c>
      <c r="CJ144" s="1">
        <v>4146</v>
      </c>
      <c r="CK144" s="1">
        <v>4120</v>
      </c>
      <c r="CL144" s="1">
        <v>4170</v>
      </c>
      <c r="CM144" s="1">
        <v>4115</v>
      </c>
      <c r="CN144" s="1">
        <v>4169</v>
      </c>
      <c r="CO144" s="1">
        <v>1277.0999999999999</v>
      </c>
      <c r="CP144" s="1">
        <v>4120</v>
      </c>
      <c r="CQ144" s="1">
        <v>4170</v>
      </c>
      <c r="CR144" s="1">
        <v>4115</v>
      </c>
      <c r="CS144" s="1">
        <v>4159</v>
      </c>
      <c r="CT144" s="1"/>
      <c r="CU144" s="1"/>
      <c r="CV144" s="1"/>
      <c r="CW144" s="1"/>
      <c r="CX144" s="58"/>
      <c r="CY144" s="58"/>
      <c r="CZ144" s="1"/>
      <c r="DA144" s="1" t="s">
        <v>618</v>
      </c>
      <c r="DB144" s="1"/>
      <c r="DC144" s="58"/>
      <c r="DD144" s="58"/>
      <c r="DE144">
        <v>13.77</v>
      </c>
      <c r="DF144">
        <v>100.52</v>
      </c>
      <c r="DG144">
        <v>2.5299999999999998</v>
      </c>
    </row>
    <row r="145" spans="1:111" s="12" customFormat="1">
      <c r="A145" s="1">
        <v>2013</v>
      </c>
      <c r="B145" s="1">
        <v>6</v>
      </c>
      <c r="C145" s="24">
        <v>41474</v>
      </c>
      <c r="D145" s="1">
        <v>4158</v>
      </c>
      <c r="E145" s="1">
        <v>4171</v>
      </c>
      <c r="F145" s="1">
        <v>4146</v>
      </c>
      <c r="G145" s="1">
        <v>4152</v>
      </c>
      <c r="H145" s="46">
        <v>1292.9000000000001</v>
      </c>
      <c r="I145" s="1">
        <v>4120</v>
      </c>
      <c r="J145" s="1">
        <v>4170</v>
      </c>
      <c r="K145" s="1">
        <v>4115</v>
      </c>
      <c r="L145" s="1">
        <v>4156</v>
      </c>
      <c r="M145" s="53">
        <v>4163</v>
      </c>
      <c r="N145" s="47">
        <v>4177</v>
      </c>
      <c r="O145" s="47">
        <v>4152</v>
      </c>
      <c r="P145" s="47">
        <v>4169</v>
      </c>
      <c r="Q145" s="8">
        <v>4160</v>
      </c>
      <c r="R145" s="26"/>
      <c r="S145" s="1"/>
      <c r="T145" s="1"/>
      <c r="U145" s="1"/>
      <c r="V145" s="1"/>
      <c r="W145" s="50"/>
      <c r="X145" s="51"/>
      <c r="Y145" s="62"/>
      <c r="Z145" s="62"/>
      <c r="AA145" s="62"/>
      <c r="AB145" s="62"/>
      <c r="AC145" s="1"/>
      <c r="AD145" s="62">
        <v>4169</v>
      </c>
      <c r="AE145" s="62">
        <v>4151</v>
      </c>
      <c r="AF145" s="1"/>
      <c r="AG145" s="1"/>
      <c r="AH145" s="62"/>
      <c r="AI145" s="62"/>
      <c r="AJ145" s="8"/>
      <c r="AK145" s="8"/>
      <c r="AL145" s="62"/>
      <c r="AM145" s="62"/>
      <c r="AN145" s="8"/>
      <c r="AO145" s="8"/>
      <c r="AP145" s="62"/>
      <c r="AQ145" s="62"/>
      <c r="AR145" s="62"/>
      <c r="AS145" s="8"/>
      <c r="AT145" s="62"/>
      <c r="AU145" s="62"/>
      <c r="AV145" s="8"/>
      <c r="AW145" s="8"/>
      <c r="AX145" s="8"/>
      <c r="AY145" s="8"/>
      <c r="AZ145" s="8"/>
      <c r="BA145" s="8"/>
      <c r="BB145" s="62"/>
      <c r="BC145" s="62"/>
      <c r="BD145" s="94">
        <v>4159</v>
      </c>
      <c r="BE145" s="8"/>
      <c r="BF145" s="8"/>
      <c r="BG145" s="62"/>
      <c r="BH145" s="62"/>
      <c r="BI145" s="1">
        <v>4163</v>
      </c>
      <c r="BJ145" s="1">
        <v>4164</v>
      </c>
      <c r="BK145" s="1">
        <v>4153</v>
      </c>
      <c r="BL145" s="1">
        <v>4153</v>
      </c>
      <c r="BM145" s="78"/>
      <c r="BN145" s="78"/>
      <c r="BO145" s="78"/>
      <c r="BP145" s="89"/>
      <c r="BQ145" s="62"/>
      <c r="BR145" s="1"/>
      <c r="BS145" s="88"/>
      <c r="BT145" s="1"/>
      <c r="BU145" s="58"/>
      <c r="BV145" s="58"/>
      <c r="BW145" s="58"/>
      <c r="BX145" s="58"/>
      <c r="BY145" s="1">
        <v>100.425</v>
      </c>
      <c r="BZ145" s="1">
        <v>100.565</v>
      </c>
      <c r="CA145" s="1">
        <v>100.53700000000001</v>
      </c>
      <c r="CB145" s="1">
        <v>1.3109</v>
      </c>
      <c r="CC145" s="1">
        <v>1.3109999999999999</v>
      </c>
      <c r="CD145" s="1">
        <v>1.3109</v>
      </c>
      <c r="CE145" s="1"/>
      <c r="CF145" s="1"/>
      <c r="CG145" s="1">
        <v>4163</v>
      </c>
      <c r="CH145" s="1">
        <v>4174</v>
      </c>
      <c r="CI145" s="1">
        <v>4152</v>
      </c>
      <c r="CJ145" s="1">
        <v>4170</v>
      </c>
      <c r="CK145" s="1">
        <v>4163</v>
      </c>
      <c r="CL145" s="1">
        <v>4183</v>
      </c>
      <c r="CM145" s="1">
        <v>4152</v>
      </c>
      <c r="CN145" s="1">
        <v>4178</v>
      </c>
      <c r="CO145" s="1">
        <v>1286.0999999999999</v>
      </c>
      <c r="CP145" s="1">
        <v>4163</v>
      </c>
      <c r="CQ145" s="1">
        <v>4185</v>
      </c>
      <c r="CR145" s="1">
        <v>4152</v>
      </c>
      <c r="CS145" s="1">
        <v>4182</v>
      </c>
      <c r="CT145" s="1"/>
      <c r="CU145" s="1"/>
      <c r="CV145" s="1"/>
      <c r="CW145" s="1"/>
      <c r="CX145" s="58"/>
      <c r="CY145" s="58"/>
      <c r="CZ145" s="1"/>
      <c r="DA145" s="1" t="s">
        <v>618</v>
      </c>
      <c r="DB145" s="1"/>
      <c r="DC145" s="58"/>
      <c r="DD145" s="58"/>
      <c r="DE145">
        <v>12.54</v>
      </c>
      <c r="DF145">
        <v>100.38</v>
      </c>
      <c r="DG145">
        <v>2.4900000000000002</v>
      </c>
    </row>
    <row r="146" spans="1:111" s="12" customFormat="1">
      <c r="A146" s="1">
        <v>2013</v>
      </c>
      <c r="B146" s="1">
        <v>2</v>
      </c>
      <c r="C146" s="24">
        <v>41477</v>
      </c>
      <c r="D146" s="1">
        <v>4240</v>
      </c>
      <c r="E146" s="1">
        <v>4258</v>
      </c>
      <c r="F146" s="1">
        <v>4207</v>
      </c>
      <c r="G146" s="1">
        <v>4249</v>
      </c>
      <c r="H146" s="46">
        <v>1336</v>
      </c>
      <c r="I146" s="1">
        <v>4163</v>
      </c>
      <c r="J146" s="1">
        <v>4247</v>
      </c>
      <c r="K146" s="1">
        <v>4152</v>
      </c>
      <c r="L146" s="1">
        <v>4228</v>
      </c>
      <c r="M146" s="53">
        <v>4236</v>
      </c>
      <c r="N146" s="47">
        <v>4260</v>
      </c>
      <c r="O146" s="47">
        <v>4227</v>
      </c>
      <c r="P146" s="47">
        <v>4245</v>
      </c>
      <c r="Q146" s="8">
        <v>4246</v>
      </c>
      <c r="R146" s="26"/>
      <c r="S146" s="1"/>
      <c r="T146" s="1"/>
      <c r="U146" s="1"/>
      <c r="V146" s="1"/>
      <c r="W146" s="50"/>
      <c r="X146" s="51"/>
      <c r="Y146" s="62"/>
      <c r="Z146" s="62"/>
      <c r="AA146" s="62"/>
      <c r="AB146" s="62"/>
      <c r="AC146" s="1"/>
      <c r="AD146" s="62">
        <v>4247</v>
      </c>
      <c r="AE146" s="62">
        <v>4207</v>
      </c>
      <c r="AF146" s="1"/>
      <c r="AG146" s="1"/>
      <c r="AH146" s="62"/>
      <c r="AI146" s="62"/>
      <c r="AJ146" s="8"/>
      <c r="AK146" s="8"/>
      <c r="AL146" s="62"/>
      <c r="AM146" s="62"/>
      <c r="AN146" s="8"/>
      <c r="AO146" s="8"/>
      <c r="AP146" s="62"/>
      <c r="AQ146" s="62"/>
      <c r="AR146" s="62"/>
      <c r="AS146" s="8"/>
      <c r="AT146" s="62"/>
      <c r="AU146" s="62"/>
      <c r="AV146" s="8"/>
      <c r="AW146" s="8"/>
      <c r="AX146" s="8"/>
      <c r="AY146" s="8"/>
      <c r="AZ146" s="8"/>
      <c r="BA146" s="8"/>
      <c r="BB146" s="62"/>
      <c r="BC146" s="62"/>
      <c r="BD146" s="94">
        <v>4238</v>
      </c>
      <c r="BE146" s="8"/>
      <c r="BF146" s="8"/>
      <c r="BG146" s="62"/>
      <c r="BH146" s="62"/>
      <c r="BI146" s="1">
        <v>4236</v>
      </c>
      <c r="BJ146" s="1">
        <v>4242</v>
      </c>
      <c r="BK146" s="1">
        <v>4232</v>
      </c>
      <c r="BL146" s="1">
        <v>4241</v>
      </c>
      <c r="BM146" s="78"/>
      <c r="BN146" s="78"/>
      <c r="BO146" s="78"/>
      <c r="BP146" s="89"/>
      <c r="BQ146" s="62"/>
      <c r="BR146" s="1"/>
      <c r="BS146" s="88"/>
      <c r="BT146" s="1"/>
      <c r="BU146" s="58"/>
      <c r="BV146" s="58"/>
      <c r="BW146" s="58"/>
      <c r="BX146" s="58"/>
      <c r="BY146" s="1">
        <v>100.44750000000001</v>
      </c>
      <c r="BZ146" s="1">
        <v>100.4975</v>
      </c>
      <c r="CA146" s="1">
        <v>100.39449999999999</v>
      </c>
      <c r="CB146" s="1">
        <v>1.3139000000000001</v>
      </c>
      <c r="CC146" s="1">
        <v>1.3147</v>
      </c>
      <c r="CD146" s="1">
        <v>1.3158000000000001</v>
      </c>
      <c r="CE146" s="1"/>
      <c r="CF146" s="1"/>
      <c r="CG146" s="1">
        <v>4236</v>
      </c>
      <c r="CH146" s="1">
        <v>4260</v>
      </c>
      <c r="CI146" s="1">
        <v>4227</v>
      </c>
      <c r="CJ146" s="1">
        <v>4251</v>
      </c>
      <c r="CK146" s="1">
        <v>4236</v>
      </c>
      <c r="CL146" s="1">
        <v>4260</v>
      </c>
      <c r="CM146" s="1">
        <v>4227</v>
      </c>
      <c r="CN146" s="1">
        <v>4249</v>
      </c>
      <c r="CO146" s="1">
        <v>1315.6</v>
      </c>
      <c r="CP146" s="1">
        <v>4236</v>
      </c>
      <c r="CQ146" s="1">
        <v>4287</v>
      </c>
      <c r="CR146" s="1">
        <v>4227</v>
      </c>
      <c r="CS146" s="1">
        <v>4276</v>
      </c>
      <c r="CT146" s="1"/>
      <c r="CU146" s="1"/>
      <c r="CV146" s="1"/>
      <c r="CW146" s="1"/>
      <c r="CX146" s="58"/>
      <c r="CY146" s="58"/>
      <c r="CZ146" s="1"/>
      <c r="DA146" s="1" t="s">
        <v>618</v>
      </c>
      <c r="DB146" s="1"/>
      <c r="DC146" s="58"/>
      <c r="DD146" s="58"/>
      <c r="DE146">
        <v>12.29</v>
      </c>
      <c r="DF146">
        <v>99.572500000000005</v>
      </c>
      <c r="DG146">
        <v>2.4900000000000002</v>
      </c>
    </row>
    <row r="147" spans="1:111" s="12" customFormat="1">
      <c r="A147" s="1">
        <v>2013</v>
      </c>
      <c r="B147" s="1">
        <v>3</v>
      </c>
      <c r="C147" s="24">
        <v>41478</v>
      </c>
      <c r="D147" s="1">
        <v>4266</v>
      </c>
      <c r="E147" s="1">
        <v>4288</v>
      </c>
      <c r="F147" s="1">
        <v>4255</v>
      </c>
      <c r="G147" s="1">
        <v>4267</v>
      </c>
      <c r="H147" s="46">
        <v>1347.1</v>
      </c>
      <c r="I147" s="1">
        <v>4236</v>
      </c>
      <c r="J147" s="1">
        <v>4287</v>
      </c>
      <c r="K147" s="1">
        <v>4227</v>
      </c>
      <c r="L147" s="1">
        <v>4280</v>
      </c>
      <c r="M147" s="53">
        <v>4268</v>
      </c>
      <c r="N147" s="47">
        <v>4289</v>
      </c>
      <c r="O147" s="47">
        <v>4257</v>
      </c>
      <c r="P147" s="47">
        <v>4282</v>
      </c>
      <c r="Q147" s="8">
        <v>4265</v>
      </c>
      <c r="R147" s="26"/>
      <c r="S147" s="1"/>
      <c r="T147" s="1"/>
      <c r="U147" s="1"/>
      <c r="V147" s="1"/>
      <c r="W147" s="50"/>
      <c r="X147" s="51"/>
      <c r="Y147" s="62"/>
      <c r="Z147" s="62"/>
      <c r="AA147" s="62"/>
      <c r="AB147" s="62"/>
      <c r="AC147" s="1"/>
      <c r="AD147" s="62">
        <v>4282</v>
      </c>
      <c r="AE147" s="62">
        <v>4258</v>
      </c>
      <c r="AF147" s="1"/>
      <c r="AG147" s="1"/>
      <c r="AH147" s="62"/>
      <c r="AI147" s="62"/>
      <c r="AJ147" s="8"/>
      <c r="AK147" s="8"/>
      <c r="AL147" s="62"/>
      <c r="AM147" s="62"/>
      <c r="AN147" s="8"/>
      <c r="AO147" s="8"/>
      <c r="AP147" s="62"/>
      <c r="AQ147" s="62"/>
      <c r="AR147" s="62"/>
      <c r="AS147" s="8"/>
      <c r="AT147" s="62"/>
      <c r="AU147" s="62"/>
      <c r="AV147" s="8"/>
      <c r="AW147" s="8"/>
      <c r="AX147" s="8"/>
      <c r="AY147" s="8"/>
      <c r="AZ147" s="8"/>
      <c r="BA147" s="8"/>
      <c r="BB147" s="62"/>
      <c r="BC147" s="62"/>
      <c r="BD147" s="94">
        <v>4264</v>
      </c>
      <c r="BE147" s="8"/>
      <c r="BF147" s="8"/>
      <c r="BG147" s="62"/>
      <c r="BH147" s="62"/>
      <c r="BI147" s="1">
        <v>4268</v>
      </c>
      <c r="BJ147" s="1">
        <v>4268</v>
      </c>
      <c r="BK147" s="1">
        <v>4260</v>
      </c>
      <c r="BL147" s="1">
        <v>4263</v>
      </c>
      <c r="BM147" s="78"/>
      <c r="BN147" s="78"/>
      <c r="BO147" s="78"/>
      <c r="BP147" s="89"/>
      <c r="BQ147" s="62"/>
      <c r="BR147" s="1"/>
      <c r="BS147" s="88"/>
      <c r="BT147" s="1"/>
      <c r="BU147" s="58"/>
      <c r="BV147" s="58"/>
      <c r="BW147" s="58"/>
      <c r="BX147" s="58"/>
      <c r="BY147" s="1">
        <v>99.657499999999999</v>
      </c>
      <c r="BZ147" s="1">
        <v>99.44</v>
      </c>
      <c r="CA147" s="1">
        <v>99.36</v>
      </c>
      <c r="CB147" s="1">
        <v>1.3187</v>
      </c>
      <c r="CC147" s="1">
        <v>1.3184</v>
      </c>
      <c r="CD147" s="1">
        <v>1.3189</v>
      </c>
      <c r="CE147" s="1"/>
      <c r="CF147" s="1"/>
      <c r="CG147" s="1">
        <v>4268</v>
      </c>
      <c r="CH147" s="1">
        <v>4289</v>
      </c>
      <c r="CI147" s="1">
        <v>4257</v>
      </c>
      <c r="CJ147" s="1">
        <v>4282</v>
      </c>
      <c r="CK147" s="1">
        <v>4268</v>
      </c>
      <c r="CL147" s="1">
        <v>4289</v>
      </c>
      <c r="CM147" s="1">
        <v>4257</v>
      </c>
      <c r="CN147" s="1">
        <v>4281</v>
      </c>
      <c r="CO147" s="1">
        <v>1331.2</v>
      </c>
      <c r="CP147" s="1">
        <v>4268</v>
      </c>
      <c r="CQ147" s="1">
        <v>4306</v>
      </c>
      <c r="CR147" s="1">
        <v>4257</v>
      </c>
      <c r="CS147" s="1">
        <v>4299</v>
      </c>
      <c r="CT147" s="1"/>
      <c r="CU147" s="1"/>
      <c r="CV147" s="1"/>
      <c r="CW147" s="1"/>
      <c r="CX147" s="58"/>
      <c r="CY147" s="58"/>
      <c r="CZ147" s="1"/>
      <c r="DA147" s="1" t="s">
        <v>618</v>
      </c>
      <c r="DB147" s="1"/>
      <c r="DC147" s="58"/>
      <c r="DD147" s="58"/>
      <c r="DE147">
        <v>12.66</v>
      </c>
      <c r="DF147">
        <v>99.487499999999997</v>
      </c>
      <c r="DG147">
        <v>2.52</v>
      </c>
    </row>
    <row r="148" spans="1:111" s="12" customFormat="1">
      <c r="A148" s="1">
        <v>2013</v>
      </c>
      <c r="B148" s="1">
        <v>4</v>
      </c>
      <c r="C148" s="24">
        <v>41479</v>
      </c>
      <c r="D148" s="1">
        <v>4301</v>
      </c>
      <c r="E148" s="1">
        <v>4311</v>
      </c>
      <c r="F148" s="1">
        <v>4292</v>
      </c>
      <c r="G148" s="1">
        <v>4310</v>
      </c>
      <c r="H148" s="46">
        <v>1319.5</v>
      </c>
      <c r="I148" s="1">
        <v>4268</v>
      </c>
      <c r="J148" s="1">
        <v>4311</v>
      </c>
      <c r="K148" s="1">
        <v>4257</v>
      </c>
      <c r="L148" s="1">
        <v>4309</v>
      </c>
      <c r="M148" s="53">
        <v>4317</v>
      </c>
      <c r="N148" s="47">
        <v>4329</v>
      </c>
      <c r="O148" s="47">
        <v>4304</v>
      </c>
      <c r="P148" s="47">
        <v>4317</v>
      </c>
      <c r="Q148" s="8">
        <v>4300</v>
      </c>
      <c r="R148" s="26"/>
      <c r="S148" s="1"/>
      <c r="T148" s="1"/>
      <c r="U148" s="1"/>
      <c r="V148" s="1"/>
      <c r="W148" s="50"/>
      <c r="X148" s="51"/>
      <c r="Y148" s="62"/>
      <c r="Z148" s="62"/>
      <c r="AA148" s="62"/>
      <c r="AB148" s="62"/>
      <c r="AC148" s="1"/>
      <c r="AD148" s="62">
        <v>4311</v>
      </c>
      <c r="AE148" s="62">
        <v>4298</v>
      </c>
      <c r="AF148" s="1"/>
      <c r="AG148" s="1"/>
      <c r="AH148" s="62"/>
      <c r="AI148" s="62"/>
      <c r="AJ148" s="8"/>
      <c r="AK148" s="8"/>
      <c r="AL148" s="62"/>
      <c r="AM148" s="62"/>
      <c r="AN148" s="8"/>
      <c r="AO148" s="8"/>
      <c r="AP148" s="62"/>
      <c r="AQ148" s="62"/>
      <c r="AR148" s="62"/>
      <c r="AS148" s="8"/>
      <c r="AT148" s="62"/>
      <c r="AU148" s="62"/>
      <c r="AV148" s="8"/>
      <c r="AW148" s="8"/>
      <c r="AX148" s="8"/>
      <c r="AY148" s="8"/>
      <c r="AZ148" s="8"/>
      <c r="BA148" s="8"/>
      <c r="BB148" s="62"/>
      <c r="BC148" s="62"/>
      <c r="BD148" s="94">
        <v>4317</v>
      </c>
      <c r="BE148" s="8"/>
      <c r="BF148" s="8"/>
      <c r="BG148" s="62"/>
      <c r="BH148" s="62"/>
      <c r="BI148" s="1">
        <v>4317</v>
      </c>
      <c r="BJ148" s="1">
        <v>4318</v>
      </c>
      <c r="BK148" s="1">
        <v>4313</v>
      </c>
      <c r="BL148" s="1">
        <v>4313</v>
      </c>
      <c r="BM148" s="78"/>
      <c r="BN148" s="78"/>
      <c r="BO148" s="78"/>
      <c r="BP148" s="89"/>
      <c r="BQ148" s="62"/>
      <c r="BR148" s="1"/>
      <c r="BS148" s="88"/>
      <c r="BT148" s="1"/>
      <c r="BU148" s="58"/>
      <c r="BV148" s="58"/>
      <c r="BW148" s="58"/>
      <c r="BX148" s="58"/>
      <c r="BY148" s="1">
        <v>99.411000000000001</v>
      </c>
      <c r="BZ148" s="1">
        <v>99.486500000000007</v>
      </c>
      <c r="CA148" s="1">
        <v>99.52</v>
      </c>
      <c r="CB148" s="1">
        <v>1.3223</v>
      </c>
      <c r="CC148" s="1">
        <v>1.3223</v>
      </c>
      <c r="CD148" s="1">
        <v>1.3223</v>
      </c>
      <c r="CE148" s="1"/>
      <c r="CF148" s="1"/>
      <c r="CG148" s="1">
        <v>4317</v>
      </c>
      <c r="CH148" s="1">
        <v>4329</v>
      </c>
      <c r="CI148" s="1">
        <v>4304</v>
      </c>
      <c r="CJ148" s="1">
        <v>4307</v>
      </c>
      <c r="CK148" s="1">
        <v>4317</v>
      </c>
      <c r="CL148" s="1">
        <v>4329</v>
      </c>
      <c r="CM148" s="1">
        <v>4294</v>
      </c>
      <c r="CN148" s="1">
        <v>4301</v>
      </c>
      <c r="CO148" s="1">
        <v>1340.8</v>
      </c>
      <c r="CP148" s="1">
        <v>4317</v>
      </c>
      <c r="CQ148" s="1">
        <v>4329</v>
      </c>
      <c r="CR148" s="1">
        <v>4245</v>
      </c>
      <c r="CS148" s="1">
        <v>4253</v>
      </c>
      <c r="CT148" s="1"/>
      <c r="CU148" s="1"/>
      <c r="CV148" s="1"/>
      <c r="CW148" s="1"/>
      <c r="CX148" s="58"/>
      <c r="CY148" s="58"/>
      <c r="CZ148" s="1"/>
      <c r="DA148" s="1" t="s">
        <v>618</v>
      </c>
      <c r="DB148" s="1"/>
      <c r="DC148" s="58"/>
      <c r="DD148" s="58"/>
      <c r="DE148">
        <v>13.18</v>
      </c>
      <c r="DF148">
        <v>100.2595</v>
      </c>
      <c r="DG148">
        <v>2.59</v>
      </c>
    </row>
    <row r="149" spans="1:111" s="12" customFormat="1">
      <c r="A149" s="1">
        <v>2013</v>
      </c>
      <c r="B149" s="1">
        <v>5</v>
      </c>
      <c r="C149" s="24">
        <v>41480</v>
      </c>
      <c r="D149" s="1">
        <v>4264</v>
      </c>
      <c r="E149" s="1">
        <v>4267</v>
      </c>
      <c r="F149" s="1">
        <v>4239</v>
      </c>
      <c r="G149" s="1">
        <v>4248</v>
      </c>
      <c r="H149" s="46">
        <v>1328.8</v>
      </c>
      <c r="I149" s="1">
        <v>4317</v>
      </c>
      <c r="J149" s="1">
        <v>4329</v>
      </c>
      <c r="K149" s="1">
        <v>4241</v>
      </c>
      <c r="L149" s="1">
        <v>4241</v>
      </c>
      <c r="M149" s="53">
        <v>4252</v>
      </c>
      <c r="N149" s="47">
        <v>4255</v>
      </c>
      <c r="O149" s="47">
        <v>4209</v>
      </c>
      <c r="P149" s="47">
        <v>4252</v>
      </c>
      <c r="Q149" s="8">
        <v>4266</v>
      </c>
      <c r="R149" s="26"/>
      <c r="S149" s="1"/>
      <c r="T149" s="1"/>
      <c r="U149" s="1"/>
      <c r="V149" s="1"/>
      <c r="W149" s="50"/>
      <c r="X149" s="51"/>
      <c r="Y149" s="62"/>
      <c r="Z149" s="62"/>
      <c r="AA149" s="62"/>
      <c r="AB149" s="62"/>
      <c r="AC149" s="1"/>
      <c r="AD149" s="62">
        <v>4267</v>
      </c>
      <c r="AE149" s="62">
        <v>4239</v>
      </c>
      <c r="AF149" s="1"/>
      <c r="AG149" s="1"/>
      <c r="AH149" s="62"/>
      <c r="AI149" s="62"/>
      <c r="AJ149" s="8"/>
      <c r="AK149" s="8"/>
      <c r="AL149" s="62"/>
      <c r="AM149" s="62"/>
      <c r="AN149" s="8"/>
      <c r="AO149" s="8"/>
      <c r="AP149" s="62"/>
      <c r="AQ149" s="62"/>
      <c r="AR149" s="62"/>
      <c r="AS149" s="8"/>
      <c r="AT149" s="62"/>
      <c r="AU149" s="62"/>
      <c r="AV149" s="8"/>
      <c r="AW149" s="8"/>
      <c r="AX149" s="8"/>
      <c r="AY149" s="8"/>
      <c r="AZ149" s="8"/>
      <c r="BA149" s="8"/>
      <c r="BB149" s="62"/>
      <c r="BC149" s="62"/>
      <c r="BD149" s="94">
        <v>4248</v>
      </c>
      <c r="BE149" s="8"/>
      <c r="BF149" s="8"/>
      <c r="BG149" s="62"/>
      <c r="BH149" s="62"/>
      <c r="BI149" s="1">
        <v>4252</v>
      </c>
      <c r="BJ149" s="1">
        <v>4254</v>
      </c>
      <c r="BK149" s="1">
        <v>4242</v>
      </c>
      <c r="BL149" s="1">
        <v>4246</v>
      </c>
      <c r="BM149" s="78"/>
      <c r="BN149" s="78"/>
      <c r="BO149" s="78"/>
      <c r="BP149" s="89"/>
      <c r="BQ149" s="62"/>
      <c r="BR149" s="1"/>
      <c r="BS149" s="88"/>
      <c r="BT149" s="1"/>
      <c r="BU149" s="58"/>
      <c r="BV149" s="58"/>
      <c r="BW149" s="58"/>
      <c r="BX149" s="58"/>
      <c r="BY149" s="1">
        <v>100.258</v>
      </c>
      <c r="BZ149" s="1">
        <v>100.31</v>
      </c>
      <c r="CA149" s="1">
        <v>100.42449999999999</v>
      </c>
      <c r="CB149" s="1">
        <v>1.32</v>
      </c>
      <c r="CC149" s="1">
        <v>1.3196000000000001</v>
      </c>
      <c r="CD149" s="1">
        <v>1.3189</v>
      </c>
      <c r="CE149" s="1"/>
      <c r="CF149" s="1"/>
      <c r="CG149" s="1">
        <v>4252</v>
      </c>
      <c r="CH149" s="1">
        <v>4255</v>
      </c>
      <c r="CI149" s="1">
        <v>4209</v>
      </c>
      <c r="CJ149" s="1">
        <v>4242</v>
      </c>
      <c r="CK149" s="1">
        <v>4252</v>
      </c>
      <c r="CL149" s="1">
        <v>4259</v>
      </c>
      <c r="CM149" s="1">
        <v>4209</v>
      </c>
      <c r="CN149" s="1">
        <v>4248</v>
      </c>
      <c r="CO149" s="1">
        <v>1319.6</v>
      </c>
      <c r="CP149" s="1">
        <v>4252</v>
      </c>
      <c r="CQ149" s="1">
        <v>4264</v>
      </c>
      <c r="CR149" s="1">
        <v>4209</v>
      </c>
      <c r="CS149" s="1">
        <v>4250</v>
      </c>
      <c r="CT149" s="1"/>
      <c r="CU149" s="1"/>
      <c r="CV149" s="1"/>
      <c r="CW149" s="1"/>
      <c r="CX149" s="58"/>
      <c r="CY149" s="58"/>
      <c r="CZ149" s="1"/>
      <c r="DA149" s="1" t="s">
        <v>618</v>
      </c>
      <c r="DB149" s="1"/>
      <c r="DC149" s="58"/>
      <c r="DD149" s="58"/>
      <c r="DE149">
        <v>12.97</v>
      </c>
      <c r="DF149">
        <v>99.265500000000003</v>
      </c>
      <c r="DG149">
        <v>2.61</v>
      </c>
    </row>
    <row r="150" spans="1:111" s="12" customFormat="1">
      <c r="A150" s="1">
        <v>2013</v>
      </c>
      <c r="B150" s="1">
        <v>6</v>
      </c>
      <c r="C150" s="24">
        <v>41481</v>
      </c>
      <c r="D150" s="1">
        <v>4266</v>
      </c>
      <c r="E150" s="1">
        <v>4276</v>
      </c>
      <c r="F150" s="1">
        <v>4240</v>
      </c>
      <c r="G150" s="1">
        <v>4246</v>
      </c>
      <c r="H150" s="46">
        <v>1321.5</v>
      </c>
      <c r="I150" s="1">
        <v>4252</v>
      </c>
      <c r="J150" s="1">
        <v>4276</v>
      </c>
      <c r="K150" s="1">
        <v>4209</v>
      </c>
      <c r="L150" s="1">
        <v>4266</v>
      </c>
      <c r="M150" s="53">
        <v>4241</v>
      </c>
      <c r="N150" s="47">
        <v>4241</v>
      </c>
      <c r="O150" s="47">
        <v>4188</v>
      </c>
      <c r="P150" s="47">
        <v>4190</v>
      </c>
      <c r="Q150" s="8">
        <v>4267</v>
      </c>
      <c r="R150" s="26"/>
      <c r="S150" s="1"/>
      <c r="T150" s="1"/>
      <c r="U150" s="1"/>
      <c r="V150" s="1"/>
      <c r="W150" s="50"/>
      <c r="X150" s="51"/>
      <c r="Y150" s="62"/>
      <c r="Z150" s="62"/>
      <c r="AA150" s="62"/>
      <c r="AB150" s="62"/>
      <c r="AC150" s="1"/>
      <c r="AD150" s="62">
        <v>4276</v>
      </c>
      <c r="AE150" s="62">
        <v>4255</v>
      </c>
      <c r="AF150" s="1"/>
      <c r="AG150" s="1"/>
      <c r="AH150" s="62"/>
      <c r="AI150" s="62"/>
      <c r="AJ150" s="8"/>
      <c r="AK150" s="8"/>
      <c r="AL150" s="62"/>
      <c r="AM150" s="62"/>
      <c r="AN150" s="8"/>
      <c r="AO150" s="8"/>
      <c r="AP150" s="62"/>
      <c r="AQ150" s="62"/>
      <c r="AR150" s="62"/>
      <c r="AS150" s="8"/>
      <c r="AT150" s="62"/>
      <c r="AU150" s="62"/>
      <c r="AV150" s="8"/>
      <c r="AW150" s="8"/>
      <c r="AX150" s="8"/>
      <c r="AY150" s="8"/>
      <c r="AZ150" s="8"/>
      <c r="BA150" s="8"/>
      <c r="BB150" s="62"/>
      <c r="BC150" s="62"/>
      <c r="BD150" s="94">
        <v>4238</v>
      </c>
      <c r="BE150" s="8"/>
      <c r="BF150" s="8"/>
      <c r="BG150" s="62"/>
      <c r="BH150" s="62"/>
      <c r="BI150" s="1">
        <v>4241</v>
      </c>
      <c r="BJ150" s="1">
        <v>4241</v>
      </c>
      <c r="BK150" s="1">
        <v>4210</v>
      </c>
      <c r="BL150" s="1">
        <v>4220</v>
      </c>
      <c r="BM150" s="78"/>
      <c r="BN150" s="78"/>
      <c r="BO150" s="78"/>
      <c r="BP150" s="89"/>
      <c r="BQ150" s="62"/>
      <c r="BR150" s="1"/>
      <c r="BS150" s="88"/>
      <c r="BT150" s="1"/>
      <c r="BU150" s="58"/>
      <c r="BV150" s="58"/>
      <c r="BW150" s="58"/>
      <c r="BX150" s="58"/>
      <c r="BY150" s="1">
        <v>99.286500000000004</v>
      </c>
      <c r="BZ150" s="1">
        <v>99.248000000000005</v>
      </c>
      <c r="CA150" s="1">
        <v>99.278000000000006</v>
      </c>
      <c r="CB150" s="1">
        <v>1.3277000000000001</v>
      </c>
      <c r="CC150" s="1">
        <v>1.3279000000000001</v>
      </c>
      <c r="CD150" s="1">
        <v>1.3273999999999999</v>
      </c>
      <c r="CE150" s="1"/>
      <c r="CF150" s="1"/>
      <c r="CG150" s="1">
        <v>4241</v>
      </c>
      <c r="CH150" s="1">
        <v>4241</v>
      </c>
      <c r="CI150" s="1">
        <v>4188</v>
      </c>
      <c r="CJ150" s="1">
        <v>4195</v>
      </c>
      <c r="CK150" s="1">
        <v>4241</v>
      </c>
      <c r="CL150" s="1">
        <v>4241</v>
      </c>
      <c r="CM150" s="1">
        <v>4139</v>
      </c>
      <c r="CN150" s="1">
        <v>4145</v>
      </c>
      <c r="CO150" s="1">
        <v>1330.2</v>
      </c>
      <c r="CP150" s="1">
        <v>4241</v>
      </c>
      <c r="CQ150" s="1">
        <v>4241</v>
      </c>
      <c r="CR150" s="1">
        <v>4139</v>
      </c>
      <c r="CS150" s="1">
        <v>4182</v>
      </c>
      <c r="CT150" s="1"/>
      <c r="CU150" s="1"/>
      <c r="CV150" s="1"/>
      <c r="CW150" s="1"/>
      <c r="CX150" s="58"/>
      <c r="CY150" s="58"/>
      <c r="CZ150" s="1"/>
      <c r="DA150" s="1" t="s">
        <v>618</v>
      </c>
      <c r="DB150" s="1"/>
      <c r="DC150" s="58"/>
      <c r="DD150" s="58"/>
      <c r="DE150">
        <v>12.72</v>
      </c>
      <c r="DF150">
        <v>98.3185</v>
      </c>
      <c r="DG150">
        <v>2.56</v>
      </c>
    </row>
    <row r="151" spans="1:111" s="12" customFormat="1">
      <c r="A151" s="1">
        <v>2013</v>
      </c>
      <c r="B151" s="1">
        <v>2</v>
      </c>
      <c r="C151" s="24">
        <v>41484</v>
      </c>
      <c r="D151" s="1">
        <v>4198</v>
      </c>
      <c r="E151" s="1">
        <v>4202</v>
      </c>
      <c r="F151" s="1">
        <v>4166</v>
      </c>
      <c r="G151" s="1">
        <v>4181</v>
      </c>
      <c r="H151" s="46">
        <v>1328.4</v>
      </c>
      <c r="I151" s="1">
        <v>4241</v>
      </c>
      <c r="J151" s="1">
        <v>4241</v>
      </c>
      <c r="K151" s="1">
        <v>4139</v>
      </c>
      <c r="L151" s="1">
        <v>4169</v>
      </c>
      <c r="M151" s="53">
        <v>4179</v>
      </c>
      <c r="N151" s="47">
        <v>4212</v>
      </c>
      <c r="O151" s="47">
        <v>4173</v>
      </c>
      <c r="P151" s="47">
        <v>4198</v>
      </c>
      <c r="Q151" s="8">
        <v>4196</v>
      </c>
      <c r="R151" s="26"/>
      <c r="S151" s="1"/>
      <c r="T151" s="1"/>
      <c r="U151" s="1"/>
      <c r="V151" s="1"/>
      <c r="W151" s="50"/>
      <c r="X151" s="51"/>
      <c r="Y151" s="62"/>
      <c r="Z151" s="62"/>
      <c r="AA151" s="62"/>
      <c r="AB151" s="62"/>
      <c r="AC151" s="1"/>
      <c r="AD151" s="62">
        <v>4202</v>
      </c>
      <c r="AE151" s="62">
        <v>4167</v>
      </c>
      <c r="AF151" s="1"/>
      <c r="AG151" s="1"/>
      <c r="AH151" s="62"/>
      <c r="AI151" s="62"/>
      <c r="AJ151" s="8"/>
      <c r="AK151" s="8"/>
      <c r="AL151" s="62"/>
      <c r="AM151" s="62"/>
      <c r="AN151" s="8"/>
      <c r="AO151" s="8"/>
      <c r="AP151" s="62"/>
      <c r="AQ151" s="62"/>
      <c r="AR151" s="62"/>
      <c r="AS151" s="8"/>
      <c r="AT151" s="62"/>
      <c r="AU151" s="62"/>
      <c r="AV151" s="8"/>
      <c r="AW151" s="8"/>
      <c r="AX151" s="8"/>
      <c r="AY151" s="8"/>
      <c r="AZ151" s="8"/>
      <c r="BA151" s="8"/>
      <c r="BB151" s="62"/>
      <c r="BC151" s="62"/>
      <c r="BD151" s="94">
        <v>4176</v>
      </c>
      <c r="BE151" s="8"/>
      <c r="BF151" s="8"/>
      <c r="BG151" s="62"/>
      <c r="BH151" s="62"/>
      <c r="BI151" s="1">
        <v>4179</v>
      </c>
      <c r="BJ151" s="1">
        <v>4181</v>
      </c>
      <c r="BK151" s="1">
        <v>4173</v>
      </c>
      <c r="BL151" s="1">
        <v>4177</v>
      </c>
      <c r="BM151" s="78"/>
      <c r="BN151" s="78"/>
      <c r="BO151" s="78"/>
      <c r="BP151" s="89"/>
      <c r="BQ151" s="62"/>
      <c r="BR151" s="1"/>
      <c r="BS151" s="88"/>
      <c r="BT151" s="1"/>
      <c r="BU151" s="58"/>
      <c r="BV151" s="58"/>
      <c r="BW151" s="58"/>
      <c r="BX151" s="58"/>
      <c r="BY151" s="1">
        <v>98.0745</v>
      </c>
      <c r="BZ151" s="1">
        <v>97.93</v>
      </c>
      <c r="CA151" s="1">
        <v>97.944999999999993</v>
      </c>
      <c r="CB151" s="1">
        <v>1.3285</v>
      </c>
      <c r="CC151" s="1">
        <v>1.3289</v>
      </c>
      <c r="CD151" s="1">
        <v>1.3287</v>
      </c>
      <c r="CE151" s="1"/>
      <c r="CF151" s="1"/>
      <c r="CG151" s="1">
        <v>4179</v>
      </c>
      <c r="CH151" s="1">
        <v>4212</v>
      </c>
      <c r="CI151" s="1">
        <v>4173</v>
      </c>
      <c r="CJ151" s="1">
        <v>4191</v>
      </c>
      <c r="CK151" s="1">
        <v>4179</v>
      </c>
      <c r="CL151" s="1">
        <v>4212</v>
      </c>
      <c r="CM151" s="1">
        <v>4173</v>
      </c>
      <c r="CN151" s="1">
        <v>4191</v>
      </c>
      <c r="CO151" s="1">
        <v>1324.6</v>
      </c>
      <c r="CP151" s="1">
        <v>4179</v>
      </c>
      <c r="CQ151" s="1">
        <v>4212</v>
      </c>
      <c r="CR151" s="1">
        <v>4173</v>
      </c>
      <c r="CS151" s="1">
        <v>4189</v>
      </c>
      <c r="CT151" s="1"/>
      <c r="CU151" s="1"/>
      <c r="CV151" s="1"/>
      <c r="CW151" s="1"/>
      <c r="CX151" s="58"/>
      <c r="CY151" s="58"/>
      <c r="CZ151" s="1"/>
      <c r="DA151" s="1" t="s">
        <v>618</v>
      </c>
      <c r="DB151" s="1"/>
      <c r="DC151" s="58"/>
      <c r="DD151" s="58"/>
      <c r="DE151">
        <v>13.39</v>
      </c>
      <c r="DF151">
        <v>97.96</v>
      </c>
      <c r="DG151">
        <v>2.59</v>
      </c>
    </row>
    <row r="152" spans="1:111" s="12" customFormat="1">
      <c r="A152" s="1">
        <v>2013</v>
      </c>
      <c r="B152" s="1">
        <v>3</v>
      </c>
      <c r="C152" s="24">
        <v>41485</v>
      </c>
      <c r="D152" s="1">
        <v>4186</v>
      </c>
      <c r="E152" s="1">
        <v>4210</v>
      </c>
      <c r="F152" s="1">
        <v>4185</v>
      </c>
      <c r="G152" s="1">
        <v>4196</v>
      </c>
      <c r="H152" s="46">
        <v>1324.8</v>
      </c>
      <c r="I152" s="1">
        <v>4179</v>
      </c>
      <c r="J152" s="1">
        <v>4212</v>
      </c>
      <c r="K152" s="1">
        <v>4173</v>
      </c>
      <c r="L152" s="1">
        <v>4194</v>
      </c>
      <c r="M152" s="53">
        <v>4180</v>
      </c>
      <c r="N152" s="47">
        <v>4186</v>
      </c>
      <c r="O152" s="47">
        <v>4159</v>
      </c>
      <c r="P152" s="47">
        <v>4173</v>
      </c>
      <c r="Q152" s="8">
        <v>4182</v>
      </c>
      <c r="R152" s="26"/>
      <c r="S152" s="1"/>
      <c r="T152" s="1"/>
      <c r="U152" s="1"/>
      <c r="V152" s="1"/>
      <c r="W152" s="50"/>
      <c r="X152" s="51"/>
      <c r="Y152" s="62"/>
      <c r="Z152" s="62"/>
      <c r="AA152" s="62"/>
      <c r="AB152" s="62"/>
      <c r="AC152" s="1"/>
      <c r="AD152" s="62">
        <v>4201</v>
      </c>
      <c r="AE152" s="62">
        <v>4185</v>
      </c>
      <c r="AF152" s="1"/>
      <c r="AG152" s="1"/>
      <c r="AH152" s="62"/>
      <c r="AI152" s="62"/>
      <c r="AJ152" s="8"/>
      <c r="AK152" s="8"/>
      <c r="AL152" s="62"/>
      <c r="AM152" s="62"/>
      <c r="AN152" s="8"/>
      <c r="AO152" s="8"/>
      <c r="AP152" s="62"/>
      <c r="AQ152" s="62"/>
      <c r="AR152" s="62"/>
      <c r="AS152" s="8"/>
      <c r="AT152" s="62"/>
      <c r="AU152" s="62"/>
      <c r="AV152" s="8"/>
      <c r="AW152" s="8"/>
      <c r="AX152" s="8"/>
      <c r="AY152" s="8"/>
      <c r="AZ152" s="8"/>
      <c r="BA152" s="8"/>
      <c r="BB152" s="62"/>
      <c r="BC152" s="62"/>
      <c r="BD152" s="94">
        <v>4175</v>
      </c>
      <c r="BE152" s="8"/>
      <c r="BF152" s="8"/>
      <c r="BG152" s="62"/>
      <c r="BH152" s="62"/>
      <c r="BI152" s="1">
        <v>4180</v>
      </c>
      <c r="BJ152" s="1">
        <v>4183</v>
      </c>
      <c r="BK152" s="1">
        <v>4175</v>
      </c>
      <c r="BL152" s="1">
        <v>4178</v>
      </c>
      <c r="BM152" s="78"/>
      <c r="BN152" s="78"/>
      <c r="BO152" s="78"/>
      <c r="BP152" s="89"/>
      <c r="BQ152" s="62"/>
      <c r="BR152" s="1"/>
      <c r="BS152" s="88"/>
      <c r="BT152" s="1"/>
      <c r="BU152" s="58"/>
      <c r="BV152" s="58"/>
      <c r="BW152" s="58"/>
      <c r="BX152" s="58"/>
      <c r="BY152" s="1">
        <v>97.953999999999994</v>
      </c>
      <c r="BZ152" s="1">
        <v>97.93</v>
      </c>
      <c r="CA152" s="1">
        <v>98.029499999999999</v>
      </c>
      <c r="CB152" s="1">
        <v>1.3264</v>
      </c>
      <c r="CC152" s="1">
        <v>1.3260000000000001</v>
      </c>
      <c r="CD152" s="1">
        <v>1.3263</v>
      </c>
      <c r="CE152" s="1"/>
      <c r="CF152" s="1"/>
      <c r="CG152" s="1">
        <v>4180</v>
      </c>
      <c r="CH152" s="1">
        <v>4186</v>
      </c>
      <c r="CI152" s="1">
        <v>4164</v>
      </c>
      <c r="CJ152" s="1">
        <v>4182</v>
      </c>
      <c r="CK152" s="1">
        <v>4180</v>
      </c>
      <c r="CL152" s="1">
        <v>4191</v>
      </c>
      <c r="CM152" s="1">
        <v>4159</v>
      </c>
      <c r="CN152" s="1">
        <v>4182</v>
      </c>
      <c r="CO152" s="1">
        <v>1321.9</v>
      </c>
      <c r="CP152" s="1">
        <v>4180</v>
      </c>
      <c r="CQ152" s="1">
        <v>4191</v>
      </c>
      <c r="CR152" s="1">
        <v>4159</v>
      </c>
      <c r="CS152" s="1">
        <v>4183</v>
      </c>
      <c r="CT152" s="1"/>
      <c r="CU152" s="1"/>
      <c r="CV152" s="1"/>
      <c r="CW152" s="1"/>
      <c r="CX152" s="58"/>
      <c r="CY152" s="58"/>
      <c r="CZ152" s="1"/>
      <c r="DA152" s="1" t="s">
        <v>618</v>
      </c>
      <c r="DB152" s="1"/>
      <c r="DC152" s="58"/>
      <c r="DD152" s="58"/>
      <c r="DE152">
        <v>13.39</v>
      </c>
      <c r="DF152">
        <v>98.05</v>
      </c>
      <c r="DG152">
        <v>2.6</v>
      </c>
    </row>
    <row r="153" spans="1:111" s="12" customFormat="1">
      <c r="A153" s="1">
        <v>2013</v>
      </c>
      <c r="B153" s="1">
        <v>4</v>
      </c>
      <c r="C153" s="24">
        <v>41486</v>
      </c>
      <c r="D153" s="1">
        <v>4188</v>
      </c>
      <c r="E153" s="1">
        <v>4225</v>
      </c>
      <c r="F153" s="1">
        <v>4171</v>
      </c>
      <c r="G153" s="1">
        <v>4201</v>
      </c>
      <c r="H153" s="46">
        <v>1326</v>
      </c>
      <c r="I153" s="1">
        <v>4180</v>
      </c>
      <c r="J153" s="1">
        <v>4225</v>
      </c>
      <c r="K153" s="1">
        <v>4159</v>
      </c>
      <c r="L153" s="1">
        <v>4214</v>
      </c>
      <c r="M153" s="53">
        <v>4196</v>
      </c>
      <c r="N153" s="47">
        <v>4205</v>
      </c>
      <c r="O153" s="47">
        <v>4151</v>
      </c>
      <c r="P153" s="47">
        <v>4160</v>
      </c>
      <c r="Q153" s="8">
        <v>4188</v>
      </c>
      <c r="R153" s="26"/>
      <c r="S153" s="1"/>
      <c r="T153" s="1"/>
      <c r="U153" s="1"/>
      <c r="V153" s="1"/>
      <c r="W153" s="50"/>
      <c r="X153" s="51"/>
      <c r="Y153" s="62"/>
      <c r="Z153" s="62"/>
      <c r="AA153" s="62"/>
      <c r="AB153" s="62"/>
      <c r="AC153" s="1"/>
      <c r="AD153" s="62">
        <v>4225</v>
      </c>
      <c r="AE153" s="62">
        <v>4171</v>
      </c>
      <c r="AF153" s="1"/>
      <c r="AG153" s="1"/>
      <c r="AH153" s="62"/>
      <c r="AI153" s="62"/>
      <c r="AJ153" s="8"/>
      <c r="AK153" s="8"/>
      <c r="AL153" s="62"/>
      <c r="AM153" s="62"/>
      <c r="AN153" s="8"/>
      <c r="AO153" s="8"/>
      <c r="AP153" s="62"/>
      <c r="AQ153" s="62"/>
      <c r="AR153" s="62"/>
      <c r="AS153" s="8"/>
      <c r="AT153" s="62"/>
      <c r="AU153" s="62"/>
      <c r="AV153" s="8"/>
      <c r="AW153" s="8"/>
      <c r="AX153" s="8"/>
      <c r="AY153" s="8"/>
      <c r="AZ153" s="8"/>
      <c r="BA153" s="8"/>
      <c r="BB153" s="62"/>
      <c r="BC153" s="62"/>
      <c r="BD153" s="94">
        <v>4193</v>
      </c>
      <c r="BE153" s="8"/>
      <c r="BF153" s="8"/>
      <c r="BG153" s="62"/>
      <c r="BH153" s="62"/>
      <c r="BI153" s="1">
        <v>4196</v>
      </c>
      <c r="BJ153" s="1">
        <v>4205</v>
      </c>
      <c r="BK153" s="1">
        <v>4195</v>
      </c>
      <c r="BL153" s="1">
        <v>4198</v>
      </c>
      <c r="BM153" s="78"/>
      <c r="BN153" s="78"/>
      <c r="BO153" s="78"/>
      <c r="BP153" s="89"/>
      <c r="BQ153" s="62"/>
      <c r="BR153" s="1"/>
      <c r="BS153" s="88"/>
      <c r="BT153" s="1"/>
      <c r="BU153" s="58"/>
      <c r="BV153" s="58"/>
      <c r="BW153" s="58"/>
      <c r="BX153" s="58"/>
      <c r="BY153" s="1">
        <v>98.036000000000001</v>
      </c>
      <c r="BZ153" s="1">
        <v>98.1</v>
      </c>
      <c r="CA153" s="1">
        <v>98.042000000000002</v>
      </c>
      <c r="CB153" s="1">
        <v>1.3262</v>
      </c>
      <c r="CC153" s="1">
        <v>1.3260000000000001</v>
      </c>
      <c r="CD153" s="1">
        <v>1.3264</v>
      </c>
      <c r="CE153" s="1"/>
      <c r="CF153" s="1"/>
      <c r="CG153" s="1">
        <v>4196</v>
      </c>
      <c r="CH153" s="1">
        <v>4205</v>
      </c>
      <c r="CI153" s="1">
        <v>4173</v>
      </c>
      <c r="CJ153" s="1">
        <v>4186</v>
      </c>
      <c r="CK153" s="1">
        <v>4196</v>
      </c>
      <c r="CL153" s="1">
        <v>4205</v>
      </c>
      <c r="CM153" s="1">
        <v>4133</v>
      </c>
      <c r="CN153" s="1">
        <v>4144</v>
      </c>
      <c r="CO153" s="1">
        <v>1333.1</v>
      </c>
      <c r="CP153" s="1">
        <v>4196</v>
      </c>
      <c r="CQ153" s="1">
        <v>4205</v>
      </c>
      <c r="CR153" s="1">
        <v>4131</v>
      </c>
      <c r="CS153" s="1">
        <v>4190</v>
      </c>
      <c r="CT153" s="1"/>
      <c r="CU153" s="1"/>
      <c r="CV153" s="1"/>
      <c r="CW153" s="1"/>
      <c r="CX153" s="58"/>
      <c r="CY153" s="58"/>
      <c r="CZ153" s="1"/>
      <c r="DA153" s="1" t="s">
        <v>618</v>
      </c>
      <c r="DB153" s="1"/>
      <c r="DC153" s="58"/>
      <c r="DD153" s="58"/>
      <c r="DE153">
        <v>13.45</v>
      </c>
      <c r="DF153">
        <v>97.811999999999998</v>
      </c>
      <c r="DG153">
        <v>2.59</v>
      </c>
    </row>
    <row r="154" spans="1:111" s="12" customFormat="1">
      <c r="A154" s="1">
        <v>2013</v>
      </c>
      <c r="B154" s="1">
        <v>5</v>
      </c>
      <c r="C154" s="24">
        <v>41487</v>
      </c>
      <c r="D154" s="1">
        <v>4177</v>
      </c>
      <c r="E154" s="1">
        <v>4197</v>
      </c>
      <c r="F154" s="1">
        <v>4166</v>
      </c>
      <c r="G154" s="1">
        <v>4186</v>
      </c>
      <c r="H154" s="46">
        <v>1311.2</v>
      </c>
      <c r="I154" s="1">
        <v>4196</v>
      </c>
      <c r="J154" s="1">
        <v>4205</v>
      </c>
      <c r="K154" s="1">
        <v>4131</v>
      </c>
      <c r="L154" s="1">
        <v>4189</v>
      </c>
      <c r="M154" s="53">
        <v>4182</v>
      </c>
      <c r="N154" s="47">
        <v>4217</v>
      </c>
      <c r="O154" s="47">
        <v>4179</v>
      </c>
      <c r="P154" s="47">
        <v>4208</v>
      </c>
      <c r="Q154" s="8">
        <v>4176</v>
      </c>
      <c r="R154" s="26"/>
      <c r="S154" s="1"/>
      <c r="T154" s="1"/>
      <c r="U154" s="1"/>
      <c r="V154" s="1"/>
      <c r="W154" s="50"/>
      <c r="X154" s="51"/>
      <c r="Y154" s="62"/>
      <c r="Z154" s="62"/>
      <c r="AA154" s="62"/>
      <c r="AB154" s="62"/>
      <c r="AC154" s="1"/>
      <c r="AD154" s="62">
        <v>4194</v>
      </c>
      <c r="AE154" s="62">
        <v>4173</v>
      </c>
      <c r="AF154" s="1"/>
      <c r="AG154" s="1"/>
      <c r="AH154" s="62"/>
      <c r="AI154" s="62"/>
      <c r="AJ154" s="8"/>
      <c r="AK154" s="8"/>
      <c r="AL154" s="62"/>
      <c r="AM154" s="62"/>
      <c r="AN154" s="8"/>
      <c r="AO154" s="8"/>
      <c r="AP154" s="62"/>
      <c r="AQ154" s="62"/>
      <c r="AR154" s="62"/>
      <c r="AS154" s="8"/>
      <c r="AT154" s="62"/>
      <c r="AU154" s="62"/>
      <c r="AV154" s="8"/>
      <c r="AW154" s="8"/>
      <c r="AX154" s="8"/>
      <c r="AY154" s="8"/>
      <c r="AZ154" s="8"/>
      <c r="BA154" s="8"/>
      <c r="BB154" s="62"/>
      <c r="BC154" s="62"/>
      <c r="BD154" s="94">
        <v>4183</v>
      </c>
      <c r="BE154" s="8"/>
      <c r="BF154" s="8"/>
      <c r="BG154" s="62"/>
      <c r="BH154" s="62"/>
      <c r="BI154" s="1">
        <v>4182</v>
      </c>
      <c r="BJ154" s="1">
        <v>4187</v>
      </c>
      <c r="BK154" s="1">
        <v>4179</v>
      </c>
      <c r="BL154" s="1">
        <v>4183</v>
      </c>
      <c r="BM154" s="78"/>
      <c r="BN154" s="78"/>
      <c r="BO154" s="78"/>
      <c r="BP154" s="89"/>
      <c r="BQ154" s="62"/>
      <c r="BR154" s="1"/>
      <c r="BS154" s="88"/>
      <c r="BT154" s="1"/>
      <c r="BU154" s="58"/>
      <c r="BV154" s="58"/>
      <c r="BW154" s="58"/>
      <c r="BX154" s="58"/>
      <c r="BY154" s="1">
        <v>97.897000000000006</v>
      </c>
      <c r="BZ154" s="1">
        <v>97.825999999999993</v>
      </c>
      <c r="CA154" s="1">
        <v>97.867999999999995</v>
      </c>
      <c r="CB154" s="1">
        <v>1.3302</v>
      </c>
      <c r="CC154" s="1">
        <v>1.33</v>
      </c>
      <c r="CD154" s="1">
        <v>1.33</v>
      </c>
      <c r="CE154" s="1"/>
      <c r="CF154" s="1"/>
      <c r="CG154" s="1">
        <v>4182</v>
      </c>
      <c r="CH154" s="1">
        <v>4217</v>
      </c>
      <c r="CI154" s="1">
        <v>4179</v>
      </c>
      <c r="CJ154" s="1">
        <v>4212</v>
      </c>
      <c r="CK154" s="1">
        <v>4182</v>
      </c>
      <c r="CL154" s="1">
        <v>4217</v>
      </c>
      <c r="CM154" s="1">
        <v>4179</v>
      </c>
      <c r="CN154" s="1">
        <v>4203</v>
      </c>
      <c r="CO154" s="1">
        <v>1317.2</v>
      </c>
      <c r="CP154" s="1">
        <v>4182</v>
      </c>
      <c r="CQ154" s="1">
        <v>4217</v>
      </c>
      <c r="CR154" s="1">
        <v>4179</v>
      </c>
      <c r="CS154" s="1">
        <v>4194</v>
      </c>
      <c r="CT154" s="1"/>
      <c r="CU154" s="1"/>
      <c r="CV154" s="1"/>
      <c r="CW154" s="1"/>
      <c r="CX154" s="58"/>
      <c r="CY154" s="58"/>
      <c r="CZ154" s="1"/>
      <c r="DA154" s="1" t="s">
        <v>618</v>
      </c>
      <c r="DB154" s="1"/>
      <c r="DC154" s="58"/>
      <c r="DD154" s="58"/>
      <c r="DE154">
        <v>12.94</v>
      </c>
      <c r="DF154">
        <v>99.5</v>
      </c>
      <c r="DG154">
        <v>2.72</v>
      </c>
    </row>
    <row r="155" spans="1:111" s="12" customFormat="1">
      <c r="A155" s="1">
        <v>2013</v>
      </c>
      <c r="B155" s="1">
        <v>6</v>
      </c>
      <c r="C155" s="24">
        <v>41488</v>
      </c>
      <c r="D155" s="1">
        <v>4183</v>
      </c>
      <c r="E155" s="1">
        <v>4194</v>
      </c>
      <c r="F155" s="1">
        <v>4111</v>
      </c>
      <c r="G155" s="1">
        <v>4122</v>
      </c>
      <c r="H155" s="46">
        <v>1310.5</v>
      </c>
      <c r="I155" s="1">
        <v>4182</v>
      </c>
      <c r="J155" s="1">
        <v>4217</v>
      </c>
      <c r="K155" s="1">
        <v>4176</v>
      </c>
      <c r="L155" s="1">
        <v>4190</v>
      </c>
      <c r="M155" s="53">
        <v>4130</v>
      </c>
      <c r="N155" s="47">
        <v>4202</v>
      </c>
      <c r="O155" s="47">
        <v>4120</v>
      </c>
      <c r="P155" s="47">
        <v>4184</v>
      </c>
      <c r="Q155" s="8">
        <v>4182</v>
      </c>
      <c r="R155" s="26"/>
      <c r="S155" s="1"/>
      <c r="T155" s="1"/>
      <c r="U155" s="1"/>
      <c r="V155" s="1"/>
      <c r="W155" s="50"/>
      <c r="X155" s="51"/>
      <c r="Y155" s="62"/>
      <c r="Z155" s="62"/>
      <c r="AA155" s="62"/>
      <c r="AB155" s="62"/>
      <c r="AC155" s="1"/>
      <c r="AD155" s="62">
        <v>4192</v>
      </c>
      <c r="AE155" s="62">
        <v>4176</v>
      </c>
      <c r="AF155" s="1"/>
      <c r="AG155" s="1"/>
      <c r="AH155" s="62"/>
      <c r="AI155" s="62"/>
      <c r="AJ155" s="8"/>
      <c r="AK155" s="8"/>
      <c r="AL155" s="62"/>
      <c r="AM155" s="62"/>
      <c r="AN155" s="8"/>
      <c r="AO155" s="8"/>
      <c r="AP155" s="62"/>
      <c r="AQ155" s="62"/>
      <c r="AR155" s="62"/>
      <c r="AS155" s="8"/>
      <c r="AT155" s="62"/>
      <c r="AU155" s="62"/>
      <c r="AV155" s="8"/>
      <c r="AW155" s="8"/>
      <c r="AX155" s="8"/>
      <c r="AY155" s="8"/>
      <c r="AZ155" s="8"/>
      <c r="BA155" s="8"/>
      <c r="BB155" s="62"/>
      <c r="BC155" s="62"/>
      <c r="BD155" s="94">
        <v>4127</v>
      </c>
      <c r="BE155" s="8"/>
      <c r="BF155" s="8"/>
      <c r="BG155" s="62"/>
      <c r="BH155" s="62"/>
      <c r="BI155" s="1">
        <v>4130</v>
      </c>
      <c r="BJ155" s="1">
        <v>4135</v>
      </c>
      <c r="BK155" s="1">
        <v>4123</v>
      </c>
      <c r="BL155" s="1">
        <v>4133</v>
      </c>
      <c r="BM155" s="78"/>
      <c r="BN155" s="78"/>
      <c r="BO155" s="78"/>
      <c r="BP155" s="89"/>
      <c r="BQ155" s="62"/>
      <c r="BR155" s="1"/>
      <c r="BS155" s="88"/>
      <c r="BT155" s="1"/>
      <c r="BU155" s="58"/>
      <c r="BV155" s="58"/>
      <c r="BW155" s="58"/>
      <c r="BX155" s="58"/>
      <c r="BY155" s="1">
        <v>99.544499999999999</v>
      </c>
      <c r="BZ155" s="1">
        <v>99.510999999999996</v>
      </c>
      <c r="CA155" s="1">
        <v>99.408000000000001</v>
      </c>
      <c r="CB155" s="1">
        <v>1.3206</v>
      </c>
      <c r="CC155" s="1">
        <v>1.3208</v>
      </c>
      <c r="CD155" s="1">
        <v>1.3211999999999999</v>
      </c>
      <c r="CE155" s="1"/>
      <c r="CF155" s="1"/>
      <c r="CG155" s="1">
        <v>4130</v>
      </c>
      <c r="CH155" s="1">
        <v>4202</v>
      </c>
      <c r="CI155" s="1">
        <v>4120</v>
      </c>
      <c r="CJ155" s="1">
        <v>4191</v>
      </c>
      <c r="CK155" s="1">
        <v>4130</v>
      </c>
      <c r="CL155" s="1">
        <v>4202</v>
      </c>
      <c r="CM155" s="1">
        <v>4120</v>
      </c>
      <c r="CN155" s="1">
        <v>4176</v>
      </c>
      <c r="CO155" s="1">
        <v>1287.4000000000001</v>
      </c>
      <c r="CP155" s="1">
        <v>4130</v>
      </c>
      <c r="CQ155" s="1">
        <v>4202</v>
      </c>
      <c r="CR155" s="1">
        <v>4120</v>
      </c>
      <c r="CS155" s="1">
        <v>4167</v>
      </c>
      <c r="CT155" s="1"/>
      <c r="CU155" s="1"/>
      <c r="CV155" s="1"/>
      <c r="CW155" s="1"/>
      <c r="CX155" s="58"/>
      <c r="CY155" s="58"/>
      <c r="CZ155" s="1"/>
      <c r="DA155" s="1" t="s">
        <v>618</v>
      </c>
      <c r="DB155" s="1"/>
      <c r="DC155" s="58"/>
      <c r="DD155" s="58"/>
      <c r="DE155">
        <v>11.98</v>
      </c>
      <c r="DF155">
        <v>99.016499999999994</v>
      </c>
      <c r="DG155">
        <v>2.6</v>
      </c>
    </row>
    <row r="156" spans="1:111" s="12" customFormat="1">
      <c r="A156" s="1">
        <v>2013</v>
      </c>
      <c r="B156" s="1">
        <v>2</v>
      </c>
      <c r="C156" s="24">
        <v>41491</v>
      </c>
      <c r="D156" s="1">
        <v>4179</v>
      </c>
      <c r="E156" s="1">
        <v>4196</v>
      </c>
      <c r="F156" s="1">
        <v>4168</v>
      </c>
      <c r="G156" s="1">
        <v>4171</v>
      </c>
      <c r="H156" s="46">
        <v>1310.5</v>
      </c>
      <c r="I156" s="1">
        <v>4130</v>
      </c>
      <c r="J156" s="1">
        <v>4202</v>
      </c>
      <c r="K156" s="1">
        <v>4120</v>
      </c>
      <c r="L156" s="1">
        <v>4183</v>
      </c>
      <c r="M156" s="53">
        <v>4167</v>
      </c>
      <c r="N156" s="47">
        <v>4169</v>
      </c>
      <c r="O156" s="47">
        <v>4137</v>
      </c>
      <c r="P156" s="47">
        <v>4156</v>
      </c>
      <c r="Q156" s="8">
        <v>4179</v>
      </c>
      <c r="R156" s="26"/>
      <c r="S156" s="1"/>
      <c r="T156" s="1"/>
      <c r="U156" s="1"/>
      <c r="V156" s="1"/>
      <c r="W156" s="50"/>
      <c r="X156" s="51"/>
      <c r="Y156" s="62"/>
      <c r="Z156" s="62"/>
      <c r="AA156" s="62"/>
      <c r="AB156" s="62"/>
      <c r="AC156" s="1"/>
      <c r="AD156" s="62">
        <v>4196</v>
      </c>
      <c r="AE156" s="62">
        <v>4175</v>
      </c>
      <c r="AF156" s="1"/>
      <c r="AG156" s="1"/>
      <c r="AH156" s="62"/>
      <c r="AI156" s="62"/>
      <c r="AJ156" s="8"/>
      <c r="AK156" s="8"/>
      <c r="AL156" s="62"/>
      <c r="AM156" s="62"/>
      <c r="AN156" s="8"/>
      <c r="AO156" s="8"/>
      <c r="AP156" s="62"/>
      <c r="AQ156" s="62"/>
      <c r="AR156" s="62"/>
      <c r="AS156" s="8"/>
      <c r="AT156" s="62"/>
      <c r="AU156" s="62"/>
      <c r="AV156" s="8"/>
      <c r="AW156" s="8"/>
      <c r="AX156" s="8"/>
      <c r="AY156" s="8"/>
      <c r="AZ156" s="8"/>
      <c r="BA156" s="8"/>
      <c r="BB156" s="62"/>
      <c r="BC156" s="62"/>
      <c r="BD156" s="94">
        <v>4166</v>
      </c>
      <c r="BE156" s="8"/>
      <c r="BF156" s="8"/>
      <c r="BG156" s="62"/>
      <c r="BH156" s="62"/>
      <c r="BI156" s="1">
        <v>4167</v>
      </c>
      <c r="BJ156" s="1">
        <v>4169</v>
      </c>
      <c r="BK156" s="1">
        <v>4163</v>
      </c>
      <c r="BL156" s="1">
        <v>4167</v>
      </c>
      <c r="BM156" s="78"/>
      <c r="BN156" s="78"/>
      <c r="BO156" s="78"/>
      <c r="BP156" s="89"/>
      <c r="BQ156" s="62"/>
      <c r="BR156" s="1"/>
      <c r="BS156" s="88"/>
      <c r="BT156" s="1"/>
      <c r="BU156" s="58"/>
      <c r="BV156" s="58"/>
      <c r="BW156" s="58"/>
      <c r="BX156" s="58"/>
      <c r="BY156" s="1">
        <v>98.936499999999995</v>
      </c>
      <c r="BZ156" s="1">
        <v>98.98</v>
      </c>
      <c r="CA156" s="1">
        <v>98.86</v>
      </c>
      <c r="CB156" s="1">
        <v>1.3285</v>
      </c>
      <c r="CC156" s="1">
        <v>1.3275999999999999</v>
      </c>
      <c r="CD156" s="1">
        <v>1.3279000000000001</v>
      </c>
      <c r="CE156" s="1"/>
      <c r="CF156" s="1"/>
      <c r="CG156" s="1">
        <v>4167</v>
      </c>
      <c r="CH156" s="1">
        <v>4169</v>
      </c>
      <c r="CI156" s="1">
        <v>4137</v>
      </c>
      <c r="CJ156" s="1">
        <v>4146</v>
      </c>
      <c r="CK156" s="1">
        <v>4167</v>
      </c>
      <c r="CL156" s="1">
        <v>4169</v>
      </c>
      <c r="CM156" s="1">
        <v>4136</v>
      </c>
      <c r="CN156" s="1">
        <v>4136</v>
      </c>
      <c r="CO156" s="1">
        <v>1315.5</v>
      </c>
      <c r="CP156" s="1">
        <v>4130</v>
      </c>
      <c r="CQ156" s="1">
        <v>4202</v>
      </c>
      <c r="CR156" s="1">
        <v>4120</v>
      </c>
      <c r="CS156" s="1">
        <v>4167</v>
      </c>
      <c r="CT156" s="1"/>
      <c r="CU156" s="1"/>
      <c r="CV156" s="1"/>
      <c r="CW156" s="1"/>
      <c r="CX156" s="58"/>
      <c r="CY156" s="58"/>
      <c r="CZ156" s="1"/>
      <c r="DA156" s="1" t="s">
        <v>618</v>
      </c>
      <c r="DB156" s="1"/>
      <c r="DC156" s="58"/>
      <c r="DD156" s="58"/>
      <c r="DE156">
        <v>11.98</v>
      </c>
      <c r="DF156">
        <v>99.016499999999994</v>
      </c>
      <c r="DG156">
        <v>2.6</v>
      </c>
    </row>
    <row r="157" spans="1:111" s="12" customFormat="1">
      <c r="A157" s="1">
        <v>2013</v>
      </c>
      <c r="B157" s="1">
        <v>3</v>
      </c>
      <c r="C157" s="24">
        <v>41492</v>
      </c>
      <c r="D157" s="1">
        <v>4123</v>
      </c>
      <c r="E157" s="1">
        <v>4128</v>
      </c>
      <c r="F157" s="1">
        <v>4063</v>
      </c>
      <c r="G157" s="1">
        <v>4090</v>
      </c>
      <c r="H157" s="46">
        <v>1282.5</v>
      </c>
      <c r="I157" s="1">
        <v>4167</v>
      </c>
      <c r="J157" s="1">
        <v>4169</v>
      </c>
      <c r="K157" s="1">
        <v>4111</v>
      </c>
      <c r="L157" s="1">
        <v>4112</v>
      </c>
      <c r="M157" s="53">
        <v>4095</v>
      </c>
      <c r="N157" s="47">
        <v>4104</v>
      </c>
      <c r="O157" s="47">
        <v>4043</v>
      </c>
      <c r="P157" s="47">
        <v>4051</v>
      </c>
      <c r="Q157" s="8">
        <v>4118</v>
      </c>
      <c r="R157" s="26"/>
      <c r="S157" s="1"/>
      <c r="T157" s="1"/>
      <c r="U157" s="1"/>
      <c r="V157" s="1"/>
      <c r="W157" s="50"/>
      <c r="X157" s="51"/>
      <c r="Y157" s="62"/>
      <c r="Z157" s="62"/>
      <c r="AA157" s="62"/>
      <c r="AB157" s="62"/>
      <c r="AC157" s="1"/>
      <c r="AD157" s="62">
        <v>4128</v>
      </c>
      <c r="AE157" s="62">
        <v>4110</v>
      </c>
      <c r="AF157" s="1"/>
      <c r="AG157" s="1"/>
      <c r="AH157" s="62"/>
      <c r="AI157" s="62"/>
      <c r="AJ157" s="8"/>
      <c r="AK157" s="8"/>
      <c r="AL157" s="62"/>
      <c r="AM157" s="62"/>
      <c r="AN157" s="8"/>
      <c r="AO157" s="8"/>
      <c r="AP157" s="62"/>
      <c r="AQ157" s="62"/>
      <c r="AR157" s="62"/>
      <c r="AS157" s="8"/>
      <c r="AT157" s="62"/>
      <c r="AU157" s="62"/>
      <c r="AV157" s="8"/>
      <c r="AW157" s="8"/>
      <c r="AX157" s="8"/>
      <c r="AY157" s="8"/>
      <c r="AZ157" s="8"/>
      <c r="BA157" s="8"/>
      <c r="BB157" s="62"/>
      <c r="BC157" s="62"/>
      <c r="BD157" s="94">
        <v>4091</v>
      </c>
      <c r="BE157" s="8"/>
      <c r="BF157" s="8"/>
      <c r="BG157" s="62"/>
      <c r="BH157" s="62"/>
      <c r="BI157" s="1">
        <v>4095</v>
      </c>
      <c r="BJ157" s="1">
        <v>4104</v>
      </c>
      <c r="BK157" s="1">
        <v>4082</v>
      </c>
      <c r="BL157" s="1">
        <v>4088</v>
      </c>
      <c r="BM157" s="78"/>
      <c r="BN157" s="78"/>
      <c r="BO157" s="78"/>
      <c r="BP157" s="89"/>
      <c r="BQ157" s="62"/>
      <c r="BR157" s="1"/>
      <c r="BS157" s="88"/>
      <c r="BT157" s="1"/>
      <c r="BU157" s="58"/>
      <c r="BV157" s="58"/>
      <c r="BW157" s="58"/>
      <c r="BX157" s="58"/>
      <c r="BY157" s="1">
        <v>98.278000000000006</v>
      </c>
      <c r="BZ157" s="1">
        <v>98.28</v>
      </c>
      <c r="CA157" s="1">
        <v>98.265000000000001</v>
      </c>
      <c r="CB157" s="1">
        <v>1.3259000000000001</v>
      </c>
      <c r="CC157" s="1">
        <v>1.3258000000000001</v>
      </c>
      <c r="CD157" s="1">
        <v>1.3258000000000001</v>
      </c>
      <c r="CE157" s="1"/>
      <c r="CF157" s="1"/>
      <c r="CG157" s="1">
        <v>4095</v>
      </c>
      <c r="CH157" s="1">
        <v>4104</v>
      </c>
      <c r="CI157" s="1">
        <v>4053</v>
      </c>
      <c r="CJ157" s="1">
        <v>4071</v>
      </c>
      <c r="CK157" s="1">
        <v>4095</v>
      </c>
      <c r="CL157" s="1">
        <v>4104</v>
      </c>
      <c r="CM157" s="1">
        <v>4034</v>
      </c>
      <c r="CN157" s="1">
        <v>4042</v>
      </c>
      <c r="CO157" s="1">
        <v>1290.3</v>
      </c>
      <c r="CP157" s="1">
        <v>4095</v>
      </c>
      <c r="CQ157" s="1">
        <v>4104</v>
      </c>
      <c r="CR157" s="1">
        <v>4032</v>
      </c>
      <c r="CS157" s="1">
        <v>4035</v>
      </c>
      <c r="CT157" s="1"/>
      <c r="CU157" s="1"/>
      <c r="CV157" s="1"/>
      <c r="CW157" s="1"/>
      <c r="CX157" s="58"/>
      <c r="CY157" s="58"/>
      <c r="CZ157" s="1"/>
      <c r="DA157" s="1" t="s">
        <v>618</v>
      </c>
      <c r="DB157" s="1"/>
      <c r="DC157" s="58"/>
      <c r="DD157" s="58"/>
      <c r="DE157">
        <v>12.72</v>
      </c>
      <c r="DF157">
        <v>97.78</v>
      </c>
      <c r="DG157">
        <v>2.64</v>
      </c>
    </row>
    <row r="158" spans="1:111" s="12" customFormat="1">
      <c r="A158" s="1">
        <v>2013</v>
      </c>
      <c r="B158" s="1">
        <v>4</v>
      </c>
      <c r="C158" s="24">
        <v>41493</v>
      </c>
      <c r="D158" s="1">
        <v>4016</v>
      </c>
      <c r="E158" s="1">
        <v>4018</v>
      </c>
      <c r="F158" s="1">
        <v>3979</v>
      </c>
      <c r="G158" s="1">
        <v>4006</v>
      </c>
      <c r="H158" s="46">
        <v>1285.3</v>
      </c>
      <c r="I158" s="1">
        <v>4095</v>
      </c>
      <c r="J158" s="1">
        <v>4104</v>
      </c>
      <c r="K158" s="1">
        <v>3979</v>
      </c>
      <c r="L158" s="1">
        <v>3999</v>
      </c>
      <c r="M158" s="53">
        <v>3980</v>
      </c>
      <c r="N158" s="47">
        <v>4003</v>
      </c>
      <c r="O158" s="47">
        <v>3975</v>
      </c>
      <c r="P158" s="47">
        <v>3993</v>
      </c>
      <c r="Q158" s="8">
        <v>4017</v>
      </c>
      <c r="R158" s="26"/>
      <c r="S158" s="1"/>
      <c r="T158" s="1"/>
      <c r="U158" s="1"/>
      <c r="V158" s="1"/>
      <c r="W158" s="50"/>
      <c r="X158" s="51"/>
      <c r="Y158" s="62"/>
      <c r="Z158" s="62"/>
      <c r="AA158" s="62"/>
      <c r="AB158" s="62"/>
      <c r="AC158" s="1"/>
      <c r="AD158" s="62">
        <v>4018</v>
      </c>
      <c r="AE158" s="62">
        <v>3979</v>
      </c>
      <c r="AF158" s="1"/>
      <c r="AG158" s="1"/>
      <c r="AH158" s="62"/>
      <c r="AI158" s="62"/>
      <c r="AJ158" s="8"/>
      <c r="AK158" s="8"/>
      <c r="AL158" s="62"/>
      <c r="AM158" s="62"/>
      <c r="AN158" s="8"/>
      <c r="AO158" s="8"/>
      <c r="AP158" s="62"/>
      <c r="AQ158" s="62"/>
      <c r="AR158" s="62"/>
      <c r="AS158" s="8"/>
      <c r="AT158" s="62"/>
      <c r="AU158" s="62"/>
      <c r="AV158" s="8"/>
      <c r="AW158" s="8"/>
      <c r="AX158" s="8"/>
      <c r="AY158" s="8"/>
      <c r="AZ158" s="8"/>
      <c r="BA158" s="8"/>
      <c r="BB158" s="62"/>
      <c r="BC158" s="62"/>
      <c r="BD158" s="94">
        <v>3978</v>
      </c>
      <c r="BE158" s="8"/>
      <c r="BF158" s="8"/>
      <c r="BG158" s="62"/>
      <c r="BH158" s="62"/>
      <c r="BI158" s="1">
        <v>3980</v>
      </c>
      <c r="BJ158" s="1">
        <v>3995</v>
      </c>
      <c r="BK158" s="1">
        <v>3980</v>
      </c>
      <c r="BL158" s="1">
        <v>3991</v>
      </c>
      <c r="BM158" s="78"/>
      <c r="BN158" s="78"/>
      <c r="BO158" s="78"/>
      <c r="BP158" s="89"/>
      <c r="BQ158" s="62"/>
      <c r="BR158" s="1"/>
      <c r="BS158" s="88"/>
      <c r="BT158" s="1"/>
      <c r="BU158" s="58"/>
      <c r="BV158" s="58"/>
      <c r="BW158" s="58"/>
      <c r="BX158" s="58"/>
      <c r="BY158" s="1">
        <v>97.746499999999997</v>
      </c>
      <c r="BZ158" s="1">
        <v>97.61</v>
      </c>
      <c r="CA158" s="1">
        <v>97.32</v>
      </c>
      <c r="CB158" s="1">
        <v>1.3305</v>
      </c>
      <c r="CC158" s="1">
        <v>1.331</v>
      </c>
      <c r="CD158" s="1">
        <v>1.3307</v>
      </c>
      <c r="CE158" s="1"/>
      <c r="CF158" s="1"/>
      <c r="CG158" s="1">
        <v>3980</v>
      </c>
      <c r="CH158" s="1">
        <v>4003</v>
      </c>
      <c r="CI158" s="1">
        <v>3975</v>
      </c>
      <c r="CJ158" s="1">
        <v>3991</v>
      </c>
      <c r="CK158" s="1">
        <v>3980</v>
      </c>
      <c r="CL158" s="1">
        <v>4003</v>
      </c>
      <c r="CM158" s="1">
        <v>3975</v>
      </c>
      <c r="CN158" s="1">
        <v>3991</v>
      </c>
      <c r="CO158" s="1">
        <v>1277.3</v>
      </c>
      <c r="CP158" s="1">
        <v>3980</v>
      </c>
      <c r="CQ158" s="1">
        <v>4012</v>
      </c>
      <c r="CR158" s="1">
        <v>3975</v>
      </c>
      <c r="CS158" s="1">
        <v>3991</v>
      </c>
      <c r="CT158" s="1"/>
      <c r="CU158" s="1"/>
      <c r="CV158" s="1"/>
      <c r="CW158" s="1"/>
      <c r="CX158" s="58"/>
      <c r="CY158" s="58"/>
      <c r="CZ158" s="1"/>
      <c r="DA158" s="1" t="s">
        <v>618</v>
      </c>
      <c r="DB158" s="1"/>
      <c r="DC158" s="58"/>
      <c r="DD158" s="58"/>
      <c r="DE158">
        <v>12.98</v>
      </c>
      <c r="DF158">
        <v>96.391499999999994</v>
      </c>
      <c r="DG158">
        <v>2.6</v>
      </c>
    </row>
    <row r="159" spans="1:111" s="12" customFormat="1">
      <c r="A159" s="1">
        <v>2013</v>
      </c>
      <c r="B159" s="1">
        <v>5</v>
      </c>
      <c r="C159" s="24">
        <v>41494</v>
      </c>
      <c r="D159" s="1">
        <v>3992</v>
      </c>
      <c r="E159" s="1">
        <v>4035</v>
      </c>
      <c r="F159" s="1">
        <v>3991</v>
      </c>
      <c r="G159" s="1">
        <v>4003</v>
      </c>
      <c r="H159" s="46">
        <v>1309.9000000000001</v>
      </c>
      <c r="I159" s="1">
        <v>3980</v>
      </c>
      <c r="J159" s="1">
        <v>4035</v>
      </c>
      <c r="K159" s="1">
        <v>3975</v>
      </c>
      <c r="L159" s="1">
        <v>4017</v>
      </c>
      <c r="M159" s="53">
        <v>3995</v>
      </c>
      <c r="N159" s="47">
        <v>4019</v>
      </c>
      <c r="O159" s="47">
        <v>3992</v>
      </c>
      <c r="P159" s="47">
        <v>4006</v>
      </c>
      <c r="Q159" s="8">
        <v>3992</v>
      </c>
      <c r="R159" s="26"/>
      <c r="S159" s="1"/>
      <c r="T159" s="1"/>
      <c r="U159" s="1"/>
      <c r="V159" s="1"/>
      <c r="W159" s="50"/>
      <c r="X159" s="51"/>
      <c r="Y159" s="62"/>
      <c r="Z159" s="62"/>
      <c r="AA159" s="62"/>
      <c r="AB159" s="62"/>
      <c r="AC159" s="1"/>
      <c r="AD159" s="62">
        <v>4035</v>
      </c>
      <c r="AE159" s="62">
        <v>3991</v>
      </c>
      <c r="AF159" s="1"/>
      <c r="AG159" s="1"/>
      <c r="AH159" s="62"/>
      <c r="AI159" s="62"/>
      <c r="AJ159" s="8"/>
      <c r="AK159" s="8"/>
      <c r="AL159" s="62"/>
      <c r="AM159" s="62"/>
      <c r="AN159" s="8"/>
      <c r="AO159" s="8"/>
      <c r="AP159" s="62"/>
      <c r="AQ159" s="62"/>
      <c r="AR159" s="62"/>
      <c r="AS159" s="8"/>
      <c r="AT159" s="62"/>
      <c r="AU159" s="62"/>
      <c r="AV159" s="8"/>
      <c r="AW159" s="8"/>
      <c r="AX159" s="8"/>
      <c r="AY159" s="8"/>
      <c r="AZ159" s="8"/>
      <c r="BA159" s="8"/>
      <c r="BB159" s="62"/>
      <c r="BC159" s="62"/>
      <c r="BD159" s="94">
        <v>3994</v>
      </c>
      <c r="BE159" s="8"/>
      <c r="BF159" s="8"/>
      <c r="BG159" s="62"/>
      <c r="BH159" s="62"/>
      <c r="BI159" s="1">
        <v>3995</v>
      </c>
      <c r="BJ159" s="1">
        <v>4002</v>
      </c>
      <c r="BK159" s="1">
        <v>3992</v>
      </c>
      <c r="BL159" s="1">
        <v>3999</v>
      </c>
      <c r="BM159" s="78"/>
      <c r="BN159" s="78"/>
      <c r="BO159" s="78"/>
      <c r="BP159" s="89"/>
      <c r="BQ159" s="62"/>
      <c r="BR159" s="1"/>
      <c r="BS159" s="88"/>
      <c r="BT159" s="1"/>
      <c r="BU159" s="58"/>
      <c r="BV159" s="58"/>
      <c r="BW159" s="58"/>
      <c r="BX159" s="58"/>
      <c r="BY159" s="1">
        <v>96.332999999999998</v>
      </c>
      <c r="BZ159" s="1">
        <v>96.5</v>
      </c>
      <c r="CA159" s="1">
        <v>96.5655</v>
      </c>
      <c r="CB159" s="1">
        <v>1.3335999999999999</v>
      </c>
      <c r="CC159" s="1">
        <v>1.3338000000000001</v>
      </c>
      <c r="CD159" s="1">
        <v>1.3340000000000001</v>
      </c>
      <c r="CE159" s="1"/>
      <c r="CF159" s="1"/>
      <c r="CG159" s="1">
        <v>3995</v>
      </c>
      <c r="CH159" s="1">
        <v>4019</v>
      </c>
      <c r="CI159" s="1">
        <v>3992</v>
      </c>
      <c r="CJ159" s="1">
        <v>4003</v>
      </c>
      <c r="CK159" s="1">
        <v>3995</v>
      </c>
      <c r="CL159" s="1">
        <v>4034</v>
      </c>
      <c r="CM159" s="1">
        <v>3992</v>
      </c>
      <c r="CN159" s="1">
        <v>4027</v>
      </c>
      <c r="CO159" s="1">
        <v>1288.5999999999999</v>
      </c>
      <c r="CP159" s="1">
        <v>3995</v>
      </c>
      <c r="CQ159" s="1">
        <v>4080</v>
      </c>
      <c r="CR159" s="1">
        <v>3992</v>
      </c>
      <c r="CS159" s="1">
        <v>4080</v>
      </c>
      <c r="CT159" s="1"/>
      <c r="CU159" s="1"/>
      <c r="CV159" s="1"/>
      <c r="CW159" s="1"/>
      <c r="CX159" s="58"/>
      <c r="CY159" s="58"/>
      <c r="CZ159" s="1"/>
      <c r="DA159" s="1" t="s">
        <v>618</v>
      </c>
      <c r="DB159" s="1"/>
      <c r="DC159" s="58"/>
      <c r="DD159" s="58"/>
      <c r="DE159">
        <v>12.73</v>
      </c>
      <c r="DF159">
        <v>96.662999999999997</v>
      </c>
      <c r="DG159">
        <v>2.59</v>
      </c>
    </row>
    <row r="160" spans="1:111" s="12" customFormat="1">
      <c r="A160" s="1">
        <v>2013</v>
      </c>
      <c r="B160" s="1">
        <v>6</v>
      </c>
      <c r="C160" s="24">
        <v>41495</v>
      </c>
      <c r="D160" s="1">
        <v>4089</v>
      </c>
      <c r="E160" s="1">
        <v>4103</v>
      </c>
      <c r="F160" s="1">
        <v>4063</v>
      </c>
      <c r="G160" s="1">
        <v>4070</v>
      </c>
      <c r="H160" s="46">
        <v>1312.2</v>
      </c>
      <c r="I160" s="1">
        <v>3995</v>
      </c>
      <c r="J160" s="1">
        <v>4103</v>
      </c>
      <c r="K160" s="1">
        <v>3992</v>
      </c>
      <c r="L160" s="1">
        <v>4087</v>
      </c>
      <c r="M160" s="53">
        <v>4074</v>
      </c>
      <c r="N160" s="47">
        <v>4081</v>
      </c>
      <c r="O160" s="47">
        <v>4051</v>
      </c>
      <c r="P160" s="47">
        <v>4064</v>
      </c>
      <c r="Q160" s="8">
        <v>4086</v>
      </c>
      <c r="R160" s="26"/>
      <c r="S160" s="1"/>
      <c r="T160" s="1"/>
      <c r="U160" s="1"/>
      <c r="V160" s="1"/>
      <c r="W160" s="50"/>
      <c r="X160" s="51"/>
      <c r="Y160" s="62"/>
      <c r="Z160" s="62"/>
      <c r="AA160" s="62"/>
      <c r="AB160" s="62"/>
      <c r="AC160" s="1"/>
      <c r="AD160" s="62">
        <v>4103</v>
      </c>
      <c r="AE160" s="62">
        <v>4082</v>
      </c>
      <c r="AF160" s="1"/>
      <c r="AG160" s="1"/>
      <c r="AH160" s="62"/>
      <c r="AI160" s="62"/>
      <c r="AJ160" s="8"/>
      <c r="AK160" s="8"/>
      <c r="AL160" s="62"/>
      <c r="AM160" s="62"/>
      <c r="AN160" s="8"/>
      <c r="AO160" s="8"/>
      <c r="AP160" s="62"/>
      <c r="AQ160" s="62"/>
      <c r="AR160" s="62"/>
      <c r="AS160" s="8"/>
      <c r="AT160" s="62"/>
      <c r="AU160" s="62"/>
      <c r="AV160" s="8"/>
      <c r="AW160" s="8"/>
      <c r="AX160" s="8"/>
      <c r="AY160" s="8"/>
      <c r="AZ160" s="8"/>
      <c r="BA160" s="8"/>
      <c r="BB160" s="62"/>
      <c r="BC160" s="62"/>
      <c r="BD160" s="94">
        <v>4074</v>
      </c>
      <c r="BE160" s="8"/>
      <c r="BF160" s="8"/>
      <c r="BG160" s="62"/>
      <c r="BH160" s="62"/>
      <c r="BI160" s="1">
        <v>4074</v>
      </c>
      <c r="BJ160" s="1">
        <v>4081</v>
      </c>
      <c r="BK160" s="1">
        <v>4072</v>
      </c>
      <c r="BL160" s="1">
        <v>4075</v>
      </c>
      <c r="BM160" s="78"/>
      <c r="BN160" s="78"/>
      <c r="BO160" s="78"/>
      <c r="BP160" s="89"/>
      <c r="BQ160" s="62"/>
      <c r="BR160" s="1"/>
      <c r="BS160" s="88"/>
      <c r="BT160" s="1"/>
      <c r="BU160" s="58"/>
      <c r="BV160" s="58"/>
      <c r="BW160" s="58"/>
      <c r="BX160" s="58"/>
      <c r="BY160" s="1">
        <v>96.709500000000006</v>
      </c>
      <c r="BZ160" s="1">
        <v>96.73</v>
      </c>
      <c r="CA160" s="1">
        <v>96.75</v>
      </c>
      <c r="CB160" s="1">
        <v>1.3381000000000001</v>
      </c>
      <c r="CC160" s="1">
        <v>1.3382000000000001</v>
      </c>
      <c r="CD160" s="1">
        <v>1.3380000000000001</v>
      </c>
      <c r="CE160" s="1"/>
      <c r="CF160" s="1"/>
      <c r="CG160" s="1">
        <v>4074</v>
      </c>
      <c r="CH160" s="1">
        <v>4081</v>
      </c>
      <c r="CI160" s="1">
        <v>4059</v>
      </c>
      <c r="CJ160" s="1">
        <v>4059</v>
      </c>
      <c r="CK160" s="1">
        <v>4074</v>
      </c>
      <c r="CL160" s="1">
        <v>4081</v>
      </c>
      <c r="CM160" s="1">
        <v>4051</v>
      </c>
      <c r="CN160" s="1">
        <v>4058</v>
      </c>
      <c r="CO160" s="1">
        <v>1308.8</v>
      </c>
      <c r="CP160" s="1">
        <v>4074</v>
      </c>
      <c r="CQ160" s="1">
        <v>4081</v>
      </c>
      <c r="CR160" s="1">
        <v>4051</v>
      </c>
      <c r="CS160" s="1">
        <v>4072</v>
      </c>
      <c r="CT160" s="1"/>
      <c r="CU160" s="1"/>
      <c r="CV160" s="1"/>
      <c r="CW160" s="1"/>
      <c r="CX160" s="58"/>
      <c r="CY160" s="58"/>
      <c r="CZ160" s="1"/>
      <c r="DA160" s="1" t="s">
        <v>618</v>
      </c>
      <c r="DB160" s="1"/>
      <c r="DC160" s="58"/>
      <c r="DD160" s="58"/>
      <c r="DE160">
        <v>13.41</v>
      </c>
      <c r="DF160">
        <v>96.308999999999997</v>
      </c>
      <c r="DG160">
        <v>2.58</v>
      </c>
    </row>
    <row r="161" spans="1:111" s="12" customFormat="1">
      <c r="A161" s="1">
        <v>2013</v>
      </c>
      <c r="B161" s="1">
        <v>2</v>
      </c>
      <c r="C161" s="24">
        <v>41498</v>
      </c>
      <c r="D161" s="1">
        <v>4109</v>
      </c>
      <c r="E161" s="1">
        <v>4139</v>
      </c>
      <c r="F161" s="1">
        <v>4101</v>
      </c>
      <c r="G161" s="1">
        <v>4130</v>
      </c>
      <c r="H161" s="46">
        <v>1334.2</v>
      </c>
      <c r="I161" s="1">
        <v>4074</v>
      </c>
      <c r="J161" s="1">
        <v>4130</v>
      </c>
      <c r="K161" s="1">
        <v>4051</v>
      </c>
      <c r="L161" s="1">
        <v>4124</v>
      </c>
      <c r="M161" s="53">
        <v>4139</v>
      </c>
      <c r="N161" s="47">
        <v>4181</v>
      </c>
      <c r="O161" s="47">
        <v>4118</v>
      </c>
      <c r="P161" s="47">
        <v>4166</v>
      </c>
      <c r="Q161" s="8">
        <v>4109</v>
      </c>
      <c r="R161" s="26"/>
      <c r="S161" s="1"/>
      <c r="T161" s="1"/>
      <c r="U161" s="1"/>
      <c r="V161" s="1"/>
      <c r="W161" s="50"/>
      <c r="X161" s="51"/>
      <c r="Y161" s="62"/>
      <c r="Z161" s="62"/>
      <c r="AA161" s="62"/>
      <c r="AB161" s="62"/>
      <c r="AC161" s="1"/>
      <c r="AD161" s="62">
        <v>4129</v>
      </c>
      <c r="AE161" s="62">
        <v>4101</v>
      </c>
      <c r="AF161" s="1"/>
      <c r="AG161" s="1"/>
      <c r="AH161" s="62"/>
      <c r="AI161" s="62"/>
      <c r="AJ161" s="8"/>
      <c r="AK161" s="8"/>
      <c r="AL161" s="62"/>
      <c r="AM161" s="62"/>
      <c r="AN161" s="8"/>
      <c r="AO161" s="8"/>
      <c r="AP161" s="62"/>
      <c r="AQ161" s="62"/>
      <c r="AR161" s="62"/>
      <c r="AS161" s="8"/>
      <c r="AT161" s="62"/>
      <c r="AU161" s="62"/>
      <c r="AV161" s="8"/>
      <c r="AW161" s="8"/>
      <c r="AX161" s="8"/>
      <c r="AY161" s="8"/>
      <c r="AZ161" s="8"/>
      <c r="BA161" s="8"/>
      <c r="BB161" s="62"/>
      <c r="BC161" s="62"/>
      <c r="BD161" s="94">
        <v>4139</v>
      </c>
      <c r="BE161" s="8"/>
      <c r="BF161" s="8"/>
      <c r="BG161" s="62"/>
      <c r="BH161" s="62"/>
      <c r="BI161" s="1">
        <v>4139</v>
      </c>
      <c r="BJ161" s="1">
        <v>4145</v>
      </c>
      <c r="BK161" s="1">
        <v>4132</v>
      </c>
      <c r="BL161" s="1">
        <v>4134</v>
      </c>
      <c r="BM161" s="78"/>
      <c r="BN161" s="78"/>
      <c r="BO161" s="78"/>
      <c r="BP161" s="89"/>
      <c r="BQ161" s="62"/>
      <c r="BR161" s="1"/>
      <c r="BS161" s="88"/>
      <c r="BT161" s="1"/>
      <c r="BU161" s="58"/>
      <c r="BV161" s="58"/>
      <c r="BW161" s="58"/>
      <c r="BX161" s="58"/>
      <c r="BY161" s="1">
        <v>96.323499999999996</v>
      </c>
      <c r="BZ161" s="1">
        <v>96.33</v>
      </c>
      <c r="CA161" s="1">
        <v>96.061000000000007</v>
      </c>
      <c r="CB161" s="1">
        <v>1.3321000000000001</v>
      </c>
      <c r="CC161" s="1">
        <v>1.3338000000000001</v>
      </c>
      <c r="CD161" s="1">
        <v>1.3340000000000001</v>
      </c>
      <c r="CE161" s="1"/>
      <c r="CF161" s="1"/>
      <c r="CG161" s="1">
        <v>4139</v>
      </c>
      <c r="CH161" s="1">
        <v>4149</v>
      </c>
      <c r="CI161" s="1">
        <v>4118</v>
      </c>
      <c r="CJ161" s="1">
        <v>4141</v>
      </c>
      <c r="CK161" s="1">
        <v>4139</v>
      </c>
      <c r="CL161" s="1">
        <v>4181</v>
      </c>
      <c r="CM161" s="1">
        <v>4118</v>
      </c>
      <c r="CN161" s="1">
        <v>4169</v>
      </c>
      <c r="CO161" s="1">
        <v>1327.1</v>
      </c>
      <c r="CP161" s="1">
        <v>4139</v>
      </c>
      <c r="CQ161" s="1">
        <v>4181</v>
      </c>
      <c r="CR161" s="1">
        <v>4118</v>
      </c>
      <c r="CS161" s="1">
        <v>4159</v>
      </c>
      <c r="CT161" s="1"/>
      <c r="CU161" s="1"/>
      <c r="CV161" s="1"/>
      <c r="CW161" s="1"/>
      <c r="CX161" s="58"/>
      <c r="CY161" s="58"/>
      <c r="CZ161" s="1"/>
      <c r="DA161" s="1" t="s">
        <v>618</v>
      </c>
      <c r="DB161" s="1"/>
      <c r="DC161" s="58"/>
      <c r="DD161" s="58"/>
      <c r="DE161">
        <v>12.81</v>
      </c>
      <c r="DF161">
        <v>97.123000000000005</v>
      </c>
      <c r="DG161">
        <v>2.61</v>
      </c>
    </row>
    <row r="162" spans="1:111" s="12" customFormat="1">
      <c r="A162" s="1">
        <v>2013</v>
      </c>
      <c r="B162" s="1">
        <v>3</v>
      </c>
      <c r="C162" s="24">
        <v>41499</v>
      </c>
      <c r="D162" s="1">
        <v>4167</v>
      </c>
      <c r="E162" s="1">
        <v>4193</v>
      </c>
      <c r="F162" s="1">
        <v>4161</v>
      </c>
      <c r="G162" s="1">
        <v>4186</v>
      </c>
      <c r="H162" s="46">
        <v>1320.5</v>
      </c>
      <c r="I162" s="1">
        <v>4139</v>
      </c>
      <c r="J162" s="1">
        <v>4189</v>
      </c>
      <c r="K162" s="1">
        <v>4118</v>
      </c>
      <c r="L162" s="1">
        <v>4172</v>
      </c>
      <c r="M162" s="53">
        <v>4205</v>
      </c>
      <c r="N162" s="47">
        <v>4218</v>
      </c>
      <c r="O162" s="47">
        <v>4176</v>
      </c>
      <c r="P162" s="47">
        <v>4195</v>
      </c>
      <c r="Q162" s="8">
        <v>4172</v>
      </c>
      <c r="R162" s="26"/>
      <c r="S162" s="1"/>
      <c r="T162" s="1"/>
      <c r="U162" s="1"/>
      <c r="V162" s="1"/>
      <c r="W162" s="50"/>
      <c r="X162" s="51"/>
      <c r="Y162" s="62"/>
      <c r="Z162" s="62"/>
      <c r="AA162" s="62"/>
      <c r="AB162" s="62"/>
      <c r="AC162" s="1"/>
      <c r="AD162" s="62">
        <v>4189</v>
      </c>
      <c r="AE162" s="62">
        <v>4161</v>
      </c>
      <c r="AF162" s="1"/>
      <c r="AG162" s="1"/>
      <c r="AH162" s="62"/>
      <c r="AI162" s="62"/>
      <c r="AJ162" s="8"/>
      <c r="AK162" s="8"/>
      <c r="AL162" s="62"/>
      <c r="AM162" s="62"/>
      <c r="AN162" s="8"/>
      <c r="AO162" s="8"/>
      <c r="AP162" s="62"/>
      <c r="AQ162" s="62"/>
      <c r="AR162" s="62"/>
      <c r="AS162" s="8"/>
      <c r="AT162" s="62"/>
      <c r="AU162" s="62"/>
      <c r="AV162" s="8"/>
      <c r="AW162" s="8"/>
      <c r="AX162" s="8"/>
      <c r="AY162" s="8"/>
      <c r="AZ162" s="8"/>
      <c r="BA162" s="8"/>
      <c r="BB162" s="62"/>
      <c r="BC162" s="62"/>
      <c r="BD162" s="94">
        <v>4201</v>
      </c>
      <c r="BE162" s="8"/>
      <c r="BF162" s="8"/>
      <c r="BG162" s="62"/>
      <c r="BH162" s="62"/>
      <c r="BI162" s="1">
        <v>4205</v>
      </c>
      <c r="BJ162" s="1">
        <v>4212</v>
      </c>
      <c r="BK162" s="1">
        <v>4200</v>
      </c>
      <c r="BL162" s="1">
        <v>4211</v>
      </c>
      <c r="BM162" s="78"/>
      <c r="BN162" s="78"/>
      <c r="BO162" s="78"/>
      <c r="BP162" s="89"/>
      <c r="BQ162" s="62"/>
      <c r="BR162" s="1"/>
      <c r="BS162" s="88"/>
      <c r="BT162" s="1"/>
      <c r="BU162" s="58"/>
      <c r="BV162" s="58"/>
      <c r="BW162" s="58"/>
      <c r="BX162" s="58"/>
      <c r="BY162" s="1">
        <v>96.903499999999994</v>
      </c>
      <c r="BZ162" s="1">
        <v>97.25</v>
      </c>
      <c r="CA162" s="1">
        <v>97.194000000000003</v>
      </c>
      <c r="CB162" s="1">
        <v>1.33</v>
      </c>
      <c r="CC162" s="1">
        <v>1.3290999999999999</v>
      </c>
      <c r="CD162" s="1">
        <v>1.3292999999999999</v>
      </c>
      <c r="CE162" s="1"/>
      <c r="CF162" s="1"/>
      <c r="CG162" s="1">
        <v>4205</v>
      </c>
      <c r="CH162" s="1">
        <v>4213</v>
      </c>
      <c r="CI162" s="1">
        <v>4176</v>
      </c>
      <c r="CJ162" s="1">
        <v>4208</v>
      </c>
      <c r="CK162" s="1">
        <v>4205</v>
      </c>
      <c r="CL162" s="1">
        <v>4218</v>
      </c>
      <c r="CM162" s="1">
        <v>4176</v>
      </c>
      <c r="CN162" s="1">
        <v>4194</v>
      </c>
      <c r="CO162" s="1">
        <v>1336.4</v>
      </c>
      <c r="CP162" s="1">
        <v>4205</v>
      </c>
      <c r="CQ162" s="1">
        <v>4218</v>
      </c>
      <c r="CR162" s="1">
        <v>4162</v>
      </c>
      <c r="CS162" s="1">
        <v>4182</v>
      </c>
      <c r="CT162" s="1"/>
      <c r="CU162" s="1"/>
      <c r="CV162" s="1"/>
      <c r="CW162" s="1"/>
      <c r="CX162" s="58"/>
      <c r="CY162" s="58"/>
      <c r="CZ162" s="1"/>
      <c r="DA162" s="1" t="s">
        <v>618</v>
      </c>
      <c r="DB162" s="1"/>
      <c r="DC162" s="58"/>
      <c r="DD162" s="58"/>
      <c r="DE162">
        <v>12.31</v>
      </c>
      <c r="DF162">
        <v>98.28</v>
      </c>
      <c r="DG162">
        <v>2.72</v>
      </c>
    </row>
    <row r="163" spans="1:111" s="12" customFormat="1">
      <c r="A163" s="1">
        <v>2013</v>
      </c>
      <c r="B163" s="1">
        <v>4</v>
      </c>
      <c r="C163" s="24">
        <v>41500</v>
      </c>
      <c r="D163" s="1">
        <v>4172</v>
      </c>
      <c r="E163" s="1">
        <v>4185</v>
      </c>
      <c r="F163" s="1">
        <v>4157</v>
      </c>
      <c r="G163" s="1">
        <v>4177</v>
      </c>
      <c r="H163" s="46">
        <v>1333.4</v>
      </c>
      <c r="I163" s="1">
        <v>4205</v>
      </c>
      <c r="J163" s="1">
        <v>4218</v>
      </c>
      <c r="K163" s="1">
        <v>4157</v>
      </c>
      <c r="L163" s="1">
        <v>4181</v>
      </c>
      <c r="M163" s="53">
        <v>4176</v>
      </c>
      <c r="N163" s="47">
        <v>4197</v>
      </c>
      <c r="O163" s="47">
        <v>4171</v>
      </c>
      <c r="P163" s="47">
        <v>4190</v>
      </c>
      <c r="Q163" s="8">
        <v>4174</v>
      </c>
      <c r="R163" s="26"/>
      <c r="S163" s="1"/>
      <c r="T163" s="1"/>
      <c r="U163" s="1"/>
      <c r="V163" s="1"/>
      <c r="W163" s="50"/>
      <c r="X163" s="51"/>
      <c r="Y163" s="62"/>
      <c r="Z163" s="62"/>
      <c r="AA163" s="62"/>
      <c r="AB163" s="62"/>
      <c r="AC163" s="1"/>
      <c r="AD163" s="62">
        <v>4185</v>
      </c>
      <c r="AE163" s="62">
        <v>4157</v>
      </c>
      <c r="AF163" s="1"/>
      <c r="AG163" s="1"/>
      <c r="AH163" s="62"/>
      <c r="AI163" s="62"/>
      <c r="AJ163" s="8"/>
      <c r="AK163" s="8"/>
      <c r="AL163" s="62"/>
      <c r="AM163" s="62"/>
      <c r="AN163" s="8"/>
      <c r="AO163" s="8"/>
      <c r="AP163" s="62"/>
      <c r="AQ163" s="62"/>
      <c r="AR163" s="62"/>
      <c r="AS163" s="8"/>
      <c r="AT163" s="62"/>
      <c r="AU163" s="62"/>
      <c r="AV163" s="8"/>
      <c r="AW163" s="8"/>
      <c r="AX163" s="8"/>
      <c r="AY163" s="8"/>
      <c r="AZ163" s="8"/>
      <c r="BA163" s="8"/>
      <c r="BB163" s="62"/>
      <c r="BC163" s="62"/>
      <c r="BD163" s="94">
        <v>4173</v>
      </c>
      <c r="BE163" s="8"/>
      <c r="BF163" s="8"/>
      <c r="BG163" s="62"/>
      <c r="BH163" s="62"/>
      <c r="BI163" s="1">
        <v>4176</v>
      </c>
      <c r="BJ163" s="1">
        <v>4191</v>
      </c>
      <c r="BK163" s="1">
        <v>4176</v>
      </c>
      <c r="BL163" s="1">
        <v>4184</v>
      </c>
      <c r="BM163" s="78"/>
      <c r="BN163" s="78"/>
      <c r="BO163" s="78"/>
      <c r="BP163" s="89"/>
      <c r="BQ163" s="62"/>
      <c r="BR163" s="1"/>
      <c r="BS163" s="88"/>
      <c r="BT163" s="1"/>
      <c r="BU163" s="58"/>
      <c r="BV163" s="58"/>
      <c r="BW163" s="58"/>
      <c r="BX163" s="58"/>
      <c r="BY163" s="1">
        <v>98.202500000000001</v>
      </c>
      <c r="BZ163" s="1">
        <v>98.263499999999993</v>
      </c>
      <c r="CA163" s="1">
        <v>98.19</v>
      </c>
      <c r="CB163" s="1">
        <v>1.3263</v>
      </c>
      <c r="CC163" s="1">
        <v>1.3263</v>
      </c>
      <c r="CD163" s="1">
        <v>1.3266</v>
      </c>
      <c r="CE163" s="1"/>
      <c r="CF163" s="1"/>
      <c r="CG163" s="1">
        <v>4176</v>
      </c>
      <c r="CH163" s="1">
        <v>4197</v>
      </c>
      <c r="CI163" s="1">
        <v>4173</v>
      </c>
      <c r="CJ163" s="1">
        <v>4182</v>
      </c>
      <c r="CK163" s="1">
        <v>4176</v>
      </c>
      <c r="CL163" s="1">
        <v>4212</v>
      </c>
      <c r="CM163" s="1">
        <v>4171</v>
      </c>
      <c r="CN163" s="1">
        <v>4203</v>
      </c>
      <c r="CO163" s="1">
        <v>1323.2</v>
      </c>
      <c r="CP163" s="1">
        <v>4176</v>
      </c>
      <c r="CQ163" s="1">
        <v>4218</v>
      </c>
      <c r="CR163" s="1">
        <v>4171</v>
      </c>
      <c r="CS163" s="1">
        <v>4216</v>
      </c>
      <c r="CT163" s="1"/>
      <c r="CU163" s="1"/>
      <c r="CV163" s="1"/>
      <c r="CW163" s="1"/>
      <c r="CX163" s="58"/>
      <c r="CY163" s="58"/>
      <c r="CZ163" s="1"/>
      <c r="DA163" s="1" t="s">
        <v>618</v>
      </c>
      <c r="DB163" s="1"/>
      <c r="DC163" s="58"/>
      <c r="DD163" s="58"/>
      <c r="DE163">
        <v>13.04</v>
      </c>
      <c r="DF163">
        <v>98.1</v>
      </c>
      <c r="DG163">
        <v>2.71</v>
      </c>
    </row>
    <row r="164" spans="1:111" s="12" customFormat="1">
      <c r="A164" s="1">
        <v>2013</v>
      </c>
      <c r="B164" s="1">
        <v>5</v>
      </c>
      <c r="C164" s="24">
        <v>41501</v>
      </c>
      <c r="D164" s="1">
        <v>4225</v>
      </c>
      <c r="E164" s="1">
        <v>4242</v>
      </c>
      <c r="F164" s="1">
        <v>4203</v>
      </c>
      <c r="G164" s="1">
        <v>4219</v>
      </c>
      <c r="H164" s="46">
        <v>1360.9</v>
      </c>
      <c r="I164" s="1">
        <v>4176</v>
      </c>
      <c r="J164" s="1">
        <v>4242</v>
      </c>
      <c r="K164" s="1">
        <v>4171</v>
      </c>
      <c r="L164" s="1">
        <v>4240</v>
      </c>
      <c r="M164" s="53">
        <v>4218</v>
      </c>
      <c r="N164" s="47">
        <v>4228</v>
      </c>
      <c r="O164" s="47">
        <v>4183</v>
      </c>
      <c r="P164" s="47">
        <v>4197</v>
      </c>
      <c r="Q164" s="8">
        <v>4228</v>
      </c>
      <c r="R164" s="26"/>
      <c r="S164" s="1"/>
      <c r="T164" s="1"/>
      <c r="U164" s="1"/>
      <c r="V164" s="1"/>
      <c r="W164" s="50"/>
      <c r="X164" s="51"/>
      <c r="Y164" s="62"/>
      <c r="Z164" s="62"/>
      <c r="AA164" s="62"/>
      <c r="AB164" s="62"/>
      <c r="AC164" s="1"/>
      <c r="AD164" s="62">
        <v>4242</v>
      </c>
      <c r="AE164" s="62">
        <v>4220</v>
      </c>
      <c r="AF164" s="1"/>
      <c r="AG164" s="1"/>
      <c r="AH164" s="62"/>
      <c r="AI164" s="62"/>
      <c r="AJ164" s="8"/>
      <c r="AK164" s="8"/>
      <c r="AL164" s="62"/>
      <c r="AM164" s="62"/>
      <c r="AN164" s="8"/>
      <c r="AO164" s="8"/>
      <c r="AP164" s="62"/>
      <c r="AQ164" s="62"/>
      <c r="AR164" s="62"/>
      <c r="AS164" s="8"/>
      <c r="AT164" s="62"/>
      <c r="AU164" s="62"/>
      <c r="AV164" s="8"/>
      <c r="AW164" s="8"/>
      <c r="AX164" s="8"/>
      <c r="AY164" s="8"/>
      <c r="AZ164" s="8"/>
      <c r="BA164" s="8"/>
      <c r="BB164" s="62"/>
      <c r="BC164" s="62"/>
      <c r="BD164" s="94">
        <v>4216</v>
      </c>
      <c r="BE164" s="8"/>
      <c r="BF164" s="8"/>
      <c r="BG164" s="62"/>
      <c r="BH164" s="62"/>
      <c r="BI164" s="1">
        <v>4218</v>
      </c>
      <c r="BJ164" s="1">
        <v>4223</v>
      </c>
      <c r="BK164" s="1">
        <v>4214</v>
      </c>
      <c r="BL164" s="1">
        <v>4219</v>
      </c>
      <c r="BM164" s="78"/>
      <c r="BN164" s="78"/>
      <c r="BO164" s="78"/>
      <c r="BP164" s="89"/>
      <c r="BQ164" s="62"/>
      <c r="BR164" s="1"/>
      <c r="BS164" s="88"/>
      <c r="BT164" s="1"/>
      <c r="BU164" s="58"/>
      <c r="BV164" s="58"/>
      <c r="BW164" s="58"/>
      <c r="BX164" s="58"/>
      <c r="BY164" s="1">
        <v>98.15</v>
      </c>
      <c r="BZ164" s="1">
        <v>97.95</v>
      </c>
      <c r="CA164" s="1">
        <v>97.88</v>
      </c>
      <c r="CB164" s="1">
        <v>1.3255999999999999</v>
      </c>
      <c r="CC164" s="1">
        <v>1.3259000000000001</v>
      </c>
      <c r="CD164" s="1">
        <v>1.3264</v>
      </c>
      <c r="CE164" s="1"/>
      <c r="CF164" s="1"/>
      <c r="CG164" s="1">
        <v>4218</v>
      </c>
      <c r="CH164" s="1">
        <v>4228</v>
      </c>
      <c r="CI164" s="1">
        <v>4183</v>
      </c>
      <c r="CJ164" s="1">
        <v>4198</v>
      </c>
      <c r="CK164" s="1">
        <v>4218</v>
      </c>
      <c r="CL164" s="1">
        <v>4228</v>
      </c>
      <c r="CM164" s="1">
        <v>4169</v>
      </c>
      <c r="CN164" s="1">
        <v>4177</v>
      </c>
      <c r="CO164" s="1">
        <v>1338.7</v>
      </c>
      <c r="CP164" s="1">
        <v>4218</v>
      </c>
      <c r="CQ164" s="1">
        <v>4305</v>
      </c>
      <c r="CR164" s="1">
        <v>4169</v>
      </c>
      <c r="CS164" s="1">
        <v>4280</v>
      </c>
      <c r="CT164" s="1"/>
      <c r="CU164" s="1"/>
      <c r="CV164" s="1"/>
      <c r="CW164" s="1"/>
      <c r="CX164" s="58"/>
      <c r="CY164" s="58"/>
      <c r="CZ164" s="1"/>
      <c r="DA164" s="1" t="s">
        <v>618</v>
      </c>
      <c r="DB164" s="1"/>
      <c r="DC164" s="58"/>
      <c r="DD164" s="58"/>
      <c r="DE164">
        <v>14.73</v>
      </c>
      <c r="DF164">
        <v>97.275000000000006</v>
      </c>
      <c r="DG164">
        <v>2.76</v>
      </c>
    </row>
    <row r="165" spans="1:111" s="12" customFormat="1">
      <c r="A165" s="1">
        <v>2013</v>
      </c>
      <c r="B165" s="1">
        <v>6</v>
      </c>
      <c r="C165" s="24">
        <v>41502</v>
      </c>
      <c r="D165" s="1">
        <v>4258</v>
      </c>
      <c r="E165" s="1">
        <v>4299</v>
      </c>
      <c r="F165" s="1">
        <v>4258</v>
      </c>
      <c r="G165" s="1">
        <v>4282</v>
      </c>
      <c r="H165" s="46">
        <v>1371</v>
      </c>
      <c r="I165" s="1">
        <v>4218</v>
      </c>
      <c r="J165" s="1">
        <v>4305</v>
      </c>
      <c r="K165" s="1">
        <v>4169</v>
      </c>
      <c r="L165" s="1">
        <v>4286</v>
      </c>
      <c r="M165" s="53">
        <v>4270</v>
      </c>
      <c r="N165" s="47">
        <v>4300</v>
      </c>
      <c r="O165" s="47">
        <v>4256</v>
      </c>
      <c r="P165" s="47">
        <v>4278</v>
      </c>
      <c r="Q165" s="8">
        <v>4255</v>
      </c>
      <c r="R165" s="26"/>
      <c r="S165" s="1"/>
      <c r="T165" s="1"/>
      <c r="U165" s="1"/>
      <c r="V165" s="1"/>
      <c r="W165" s="50"/>
      <c r="X165" s="51"/>
      <c r="Y165" s="62"/>
      <c r="Z165" s="62"/>
      <c r="AA165" s="62"/>
      <c r="AB165" s="62"/>
      <c r="AC165" s="1"/>
      <c r="AD165" s="62">
        <v>4298</v>
      </c>
      <c r="AE165" s="62">
        <v>4258</v>
      </c>
      <c r="AF165" s="1"/>
      <c r="AG165" s="1"/>
      <c r="AH165" s="62"/>
      <c r="AI165" s="62"/>
      <c r="AJ165" s="8"/>
      <c r="AK165" s="8"/>
      <c r="AL165" s="62"/>
      <c r="AM165" s="62"/>
      <c r="AN165" s="8"/>
      <c r="AO165" s="8"/>
      <c r="AP165" s="62"/>
      <c r="AQ165" s="62"/>
      <c r="AR165" s="62"/>
      <c r="AS165" s="8"/>
      <c r="AT165" s="62"/>
      <c r="AU165" s="62"/>
      <c r="AV165" s="8"/>
      <c r="AW165" s="8"/>
      <c r="AX165" s="8"/>
      <c r="AY165" s="8"/>
      <c r="AZ165" s="8"/>
      <c r="BA165" s="8"/>
      <c r="BB165" s="62"/>
      <c r="BC165" s="62"/>
      <c r="BD165" s="94">
        <v>4268</v>
      </c>
      <c r="BE165" s="8"/>
      <c r="BF165" s="8"/>
      <c r="BG165" s="62"/>
      <c r="BH165" s="62"/>
      <c r="BI165" s="1">
        <v>4270</v>
      </c>
      <c r="BJ165" s="1">
        <v>4276</v>
      </c>
      <c r="BK165" s="1">
        <v>4264</v>
      </c>
      <c r="BL165" s="1">
        <v>4271</v>
      </c>
      <c r="BM165" s="78"/>
      <c r="BN165" s="78"/>
      <c r="BO165" s="78"/>
      <c r="BP165" s="89"/>
      <c r="BQ165" s="62"/>
      <c r="BR165" s="1"/>
      <c r="BS165" s="88"/>
      <c r="BT165" s="1"/>
      <c r="BU165" s="58"/>
      <c r="BV165" s="58"/>
      <c r="BW165" s="58"/>
      <c r="BX165" s="58"/>
      <c r="BY165" s="1">
        <v>97.361500000000007</v>
      </c>
      <c r="BZ165" s="1">
        <v>97.27</v>
      </c>
      <c r="CA165" s="1">
        <v>97.15</v>
      </c>
      <c r="CB165" s="1">
        <v>1.3346</v>
      </c>
      <c r="CC165" s="1">
        <v>1.3348</v>
      </c>
      <c r="CD165" s="1">
        <v>1.3351</v>
      </c>
      <c r="CE165" s="1"/>
      <c r="CF165" s="1"/>
      <c r="CG165" s="1">
        <v>4270</v>
      </c>
      <c r="CH165" s="1">
        <v>4292</v>
      </c>
      <c r="CI165" s="1">
        <v>4256</v>
      </c>
      <c r="CJ165" s="1">
        <v>4275</v>
      </c>
      <c r="CK165" s="1">
        <v>4270</v>
      </c>
      <c r="CL165" s="1">
        <v>4300</v>
      </c>
      <c r="CM165" s="1">
        <v>4256</v>
      </c>
      <c r="CN165" s="1">
        <v>4294</v>
      </c>
      <c r="CO165" s="1">
        <v>1362.9</v>
      </c>
      <c r="CP165" s="1">
        <v>4270</v>
      </c>
      <c r="CQ165" s="1">
        <v>4333</v>
      </c>
      <c r="CR165" s="1">
        <v>4256</v>
      </c>
      <c r="CS165" s="1">
        <v>4325</v>
      </c>
      <c r="CT165" s="1"/>
      <c r="CU165" s="1"/>
      <c r="CV165" s="1"/>
      <c r="CW165" s="1"/>
      <c r="CX165" s="58"/>
      <c r="CY165" s="58"/>
      <c r="CZ165" s="1"/>
      <c r="DA165" s="1" t="s">
        <v>618</v>
      </c>
      <c r="DB165" s="1"/>
      <c r="DC165" s="58"/>
      <c r="DD165" s="58"/>
      <c r="DE165">
        <v>14.37</v>
      </c>
      <c r="DF165">
        <v>97.61</v>
      </c>
      <c r="DG165">
        <v>2.83</v>
      </c>
    </row>
    <row r="166" spans="1:111" s="12" customFormat="1">
      <c r="A166" s="1">
        <v>2013</v>
      </c>
      <c r="B166" s="1">
        <v>2</v>
      </c>
      <c r="C166" s="24">
        <v>41505</v>
      </c>
      <c r="D166" s="1">
        <v>4327</v>
      </c>
      <c r="E166" s="1">
        <v>4339</v>
      </c>
      <c r="F166" s="1">
        <v>4312</v>
      </c>
      <c r="G166" s="1">
        <v>4322</v>
      </c>
      <c r="H166" s="46">
        <v>1365.7</v>
      </c>
      <c r="I166" s="1">
        <v>4270</v>
      </c>
      <c r="J166" s="1">
        <v>4339</v>
      </c>
      <c r="K166" s="1">
        <v>4256</v>
      </c>
      <c r="L166" s="1">
        <v>4330</v>
      </c>
      <c r="M166" s="53">
        <v>4316</v>
      </c>
      <c r="N166" s="47">
        <v>4338</v>
      </c>
      <c r="O166" s="47">
        <v>4307</v>
      </c>
      <c r="P166" s="47">
        <v>4317</v>
      </c>
      <c r="Q166" s="8">
        <v>4328</v>
      </c>
      <c r="R166" s="26"/>
      <c r="S166" s="1"/>
      <c r="T166" s="1"/>
      <c r="U166" s="1"/>
      <c r="V166" s="1"/>
      <c r="W166" s="50"/>
      <c r="X166" s="51"/>
      <c r="Y166" s="62"/>
      <c r="Z166" s="62"/>
      <c r="AA166" s="62"/>
      <c r="AB166" s="62"/>
      <c r="AC166" s="1"/>
      <c r="AD166" s="62">
        <v>4339</v>
      </c>
      <c r="AE166" s="62">
        <v>4314</v>
      </c>
      <c r="AF166" s="1"/>
      <c r="AG166" s="1"/>
      <c r="AH166" s="62"/>
      <c r="AI166" s="62"/>
      <c r="AJ166" s="8"/>
      <c r="AK166" s="8"/>
      <c r="AL166" s="62"/>
      <c r="AM166" s="62"/>
      <c r="AN166" s="8"/>
      <c r="AO166" s="8"/>
      <c r="AP166" s="62"/>
      <c r="AQ166" s="62"/>
      <c r="AR166" s="62"/>
      <c r="AS166" s="8"/>
      <c r="AT166" s="62"/>
      <c r="AU166" s="62"/>
      <c r="AV166" s="8"/>
      <c r="AW166" s="8"/>
      <c r="AX166" s="8"/>
      <c r="AY166" s="8"/>
      <c r="AZ166" s="8"/>
      <c r="BA166" s="8"/>
      <c r="BB166" s="62"/>
      <c r="BC166" s="62"/>
      <c r="BD166" s="94">
        <v>4316</v>
      </c>
      <c r="BE166" s="8"/>
      <c r="BF166" s="8"/>
      <c r="BG166" s="62"/>
      <c r="BH166" s="62"/>
      <c r="BI166" s="1">
        <v>4316</v>
      </c>
      <c r="BJ166" s="1">
        <v>4318</v>
      </c>
      <c r="BK166" s="1">
        <v>4310</v>
      </c>
      <c r="BL166" s="1">
        <v>4313</v>
      </c>
      <c r="BM166" s="78"/>
      <c r="BN166" s="78"/>
      <c r="BO166" s="78"/>
      <c r="BP166" s="89"/>
      <c r="BQ166" s="62"/>
      <c r="BR166" s="1"/>
      <c r="BS166" s="88"/>
      <c r="BT166" s="1"/>
      <c r="BU166" s="58"/>
      <c r="BV166" s="58"/>
      <c r="BW166" s="58"/>
      <c r="BX166" s="58"/>
      <c r="BY166" s="1">
        <v>97.631</v>
      </c>
      <c r="BZ166" s="1">
        <v>97.715000000000003</v>
      </c>
      <c r="CA166" s="1">
        <v>97.69</v>
      </c>
      <c r="CB166" s="1">
        <v>1.3335999999999999</v>
      </c>
      <c r="CC166" s="1">
        <v>1.3324</v>
      </c>
      <c r="CD166" s="1">
        <v>1.3328</v>
      </c>
      <c r="CE166" s="1"/>
      <c r="CF166" s="1"/>
      <c r="CG166" s="1">
        <v>4316</v>
      </c>
      <c r="CH166" s="1">
        <v>4338</v>
      </c>
      <c r="CI166" s="1">
        <v>4310</v>
      </c>
      <c r="CJ166" s="1">
        <v>4324</v>
      </c>
      <c r="CK166" s="1">
        <v>4316</v>
      </c>
      <c r="CL166" s="1">
        <v>4338</v>
      </c>
      <c r="CM166" s="1">
        <v>4304</v>
      </c>
      <c r="CN166" s="1">
        <v>4307</v>
      </c>
      <c r="CO166" s="1">
        <v>1373.9</v>
      </c>
      <c r="CP166" s="1">
        <v>4316</v>
      </c>
      <c r="CQ166" s="1">
        <v>4338</v>
      </c>
      <c r="CR166" s="1">
        <v>4288</v>
      </c>
      <c r="CS166" s="1">
        <v>4290</v>
      </c>
      <c r="CT166" s="1"/>
      <c r="CU166" s="1"/>
      <c r="CV166" s="1"/>
      <c r="CW166" s="1"/>
      <c r="CX166" s="58"/>
      <c r="CY166" s="58"/>
      <c r="CZ166" s="1"/>
      <c r="DA166" s="1" t="s">
        <v>618</v>
      </c>
      <c r="DB166" s="1"/>
      <c r="DC166" s="58"/>
      <c r="DD166" s="58"/>
      <c r="DE166">
        <v>15.1</v>
      </c>
      <c r="DF166">
        <v>97.64</v>
      </c>
      <c r="DG166">
        <v>2.88</v>
      </c>
    </row>
    <row r="167" spans="1:111" s="12" customFormat="1">
      <c r="A167" s="1">
        <v>2013</v>
      </c>
      <c r="B167" s="1">
        <v>3</v>
      </c>
      <c r="C167" s="24">
        <v>41506</v>
      </c>
      <c r="D167" s="1">
        <v>4293</v>
      </c>
      <c r="E167" s="1">
        <v>4307</v>
      </c>
      <c r="F167" s="1">
        <v>4240</v>
      </c>
      <c r="G167" s="1">
        <v>4248</v>
      </c>
      <c r="H167" s="46">
        <v>1372.6</v>
      </c>
      <c r="I167" s="1">
        <v>4316</v>
      </c>
      <c r="J167" s="1">
        <v>4338</v>
      </c>
      <c r="K167" s="1">
        <v>4286</v>
      </c>
      <c r="L167" s="1">
        <v>4298</v>
      </c>
      <c r="M167" s="53">
        <v>4242</v>
      </c>
      <c r="N167" s="47">
        <v>4300</v>
      </c>
      <c r="O167" s="47">
        <v>4240</v>
      </c>
      <c r="P167" s="47">
        <v>4282</v>
      </c>
      <c r="Q167" s="8">
        <v>4291</v>
      </c>
      <c r="R167" s="26"/>
      <c r="S167" s="1"/>
      <c r="T167" s="1"/>
      <c r="U167" s="1"/>
      <c r="V167" s="1"/>
      <c r="W167" s="50"/>
      <c r="X167" s="51"/>
      <c r="Y167" s="62"/>
      <c r="Z167" s="62"/>
      <c r="AA167" s="62"/>
      <c r="AB167" s="62"/>
      <c r="AC167" s="1"/>
      <c r="AD167" s="62">
        <v>4307</v>
      </c>
      <c r="AE167" s="62">
        <v>4286</v>
      </c>
      <c r="AF167" s="1"/>
      <c r="AG167" s="1"/>
      <c r="AH167" s="62"/>
      <c r="AI167" s="62"/>
      <c r="AJ167" s="8"/>
      <c r="AK167" s="8"/>
      <c r="AL167" s="62"/>
      <c r="AM167" s="62"/>
      <c r="AN167" s="8"/>
      <c r="AO167" s="8"/>
      <c r="AP167" s="62"/>
      <c r="AQ167" s="62"/>
      <c r="AR167" s="62"/>
      <c r="AS167" s="8"/>
      <c r="AT167" s="62"/>
      <c r="AU167" s="62"/>
      <c r="AV167" s="8"/>
      <c r="AW167" s="8"/>
      <c r="AX167" s="8"/>
      <c r="AY167" s="8"/>
      <c r="AZ167" s="8"/>
      <c r="BA167" s="8"/>
      <c r="BB167" s="62"/>
      <c r="BC167" s="62"/>
      <c r="BD167" s="94">
        <v>4239</v>
      </c>
      <c r="BE167" s="8"/>
      <c r="BF167" s="8"/>
      <c r="BG167" s="62"/>
      <c r="BH167" s="62"/>
      <c r="BI167" s="1">
        <v>4242</v>
      </c>
      <c r="BJ167" s="1">
        <v>4256</v>
      </c>
      <c r="BK167" s="1">
        <v>4240</v>
      </c>
      <c r="BL167" s="1">
        <v>4251</v>
      </c>
      <c r="BM167" s="78"/>
      <c r="BN167" s="78"/>
      <c r="BO167" s="78"/>
      <c r="BP167" s="89"/>
      <c r="BQ167" s="62"/>
      <c r="BR167" s="1"/>
      <c r="BS167" s="88"/>
      <c r="BT167" s="1"/>
      <c r="BU167" s="58"/>
      <c r="BV167" s="58"/>
      <c r="BW167" s="58"/>
      <c r="BX167" s="58"/>
      <c r="BY167" s="1">
        <v>97.555999999999997</v>
      </c>
      <c r="BZ167" s="1">
        <v>97.65</v>
      </c>
      <c r="CA167" s="1">
        <v>97.580500000000001</v>
      </c>
      <c r="CB167" s="1">
        <v>1.3334999999999999</v>
      </c>
      <c r="CC167" s="1">
        <v>1.3337000000000001</v>
      </c>
      <c r="CD167" s="1">
        <v>1.3333999999999999</v>
      </c>
      <c r="CE167" s="1"/>
      <c r="CF167" s="1"/>
      <c r="CG167" s="1">
        <v>4242</v>
      </c>
      <c r="CH167" s="1">
        <v>4300</v>
      </c>
      <c r="CI167" s="1">
        <v>4240</v>
      </c>
      <c r="CJ167" s="1">
        <v>4285</v>
      </c>
      <c r="CK167" s="1">
        <v>4242</v>
      </c>
      <c r="CL167" s="1">
        <v>4302</v>
      </c>
      <c r="CM167" s="1">
        <v>4240</v>
      </c>
      <c r="CN167" s="1">
        <v>4297</v>
      </c>
      <c r="CO167" s="1">
        <v>1359.6</v>
      </c>
      <c r="CP167" s="1">
        <v>4242</v>
      </c>
      <c r="CQ167" s="1">
        <v>4303</v>
      </c>
      <c r="CR167" s="1">
        <v>4240</v>
      </c>
      <c r="CS167" s="1">
        <v>4296</v>
      </c>
      <c r="CT167" s="1"/>
      <c r="CU167" s="1"/>
      <c r="CV167" s="1"/>
      <c r="CW167" s="1"/>
      <c r="CX167" s="58"/>
      <c r="CY167" s="58"/>
      <c r="CZ167" s="1"/>
      <c r="DA167" s="1" t="s">
        <v>618</v>
      </c>
      <c r="DB167" s="1"/>
      <c r="DC167" s="58"/>
      <c r="DD167" s="58"/>
      <c r="DE167">
        <v>14.91</v>
      </c>
      <c r="DF167">
        <v>97.31</v>
      </c>
      <c r="DG167">
        <v>2.81</v>
      </c>
    </row>
    <row r="168" spans="1:111" s="12" customFormat="1">
      <c r="A168" s="1">
        <v>2013</v>
      </c>
      <c r="B168" s="1">
        <v>4</v>
      </c>
      <c r="C168" s="24">
        <v>41507</v>
      </c>
      <c r="D168" s="1">
        <v>4286</v>
      </c>
      <c r="E168" s="1">
        <v>4306</v>
      </c>
      <c r="F168" s="1">
        <v>4284</v>
      </c>
      <c r="G168" s="1">
        <v>4290</v>
      </c>
      <c r="H168" s="46">
        <v>1370.1</v>
      </c>
      <c r="I168" s="1">
        <v>4242</v>
      </c>
      <c r="J168" s="1">
        <v>4306</v>
      </c>
      <c r="K168" s="1">
        <v>4240</v>
      </c>
      <c r="L168" s="1">
        <v>4290</v>
      </c>
      <c r="M168" s="53">
        <v>4277</v>
      </c>
      <c r="N168" s="47">
        <v>4288</v>
      </c>
      <c r="O168" s="47">
        <v>4264</v>
      </c>
      <c r="P168" s="47">
        <v>4283</v>
      </c>
      <c r="Q168" s="8">
        <v>4284</v>
      </c>
      <c r="R168" s="26"/>
      <c r="S168" s="1"/>
      <c r="T168" s="1"/>
      <c r="U168" s="1"/>
      <c r="V168" s="1"/>
      <c r="W168" s="50"/>
      <c r="X168" s="51"/>
      <c r="Y168" s="62"/>
      <c r="Z168" s="62"/>
      <c r="AA168" s="62"/>
      <c r="AB168" s="62"/>
      <c r="AC168" s="1"/>
      <c r="AD168" s="62">
        <v>4306</v>
      </c>
      <c r="AE168" s="62">
        <v>4284</v>
      </c>
      <c r="AF168" s="1"/>
      <c r="AG168" s="1"/>
      <c r="AH168" s="62"/>
      <c r="AI168" s="62"/>
      <c r="AJ168" s="8"/>
      <c r="AK168" s="8"/>
      <c r="AL168" s="62"/>
      <c r="AM168" s="62"/>
      <c r="AN168" s="8"/>
      <c r="AO168" s="8"/>
      <c r="AP168" s="62"/>
      <c r="AQ168" s="62"/>
      <c r="AR168" s="62"/>
      <c r="AS168" s="8"/>
      <c r="AT168" s="62"/>
      <c r="AU168" s="62"/>
      <c r="AV168" s="8"/>
      <c r="AW168" s="8"/>
      <c r="AX168" s="8"/>
      <c r="AY168" s="8"/>
      <c r="AZ168" s="8"/>
      <c r="BA168" s="8"/>
      <c r="BB168" s="62"/>
      <c r="BC168" s="62"/>
      <c r="BD168" s="94">
        <v>4275</v>
      </c>
      <c r="BE168" s="8"/>
      <c r="BF168" s="8"/>
      <c r="BG168" s="62"/>
      <c r="BH168" s="62"/>
      <c r="BI168" s="1">
        <v>4277</v>
      </c>
      <c r="BJ168" s="1">
        <v>4281</v>
      </c>
      <c r="BK168" s="1">
        <v>4267</v>
      </c>
      <c r="BL168" s="1">
        <v>4277</v>
      </c>
      <c r="BM168" s="78"/>
      <c r="BN168" s="78"/>
      <c r="BO168" s="78"/>
      <c r="BP168" s="89"/>
      <c r="BQ168" s="62"/>
      <c r="BR168" s="1"/>
      <c r="BS168" s="88"/>
      <c r="BT168" s="1"/>
      <c r="BU168" s="58"/>
      <c r="BV168" s="58"/>
      <c r="BW168" s="58"/>
      <c r="BX168" s="58"/>
      <c r="BY168" s="1">
        <v>97.28</v>
      </c>
      <c r="BZ168" s="1">
        <v>97.36</v>
      </c>
      <c r="CA168" s="1">
        <v>97.33</v>
      </c>
      <c r="CB168" s="1">
        <v>1.3416999999999999</v>
      </c>
      <c r="CC168" s="1">
        <v>1.3419000000000001</v>
      </c>
      <c r="CD168" s="1">
        <v>1.3421000000000001</v>
      </c>
      <c r="CE168" s="1"/>
      <c r="CF168" s="1"/>
      <c r="CG168" s="1">
        <v>4277</v>
      </c>
      <c r="CH168" s="1">
        <v>4288</v>
      </c>
      <c r="CI168" s="1">
        <v>4264</v>
      </c>
      <c r="CJ168" s="1">
        <v>4282</v>
      </c>
      <c r="CK168" s="1">
        <v>4277</v>
      </c>
      <c r="CL168" s="1">
        <v>4304</v>
      </c>
      <c r="CM168" s="1">
        <v>4264</v>
      </c>
      <c r="CN168" s="1">
        <v>4297</v>
      </c>
      <c r="CO168" s="1">
        <v>1362.9</v>
      </c>
      <c r="CP168" s="1">
        <v>4277</v>
      </c>
      <c r="CQ168" s="1">
        <v>4340</v>
      </c>
      <c r="CR168" s="1">
        <v>4264</v>
      </c>
      <c r="CS168" s="1">
        <v>4315</v>
      </c>
      <c r="CT168" s="1"/>
      <c r="CU168" s="1"/>
      <c r="CV168" s="1"/>
      <c r="CW168" s="1"/>
      <c r="CX168" s="58"/>
      <c r="CY168" s="58"/>
      <c r="CZ168" s="1"/>
      <c r="DA168" s="1" t="s">
        <v>618</v>
      </c>
      <c r="DB168" s="1"/>
      <c r="DC168" s="58"/>
      <c r="DD168" s="58"/>
      <c r="DE168">
        <v>15.94</v>
      </c>
      <c r="DF168">
        <v>97.66</v>
      </c>
      <c r="DG168">
        <v>2.86</v>
      </c>
    </row>
    <row r="169" spans="1:111" s="12" customFormat="1">
      <c r="A169" s="1">
        <v>2013</v>
      </c>
      <c r="B169" s="1">
        <v>5</v>
      </c>
      <c r="C169" s="24">
        <v>41508</v>
      </c>
      <c r="D169" s="1">
        <v>4274</v>
      </c>
      <c r="E169" s="1">
        <v>4320</v>
      </c>
      <c r="F169" s="1">
        <v>4267</v>
      </c>
      <c r="G169" s="1">
        <v>4305</v>
      </c>
      <c r="H169" s="46">
        <v>1370.8</v>
      </c>
      <c r="I169" s="1">
        <v>4277</v>
      </c>
      <c r="J169" s="1">
        <v>4340</v>
      </c>
      <c r="K169" s="1">
        <v>4264</v>
      </c>
      <c r="L169" s="1">
        <v>4314</v>
      </c>
      <c r="M169" s="53">
        <v>4313</v>
      </c>
      <c r="N169" s="47">
        <v>4359</v>
      </c>
      <c r="O169" s="47">
        <v>4310</v>
      </c>
      <c r="P169" s="47">
        <v>4354</v>
      </c>
      <c r="Q169" s="8">
        <v>4267</v>
      </c>
      <c r="R169" s="26"/>
      <c r="S169" s="1"/>
      <c r="T169" s="1"/>
      <c r="U169" s="1"/>
      <c r="V169" s="1"/>
      <c r="W169" s="50"/>
      <c r="X169" s="51"/>
      <c r="Y169" s="62"/>
      <c r="Z169" s="62"/>
      <c r="AA169" s="62"/>
      <c r="AB169" s="62"/>
      <c r="AC169" s="1"/>
      <c r="AD169" s="62">
        <v>4320</v>
      </c>
      <c r="AE169" s="62">
        <v>4267</v>
      </c>
      <c r="AF169" s="1"/>
      <c r="AG169" s="1"/>
      <c r="AH169" s="62"/>
      <c r="AI169" s="62"/>
      <c r="AJ169" s="8"/>
      <c r="AK169" s="8"/>
      <c r="AL169" s="62"/>
      <c r="AM169" s="62"/>
      <c r="AN169" s="8"/>
      <c r="AO169" s="8"/>
      <c r="AP169" s="62"/>
      <c r="AQ169" s="62"/>
      <c r="AR169" s="62"/>
      <c r="AS169" s="8"/>
      <c r="AT169" s="62"/>
      <c r="AU169" s="62"/>
      <c r="AV169" s="8"/>
      <c r="AW169" s="8"/>
      <c r="AX169" s="8"/>
      <c r="AY169" s="8"/>
      <c r="AZ169" s="8"/>
      <c r="BA169" s="8"/>
      <c r="BB169" s="62"/>
      <c r="BC169" s="62"/>
      <c r="BD169" s="94">
        <v>4310</v>
      </c>
      <c r="BE169" s="8"/>
      <c r="BF169" s="8"/>
      <c r="BG169" s="62"/>
      <c r="BH169" s="62"/>
      <c r="BI169" s="1">
        <v>4313</v>
      </c>
      <c r="BJ169" s="1">
        <v>4348</v>
      </c>
      <c r="BK169" s="1">
        <v>4310</v>
      </c>
      <c r="BL169" s="1">
        <v>4344</v>
      </c>
      <c r="BM169" s="78"/>
      <c r="BN169" s="78"/>
      <c r="BO169" s="78"/>
      <c r="BP169" s="89"/>
      <c r="BQ169" s="62"/>
      <c r="BR169" s="1"/>
      <c r="BS169" s="88"/>
      <c r="BT169" s="1"/>
      <c r="BU169" s="58"/>
      <c r="BV169" s="58"/>
      <c r="BW169" s="58"/>
      <c r="BX169" s="58"/>
      <c r="BY169" s="1">
        <v>97.674999999999997</v>
      </c>
      <c r="BZ169" s="1">
        <v>97.73</v>
      </c>
      <c r="CA169" s="1">
        <v>97.83</v>
      </c>
      <c r="CB169" s="1">
        <v>1.3355999999999999</v>
      </c>
      <c r="CC169" s="1">
        <v>1.335</v>
      </c>
      <c r="CD169" s="1">
        <v>1.3341000000000001</v>
      </c>
      <c r="CE169" s="1"/>
      <c r="CF169" s="1"/>
      <c r="CG169" s="1">
        <v>4313</v>
      </c>
      <c r="CH169" s="1">
        <v>4359</v>
      </c>
      <c r="CI169" s="1">
        <v>4310</v>
      </c>
      <c r="CJ169" s="1">
        <v>4352</v>
      </c>
      <c r="CK169" s="1">
        <v>4313</v>
      </c>
      <c r="CL169" s="1">
        <v>4379</v>
      </c>
      <c r="CM169" s="1">
        <v>4310</v>
      </c>
      <c r="CN169" s="1">
        <v>4363</v>
      </c>
      <c r="CO169" s="1">
        <v>1373.3</v>
      </c>
      <c r="CP169" s="1">
        <v>4313</v>
      </c>
      <c r="CQ169" s="1">
        <v>4379</v>
      </c>
      <c r="CR169" s="1">
        <v>4310</v>
      </c>
      <c r="CS169" s="1">
        <v>4350</v>
      </c>
      <c r="CT169" s="1"/>
      <c r="CU169" s="1"/>
      <c r="CV169" s="1"/>
      <c r="CW169" s="1"/>
      <c r="CX169" s="58"/>
      <c r="CY169" s="58"/>
      <c r="CZ169" s="1"/>
      <c r="DA169" s="1" t="s">
        <v>618</v>
      </c>
      <c r="DB169" s="1"/>
      <c r="DC169" s="58"/>
      <c r="DD169" s="58"/>
      <c r="DE169">
        <v>14.76</v>
      </c>
      <c r="DF169">
        <v>98.762</v>
      </c>
      <c r="DG169">
        <v>2.9</v>
      </c>
    </row>
    <row r="170" spans="1:111" s="12" customFormat="1">
      <c r="A170" s="1">
        <v>2013</v>
      </c>
      <c r="B170" s="1">
        <v>6</v>
      </c>
      <c r="C170" s="24">
        <v>41509</v>
      </c>
      <c r="D170" s="1">
        <v>4372</v>
      </c>
      <c r="E170" s="1">
        <v>4392</v>
      </c>
      <c r="F170" s="1">
        <v>4362</v>
      </c>
      <c r="G170" s="1">
        <v>4380</v>
      </c>
      <c r="H170" s="46">
        <v>1395.8</v>
      </c>
      <c r="I170" s="1">
        <v>4313</v>
      </c>
      <c r="J170" s="1">
        <v>4384</v>
      </c>
      <c r="K170" s="1">
        <v>4310</v>
      </c>
      <c r="L170" s="1">
        <v>4376</v>
      </c>
      <c r="M170" s="53">
        <v>4382</v>
      </c>
      <c r="N170" s="47">
        <v>4384</v>
      </c>
      <c r="O170" s="47">
        <v>4358</v>
      </c>
      <c r="P170" s="47">
        <v>4379</v>
      </c>
      <c r="Q170" s="8">
        <v>4375</v>
      </c>
      <c r="R170" s="26"/>
      <c r="S170" s="1"/>
      <c r="T170" s="1"/>
      <c r="U170" s="1"/>
      <c r="V170" s="1"/>
      <c r="W170" s="50"/>
      <c r="X170" s="51"/>
      <c r="Y170" s="62"/>
      <c r="Z170" s="62"/>
      <c r="AA170" s="62"/>
      <c r="AB170" s="62"/>
      <c r="AC170" s="1"/>
      <c r="AD170" s="62">
        <v>4384</v>
      </c>
      <c r="AE170" s="62">
        <v>4362</v>
      </c>
      <c r="AF170" s="1"/>
      <c r="AG170" s="1"/>
      <c r="AH170" s="62"/>
      <c r="AI170" s="62"/>
      <c r="AJ170" s="8"/>
      <c r="AK170" s="8"/>
      <c r="AL170" s="62"/>
      <c r="AM170" s="62"/>
      <c r="AN170" s="8"/>
      <c r="AO170" s="8"/>
      <c r="AP170" s="62"/>
      <c r="AQ170" s="62"/>
      <c r="AR170" s="62"/>
      <c r="AS170" s="8"/>
      <c r="AT170" s="62"/>
      <c r="AU170" s="62"/>
      <c r="AV170" s="8"/>
      <c r="AW170" s="8"/>
      <c r="AX170" s="8"/>
      <c r="AY170" s="8"/>
      <c r="AZ170" s="8"/>
      <c r="BA170" s="8"/>
      <c r="BB170" s="62"/>
      <c r="BC170" s="62"/>
      <c r="BD170" s="94">
        <v>4384</v>
      </c>
      <c r="BE170" s="8"/>
      <c r="BF170" s="8"/>
      <c r="BG170" s="62"/>
      <c r="BH170" s="62"/>
      <c r="BI170" s="1">
        <v>4382</v>
      </c>
      <c r="BJ170" s="1">
        <v>4384</v>
      </c>
      <c r="BK170" s="1">
        <v>4375</v>
      </c>
      <c r="BL170" s="1">
        <v>4379</v>
      </c>
      <c r="BM170" s="78"/>
      <c r="BN170" s="78"/>
      <c r="BO170" s="78"/>
      <c r="BP170" s="89"/>
      <c r="BQ170" s="62"/>
      <c r="BR170" s="1"/>
      <c r="BS170" s="88"/>
      <c r="BT170" s="1"/>
      <c r="BU170" s="58"/>
      <c r="BV170" s="58"/>
      <c r="BW170" s="58"/>
      <c r="BX170" s="58"/>
      <c r="BY170" s="1">
        <v>98.73</v>
      </c>
      <c r="BZ170" s="1">
        <v>98.691000000000003</v>
      </c>
      <c r="CA170" s="1">
        <v>98.891000000000005</v>
      </c>
      <c r="CB170" s="1">
        <v>1.3355999999999999</v>
      </c>
      <c r="CC170" s="1">
        <v>1.3365</v>
      </c>
      <c r="CD170" s="1">
        <v>1.3353999999999999</v>
      </c>
      <c r="CE170" s="1"/>
      <c r="CF170" s="1"/>
      <c r="CG170" s="1">
        <v>4382</v>
      </c>
      <c r="CH170" s="1">
        <v>4384</v>
      </c>
      <c r="CI170" s="1">
        <v>4358</v>
      </c>
      <c r="CJ170" s="1">
        <v>4362</v>
      </c>
      <c r="CK170" s="1">
        <v>4382</v>
      </c>
      <c r="CL170" s="1">
        <v>4430</v>
      </c>
      <c r="CM170" s="1">
        <v>4358</v>
      </c>
      <c r="CN170" s="1">
        <v>4419</v>
      </c>
      <c r="CO170" s="1">
        <v>1375.7</v>
      </c>
      <c r="CP170" s="1">
        <v>4382</v>
      </c>
      <c r="CQ170" s="1">
        <v>4442</v>
      </c>
      <c r="CR170" s="1">
        <v>4358</v>
      </c>
      <c r="CS170" s="1">
        <v>4442</v>
      </c>
      <c r="CT170" s="1"/>
      <c r="CU170" s="1"/>
      <c r="CV170" s="1"/>
      <c r="CW170" s="1"/>
      <c r="CX170" s="58"/>
      <c r="CY170" s="58"/>
      <c r="CZ170" s="1"/>
      <c r="DA170" s="1" t="s">
        <v>618</v>
      </c>
      <c r="DB170" s="1"/>
      <c r="DC170" s="58"/>
      <c r="DD170" s="58"/>
      <c r="DE170">
        <v>13.98</v>
      </c>
      <c r="DF170">
        <v>98.613500000000002</v>
      </c>
      <c r="DG170">
        <v>2.82</v>
      </c>
    </row>
    <row r="171" spans="1:111" s="12" customFormat="1">
      <c r="A171" s="1">
        <v>2013</v>
      </c>
      <c r="B171" s="1">
        <v>2</v>
      </c>
      <c r="C171" s="24">
        <v>41512</v>
      </c>
      <c r="D171" s="1">
        <v>4434</v>
      </c>
      <c r="E171" s="1">
        <v>4441</v>
      </c>
      <c r="F171" s="1">
        <v>4416</v>
      </c>
      <c r="G171" s="1">
        <v>4428</v>
      </c>
      <c r="H171" s="46">
        <v>1393.1</v>
      </c>
      <c r="I171" s="1">
        <v>4382</v>
      </c>
      <c r="J171" s="1">
        <v>4442</v>
      </c>
      <c r="K171" s="1">
        <v>4358</v>
      </c>
      <c r="L171" s="1">
        <v>4427</v>
      </c>
      <c r="M171" s="53">
        <v>4421</v>
      </c>
      <c r="N171" s="47">
        <v>4430</v>
      </c>
      <c r="O171" s="47">
        <v>4411</v>
      </c>
      <c r="P171" s="47">
        <v>4419</v>
      </c>
      <c r="Q171" s="8">
        <v>4426</v>
      </c>
      <c r="R171" s="26"/>
      <c r="S171" s="1"/>
      <c r="T171" s="1"/>
      <c r="U171" s="1"/>
      <c r="V171" s="1"/>
      <c r="W171" s="50"/>
      <c r="X171" s="51"/>
      <c r="Y171" s="62"/>
      <c r="Z171" s="62"/>
      <c r="AA171" s="62"/>
      <c r="AB171" s="62"/>
      <c r="AC171" s="1"/>
      <c r="AD171" s="62">
        <v>4441</v>
      </c>
      <c r="AE171" s="62">
        <v>4416</v>
      </c>
      <c r="AF171" s="1"/>
      <c r="AG171" s="1"/>
      <c r="AH171" s="62"/>
      <c r="AI171" s="62"/>
      <c r="AJ171" s="8"/>
      <c r="AK171" s="8"/>
      <c r="AL171" s="62"/>
      <c r="AM171" s="62"/>
      <c r="AN171" s="8"/>
      <c r="AO171" s="8"/>
      <c r="AP171" s="62"/>
      <c r="AQ171" s="62"/>
      <c r="AR171" s="62"/>
      <c r="AS171" s="8"/>
      <c r="AT171" s="62"/>
      <c r="AU171" s="62"/>
      <c r="AV171" s="8"/>
      <c r="AW171" s="8"/>
      <c r="AX171" s="8"/>
      <c r="AY171" s="8"/>
      <c r="AZ171" s="8"/>
      <c r="BA171" s="8"/>
      <c r="BB171" s="62"/>
      <c r="BC171" s="62"/>
      <c r="BD171" s="94">
        <v>4420</v>
      </c>
      <c r="BE171" s="8"/>
      <c r="BF171" s="8"/>
      <c r="BG171" s="62"/>
      <c r="BH171" s="62"/>
      <c r="BI171" s="1">
        <v>4421</v>
      </c>
      <c r="BJ171" s="1">
        <v>4425</v>
      </c>
      <c r="BK171" s="1">
        <v>4419</v>
      </c>
      <c r="BL171" s="1">
        <v>4420</v>
      </c>
      <c r="BM171" s="78"/>
      <c r="BN171" s="78"/>
      <c r="BO171" s="78"/>
      <c r="BP171" s="89"/>
      <c r="BQ171" s="62"/>
      <c r="BR171" s="1"/>
      <c r="BS171" s="88"/>
      <c r="BT171" s="1"/>
      <c r="BU171" s="58"/>
      <c r="BV171" s="58"/>
      <c r="BW171" s="58"/>
      <c r="BX171" s="58"/>
      <c r="BY171" s="1">
        <v>98.566500000000005</v>
      </c>
      <c r="BZ171" s="1">
        <v>98.786500000000004</v>
      </c>
      <c r="CA171" s="1">
        <v>98.71</v>
      </c>
      <c r="CB171" s="1">
        <v>1.3387</v>
      </c>
      <c r="CC171" s="1">
        <v>1.3380000000000001</v>
      </c>
      <c r="CD171" s="1">
        <v>1.3385</v>
      </c>
      <c r="CE171" s="1"/>
      <c r="CF171" s="1"/>
      <c r="CG171" s="1">
        <v>4421</v>
      </c>
      <c r="CH171" s="1">
        <v>4430</v>
      </c>
      <c r="CI171" s="1">
        <v>4412</v>
      </c>
      <c r="CJ171" s="1">
        <v>4419</v>
      </c>
      <c r="CK171" s="1">
        <v>4421</v>
      </c>
      <c r="CL171" s="1">
        <v>4430</v>
      </c>
      <c r="CM171" s="1">
        <v>4411</v>
      </c>
      <c r="CN171" s="1">
        <v>4421</v>
      </c>
      <c r="CO171" s="1">
        <v>1394.5</v>
      </c>
      <c r="CP171" s="1">
        <v>4421</v>
      </c>
      <c r="CQ171" s="1">
        <v>4439</v>
      </c>
      <c r="CR171" s="1">
        <v>4406</v>
      </c>
      <c r="CS171" s="1">
        <v>4425</v>
      </c>
      <c r="CT171" s="1"/>
      <c r="CU171" s="1"/>
      <c r="CV171" s="1"/>
      <c r="CW171" s="1"/>
      <c r="CX171" s="58"/>
      <c r="CY171" s="58"/>
      <c r="CZ171" s="1"/>
      <c r="DA171" s="1" t="s">
        <v>618</v>
      </c>
      <c r="DB171" s="1"/>
      <c r="DC171" s="58"/>
      <c r="DD171" s="58"/>
      <c r="DE171">
        <v>14.99</v>
      </c>
      <c r="DF171">
        <v>98.45</v>
      </c>
      <c r="DG171">
        <v>2.81</v>
      </c>
    </row>
    <row r="172" spans="1:111" s="12" customFormat="1">
      <c r="A172" s="1">
        <v>2013</v>
      </c>
      <c r="B172" s="1">
        <v>3</v>
      </c>
      <c r="C172" s="24">
        <v>41513</v>
      </c>
      <c r="D172" s="1">
        <v>4435</v>
      </c>
      <c r="E172" s="1">
        <v>4440</v>
      </c>
      <c r="F172" s="1">
        <v>4408</v>
      </c>
      <c r="G172" s="1">
        <v>4416</v>
      </c>
      <c r="H172" s="46">
        <v>1420.2</v>
      </c>
      <c r="I172" s="1">
        <v>4421</v>
      </c>
      <c r="J172" s="1">
        <v>4440</v>
      </c>
      <c r="K172" s="1">
        <v>4406</v>
      </c>
      <c r="L172" s="1">
        <v>4417</v>
      </c>
      <c r="M172" s="53">
        <v>4415</v>
      </c>
      <c r="N172" s="47">
        <v>4458</v>
      </c>
      <c r="O172" s="47">
        <v>4414</v>
      </c>
      <c r="P172" s="47">
        <v>4444</v>
      </c>
      <c r="Q172" s="8">
        <v>4435</v>
      </c>
      <c r="R172" s="26"/>
      <c r="S172" s="1"/>
      <c r="T172" s="1"/>
      <c r="U172" s="1"/>
      <c r="V172" s="1"/>
      <c r="W172" s="50"/>
      <c r="X172" s="51"/>
      <c r="Y172" s="62"/>
      <c r="Z172" s="62"/>
      <c r="AA172" s="62"/>
      <c r="AB172" s="62"/>
      <c r="AC172" s="1"/>
      <c r="AD172" s="62">
        <v>4440</v>
      </c>
      <c r="AE172" s="62">
        <v>4408</v>
      </c>
      <c r="AF172" s="1"/>
      <c r="AG172" s="1"/>
      <c r="AH172" s="62"/>
      <c r="AI172" s="62"/>
      <c r="AJ172" s="8"/>
      <c r="AK172" s="8"/>
      <c r="AL172" s="62"/>
      <c r="AM172" s="62"/>
      <c r="AN172" s="8"/>
      <c r="AO172" s="8"/>
      <c r="AP172" s="62"/>
      <c r="AQ172" s="62"/>
      <c r="AR172" s="62"/>
      <c r="AS172" s="8"/>
      <c r="AT172" s="62"/>
      <c r="AU172" s="62"/>
      <c r="AV172" s="8"/>
      <c r="AW172" s="8"/>
      <c r="AX172" s="8"/>
      <c r="AY172" s="8"/>
      <c r="AZ172" s="8"/>
      <c r="BA172" s="8"/>
      <c r="BB172" s="62"/>
      <c r="BC172" s="62"/>
      <c r="BD172" s="94">
        <v>4420</v>
      </c>
      <c r="BE172" s="8"/>
      <c r="BF172" s="8"/>
      <c r="BG172" s="62"/>
      <c r="BH172" s="62"/>
      <c r="BI172" s="1">
        <v>4415</v>
      </c>
      <c r="BJ172" s="1">
        <v>4449</v>
      </c>
      <c r="BK172" s="1">
        <v>4414</v>
      </c>
      <c r="BL172" s="1">
        <v>4448</v>
      </c>
      <c r="BM172" s="78"/>
      <c r="BN172" s="78"/>
      <c r="BO172" s="78"/>
      <c r="BP172" s="89"/>
      <c r="BQ172" s="62"/>
      <c r="BR172" s="1"/>
      <c r="BS172" s="88"/>
      <c r="BT172" s="1"/>
      <c r="BU172" s="58"/>
      <c r="BV172" s="58"/>
      <c r="BW172" s="58"/>
      <c r="BX172" s="58"/>
      <c r="BY172" s="1">
        <v>98.51</v>
      </c>
      <c r="BZ172" s="1">
        <v>98.41</v>
      </c>
      <c r="CA172" s="1">
        <v>98.271000000000001</v>
      </c>
      <c r="CB172" s="1">
        <v>1.3368</v>
      </c>
      <c r="CC172" s="1">
        <v>1.3374999999999999</v>
      </c>
      <c r="CD172" s="1">
        <v>1.3379000000000001</v>
      </c>
      <c r="CE172" s="1"/>
      <c r="CF172" s="1"/>
      <c r="CG172" s="1">
        <v>4415</v>
      </c>
      <c r="CH172" s="1">
        <v>4458</v>
      </c>
      <c r="CI172" s="1">
        <v>4414</v>
      </c>
      <c r="CJ172" s="1">
        <v>4445</v>
      </c>
      <c r="CK172" s="1">
        <v>4415</v>
      </c>
      <c r="CL172" s="1">
        <v>4458</v>
      </c>
      <c r="CM172" s="1">
        <v>4414</v>
      </c>
      <c r="CN172" s="1">
        <v>4442</v>
      </c>
      <c r="CO172" s="1">
        <v>1412.2</v>
      </c>
      <c r="CP172" s="1">
        <v>4415</v>
      </c>
      <c r="CQ172" s="1">
        <v>4458</v>
      </c>
      <c r="CR172" s="1">
        <v>4414</v>
      </c>
      <c r="CS172" s="1">
        <v>4423</v>
      </c>
      <c r="CT172" s="1"/>
      <c r="CU172" s="1"/>
      <c r="CV172" s="1"/>
      <c r="CW172" s="1"/>
      <c r="CX172" s="58"/>
      <c r="CY172" s="58"/>
      <c r="CZ172" s="1"/>
      <c r="DA172" s="1" t="s">
        <v>618</v>
      </c>
      <c r="DB172" s="1"/>
      <c r="DC172" s="58"/>
      <c r="DD172" s="58"/>
      <c r="DE172">
        <v>16.77</v>
      </c>
      <c r="DF172">
        <v>97.05</v>
      </c>
      <c r="DG172">
        <v>2.72</v>
      </c>
    </row>
    <row r="173" spans="1:111" s="12" customFormat="1">
      <c r="A173" s="1">
        <v>2013</v>
      </c>
      <c r="B173" s="1">
        <v>4</v>
      </c>
      <c r="C173" s="24">
        <v>41514</v>
      </c>
      <c r="D173" s="1">
        <v>4424</v>
      </c>
      <c r="E173" s="1">
        <v>4487</v>
      </c>
      <c r="F173" s="1">
        <v>4418</v>
      </c>
      <c r="G173" s="1">
        <v>4468</v>
      </c>
      <c r="H173" s="46">
        <v>1418.8</v>
      </c>
      <c r="I173" s="1">
        <v>4424</v>
      </c>
      <c r="J173" s="1">
        <v>4429</v>
      </c>
      <c r="K173" s="1">
        <v>4418</v>
      </c>
      <c r="L173" s="1">
        <v>4421</v>
      </c>
      <c r="M173" s="53">
        <v>4469</v>
      </c>
      <c r="N173" s="47">
        <v>4483</v>
      </c>
      <c r="O173" s="47">
        <v>4450</v>
      </c>
      <c r="P173" s="47">
        <v>4462</v>
      </c>
      <c r="Q173" s="8">
        <v>4428</v>
      </c>
      <c r="R173" s="26"/>
      <c r="S173" s="1"/>
      <c r="T173" s="1"/>
      <c r="U173" s="1"/>
      <c r="V173" s="1"/>
      <c r="W173" s="50"/>
      <c r="X173" s="51"/>
      <c r="Y173" s="62"/>
      <c r="Z173" s="62"/>
      <c r="AA173" s="62"/>
      <c r="AB173" s="62"/>
      <c r="AC173" s="1"/>
      <c r="AD173" s="62">
        <v>4429</v>
      </c>
      <c r="AE173" s="62">
        <v>4418</v>
      </c>
      <c r="AF173" s="1"/>
      <c r="AG173" s="1"/>
      <c r="AH173" s="62"/>
      <c r="AI173" s="62"/>
      <c r="AJ173" s="8"/>
      <c r="AK173" s="8"/>
      <c r="AL173" s="62"/>
      <c r="AM173" s="62"/>
      <c r="AN173" s="8"/>
      <c r="AO173" s="8"/>
      <c r="AP173" s="62"/>
      <c r="AQ173" s="62"/>
      <c r="AR173" s="62"/>
      <c r="AS173" s="8"/>
      <c r="AT173" s="62"/>
      <c r="AU173" s="62"/>
      <c r="AV173" s="8"/>
      <c r="AW173" s="8"/>
      <c r="AX173" s="8"/>
      <c r="AY173" s="8"/>
      <c r="AZ173" s="8"/>
      <c r="BA173" s="8"/>
      <c r="BB173" s="62"/>
      <c r="BC173" s="62"/>
      <c r="BD173" s="94">
        <v>4471</v>
      </c>
      <c r="BE173" s="8"/>
      <c r="BF173" s="8"/>
      <c r="BG173" s="62"/>
      <c r="BH173" s="62"/>
      <c r="BI173" s="1">
        <v>4469</v>
      </c>
      <c r="BJ173" s="1">
        <v>4477</v>
      </c>
      <c r="BK173" s="1">
        <v>4466</v>
      </c>
      <c r="BL173" s="1">
        <v>4474</v>
      </c>
      <c r="BM173" s="78"/>
      <c r="BN173" s="78"/>
      <c r="BO173" s="78"/>
      <c r="BP173" s="89"/>
      <c r="BQ173" s="62"/>
      <c r="BR173" s="1"/>
      <c r="BS173" s="88"/>
      <c r="BT173" s="1"/>
      <c r="BU173" s="58"/>
      <c r="BV173" s="58"/>
      <c r="BW173" s="58"/>
      <c r="BX173" s="58"/>
      <c r="BY173" s="1">
        <v>97.034999999999997</v>
      </c>
      <c r="BZ173" s="1">
        <v>97.11</v>
      </c>
      <c r="CA173" s="1">
        <v>96.909499999999994</v>
      </c>
      <c r="CB173" s="1">
        <v>1.3392999999999999</v>
      </c>
      <c r="CC173" s="1">
        <v>1.3392999999999999</v>
      </c>
      <c r="CD173" s="1">
        <v>1.3392999999999999</v>
      </c>
      <c r="CE173" s="1"/>
      <c r="CF173" s="1"/>
      <c r="CG173" s="1">
        <v>4469</v>
      </c>
      <c r="CH173" s="1">
        <v>4483</v>
      </c>
      <c r="CI173" s="1">
        <v>4453</v>
      </c>
      <c r="CJ173" s="1">
        <v>4475</v>
      </c>
      <c r="CK173" s="1">
        <v>4415</v>
      </c>
      <c r="CL173" s="1">
        <v>4458</v>
      </c>
      <c r="CM173" s="1">
        <v>4414</v>
      </c>
      <c r="CN173" s="1">
        <v>4442</v>
      </c>
      <c r="CO173" s="1">
        <v>1427.1</v>
      </c>
      <c r="CP173" s="1">
        <v>4469</v>
      </c>
      <c r="CQ173" s="1">
        <v>4483</v>
      </c>
      <c r="CR173" s="1">
        <v>4447</v>
      </c>
      <c r="CS173" s="1">
        <v>4459</v>
      </c>
      <c r="CT173" s="1"/>
      <c r="CU173" s="1"/>
      <c r="CV173" s="1"/>
      <c r="CW173" s="1"/>
      <c r="CX173" s="58"/>
      <c r="CY173" s="58"/>
      <c r="CZ173" s="1"/>
      <c r="DA173" s="1" t="s">
        <v>618</v>
      </c>
      <c r="DB173" s="1"/>
      <c r="DC173" s="58"/>
      <c r="DD173" s="58"/>
      <c r="DE173">
        <v>16.489999999999998</v>
      </c>
      <c r="DF173">
        <v>97.685000000000002</v>
      </c>
      <c r="DG173">
        <v>2.78</v>
      </c>
    </row>
    <row r="174" spans="1:111" s="12" customFormat="1">
      <c r="A174" s="1">
        <v>2013</v>
      </c>
      <c r="B174" s="1">
        <v>5</v>
      </c>
      <c r="C174" s="24">
        <v>41515</v>
      </c>
      <c r="D174" s="1">
        <v>4459</v>
      </c>
      <c r="E174" s="1">
        <v>4460</v>
      </c>
      <c r="F174" s="1">
        <v>4418</v>
      </c>
      <c r="G174" s="1">
        <v>4441</v>
      </c>
      <c r="H174" s="46">
        <v>1406.7</v>
      </c>
      <c r="I174" s="1">
        <v>4469</v>
      </c>
      <c r="J174" s="1">
        <v>4483</v>
      </c>
      <c r="K174" s="1">
        <v>4423</v>
      </c>
      <c r="L174" s="1">
        <v>4426</v>
      </c>
      <c r="M174" s="53">
        <v>4444</v>
      </c>
      <c r="N174" s="47">
        <v>4478</v>
      </c>
      <c r="O174" s="47">
        <v>4434</v>
      </c>
      <c r="P174" s="47">
        <v>4455</v>
      </c>
      <c r="Q174" s="8">
        <v>4460</v>
      </c>
      <c r="R174" s="26"/>
      <c r="S174" s="1"/>
      <c r="T174" s="1"/>
      <c r="U174" s="1"/>
      <c r="V174" s="1"/>
      <c r="W174" s="50"/>
      <c r="X174" s="51"/>
      <c r="Y174" s="62"/>
      <c r="Z174" s="62"/>
      <c r="AA174" s="62"/>
      <c r="AB174" s="62"/>
      <c r="AC174" s="1"/>
      <c r="AD174" s="62">
        <v>4460</v>
      </c>
      <c r="AE174" s="62">
        <v>4423</v>
      </c>
      <c r="AF174" s="1"/>
      <c r="AG174" s="1"/>
      <c r="AH174" s="62"/>
      <c r="AI174" s="62"/>
      <c r="AJ174" s="8"/>
      <c r="AK174" s="8"/>
      <c r="AL174" s="62"/>
      <c r="AM174" s="62"/>
      <c r="AN174" s="8"/>
      <c r="AO174" s="8"/>
      <c r="AP174" s="62"/>
      <c r="AQ174" s="62"/>
      <c r="AR174" s="62"/>
      <c r="AS174" s="8"/>
      <c r="AT174" s="62"/>
      <c r="AU174" s="62"/>
      <c r="AV174" s="8"/>
      <c r="AW174" s="8"/>
      <c r="AX174" s="8"/>
      <c r="AY174" s="8"/>
      <c r="AZ174" s="8"/>
      <c r="BA174" s="8"/>
      <c r="BB174" s="62"/>
      <c r="BC174" s="62"/>
      <c r="BD174" s="94">
        <v>4444</v>
      </c>
      <c r="BE174" s="8"/>
      <c r="BF174" s="8"/>
      <c r="BG174" s="62"/>
      <c r="BH174" s="62"/>
      <c r="BI174" s="1">
        <v>4444</v>
      </c>
      <c r="BJ174" s="1">
        <v>4449</v>
      </c>
      <c r="BK174" s="1">
        <v>4439</v>
      </c>
      <c r="BL174" s="1">
        <v>4448</v>
      </c>
      <c r="BM174" s="78"/>
      <c r="BN174" s="78"/>
      <c r="BO174" s="78"/>
      <c r="BP174" s="89"/>
      <c r="BQ174" s="62"/>
      <c r="BR174" s="1"/>
      <c r="BS174" s="88"/>
      <c r="BT174" s="1"/>
      <c r="BU174" s="58"/>
      <c r="BV174" s="58"/>
      <c r="BW174" s="58"/>
      <c r="BX174" s="58"/>
      <c r="BY174" s="1">
        <v>97.641499999999994</v>
      </c>
      <c r="BZ174" s="1">
        <v>97.7</v>
      </c>
      <c r="CA174" s="1">
        <v>97.74</v>
      </c>
      <c r="CB174" s="1">
        <v>1.3340000000000001</v>
      </c>
      <c r="CC174" s="1">
        <v>1.3342000000000001</v>
      </c>
      <c r="CD174" s="1">
        <v>1.3334999999999999</v>
      </c>
      <c r="CE174" s="1"/>
      <c r="CF174" s="1"/>
      <c r="CG174" s="1">
        <v>4469</v>
      </c>
      <c r="CH174" s="1">
        <v>4483</v>
      </c>
      <c r="CI174" s="1">
        <v>4453</v>
      </c>
      <c r="CJ174" s="1">
        <v>4475</v>
      </c>
      <c r="CK174" s="1">
        <v>4415</v>
      </c>
      <c r="CL174" s="1">
        <v>4458</v>
      </c>
      <c r="CM174" s="1">
        <v>4414</v>
      </c>
      <c r="CN174" s="1">
        <v>4442</v>
      </c>
      <c r="CO174" s="1">
        <v>1409</v>
      </c>
      <c r="CP174" s="1">
        <v>4444</v>
      </c>
      <c r="CQ174" s="1">
        <v>4478</v>
      </c>
      <c r="CR174" s="1">
        <v>4434</v>
      </c>
      <c r="CS174" s="1">
        <v>4455</v>
      </c>
      <c r="CT174" s="1"/>
      <c r="CU174" s="1"/>
      <c r="CV174" s="1"/>
      <c r="CW174" s="1"/>
      <c r="CX174" s="58"/>
      <c r="CY174" s="58"/>
      <c r="CZ174" s="1"/>
      <c r="DA174" s="1" t="s">
        <v>618</v>
      </c>
      <c r="DB174" s="1"/>
      <c r="DC174" s="58"/>
      <c r="DD174" s="58"/>
      <c r="DE174">
        <v>16.809999999999999</v>
      </c>
      <c r="DF174">
        <v>98.317999999999998</v>
      </c>
      <c r="DG174">
        <v>2.75</v>
      </c>
    </row>
    <row r="175" spans="1:111" s="12" customFormat="1">
      <c r="A175" s="1">
        <v>2013</v>
      </c>
      <c r="B175" s="1">
        <v>6</v>
      </c>
      <c r="C175" s="24">
        <v>41516</v>
      </c>
      <c r="D175" s="1">
        <v>4439</v>
      </c>
      <c r="E175" s="1">
        <v>4460</v>
      </c>
      <c r="F175" s="1">
        <v>4437</v>
      </c>
      <c r="G175" s="1">
        <v>4443</v>
      </c>
      <c r="H175" s="46">
        <v>1382.5</v>
      </c>
      <c r="I175" s="1">
        <v>4444</v>
      </c>
      <c r="J175" s="1">
        <v>4478</v>
      </c>
      <c r="K175" s="1">
        <v>4434</v>
      </c>
      <c r="L175" s="1">
        <v>4443</v>
      </c>
      <c r="M175" s="53">
        <v>4406</v>
      </c>
      <c r="N175" s="47">
        <v>4416</v>
      </c>
      <c r="O175" s="47">
        <v>4394</v>
      </c>
      <c r="P175" s="47">
        <v>4408</v>
      </c>
      <c r="Q175" s="8">
        <v>4438</v>
      </c>
      <c r="R175" s="26"/>
      <c r="S175" s="1"/>
      <c r="T175" s="1"/>
      <c r="U175" s="1"/>
      <c r="V175" s="1"/>
      <c r="W175" s="50"/>
      <c r="X175" s="51"/>
      <c r="Y175" s="62"/>
      <c r="Z175" s="62"/>
      <c r="AA175" s="62"/>
      <c r="AB175" s="62"/>
      <c r="AC175" s="1"/>
      <c r="AD175" s="62">
        <v>4454</v>
      </c>
      <c r="AE175" s="62">
        <v>4438</v>
      </c>
      <c r="AF175" s="1"/>
      <c r="AG175" s="1"/>
      <c r="AH175" s="62"/>
      <c r="AI175" s="62"/>
      <c r="AJ175" s="8"/>
      <c r="AK175" s="8"/>
      <c r="AL175" s="62"/>
      <c r="AM175" s="62"/>
      <c r="AN175" s="8"/>
      <c r="AO175" s="8"/>
      <c r="AP175" s="62"/>
      <c r="AQ175" s="62"/>
      <c r="AR175" s="62"/>
      <c r="AS175" s="8"/>
      <c r="AT175" s="62"/>
      <c r="AU175" s="62"/>
      <c r="AV175" s="8"/>
      <c r="AW175" s="8"/>
      <c r="AX175" s="8"/>
      <c r="AY175" s="8"/>
      <c r="AZ175" s="8"/>
      <c r="BA175" s="8"/>
      <c r="BB175" s="62"/>
      <c r="BC175" s="62"/>
      <c r="BD175" s="94">
        <v>4405</v>
      </c>
      <c r="BE175" s="8"/>
      <c r="BF175" s="8"/>
      <c r="BG175" s="62"/>
      <c r="BH175" s="62"/>
      <c r="BI175" s="1">
        <v>4406</v>
      </c>
      <c r="BJ175" s="1">
        <v>4410</v>
      </c>
      <c r="BK175" s="1">
        <v>4401</v>
      </c>
      <c r="BL175" s="1">
        <v>4402</v>
      </c>
      <c r="BM175" s="78"/>
      <c r="BN175" s="78"/>
      <c r="BO175" s="78"/>
      <c r="BP175" s="89"/>
      <c r="BQ175" s="62"/>
      <c r="BR175" s="1"/>
      <c r="BS175" s="88"/>
      <c r="BT175" s="1"/>
      <c r="BU175" s="58"/>
      <c r="BV175" s="58"/>
      <c r="BW175" s="58"/>
      <c r="BX175" s="58"/>
      <c r="BY175" s="1">
        <v>98.352000000000004</v>
      </c>
      <c r="BZ175" s="1">
        <v>98.39</v>
      </c>
      <c r="CA175" s="1">
        <v>98.334500000000006</v>
      </c>
      <c r="CB175" s="1">
        <v>1.3241000000000001</v>
      </c>
      <c r="CC175" s="1">
        <v>1.3238000000000001</v>
      </c>
      <c r="CD175" s="1">
        <v>1.3234999999999999</v>
      </c>
      <c r="CE175" s="1"/>
      <c r="CF175" s="1"/>
      <c r="CG175" s="1">
        <v>4469</v>
      </c>
      <c r="CH175" s="1">
        <v>4483</v>
      </c>
      <c r="CI175" s="1">
        <v>4453</v>
      </c>
      <c r="CJ175" s="1">
        <v>4475</v>
      </c>
      <c r="CK175" s="1">
        <v>4415</v>
      </c>
      <c r="CL175" s="1">
        <v>4458</v>
      </c>
      <c r="CM175" s="1">
        <v>4414</v>
      </c>
      <c r="CN175" s="1">
        <v>4442</v>
      </c>
      <c r="CO175" s="1">
        <v>1396.9</v>
      </c>
      <c r="CP175" s="1">
        <v>4406</v>
      </c>
      <c r="CQ175" s="1">
        <v>4435</v>
      </c>
      <c r="CR175" s="1">
        <v>4394</v>
      </c>
      <c r="CS175" s="1">
        <v>4408</v>
      </c>
      <c r="CT175" s="1"/>
      <c r="CU175" s="1"/>
      <c r="CV175" s="1"/>
      <c r="CW175" s="1"/>
      <c r="CX175" s="58"/>
      <c r="CY175" s="58"/>
      <c r="CZ175" s="1"/>
      <c r="DA175" s="1" t="s">
        <v>618</v>
      </c>
      <c r="DB175" s="1"/>
      <c r="DC175" s="58"/>
      <c r="DD175" s="58"/>
      <c r="DE175">
        <v>17.010000000000002</v>
      </c>
      <c r="DF175">
        <v>98.310500000000005</v>
      </c>
      <c r="DG175">
        <v>2.75</v>
      </c>
    </row>
    <row r="176" spans="1:111" s="12" customFormat="1">
      <c r="A176" s="1">
        <v>2013</v>
      </c>
      <c r="B176" s="1">
        <v>2</v>
      </c>
      <c r="C176" s="24">
        <v>41519</v>
      </c>
      <c r="D176" s="1">
        <v>4368</v>
      </c>
      <c r="E176" s="1">
        <v>4434</v>
      </c>
      <c r="F176" s="1">
        <v>4368</v>
      </c>
      <c r="G176" s="1">
        <v>4422</v>
      </c>
      <c r="H176" s="46">
        <v>1392</v>
      </c>
      <c r="I176" s="1">
        <v>4406</v>
      </c>
      <c r="J176" s="1">
        <v>4435</v>
      </c>
      <c r="K176" s="1">
        <v>4368</v>
      </c>
      <c r="L176" s="1">
        <v>4403</v>
      </c>
      <c r="M176" s="53">
        <v>4454</v>
      </c>
      <c r="N176" s="47">
        <v>4457</v>
      </c>
      <c r="O176" s="47">
        <v>4431</v>
      </c>
      <c r="P176" s="47">
        <v>4445</v>
      </c>
      <c r="Q176" s="8">
        <v>4371</v>
      </c>
      <c r="R176" s="26"/>
      <c r="S176" s="1"/>
      <c r="T176" s="1"/>
      <c r="U176" s="1"/>
      <c r="V176" s="1"/>
      <c r="W176" s="50"/>
      <c r="X176" s="51"/>
      <c r="Y176" s="62"/>
      <c r="Z176" s="62"/>
      <c r="AA176" s="62"/>
      <c r="AB176" s="62"/>
      <c r="AC176" s="1"/>
      <c r="AD176" s="62">
        <v>4412</v>
      </c>
      <c r="AE176" s="62">
        <v>4368</v>
      </c>
      <c r="AF176" s="1"/>
      <c r="AG176" s="1"/>
      <c r="AH176" s="62"/>
      <c r="AI176" s="62"/>
      <c r="AJ176" s="8"/>
      <c r="AK176" s="8"/>
      <c r="AL176" s="62"/>
      <c r="AM176" s="62"/>
      <c r="AN176" s="8"/>
      <c r="AO176" s="8"/>
      <c r="AP176" s="62"/>
      <c r="AQ176" s="62"/>
      <c r="AR176" s="62"/>
      <c r="AS176" s="8"/>
      <c r="AT176" s="62"/>
      <c r="AU176" s="62"/>
      <c r="AV176" s="8"/>
      <c r="AW176" s="8"/>
      <c r="AX176" s="8"/>
      <c r="AY176" s="8"/>
      <c r="AZ176" s="8"/>
      <c r="BA176" s="8"/>
      <c r="BB176" s="62"/>
      <c r="BC176" s="62"/>
      <c r="BD176" s="94">
        <v>4450</v>
      </c>
      <c r="BE176" s="8"/>
      <c r="BF176" s="8"/>
      <c r="BG176" s="62"/>
      <c r="BH176" s="62"/>
      <c r="BI176" s="1">
        <v>4454</v>
      </c>
      <c r="BJ176" s="1">
        <v>4456</v>
      </c>
      <c r="BK176" s="1">
        <v>4448</v>
      </c>
      <c r="BL176" s="1">
        <v>4451</v>
      </c>
      <c r="BM176" s="78"/>
      <c r="BN176" s="78"/>
      <c r="BO176" s="78"/>
      <c r="BP176" s="89"/>
      <c r="BQ176" s="62"/>
      <c r="BR176" s="1"/>
      <c r="BS176" s="88"/>
      <c r="BT176" s="1"/>
      <c r="BU176" s="58"/>
      <c r="BV176" s="58"/>
      <c r="BW176" s="58"/>
      <c r="BX176" s="58"/>
      <c r="BY176" s="1">
        <v>98.418000000000006</v>
      </c>
      <c r="BZ176" s="1">
        <v>98.39</v>
      </c>
      <c r="CA176" s="1">
        <v>98.41</v>
      </c>
      <c r="CB176" s="1">
        <v>1.3214999999999999</v>
      </c>
      <c r="CC176" s="1">
        <v>1.3204</v>
      </c>
      <c r="CD176" s="1">
        <v>1.3208</v>
      </c>
      <c r="CE176" s="1"/>
      <c r="CF176" s="1"/>
      <c r="CG176" s="1">
        <v>4469</v>
      </c>
      <c r="CH176" s="1">
        <v>4483</v>
      </c>
      <c r="CI176" s="1">
        <v>4453</v>
      </c>
      <c r="CJ176" s="1">
        <v>4475</v>
      </c>
      <c r="CK176" s="1">
        <v>4415</v>
      </c>
      <c r="CL176" s="1">
        <v>4458</v>
      </c>
      <c r="CM176" s="1">
        <v>4414</v>
      </c>
      <c r="CN176" s="1">
        <v>4442</v>
      </c>
      <c r="CO176" s="1">
        <v>1394.2</v>
      </c>
      <c r="CP176" s="1">
        <v>4454</v>
      </c>
      <c r="CQ176" s="1">
        <v>4457</v>
      </c>
      <c r="CR176" s="1">
        <v>4431</v>
      </c>
      <c r="CS176" s="1">
        <v>4448</v>
      </c>
      <c r="CT176" s="1"/>
      <c r="CU176" s="1"/>
      <c r="CV176" s="1"/>
      <c r="CW176" s="1"/>
      <c r="CX176" s="58"/>
      <c r="CY176" s="58"/>
      <c r="CZ176" s="1"/>
      <c r="DA176" s="1" t="s">
        <v>618</v>
      </c>
      <c r="DB176" s="1"/>
      <c r="DC176" s="58"/>
      <c r="DD176" s="58"/>
      <c r="DE176">
        <v>17.010000000000002</v>
      </c>
      <c r="DF176">
        <v>99.4</v>
      </c>
      <c r="DG176">
        <v>2.75</v>
      </c>
    </row>
    <row r="177" spans="1:111" s="12" customFormat="1">
      <c r="A177" s="1">
        <v>2013</v>
      </c>
      <c r="B177" s="1">
        <v>3</v>
      </c>
      <c r="C177" s="24">
        <v>41520</v>
      </c>
      <c r="D177" s="1">
        <v>4463</v>
      </c>
      <c r="E177" s="1">
        <v>4468</v>
      </c>
      <c r="F177" s="1">
        <v>4445</v>
      </c>
      <c r="G177" s="1">
        <v>4453</v>
      </c>
      <c r="H177" s="46">
        <v>1411.9</v>
      </c>
      <c r="I177" s="1">
        <v>4454</v>
      </c>
      <c r="J177" s="1">
        <v>4468</v>
      </c>
      <c r="K177" s="1">
        <v>4431</v>
      </c>
      <c r="L177" s="1">
        <v>4455</v>
      </c>
      <c r="M177" s="53">
        <v>4446</v>
      </c>
      <c r="N177" s="47">
        <v>4495</v>
      </c>
      <c r="O177" s="47">
        <v>4435</v>
      </c>
      <c r="P177" s="47">
        <v>4489</v>
      </c>
      <c r="Q177" s="8">
        <v>4461</v>
      </c>
      <c r="R177" s="26"/>
      <c r="S177" s="1"/>
      <c r="T177" s="1"/>
      <c r="U177" s="1"/>
      <c r="V177" s="1"/>
      <c r="W177" s="50"/>
      <c r="X177" s="51"/>
      <c r="Y177" s="62"/>
      <c r="Z177" s="62"/>
      <c r="AA177" s="62"/>
      <c r="AB177" s="62"/>
      <c r="AC177" s="1"/>
      <c r="AD177" s="62">
        <v>4468</v>
      </c>
      <c r="AE177" s="62">
        <v>4453</v>
      </c>
      <c r="AF177" s="1"/>
      <c r="AG177" s="1"/>
      <c r="AH177" s="62"/>
      <c r="AI177" s="62"/>
      <c r="AJ177" s="8"/>
      <c r="AK177" s="8"/>
      <c r="AL177" s="62"/>
      <c r="AM177" s="62"/>
      <c r="AN177" s="8"/>
      <c r="AO177" s="8"/>
      <c r="AP177" s="62"/>
      <c r="AQ177" s="62"/>
      <c r="AR177" s="62"/>
      <c r="AS177" s="8"/>
      <c r="AT177" s="62"/>
      <c r="AU177" s="62"/>
      <c r="AV177" s="8"/>
      <c r="AW177" s="8"/>
      <c r="AX177" s="8"/>
      <c r="AY177" s="8"/>
      <c r="AZ177" s="8"/>
      <c r="BA177" s="8"/>
      <c r="BB177" s="62"/>
      <c r="BC177" s="62"/>
      <c r="BD177" s="94">
        <v>4450</v>
      </c>
      <c r="BE177" s="8"/>
      <c r="BF177" s="8"/>
      <c r="BG177" s="62"/>
      <c r="BH177" s="62"/>
      <c r="BI177" s="1">
        <v>4446</v>
      </c>
      <c r="BJ177" s="1">
        <v>4447</v>
      </c>
      <c r="BK177" s="1">
        <v>4436</v>
      </c>
      <c r="BL177" s="1">
        <v>4444</v>
      </c>
      <c r="BM177" s="78"/>
      <c r="BN177" s="78"/>
      <c r="BO177" s="78"/>
      <c r="BP177" s="89"/>
      <c r="BQ177" s="62"/>
      <c r="BR177" s="1"/>
      <c r="BS177" s="88"/>
      <c r="BT177" s="1"/>
      <c r="BU177" s="58"/>
      <c r="BV177" s="58"/>
      <c r="BW177" s="58"/>
      <c r="BX177" s="58"/>
      <c r="BY177" s="1">
        <v>99.334999999999994</v>
      </c>
      <c r="BZ177" s="1">
        <v>99.546999999999997</v>
      </c>
      <c r="CA177" s="1">
        <v>99.576999999999998</v>
      </c>
      <c r="CB177" s="1">
        <v>1.3190999999999999</v>
      </c>
      <c r="CC177" s="1">
        <v>1.3188</v>
      </c>
      <c r="CD177" s="1">
        <v>1.3189</v>
      </c>
      <c r="CE177" s="1"/>
      <c r="CF177" s="1"/>
      <c r="CG177" s="1">
        <v>4469</v>
      </c>
      <c r="CH177" s="1">
        <v>4483</v>
      </c>
      <c r="CI177" s="1">
        <v>4453</v>
      </c>
      <c r="CJ177" s="1">
        <v>4475</v>
      </c>
      <c r="CK177" s="1">
        <v>4415</v>
      </c>
      <c r="CL177" s="1">
        <v>4458</v>
      </c>
      <c r="CM177" s="1">
        <v>4414</v>
      </c>
      <c r="CN177" s="1">
        <v>4442</v>
      </c>
      <c r="CO177" s="1">
        <v>1386.8</v>
      </c>
      <c r="CP177" s="1">
        <v>4446</v>
      </c>
      <c r="CQ177" s="1">
        <v>4520</v>
      </c>
      <c r="CR177" s="1">
        <v>4435</v>
      </c>
      <c r="CS177" s="1">
        <v>4517</v>
      </c>
      <c r="CT177" s="1"/>
      <c r="CU177" s="1"/>
      <c r="CV177" s="1"/>
      <c r="CW177" s="1"/>
      <c r="CX177" s="58"/>
      <c r="CY177" s="58"/>
      <c r="CZ177" s="1"/>
      <c r="DA177" s="1" t="s">
        <v>618</v>
      </c>
      <c r="DB177" s="1"/>
      <c r="DC177" s="58"/>
      <c r="DD177" s="58"/>
      <c r="DE177">
        <v>16.61</v>
      </c>
      <c r="DF177">
        <v>99.59</v>
      </c>
      <c r="DG177">
        <v>2.85</v>
      </c>
    </row>
    <row r="178" spans="1:111" s="12" customFormat="1">
      <c r="A178" s="1">
        <v>2013</v>
      </c>
      <c r="B178" s="1">
        <v>4</v>
      </c>
      <c r="C178" s="24">
        <v>41521</v>
      </c>
      <c r="D178" s="1">
        <v>4520</v>
      </c>
      <c r="E178" s="1">
        <v>4532</v>
      </c>
      <c r="F178" s="1">
        <v>4510</v>
      </c>
      <c r="G178" s="1">
        <v>4511</v>
      </c>
      <c r="H178" s="46">
        <v>1411.9</v>
      </c>
      <c r="I178" s="1">
        <v>4446</v>
      </c>
      <c r="J178" s="1">
        <v>4530</v>
      </c>
      <c r="K178" s="1">
        <v>4435</v>
      </c>
      <c r="L178" s="1">
        <v>4524</v>
      </c>
      <c r="M178" s="53">
        <v>4511</v>
      </c>
      <c r="N178" s="47">
        <v>4515</v>
      </c>
      <c r="O178" s="47">
        <v>4448</v>
      </c>
      <c r="P178" s="47">
        <v>4460</v>
      </c>
      <c r="Q178" s="8">
        <v>4520</v>
      </c>
      <c r="R178" s="26"/>
      <c r="S178" s="1"/>
      <c r="T178" s="1"/>
      <c r="U178" s="1"/>
      <c r="V178" s="1"/>
      <c r="W178" s="50"/>
      <c r="X178" s="51"/>
      <c r="Y178" s="62"/>
      <c r="Z178" s="62"/>
      <c r="AA178" s="62"/>
      <c r="AB178" s="62"/>
      <c r="AC178" s="1"/>
      <c r="AD178" s="62">
        <v>4530</v>
      </c>
      <c r="AE178" s="62">
        <v>4518</v>
      </c>
      <c r="AF178" s="1"/>
      <c r="AG178" s="1"/>
      <c r="AH178" s="62"/>
      <c r="AI178" s="62"/>
      <c r="AJ178" s="8"/>
      <c r="AK178" s="8"/>
      <c r="AL178" s="62"/>
      <c r="AM178" s="62"/>
      <c r="AN178" s="8"/>
      <c r="AO178" s="8"/>
      <c r="AP178" s="62"/>
      <c r="AQ178" s="62"/>
      <c r="AR178" s="62"/>
      <c r="AS178" s="8"/>
      <c r="AT178" s="62"/>
      <c r="AU178" s="62"/>
      <c r="AV178" s="8"/>
      <c r="AW178" s="8"/>
      <c r="AX178" s="8"/>
      <c r="AY178" s="8"/>
      <c r="AZ178" s="8"/>
      <c r="BA178" s="8"/>
      <c r="BB178" s="62"/>
      <c r="BC178" s="62"/>
      <c r="BD178" s="94">
        <v>4512</v>
      </c>
      <c r="BE178" s="8"/>
      <c r="BF178" s="8"/>
      <c r="BG178" s="62"/>
      <c r="BH178" s="62"/>
      <c r="BI178" s="1">
        <v>4511</v>
      </c>
      <c r="BJ178" s="1">
        <v>4515</v>
      </c>
      <c r="BK178" s="1">
        <v>4504</v>
      </c>
      <c r="BL178" s="1">
        <v>4505</v>
      </c>
      <c r="BM178" s="78"/>
      <c r="BN178" s="78"/>
      <c r="BO178" s="78"/>
      <c r="BP178" s="89"/>
      <c r="BQ178" s="62"/>
      <c r="BR178" s="1"/>
      <c r="BS178" s="88"/>
      <c r="BT178" s="1"/>
      <c r="BU178" s="58"/>
      <c r="BV178" s="58"/>
      <c r="BW178" s="58"/>
      <c r="BX178" s="58"/>
      <c r="BY178" s="1">
        <v>99.59</v>
      </c>
      <c r="BZ178" s="1">
        <v>99.635000000000005</v>
      </c>
      <c r="CA178" s="1">
        <v>99.590500000000006</v>
      </c>
      <c r="CB178" s="1">
        <v>1.3170999999999999</v>
      </c>
      <c r="CC178" s="1">
        <v>1.3170999999999999</v>
      </c>
      <c r="CD178" s="1">
        <v>1.3171999999999999</v>
      </c>
      <c r="CE178" s="1"/>
      <c r="CF178" s="1"/>
      <c r="CG178" s="1">
        <v>4469</v>
      </c>
      <c r="CH178" s="1">
        <v>4483</v>
      </c>
      <c r="CI178" s="1">
        <v>4453</v>
      </c>
      <c r="CJ178" s="1">
        <v>4475</v>
      </c>
      <c r="CK178" s="1">
        <v>4415</v>
      </c>
      <c r="CL178" s="1">
        <v>4458</v>
      </c>
      <c r="CM178" s="1">
        <v>4414</v>
      </c>
      <c r="CN178" s="1">
        <v>4442</v>
      </c>
      <c r="CO178" s="1">
        <v>1407.5</v>
      </c>
      <c r="CP178" s="1">
        <v>4446</v>
      </c>
      <c r="CQ178" s="1">
        <v>4520</v>
      </c>
      <c r="CR178" s="1">
        <v>4435</v>
      </c>
      <c r="CS178" s="1">
        <v>4517</v>
      </c>
      <c r="CT178" s="1"/>
      <c r="CU178" s="1"/>
      <c r="CV178" s="1"/>
      <c r="CW178" s="1"/>
      <c r="CX178" s="58"/>
      <c r="CY178" s="58"/>
      <c r="CZ178" s="1"/>
      <c r="DA178" s="1" t="s">
        <v>618</v>
      </c>
      <c r="DB178" s="1"/>
      <c r="DC178" s="58"/>
      <c r="DD178" s="58"/>
      <c r="DE178">
        <v>16.61</v>
      </c>
      <c r="DF178">
        <v>99.59</v>
      </c>
      <c r="DG178">
        <v>2.85</v>
      </c>
    </row>
    <row r="179" spans="1:111" s="12" customFormat="1">
      <c r="A179" s="1">
        <v>2013</v>
      </c>
      <c r="B179" s="1">
        <v>2</v>
      </c>
      <c r="C179" s="24">
        <v>41526</v>
      </c>
      <c r="D179" s="1">
        <v>4469</v>
      </c>
      <c r="E179" s="1">
        <v>4472</v>
      </c>
      <c r="F179" s="1">
        <v>4442</v>
      </c>
      <c r="G179" s="1">
        <v>4448</v>
      </c>
      <c r="H179" s="46">
        <v>1386.7</v>
      </c>
      <c r="I179" s="1">
        <v>4386</v>
      </c>
      <c r="J179" s="1">
        <v>4472</v>
      </c>
      <c r="K179" s="1">
        <v>4368</v>
      </c>
      <c r="L179" s="1">
        <v>4450</v>
      </c>
      <c r="M179" s="53">
        <v>4444</v>
      </c>
      <c r="N179" s="47">
        <v>4448</v>
      </c>
      <c r="O179" s="47">
        <v>4425</v>
      </c>
      <c r="P179" s="47">
        <v>4445</v>
      </c>
      <c r="Q179" s="8">
        <v>4468</v>
      </c>
      <c r="R179" s="26"/>
      <c r="S179" s="1"/>
      <c r="T179" s="1"/>
      <c r="U179" s="1"/>
      <c r="V179" s="1"/>
      <c r="W179" s="50"/>
      <c r="X179" s="51"/>
      <c r="Y179" s="62"/>
      <c r="Z179" s="62"/>
      <c r="AA179" s="62"/>
      <c r="AB179" s="62"/>
      <c r="AC179" s="1"/>
      <c r="AD179" s="62">
        <v>4472</v>
      </c>
      <c r="AE179" s="62">
        <v>4448</v>
      </c>
      <c r="AF179" s="1"/>
      <c r="AG179" s="1"/>
      <c r="AH179" s="62"/>
      <c r="AI179" s="62"/>
      <c r="AJ179" s="8"/>
      <c r="AK179" s="8"/>
      <c r="AL179" s="62"/>
      <c r="AM179" s="62"/>
      <c r="AN179" s="8"/>
      <c r="AO179" s="8"/>
      <c r="AP179" s="62"/>
      <c r="AQ179" s="62"/>
      <c r="AR179" s="62"/>
      <c r="AS179" s="8"/>
      <c r="AT179" s="62"/>
      <c r="AU179" s="62"/>
      <c r="AV179" s="8"/>
      <c r="AW179" s="8"/>
      <c r="AX179" s="8"/>
      <c r="AY179" s="8"/>
      <c r="AZ179" s="8"/>
      <c r="BA179" s="8"/>
      <c r="BB179" s="62"/>
      <c r="BC179" s="62"/>
      <c r="BD179" s="94">
        <v>4442</v>
      </c>
      <c r="BE179" s="8"/>
      <c r="BF179" s="8"/>
      <c r="BG179" s="62"/>
      <c r="BH179" s="62"/>
      <c r="BI179" s="1">
        <v>4444</v>
      </c>
      <c r="BJ179" s="1">
        <v>4447</v>
      </c>
      <c r="BK179" s="1">
        <v>4433</v>
      </c>
      <c r="BL179" s="1">
        <v>4437</v>
      </c>
      <c r="BM179" s="78"/>
      <c r="BN179" s="78"/>
      <c r="BO179" s="78"/>
      <c r="BP179" s="89"/>
      <c r="BQ179" s="62"/>
      <c r="BR179" s="1"/>
      <c r="BS179" s="88"/>
      <c r="BT179" s="1"/>
      <c r="BU179" s="58"/>
      <c r="BV179" s="58"/>
      <c r="BW179" s="58"/>
      <c r="BX179" s="58"/>
      <c r="BY179" s="1">
        <v>99.721500000000006</v>
      </c>
      <c r="BZ179" s="1">
        <v>99.918000000000006</v>
      </c>
      <c r="CA179" s="1">
        <v>99.980500000000006</v>
      </c>
      <c r="CB179" s="1">
        <v>1.3164</v>
      </c>
      <c r="CC179" s="1">
        <v>1.3173999999999999</v>
      </c>
      <c r="CD179" s="1">
        <v>1.3173999999999999</v>
      </c>
      <c r="CE179" s="1"/>
      <c r="CF179" s="1"/>
      <c r="CG179" s="1">
        <v>4469</v>
      </c>
      <c r="CH179" s="1">
        <v>4483</v>
      </c>
      <c r="CI179" s="1">
        <v>4453</v>
      </c>
      <c r="CJ179" s="1">
        <v>4475</v>
      </c>
      <c r="CK179" s="1">
        <v>4415</v>
      </c>
      <c r="CL179" s="1">
        <v>4458</v>
      </c>
      <c r="CM179" s="1">
        <v>4414</v>
      </c>
      <c r="CN179" s="1">
        <v>4442</v>
      </c>
      <c r="CO179" s="1">
        <v>1387.3</v>
      </c>
      <c r="CP179" s="1">
        <v>4444</v>
      </c>
      <c r="CQ179" s="1">
        <v>4453</v>
      </c>
      <c r="CR179" s="1">
        <v>4425</v>
      </c>
      <c r="CS179" s="1">
        <v>4447</v>
      </c>
      <c r="CT179" s="1"/>
      <c r="CU179" s="1"/>
      <c r="CV179" s="1"/>
      <c r="CW179" s="1"/>
      <c r="CX179" s="58"/>
      <c r="CY179" s="58"/>
      <c r="CZ179" s="1"/>
      <c r="DA179" s="1" t="s">
        <v>618</v>
      </c>
      <c r="DB179" s="1"/>
      <c r="DC179" s="58"/>
      <c r="DD179" s="58"/>
      <c r="DE179">
        <v>15.63</v>
      </c>
      <c r="DF179">
        <v>99.61</v>
      </c>
      <c r="DG179">
        <v>2.9</v>
      </c>
    </row>
    <row r="180" spans="1:111" s="12" customFormat="1">
      <c r="A180" s="1">
        <v>2013</v>
      </c>
      <c r="B180" s="1">
        <v>3</v>
      </c>
      <c r="C180" s="24">
        <v>41527</v>
      </c>
      <c r="D180" s="1">
        <v>4450</v>
      </c>
      <c r="E180" s="1">
        <v>4451</v>
      </c>
      <c r="F180" s="1">
        <v>4409</v>
      </c>
      <c r="G180" s="1">
        <v>4430</v>
      </c>
      <c r="H180" s="46">
        <v>1364</v>
      </c>
      <c r="I180" s="1">
        <v>4444</v>
      </c>
      <c r="J180" s="1">
        <v>4453</v>
      </c>
      <c r="K180" s="1">
        <v>4425</v>
      </c>
      <c r="L180" s="1">
        <v>4436</v>
      </c>
      <c r="M180" s="53">
        <v>4430</v>
      </c>
      <c r="N180" s="47">
        <v>4436</v>
      </c>
      <c r="O180" s="47">
        <v>4383</v>
      </c>
      <c r="P180" s="47">
        <v>4388</v>
      </c>
      <c r="Q180" s="8">
        <v>4452</v>
      </c>
      <c r="R180" s="26"/>
      <c r="S180" s="1"/>
      <c r="T180" s="1"/>
      <c r="U180" s="1"/>
      <c r="V180" s="1"/>
      <c r="W180" s="50"/>
      <c r="X180" s="51"/>
      <c r="Y180" s="62"/>
      <c r="Z180" s="62"/>
      <c r="AA180" s="62"/>
      <c r="AB180" s="62"/>
      <c r="AC180" s="1"/>
      <c r="AD180" s="62">
        <v>4451</v>
      </c>
      <c r="AE180" s="62">
        <v>4434</v>
      </c>
      <c r="AF180" s="1"/>
      <c r="AG180" s="1"/>
      <c r="AH180" s="62"/>
      <c r="AI180" s="62"/>
      <c r="AJ180" s="8"/>
      <c r="AK180" s="8"/>
      <c r="AL180" s="62"/>
      <c r="AM180" s="62"/>
      <c r="AN180" s="8"/>
      <c r="AO180" s="8"/>
      <c r="AP180" s="62"/>
      <c r="AQ180" s="62"/>
      <c r="AR180" s="62"/>
      <c r="AS180" s="8"/>
      <c r="AT180" s="62"/>
      <c r="AU180" s="62"/>
      <c r="AV180" s="8"/>
      <c r="AW180" s="8"/>
      <c r="AX180" s="8"/>
      <c r="AY180" s="8"/>
      <c r="AZ180" s="8"/>
      <c r="BA180" s="8"/>
      <c r="BB180" s="62"/>
      <c r="BC180" s="62"/>
      <c r="BD180" s="94">
        <v>4426</v>
      </c>
      <c r="BE180" s="8"/>
      <c r="BF180" s="8"/>
      <c r="BG180" s="62"/>
      <c r="BH180" s="62"/>
      <c r="BI180" s="1">
        <v>4430</v>
      </c>
      <c r="BJ180" s="1">
        <v>4436</v>
      </c>
      <c r="BK180" s="1">
        <v>4425</v>
      </c>
      <c r="BL180" s="1">
        <v>4429</v>
      </c>
      <c r="BM180" s="78"/>
      <c r="BN180" s="78"/>
      <c r="BO180" s="78"/>
      <c r="BP180" s="89"/>
      <c r="BQ180" s="62"/>
      <c r="BR180" s="1"/>
      <c r="BS180" s="88"/>
      <c r="BT180" s="1"/>
      <c r="BU180" s="58"/>
      <c r="BV180" s="58"/>
      <c r="BW180" s="58"/>
      <c r="BX180" s="58"/>
      <c r="BY180" s="1">
        <v>99.580500000000001</v>
      </c>
      <c r="BZ180" s="1">
        <v>99.69</v>
      </c>
      <c r="CA180" s="1">
        <v>99.75</v>
      </c>
      <c r="CB180" s="1">
        <v>1.3253999999999999</v>
      </c>
      <c r="CC180" s="1">
        <v>1.3253999999999999</v>
      </c>
      <c r="CD180" s="1">
        <v>1.3254999999999999</v>
      </c>
      <c r="CE180" s="1"/>
      <c r="CF180" s="1"/>
      <c r="CG180" s="1">
        <v>4469</v>
      </c>
      <c r="CH180" s="1">
        <v>4483</v>
      </c>
      <c r="CI180" s="1">
        <v>4453</v>
      </c>
      <c r="CJ180" s="1">
        <v>4475</v>
      </c>
      <c r="CK180" s="1">
        <v>4415</v>
      </c>
      <c r="CL180" s="1">
        <v>4458</v>
      </c>
      <c r="CM180" s="1">
        <v>4414</v>
      </c>
      <c r="CN180" s="1">
        <v>4442</v>
      </c>
      <c r="CO180" s="1">
        <v>1374.9</v>
      </c>
      <c r="CP180" s="1">
        <v>4430</v>
      </c>
      <c r="CQ180" s="1">
        <v>4436</v>
      </c>
      <c r="CR180" s="1">
        <v>4383</v>
      </c>
      <c r="CS180" s="1">
        <v>4404</v>
      </c>
      <c r="CT180" s="1"/>
      <c r="CU180" s="1"/>
      <c r="CV180" s="1"/>
      <c r="CW180" s="1"/>
      <c r="CX180" s="58"/>
      <c r="CY180" s="58"/>
      <c r="CZ180" s="1"/>
      <c r="DA180" s="1" t="s">
        <v>618</v>
      </c>
      <c r="DB180" s="1"/>
      <c r="DC180" s="58"/>
      <c r="DD180" s="58"/>
      <c r="DE180">
        <v>14.53</v>
      </c>
      <c r="DF180">
        <v>100.4175</v>
      </c>
      <c r="DG180">
        <v>2.96</v>
      </c>
    </row>
    <row r="181" spans="1:111" s="12" customFormat="1">
      <c r="A181" s="1">
        <v>2013</v>
      </c>
      <c r="B181" s="1">
        <v>4</v>
      </c>
      <c r="C181" s="24">
        <v>41528</v>
      </c>
      <c r="D181" s="1">
        <v>4407</v>
      </c>
      <c r="E181" s="1">
        <v>4420</v>
      </c>
      <c r="F181" s="1">
        <v>4382</v>
      </c>
      <c r="G181" s="1">
        <v>4413</v>
      </c>
      <c r="H181" s="46">
        <v>1363.8</v>
      </c>
      <c r="I181" s="1">
        <v>4430</v>
      </c>
      <c r="J181" s="1">
        <v>4436</v>
      </c>
      <c r="K181" s="1">
        <v>4382</v>
      </c>
      <c r="L181" s="1">
        <v>4398</v>
      </c>
      <c r="M181" s="53">
        <v>4407</v>
      </c>
      <c r="N181" s="47">
        <v>4413</v>
      </c>
      <c r="O181" s="47">
        <v>4384</v>
      </c>
      <c r="P181" s="47">
        <v>4390</v>
      </c>
      <c r="Q181" s="8">
        <v>4408</v>
      </c>
      <c r="R181" s="26"/>
      <c r="S181" s="1"/>
      <c r="T181" s="1"/>
      <c r="U181" s="1"/>
      <c r="V181" s="1"/>
      <c r="W181" s="50"/>
      <c r="X181" s="51"/>
      <c r="Y181" s="62"/>
      <c r="Z181" s="62"/>
      <c r="AA181" s="62"/>
      <c r="AB181" s="62"/>
      <c r="AC181" s="1"/>
      <c r="AD181" s="62">
        <v>4410</v>
      </c>
      <c r="AE181" s="62">
        <v>4382</v>
      </c>
      <c r="AF181" s="1"/>
      <c r="AG181" s="1"/>
      <c r="AH181" s="62"/>
      <c r="AI181" s="62"/>
      <c r="AJ181" s="8"/>
      <c r="AK181" s="8"/>
      <c r="AL181" s="62"/>
      <c r="AM181" s="62"/>
      <c r="AN181" s="8"/>
      <c r="AO181" s="8"/>
      <c r="AP181" s="62"/>
      <c r="AQ181" s="62"/>
      <c r="AR181" s="62"/>
      <c r="AS181" s="8"/>
      <c r="AT181" s="62"/>
      <c r="AU181" s="62"/>
      <c r="AV181" s="8"/>
      <c r="AW181" s="8"/>
      <c r="AX181" s="8"/>
      <c r="AY181" s="8"/>
      <c r="AZ181" s="8"/>
      <c r="BA181" s="8"/>
      <c r="BB181" s="62"/>
      <c r="BC181" s="62"/>
      <c r="BD181" s="94">
        <v>4407</v>
      </c>
      <c r="BE181" s="8"/>
      <c r="BF181" s="8"/>
      <c r="BG181" s="62"/>
      <c r="BH181" s="62"/>
      <c r="BI181" s="1">
        <v>4407</v>
      </c>
      <c r="BJ181" s="1">
        <v>4409</v>
      </c>
      <c r="BK181" s="1">
        <v>4399</v>
      </c>
      <c r="BL181" s="1">
        <v>4407</v>
      </c>
      <c r="BM181" s="78"/>
      <c r="BN181" s="78"/>
      <c r="BO181" s="78"/>
      <c r="BP181" s="89"/>
      <c r="BQ181" s="62"/>
      <c r="BR181" s="1"/>
      <c r="BS181" s="88"/>
      <c r="BT181" s="1"/>
      <c r="BU181" s="58"/>
      <c r="BV181" s="58"/>
      <c r="BW181" s="58"/>
      <c r="BX181" s="58"/>
      <c r="BY181" s="1">
        <v>100.38249999999999</v>
      </c>
      <c r="BZ181" s="1">
        <v>100.3985</v>
      </c>
      <c r="CA181" s="1">
        <v>100.31100000000001</v>
      </c>
      <c r="CB181" s="1">
        <v>1.3267</v>
      </c>
      <c r="CC181" s="1">
        <v>1.3265</v>
      </c>
      <c r="CD181" s="1">
        <v>1.3267</v>
      </c>
      <c r="CE181" s="1"/>
      <c r="CF181" s="1"/>
      <c r="CG181" s="1">
        <v>4407</v>
      </c>
      <c r="CH181" s="1">
        <v>4407</v>
      </c>
      <c r="CI181" s="1">
        <v>4407</v>
      </c>
      <c r="CJ181" s="1">
        <v>4407</v>
      </c>
      <c r="CK181" s="1">
        <v>4407</v>
      </c>
      <c r="CL181" s="1">
        <v>4407</v>
      </c>
      <c r="CM181" s="1">
        <v>4407</v>
      </c>
      <c r="CN181" s="1">
        <v>4407</v>
      </c>
      <c r="CO181" s="1">
        <v>1365.5</v>
      </c>
      <c r="CP181" s="1">
        <v>4407</v>
      </c>
      <c r="CQ181" s="1">
        <v>4413</v>
      </c>
      <c r="CR181" s="1">
        <v>4375</v>
      </c>
      <c r="CS181" s="1">
        <v>4383</v>
      </c>
      <c r="CT181" s="1"/>
      <c r="CU181" s="1"/>
      <c r="CV181" s="1"/>
      <c r="CW181" s="1"/>
      <c r="CX181" s="58"/>
      <c r="CY181" s="58"/>
      <c r="CZ181" s="1"/>
      <c r="DA181" s="1" t="s">
        <v>618</v>
      </c>
      <c r="DB181" s="1"/>
      <c r="DC181" s="58"/>
      <c r="DD181" s="58"/>
      <c r="DE181">
        <v>13.82</v>
      </c>
      <c r="DF181">
        <v>99.94</v>
      </c>
      <c r="DG181">
        <v>2.92</v>
      </c>
    </row>
    <row r="182" spans="1:111" s="12" customFormat="1">
      <c r="A182" s="1">
        <v>2013</v>
      </c>
      <c r="B182" s="1">
        <v>5</v>
      </c>
      <c r="C182" s="24">
        <v>41529</v>
      </c>
      <c r="D182" s="1">
        <v>4384</v>
      </c>
      <c r="E182" s="1">
        <v>4388</v>
      </c>
      <c r="F182" s="1">
        <v>4337</v>
      </c>
      <c r="G182" s="1">
        <v>4342</v>
      </c>
      <c r="H182" s="46">
        <v>1330.6</v>
      </c>
      <c r="I182" s="1">
        <v>4407</v>
      </c>
      <c r="J182" s="1">
        <v>4413</v>
      </c>
      <c r="K182" s="1">
        <v>4356</v>
      </c>
      <c r="L182" s="1">
        <v>4360</v>
      </c>
      <c r="M182" s="53">
        <v>4305</v>
      </c>
      <c r="N182" s="47">
        <v>4308</v>
      </c>
      <c r="O182" s="47">
        <v>4242</v>
      </c>
      <c r="P182" s="47">
        <v>4245</v>
      </c>
      <c r="Q182" s="8">
        <v>4385</v>
      </c>
      <c r="R182" s="26"/>
      <c r="S182" s="1"/>
      <c r="T182" s="1"/>
      <c r="U182" s="1"/>
      <c r="V182" s="1"/>
      <c r="W182" s="50"/>
      <c r="X182" s="51"/>
      <c r="Y182" s="62"/>
      <c r="Z182" s="62"/>
      <c r="AA182" s="62"/>
      <c r="AB182" s="62"/>
      <c r="AC182" s="1"/>
      <c r="AD182" s="62">
        <v>4388</v>
      </c>
      <c r="AE182" s="62">
        <v>4357</v>
      </c>
      <c r="AF182" s="1"/>
      <c r="AG182" s="1"/>
      <c r="AH182" s="62"/>
      <c r="AI182" s="62"/>
      <c r="AJ182" s="8"/>
      <c r="AK182" s="8"/>
      <c r="AL182" s="62"/>
      <c r="AM182" s="62"/>
      <c r="AN182" s="8"/>
      <c r="AO182" s="8"/>
      <c r="AP182" s="62"/>
      <c r="AQ182" s="62"/>
      <c r="AR182" s="62"/>
      <c r="AS182" s="8"/>
      <c r="AT182" s="62"/>
      <c r="AU182" s="62"/>
      <c r="AV182" s="8"/>
      <c r="AW182" s="8"/>
      <c r="AX182" s="8"/>
      <c r="AY182" s="8"/>
      <c r="AZ182" s="8"/>
      <c r="BA182" s="8"/>
      <c r="BB182" s="62"/>
      <c r="BC182" s="62"/>
      <c r="BD182" s="94">
        <v>4305</v>
      </c>
      <c r="BE182" s="8"/>
      <c r="BF182" s="8"/>
      <c r="BG182" s="62"/>
      <c r="BH182" s="62"/>
      <c r="BI182" s="1">
        <v>4305</v>
      </c>
      <c r="BJ182" s="1">
        <v>4308</v>
      </c>
      <c r="BK182" s="1">
        <v>4299</v>
      </c>
      <c r="BL182" s="1">
        <v>4302</v>
      </c>
      <c r="BM182" s="78"/>
      <c r="BN182" s="78"/>
      <c r="BO182" s="78"/>
      <c r="BP182" s="89"/>
      <c r="BQ182" s="62"/>
      <c r="BR182" s="1"/>
      <c r="BS182" s="88"/>
      <c r="BT182" s="1"/>
      <c r="BU182" s="58"/>
      <c r="BV182" s="58"/>
      <c r="BW182" s="58"/>
      <c r="BX182" s="58"/>
      <c r="BY182" s="1">
        <v>99.893000000000001</v>
      </c>
      <c r="BZ182" s="1">
        <v>99.94</v>
      </c>
      <c r="CA182" s="1">
        <v>99.797499999999999</v>
      </c>
      <c r="CB182" s="1">
        <v>1.3310999999999999</v>
      </c>
      <c r="CC182" s="1">
        <v>1.3308</v>
      </c>
      <c r="CD182" s="1">
        <v>1.3314999999999999</v>
      </c>
      <c r="CE182" s="1"/>
      <c r="CF182" s="1"/>
      <c r="CG182" s="1">
        <v>4305</v>
      </c>
      <c r="CH182" s="1">
        <v>4305</v>
      </c>
      <c r="CI182" s="1">
        <v>4305</v>
      </c>
      <c r="CJ182" s="1">
        <v>4305</v>
      </c>
      <c r="CK182" s="1">
        <v>4305</v>
      </c>
      <c r="CL182" s="1">
        <v>4305</v>
      </c>
      <c r="CM182" s="1">
        <v>4305</v>
      </c>
      <c r="CN182" s="1">
        <v>4305</v>
      </c>
      <c r="CO182" s="1">
        <v>1343.5</v>
      </c>
      <c r="CP182" s="1">
        <v>4305</v>
      </c>
      <c r="CQ182" s="1">
        <v>4308</v>
      </c>
      <c r="CR182" s="1">
        <v>4240</v>
      </c>
      <c r="CS182" s="1">
        <v>4248</v>
      </c>
      <c r="CT182" s="1"/>
      <c r="CU182" s="1"/>
      <c r="CV182" s="1"/>
      <c r="CW182" s="1"/>
      <c r="CX182" s="58"/>
      <c r="CY182" s="58"/>
      <c r="CZ182" s="1"/>
      <c r="DA182" s="1" t="s">
        <v>618</v>
      </c>
      <c r="DB182" s="1"/>
      <c r="DC182" s="58"/>
      <c r="DD182" s="58"/>
      <c r="DE182">
        <v>14.29</v>
      </c>
      <c r="DF182">
        <v>99.49</v>
      </c>
      <c r="DG182">
        <v>2.91</v>
      </c>
    </row>
    <row r="183" spans="1:111" s="12" customFormat="1">
      <c r="A183" s="1">
        <v>2013</v>
      </c>
      <c r="B183" s="1">
        <v>6</v>
      </c>
      <c r="C183" s="24">
        <v>41530</v>
      </c>
      <c r="D183" s="1">
        <v>4257</v>
      </c>
      <c r="E183" s="1">
        <v>4271</v>
      </c>
      <c r="F183" s="1">
        <v>4205</v>
      </c>
      <c r="G183" s="1">
        <v>4227</v>
      </c>
      <c r="H183" s="46">
        <v>1317.8</v>
      </c>
      <c r="I183" s="1">
        <v>4305</v>
      </c>
      <c r="J183" s="1">
        <v>4308</v>
      </c>
      <c r="K183" s="1">
        <v>4240</v>
      </c>
      <c r="L183" s="1">
        <v>4264</v>
      </c>
      <c r="M183" s="53">
        <v>4225</v>
      </c>
      <c r="N183" s="47">
        <v>4235</v>
      </c>
      <c r="O183" s="47">
        <v>4189</v>
      </c>
      <c r="P183" s="47">
        <v>4225</v>
      </c>
      <c r="Q183" s="8">
        <v>4257</v>
      </c>
      <c r="R183" s="26"/>
      <c r="S183" s="1"/>
      <c r="T183" s="1"/>
      <c r="U183" s="1"/>
      <c r="V183" s="1"/>
      <c r="W183" s="50"/>
      <c r="X183" s="51"/>
      <c r="Y183" s="62"/>
      <c r="Z183" s="62"/>
      <c r="AA183" s="62"/>
      <c r="AB183" s="62"/>
      <c r="AC183" s="1"/>
      <c r="AD183" s="62">
        <v>4271</v>
      </c>
      <c r="AE183" s="62">
        <v>4253</v>
      </c>
      <c r="AF183" s="1"/>
      <c r="AG183" s="1"/>
      <c r="AH183" s="62"/>
      <c r="AI183" s="62"/>
      <c r="AJ183" s="8"/>
      <c r="AK183" s="8"/>
      <c r="AL183" s="62"/>
      <c r="AM183" s="62"/>
      <c r="AN183" s="8"/>
      <c r="AO183" s="8"/>
      <c r="AP183" s="62"/>
      <c r="AQ183" s="62"/>
      <c r="AR183" s="62"/>
      <c r="AS183" s="8"/>
      <c r="AT183" s="62"/>
      <c r="AU183" s="62"/>
      <c r="AV183" s="8"/>
      <c r="AW183" s="8"/>
      <c r="AX183" s="8"/>
      <c r="AY183" s="8"/>
      <c r="AZ183" s="8"/>
      <c r="BA183" s="8"/>
      <c r="BB183" s="62"/>
      <c r="BC183" s="62"/>
      <c r="BD183" s="94">
        <v>4225</v>
      </c>
      <c r="BE183" s="8"/>
      <c r="BF183" s="8"/>
      <c r="BG183" s="62"/>
      <c r="BH183" s="62"/>
      <c r="BI183" s="1">
        <v>4225</v>
      </c>
      <c r="BJ183" s="1">
        <v>4228</v>
      </c>
      <c r="BK183" s="1">
        <v>4202</v>
      </c>
      <c r="BL183" s="1">
        <v>4203</v>
      </c>
      <c r="BM183" s="78"/>
      <c r="BN183" s="78"/>
      <c r="BO183" s="78"/>
      <c r="BP183" s="89"/>
      <c r="BQ183" s="62"/>
      <c r="BR183" s="1"/>
      <c r="BS183" s="88"/>
      <c r="BT183" s="1"/>
      <c r="BU183" s="58"/>
      <c r="BV183" s="58"/>
      <c r="BW183" s="58"/>
      <c r="BX183" s="58"/>
      <c r="BY183" s="1">
        <v>99.533000000000001</v>
      </c>
      <c r="BZ183" s="1">
        <v>99.6</v>
      </c>
      <c r="CA183" s="1">
        <v>99.61</v>
      </c>
      <c r="CB183" s="1">
        <v>1.3299000000000001</v>
      </c>
      <c r="CC183" s="1">
        <v>1.3297000000000001</v>
      </c>
      <c r="CD183" s="1">
        <v>1.3299000000000001</v>
      </c>
      <c r="CE183" s="1"/>
      <c r="CF183" s="1"/>
      <c r="CG183" s="1">
        <v>4225</v>
      </c>
      <c r="CH183" s="1">
        <v>4225</v>
      </c>
      <c r="CI183" s="1">
        <v>4225</v>
      </c>
      <c r="CJ183" s="1">
        <v>4225</v>
      </c>
      <c r="CK183" s="1">
        <v>4225</v>
      </c>
      <c r="CL183" s="1">
        <v>4225</v>
      </c>
      <c r="CM183" s="1">
        <v>4225</v>
      </c>
      <c r="CN183" s="1">
        <v>4225</v>
      </c>
      <c r="CO183" s="1">
        <v>1313.5</v>
      </c>
      <c r="CP183" s="1">
        <v>4225</v>
      </c>
      <c r="CQ183" s="1">
        <v>4235</v>
      </c>
      <c r="CR183" s="1">
        <v>4182</v>
      </c>
      <c r="CS183" s="1">
        <v>4199</v>
      </c>
      <c r="CT183" s="1"/>
      <c r="CU183" s="1"/>
      <c r="CV183" s="1"/>
      <c r="CW183" s="1"/>
      <c r="CX183" s="58"/>
      <c r="CY183" s="58"/>
      <c r="CZ183" s="1"/>
      <c r="DA183" s="1" t="s">
        <v>618</v>
      </c>
      <c r="DB183" s="1"/>
      <c r="DC183" s="58"/>
      <c r="DD183" s="58"/>
      <c r="DE183">
        <v>14.38</v>
      </c>
      <c r="DF183">
        <v>99.08</v>
      </c>
      <c r="DG183">
        <v>2.87</v>
      </c>
    </row>
    <row r="184" spans="1:111" s="12" customFormat="1">
      <c r="A184" s="1">
        <v>2013</v>
      </c>
      <c r="B184" s="1">
        <v>3</v>
      </c>
      <c r="C184" s="24">
        <v>41534</v>
      </c>
      <c r="D184" s="1">
        <v>4190</v>
      </c>
      <c r="E184" s="1">
        <v>4208</v>
      </c>
      <c r="F184" s="1">
        <v>4177</v>
      </c>
      <c r="G184" s="1">
        <v>4194</v>
      </c>
      <c r="H184" s="46">
        <v>1309.4000000000001</v>
      </c>
      <c r="I184" s="1">
        <v>4225</v>
      </c>
      <c r="J184" s="1">
        <v>4235</v>
      </c>
      <c r="K184" s="1">
        <v>4177</v>
      </c>
      <c r="L184" s="1">
        <v>4192</v>
      </c>
      <c r="M184" s="53">
        <v>4219</v>
      </c>
      <c r="N184" s="47">
        <v>4230</v>
      </c>
      <c r="O184" s="47">
        <v>4195</v>
      </c>
      <c r="P184" s="47">
        <v>4199</v>
      </c>
      <c r="Q184" s="8">
        <v>4188</v>
      </c>
      <c r="R184" s="26"/>
      <c r="S184" s="1"/>
      <c r="T184" s="1"/>
      <c r="U184" s="1"/>
      <c r="V184" s="1"/>
      <c r="W184" s="50"/>
      <c r="X184" s="51"/>
      <c r="Y184" s="62"/>
      <c r="Z184" s="62"/>
      <c r="AA184" s="62"/>
      <c r="AB184" s="62"/>
      <c r="AC184" s="1"/>
      <c r="AD184" s="62">
        <v>4205</v>
      </c>
      <c r="AE184" s="62">
        <v>4177</v>
      </c>
      <c r="AF184" s="1"/>
      <c r="AG184" s="1"/>
      <c r="AH184" s="62"/>
      <c r="AI184" s="62"/>
      <c r="AJ184" s="8"/>
      <c r="AK184" s="8"/>
      <c r="AL184" s="62"/>
      <c r="AM184" s="62"/>
      <c r="AN184" s="8"/>
      <c r="AO184" s="8"/>
      <c r="AP184" s="62"/>
      <c r="AQ184" s="62"/>
      <c r="AR184" s="62"/>
      <c r="AS184" s="8"/>
      <c r="AT184" s="62"/>
      <c r="AU184" s="62"/>
      <c r="AV184" s="8"/>
      <c r="AW184" s="8"/>
      <c r="AX184" s="8"/>
      <c r="AY184" s="8"/>
      <c r="AZ184" s="8"/>
      <c r="BA184" s="8"/>
      <c r="BB184" s="62"/>
      <c r="BC184" s="62"/>
      <c r="BD184" s="94">
        <v>4217</v>
      </c>
      <c r="BE184" s="8"/>
      <c r="BF184" s="8"/>
      <c r="BG184" s="62"/>
      <c r="BH184" s="62"/>
      <c r="BI184" s="1">
        <v>4219</v>
      </c>
      <c r="BJ184" s="1">
        <v>4230</v>
      </c>
      <c r="BK184" s="1">
        <v>4217</v>
      </c>
      <c r="BL184" s="1">
        <v>4226</v>
      </c>
      <c r="BM184" s="78"/>
      <c r="BN184" s="78"/>
      <c r="BO184" s="78"/>
      <c r="BP184" s="89"/>
      <c r="BQ184" s="62"/>
      <c r="BR184" s="1"/>
      <c r="BS184" s="88"/>
      <c r="BT184" s="1"/>
      <c r="BU184" s="58"/>
      <c r="BV184" s="58"/>
      <c r="BW184" s="58"/>
      <c r="BX184" s="58"/>
      <c r="BY184" s="1">
        <v>99.07</v>
      </c>
      <c r="BZ184" s="1">
        <v>99.11</v>
      </c>
      <c r="CA184" s="1">
        <v>99.073499999999996</v>
      </c>
      <c r="CB184" s="1">
        <v>1.3333999999999999</v>
      </c>
      <c r="CC184" s="1">
        <v>1.3335999999999999</v>
      </c>
      <c r="CD184" s="1">
        <v>1.3335999999999999</v>
      </c>
      <c r="CE184" s="1"/>
      <c r="CF184" s="1"/>
      <c r="CG184" s="1">
        <v>4219</v>
      </c>
      <c r="CH184" s="1">
        <v>4219</v>
      </c>
      <c r="CI184" s="1">
        <v>4219</v>
      </c>
      <c r="CJ184" s="1">
        <v>4219</v>
      </c>
      <c r="CK184" s="1">
        <v>4219</v>
      </c>
      <c r="CL184" s="1">
        <v>4219</v>
      </c>
      <c r="CM184" s="1">
        <v>4219</v>
      </c>
      <c r="CN184" s="1">
        <v>4219</v>
      </c>
      <c r="CO184" s="1">
        <v>1322.2</v>
      </c>
      <c r="CP184" s="1">
        <v>4219</v>
      </c>
      <c r="CQ184" s="1">
        <v>4230</v>
      </c>
      <c r="CR184" s="1">
        <v>4175</v>
      </c>
      <c r="CS184" s="1">
        <v>4187</v>
      </c>
      <c r="CT184" s="1"/>
      <c r="CU184" s="1"/>
      <c r="CV184" s="1"/>
      <c r="CW184" s="1"/>
      <c r="CX184" s="58"/>
      <c r="CY184" s="58"/>
      <c r="CZ184" s="1"/>
      <c r="DA184" s="1" t="s">
        <v>618</v>
      </c>
      <c r="DB184" s="1"/>
      <c r="DC184" s="58"/>
      <c r="DD184" s="58"/>
      <c r="DE184">
        <v>14.53</v>
      </c>
      <c r="DF184">
        <v>99.17</v>
      </c>
      <c r="DG184">
        <v>2.85</v>
      </c>
    </row>
    <row r="185" spans="1:111" s="12" customFormat="1">
      <c r="A185" s="1">
        <v>2013</v>
      </c>
      <c r="B185" s="1">
        <v>4</v>
      </c>
      <c r="C185" s="24">
        <v>41535</v>
      </c>
      <c r="D185" s="1">
        <v>4173</v>
      </c>
      <c r="E185" s="1">
        <v>4178</v>
      </c>
      <c r="F185" s="1">
        <v>4131</v>
      </c>
      <c r="G185" s="1">
        <v>4166</v>
      </c>
      <c r="H185" s="46">
        <v>1307.5999999999999</v>
      </c>
      <c r="I185" s="1">
        <v>4219</v>
      </c>
      <c r="J185" s="1">
        <v>4230</v>
      </c>
      <c r="K185" s="1">
        <v>4131</v>
      </c>
      <c r="L185" s="1">
        <v>4133</v>
      </c>
      <c r="M185" s="53">
        <v>4167</v>
      </c>
      <c r="N185" s="47">
        <v>4169</v>
      </c>
      <c r="O185" s="47">
        <v>4131</v>
      </c>
      <c r="P185" s="47">
        <v>4144</v>
      </c>
      <c r="Q185" s="8">
        <v>4174</v>
      </c>
      <c r="R185" s="26"/>
      <c r="S185" s="1"/>
      <c r="T185" s="1"/>
      <c r="U185" s="1"/>
      <c r="V185" s="1"/>
      <c r="W185" s="50"/>
      <c r="X185" s="51"/>
      <c r="Y185" s="62"/>
      <c r="Z185" s="62"/>
      <c r="AA185" s="62"/>
      <c r="AB185" s="62"/>
      <c r="AC185" s="1"/>
      <c r="AD185" s="62">
        <v>4178</v>
      </c>
      <c r="AE185" s="62">
        <v>4131</v>
      </c>
      <c r="AF185" s="1"/>
      <c r="AG185" s="1"/>
      <c r="AH185" s="62"/>
      <c r="AI185" s="62"/>
      <c r="AJ185" s="8"/>
      <c r="AK185" s="8"/>
      <c r="AL185" s="62"/>
      <c r="AM185" s="62"/>
      <c r="AN185" s="8"/>
      <c r="AO185" s="8"/>
      <c r="AP185" s="62"/>
      <c r="AQ185" s="62"/>
      <c r="AR185" s="62"/>
      <c r="AS185" s="8"/>
      <c r="AT185" s="62"/>
      <c r="AU185" s="62"/>
      <c r="AV185" s="8"/>
      <c r="AW185" s="8"/>
      <c r="AX185" s="8"/>
      <c r="AY185" s="8"/>
      <c r="AZ185" s="8"/>
      <c r="BA185" s="8"/>
      <c r="BB185" s="62"/>
      <c r="BC185" s="62"/>
      <c r="BD185" s="94">
        <v>4168</v>
      </c>
      <c r="BE185" s="8"/>
      <c r="BF185" s="8"/>
      <c r="BG185" s="62"/>
      <c r="BH185" s="62"/>
      <c r="BI185" s="1">
        <v>4167</v>
      </c>
      <c r="BJ185" s="1">
        <v>4169</v>
      </c>
      <c r="BK185" s="1">
        <v>4155</v>
      </c>
      <c r="BL185" s="1">
        <v>4159</v>
      </c>
      <c r="BM185" s="78"/>
      <c r="BN185" s="78"/>
      <c r="BO185" s="78"/>
      <c r="BP185" s="89"/>
      <c r="BQ185" s="62"/>
      <c r="BR185" s="1"/>
      <c r="BS185" s="88"/>
      <c r="BT185" s="1"/>
      <c r="BU185" s="58"/>
      <c r="BV185" s="58"/>
      <c r="BW185" s="58"/>
      <c r="BX185" s="58"/>
      <c r="BY185" s="1">
        <v>99.126000000000005</v>
      </c>
      <c r="BZ185" s="1">
        <v>99.18</v>
      </c>
      <c r="CA185" s="1">
        <v>99.131</v>
      </c>
      <c r="CB185" s="1">
        <v>1.3359000000000001</v>
      </c>
      <c r="CC185" s="1">
        <v>1.3358000000000001</v>
      </c>
      <c r="CD185" s="1">
        <v>1.3358000000000001</v>
      </c>
      <c r="CE185" s="1"/>
      <c r="CF185" s="1"/>
      <c r="CG185" s="1">
        <v>4167</v>
      </c>
      <c r="CH185" s="1">
        <v>4167</v>
      </c>
      <c r="CI185" s="1">
        <v>4167</v>
      </c>
      <c r="CJ185" s="1">
        <v>4167</v>
      </c>
      <c r="CK185" s="1">
        <v>4167</v>
      </c>
      <c r="CL185" s="1">
        <v>4167</v>
      </c>
      <c r="CM185" s="1">
        <v>4167</v>
      </c>
      <c r="CN185" s="1">
        <v>4167</v>
      </c>
      <c r="CO185" s="1">
        <v>1304.7</v>
      </c>
      <c r="CP185" s="1">
        <v>4167</v>
      </c>
      <c r="CQ185" s="1">
        <v>4276</v>
      </c>
      <c r="CR185" s="1">
        <v>4131</v>
      </c>
      <c r="CS185" s="1">
        <v>4268</v>
      </c>
      <c r="CT185" s="1"/>
      <c r="CU185" s="1"/>
      <c r="CV185" s="1"/>
      <c r="CW185" s="1"/>
      <c r="CX185" s="58"/>
      <c r="CY185" s="58"/>
      <c r="CZ185" s="1"/>
      <c r="DA185" s="1" t="s">
        <v>618</v>
      </c>
      <c r="DB185" s="1"/>
      <c r="DC185" s="58"/>
      <c r="DD185" s="58"/>
      <c r="DE185">
        <v>13.59</v>
      </c>
      <c r="DF185">
        <v>98.09</v>
      </c>
      <c r="DG185">
        <v>2.71</v>
      </c>
    </row>
    <row r="186" spans="1:111" s="12" customFormat="1">
      <c r="A186" s="1">
        <v>2013</v>
      </c>
      <c r="B186" s="1">
        <v>5</v>
      </c>
      <c r="C186" s="24">
        <v>41536</v>
      </c>
      <c r="D186" s="1">
        <v>4328</v>
      </c>
      <c r="E186" s="1">
        <v>4328</v>
      </c>
      <c r="F186" s="1">
        <v>4300</v>
      </c>
      <c r="G186" s="1">
        <v>4321</v>
      </c>
      <c r="H186" s="46">
        <v>1367</v>
      </c>
      <c r="I186" s="1">
        <v>4167</v>
      </c>
      <c r="J186" s="1">
        <v>4328</v>
      </c>
      <c r="K186" s="1">
        <v>4131</v>
      </c>
      <c r="L186" s="1">
        <v>4315</v>
      </c>
      <c r="M186" s="53">
        <v>4365</v>
      </c>
      <c r="N186" s="47">
        <v>4380</v>
      </c>
      <c r="O186" s="47">
        <v>4339</v>
      </c>
      <c r="P186" s="47">
        <v>4363</v>
      </c>
      <c r="Q186" s="8">
        <v>4326</v>
      </c>
      <c r="R186" s="26"/>
      <c r="S186" s="1"/>
      <c r="T186" s="1"/>
      <c r="U186" s="1"/>
      <c r="V186" s="1"/>
      <c r="W186" s="50"/>
      <c r="X186" s="51"/>
      <c r="Y186" s="62"/>
      <c r="Z186" s="62"/>
      <c r="AA186" s="62"/>
      <c r="AB186" s="62"/>
      <c r="AC186" s="1"/>
      <c r="AD186" s="62">
        <v>4328</v>
      </c>
      <c r="AE186" s="62">
        <v>4300</v>
      </c>
      <c r="AF186" s="1"/>
      <c r="AG186" s="1"/>
      <c r="AH186" s="62"/>
      <c r="AI186" s="62"/>
      <c r="AJ186" s="8"/>
      <c r="AK186" s="8"/>
      <c r="AL186" s="62"/>
      <c r="AM186" s="62"/>
      <c r="AN186" s="8"/>
      <c r="AO186" s="8"/>
      <c r="AP186" s="62"/>
      <c r="AQ186" s="62"/>
      <c r="AR186" s="62"/>
      <c r="AS186" s="8"/>
      <c r="AT186" s="62"/>
      <c r="AU186" s="62"/>
      <c r="AV186" s="8"/>
      <c r="AW186" s="8"/>
      <c r="AX186" s="8"/>
      <c r="AY186" s="8"/>
      <c r="AZ186" s="8"/>
      <c r="BA186" s="8"/>
      <c r="BB186" s="62"/>
      <c r="BC186" s="62"/>
      <c r="BD186" s="94">
        <v>4366</v>
      </c>
      <c r="BE186" s="8"/>
      <c r="BF186" s="8"/>
      <c r="BG186" s="62"/>
      <c r="BH186" s="62"/>
      <c r="BI186" s="1">
        <v>4365</v>
      </c>
      <c r="BJ186" s="1">
        <v>4366</v>
      </c>
      <c r="BK186" s="1">
        <v>4349</v>
      </c>
      <c r="BL186" s="1">
        <v>4351</v>
      </c>
      <c r="BM186" s="78"/>
      <c r="BN186" s="78"/>
      <c r="BO186" s="78"/>
      <c r="BP186" s="89"/>
      <c r="BQ186" s="62"/>
      <c r="BR186" s="1"/>
      <c r="BS186" s="88"/>
      <c r="BT186" s="1"/>
      <c r="BU186" s="58"/>
      <c r="BV186" s="58"/>
      <c r="BW186" s="58"/>
      <c r="BX186" s="58"/>
      <c r="BY186" s="1">
        <v>97.936999999999998</v>
      </c>
      <c r="BZ186" s="1">
        <v>98.256500000000003</v>
      </c>
      <c r="CA186" s="1">
        <v>98.203999999999994</v>
      </c>
      <c r="CB186" s="1">
        <v>1.3521000000000001</v>
      </c>
      <c r="CC186" s="1">
        <v>1.3511</v>
      </c>
      <c r="CD186" s="1">
        <v>1.3525</v>
      </c>
      <c r="CE186" s="1"/>
      <c r="CF186" s="1"/>
      <c r="CG186" s="1">
        <v>4365</v>
      </c>
      <c r="CH186" s="1">
        <v>4365</v>
      </c>
      <c r="CI186" s="1">
        <v>4365</v>
      </c>
      <c r="CJ186" s="1">
        <v>4365</v>
      </c>
      <c r="CK186" s="1">
        <v>4365</v>
      </c>
      <c r="CL186" s="1">
        <v>4365</v>
      </c>
      <c r="CM186" s="1">
        <v>4365</v>
      </c>
      <c r="CN186" s="1">
        <v>4365</v>
      </c>
      <c r="CO186" s="1">
        <v>1368.8</v>
      </c>
      <c r="CP186" s="1">
        <v>4365</v>
      </c>
      <c r="CQ186" s="1">
        <v>4403</v>
      </c>
      <c r="CR186" s="1">
        <v>4339</v>
      </c>
      <c r="CS186" s="1">
        <v>4377</v>
      </c>
      <c r="CT186" s="1"/>
      <c r="CU186" s="1"/>
      <c r="CV186" s="1"/>
      <c r="CW186" s="1"/>
      <c r="CX186" s="58"/>
      <c r="CY186" s="58"/>
      <c r="CZ186" s="1"/>
      <c r="DA186" s="1" t="s">
        <v>618</v>
      </c>
      <c r="DB186" s="1"/>
      <c r="DC186" s="58"/>
      <c r="DD186" s="58"/>
      <c r="DE186">
        <v>13.16</v>
      </c>
      <c r="DF186">
        <v>99.42</v>
      </c>
      <c r="DG186">
        <v>2.75</v>
      </c>
    </row>
    <row r="187" spans="1:111" s="12" customFormat="1">
      <c r="A187" s="1">
        <v>2013</v>
      </c>
      <c r="B187" s="1">
        <v>6</v>
      </c>
      <c r="C187" s="24">
        <v>41537</v>
      </c>
      <c r="D187" s="1">
        <v>4372</v>
      </c>
      <c r="E187" s="1">
        <v>4375</v>
      </c>
      <c r="F187" s="1">
        <v>4356</v>
      </c>
      <c r="G187" s="1">
        <v>4357</v>
      </c>
      <c r="H187" s="46">
        <v>1327</v>
      </c>
      <c r="I187" s="1">
        <v>4365</v>
      </c>
      <c r="J187" s="1">
        <v>4403</v>
      </c>
      <c r="K187" s="1">
        <v>4339</v>
      </c>
      <c r="L187" s="1">
        <v>4365</v>
      </c>
      <c r="M187" s="53">
        <v>4335</v>
      </c>
      <c r="N187" s="47">
        <v>4349</v>
      </c>
      <c r="O187" s="47">
        <v>4320</v>
      </c>
      <c r="P187" s="47">
        <v>4326</v>
      </c>
      <c r="Q187" s="8">
        <v>4375</v>
      </c>
      <c r="R187" s="26"/>
      <c r="S187" s="1"/>
      <c r="T187" s="1"/>
      <c r="U187" s="1"/>
      <c r="V187" s="1"/>
      <c r="W187" s="50"/>
      <c r="X187" s="51"/>
      <c r="Y187" s="62"/>
      <c r="Z187" s="62"/>
      <c r="AA187" s="62"/>
      <c r="AB187" s="62"/>
      <c r="AC187" s="1"/>
      <c r="AD187" s="62">
        <v>4375</v>
      </c>
      <c r="AE187" s="62">
        <v>4363</v>
      </c>
      <c r="AF187" s="1"/>
      <c r="AG187" s="1"/>
      <c r="AH187" s="62"/>
      <c r="AI187" s="62"/>
      <c r="AJ187" s="8"/>
      <c r="AK187" s="8"/>
      <c r="AL187" s="62"/>
      <c r="AM187" s="62"/>
      <c r="AN187" s="8"/>
      <c r="AO187" s="8"/>
      <c r="AP187" s="62"/>
      <c r="AQ187" s="62"/>
      <c r="AR187" s="62"/>
      <c r="AS187" s="8"/>
      <c r="AT187" s="62"/>
      <c r="AU187" s="62"/>
      <c r="AV187" s="8"/>
      <c r="AW187" s="8"/>
      <c r="AX187" s="8"/>
      <c r="AY187" s="8"/>
      <c r="AZ187" s="8"/>
      <c r="BA187" s="8"/>
      <c r="BB187" s="62"/>
      <c r="BC187" s="62"/>
      <c r="BD187" s="94">
        <v>4334</v>
      </c>
      <c r="BE187" s="8"/>
      <c r="BF187" s="8"/>
      <c r="BG187" s="62"/>
      <c r="BH187" s="62"/>
      <c r="BI187" s="1">
        <v>4335</v>
      </c>
      <c r="BJ187" s="1">
        <v>4335</v>
      </c>
      <c r="BK187" s="1">
        <v>4321</v>
      </c>
      <c r="BL187" s="1">
        <v>4330</v>
      </c>
      <c r="BM187" s="78"/>
      <c r="BN187" s="78"/>
      <c r="BO187" s="78"/>
      <c r="BP187" s="89"/>
      <c r="BQ187" s="62"/>
      <c r="BR187" s="1"/>
      <c r="BS187" s="88"/>
      <c r="BT187" s="1"/>
      <c r="BU187" s="58"/>
      <c r="BV187" s="58"/>
      <c r="BW187" s="58"/>
      <c r="BX187" s="58"/>
      <c r="BY187" s="1">
        <v>99.456999999999994</v>
      </c>
      <c r="BZ187" s="1">
        <v>99.374499999999998</v>
      </c>
      <c r="CA187" s="1">
        <v>99.41</v>
      </c>
      <c r="CB187" s="1">
        <v>1.353</v>
      </c>
      <c r="CC187" s="1">
        <v>1.3531</v>
      </c>
      <c r="CD187" s="1">
        <v>1.3533999999999999</v>
      </c>
      <c r="CE187" s="1"/>
      <c r="CF187" s="1"/>
      <c r="CG187" s="1">
        <v>4335</v>
      </c>
      <c r="CH187" s="1">
        <v>4349</v>
      </c>
      <c r="CI187" s="1">
        <v>4320</v>
      </c>
      <c r="CJ187" s="1">
        <v>4333</v>
      </c>
      <c r="CK187" s="1">
        <v>4335</v>
      </c>
      <c r="CL187" s="1">
        <v>4349</v>
      </c>
      <c r="CM187" s="1">
        <v>4274</v>
      </c>
      <c r="CN187" s="1">
        <v>4283</v>
      </c>
      <c r="CO187" s="1">
        <v>1355.4</v>
      </c>
      <c r="CP187" s="1">
        <v>4335</v>
      </c>
      <c r="CQ187" s="1">
        <v>4349</v>
      </c>
      <c r="CR187" s="1">
        <v>4251</v>
      </c>
      <c r="CS187" s="1">
        <v>4264</v>
      </c>
      <c r="CT187" s="1"/>
      <c r="CU187" s="1"/>
      <c r="CV187" s="1"/>
      <c r="CW187" s="1"/>
      <c r="CX187" s="58"/>
      <c r="CY187" s="58"/>
      <c r="CZ187" s="1"/>
      <c r="DA187" s="1" t="s">
        <v>618</v>
      </c>
      <c r="DB187" s="1"/>
      <c r="DC187" s="58"/>
      <c r="DD187" s="58"/>
      <c r="DE187">
        <v>14.31</v>
      </c>
      <c r="DF187">
        <v>98.8</v>
      </c>
      <c r="DG187">
        <v>2.71</v>
      </c>
    </row>
    <row r="188" spans="1:111" s="12" customFormat="1">
      <c r="A188" s="1">
        <v>2013</v>
      </c>
      <c r="B188" s="1">
        <v>3</v>
      </c>
      <c r="C188" s="24">
        <v>41541</v>
      </c>
      <c r="D188" s="1">
        <v>4222</v>
      </c>
      <c r="E188" s="1">
        <v>4235</v>
      </c>
      <c r="F188" s="1">
        <v>4213</v>
      </c>
      <c r="G188" s="1">
        <v>4219</v>
      </c>
      <c r="H188" s="46">
        <v>1316.3</v>
      </c>
      <c r="I188" s="1">
        <v>4335</v>
      </c>
      <c r="J188" s="1">
        <v>4349</v>
      </c>
      <c r="K188" s="1">
        <v>4213</v>
      </c>
      <c r="L188" s="1">
        <v>4217</v>
      </c>
      <c r="M188" s="53">
        <v>4208</v>
      </c>
      <c r="N188" s="47">
        <v>4214</v>
      </c>
      <c r="O188" s="47">
        <v>4152</v>
      </c>
      <c r="P188" s="47">
        <v>4177</v>
      </c>
      <c r="Q188" s="8">
        <v>4222</v>
      </c>
      <c r="R188" s="26"/>
      <c r="S188" s="1"/>
      <c r="T188" s="1"/>
      <c r="U188" s="1"/>
      <c r="V188" s="1"/>
      <c r="W188" s="50"/>
      <c r="X188" s="51"/>
      <c r="Y188" s="62"/>
      <c r="Z188" s="62"/>
      <c r="AA188" s="62"/>
      <c r="AB188" s="62"/>
      <c r="AC188" s="1"/>
      <c r="AD188" s="62">
        <v>4232</v>
      </c>
      <c r="AE188" s="62">
        <v>4213</v>
      </c>
      <c r="AF188" s="1"/>
      <c r="AG188" s="1"/>
      <c r="AH188" s="62"/>
      <c r="AI188" s="62"/>
      <c r="AJ188" s="8"/>
      <c r="AK188" s="8"/>
      <c r="AL188" s="62"/>
      <c r="AM188" s="62"/>
      <c r="AN188" s="8"/>
      <c r="AO188" s="8"/>
      <c r="AP188" s="62"/>
      <c r="AQ188" s="62"/>
      <c r="AR188" s="62"/>
      <c r="AS188" s="8"/>
      <c r="AT188" s="62"/>
      <c r="AU188" s="62"/>
      <c r="AV188" s="8"/>
      <c r="AW188" s="8"/>
      <c r="AX188" s="8"/>
      <c r="AY188" s="8"/>
      <c r="AZ188" s="8"/>
      <c r="BA188" s="8"/>
      <c r="BB188" s="62"/>
      <c r="BC188" s="62"/>
      <c r="BD188" s="94">
        <v>4209</v>
      </c>
      <c r="BE188" s="8"/>
      <c r="BF188" s="8"/>
      <c r="BG188" s="62"/>
      <c r="BH188" s="62"/>
      <c r="BI188" s="1">
        <v>4208</v>
      </c>
      <c r="BJ188" s="1">
        <v>4214</v>
      </c>
      <c r="BK188" s="1">
        <v>4200</v>
      </c>
      <c r="BL188" s="1">
        <v>4213</v>
      </c>
      <c r="BM188" s="78"/>
      <c r="BN188" s="78"/>
      <c r="BO188" s="78"/>
      <c r="BP188" s="89"/>
      <c r="BQ188" s="62"/>
      <c r="BR188" s="1"/>
      <c r="BS188" s="88"/>
      <c r="BT188" s="1"/>
      <c r="BU188" s="58"/>
      <c r="BV188" s="58"/>
      <c r="BW188" s="58"/>
      <c r="BX188" s="58"/>
      <c r="BY188" s="1">
        <v>98.843000000000004</v>
      </c>
      <c r="BZ188" s="1">
        <v>98.8</v>
      </c>
      <c r="CA188" s="1">
        <v>98.75</v>
      </c>
      <c r="CB188" s="1">
        <v>1.3492999999999999</v>
      </c>
      <c r="CC188" s="1">
        <v>1.3496999999999999</v>
      </c>
      <c r="CD188" s="1">
        <v>1.3498000000000001</v>
      </c>
      <c r="CE188" s="1"/>
      <c r="CF188" s="1"/>
      <c r="CG188" s="1">
        <v>4208</v>
      </c>
      <c r="CH188" s="1">
        <v>4214</v>
      </c>
      <c r="CI188" s="1">
        <v>4165</v>
      </c>
      <c r="CJ188" s="1">
        <v>4165</v>
      </c>
      <c r="CK188" s="1">
        <v>4208</v>
      </c>
      <c r="CL188" s="1">
        <v>4214</v>
      </c>
      <c r="CM188" s="1">
        <v>4152</v>
      </c>
      <c r="CN188" s="1">
        <v>4189</v>
      </c>
      <c r="CO188" s="1">
        <v>1317.7</v>
      </c>
      <c r="CP188" s="1">
        <v>4208</v>
      </c>
      <c r="CQ188" s="1">
        <v>4230</v>
      </c>
      <c r="CR188" s="1">
        <v>4152</v>
      </c>
      <c r="CS188" s="1">
        <v>4213</v>
      </c>
      <c r="CT188" s="1"/>
      <c r="CU188" s="1"/>
      <c r="CV188" s="1"/>
      <c r="CW188" s="1"/>
      <c r="CX188" s="58"/>
      <c r="CY188" s="58"/>
      <c r="CZ188" s="1"/>
      <c r="DA188" s="1" t="s">
        <v>618</v>
      </c>
      <c r="DB188" s="1"/>
      <c r="DC188" s="58"/>
      <c r="DD188" s="58"/>
      <c r="DE188">
        <v>14.08</v>
      </c>
      <c r="DF188">
        <v>98.726500000000001</v>
      </c>
      <c r="DG188">
        <v>2.65</v>
      </c>
    </row>
    <row r="189" spans="1:111" s="12" customFormat="1">
      <c r="A189" s="1">
        <v>2013</v>
      </c>
      <c r="B189" s="1">
        <v>4</v>
      </c>
      <c r="C189" s="24">
        <v>41542</v>
      </c>
      <c r="D189" s="1">
        <v>4217</v>
      </c>
      <c r="E189" s="1">
        <v>4227</v>
      </c>
      <c r="F189" s="1">
        <v>4204</v>
      </c>
      <c r="G189" s="1">
        <v>4226</v>
      </c>
      <c r="H189" s="46">
        <v>1336.2</v>
      </c>
      <c r="I189" s="1">
        <v>4208</v>
      </c>
      <c r="J189" s="1">
        <v>4230</v>
      </c>
      <c r="K189" s="1">
        <v>4152</v>
      </c>
      <c r="L189" s="1">
        <v>4208</v>
      </c>
      <c r="M189" s="53">
        <v>4203</v>
      </c>
      <c r="N189" s="47">
        <v>4209</v>
      </c>
      <c r="O189" s="47">
        <v>4181</v>
      </c>
      <c r="P189" s="47">
        <v>4201</v>
      </c>
      <c r="Q189" s="8">
        <v>4218</v>
      </c>
      <c r="R189" s="26"/>
      <c r="S189" s="1"/>
      <c r="T189" s="1"/>
      <c r="U189" s="1"/>
      <c r="V189" s="1"/>
      <c r="W189" s="50"/>
      <c r="X189" s="51"/>
      <c r="Y189" s="62"/>
      <c r="Z189" s="62"/>
      <c r="AA189" s="62"/>
      <c r="AB189" s="62"/>
      <c r="AC189" s="1"/>
      <c r="AD189" s="62">
        <v>4219</v>
      </c>
      <c r="AE189" s="62">
        <v>4204</v>
      </c>
      <c r="AF189" s="1"/>
      <c r="AG189" s="1"/>
      <c r="AH189" s="62"/>
      <c r="AI189" s="62"/>
      <c r="AJ189" s="8"/>
      <c r="AK189" s="8"/>
      <c r="AL189" s="62"/>
      <c r="AM189" s="62"/>
      <c r="AN189" s="8"/>
      <c r="AO189" s="8"/>
      <c r="AP189" s="62"/>
      <c r="AQ189" s="62"/>
      <c r="AR189" s="62"/>
      <c r="AS189" s="8"/>
      <c r="AT189" s="62"/>
      <c r="AU189" s="62"/>
      <c r="AV189" s="8"/>
      <c r="AW189" s="8"/>
      <c r="AX189" s="8"/>
      <c r="AY189" s="8"/>
      <c r="AZ189" s="8"/>
      <c r="BA189" s="8"/>
      <c r="BB189" s="62"/>
      <c r="BC189" s="62"/>
      <c r="BD189" s="94">
        <v>4201</v>
      </c>
      <c r="BE189" s="8"/>
      <c r="BF189" s="8"/>
      <c r="BG189" s="62"/>
      <c r="BH189" s="62"/>
      <c r="BI189" s="1">
        <v>4203</v>
      </c>
      <c r="BJ189" s="1">
        <v>4204</v>
      </c>
      <c r="BK189" s="1">
        <v>4189</v>
      </c>
      <c r="BL189" s="1">
        <v>4191</v>
      </c>
      <c r="BM189" s="78"/>
      <c r="BN189" s="78"/>
      <c r="BO189" s="78"/>
      <c r="BP189" s="89"/>
      <c r="BQ189" s="62"/>
      <c r="BR189" s="1"/>
      <c r="BS189" s="88"/>
      <c r="BT189" s="1"/>
      <c r="BU189" s="58"/>
      <c r="BV189" s="58"/>
      <c r="BW189" s="58"/>
      <c r="BX189" s="58"/>
      <c r="BY189" s="1">
        <v>98.752499999999998</v>
      </c>
      <c r="BZ189" s="1">
        <v>98.78</v>
      </c>
      <c r="CA189" s="1">
        <v>98.77</v>
      </c>
      <c r="CB189" s="1">
        <v>1.3472999999999999</v>
      </c>
      <c r="CC189" s="1">
        <v>1.3472999999999999</v>
      </c>
      <c r="CD189" s="1">
        <v>1.3472</v>
      </c>
      <c r="CE189" s="1"/>
      <c r="CF189" s="1"/>
      <c r="CG189" s="1">
        <v>4203</v>
      </c>
      <c r="CH189" s="1">
        <v>4209</v>
      </c>
      <c r="CI189" s="1">
        <v>4181</v>
      </c>
      <c r="CJ189" s="1">
        <v>4199</v>
      </c>
      <c r="CK189" s="1">
        <v>4203</v>
      </c>
      <c r="CL189" s="1">
        <v>4227</v>
      </c>
      <c r="CM189" s="1">
        <v>4181</v>
      </c>
      <c r="CN189" s="1">
        <v>4225</v>
      </c>
      <c r="CO189" s="1">
        <v>1321.5</v>
      </c>
      <c r="CP189" s="1">
        <v>4203</v>
      </c>
      <c r="CQ189" s="1">
        <v>4253</v>
      </c>
      <c r="CR189" s="1">
        <v>4181</v>
      </c>
      <c r="CS189" s="1">
        <v>4239</v>
      </c>
      <c r="CT189" s="1"/>
      <c r="CU189" s="1"/>
      <c r="CV189" s="1"/>
      <c r="CW189" s="1"/>
      <c r="CX189" s="58"/>
      <c r="CY189" s="58"/>
      <c r="CZ189" s="1"/>
      <c r="DA189" s="1" t="s">
        <v>618</v>
      </c>
      <c r="DB189" s="1"/>
      <c r="DC189" s="58"/>
      <c r="DD189" s="58"/>
      <c r="DE189">
        <v>14.01</v>
      </c>
      <c r="DF189">
        <v>98.47</v>
      </c>
      <c r="DG189">
        <v>2.61</v>
      </c>
    </row>
    <row r="190" spans="1:111" s="12" customFormat="1">
      <c r="A190" s="1">
        <v>2013</v>
      </c>
      <c r="B190" s="1">
        <v>5</v>
      </c>
      <c r="C190" s="24">
        <v>41543</v>
      </c>
      <c r="D190" s="1">
        <v>4225</v>
      </c>
      <c r="E190" s="1">
        <v>4251</v>
      </c>
      <c r="F190" s="1">
        <v>4220</v>
      </c>
      <c r="G190" s="1">
        <v>4242</v>
      </c>
      <c r="H190" s="46">
        <v>1324.1</v>
      </c>
      <c r="I190" s="1">
        <v>4203</v>
      </c>
      <c r="J190" s="1">
        <v>4253</v>
      </c>
      <c r="K190" s="1">
        <v>4181</v>
      </c>
      <c r="L190" s="1">
        <v>4229</v>
      </c>
      <c r="M190" s="53">
        <v>4264</v>
      </c>
      <c r="N190" s="47">
        <v>4266</v>
      </c>
      <c r="O190" s="47">
        <v>4232</v>
      </c>
      <c r="P190" s="47">
        <v>4244</v>
      </c>
      <c r="Q190" s="8">
        <v>4227</v>
      </c>
      <c r="R190" s="26"/>
      <c r="S190" s="1"/>
      <c r="T190" s="1"/>
      <c r="U190" s="1"/>
      <c r="V190" s="1"/>
      <c r="W190" s="50"/>
      <c r="X190" s="51"/>
      <c r="Y190" s="62"/>
      <c r="Z190" s="62"/>
      <c r="AA190" s="62"/>
      <c r="AB190" s="62"/>
      <c r="AC190" s="1"/>
      <c r="AD190" s="62">
        <v>4233</v>
      </c>
      <c r="AE190" s="62">
        <v>4220</v>
      </c>
      <c r="AF190" s="1"/>
      <c r="AG190" s="1"/>
      <c r="AH190" s="62"/>
      <c r="AI190" s="62"/>
      <c r="AJ190" s="8"/>
      <c r="AK190" s="8"/>
      <c r="AL190" s="62"/>
      <c r="AM190" s="62"/>
      <c r="AN190" s="8"/>
      <c r="AO190" s="8"/>
      <c r="AP190" s="62"/>
      <c r="AQ190" s="62"/>
      <c r="AR190" s="62"/>
      <c r="AS190" s="8"/>
      <c r="AT190" s="62"/>
      <c r="AU190" s="62"/>
      <c r="AV190" s="8"/>
      <c r="AW190" s="8"/>
      <c r="AX190" s="8"/>
      <c r="AY190" s="8"/>
      <c r="AZ190" s="8"/>
      <c r="BA190" s="8"/>
      <c r="BB190" s="62"/>
      <c r="BC190" s="62"/>
      <c r="BD190" s="94">
        <v>4264</v>
      </c>
      <c r="BE190" s="8"/>
      <c r="BF190" s="8"/>
      <c r="BG190" s="62"/>
      <c r="BH190" s="62"/>
      <c r="BI190" s="1">
        <v>4264</v>
      </c>
      <c r="BJ190" s="1">
        <v>4266</v>
      </c>
      <c r="BK190" s="1">
        <v>4259</v>
      </c>
      <c r="BL190" s="1">
        <v>4264</v>
      </c>
      <c r="BM190" s="78"/>
      <c r="BN190" s="78"/>
      <c r="BO190" s="78"/>
      <c r="BP190" s="89"/>
      <c r="BQ190" s="62"/>
      <c r="BR190" s="1"/>
      <c r="BS190" s="88"/>
      <c r="BT190" s="1"/>
      <c r="BU190" s="58"/>
      <c r="BV190" s="58"/>
      <c r="BW190" s="58"/>
      <c r="BX190" s="58"/>
      <c r="BY190" s="1">
        <v>98.44</v>
      </c>
      <c r="BZ190" s="1">
        <v>98.51</v>
      </c>
      <c r="CA190" s="1">
        <v>98.441999999999993</v>
      </c>
      <c r="CB190" s="1">
        <v>1.3526</v>
      </c>
      <c r="CC190" s="1">
        <v>1.3522000000000001</v>
      </c>
      <c r="CD190" s="1">
        <v>1.3516999999999999</v>
      </c>
      <c r="CE190" s="1"/>
      <c r="CF190" s="1"/>
      <c r="CG190" s="1">
        <v>4264</v>
      </c>
      <c r="CH190" s="1">
        <v>4266</v>
      </c>
      <c r="CI190" s="1">
        <v>4232</v>
      </c>
      <c r="CJ190" s="1">
        <v>4256</v>
      </c>
      <c r="CK190" s="1">
        <v>4264</v>
      </c>
      <c r="CL190" s="1">
        <v>4266</v>
      </c>
      <c r="CM190" s="1">
        <v>4221</v>
      </c>
      <c r="CN190" s="1">
        <v>4227</v>
      </c>
      <c r="CO190" s="1">
        <v>1337.3</v>
      </c>
      <c r="CP190" s="1">
        <v>4264</v>
      </c>
      <c r="CQ190" s="1">
        <v>4266</v>
      </c>
      <c r="CR190" s="1">
        <v>4209</v>
      </c>
      <c r="CS190" s="1">
        <v>4217</v>
      </c>
      <c r="CT190" s="1"/>
      <c r="CU190" s="1"/>
      <c r="CV190" s="1"/>
      <c r="CW190" s="1"/>
      <c r="CX190" s="58"/>
      <c r="CY190" s="58"/>
      <c r="CZ190" s="1"/>
      <c r="DA190" s="1" t="s">
        <v>618</v>
      </c>
      <c r="DB190" s="1"/>
      <c r="DC190" s="58"/>
      <c r="DD190" s="58"/>
      <c r="DE190">
        <v>14.06</v>
      </c>
      <c r="DF190">
        <v>98.97</v>
      </c>
      <c r="DG190">
        <v>2.64</v>
      </c>
    </row>
    <row r="191" spans="1:111" s="12" customFormat="1">
      <c r="A191" s="1">
        <v>2013</v>
      </c>
      <c r="B191" s="1">
        <v>6</v>
      </c>
      <c r="C191" s="24">
        <v>41544</v>
      </c>
      <c r="D191" s="1">
        <v>4220</v>
      </c>
      <c r="E191" s="1">
        <v>4221</v>
      </c>
      <c r="F191" s="1">
        <v>4205</v>
      </c>
      <c r="G191" s="1">
        <v>4214</v>
      </c>
      <c r="H191" s="46">
        <v>1339.2</v>
      </c>
      <c r="I191" s="1">
        <v>4264</v>
      </c>
      <c r="J191" s="1">
        <v>4266</v>
      </c>
      <c r="K191" s="1">
        <v>4205</v>
      </c>
      <c r="L191" s="1">
        <v>4215</v>
      </c>
      <c r="M191" s="53">
        <v>4210</v>
      </c>
      <c r="N191" s="47">
        <v>4261</v>
      </c>
      <c r="O191" s="47">
        <v>4197</v>
      </c>
      <c r="P191" s="47">
        <v>4240</v>
      </c>
      <c r="Q191" s="8">
        <v>4222</v>
      </c>
      <c r="R191" s="26"/>
      <c r="S191" s="1"/>
      <c r="T191" s="1"/>
      <c r="U191" s="1"/>
      <c r="V191" s="1"/>
      <c r="W191" s="50"/>
      <c r="X191" s="51"/>
      <c r="Y191" s="62"/>
      <c r="Z191" s="62"/>
      <c r="AA191" s="62"/>
      <c r="AB191" s="62"/>
      <c r="AC191" s="1"/>
      <c r="AD191" s="62">
        <v>4221</v>
      </c>
      <c r="AE191" s="62">
        <v>4205</v>
      </c>
      <c r="AF191" s="1"/>
      <c r="AG191" s="1"/>
      <c r="AH191" s="62"/>
      <c r="AI191" s="62"/>
      <c r="AJ191" s="8"/>
      <c r="AK191" s="8"/>
      <c r="AL191" s="62"/>
      <c r="AM191" s="62"/>
      <c r="AN191" s="8"/>
      <c r="AO191" s="8"/>
      <c r="AP191" s="62"/>
      <c r="AQ191" s="62"/>
      <c r="AR191" s="62"/>
      <c r="AS191" s="8"/>
      <c r="AT191" s="62"/>
      <c r="AU191" s="62"/>
      <c r="AV191" s="8"/>
      <c r="AW191" s="8"/>
      <c r="AX191" s="8"/>
      <c r="AY191" s="8"/>
      <c r="AZ191" s="8"/>
      <c r="BA191" s="8"/>
      <c r="BB191" s="62"/>
      <c r="BC191" s="62"/>
      <c r="BD191" s="94">
        <v>4211</v>
      </c>
      <c r="BE191" s="8"/>
      <c r="BF191" s="8"/>
      <c r="BG191" s="62"/>
      <c r="BH191" s="62"/>
      <c r="BI191" s="1">
        <v>4210</v>
      </c>
      <c r="BJ191" s="1">
        <v>4213</v>
      </c>
      <c r="BK191" s="1">
        <v>4206</v>
      </c>
      <c r="BL191" s="1">
        <v>4211</v>
      </c>
      <c r="BM191" s="78"/>
      <c r="BN191" s="78"/>
      <c r="BO191" s="78"/>
      <c r="BP191" s="89"/>
      <c r="BQ191" s="62"/>
      <c r="BR191" s="1"/>
      <c r="BS191" s="88"/>
      <c r="BT191" s="1"/>
      <c r="BU191" s="58"/>
      <c r="BV191" s="58"/>
      <c r="BW191" s="58"/>
      <c r="BX191" s="58"/>
      <c r="BY191" s="1">
        <v>98.986500000000007</v>
      </c>
      <c r="BZ191" s="1">
        <v>98.969499999999996</v>
      </c>
      <c r="CA191" s="1">
        <v>98.930999999999997</v>
      </c>
      <c r="CB191" s="1">
        <v>1.3489</v>
      </c>
      <c r="CC191" s="1">
        <v>1.3488</v>
      </c>
      <c r="CD191" s="1">
        <v>1.3486</v>
      </c>
      <c r="CE191" s="1"/>
      <c r="CF191" s="1"/>
      <c r="CG191" s="1">
        <v>4210</v>
      </c>
      <c r="CH191" s="1">
        <v>4261</v>
      </c>
      <c r="CI191" s="1">
        <v>4197</v>
      </c>
      <c r="CJ191" s="1">
        <v>4237</v>
      </c>
      <c r="CK191" s="1">
        <v>4210</v>
      </c>
      <c r="CL191" s="1">
        <v>4261</v>
      </c>
      <c r="CM191" s="1">
        <v>4197</v>
      </c>
      <c r="CN191" s="1">
        <v>4235</v>
      </c>
      <c r="CO191" s="1">
        <v>1325.4</v>
      </c>
      <c r="CP191" s="1">
        <v>4210</v>
      </c>
      <c r="CQ191" s="1">
        <v>4261</v>
      </c>
      <c r="CR191" s="1">
        <v>4197</v>
      </c>
      <c r="CS191" s="1">
        <v>4240</v>
      </c>
      <c r="CT191" s="1"/>
      <c r="CU191" s="1"/>
      <c r="CV191" s="1"/>
      <c r="CW191" s="1"/>
      <c r="CX191" s="58"/>
      <c r="CY191" s="58"/>
      <c r="CZ191" s="1"/>
      <c r="DA191" s="1" t="s">
        <v>618</v>
      </c>
      <c r="DB191" s="1"/>
      <c r="DC191" s="58"/>
      <c r="DD191" s="58"/>
      <c r="DE191">
        <v>15.46</v>
      </c>
      <c r="DF191">
        <v>97.739000000000004</v>
      </c>
      <c r="DG191">
        <v>2.62</v>
      </c>
    </row>
    <row r="192" spans="1:111" s="12" customFormat="1">
      <c r="A192" s="1">
        <v>2013</v>
      </c>
      <c r="B192" s="1">
        <v>2</v>
      </c>
      <c r="C192" s="24">
        <v>41547</v>
      </c>
      <c r="D192" s="1">
        <v>4225</v>
      </c>
      <c r="E192" s="1">
        <v>4234</v>
      </c>
      <c r="F192" s="1">
        <v>4212</v>
      </c>
      <c r="G192" s="1">
        <v>4225</v>
      </c>
      <c r="H192" s="46">
        <v>1328.4</v>
      </c>
      <c r="I192" s="1">
        <v>4210</v>
      </c>
      <c r="J192" s="1">
        <v>4261</v>
      </c>
      <c r="K192" s="1">
        <v>4197</v>
      </c>
      <c r="L192" s="1">
        <v>4222</v>
      </c>
      <c r="M192" s="53">
        <v>4226</v>
      </c>
      <c r="N192" s="47">
        <v>4234</v>
      </c>
      <c r="O192" s="47">
        <v>4163</v>
      </c>
      <c r="P192" s="47">
        <v>4175</v>
      </c>
      <c r="Q192" s="8">
        <v>4227</v>
      </c>
      <c r="R192" s="26"/>
      <c r="S192" s="1"/>
      <c r="T192" s="1"/>
      <c r="U192" s="1"/>
      <c r="V192" s="1"/>
      <c r="W192" s="50"/>
      <c r="X192" s="51"/>
      <c r="Y192" s="62"/>
      <c r="Z192" s="62"/>
      <c r="AA192" s="62"/>
      <c r="AB192" s="62"/>
      <c r="AC192" s="1"/>
      <c r="AD192" s="62">
        <v>4234</v>
      </c>
      <c r="AE192" s="62">
        <v>4212</v>
      </c>
      <c r="AF192" s="1"/>
      <c r="AG192" s="1"/>
      <c r="AH192" s="62"/>
      <c r="AI192" s="62"/>
      <c r="AJ192" s="8"/>
      <c r="AK192" s="8"/>
      <c r="AL192" s="62"/>
      <c r="AM192" s="62"/>
      <c r="AN192" s="8"/>
      <c r="AO192" s="8"/>
      <c r="AP192" s="62"/>
      <c r="AQ192" s="62"/>
      <c r="AR192" s="62"/>
      <c r="AS192" s="8"/>
      <c r="AT192" s="62"/>
      <c r="AU192" s="62"/>
      <c r="AV192" s="8"/>
      <c r="AW192" s="8"/>
      <c r="AX192" s="8"/>
      <c r="AY192" s="8"/>
      <c r="AZ192" s="8"/>
      <c r="BA192" s="8"/>
      <c r="BB192" s="62"/>
      <c r="BC192" s="62"/>
      <c r="BD192" s="94">
        <v>4225</v>
      </c>
      <c r="BE192" s="8"/>
      <c r="BF192" s="8"/>
      <c r="BG192" s="62"/>
      <c r="BH192" s="62"/>
      <c r="BI192" s="1">
        <v>4226</v>
      </c>
      <c r="BJ192" s="1">
        <v>4234</v>
      </c>
      <c r="BK192" s="1">
        <v>4224</v>
      </c>
      <c r="BL192" s="1">
        <v>4232</v>
      </c>
      <c r="BM192" s="78"/>
      <c r="BN192" s="78"/>
      <c r="BO192" s="78"/>
      <c r="BP192" s="89"/>
      <c r="BQ192" s="62"/>
      <c r="BR192" s="1"/>
      <c r="BS192" s="88"/>
      <c r="BT192" s="1"/>
      <c r="BU192" s="58"/>
      <c r="BV192" s="58"/>
      <c r="BW192" s="58"/>
      <c r="BX192" s="58"/>
      <c r="BY192" s="1">
        <v>97.676500000000004</v>
      </c>
      <c r="BZ192" s="1">
        <v>97.870999999999995</v>
      </c>
      <c r="CA192" s="1">
        <v>97.85</v>
      </c>
      <c r="CB192" s="1">
        <v>1.3493999999999999</v>
      </c>
      <c r="CC192" s="1">
        <v>1.3492999999999999</v>
      </c>
      <c r="CD192" s="1">
        <v>1.3494999999999999</v>
      </c>
      <c r="CE192" s="1"/>
      <c r="CF192" s="1"/>
      <c r="CG192" s="1">
        <v>4226</v>
      </c>
      <c r="CH192" s="1">
        <v>4234</v>
      </c>
      <c r="CI192" s="1">
        <v>4172</v>
      </c>
      <c r="CJ192" s="1">
        <v>4174</v>
      </c>
      <c r="CK192" s="1">
        <v>4226</v>
      </c>
      <c r="CL192" s="1">
        <v>4234</v>
      </c>
      <c r="CM192" s="1">
        <v>4163</v>
      </c>
      <c r="CN192" s="1">
        <v>4216</v>
      </c>
      <c r="CO192" s="1">
        <v>1341.7</v>
      </c>
      <c r="CP192" s="1">
        <v>4226</v>
      </c>
      <c r="CQ192" s="1">
        <v>4234</v>
      </c>
      <c r="CR192" s="1">
        <v>4163</v>
      </c>
      <c r="CS192" s="1">
        <v>4207</v>
      </c>
      <c r="CT192" s="1"/>
      <c r="CU192" s="1"/>
      <c r="CV192" s="1"/>
      <c r="CW192" s="1"/>
      <c r="CX192" s="58"/>
      <c r="CY192" s="58"/>
      <c r="CZ192" s="1"/>
      <c r="DA192" s="1" t="s">
        <v>618</v>
      </c>
      <c r="DB192" s="1"/>
      <c r="DC192" s="58"/>
      <c r="DD192" s="58"/>
      <c r="DE192">
        <v>16.600000000000001</v>
      </c>
      <c r="DF192">
        <v>98.27</v>
      </c>
      <c r="DG192">
        <v>2.62</v>
      </c>
    </row>
    <row r="193" spans="1:111" s="12" customFormat="1">
      <c r="A193" s="1">
        <v>2013</v>
      </c>
      <c r="B193" s="1">
        <v>3</v>
      </c>
      <c r="C193" s="24">
        <v>41548</v>
      </c>
      <c r="D193" s="1">
        <v>4209</v>
      </c>
      <c r="E193" s="1">
        <v>4224</v>
      </c>
      <c r="F193" s="1">
        <v>4193</v>
      </c>
      <c r="G193" s="1">
        <v>4217</v>
      </c>
      <c r="H193" s="46">
        <v>1328.4</v>
      </c>
      <c r="I193" s="1">
        <v>4226</v>
      </c>
      <c r="J193" s="1">
        <v>4234</v>
      </c>
      <c r="K193" s="1">
        <v>4163</v>
      </c>
      <c r="L193" s="1">
        <v>4218</v>
      </c>
      <c r="M193" s="53">
        <v>4210</v>
      </c>
      <c r="N193" s="47">
        <v>4215</v>
      </c>
      <c r="O193" s="47">
        <v>4067</v>
      </c>
      <c r="P193" s="47">
        <v>4099</v>
      </c>
      <c r="Q193" s="8">
        <v>4212</v>
      </c>
      <c r="R193" s="26"/>
      <c r="S193" s="1"/>
      <c r="T193" s="1"/>
      <c r="U193" s="1"/>
      <c r="V193" s="1"/>
      <c r="W193" s="50"/>
      <c r="X193" s="51"/>
      <c r="Y193" s="62"/>
      <c r="Z193" s="62"/>
      <c r="AA193" s="62"/>
      <c r="AB193" s="62"/>
      <c r="AC193" s="1"/>
      <c r="AD193" s="62">
        <v>4220</v>
      </c>
      <c r="AE193" s="62">
        <v>4193</v>
      </c>
      <c r="AF193" s="1"/>
      <c r="AG193" s="1"/>
      <c r="AH193" s="62"/>
      <c r="AI193" s="62"/>
      <c r="AJ193" s="8"/>
      <c r="AK193" s="8"/>
      <c r="AL193" s="62"/>
      <c r="AM193" s="62"/>
      <c r="AN193" s="8"/>
      <c r="AO193" s="8"/>
      <c r="AP193" s="62"/>
      <c r="AQ193" s="62"/>
      <c r="AR193" s="62"/>
      <c r="AS193" s="8"/>
      <c r="AT193" s="62"/>
      <c r="AU193" s="62"/>
      <c r="AV193" s="8"/>
      <c r="AW193" s="8"/>
      <c r="AX193" s="8"/>
      <c r="AY193" s="8"/>
      <c r="AZ193" s="8"/>
      <c r="BA193" s="8"/>
      <c r="BB193" s="62"/>
      <c r="BC193" s="62"/>
      <c r="BD193" s="94">
        <v>4207</v>
      </c>
      <c r="BE193" s="8"/>
      <c r="BF193" s="8"/>
      <c r="BG193" s="62"/>
      <c r="BH193" s="62"/>
      <c r="BI193" s="1">
        <v>4210</v>
      </c>
      <c r="BJ193" s="1">
        <v>4214</v>
      </c>
      <c r="BK193" s="1">
        <v>4207</v>
      </c>
      <c r="BL193" s="1">
        <v>4213</v>
      </c>
      <c r="BM193" s="78"/>
      <c r="BN193" s="78"/>
      <c r="BO193" s="78"/>
      <c r="BP193" s="89"/>
      <c r="BQ193" s="62"/>
      <c r="BR193" s="1"/>
      <c r="BS193" s="88"/>
      <c r="BT193" s="1"/>
      <c r="BU193" s="58"/>
      <c r="BV193" s="58"/>
      <c r="BW193" s="58"/>
      <c r="BX193" s="58"/>
      <c r="BY193" s="1">
        <v>98.23</v>
      </c>
      <c r="BZ193" s="1">
        <v>98.332499999999996</v>
      </c>
      <c r="CA193" s="1">
        <v>98.43</v>
      </c>
      <c r="CB193" s="1">
        <v>1.3527</v>
      </c>
      <c r="CC193" s="1">
        <v>1.3519000000000001</v>
      </c>
      <c r="CD193" s="1">
        <v>1.3523000000000001</v>
      </c>
      <c r="CE193" s="1"/>
      <c r="CF193" s="1"/>
      <c r="CG193" s="1">
        <v>4210</v>
      </c>
      <c r="CH193" s="1">
        <v>4215</v>
      </c>
      <c r="CI193" s="1">
        <v>4067</v>
      </c>
      <c r="CJ193" s="1">
        <v>4088</v>
      </c>
      <c r="CK193" s="1">
        <v>4210</v>
      </c>
      <c r="CL193" s="1">
        <v>4215</v>
      </c>
      <c r="CM193" s="1">
        <v>4059</v>
      </c>
      <c r="CN193" s="1">
        <v>4073</v>
      </c>
      <c r="CO193" s="1">
        <v>1333.5</v>
      </c>
      <c r="CP193" s="1">
        <v>4073</v>
      </c>
      <c r="CQ193" s="1">
        <v>4073</v>
      </c>
      <c r="CR193" s="1">
        <v>4073</v>
      </c>
      <c r="CS193" s="1">
        <v>4073</v>
      </c>
      <c r="CT193" s="1"/>
      <c r="CU193" s="1"/>
      <c r="CV193" s="1"/>
      <c r="CW193" s="1"/>
      <c r="CX193" s="58"/>
      <c r="CY193" s="58"/>
      <c r="CZ193" s="1"/>
      <c r="DA193" s="1" t="s">
        <v>618</v>
      </c>
      <c r="DB193" s="1"/>
      <c r="DC193" s="58"/>
      <c r="DD193" s="58"/>
      <c r="DE193"/>
      <c r="DF193"/>
      <c r="DG193"/>
    </row>
    <row r="194" spans="1:111" s="12" customFormat="1">
      <c r="A194" s="1">
        <v>2013</v>
      </c>
      <c r="B194" s="1">
        <v>4</v>
      </c>
      <c r="C194" s="24">
        <v>41549</v>
      </c>
      <c r="D194" s="1">
        <v>4068</v>
      </c>
      <c r="E194" s="1">
        <v>4077</v>
      </c>
      <c r="F194" s="1">
        <v>4037</v>
      </c>
      <c r="G194" s="1">
        <v>4062</v>
      </c>
      <c r="H194" s="46">
        <v>1320.7</v>
      </c>
      <c r="I194" s="1">
        <v>4210</v>
      </c>
      <c r="J194" s="1">
        <v>4215</v>
      </c>
      <c r="K194" s="1">
        <v>4037</v>
      </c>
      <c r="L194" s="1">
        <v>4069</v>
      </c>
      <c r="M194" s="53">
        <v>4052</v>
      </c>
      <c r="N194" s="47">
        <v>4090</v>
      </c>
      <c r="O194" s="47">
        <v>4050</v>
      </c>
      <c r="P194" s="47">
        <v>4080</v>
      </c>
      <c r="Q194" s="8">
        <v>4069</v>
      </c>
      <c r="R194" s="26"/>
      <c r="S194" s="1"/>
      <c r="T194" s="1"/>
      <c r="U194" s="1"/>
      <c r="V194" s="1"/>
      <c r="W194" s="50"/>
      <c r="X194" s="51"/>
      <c r="Y194" s="62"/>
      <c r="Z194" s="62"/>
      <c r="AA194" s="62"/>
      <c r="AB194" s="62"/>
      <c r="AC194" s="1"/>
      <c r="AD194" s="62">
        <v>4071</v>
      </c>
      <c r="AE194" s="62">
        <v>4037</v>
      </c>
      <c r="AF194" s="1"/>
      <c r="AG194" s="1"/>
      <c r="AH194" s="62"/>
      <c r="AI194" s="62"/>
      <c r="AJ194" s="8"/>
      <c r="AK194" s="8"/>
      <c r="AL194" s="62"/>
      <c r="AM194" s="62"/>
      <c r="AN194" s="8"/>
      <c r="AO194" s="8"/>
      <c r="AP194" s="62"/>
      <c r="AQ194" s="62"/>
      <c r="AR194" s="62"/>
      <c r="AS194" s="8"/>
      <c r="AT194" s="62"/>
      <c r="AU194" s="62"/>
      <c r="AV194" s="8"/>
      <c r="AW194" s="8"/>
      <c r="AX194" s="8"/>
      <c r="AY194" s="8"/>
      <c r="AZ194" s="8"/>
      <c r="BA194" s="8"/>
      <c r="BB194" s="62"/>
      <c r="BC194" s="62"/>
      <c r="BD194" s="94">
        <v>4047</v>
      </c>
      <c r="BE194" s="8"/>
      <c r="BF194" s="8"/>
      <c r="BG194" s="62"/>
      <c r="BH194" s="62"/>
      <c r="BI194" s="1">
        <v>4052</v>
      </c>
      <c r="BJ194" s="1">
        <v>4063</v>
      </c>
      <c r="BK194" s="1">
        <v>4050</v>
      </c>
      <c r="BL194" s="1">
        <v>4052</v>
      </c>
      <c r="BM194" s="78"/>
      <c r="BN194" s="78"/>
      <c r="BO194" s="78"/>
      <c r="BP194" s="89"/>
      <c r="BQ194" s="62"/>
      <c r="BR194" s="1"/>
      <c r="BS194" s="88"/>
      <c r="BT194" s="1"/>
      <c r="BU194" s="58"/>
      <c r="BV194" s="58"/>
      <c r="BW194" s="58"/>
      <c r="BX194" s="58"/>
      <c r="BY194" s="1">
        <v>98.015500000000003</v>
      </c>
      <c r="BZ194" s="1">
        <v>98.04</v>
      </c>
      <c r="CA194" s="1">
        <v>97.95</v>
      </c>
      <c r="CB194" s="1">
        <v>1.3526</v>
      </c>
      <c r="CC194" s="1">
        <v>1.3522000000000001</v>
      </c>
      <c r="CD194" s="1">
        <v>1.3524</v>
      </c>
      <c r="CE194" s="1"/>
      <c r="CF194" s="1"/>
      <c r="CG194" s="1">
        <v>4052</v>
      </c>
      <c r="CH194" s="1">
        <v>4090</v>
      </c>
      <c r="CI194" s="1">
        <v>4050</v>
      </c>
      <c r="CJ194" s="1">
        <v>4090</v>
      </c>
      <c r="CK194" s="1">
        <v>4052</v>
      </c>
      <c r="CL194" s="1">
        <v>4148</v>
      </c>
      <c r="CM194" s="1">
        <v>4050</v>
      </c>
      <c r="CN194" s="1">
        <v>4137</v>
      </c>
      <c r="CO194" s="1">
        <v>1292.3</v>
      </c>
      <c r="CP194" s="1">
        <v>4052</v>
      </c>
      <c r="CQ194" s="1">
        <v>4153</v>
      </c>
      <c r="CR194" s="1">
        <v>4050</v>
      </c>
      <c r="CS194" s="1">
        <v>4132</v>
      </c>
      <c r="CT194" s="1"/>
      <c r="CU194" s="1"/>
      <c r="CV194" s="1"/>
      <c r="CW194" s="1"/>
      <c r="CX194" s="58"/>
      <c r="CY194" s="58"/>
      <c r="CZ194" s="1"/>
      <c r="DA194" s="1" t="s">
        <v>618</v>
      </c>
      <c r="DB194" s="1"/>
      <c r="DC194" s="58"/>
      <c r="DD194" s="58"/>
      <c r="DE194">
        <v>16.600000000000001</v>
      </c>
      <c r="DF194">
        <v>97.379000000000005</v>
      </c>
      <c r="DG194">
        <v>2.63</v>
      </c>
    </row>
    <row r="195" spans="1:111" s="12" customFormat="1">
      <c r="A195" s="1">
        <v>2013</v>
      </c>
      <c r="B195" s="1">
        <v>5</v>
      </c>
      <c r="C195" s="24">
        <v>41550</v>
      </c>
      <c r="D195" s="1">
        <v>4124</v>
      </c>
      <c r="E195" s="1">
        <v>4133</v>
      </c>
      <c r="F195" s="1">
        <v>4113</v>
      </c>
      <c r="G195" s="1">
        <v>4127</v>
      </c>
      <c r="H195" s="46">
        <v>1320.7</v>
      </c>
      <c r="I195" s="1">
        <v>4052</v>
      </c>
      <c r="J195" s="1">
        <v>4153</v>
      </c>
      <c r="K195" s="1">
        <v>4050</v>
      </c>
      <c r="L195" s="1">
        <v>4129</v>
      </c>
      <c r="M195" s="53">
        <v>4132</v>
      </c>
      <c r="N195" s="47">
        <v>4137</v>
      </c>
      <c r="O195" s="47">
        <v>4093</v>
      </c>
      <c r="P195" s="47">
        <v>4115</v>
      </c>
      <c r="Q195" s="8">
        <v>4120</v>
      </c>
      <c r="R195" s="26"/>
      <c r="S195" s="1"/>
      <c r="T195" s="1"/>
      <c r="U195" s="1"/>
      <c r="V195" s="1"/>
      <c r="W195" s="50"/>
      <c r="X195" s="51"/>
      <c r="Y195" s="62"/>
      <c r="Z195" s="62"/>
      <c r="AA195" s="62"/>
      <c r="AB195" s="62"/>
      <c r="AC195" s="1"/>
      <c r="AD195" s="62">
        <v>4131</v>
      </c>
      <c r="AE195" s="62">
        <v>4113</v>
      </c>
      <c r="AF195" s="1"/>
      <c r="AG195" s="1"/>
      <c r="AH195" s="62"/>
      <c r="AI195" s="62"/>
      <c r="AJ195" s="8"/>
      <c r="AK195" s="8"/>
      <c r="AL195" s="62"/>
      <c r="AM195" s="62"/>
      <c r="AN195" s="8"/>
      <c r="AO195" s="8"/>
      <c r="AP195" s="62"/>
      <c r="AQ195" s="62"/>
      <c r="AR195" s="62"/>
      <c r="AS195" s="8"/>
      <c r="AT195" s="62"/>
      <c r="AU195" s="62"/>
      <c r="AV195" s="8"/>
      <c r="AW195" s="8"/>
      <c r="AX195" s="8"/>
      <c r="AY195" s="8"/>
      <c r="AZ195" s="8"/>
      <c r="BA195" s="8"/>
      <c r="BB195" s="62"/>
      <c r="BC195" s="62"/>
      <c r="BD195" s="94">
        <v>4130</v>
      </c>
      <c r="BE195" s="8"/>
      <c r="BF195" s="8"/>
      <c r="BG195" s="62"/>
      <c r="BH195" s="62"/>
      <c r="BI195" s="1">
        <v>4132</v>
      </c>
      <c r="BJ195" s="1">
        <v>4136</v>
      </c>
      <c r="BK195" s="1">
        <v>4121</v>
      </c>
      <c r="BL195" s="1">
        <v>4133</v>
      </c>
      <c r="BM195" s="78"/>
      <c r="BN195" s="78"/>
      <c r="BO195" s="78"/>
      <c r="BP195" s="89"/>
      <c r="BQ195" s="62"/>
      <c r="BR195" s="1"/>
      <c r="BS195" s="88"/>
      <c r="BT195" s="1"/>
      <c r="BU195" s="58"/>
      <c r="BV195" s="58"/>
      <c r="BW195" s="58"/>
      <c r="BX195" s="58"/>
      <c r="BY195" s="1">
        <v>97.352000000000004</v>
      </c>
      <c r="BZ195" s="1">
        <v>97.45</v>
      </c>
      <c r="CA195" s="1">
        <v>97.33</v>
      </c>
      <c r="CB195" s="1">
        <v>1.3577999999999999</v>
      </c>
      <c r="CC195" s="1">
        <v>1.3580000000000001</v>
      </c>
      <c r="CD195" s="1">
        <v>1.359</v>
      </c>
      <c r="CE195" s="1"/>
      <c r="CF195" s="1"/>
      <c r="CG195" s="1">
        <v>4132</v>
      </c>
      <c r="CH195" s="1">
        <v>4137</v>
      </c>
      <c r="CI195" s="1">
        <v>4093</v>
      </c>
      <c r="CJ195" s="1">
        <v>4112</v>
      </c>
      <c r="CK195" s="1">
        <v>4132</v>
      </c>
      <c r="CL195" s="1">
        <v>4138</v>
      </c>
      <c r="CM195" s="1">
        <v>4093</v>
      </c>
      <c r="CN195" s="1">
        <v>4116</v>
      </c>
      <c r="CO195" s="1">
        <v>1311.1</v>
      </c>
      <c r="CP195" s="1">
        <v>4116</v>
      </c>
      <c r="CQ195" s="1">
        <v>4116</v>
      </c>
      <c r="CR195" s="1">
        <v>4116</v>
      </c>
      <c r="CS195" s="1">
        <v>4116</v>
      </c>
      <c r="CT195" s="1"/>
      <c r="CU195" s="1"/>
      <c r="CV195" s="1"/>
      <c r="CW195" s="1"/>
      <c r="CX195" s="58"/>
      <c r="CY195" s="58"/>
      <c r="CZ195" s="1"/>
      <c r="DA195" s="1" t="s">
        <v>618</v>
      </c>
      <c r="DB195" s="1"/>
      <c r="DC195" s="58"/>
      <c r="DD195" s="58"/>
      <c r="DE195"/>
      <c r="DF195"/>
      <c r="DG195"/>
    </row>
    <row r="196" spans="1:111" s="12" customFormat="1">
      <c r="A196" s="1">
        <v>2013</v>
      </c>
      <c r="B196" s="1">
        <v>6</v>
      </c>
      <c r="C196" s="24">
        <v>41551</v>
      </c>
      <c r="D196" s="1">
        <v>4125</v>
      </c>
      <c r="E196" s="1">
        <v>4135</v>
      </c>
      <c r="F196" s="1">
        <v>4115</v>
      </c>
      <c r="G196" s="1">
        <v>4124</v>
      </c>
      <c r="H196" s="46">
        <v>1309.9000000000001</v>
      </c>
      <c r="I196" s="1">
        <v>4132</v>
      </c>
      <c r="J196" s="1">
        <v>4138</v>
      </c>
      <c r="K196" s="1">
        <v>4093</v>
      </c>
      <c r="L196" s="1">
        <v>4120</v>
      </c>
      <c r="M196" s="53">
        <v>4124</v>
      </c>
      <c r="N196" s="47">
        <v>4144</v>
      </c>
      <c r="O196" s="47">
        <v>4088</v>
      </c>
      <c r="P196" s="47">
        <v>4102</v>
      </c>
      <c r="Q196" s="8">
        <v>4125</v>
      </c>
      <c r="R196" s="26"/>
      <c r="S196" s="1"/>
      <c r="T196" s="1"/>
      <c r="U196" s="1"/>
      <c r="V196" s="1"/>
      <c r="W196" s="50"/>
      <c r="X196" s="51"/>
      <c r="Y196" s="62"/>
      <c r="Z196" s="62"/>
      <c r="AA196" s="62"/>
      <c r="AB196" s="62"/>
      <c r="AC196" s="1"/>
      <c r="AD196" s="62">
        <v>4135</v>
      </c>
      <c r="AE196" s="62">
        <v>4116</v>
      </c>
      <c r="AF196" s="1"/>
      <c r="AG196" s="1"/>
      <c r="AH196" s="62"/>
      <c r="AI196" s="62"/>
      <c r="AJ196" s="8"/>
      <c r="AK196" s="8"/>
      <c r="AL196" s="62"/>
      <c r="AM196" s="62"/>
      <c r="AN196" s="8"/>
      <c r="AO196" s="8"/>
      <c r="AP196" s="62"/>
      <c r="AQ196" s="62"/>
      <c r="AR196" s="62"/>
      <c r="AS196" s="8"/>
      <c r="AT196" s="62"/>
      <c r="AU196" s="62"/>
      <c r="AV196" s="8"/>
      <c r="AW196" s="8"/>
      <c r="AX196" s="8"/>
      <c r="AY196" s="8"/>
      <c r="AZ196" s="8"/>
      <c r="BA196" s="8"/>
      <c r="BB196" s="62"/>
      <c r="BC196" s="62"/>
      <c r="BD196" s="94">
        <v>4124</v>
      </c>
      <c r="BE196" s="8"/>
      <c r="BF196" s="8"/>
      <c r="BG196" s="62"/>
      <c r="BH196" s="62"/>
      <c r="BI196" s="1">
        <v>4124</v>
      </c>
      <c r="BJ196" s="1">
        <v>4124</v>
      </c>
      <c r="BK196" s="1">
        <v>4118</v>
      </c>
      <c r="BL196" s="1">
        <v>4122</v>
      </c>
      <c r="BM196" s="78"/>
      <c r="BN196" s="78"/>
      <c r="BO196" s="78"/>
      <c r="BP196" s="89"/>
      <c r="BQ196" s="62"/>
      <c r="BR196" s="1"/>
      <c r="BS196" s="88"/>
      <c r="BT196" s="1"/>
      <c r="BU196" s="58"/>
      <c r="BV196" s="58"/>
      <c r="BW196" s="58"/>
      <c r="BX196" s="58"/>
      <c r="BY196" s="1">
        <v>97.259</v>
      </c>
      <c r="BZ196" s="1">
        <v>97.21</v>
      </c>
      <c r="CA196" s="1">
        <v>97.277000000000001</v>
      </c>
      <c r="CB196" s="1">
        <v>1.3619000000000001</v>
      </c>
      <c r="CC196" s="1">
        <v>1.3629</v>
      </c>
      <c r="CD196" s="1">
        <v>1.3623000000000001</v>
      </c>
      <c r="CE196" s="1"/>
      <c r="CF196" s="1"/>
      <c r="CG196" s="1">
        <v>4124</v>
      </c>
      <c r="CH196" s="1">
        <v>4144</v>
      </c>
      <c r="CI196" s="1">
        <v>4088</v>
      </c>
      <c r="CJ196" s="1">
        <v>4125</v>
      </c>
      <c r="CK196" s="1">
        <v>4124</v>
      </c>
      <c r="CL196" s="1">
        <v>4144</v>
      </c>
      <c r="CM196" s="1">
        <v>4085</v>
      </c>
      <c r="CN196" s="1">
        <v>4101</v>
      </c>
      <c r="CO196" s="1">
        <v>1317.3</v>
      </c>
      <c r="CP196" s="1">
        <v>4124</v>
      </c>
      <c r="CQ196" s="1">
        <v>4144</v>
      </c>
      <c r="CR196" s="1">
        <v>4085</v>
      </c>
      <c r="CS196" s="1">
        <v>4109</v>
      </c>
      <c r="CT196" s="1"/>
      <c r="CU196" s="1"/>
      <c r="CV196" s="1"/>
      <c r="CW196" s="1"/>
      <c r="CX196" s="58"/>
      <c r="CY196" s="58"/>
      <c r="CZ196" s="1"/>
      <c r="DA196" s="1" t="s">
        <v>618</v>
      </c>
      <c r="DB196" s="1"/>
      <c r="DC196" s="58"/>
      <c r="DD196" s="58"/>
      <c r="DE196">
        <v>16.739999999999998</v>
      </c>
      <c r="DF196">
        <v>97.272499999999994</v>
      </c>
      <c r="DG196">
        <v>2.65</v>
      </c>
    </row>
    <row r="197" spans="1:111" s="12" customFormat="1">
      <c r="A197" s="1">
        <v>2013</v>
      </c>
      <c r="B197" s="1">
        <v>2</v>
      </c>
      <c r="C197" s="24">
        <v>41554</v>
      </c>
      <c r="D197" s="1">
        <v>4114</v>
      </c>
      <c r="E197" s="1">
        <v>4121</v>
      </c>
      <c r="F197" s="1">
        <v>4100</v>
      </c>
      <c r="G197" s="1">
        <v>4111</v>
      </c>
      <c r="H197" s="46">
        <v>1325.1</v>
      </c>
      <c r="I197" s="1">
        <v>4124</v>
      </c>
      <c r="J197" s="1">
        <v>4144</v>
      </c>
      <c r="K197" s="1">
        <v>4085</v>
      </c>
      <c r="L197" s="1">
        <v>4106</v>
      </c>
      <c r="M197" s="53">
        <v>4089</v>
      </c>
      <c r="N197" s="47">
        <v>4145</v>
      </c>
      <c r="O197" s="47">
        <v>4086</v>
      </c>
      <c r="P197" s="47">
        <v>4128</v>
      </c>
      <c r="Q197" s="8">
        <v>4119</v>
      </c>
      <c r="R197" s="26"/>
      <c r="S197" s="1"/>
      <c r="T197" s="1"/>
      <c r="U197" s="1"/>
      <c r="V197" s="1"/>
      <c r="W197" s="50"/>
      <c r="X197" s="51"/>
      <c r="Y197" s="62"/>
      <c r="Z197" s="62"/>
      <c r="AA197" s="62"/>
      <c r="AB197" s="62"/>
      <c r="AC197" s="1"/>
      <c r="AD197" s="62">
        <v>4121</v>
      </c>
      <c r="AE197" s="62">
        <v>4104</v>
      </c>
      <c r="AF197" s="1"/>
      <c r="AG197" s="1"/>
      <c r="AH197" s="62"/>
      <c r="AI197" s="62"/>
      <c r="AJ197" s="8"/>
      <c r="AK197" s="8"/>
      <c r="AL197" s="62"/>
      <c r="AM197" s="62"/>
      <c r="AN197" s="8"/>
      <c r="AO197" s="8"/>
      <c r="AP197" s="62"/>
      <c r="AQ197" s="62"/>
      <c r="AR197" s="62"/>
      <c r="AS197" s="8"/>
      <c r="AT197" s="62"/>
      <c r="AU197" s="62"/>
      <c r="AV197" s="8"/>
      <c r="AW197" s="8"/>
      <c r="AX197" s="8"/>
      <c r="AY197" s="8"/>
      <c r="AZ197" s="8"/>
      <c r="BA197" s="8"/>
      <c r="BB197" s="62"/>
      <c r="BC197" s="62"/>
      <c r="BD197" s="94">
        <v>4087</v>
      </c>
      <c r="BE197" s="8"/>
      <c r="BF197" s="8"/>
      <c r="BG197" s="62"/>
      <c r="BH197" s="62"/>
      <c r="BI197" s="1">
        <v>4089</v>
      </c>
      <c r="BJ197" s="1">
        <v>4100</v>
      </c>
      <c r="BK197" s="1">
        <v>4086</v>
      </c>
      <c r="BL197" s="1">
        <v>4099</v>
      </c>
      <c r="BM197" s="78"/>
      <c r="BN197" s="78"/>
      <c r="BO197" s="78"/>
      <c r="BP197" s="89"/>
      <c r="BQ197" s="62"/>
      <c r="BR197" s="1"/>
      <c r="BS197" s="88"/>
      <c r="BT197" s="1"/>
      <c r="BU197" s="58"/>
      <c r="BV197" s="58"/>
      <c r="BW197" s="58"/>
      <c r="BX197" s="58"/>
      <c r="BY197" s="1">
        <v>97.238500000000002</v>
      </c>
      <c r="BZ197" s="1">
        <v>97.220500000000001</v>
      </c>
      <c r="CA197" s="1">
        <v>97.31</v>
      </c>
      <c r="CB197" s="1">
        <v>1.3564000000000001</v>
      </c>
      <c r="CC197" s="1">
        <v>1.3569</v>
      </c>
      <c r="CD197" s="1">
        <v>1.357</v>
      </c>
      <c r="CE197" s="1"/>
      <c r="CF197" s="1"/>
      <c r="CG197" s="1">
        <v>4089</v>
      </c>
      <c r="CH197" s="1">
        <v>4121</v>
      </c>
      <c r="CI197" s="1">
        <v>4086</v>
      </c>
      <c r="CJ197" s="1">
        <v>4116</v>
      </c>
      <c r="CK197" s="1">
        <v>4089</v>
      </c>
      <c r="CL197" s="1">
        <v>4145</v>
      </c>
      <c r="CM197" s="1">
        <v>4086</v>
      </c>
      <c r="CN197" s="1">
        <v>4132</v>
      </c>
      <c r="CO197" s="1">
        <v>1311.6</v>
      </c>
      <c r="CP197" s="1">
        <v>4089</v>
      </c>
      <c r="CQ197" s="1">
        <v>4145</v>
      </c>
      <c r="CR197" s="1">
        <v>4086</v>
      </c>
      <c r="CS197" s="1">
        <v>4123</v>
      </c>
      <c r="CT197" s="1"/>
      <c r="CU197" s="1"/>
      <c r="CV197" s="1"/>
      <c r="CW197" s="1"/>
      <c r="CX197" s="58"/>
      <c r="CY197" s="58"/>
      <c r="CZ197" s="1"/>
      <c r="DA197" s="1" t="s">
        <v>618</v>
      </c>
      <c r="DB197" s="1"/>
      <c r="DC197" s="58"/>
      <c r="DD197" s="58"/>
      <c r="DE197">
        <v>19.41</v>
      </c>
      <c r="DF197">
        <v>96.611000000000004</v>
      </c>
      <c r="DG197">
        <v>2.63</v>
      </c>
    </row>
    <row r="198" spans="1:111" s="12" customFormat="1">
      <c r="A198" s="1">
        <v>2013</v>
      </c>
      <c r="B198" s="1">
        <v>3</v>
      </c>
      <c r="C198" s="24">
        <v>41555</v>
      </c>
      <c r="D198" s="1">
        <v>4120</v>
      </c>
      <c r="E198" s="1">
        <v>4149</v>
      </c>
      <c r="F198" s="1">
        <v>4114</v>
      </c>
      <c r="G198" s="1">
        <v>4148</v>
      </c>
      <c r="H198" s="46">
        <v>1324.6</v>
      </c>
      <c r="I198" s="1">
        <v>4089</v>
      </c>
      <c r="J198" s="1">
        <v>4145</v>
      </c>
      <c r="K198" s="1">
        <v>4086</v>
      </c>
      <c r="L198" s="1">
        <v>4137</v>
      </c>
      <c r="M198" s="53">
        <v>4143</v>
      </c>
      <c r="N198" s="47">
        <v>4150</v>
      </c>
      <c r="O198" s="47">
        <v>4116</v>
      </c>
      <c r="P198" s="47">
        <v>4146</v>
      </c>
      <c r="Q198" s="8">
        <v>4120</v>
      </c>
      <c r="R198" s="26"/>
      <c r="S198" s="1"/>
      <c r="T198" s="1"/>
      <c r="U198" s="1"/>
      <c r="V198" s="1"/>
      <c r="W198" s="50"/>
      <c r="X198" s="51"/>
      <c r="Y198" s="62"/>
      <c r="Z198" s="62"/>
      <c r="AA198" s="62"/>
      <c r="AB198" s="62"/>
      <c r="AC198" s="1"/>
      <c r="AD198" s="62">
        <v>4139</v>
      </c>
      <c r="AE198" s="62">
        <v>4114</v>
      </c>
      <c r="AF198" s="1"/>
      <c r="AG198" s="1"/>
      <c r="AH198" s="62"/>
      <c r="AI198" s="62"/>
      <c r="AJ198" s="8"/>
      <c r="AK198" s="8"/>
      <c r="AL198" s="62"/>
      <c r="AM198" s="62"/>
      <c r="AN198" s="8"/>
      <c r="AO198" s="8"/>
      <c r="AP198" s="62"/>
      <c r="AQ198" s="62"/>
      <c r="AR198" s="62"/>
      <c r="AS198" s="8"/>
      <c r="AT198" s="62"/>
      <c r="AU198" s="62"/>
      <c r="AV198" s="8"/>
      <c r="AW198" s="8"/>
      <c r="AX198" s="8"/>
      <c r="AY198" s="8"/>
      <c r="AZ198" s="8"/>
      <c r="BA198" s="8"/>
      <c r="BB198" s="62"/>
      <c r="BC198" s="62"/>
      <c r="BD198" s="94">
        <v>4146</v>
      </c>
      <c r="BE198" s="8"/>
      <c r="BF198" s="8"/>
      <c r="BG198" s="62"/>
      <c r="BH198" s="62"/>
      <c r="BI198" s="1">
        <v>4143</v>
      </c>
      <c r="BJ198" s="1">
        <v>4147</v>
      </c>
      <c r="BK198" s="1">
        <v>4136</v>
      </c>
      <c r="BL198" s="1">
        <v>4139</v>
      </c>
      <c r="BM198" s="78"/>
      <c r="BN198" s="78"/>
      <c r="BO198" s="78"/>
      <c r="BP198" s="89"/>
      <c r="BQ198" s="62"/>
      <c r="BR198" s="1"/>
      <c r="BS198" s="88"/>
      <c r="BT198" s="1"/>
      <c r="BU198" s="58"/>
      <c r="BV198" s="58"/>
      <c r="BW198" s="58"/>
      <c r="BX198" s="58"/>
      <c r="BY198" s="1">
        <v>96.709500000000006</v>
      </c>
      <c r="BZ198" s="1">
        <v>96.74</v>
      </c>
      <c r="CA198" s="1">
        <v>96.71</v>
      </c>
      <c r="CB198" s="1">
        <v>1.3580000000000001</v>
      </c>
      <c r="CC198" s="1">
        <v>1.3576999999999999</v>
      </c>
      <c r="CD198" s="1">
        <v>1.3581000000000001</v>
      </c>
      <c r="CE198" s="1"/>
      <c r="CF198" s="1"/>
      <c r="CG198" s="1">
        <v>4143</v>
      </c>
      <c r="CH198" s="1">
        <v>4147</v>
      </c>
      <c r="CI198" s="1">
        <v>4116</v>
      </c>
      <c r="CJ198" s="1">
        <v>4137</v>
      </c>
      <c r="CK198" s="1">
        <v>4143</v>
      </c>
      <c r="CL198" s="1">
        <v>4158</v>
      </c>
      <c r="CM198" s="1">
        <v>4116</v>
      </c>
      <c r="CN198" s="1">
        <v>4148</v>
      </c>
      <c r="CO198" s="1">
        <v>1323</v>
      </c>
      <c r="CP198" s="1">
        <v>4143</v>
      </c>
      <c r="CQ198" s="1">
        <v>4158</v>
      </c>
      <c r="CR198" s="1">
        <v>4116</v>
      </c>
      <c r="CS198" s="1">
        <v>4122</v>
      </c>
      <c r="CT198" s="1"/>
      <c r="CU198" s="1"/>
      <c r="CV198" s="1"/>
      <c r="CW198" s="1"/>
      <c r="CX198" s="58"/>
      <c r="CY198" s="58"/>
      <c r="CZ198" s="1"/>
      <c r="DA198" s="1" t="s">
        <v>618</v>
      </c>
      <c r="DB198" s="1"/>
      <c r="DC198" s="58"/>
      <c r="DD198" s="58"/>
      <c r="DE198">
        <v>20.34</v>
      </c>
      <c r="DF198">
        <v>96.89</v>
      </c>
      <c r="DG198">
        <v>2.64</v>
      </c>
    </row>
    <row r="199" spans="1:111" s="12" customFormat="1">
      <c r="A199" s="1">
        <v>2013</v>
      </c>
      <c r="B199" s="1">
        <v>4</v>
      </c>
      <c r="C199" s="24">
        <v>41556</v>
      </c>
      <c r="D199" s="1">
        <v>4119</v>
      </c>
      <c r="E199" s="1">
        <v>4141</v>
      </c>
      <c r="F199" s="1">
        <v>4118</v>
      </c>
      <c r="G199" s="1">
        <v>4141</v>
      </c>
      <c r="H199" s="46">
        <v>1307.2</v>
      </c>
      <c r="I199" s="1">
        <v>4143</v>
      </c>
      <c r="J199" s="1">
        <v>4158</v>
      </c>
      <c r="K199" s="1">
        <v>4116</v>
      </c>
      <c r="L199" s="1">
        <v>4126</v>
      </c>
      <c r="M199" s="53">
        <v>4129</v>
      </c>
      <c r="N199" s="47">
        <v>4145</v>
      </c>
      <c r="O199" s="47">
        <v>4085</v>
      </c>
      <c r="P199" s="47">
        <v>4096</v>
      </c>
      <c r="Q199" s="8">
        <v>4117</v>
      </c>
      <c r="R199" s="26"/>
      <c r="S199" s="1"/>
      <c r="T199" s="1"/>
      <c r="U199" s="1"/>
      <c r="V199" s="1"/>
      <c r="W199" s="50"/>
      <c r="X199" s="51"/>
      <c r="Y199" s="62"/>
      <c r="Z199" s="62"/>
      <c r="AA199" s="62"/>
      <c r="AB199" s="62"/>
      <c r="AC199" s="1"/>
      <c r="AD199" s="62">
        <v>4131</v>
      </c>
      <c r="AE199" s="62">
        <v>4118</v>
      </c>
      <c r="AF199" s="1"/>
      <c r="AG199" s="1"/>
      <c r="AH199" s="62"/>
      <c r="AI199" s="62"/>
      <c r="AJ199" s="8"/>
      <c r="AK199" s="8"/>
      <c r="AL199" s="62"/>
      <c r="AM199" s="62"/>
      <c r="AN199" s="8"/>
      <c r="AO199" s="8"/>
      <c r="AP199" s="62"/>
      <c r="AQ199" s="62"/>
      <c r="AR199" s="62"/>
      <c r="AS199" s="8"/>
      <c r="AT199" s="62"/>
      <c r="AU199" s="62"/>
      <c r="AV199" s="8"/>
      <c r="AW199" s="8"/>
      <c r="AX199" s="8"/>
      <c r="AY199" s="8"/>
      <c r="AZ199" s="8"/>
      <c r="BA199" s="8"/>
      <c r="BB199" s="62"/>
      <c r="BC199" s="62"/>
      <c r="BD199" s="94">
        <v>4127</v>
      </c>
      <c r="BE199" s="8"/>
      <c r="BF199" s="8"/>
      <c r="BG199" s="62"/>
      <c r="BH199" s="62"/>
      <c r="BI199" s="1">
        <v>4129</v>
      </c>
      <c r="BJ199" s="1">
        <v>4145</v>
      </c>
      <c r="BK199" s="1">
        <v>4127</v>
      </c>
      <c r="BL199" s="1">
        <v>4138</v>
      </c>
      <c r="BM199" s="78"/>
      <c r="BN199" s="78"/>
      <c r="BO199" s="78"/>
      <c r="BP199" s="89"/>
      <c r="BQ199" s="62"/>
      <c r="BR199" s="1"/>
      <c r="BS199" s="88"/>
      <c r="BT199" s="1"/>
      <c r="BU199" s="58"/>
      <c r="BV199" s="58"/>
      <c r="BW199" s="58"/>
      <c r="BX199" s="58"/>
      <c r="BY199" s="1">
        <v>96.871499999999997</v>
      </c>
      <c r="BZ199" s="1">
        <v>96.843000000000004</v>
      </c>
      <c r="CA199" s="1">
        <v>96.912000000000006</v>
      </c>
      <c r="CB199" s="1">
        <v>1.3573999999999999</v>
      </c>
      <c r="CC199" s="1">
        <v>1.3597999999999999</v>
      </c>
      <c r="CD199" s="1">
        <v>1.36</v>
      </c>
      <c r="CE199" s="1"/>
      <c r="CF199" s="1"/>
      <c r="CG199" s="1">
        <v>4129</v>
      </c>
      <c r="CH199" s="1">
        <v>4145</v>
      </c>
      <c r="CI199" s="1">
        <v>4085</v>
      </c>
      <c r="CJ199" s="1">
        <v>4097</v>
      </c>
      <c r="CK199" s="1">
        <v>4129</v>
      </c>
      <c r="CL199" s="1">
        <v>4145</v>
      </c>
      <c r="CM199" s="1">
        <v>4058</v>
      </c>
      <c r="CN199" s="1">
        <v>4067</v>
      </c>
      <c r="CO199" s="1">
        <v>1319.3</v>
      </c>
      <c r="CP199" s="1">
        <v>4129</v>
      </c>
      <c r="CQ199" s="1">
        <v>4145</v>
      </c>
      <c r="CR199" s="1">
        <v>4058</v>
      </c>
      <c r="CS199" s="1">
        <v>4097</v>
      </c>
      <c r="CT199" s="1"/>
      <c r="CU199" s="1"/>
      <c r="CV199" s="1"/>
      <c r="CW199" s="1"/>
      <c r="CX199" s="58"/>
      <c r="CY199" s="58"/>
      <c r="CZ199" s="1"/>
      <c r="DA199" s="1" t="s">
        <v>618</v>
      </c>
      <c r="DB199" s="1"/>
      <c r="DC199" s="58"/>
      <c r="DD199" s="58"/>
      <c r="DE199">
        <v>19.600000000000001</v>
      </c>
      <c r="DF199">
        <v>97.370500000000007</v>
      </c>
      <c r="DG199">
        <v>2.65</v>
      </c>
    </row>
    <row r="200" spans="1:111" s="12" customFormat="1">
      <c r="A200" s="1">
        <v>2013</v>
      </c>
      <c r="B200" s="1">
        <v>5</v>
      </c>
      <c r="C200" s="24">
        <v>41557</v>
      </c>
      <c r="D200" s="1">
        <v>4090</v>
      </c>
      <c r="E200" s="1">
        <v>4119</v>
      </c>
      <c r="F200" s="1">
        <v>4083</v>
      </c>
      <c r="G200" s="1">
        <v>4110</v>
      </c>
      <c r="H200" s="46">
        <v>1296.9000000000001</v>
      </c>
      <c r="I200" s="1">
        <v>4129</v>
      </c>
      <c r="J200" s="1">
        <v>4145</v>
      </c>
      <c r="K200" s="1">
        <v>4058</v>
      </c>
      <c r="L200" s="1">
        <v>4099</v>
      </c>
      <c r="M200" s="53">
        <v>4105</v>
      </c>
      <c r="N200" s="47">
        <v>4127</v>
      </c>
      <c r="O200" s="47">
        <v>4084</v>
      </c>
      <c r="P200" s="47">
        <v>4107</v>
      </c>
      <c r="Q200" s="8">
        <v>4089</v>
      </c>
      <c r="R200" s="26"/>
      <c r="S200" s="1"/>
      <c r="T200" s="1"/>
      <c r="U200" s="1"/>
      <c r="V200" s="1"/>
      <c r="W200" s="50"/>
      <c r="X200" s="51"/>
      <c r="Y200" s="62"/>
      <c r="Z200" s="62"/>
      <c r="AA200" s="62"/>
      <c r="AB200" s="62"/>
      <c r="AC200" s="1"/>
      <c r="AD200" s="62">
        <v>4104</v>
      </c>
      <c r="AE200" s="62">
        <v>4083</v>
      </c>
      <c r="AF200" s="1"/>
      <c r="AG200" s="1"/>
      <c r="AH200" s="62"/>
      <c r="AI200" s="62"/>
      <c r="AJ200" s="8"/>
      <c r="AK200" s="8"/>
      <c r="AL200" s="62"/>
      <c r="AM200" s="62"/>
      <c r="AN200" s="8"/>
      <c r="AO200" s="8"/>
      <c r="AP200" s="62"/>
      <c r="AQ200" s="62"/>
      <c r="AR200" s="62"/>
      <c r="AS200" s="8"/>
      <c r="AT200" s="62"/>
      <c r="AU200" s="62"/>
      <c r="AV200" s="8"/>
      <c r="AW200" s="8"/>
      <c r="AX200" s="8"/>
      <c r="AY200" s="8"/>
      <c r="AZ200" s="8"/>
      <c r="BA200" s="8"/>
      <c r="BB200" s="62"/>
      <c r="BC200" s="62"/>
      <c r="BD200" s="94">
        <v>4104</v>
      </c>
      <c r="BE200" s="8"/>
      <c r="BF200" s="8"/>
      <c r="BG200" s="62"/>
      <c r="BH200" s="62"/>
      <c r="BI200" s="1">
        <v>4105</v>
      </c>
      <c r="BJ200" s="1">
        <v>4108</v>
      </c>
      <c r="BK200" s="1">
        <v>4088</v>
      </c>
      <c r="BL200" s="1">
        <v>4094</v>
      </c>
      <c r="BM200" s="78"/>
      <c r="BN200" s="78"/>
      <c r="BO200" s="78"/>
      <c r="BP200" s="89"/>
      <c r="BQ200" s="62"/>
      <c r="BR200" s="1"/>
      <c r="BS200" s="88"/>
      <c r="BT200" s="1"/>
      <c r="BU200" s="58"/>
      <c r="BV200" s="58"/>
      <c r="BW200" s="58"/>
      <c r="BX200" s="58"/>
      <c r="BY200" s="1">
        <v>97.36</v>
      </c>
      <c r="BZ200" s="1">
        <v>97.52</v>
      </c>
      <c r="CA200" s="1">
        <v>97.480500000000006</v>
      </c>
      <c r="CB200" s="1">
        <v>1.3525</v>
      </c>
      <c r="CC200" s="1">
        <v>1.3517999999999999</v>
      </c>
      <c r="CD200" s="1">
        <v>1.3519000000000001</v>
      </c>
      <c r="CE200" s="1"/>
      <c r="CF200" s="1"/>
      <c r="CG200" s="1">
        <v>4105</v>
      </c>
      <c r="CH200" s="1">
        <v>4127</v>
      </c>
      <c r="CI200" s="1">
        <v>4084</v>
      </c>
      <c r="CJ200" s="1">
        <v>4093</v>
      </c>
      <c r="CK200" s="1">
        <v>4105</v>
      </c>
      <c r="CL200" s="1">
        <v>4127</v>
      </c>
      <c r="CM200" s="1">
        <v>4084</v>
      </c>
      <c r="CN200" s="1">
        <v>4105</v>
      </c>
      <c r="CO200" s="1">
        <v>1302.2</v>
      </c>
      <c r="CP200" s="1">
        <v>4105</v>
      </c>
      <c r="CQ200" s="1">
        <v>4127</v>
      </c>
      <c r="CR200" s="1">
        <v>4084</v>
      </c>
      <c r="CS200" s="1">
        <v>4105</v>
      </c>
      <c r="CT200" s="1"/>
      <c r="CU200" s="1"/>
      <c r="CV200" s="1"/>
      <c r="CW200" s="1"/>
      <c r="CX200" s="58"/>
      <c r="CY200" s="58"/>
      <c r="CZ200" s="1"/>
      <c r="DA200" s="1" t="s">
        <v>618</v>
      </c>
      <c r="DB200" s="1"/>
      <c r="DC200" s="58"/>
      <c r="DD200" s="58"/>
      <c r="DE200">
        <v>16.48</v>
      </c>
      <c r="DF200">
        <v>98.31</v>
      </c>
      <c r="DG200">
        <v>2.69</v>
      </c>
    </row>
    <row r="201" spans="1:111" s="12" customFormat="1">
      <c r="A201" s="1">
        <v>2013</v>
      </c>
      <c r="B201" s="1">
        <v>6</v>
      </c>
      <c r="C201" s="24">
        <v>41558</v>
      </c>
      <c r="D201" s="1">
        <v>4074</v>
      </c>
      <c r="E201" s="1">
        <v>4102</v>
      </c>
      <c r="F201" s="1">
        <v>4068</v>
      </c>
      <c r="G201" s="1">
        <v>4089</v>
      </c>
      <c r="H201" s="46">
        <v>1276.5999999999999</v>
      </c>
      <c r="I201" s="1">
        <v>4105</v>
      </c>
      <c r="J201" s="1">
        <v>4127</v>
      </c>
      <c r="K201" s="1">
        <v>4068</v>
      </c>
      <c r="L201" s="1">
        <v>4083</v>
      </c>
      <c r="M201" s="53">
        <v>4087</v>
      </c>
      <c r="N201" s="47">
        <v>4088</v>
      </c>
      <c r="O201" s="47">
        <v>3994</v>
      </c>
      <c r="P201" s="47">
        <v>4015</v>
      </c>
      <c r="Q201" s="8">
        <v>4073</v>
      </c>
      <c r="R201" s="26"/>
      <c r="S201" s="1"/>
      <c r="T201" s="1"/>
      <c r="U201" s="1"/>
      <c r="V201" s="1"/>
      <c r="W201" s="50"/>
      <c r="X201" s="51"/>
      <c r="Y201" s="62"/>
      <c r="Z201" s="62"/>
      <c r="AA201" s="62"/>
      <c r="AB201" s="62"/>
      <c r="AC201" s="1"/>
      <c r="AD201" s="62">
        <v>4093</v>
      </c>
      <c r="AE201" s="62">
        <v>4068</v>
      </c>
      <c r="AF201" s="1"/>
      <c r="AG201" s="1"/>
      <c r="AH201" s="62"/>
      <c r="AI201" s="62"/>
      <c r="AJ201" s="8"/>
      <c r="AK201" s="8"/>
      <c r="AL201" s="62"/>
      <c r="AM201" s="62"/>
      <c r="AN201" s="8"/>
      <c r="AO201" s="8"/>
      <c r="AP201" s="62"/>
      <c r="AQ201" s="62"/>
      <c r="AR201" s="62"/>
      <c r="AS201" s="8"/>
      <c r="AT201" s="62"/>
      <c r="AU201" s="62"/>
      <c r="AV201" s="8"/>
      <c r="AW201" s="8"/>
      <c r="AX201" s="8"/>
      <c r="AY201" s="8"/>
      <c r="AZ201" s="8"/>
      <c r="BA201" s="8"/>
      <c r="BB201" s="62"/>
      <c r="BC201" s="62"/>
      <c r="BD201" s="94">
        <v>4085</v>
      </c>
      <c r="BE201" s="8"/>
      <c r="BF201" s="8"/>
      <c r="BG201" s="62"/>
      <c r="BH201" s="62"/>
      <c r="BI201" s="1">
        <v>4087</v>
      </c>
      <c r="BJ201" s="1">
        <v>4088</v>
      </c>
      <c r="BK201" s="1">
        <v>4078</v>
      </c>
      <c r="BL201" s="1">
        <v>4079</v>
      </c>
      <c r="BM201" s="78"/>
      <c r="BN201" s="78"/>
      <c r="BO201" s="78"/>
      <c r="BP201" s="89"/>
      <c r="BQ201" s="62"/>
      <c r="BR201" s="1"/>
      <c r="BS201" s="88"/>
      <c r="BT201" s="1"/>
      <c r="BU201" s="58"/>
      <c r="BV201" s="58"/>
      <c r="BW201" s="58"/>
      <c r="BX201" s="58"/>
      <c r="BY201" s="1">
        <v>98.152000000000001</v>
      </c>
      <c r="BZ201" s="1">
        <v>98.144999999999996</v>
      </c>
      <c r="CA201" s="1">
        <v>98.194999999999993</v>
      </c>
      <c r="CB201" s="1">
        <v>1.3520000000000001</v>
      </c>
      <c r="CC201" s="1">
        <v>1.3528</v>
      </c>
      <c r="CD201" s="1">
        <v>1.3527</v>
      </c>
      <c r="CE201" s="1"/>
      <c r="CF201" s="1"/>
      <c r="CG201" s="1">
        <v>4087</v>
      </c>
      <c r="CH201" s="1">
        <v>4088</v>
      </c>
      <c r="CI201" s="1">
        <v>3994</v>
      </c>
      <c r="CJ201" s="1">
        <v>4016</v>
      </c>
      <c r="CK201" s="1">
        <v>4087</v>
      </c>
      <c r="CL201" s="1">
        <v>4088</v>
      </c>
      <c r="CM201" s="1">
        <v>3994</v>
      </c>
      <c r="CN201" s="1">
        <v>4014</v>
      </c>
      <c r="CO201" s="1">
        <v>1288.9000000000001</v>
      </c>
      <c r="CP201" s="1">
        <v>4087</v>
      </c>
      <c r="CQ201" s="1">
        <v>4088</v>
      </c>
      <c r="CR201" s="1">
        <v>3994</v>
      </c>
      <c r="CS201" s="1">
        <v>4016</v>
      </c>
      <c r="CT201" s="1"/>
      <c r="CU201" s="1"/>
      <c r="CV201" s="1"/>
      <c r="CW201" s="1"/>
      <c r="CX201" s="58"/>
      <c r="CY201" s="58"/>
      <c r="CZ201" s="1"/>
      <c r="DA201" s="1" t="s">
        <v>618</v>
      </c>
      <c r="DB201" s="1"/>
      <c r="DC201" s="58"/>
      <c r="DD201" s="58"/>
      <c r="DE201">
        <v>16.07</v>
      </c>
      <c r="DF201">
        <v>98.66</v>
      </c>
      <c r="DG201">
        <v>2.69</v>
      </c>
    </row>
    <row r="202" spans="1:111" s="12" customFormat="1">
      <c r="A202" s="1">
        <v>2013</v>
      </c>
      <c r="B202" s="1">
        <v>3</v>
      </c>
      <c r="C202" s="24">
        <v>41562</v>
      </c>
      <c r="D202" s="1">
        <v>4040</v>
      </c>
      <c r="E202" s="1">
        <v>4049</v>
      </c>
      <c r="F202" s="1">
        <v>4017</v>
      </c>
      <c r="G202" s="1">
        <v>4024</v>
      </c>
      <c r="H202" s="46">
        <v>1273.2</v>
      </c>
      <c r="I202" s="1">
        <v>4087</v>
      </c>
      <c r="J202" s="1">
        <v>4088</v>
      </c>
      <c r="K202" s="1">
        <v>3994</v>
      </c>
      <c r="L202" s="1">
        <v>4037</v>
      </c>
      <c r="M202" s="53">
        <v>4012</v>
      </c>
      <c r="N202" s="47">
        <v>4049</v>
      </c>
      <c r="O202" s="47">
        <v>3975</v>
      </c>
      <c r="P202" s="47">
        <v>4042</v>
      </c>
      <c r="Q202" s="8">
        <v>4042</v>
      </c>
      <c r="R202" s="26"/>
      <c r="S202" s="1"/>
      <c r="T202" s="1"/>
      <c r="U202" s="1"/>
      <c r="V202" s="1"/>
      <c r="W202" s="50"/>
      <c r="X202" s="51"/>
      <c r="Y202" s="62"/>
      <c r="Z202" s="62"/>
      <c r="AA202" s="62"/>
      <c r="AB202" s="62"/>
      <c r="AC202" s="1"/>
      <c r="AD202" s="62">
        <v>4041</v>
      </c>
      <c r="AE202" s="62">
        <v>4019</v>
      </c>
      <c r="AF202" s="1"/>
      <c r="AG202" s="1"/>
      <c r="AH202" s="62"/>
      <c r="AI202" s="62"/>
      <c r="AJ202" s="8"/>
      <c r="AK202" s="8"/>
      <c r="AL202" s="62"/>
      <c r="AM202" s="62"/>
      <c r="AN202" s="8"/>
      <c r="AO202" s="8"/>
      <c r="AP202" s="62"/>
      <c r="AQ202" s="62"/>
      <c r="AR202" s="62"/>
      <c r="AS202" s="8"/>
      <c r="AT202" s="62"/>
      <c r="AU202" s="62"/>
      <c r="AV202" s="8"/>
      <c r="AW202" s="8"/>
      <c r="AX202" s="8"/>
      <c r="AY202" s="8"/>
      <c r="AZ202" s="8"/>
      <c r="BA202" s="8"/>
      <c r="BB202" s="62"/>
      <c r="BC202" s="62"/>
      <c r="BD202" s="94">
        <v>4010</v>
      </c>
      <c r="BE202" s="8"/>
      <c r="BF202" s="8"/>
      <c r="BG202" s="62"/>
      <c r="BH202" s="62"/>
      <c r="BI202" s="1">
        <v>4012</v>
      </c>
      <c r="BJ202" s="1">
        <v>4014</v>
      </c>
      <c r="BK202" s="1">
        <v>4000</v>
      </c>
      <c r="BL202" s="1">
        <v>4010</v>
      </c>
      <c r="BM202" s="78"/>
      <c r="BN202" s="78"/>
      <c r="BO202" s="78"/>
      <c r="BP202" s="89"/>
      <c r="BQ202" s="62"/>
      <c r="BR202" s="1"/>
      <c r="BS202" s="88"/>
      <c r="BT202" s="1"/>
      <c r="BU202" s="58"/>
      <c r="BV202" s="58"/>
      <c r="BW202" s="58"/>
      <c r="BX202" s="58"/>
      <c r="BY202" s="1">
        <v>98.579499999999996</v>
      </c>
      <c r="BZ202" s="1">
        <v>98.677499999999995</v>
      </c>
      <c r="CA202" s="1">
        <v>98.66</v>
      </c>
      <c r="CB202" s="1">
        <v>1.3562000000000001</v>
      </c>
      <c r="CC202" s="1">
        <v>1.3554999999999999</v>
      </c>
      <c r="CD202" s="1">
        <v>1.3559000000000001</v>
      </c>
      <c r="CE202" s="1"/>
      <c r="CF202" s="1"/>
      <c r="CG202" s="1">
        <v>4012</v>
      </c>
      <c r="CH202" s="1">
        <v>4023</v>
      </c>
      <c r="CI202" s="1">
        <v>3975</v>
      </c>
      <c r="CJ202" s="1">
        <v>4003</v>
      </c>
      <c r="CK202" s="1">
        <v>4012</v>
      </c>
      <c r="CL202" s="1">
        <v>4049</v>
      </c>
      <c r="CM202" s="1">
        <v>3975</v>
      </c>
      <c r="CN202" s="1">
        <v>4031</v>
      </c>
      <c r="CO202" s="1">
        <v>1265.3</v>
      </c>
      <c r="CP202" s="1">
        <v>4012</v>
      </c>
      <c r="CQ202" s="1">
        <v>4073</v>
      </c>
      <c r="CR202" s="1">
        <v>3975</v>
      </c>
      <c r="CS202" s="1">
        <v>4065</v>
      </c>
      <c r="CT202" s="1"/>
      <c r="CU202" s="1"/>
      <c r="CV202" s="1"/>
      <c r="CW202" s="1"/>
      <c r="CX202" s="58"/>
      <c r="CY202" s="58"/>
      <c r="CZ202" s="1"/>
      <c r="DA202" s="1" t="s">
        <v>618</v>
      </c>
      <c r="DB202" s="1"/>
      <c r="DC202" s="58"/>
      <c r="DD202" s="58"/>
      <c r="DE202">
        <v>18.66</v>
      </c>
      <c r="DF202">
        <v>98.23</v>
      </c>
      <c r="DG202">
        <v>2.72</v>
      </c>
    </row>
    <row r="203" spans="1:111" s="12" customFormat="1">
      <c r="A203" s="1">
        <v>2013</v>
      </c>
      <c r="B203" s="1">
        <v>4</v>
      </c>
      <c r="C203" s="24">
        <v>41563</v>
      </c>
      <c r="D203" s="1">
        <v>4047</v>
      </c>
      <c r="E203" s="1">
        <v>4068</v>
      </c>
      <c r="F203" s="1">
        <v>4041</v>
      </c>
      <c r="G203" s="1">
        <v>4066</v>
      </c>
      <c r="H203" s="46">
        <v>1282.3</v>
      </c>
      <c r="I203" s="1">
        <v>4012</v>
      </c>
      <c r="J203" s="1">
        <v>4073</v>
      </c>
      <c r="K203" s="1">
        <v>3975</v>
      </c>
      <c r="L203" s="1">
        <v>4060</v>
      </c>
      <c r="M203" s="53">
        <v>4060</v>
      </c>
      <c r="N203" s="47">
        <v>4068</v>
      </c>
      <c r="O203" s="47">
        <v>4038</v>
      </c>
      <c r="P203" s="47">
        <v>4045</v>
      </c>
      <c r="Q203" s="8">
        <v>4044</v>
      </c>
      <c r="R203" s="26"/>
      <c r="S203" s="1"/>
      <c r="T203" s="1"/>
      <c r="U203" s="1"/>
      <c r="V203" s="1"/>
      <c r="W203" s="50"/>
      <c r="X203" s="51"/>
      <c r="Y203" s="62"/>
      <c r="Z203" s="62"/>
      <c r="AA203" s="62"/>
      <c r="AB203" s="62"/>
      <c r="AC203" s="1"/>
      <c r="AD203" s="62">
        <v>4062</v>
      </c>
      <c r="AE203" s="62">
        <v>4041</v>
      </c>
      <c r="AF203" s="1"/>
      <c r="AG203" s="1"/>
      <c r="AH203" s="62"/>
      <c r="AI203" s="62"/>
      <c r="AJ203" s="8"/>
      <c r="AK203" s="8"/>
      <c r="AL203" s="62"/>
      <c r="AM203" s="62"/>
      <c r="AN203" s="8"/>
      <c r="AO203" s="8"/>
      <c r="AP203" s="62"/>
      <c r="AQ203" s="62"/>
      <c r="AR203" s="62"/>
      <c r="AS203" s="8"/>
      <c r="AT203" s="62"/>
      <c r="AU203" s="62"/>
      <c r="AV203" s="8"/>
      <c r="AW203" s="8"/>
      <c r="AX203" s="8"/>
      <c r="AY203" s="8"/>
      <c r="AZ203" s="8"/>
      <c r="BA203" s="8"/>
      <c r="BB203" s="62"/>
      <c r="BC203" s="62"/>
      <c r="BD203" s="94">
        <v>4060</v>
      </c>
      <c r="BE203" s="8"/>
      <c r="BF203" s="8"/>
      <c r="BG203" s="62"/>
      <c r="BH203" s="62"/>
      <c r="BI203" s="1">
        <v>4060</v>
      </c>
      <c r="BJ203" s="1">
        <v>4063</v>
      </c>
      <c r="BK203" s="1">
        <v>4045</v>
      </c>
      <c r="BL203" s="1">
        <v>4051</v>
      </c>
      <c r="BM203" s="78"/>
      <c r="BN203" s="78"/>
      <c r="BO203" s="78"/>
      <c r="BP203" s="89"/>
      <c r="BQ203" s="62"/>
      <c r="BR203" s="1"/>
      <c r="BS203" s="88"/>
      <c r="BT203" s="1"/>
      <c r="BU203" s="58"/>
      <c r="BV203" s="58"/>
      <c r="BW203" s="58"/>
      <c r="BX203" s="58"/>
      <c r="BY203" s="1">
        <v>98.162999999999997</v>
      </c>
      <c r="BZ203" s="1">
        <v>98.251000000000005</v>
      </c>
      <c r="CA203" s="1">
        <v>98.510999999999996</v>
      </c>
      <c r="CB203" s="1">
        <v>1.3525</v>
      </c>
      <c r="CC203" s="1">
        <v>1.3528</v>
      </c>
      <c r="CD203" s="1">
        <v>1.3521000000000001</v>
      </c>
      <c r="CE203" s="1"/>
      <c r="CF203" s="1"/>
      <c r="CG203" s="1">
        <v>4060</v>
      </c>
      <c r="CH203" s="1">
        <v>4068</v>
      </c>
      <c r="CI203" s="1">
        <v>4041</v>
      </c>
      <c r="CJ203" s="1">
        <v>4059</v>
      </c>
      <c r="CK203" s="1">
        <v>4060</v>
      </c>
      <c r="CL203" s="1">
        <v>4068</v>
      </c>
      <c r="CM203" s="1">
        <v>4038</v>
      </c>
      <c r="CN203" s="1">
        <v>4046</v>
      </c>
      <c r="CO203" s="1">
        <v>1278.5999999999999</v>
      </c>
      <c r="CP203" s="1">
        <v>4060</v>
      </c>
      <c r="CQ203" s="1">
        <v>4079</v>
      </c>
      <c r="CR203" s="1">
        <v>4038</v>
      </c>
      <c r="CS203" s="1">
        <v>4078</v>
      </c>
      <c r="CT203" s="1"/>
      <c r="CU203" s="1"/>
      <c r="CV203" s="1"/>
      <c r="CW203" s="1"/>
      <c r="CX203" s="58"/>
      <c r="CY203" s="58"/>
      <c r="CZ203" s="1"/>
      <c r="DA203" s="1" t="s">
        <v>618</v>
      </c>
      <c r="DB203" s="1"/>
      <c r="DC203" s="58"/>
      <c r="DD203" s="58"/>
      <c r="DE203">
        <v>14.71</v>
      </c>
      <c r="DF203">
        <v>98.8</v>
      </c>
      <c r="DG203">
        <v>2.67</v>
      </c>
    </row>
    <row r="204" spans="1:111" s="12" customFormat="1">
      <c r="A204" s="1">
        <v>2013</v>
      </c>
      <c r="B204" s="1">
        <v>5</v>
      </c>
      <c r="C204" s="24">
        <v>41564</v>
      </c>
      <c r="D204" s="1">
        <v>4083</v>
      </c>
      <c r="E204" s="1">
        <v>4095</v>
      </c>
      <c r="F204" s="1">
        <v>4044</v>
      </c>
      <c r="G204" s="1">
        <v>4048</v>
      </c>
      <c r="H204" s="46">
        <v>1323</v>
      </c>
      <c r="I204" s="1">
        <v>4060</v>
      </c>
      <c r="J204" s="1">
        <v>4095</v>
      </c>
      <c r="K204" s="1">
        <v>4038</v>
      </c>
      <c r="L204" s="1">
        <v>4079</v>
      </c>
      <c r="M204" s="53">
        <v>4140</v>
      </c>
      <c r="N204" s="47">
        <v>4170</v>
      </c>
      <c r="O204" s="47">
        <v>4111</v>
      </c>
      <c r="P204" s="47">
        <v>4148</v>
      </c>
      <c r="Q204" s="8">
        <v>4080</v>
      </c>
      <c r="R204" s="26"/>
      <c r="S204" s="1"/>
      <c r="T204" s="1"/>
      <c r="U204" s="1"/>
      <c r="V204" s="1"/>
      <c r="W204" s="50"/>
      <c r="X204" s="51"/>
      <c r="Y204" s="62"/>
      <c r="Z204" s="62"/>
      <c r="AA204" s="62"/>
      <c r="AB204" s="62"/>
      <c r="AC204" s="1"/>
      <c r="AD204" s="62">
        <v>4095</v>
      </c>
      <c r="AE204" s="62">
        <v>4075</v>
      </c>
      <c r="AF204" s="1"/>
      <c r="AG204" s="1"/>
      <c r="AH204" s="62"/>
      <c r="AI204" s="62"/>
      <c r="AJ204" s="8"/>
      <c r="AK204" s="8"/>
      <c r="AL204" s="62"/>
      <c r="AM204" s="62"/>
      <c r="AN204" s="8"/>
      <c r="AO204" s="8"/>
      <c r="AP204" s="62"/>
      <c r="AQ204" s="62"/>
      <c r="AR204" s="62"/>
      <c r="AS204" s="8"/>
      <c r="AT204" s="62"/>
      <c r="AU204" s="62"/>
      <c r="AV204" s="8"/>
      <c r="AW204" s="8"/>
      <c r="AX204" s="8"/>
      <c r="AY204" s="8"/>
      <c r="AZ204" s="8"/>
      <c r="BA204" s="8"/>
      <c r="BB204" s="62"/>
      <c r="BC204" s="62"/>
      <c r="BD204" s="94">
        <v>4102</v>
      </c>
      <c r="BE204" s="8"/>
      <c r="BF204" s="8"/>
      <c r="BG204" s="62"/>
      <c r="BH204" s="62"/>
      <c r="BI204" s="1">
        <v>4140</v>
      </c>
      <c r="BJ204" s="1">
        <v>4170</v>
      </c>
      <c r="BK204" s="1">
        <v>4114</v>
      </c>
      <c r="BL204" s="1">
        <v>4125</v>
      </c>
      <c r="BM204" s="78"/>
      <c r="BN204" s="78"/>
      <c r="BO204" s="78"/>
      <c r="BP204" s="89"/>
      <c r="BQ204" s="62"/>
      <c r="BR204" s="1"/>
      <c r="BS204" s="88"/>
      <c r="BT204" s="1"/>
      <c r="BU204" s="58"/>
      <c r="BV204" s="58"/>
      <c r="BW204" s="58"/>
      <c r="BX204" s="58"/>
      <c r="BY204" s="1">
        <v>98.762</v>
      </c>
      <c r="BZ204" s="1">
        <v>98.93</v>
      </c>
      <c r="CA204" s="1">
        <v>98.95</v>
      </c>
      <c r="CB204" s="1">
        <v>1.3533999999999999</v>
      </c>
      <c r="CC204" s="1">
        <v>1.3524</v>
      </c>
      <c r="CD204" s="1">
        <v>1.3521000000000001</v>
      </c>
      <c r="CE204" s="1"/>
      <c r="CF204" s="1"/>
      <c r="CG204" s="1">
        <v>4140</v>
      </c>
      <c r="CH204" s="1">
        <v>4170</v>
      </c>
      <c r="CI204" s="1">
        <v>4111</v>
      </c>
      <c r="CJ204" s="1">
        <v>4144</v>
      </c>
      <c r="CK204" s="1">
        <v>4140</v>
      </c>
      <c r="CL204" s="1">
        <v>4170</v>
      </c>
      <c r="CM204" s="1">
        <v>4111</v>
      </c>
      <c r="CN204" s="1">
        <v>4152</v>
      </c>
      <c r="CO204" s="1">
        <v>1309.3</v>
      </c>
      <c r="CP204" s="1">
        <v>4140</v>
      </c>
      <c r="CQ204" s="1">
        <v>4174</v>
      </c>
      <c r="CR204" s="1">
        <v>4111</v>
      </c>
      <c r="CS204" s="1">
        <v>4163</v>
      </c>
      <c r="CT204" s="1"/>
      <c r="CU204" s="1"/>
      <c r="CV204" s="1"/>
      <c r="CW204" s="1"/>
      <c r="CX204" s="58"/>
      <c r="CY204" s="58"/>
      <c r="CZ204" s="1"/>
      <c r="DA204" s="1" t="s">
        <v>618</v>
      </c>
      <c r="DB204" s="1"/>
      <c r="DC204" s="58"/>
      <c r="DD204" s="58"/>
      <c r="DE204">
        <v>13.48</v>
      </c>
      <c r="DF204">
        <v>97.861999999999995</v>
      </c>
      <c r="DG204">
        <v>2.59</v>
      </c>
    </row>
    <row r="205" spans="1:111" s="12" customFormat="1">
      <c r="A205" s="1">
        <v>2013</v>
      </c>
      <c r="B205" s="1">
        <v>6</v>
      </c>
      <c r="C205" s="24">
        <v>41565</v>
      </c>
      <c r="D205" s="1">
        <v>4150</v>
      </c>
      <c r="E205" s="1">
        <v>4169</v>
      </c>
      <c r="F205" s="1">
        <v>4147</v>
      </c>
      <c r="G205" s="1">
        <v>4155</v>
      </c>
      <c r="H205" s="46">
        <v>1314.6</v>
      </c>
      <c r="I205" s="1">
        <v>4140</v>
      </c>
      <c r="J205" s="1">
        <v>4174</v>
      </c>
      <c r="K205" s="1">
        <v>4111</v>
      </c>
      <c r="L205" s="1">
        <v>4161</v>
      </c>
      <c r="M205" s="53">
        <v>4162</v>
      </c>
      <c r="N205" s="47">
        <v>4163</v>
      </c>
      <c r="O205" s="47">
        <v>4131</v>
      </c>
      <c r="P205" s="47">
        <v>4148</v>
      </c>
      <c r="Q205" s="8">
        <v>4150</v>
      </c>
      <c r="R205" s="26"/>
      <c r="S205" s="1"/>
      <c r="T205" s="1"/>
      <c r="U205" s="1"/>
      <c r="V205" s="1"/>
      <c r="W205" s="50"/>
      <c r="X205" s="51"/>
      <c r="Y205" s="62"/>
      <c r="Z205" s="62"/>
      <c r="AA205" s="62"/>
      <c r="AB205" s="62"/>
      <c r="AC205" s="1"/>
      <c r="AD205" s="62">
        <v>4169</v>
      </c>
      <c r="AE205" s="62">
        <v>4150</v>
      </c>
      <c r="AF205" s="1"/>
      <c r="AG205" s="1"/>
      <c r="AH205" s="62"/>
      <c r="AI205" s="62"/>
      <c r="AJ205" s="8"/>
      <c r="AK205" s="8"/>
      <c r="AL205" s="62"/>
      <c r="AM205" s="62"/>
      <c r="AN205" s="8"/>
      <c r="AO205" s="8"/>
      <c r="AP205" s="62"/>
      <c r="AQ205" s="62"/>
      <c r="AR205" s="62"/>
      <c r="AS205" s="8"/>
      <c r="AT205" s="62"/>
      <c r="AU205" s="62"/>
      <c r="AV205" s="8"/>
      <c r="AW205" s="8"/>
      <c r="AX205" s="8"/>
      <c r="AY205" s="8"/>
      <c r="AZ205" s="8"/>
      <c r="BA205" s="8"/>
      <c r="BB205" s="62"/>
      <c r="BC205" s="62"/>
      <c r="BD205" s="94">
        <v>4159</v>
      </c>
      <c r="BE205" s="8"/>
      <c r="BF205" s="8"/>
      <c r="BG205" s="62"/>
      <c r="BH205" s="62"/>
      <c r="BI205" s="1">
        <v>4162</v>
      </c>
      <c r="BJ205" s="1">
        <v>4163</v>
      </c>
      <c r="BK205" s="1">
        <v>4147</v>
      </c>
      <c r="BL205" s="1">
        <v>4149</v>
      </c>
      <c r="BM205" s="78"/>
      <c r="BN205" s="78"/>
      <c r="BO205" s="78"/>
      <c r="BP205" s="89"/>
      <c r="BQ205" s="62"/>
      <c r="BR205" s="1"/>
      <c r="BS205" s="88"/>
      <c r="BT205" s="1"/>
      <c r="BU205" s="58"/>
      <c r="BV205" s="58"/>
      <c r="BW205" s="58"/>
      <c r="BX205" s="58"/>
      <c r="BY205" s="1">
        <v>97.93</v>
      </c>
      <c r="BZ205" s="1">
        <v>98.03</v>
      </c>
      <c r="CA205" s="1">
        <v>98.02</v>
      </c>
      <c r="CB205" s="1">
        <v>1.3675999999999999</v>
      </c>
      <c r="CC205" s="1">
        <v>1.3668</v>
      </c>
      <c r="CD205" s="1">
        <v>1.3667</v>
      </c>
      <c r="CE205" s="1"/>
      <c r="CF205" s="1"/>
      <c r="CG205" s="1">
        <v>4162</v>
      </c>
      <c r="CH205" s="1">
        <v>4163</v>
      </c>
      <c r="CI205" s="1">
        <v>4142</v>
      </c>
      <c r="CJ205" s="1">
        <v>4147</v>
      </c>
      <c r="CK205" s="1">
        <v>4162</v>
      </c>
      <c r="CL205" s="1">
        <v>4163</v>
      </c>
      <c r="CM205" s="1">
        <v>4131</v>
      </c>
      <c r="CN205" s="1">
        <v>4140</v>
      </c>
      <c r="CO205" s="1">
        <v>1317.5</v>
      </c>
      <c r="CP205" s="1">
        <v>4162</v>
      </c>
      <c r="CQ205" s="1">
        <v>4163</v>
      </c>
      <c r="CR205" s="1">
        <v>4130</v>
      </c>
      <c r="CS205" s="1">
        <v>4148</v>
      </c>
      <c r="CT205" s="1"/>
      <c r="CU205" s="1"/>
      <c r="CV205" s="1"/>
      <c r="CW205" s="1"/>
      <c r="CX205" s="58"/>
      <c r="CY205" s="58"/>
      <c r="CZ205" s="1"/>
      <c r="DA205" s="1" t="s">
        <v>618</v>
      </c>
      <c r="DB205" s="1"/>
      <c r="DC205" s="58"/>
      <c r="DD205" s="58"/>
      <c r="DE205">
        <v>13.04</v>
      </c>
      <c r="DF205">
        <v>97.866</v>
      </c>
      <c r="DG205">
        <v>2.59</v>
      </c>
    </row>
    <row r="206" spans="1:111" s="12" customFormat="1">
      <c r="A206" s="1">
        <v>2013</v>
      </c>
      <c r="B206" s="1">
        <v>2</v>
      </c>
      <c r="C206" s="24">
        <v>41568</v>
      </c>
      <c r="D206" s="1">
        <v>4156</v>
      </c>
      <c r="E206" s="1">
        <v>4173</v>
      </c>
      <c r="F206" s="1">
        <v>4149</v>
      </c>
      <c r="G206" s="1">
        <v>4170</v>
      </c>
      <c r="H206" s="46">
        <v>1315.8</v>
      </c>
      <c r="I206" s="1">
        <v>4162</v>
      </c>
      <c r="J206" s="1">
        <v>4163</v>
      </c>
      <c r="K206" s="1">
        <v>4130</v>
      </c>
      <c r="L206" s="1">
        <v>4152</v>
      </c>
      <c r="M206" s="53">
        <v>4168</v>
      </c>
      <c r="N206" s="47">
        <v>4172</v>
      </c>
      <c r="O206" s="47">
        <v>4148</v>
      </c>
      <c r="P206" s="47">
        <v>4166</v>
      </c>
      <c r="Q206" s="8">
        <v>4152</v>
      </c>
      <c r="R206" s="26"/>
      <c r="S206" s="1"/>
      <c r="T206" s="1"/>
      <c r="U206" s="1"/>
      <c r="V206" s="1"/>
      <c r="W206" s="50"/>
      <c r="X206" s="51"/>
      <c r="Y206" s="62"/>
      <c r="Z206" s="62"/>
      <c r="AA206" s="62"/>
      <c r="AB206" s="62"/>
      <c r="AC206" s="1"/>
      <c r="AD206" s="62">
        <v>4162</v>
      </c>
      <c r="AE206" s="62">
        <v>4149</v>
      </c>
      <c r="AF206" s="1"/>
      <c r="AG206" s="1"/>
      <c r="AH206" s="62"/>
      <c r="AI206" s="62"/>
      <c r="AJ206" s="8"/>
      <c r="AK206" s="8"/>
      <c r="AL206" s="62"/>
      <c r="AM206" s="62"/>
      <c r="AN206" s="8"/>
      <c r="AO206" s="8"/>
      <c r="AP206" s="62"/>
      <c r="AQ206" s="62"/>
      <c r="AR206" s="62"/>
      <c r="AS206" s="8"/>
      <c r="AT206" s="62"/>
      <c r="AU206" s="62"/>
      <c r="AV206" s="8"/>
      <c r="AW206" s="8"/>
      <c r="AX206" s="8"/>
      <c r="AY206" s="8"/>
      <c r="AZ206" s="8"/>
      <c r="BA206" s="8"/>
      <c r="BB206" s="62"/>
      <c r="BC206" s="62"/>
      <c r="BD206" s="94">
        <v>4166</v>
      </c>
      <c r="BE206" s="8"/>
      <c r="BF206" s="8"/>
      <c r="BG206" s="62"/>
      <c r="BH206" s="62"/>
      <c r="BI206" s="1">
        <v>4168</v>
      </c>
      <c r="BJ206" s="1">
        <v>4170</v>
      </c>
      <c r="BK206" s="1">
        <v>4162</v>
      </c>
      <c r="BL206" s="1">
        <v>4165</v>
      </c>
      <c r="BM206" s="78"/>
      <c r="BN206" s="78"/>
      <c r="BO206" s="78"/>
      <c r="BP206" s="89"/>
      <c r="BQ206" s="62"/>
      <c r="BR206" s="1"/>
      <c r="BS206" s="88"/>
      <c r="BT206" s="1"/>
      <c r="BU206" s="58"/>
      <c r="BV206" s="58"/>
      <c r="BW206" s="58"/>
      <c r="BX206" s="58"/>
      <c r="BY206" s="1">
        <v>97.862499999999997</v>
      </c>
      <c r="BZ206" s="1">
        <v>97.89</v>
      </c>
      <c r="CA206" s="1">
        <v>97.935500000000005</v>
      </c>
      <c r="CB206" s="1">
        <v>1.3684000000000001</v>
      </c>
      <c r="CC206" s="1">
        <v>1.3686</v>
      </c>
      <c r="CD206" s="1">
        <v>1.3682000000000001</v>
      </c>
      <c r="CE206" s="1"/>
      <c r="CF206" s="1"/>
      <c r="CG206" s="1">
        <v>4168</v>
      </c>
      <c r="CH206" s="1">
        <v>4170</v>
      </c>
      <c r="CI206" s="1">
        <v>4148</v>
      </c>
      <c r="CJ206" s="1">
        <v>4163</v>
      </c>
      <c r="CK206" s="1">
        <v>4168</v>
      </c>
      <c r="CL206" s="1">
        <v>4172</v>
      </c>
      <c r="CM206" s="1">
        <v>4148</v>
      </c>
      <c r="CN206" s="1">
        <v>4163</v>
      </c>
      <c r="CO206" s="1">
        <v>1317.9</v>
      </c>
      <c r="CP206" s="1">
        <v>4168</v>
      </c>
      <c r="CQ206" s="1">
        <v>4172</v>
      </c>
      <c r="CR206" s="1">
        <v>4148</v>
      </c>
      <c r="CS206" s="1">
        <v>4155</v>
      </c>
      <c r="CT206" s="1"/>
      <c r="CU206" s="1"/>
      <c r="CV206" s="1"/>
      <c r="CW206" s="1"/>
      <c r="CX206" s="58"/>
      <c r="CY206" s="58"/>
      <c r="CZ206" s="1"/>
      <c r="DA206" s="1" t="s">
        <v>618</v>
      </c>
      <c r="DB206" s="1"/>
      <c r="DC206" s="58"/>
      <c r="DD206" s="58"/>
      <c r="DE206">
        <v>13.16</v>
      </c>
      <c r="DF206"/>
      <c r="DG206">
        <v>2.61</v>
      </c>
    </row>
    <row r="207" spans="1:111" s="12" customFormat="1">
      <c r="A207" s="1">
        <v>2013</v>
      </c>
      <c r="B207" s="1">
        <v>3</v>
      </c>
      <c r="C207" s="24">
        <v>41569</v>
      </c>
      <c r="D207" s="1">
        <v>4157</v>
      </c>
      <c r="E207" s="1">
        <v>4170</v>
      </c>
      <c r="F207" s="1">
        <v>4152</v>
      </c>
      <c r="G207" s="1">
        <v>4170</v>
      </c>
      <c r="H207" s="46">
        <v>1342.6</v>
      </c>
      <c r="I207" s="1">
        <v>4168</v>
      </c>
      <c r="J207" s="1">
        <v>4172</v>
      </c>
      <c r="K207" s="1">
        <v>4148</v>
      </c>
      <c r="L207" s="1">
        <v>4157</v>
      </c>
      <c r="M207" s="53">
        <v>4164</v>
      </c>
      <c r="N207" s="47">
        <v>4220</v>
      </c>
      <c r="O207" s="47">
        <v>4150</v>
      </c>
      <c r="P207" s="47">
        <v>4217</v>
      </c>
      <c r="Q207" s="8">
        <v>4158</v>
      </c>
      <c r="R207" s="26"/>
      <c r="S207" s="1"/>
      <c r="T207" s="1"/>
      <c r="U207" s="1"/>
      <c r="V207" s="1"/>
      <c r="W207" s="50"/>
      <c r="X207" s="51"/>
      <c r="Y207" s="62"/>
      <c r="Z207" s="62"/>
      <c r="AA207" s="62"/>
      <c r="AB207" s="62"/>
      <c r="AC207" s="1"/>
      <c r="AD207" s="62">
        <v>4161</v>
      </c>
      <c r="AE207" s="62">
        <v>4152</v>
      </c>
      <c r="AF207" s="1"/>
      <c r="AG207" s="1"/>
      <c r="AH207" s="62"/>
      <c r="AI207" s="62"/>
      <c r="AJ207" s="8"/>
      <c r="AK207" s="8"/>
      <c r="AL207" s="62"/>
      <c r="AM207" s="62"/>
      <c r="AN207" s="8"/>
      <c r="AO207" s="8"/>
      <c r="AP207" s="62"/>
      <c r="AQ207" s="62"/>
      <c r="AR207" s="62"/>
      <c r="AS207" s="8"/>
      <c r="AT207" s="62"/>
      <c r="AU207" s="62"/>
      <c r="AV207" s="8"/>
      <c r="AW207" s="8"/>
      <c r="AX207" s="8"/>
      <c r="AY207" s="8"/>
      <c r="AZ207" s="8"/>
      <c r="BA207" s="8"/>
      <c r="BB207" s="62"/>
      <c r="BC207" s="62"/>
      <c r="BD207" s="94">
        <v>4161</v>
      </c>
      <c r="BE207" s="8"/>
      <c r="BF207" s="8"/>
      <c r="BG207" s="62"/>
      <c r="BH207" s="62"/>
      <c r="BI207" s="1">
        <v>4164</v>
      </c>
      <c r="BJ207" s="1">
        <v>4166</v>
      </c>
      <c r="BK207" s="1">
        <v>4150</v>
      </c>
      <c r="BL207" s="1">
        <v>4154</v>
      </c>
      <c r="BM207" s="78"/>
      <c r="BN207" s="78"/>
      <c r="BO207" s="78"/>
      <c r="BP207" s="89"/>
      <c r="BQ207" s="62"/>
      <c r="BR207" s="1"/>
      <c r="BS207" s="88"/>
      <c r="BT207" s="1"/>
      <c r="BU207" s="58"/>
      <c r="BV207" s="58"/>
      <c r="BW207" s="58"/>
      <c r="BX207" s="58"/>
      <c r="BY207" s="1">
        <v>98.1905</v>
      </c>
      <c r="BZ207" s="1">
        <v>98.180999999999997</v>
      </c>
      <c r="CA207" s="1">
        <v>98.191999999999993</v>
      </c>
      <c r="CB207" s="1">
        <v>1.3681000000000001</v>
      </c>
      <c r="CC207" s="1">
        <v>1.3673999999999999</v>
      </c>
      <c r="CD207" s="1">
        <v>1.3673999999999999</v>
      </c>
      <c r="CE207" s="1"/>
      <c r="CF207" s="1"/>
      <c r="CG207" s="1">
        <v>4164</v>
      </c>
      <c r="CH207" s="1">
        <v>4213</v>
      </c>
      <c r="CI207" s="1">
        <v>4150</v>
      </c>
      <c r="CJ207" s="1">
        <v>4197</v>
      </c>
      <c r="CK207" s="1">
        <v>4164</v>
      </c>
      <c r="CL207" s="1">
        <v>4239</v>
      </c>
      <c r="CM207" s="1">
        <v>4150</v>
      </c>
      <c r="CN207" s="1">
        <v>4234</v>
      </c>
      <c r="CO207" s="1">
        <v>1314.7</v>
      </c>
      <c r="CP207" s="1">
        <v>4164</v>
      </c>
      <c r="CQ207" s="1">
        <v>4246</v>
      </c>
      <c r="CR207" s="1">
        <v>4150</v>
      </c>
      <c r="CS207" s="1">
        <v>4230</v>
      </c>
      <c r="CT207" s="1"/>
      <c r="CU207" s="1"/>
      <c r="CV207" s="1"/>
      <c r="CW207" s="1"/>
      <c r="CX207" s="58"/>
      <c r="CY207" s="58"/>
      <c r="CZ207" s="1"/>
      <c r="DA207" s="1" t="s">
        <v>618</v>
      </c>
      <c r="DB207" s="1"/>
      <c r="DC207" s="58"/>
      <c r="DD207" s="58"/>
      <c r="DE207">
        <v>13.33</v>
      </c>
      <c r="DF207">
        <v>98.1</v>
      </c>
      <c r="DG207">
        <v>2.5099999999999998</v>
      </c>
    </row>
    <row r="208" spans="1:111" s="12" customFormat="1">
      <c r="A208" s="1">
        <v>2013</v>
      </c>
      <c r="B208" s="1">
        <v>4</v>
      </c>
      <c r="C208" s="24">
        <v>41570</v>
      </c>
      <c r="D208" s="1">
        <v>4231</v>
      </c>
      <c r="E208" s="1">
        <v>4236</v>
      </c>
      <c r="F208" s="1">
        <v>4180</v>
      </c>
      <c r="G208" s="1">
        <v>4186</v>
      </c>
      <c r="H208" s="46">
        <v>1334</v>
      </c>
      <c r="I208" s="1">
        <v>4164</v>
      </c>
      <c r="J208" s="1">
        <v>4246</v>
      </c>
      <c r="K208" s="1">
        <v>4150</v>
      </c>
      <c r="L208" s="1">
        <v>4232</v>
      </c>
      <c r="M208" s="53">
        <v>4187</v>
      </c>
      <c r="N208" s="47">
        <v>4190</v>
      </c>
      <c r="O208" s="47">
        <v>4162</v>
      </c>
      <c r="P208" s="47">
        <v>4172</v>
      </c>
      <c r="Q208" s="8">
        <v>4234</v>
      </c>
      <c r="R208" s="26"/>
      <c r="S208" s="1"/>
      <c r="T208" s="1"/>
      <c r="U208" s="1"/>
      <c r="V208" s="1"/>
      <c r="W208" s="50"/>
      <c r="X208" s="51"/>
      <c r="Y208" s="62"/>
      <c r="Z208" s="62"/>
      <c r="AA208" s="62"/>
      <c r="AB208" s="62"/>
      <c r="AC208" s="1"/>
      <c r="AD208" s="62">
        <v>4236</v>
      </c>
      <c r="AE208" s="62">
        <v>4227</v>
      </c>
      <c r="AF208" s="1"/>
      <c r="AG208" s="1"/>
      <c r="AH208" s="62"/>
      <c r="AI208" s="62"/>
      <c r="AJ208" s="8"/>
      <c r="AK208" s="8"/>
      <c r="AL208" s="62"/>
      <c r="AM208" s="62"/>
      <c r="AN208" s="8"/>
      <c r="AO208" s="8"/>
      <c r="AP208" s="62"/>
      <c r="AQ208" s="62"/>
      <c r="AR208" s="62"/>
      <c r="AS208" s="8"/>
      <c r="AT208" s="62"/>
      <c r="AU208" s="62"/>
      <c r="AV208" s="8"/>
      <c r="AW208" s="8"/>
      <c r="AX208" s="8"/>
      <c r="AY208" s="8"/>
      <c r="AZ208" s="8"/>
      <c r="BA208" s="8"/>
      <c r="BB208" s="62"/>
      <c r="BC208" s="62"/>
      <c r="BD208" s="94">
        <v>4187</v>
      </c>
      <c r="BE208" s="8"/>
      <c r="BF208" s="8"/>
      <c r="BG208" s="62"/>
      <c r="BH208" s="62"/>
      <c r="BI208" s="1">
        <v>4187</v>
      </c>
      <c r="BJ208" s="1">
        <v>4187</v>
      </c>
      <c r="BK208" s="1">
        <v>4162</v>
      </c>
      <c r="BL208" s="1">
        <v>4169</v>
      </c>
      <c r="BM208" s="78"/>
      <c r="BN208" s="78"/>
      <c r="BO208" s="78"/>
      <c r="BP208" s="89"/>
      <c r="BQ208" s="62"/>
      <c r="BR208" s="1"/>
      <c r="BS208" s="88"/>
      <c r="BT208" s="1"/>
      <c r="BU208" s="58"/>
      <c r="BV208" s="58"/>
      <c r="BW208" s="58"/>
      <c r="BX208" s="58"/>
      <c r="BY208" s="1">
        <v>98.135499999999993</v>
      </c>
      <c r="BZ208" s="1">
        <v>98.15</v>
      </c>
      <c r="CA208" s="1">
        <v>98.16</v>
      </c>
      <c r="CB208" s="1">
        <v>1.3781000000000001</v>
      </c>
      <c r="CC208" s="1">
        <v>1.3779999999999999</v>
      </c>
      <c r="CD208" s="1">
        <v>1.3778999999999999</v>
      </c>
      <c r="CE208" s="1"/>
      <c r="CF208" s="1"/>
      <c r="CG208" s="1">
        <v>4187</v>
      </c>
      <c r="CH208" s="1">
        <v>4190</v>
      </c>
      <c r="CI208" s="1">
        <v>4162</v>
      </c>
      <c r="CJ208" s="1">
        <v>4190</v>
      </c>
      <c r="CK208" s="1">
        <v>4187</v>
      </c>
      <c r="CL208" s="1">
        <v>4190</v>
      </c>
      <c r="CM208" s="1">
        <v>4162</v>
      </c>
      <c r="CN208" s="1">
        <v>4180</v>
      </c>
      <c r="CO208" s="1">
        <v>1333.1</v>
      </c>
      <c r="CP208" s="1">
        <v>4187</v>
      </c>
      <c r="CQ208" s="1">
        <v>4190</v>
      </c>
      <c r="CR208" s="1">
        <v>4162</v>
      </c>
      <c r="CS208" s="1">
        <v>4177</v>
      </c>
      <c r="CT208" s="1"/>
      <c r="CU208" s="1"/>
      <c r="CV208" s="1"/>
      <c r="CW208" s="1"/>
      <c r="CX208" s="58"/>
      <c r="CY208" s="58"/>
      <c r="CZ208" s="1"/>
      <c r="DA208" s="1" t="s">
        <v>618</v>
      </c>
      <c r="DB208" s="1"/>
      <c r="DC208" s="58"/>
      <c r="DD208" s="58"/>
      <c r="DE208">
        <v>13.42</v>
      </c>
      <c r="DF208">
        <v>97.36</v>
      </c>
      <c r="DG208">
        <v>2.4900000000000002</v>
      </c>
    </row>
    <row r="209" spans="1:111" s="12" customFormat="1">
      <c r="A209" s="1">
        <v>2013</v>
      </c>
      <c r="B209" s="1">
        <v>5</v>
      </c>
      <c r="C209" s="24">
        <v>41571</v>
      </c>
      <c r="D209" s="1">
        <v>4178</v>
      </c>
      <c r="E209" s="1">
        <v>4196</v>
      </c>
      <c r="F209" s="1">
        <v>4176</v>
      </c>
      <c r="G209" s="1">
        <v>4196</v>
      </c>
      <c r="H209" s="46">
        <v>1350.3</v>
      </c>
      <c r="I209" s="1">
        <v>4187</v>
      </c>
      <c r="J209" s="1">
        <v>4190</v>
      </c>
      <c r="K209" s="1">
        <v>4162</v>
      </c>
      <c r="L209" s="1">
        <v>4184</v>
      </c>
      <c r="M209" s="53">
        <v>4192</v>
      </c>
      <c r="N209" s="47">
        <v>4224</v>
      </c>
      <c r="O209" s="47">
        <v>4183</v>
      </c>
      <c r="P209" s="47">
        <v>4204</v>
      </c>
      <c r="Q209" s="8">
        <v>4180</v>
      </c>
      <c r="R209" s="26"/>
      <c r="S209" s="1"/>
      <c r="T209" s="1"/>
      <c r="U209" s="1"/>
      <c r="V209" s="1"/>
      <c r="W209" s="50"/>
      <c r="X209" s="51"/>
      <c r="Y209" s="62"/>
      <c r="Z209" s="62"/>
      <c r="AA209" s="62"/>
      <c r="AB209" s="62"/>
      <c r="AC209" s="1"/>
      <c r="AD209" s="62">
        <v>4190</v>
      </c>
      <c r="AE209" s="62">
        <v>4176</v>
      </c>
      <c r="AF209" s="1"/>
      <c r="AG209" s="1"/>
      <c r="AH209" s="62"/>
      <c r="AI209" s="62"/>
      <c r="AJ209" s="8"/>
      <c r="AK209" s="8"/>
      <c r="AL209" s="62"/>
      <c r="AM209" s="62"/>
      <c r="AN209" s="8"/>
      <c r="AO209" s="8"/>
      <c r="AP209" s="62"/>
      <c r="AQ209" s="62"/>
      <c r="AR209" s="62"/>
      <c r="AS209" s="8"/>
      <c r="AT209" s="62"/>
      <c r="AU209" s="62"/>
      <c r="AV209" s="8"/>
      <c r="AW209" s="8"/>
      <c r="AX209" s="8"/>
      <c r="AY209" s="8"/>
      <c r="AZ209" s="8"/>
      <c r="BA209" s="8"/>
      <c r="BB209" s="62"/>
      <c r="BC209" s="62"/>
      <c r="BD209" s="94">
        <v>4192</v>
      </c>
      <c r="BE209" s="8"/>
      <c r="BF209" s="8"/>
      <c r="BG209" s="62"/>
      <c r="BH209" s="62"/>
      <c r="BI209" s="1">
        <v>4192</v>
      </c>
      <c r="BJ209" s="1">
        <v>4192</v>
      </c>
      <c r="BK209" s="1">
        <v>4183</v>
      </c>
      <c r="BL209" s="1">
        <v>4190</v>
      </c>
      <c r="BM209" s="78"/>
      <c r="BN209" s="78"/>
      <c r="BO209" s="78"/>
      <c r="BP209" s="89"/>
      <c r="BQ209" s="62"/>
      <c r="BR209" s="1"/>
      <c r="BS209" s="88"/>
      <c r="BT209" s="1"/>
      <c r="BU209" s="58"/>
      <c r="BV209" s="58"/>
      <c r="BW209" s="58"/>
      <c r="BX209" s="58"/>
      <c r="BY209" s="1">
        <v>97.377499999999998</v>
      </c>
      <c r="BZ209" s="1">
        <v>97.39</v>
      </c>
      <c r="CA209" s="1">
        <v>97.43</v>
      </c>
      <c r="CB209" s="1">
        <v>1.3775999999999999</v>
      </c>
      <c r="CC209" s="1">
        <v>1.3777999999999999</v>
      </c>
      <c r="CD209" s="1">
        <v>1.3778999999999999</v>
      </c>
      <c r="CE209" s="1"/>
      <c r="CF209" s="1"/>
      <c r="CG209" s="1">
        <v>4192</v>
      </c>
      <c r="CH209" s="1">
        <v>4224</v>
      </c>
      <c r="CI209" s="1">
        <v>4183</v>
      </c>
      <c r="CJ209" s="1">
        <v>4203</v>
      </c>
      <c r="CK209" s="1">
        <v>4192</v>
      </c>
      <c r="CL209" s="1">
        <v>4224</v>
      </c>
      <c r="CM209" s="1">
        <v>4183</v>
      </c>
      <c r="CN209" s="1">
        <v>4221</v>
      </c>
      <c r="CO209" s="1">
        <v>1335.4</v>
      </c>
      <c r="CP209" s="1">
        <v>4192</v>
      </c>
      <c r="CQ209" s="1">
        <v>4237</v>
      </c>
      <c r="CR209" s="1">
        <v>4183</v>
      </c>
      <c r="CS209" s="1">
        <v>4224</v>
      </c>
      <c r="CT209" s="1"/>
      <c r="CU209" s="1"/>
      <c r="CV209" s="1"/>
      <c r="CW209" s="1"/>
      <c r="CX209" s="58"/>
      <c r="CY209" s="58"/>
      <c r="CZ209" s="1"/>
      <c r="DA209" s="1" t="s">
        <v>618</v>
      </c>
      <c r="DB209" s="1"/>
      <c r="DC209" s="58"/>
      <c r="DD209" s="58"/>
      <c r="DE209">
        <v>13.2</v>
      </c>
      <c r="DF209">
        <v>97.35</v>
      </c>
      <c r="DG209">
        <v>2.52</v>
      </c>
    </row>
    <row r="210" spans="1:111" s="12" customFormat="1">
      <c r="A210" s="1">
        <v>2013</v>
      </c>
      <c r="B210" s="1">
        <v>6</v>
      </c>
      <c r="C210" s="24">
        <v>41572</v>
      </c>
      <c r="D210" s="1">
        <v>4221</v>
      </c>
      <c r="E210" s="1">
        <v>4222</v>
      </c>
      <c r="F210" s="1">
        <v>4190</v>
      </c>
      <c r="G210" s="1">
        <v>4194</v>
      </c>
      <c r="H210" s="46">
        <v>1352.5</v>
      </c>
      <c r="I210" s="1">
        <v>4192</v>
      </c>
      <c r="J210" s="1">
        <v>4237</v>
      </c>
      <c r="K210" s="1">
        <v>4183</v>
      </c>
      <c r="L210" s="1">
        <v>4208</v>
      </c>
      <c r="M210" s="53">
        <v>4190</v>
      </c>
      <c r="N210" s="47">
        <v>4222</v>
      </c>
      <c r="O210" s="47">
        <v>4184</v>
      </c>
      <c r="P210" s="47">
        <v>4218</v>
      </c>
      <c r="Q210" s="8">
        <v>4221</v>
      </c>
      <c r="R210" s="26"/>
      <c r="S210" s="1"/>
      <c r="T210" s="1"/>
      <c r="U210" s="1"/>
      <c r="V210" s="1"/>
      <c r="W210" s="50"/>
      <c r="X210" s="51"/>
      <c r="Y210" s="62"/>
      <c r="Z210" s="62"/>
      <c r="AA210" s="62"/>
      <c r="AB210" s="62"/>
      <c r="AC210" s="1"/>
      <c r="AD210" s="62">
        <v>4222</v>
      </c>
      <c r="AE210" s="62">
        <v>4206</v>
      </c>
      <c r="AF210" s="1"/>
      <c r="AG210" s="1"/>
      <c r="AH210" s="62"/>
      <c r="AI210" s="62"/>
      <c r="AJ210" s="8"/>
      <c r="AK210" s="8"/>
      <c r="AL210" s="62"/>
      <c r="AM210" s="62"/>
      <c r="AN210" s="8"/>
      <c r="AO210" s="8"/>
      <c r="AP210" s="62"/>
      <c r="AQ210" s="62"/>
      <c r="AR210" s="62"/>
      <c r="AS210" s="8"/>
      <c r="AT210" s="62"/>
      <c r="AU210" s="62"/>
      <c r="AV210" s="8"/>
      <c r="AW210" s="8"/>
      <c r="AX210" s="8"/>
      <c r="AY210" s="8"/>
      <c r="AZ210" s="8"/>
      <c r="BA210" s="8"/>
      <c r="BB210" s="62"/>
      <c r="BC210" s="62"/>
      <c r="BD210" s="94">
        <v>4190</v>
      </c>
      <c r="BE210" s="8"/>
      <c r="BF210" s="8"/>
      <c r="BG210" s="62"/>
      <c r="BH210" s="62"/>
      <c r="BI210" s="1">
        <v>4190</v>
      </c>
      <c r="BJ210" s="1">
        <v>4198</v>
      </c>
      <c r="BK210" s="1">
        <v>4188</v>
      </c>
      <c r="BL210" s="1">
        <v>4198</v>
      </c>
      <c r="BM210" s="78"/>
      <c r="BN210" s="78"/>
      <c r="BO210" s="78"/>
      <c r="BP210" s="89"/>
      <c r="BQ210" s="62"/>
      <c r="BR210" s="1"/>
      <c r="BS210" s="88"/>
      <c r="BT210" s="1"/>
      <c r="BU210" s="58"/>
      <c r="BV210" s="58"/>
      <c r="BW210" s="58"/>
      <c r="BX210" s="58"/>
      <c r="BY210" s="1">
        <v>97.283000000000001</v>
      </c>
      <c r="BZ210" s="1">
        <v>97.390500000000003</v>
      </c>
      <c r="CA210" s="1">
        <v>97.41</v>
      </c>
      <c r="CB210" s="1">
        <v>1.38</v>
      </c>
      <c r="CC210" s="1">
        <v>1.38</v>
      </c>
      <c r="CD210" s="1">
        <v>1.3802000000000001</v>
      </c>
      <c r="CE210" s="1"/>
      <c r="CF210" s="1"/>
      <c r="CG210" s="1">
        <v>4190</v>
      </c>
      <c r="CH210" s="1">
        <v>4213</v>
      </c>
      <c r="CI210" s="1">
        <v>4184</v>
      </c>
      <c r="CJ210" s="1">
        <v>4204</v>
      </c>
      <c r="CK210" s="1">
        <v>4190</v>
      </c>
      <c r="CL210" s="1">
        <v>4225</v>
      </c>
      <c r="CM210" s="1">
        <v>4184</v>
      </c>
      <c r="CN210" s="1">
        <v>4220</v>
      </c>
      <c r="CO210" s="1">
        <v>1342.9</v>
      </c>
      <c r="CP210" s="1">
        <v>4190</v>
      </c>
      <c r="CQ210" s="1">
        <v>4250</v>
      </c>
      <c r="CR210" s="1">
        <v>4184</v>
      </c>
      <c r="CS210" s="1">
        <v>4235</v>
      </c>
      <c r="CT210" s="1"/>
      <c r="CU210" s="1"/>
      <c r="CV210" s="1"/>
      <c r="CW210" s="1"/>
      <c r="CX210" s="58"/>
      <c r="CY210" s="58"/>
      <c r="CZ210" s="1"/>
      <c r="DA210" s="1" t="s">
        <v>618</v>
      </c>
      <c r="DB210" s="1"/>
      <c r="DC210" s="58"/>
      <c r="DD210" s="58"/>
      <c r="DE210">
        <v>13.09</v>
      </c>
      <c r="DF210">
        <v>97.667000000000002</v>
      </c>
      <c r="DG210">
        <v>2.5</v>
      </c>
    </row>
    <row r="211" spans="1:111" s="12" customFormat="1">
      <c r="A211" s="1">
        <v>2013</v>
      </c>
      <c r="B211" s="1">
        <v>2</v>
      </c>
      <c r="C211" s="24">
        <v>41575</v>
      </c>
      <c r="D211" s="1">
        <v>4238</v>
      </c>
      <c r="E211" s="1">
        <v>4249</v>
      </c>
      <c r="F211" s="1">
        <v>4231</v>
      </c>
      <c r="G211" s="1">
        <v>4241</v>
      </c>
      <c r="H211" s="46">
        <v>1352.2</v>
      </c>
      <c r="I211" s="1">
        <v>4190</v>
      </c>
      <c r="J211" s="1">
        <v>4250</v>
      </c>
      <c r="K211" s="1">
        <v>4184</v>
      </c>
      <c r="L211" s="1">
        <v>4246</v>
      </c>
      <c r="M211" s="53">
        <v>4232</v>
      </c>
      <c r="N211" s="47">
        <v>4257</v>
      </c>
      <c r="O211" s="47">
        <v>4232</v>
      </c>
      <c r="P211" s="47">
        <v>4249</v>
      </c>
      <c r="Q211" s="8">
        <v>4241</v>
      </c>
      <c r="R211" s="26"/>
      <c r="S211" s="1"/>
      <c r="T211" s="1"/>
      <c r="U211" s="1"/>
      <c r="V211" s="1"/>
      <c r="W211" s="50"/>
      <c r="X211" s="51"/>
      <c r="Y211" s="62"/>
      <c r="Z211" s="62"/>
      <c r="AA211" s="62"/>
      <c r="AB211" s="62"/>
      <c r="AC211" s="1"/>
      <c r="AD211" s="62">
        <v>4248</v>
      </c>
      <c r="AE211" s="62">
        <v>4231</v>
      </c>
      <c r="AF211" s="1"/>
      <c r="AG211" s="1"/>
      <c r="AH211" s="62"/>
      <c r="AI211" s="62"/>
      <c r="AJ211" s="8"/>
      <c r="AK211" s="8"/>
      <c r="AL211" s="62"/>
      <c r="AM211" s="62"/>
      <c r="AN211" s="8"/>
      <c r="AO211" s="8"/>
      <c r="AP211" s="62"/>
      <c r="AQ211" s="62"/>
      <c r="AR211" s="62"/>
      <c r="AS211" s="8"/>
      <c r="AT211" s="62"/>
      <c r="AU211" s="62"/>
      <c r="AV211" s="8"/>
      <c r="AW211" s="8"/>
      <c r="AX211" s="8"/>
      <c r="AY211" s="8"/>
      <c r="AZ211" s="8"/>
      <c r="BA211" s="8"/>
      <c r="BB211" s="62"/>
      <c r="BC211" s="62"/>
      <c r="BD211" s="94"/>
      <c r="BE211" s="8"/>
      <c r="BF211" s="8"/>
      <c r="BG211" s="62"/>
      <c r="BH211" s="62"/>
      <c r="BI211" s="1">
        <v>4232</v>
      </c>
      <c r="BJ211" s="1">
        <v>4238</v>
      </c>
      <c r="BK211" s="1">
        <v>4232</v>
      </c>
      <c r="BL211" s="1">
        <v>4237</v>
      </c>
      <c r="BM211" s="78"/>
      <c r="BN211" s="78"/>
      <c r="BO211" s="78"/>
      <c r="BP211" s="89"/>
      <c r="BQ211" s="62"/>
      <c r="BR211" s="1"/>
      <c r="BS211" s="88"/>
      <c r="BT211" s="1"/>
      <c r="BU211" s="58"/>
      <c r="BV211" s="58"/>
      <c r="BW211" s="58"/>
      <c r="BX211" s="58"/>
      <c r="BY211" s="1">
        <v>97.742000000000004</v>
      </c>
      <c r="BZ211" s="1">
        <v>97.51</v>
      </c>
      <c r="CA211" s="1">
        <v>97.6</v>
      </c>
      <c r="CB211" s="1">
        <v>1.3807</v>
      </c>
      <c r="CC211" s="1">
        <v>1.381</v>
      </c>
      <c r="CD211" s="1">
        <v>1.3806</v>
      </c>
      <c r="CE211" s="1"/>
      <c r="CF211" s="1"/>
      <c r="CG211" s="1">
        <v>4232</v>
      </c>
      <c r="CH211" s="1">
        <v>4257</v>
      </c>
      <c r="CI211" s="1">
        <v>4232</v>
      </c>
      <c r="CJ211" s="1">
        <v>4251</v>
      </c>
      <c r="CK211" s="1">
        <v>4232</v>
      </c>
      <c r="CL211" s="1">
        <v>4272</v>
      </c>
      <c r="CM211" s="1">
        <v>4232</v>
      </c>
      <c r="CN211" s="1">
        <v>4270</v>
      </c>
      <c r="CO211" s="1">
        <v>1348.3</v>
      </c>
      <c r="CP211" s="1">
        <v>4232</v>
      </c>
      <c r="CQ211" s="1">
        <v>4278</v>
      </c>
      <c r="CR211" s="1">
        <v>4232</v>
      </c>
      <c r="CS211" s="1">
        <v>4258</v>
      </c>
      <c r="CT211" s="1"/>
      <c r="CU211" s="1"/>
      <c r="CV211" s="1"/>
      <c r="CW211" s="1"/>
      <c r="CX211" s="58"/>
      <c r="CY211" s="58"/>
      <c r="CZ211" s="1"/>
      <c r="DA211" s="1" t="s">
        <v>618</v>
      </c>
      <c r="DB211" s="1"/>
      <c r="DC211" s="58"/>
      <c r="DD211" s="58"/>
      <c r="DE211">
        <v>13.31</v>
      </c>
      <c r="DF211">
        <v>97.69</v>
      </c>
      <c r="DG211">
        <v>2.5099999999999998</v>
      </c>
    </row>
    <row r="212" spans="1:111" s="12" customFormat="1">
      <c r="A212" s="1">
        <v>2013</v>
      </c>
      <c r="B212" s="1">
        <v>3</v>
      </c>
      <c r="C212" s="24">
        <v>41576</v>
      </c>
      <c r="D212" s="1">
        <v>4254</v>
      </c>
      <c r="E212" s="1">
        <v>4275</v>
      </c>
      <c r="F212" s="1">
        <v>4246</v>
      </c>
      <c r="G212" s="1">
        <v>4248</v>
      </c>
      <c r="H212" s="46">
        <v>1345.5</v>
      </c>
      <c r="I212" s="1">
        <v>4254</v>
      </c>
      <c r="J212" s="1">
        <v>4256</v>
      </c>
      <c r="K212" s="1">
        <v>4246</v>
      </c>
      <c r="L212" s="1">
        <v>4252</v>
      </c>
      <c r="M212" s="53">
        <v>4223</v>
      </c>
      <c r="N212" s="47">
        <v>4259</v>
      </c>
      <c r="O212" s="47">
        <v>4217</v>
      </c>
      <c r="P212" s="47">
        <v>4252</v>
      </c>
      <c r="Q212" s="8">
        <v>4256</v>
      </c>
      <c r="R212" s="26"/>
      <c r="S212" s="1"/>
      <c r="T212" s="1"/>
      <c r="U212" s="1"/>
      <c r="V212" s="1"/>
      <c r="W212" s="50"/>
      <c r="X212" s="51"/>
      <c r="Y212" s="62"/>
      <c r="Z212" s="62"/>
      <c r="AA212" s="62"/>
      <c r="AB212" s="62"/>
      <c r="AC212" s="1"/>
      <c r="AD212" s="62">
        <v>4254</v>
      </c>
      <c r="AE212" s="62">
        <v>4243</v>
      </c>
      <c r="AF212" s="1"/>
      <c r="AG212" s="1"/>
      <c r="AH212" s="62"/>
      <c r="AI212" s="62"/>
      <c r="AJ212" s="8"/>
      <c r="AK212" s="8"/>
      <c r="AL212" s="62"/>
      <c r="AM212" s="62"/>
      <c r="AN212" s="8"/>
      <c r="AO212" s="8"/>
      <c r="AP212" s="62"/>
      <c r="AQ212" s="62"/>
      <c r="AR212" s="62"/>
      <c r="AS212" s="8"/>
      <c r="AT212" s="62"/>
      <c r="AU212" s="62"/>
      <c r="AV212" s="8"/>
      <c r="AW212" s="8"/>
      <c r="AX212" s="8"/>
      <c r="AY212" s="8"/>
      <c r="AZ212" s="8"/>
      <c r="BA212" s="8"/>
      <c r="BB212" s="62"/>
      <c r="BC212" s="62"/>
      <c r="BD212" s="94">
        <v>4220</v>
      </c>
      <c r="BE212" s="8"/>
      <c r="BF212" s="8"/>
      <c r="BG212" s="62"/>
      <c r="BH212" s="62"/>
      <c r="BI212" s="1">
        <v>4223</v>
      </c>
      <c r="BJ212" s="1">
        <v>4232</v>
      </c>
      <c r="BK212" s="1">
        <v>4217</v>
      </c>
      <c r="BL212" s="1">
        <v>4230</v>
      </c>
      <c r="BM212" s="78"/>
      <c r="BN212" s="78"/>
      <c r="BO212" s="78"/>
      <c r="BP212" s="89"/>
      <c r="BQ212" s="62"/>
      <c r="BR212" s="1"/>
      <c r="BS212" s="88"/>
      <c r="BT212" s="1"/>
      <c r="BU212" s="58"/>
      <c r="BV212" s="58"/>
      <c r="BW212" s="58"/>
      <c r="BX212" s="58"/>
      <c r="BY212" s="1">
        <v>97.671000000000006</v>
      </c>
      <c r="BZ212" s="1">
        <v>97.68</v>
      </c>
      <c r="CA212" s="1">
        <v>97.626000000000005</v>
      </c>
      <c r="CB212" s="1">
        <v>1.3786</v>
      </c>
      <c r="CC212" s="1">
        <v>1.3786</v>
      </c>
      <c r="CD212" s="1">
        <v>1.3788</v>
      </c>
      <c r="CE212" s="1"/>
      <c r="CF212" s="1"/>
      <c r="CG212" s="1">
        <v>4223</v>
      </c>
      <c r="CH212" s="1">
        <v>4251</v>
      </c>
      <c r="CI212" s="1">
        <v>4217</v>
      </c>
      <c r="CJ212" s="1">
        <v>4249</v>
      </c>
      <c r="CK212" s="1">
        <v>4223</v>
      </c>
      <c r="CL212" s="1">
        <v>4264</v>
      </c>
      <c r="CM212" s="1">
        <v>4217</v>
      </c>
      <c r="CN212" s="1">
        <v>4251</v>
      </c>
      <c r="CO212" s="1">
        <v>1345.9</v>
      </c>
      <c r="CP212" s="1">
        <v>4223</v>
      </c>
      <c r="CQ212" s="1">
        <v>4264</v>
      </c>
      <c r="CR212" s="1">
        <v>4217</v>
      </c>
      <c r="CS212" s="1">
        <v>4250</v>
      </c>
      <c r="CT212" s="1"/>
      <c r="CU212" s="1"/>
      <c r="CV212" s="1"/>
      <c r="CW212" s="1"/>
      <c r="CX212" s="58"/>
      <c r="CY212" s="58"/>
      <c r="CZ212" s="1"/>
      <c r="DA212" s="1" t="s">
        <v>618</v>
      </c>
      <c r="DB212" s="1"/>
      <c r="DC212" s="58"/>
      <c r="DD212" s="58"/>
      <c r="DE212">
        <v>13.41</v>
      </c>
      <c r="DF212">
        <v>98.166499999999999</v>
      </c>
      <c r="DG212">
        <v>2.5099999999999998</v>
      </c>
    </row>
    <row r="213" spans="1:111" s="12" customFormat="1">
      <c r="A213" s="1">
        <v>2013</v>
      </c>
      <c r="B213" s="1">
        <v>4</v>
      </c>
      <c r="C213" s="24">
        <v>41577</v>
      </c>
      <c r="D213" s="1">
        <v>4247</v>
      </c>
      <c r="E213" s="1">
        <v>4255</v>
      </c>
      <c r="F213" s="1">
        <v>4231</v>
      </c>
      <c r="G213" s="1">
        <v>4253</v>
      </c>
      <c r="H213" s="46">
        <v>1342.3</v>
      </c>
      <c r="I213" s="1">
        <v>4223</v>
      </c>
      <c r="J213" s="1">
        <v>4264</v>
      </c>
      <c r="K213" s="1">
        <v>4217</v>
      </c>
      <c r="L213" s="1">
        <v>4241</v>
      </c>
      <c r="M213" s="53">
        <v>4257</v>
      </c>
      <c r="N213" s="47">
        <v>4296</v>
      </c>
      <c r="O213" s="47">
        <v>4252</v>
      </c>
      <c r="P213" s="47">
        <v>4291</v>
      </c>
      <c r="Q213" s="8">
        <v>4247</v>
      </c>
      <c r="R213" s="26"/>
      <c r="S213" s="1"/>
      <c r="T213" s="1"/>
      <c r="U213" s="1"/>
      <c r="V213" s="1"/>
      <c r="W213" s="50"/>
      <c r="X213" s="51"/>
      <c r="Y213" s="62"/>
      <c r="Z213" s="62"/>
      <c r="AA213" s="62"/>
      <c r="AB213" s="62"/>
      <c r="AC213" s="1"/>
      <c r="AD213" s="62">
        <v>4250</v>
      </c>
      <c r="AE213" s="62">
        <v>4231</v>
      </c>
      <c r="AF213" s="1"/>
      <c r="AG213" s="1"/>
      <c r="AH213" s="62"/>
      <c r="AI213" s="62"/>
      <c r="AJ213" s="8"/>
      <c r="AK213" s="8"/>
      <c r="AL213" s="62"/>
      <c r="AM213" s="62"/>
      <c r="AN213" s="8"/>
      <c r="AO213" s="8"/>
      <c r="AP213" s="62"/>
      <c r="AQ213" s="62"/>
      <c r="AR213" s="62"/>
      <c r="AS213" s="8"/>
      <c r="AT213" s="62"/>
      <c r="AU213" s="62"/>
      <c r="AV213" s="8"/>
      <c r="AW213" s="8"/>
      <c r="AX213" s="8"/>
      <c r="AY213" s="8"/>
      <c r="AZ213" s="8"/>
      <c r="BA213" s="8"/>
      <c r="BB213" s="62"/>
      <c r="BC213" s="62"/>
      <c r="BD213" s="94">
        <v>4256</v>
      </c>
      <c r="BE213" s="8"/>
      <c r="BF213" s="8"/>
      <c r="BG213" s="62"/>
      <c r="BH213" s="62"/>
      <c r="BI213" s="1">
        <v>4257</v>
      </c>
      <c r="BJ213" s="1">
        <v>4260</v>
      </c>
      <c r="BK213" s="1">
        <v>4252</v>
      </c>
      <c r="BL213" s="1">
        <v>4260</v>
      </c>
      <c r="BM213" s="78"/>
      <c r="BN213" s="78"/>
      <c r="BO213" s="78"/>
      <c r="BP213" s="89"/>
      <c r="BQ213" s="62"/>
      <c r="BR213" s="1"/>
      <c r="BS213" s="88"/>
      <c r="BT213" s="1"/>
      <c r="BU213" s="58"/>
      <c r="BV213" s="58"/>
      <c r="BW213" s="58"/>
      <c r="BX213" s="58"/>
      <c r="BY213" s="1">
        <v>98.185000000000002</v>
      </c>
      <c r="BZ213" s="1">
        <v>98.15</v>
      </c>
      <c r="CA213" s="1">
        <v>98.203999999999994</v>
      </c>
      <c r="CB213" s="1">
        <v>1.3745000000000001</v>
      </c>
      <c r="CC213" s="1">
        <v>1.3747</v>
      </c>
      <c r="CD213" s="1">
        <v>1.3743000000000001</v>
      </c>
      <c r="CE213" s="1"/>
      <c r="CF213" s="1"/>
      <c r="CG213" s="1">
        <v>4257</v>
      </c>
      <c r="CH213" s="1">
        <v>4294</v>
      </c>
      <c r="CI213" s="1">
        <v>4252</v>
      </c>
      <c r="CJ213" s="1">
        <v>4284</v>
      </c>
      <c r="CK213" s="1">
        <v>4257</v>
      </c>
      <c r="CL213" s="1">
        <v>4298</v>
      </c>
      <c r="CM213" s="1">
        <v>4252</v>
      </c>
      <c r="CN213" s="1">
        <v>4291</v>
      </c>
      <c r="CO213" s="1">
        <v>1345.9</v>
      </c>
      <c r="CP213" s="1">
        <v>4257</v>
      </c>
      <c r="CQ213" s="1">
        <v>4298</v>
      </c>
      <c r="CR213" s="1">
        <v>4236</v>
      </c>
      <c r="CS213" s="1">
        <v>4265</v>
      </c>
      <c r="CT213" s="1"/>
      <c r="CU213" s="1"/>
      <c r="CV213" s="1"/>
      <c r="CW213" s="1"/>
      <c r="CX213" s="58"/>
      <c r="CY213" s="58"/>
      <c r="CZ213" s="1"/>
      <c r="DA213" s="1" t="s">
        <v>618</v>
      </c>
      <c r="DB213" s="1"/>
      <c r="DC213" s="58"/>
      <c r="DD213" s="58"/>
      <c r="DE213">
        <v>13.65</v>
      </c>
      <c r="DF213">
        <v>98.495999999999995</v>
      </c>
      <c r="DG213">
        <v>2.5299999999999998</v>
      </c>
    </row>
    <row r="214" spans="1:111" s="12" customFormat="1">
      <c r="A214" s="1">
        <v>2013</v>
      </c>
      <c r="B214" s="1">
        <v>5</v>
      </c>
      <c r="C214" s="24">
        <v>41578</v>
      </c>
      <c r="D214" s="1">
        <v>4244</v>
      </c>
      <c r="E214" s="1">
        <v>4254</v>
      </c>
      <c r="F214" s="1">
        <v>4224</v>
      </c>
      <c r="G214" s="1">
        <v>4227</v>
      </c>
      <c r="H214" s="46">
        <v>1323.3</v>
      </c>
      <c r="I214" s="1">
        <v>4257</v>
      </c>
      <c r="J214" s="1">
        <v>4298</v>
      </c>
      <c r="K214" s="1">
        <v>4233</v>
      </c>
      <c r="L214" s="1">
        <v>4241</v>
      </c>
      <c r="M214" s="53">
        <v>4229</v>
      </c>
      <c r="N214" s="47">
        <v>4231</v>
      </c>
      <c r="O214" s="47">
        <v>4185</v>
      </c>
      <c r="P214" s="47">
        <v>4194</v>
      </c>
      <c r="Q214" s="8">
        <v>4248</v>
      </c>
      <c r="R214" s="26"/>
      <c r="S214" s="1"/>
      <c r="T214" s="1"/>
      <c r="U214" s="1"/>
      <c r="V214" s="1"/>
      <c r="W214" s="50"/>
      <c r="X214" s="51"/>
      <c r="Y214" s="62"/>
      <c r="Z214" s="62"/>
      <c r="AA214" s="62"/>
      <c r="AB214" s="62"/>
      <c r="AC214" s="1"/>
      <c r="AD214" s="62">
        <v>4254</v>
      </c>
      <c r="AE214" s="62">
        <v>4233</v>
      </c>
      <c r="AF214" s="1"/>
      <c r="AG214" s="1"/>
      <c r="AH214" s="62"/>
      <c r="AI214" s="62"/>
      <c r="AJ214" s="8"/>
      <c r="AK214" s="8"/>
      <c r="AL214" s="62"/>
      <c r="AM214" s="62"/>
      <c r="AN214" s="8"/>
      <c r="AO214" s="8"/>
      <c r="AP214" s="62"/>
      <c r="AQ214" s="62"/>
      <c r="AR214" s="62"/>
      <c r="AS214" s="8"/>
      <c r="AT214" s="62"/>
      <c r="AU214" s="62"/>
      <c r="AV214" s="8"/>
      <c r="AW214" s="8"/>
      <c r="AX214" s="8"/>
      <c r="AY214" s="8"/>
      <c r="AZ214" s="8"/>
      <c r="BA214" s="8"/>
      <c r="BB214" s="62"/>
      <c r="BC214" s="62"/>
      <c r="BD214" s="94">
        <v>4229</v>
      </c>
      <c r="BE214" s="8"/>
      <c r="BF214" s="8"/>
      <c r="BG214" s="62"/>
      <c r="BH214" s="62"/>
      <c r="BI214" s="1">
        <v>4229</v>
      </c>
      <c r="BJ214" s="1">
        <v>4231</v>
      </c>
      <c r="BK214" s="1">
        <v>4214</v>
      </c>
      <c r="BL214" s="1">
        <v>4223</v>
      </c>
      <c r="BM214" s="78"/>
      <c r="BN214" s="78"/>
      <c r="BO214" s="78"/>
      <c r="BP214" s="89"/>
      <c r="BQ214" s="62"/>
      <c r="BR214" s="1"/>
      <c r="BS214" s="88"/>
      <c r="BT214" s="1"/>
      <c r="BU214" s="58"/>
      <c r="BV214" s="58"/>
      <c r="BW214" s="58"/>
      <c r="BX214" s="58"/>
      <c r="BY214" s="1">
        <v>98.514499999999998</v>
      </c>
      <c r="BZ214" s="1">
        <v>98.52</v>
      </c>
      <c r="CA214" s="1">
        <v>98.515000000000001</v>
      </c>
      <c r="CB214" s="1">
        <v>1.3735999999999999</v>
      </c>
      <c r="CC214" s="1">
        <v>1.3721000000000001</v>
      </c>
      <c r="CD214" s="1">
        <v>1.3724000000000001</v>
      </c>
      <c r="CE214" s="1"/>
      <c r="CF214" s="1"/>
      <c r="CG214" s="1">
        <v>4229</v>
      </c>
      <c r="CH214" s="1">
        <v>4231</v>
      </c>
      <c r="CI214" s="1">
        <v>4186</v>
      </c>
      <c r="CJ214" s="1">
        <v>4193</v>
      </c>
      <c r="CK214" s="1">
        <v>4229</v>
      </c>
      <c r="CL214" s="1">
        <v>4231</v>
      </c>
      <c r="CM214" s="1">
        <v>4185</v>
      </c>
      <c r="CN214" s="1">
        <v>4193</v>
      </c>
      <c r="CO214" s="1">
        <v>1333.2</v>
      </c>
      <c r="CP214" s="1">
        <v>4229</v>
      </c>
      <c r="CQ214" s="1">
        <v>4231</v>
      </c>
      <c r="CR214" s="1">
        <v>4173</v>
      </c>
      <c r="CS214" s="1">
        <v>4192</v>
      </c>
      <c r="CT214" s="1"/>
      <c r="CU214" s="1"/>
      <c r="CV214" s="1"/>
      <c r="CW214" s="1"/>
      <c r="CX214" s="58"/>
      <c r="CY214" s="58"/>
      <c r="CZ214" s="1"/>
      <c r="DA214" s="1" t="s">
        <v>618</v>
      </c>
      <c r="DB214" s="1"/>
      <c r="DC214" s="58"/>
      <c r="DD214" s="58"/>
      <c r="DE214">
        <v>13.75</v>
      </c>
      <c r="DF214">
        <v>98.37</v>
      </c>
      <c r="DG214">
        <v>2.54</v>
      </c>
    </row>
    <row r="215" spans="1:111" s="12" customFormat="1">
      <c r="A215" s="1">
        <v>2013</v>
      </c>
      <c r="B215" s="1">
        <v>6</v>
      </c>
      <c r="C215" s="24">
        <v>41579</v>
      </c>
      <c r="D215" s="1">
        <v>4189</v>
      </c>
      <c r="E215" s="1">
        <v>4198</v>
      </c>
      <c r="F215" s="1">
        <v>4173</v>
      </c>
      <c r="G215" s="1">
        <v>4184</v>
      </c>
      <c r="H215" s="46">
        <v>1314.5</v>
      </c>
      <c r="I215" s="1">
        <v>4229</v>
      </c>
      <c r="J215" s="1">
        <v>4231</v>
      </c>
      <c r="K215" s="1">
        <v>4173</v>
      </c>
      <c r="L215" s="1">
        <v>4186</v>
      </c>
      <c r="M215" s="53">
        <v>4187</v>
      </c>
      <c r="N215" s="47">
        <v>4187</v>
      </c>
      <c r="O215" s="47">
        <v>4155</v>
      </c>
      <c r="P215" s="47">
        <v>4166</v>
      </c>
      <c r="Q215" s="8">
        <v>4190</v>
      </c>
      <c r="R215" s="26"/>
      <c r="S215" s="1"/>
      <c r="T215" s="1"/>
      <c r="U215" s="1"/>
      <c r="V215" s="1"/>
      <c r="W215" s="50"/>
      <c r="X215" s="51"/>
      <c r="Y215" s="62"/>
      <c r="Z215" s="62"/>
      <c r="AA215" s="62"/>
      <c r="AB215" s="62"/>
      <c r="AC215" s="1"/>
      <c r="AD215" s="62">
        <v>4198</v>
      </c>
      <c r="AE215" s="62">
        <v>4184</v>
      </c>
      <c r="AF215" s="1"/>
      <c r="AG215" s="1"/>
      <c r="AH215" s="62"/>
      <c r="AI215" s="62"/>
      <c r="AJ215" s="8"/>
      <c r="AK215" s="8"/>
      <c r="AL215" s="62"/>
      <c r="AM215" s="62"/>
      <c r="AN215" s="8"/>
      <c r="AO215" s="8"/>
      <c r="AP215" s="62"/>
      <c r="AQ215" s="62"/>
      <c r="AR215" s="62"/>
      <c r="AS215" s="8"/>
      <c r="AT215" s="62"/>
      <c r="AU215" s="62"/>
      <c r="AV215" s="8"/>
      <c r="AW215" s="8"/>
      <c r="AX215" s="8"/>
      <c r="AY215" s="8"/>
      <c r="AZ215" s="8"/>
      <c r="BA215" s="8"/>
      <c r="BB215" s="62"/>
      <c r="BC215" s="62"/>
      <c r="BD215" s="94">
        <v>4185</v>
      </c>
      <c r="BE215" s="8"/>
      <c r="BF215" s="8"/>
      <c r="BG215" s="62"/>
      <c r="BH215" s="62"/>
      <c r="BI215" s="1">
        <v>4187</v>
      </c>
      <c r="BJ215" s="1">
        <v>4187</v>
      </c>
      <c r="BK215" s="1">
        <v>4175</v>
      </c>
      <c r="BL215" s="1">
        <v>4177</v>
      </c>
      <c r="BM215" s="78"/>
      <c r="BN215" s="78"/>
      <c r="BO215" s="78"/>
      <c r="BP215" s="89"/>
      <c r="BQ215" s="62"/>
      <c r="BR215" s="1"/>
      <c r="BS215" s="88"/>
      <c r="BT215" s="1"/>
      <c r="BU215" s="58"/>
      <c r="BV215" s="58"/>
      <c r="BW215" s="58"/>
      <c r="BX215" s="58"/>
      <c r="BY215" s="1">
        <v>98.353999999999999</v>
      </c>
      <c r="BZ215" s="1">
        <v>98.336500000000001</v>
      </c>
      <c r="CA215" s="1">
        <v>98.33</v>
      </c>
      <c r="CB215" s="1">
        <v>1.3584000000000001</v>
      </c>
      <c r="CC215" s="1">
        <v>1.3587</v>
      </c>
      <c r="CD215" s="1">
        <v>1.3577999999999999</v>
      </c>
      <c r="CE215" s="1"/>
      <c r="CF215" s="1"/>
      <c r="CG215" s="1">
        <v>4187</v>
      </c>
      <c r="CH215" s="1">
        <v>4187</v>
      </c>
      <c r="CI215" s="1">
        <v>4155</v>
      </c>
      <c r="CJ215" s="1">
        <v>4162</v>
      </c>
      <c r="CK215" s="1">
        <v>4187</v>
      </c>
      <c r="CL215" s="1">
        <v>4187</v>
      </c>
      <c r="CM215" s="1">
        <v>4155</v>
      </c>
      <c r="CN215" s="1">
        <v>4164</v>
      </c>
      <c r="CO215" s="1">
        <v>1321.3</v>
      </c>
      <c r="CP215" s="1">
        <v>4187</v>
      </c>
      <c r="CQ215" s="1">
        <v>4191</v>
      </c>
      <c r="CR215" s="1">
        <v>4152</v>
      </c>
      <c r="CS215" s="1">
        <v>4174</v>
      </c>
      <c r="CT215" s="1"/>
      <c r="CU215" s="1"/>
      <c r="CV215" s="1"/>
      <c r="CW215" s="1"/>
      <c r="CX215" s="58"/>
      <c r="CY215" s="58"/>
      <c r="CZ215" s="1"/>
      <c r="DA215" s="1" t="s">
        <v>618</v>
      </c>
      <c r="DB215" s="1"/>
      <c r="DC215" s="58"/>
      <c r="DD215" s="58"/>
      <c r="DE215">
        <v>12.93</v>
      </c>
      <c r="DF215">
        <v>98.605500000000006</v>
      </c>
      <c r="DG215">
        <v>2.6</v>
      </c>
    </row>
    <row r="216" spans="1:111" s="12" customFormat="1">
      <c r="A216" s="1">
        <v>2013</v>
      </c>
      <c r="B216" s="1">
        <v>3</v>
      </c>
      <c r="C216" s="24">
        <v>41583</v>
      </c>
      <c r="D216" s="1">
        <v>4178</v>
      </c>
      <c r="E216" s="1">
        <v>4181</v>
      </c>
      <c r="F216" s="1">
        <v>4165</v>
      </c>
      <c r="G216" s="1">
        <v>4175</v>
      </c>
      <c r="H216" s="46">
        <v>1311.4</v>
      </c>
      <c r="I216" s="1">
        <v>4187</v>
      </c>
      <c r="J216" s="1">
        <v>4191</v>
      </c>
      <c r="K216" s="1">
        <v>4152</v>
      </c>
      <c r="L216" s="1">
        <v>4169</v>
      </c>
      <c r="M216" s="53">
        <v>4160</v>
      </c>
      <c r="N216" s="47">
        <v>4179</v>
      </c>
      <c r="O216" s="47">
        <v>4141</v>
      </c>
      <c r="P216" s="47">
        <v>4164</v>
      </c>
      <c r="Q216" s="8">
        <v>4174</v>
      </c>
      <c r="R216" s="26"/>
      <c r="S216" s="1"/>
      <c r="T216" s="1"/>
      <c r="U216" s="1"/>
      <c r="V216" s="1"/>
      <c r="W216" s="50"/>
      <c r="X216" s="51"/>
      <c r="Y216" s="62"/>
      <c r="Z216" s="62"/>
      <c r="AA216" s="62"/>
      <c r="AB216" s="62"/>
      <c r="AC216" s="1"/>
      <c r="AD216" s="62">
        <v>4181</v>
      </c>
      <c r="AE216" s="62">
        <v>4166</v>
      </c>
      <c r="AF216" s="1"/>
      <c r="AG216" s="1"/>
      <c r="AH216" s="62"/>
      <c r="AI216" s="62"/>
      <c r="AJ216" s="8"/>
      <c r="AK216" s="8"/>
      <c r="AL216" s="62"/>
      <c r="AM216" s="62"/>
      <c r="AN216" s="8"/>
      <c r="AO216" s="8"/>
      <c r="AP216" s="62"/>
      <c r="AQ216" s="62"/>
      <c r="AR216" s="62"/>
      <c r="AS216" s="8"/>
      <c r="AT216" s="62"/>
      <c r="AU216" s="62"/>
      <c r="AV216" s="8"/>
      <c r="AW216" s="8"/>
      <c r="AX216" s="8"/>
      <c r="AY216" s="8"/>
      <c r="AZ216" s="8"/>
      <c r="BA216" s="8"/>
      <c r="BB216" s="62"/>
      <c r="BC216" s="62"/>
      <c r="BD216" s="94">
        <v>4161</v>
      </c>
      <c r="BE216" s="8"/>
      <c r="BF216" s="8"/>
      <c r="BG216" s="62"/>
      <c r="BH216" s="62"/>
      <c r="BI216" s="1">
        <v>4160</v>
      </c>
      <c r="BJ216" s="1">
        <v>4161</v>
      </c>
      <c r="BK216" s="1">
        <v>4141</v>
      </c>
      <c r="BL216" s="1">
        <v>4146</v>
      </c>
      <c r="BM216" s="78"/>
      <c r="BN216" s="78"/>
      <c r="BO216" s="78"/>
      <c r="BP216" s="89"/>
      <c r="BQ216" s="62"/>
      <c r="BR216" s="1"/>
      <c r="BS216" s="88"/>
      <c r="BT216" s="1"/>
      <c r="BU216" s="58"/>
      <c r="BV216" s="58"/>
      <c r="BW216" s="58"/>
      <c r="BX216" s="58"/>
      <c r="BY216" s="1">
        <v>98.629499999999993</v>
      </c>
      <c r="BZ216" s="1">
        <v>98.74</v>
      </c>
      <c r="CA216" s="1">
        <v>98.58</v>
      </c>
      <c r="CB216" s="1">
        <v>1.3521000000000001</v>
      </c>
      <c r="CC216" s="1">
        <v>1.3492</v>
      </c>
      <c r="CD216" s="1">
        <v>1.3520000000000001</v>
      </c>
      <c r="CE216" s="1"/>
      <c r="CF216" s="1"/>
      <c r="CG216" s="1">
        <v>4160</v>
      </c>
      <c r="CH216" s="1">
        <v>4166</v>
      </c>
      <c r="CI216" s="1">
        <v>4141</v>
      </c>
      <c r="CJ216" s="1">
        <v>4165</v>
      </c>
      <c r="CK216" s="1">
        <v>4160</v>
      </c>
      <c r="CL216" s="1">
        <v>4179</v>
      </c>
      <c r="CM216" s="1">
        <v>4141</v>
      </c>
      <c r="CN216" s="1">
        <v>4156</v>
      </c>
      <c r="CO216" s="1">
        <v>1309.5999999999999</v>
      </c>
      <c r="CP216" s="1">
        <v>4160</v>
      </c>
      <c r="CQ216" s="1">
        <v>4179</v>
      </c>
      <c r="CR216" s="1">
        <v>4141</v>
      </c>
      <c r="CS216" s="1">
        <v>4157</v>
      </c>
      <c r="CT216" s="1"/>
      <c r="CU216" s="1"/>
      <c r="CV216" s="1"/>
      <c r="CW216" s="1"/>
      <c r="CX216" s="58"/>
      <c r="CY216" s="58"/>
      <c r="CZ216" s="1"/>
      <c r="DA216" s="1" t="s">
        <v>618</v>
      </c>
      <c r="DB216" s="1"/>
      <c r="DC216" s="58"/>
      <c r="DD216" s="58"/>
      <c r="DE216">
        <v>13.27</v>
      </c>
      <c r="DF216">
        <v>98.560500000000005</v>
      </c>
      <c r="DG216">
        <v>2.66</v>
      </c>
    </row>
    <row r="217" spans="1:111" s="12" customFormat="1">
      <c r="A217" s="1">
        <v>2013</v>
      </c>
      <c r="B217" s="1">
        <v>4</v>
      </c>
      <c r="C217" s="24">
        <v>41584</v>
      </c>
      <c r="D217" s="1">
        <v>4163</v>
      </c>
      <c r="E217" s="1">
        <v>4180</v>
      </c>
      <c r="F217" s="1">
        <v>4151</v>
      </c>
      <c r="G217" s="1">
        <v>4171</v>
      </c>
      <c r="H217" s="46">
        <v>1318</v>
      </c>
      <c r="I217" s="1">
        <v>4160</v>
      </c>
      <c r="J217" s="1">
        <v>4179</v>
      </c>
      <c r="K217" s="1">
        <v>4141</v>
      </c>
      <c r="L217" s="1">
        <v>4156</v>
      </c>
      <c r="M217" s="53">
        <v>4166</v>
      </c>
      <c r="N217" s="47">
        <v>4197</v>
      </c>
      <c r="O217" s="47">
        <v>4161</v>
      </c>
      <c r="P217" s="47">
        <v>4184</v>
      </c>
      <c r="Q217" s="8">
        <v>4161</v>
      </c>
      <c r="R217" s="26"/>
      <c r="S217" s="1"/>
      <c r="T217" s="1"/>
      <c r="U217" s="1"/>
      <c r="V217" s="1"/>
      <c r="W217" s="50"/>
      <c r="X217" s="51"/>
      <c r="Y217" s="62"/>
      <c r="Z217" s="62"/>
      <c r="AA217" s="62"/>
      <c r="AB217" s="62"/>
      <c r="AC217" s="1"/>
      <c r="AD217" s="62">
        <v>4163</v>
      </c>
      <c r="AE217" s="62">
        <v>4151</v>
      </c>
      <c r="AF217" s="1"/>
      <c r="AG217" s="1"/>
      <c r="AH217" s="62"/>
      <c r="AI217" s="62"/>
      <c r="AJ217" s="8"/>
      <c r="AK217" s="8"/>
      <c r="AL217" s="62"/>
      <c r="AM217" s="62"/>
      <c r="AN217" s="8"/>
      <c r="AO217" s="8"/>
      <c r="AP217" s="62"/>
      <c r="AQ217" s="62"/>
      <c r="AR217" s="62"/>
      <c r="AS217" s="8"/>
      <c r="AT217" s="62"/>
      <c r="AU217" s="62"/>
      <c r="AV217" s="8"/>
      <c r="AW217" s="8"/>
      <c r="AX217" s="8"/>
      <c r="AY217" s="8"/>
      <c r="AZ217" s="8"/>
      <c r="BA217" s="8"/>
      <c r="BB217" s="62"/>
      <c r="BC217" s="62"/>
      <c r="BD217" s="94">
        <v>4164</v>
      </c>
      <c r="BE217" s="8"/>
      <c r="BF217" s="8"/>
      <c r="BG217" s="62"/>
      <c r="BH217" s="62"/>
      <c r="BI217" s="1">
        <v>4166</v>
      </c>
      <c r="BJ217" s="1">
        <v>4168</v>
      </c>
      <c r="BK217" s="1">
        <v>4161</v>
      </c>
      <c r="BL217" s="1">
        <v>4161</v>
      </c>
      <c r="BM217" s="78"/>
      <c r="BN217" s="78"/>
      <c r="BO217" s="78"/>
      <c r="BP217" s="89"/>
      <c r="BQ217" s="62"/>
      <c r="BR217" s="1"/>
      <c r="BS217" s="88"/>
      <c r="BT217" s="1"/>
      <c r="BU217" s="58"/>
      <c r="BV217" s="58"/>
      <c r="BW217" s="58"/>
      <c r="BX217" s="58"/>
      <c r="BY217" s="1">
        <v>98.56</v>
      </c>
      <c r="BZ217" s="1">
        <v>98.521000000000001</v>
      </c>
      <c r="CA217" s="1">
        <v>98.475499999999997</v>
      </c>
      <c r="CB217" s="1">
        <v>1.3471</v>
      </c>
      <c r="CC217" s="1">
        <v>1.3473999999999999</v>
      </c>
      <c r="CD217" s="1">
        <v>1.3472999999999999</v>
      </c>
      <c r="CE217" s="1"/>
      <c r="CF217" s="1"/>
      <c r="CG217" s="1">
        <v>4166</v>
      </c>
      <c r="CH217" s="1">
        <v>4197</v>
      </c>
      <c r="CI217" s="1">
        <v>4161</v>
      </c>
      <c r="CJ217" s="1">
        <v>4184</v>
      </c>
      <c r="CK217" s="1">
        <v>4166</v>
      </c>
      <c r="CL217" s="1">
        <v>4197</v>
      </c>
      <c r="CM217" s="1">
        <v>4161</v>
      </c>
      <c r="CN217" s="1">
        <v>4188</v>
      </c>
      <c r="CO217" s="1">
        <v>1311.5</v>
      </c>
      <c r="CP217" s="1">
        <v>4166</v>
      </c>
      <c r="CQ217" s="1">
        <v>4197</v>
      </c>
      <c r="CR217" s="1">
        <v>4161</v>
      </c>
      <c r="CS217" s="1">
        <v>4189</v>
      </c>
      <c r="CT217" s="1"/>
      <c r="CU217" s="1"/>
      <c r="CV217" s="1"/>
      <c r="CW217" s="1"/>
      <c r="CX217" s="58"/>
      <c r="CY217" s="58"/>
      <c r="CZ217" s="1"/>
      <c r="DA217" s="1" t="s">
        <v>618</v>
      </c>
      <c r="DB217" s="1"/>
      <c r="DC217" s="58"/>
      <c r="DD217" s="58"/>
      <c r="DE217">
        <v>12.67</v>
      </c>
      <c r="DF217">
        <v>98.7</v>
      </c>
      <c r="DG217">
        <v>2.64</v>
      </c>
    </row>
    <row r="218" spans="1:111" s="12" customFormat="1">
      <c r="A218" s="1">
        <v>2013</v>
      </c>
      <c r="B218" s="1">
        <v>5</v>
      </c>
      <c r="C218" s="24">
        <v>41585</v>
      </c>
      <c r="D218" s="1">
        <v>4188</v>
      </c>
      <c r="E218" s="1">
        <v>4192</v>
      </c>
      <c r="F218" s="1">
        <v>4176</v>
      </c>
      <c r="G218" s="1">
        <v>4191</v>
      </c>
      <c r="H218" s="46">
        <v>1307.2</v>
      </c>
      <c r="I218" s="1">
        <v>4166</v>
      </c>
      <c r="J218" s="1">
        <v>4197</v>
      </c>
      <c r="K218" s="1">
        <v>4161</v>
      </c>
      <c r="L218" s="1">
        <v>4182</v>
      </c>
      <c r="M218" s="53">
        <v>4185</v>
      </c>
      <c r="N218" s="47">
        <v>4219</v>
      </c>
      <c r="O218" s="47">
        <v>4150</v>
      </c>
      <c r="P218" s="47">
        <v>4167</v>
      </c>
      <c r="Q218" s="8">
        <v>4187</v>
      </c>
      <c r="R218" s="26"/>
      <c r="S218" s="1"/>
      <c r="T218" s="1"/>
      <c r="U218" s="1"/>
      <c r="V218" s="1"/>
      <c r="W218" s="50"/>
      <c r="X218" s="51"/>
      <c r="Y218" s="62"/>
      <c r="Z218" s="62"/>
      <c r="AA218" s="62"/>
      <c r="AB218" s="62"/>
      <c r="AC218" s="1"/>
      <c r="AD218" s="62">
        <v>4190</v>
      </c>
      <c r="AE218" s="62">
        <v>4180</v>
      </c>
      <c r="AF218" s="1"/>
      <c r="AG218" s="1"/>
      <c r="AH218" s="62"/>
      <c r="AI218" s="62"/>
      <c r="AJ218" s="8"/>
      <c r="AK218" s="8"/>
      <c r="AL218" s="62"/>
      <c r="AM218" s="62"/>
      <c r="AN218" s="8"/>
      <c r="AO218" s="8"/>
      <c r="AP218" s="62"/>
      <c r="AQ218" s="62"/>
      <c r="AR218" s="62"/>
      <c r="AS218" s="8"/>
      <c r="AT218" s="62"/>
      <c r="AU218" s="62"/>
      <c r="AV218" s="8"/>
      <c r="AW218" s="8"/>
      <c r="AX218" s="8"/>
      <c r="AY218" s="8"/>
      <c r="AZ218" s="8"/>
      <c r="BA218" s="8"/>
      <c r="BB218" s="62"/>
      <c r="BC218" s="62"/>
      <c r="BD218" s="94">
        <v>4182</v>
      </c>
      <c r="BE218" s="8"/>
      <c r="BF218" s="8"/>
      <c r="BG218" s="62"/>
      <c r="BH218" s="62"/>
      <c r="BI218" s="1">
        <v>4185</v>
      </c>
      <c r="BJ218" s="1">
        <v>4187</v>
      </c>
      <c r="BK218" s="1">
        <v>4182</v>
      </c>
      <c r="BL218" s="1">
        <v>4185</v>
      </c>
      <c r="BM218" s="78"/>
      <c r="BN218" s="78"/>
      <c r="BO218" s="78"/>
      <c r="BP218" s="89"/>
      <c r="BQ218" s="62"/>
      <c r="BR218" s="1"/>
      <c r="BS218" s="88"/>
      <c r="BT218" s="1"/>
      <c r="BU218" s="58"/>
      <c r="BV218" s="58"/>
      <c r="BW218" s="58"/>
      <c r="BX218" s="58"/>
      <c r="BY218" s="1">
        <v>98.673000000000002</v>
      </c>
      <c r="BZ218" s="1">
        <v>98.67</v>
      </c>
      <c r="CA218" s="1">
        <v>98.68</v>
      </c>
      <c r="CB218" s="1">
        <v>1.3522000000000001</v>
      </c>
      <c r="CC218" s="1">
        <v>1.3514999999999999</v>
      </c>
      <c r="CD218" s="1">
        <v>1.3517999999999999</v>
      </c>
      <c r="CE218" s="1"/>
      <c r="CF218" s="1"/>
      <c r="CG218" s="1">
        <v>4185</v>
      </c>
      <c r="CH218" s="1">
        <v>4219</v>
      </c>
      <c r="CI218" s="1">
        <v>4170</v>
      </c>
      <c r="CJ218" s="1">
        <v>4212</v>
      </c>
      <c r="CK218" s="1">
        <v>4185</v>
      </c>
      <c r="CL218" s="1">
        <v>4219</v>
      </c>
      <c r="CM218" s="1">
        <v>4150</v>
      </c>
      <c r="CN218" s="1">
        <v>4176</v>
      </c>
      <c r="CO218" s="1">
        <v>1316.5</v>
      </c>
      <c r="CP218" s="1">
        <v>4185</v>
      </c>
      <c r="CQ218" s="1">
        <v>4219</v>
      </c>
      <c r="CR218" s="1">
        <v>4120</v>
      </c>
      <c r="CS218" s="1">
        <v>4120</v>
      </c>
      <c r="CT218" s="1"/>
      <c r="CU218" s="1"/>
      <c r="CV218" s="1"/>
      <c r="CW218" s="1"/>
      <c r="CX218" s="58"/>
      <c r="CY218" s="58"/>
      <c r="CZ218" s="1"/>
      <c r="DA218" s="1" t="s">
        <v>618</v>
      </c>
      <c r="DB218" s="1"/>
      <c r="DC218" s="58"/>
      <c r="DD218" s="58"/>
      <c r="DE218">
        <v>13.91</v>
      </c>
      <c r="DF218">
        <v>98.043000000000006</v>
      </c>
      <c r="DG218">
        <v>2.61</v>
      </c>
    </row>
    <row r="219" spans="1:111" s="12" customFormat="1">
      <c r="A219" s="1">
        <v>2013</v>
      </c>
      <c r="B219" s="1">
        <v>6</v>
      </c>
      <c r="C219" s="24">
        <v>41586</v>
      </c>
      <c r="D219" s="1">
        <v>4142</v>
      </c>
      <c r="E219" s="1">
        <v>4144</v>
      </c>
      <c r="F219" s="1">
        <v>4131</v>
      </c>
      <c r="G219" s="1">
        <v>4139</v>
      </c>
      <c r="H219" s="46">
        <v>1284.5999999999999</v>
      </c>
      <c r="I219" s="1">
        <v>4185</v>
      </c>
      <c r="J219" s="1">
        <v>4219</v>
      </c>
      <c r="K219" s="1">
        <v>4120</v>
      </c>
      <c r="L219" s="1">
        <v>4140</v>
      </c>
      <c r="M219" s="53">
        <v>4142</v>
      </c>
      <c r="N219" s="53">
        <v>4142</v>
      </c>
      <c r="O219" s="53">
        <v>4142</v>
      </c>
      <c r="P219" s="53">
        <v>4142</v>
      </c>
      <c r="Q219" s="8">
        <v>4142</v>
      </c>
      <c r="R219" s="26"/>
      <c r="S219" s="1"/>
      <c r="T219" s="1"/>
      <c r="U219" s="1"/>
      <c r="V219" s="1"/>
      <c r="W219" s="50"/>
      <c r="X219" s="51"/>
      <c r="Y219" s="62"/>
      <c r="Z219" s="62"/>
      <c r="AA219" s="62"/>
      <c r="AB219" s="62"/>
      <c r="AC219" s="1"/>
      <c r="AD219" s="62">
        <v>4143</v>
      </c>
      <c r="AE219" s="62">
        <v>4131</v>
      </c>
      <c r="AF219" s="1"/>
      <c r="AG219" s="1"/>
      <c r="AH219" s="62"/>
      <c r="AI219" s="62"/>
      <c r="AJ219" s="8"/>
      <c r="AK219" s="8"/>
      <c r="AL219" s="62"/>
      <c r="AM219" s="62"/>
      <c r="AN219" s="8"/>
      <c r="AO219" s="8"/>
      <c r="AP219" s="62"/>
      <c r="AQ219" s="62"/>
      <c r="AR219" s="62"/>
      <c r="AS219" s="8"/>
      <c r="AT219" s="62"/>
      <c r="AU219" s="62"/>
      <c r="AV219" s="8"/>
      <c r="AW219" s="8"/>
      <c r="AX219" s="8"/>
      <c r="AY219" s="8"/>
      <c r="AZ219" s="8"/>
      <c r="BA219" s="8"/>
      <c r="BB219" s="62"/>
      <c r="BC219" s="62"/>
      <c r="BD219" s="94">
        <v>4140</v>
      </c>
      <c r="BE219" s="8"/>
      <c r="BF219" s="8"/>
      <c r="BG219" s="62"/>
      <c r="BH219" s="62"/>
      <c r="BI219" s="1">
        <v>4141</v>
      </c>
      <c r="BJ219" s="1">
        <v>4144</v>
      </c>
      <c r="BK219" s="1">
        <v>4136</v>
      </c>
      <c r="BL219" s="1">
        <v>4143</v>
      </c>
      <c r="BM219" s="78"/>
      <c r="BN219" s="78"/>
      <c r="BO219" s="78"/>
      <c r="BP219" s="89"/>
      <c r="BQ219" s="62"/>
      <c r="BR219" s="1"/>
      <c r="BS219" s="88"/>
      <c r="BT219" s="1"/>
      <c r="BU219" s="58"/>
      <c r="BV219" s="58"/>
      <c r="BW219" s="58"/>
      <c r="BX219" s="58"/>
      <c r="BY219" s="1">
        <v>98.03</v>
      </c>
      <c r="BZ219" s="1">
        <v>98.148499999999999</v>
      </c>
      <c r="CA219" s="1">
        <v>98.19</v>
      </c>
      <c r="CB219" s="1">
        <v>1.3418000000000001</v>
      </c>
      <c r="CC219" s="1">
        <v>1.3416999999999999</v>
      </c>
      <c r="CD219" s="1">
        <v>1.3409</v>
      </c>
      <c r="CE219" s="1"/>
      <c r="CF219" s="1"/>
      <c r="CG219" s="1">
        <v>4141</v>
      </c>
      <c r="CH219" s="1">
        <v>4153</v>
      </c>
      <c r="CI219" s="1">
        <v>4132</v>
      </c>
      <c r="CJ219" s="1">
        <v>4137</v>
      </c>
      <c r="CK219" s="1">
        <v>4141</v>
      </c>
      <c r="CL219" s="1">
        <v>4153</v>
      </c>
      <c r="CM219" s="1">
        <v>4089</v>
      </c>
      <c r="CN219" s="1">
        <v>4100</v>
      </c>
      <c r="CO219" s="1">
        <v>1308.4000000000001</v>
      </c>
      <c r="CP219" s="1">
        <v>4141</v>
      </c>
      <c r="CQ219" s="1">
        <v>4153</v>
      </c>
      <c r="CR219" s="1">
        <v>4089</v>
      </c>
      <c r="CS219" s="1">
        <v>4100</v>
      </c>
      <c r="CT219" s="1"/>
      <c r="CU219" s="1"/>
      <c r="CV219" s="1"/>
      <c r="CW219" s="1"/>
      <c r="CX219" s="58"/>
      <c r="CY219" s="58"/>
      <c r="CZ219" s="1"/>
      <c r="DA219" s="1" t="s">
        <v>618</v>
      </c>
      <c r="DB219" s="1"/>
      <c r="DC219" s="58"/>
      <c r="DD219" s="58"/>
      <c r="DE219">
        <v>12.9</v>
      </c>
      <c r="DF219">
        <v>99.222999999999999</v>
      </c>
      <c r="DG219">
        <v>2.75</v>
      </c>
    </row>
    <row r="220" spans="1:111" s="12" customFormat="1">
      <c r="A220" s="1">
        <v>2013</v>
      </c>
      <c r="B220" s="1">
        <v>2</v>
      </c>
      <c r="C220" s="24">
        <v>41589</v>
      </c>
      <c r="D220" s="1">
        <v>4113</v>
      </c>
      <c r="E220" s="1">
        <v>4114</v>
      </c>
      <c r="F220" s="1">
        <v>4095</v>
      </c>
      <c r="G220" s="1">
        <v>4099</v>
      </c>
      <c r="H220" s="46">
        <v>1282.3</v>
      </c>
      <c r="I220" s="1">
        <v>4141</v>
      </c>
      <c r="J220" s="1">
        <v>4153</v>
      </c>
      <c r="K220" s="1">
        <v>4089</v>
      </c>
      <c r="L220" s="1">
        <v>4101</v>
      </c>
      <c r="M220" s="53">
        <v>4100</v>
      </c>
      <c r="N220" s="47">
        <v>4112</v>
      </c>
      <c r="O220" s="47">
        <v>4083</v>
      </c>
      <c r="P220" s="47">
        <v>4102</v>
      </c>
      <c r="Q220" s="8">
        <v>4112</v>
      </c>
      <c r="R220" s="26"/>
      <c r="S220" s="1"/>
      <c r="T220" s="1"/>
      <c r="U220" s="1"/>
      <c r="V220" s="1"/>
      <c r="W220" s="50"/>
      <c r="X220" s="51"/>
      <c r="Y220" s="62"/>
      <c r="Z220" s="62"/>
      <c r="AA220" s="62"/>
      <c r="AB220" s="62"/>
      <c r="AC220" s="1"/>
      <c r="AD220" s="62">
        <v>4114</v>
      </c>
      <c r="AE220" s="62">
        <v>4095</v>
      </c>
      <c r="AF220" s="1"/>
      <c r="AG220" s="1"/>
      <c r="AH220" s="62"/>
      <c r="AI220" s="62"/>
      <c r="AJ220" s="8"/>
      <c r="AK220" s="8"/>
      <c r="AL220" s="62"/>
      <c r="AM220" s="62"/>
      <c r="AN220" s="8"/>
      <c r="AO220" s="8"/>
      <c r="AP220" s="62"/>
      <c r="AQ220" s="62"/>
      <c r="AR220" s="62"/>
      <c r="AS220" s="8"/>
      <c r="AT220" s="62"/>
      <c r="AU220" s="62"/>
      <c r="AV220" s="8"/>
      <c r="AW220" s="8"/>
      <c r="AX220" s="8"/>
      <c r="AY220" s="8"/>
      <c r="AZ220" s="8"/>
      <c r="BA220" s="8"/>
      <c r="BB220" s="62"/>
      <c r="BC220" s="62"/>
      <c r="BD220" s="94">
        <v>4100</v>
      </c>
      <c r="BE220" s="8"/>
      <c r="BF220" s="8"/>
      <c r="BG220" s="62"/>
      <c r="BH220" s="62"/>
      <c r="BI220" s="1">
        <v>4100</v>
      </c>
      <c r="BJ220" s="1">
        <v>4101</v>
      </c>
      <c r="BK220" s="1">
        <v>4094</v>
      </c>
      <c r="BL220" s="1">
        <v>4097</v>
      </c>
      <c r="BM220" s="78"/>
      <c r="BN220" s="78"/>
      <c r="BO220" s="78"/>
      <c r="BP220" s="89"/>
      <c r="BQ220" s="62"/>
      <c r="BR220" s="1"/>
      <c r="BS220" s="88"/>
      <c r="BT220" s="1"/>
      <c r="BU220" s="58"/>
      <c r="BV220" s="58"/>
      <c r="BW220" s="58"/>
      <c r="BX220" s="58"/>
      <c r="BY220" s="1">
        <v>99.225499999999997</v>
      </c>
      <c r="BZ220" s="1">
        <v>99.19</v>
      </c>
      <c r="CA220" s="1">
        <v>99.209000000000003</v>
      </c>
      <c r="CB220" s="1">
        <v>1.3352999999999999</v>
      </c>
      <c r="CC220" s="1">
        <v>1.3348</v>
      </c>
      <c r="CD220" s="1">
        <v>1.3347</v>
      </c>
      <c r="CE220" s="1"/>
      <c r="CF220" s="1"/>
      <c r="CG220" s="1">
        <v>4100</v>
      </c>
      <c r="CH220" s="1">
        <v>4112</v>
      </c>
      <c r="CI220" s="1">
        <v>4083</v>
      </c>
      <c r="CJ220" s="1">
        <v>4102</v>
      </c>
      <c r="CK220" s="1">
        <v>4100</v>
      </c>
      <c r="CL220" s="1">
        <v>4112</v>
      </c>
      <c r="CM220" s="1">
        <v>4083</v>
      </c>
      <c r="CN220" s="1">
        <v>4101</v>
      </c>
      <c r="CO220" s="1">
        <v>1284</v>
      </c>
      <c r="CP220" s="1">
        <v>4100</v>
      </c>
      <c r="CQ220" s="1">
        <v>4112</v>
      </c>
      <c r="CR220" s="1">
        <v>4083</v>
      </c>
      <c r="CS220" s="1">
        <v>4099</v>
      </c>
      <c r="CT220" s="1"/>
      <c r="CU220" s="1"/>
      <c r="CV220" s="1"/>
      <c r="CW220" s="1"/>
      <c r="CX220" s="58"/>
      <c r="CY220" s="58"/>
      <c r="CZ220" s="1"/>
      <c r="DA220" s="1" t="s">
        <v>618</v>
      </c>
      <c r="DB220" s="1"/>
      <c r="DC220" s="58"/>
      <c r="DD220" s="58"/>
      <c r="DE220">
        <v>12.53</v>
      </c>
      <c r="DF220">
        <v>99.21</v>
      </c>
      <c r="DG220">
        <v>2.75</v>
      </c>
    </row>
    <row r="221" spans="1:111" s="12" customFormat="1">
      <c r="A221" s="1">
        <v>2013</v>
      </c>
      <c r="B221" s="1">
        <v>3</v>
      </c>
      <c r="C221" s="24">
        <v>41590</v>
      </c>
      <c r="D221" s="1">
        <v>4095</v>
      </c>
      <c r="E221" s="1">
        <v>4108</v>
      </c>
      <c r="F221" s="1">
        <v>4091</v>
      </c>
      <c r="G221" s="1">
        <v>4106</v>
      </c>
      <c r="H221" s="46">
        <v>1267.5999999999999</v>
      </c>
      <c r="I221" s="1">
        <v>4100</v>
      </c>
      <c r="J221" s="1">
        <v>4112</v>
      </c>
      <c r="K221" s="1">
        <v>4083</v>
      </c>
      <c r="L221" s="1">
        <v>4104</v>
      </c>
      <c r="M221" s="53">
        <v>4112</v>
      </c>
      <c r="N221" s="47">
        <v>4128</v>
      </c>
      <c r="O221" s="47">
        <v>4100</v>
      </c>
      <c r="P221" s="47">
        <v>4114</v>
      </c>
      <c r="Q221" s="8">
        <v>4094</v>
      </c>
      <c r="R221" s="26"/>
      <c r="S221" s="1"/>
      <c r="T221" s="1"/>
      <c r="U221" s="1"/>
      <c r="V221" s="1"/>
      <c r="W221" s="50"/>
      <c r="X221" s="51"/>
      <c r="Y221" s="62"/>
      <c r="Z221" s="62"/>
      <c r="AA221" s="62"/>
      <c r="AB221" s="62"/>
      <c r="AC221" s="1"/>
      <c r="AD221" s="62">
        <v>4107</v>
      </c>
      <c r="AE221" s="62">
        <v>4093</v>
      </c>
      <c r="AF221" s="1"/>
      <c r="AG221" s="1"/>
      <c r="AH221" s="62"/>
      <c r="AI221" s="62"/>
      <c r="AJ221" s="8"/>
      <c r="AK221" s="8"/>
      <c r="AL221" s="62"/>
      <c r="AM221" s="62"/>
      <c r="AN221" s="8"/>
      <c r="AO221" s="8"/>
      <c r="AP221" s="62"/>
      <c r="AQ221" s="62"/>
      <c r="AR221" s="62"/>
      <c r="AS221" s="8"/>
      <c r="AT221" s="62"/>
      <c r="AU221" s="62"/>
      <c r="AV221" s="8"/>
      <c r="AW221" s="8"/>
      <c r="AX221" s="8"/>
      <c r="AY221" s="8"/>
      <c r="AZ221" s="8"/>
      <c r="BA221" s="8"/>
      <c r="BB221" s="62"/>
      <c r="BC221" s="62"/>
      <c r="BD221" s="94">
        <v>4112</v>
      </c>
      <c r="BE221" s="8"/>
      <c r="BF221" s="8"/>
      <c r="BG221" s="62"/>
      <c r="BH221" s="62"/>
      <c r="BI221" s="1">
        <v>4112</v>
      </c>
      <c r="BJ221" s="1">
        <v>4119</v>
      </c>
      <c r="BK221" s="1">
        <v>4107</v>
      </c>
      <c r="BL221" s="1">
        <v>4114</v>
      </c>
      <c r="BM221" s="78"/>
      <c r="BN221" s="78"/>
      <c r="BO221" s="78"/>
      <c r="BP221" s="89"/>
      <c r="BQ221" s="62"/>
      <c r="BR221" s="1"/>
      <c r="BS221" s="88"/>
      <c r="BT221" s="1"/>
      <c r="BU221" s="58"/>
      <c r="BV221" s="58"/>
      <c r="BW221" s="58"/>
      <c r="BX221" s="58"/>
      <c r="BY221" s="1">
        <v>99.1995</v>
      </c>
      <c r="BZ221" s="1">
        <v>99.165000000000006</v>
      </c>
      <c r="CA221" s="1">
        <v>99.154499999999999</v>
      </c>
      <c r="CB221" s="1">
        <v>1.3412999999999999</v>
      </c>
      <c r="CC221" s="1">
        <v>1.3406</v>
      </c>
      <c r="CD221" s="1">
        <v>1.3408</v>
      </c>
      <c r="CE221" s="1"/>
      <c r="CF221" s="1"/>
      <c r="CG221" s="1">
        <v>4112</v>
      </c>
      <c r="CH221" s="1">
        <v>4120</v>
      </c>
      <c r="CI221" s="1">
        <v>4100</v>
      </c>
      <c r="CJ221" s="1">
        <v>4112</v>
      </c>
      <c r="CK221" s="1">
        <v>4112</v>
      </c>
      <c r="CL221" s="1">
        <v>4128</v>
      </c>
      <c r="CM221" s="1">
        <v>4100</v>
      </c>
      <c r="CN221" s="1">
        <v>4115</v>
      </c>
      <c r="CO221" s="1">
        <v>1280.3</v>
      </c>
      <c r="CP221" s="1">
        <v>4112</v>
      </c>
      <c r="CQ221" s="1">
        <v>4128</v>
      </c>
      <c r="CR221" s="1">
        <v>4080</v>
      </c>
      <c r="CS221" s="1">
        <v>4080</v>
      </c>
      <c r="CT221" s="1"/>
      <c r="CU221" s="1"/>
      <c r="CV221" s="1"/>
      <c r="CW221" s="1"/>
      <c r="CX221" s="58"/>
      <c r="CY221" s="58"/>
      <c r="CZ221" s="1"/>
      <c r="DA221" s="1" t="s">
        <v>618</v>
      </c>
      <c r="DB221" s="1"/>
      <c r="DC221" s="58"/>
      <c r="DD221" s="58"/>
      <c r="DE221">
        <v>12.82</v>
      </c>
      <c r="DF221">
        <v>99.67</v>
      </c>
      <c r="DG221">
        <v>2.77</v>
      </c>
    </row>
    <row r="222" spans="1:111" s="12" customFormat="1">
      <c r="A222" s="1">
        <v>2013</v>
      </c>
      <c r="B222" s="1">
        <v>4</v>
      </c>
      <c r="C222" s="24">
        <v>41591</v>
      </c>
      <c r="D222" s="1">
        <v>4066</v>
      </c>
      <c r="E222" s="1">
        <v>4082</v>
      </c>
      <c r="F222" s="1">
        <v>4059</v>
      </c>
      <c r="G222" s="1">
        <v>4082</v>
      </c>
      <c r="H222" s="46">
        <v>1275</v>
      </c>
      <c r="I222" s="1">
        <v>4112</v>
      </c>
      <c r="J222" s="1">
        <v>4128</v>
      </c>
      <c r="K222" s="1">
        <v>4059</v>
      </c>
      <c r="L222" s="1">
        <v>4076</v>
      </c>
      <c r="M222" s="53">
        <v>4083</v>
      </c>
      <c r="N222" s="47">
        <v>4097</v>
      </c>
      <c r="O222" s="47">
        <v>4075</v>
      </c>
      <c r="P222" s="47">
        <v>4091</v>
      </c>
      <c r="Q222" s="8">
        <v>4067</v>
      </c>
      <c r="R222" s="26"/>
      <c r="S222" s="1"/>
      <c r="T222" s="1"/>
      <c r="U222" s="1"/>
      <c r="V222" s="1"/>
      <c r="W222" s="50"/>
      <c r="X222" s="51"/>
      <c r="Y222" s="62"/>
      <c r="Z222" s="62"/>
      <c r="AA222" s="62"/>
      <c r="AB222" s="62"/>
      <c r="AC222" s="1"/>
      <c r="AD222" s="62">
        <v>4078</v>
      </c>
      <c r="AE222" s="62">
        <v>4059</v>
      </c>
      <c r="AF222" s="1"/>
      <c r="AG222" s="1"/>
      <c r="AH222" s="62"/>
      <c r="AI222" s="62"/>
      <c r="AJ222" s="8"/>
      <c r="AK222" s="8"/>
      <c r="AL222" s="62"/>
      <c r="AM222" s="62"/>
      <c r="AN222" s="8"/>
      <c r="AO222" s="8"/>
      <c r="AP222" s="62"/>
      <c r="AQ222" s="62"/>
      <c r="AR222" s="62"/>
      <c r="AS222" s="8"/>
      <c r="AT222" s="62"/>
      <c r="AU222" s="62"/>
      <c r="AV222" s="8"/>
      <c r="AW222" s="8"/>
      <c r="AX222" s="8"/>
      <c r="AY222" s="8"/>
      <c r="AZ222" s="8"/>
      <c r="BA222" s="8"/>
      <c r="BB222" s="62"/>
      <c r="BC222" s="62"/>
      <c r="BD222" s="94">
        <v>4080</v>
      </c>
      <c r="BE222" s="8"/>
      <c r="BF222" s="8"/>
      <c r="BG222" s="62"/>
      <c r="BH222" s="62"/>
      <c r="BI222" s="1">
        <v>4083</v>
      </c>
      <c r="BJ222" s="1">
        <v>4096</v>
      </c>
      <c r="BK222" s="1">
        <v>4081</v>
      </c>
      <c r="BL222" s="1">
        <v>4086</v>
      </c>
      <c r="BM222" s="78"/>
      <c r="BN222" s="78"/>
      <c r="BO222" s="78"/>
      <c r="BP222" s="89"/>
      <c r="BQ222" s="62"/>
      <c r="BR222" s="1"/>
      <c r="BS222" s="88"/>
      <c r="BT222" s="1"/>
      <c r="BU222" s="58"/>
      <c r="BV222" s="58"/>
      <c r="BW222" s="58"/>
      <c r="BX222" s="58"/>
      <c r="BY222" s="1">
        <v>99.691000000000003</v>
      </c>
      <c r="BZ222" s="1">
        <v>99.64</v>
      </c>
      <c r="CA222" s="1">
        <v>99.627499999999998</v>
      </c>
      <c r="CB222" s="1">
        <v>1.3433999999999999</v>
      </c>
      <c r="CC222" s="1">
        <v>1.3432999999999999</v>
      </c>
      <c r="CD222" s="1">
        <v>1.3436999999999999</v>
      </c>
      <c r="CE222" s="1"/>
      <c r="CF222" s="1"/>
      <c r="CG222" s="1">
        <v>4083</v>
      </c>
      <c r="CH222" s="1">
        <v>4096</v>
      </c>
      <c r="CI222" s="1">
        <v>4075</v>
      </c>
      <c r="CJ222" s="1">
        <v>4093</v>
      </c>
      <c r="CK222" s="1">
        <v>4083</v>
      </c>
      <c r="CL222" s="1">
        <v>4099</v>
      </c>
      <c r="CM222" s="1">
        <v>4075</v>
      </c>
      <c r="CN222" s="1">
        <v>4082</v>
      </c>
      <c r="CO222" s="1">
        <v>1273.7</v>
      </c>
      <c r="CP222" s="1">
        <v>4083</v>
      </c>
      <c r="CQ222" s="1">
        <v>4099</v>
      </c>
      <c r="CR222" s="1">
        <v>4061</v>
      </c>
      <c r="CS222" s="1">
        <v>4073</v>
      </c>
      <c r="CT222" s="1"/>
      <c r="CU222" s="1"/>
      <c r="CV222" s="1"/>
      <c r="CW222" s="1"/>
      <c r="CX222" s="58"/>
      <c r="CY222" s="58"/>
      <c r="CZ222" s="1"/>
      <c r="DA222" s="1" t="s">
        <v>618</v>
      </c>
      <c r="DB222" s="1"/>
      <c r="DC222" s="58"/>
      <c r="DD222" s="58"/>
      <c r="DE222">
        <v>12.52</v>
      </c>
      <c r="DF222">
        <v>99.276499999999999</v>
      </c>
      <c r="DG222">
        <v>2.73</v>
      </c>
    </row>
    <row r="223" spans="1:111" s="12" customFormat="1">
      <c r="A223" s="1">
        <v>2013</v>
      </c>
      <c r="B223" s="1">
        <v>5</v>
      </c>
      <c r="C223" s="24">
        <v>41592</v>
      </c>
      <c r="D223" s="1">
        <v>4107</v>
      </c>
      <c r="E223" s="1">
        <v>4135</v>
      </c>
      <c r="F223" s="1">
        <v>4100</v>
      </c>
      <c r="G223" s="1">
        <v>4129</v>
      </c>
      <c r="H223" s="46">
        <v>1286.8</v>
      </c>
      <c r="I223" s="1">
        <v>4083</v>
      </c>
      <c r="J223" s="1">
        <v>4110</v>
      </c>
      <c r="K223" s="1">
        <v>4061</v>
      </c>
      <c r="L223" s="1">
        <v>4106</v>
      </c>
      <c r="M223" s="53">
        <v>4123</v>
      </c>
      <c r="N223" s="47">
        <v>4142</v>
      </c>
      <c r="O223" s="47">
        <v>4114</v>
      </c>
      <c r="P223" s="47">
        <v>4133</v>
      </c>
      <c r="Q223" s="8">
        <v>4107</v>
      </c>
      <c r="R223" s="26"/>
      <c r="S223" s="1"/>
      <c r="T223" s="1"/>
      <c r="U223" s="1"/>
      <c r="V223" s="1"/>
      <c r="W223" s="50"/>
      <c r="X223" s="51"/>
      <c r="Y223" s="62"/>
      <c r="Z223" s="62"/>
      <c r="AA223" s="62"/>
      <c r="AB223" s="62"/>
      <c r="AC223" s="1"/>
      <c r="AD223" s="62">
        <v>4110</v>
      </c>
      <c r="AE223" s="62">
        <v>4100</v>
      </c>
      <c r="AF223" s="1"/>
      <c r="AG223" s="1"/>
      <c r="AH223" s="62"/>
      <c r="AI223" s="62"/>
      <c r="AJ223" s="8"/>
      <c r="AK223" s="8"/>
      <c r="AL223" s="62"/>
      <c r="AM223" s="62"/>
      <c r="AN223" s="8"/>
      <c r="AO223" s="8"/>
      <c r="AP223" s="62"/>
      <c r="AQ223" s="62"/>
      <c r="AR223" s="62"/>
      <c r="AS223" s="8"/>
      <c r="AT223" s="62"/>
      <c r="AU223" s="62"/>
      <c r="AV223" s="8"/>
      <c r="AW223" s="8"/>
      <c r="AX223" s="8"/>
      <c r="AY223" s="8"/>
      <c r="AZ223" s="8"/>
      <c r="BA223" s="8"/>
      <c r="BB223" s="62"/>
      <c r="BC223" s="62"/>
      <c r="BD223" s="94">
        <v>4122</v>
      </c>
      <c r="BE223" s="8"/>
      <c r="BF223" s="8"/>
      <c r="BG223" s="62"/>
      <c r="BH223" s="62"/>
      <c r="BI223" s="1">
        <v>4123</v>
      </c>
      <c r="BJ223" s="1">
        <v>4140</v>
      </c>
      <c r="BK223" s="1">
        <v>4122</v>
      </c>
      <c r="BL223" s="1">
        <v>4129</v>
      </c>
      <c r="BM223" s="78"/>
      <c r="BN223" s="78"/>
      <c r="BO223" s="78"/>
      <c r="BP223" s="89"/>
      <c r="BQ223" s="62"/>
      <c r="BR223" s="1"/>
      <c r="BS223" s="88"/>
      <c r="BT223" s="1"/>
      <c r="BU223" s="58"/>
      <c r="BV223" s="58"/>
      <c r="BW223" s="58"/>
      <c r="BX223" s="58"/>
      <c r="BY223" s="1">
        <v>99.394499999999994</v>
      </c>
      <c r="BZ223" s="1">
        <v>99.285499999999999</v>
      </c>
      <c r="CA223" s="1">
        <v>99.231999999999999</v>
      </c>
      <c r="CB223" s="1">
        <v>1.3463000000000001</v>
      </c>
      <c r="CC223" s="1">
        <v>1.3481000000000001</v>
      </c>
      <c r="CD223" s="1">
        <v>1.3489</v>
      </c>
      <c r="CE223" s="1"/>
      <c r="CF223" s="1"/>
      <c r="CG223" s="1">
        <v>4123</v>
      </c>
      <c r="CH223" s="1">
        <v>4142</v>
      </c>
      <c r="CI223" s="1">
        <v>4114</v>
      </c>
      <c r="CJ223" s="1">
        <v>4117</v>
      </c>
      <c r="CK223" s="1">
        <v>4123</v>
      </c>
      <c r="CL223" s="1">
        <v>4152</v>
      </c>
      <c r="CM223" s="1">
        <v>4114</v>
      </c>
      <c r="CN223" s="1">
        <v>4141</v>
      </c>
      <c r="CO223" s="1">
        <v>1283.9000000000001</v>
      </c>
      <c r="CP223" s="1">
        <v>4123</v>
      </c>
      <c r="CQ223" s="1">
        <v>4164</v>
      </c>
      <c r="CR223" s="1">
        <v>4114</v>
      </c>
      <c r="CS223" s="1">
        <v>4142</v>
      </c>
      <c r="CT223" s="1"/>
      <c r="CU223" s="1"/>
      <c r="CV223" s="1"/>
      <c r="CW223" s="1"/>
      <c r="CX223" s="58"/>
      <c r="CY223" s="58"/>
      <c r="CZ223" s="1"/>
      <c r="DA223" s="1" t="s">
        <v>618</v>
      </c>
      <c r="DB223" s="1"/>
      <c r="DC223" s="58"/>
      <c r="DD223" s="58"/>
      <c r="DE223">
        <v>12.37</v>
      </c>
      <c r="DF223">
        <v>100.07</v>
      </c>
      <c r="DG223">
        <v>2.7</v>
      </c>
    </row>
    <row r="224" spans="1:111" s="12" customFormat="1">
      <c r="A224" s="1">
        <v>2013</v>
      </c>
      <c r="B224" s="1">
        <v>6</v>
      </c>
      <c r="C224" s="24">
        <v>41593</v>
      </c>
      <c r="D224" s="1">
        <v>4155</v>
      </c>
      <c r="E224" s="1">
        <v>4170</v>
      </c>
      <c r="F224" s="1">
        <v>4146</v>
      </c>
      <c r="G224" s="1">
        <v>4147</v>
      </c>
      <c r="H224" s="46">
        <v>1274.8</v>
      </c>
      <c r="I224" s="1">
        <v>4123</v>
      </c>
      <c r="J224" s="1">
        <v>4164</v>
      </c>
      <c r="K224" s="1">
        <v>4114</v>
      </c>
      <c r="L224" s="1">
        <v>4163</v>
      </c>
      <c r="M224" s="53">
        <v>4099</v>
      </c>
      <c r="N224" s="47">
        <v>4108</v>
      </c>
      <c r="O224" s="47">
        <v>4081</v>
      </c>
      <c r="P224" s="47">
        <v>4103</v>
      </c>
      <c r="Q224" s="8">
        <v>4155</v>
      </c>
      <c r="R224" s="26"/>
      <c r="S224" s="1"/>
      <c r="T224" s="1"/>
      <c r="U224" s="1"/>
      <c r="V224" s="1"/>
      <c r="W224" s="50"/>
      <c r="X224" s="51"/>
      <c r="Y224" s="62"/>
      <c r="Z224" s="62"/>
      <c r="AA224" s="62"/>
      <c r="AB224" s="62"/>
      <c r="AC224" s="1"/>
      <c r="AD224" s="62">
        <v>4165</v>
      </c>
      <c r="AE224" s="62">
        <v>4149</v>
      </c>
      <c r="AF224" s="1"/>
      <c r="AG224" s="1"/>
      <c r="AH224" s="62"/>
      <c r="AI224" s="62"/>
      <c r="AJ224" s="8"/>
      <c r="AK224" s="8"/>
      <c r="AL224" s="62"/>
      <c r="AM224" s="62"/>
      <c r="AN224" s="8"/>
      <c r="AO224" s="8"/>
      <c r="AP224" s="62"/>
      <c r="AQ224" s="62"/>
      <c r="AR224" s="62"/>
      <c r="AS224" s="8"/>
      <c r="AT224" s="62"/>
      <c r="AU224" s="62"/>
      <c r="AV224" s="8"/>
      <c r="AW224" s="8"/>
      <c r="AX224" s="8"/>
      <c r="AY224" s="8"/>
      <c r="AZ224" s="8"/>
      <c r="BA224" s="8"/>
      <c r="BB224" s="62"/>
      <c r="BC224" s="62"/>
      <c r="BD224" s="94">
        <v>4100</v>
      </c>
      <c r="BE224" s="8"/>
      <c r="BF224" s="8"/>
      <c r="BG224" s="62"/>
      <c r="BH224" s="62"/>
      <c r="BI224" s="1">
        <v>4099</v>
      </c>
      <c r="BJ224" s="1">
        <v>4103</v>
      </c>
      <c r="BK224" s="1">
        <v>4093</v>
      </c>
      <c r="BL224" s="1">
        <v>4096</v>
      </c>
      <c r="BM224" s="78"/>
      <c r="BN224" s="78"/>
      <c r="BO224" s="78"/>
      <c r="BP224" s="89"/>
      <c r="BQ224" s="62"/>
      <c r="BR224" s="1"/>
      <c r="BS224" s="88"/>
      <c r="BT224" s="1"/>
      <c r="BU224" s="58"/>
      <c r="BV224" s="58"/>
      <c r="BW224" s="58"/>
      <c r="BX224" s="58"/>
      <c r="BY224" s="1">
        <v>100.01</v>
      </c>
      <c r="BZ224" s="1">
        <v>100.07</v>
      </c>
      <c r="CA224" s="1">
        <v>100.23099999999999</v>
      </c>
      <c r="CB224" s="1">
        <v>1.3459000000000001</v>
      </c>
      <c r="CC224" s="1">
        <v>1.3455999999999999</v>
      </c>
      <c r="CD224" s="1">
        <v>1.3447</v>
      </c>
      <c r="CE224" s="1"/>
      <c r="CF224" s="1"/>
      <c r="CG224" s="1">
        <v>4099</v>
      </c>
      <c r="CH224" s="1">
        <v>4108</v>
      </c>
      <c r="CI224" s="1">
        <v>4081</v>
      </c>
      <c r="CJ224" s="1">
        <v>4104</v>
      </c>
      <c r="CK224" s="1">
        <v>4143</v>
      </c>
      <c r="CL224" s="1">
        <v>4143</v>
      </c>
      <c r="CM224" s="1">
        <v>4117</v>
      </c>
      <c r="CN224" s="1">
        <v>4132</v>
      </c>
      <c r="CO224" s="1">
        <v>1274.2</v>
      </c>
      <c r="CP224" s="1">
        <v>4099</v>
      </c>
      <c r="CQ224" s="1">
        <v>4120</v>
      </c>
      <c r="CR224" s="1">
        <v>4081</v>
      </c>
      <c r="CS224" s="1">
        <v>4114</v>
      </c>
      <c r="CT224" s="1"/>
      <c r="CU224" s="1"/>
      <c r="CV224" s="1"/>
      <c r="CW224" s="1"/>
      <c r="CX224" s="58"/>
      <c r="CY224" s="58"/>
      <c r="CZ224" s="1"/>
      <c r="DA224" s="1" t="s">
        <v>618</v>
      </c>
      <c r="DB224" s="1"/>
      <c r="DC224" s="58"/>
      <c r="DD224" s="58"/>
      <c r="DE224">
        <v>13.39</v>
      </c>
      <c r="DF224">
        <v>100.1545</v>
      </c>
      <c r="DG224">
        <v>2.71</v>
      </c>
    </row>
    <row r="225" spans="1:111" s="12" customFormat="1">
      <c r="A225" s="1">
        <v>2013</v>
      </c>
      <c r="B225" s="1">
        <v>4</v>
      </c>
      <c r="C225" s="24">
        <v>41598</v>
      </c>
      <c r="D225" s="1">
        <v>4114</v>
      </c>
      <c r="E225" s="1">
        <v>4115</v>
      </c>
      <c r="F225" s="1">
        <v>4102</v>
      </c>
      <c r="G225" s="1">
        <v>4105</v>
      </c>
      <c r="H225" s="46">
        <v>1243.2</v>
      </c>
      <c r="I225" s="1">
        <v>4099</v>
      </c>
      <c r="J225" s="1">
        <v>4120</v>
      </c>
      <c r="K225" s="1">
        <v>4081</v>
      </c>
      <c r="L225" s="1">
        <v>4111</v>
      </c>
      <c r="M225" s="53">
        <v>4098</v>
      </c>
      <c r="N225" s="47">
        <v>4101</v>
      </c>
      <c r="O225" s="47">
        <v>4052</v>
      </c>
      <c r="P225" s="47">
        <v>4068</v>
      </c>
      <c r="Q225" s="8">
        <v>4115</v>
      </c>
      <c r="R225" s="26"/>
      <c r="S225" s="1"/>
      <c r="T225" s="1"/>
      <c r="U225" s="1"/>
      <c r="V225" s="1"/>
      <c r="W225" s="50"/>
      <c r="X225" s="51"/>
      <c r="Y225" s="62"/>
      <c r="Z225" s="62"/>
      <c r="AA225" s="62"/>
      <c r="AB225" s="62"/>
      <c r="AC225" s="1"/>
      <c r="AD225" s="62">
        <v>4115</v>
      </c>
      <c r="AE225" s="62">
        <v>4107</v>
      </c>
      <c r="AF225" s="1"/>
      <c r="AG225" s="1"/>
      <c r="AH225" s="62"/>
      <c r="AI225" s="62"/>
      <c r="AJ225" s="8"/>
      <c r="AK225" s="8"/>
      <c r="AL225" s="62"/>
      <c r="AM225" s="62"/>
      <c r="AN225" s="8"/>
      <c r="AO225" s="8"/>
      <c r="AP225" s="62"/>
      <c r="AQ225" s="62"/>
      <c r="AR225" s="62"/>
      <c r="AS225" s="8"/>
      <c r="AT225" s="62"/>
      <c r="AU225" s="62"/>
      <c r="AV225" s="8"/>
      <c r="AW225" s="8"/>
      <c r="AX225" s="8"/>
      <c r="AY225" s="8"/>
      <c r="AZ225" s="8"/>
      <c r="BA225" s="8"/>
      <c r="BB225" s="62"/>
      <c r="BC225" s="62"/>
      <c r="BD225" s="94">
        <v>4096</v>
      </c>
      <c r="BE225" s="8"/>
      <c r="BF225" s="8"/>
      <c r="BG225" s="62"/>
      <c r="BH225" s="62"/>
      <c r="BI225" s="1">
        <v>4098</v>
      </c>
      <c r="BJ225" s="1">
        <v>4101</v>
      </c>
      <c r="BK225" s="1">
        <v>4093</v>
      </c>
      <c r="BL225" s="1">
        <v>4094</v>
      </c>
      <c r="BM225" s="78"/>
      <c r="BN225" s="78"/>
      <c r="BO225" s="78"/>
      <c r="BP225" s="89"/>
      <c r="BQ225" s="62"/>
      <c r="BR225" s="1"/>
      <c r="BS225" s="88"/>
      <c r="BT225" s="1"/>
      <c r="BU225" s="58"/>
      <c r="BV225" s="58"/>
      <c r="BW225" s="58"/>
      <c r="BX225" s="58"/>
      <c r="BY225" s="1">
        <v>100.194</v>
      </c>
      <c r="BZ225" s="1">
        <v>100.318</v>
      </c>
      <c r="CA225" s="1">
        <v>100.19</v>
      </c>
      <c r="CB225" s="1">
        <v>1.3539000000000001</v>
      </c>
      <c r="CC225" s="1">
        <v>1.3487</v>
      </c>
      <c r="CD225" s="1">
        <v>1.3565</v>
      </c>
      <c r="CE225" s="1"/>
      <c r="CF225" s="1"/>
      <c r="CG225" s="1">
        <v>4098</v>
      </c>
      <c r="CH225" s="1">
        <v>4101</v>
      </c>
      <c r="CI225" s="1">
        <v>4055</v>
      </c>
      <c r="CJ225" s="1">
        <v>4063</v>
      </c>
      <c r="CK225" s="1">
        <v>4098</v>
      </c>
      <c r="CL225" s="1">
        <v>4101</v>
      </c>
      <c r="CM225" s="1">
        <v>4041</v>
      </c>
      <c r="CN225" s="1">
        <v>4044</v>
      </c>
      <c r="CO225" s="1">
        <v>1271.2</v>
      </c>
      <c r="CP225" s="1">
        <v>4098</v>
      </c>
      <c r="CQ225" s="1">
        <v>4101</v>
      </c>
      <c r="CR225" s="1">
        <v>4041</v>
      </c>
      <c r="CS225" s="1">
        <v>4071</v>
      </c>
      <c r="CT225" s="1"/>
      <c r="CU225" s="1"/>
      <c r="CV225" s="1"/>
      <c r="CW225" s="1"/>
      <c r="CX225" s="58"/>
      <c r="CY225" s="58"/>
      <c r="CZ225" s="1"/>
      <c r="DA225" s="1" t="s">
        <v>618</v>
      </c>
      <c r="DB225" s="1"/>
      <c r="DC225" s="58"/>
      <c r="DD225" s="58"/>
      <c r="DE225">
        <v>13.4</v>
      </c>
      <c r="DF225">
        <v>100.0065</v>
      </c>
      <c r="DG225">
        <v>2.79</v>
      </c>
    </row>
    <row r="226" spans="1:111" s="12" customFormat="1">
      <c r="A226" s="1">
        <v>2013</v>
      </c>
      <c r="B226" s="1">
        <v>5</v>
      </c>
      <c r="C226" s="24">
        <v>41599</v>
      </c>
      <c r="D226" s="1">
        <v>4027</v>
      </c>
      <c r="E226" s="1">
        <v>4052</v>
      </c>
      <c r="F226" s="1">
        <v>4020</v>
      </c>
      <c r="G226" s="1">
        <v>4043</v>
      </c>
      <c r="H226" s="46">
        <v>1242</v>
      </c>
      <c r="I226" s="1">
        <v>4098</v>
      </c>
      <c r="J226" s="1">
        <v>4101</v>
      </c>
      <c r="K226" s="1">
        <v>4020</v>
      </c>
      <c r="L226" s="1">
        <v>4034</v>
      </c>
      <c r="M226" s="53">
        <v>4040</v>
      </c>
      <c r="N226" s="47">
        <v>4060</v>
      </c>
      <c r="O226" s="47">
        <v>4035</v>
      </c>
      <c r="P226" s="47">
        <v>4045</v>
      </c>
      <c r="Q226" s="8">
        <v>4025</v>
      </c>
      <c r="R226" s="26"/>
      <c r="S226" s="1"/>
      <c r="T226" s="1"/>
      <c r="U226" s="1"/>
      <c r="V226" s="1"/>
      <c r="W226" s="50"/>
      <c r="X226" s="51"/>
      <c r="Y226" s="62"/>
      <c r="Z226" s="62"/>
      <c r="AA226" s="62"/>
      <c r="AB226" s="62"/>
      <c r="AC226" s="1"/>
      <c r="AD226" s="62">
        <v>4041</v>
      </c>
      <c r="AE226" s="62">
        <v>4020</v>
      </c>
      <c r="AF226" s="1"/>
      <c r="AG226" s="1"/>
      <c r="AH226" s="62"/>
      <c r="AI226" s="62"/>
      <c r="AJ226" s="8"/>
      <c r="AK226" s="8"/>
      <c r="AL226" s="62"/>
      <c r="AM226" s="62"/>
      <c r="AN226" s="8"/>
      <c r="AO226" s="8"/>
      <c r="AP226" s="62"/>
      <c r="AQ226" s="62"/>
      <c r="AR226" s="62"/>
      <c r="AS226" s="8"/>
      <c r="AT226" s="62"/>
      <c r="AU226" s="62"/>
      <c r="AV226" s="8"/>
      <c r="AW226" s="8"/>
      <c r="AX226" s="8"/>
      <c r="AY226" s="8"/>
      <c r="AZ226" s="8"/>
      <c r="BA226" s="8"/>
      <c r="BB226" s="62"/>
      <c r="BC226" s="62"/>
      <c r="BD226" s="94">
        <v>4040</v>
      </c>
      <c r="BE226" s="8"/>
      <c r="BF226" s="8"/>
      <c r="BG226" s="62"/>
      <c r="BH226" s="62"/>
      <c r="BI226" s="1">
        <v>4040</v>
      </c>
      <c r="BJ226" s="1">
        <v>4051</v>
      </c>
      <c r="BK226" s="1">
        <v>4035</v>
      </c>
      <c r="BL226" s="1">
        <v>4047</v>
      </c>
      <c r="BM226" s="78"/>
      <c r="BN226" s="78"/>
      <c r="BO226" s="78"/>
      <c r="BP226" s="89"/>
      <c r="BQ226" s="62"/>
      <c r="BR226" s="1"/>
      <c r="BS226" s="88"/>
      <c r="BT226" s="1"/>
      <c r="BU226" s="58"/>
      <c r="BV226" s="58"/>
      <c r="BW226" s="58"/>
      <c r="BX226" s="58"/>
      <c r="BY226" s="1">
        <v>99.965999999999994</v>
      </c>
      <c r="BZ226" s="1">
        <v>100.0825</v>
      </c>
      <c r="CA226" s="1">
        <v>100.23</v>
      </c>
      <c r="CB226" s="1">
        <v>1.3431</v>
      </c>
      <c r="CC226" s="1">
        <v>1.3435999999999999</v>
      </c>
      <c r="CD226" s="1">
        <v>1.3431999999999999</v>
      </c>
      <c r="CE226" s="1"/>
      <c r="CF226" s="1"/>
      <c r="CG226" s="1">
        <v>4040</v>
      </c>
      <c r="CH226" s="1">
        <v>4060</v>
      </c>
      <c r="CI226" s="1">
        <v>4035</v>
      </c>
      <c r="CJ226" s="1">
        <v>4053</v>
      </c>
      <c r="CK226" s="1">
        <v>4040</v>
      </c>
      <c r="CL226" s="1">
        <v>4060</v>
      </c>
      <c r="CM226" s="1">
        <v>4024</v>
      </c>
      <c r="CN226" s="1">
        <v>4034</v>
      </c>
      <c r="CO226" s="1">
        <v>1245.5</v>
      </c>
      <c r="CP226" s="1">
        <v>4040</v>
      </c>
      <c r="CQ226" s="1">
        <v>4060</v>
      </c>
      <c r="CR226" s="1">
        <v>4024</v>
      </c>
      <c r="CS226" s="1">
        <v>4048</v>
      </c>
      <c r="CT226" s="1"/>
      <c r="CU226" s="1"/>
      <c r="CV226" s="1"/>
      <c r="CW226" s="1"/>
      <c r="CX226" s="58"/>
      <c r="CY226" s="58"/>
      <c r="CZ226" s="1"/>
      <c r="DA226" s="1" t="s">
        <v>618</v>
      </c>
      <c r="DB226" s="1"/>
      <c r="DC226" s="58"/>
      <c r="DD226" s="58"/>
      <c r="DE226">
        <v>12.66</v>
      </c>
      <c r="DF226">
        <v>101.15300000000001</v>
      </c>
      <c r="DG226">
        <v>2.78</v>
      </c>
    </row>
    <row r="227" spans="1:111" s="12" customFormat="1">
      <c r="A227" s="1">
        <v>2013</v>
      </c>
      <c r="B227" s="1">
        <v>6</v>
      </c>
      <c r="C227" s="24">
        <v>41600</v>
      </c>
      <c r="D227" s="1">
        <v>4060</v>
      </c>
      <c r="E227" s="1">
        <v>4064</v>
      </c>
      <c r="F227" s="1">
        <v>4045</v>
      </c>
      <c r="G227" s="1">
        <v>4049</v>
      </c>
      <c r="H227" s="46">
        <v>1244.0999999999999</v>
      </c>
      <c r="I227" s="1">
        <v>4040</v>
      </c>
      <c r="J227" s="1">
        <v>4064</v>
      </c>
      <c r="K227" s="1">
        <v>4024</v>
      </c>
      <c r="L227" s="1">
        <v>4061</v>
      </c>
      <c r="M227" s="53">
        <v>4045</v>
      </c>
      <c r="N227" s="47">
        <v>4069</v>
      </c>
      <c r="O227" s="47">
        <v>4043</v>
      </c>
      <c r="P227" s="47">
        <v>4055</v>
      </c>
      <c r="Q227" s="8">
        <v>4060</v>
      </c>
      <c r="R227" s="26"/>
      <c r="S227" s="1"/>
      <c r="T227" s="1"/>
      <c r="U227" s="1"/>
      <c r="V227" s="1"/>
      <c r="W227" s="50"/>
      <c r="X227" s="51"/>
      <c r="Y227" s="62"/>
      <c r="Z227" s="62"/>
      <c r="AA227" s="62"/>
      <c r="AB227" s="62"/>
      <c r="AC227" s="1"/>
      <c r="AD227" s="62">
        <v>4063</v>
      </c>
      <c r="AE227" s="62">
        <v>4047</v>
      </c>
      <c r="AF227" s="1"/>
      <c r="AG227" s="1"/>
      <c r="AH227" s="62"/>
      <c r="AI227" s="62"/>
      <c r="AJ227" s="8"/>
      <c r="AK227" s="8"/>
      <c r="AL227" s="62"/>
      <c r="AM227" s="62"/>
      <c r="AN227" s="8"/>
      <c r="AO227" s="8"/>
      <c r="AP227" s="62"/>
      <c r="AQ227" s="62"/>
      <c r="AR227" s="62"/>
      <c r="AS227" s="8"/>
      <c r="AT227" s="62"/>
      <c r="AU227" s="62"/>
      <c r="AV227" s="8"/>
      <c r="AW227" s="8"/>
      <c r="AX227" s="8"/>
      <c r="AY227" s="8"/>
      <c r="AZ227" s="8"/>
      <c r="BA227" s="8"/>
      <c r="BB227" s="62"/>
      <c r="BC227" s="62"/>
      <c r="BD227" s="94">
        <v>4044</v>
      </c>
      <c r="BE227" s="8"/>
      <c r="BF227" s="8"/>
      <c r="BG227" s="62"/>
      <c r="BH227" s="62"/>
      <c r="BI227" s="1">
        <v>4045</v>
      </c>
      <c r="BJ227" s="1">
        <v>4050</v>
      </c>
      <c r="BK227" s="1">
        <v>4043</v>
      </c>
      <c r="BL227" s="1">
        <v>4048</v>
      </c>
      <c r="BM227" s="78"/>
      <c r="BN227" s="78"/>
      <c r="BO227" s="78"/>
      <c r="BP227" s="89"/>
      <c r="BQ227" s="62"/>
      <c r="BR227" s="1"/>
      <c r="BS227" s="88"/>
      <c r="BT227" s="1"/>
      <c r="BU227" s="58"/>
      <c r="BV227" s="58"/>
      <c r="BW227" s="58"/>
      <c r="BX227" s="58"/>
      <c r="BY227" s="1">
        <v>101.08</v>
      </c>
      <c r="BZ227" s="1">
        <v>101.151</v>
      </c>
      <c r="CA227" s="1">
        <v>101.331</v>
      </c>
      <c r="CB227" s="1">
        <v>1.347</v>
      </c>
      <c r="CC227" s="1">
        <v>1.3476999999999999</v>
      </c>
      <c r="CD227" s="1">
        <v>1.3471</v>
      </c>
      <c r="CE227" s="1"/>
      <c r="CF227" s="1"/>
      <c r="CG227" s="1">
        <v>4045</v>
      </c>
      <c r="CH227" s="1">
        <v>4069</v>
      </c>
      <c r="CI227" s="1">
        <v>4043</v>
      </c>
      <c r="CJ227" s="1">
        <v>4060</v>
      </c>
      <c r="CK227" s="1">
        <v>4045</v>
      </c>
      <c r="CL227" s="1">
        <v>4069</v>
      </c>
      <c r="CM227" s="1">
        <v>4043</v>
      </c>
      <c r="CN227" s="1">
        <v>4055</v>
      </c>
      <c r="CO227" s="1">
        <v>1244.0999999999999</v>
      </c>
      <c r="CP227" s="1">
        <v>4045</v>
      </c>
      <c r="CQ227" s="1">
        <v>4069</v>
      </c>
      <c r="CR227" s="1">
        <v>4043</v>
      </c>
      <c r="CS227" s="1">
        <v>4056</v>
      </c>
      <c r="CT227" s="1"/>
      <c r="CU227" s="1"/>
      <c r="CV227" s="1"/>
      <c r="CW227" s="1"/>
      <c r="CX227" s="58"/>
      <c r="CY227" s="58"/>
      <c r="CZ227" s="1"/>
      <c r="DA227" s="1" t="s">
        <v>618</v>
      </c>
      <c r="DB227" s="1"/>
      <c r="DC227" s="58"/>
      <c r="DD227" s="58"/>
      <c r="DE227">
        <v>12.26</v>
      </c>
      <c r="DF227">
        <v>101.29349999999999</v>
      </c>
      <c r="DG227">
        <v>2.75</v>
      </c>
    </row>
    <row r="228" spans="1:111" s="12" customFormat="1">
      <c r="A228" s="1">
        <v>2013</v>
      </c>
      <c r="B228" s="1">
        <v>2</v>
      </c>
      <c r="C228" s="24">
        <v>41603</v>
      </c>
      <c r="D228" s="1">
        <v>4046</v>
      </c>
      <c r="E228" s="1">
        <v>4071</v>
      </c>
      <c r="F228" s="1">
        <v>4035</v>
      </c>
      <c r="G228" s="1">
        <v>4039</v>
      </c>
      <c r="H228" s="46">
        <v>1251</v>
      </c>
      <c r="I228" s="1">
        <v>4045</v>
      </c>
      <c r="J228" s="1">
        <v>4071</v>
      </c>
      <c r="K228" s="1">
        <v>4036</v>
      </c>
      <c r="L228" s="1">
        <v>4069</v>
      </c>
      <c r="M228" s="53">
        <v>4041</v>
      </c>
      <c r="N228" s="47">
        <v>4052</v>
      </c>
      <c r="O228" s="47">
        <v>4022</v>
      </c>
      <c r="P228" s="47">
        <v>4046</v>
      </c>
      <c r="Q228" s="8">
        <v>4046</v>
      </c>
      <c r="R228" s="26"/>
      <c r="S228" s="1"/>
      <c r="T228" s="1"/>
      <c r="U228" s="1"/>
      <c r="V228" s="1"/>
      <c r="W228" s="50"/>
      <c r="X228" s="51"/>
      <c r="Y228" s="62"/>
      <c r="Z228" s="62"/>
      <c r="AA228" s="62"/>
      <c r="AB228" s="62"/>
      <c r="AC228" s="1"/>
      <c r="AD228" s="62">
        <v>4071</v>
      </c>
      <c r="AE228" s="62">
        <v>4036</v>
      </c>
      <c r="AF228" s="1"/>
      <c r="AG228" s="1"/>
      <c r="AH228" s="62"/>
      <c r="AI228" s="62"/>
      <c r="AJ228" s="8"/>
      <c r="AK228" s="8"/>
      <c r="AL228" s="62"/>
      <c r="AM228" s="62"/>
      <c r="AN228" s="8"/>
      <c r="AO228" s="8"/>
      <c r="AP228" s="62"/>
      <c r="AQ228" s="62"/>
      <c r="AR228" s="62"/>
      <c r="AS228" s="8"/>
      <c r="AT228" s="62"/>
      <c r="AU228" s="62"/>
      <c r="AV228" s="8"/>
      <c r="AW228" s="8"/>
      <c r="AX228" s="8"/>
      <c r="AY228" s="8"/>
      <c r="AZ228" s="8"/>
      <c r="BA228" s="8"/>
      <c r="BB228" s="62"/>
      <c r="BC228" s="62"/>
      <c r="BD228" s="94">
        <v>4040</v>
      </c>
      <c r="BE228" s="8"/>
      <c r="BF228" s="8"/>
      <c r="BG228" s="62"/>
      <c r="BH228" s="62"/>
      <c r="BI228" s="1">
        <v>4041</v>
      </c>
      <c r="BJ228" s="1">
        <v>4043</v>
      </c>
      <c r="BK228" s="1">
        <v>4037</v>
      </c>
      <c r="BL228" s="1">
        <v>4039</v>
      </c>
      <c r="BM228" s="78"/>
      <c r="BN228" s="78"/>
      <c r="BO228" s="78"/>
      <c r="BP228" s="89"/>
      <c r="BQ228" s="62"/>
      <c r="BR228" s="1"/>
      <c r="BS228" s="88"/>
      <c r="BT228" s="1"/>
      <c r="BU228" s="58"/>
      <c r="BV228" s="58"/>
      <c r="BW228" s="58"/>
      <c r="BX228" s="58"/>
      <c r="BY228" s="1">
        <v>101.283</v>
      </c>
      <c r="BZ228" s="1">
        <v>101.27800000000001</v>
      </c>
      <c r="CA228" s="1">
        <v>101.309</v>
      </c>
      <c r="CB228" s="1">
        <v>1.3551</v>
      </c>
      <c r="CC228" s="1">
        <v>1.3553999999999999</v>
      </c>
      <c r="CD228" s="1">
        <v>1.3552</v>
      </c>
      <c r="CE228" s="1"/>
      <c r="CF228" s="1"/>
      <c r="CG228" s="1">
        <v>4041</v>
      </c>
      <c r="CH228" s="1">
        <v>4043</v>
      </c>
      <c r="CI228" s="1">
        <v>4023</v>
      </c>
      <c r="CJ228" s="1">
        <v>4036</v>
      </c>
      <c r="CK228" s="1">
        <v>4041</v>
      </c>
      <c r="CL228" s="1">
        <v>4077</v>
      </c>
      <c r="CM228" s="1">
        <v>4022</v>
      </c>
      <c r="CN228" s="1">
        <v>4067</v>
      </c>
      <c r="CO228" s="1">
        <v>1232.7</v>
      </c>
      <c r="CP228" s="1">
        <v>4041</v>
      </c>
      <c r="CQ228" s="1">
        <v>4077</v>
      </c>
      <c r="CR228" s="1">
        <v>4022</v>
      </c>
      <c r="CS228" s="1">
        <v>4072</v>
      </c>
      <c r="CT228" s="1"/>
      <c r="CU228" s="1"/>
      <c r="CV228" s="1"/>
      <c r="CW228" s="1"/>
      <c r="CX228" s="58"/>
      <c r="CY228" s="58"/>
      <c r="CZ228" s="1"/>
      <c r="DA228" s="1" t="s">
        <v>618</v>
      </c>
      <c r="DB228" s="1"/>
      <c r="DC228" s="58"/>
      <c r="DD228" s="58"/>
      <c r="DE228">
        <v>12.79</v>
      </c>
      <c r="DF228">
        <v>101.625</v>
      </c>
      <c r="DG228">
        <v>2.74</v>
      </c>
    </row>
    <row r="229" spans="1:111" s="12" customFormat="1">
      <c r="A229" s="1">
        <v>2013</v>
      </c>
      <c r="B229" s="1">
        <v>3</v>
      </c>
      <c r="C229" s="24">
        <v>41604</v>
      </c>
      <c r="D229" s="1">
        <v>4089</v>
      </c>
      <c r="E229" s="1">
        <v>4099</v>
      </c>
      <c r="F229" s="1">
        <v>4084</v>
      </c>
      <c r="G229" s="1">
        <v>4098</v>
      </c>
      <c r="H229" s="46">
        <v>1242.5999999999999</v>
      </c>
      <c r="I229" s="1">
        <v>4041</v>
      </c>
      <c r="J229" s="1">
        <v>4099</v>
      </c>
      <c r="K229" s="1">
        <v>4022</v>
      </c>
      <c r="L229" s="1">
        <v>4093</v>
      </c>
      <c r="M229" s="53">
        <v>4100</v>
      </c>
      <c r="N229" s="47">
        <v>4100</v>
      </c>
      <c r="O229" s="47">
        <v>4069</v>
      </c>
      <c r="P229" s="47">
        <v>4070</v>
      </c>
      <c r="Q229" s="8">
        <v>4090</v>
      </c>
      <c r="R229" s="26"/>
      <c r="S229" s="1"/>
      <c r="T229" s="1"/>
      <c r="U229" s="1"/>
      <c r="V229" s="1"/>
      <c r="W229" s="50"/>
      <c r="X229" s="51"/>
      <c r="Y229" s="62"/>
      <c r="Z229" s="62"/>
      <c r="AA229" s="62"/>
      <c r="AB229" s="62"/>
      <c r="AC229" s="1"/>
      <c r="AD229" s="62">
        <v>4099</v>
      </c>
      <c r="AE229" s="62">
        <v>4084</v>
      </c>
      <c r="AF229" s="1"/>
      <c r="AG229" s="1"/>
      <c r="AH229" s="62"/>
      <c r="AI229" s="62"/>
      <c r="AJ229" s="8"/>
      <c r="AK229" s="8"/>
      <c r="AL229" s="62"/>
      <c r="AM229" s="62"/>
      <c r="AN229" s="8"/>
      <c r="AO229" s="8"/>
      <c r="AP229" s="62"/>
      <c r="AQ229" s="62"/>
      <c r="AR229" s="62"/>
      <c r="AS229" s="8"/>
      <c r="AT229" s="62"/>
      <c r="AU229" s="62"/>
      <c r="AV229" s="8"/>
      <c r="AW229" s="8"/>
      <c r="AX229" s="8"/>
      <c r="AY229" s="8"/>
      <c r="AZ229" s="8"/>
      <c r="BA229" s="8"/>
      <c r="BB229" s="62"/>
      <c r="BC229" s="62"/>
      <c r="BD229" s="94">
        <v>4099</v>
      </c>
      <c r="BE229" s="8"/>
      <c r="BF229" s="8"/>
      <c r="BG229" s="62"/>
      <c r="BH229" s="62"/>
      <c r="BI229" s="1">
        <v>4100</v>
      </c>
      <c r="BJ229" s="1">
        <v>4100</v>
      </c>
      <c r="BK229" s="1">
        <v>4086</v>
      </c>
      <c r="BL229" s="1">
        <v>4095</v>
      </c>
      <c r="BM229" s="78"/>
      <c r="BN229" s="78"/>
      <c r="BO229" s="78"/>
      <c r="BP229" s="89"/>
      <c r="BQ229" s="62"/>
      <c r="BR229" s="1"/>
      <c r="BS229" s="88"/>
      <c r="BT229" s="1"/>
      <c r="BU229" s="58"/>
      <c r="BV229" s="58"/>
      <c r="BW229" s="58"/>
      <c r="BX229" s="58"/>
      <c r="BY229" s="1">
        <v>101.47750000000001</v>
      </c>
      <c r="BZ229" s="1">
        <v>101.54</v>
      </c>
      <c r="CA229" s="1">
        <v>101.38200000000001</v>
      </c>
      <c r="CB229" s="1">
        <v>1.3519000000000001</v>
      </c>
      <c r="CC229" s="1">
        <v>1.3522000000000001</v>
      </c>
      <c r="CD229" s="1">
        <v>1.3529</v>
      </c>
      <c r="CE229" s="1"/>
      <c r="CF229" s="1"/>
      <c r="CG229" s="1">
        <v>4100</v>
      </c>
      <c r="CH229" s="1">
        <v>4100</v>
      </c>
      <c r="CI229" s="1">
        <v>4071</v>
      </c>
      <c r="CJ229" s="1">
        <v>4072</v>
      </c>
      <c r="CK229" s="1">
        <v>4100</v>
      </c>
      <c r="CL229" s="1">
        <v>4100</v>
      </c>
      <c r="CM229" s="1">
        <v>4061</v>
      </c>
      <c r="CN229" s="1">
        <v>4070</v>
      </c>
      <c r="CO229" s="1">
        <v>1252</v>
      </c>
      <c r="CP229" s="1">
        <v>4100</v>
      </c>
      <c r="CQ229" s="1">
        <v>4100</v>
      </c>
      <c r="CR229" s="1">
        <v>4048</v>
      </c>
      <c r="CS229" s="1">
        <v>4055</v>
      </c>
      <c r="CT229" s="1"/>
      <c r="CU229" s="1"/>
      <c r="CV229" s="1"/>
      <c r="CW229" s="1"/>
      <c r="CX229" s="58"/>
      <c r="CY229" s="58"/>
      <c r="CZ229" s="1"/>
      <c r="DA229" s="1" t="s">
        <v>618</v>
      </c>
      <c r="DB229" s="1"/>
      <c r="DC229" s="58"/>
      <c r="DD229" s="58"/>
      <c r="DE229">
        <v>12.81</v>
      </c>
      <c r="DF229">
        <v>101.199</v>
      </c>
      <c r="DG229">
        <v>2.7</v>
      </c>
    </row>
    <row r="230" spans="1:111" s="12" customFormat="1">
      <c r="A230" s="1">
        <v>2013</v>
      </c>
      <c r="B230" s="1">
        <v>4</v>
      </c>
      <c r="C230" s="24">
        <v>41605</v>
      </c>
      <c r="D230" s="1">
        <v>4056</v>
      </c>
      <c r="E230" s="1">
        <v>4077</v>
      </c>
      <c r="F230" s="1">
        <v>4055</v>
      </c>
      <c r="G230" s="1">
        <v>4075</v>
      </c>
      <c r="H230" s="46">
        <v>1237.3</v>
      </c>
      <c r="I230" s="1">
        <v>4100</v>
      </c>
      <c r="J230" s="1">
        <v>4100</v>
      </c>
      <c r="K230" s="1">
        <v>4048</v>
      </c>
      <c r="L230" s="1">
        <v>4063</v>
      </c>
      <c r="M230" s="53">
        <v>4078</v>
      </c>
      <c r="N230" s="47">
        <v>4111</v>
      </c>
      <c r="O230" s="47">
        <v>4074</v>
      </c>
      <c r="P230" s="47">
        <v>4098</v>
      </c>
      <c r="Q230" s="8">
        <v>4054</v>
      </c>
      <c r="R230" s="26"/>
      <c r="S230" s="1"/>
      <c r="T230" s="1"/>
      <c r="U230" s="1"/>
      <c r="V230" s="1"/>
      <c r="W230" s="50"/>
      <c r="X230" s="51"/>
      <c r="Y230" s="62"/>
      <c r="Z230" s="62"/>
      <c r="AA230" s="62"/>
      <c r="AB230" s="62"/>
      <c r="AC230" s="1"/>
      <c r="AD230" s="62">
        <v>4065</v>
      </c>
      <c r="AE230" s="62">
        <v>4055</v>
      </c>
      <c r="AF230" s="1"/>
      <c r="AG230" s="1"/>
      <c r="AH230" s="62"/>
      <c r="AI230" s="62"/>
      <c r="AJ230" s="8"/>
      <c r="AK230" s="8"/>
      <c r="AL230" s="62"/>
      <c r="AM230" s="62"/>
      <c r="AN230" s="8"/>
      <c r="AO230" s="8"/>
      <c r="AP230" s="62"/>
      <c r="AQ230" s="62"/>
      <c r="AR230" s="62"/>
      <c r="AS230" s="8"/>
      <c r="AT230" s="62"/>
      <c r="AU230" s="62"/>
      <c r="AV230" s="8"/>
      <c r="AW230" s="8"/>
      <c r="AX230" s="8"/>
      <c r="AY230" s="8"/>
      <c r="AZ230" s="8"/>
      <c r="BA230" s="8"/>
      <c r="BB230" s="62"/>
      <c r="BC230" s="62"/>
      <c r="BD230" s="94">
        <v>4077</v>
      </c>
      <c r="BE230" s="8"/>
      <c r="BF230" s="8"/>
      <c r="BG230" s="62"/>
      <c r="BH230" s="62"/>
      <c r="BI230" s="1">
        <v>4078</v>
      </c>
      <c r="BJ230" s="1">
        <v>4080</v>
      </c>
      <c r="BK230" s="1">
        <v>4074</v>
      </c>
      <c r="BL230" s="1">
        <v>4079</v>
      </c>
      <c r="BM230" s="78"/>
      <c r="BN230" s="78"/>
      <c r="BO230" s="78"/>
      <c r="BP230" s="89"/>
      <c r="BQ230" s="62"/>
      <c r="BR230" s="1"/>
      <c r="BS230" s="88"/>
      <c r="BT230" s="1"/>
      <c r="BU230" s="58"/>
      <c r="BV230" s="58"/>
      <c r="BW230" s="58"/>
      <c r="BX230" s="58"/>
      <c r="BY230" s="1">
        <v>101.27200000000001</v>
      </c>
      <c r="BZ230" s="1">
        <v>101.31</v>
      </c>
      <c r="CA230" s="1">
        <v>101.247</v>
      </c>
      <c r="CB230" s="1">
        <v>1.3569</v>
      </c>
      <c r="CC230" s="1">
        <v>1.357</v>
      </c>
      <c r="CD230" s="1">
        <v>1.3567</v>
      </c>
      <c r="CE230" s="1"/>
      <c r="CF230" s="1"/>
      <c r="CG230" s="1">
        <v>4078</v>
      </c>
      <c r="CH230" s="1">
        <v>4111</v>
      </c>
      <c r="CI230" s="1">
        <v>4074</v>
      </c>
      <c r="CJ230" s="1">
        <v>4096</v>
      </c>
      <c r="CK230" s="1">
        <v>4078</v>
      </c>
      <c r="CL230" s="1">
        <v>4111</v>
      </c>
      <c r="CM230" s="1">
        <v>4074</v>
      </c>
      <c r="CN230" s="1">
        <v>4094</v>
      </c>
      <c r="CO230" s="1">
        <v>1245.0999999999999</v>
      </c>
      <c r="CP230" s="1">
        <v>4078</v>
      </c>
      <c r="CQ230" s="1">
        <v>4111</v>
      </c>
      <c r="CR230" s="1">
        <v>4072</v>
      </c>
      <c r="CS230" s="1">
        <v>4080</v>
      </c>
      <c r="CT230" s="1"/>
      <c r="CU230" s="1"/>
      <c r="CV230" s="1"/>
      <c r="CW230" s="1"/>
      <c r="CX230" s="58"/>
      <c r="CY230" s="58"/>
      <c r="CZ230" s="1"/>
      <c r="DA230" s="1" t="s">
        <v>618</v>
      </c>
      <c r="DB230" s="1"/>
      <c r="DC230" s="58"/>
      <c r="DD230" s="58"/>
      <c r="DE230">
        <v>12.98</v>
      </c>
      <c r="DF230">
        <v>102.167</v>
      </c>
      <c r="DG230">
        <v>2.74</v>
      </c>
    </row>
    <row r="231" spans="1:111" s="12" customFormat="1">
      <c r="A231" s="1">
        <v>2013</v>
      </c>
      <c r="B231" s="1">
        <v>5</v>
      </c>
      <c r="C231" s="24">
        <v>41606</v>
      </c>
      <c r="D231" s="1">
        <v>4075</v>
      </c>
      <c r="E231" s="1">
        <v>4084</v>
      </c>
      <c r="F231" s="1">
        <v>4063</v>
      </c>
      <c r="G231" s="1">
        <v>4083</v>
      </c>
      <c r="H231" s="46">
        <v>1244.4000000000001</v>
      </c>
      <c r="I231" s="1">
        <v>4078</v>
      </c>
      <c r="J231" s="1">
        <v>4111</v>
      </c>
      <c r="K231" s="1">
        <v>4063</v>
      </c>
      <c r="L231" s="1">
        <v>4074</v>
      </c>
      <c r="M231" s="53">
        <v>4081</v>
      </c>
      <c r="N231" s="47">
        <v>4098</v>
      </c>
      <c r="O231" s="47">
        <v>4081</v>
      </c>
      <c r="P231" s="47">
        <v>4095</v>
      </c>
      <c r="Q231" s="8">
        <v>4074</v>
      </c>
      <c r="R231" s="26"/>
      <c r="S231" s="1"/>
      <c r="T231" s="1"/>
      <c r="U231" s="1"/>
      <c r="V231" s="1"/>
      <c r="W231" s="50"/>
      <c r="X231" s="51"/>
      <c r="Y231" s="62"/>
      <c r="Z231" s="62"/>
      <c r="AA231" s="62"/>
      <c r="AB231" s="62"/>
      <c r="AC231" s="1"/>
      <c r="AD231" s="62">
        <v>4078</v>
      </c>
      <c r="AE231" s="62">
        <v>4063</v>
      </c>
      <c r="AF231" s="1"/>
      <c r="AG231" s="1"/>
      <c r="AH231" s="62"/>
      <c r="AI231" s="62"/>
      <c r="AJ231" s="8"/>
      <c r="AK231" s="8"/>
      <c r="AL231" s="62"/>
      <c r="AM231" s="62"/>
      <c r="AN231" s="8"/>
      <c r="AO231" s="8"/>
      <c r="AP231" s="62"/>
      <c r="AQ231" s="62"/>
      <c r="AR231" s="62"/>
      <c r="AS231" s="8"/>
      <c r="AT231" s="62"/>
      <c r="AU231" s="62"/>
      <c r="AV231" s="8"/>
      <c r="AW231" s="8"/>
      <c r="AX231" s="8"/>
      <c r="AY231" s="8"/>
      <c r="AZ231" s="8"/>
      <c r="BA231" s="8"/>
      <c r="BB231" s="62"/>
      <c r="BC231" s="62"/>
      <c r="BD231" s="94">
        <v>4079</v>
      </c>
      <c r="BE231" s="8"/>
      <c r="BF231" s="8"/>
      <c r="BG231" s="62"/>
      <c r="BH231" s="62"/>
      <c r="BI231" s="1">
        <v>4081</v>
      </c>
      <c r="BJ231" s="1">
        <v>4089</v>
      </c>
      <c r="BK231" s="1">
        <v>4081</v>
      </c>
      <c r="BL231" s="1">
        <v>4085</v>
      </c>
      <c r="BM231" s="78"/>
      <c r="BN231" s="78"/>
      <c r="BO231" s="78"/>
      <c r="BP231" s="89"/>
      <c r="BQ231" s="62"/>
      <c r="BR231" s="1"/>
      <c r="BS231" s="88"/>
      <c r="BT231" s="1"/>
      <c r="BU231" s="58"/>
      <c r="BV231" s="58"/>
      <c r="BW231" s="58"/>
      <c r="BX231" s="58"/>
      <c r="BY231" s="1">
        <v>102.15900000000001</v>
      </c>
      <c r="BZ231" s="1">
        <v>102.25</v>
      </c>
      <c r="CA231" s="1">
        <v>102.209</v>
      </c>
      <c r="CB231" s="1">
        <v>1.3573</v>
      </c>
      <c r="CC231" s="1">
        <v>1.3574999999999999</v>
      </c>
      <c r="CD231" s="1">
        <v>1.3573999999999999</v>
      </c>
      <c r="CE231" s="1"/>
      <c r="CF231" s="1"/>
      <c r="CG231" s="1">
        <v>4081</v>
      </c>
      <c r="CH231" s="1">
        <v>4096</v>
      </c>
      <c r="CI231" s="1">
        <v>4081</v>
      </c>
      <c r="CJ231" s="1">
        <v>4092</v>
      </c>
      <c r="CK231" s="1">
        <v>4081</v>
      </c>
      <c r="CL231" s="1">
        <v>4098</v>
      </c>
      <c r="CM231" s="1">
        <v>4081</v>
      </c>
      <c r="CN231" s="1">
        <v>4093</v>
      </c>
      <c r="CO231" s="1">
        <v>1240.7</v>
      </c>
      <c r="CP231" s="1">
        <v>4081</v>
      </c>
      <c r="CQ231" s="1">
        <v>4101</v>
      </c>
      <c r="CR231" s="1">
        <v>4081</v>
      </c>
      <c r="CS231" s="1">
        <v>4096</v>
      </c>
      <c r="CT231" s="1"/>
      <c r="CU231" s="1"/>
      <c r="CV231" s="1"/>
      <c r="CW231" s="1"/>
      <c r="CX231" s="58"/>
      <c r="CY231" s="58"/>
      <c r="CZ231" s="1"/>
      <c r="DA231" s="1" t="s">
        <v>618</v>
      </c>
      <c r="DB231" s="1"/>
      <c r="DC231" s="58"/>
      <c r="DD231" s="58"/>
      <c r="DE231">
        <v>12.98</v>
      </c>
      <c r="DF231">
        <v>102.2715</v>
      </c>
      <c r="DG231">
        <v>2.74</v>
      </c>
    </row>
    <row r="232" spans="1:111" s="12" customFormat="1">
      <c r="A232" s="1">
        <v>2013</v>
      </c>
      <c r="B232" s="1">
        <v>6</v>
      </c>
      <c r="C232" s="24">
        <v>41607</v>
      </c>
      <c r="D232" s="1">
        <v>4099</v>
      </c>
      <c r="E232" s="1">
        <v>4108</v>
      </c>
      <c r="F232" s="1">
        <v>4088</v>
      </c>
      <c r="G232" s="1">
        <v>4093</v>
      </c>
      <c r="H232" s="46">
        <v>1250.4000000000001</v>
      </c>
      <c r="I232" s="1">
        <v>4081</v>
      </c>
      <c r="J232" s="1">
        <v>4108</v>
      </c>
      <c r="K232" s="1">
        <v>4081</v>
      </c>
      <c r="L232" s="1">
        <v>4104</v>
      </c>
      <c r="M232" s="53">
        <v>4097</v>
      </c>
      <c r="N232" s="47">
        <v>4130</v>
      </c>
      <c r="O232" s="47">
        <v>4096</v>
      </c>
      <c r="P232" s="47">
        <v>4123</v>
      </c>
      <c r="Q232" s="8">
        <v>4100</v>
      </c>
      <c r="R232" s="26"/>
      <c r="S232" s="1"/>
      <c r="T232" s="1"/>
      <c r="U232" s="1"/>
      <c r="V232" s="1"/>
      <c r="W232" s="50"/>
      <c r="X232" s="51"/>
      <c r="Y232" s="62"/>
      <c r="Z232" s="62"/>
      <c r="AA232" s="62"/>
      <c r="AB232" s="62"/>
      <c r="AC232" s="1"/>
      <c r="AD232" s="62">
        <v>4108</v>
      </c>
      <c r="AE232" s="62">
        <v>4092</v>
      </c>
      <c r="AF232" s="1"/>
      <c r="AG232" s="1"/>
      <c r="AH232" s="62"/>
      <c r="AI232" s="62"/>
      <c r="AJ232" s="8"/>
      <c r="AK232" s="8"/>
      <c r="AL232" s="62"/>
      <c r="AM232" s="62"/>
      <c r="AN232" s="8"/>
      <c r="AO232" s="8"/>
      <c r="AP232" s="62"/>
      <c r="AQ232" s="62"/>
      <c r="AR232" s="62"/>
      <c r="AS232" s="8"/>
      <c r="AT232" s="62"/>
      <c r="AU232" s="62"/>
      <c r="AV232" s="8"/>
      <c r="AW232" s="8"/>
      <c r="AX232" s="8"/>
      <c r="AY232" s="8"/>
      <c r="AZ232" s="8"/>
      <c r="BA232" s="8"/>
      <c r="BB232" s="62"/>
      <c r="BC232" s="62"/>
      <c r="BD232" s="94">
        <v>4096</v>
      </c>
      <c r="BE232" s="8"/>
      <c r="BF232" s="8"/>
      <c r="BG232" s="62"/>
      <c r="BH232" s="62"/>
      <c r="BI232" s="1">
        <v>4097</v>
      </c>
      <c r="BJ232" s="1">
        <v>4117</v>
      </c>
      <c r="BK232" s="1">
        <v>4096</v>
      </c>
      <c r="BL232" s="1">
        <v>4108</v>
      </c>
      <c r="BM232" s="78"/>
      <c r="BN232" s="78"/>
      <c r="BO232" s="78"/>
      <c r="BP232" s="89"/>
      <c r="BQ232" s="62"/>
      <c r="BR232" s="1"/>
      <c r="BS232" s="88"/>
      <c r="BT232" s="1"/>
      <c r="BU232" s="58"/>
      <c r="BV232" s="58"/>
      <c r="BW232" s="58"/>
      <c r="BX232" s="58"/>
      <c r="BY232" s="1">
        <v>102.27</v>
      </c>
      <c r="BZ232" s="1">
        <v>102.3085</v>
      </c>
      <c r="CA232" s="1">
        <v>102.31</v>
      </c>
      <c r="CB232" s="1">
        <v>1.3605</v>
      </c>
      <c r="CC232" s="1">
        <v>1.3603000000000001</v>
      </c>
      <c r="CD232" s="1">
        <v>1.3604000000000001</v>
      </c>
      <c r="CE232" s="1"/>
      <c r="CF232" s="1"/>
      <c r="CG232" s="1">
        <v>4097</v>
      </c>
      <c r="CH232" s="1">
        <v>4130</v>
      </c>
      <c r="CI232" s="1">
        <v>4096</v>
      </c>
      <c r="CJ232" s="1">
        <v>4126</v>
      </c>
      <c r="CK232" s="1">
        <v>4097</v>
      </c>
      <c r="CL232" s="1">
        <v>4130</v>
      </c>
      <c r="CM232" s="1">
        <v>4096</v>
      </c>
      <c r="CN232" s="1">
        <v>4123</v>
      </c>
      <c r="CO232" s="1">
        <v>1247.3</v>
      </c>
      <c r="CP232" s="1">
        <v>4097</v>
      </c>
      <c r="CQ232" s="1">
        <v>4138</v>
      </c>
      <c r="CR232" s="1">
        <v>4096</v>
      </c>
      <c r="CS232" s="1">
        <v>4133</v>
      </c>
      <c r="CT232" s="1"/>
      <c r="CU232" s="1"/>
      <c r="CV232" s="1"/>
      <c r="CW232" s="1"/>
      <c r="CX232" s="58"/>
      <c r="CY232" s="58"/>
      <c r="CZ232" s="1"/>
      <c r="DA232" s="1" t="s">
        <v>618</v>
      </c>
      <c r="DB232" s="1"/>
      <c r="DC232" s="58"/>
      <c r="DD232" s="58"/>
      <c r="DE232">
        <v>13.7</v>
      </c>
      <c r="DF232">
        <v>102.46250000000001</v>
      </c>
      <c r="DG232">
        <v>2.74</v>
      </c>
    </row>
    <row r="233" spans="1:111" s="12" customFormat="1">
      <c r="A233" s="1">
        <v>2013</v>
      </c>
      <c r="B233" s="1">
        <v>2</v>
      </c>
      <c r="C233" s="24">
        <v>41610</v>
      </c>
      <c r="D233" s="1">
        <v>4120</v>
      </c>
      <c r="E233" s="1">
        <v>4122</v>
      </c>
      <c r="F233" s="1">
        <v>4101</v>
      </c>
      <c r="G233" s="1">
        <v>4112</v>
      </c>
      <c r="H233" s="46">
        <v>1219.2</v>
      </c>
      <c r="I233" s="1">
        <v>4097</v>
      </c>
      <c r="J233" s="1">
        <v>4138</v>
      </c>
      <c r="K233" s="1">
        <v>4096</v>
      </c>
      <c r="L233" s="1">
        <v>4111</v>
      </c>
      <c r="M233" s="53">
        <v>4109</v>
      </c>
      <c r="N233" s="47">
        <v>4115</v>
      </c>
      <c r="O233" s="47">
        <v>4083</v>
      </c>
      <c r="P233" s="47">
        <v>4101</v>
      </c>
      <c r="Q233" s="8">
        <v>4120</v>
      </c>
      <c r="R233" s="26"/>
      <c r="S233" s="1"/>
      <c r="T233" s="1"/>
      <c r="U233" s="1"/>
      <c r="V233" s="1"/>
      <c r="W233" s="50"/>
      <c r="X233" s="51"/>
      <c r="Y233" s="62"/>
      <c r="Z233" s="62"/>
      <c r="AA233" s="62"/>
      <c r="AB233" s="62"/>
      <c r="AC233" s="1"/>
      <c r="AD233" s="62">
        <v>4122</v>
      </c>
      <c r="AE233" s="62">
        <v>4101</v>
      </c>
      <c r="AF233" s="1"/>
      <c r="AG233" s="1"/>
      <c r="AH233" s="62"/>
      <c r="AI233" s="62"/>
      <c r="AJ233" s="8"/>
      <c r="AK233" s="8"/>
      <c r="AL233" s="62"/>
      <c r="AM233" s="62"/>
      <c r="AN233" s="8"/>
      <c r="AO233" s="8"/>
      <c r="AP233" s="62"/>
      <c r="AQ233" s="62"/>
      <c r="AR233" s="62"/>
      <c r="AS233" s="8"/>
      <c r="AT233" s="62"/>
      <c r="AU233" s="62"/>
      <c r="AV233" s="8"/>
      <c r="AW233" s="8"/>
      <c r="AX233" s="8"/>
      <c r="AY233" s="8"/>
      <c r="AZ233" s="8"/>
      <c r="BA233" s="8"/>
      <c r="BB233" s="62"/>
      <c r="BC233" s="62"/>
      <c r="BD233" s="94">
        <v>4110</v>
      </c>
      <c r="BE233" s="8"/>
      <c r="BF233" s="8"/>
      <c r="BG233" s="62"/>
      <c r="BH233" s="62"/>
      <c r="BI233" s="1">
        <v>4109</v>
      </c>
      <c r="BJ233" s="1">
        <v>4111</v>
      </c>
      <c r="BK233" s="1">
        <v>4103</v>
      </c>
      <c r="BL233" s="1">
        <v>4110</v>
      </c>
      <c r="BM233" s="78"/>
      <c r="BN233" s="78"/>
      <c r="BO233" s="78"/>
      <c r="BP233" s="89"/>
      <c r="BQ233" s="62"/>
      <c r="BR233" s="1"/>
      <c r="BS233" s="88"/>
      <c r="BT233" s="1"/>
      <c r="BU233" s="58"/>
      <c r="BV233" s="58"/>
      <c r="BW233" s="58"/>
      <c r="BX233" s="58"/>
      <c r="BY233" s="1">
        <v>102.5145</v>
      </c>
      <c r="BZ233" s="1">
        <v>102.58</v>
      </c>
      <c r="CA233" s="1">
        <v>102.51</v>
      </c>
      <c r="CB233" s="1">
        <v>1.3581000000000001</v>
      </c>
      <c r="CC233" s="1">
        <v>1.3584000000000001</v>
      </c>
      <c r="CD233" s="1">
        <v>1.3586</v>
      </c>
      <c r="CE233" s="1"/>
      <c r="CF233" s="1"/>
      <c r="CG233" s="1">
        <v>4109</v>
      </c>
      <c r="CH233" s="1">
        <v>4115</v>
      </c>
      <c r="CI233" s="1">
        <v>4083</v>
      </c>
      <c r="CJ233" s="1">
        <v>4090</v>
      </c>
      <c r="CK233" s="1">
        <v>4109</v>
      </c>
      <c r="CL233" s="1">
        <v>4115</v>
      </c>
      <c r="CM233" s="1">
        <v>4083</v>
      </c>
      <c r="CN233" s="1">
        <v>4093</v>
      </c>
      <c r="CO233" s="1">
        <v>1244.5</v>
      </c>
      <c r="CP233" s="1">
        <v>4109</v>
      </c>
      <c r="CQ233" s="1">
        <v>4115</v>
      </c>
      <c r="CR233" s="1">
        <v>4055</v>
      </c>
      <c r="CS233" s="1">
        <v>4064</v>
      </c>
      <c r="CT233" s="1"/>
      <c r="CU233" s="1"/>
      <c r="CV233" s="1"/>
      <c r="CW233" s="1"/>
      <c r="CX233" s="58"/>
      <c r="CY233" s="58"/>
      <c r="CZ233" s="1"/>
      <c r="DA233" s="1" t="s">
        <v>618</v>
      </c>
      <c r="DB233" s="1"/>
      <c r="DC233" s="58"/>
      <c r="DD233" s="58"/>
      <c r="DE233">
        <v>14.23</v>
      </c>
      <c r="DF233">
        <v>102.96</v>
      </c>
      <c r="DG233">
        <v>2.8</v>
      </c>
    </row>
    <row r="234" spans="1:111" s="12" customFormat="1">
      <c r="A234" s="1">
        <v>2013</v>
      </c>
      <c r="B234" s="1">
        <v>3</v>
      </c>
      <c r="C234" s="24">
        <v>41611</v>
      </c>
      <c r="D234" s="1">
        <v>4056</v>
      </c>
      <c r="E234" s="1">
        <v>4065</v>
      </c>
      <c r="F234" s="1">
        <v>4048</v>
      </c>
      <c r="G234" s="1">
        <v>4063</v>
      </c>
      <c r="H234" s="46">
        <v>1222.8</v>
      </c>
      <c r="I234" s="1">
        <v>4109</v>
      </c>
      <c r="J234" s="1">
        <v>4115</v>
      </c>
      <c r="K234" s="1">
        <v>4048</v>
      </c>
      <c r="L234" s="1">
        <v>4056</v>
      </c>
      <c r="M234" s="53">
        <v>4062</v>
      </c>
      <c r="N234" s="47">
        <v>4070</v>
      </c>
      <c r="O234" s="47">
        <v>4028</v>
      </c>
      <c r="P234" s="47">
        <v>4028</v>
      </c>
      <c r="Q234" s="8">
        <v>4055</v>
      </c>
      <c r="R234" s="26"/>
      <c r="S234" s="1"/>
      <c r="T234" s="1"/>
      <c r="U234" s="1"/>
      <c r="V234" s="1"/>
      <c r="W234" s="50"/>
      <c r="X234" s="51"/>
      <c r="Y234" s="62"/>
      <c r="Z234" s="62"/>
      <c r="AA234" s="62"/>
      <c r="AB234" s="62"/>
      <c r="AC234" s="1"/>
      <c r="AD234" s="62">
        <v>4064</v>
      </c>
      <c r="AE234" s="62">
        <v>4048</v>
      </c>
      <c r="AF234" s="1"/>
      <c r="AG234" s="1"/>
      <c r="AH234" s="62"/>
      <c r="AI234" s="62"/>
      <c r="AJ234" s="8"/>
      <c r="AK234" s="8"/>
      <c r="AL234" s="62"/>
      <c r="AM234" s="62"/>
      <c r="AN234" s="8"/>
      <c r="AO234" s="8"/>
      <c r="AP234" s="62"/>
      <c r="AQ234" s="62"/>
      <c r="AR234" s="62"/>
      <c r="AS234" s="8"/>
      <c r="AT234" s="62"/>
      <c r="AU234" s="62"/>
      <c r="AV234" s="8"/>
      <c r="AW234" s="8"/>
      <c r="AX234" s="8"/>
      <c r="AY234" s="8"/>
      <c r="AZ234" s="8"/>
      <c r="BA234" s="8"/>
      <c r="BB234" s="62"/>
      <c r="BC234" s="62"/>
      <c r="BD234" s="94">
        <v>4060</v>
      </c>
      <c r="BE234" s="8"/>
      <c r="BF234" s="8"/>
      <c r="BG234" s="62"/>
      <c r="BH234" s="62"/>
      <c r="BI234" s="1">
        <v>4062</v>
      </c>
      <c r="BJ234" s="1">
        <v>4070</v>
      </c>
      <c r="BK234" s="1">
        <v>4056</v>
      </c>
      <c r="BL234" s="1">
        <v>4059</v>
      </c>
      <c r="BM234" s="78"/>
      <c r="BN234" s="78"/>
      <c r="BO234" s="78"/>
      <c r="BP234" s="89"/>
      <c r="BQ234" s="62"/>
      <c r="BR234" s="1"/>
      <c r="BS234" s="88"/>
      <c r="BT234" s="1"/>
      <c r="BU234" s="58"/>
      <c r="BV234" s="58"/>
      <c r="BW234" s="58"/>
      <c r="BX234" s="58"/>
      <c r="BY234" s="1">
        <v>102.953</v>
      </c>
      <c r="BZ234" s="1">
        <v>102.925</v>
      </c>
      <c r="CA234" s="1">
        <v>102.9325</v>
      </c>
      <c r="CB234" s="1">
        <v>1.3541000000000001</v>
      </c>
      <c r="CC234" s="1">
        <v>1.3541000000000001</v>
      </c>
      <c r="CD234" s="1">
        <v>1.3543000000000001</v>
      </c>
      <c r="CE234" s="1"/>
      <c r="CF234" s="1"/>
      <c r="CG234" s="1">
        <v>4062</v>
      </c>
      <c r="CH234" s="1">
        <v>4070</v>
      </c>
      <c r="CI234" s="1">
        <v>4033</v>
      </c>
      <c r="CJ234" s="1">
        <v>4041</v>
      </c>
      <c r="CK234" s="1">
        <v>4062</v>
      </c>
      <c r="CL234" s="1">
        <v>4070</v>
      </c>
      <c r="CM234" s="1">
        <v>4017</v>
      </c>
      <c r="CN234" s="1">
        <v>4032</v>
      </c>
      <c r="CO234" s="1">
        <v>1221.7</v>
      </c>
      <c r="CP234" s="1">
        <v>4062</v>
      </c>
      <c r="CQ234" s="1">
        <v>4070</v>
      </c>
      <c r="CR234" s="1">
        <v>4017</v>
      </c>
      <c r="CS234" s="1">
        <v>4018</v>
      </c>
      <c r="CT234" s="1"/>
      <c r="CU234" s="1"/>
      <c r="CV234" s="1"/>
      <c r="CW234" s="1"/>
      <c r="CX234" s="58"/>
      <c r="CY234" s="58"/>
      <c r="CZ234" s="1"/>
      <c r="DA234" s="1" t="s">
        <v>618</v>
      </c>
      <c r="DB234" s="1"/>
      <c r="DC234" s="58"/>
      <c r="DD234" s="58"/>
      <c r="DE234">
        <v>14.55</v>
      </c>
      <c r="DF234">
        <v>102.5</v>
      </c>
      <c r="DG234">
        <v>2.78</v>
      </c>
    </row>
    <row r="235" spans="1:111" s="12" customFormat="1">
      <c r="A235" s="1">
        <v>2013</v>
      </c>
      <c r="B235" s="1">
        <v>4</v>
      </c>
      <c r="C235" s="24">
        <v>41612</v>
      </c>
      <c r="D235" s="1">
        <v>4037</v>
      </c>
      <c r="E235" s="1">
        <v>4046</v>
      </c>
      <c r="F235" s="1">
        <v>4023</v>
      </c>
      <c r="G235" s="1">
        <v>4035</v>
      </c>
      <c r="H235" s="46">
        <v>1242.8</v>
      </c>
      <c r="I235" s="1">
        <v>4062</v>
      </c>
      <c r="J235" s="1">
        <v>4070</v>
      </c>
      <c r="K235" s="1">
        <v>4017</v>
      </c>
      <c r="L235" s="1">
        <v>4027</v>
      </c>
      <c r="M235" s="53">
        <v>4037</v>
      </c>
      <c r="N235" s="53">
        <v>4037</v>
      </c>
      <c r="O235" s="53">
        <v>4037</v>
      </c>
      <c r="P235" s="53">
        <v>4037</v>
      </c>
      <c r="Q235" s="8">
        <v>4037</v>
      </c>
      <c r="R235" s="26"/>
      <c r="S235" s="1"/>
      <c r="T235" s="1"/>
      <c r="U235" s="1"/>
      <c r="V235" s="1"/>
      <c r="W235" s="50"/>
      <c r="X235" s="51"/>
      <c r="Y235" s="62"/>
      <c r="Z235" s="62"/>
      <c r="AA235" s="62"/>
      <c r="AB235" s="62"/>
      <c r="AC235" s="1"/>
      <c r="AD235" s="62">
        <v>4046</v>
      </c>
      <c r="AE235" s="62">
        <v>4023</v>
      </c>
      <c r="AF235" s="1"/>
      <c r="AG235" s="1"/>
      <c r="AH235" s="62"/>
      <c r="AI235" s="62"/>
      <c r="AJ235" s="8"/>
      <c r="AK235" s="8"/>
      <c r="AL235" s="62"/>
      <c r="AM235" s="62"/>
      <c r="AN235" s="8"/>
      <c r="AO235" s="8"/>
      <c r="AP235" s="62"/>
      <c r="AQ235" s="62"/>
      <c r="AR235" s="62"/>
      <c r="AS235" s="8"/>
      <c r="AT235" s="62"/>
      <c r="AU235" s="62"/>
      <c r="AV235" s="8"/>
      <c r="AW235" s="8"/>
      <c r="AX235" s="8"/>
      <c r="AY235" s="8"/>
      <c r="AZ235" s="8"/>
      <c r="BA235" s="8"/>
      <c r="BB235" s="62"/>
      <c r="BC235" s="62"/>
      <c r="BD235" s="94">
        <v>4025</v>
      </c>
      <c r="BE235" s="8"/>
      <c r="BF235" s="8"/>
      <c r="BG235" s="62"/>
      <c r="BH235" s="62"/>
      <c r="BI235" s="1">
        <v>4027</v>
      </c>
      <c r="BJ235" s="1">
        <v>4027</v>
      </c>
      <c r="BK235" s="1">
        <v>4014</v>
      </c>
      <c r="BL235" s="1">
        <v>4020</v>
      </c>
      <c r="BM235" s="78"/>
      <c r="BN235" s="78"/>
      <c r="BO235" s="78"/>
      <c r="BP235" s="89"/>
      <c r="BQ235" s="62"/>
      <c r="BR235" s="1"/>
      <c r="BS235" s="88"/>
      <c r="BT235" s="1"/>
      <c r="BU235" s="58"/>
      <c r="BV235" s="58"/>
      <c r="BW235" s="58"/>
      <c r="BX235" s="58"/>
      <c r="BY235" s="1">
        <v>102.425</v>
      </c>
      <c r="BZ235" s="1">
        <v>102.407</v>
      </c>
      <c r="CA235" s="1">
        <v>102.38</v>
      </c>
      <c r="CB235" s="1">
        <v>1.3588</v>
      </c>
      <c r="CC235" s="1">
        <v>1.3591</v>
      </c>
      <c r="CD235" s="1">
        <v>1.3591</v>
      </c>
      <c r="CE235" s="1"/>
      <c r="CF235" s="1"/>
      <c r="CG235" s="1">
        <v>4027</v>
      </c>
      <c r="CH235" s="1">
        <v>4028</v>
      </c>
      <c r="CI235" s="1">
        <v>4001</v>
      </c>
      <c r="CJ235" s="1">
        <v>4024</v>
      </c>
      <c r="CK235" s="1">
        <v>4027</v>
      </c>
      <c r="CL235" s="1">
        <v>4067</v>
      </c>
      <c r="CM235" s="1">
        <v>4001</v>
      </c>
      <c r="CN235" s="1">
        <v>4051</v>
      </c>
      <c r="CO235" s="1">
        <v>1214.4000000000001</v>
      </c>
      <c r="CP235" s="1">
        <v>4027</v>
      </c>
      <c r="CQ235" s="1">
        <v>4114</v>
      </c>
      <c r="CR235" s="1">
        <v>4001</v>
      </c>
      <c r="CS235" s="1">
        <v>4091</v>
      </c>
      <c r="CT235" s="1"/>
      <c r="CU235" s="1"/>
      <c r="CV235" s="1"/>
      <c r="CW235" s="1"/>
      <c r="CX235" s="58"/>
      <c r="CY235" s="58"/>
      <c r="CZ235" s="1"/>
      <c r="DA235" s="1" t="s">
        <v>618</v>
      </c>
      <c r="DB235" s="1"/>
      <c r="DC235" s="58"/>
      <c r="DD235" s="58"/>
      <c r="DE235">
        <v>14.7</v>
      </c>
      <c r="DF235">
        <v>102.35</v>
      </c>
      <c r="DG235">
        <v>2.84</v>
      </c>
    </row>
    <row r="236" spans="1:111" s="12" customFormat="1">
      <c r="A236" s="1">
        <v>2013</v>
      </c>
      <c r="B236" s="1">
        <v>5</v>
      </c>
      <c r="C236" s="24">
        <v>41613</v>
      </c>
      <c r="D236" s="1">
        <v>4081</v>
      </c>
      <c r="E236" s="1">
        <v>4087</v>
      </c>
      <c r="F236" s="1">
        <v>4064</v>
      </c>
      <c r="G236" s="1">
        <v>4073</v>
      </c>
      <c r="H236" s="46">
        <v>1229</v>
      </c>
      <c r="I236" s="1">
        <v>4027</v>
      </c>
      <c r="J236" s="1">
        <v>4114</v>
      </c>
      <c r="K236" s="1">
        <v>4001</v>
      </c>
      <c r="L236" s="1">
        <v>4081</v>
      </c>
      <c r="M236" s="53">
        <v>4043</v>
      </c>
      <c r="N236" s="47">
        <v>4099</v>
      </c>
      <c r="O236" s="47">
        <v>4011</v>
      </c>
      <c r="P236" s="47">
        <v>4092</v>
      </c>
      <c r="Q236" s="8">
        <v>4079</v>
      </c>
      <c r="R236" s="26"/>
      <c r="S236" s="1"/>
      <c r="T236" s="1"/>
      <c r="U236" s="1"/>
      <c r="V236" s="1"/>
      <c r="W236" s="50"/>
      <c r="X236" s="51"/>
      <c r="Y236" s="62"/>
      <c r="Z236" s="62"/>
      <c r="AA236" s="62"/>
      <c r="AB236" s="62"/>
      <c r="AC236" s="1"/>
      <c r="AD236" s="62">
        <v>4087</v>
      </c>
      <c r="AE236" s="62">
        <v>4078</v>
      </c>
      <c r="AF236" s="1"/>
      <c r="AG236" s="1"/>
      <c r="AH236" s="62"/>
      <c r="AI236" s="62"/>
      <c r="AJ236" s="8"/>
      <c r="AK236" s="8"/>
      <c r="AL236" s="62"/>
      <c r="AM236" s="62"/>
      <c r="AN236" s="8"/>
      <c r="AO236" s="8"/>
      <c r="AP236" s="62"/>
      <c r="AQ236" s="62"/>
      <c r="AR236" s="62"/>
      <c r="AS236" s="8"/>
      <c r="AT236" s="62"/>
      <c r="AU236" s="62"/>
      <c r="AV236" s="8"/>
      <c r="AW236" s="8"/>
      <c r="AX236" s="8"/>
      <c r="AY236" s="8"/>
      <c r="AZ236" s="8"/>
      <c r="BA236" s="8"/>
      <c r="BB236" s="62"/>
      <c r="BC236" s="62"/>
      <c r="BD236" s="94">
        <v>4042</v>
      </c>
      <c r="BE236" s="8"/>
      <c r="BF236" s="8"/>
      <c r="BG236" s="62"/>
      <c r="BH236" s="62"/>
      <c r="BI236" s="1">
        <v>4043</v>
      </c>
      <c r="BJ236" s="1">
        <v>4045</v>
      </c>
      <c r="BK236" s="1">
        <v>4037</v>
      </c>
      <c r="BL236" s="1">
        <v>4041</v>
      </c>
      <c r="BM236" s="78"/>
      <c r="BN236" s="78"/>
      <c r="BO236" s="78"/>
      <c r="BP236" s="89"/>
      <c r="BQ236" s="62"/>
      <c r="BR236" s="1"/>
      <c r="BS236" s="88"/>
      <c r="BT236" s="1"/>
      <c r="BU236" s="58"/>
      <c r="BV236" s="58"/>
      <c r="BW236" s="58"/>
      <c r="BX236" s="58"/>
      <c r="BY236" s="1">
        <v>102.273</v>
      </c>
      <c r="BZ236" s="1">
        <v>102.33499999999999</v>
      </c>
      <c r="CA236" s="1">
        <v>102.42149999999999</v>
      </c>
      <c r="CB236" s="1">
        <v>1.3586</v>
      </c>
      <c r="CC236" s="1">
        <v>1.359</v>
      </c>
      <c r="CD236" s="1">
        <v>1.3585</v>
      </c>
      <c r="CE236" s="1"/>
      <c r="CF236" s="1"/>
      <c r="CG236" s="1">
        <v>4043</v>
      </c>
      <c r="CH236" s="1">
        <v>4052</v>
      </c>
      <c r="CI236" s="1">
        <v>4034</v>
      </c>
      <c r="CJ236" s="1">
        <v>4043</v>
      </c>
      <c r="CK236" s="1">
        <v>4043</v>
      </c>
      <c r="CL236" s="1">
        <v>4112</v>
      </c>
      <c r="CM236" s="1">
        <v>4011</v>
      </c>
      <c r="CN236" s="1">
        <v>4083</v>
      </c>
      <c r="CO236" s="1">
        <v>1227.4000000000001</v>
      </c>
      <c r="CP236" s="1">
        <v>4043</v>
      </c>
      <c r="CQ236" s="1">
        <v>4112</v>
      </c>
      <c r="CR236" s="1">
        <v>4011</v>
      </c>
      <c r="CS236" s="1">
        <v>4075</v>
      </c>
      <c r="CT236" s="1"/>
      <c r="CU236" s="1"/>
      <c r="CV236" s="1"/>
      <c r="CW236" s="1"/>
      <c r="CX236" s="58"/>
      <c r="CY236" s="58"/>
      <c r="CZ236" s="1"/>
      <c r="DA236" s="1" t="s">
        <v>618</v>
      </c>
      <c r="DB236" s="1"/>
      <c r="DC236" s="58"/>
      <c r="DD236" s="58"/>
      <c r="DE236">
        <v>13.79</v>
      </c>
      <c r="DF236">
        <v>103.003</v>
      </c>
      <c r="DG236">
        <v>2.88</v>
      </c>
    </row>
    <row r="237" spans="1:111" s="12" customFormat="1">
      <c r="A237" s="1">
        <v>2013</v>
      </c>
      <c r="B237" s="1">
        <v>2</v>
      </c>
      <c r="C237" s="24">
        <v>41617</v>
      </c>
      <c r="D237" s="1">
        <v>4077</v>
      </c>
      <c r="E237" s="1">
        <v>4083</v>
      </c>
      <c r="F237" s="1">
        <v>4066</v>
      </c>
      <c r="G237" s="1">
        <v>4072</v>
      </c>
      <c r="H237" s="46">
        <v>1240.3</v>
      </c>
      <c r="I237" s="1">
        <v>4043</v>
      </c>
      <c r="J237" s="1">
        <v>4112</v>
      </c>
      <c r="K237" s="1">
        <v>4011</v>
      </c>
      <c r="L237" s="1">
        <v>4080</v>
      </c>
      <c r="M237" s="53">
        <v>4083</v>
      </c>
      <c r="N237" s="47">
        <v>4088</v>
      </c>
      <c r="O237" s="47">
        <v>4071</v>
      </c>
      <c r="P237" s="47">
        <v>4087</v>
      </c>
      <c r="Q237" s="8">
        <v>4080</v>
      </c>
      <c r="R237" s="26"/>
      <c r="S237" s="1"/>
      <c r="T237" s="1"/>
      <c r="U237" s="1"/>
      <c r="V237" s="1"/>
      <c r="W237" s="50"/>
      <c r="X237" s="51"/>
      <c r="Y237" s="62"/>
      <c r="Z237" s="62"/>
      <c r="AA237" s="62"/>
      <c r="AB237" s="62"/>
      <c r="AC237" s="1"/>
      <c r="AD237" s="62">
        <v>4083</v>
      </c>
      <c r="AE237" s="62">
        <v>4066</v>
      </c>
      <c r="AF237" s="1"/>
      <c r="AG237" s="1"/>
      <c r="AH237" s="62"/>
      <c r="AI237" s="62"/>
      <c r="AJ237" s="8"/>
      <c r="AK237" s="8"/>
      <c r="AL237" s="62"/>
      <c r="AM237" s="62"/>
      <c r="AN237" s="8"/>
      <c r="AO237" s="8"/>
      <c r="AP237" s="62"/>
      <c r="AQ237" s="62"/>
      <c r="AR237" s="62"/>
      <c r="AS237" s="8"/>
      <c r="AT237" s="62"/>
      <c r="AU237" s="62"/>
      <c r="AV237" s="8"/>
      <c r="AW237" s="8"/>
      <c r="AX237" s="8"/>
      <c r="AY237" s="8"/>
      <c r="AZ237" s="8"/>
      <c r="BA237" s="8"/>
      <c r="BB237" s="62"/>
      <c r="BC237" s="62"/>
      <c r="BD237" s="94">
        <v>4081</v>
      </c>
      <c r="BE237" s="8"/>
      <c r="BF237" s="8"/>
      <c r="BG237" s="62"/>
      <c r="BH237" s="62"/>
      <c r="BI237" s="1">
        <v>4083</v>
      </c>
      <c r="BJ237" s="1">
        <v>4088</v>
      </c>
      <c r="BK237" s="1">
        <v>4082</v>
      </c>
      <c r="BL237" s="1">
        <v>4085</v>
      </c>
      <c r="BM237" s="78"/>
      <c r="BN237" s="78"/>
      <c r="BO237" s="78"/>
      <c r="BP237" s="89"/>
      <c r="BQ237" s="62"/>
      <c r="BR237" s="1"/>
      <c r="BS237" s="88"/>
      <c r="BT237" s="1"/>
      <c r="BU237" s="58"/>
      <c r="BV237" s="58"/>
      <c r="BW237" s="58"/>
      <c r="BX237" s="58"/>
      <c r="BY237" s="1">
        <v>102.94499999999999</v>
      </c>
      <c r="BZ237" s="1">
        <v>101.65900000000001</v>
      </c>
      <c r="CA237" s="1">
        <v>103.14149999999999</v>
      </c>
      <c r="CB237" s="1">
        <v>1.3714999999999999</v>
      </c>
      <c r="CC237" s="1">
        <v>1.3671</v>
      </c>
      <c r="CD237" s="1">
        <v>1.3707</v>
      </c>
      <c r="CE237" s="1"/>
      <c r="CF237" s="1"/>
      <c r="CG237" s="1">
        <v>4083</v>
      </c>
      <c r="CH237" s="1">
        <v>4088</v>
      </c>
      <c r="CI237" s="1">
        <v>4071</v>
      </c>
      <c r="CJ237" s="1">
        <v>4076</v>
      </c>
      <c r="CK237" s="1">
        <v>4083</v>
      </c>
      <c r="CL237" s="1">
        <v>4103</v>
      </c>
      <c r="CM237" s="1">
        <v>4071</v>
      </c>
      <c r="CN237" s="1">
        <v>4101</v>
      </c>
      <c r="CO237" s="1">
        <v>1229.8</v>
      </c>
      <c r="CP237" s="1">
        <v>4083</v>
      </c>
      <c r="CQ237" s="1">
        <v>4107</v>
      </c>
      <c r="CR237" s="1">
        <v>4071</v>
      </c>
      <c r="CS237" s="1">
        <v>4106</v>
      </c>
      <c r="CT237" s="1"/>
      <c r="CU237" s="1"/>
      <c r="CV237" s="1"/>
      <c r="CW237" s="1"/>
      <c r="CX237" s="58"/>
      <c r="CY237" s="58"/>
      <c r="CZ237" s="1"/>
      <c r="DA237" s="1" t="s">
        <v>618</v>
      </c>
      <c r="DB237" s="1"/>
      <c r="DC237" s="58"/>
      <c r="DD237" s="58"/>
      <c r="DE237">
        <v>13.49</v>
      </c>
      <c r="DF237">
        <v>103.2985</v>
      </c>
      <c r="DG237">
        <v>2.86</v>
      </c>
    </row>
    <row r="238" spans="1:111" s="12" customFormat="1">
      <c r="A238" s="1">
        <v>2013</v>
      </c>
      <c r="B238" s="1">
        <v>3</v>
      </c>
      <c r="C238" s="24">
        <v>41618</v>
      </c>
      <c r="D238" s="1">
        <v>4117</v>
      </c>
      <c r="E238" s="1">
        <v>4140</v>
      </c>
      <c r="F238" s="1">
        <v>4114</v>
      </c>
      <c r="G238" s="1">
        <v>4134</v>
      </c>
      <c r="H238" s="46">
        <v>1260.5999999999999</v>
      </c>
      <c r="I238" s="1">
        <v>4083</v>
      </c>
      <c r="J238" s="1">
        <v>4122</v>
      </c>
      <c r="K238" s="1">
        <v>4071</v>
      </c>
      <c r="L238" s="1">
        <v>4117</v>
      </c>
      <c r="M238" s="53">
        <v>4141</v>
      </c>
      <c r="N238" s="47">
        <v>4172</v>
      </c>
      <c r="O238" s="47">
        <v>4126</v>
      </c>
      <c r="P238" s="47">
        <v>4166</v>
      </c>
      <c r="Q238" s="8">
        <v>4116</v>
      </c>
      <c r="R238" s="26"/>
      <c r="S238" s="1"/>
      <c r="T238" s="1"/>
      <c r="U238" s="1"/>
      <c r="V238" s="1"/>
      <c r="W238" s="50"/>
      <c r="X238" s="51"/>
      <c r="Y238" s="62"/>
      <c r="Z238" s="62"/>
      <c r="AA238" s="62"/>
      <c r="AB238" s="62"/>
      <c r="AC238" s="1"/>
      <c r="AD238" s="62">
        <v>4122</v>
      </c>
      <c r="AE238" s="62">
        <v>4114</v>
      </c>
      <c r="AF238" s="1"/>
      <c r="AG238" s="1"/>
      <c r="AH238" s="62"/>
      <c r="AI238" s="62"/>
      <c r="AJ238" s="8"/>
      <c r="AK238" s="8"/>
      <c r="AL238" s="62"/>
      <c r="AM238" s="62"/>
      <c r="AN238" s="8"/>
      <c r="AO238" s="8"/>
      <c r="AP238" s="62"/>
      <c r="AQ238" s="62"/>
      <c r="AR238" s="62"/>
      <c r="AS238" s="8"/>
      <c r="AT238" s="62"/>
      <c r="AU238" s="62"/>
      <c r="AV238" s="8"/>
      <c r="AW238" s="8"/>
      <c r="AX238" s="8"/>
      <c r="AY238" s="8"/>
      <c r="AZ238" s="8"/>
      <c r="BA238" s="8"/>
      <c r="BB238" s="62"/>
      <c r="BC238" s="62"/>
      <c r="BD238" s="94">
        <v>4139</v>
      </c>
      <c r="BE238" s="8"/>
      <c r="BF238" s="8"/>
      <c r="BG238" s="62"/>
      <c r="BH238" s="62"/>
      <c r="BI238" s="1">
        <v>4141</v>
      </c>
      <c r="BJ238" s="1">
        <v>4145</v>
      </c>
      <c r="BK238" s="1">
        <v>4130</v>
      </c>
      <c r="BL238" s="1">
        <v>4133</v>
      </c>
      <c r="BM238" s="78"/>
      <c r="BN238" s="78"/>
      <c r="BO238" s="78"/>
      <c r="BP238" s="89"/>
      <c r="BQ238" s="62"/>
      <c r="BR238" s="1"/>
      <c r="BS238" s="88"/>
      <c r="BT238" s="1"/>
      <c r="BU238" s="58"/>
      <c r="BV238" s="58"/>
      <c r="BW238" s="58"/>
      <c r="BX238" s="58"/>
      <c r="BY238" s="1">
        <v>103.2925</v>
      </c>
      <c r="BZ238" s="1">
        <v>103.32</v>
      </c>
      <c r="CA238" s="1">
        <v>103.267</v>
      </c>
      <c r="CB238" s="1">
        <v>1.3740000000000001</v>
      </c>
      <c r="CC238" s="1">
        <v>1.3736999999999999</v>
      </c>
      <c r="CD238" s="1">
        <v>1.3740000000000001</v>
      </c>
      <c r="CE238" s="1"/>
      <c r="CF238" s="1"/>
      <c r="CG238" s="1">
        <v>4141</v>
      </c>
      <c r="CH238" s="1">
        <v>4146</v>
      </c>
      <c r="CI238" s="1">
        <v>4126</v>
      </c>
      <c r="CJ238" s="1">
        <v>4136</v>
      </c>
      <c r="CK238" s="1">
        <v>4141</v>
      </c>
      <c r="CL238" s="1">
        <v>4192</v>
      </c>
      <c r="CM238" s="1">
        <v>4126</v>
      </c>
      <c r="CN238" s="1">
        <v>4183</v>
      </c>
      <c r="CO238" s="1">
        <v>1244.3</v>
      </c>
      <c r="CP238" s="1">
        <v>4141</v>
      </c>
      <c r="CQ238" s="1">
        <v>4192</v>
      </c>
      <c r="CR238" s="1">
        <v>4126</v>
      </c>
      <c r="CS238" s="1">
        <v>4171</v>
      </c>
      <c r="CT238" s="1"/>
      <c r="CU238" s="1"/>
      <c r="CV238" s="1"/>
      <c r="CW238" s="1"/>
      <c r="CX238" s="58"/>
      <c r="CY238" s="58"/>
      <c r="CZ238" s="1"/>
      <c r="DA238" s="1" t="s">
        <v>618</v>
      </c>
      <c r="DB238" s="1"/>
      <c r="DC238" s="58"/>
      <c r="DD238" s="58"/>
      <c r="DE238">
        <v>13.91</v>
      </c>
      <c r="DF238">
        <v>102.82</v>
      </c>
      <c r="DG238">
        <v>2.8</v>
      </c>
    </row>
    <row r="239" spans="1:111" s="12" customFormat="1">
      <c r="A239" s="1">
        <v>2013</v>
      </c>
      <c r="B239" s="1">
        <v>4</v>
      </c>
      <c r="C239" s="24">
        <v>41619</v>
      </c>
      <c r="D239" s="1">
        <v>4173</v>
      </c>
      <c r="E239" s="1">
        <v>4175</v>
      </c>
      <c r="F239" s="1">
        <v>4149</v>
      </c>
      <c r="G239" s="1">
        <v>4159</v>
      </c>
      <c r="H239" s="46">
        <v>1251.9000000000001</v>
      </c>
      <c r="I239" s="1">
        <v>4141</v>
      </c>
      <c r="J239" s="1">
        <v>4192</v>
      </c>
      <c r="K239" s="1">
        <v>4126</v>
      </c>
      <c r="L239" s="1">
        <v>4167</v>
      </c>
      <c r="M239" s="53">
        <v>4150</v>
      </c>
      <c r="N239" s="47">
        <v>4170</v>
      </c>
      <c r="O239" s="47">
        <v>4135</v>
      </c>
      <c r="P239" s="47">
        <v>4168</v>
      </c>
      <c r="Q239" s="8">
        <v>4173</v>
      </c>
      <c r="R239" s="26"/>
      <c r="S239" s="1"/>
      <c r="T239" s="1"/>
      <c r="U239" s="1"/>
      <c r="V239" s="1"/>
      <c r="W239" s="50"/>
      <c r="X239" s="51"/>
      <c r="Y239" s="62"/>
      <c r="Z239" s="62"/>
      <c r="AA239" s="62"/>
      <c r="AB239" s="62"/>
      <c r="AC239" s="1"/>
      <c r="AD239" s="62">
        <v>4175</v>
      </c>
      <c r="AE239" s="62">
        <v>4164</v>
      </c>
      <c r="AF239" s="1"/>
      <c r="AG239" s="1"/>
      <c r="AH239" s="62"/>
      <c r="AI239" s="62"/>
      <c r="AJ239" s="8"/>
      <c r="AK239" s="8"/>
      <c r="AL239" s="62"/>
      <c r="AM239" s="62"/>
      <c r="AN239" s="8"/>
      <c r="AO239" s="8"/>
      <c r="AP239" s="62"/>
      <c r="AQ239" s="62"/>
      <c r="AR239" s="62"/>
      <c r="AS239" s="8"/>
      <c r="AT239" s="62"/>
      <c r="AU239" s="62"/>
      <c r="AV239" s="8"/>
      <c r="AW239" s="8"/>
      <c r="AX239" s="8"/>
      <c r="AY239" s="8"/>
      <c r="AZ239" s="8"/>
      <c r="BA239" s="8"/>
      <c r="BB239" s="62"/>
      <c r="BC239" s="62"/>
      <c r="BD239" s="94">
        <v>4147</v>
      </c>
      <c r="BE239" s="8"/>
      <c r="BF239" s="8"/>
      <c r="BG239" s="62"/>
      <c r="BH239" s="62"/>
      <c r="BI239" s="1">
        <v>4150</v>
      </c>
      <c r="BJ239" s="1">
        <v>4152</v>
      </c>
      <c r="BK239" s="1">
        <v>4144</v>
      </c>
      <c r="BL239" s="1">
        <v>4145</v>
      </c>
      <c r="BM239" s="78"/>
      <c r="BN239" s="78"/>
      <c r="BO239" s="78"/>
      <c r="BP239" s="89"/>
      <c r="BQ239" s="62"/>
      <c r="BR239" s="1"/>
      <c r="BS239" s="88"/>
      <c r="BT239" s="1"/>
      <c r="BU239" s="58"/>
      <c r="BV239" s="58"/>
      <c r="BW239" s="58"/>
      <c r="BX239" s="58"/>
      <c r="BY239" s="1">
        <v>102.74550000000001</v>
      </c>
      <c r="BZ239" s="1">
        <v>102.8475</v>
      </c>
      <c r="CA239" s="1">
        <v>102.8235</v>
      </c>
      <c r="CB239" s="1">
        <v>1.3767</v>
      </c>
      <c r="CC239" s="1">
        <v>1.3761000000000001</v>
      </c>
      <c r="CD239" s="1">
        <v>1.3764000000000001</v>
      </c>
      <c r="CE239" s="1"/>
      <c r="CF239" s="1"/>
      <c r="CG239" s="1">
        <v>4150</v>
      </c>
      <c r="CH239" s="1">
        <v>4155</v>
      </c>
      <c r="CI239" s="1">
        <v>4135</v>
      </c>
      <c r="CJ239" s="1">
        <v>4145</v>
      </c>
      <c r="CK239" s="1">
        <v>4150</v>
      </c>
      <c r="CL239" s="1">
        <v>4174</v>
      </c>
      <c r="CM239" s="1">
        <v>4135</v>
      </c>
      <c r="CN239" s="1">
        <v>4158</v>
      </c>
      <c r="CO239" s="1">
        <v>1256.9000000000001</v>
      </c>
      <c r="CP239" s="1">
        <v>4150</v>
      </c>
      <c r="CQ239" s="1">
        <v>4174</v>
      </c>
      <c r="CR239" s="1">
        <v>4135</v>
      </c>
      <c r="CS239" s="1">
        <v>4151</v>
      </c>
      <c r="CT239" s="1"/>
      <c r="CU239" s="1"/>
      <c r="CV239" s="1"/>
      <c r="CW239" s="1"/>
      <c r="CX239" s="58"/>
      <c r="CY239" s="58"/>
      <c r="CZ239" s="1"/>
      <c r="DA239" s="1" t="s">
        <v>618</v>
      </c>
      <c r="DB239" s="1"/>
      <c r="DC239" s="58"/>
      <c r="DD239" s="58"/>
      <c r="DE239">
        <v>15.42</v>
      </c>
      <c r="DF239">
        <v>102.43</v>
      </c>
      <c r="DG239">
        <v>2.84</v>
      </c>
    </row>
    <row r="240" spans="1:111" s="12" customFormat="1">
      <c r="A240" s="1">
        <v>2013</v>
      </c>
      <c r="B240" s="1">
        <v>5</v>
      </c>
      <c r="C240" s="24">
        <v>41620</v>
      </c>
      <c r="D240" s="1">
        <v>4139</v>
      </c>
      <c r="E240" s="1">
        <v>4151</v>
      </c>
      <c r="F240" s="1">
        <v>4135</v>
      </c>
      <c r="G240" s="1">
        <v>4146</v>
      </c>
      <c r="H240" s="46">
        <v>1226</v>
      </c>
      <c r="I240" s="1">
        <v>4150</v>
      </c>
      <c r="J240" s="1">
        <v>4174</v>
      </c>
      <c r="K240" s="1">
        <v>4135</v>
      </c>
      <c r="L240" s="1">
        <v>4149</v>
      </c>
      <c r="M240" s="53">
        <v>4156</v>
      </c>
      <c r="N240" s="47">
        <v>4157</v>
      </c>
      <c r="O240" s="47">
        <v>4079</v>
      </c>
      <c r="P240" s="47">
        <v>4096</v>
      </c>
      <c r="Q240" s="8">
        <v>4138</v>
      </c>
      <c r="R240" s="26"/>
      <c r="S240" s="1"/>
      <c r="T240" s="1"/>
      <c r="U240" s="1"/>
      <c r="V240" s="1"/>
      <c r="W240" s="50"/>
      <c r="X240" s="51"/>
      <c r="Y240" s="62"/>
      <c r="Z240" s="62"/>
      <c r="AA240" s="62"/>
      <c r="AB240" s="62"/>
      <c r="AC240" s="1"/>
      <c r="AD240" s="62">
        <v>4151</v>
      </c>
      <c r="AE240" s="62">
        <v>4136</v>
      </c>
      <c r="AF240" s="1"/>
      <c r="AG240" s="1"/>
      <c r="AH240" s="62"/>
      <c r="AI240" s="62"/>
      <c r="AJ240" s="8"/>
      <c r="AK240" s="8"/>
      <c r="AL240" s="62"/>
      <c r="AM240" s="62"/>
      <c r="AN240" s="8"/>
      <c r="AO240" s="8"/>
      <c r="AP240" s="62"/>
      <c r="AQ240" s="62"/>
      <c r="AR240" s="62"/>
      <c r="AS240" s="8"/>
      <c r="AT240" s="62"/>
      <c r="AU240" s="62"/>
      <c r="AV240" s="8"/>
      <c r="AW240" s="8"/>
      <c r="AX240" s="8"/>
      <c r="AY240" s="8"/>
      <c r="AZ240" s="8"/>
      <c r="BA240" s="8"/>
      <c r="BB240" s="62"/>
      <c r="BC240" s="62"/>
      <c r="BD240" s="94">
        <v>4156</v>
      </c>
      <c r="BE240" s="8"/>
      <c r="BF240" s="8"/>
      <c r="BG240" s="62"/>
      <c r="BH240" s="62"/>
      <c r="BI240" s="1">
        <v>4156</v>
      </c>
      <c r="BJ240" s="1">
        <v>4157</v>
      </c>
      <c r="BK240" s="1">
        <v>4148</v>
      </c>
      <c r="BL240" s="1">
        <v>4152</v>
      </c>
      <c r="BM240" s="78"/>
      <c r="BN240" s="78"/>
      <c r="BO240" s="78"/>
      <c r="BP240" s="89"/>
      <c r="BQ240" s="62"/>
      <c r="BR240" s="1"/>
      <c r="BS240" s="88"/>
      <c r="BT240" s="1"/>
      <c r="BU240" s="58"/>
      <c r="BV240" s="58"/>
      <c r="BW240" s="58"/>
      <c r="BX240" s="58"/>
      <c r="BY240" s="1">
        <v>102.4135</v>
      </c>
      <c r="BZ240" s="1">
        <v>102.4455</v>
      </c>
      <c r="CA240" s="1">
        <v>102.523</v>
      </c>
      <c r="CB240" s="1">
        <v>1.3786</v>
      </c>
      <c r="CC240" s="1">
        <v>1.3788</v>
      </c>
      <c r="CD240" s="1">
        <v>1.3785000000000001</v>
      </c>
      <c r="CE240" s="1"/>
      <c r="CF240" s="1"/>
      <c r="CG240" s="1">
        <v>4156</v>
      </c>
      <c r="CH240" s="1">
        <v>4157</v>
      </c>
      <c r="CI240" s="1">
        <v>4082</v>
      </c>
      <c r="CJ240" s="1">
        <v>4091</v>
      </c>
      <c r="CK240" s="1">
        <v>4156</v>
      </c>
      <c r="CL240" s="1">
        <v>4157</v>
      </c>
      <c r="CM240" s="1">
        <v>4060</v>
      </c>
      <c r="CN240" s="1">
        <v>4070</v>
      </c>
      <c r="CO240" s="1">
        <v>1253.3</v>
      </c>
      <c r="CP240" s="1">
        <v>4156</v>
      </c>
      <c r="CQ240" s="1">
        <v>4157</v>
      </c>
      <c r="CR240" s="1">
        <v>4060</v>
      </c>
      <c r="CS240" s="1">
        <v>4077</v>
      </c>
      <c r="CT240" s="1"/>
      <c r="CU240" s="1"/>
      <c r="CV240" s="1"/>
      <c r="CW240" s="1"/>
      <c r="CX240" s="58"/>
      <c r="CY240" s="58"/>
      <c r="CZ240" s="1"/>
      <c r="DA240" s="1" t="s">
        <v>618</v>
      </c>
      <c r="DB240" s="1"/>
      <c r="DC240" s="58"/>
      <c r="DD240" s="58"/>
      <c r="DE240">
        <v>15.54</v>
      </c>
      <c r="DF240">
        <v>103.37</v>
      </c>
      <c r="DG240">
        <v>2.88</v>
      </c>
    </row>
    <row r="241" spans="1:111" s="12" customFormat="1">
      <c r="A241" s="1">
        <v>2013</v>
      </c>
      <c r="B241" s="1">
        <v>6</v>
      </c>
      <c r="C241" s="24">
        <v>41621</v>
      </c>
      <c r="D241" s="1">
        <v>4095</v>
      </c>
      <c r="E241" s="1">
        <v>4106</v>
      </c>
      <c r="F241" s="1">
        <v>4080</v>
      </c>
      <c r="G241" s="1">
        <v>4100</v>
      </c>
      <c r="H241" s="46">
        <v>1240.3</v>
      </c>
      <c r="I241" s="1">
        <v>4156</v>
      </c>
      <c r="J241" s="1">
        <v>4157</v>
      </c>
      <c r="K241" s="1">
        <v>4060</v>
      </c>
      <c r="L241" s="1">
        <v>4091</v>
      </c>
      <c r="M241" s="53">
        <v>4083</v>
      </c>
      <c r="N241" s="47">
        <v>4100</v>
      </c>
      <c r="O241" s="47">
        <v>4072</v>
      </c>
      <c r="P241" s="47">
        <v>4092</v>
      </c>
      <c r="Q241" s="8">
        <v>4094</v>
      </c>
      <c r="R241" s="26"/>
      <c r="S241" s="1"/>
      <c r="T241" s="1"/>
      <c r="U241" s="1"/>
      <c r="V241" s="1"/>
      <c r="W241" s="50"/>
      <c r="X241" s="51"/>
      <c r="Y241" s="62"/>
      <c r="Z241" s="62"/>
      <c r="AA241" s="62"/>
      <c r="AB241" s="62"/>
      <c r="AC241" s="1"/>
      <c r="AD241" s="62">
        <v>4097</v>
      </c>
      <c r="AE241" s="62">
        <v>4080</v>
      </c>
      <c r="AF241" s="1"/>
      <c r="AG241" s="1"/>
      <c r="AH241" s="62"/>
      <c r="AI241" s="62"/>
      <c r="AJ241" s="8"/>
      <c r="AK241" s="8"/>
      <c r="AL241" s="62"/>
      <c r="AM241" s="62"/>
      <c r="AN241" s="8"/>
      <c r="AO241" s="8"/>
      <c r="AP241" s="62"/>
      <c r="AQ241" s="62"/>
      <c r="AR241" s="62"/>
      <c r="AS241" s="8"/>
      <c r="AT241" s="62"/>
      <c r="AU241" s="62"/>
      <c r="AV241" s="8"/>
      <c r="AW241" s="8"/>
      <c r="AX241" s="8"/>
      <c r="AY241" s="8"/>
      <c r="AZ241" s="8"/>
      <c r="BA241" s="8"/>
      <c r="BB241" s="62"/>
      <c r="BC241" s="62"/>
      <c r="BD241" s="94">
        <v>4083</v>
      </c>
      <c r="BE241" s="8"/>
      <c r="BF241" s="8"/>
      <c r="BG241" s="62"/>
      <c r="BH241" s="62"/>
      <c r="BI241" s="1">
        <v>4083</v>
      </c>
      <c r="BJ241" s="1">
        <v>4084</v>
      </c>
      <c r="BK241" s="1">
        <v>4080</v>
      </c>
      <c r="BL241" s="1">
        <v>4082</v>
      </c>
      <c r="BM241" s="78"/>
      <c r="BN241" s="78"/>
      <c r="BO241" s="78"/>
      <c r="BP241" s="89"/>
      <c r="BQ241" s="62"/>
      <c r="BR241" s="1"/>
      <c r="BS241" s="88"/>
      <c r="BT241" s="1"/>
      <c r="BU241" s="58"/>
      <c r="BV241" s="58"/>
      <c r="BW241" s="58"/>
      <c r="BX241" s="58"/>
      <c r="BY241" s="1">
        <v>103.30800000000001</v>
      </c>
      <c r="BZ241" s="1">
        <v>103.535</v>
      </c>
      <c r="CA241" s="1">
        <v>103.55</v>
      </c>
      <c r="CB241" s="1">
        <v>1.3751</v>
      </c>
      <c r="CC241" s="1">
        <v>1.3749</v>
      </c>
      <c r="CD241" s="1">
        <v>1.375</v>
      </c>
      <c r="CE241" s="1"/>
      <c r="CF241" s="1"/>
      <c r="CG241" s="1">
        <v>4083</v>
      </c>
      <c r="CH241" s="1">
        <v>4090</v>
      </c>
      <c r="CI241" s="1">
        <v>4072</v>
      </c>
      <c r="CJ241" s="1">
        <v>4090</v>
      </c>
      <c r="CK241" s="1">
        <v>4083</v>
      </c>
      <c r="CL241" s="1">
        <v>4100</v>
      </c>
      <c r="CM241" s="1">
        <v>4072</v>
      </c>
      <c r="CN241" s="1">
        <v>4094</v>
      </c>
      <c r="CO241" s="1">
        <v>1232</v>
      </c>
      <c r="CP241" s="1">
        <v>4083</v>
      </c>
      <c r="CQ241" s="1">
        <v>4145</v>
      </c>
      <c r="CR241" s="1">
        <v>4072</v>
      </c>
      <c r="CS241" s="1">
        <v>4123</v>
      </c>
      <c r="CT241" s="1"/>
      <c r="CU241" s="1"/>
      <c r="CV241" s="1"/>
      <c r="CW241" s="1"/>
      <c r="CX241" s="58"/>
      <c r="CY241" s="58"/>
      <c r="CZ241" s="1"/>
      <c r="DA241" s="1" t="s">
        <v>618</v>
      </c>
      <c r="DB241" s="1"/>
      <c r="DC241" s="58"/>
      <c r="DD241" s="58"/>
      <c r="DE241">
        <v>16.03</v>
      </c>
      <c r="DF241">
        <v>103.0185</v>
      </c>
      <c r="DG241">
        <v>2.88</v>
      </c>
    </row>
    <row r="242" spans="1:111" s="12" customFormat="1">
      <c r="A242" s="1">
        <v>2013</v>
      </c>
      <c r="B242" s="1">
        <v>3</v>
      </c>
      <c r="C242" s="24">
        <v>41625</v>
      </c>
      <c r="D242" s="1">
        <v>4111</v>
      </c>
      <c r="E242" s="1">
        <v>4134</v>
      </c>
      <c r="F242" s="1">
        <v>4111</v>
      </c>
      <c r="G242" s="1">
        <v>4128</v>
      </c>
      <c r="H242" s="46">
        <v>1230.4000000000001</v>
      </c>
      <c r="I242" s="1">
        <v>4083</v>
      </c>
      <c r="J242" s="1">
        <v>4145</v>
      </c>
      <c r="K242" s="1">
        <v>4072</v>
      </c>
      <c r="L242" s="1">
        <v>4114</v>
      </c>
      <c r="M242" s="53">
        <v>4127</v>
      </c>
      <c r="N242" s="47">
        <v>4127</v>
      </c>
      <c r="O242" s="47">
        <v>4079</v>
      </c>
      <c r="P242" s="47">
        <v>4092</v>
      </c>
      <c r="Q242" s="8">
        <v>4113</v>
      </c>
      <c r="R242" s="26"/>
      <c r="S242" s="1"/>
      <c r="T242" s="1"/>
      <c r="U242" s="1"/>
      <c r="V242" s="1"/>
      <c r="W242" s="50"/>
      <c r="X242" s="51"/>
      <c r="Y242" s="62"/>
      <c r="Z242" s="62"/>
      <c r="AA242" s="62"/>
      <c r="AB242" s="62"/>
      <c r="AC242" s="1"/>
      <c r="AD242" s="62">
        <v>4123</v>
      </c>
      <c r="AE242" s="62">
        <v>4111</v>
      </c>
      <c r="AF242" s="1"/>
      <c r="AG242" s="1"/>
      <c r="AH242" s="62"/>
      <c r="AI242" s="62"/>
      <c r="AJ242" s="8"/>
      <c r="AK242" s="8"/>
      <c r="AL242" s="62"/>
      <c r="AM242" s="62"/>
      <c r="AN242" s="8"/>
      <c r="AO242" s="8"/>
      <c r="AP242" s="62"/>
      <c r="AQ242" s="62"/>
      <c r="AR242" s="62"/>
      <c r="AS242" s="8"/>
      <c r="AT242" s="62"/>
      <c r="AU242" s="62"/>
      <c r="AV242" s="8"/>
      <c r="AW242" s="8"/>
      <c r="AX242" s="8"/>
      <c r="AY242" s="8"/>
      <c r="AZ242" s="8"/>
      <c r="BA242" s="8"/>
      <c r="BB242" s="62"/>
      <c r="BC242" s="62"/>
      <c r="BD242" s="94">
        <v>4127</v>
      </c>
      <c r="BE242" s="8"/>
      <c r="BF242" s="8"/>
      <c r="BG242" s="62"/>
      <c r="BH242" s="62"/>
      <c r="BI242" s="1">
        <v>4127</v>
      </c>
      <c r="BJ242" s="1">
        <v>4127</v>
      </c>
      <c r="BK242" s="1">
        <v>4111</v>
      </c>
      <c r="BL242" s="1">
        <v>4111</v>
      </c>
      <c r="BM242" s="78"/>
      <c r="BN242" s="78"/>
      <c r="BO242" s="78"/>
      <c r="BP242" s="89"/>
      <c r="BQ242" s="62"/>
      <c r="BR242" s="1"/>
      <c r="BS242" s="88"/>
      <c r="BT242" s="1"/>
      <c r="BU242" s="58"/>
      <c r="BV242" s="58"/>
      <c r="BW242" s="58"/>
      <c r="BX242" s="58"/>
      <c r="BY242" s="1">
        <v>103.01349999999999</v>
      </c>
      <c r="BZ242" s="1">
        <v>103.23</v>
      </c>
      <c r="CA242" s="1">
        <v>103.04349999999999</v>
      </c>
      <c r="CB242" s="1">
        <v>1.3763000000000001</v>
      </c>
      <c r="CC242" s="1">
        <v>1.3738999999999999</v>
      </c>
      <c r="CD242" s="1">
        <v>1.3759999999999999</v>
      </c>
      <c r="CE242" s="1"/>
      <c r="CF242" s="1"/>
      <c r="CG242" s="1">
        <v>4127</v>
      </c>
      <c r="CH242" s="1">
        <v>4127</v>
      </c>
      <c r="CI242" s="1">
        <v>4089</v>
      </c>
      <c r="CJ242" s="1">
        <v>4091</v>
      </c>
      <c r="CK242" s="1">
        <v>4127</v>
      </c>
      <c r="CL242" s="1">
        <v>4127</v>
      </c>
      <c r="CM242" s="1">
        <v>4079</v>
      </c>
      <c r="CN242" s="1">
        <v>4099</v>
      </c>
      <c r="CO242" s="1">
        <v>1243.3</v>
      </c>
      <c r="CP242" s="1">
        <v>4127</v>
      </c>
      <c r="CQ242" s="1">
        <v>4127</v>
      </c>
      <c r="CR242" s="1">
        <v>4060</v>
      </c>
      <c r="CS242" s="1">
        <v>4062</v>
      </c>
      <c r="CT242" s="1"/>
      <c r="CU242" s="1"/>
      <c r="CV242" s="1"/>
      <c r="CW242" s="1"/>
      <c r="CX242" s="58"/>
      <c r="CY242" s="58"/>
      <c r="CZ242" s="1"/>
      <c r="DA242" s="1" t="s">
        <v>618</v>
      </c>
      <c r="DB242" s="1"/>
      <c r="DC242" s="58"/>
      <c r="DD242" s="58"/>
      <c r="DE242">
        <v>16.21</v>
      </c>
      <c r="DF242">
        <v>102.629</v>
      </c>
      <c r="DG242">
        <v>2.84</v>
      </c>
    </row>
    <row r="243" spans="1:111" s="12" customFormat="1">
      <c r="A243" s="1">
        <v>2013</v>
      </c>
      <c r="B243" s="1">
        <v>4</v>
      </c>
      <c r="C243" s="24">
        <v>41626</v>
      </c>
      <c r="D243" s="1">
        <v>4077</v>
      </c>
      <c r="E243" s="1">
        <v>4091</v>
      </c>
      <c r="F243" s="1">
        <v>4075</v>
      </c>
      <c r="G243" s="1">
        <v>4086</v>
      </c>
      <c r="H243" s="46">
        <v>1189.4000000000001</v>
      </c>
      <c r="I243" s="1">
        <v>4127</v>
      </c>
      <c r="J243" s="1">
        <v>4127</v>
      </c>
      <c r="K243" s="1">
        <v>4060</v>
      </c>
      <c r="L243" s="1">
        <v>4088</v>
      </c>
      <c r="M243" s="53">
        <v>4070</v>
      </c>
      <c r="N243" s="47">
        <v>4072</v>
      </c>
      <c r="O243" s="47">
        <v>4018</v>
      </c>
      <c r="P243" s="47">
        <v>4038</v>
      </c>
      <c r="Q243" s="8">
        <v>4075</v>
      </c>
      <c r="R243" s="26"/>
      <c r="S243" s="1"/>
      <c r="T243" s="1"/>
      <c r="U243" s="1"/>
      <c r="V243" s="1"/>
      <c r="W243" s="50"/>
      <c r="X243" s="51"/>
      <c r="Y243" s="62"/>
      <c r="Z243" s="62"/>
      <c r="AA243" s="62"/>
      <c r="AB243" s="62"/>
      <c r="AC243" s="1"/>
      <c r="AD243" s="62">
        <v>4090</v>
      </c>
      <c r="AE243" s="62">
        <v>4075</v>
      </c>
      <c r="AF243" s="1"/>
      <c r="AG243" s="1"/>
      <c r="AH243" s="62"/>
      <c r="AI243" s="62"/>
      <c r="AJ243" s="8"/>
      <c r="AK243" s="8"/>
      <c r="AL243" s="62"/>
      <c r="AM243" s="62"/>
      <c r="AN243" s="8"/>
      <c r="AO243" s="8"/>
      <c r="AP243" s="62"/>
      <c r="AQ243" s="62"/>
      <c r="AR243" s="62"/>
      <c r="AS243" s="8"/>
      <c r="AT243" s="62"/>
      <c r="AU243" s="62"/>
      <c r="AV243" s="8"/>
      <c r="AW243" s="8"/>
      <c r="AX243" s="8"/>
      <c r="AY243" s="8"/>
      <c r="AZ243" s="8"/>
      <c r="BA243" s="8"/>
      <c r="BB243" s="62"/>
      <c r="BC243" s="62"/>
      <c r="BD243" s="94">
        <v>4069</v>
      </c>
      <c r="BE243" s="8"/>
      <c r="BF243" s="8"/>
      <c r="BG243" s="62"/>
      <c r="BH243" s="62"/>
      <c r="BI243" s="1">
        <v>4070</v>
      </c>
      <c r="BJ243" s="1">
        <v>4072</v>
      </c>
      <c r="BK243" s="1">
        <v>4044</v>
      </c>
      <c r="BL243" s="1">
        <v>4049</v>
      </c>
      <c r="BM243" s="78"/>
      <c r="BN243" s="78"/>
      <c r="BO243" s="78"/>
      <c r="BP243" s="89"/>
      <c r="BQ243" s="62"/>
      <c r="BR243" s="1"/>
      <c r="BS243" s="88"/>
      <c r="BT243" s="1"/>
      <c r="BU243" s="58"/>
      <c r="BV243" s="58"/>
      <c r="BW243" s="58"/>
      <c r="BX243" s="58"/>
      <c r="BY243" s="1">
        <v>102.6605</v>
      </c>
      <c r="BZ243" s="1">
        <v>102.574</v>
      </c>
      <c r="CA243" s="1">
        <v>102.66</v>
      </c>
      <c r="CB243" s="1">
        <v>1.3764000000000001</v>
      </c>
      <c r="CC243" s="1">
        <v>1.377</v>
      </c>
      <c r="CD243" s="1">
        <v>1.377</v>
      </c>
      <c r="CE243" s="1"/>
      <c r="CF243" s="1"/>
      <c r="CG243" s="1">
        <v>4070</v>
      </c>
      <c r="CH243" s="1">
        <v>4072</v>
      </c>
      <c r="CI243" s="1">
        <v>4018</v>
      </c>
      <c r="CJ243" s="1">
        <v>4045</v>
      </c>
      <c r="CK243" s="1">
        <v>4070</v>
      </c>
      <c r="CL243" s="1">
        <v>4072</v>
      </c>
      <c r="CM243" s="1">
        <v>4018</v>
      </c>
      <c r="CN243" s="1">
        <v>4026</v>
      </c>
      <c r="CO243" s="1">
        <v>1213</v>
      </c>
      <c r="CP243" s="1">
        <v>4070</v>
      </c>
      <c r="CQ243" s="1">
        <v>4072</v>
      </c>
      <c r="CR243" s="1">
        <v>4005</v>
      </c>
      <c r="CS243" s="1">
        <v>4016</v>
      </c>
      <c r="CT243" s="1"/>
      <c r="CU243" s="1"/>
      <c r="CV243" s="1"/>
      <c r="CW243" s="1"/>
      <c r="CX243" s="58"/>
      <c r="CY243" s="58"/>
      <c r="CZ243" s="1"/>
      <c r="DA243" s="1" t="s">
        <v>618</v>
      </c>
      <c r="DB243" s="1"/>
      <c r="DC243" s="58"/>
      <c r="DD243" s="58"/>
      <c r="DE243">
        <v>14.15</v>
      </c>
      <c r="DF243">
        <v>104.233</v>
      </c>
      <c r="DG243">
        <v>2.93</v>
      </c>
    </row>
    <row r="244" spans="1:111" s="12" customFormat="1">
      <c r="A244" s="1">
        <v>2013</v>
      </c>
      <c r="B244" s="1">
        <v>6</v>
      </c>
      <c r="C244" s="24">
        <v>41628</v>
      </c>
      <c r="D244" s="1">
        <v>4006</v>
      </c>
      <c r="E244" s="1">
        <v>4027</v>
      </c>
      <c r="F244" s="1">
        <v>4002</v>
      </c>
      <c r="G244" s="1">
        <v>4019</v>
      </c>
      <c r="H244" s="46">
        <v>1204.4000000000001</v>
      </c>
      <c r="I244" s="1">
        <v>4070</v>
      </c>
      <c r="J244" s="1">
        <v>4072</v>
      </c>
      <c r="K244" s="1">
        <v>4002</v>
      </c>
      <c r="L244" s="1">
        <v>4011</v>
      </c>
      <c r="M244" s="53">
        <v>4019</v>
      </c>
      <c r="N244" s="47">
        <v>4038</v>
      </c>
      <c r="O244" s="47">
        <v>4018</v>
      </c>
      <c r="P244" s="47">
        <v>4033</v>
      </c>
      <c r="Q244" s="8">
        <v>4005</v>
      </c>
      <c r="R244" s="26"/>
      <c r="S244" s="1"/>
      <c r="T244" s="1"/>
      <c r="U244" s="1"/>
      <c r="V244" s="1"/>
      <c r="W244" s="50"/>
      <c r="X244" s="51"/>
      <c r="Y244" s="62"/>
      <c r="Z244" s="62"/>
      <c r="AA244" s="62"/>
      <c r="AB244" s="62"/>
      <c r="AC244" s="1"/>
      <c r="AD244" s="62">
        <v>4020</v>
      </c>
      <c r="AE244" s="62">
        <v>4002</v>
      </c>
      <c r="AF244" s="1"/>
      <c r="AG244" s="1"/>
      <c r="AH244" s="62"/>
      <c r="AI244" s="62"/>
      <c r="AJ244" s="8"/>
      <c r="AK244" s="8"/>
      <c r="AL244" s="62"/>
      <c r="AM244" s="62"/>
      <c r="AN244" s="8"/>
      <c r="AO244" s="8"/>
      <c r="AP244" s="62"/>
      <c r="AQ244" s="62"/>
      <c r="AR244" s="62"/>
      <c r="AS244" s="8"/>
      <c r="AT244" s="62"/>
      <c r="AU244" s="62"/>
      <c r="AV244" s="8"/>
      <c r="AW244" s="8"/>
      <c r="AX244" s="8"/>
      <c r="AY244" s="8"/>
      <c r="AZ244" s="8"/>
      <c r="BA244" s="8"/>
      <c r="BB244" s="62"/>
      <c r="BC244" s="62"/>
      <c r="BD244" s="94">
        <v>4016</v>
      </c>
      <c r="BE244" s="8"/>
      <c r="BF244" s="8"/>
      <c r="BG244" s="62"/>
      <c r="BH244" s="62"/>
      <c r="BI244" s="1">
        <v>4019</v>
      </c>
      <c r="BJ244" s="1">
        <v>4029</v>
      </c>
      <c r="BK244" s="1">
        <v>4018</v>
      </c>
      <c r="BL244" s="1">
        <v>4029</v>
      </c>
      <c r="BM244" s="78"/>
      <c r="BN244" s="78"/>
      <c r="BO244" s="78"/>
      <c r="BP244" s="89"/>
      <c r="BQ244" s="62"/>
      <c r="BR244" s="1"/>
      <c r="BS244" s="88"/>
      <c r="BT244" s="1"/>
      <c r="BU244" s="58"/>
      <c r="BV244" s="58"/>
      <c r="BW244" s="58"/>
      <c r="BX244" s="58"/>
      <c r="BY244" s="1">
        <v>104.2235</v>
      </c>
      <c r="BZ244" s="1">
        <v>104.318</v>
      </c>
      <c r="CA244" s="1">
        <v>104.32</v>
      </c>
      <c r="CB244" s="1">
        <v>1.3655999999999999</v>
      </c>
      <c r="CC244" s="1">
        <v>1.3671</v>
      </c>
      <c r="CD244" s="1">
        <v>1.3655999999999999</v>
      </c>
      <c r="CE244" s="1"/>
      <c r="CF244" s="1"/>
      <c r="CG244" s="1">
        <v>4019</v>
      </c>
      <c r="CH244" s="1">
        <v>4036</v>
      </c>
      <c r="CI244" s="1">
        <v>4018</v>
      </c>
      <c r="CJ244" s="1">
        <v>4032</v>
      </c>
      <c r="CK244" s="1">
        <v>4018</v>
      </c>
      <c r="CL244" s="1">
        <v>4037</v>
      </c>
      <c r="CM244" s="1">
        <v>4010</v>
      </c>
      <c r="CN244" s="1">
        <v>4020</v>
      </c>
      <c r="CO244" s="1">
        <v>1199.3</v>
      </c>
      <c r="CP244" s="1">
        <v>4019</v>
      </c>
      <c r="CQ244" s="1">
        <v>4048</v>
      </c>
      <c r="CR244" s="1">
        <v>4018</v>
      </c>
      <c r="CS244" s="1">
        <v>4044</v>
      </c>
      <c r="CT244" s="1"/>
      <c r="CU244" s="1"/>
      <c r="CV244" s="1"/>
      <c r="CW244" s="1"/>
      <c r="CX244" s="58"/>
      <c r="CY244" s="58"/>
      <c r="CZ244" s="1"/>
      <c r="DA244" s="1" t="s">
        <v>618</v>
      </c>
      <c r="DB244" s="1"/>
      <c r="DC244" s="58"/>
      <c r="DD244" s="58"/>
      <c r="DE244">
        <v>12.48</v>
      </c>
      <c r="DF244">
        <v>104.3515</v>
      </c>
      <c r="DG244">
        <v>2.98</v>
      </c>
    </row>
    <row r="245" spans="1:111" s="12" customFormat="1">
      <c r="A245" s="1">
        <v>2013</v>
      </c>
      <c r="B245" s="1">
        <v>4</v>
      </c>
      <c r="C245" s="24">
        <v>41633</v>
      </c>
      <c r="D245" s="1">
        <v>4039</v>
      </c>
      <c r="E245" s="1">
        <v>4060</v>
      </c>
      <c r="F245" s="1">
        <v>4034</v>
      </c>
      <c r="G245" s="1">
        <v>4040</v>
      </c>
      <c r="H245" s="46">
        <v>1203.3</v>
      </c>
      <c r="I245" s="1">
        <v>4039</v>
      </c>
      <c r="J245" s="1">
        <v>4060</v>
      </c>
      <c r="K245" s="1">
        <v>4039</v>
      </c>
      <c r="L245" s="1">
        <v>4042</v>
      </c>
      <c r="M245" s="53">
        <v>4036</v>
      </c>
      <c r="N245" s="47">
        <v>4041</v>
      </c>
      <c r="O245" s="47">
        <v>4030</v>
      </c>
      <c r="P245" s="47">
        <v>4034</v>
      </c>
      <c r="Q245" s="8">
        <v>4044</v>
      </c>
      <c r="R245" s="26"/>
      <c r="S245" s="1"/>
      <c r="T245" s="1"/>
      <c r="U245" s="1"/>
      <c r="V245" s="1"/>
      <c r="W245" s="50"/>
      <c r="X245" s="51"/>
      <c r="Y245" s="62"/>
      <c r="Z245" s="62"/>
      <c r="AA245" s="62"/>
      <c r="AB245" s="62"/>
      <c r="AC245" s="1"/>
      <c r="AD245" s="62">
        <v>4060</v>
      </c>
      <c r="AE245" s="62">
        <v>4039</v>
      </c>
      <c r="AF245" s="1"/>
      <c r="AG245" s="1"/>
      <c r="AH245" s="62"/>
      <c r="AI245" s="62"/>
      <c r="AJ245" s="8"/>
      <c r="AK245" s="8"/>
      <c r="AL245" s="62"/>
      <c r="AM245" s="62"/>
      <c r="AN245" s="8"/>
      <c r="AO245" s="8"/>
      <c r="AP245" s="62"/>
      <c r="AQ245" s="62"/>
      <c r="AR245" s="62"/>
      <c r="AS245" s="8"/>
      <c r="AT245" s="62"/>
      <c r="AU245" s="62"/>
      <c r="AV245" s="8"/>
      <c r="AW245" s="8"/>
      <c r="AX245" s="8"/>
      <c r="AY245" s="8"/>
      <c r="AZ245" s="8"/>
      <c r="BA245" s="8"/>
      <c r="BB245" s="62"/>
      <c r="BC245" s="62"/>
      <c r="BD245" s="94">
        <v>4029</v>
      </c>
      <c r="BE245" s="8"/>
      <c r="BF245" s="8"/>
      <c r="BG245" s="62"/>
      <c r="BH245" s="62"/>
      <c r="BI245" s="1">
        <v>4036</v>
      </c>
      <c r="BJ245" s="1">
        <v>4041</v>
      </c>
      <c r="BK245" s="1">
        <v>4034</v>
      </c>
      <c r="BL245" s="1">
        <v>4036</v>
      </c>
      <c r="BM245" s="78"/>
      <c r="BN245" s="78"/>
      <c r="BO245" s="78"/>
      <c r="BP245" s="89"/>
      <c r="BQ245" s="62"/>
      <c r="BR245" s="1"/>
      <c r="BS245" s="88"/>
      <c r="BT245" s="1"/>
      <c r="BU245" s="58"/>
      <c r="BV245" s="58"/>
      <c r="BW245" s="58"/>
      <c r="BX245" s="58"/>
      <c r="BY245" s="1">
        <v>104.2855</v>
      </c>
      <c r="BZ245" s="1">
        <v>104.169</v>
      </c>
      <c r="CA245" s="1">
        <v>104.286</v>
      </c>
      <c r="CB245" s="1">
        <v>1.3678999999999999</v>
      </c>
      <c r="CC245" s="1">
        <v>1.3695999999999999</v>
      </c>
      <c r="CD245" s="1">
        <v>1.3678999999999999</v>
      </c>
      <c r="CE245" s="1"/>
      <c r="CF245" s="1"/>
      <c r="CG245" s="1">
        <v>4036</v>
      </c>
      <c r="CH245" s="1">
        <v>4041</v>
      </c>
      <c r="CI245" s="1">
        <v>4030</v>
      </c>
      <c r="CJ245" s="1">
        <v>4036</v>
      </c>
      <c r="CK245" s="1">
        <v>4036</v>
      </c>
      <c r="CL245" s="1">
        <v>4041</v>
      </c>
      <c r="CM245" s="1">
        <v>4030</v>
      </c>
      <c r="CN245" s="1">
        <v>4036</v>
      </c>
      <c r="CO245" s="1">
        <v>1203.3</v>
      </c>
      <c r="CP245" s="1">
        <v>4036</v>
      </c>
      <c r="CQ245" s="1">
        <v>4041</v>
      </c>
      <c r="CR245" s="1">
        <v>4030</v>
      </c>
      <c r="CS245" s="1">
        <v>4038</v>
      </c>
      <c r="CT245" s="1"/>
      <c r="CU245" s="1"/>
      <c r="CV245" s="1"/>
      <c r="CW245" s="1"/>
      <c r="CX245" s="58"/>
      <c r="CY245" s="58"/>
      <c r="CZ245" s="1"/>
      <c r="DA245" s="1" t="s">
        <v>618</v>
      </c>
      <c r="DB245" s="1"/>
      <c r="DC245" s="58"/>
      <c r="DD245" s="58"/>
      <c r="DE245">
        <v>12.48</v>
      </c>
      <c r="DF245">
        <v>104.379</v>
      </c>
      <c r="DG245">
        <v>2.98</v>
      </c>
    </row>
    <row r="246" spans="1:111" s="12" customFormat="1">
      <c r="A246" s="1">
        <v>2013</v>
      </c>
      <c r="B246" s="1">
        <v>5</v>
      </c>
      <c r="C246" s="24">
        <v>41634</v>
      </c>
      <c r="D246" s="1">
        <v>4044</v>
      </c>
      <c r="E246" s="1">
        <v>4067</v>
      </c>
      <c r="F246" s="1">
        <v>4041</v>
      </c>
      <c r="G246" s="1">
        <v>4060</v>
      </c>
      <c r="H246" s="46">
        <v>1210</v>
      </c>
      <c r="I246" s="1">
        <v>4036</v>
      </c>
      <c r="J246" s="1">
        <v>4065</v>
      </c>
      <c r="K246" s="1">
        <v>4030</v>
      </c>
      <c r="L246" s="1">
        <v>4061</v>
      </c>
      <c r="M246" s="53">
        <v>4061</v>
      </c>
      <c r="N246" s="47">
        <v>4094</v>
      </c>
      <c r="O246" s="47">
        <v>4060</v>
      </c>
      <c r="P246" s="47">
        <v>4086</v>
      </c>
      <c r="Q246" s="8">
        <v>4044</v>
      </c>
      <c r="R246" s="26"/>
      <c r="S246" s="1"/>
      <c r="T246" s="1"/>
      <c r="U246" s="1"/>
      <c r="V246" s="1"/>
      <c r="W246" s="50"/>
      <c r="X246" s="51"/>
      <c r="Y246" s="62"/>
      <c r="Z246" s="62"/>
      <c r="AA246" s="62"/>
      <c r="AB246" s="62"/>
      <c r="AC246" s="1"/>
      <c r="AD246" s="62">
        <v>4065</v>
      </c>
      <c r="AE246" s="62">
        <v>4041</v>
      </c>
      <c r="AF246" s="1"/>
      <c r="AG246" s="1"/>
      <c r="AH246" s="62"/>
      <c r="AI246" s="62"/>
      <c r="AJ246" s="8"/>
      <c r="AK246" s="8"/>
      <c r="AL246" s="62"/>
      <c r="AM246" s="62"/>
      <c r="AN246" s="8"/>
      <c r="AO246" s="8"/>
      <c r="AP246" s="62"/>
      <c r="AQ246" s="62"/>
      <c r="AR246" s="62"/>
      <c r="AS246" s="8"/>
      <c r="AT246" s="62"/>
      <c r="AU246" s="62"/>
      <c r="AV246" s="8"/>
      <c r="AW246" s="8"/>
      <c r="AX246" s="8"/>
      <c r="AY246" s="8"/>
      <c r="AZ246" s="8"/>
      <c r="BA246" s="8"/>
      <c r="BB246" s="62"/>
      <c r="BC246" s="62"/>
      <c r="BD246" s="94">
        <v>4059</v>
      </c>
      <c r="BE246" s="8"/>
      <c r="BF246" s="8"/>
      <c r="BG246" s="62"/>
      <c r="BH246" s="62"/>
      <c r="BI246" s="1">
        <v>4061</v>
      </c>
      <c r="BJ246" s="1">
        <v>4069</v>
      </c>
      <c r="BK246" s="1">
        <v>4060</v>
      </c>
      <c r="BL246" s="1">
        <v>4067</v>
      </c>
      <c r="BM246" s="78"/>
      <c r="BN246" s="78"/>
      <c r="BO246" s="78"/>
      <c r="BP246" s="89"/>
      <c r="BQ246" s="62"/>
      <c r="BR246" s="1"/>
      <c r="BS246" s="88"/>
      <c r="BT246" s="1"/>
      <c r="BU246" s="58"/>
      <c r="BV246" s="58"/>
      <c r="BW246" s="58"/>
      <c r="BX246" s="58"/>
      <c r="BY246" s="1">
        <v>104.35899999999999</v>
      </c>
      <c r="BZ246" s="1">
        <v>104.4415</v>
      </c>
      <c r="CA246" s="1">
        <v>104.5145</v>
      </c>
      <c r="CB246" s="1">
        <v>1.3681000000000001</v>
      </c>
      <c r="CC246" s="1">
        <v>1.3677999999999999</v>
      </c>
      <c r="CD246" s="1">
        <v>1.3672</v>
      </c>
      <c r="CE246" s="1"/>
      <c r="CF246" s="1"/>
      <c r="CG246" s="1">
        <v>4061</v>
      </c>
      <c r="CH246" s="1">
        <v>4071</v>
      </c>
      <c r="CI246" s="1">
        <v>4060</v>
      </c>
      <c r="CJ246" s="1">
        <v>4064</v>
      </c>
      <c r="CK246" s="1">
        <v>4061</v>
      </c>
      <c r="CL246" s="1">
        <v>4099</v>
      </c>
      <c r="CM246" s="1">
        <v>4061</v>
      </c>
      <c r="CN246" s="1">
        <v>4095</v>
      </c>
      <c r="CO246" s="1">
        <v>1205.4000000000001</v>
      </c>
      <c r="CP246" s="1">
        <v>4061</v>
      </c>
      <c r="CQ246" s="1">
        <v>4098</v>
      </c>
      <c r="CR246" s="1">
        <v>4060</v>
      </c>
      <c r="CS246" s="1">
        <v>4085</v>
      </c>
      <c r="CT246" s="1"/>
      <c r="CU246" s="1"/>
      <c r="CV246" s="1"/>
      <c r="CW246" s="1"/>
      <c r="CX246" s="58"/>
      <c r="CY246" s="58"/>
      <c r="CZ246" s="1"/>
      <c r="DA246" s="1" t="s">
        <v>618</v>
      </c>
      <c r="DB246" s="1"/>
      <c r="DC246" s="58"/>
      <c r="DD246" s="58"/>
      <c r="DE246">
        <v>12.33</v>
      </c>
      <c r="DF246">
        <v>104.82</v>
      </c>
      <c r="DG246">
        <v>2.99</v>
      </c>
    </row>
    <row r="247" spans="1:111" s="12" customFormat="1">
      <c r="A247" s="1">
        <v>2013</v>
      </c>
      <c r="B247" s="1">
        <v>6</v>
      </c>
      <c r="C247" s="24">
        <v>41635</v>
      </c>
      <c r="D247" s="1">
        <v>4081</v>
      </c>
      <c r="E247" s="1">
        <v>4094</v>
      </c>
      <c r="F247" s="1">
        <v>4081</v>
      </c>
      <c r="G247" s="1">
        <v>4093</v>
      </c>
      <c r="H247" s="46">
        <v>1214</v>
      </c>
      <c r="I247" s="1">
        <v>4061</v>
      </c>
      <c r="J247" s="1">
        <v>4098</v>
      </c>
      <c r="K247" s="1">
        <v>4060</v>
      </c>
      <c r="L247" s="1">
        <v>4086</v>
      </c>
      <c r="M247" s="53">
        <v>4093</v>
      </c>
      <c r="N247" s="47">
        <v>4117</v>
      </c>
      <c r="O247" s="47">
        <v>4082</v>
      </c>
      <c r="P247" s="47">
        <v>4112</v>
      </c>
      <c r="Q247" s="8">
        <v>4083</v>
      </c>
      <c r="R247" s="26"/>
      <c r="S247" s="1"/>
      <c r="T247" s="1"/>
      <c r="U247" s="1"/>
      <c r="V247" s="1"/>
      <c r="W247" s="50"/>
      <c r="X247" s="51"/>
      <c r="Y247" s="62"/>
      <c r="Z247" s="62"/>
      <c r="AA247" s="62"/>
      <c r="AB247" s="62"/>
      <c r="AC247" s="1"/>
      <c r="AD247" s="62">
        <v>4090</v>
      </c>
      <c r="AE247" s="62">
        <v>4081</v>
      </c>
      <c r="AF247" s="1"/>
      <c r="AG247" s="1"/>
      <c r="AH247" s="62"/>
      <c r="AI247" s="62"/>
      <c r="AJ247" s="8"/>
      <c r="AK247" s="8"/>
      <c r="AL247" s="62"/>
      <c r="AM247" s="62"/>
      <c r="AN247" s="8"/>
      <c r="AO247" s="8"/>
      <c r="AP247" s="62"/>
      <c r="AQ247" s="62"/>
      <c r="AR247" s="62"/>
      <c r="AS247" s="8"/>
      <c r="AT247" s="62"/>
      <c r="AU247" s="62"/>
      <c r="AV247" s="8"/>
      <c r="AW247" s="8"/>
      <c r="AX247" s="8"/>
      <c r="AY247" s="8"/>
      <c r="AZ247" s="8"/>
      <c r="BA247" s="8"/>
      <c r="BB247" s="62"/>
      <c r="BC247" s="62"/>
      <c r="BD247" s="94">
        <v>4093</v>
      </c>
      <c r="BE247" s="8"/>
      <c r="BF247" s="8"/>
      <c r="BG247" s="62"/>
      <c r="BH247" s="62"/>
      <c r="BI247" s="1">
        <v>4093</v>
      </c>
      <c r="BJ247" s="1">
        <v>4096</v>
      </c>
      <c r="BK247" s="1">
        <v>4089</v>
      </c>
      <c r="BL247" s="1">
        <v>4090</v>
      </c>
      <c r="BM247" s="78"/>
      <c r="BN247" s="78"/>
      <c r="BO247" s="78"/>
      <c r="BP247" s="89"/>
      <c r="BQ247" s="62"/>
      <c r="BR247" s="1"/>
      <c r="BS247" s="88"/>
      <c r="BT247" s="1"/>
      <c r="BU247" s="58"/>
      <c r="BV247" s="58"/>
      <c r="BW247" s="58"/>
      <c r="BX247" s="58"/>
      <c r="BY247" s="1">
        <v>104.7375</v>
      </c>
      <c r="BZ247" s="1">
        <v>104.8245</v>
      </c>
      <c r="CA247" s="1">
        <v>104.9025</v>
      </c>
      <c r="CB247" s="1">
        <v>1.3694999999999999</v>
      </c>
      <c r="CC247" s="1">
        <v>1.3693</v>
      </c>
      <c r="CD247" s="1">
        <v>1.3694999999999999</v>
      </c>
      <c r="CE247" s="1"/>
      <c r="CF247" s="1"/>
      <c r="CG247" s="1">
        <v>4093</v>
      </c>
      <c r="CH247" s="1">
        <v>4096</v>
      </c>
      <c r="CI247" s="1">
        <v>4082</v>
      </c>
      <c r="CJ247" s="1">
        <v>4092</v>
      </c>
      <c r="CK247" s="1">
        <v>4093</v>
      </c>
      <c r="CL247" s="1">
        <v>4117</v>
      </c>
      <c r="CM247" s="1">
        <v>4082</v>
      </c>
      <c r="CN247" s="1">
        <v>4108</v>
      </c>
      <c r="CO247" s="1">
        <v>1213</v>
      </c>
      <c r="CP247" s="1">
        <v>4093</v>
      </c>
      <c r="CQ247" s="1">
        <v>4117</v>
      </c>
      <c r="CR247" s="1">
        <v>4082</v>
      </c>
      <c r="CS247" s="1">
        <v>4111</v>
      </c>
      <c r="CT247" s="1"/>
      <c r="CU247" s="1"/>
      <c r="CV247" s="1"/>
      <c r="CW247" s="1"/>
      <c r="CX247" s="58"/>
      <c r="CY247" s="58"/>
      <c r="CZ247" s="1"/>
      <c r="DA247" s="1" t="s">
        <v>618</v>
      </c>
      <c r="DB247" s="1"/>
      <c r="DC247" s="58"/>
      <c r="DD247" s="58"/>
      <c r="DE247">
        <v>12.46</v>
      </c>
      <c r="DF247">
        <v>105.178</v>
      </c>
      <c r="DG247">
        <v>3.01</v>
      </c>
    </row>
    <row r="248" spans="1:111" s="12" customFormat="1">
      <c r="A248" s="1">
        <v>2013</v>
      </c>
      <c r="B248" s="1">
        <v>2</v>
      </c>
      <c r="C248" s="24">
        <v>41638</v>
      </c>
      <c r="D248" s="1">
        <v>4112</v>
      </c>
      <c r="E248" s="1">
        <v>4115</v>
      </c>
      <c r="F248" s="1">
        <v>4093</v>
      </c>
      <c r="G248" s="1">
        <v>4095</v>
      </c>
      <c r="H248" s="46">
        <v>1214</v>
      </c>
      <c r="I248" s="1">
        <v>4095</v>
      </c>
      <c r="J248" s="1">
        <v>4095</v>
      </c>
      <c r="K248" s="1">
        <v>4095</v>
      </c>
      <c r="L248" s="1">
        <v>4095</v>
      </c>
      <c r="M248" s="53">
        <v>4094</v>
      </c>
      <c r="N248" s="47">
        <v>4118</v>
      </c>
      <c r="O248" s="47">
        <v>4083</v>
      </c>
      <c r="P248" s="47">
        <v>4111</v>
      </c>
      <c r="Q248" s="1">
        <v>4112</v>
      </c>
      <c r="R248" s="26"/>
      <c r="S248" s="1"/>
      <c r="T248" s="1"/>
      <c r="U248" s="1"/>
      <c r="V248" s="1"/>
      <c r="W248" s="50"/>
      <c r="X248" s="51"/>
      <c r="Y248" s="62"/>
      <c r="Z248" s="62"/>
      <c r="AA248" s="62"/>
      <c r="AB248" s="62"/>
      <c r="AC248" s="1"/>
      <c r="AD248" s="62"/>
      <c r="AE248" s="62"/>
      <c r="AF248" s="1"/>
      <c r="AG248" s="1"/>
      <c r="AH248" s="62"/>
      <c r="AI248" s="62"/>
      <c r="AJ248" s="8"/>
      <c r="AK248" s="8"/>
      <c r="AL248" s="62"/>
      <c r="AM248" s="62"/>
      <c r="AN248" s="8"/>
      <c r="AO248" s="8"/>
      <c r="AP248" s="62"/>
      <c r="AQ248" s="62"/>
      <c r="AR248" s="62"/>
      <c r="AS248" s="8"/>
      <c r="AT248" s="62"/>
      <c r="AU248" s="62"/>
      <c r="AV248" s="8"/>
      <c r="AW248" s="8"/>
      <c r="AX248" s="8"/>
      <c r="AY248" s="8"/>
      <c r="AZ248" s="8"/>
      <c r="BA248" s="8"/>
      <c r="BB248" s="62"/>
      <c r="BC248" s="62"/>
      <c r="BD248" s="94"/>
      <c r="BE248" s="8"/>
      <c r="BF248" s="8"/>
      <c r="BG248" s="62"/>
      <c r="BH248" s="62"/>
      <c r="BI248" s="1">
        <v>4094</v>
      </c>
      <c r="BJ248" s="1">
        <v>4118</v>
      </c>
      <c r="BK248" s="1">
        <v>4083</v>
      </c>
      <c r="BL248" s="1">
        <v>4111</v>
      </c>
      <c r="BM248" s="78"/>
      <c r="BN248" s="78"/>
      <c r="BO248" s="78"/>
      <c r="BP248" s="89"/>
      <c r="BQ248" s="62"/>
      <c r="BR248" s="1"/>
      <c r="BS248" s="88"/>
      <c r="BT248" s="1"/>
      <c r="BU248" s="58"/>
      <c r="BV248" s="58"/>
      <c r="BW248" s="58"/>
      <c r="BX248" s="58"/>
      <c r="BY248" s="1">
        <v>105.18</v>
      </c>
      <c r="BZ248" s="1">
        <v>105.3515</v>
      </c>
      <c r="CA248" s="1">
        <v>105.309</v>
      </c>
      <c r="CB248" s="1">
        <v>1.3753</v>
      </c>
      <c r="CC248" s="1">
        <v>1.3752</v>
      </c>
      <c r="CD248" s="1">
        <v>1.3751</v>
      </c>
      <c r="CE248" s="1"/>
      <c r="CF248" s="1"/>
      <c r="CG248" s="1">
        <v>4094</v>
      </c>
      <c r="CH248" s="1">
        <v>4118</v>
      </c>
      <c r="CI248" s="1">
        <v>4083</v>
      </c>
      <c r="CJ248" s="1">
        <v>4111</v>
      </c>
      <c r="CK248" s="1">
        <v>4094</v>
      </c>
      <c r="CL248" s="1">
        <v>4118</v>
      </c>
      <c r="CM248" s="1">
        <v>4083</v>
      </c>
      <c r="CN248" s="1">
        <v>4111</v>
      </c>
      <c r="CO248" s="1">
        <v>1204.7</v>
      </c>
      <c r="CP248" s="1">
        <v>4111</v>
      </c>
      <c r="CQ248" s="1">
        <v>4111</v>
      </c>
      <c r="CR248" s="1">
        <v>4111</v>
      </c>
      <c r="CS248" s="1">
        <v>4111</v>
      </c>
      <c r="CT248" s="1"/>
      <c r="CU248" s="1"/>
      <c r="CV248" s="1"/>
      <c r="CW248" s="1"/>
      <c r="CX248" s="58"/>
      <c r="CY248" s="58"/>
      <c r="CZ248" s="1"/>
      <c r="DA248" s="1" t="s">
        <v>618</v>
      </c>
      <c r="DB248" s="1"/>
      <c r="DC248" s="58"/>
      <c r="DD248" s="58"/>
      <c r="DE248">
        <v>12.46</v>
      </c>
      <c r="DF248">
        <v>105.178</v>
      </c>
      <c r="DG248">
        <v>3.01</v>
      </c>
    </row>
    <row r="249" spans="1:111" s="12" customFormat="1">
      <c r="A249" s="1">
        <v>2014</v>
      </c>
      <c r="B249" s="1">
        <v>2</v>
      </c>
      <c r="C249" s="24">
        <v>41645</v>
      </c>
      <c r="D249" s="1">
        <v>4164</v>
      </c>
      <c r="E249" s="1">
        <v>4182</v>
      </c>
      <c r="F249" s="1">
        <v>4153</v>
      </c>
      <c r="G249" s="1">
        <v>4167</v>
      </c>
      <c r="H249" s="46">
        <v>1214</v>
      </c>
      <c r="I249" s="1">
        <v>4167</v>
      </c>
      <c r="J249" s="1">
        <v>4167</v>
      </c>
      <c r="K249" s="1">
        <v>4167</v>
      </c>
      <c r="L249" s="1">
        <v>4167</v>
      </c>
      <c r="M249" s="1">
        <v>4167</v>
      </c>
      <c r="N249" s="1">
        <v>4167</v>
      </c>
      <c r="O249" s="1">
        <v>4167</v>
      </c>
      <c r="P249" s="1">
        <v>4167</v>
      </c>
      <c r="Q249" s="1">
        <v>4164</v>
      </c>
      <c r="R249" s="26"/>
      <c r="S249" s="1"/>
      <c r="T249" s="1"/>
      <c r="U249" s="1"/>
      <c r="V249" s="1"/>
      <c r="W249" s="50"/>
      <c r="X249" s="51"/>
      <c r="Y249" s="62"/>
      <c r="Z249" s="62"/>
      <c r="AA249" s="62"/>
      <c r="AB249" s="62"/>
      <c r="AC249" s="1"/>
      <c r="AD249" s="62"/>
      <c r="AE249" s="62"/>
      <c r="AF249" s="1"/>
      <c r="AG249" s="1"/>
      <c r="AH249" s="62"/>
      <c r="AI249" s="62"/>
      <c r="AJ249" s="8"/>
      <c r="AK249" s="8"/>
      <c r="AL249" s="62"/>
      <c r="AM249" s="62"/>
      <c r="AN249" s="8"/>
      <c r="AO249" s="8"/>
      <c r="AP249" s="62"/>
      <c r="AQ249" s="62"/>
      <c r="AR249" s="62"/>
      <c r="AS249" s="8"/>
      <c r="AT249" s="62"/>
      <c r="AU249" s="62"/>
      <c r="AV249" s="8"/>
      <c r="AW249" s="8"/>
      <c r="AX249" s="8"/>
      <c r="AY249" s="8"/>
      <c r="AZ249" s="8"/>
      <c r="BA249" s="8"/>
      <c r="BB249" s="62"/>
      <c r="BC249" s="62"/>
      <c r="BD249" s="94">
        <v>4163</v>
      </c>
      <c r="BE249" s="8"/>
      <c r="BF249" s="8"/>
      <c r="BG249" s="62"/>
      <c r="BH249" s="62"/>
      <c r="BI249" s="1">
        <v>4164</v>
      </c>
      <c r="BJ249" s="1">
        <v>4171</v>
      </c>
      <c r="BK249" s="1">
        <v>4160</v>
      </c>
      <c r="BL249" s="1">
        <v>4168</v>
      </c>
      <c r="BM249" s="78"/>
      <c r="BN249" s="78"/>
      <c r="BO249" s="78"/>
      <c r="BP249" s="89"/>
      <c r="BQ249" s="62"/>
      <c r="BR249" s="1"/>
      <c r="BS249" s="88"/>
      <c r="BT249" s="1"/>
      <c r="BU249" s="58"/>
      <c r="BV249" s="58"/>
      <c r="BW249" s="58"/>
      <c r="BX249" s="58"/>
      <c r="BY249" s="1">
        <v>104.833</v>
      </c>
      <c r="BZ249" s="1">
        <v>104.845</v>
      </c>
      <c r="CA249" s="1">
        <v>104.93</v>
      </c>
      <c r="CB249" s="1">
        <v>1.3593</v>
      </c>
      <c r="CC249" s="1">
        <v>1.3592</v>
      </c>
      <c r="CD249" s="1">
        <v>1.3595999999999999</v>
      </c>
      <c r="CE249" s="1"/>
      <c r="CF249" s="1"/>
      <c r="CG249" s="1">
        <v>4164</v>
      </c>
      <c r="CH249" s="1">
        <v>4164</v>
      </c>
      <c r="CI249" s="1">
        <v>4164</v>
      </c>
      <c r="CJ249" s="1">
        <v>4164</v>
      </c>
      <c r="CK249" s="1">
        <v>4164</v>
      </c>
      <c r="CL249" s="1">
        <v>4199</v>
      </c>
      <c r="CM249" s="1">
        <v>4157</v>
      </c>
      <c r="CN249" s="1">
        <v>4194</v>
      </c>
      <c r="CO249" s="1">
        <v>1239</v>
      </c>
      <c r="CP249" s="1">
        <v>4194</v>
      </c>
      <c r="CQ249" s="1">
        <v>4194</v>
      </c>
      <c r="CR249" s="1">
        <v>4194</v>
      </c>
      <c r="CS249" s="1">
        <v>4194</v>
      </c>
      <c r="CT249" s="1"/>
      <c r="CU249" s="1"/>
      <c r="CV249" s="1"/>
      <c r="CW249" s="1"/>
      <c r="CX249" s="58"/>
      <c r="CY249" s="58"/>
      <c r="CZ249" s="1"/>
      <c r="DA249" s="1" t="s">
        <v>618</v>
      </c>
      <c r="DB249" s="1"/>
      <c r="DC249" s="58"/>
      <c r="DD249" s="58"/>
      <c r="DE249">
        <v>12.46</v>
      </c>
      <c r="DF249">
        <v>105.178</v>
      </c>
      <c r="DG249">
        <v>3.01</v>
      </c>
    </row>
    <row r="250" spans="1:111" s="12" customFormat="1">
      <c r="A250" s="1">
        <v>2014</v>
      </c>
      <c r="B250" s="1">
        <v>3</v>
      </c>
      <c r="C250" s="24">
        <v>41646</v>
      </c>
      <c r="D250" s="1">
        <v>4150</v>
      </c>
      <c r="E250" s="1">
        <v>4187</v>
      </c>
      <c r="F250" s="1">
        <v>4150</v>
      </c>
      <c r="G250" s="1">
        <v>4184</v>
      </c>
      <c r="H250" s="46">
        <v>1231.5</v>
      </c>
      <c r="I250" s="1">
        <v>4150</v>
      </c>
      <c r="J250" s="1">
        <v>4150</v>
      </c>
      <c r="K250" s="1">
        <v>4150</v>
      </c>
      <c r="L250" s="1">
        <v>4150</v>
      </c>
      <c r="M250" s="53">
        <v>4150</v>
      </c>
      <c r="N250" s="53">
        <v>4150</v>
      </c>
      <c r="O250" s="53">
        <v>4150</v>
      </c>
      <c r="P250" s="53">
        <v>4150</v>
      </c>
      <c r="Q250" s="1">
        <v>4150</v>
      </c>
      <c r="R250" s="26"/>
      <c r="S250" s="1"/>
      <c r="T250" s="1"/>
      <c r="U250" s="1"/>
      <c r="V250" s="1"/>
      <c r="W250" s="50"/>
      <c r="X250" s="51"/>
      <c r="Y250" s="62"/>
      <c r="Z250" s="62"/>
      <c r="AA250" s="62"/>
      <c r="AB250" s="62"/>
      <c r="AC250" s="1"/>
      <c r="AD250" s="62"/>
      <c r="AE250" s="62"/>
      <c r="AF250" s="1"/>
      <c r="AG250" s="1"/>
      <c r="AH250" s="62"/>
      <c r="AI250" s="62"/>
      <c r="AJ250" s="8"/>
      <c r="AK250" s="8"/>
      <c r="AL250" s="62"/>
      <c r="AM250" s="62"/>
      <c r="AN250" s="8"/>
      <c r="AO250" s="8"/>
      <c r="AP250" s="62"/>
      <c r="AQ250" s="62"/>
      <c r="AR250" s="62"/>
      <c r="AS250" s="8"/>
      <c r="AT250" s="62"/>
      <c r="AU250" s="62"/>
      <c r="AV250" s="8"/>
      <c r="AW250" s="8"/>
      <c r="AX250" s="8"/>
      <c r="AY250" s="8"/>
      <c r="AZ250" s="8"/>
      <c r="BA250" s="8"/>
      <c r="BB250" s="62"/>
      <c r="BC250" s="62"/>
      <c r="BD250" s="94"/>
      <c r="BE250" s="8"/>
      <c r="BF250" s="8"/>
      <c r="BG250" s="62"/>
      <c r="BH250" s="62"/>
      <c r="BI250" s="1">
        <v>4164</v>
      </c>
      <c r="BJ250" s="1">
        <v>4165</v>
      </c>
      <c r="BK250" s="1">
        <v>4158</v>
      </c>
      <c r="BL250" s="1">
        <v>4159</v>
      </c>
      <c r="BM250" s="78"/>
      <c r="BN250" s="78"/>
      <c r="BO250" s="78"/>
      <c r="BP250" s="89"/>
      <c r="BQ250" s="62"/>
      <c r="BR250" s="1"/>
      <c r="BS250" s="88"/>
      <c r="BT250" s="1"/>
      <c r="BU250" s="58"/>
      <c r="BV250" s="58"/>
      <c r="BW250" s="58"/>
      <c r="BX250" s="58"/>
      <c r="BY250" s="1">
        <v>104.19</v>
      </c>
      <c r="BZ250" s="1">
        <v>104.246</v>
      </c>
      <c r="CA250" s="1">
        <v>104.224</v>
      </c>
      <c r="CB250" s="1">
        <v>1.3636999999999999</v>
      </c>
      <c r="CC250" s="1">
        <v>1.3628</v>
      </c>
      <c r="CD250" s="1">
        <v>1.363</v>
      </c>
      <c r="CE250" s="1"/>
      <c r="CF250" s="1"/>
      <c r="CG250" s="1">
        <v>4165</v>
      </c>
      <c r="CH250" s="1">
        <v>4169</v>
      </c>
      <c r="CI250" s="1">
        <v>4153</v>
      </c>
      <c r="CJ250" s="1">
        <v>4159</v>
      </c>
      <c r="CK250" s="1">
        <v>4164</v>
      </c>
      <c r="CL250" s="1">
        <v>4168</v>
      </c>
      <c r="CM250" s="1">
        <v>4129</v>
      </c>
      <c r="CN250" s="1">
        <v>4139</v>
      </c>
      <c r="CO250" s="1">
        <v>1238.4000000000001</v>
      </c>
      <c r="CP250" s="1">
        <v>4165</v>
      </c>
      <c r="CQ250" s="1">
        <v>4169</v>
      </c>
      <c r="CR250" s="1">
        <v>4125</v>
      </c>
      <c r="CS250" s="1">
        <v>4136</v>
      </c>
      <c r="CT250" s="1"/>
      <c r="CU250" s="1"/>
      <c r="CV250" s="1"/>
      <c r="CW250" s="1"/>
      <c r="CX250" s="58"/>
      <c r="CY250" s="58"/>
      <c r="CZ250" s="1"/>
      <c r="DA250" s="1" t="s">
        <v>618</v>
      </c>
      <c r="DB250" s="1"/>
      <c r="DC250" s="58"/>
      <c r="DD250" s="58"/>
      <c r="DE250">
        <v>12.92</v>
      </c>
      <c r="DF250">
        <v>104.59</v>
      </c>
      <c r="DG250">
        <v>2.94</v>
      </c>
    </row>
    <row r="251" spans="1:111" s="12" customFormat="1">
      <c r="A251" s="1">
        <v>2014</v>
      </c>
      <c r="B251" s="1">
        <v>4</v>
      </c>
      <c r="C251" s="24">
        <v>41647</v>
      </c>
      <c r="D251" s="1">
        <v>4143</v>
      </c>
      <c r="E251" s="1">
        <v>4151</v>
      </c>
      <c r="F251" s="1">
        <v>4137</v>
      </c>
      <c r="G251" s="1">
        <v>4138</v>
      </c>
      <c r="H251" s="46">
        <v>1224.9000000000001</v>
      </c>
      <c r="I251" s="1">
        <v>4143</v>
      </c>
      <c r="J251" s="1">
        <v>4143</v>
      </c>
      <c r="K251" s="1">
        <v>4143</v>
      </c>
      <c r="L251" s="1">
        <v>4143</v>
      </c>
      <c r="M251" s="53">
        <v>4143</v>
      </c>
      <c r="N251" s="53">
        <v>4143</v>
      </c>
      <c r="O251" s="53">
        <v>4143</v>
      </c>
      <c r="P251" s="53">
        <v>4143</v>
      </c>
      <c r="Q251" s="1">
        <v>4143</v>
      </c>
      <c r="R251" s="26"/>
      <c r="S251" s="1"/>
      <c r="T251" s="1"/>
      <c r="U251" s="1"/>
      <c r="V251" s="1"/>
      <c r="W251" s="50"/>
      <c r="X251" s="51"/>
      <c r="Y251" s="62"/>
      <c r="Z251" s="62"/>
      <c r="AA251" s="62"/>
      <c r="AB251" s="62"/>
      <c r="AC251" s="1"/>
      <c r="AD251" s="62"/>
      <c r="AE251" s="62"/>
      <c r="AF251" s="1"/>
      <c r="AG251" s="1"/>
      <c r="AH251" s="62"/>
      <c r="AI251" s="62"/>
      <c r="AJ251" s="8"/>
      <c r="AK251" s="8"/>
      <c r="AL251" s="62"/>
      <c r="AM251" s="62"/>
      <c r="AN251" s="8"/>
      <c r="AO251" s="8"/>
      <c r="AP251" s="62"/>
      <c r="AQ251" s="62"/>
      <c r="AR251" s="62"/>
      <c r="AS251" s="8"/>
      <c r="AT251" s="62"/>
      <c r="AU251" s="62"/>
      <c r="AV251" s="8"/>
      <c r="AW251" s="8"/>
      <c r="AX251" s="8"/>
      <c r="AY251" s="8"/>
      <c r="AZ251" s="8"/>
      <c r="BA251" s="8"/>
      <c r="BB251" s="62"/>
      <c r="BC251" s="62"/>
      <c r="BD251" s="94">
        <v>4148</v>
      </c>
      <c r="BE251" s="8"/>
      <c r="BF251" s="8"/>
      <c r="BG251" s="62"/>
      <c r="BH251" s="62"/>
      <c r="BI251" s="1">
        <v>4150</v>
      </c>
      <c r="BJ251" s="1">
        <v>4150</v>
      </c>
      <c r="BK251" s="1">
        <v>4136</v>
      </c>
      <c r="BL251" s="1">
        <v>4136</v>
      </c>
      <c r="BM251" s="78"/>
      <c r="BN251" s="78"/>
      <c r="BO251" s="78"/>
      <c r="BP251" s="89"/>
      <c r="BQ251" s="62"/>
      <c r="BR251" s="1"/>
      <c r="BS251" s="88"/>
      <c r="BT251" s="1"/>
      <c r="BU251" s="58"/>
      <c r="BV251" s="58"/>
      <c r="BW251" s="58"/>
      <c r="BX251" s="58"/>
      <c r="BY251" s="1">
        <v>104.556</v>
      </c>
      <c r="BZ251" s="1">
        <v>104.6315</v>
      </c>
      <c r="CA251" s="1">
        <v>104.723</v>
      </c>
      <c r="CB251" s="1">
        <v>1.3613999999999999</v>
      </c>
      <c r="CC251" s="1">
        <v>1.3614999999999999</v>
      </c>
      <c r="CD251" s="1">
        <v>1.3615999999999999</v>
      </c>
      <c r="CE251" s="1"/>
      <c r="CF251" s="1"/>
      <c r="CG251" s="1">
        <v>4150</v>
      </c>
      <c r="CH251" s="1">
        <v>4151</v>
      </c>
      <c r="CI251" s="1">
        <v>4129</v>
      </c>
      <c r="CJ251" s="1">
        <v>4147</v>
      </c>
      <c r="CK251" s="1">
        <v>4150</v>
      </c>
      <c r="CL251" s="1">
        <v>4153</v>
      </c>
      <c r="CM251" s="1">
        <v>4118</v>
      </c>
      <c r="CN251" s="1">
        <v>4123</v>
      </c>
      <c r="CO251" s="1">
        <v>1226.0999999999999</v>
      </c>
      <c r="CP251" s="1">
        <v>4149</v>
      </c>
      <c r="CQ251" s="1">
        <v>4154</v>
      </c>
      <c r="CR251" s="1">
        <v>4117</v>
      </c>
      <c r="CS251" s="1">
        <v>4141</v>
      </c>
      <c r="CT251" s="1"/>
      <c r="CU251" s="1"/>
      <c r="CV251" s="1"/>
      <c r="CW251" s="1"/>
      <c r="CX251" s="58"/>
      <c r="CY251" s="58"/>
      <c r="CZ251" s="1"/>
      <c r="DA251" s="1" t="s">
        <v>618</v>
      </c>
      <c r="DB251" s="1"/>
      <c r="DC251" s="58"/>
      <c r="DD251" s="58"/>
      <c r="DE251">
        <v>12.87</v>
      </c>
      <c r="DF251">
        <v>104.87350000000001</v>
      </c>
      <c r="DG251">
        <v>2.99</v>
      </c>
    </row>
    <row r="252" spans="1:111" s="12" customFormat="1">
      <c r="A252" s="1">
        <v>2014</v>
      </c>
      <c r="B252" s="1">
        <v>5</v>
      </c>
      <c r="C252" s="24">
        <v>41648</v>
      </c>
      <c r="D252" s="1">
        <v>4137</v>
      </c>
      <c r="E252" s="1">
        <v>4147</v>
      </c>
      <c r="F252" s="1">
        <v>4130</v>
      </c>
      <c r="G252" s="1">
        <v>4141</v>
      </c>
      <c r="H252" s="46">
        <v>1227.3</v>
      </c>
      <c r="I252" s="1">
        <v>4137</v>
      </c>
      <c r="J252" s="1">
        <v>4137</v>
      </c>
      <c r="K252" s="1">
        <v>4137</v>
      </c>
      <c r="L252" s="1">
        <v>4137</v>
      </c>
      <c r="M252" s="53">
        <v>4137</v>
      </c>
      <c r="N252" s="53">
        <v>4137</v>
      </c>
      <c r="O252" s="53">
        <v>4137</v>
      </c>
      <c r="P252" s="53">
        <v>4137</v>
      </c>
      <c r="Q252" s="1">
        <v>4137</v>
      </c>
      <c r="R252" s="26"/>
      <c r="S252" s="1"/>
      <c r="T252" s="1"/>
      <c r="U252" s="1"/>
      <c r="V252" s="1"/>
      <c r="W252" s="50"/>
      <c r="X252" s="51"/>
      <c r="Y252" s="62"/>
      <c r="Z252" s="62"/>
      <c r="AA252" s="62"/>
      <c r="AB252" s="62"/>
      <c r="AC252" s="1"/>
      <c r="AD252" s="62"/>
      <c r="AE252" s="62"/>
      <c r="AF252" s="1"/>
      <c r="AG252" s="1"/>
      <c r="AH252" s="62"/>
      <c r="AI252" s="62"/>
      <c r="AJ252" s="8"/>
      <c r="AK252" s="8"/>
      <c r="AL252" s="62"/>
      <c r="AM252" s="62"/>
      <c r="AN252" s="8"/>
      <c r="AO252" s="8"/>
      <c r="AP252" s="62"/>
      <c r="AQ252" s="62"/>
      <c r="AR252" s="62"/>
      <c r="AS252" s="8"/>
      <c r="AT252" s="62"/>
      <c r="AU252" s="62"/>
      <c r="AV252" s="8"/>
      <c r="AW252" s="8"/>
      <c r="AX252" s="8"/>
      <c r="AY252" s="8"/>
      <c r="AZ252" s="8"/>
      <c r="BA252" s="8"/>
      <c r="BB252" s="62"/>
      <c r="BC252" s="62"/>
      <c r="BD252" s="94"/>
      <c r="BE252" s="8"/>
      <c r="BF252" s="8"/>
      <c r="BG252" s="62"/>
      <c r="BH252" s="62"/>
      <c r="BI252" s="1">
        <v>4144</v>
      </c>
      <c r="BJ252" s="1">
        <v>4144</v>
      </c>
      <c r="BK252" s="1">
        <v>4140</v>
      </c>
      <c r="BL252" s="1">
        <v>4140</v>
      </c>
      <c r="BM252" s="78"/>
      <c r="BN252" s="78"/>
      <c r="BO252" s="78"/>
      <c r="BP252" s="89"/>
      <c r="BQ252" s="62"/>
      <c r="BR252" s="1"/>
      <c r="BS252" s="88"/>
      <c r="BT252" s="1"/>
      <c r="BU252" s="58"/>
      <c r="BV252" s="58"/>
      <c r="BW252" s="58"/>
      <c r="BX252" s="58"/>
      <c r="BY252" s="1">
        <v>104.7535</v>
      </c>
      <c r="BZ252" s="1">
        <v>104.8475</v>
      </c>
      <c r="CA252" s="1">
        <v>104.83499999999999</v>
      </c>
      <c r="CB252" s="1">
        <v>1.3582000000000001</v>
      </c>
      <c r="CC252" s="1">
        <v>1.3576999999999999</v>
      </c>
      <c r="CD252" s="1">
        <v>1.3571</v>
      </c>
      <c r="CE252" s="1"/>
      <c r="CF252" s="1"/>
      <c r="CG252" s="1">
        <v>4144</v>
      </c>
      <c r="CH252" s="1">
        <v>4160</v>
      </c>
      <c r="CI252" s="1">
        <v>4135</v>
      </c>
      <c r="CJ252" s="1">
        <v>4157</v>
      </c>
      <c r="CK252" s="1">
        <v>4144</v>
      </c>
      <c r="CL252" s="1">
        <v>4160</v>
      </c>
      <c r="CM252" s="1">
        <v>4132</v>
      </c>
      <c r="CN252" s="1">
        <v>4137</v>
      </c>
      <c r="CO252" s="1">
        <v>1226.3</v>
      </c>
      <c r="CP252" s="1">
        <v>4144</v>
      </c>
      <c r="CQ252" s="1">
        <v>4160</v>
      </c>
      <c r="CR252" s="1">
        <v>4125</v>
      </c>
      <c r="CS252" s="1">
        <v>4143</v>
      </c>
      <c r="CT252" s="1"/>
      <c r="CU252" s="1"/>
      <c r="CV252" s="1"/>
      <c r="CW252" s="1"/>
      <c r="CX252" s="58"/>
      <c r="CY252" s="58"/>
      <c r="CZ252" s="1"/>
      <c r="DA252" s="1" t="s">
        <v>618</v>
      </c>
      <c r="DB252" s="1"/>
      <c r="DC252" s="58"/>
      <c r="DD252" s="58"/>
      <c r="DE252">
        <v>12.89</v>
      </c>
      <c r="DF252">
        <v>104.84</v>
      </c>
      <c r="DG252">
        <v>2.96</v>
      </c>
    </row>
    <row r="253" spans="1:111" s="12" customFormat="1">
      <c r="A253" s="1">
        <v>2014</v>
      </c>
      <c r="B253" s="1">
        <v>6</v>
      </c>
      <c r="C253" s="24">
        <v>41649</v>
      </c>
      <c r="D253" s="1">
        <v>4147</v>
      </c>
      <c r="E253" s="1">
        <v>4180</v>
      </c>
      <c r="F253" s="1">
        <v>4143</v>
      </c>
      <c r="G253" s="1">
        <v>4177</v>
      </c>
      <c r="H253" s="46">
        <v>1252.7</v>
      </c>
      <c r="I253" s="1">
        <v>4147</v>
      </c>
      <c r="J253" s="1">
        <v>4147</v>
      </c>
      <c r="K253" s="1">
        <v>4147</v>
      </c>
      <c r="L253" s="1">
        <v>4147</v>
      </c>
      <c r="M253" s="53">
        <v>4171</v>
      </c>
      <c r="N253" s="47">
        <v>4187</v>
      </c>
      <c r="O253" s="47">
        <v>4151</v>
      </c>
      <c r="P253" s="47">
        <v>4172</v>
      </c>
      <c r="Q253" s="1">
        <v>4147</v>
      </c>
      <c r="R253" s="26"/>
      <c r="S253" s="1"/>
      <c r="T253" s="1"/>
      <c r="U253" s="1"/>
      <c r="V253" s="1"/>
      <c r="W253" s="50"/>
      <c r="X253" s="51"/>
      <c r="Y253" s="62"/>
      <c r="Z253" s="62"/>
      <c r="AA253" s="62"/>
      <c r="AB253" s="62"/>
      <c r="AC253" s="1"/>
      <c r="AD253" s="62"/>
      <c r="AE253" s="62"/>
      <c r="AF253" s="1"/>
      <c r="AG253" s="1"/>
      <c r="AH253" s="62"/>
      <c r="AI253" s="62"/>
      <c r="AJ253" s="8"/>
      <c r="AK253" s="8"/>
      <c r="AL253" s="62"/>
      <c r="AM253" s="62"/>
      <c r="AN253" s="8"/>
      <c r="AO253" s="8"/>
      <c r="AP253" s="62"/>
      <c r="AQ253" s="62"/>
      <c r="AR253" s="62"/>
      <c r="AS253" s="8"/>
      <c r="AT253" s="62"/>
      <c r="AU253" s="62"/>
      <c r="AV253" s="8"/>
      <c r="AW253" s="8"/>
      <c r="AX253" s="8"/>
      <c r="AY253" s="8"/>
      <c r="AZ253" s="8"/>
      <c r="BA253" s="8"/>
      <c r="BB253" s="62"/>
      <c r="BC253" s="62"/>
      <c r="BD253" s="94"/>
      <c r="BE253" s="8"/>
      <c r="BF253" s="8"/>
      <c r="BG253" s="62"/>
      <c r="BH253" s="62"/>
      <c r="BI253" s="1">
        <v>4171</v>
      </c>
      <c r="BJ253" s="1">
        <v>4176</v>
      </c>
      <c r="BK253" s="1">
        <v>4170</v>
      </c>
      <c r="BL253" s="1">
        <v>4174</v>
      </c>
      <c r="BM253" s="78"/>
      <c r="BN253" s="78"/>
      <c r="BO253" s="78"/>
      <c r="BP253" s="89"/>
      <c r="BQ253" s="62"/>
      <c r="BR253" s="1"/>
      <c r="BS253" s="88"/>
      <c r="BT253" s="1"/>
      <c r="BU253" s="58"/>
      <c r="BV253" s="58"/>
      <c r="BW253" s="58"/>
      <c r="BX253" s="58"/>
      <c r="BY253" s="1">
        <v>104.804</v>
      </c>
      <c r="BZ253" s="1">
        <v>104.827</v>
      </c>
      <c r="CA253" s="1">
        <v>104.83499999999999</v>
      </c>
      <c r="CB253" s="1">
        <v>1.3605</v>
      </c>
      <c r="CC253" s="1">
        <v>1.3603000000000001</v>
      </c>
      <c r="CD253" s="1">
        <v>1.3607</v>
      </c>
      <c r="CE253" s="1"/>
      <c r="CF253" s="1"/>
      <c r="CG253" s="1">
        <v>4170</v>
      </c>
      <c r="CH253" s="1">
        <v>4179</v>
      </c>
      <c r="CI253" s="1">
        <v>4162</v>
      </c>
      <c r="CJ253" s="1">
        <v>4169</v>
      </c>
      <c r="CK253" s="1">
        <v>4170</v>
      </c>
      <c r="CL253" s="1">
        <v>4188</v>
      </c>
      <c r="CM253" s="1">
        <v>4150</v>
      </c>
      <c r="CN253" s="1">
        <v>4168</v>
      </c>
      <c r="CO253" s="1">
        <v>1234.7</v>
      </c>
      <c r="CP253" s="1">
        <v>4170</v>
      </c>
      <c r="CQ253" s="1">
        <v>4188</v>
      </c>
      <c r="CR253" s="1">
        <v>4150</v>
      </c>
      <c r="CS253" s="1">
        <v>4176</v>
      </c>
      <c r="CT253" s="1"/>
      <c r="CU253" s="1"/>
      <c r="CV253" s="1"/>
      <c r="CW253" s="1"/>
      <c r="CX253" s="58"/>
      <c r="CY253" s="58"/>
      <c r="CZ253" s="1"/>
      <c r="DA253" s="1" t="s">
        <v>618</v>
      </c>
      <c r="DB253" s="1"/>
      <c r="DC253" s="58"/>
      <c r="DD253" s="58"/>
      <c r="DE253">
        <v>13.28</v>
      </c>
      <c r="DF253">
        <v>103.005</v>
      </c>
      <c r="DG253">
        <v>2.83</v>
      </c>
    </row>
    <row r="254" spans="1:111" s="12" customFormat="1">
      <c r="A254" s="1">
        <v>2014</v>
      </c>
      <c r="B254" s="1">
        <v>3</v>
      </c>
      <c r="C254" s="24">
        <v>41653</v>
      </c>
      <c r="D254" s="1">
        <v>4164</v>
      </c>
      <c r="E254" s="1">
        <v>4171</v>
      </c>
      <c r="F254" s="1">
        <v>4158</v>
      </c>
      <c r="G254" s="1">
        <v>4166</v>
      </c>
      <c r="H254" s="46">
        <v>1244.5999999999999</v>
      </c>
      <c r="I254" s="1">
        <v>4170</v>
      </c>
      <c r="J254" s="1">
        <v>4188</v>
      </c>
      <c r="K254" s="1">
        <v>4150</v>
      </c>
      <c r="L254" s="1">
        <v>4168</v>
      </c>
      <c r="M254" s="53">
        <v>4171</v>
      </c>
      <c r="N254" s="47">
        <v>4175</v>
      </c>
      <c r="O254" s="47">
        <v>4158</v>
      </c>
      <c r="P254" s="47">
        <v>4170</v>
      </c>
      <c r="Q254" s="8">
        <v>4164</v>
      </c>
      <c r="R254" s="26"/>
      <c r="S254" s="1"/>
      <c r="T254" s="1"/>
      <c r="U254" s="1"/>
      <c r="V254" s="1"/>
      <c r="W254" s="50"/>
      <c r="X254" s="51"/>
      <c r="Y254" s="62"/>
      <c r="Z254" s="62"/>
      <c r="AA254" s="62"/>
      <c r="AB254" s="62"/>
      <c r="AC254" s="1"/>
      <c r="AD254" s="62">
        <v>4170</v>
      </c>
      <c r="AE254" s="62">
        <v>4158</v>
      </c>
      <c r="AF254" s="1"/>
      <c r="AG254" s="1"/>
      <c r="AH254" s="62"/>
      <c r="AI254" s="62"/>
      <c r="AJ254" s="8"/>
      <c r="AK254" s="8"/>
      <c r="AL254" s="62"/>
      <c r="AM254" s="62"/>
      <c r="AN254" s="8"/>
      <c r="AO254" s="8"/>
      <c r="AP254" s="62"/>
      <c r="AQ254" s="62"/>
      <c r="AR254" s="62"/>
      <c r="AS254" s="8"/>
      <c r="AT254" s="62"/>
      <c r="AU254" s="62"/>
      <c r="AV254" s="8"/>
      <c r="AW254" s="8"/>
      <c r="AX254" s="8"/>
      <c r="AY254" s="8"/>
      <c r="AZ254" s="8"/>
      <c r="BA254" s="8"/>
      <c r="BB254" s="62"/>
      <c r="BC254" s="62"/>
      <c r="BD254" s="94">
        <v>4170</v>
      </c>
      <c r="BE254" s="8"/>
      <c r="BF254" s="8"/>
      <c r="BG254" s="62"/>
      <c r="BH254" s="62"/>
      <c r="BI254" s="1">
        <v>4171</v>
      </c>
      <c r="BJ254" s="1">
        <v>4174</v>
      </c>
      <c r="BK254" s="1">
        <v>4167</v>
      </c>
      <c r="BL254" s="1">
        <v>4167</v>
      </c>
      <c r="BM254" s="78"/>
      <c r="BN254" s="78"/>
      <c r="BO254" s="78"/>
      <c r="BP254" s="89"/>
      <c r="BQ254" s="62"/>
      <c r="BR254" s="1"/>
      <c r="BS254" s="88"/>
      <c r="BT254" s="1"/>
      <c r="BU254" s="58"/>
      <c r="BV254" s="58"/>
      <c r="BW254" s="58"/>
      <c r="BX254" s="58"/>
      <c r="BY254" s="1">
        <v>102.9495</v>
      </c>
      <c r="BZ254" s="1">
        <v>103.048</v>
      </c>
      <c r="CA254" s="1">
        <v>103.13</v>
      </c>
      <c r="CB254" s="1">
        <v>1.3674999999999999</v>
      </c>
      <c r="CC254" s="1">
        <v>1.3669</v>
      </c>
      <c r="CD254" s="1">
        <v>1.367</v>
      </c>
      <c r="CE254" s="1"/>
      <c r="CF254" s="1"/>
      <c r="CG254" s="1">
        <v>4171</v>
      </c>
      <c r="CH254" s="1">
        <v>4174</v>
      </c>
      <c r="CI254" s="1">
        <v>4158</v>
      </c>
      <c r="CJ254" s="1">
        <v>4162</v>
      </c>
      <c r="CK254" s="1">
        <v>4171</v>
      </c>
      <c r="CL254" s="1">
        <v>4181</v>
      </c>
      <c r="CM254" s="1">
        <v>4158</v>
      </c>
      <c r="CN254" s="1">
        <v>4180</v>
      </c>
      <c r="CO254" s="1">
        <v>1251.7</v>
      </c>
      <c r="CP254" s="1">
        <v>4171</v>
      </c>
      <c r="CQ254" s="1">
        <v>4185</v>
      </c>
      <c r="CR254" s="1">
        <v>4146</v>
      </c>
      <c r="CS254" s="1">
        <v>4167</v>
      </c>
      <c r="CT254" s="1"/>
      <c r="CU254" s="1"/>
      <c r="CV254" s="1"/>
      <c r="CW254" s="1"/>
      <c r="CX254" s="58"/>
      <c r="CY254" s="58"/>
      <c r="CZ254" s="1"/>
      <c r="DA254" s="1" t="s">
        <v>618</v>
      </c>
      <c r="DB254" s="1"/>
      <c r="DC254" s="58"/>
      <c r="DD254" s="58"/>
      <c r="DE254">
        <v>12.28</v>
      </c>
      <c r="DF254">
        <v>104.19750000000001</v>
      </c>
      <c r="DG254">
        <v>2.87</v>
      </c>
    </row>
    <row r="255" spans="1:111" s="12" customFormat="1">
      <c r="A255" s="1">
        <v>2014</v>
      </c>
      <c r="B255" s="1">
        <v>4</v>
      </c>
      <c r="C255" s="24">
        <v>41654</v>
      </c>
      <c r="D255" s="1">
        <v>4169</v>
      </c>
      <c r="E255" s="1">
        <v>4173</v>
      </c>
      <c r="F255" s="1">
        <v>4162</v>
      </c>
      <c r="G255" s="1">
        <v>4169</v>
      </c>
      <c r="H255" s="46">
        <v>1241.0999999999999</v>
      </c>
      <c r="I255" s="1">
        <v>4171</v>
      </c>
      <c r="J255" s="1">
        <v>4185</v>
      </c>
      <c r="K255" s="1">
        <v>4146</v>
      </c>
      <c r="L255" s="1">
        <v>4165</v>
      </c>
      <c r="M255" s="53">
        <v>4165</v>
      </c>
      <c r="N255" s="47">
        <v>4168</v>
      </c>
      <c r="O255" s="47">
        <v>4147</v>
      </c>
      <c r="P255" s="47">
        <v>4155</v>
      </c>
      <c r="Q255" s="8">
        <v>4169</v>
      </c>
      <c r="R255" s="26"/>
      <c r="S255" s="1"/>
      <c r="T255" s="1"/>
      <c r="U255" s="1"/>
      <c r="V255" s="1"/>
      <c r="W255" s="50"/>
      <c r="X255" s="51"/>
      <c r="Y255" s="62"/>
      <c r="Z255" s="62"/>
      <c r="AA255" s="62"/>
      <c r="AB255" s="62"/>
      <c r="AC255" s="1"/>
      <c r="AD255" s="62">
        <v>4171</v>
      </c>
      <c r="AE255" s="62">
        <v>4162</v>
      </c>
      <c r="AF255" s="1"/>
      <c r="AG255" s="1"/>
      <c r="AH255" s="62"/>
      <c r="AI255" s="62"/>
      <c r="AJ255" s="8"/>
      <c r="AK255" s="8"/>
      <c r="AL255" s="62"/>
      <c r="AM255" s="62"/>
      <c r="AN255" s="8"/>
      <c r="AO255" s="8"/>
      <c r="AP255" s="62"/>
      <c r="AQ255" s="62"/>
      <c r="AR255" s="62"/>
      <c r="AS255" s="8"/>
      <c r="AT255" s="62"/>
      <c r="AU255" s="62"/>
      <c r="AV255" s="8"/>
      <c r="AW255" s="8"/>
      <c r="AX255" s="8"/>
      <c r="AY255" s="8"/>
      <c r="AZ255" s="8"/>
      <c r="BA255" s="8"/>
      <c r="BB255" s="62"/>
      <c r="BC255" s="62"/>
      <c r="BD255" s="94">
        <v>4165</v>
      </c>
      <c r="BE255" s="8"/>
      <c r="BF255" s="8"/>
      <c r="BG255" s="62"/>
      <c r="BH255" s="62"/>
      <c r="BI255" s="1">
        <v>4165</v>
      </c>
      <c r="BJ255" s="1">
        <v>4168</v>
      </c>
      <c r="BK255" s="1">
        <v>4159</v>
      </c>
      <c r="BL255" s="1">
        <v>4163</v>
      </c>
      <c r="BM255" s="78"/>
      <c r="BN255" s="78"/>
      <c r="BO255" s="78"/>
      <c r="BP255" s="89"/>
      <c r="BQ255" s="62"/>
      <c r="BR255" s="1"/>
      <c r="BS255" s="88"/>
      <c r="BT255" s="1"/>
      <c r="BU255" s="58"/>
      <c r="BV255" s="58"/>
      <c r="BW255" s="58"/>
      <c r="BX255" s="58"/>
      <c r="BY255" s="1">
        <v>104.217</v>
      </c>
      <c r="BZ255" s="1">
        <v>104.246</v>
      </c>
      <c r="CA255" s="1">
        <v>104.21</v>
      </c>
      <c r="CB255" s="1">
        <v>1.3681000000000001</v>
      </c>
      <c r="CC255" s="1">
        <v>1.3674999999999999</v>
      </c>
      <c r="CD255" s="1">
        <v>1.3667</v>
      </c>
      <c r="CE255" s="1"/>
      <c r="CF255" s="1"/>
      <c r="CG255" s="1">
        <v>4165</v>
      </c>
      <c r="CH255" s="1">
        <v>4168</v>
      </c>
      <c r="CI255" s="1">
        <v>4147</v>
      </c>
      <c r="CJ255" s="1">
        <v>4151</v>
      </c>
      <c r="CK255" s="1">
        <v>4165</v>
      </c>
      <c r="CL255" s="1">
        <v>4168</v>
      </c>
      <c r="CM255" s="1">
        <v>4147</v>
      </c>
      <c r="CN255" s="1">
        <v>4159</v>
      </c>
      <c r="CO255" s="1">
        <v>1239.5999999999999</v>
      </c>
      <c r="CP255" s="1">
        <v>4165</v>
      </c>
      <c r="CQ255" s="1">
        <v>4176</v>
      </c>
      <c r="CR255" s="1">
        <v>4147</v>
      </c>
      <c r="CS255" s="1">
        <v>4174</v>
      </c>
      <c r="CT255" s="1"/>
      <c r="CU255" s="1"/>
      <c r="CV255" s="1"/>
      <c r="CW255" s="1"/>
      <c r="CX255" s="58"/>
      <c r="CY255" s="58"/>
      <c r="CZ255" s="1"/>
      <c r="DA255" s="1" t="s">
        <v>618</v>
      </c>
      <c r="DB255" s="1"/>
      <c r="DC255" s="58"/>
      <c r="DD255" s="58"/>
      <c r="DE255">
        <v>12.28</v>
      </c>
      <c r="DF255">
        <v>104.57</v>
      </c>
      <c r="DG255">
        <v>2.88</v>
      </c>
    </row>
    <row r="256" spans="1:111" s="12" customFormat="1">
      <c r="A256" s="1">
        <v>2014</v>
      </c>
      <c r="B256" s="1">
        <v>5</v>
      </c>
      <c r="C256" s="24">
        <v>41655</v>
      </c>
      <c r="D256" s="1">
        <v>4178</v>
      </c>
      <c r="E256" s="1">
        <v>4191</v>
      </c>
      <c r="F256" s="1">
        <v>4177</v>
      </c>
      <c r="G256" s="1">
        <v>4188</v>
      </c>
      <c r="H256" s="46">
        <v>1242.2</v>
      </c>
      <c r="I256" s="1">
        <v>4165</v>
      </c>
      <c r="J256" s="1">
        <v>4186</v>
      </c>
      <c r="K256" s="1">
        <v>4147</v>
      </c>
      <c r="L256" s="1">
        <v>4180</v>
      </c>
      <c r="M256" s="53">
        <v>4178</v>
      </c>
      <c r="N256" s="47">
        <v>4178</v>
      </c>
      <c r="O256" s="47">
        <v>4166</v>
      </c>
      <c r="P256" s="47">
        <v>4167</v>
      </c>
      <c r="Q256" s="8">
        <v>4178</v>
      </c>
      <c r="R256" s="26"/>
      <c r="S256" s="1"/>
      <c r="T256" s="1"/>
      <c r="U256" s="1"/>
      <c r="V256" s="1"/>
      <c r="W256" s="50"/>
      <c r="X256" s="51"/>
      <c r="Y256" s="62"/>
      <c r="Z256" s="62"/>
      <c r="AA256" s="62"/>
      <c r="AB256" s="62"/>
      <c r="AC256" s="1"/>
      <c r="AD256" s="62">
        <v>4186</v>
      </c>
      <c r="AE256" s="62">
        <v>4177</v>
      </c>
      <c r="AF256" s="1"/>
      <c r="AG256" s="1"/>
      <c r="AH256" s="62"/>
      <c r="AI256" s="62"/>
      <c r="AJ256" s="8"/>
      <c r="AK256" s="8"/>
      <c r="AL256" s="62"/>
      <c r="AM256" s="62"/>
      <c r="AN256" s="8"/>
      <c r="AO256" s="8"/>
      <c r="AP256" s="62"/>
      <c r="AQ256" s="62"/>
      <c r="AR256" s="62"/>
      <c r="AS256" s="8"/>
      <c r="AT256" s="62"/>
      <c r="AU256" s="62"/>
      <c r="AV256" s="8"/>
      <c r="AW256" s="8"/>
      <c r="AX256" s="8"/>
      <c r="AY256" s="8"/>
      <c r="AZ256" s="8"/>
      <c r="BA256" s="8"/>
      <c r="BB256" s="62"/>
      <c r="BC256" s="62"/>
      <c r="BD256" s="94">
        <v>4178</v>
      </c>
      <c r="BE256" s="8"/>
      <c r="BF256" s="8"/>
      <c r="BG256" s="62"/>
      <c r="BH256" s="62"/>
      <c r="BI256" s="1">
        <v>4178</v>
      </c>
      <c r="BJ256" s="1">
        <v>4178</v>
      </c>
      <c r="BK256" s="1">
        <v>4169</v>
      </c>
      <c r="BL256" s="1">
        <v>4173</v>
      </c>
      <c r="BM256" s="78"/>
      <c r="BN256" s="78"/>
      <c r="BO256" s="78"/>
      <c r="BP256" s="89"/>
      <c r="BQ256" s="62"/>
      <c r="BR256" s="1"/>
      <c r="BS256" s="88"/>
      <c r="BT256" s="1"/>
      <c r="BU256" s="58"/>
      <c r="BV256" s="58"/>
      <c r="BW256" s="58"/>
      <c r="BX256" s="58"/>
      <c r="BY256" s="1">
        <v>104.61</v>
      </c>
      <c r="BZ256" s="1">
        <v>104.57</v>
      </c>
      <c r="CA256" s="1">
        <v>104.592</v>
      </c>
      <c r="CB256" s="1">
        <v>1.3604000000000001</v>
      </c>
      <c r="CC256" s="1">
        <v>1.3604000000000001</v>
      </c>
      <c r="CD256" s="1">
        <v>1.3599000000000001</v>
      </c>
      <c r="CE256" s="1"/>
      <c r="CF256" s="1"/>
      <c r="CG256" s="1">
        <v>4178</v>
      </c>
      <c r="CH256" s="1">
        <v>4178</v>
      </c>
      <c r="CI256" s="1">
        <v>4167</v>
      </c>
      <c r="CJ256" s="1">
        <v>4169</v>
      </c>
      <c r="CK256" s="1">
        <v>4178</v>
      </c>
      <c r="CL256" s="1">
        <v>4179</v>
      </c>
      <c r="CM256" s="1">
        <v>4166</v>
      </c>
      <c r="CN256" s="1">
        <v>4167</v>
      </c>
      <c r="CO256" s="1">
        <v>1236.7</v>
      </c>
      <c r="CP256" s="1">
        <v>4178</v>
      </c>
      <c r="CQ256" s="1">
        <v>4179</v>
      </c>
      <c r="CR256" s="1">
        <v>4165</v>
      </c>
      <c r="CS256" s="1">
        <v>4174</v>
      </c>
      <c r="CT256" s="1"/>
      <c r="CU256" s="1"/>
      <c r="CV256" s="1"/>
      <c r="CW256" s="1"/>
      <c r="CX256" s="58"/>
      <c r="CY256" s="58"/>
      <c r="CZ256" s="1"/>
      <c r="DA256" s="1" t="s">
        <v>618</v>
      </c>
      <c r="DB256" s="1"/>
      <c r="DC256" s="58"/>
      <c r="DD256" s="58"/>
      <c r="DE256">
        <v>12.53</v>
      </c>
      <c r="DF256">
        <v>104.33499999999999</v>
      </c>
      <c r="DG256">
        <v>2.84</v>
      </c>
    </row>
    <row r="257" spans="1:111" s="12" customFormat="1">
      <c r="A257" s="1">
        <v>2014</v>
      </c>
      <c r="B257" s="1">
        <v>6</v>
      </c>
      <c r="C257" s="24">
        <v>41656</v>
      </c>
      <c r="D257" s="1">
        <v>4171</v>
      </c>
      <c r="E257" s="1">
        <v>4180</v>
      </c>
      <c r="F257" s="1">
        <v>4168</v>
      </c>
      <c r="G257" s="1">
        <v>4179</v>
      </c>
      <c r="H257" s="46">
        <v>1251.9000000000001</v>
      </c>
      <c r="I257" s="1">
        <v>4178</v>
      </c>
      <c r="J257" s="1">
        <v>4179</v>
      </c>
      <c r="K257" s="1">
        <v>4165</v>
      </c>
      <c r="L257" s="1">
        <v>4175</v>
      </c>
      <c r="M257" s="53">
        <v>4167</v>
      </c>
      <c r="N257" s="47">
        <v>4195</v>
      </c>
      <c r="O257" s="47">
        <v>4162</v>
      </c>
      <c r="P257" s="47">
        <v>4188</v>
      </c>
      <c r="Q257" s="8">
        <v>4171</v>
      </c>
      <c r="R257" s="26"/>
      <c r="S257" s="1"/>
      <c r="T257" s="1"/>
      <c r="U257" s="1"/>
      <c r="V257" s="1"/>
      <c r="W257" s="50"/>
      <c r="X257" s="51"/>
      <c r="Y257" s="62"/>
      <c r="Z257" s="62"/>
      <c r="AA257" s="62"/>
      <c r="AB257" s="62"/>
      <c r="AC257" s="1"/>
      <c r="AD257" s="62">
        <v>4177</v>
      </c>
      <c r="AE257" s="62">
        <v>4168</v>
      </c>
      <c r="AF257" s="1"/>
      <c r="AG257" s="1"/>
      <c r="AH257" s="62"/>
      <c r="AI257" s="62"/>
      <c r="AJ257" s="8"/>
      <c r="AK257" s="8"/>
      <c r="AL257" s="62"/>
      <c r="AM257" s="62"/>
      <c r="AN257" s="8"/>
      <c r="AO257" s="8"/>
      <c r="AP257" s="62"/>
      <c r="AQ257" s="62"/>
      <c r="AR257" s="62"/>
      <c r="AS257" s="8"/>
      <c r="AT257" s="62"/>
      <c r="AU257" s="62"/>
      <c r="AV257" s="8"/>
      <c r="AW257" s="8"/>
      <c r="AX257" s="8"/>
      <c r="AY257" s="8"/>
      <c r="AZ257" s="8"/>
      <c r="BA257" s="8"/>
      <c r="BB257" s="62"/>
      <c r="BC257" s="62"/>
      <c r="BD257" s="94">
        <v>4167</v>
      </c>
      <c r="BE257" s="8"/>
      <c r="BF257" s="8"/>
      <c r="BG257" s="62"/>
      <c r="BH257" s="62"/>
      <c r="BI257" s="1">
        <v>4167</v>
      </c>
      <c r="BJ257" s="1">
        <v>4171</v>
      </c>
      <c r="BK257" s="1">
        <v>4166</v>
      </c>
      <c r="BL257" s="1">
        <v>4167</v>
      </c>
      <c r="BM257" s="78"/>
      <c r="BN257" s="78"/>
      <c r="BO257" s="78"/>
      <c r="BP257" s="89"/>
      <c r="BQ257" s="62"/>
      <c r="BR257" s="1"/>
      <c r="BS257" s="88"/>
      <c r="BT257" s="1"/>
      <c r="BU257" s="58"/>
      <c r="BV257" s="58"/>
      <c r="BW257" s="58"/>
      <c r="BX257" s="58"/>
      <c r="BY257" s="1">
        <v>104.3205</v>
      </c>
      <c r="BZ257" s="1">
        <v>104.33</v>
      </c>
      <c r="CA257" s="1">
        <v>104.31</v>
      </c>
      <c r="CB257" s="1">
        <v>1.3619000000000001</v>
      </c>
      <c r="CC257" s="1">
        <v>1.3616999999999999</v>
      </c>
      <c r="CD257" s="1">
        <v>1.3615999999999999</v>
      </c>
      <c r="CE257" s="1"/>
      <c r="CF257" s="1"/>
      <c r="CG257" s="1">
        <v>4167</v>
      </c>
      <c r="CH257" s="1">
        <v>4176</v>
      </c>
      <c r="CI257" s="1">
        <v>4162</v>
      </c>
      <c r="CJ257" s="1">
        <v>4172</v>
      </c>
      <c r="CK257" s="1">
        <v>4167</v>
      </c>
      <c r="CL257" s="1">
        <v>4195</v>
      </c>
      <c r="CM257" s="1">
        <v>4162</v>
      </c>
      <c r="CN257" s="1">
        <v>4190</v>
      </c>
      <c r="CO257" s="1">
        <v>1240.4000000000001</v>
      </c>
      <c r="CP257" s="1">
        <v>4167</v>
      </c>
      <c r="CQ257" s="1">
        <v>4210</v>
      </c>
      <c r="CR257" s="1">
        <v>4162</v>
      </c>
      <c r="CS257" s="1">
        <v>4204</v>
      </c>
      <c r="CT257" s="1"/>
      <c r="CU257" s="1"/>
      <c r="CV257" s="1"/>
      <c r="CW257" s="1"/>
      <c r="CX257" s="58"/>
      <c r="CY257" s="58"/>
      <c r="CZ257" s="1"/>
      <c r="DA257" s="1" t="s">
        <v>618</v>
      </c>
      <c r="DB257" s="1"/>
      <c r="DC257" s="58"/>
      <c r="DD257" s="58"/>
      <c r="DE257">
        <v>12.44</v>
      </c>
      <c r="DF257">
        <v>104.22450000000001</v>
      </c>
      <c r="DG257">
        <v>2.83</v>
      </c>
    </row>
    <row r="258" spans="1:111" s="12" customFormat="1">
      <c r="A258" s="1">
        <v>2014</v>
      </c>
      <c r="B258" s="1">
        <v>2</v>
      </c>
      <c r="C258" s="24">
        <v>41659</v>
      </c>
      <c r="D258" s="1">
        <v>4214</v>
      </c>
      <c r="E258" s="1">
        <v>4217</v>
      </c>
      <c r="F258" s="1">
        <v>4199</v>
      </c>
      <c r="G258" s="1">
        <v>4213</v>
      </c>
      <c r="H258" s="46">
        <v>1254.0999999999999</v>
      </c>
      <c r="I258" s="1">
        <v>4167</v>
      </c>
      <c r="J258" s="1">
        <v>4217</v>
      </c>
      <c r="K258" s="1">
        <v>4162</v>
      </c>
      <c r="L258" s="1">
        <v>4208</v>
      </c>
      <c r="M258" s="53">
        <v>4207</v>
      </c>
      <c r="N258" s="47">
        <v>4214</v>
      </c>
      <c r="O258" s="47">
        <v>4200</v>
      </c>
      <c r="P258" s="47">
        <v>4208</v>
      </c>
      <c r="Q258" s="8">
        <v>4215</v>
      </c>
      <c r="R258" s="26"/>
      <c r="S258" s="1"/>
      <c r="T258" s="1"/>
      <c r="U258" s="1"/>
      <c r="V258" s="1"/>
      <c r="W258" s="50"/>
      <c r="X258" s="51"/>
      <c r="Y258" s="62"/>
      <c r="Z258" s="62"/>
      <c r="AA258" s="62"/>
      <c r="AB258" s="62"/>
      <c r="AC258" s="1"/>
      <c r="AD258" s="62">
        <v>4217</v>
      </c>
      <c r="AE258" s="62">
        <v>4203</v>
      </c>
      <c r="AF258" s="1"/>
      <c r="AG258" s="1"/>
      <c r="AH258" s="62"/>
      <c r="AI258" s="62"/>
      <c r="AJ258" s="8"/>
      <c r="AK258" s="8"/>
      <c r="AL258" s="62"/>
      <c r="AM258" s="62"/>
      <c r="AN258" s="8"/>
      <c r="AO258" s="8"/>
      <c r="AP258" s="62"/>
      <c r="AQ258" s="62"/>
      <c r="AR258" s="62"/>
      <c r="AS258" s="8"/>
      <c r="AT258" s="62"/>
      <c r="AU258" s="62"/>
      <c r="AV258" s="8"/>
      <c r="AW258" s="8"/>
      <c r="AX258" s="8"/>
      <c r="AY258" s="8"/>
      <c r="AZ258" s="8"/>
      <c r="BA258" s="8"/>
      <c r="BB258" s="62"/>
      <c r="BC258" s="62"/>
      <c r="BD258" s="94">
        <v>4206</v>
      </c>
      <c r="BE258" s="8"/>
      <c r="BF258" s="8"/>
      <c r="BG258" s="62"/>
      <c r="BH258" s="62"/>
      <c r="BI258" s="1">
        <v>4207</v>
      </c>
      <c r="BJ258" s="1">
        <v>4207</v>
      </c>
      <c r="BK258" s="1">
        <v>4203</v>
      </c>
      <c r="BL258" s="1">
        <v>4204</v>
      </c>
      <c r="BM258" s="78"/>
      <c r="BN258" s="78"/>
      <c r="BO258" s="78"/>
      <c r="BP258" s="89"/>
      <c r="BQ258" s="62"/>
      <c r="BR258" s="1"/>
      <c r="BS258" s="88"/>
      <c r="BT258" s="1"/>
      <c r="BU258" s="58"/>
      <c r="BV258" s="58"/>
      <c r="BW258" s="58"/>
      <c r="BX258" s="58"/>
      <c r="BY258" s="1">
        <v>104.13</v>
      </c>
      <c r="BZ258" s="1">
        <v>104.261</v>
      </c>
      <c r="CA258" s="1">
        <v>104.253</v>
      </c>
      <c r="CB258" s="1">
        <v>1.3540000000000001</v>
      </c>
      <c r="CC258" s="1">
        <v>1.3529</v>
      </c>
      <c r="CD258" s="1">
        <v>1.3528</v>
      </c>
      <c r="CE258" s="1"/>
      <c r="CF258" s="1"/>
      <c r="CG258" s="1">
        <v>4207</v>
      </c>
      <c r="CH258" s="1">
        <v>4214</v>
      </c>
      <c r="CI258" s="1">
        <v>4200</v>
      </c>
      <c r="CJ258" s="1">
        <v>4205</v>
      </c>
      <c r="CK258" s="1">
        <v>4207</v>
      </c>
      <c r="CL258" s="1">
        <v>4214</v>
      </c>
      <c r="CM258" s="1">
        <v>4200</v>
      </c>
      <c r="CN258" s="1">
        <v>4207</v>
      </c>
      <c r="CO258" s="1">
        <v>1253.8</v>
      </c>
      <c r="CP258" s="1">
        <v>4207</v>
      </c>
      <c r="CQ258" s="1">
        <v>4214</v>
      </c>
      <c r="CR258" s="1">
        <v>4200</v>
      </c>
      <c r="CS258" s="1">
        <v>4204</v>
      </c>
      <c r="CT258" s="1"/>
      <c r="CU258" s="1"/>
      <c r="CV258" s="1"/>
      <c r="CW258" s="1"/>
      <c r="CX258" s="58"/>
      <c r="CY258" s="58"/>
      <c r="CZ258" s="1"/>
      <c r="DA258" s="1" t="s">
        <v>618</v>
      </c>
      <c r="DB258" s="1"/>
      <c r="DC258" s="58"/>
      <c r="DD258" s="58"/>
      <c r="DE258">
        <v>12.44</v>
      </c>
      <c r="DF258">
        <v>104.17</v>
      </c>
      <c r="DG258">
        <v>2.83</v>
      </c>
    </row>
    <row r="259" spans="1:111" s="12" customFormat="1">
      <c r="A259" s="1">
        <v>2014</v>
      </c>
      <c r="B259" s="1">
        <v>3</v>
      </c>
      <c r="C259" s="24">
        <v>41660</v>
      </c>
      <c r="D259" s="1">
        <v>4211</v>
      </c>
      <c r="E259" s="1">
        <v>4221</v>
      </c>
      <c r="F259" s="1">
        <v>4209</v>
      </c>
      <c r="G259" s="1">
        <v>4213</v>
      </c>
      <c r="H259" s="46">
        <v>1241</v>
      </c>
      <c r="I259" s="1">
        <v>4207</v>
      </c>
      <c r="J259" s="1">
        <v>4217</v>
      </c>
      <c r="K259" s="1">
        <v>4200</v>
      </c>
      <c r="L259" s="1">
        <v>4216</v>
      </c>
      <c r="M259" s="53">
        <v>4221</v>
      </c>
      <c r="N259" s="47">
        <v>4221</v>
      </c>
      <c r="O259" s="47">
        <v>4165</v>
      </c>
      <c r="P259" s="47">
        <v>4172</v>
      </c>
      <c r="Q259" s="8">
        <v>4211</v>
      </c>
      <c r="R259" s="26"/>
      <c r="S259" s="1"/>
      <c r="T259" s="1"/>
      <c r="U259" s="1"/>
      <c r="V259" s="1"/>
      <c r="W259" s="50"/>
      <c r="X259" s="51"/>
      <c r="Y259" s="62"/>
      <c r="Z259" s="62"/>
      <c r="AA259" s="62"/>
      <c r="AB259" s="62"/>
      <c r="AC259" s="1"/>
      <c r="AD259" s="62">
        <v>4218</v>
      </c>
      <c r="AE259" s="62">
        <v>4209</v>
      </c>
      <c r="AF259" s="1"/>
      <c r="AG259" s="1"/>
      <c r="AH259" s="62"/>
      <c r="AI259" s="62"/>
      <c r="AJ259" s="8"/>
      <c r="AK259" s="8"/>
      <c r="AL259" s="62"/>
      <c r="AM259" s="62"/>
      <c r="AN259" s="8"/>
      <c r="AO259" s="8"/>
      <c r="AP259" s="62"/>
      <c r="AQ259" s="62"/>
      <c r="AR259" s="62"/>
      <c r="AS259" s="8"/>
      <c r="AT259" s="62"/>
      <c r="AU259" s="62"/>
      <c r="AV259" s="8"/>
      <c r="AW259" s="8"/>
      <c r="AX259" s="8"/>
      <c r="AY259" s="8"/>
      <c r="AZ259" s="8"/>
      <c r="BA259" s="8"/>
      <c r="BB259" s="62"/>
      <c r="BC259" s="62"/>
      <c r="BD259" s="94">
        <v>4220</v>
      </c>
      <c r="BE259" s="8"/>
      <c r="BF259" s="8"/>
      <c r="BG259" s="62"/>
      <c r="BH259" s="62"/>
      <c r="BI259" s="1">
        <v>4221</v>
      </c>
      <c r="BJ259" s="1">
        <v>4221</v>
      </c>
      <c r="BK259" s="1">
        <v>4214</v>
      </c>
      <c r="BL259" s="1">
        <v>4217</v>
      </c>
      <c r="BM259" s="78"/>
      <c r="BN259" s="78"/>
      <c r="BO259" s="78"/>
      <c r="BP259" s="89"/>
      <c r="BQ259" s="62"/>
      <c r="BR259" s="1"/>
      <c r="BS259" s="88"/>
      <c r="BT259" s="1"/>
      <c r="BU259" s="58"/>
      <c r="BV259" s="58"/>
      <c r="BW259" s="58"/>
      <c r="BX259" s="58"/>
      <c r="BY259" s="1">
        <v>104.20650000000001</v>
      </c>
      <c r="BZ259" s="1">
        <v>104.16800000000001</v>
      </c>
      <c r="CA259" s="1">
        <v>104.2495</v>
      </c>
      <c r="CB259" s="1">
        <v>1.3565</v>
      </c>
      <c r="CC259" s="1">
        <v>1.3555999999999999</v>
      </c>
      <c r="CD259" s="1">
        <v>1.3546</v>
      </c>
      <c r="CE259" s="1"/>
      <c r="CF259" s="1"/>
      <c r="CG259" s="1">
        <v>4221</v>
      </c>
      <c r="CH259" s="1">
        <v>4221</v>
      </c>
      <c r="CI259" s="1">
        <v>4188</v>
      </c>
      <c r="CJ259" s="1">
        <v>4193</v>
      </c>
      <c r="CK259" s="1">
        <v>4221</v>
      </c>
      <c r="CL259" s="1">
        <v>4221</v>
      </c>
      <c r="CM259" s="1">
        <v>4158</v>
      </c>
      <c r="CN259" s="1">
        <v>4171</v>
      </c>
      <c r="CO259" s="1">
        <v>1251.5999999999999</v>
      </c>
      <c r="CP259" s="1">
        <v>4221</v>
      </c>
      <c r="CQ259" s="1">
        <v>4221</v>
      </c>
      <c r="CR259" s="1">
        <v>4158</v>
      </c>
      <c r="CS259" s="1">
        <v>4168</v>
      </c>
      <c r="CT259" s="1"/>
      <c r="CU259" s="1"/>
      <c r="CV259" s="1"/>
      <c r="CW259" s="1"/>
      <c r="CX259" s="58"/>
      <c r="CY259" s="58"/>
      <c r="CZ259" s="1"/>
      <c r="DA259" s="1" t="s">
        <v>618</v>
      </c>
      <c r="DB259" s="1"/>
      <c r="DC259" s="58"/>
      <c r="DD259" s="58"/>
      <c r="DE259">
        <v>12.87</v>
      </c>
      <c r="DF259">
        <v>104.29</v>
      </c>
      <c r="DG259">
        <v>2.83</v>
      </c>
    </row>
    <row r="260" spans="1:111" s="12" customFormat="1">
      <c r="A260" s="1">
        <v>2014</v>
      </c>
      <c r="B260" s="1">
        <v>4</v>
      </c>
      <c r="C260" s="24">
        <v>41661</v>
      </c>
      <c r="D260" s="1">
        <v>4170</v>
      </c>
      <c r="E260" s="1">
        <v>4183</v>
      </c>
      <c r="F260" s="1">
        <v>4162</v>
      </c>
      <c r="G260" s="1">
        <v>4171</v>
      </c>
      <c r="H260" s="46">
        <v>1236.3</v>
      </c>
      <c r="I260" s="1">
        <v>4221</v>
      </c>
      <c r="J260" s="1">
        <v>4221</v>
      </c>
      <c r="K260" s="1">
        <v>4158</v>
      </c>
      <c r="L260" s="1">
        <v>4173</v>
      </c>
      <c r="M260" s="53">
        <v>4166</v>
      </c>
      <c r="N260" s="47">
        <v>4177</v>
      </c>
      <c r="O260" s="47">
        <v>4156</v>
      </c>
      <c r="P260" s="47">
        <v>4171</v>
      </c>
      <c r="Q260" s="8">
        <v>4170</v>
      </c>
      <c r="R260" s="26"/>
      <c r="S260" s="1"/>
      <c r="T260" s="1"/>
      <c r="U260" s="1"/>
      <c r="V260" s="1"/>
      <c r="W260" s="50"/>
      <c r="X260" s="51"/>
      <c r="Y260" s="62"/>
      <c r="Z260" s="62"/>
      <c r="AA260" s="62"/>
      <c r="AB260" s="62"/>
      <c r="AC260" s="1"/>
      <c r="AD260" s="62">
        <v>4176</v>
      </c>
      <c r="AE260" s="62">
        <v>4166</v>
      </c>
      <c r="AF260" s="1"/>
      <c r="AG260" s="1"/>
      <c r="AH260" s="62"/>
      <c r="AI260" s="62"/>
      <c r="AJ260" s="8"/>
      <c r="AK260" s="8"/>
      <c r="AL260" s="62"/>
      <c r="AM260" s="62"/>
      <c r="AN260" s="8"/>
      <c r="AO260" s="8"/>
      <c r="AP260" s="62"/>
      <c r="AQ260" s="62"/>
      <c r="AR260" s="62"/>
      <c r="AS260" s="8"/>
      <c r="AT260" s="62"/>
      <c r="AU260" s="62"/>
      <c r="AV260" s="8"/>
      <c r="AW260" s="8"/>
      <c r="AX260" s="8"/>
      <c r="AY260" s="8"/>
      <c r="AZ260" s="8"/>
      <c r="BA260" s="8"/>
      <c r="BB260" s="62"/>
      <c r="BC260" s="62"/>
      <c r="BD260" s="94">
        <v>4164</v>
      </c>
      <c r="BE260" s="8"/>
      <c r="BF260" s="8"/>
      <c r="BG260" s="62"/>
      <c r="BH260" s="62"/>
      <c r="BI260" s="1">
        <v>4166</v>
      </c>
      <c r="BJ260" s="1">
        <v>4172</v>
      </c>
      <c r="BK260" s="1">
        <v>4165</v>
      </c>
      <c r="BL260" s="1">
        <v>4171</v>
      </c>
      <c r="BM260" s="78"/>
      <c r="BN260" s="78"/>
      <c r="BO260" s="78"/>
      <c r="BP260" s="89"/>
      <c r="BQ260" s="62"/>
      <c r="BR260" s="1"/>
      <c r="BS260" s="88"/>
      <c r="BT260" s="1"/>
      <c r="BU260" s="58"/>
      <c r="BV260" s="58"/>
      <c r="BW260" s="58"/>
      <c r="BX260" s="58"/>
      <c r="BY260" s="1">
        <v>104.3715</v>
      </c>
      <c r="BZ260" s="1">
        <v>104.28700000000001</v>
      </c>
      <c r="CA260" s="1">
        <v>104.24</v>
      </c>
      <c r="CB260" s="1">
        <v>1.3560000000000001</v>
      </c>
      <c r="CC260" s="1">
        <v>1.3559000000000001</v>
      </c>
      <c r="CD260" s="1">
        <v>1.3559000000000001</v>
      </c>
      <c r="CE260" s="1"/>
      <c r="CF260" s="1"/>
      <c r="CG260" s="1">
        <v>4166</v>
      </c>
      <c r="CH260" s="1">
        <v>4177</v>
      </c>
      <c r="CI260" s="1">
        <v>4156</v>
      </c>
      <c r="CJ260" s="1">
        <v>4169</v>
      </c>
      <c r="CK260" s="1">
        <v>4166</v>
      </c>
      <c r="CL260" s="1">
        <v>4177</v>
      </c>
      <c r="CM260" s="1">
        <v>4156</v>
      </c>
      <c r="CN260" s="1">
        <v>4173</v>
      </c>
      <c r="CO260" s="1">
        <v>1240.4000000000001</v>
      </c>
      <c r="CP260" s="1">
        <v>4166</v>
      </c>
      <c r="CQ260" s="1">
        <v>4177</v>
      </c>
      <c r="CR260" s="1">
        <v>4156</v>
      </c>
      <c r="CS260" s="1">
        <v>4168</v>
      </c>
      <c r="CT260" s="1"/>
      <c r="CU260" s="1"/>
      <c r="CV260" s="1"/>
      <c r="CW260" s="1"/>
      <c r="CX260" s="58"/>
      <c r="CY260" s="58"/>
      <c r="CZ260" s="1"/>
      <c r="DA260" s="1" t="s">
        <v>618</v>
      </c>
      <c r="DB260" s="1"/>
      <c r="DC260" s="58"/>
      <c r="DD260" s="58"/>
      <c r="DE260">
        <v>12.84</v>
      </c>
      <c r="DF260">
        <v>104.539</v>
      </c>
      <c r="DG260">
        <v>2.86</v>
      </c>
    </row>
    <row r="261" spans="1:111" s="12" customFormat="1">
      <c r="A261" s="1">
        <v>2014</v>
      </c>
      <c r="B261" s="1">
        <v>5</v>
      </c>
      <c r="C261" s="24">
        <v>41662</v>
      </c>
      <c r="D261" s="1">
        <v>4167</v>
      </c>
      <c r="E261" s="1">
        <v>4168</v>
      </c>
      <c r="F261" s="1">
        <v>4144</v>
      </c>
      <c r="G261" s="1">
        <v>4145</v>
      </c>
      <c r="H261" s="46">
        <v>1259.7</v>
      </c>
      <c r="I261" s="1">
        <v>4166</v>
      </c>
      <c r="J261" s="1">
        <v>4177</v>
      </c>
      <c r="K261" s="1">
        <v>4146</v>
      </c>
      <c r="L261" s="1">
        <v>4149</v>
      </c>
      <c r="M261" s="53">
        <v>4154</v>
      </c>
      <c r="N261" s="47">
        <v>4206</v>
      </c>
      <c r="O261" s="47">
        <v>4151</v>
      </c>
      <c r="P261" s="47">
        <v>4194</v>
      </c>
      <c r="Q261" s="8">
        <v>4168</v>
      </c>
      <c r="R261" s="26"/>
      <c r="S261" s="1"/>
      <c r="T261" s="1"/>
      <c r="U261" s="1"/>
      <c r="V261" s="1"/>
      <c r="W261" s="50"/>
      <c r="X261" s="51"/>
      <c r="Y261" s="62"/>
      <c r="Z261" s="62"/>
      <c r="AA261" s="62"/>
      <c r="AB261" s="62"/>
      <c r="AC261" s="1"/>
      <c r="AD261" s="62">
        <v>4168</v>
      </c>
      <c r="AE261" s="62">
        <v>4146</v>
      </c>
      <c r="AF261" s="1"/>
      <c r="AG261" s="1"/>
      <c r="AH261" s="62"/>
      <c r="AI261" s="62"/>
      <c r="AJ261" s="8"/>
      <c r="AK261" s="8"/>
      <c r="AL261" s="62"/>
      <c r="AM261" s="62"/>
      <c r="AN261" s="8"/>
      <c r="AO261" s="8"/>
      <c r="AP261" s="62"/>
      <c r="AQ261" s="62"/>
      <c r="AR261" s="62"/>
      <c r="AS261" s="8"/>
      <c r="AT261" s="62"/>
      <c r="AU261" s="62"/>
      <c r="AV261" s="8"/>
      <c r="AW261" s="8"/>
      <c r="AX261" s="8"/>
      <c r="AY261" s="8"/>
      <c r="AZ261" s="8"/>
      <c r="BA261" s="8"/>
      <c r="BB261" s="62"/>
      <c r="BC261" s="62"/>
      <c r="BD261" s="94">
        <v>4151</v>
      </c>
      <c r="BE261" s="8"/>
      <c r="BF261" s="8"/>
      <c r="BG261" s="62"/>
      <c r="BH261" s="62"/>
      <c r="BI261" s="1">
        <v>4154</v>
      </c>
      <c r="BJ261" s="1">
        <v>4157</v>
      </c>
      <c r="BK261" s="1">
        <v>4151</v>
      </c>
      <c r="BL261" s="1">
        <v>4157</v>
      </c>
      <c r="BM261" s="78"/>
      <c r="BN261" s="78"/>
      <c r="BO261" s="78"/>
      <c r="BP261" s="89"/>
      <c r="BQ261" s="62"/>
      <c r="BR261" s="1"/>
      <c r="BS261" s="88"/>
      <c r="BT261" s="1"/>
      <c r="BU261" s="58"/>
      <c r="BV261" s="58"/>
      <c r="BW261" s="58"/>
      <c r="BX261" s="58"/>
      <c r="BY261" s="1">
        <v>104.4945</v>
      </c>
      <c r="BZ261" s="1">
        <v>104.526</v>
      </c>
      <c r="CA261" s="1"/>
      <c r="CB261" s="1">
        <v>1.3547</v>
      </c>
      <c r="CC261" s="1">
        <v>1.3547</v>
      </c>
      <c r="CD261" s="1"/>
      <c r="CE261" s="1"/>
      <c r="CF261" s="1"/>
      <c r="CG261" s="1">
        <v>4154</v>
      </c>
      <c r="CH261" s="1">
        <v>4189</v>
      </c>
      <c r="CI261" s="1">
        <v>4151</v>
      </c>
      <c r="CJ261" s="1">
        <v>4182</v>
      </c>
      <c r="CK261" s="1">
        <v>4154</v>
      </c>
      <c r="CL261" s="1">
        <v>4206</v>
      </c>
      <c r="CM261" s="1">
        <v>4151</v>
      </c>
      <c r="CN261" s="1">
        <v>4193</v>
      </c>
      <c r="CO261" s="1">
        <v>1236.8</v>
      </c>
      <c r="CP261" s="1">
        <v>4154</v>
      </c>
      <c r="CQ261" s="1">
        <v>4213</v>
      </c>
      <c r="CR261" s="1">
        <v>4151</v>
      </c>
      <c r="CS261" s="1">
        <v>4193</v>
      </c>
      <c r="CT261" s="1"/>
      <c r="CU261" s="1"/>
      <c r="CV261" s="1"/>
      <c r="CW261" s="1"/>
      <c r="CX261" s="58"/>
      <c r="CY261" s="58"/>
      <c r="CZ261" s="1"/>
      <c r="DA261" s="1" t="s">
        <v>618</v>
      </c>
      <c r="DB261" s="1"/>
      <c r="DC261" s="58"/>
      <c r="DD261" s="58"/>
      <c r="DE261">
        <v>13.77</v>
      </c>
      <c r="DF261">
        <v>103.47</v>
      </c>
      <c r="DG261">
        <v>2.77</v>
      </c>
    </row>
    <row r="262" spans="1:111" s="12" customFormat="1">
      <c r="A262" s="1">
        <v>2014</v>
      </c>
      <c r="B262" s="1">
        <v>6</v>
      </c>
      <c r="C262" s="24">
        <v>41663</v>
      </c>
      <c r="D262" s="1">
        <v>4201</v>
      </c>
      <c r="E262" s="1">
        <v>4204</v>
      </c>
      <c r="F262" s="1">
        <v>4183</v>
      </c>
      <c r="G262" s="1">
        <v>4190</v>
      </c>
      <c r="H262" s="46">
        <v>1264.3</v>
      </c>
      <c r="I262" s="1">
        <v>4154</v>
      </c>
      <c r="J262" s="1">
        <v>4213</v>
      </c>
      <c r="K262" s="1">
        <v>4151</v>
      </c>
      <c r="L262" s="1">
        <v>4199</v>
      </c>
      <c r="M262" s="53">
        <v>4184</v>
      </c>
      <c r="N262" s="47">
        <v>4188</v>
      </c>
      <c r="O262" s="47">
        <v>4155</v>
      </c>
      <c r="P262" s="47">
        <v>4183</v>
      </c>
      <c r="Q262" s="8">
        <v>4201</v>
      </c>
      <c r="R262" s="26"/>
      <c r="S262" s="1"/>
      <c r="T262" s="1"/>
      <c r="U262" s="1"/>
      <c r="V262" s="1"/>
      <c r="W262" s="50"/>
      <c r="X262" s="51"/>
      <c r="Y262" s="62"/>
      <c r="Z262" s="62"/>
      <c r="AA262" s="62"/>
      <c r="AB262" s="62"/>
      <c r="AC262" s="1"/>
      <c r="AD262" s="62">
        <v>4204</v>
      </c>
      <c r="AE262" s="62">
        <v>4197</v>
      </c>
      <c r="AF262" s="1"/>
      <c r="AG262" s="1"/>
      <c r="AH262" s="62"/>
      <c r="AI262" s="62"/>
      <c r="AJ262" s="8"/>
      <c r="AK262" s="8"/>
      <c r="AL262" s="62"/>
      <c r="AM262" s="62"/>
      <c r="AN262" s="8"/>
      <c r="AO262" s="8"/>
      <c r="AP262" s="62"/>
      <c r="AQ262" s="62"/>
      <c r="AR262" s="62"/>
      <c r="AS262" s="8"/>
      <c r="AT262" s="62"/>
      <c r="AU262" s="62"/>
      <c r="AV262" s="8"/>
      <c r="AW262" s="8"/>
      <c r="AX262" s="8"/>
      <c r="AY262" s="8"/>
      <c r="AZ262" s="8"/>
      <c r="BA262" s="8"/>
      <c r="BB262" s="62"/>
      <c r="BC262" s="62"/>
      <c r="BD262" s="94">
        <v>4182</v>
      </c>
      <c r="BE262" s="8"/>
      <c r="BF262" s="8"/>
      <c r="BG262" s="62"/>
      <c r="BH262" s="62"/>
      <c r="BI262" s="1">
        <v>4184</v>
      </c>
      <c r="BJ262" s="1">
        <v>4185</v>
      </c>
      <c r="BK262" s="1">
        <v>4176</v>
      </c>
      <c r="BL262" s="1">
        <v>4179</v>
      </c>
      <c r="BM262" s="78"/>
      <c r="BN262" s="78"/>
      <c r="BO262" s="78"/>
      <c r="BP262" s="89"/>
      <c r="BQ262" s="62"/>
      <c r="BR262" s="1"/>
      <c r="BS262" s="88"/>
      <c r="BT262" s="1"/>
      <c r="BU262" s="58"/>
      <c r="BV262" s="58"/>
      <c r="BW262" s="58"/>
      <c r="BX262" s="58"/>
      <c r="BY262" s="1">
        <v>103.18300000000001</v>
      </c>
      <c r="BZ262" s="1">
        <v>103.352</v>
      </c>
      <c r="CA262" s="35"/>
      <c r="CB262" s="1">
        <v>1.3697999999999999</v>
      </c>
      <c r="CC262" s="1">
        <v>1.3689</v>
      </c>
      <c r="CD262" s="35"/>
      <c r="CE262" s="1"/>
      <c r="CF262" s="1"/>
      <c r="CG262" s="1">
        <v>4184</v>
      </c>
      <c r="CH262" s="1">
        <v>4188</v>
      </c>
      <c r="CI262" s="1">
        <v>4155</v>
      </c>
      <c r="CJ262" s="1">
        <v>4187</v>
      </c>
      <c r="CK262" s="1">
        <v>4184</v>
      </c>
      <c r="CL262" s="1">
        <v>4188</v>
      </c>
      <c r="CM262" s="1">
        <v>4155</v>
      </c>
      <c r="CN262" s="1">
        <v>4173</v>
      </c>
      <c r="CO262" s="1">
        <v>1258.3</v>
      </c>
      <c r="CP262" s="1">
        <v>4184</v>
      </c>
      <c r="CQ262" s="1">
        <v>4188</v>
      </c>
      <c r="CR262" s="1">
        <v>4154</v>
      </c>
      <c r="CS262" s="1">
        <v>4171</v>
      </c>
      <c r="CT262" s="1"/>
      <c r="CU262" s="1"/>
      <c r="CV262" s="1"/>
      <c r="CW262" s="1"/>
      <c r="CX262" s="58"/>
      <c r="CY262" s="58"/>
      <c r="CZ262" s="1"/>
      <c r="DA262" s="1" t="s">
        <v>618</v>
      </c>
      <c r="DB262" s="1"/>
      <c r="DC262" s="58"/>
      <c r="DD262" s="58"/>
      <c r="DE262">
        <v>18.14</v>
      </c>
      <c r="DF262">
        <v>102.2235</v>
      </c>
      <c r="DG262">
        <v>2.74</v>
      </c>
    </row>
    <row r="263" spans="1:111" s="12" customFormat="1">
      <c r="A263" s="1">
        <v>2014</v>
      </c>
      <c r="B263" s="1">
        <v>2</v>
      </c>
      <c r="C263" s="24">
        <v>41666</v>
      </c>
      <c r="D263" s="1">
        <v>4189</v>
      </c>
      <c r="E263" s="1">
        <v>4200</v>
      </c>
      <c r="F263" s="1">
        <v>4177</v>
      </c>
      <c r="G263" s="1">
        <v>4184</v>
      </c>
      <c r="H263" s="46">
        <v>1256.3</v>
      </c>
      <c r="I263" s="1">
        <v>4184</v>
      </c>
      <c r="J263" s="1">
        <v>4200</v>
      </c>
      <c r="K263" s="1">
        <v>4154</v>
      </c>
      <c r="L263" s="1">
        <v>4191</v>
      </c>
      <c r="M263" s="53">
        <v>4188</v>
      </c>
      <c r="N263" s="47">
        <v>4195</v>
      </c>
      <c r="O263" s="47">
        <v>4163</v>
      </c>
      <c r="P263" s="47">
        <v>4172</v>
      </c>
      <c r="Q263" s="8">
        <v>4191</v>
      </c>
      <c r="R263" s="26"/>
      <c r="S263" s="1"/>
      <c r="T263" s="1"/>
      <c r="U263" s="1"/>
      <c r="V263" s="1"/>
      <c r="W263" s="50"/>
      <c r="X263" s="51"/>
      <c r="Y263" s="62"/>
      <c r="Z263" s="62"/>
      <c r="AA263" s="62"/>
      <c r="AB263" s="62"/>
      <c r="AC263" s="1"/>
      <c r="AD263" s="62">
        <v>4200</v>
      </c>
      <c r="AE263" s="62">
        <v>4177</v>
      </c>
      <c r="AF263" s="1"/>
      <c r="AG263" s="1"/>
      <c r="AH263" s="62"/>
      <c r="AI263" s="62"/>
      <c r="AJ263" s="8"/>
      <c r="AK263" s="8"/>
      <c r="AL263" s="62"/>
      <c r="AM263" s="62"/>
      <c r="AN263" s="8"/>
      <c r="AO263" s="8"/>
      <c r="AP263" s="62"/>
      <c r="AQ263" s="62"/>
      <c r="AR263" s="62"/>
      <c r="AS263" s="8"/>
      <c r="AT263" s="62"/>
      <c r="AU263" s="62"/>
      <c r="AV263" s="8"/>
      <c r="AW263" s="8"/>
      <c r="AX263" s="8"/>
      <c r="AY263" s="8"/>
      <c r="AZ263" s="8"/>
      <c r="BA263" s="8"/>
      <c r="BB263" s="62"/>
      <c r="BC263" s="62"/>
      <c r="BD263" s="94">
        <v>4188</v>
      </c>
      <c r="BE263" s="8"/>
      <c r="BF263" s="8"/>
      <c r="BG263" s="62"/>
      <c r="BH263" s="62"/>
      <c r="BI263" s="1">
        <v>4188</v>
      </c>
      <c r="BJ263" s="1">
        <v>4189</v>
      </c>
      <c r="BK263" s="1">
        <v>4181</v>
      </c>
      <c r="BL263" s="1">
        <v>4183</v>
      </c>
      <c r="BM263" s="78"/>
      <c r="BN263" s="78"/>
      <c r="BO263" s="78"/>
      <c r="BP263" s="89"/>
      <c r="BQ263" s="62"/>
      <c r="BR263" s="1"/>
      <c r="BS263" s="88"/>
      <c r="BT263" s="1"/>
      <c r="BU263" s="58"/>
      <c r="BV263" s="58"/>
      <c r="BW263" s="58"/>
      <c r="BX263" s="58"/>
      <c r="BY263" s="1">
        <v>102.36499999999999</v>
      </c>
      <c r="BZ263" s="1">
        <v>101.9645</v>
      </c>
      <c r="CA263" s="1">
        <v>102.074</v>
      </c>
      <c r="CB263" s="1">
        <v>1.3677999999999999</v>
      </c>
      <c r="CC263" s="1">
        <v>1.3684000000000001</v>
      </c>
      <c r="CD263" s="1">
        <v>1.3687</v>
      </c>
      <c r="CE263" s="1"/>
      <c r="CF263" s="1"/>
      <c r="CG263" s="1">
        <v>4188</v>
      </c>
      <c r="CH263" s="1">
        <v>4195</v>
      </c>
      <c r="CI263" s="1">
        <v>4174</v>
      </c>
      <c r="CJ263" s="1">
        <v>4180</v>
      </c>
      <c r="CK263" s="1">
        <v>4188</v>
      </c>
      <c r="CL263" s="1">
        <v>4195</v>
      </c>
      <c r="CM263" s="1">
        <v>4157</v>
      </c>
      <c r="CN263" s="1">
        <v>4163</v>
      </c>
      <c r="CO263" s="1">
        <v>1269</v>
      </c>
      <c r="CP263" s="1">
        <v>4188</v>
      </c>
      <c r="CQ263" s="1">
        <v>4195</v>
      </c>
      <c r="CR263" s="1">
        <v>4155</v>
      </c>
      <c r="CS263" s="1">
        <v>4165</v>
      </c>
      <c r="CT263" s="1"/>
      <c r="CU263" s="1"/>
      <c r="CV263" s="1"/>
      <c r="CW263" s="1"/>
      <c r="CX263" s="58"/>
      <c r="CY263" s="58"/>
      <c r="CZ263" s="1"/>
      <c r="DA263" s="1" t="s">
        <v>618</v>
      </c>
      <c r="DB263" s="1"/>
      <c r="DC263" s="58"/>
      <c r="DD263" s="58"/>
      <c r="DE263">
        <v>17.420000000000002</v>
      </c>
      <c r="DF263">
        <v>102.5655</v>
      </c>
      <c r="DG263">
        <v>2.77</v>
      </c>
    </row>
    <row r="264" spans="1:111" s="12" customFormat="1">
      <c r="A264" s="1">
        <v>2014</v>
      </c>
      <c r="B264" s="1">
        <v>3</v>
      </c>
      <c r="C264" s="24">
        <v>41667</v>
      </c>
      <c r="D264" s="1">
        <v>4159</v>
      </c>
      <c r="E264" s="1">
        <v>4165</v>
      </c>
      <c r="F264" s="1">
        <v>4149</v>
      </c>
      <c r="G264" s="1">
        <v>4160</v>
      </c>
      <c r="H264" s="46">
        <v>1256.0999999999999</v>
      </c>
      <c r="I264" s="1">
        <v>4188</v>
      </c>
      <c r="J264" s="1">
        <v>4195</v>
      </c>
      <c r="K264" s="1">
        <v>4149</v>
      </c>
      <c r="L264" s="1">
        <v>4158</v>
      </c>
      <c r="M264" s="53">
        <v>4158</v>
      </c>
      <c r="N264" s="47">
        <v>4174</v>
      </c>
      <c r="O264" s="47">
        <v>4154</v>
      </c>
      <c r="P264" s="47">
        <v>4165</v>
      </c>
      <c r="Q264" s="8">
        <v>4158</v>
      </c>
      <c r="R264" s="26"/>
      <c r="S264" s="1"/>
      <c r="T264" s="1"/>
      <c r="U264" s="1"/>
      <c r="V264" s="1"/>
      <c r="W264" s="50"/>
      <c r="X264" s="51"/>
      <c r="Y264" s="62"/>
      <c r="Z264" s="62"/>
      <c r="AA264" s="62"/>
      <c r="AB264" s="62"/>
      <c r="AC264" s="1"/>
      <c r="AD264" s="62">
        <v>4161</v>
      </c>
      <c r="AE264" s="62">
        <v>4149</v>
      </c>
      <c r="AF264" s="1"/>
      <c r="AG264" s="1"/>
      <c r="AH264" s="62"/>
      <c r="AI264" s="62"/>
      <c r="AJ264" s="8"/>
      <c r="AK264" s="8"/>
      <c r="AL264" s="62"/>
      <c r="AM264" s="62"/>
      <c r="AN264" s="8"/>
      <c r="AO264" s="8"/>
      <c r="AP264" s="62"/>
      <c r="AQ264" s="62"/>
      <c r="AR264" s="62"/>
      <c r="AS264" s="8"/>
      <c r="AT264" s="62"/>
      <c r="AU264" s="62"/>
      <c r="AV264" s="8"/>
      <c r="AW264" s="8"/>
      <c r="AX264" s="8"/>
      <c r="AY264" s="8"/>
      <c r="AZ264" s="8"/>
      <c r="BA264" s="8"/>
      <c r="BB264" s="62"/>
      <c r="BC264" s="62"/>
      <c r="BD264" s="94">
        <v>4157</v>
      </c>
      <c r="BE264" s="8"/>
      <c r="BF264" s="8"/>
      <c r="BG264" s="62"/>
      <c r="BH264" s="62"/>
      <c r="BI264" s="1">
        <v>4158</v>
      </c>
      <c r="BJ264" s="1">
        <v>4163</v>
      </c>
      <c r="BK264" s="1">
        <v>4156</v>
      </c>
      <c r="BL264" s="1">
        <v>4159</v>
      </c>
      <c r="BM264" s="78"/>
      <c r="BN264" s="78"/>
      <c r="BO264" s="78"/>
      <c r="BP264" s="89"/>
      <c r="BQ264" s="62"/>
      <c r="BR264" s="1"/>
      <c r="BS264" s="88"/>
      <c r="BT264" s="1"/>
      <c r="BU264" s="58"/>
      <c r="BV264" s="58"/>
      <c r="BW264" s="58"/>
      <c r="BX264" s="58"/>
      <c r="BY264" s="1">
        <v>102.627</v>
      </c>
      <c r="BZ264" s="1">
        <v>102.655</v>
      </c>
      <c r="CA264" s="1">
        <v>102.66500000000001</v>
      </c>
      <c r="CB264" s="1">
        <v>1.3673</v>
      </c>
      <c r="CC264" s="1">
        <v>1.3672</v>
      </c>
      <c r="CD264" s="1">
        <v>1.3673999999999999</v>
      </c>
      <c r="CE264" s="1"/>
      <c r="CF264" s="1"/>
      <c r="CG264" s="1">
        <v>4158</v>
      </c>
      <c r="CH264" s="1">
        <v>4174</v>
      </c>
      <c r="CI264" s="1">
        <v>4154</v>
      </c>
      <c r="CJ264" s="1">
        <v>4167</v>
      </c>
      <c r="CK264" s="1">
        <v>4158</v>
      </c>
      <c r="CL264" s="1">
        <v>4174</v>
      </c>
      <c r="CM264" s="1">
        <v>4150</v>
      </c>
      <c r="CN264" s="1">
        <v>4150</v>
      </c>
      <c r="CO264" s="1">
        <v>1256.5999999999999</v>
      </c>
      <c r="CP264" s="1">
        <v>4158</v>
      </c>
      <c r="CQ264" s="1">
        <v>4174</v>
      </c>
      <c r="CR264" s="1">
        <v>4134</v>
      </c>
      <c r="CS264" s="1">
        <v>4146</v>
      </c>
      <c r="CT264" s="1"/>
      <c r="CU264" s="1"/>
      <c r="CV264" s="1"/>
      <c r="CW264" s="1"/>
      <c r="CX264" s="58"/>
      <c r="CY264" s="58"/>
      <c r="CZ264" s="1"/>
      <c r="DA264" s="1" t="s">
        <v>618</v>
      </c>
      <c r="DB264" s="1"/>
      <c r="DC264" s="58"/>
      <c r="DD264" s="58"/>
      <c r="DE264">
        <v>15.8</v>
      </c>
      <c r="DF264">
        <v>102.95</v>
      </c>
      <c r="DG264">
        <v>2.75</v>
      </c>
    </row>
    <row r="265" spans="1:111" s="12" customFormat="1">
      <c r="A265" s="1">
        <v>2014</v>
      </c>
      <c r="B265" s="1">
        <v>4</v>
      </c>
      <c r="C265" s="24">
        <v>41668</v>
      </c>
      <c r="D265" s="1">
        <v>4162</v>
      </c>
      <c r="E265" s="1">
        <v>4176</v>
      </c>
      <c r="F265" s="1">
        <v>4158</v>
      </c>
      <c r="G265" s="1">
        <v>4176</v>
      </c>
      <c r="H265" s="46">
        <v>1269.2</v>
      </c>
      <c r="I265" s="1">
        <v>4158</v>
      </c>
      <c r="J265" s="1">
        <v>4174</v>
      </c>
      <c r="K265" s="1">
        <v>4134</v>
      </c>
      <c r="L265" s="1">
        <v>4163</v>
      </c>
      <c r="M265" s="53">
        <v>4161</v>
      </c>
      <c r="N265" s="47">
        <v>4180</v>
      </c>
      <c r="O265" s="47">
        <v>4151</v>
      </c>
      <c r="P265" s="47">
        <v>4170</v>
      </c>
      <c r="Q265" s="8">
        <v>4163</v>
      </c>
      <c r="R265" s="26"/>
      <c r="S265" s="1"/>
      <c r="T265" s="1"/>
      <c r="U265" s="1"/>
      <c r="V265" s="1"/>
      <c r="W265" s="50"/>
      <c r="X265" s="51"/>
      <c r="Y265" s="62"/>
      <c r="Z265" s="62"/>
      <c r="AA265" s="62"/>
      <c r="AB265" s="62"/>
      <c r="AC265" s="1"/>
      <c r="AD265" s="62">
        <v>4166</v>
      </c>
      <c r="AE265" s="62">
        <v>4158</v>
      </c>
      <c r="AF265" s="1"/>
      <c r="AG265" s="1"/>
      <c r="AH265" s="62"/>
      <c r="AI265" s="62"/>
      <c r="AJ265" s="8"/>
      <c r="AK265" s="8"/>
      <c r="AL265" s="62"/>
      <c r="AM265" s="62"/>
      <c r="AN265" s="8"/>
      <c r="AO265" s="8"/>
      <c r="AP265" s="62"/>
      <c r="AQ265" s="62"/>
      <c r="AR265" s="62"/>
      <c r="AS265" s="8"/>
      <c r="AT265" s="62"/>
      <c r="AU265" s="62"/>
      <c r="AV265" s="8"/>
      <c r="AW265" s="8"/>
      <c r="AX265" s="8"/>
      <c r="AY265" s="8"/>
      <c r="AZ265" s="8"/>
      <c r="BA265" s="8"/>
      <c r="BB265" s="62"/>
      <c r="BC265" s="62"/>
      <c r="BD265" s="94">
        <v>4161</v>
      </c>
      <c r="BE265" s="8"/>
      <c r="BF265" s="8"/>
      <c r="BG265" s="62"/>
      <c r="BH265" s="62"/>
      <c r="BI265" s="1">
        <v>4161</v>
      </c>
      <c r="BJ265" s="1">
        <v>4164</v>
      </c>
      <c r="BK265" s="1">
        <v>4158</v>
      </c>
      <c r="BL265" s="1">
        <v>4158</v>
      </c>
      <c r="BM265" s="78"/>
      <c r="BN265" s="78"/>
      <c r="BO265" s="78"/>
      <c r="BP265" s="89"/>
      <c r="BQ265" s="62"/>
      <c r="BR265" s="1"/>
      <c r="BS265" s="88"/>
      <c r="BT265" s="1"/>
      <c r="BU265" s="58"/>
      <c r="BV265" s="58"/>
      <c r="BW265" s="58"/>
      <c r="BX265" s="58"/>
      <c r="BY265" s="1">
        <v>102.8655</v>
      </c>
      <c r="BZ265" s="1">
        <v>103.411</v>
      </c>
      <c r="CA265" s="1">
        <v>103.24</v>
      </c>
      <c r="CB265" s="1">
        <v>1.367</v>
      </c>
      <c r="CC265" s="1">
        <v>1.3654999999999999</v>
      </c>
      <c r="CD265" s="1">
        <v>1.3654999999999999</v>
      </c>
      <c r="CE265" s="1"/>
      <c r="CF265" s="1"/>
      <c r="CG265" s="1">
        <v>4161</v>
      </c>
      <c r="CH265" s="1">
        <v>4176</v>
      </c>
      <c r="CI265" s="1">
        <v>4151</v>
      </c>
      <c r="CJ265" s="1">
        <v>4171</v>
      </c>
      <c r="CK265" s="1">
        <v>4161</v>
      </c>
      <c r="CL265" s="1">
        <v>4180</v>
      </c>
      <c r="CM265" s="1">
        <v>4151</v>
      </c>
      <c r="CN265" s="1">
        <v>4159</v>
      </c>
      <c r="CO265" s="1">
        <v>1252.5999999999999</v>
      </c>
      <c r="CP265" s="1">
        <v>4161</v>
      </c>
      <c r="CQ265" s="1">
        <v>4180</v>
      </c>
      <c r="CR265" s="1">
        <v>4149</v>
      </c>
      <c r="CS265" s="1">
        <v>4165</v>
      </c>
      <c r="CT265" s="1"/>
      <c r="CU265" s="1"/>
      <c r="CV265" s="1"/>
      <c r="CW265" s="1"/>
      <c r="CX265" s="58"/>
      <c r="CY265" s="58"/>
      <c r="CZ265" s="1"/>
      <c r="DA265" s="1" t="s">
        <v>618</v>
      </c>
      <c r="DB265" s="1"/>
      <c r="DC265" s="58"/>
      <c r="DD265" s="58"/>
      <c r="DE265">
        <v>17.350000000000001</v>
      </c>
      <c r="DF265">
        <v>102.2445</v>
      </c>
      <c r="DG265">
        <v>2.68</v>
      </c>
    </row>
    <row r="266" spans="1:111" s="12" customFormat="1">
      <c r="A266" s="1">
        <v>2014</v>
      </c>
      <c r="B266" s="1">
        <v>5</v>
      </c>
      <c r="C266" s="24">
        <v>41669</v>
      </c>
      <c r="D266" s="1">
        <v>4171</v>
      </c>
      <c r="E266" s="1">
        <v>4171</v>
      </c>
      <c r="F266" s="1">
        <v>4148</v>
      </c>
      <c r="G266" s="1">
        <v>4167</v>
      </c>
      <c r="H266" s="46">
        <v>1243.3</v>
      </c>
      <c r="I266" s="1">
        <v>4161</v>
      </c>
      <c r="J266" s="1">
        <v>4180</v>
      </c>
      <c r="K266" s="1">
        <v>4149</v>
      </c>
      <c r="L266" s="1">
        <v>4159</v>
      </c>
      <c r="M266" s="53">
        <v>4144</v>
      </c>
      <c r="N266" s="47">
        <v>4150</v>
      </c>
      <c r="O266" s="47">
        <v>4098</v>
      </c>
      <c r="P266" s="47">
        <v>4104</v>
      </c>
      <c r="Q266" s="8">
        <v>4173</v>
      </c>
      <c r="R266" s="26"/>
      <c r="S266" s="1"/>
      <c r="T266" s="1"/>
      <c r="U266" s="1"/>
      <c r="V266" s="1"/>
      <c r="W266" s="50"/>
      <c r="X266" s="51"/>
      <c r="Y266" s="62"/>
      <c r="Z266" s="62"/>
      <c r="AA266" s="62"/>
      <c r="AB266" s="62"/>
      <c r="AC266" s="1"/>
      <c r="AD266" s="62">
        <v>4171</v>
      </c>
      <c r="AE266" s="62">
        <v>4156</v>
      </c>
      <c r="AF266" s="1"/>
      <c r="AG266" s="1"/>
      <c r="AH266" s="62"/>
      <c r="AI266" s="62"/>
      <c r="AJ266" s="8"/>
      <c r="AK266" s="8"/>
      <c r="AL266" s="62"/>
      <c r="AM266" s="62"/>
      <c r="AN266" s="8"/>
      <c r="AO266" s="8"/>
      <c r="AP266" s="62"/>
      <c r="AQ266" s="62"/>
      <c r="AR266" s="62"/>
      <c r="AS266" s="8"/>
      <c r="AT266" s="62"/>
      <c r="AU266" s="62"/>
      <c r="AV266" s="8"/>
      <c r="AW266" s="8"/>
      <c r="AX266" s="8"/>
      <c r="AY266" s="8"/>
      <c r="AZ266" s="8"/>
      <c r="BA266" s="8"/>
      <c r="BB266" s="62"/>
      <c r="BC266" s="62"/>
      <c r="BD266" s="94">
        <v>4143</v>
      </c>
      <c r="BE266" s="8"/>
      <c r="BF266" s="8"/>
      <c r="BG266" s="62"/>
      <c r="BH266" s="62"/>
      <c r="BI266" s="1">
        <v>4144</v>
      </c>
      <c r="BJ266" s="1">
        <v>4150</v>
      </c>
      <c r="BK266" s="1">
        <v>4138</v>
      </c>
      <c r="BL266" s="1">
        <v>4141</v>
      </c>
      <c r="BM266" s="78"/>
      <c r="BN266" s="78"/>
      <c r="BO266" s="78"/>
      <c r="BP266" s="89"/>
      <c r="BQ266" s="62"/>
      <c r="BR266" s="1"/>
      <c r="BS266" s="88"/>
      <c r="BT266" s="1"/>
      <c r="BU266" s="58"/>
      <c r="BV266" s="58"/>
      <c r="BW266" s="58"/>
      <c r="BX266" s="58"/>
      <c r="BY266" s="1">
        <v>102.23</v>
      </c>
      <c r="BZ266" s="1">
        <v>102.279</v>
      </c>
      <c r="CA266" s="1">
        <v>102.32</v>
      </c>
      <c r="CB266" s="1">
        <v>1.3655999999999999</v>
      </c>
      <c r="CC266" s="1">
        <v>1.3657999999999999</v>
      </c>
      <c r="CD266" s="1">
        <v>1.3658999999999999</v>
      </c>
      <c r="CE266" s="1"/>
      <c r="CF266" s="1"/>
      <c r="CG266" s="1">
        <v>4144</v>
      </c>
      <c r="CH266" s="1">
        <v>4150</v>
      </c>
      <c r="CI266" s="1">
        <v>4130</v>
      </c>
      <c r="CJ266" s="1">
        <v>4144</v>
      </c>
      <c r="CK266" s="1"/>
      <c r="CL266" s="1"/>
      <c r="CM266" s="1"/>
      <c r="CN266" s="1"/>
      <c r="CO266" s="1">
        <v>1257</v>
      </c>
      <c r="CP266" s="1">
        <v>4144</v>
      </c>
      <c r="CQ266" s="1">
        <v>4150</v>
      </c>
      <c r="CR266" s="1">
        <v>4098</v>
      </c>
      <c r="CS266" s="1">
        <v>4117</v>
      </c>
      <c r="CT266" s="1"/>
      <c r="CU266" s="1"/>
      <c r="CV266" s="1"/>
      <c r="CW266" s="1"/>
      <c r="CX266" s="58"/>
      <c r="CY266" s="58"/>
      <c r="CZ266" s="1"/>
      <c r="DA266" s="1" t="s">
        <v>618</v>
      </c>
      <c r="DB266" s="1"/>
      <c r="DC266" s="58"/>
      <c r="DD266" s="58"/>
      <c r="DE266">
        <v>17.29</v>
      </c>
      <c r="DF266">
        <v>102.726</v>
      </c>
      <c r="DG266">
        <v>2.69</v>
      </c>
    </row>
    <row r="267" spans="1:111" s="12" customFormat="1">
      <c r="A267" s="1">
        <v>2014</v>
      </c>
      <c r="B267" s="1">
        <v>6</v>
      </c>
      <c r="C267" s="24">
        <v>41670</v>
      </c>
      <c r="D267" s="1">
        <v>4118</v>
      </c>
      <c r="E267" s="1">
        <v>4120</v>
      </c>
      <c r="F267" s="1">
        <v>4098</v>
      </c>
      <c r="G267" s="1">
        <v>4099</v>
      </c>
      <c r="H267" s="46">
        <v>1239.8</v>
      </c>
      <c r="I267" s="1">
        <v>4144</v>
      </c>
      <c r="J267" s="1">
        <v>4150</v>
      </c>
      <c r="K267" s="1">
        <v>4098</v>
      </c>
      <c r="L267" s="1">
        <v>4112</v>
      </c>
      <c r="M267" s="53">
        <v>4098</v>
      </c>
      <c r="N267" s="47">
        <v>4129</v>
      </c>
      <c r="O267" s="47">
        <v>4086</v>
      </c>
      <c r="P267" s="47">
        <v>4121</v>
      </c>
      <c r="Q267" s="8">
        <v>4117</v>
      </c>
      <c r="R267" s="26"/>
      <c r="S267" s="1"/>
      <c r="T267" s="1"/>
      <c r="U267" s="1"/>
      <c r="V267" s="1"/>
      <c r="W267" s="50"/>
      <c r="X267" s="51"/>
      <c r="Y267" s="62"/>
      <c r="Z267" s="62"/>
      <c r="AA267" s="62"/>
      <c r="AB267" s="62"/>
      <c r="AC267" s="1"/>
      <c r="AD267" s="62">
        <v>4120</v>
      </c>
      <c r="AE267" s="62">
        <v>4110</v>
      </c>
      <c r="AF267" s="1"/>
      <c r="AG267" s="1"/>
      <c r="AH267" s="62"/>
      <c r="AI267" s="62"/>
      <c r="AJ267" s="8"/>
      <c r="AK267" s="8"/>
      <c r="AL267" s="62"/>
      <c r="AM267" s="62"/>
      <c r="AN267" s="8"/>
      <c r="AO267" s="8"/>
      <c r="AP267" s="62"/>
      <c r="AQ267" s="62"/>
      <c r="AR267" s="62"/>
      <c r="AS267" s="8"/>
      <c r="AT267" s="62"/>
      <c r="AU267" s="62"/>
      <c r="AV267" s="8"/>
      <c r="AW267" s="8"/>
      <c r="AX267" s="8"/>
      <c r="AY267" s="8"/>
      <c r="AZ267" s="8"/>
      <c r="BA267" s="8"/>
      <c r="BB267" s="62"/>
      <c r="BC267" s="62"/>
      <c r="BD267" s="94">
        <v>4097</v>
      </c>
      <c r="BE267" s="8"/>
      <c r="BF267" s="8"/>
      <c r="BG267" s="62"/>
      <c r="BH267" s="62"/>
      <c r="BI267" s="1">
        <v>4098</v>
      </c>
      <c r="BJ267" s="1">
        <v>4099</v>
      </c>
      <c r="BK267" s="1">
        <v>4086</v>
      </c>
      <c r="BL267" s="1">
        <v>4094</v>
      </c>
      <c r="BM267" s="78"/>
      <c r="BN267" s="78"/>
      <c r="BO267" s="78"/>
      <c r="BP267" s="89"/>
      <c r="BQ267" s="62"/>
      <c r="BR267" s="1"/>
      <c r="BS267" s="88"/>
      <c r="BT267" s="1"/>
      <c r="BU267" s="58"/>
      <c r="BV267" s="58"/>
      <c r="BW267" s="58"/>
      <c r="BX267" s="58"/>
      <c r="BY267" s="1">
        <v>102.7415</v>
      </c>
      <c r="BZ267" s="1">
        <v>102.76600000000001</v>
      </c>
      <c r="CA267" s="1">
        <v>102.755</v>
      </c>
      <c r="CB267" s="1">
        <v>1.3548</v>
      </c>
      <c r="CC267" s="1">
        <v>1.3556999999999999</v>
      </c>
      <c r="CD267" s="1">
        <v>1.3557999999999999</v>
      </c>
      <c r="CE267" s="1"/>
      <c r="CF267" s="1"/>
      <c r="CG267" s="1">
        <v>4098</v>
      </c>
      <c r="CH267" s="1">
        <v>4129</v>
      </c>
      <c r="CI267" s="1">
        <v>4086</v>
      </c>
      <c r="CJ267" s="1">
        <v>4119</v>
      </c>
      <c r="CK267" s="35"/>
      <c r="CL267" s="35"/>
      <c r="CM267" s="35"/>
      <c r="CN267" s="35"/>
      <c r="CO267" s="1">
        <v>1239.8</v>
      </c>
      <c r="CP267" s="1">
        <v>4098</v>
      </c>
      <c r="CQ267" s="1">
        <v>4129</v>
      </c>
      <c r="CR267" s="1">
        <v>4076</v>
      </c>
      <c r="CS267" s="1">
        <v>4088</v>
      </c>
      <c r="CT267" s="1"/>
      <c r="CU267" s="1"/>
      <c r="CV267" s="1"/>
      <c r="CW267" s="1"/>
      <c r="CX267" s="58"/>
      <c r="CY267" s="58"/>
      <c r="CZ267" s="1"/>
      <c r="DA267" s="1" t="s">
        <v>618</v>
      </c>
      <c r="DB267" s="1"/>
      <c r="DC267" s="58"/>
      <c r="DD267" s="58"/>
      <c r="DE267">
        <v>18.41</v>
      </c>
      <c r="DF267">
        <v>101.985</v>
      </c>
      <c r="DG267">
        <v>2.67</v>
      </c>
    </row>
    <row r="268" spans="1:111" s="12" customFormat="1">
      <c r="A268" s="1">
        <v>2014</v>
      </c>
      <c r="B268" s="1">
        <v>2</v>
      </c>
      <c r="C268" s="24">
        <v>41673</v>
      </c>
      <c r="D268" s="1">
        <v>4094</v>
      </c>
      <c r="E268" s="1">
        <v>4106</v>
      </c>
      <c r="F268" s="1">
        <v>4093</v>
      </c>
      <c r="G268" s="1">
        <v>4100</v>
      </c>
      <c r="H268" s="46">
        <v>1257.9000000000001</v>
      </c>
      <c r="I268" s="1">
        <v>4098</v>
      </c>
      <c r="J268" s="1">
        <v>4129</v>
      </c>
      <c r="K268" s="1">
        <v>4076</v>
      </c>
      <c r="L268" s="1">
        <v>4098</v>
      </c>
      <c r="M268" s="53">
        <v>4086</v>
      </c>
      <c r="N268" s="47">
        <v>4100</v>
      </c>
      <c r="O268" s="47">
        <v>4081</v>
      </c>
      <c r="P268" s="47">
        <v>4091</v>
      </c>
      <c r="Q268" s="8">
        <v>4091</v>
      </c>
      <c r="R268" s="26"/>
      <c r="S268" s="1"/>
      <c r="T268" s="1"/>
      <c r="U268" s="1"/>
      <c r="V268" s="1"/>
      <c r="W268" s="50"/>
      <c r="X268" s="51"/>
      <c r="Y268" s="62"/>
      <c r="Z268" s="62"/>
      <c r="AA268" s="62"/>
      <c r="AB268" s="62"/>
      <c r="AC268" s="1"/>
      <c r="AD268" s="62">
        <v>4102</v>
      </c>
      <c r="AE268" s="62">
        <v>4093</v>
      </c>
      <c r="AF268" s="1"/>
      <c r="AG268" s="1"/>
      <c r="AH268" s="62"/>
      <c r="AI268" s="62"/>
      <c r="AJ268" s="8"/>
      <c r="AK268" s="8"/>
      <c r="AL268" s="62"/>
      <c r="AM268" s="62"/>
      <c r="AN268" s="8"/>
      <c r="AO268" s="8"/>
      <c r="AP268" s="62"/>
      <c r="AQ268" s="62"/>
      <c r="AR268" s="62"/>
      <c r="AS268" s="8"/>
      <c r="AT268" s="62"/>
      <c r="AU268" s="62"/>
      <c r="AV268" s="8"/>
      <c r="AW268" s="8"/>
      <c r="AX268" s="8"/>
      <c r="AY268" s="8"/>
      <c r="AZ268" s="8"/>
      <c r="BA268" s="8"/>
      <c r="BB268" s="62"/>
      <c r="BC268" s="62"/>
      <c r="BD268" s="94">
        <v>4087</v>
      </c>
      <c r="BE268" s="8"/>
      <c r="BF268" s="8"/>
      <c r="BG268" s="62"/>
      <c r="BH268" s="62"/>
      <c r="BI268" s="1">
        <v>4086</v>
      </c>
      <c r="BJ268" s="1">
        <v>4093</v>
      </c>
      <c r="BK268" s="1">
        <v>4085</v>
      </c>
      <c r="BL268" s="1">
        <v>4085</v>
      </c>
      <c r="BM268" s="78"/>
      <c r="BN268" s="78"/>
      <c r="BO268" s="78"/>
      <c r="BP268" s="89"/>
      <c r="BQ268" s="62"/>
      <c r="BR268" s="1"/>
      <c r="BS268" s="88"/>
      <c r="BT268" s="1"/>
      <c r="BU268" s="58"/>
      <c r="BV268" s="58"/>
      <c r="BW268" s="58"/>
      <c r="BX268" s="58"/>
      <c r="BY268" s="1">
        <v>101.96850000000001</v>
      </c>
      <c r="BZ268" s="1">
        <v>102.18300000000001</v>
      </c>
      <c r="CA268" s="1">
        <v>102.205</v>
      </c>
      <c r="CB268" s="1">
        <v>1.3484</v>
      </c>
      <c r="CC268" s="1">
        <v>1.3489</v>
      </c>
      <c r="CD268" s="1">
        <v>1.3488</v>
      </c>
      <c r="CE268" s="1"/>
      <c r="CF268" s="1"/>
      <c r="CG268" s="1">
        <v>4086</v>
      </c>
      <c r="CH268" s="1">
        <v>4097</v>
      </c>
      <c r="CI268" s="1">
        <v>4081</v>
      </c>
      <c r="CJ268" s="1">
        <v>4097</v>
      </c>
      <c r="CK268" s="1">
        <v>4086</v>
      </c>
      <c r="CL268" s="1">
        <v>4101</v>
      </c>
      <c r="CM268" s="1">
        <v>4081</v>
      </c>
      <c r="CN268" s="1">
        <v>4094</v>
      </c>
      <c r="CO268" s="1">
        <v>1243</v>
      </c>
      <c r="CP268" s="1">
        <v>4086</v>
      </c>
      <c r="CQ268" s="1">
        <v>4130</v>
      </c>
      <c r="CR268" s="1">
        <v>4081</v>
      </c>
      <c r="CS268" s="1">
        <v>4106</v>
      </c>
      <c r="CT268" s="1"/>
      <c r="CU268" s="1"/>
      <c r="CV268" s="1"/>
      <c r="CW268" s="1"/>
      <c r="CX268" s="58"/>
      <c r="CY268" s="58"/>
      <c r="CZ268" s="1"/>
      <c r="DA268" s="1" t="s">
        <v>618</v>
      </c>
      <c r="DB268" s="1"/>
      <c r="DC268" s="58"/>
      <c r="DD268" s="58"/>
      <c r="DE268">
        <v>21.44</v>
      </c>
      <c r="DF268">
        <v>100.965</v>
      </c>
      <c r="DG268">
        <v>2.58</v>
      </c>
    </row>
    <row r="269" spans="1:111" s="12" customFormat="1">
      <c r="A269" s="1">
        <v>2014</v>
      </c>
      <c r="B269" s="1">
        <v>3</v>
      </c>
      <c r="C269" s="24">
        <v>41674</v>
      </c>
      <c r="D269" s="1">
        <v>4104</v>
      </c>
      <c r="E269" s="1">
        <v>4104</v>
      </c>
      <c r="F269" s="1">
        <v>4086</v>
      </c>
      <c r="G269" s="1">
        <v>4093</v>
      </c>
      <c r="H269" s="46">
        <v>1254.5</v>
      </c>
      <c r="I269" s="1">
        <v>4086</v>
      </c>
      <c r="J269" s="1">
        <v>4130</v>
      </c>
      <c r="K269" s="1">
        <v>4081</v>
      </c>
      <c r="L269" s="1">
        <v>4098</v>
      </c>
      <c r="M269" s="53">
        <v>4098</v>
      </c>
      <c r="N269" s="47">
        <v>4106</v>
      </c>
      <c r="O269" s="47">
        <v>4074</v>
      </c>
      <c r="P269" s="47">
        <v>4078</v>
      </c>
      <c r="Q269" s="8">
        <v>4099</v>
      </c>
      <c r="R269" s="26"/>
      <c r="S269" s="1"/>
      <c r="T269" s="1"/>
      <c r="U269" s="1"/>
      <c r="V269" s="1"/>
      <c r="W269" s="50"/>
      <c r="X269" s="51"/>
      <c r="Y269" s="62"/>
      <c r="Z269" s="62"/>
      <c r="AA269" s="62"/>
      <c r="AB269" s="62"/>
      <c r="AC269" s="1"/>
      <c r="AD269" s="62">
        <v>4104</v>
      </c>
      <c r="AE269" s="62">
        <v>4092</v>
      </c>
      <c r="AF269" s="1"/>
      <c r="AG269" s="1"/>
      <c r="AH269" s="62"/>
      <c r="AI269" s="62"/>
      <c r="AJ269" s="8"/>
      <c r="AK269" s="8"/>
      <c r="AL269" s="62"/>
      <c r="AM269" s="62"/>
      <c r="AN269" s="8"/>
      <c r="AO269" s="8"/>
      <c r="AP269" s="62"/>
      <c r="AQ269" s="62"/>
      <c r="AR269" s="62"/>
      <c r="AS269" s="8"/>
      <c r="AT269" s="62"/>
      <c r="AU269" s="62"/>
      <c r="AV269" s="8"/>
      <c r="AW269" s="8"/>
      <c r="AX269" s="8"/>
      <c r="AY269" s="8"/>
      <c r="AZ269" s="8"/>
      <c r="BA269" s="8"/>
      <c r="BB269" s="62"/>
      <c r="BC269" s="62"/>
      <c r="BD269" s="94">
        <v>4095</v>
      </c>
      <c r="BE269" s="8"/>
      <c r="BF269" s="8"/>
      <c r="BG269" s="62"/>
      <c r="BH269" s="62"/>
      <c r="BI269" s="1">
        <v>4098</v>
      </c>
      <c r="BJ269" s="1">
        <v>4102</v>
      </c>
      <c r="BK269" s="1">
        <v>4096</v>
      </c>
      <c r="BL269" s="1">
        <v>4097</v>
      </c>
      <c r="BM269" s="78"/>
      <c r="BN269" s="78"/>
      <c r="BO269" s="78"/>
      <c r="BP269" s="89"/>
      <c r="BQ269" s="62"/>
      <c r="BR269" s="1"/>
      <c r="BS269" s="88"/>
      <c r="BT269" s="1"/>
      <c r="BU269" s="58"/>
      <c r="BV269" s="58"/>
      <c r="BW269" s="58"/>
      <c r="BX269" s="58"/>
      <c r="BY269" s="1">
        <v>100.99299999999999</v>
      </c>
      <c r="BZ269" s="1">
        <v>101.05500000000001</v>
      </c>
      <c r="CA269" s="1">
        <v>101.15</v>
      </c>
      <c r="CB269" s="1">
        <v>1.3528</v>
      </c>
      <c r="CC269" s="1">
        <v>1.3524</v>
      </c>
      <c r="CD269" s="1">
        <v>1.3524</v>
      </c>
      <c r="CE269" s="1"/>
      <c r="CF269" s="1"/>
      <c r="CG269" s="1">
        <v>4098</v>
      </c>
      <c r="CH269" s="1">
        <v>4106</v>
      </c>
      <c r="CI269" s="1">
        <v>4085</v>
      </c>
      <c r="CJ269" s="1">
        <v>4092</v>
      </c>
      <c r="CK269" s="1">
        <v>4098</v>
      </c>
      <c r="CL269" s="1">
        <v>4106</v>
      </c>
      <c r="CM269" s="1">
        <v>4074</v>
      </c>
      <c r="CN269" s="1">
        <v>4083</v>
      </c>
      <c r="CO269" s="1">
        <v>1258.2</v>
      </c>
      <c r="CP269" s="1">
        <v>4098</v>
      </c>
      <c r="CQ269" s="1">
        <v>4106</v>
      </c>
      <c r="CR269" s="1">
        <v>4074</v>
      </c>
      <c r="CS269" s="1">
        <v>4091</v>
      </c>
      <c r="CT269" s="1"/>
      <c r="CU269" s="1"/>
      <c r="CV269" s="1"/>
      <c r="CW269" s="1"/>
      <c r="CX269" s="58"/>
      <c r="CY269" s="58"/>
      <c r="CZ269" s="1"/>
      <c r="DA269" s="1" t="s">
        <v>618</v>
      </c>
      <c r="DB269" s="1"/>
      <c r="DC269" s="58"/>
      <c r="DD269" s="58"/>
      <c r="DE269">
        <v>19.11</v>
      </c>
      <c r="DF269">
        <v>101.633</v>
      </c>
      <c r="DG269">
        <v>2.62</v>
      </c>
    </row>
    <row r="270" spans="1:111" s="12" customFormat="1">
      <c r="A270" s="1">
        <v>2014</v>
      </c>
      <c r="B270" s="1">
        <v>4</v>
      </c>
      <c r="C270" s="24">
        <v>41675</v>
      </c>
      <c r="D270" s="1">
        <v>4102</v>
      </c>
      <c r="E270" s="1">
        <v>4104</v>
      </c>
      <c r="F270" s="1">
        <v>4089</v>
      </c>
      <c r="G270" s="1">
        <v>4094</v>
      </c>
      <c r="H270" s="46">
        <v>1257.8</v>
      </c>
      <c r="I270" s="1">
        <v>4098</v>
      </c>
      <c r="J270" s="1">
        <v>4106</v>
      </c>
      <c r="K270" s="1">
        <v>4074</v>
      </c>
      <c r="L270" s="1">
        <v>4101</v>
      </c>
      <c r="M270" s="53">
        <v>4090</v>
      </c>
      <c r="N270" s="47">
        <v>4137</v>
      </c>
      <c r="O270" s="47">
        <v>4090</v>
      </c>
      <c r="P270" s="47">
        <v>4124</v>
      </c>
      <c r="Q270" s="8">
        <v>4100</v>
      </c>
      <c r="R270" s="26"/>
      <c r="S270" s="1"/>
      <c r="T270" s="1"/>
      <c r="U270" s="1"/>
      <c r="V270" s="1"/>
      <c r="W270" s="50"/>
      <c r="X270" s="51"/>
      <c r="Y270" s="62"/>
      <c r="Z270" s="62"/>
      <c r="AA270" s="62"/>
      <c r="AB270" s="62"/>
      <c r="AC270" s="1"/>
      <c r="AD270" s="62">
        <v>4104</v>
      </c>
      <c r="AE270" s="62">
        <v>4094</v>
      </c>
      <c r="AF270" s="1"/>
      <c r="AG270" s="1"/>
      <c r="AH270" s="62"/>
      <c r="AI270" s="62"/>
      <c r="AJ270" s="8"/>
      <c r="AK270" s="8"/>
      <c r="AL270" s="62"/>
      <c r="AM270" s="62"/>
      <c r="AN270" s="8"/>
      <c r="AO270" s="8"/>
      <c r="AP270" s="62"/>
      <c r="AQ270" s="62"/>
      <c r="AR270" s="62"/>
      <c r="AS270" s="8"/>
      <c r="AT270" s="62"/>
      <c r="AU270" s="62"/>
      <c r="AV270" s="8"/>
      <c r="AW270" s="8"/>
      <c r="AX270" s="8"/>
      <c r="AY270" s="8"/>
      <c r="AZ270" s="8"/>
      <c r="BA270" s="8"/>
      <c r="BB270" s="62"/>
      <c r="BC270" s="62"/>
      <c r="BD270" s="94">
        <v>4092</v>
      </c>
      <c r="BE270" s="8"/>
      <c r="BF270" s="8"/>
      <c r="BG270" s="62"/>
      <c r="BH270" s="62"/>
      <c r="BI270" s="1">
        <v>4090</v>
      </c>
      <c r="BJ270" s="1">
        <v>4099</v>
      </c>
      <c r="BK270" s="1">
        <v>4090</v>
      </c>
      <c r="BL270" s="1">
        <v>4098</v>
      </c>
      <c r="BM270" s="78"/>
      <c r="BN270" s="78"/>
      <c r="BO270" s="78"/>
      <c r="BP270" s="89"/>
      <c r="BQ270" s="62"/>
      <c r="BR270" s="1"/>
      <c r="BS270" s="88"/>
      <c r="BT270" s="1"/>
      <c r="BU270" s="58"/>
      <c r="BV270" s="58"/>
      <c r="BW270" s="58"/>
      <c r="BX270" s="58"/>
      <c r="BY270" s="1">
        <v>101.66249999999999</v>
      </c>
      <c r="BZ270" s="1">
        <v>101.669</v>
      </c>
      <c r="CA270" s="1">
        <v>101.6925</v>
      </c>
      <c r="CB270" s="1">
        <v>1.3514999999999999</v>
      </c>
      <c r="CC270" s="1">
        <v>1.3512999999999999</v>
      </c>
      <c r="CD270" s="1">
        <v>1.3515999999999999</v>
      </c>
      <c r="CE270" s="1"/>
      <c r="CF270" s="1"/>
      <c r="CG270" s="1">
        <v>4090</v>
      </c>
      <c r="CH270" s="1">
        <v>4102</v>
      </c>
      <c r="CI270" s="1">
        <v>4090</v>
      </c>
      <c r="CJ270" s="1">
        <v>4096</v>
      </c>
      <c r="CK270" s="1">
        <v>4090</v>
      </c>
      <c r="CL270" s="1">
        <v>4137</v>
      </c>
      <c r="CM270" s="1">
        <v>4090</v>
      </c>
      <c r="CN270" s="1">
        <v>4102</v>
      </c>
      <c r="CO270" s="1">
        <v>1256.3</v>
      </c>
      <c r="CP270" s="1">
        <v>4090</v>
      </c>
      <c r="CQ270" s="1">
        <v>4137</v>
      </c>
      <c r="CR270" s="1">
        <v>4090</v>
      </c>
      <c r="CS270" s="1">
        <v>4108</v>
      </c>
      <c r="CT270" s="1"/>
      <c r="CU270" s="1"/>
      <c r="CV270" s="1"/>
      <c r="CW270" s="1"/>
      <c r="CX270" s="58"/>
      <c r="CY270" s="58"/>
      <c r="CZ270" s="1"/>
      <c r="DA270" s="1" t="s">
        <v>618</v>
      </c>
      <c r="DB270" s="1"/>
      <c r="DC270" s="58"/>
      <c r="DD270" s="58"/>
      <c r="DE270">
        <v>19.95</v>
      </c>
      <c r="DF270">
        <v>101.4705</v>
      </c>
      <c r="DG270">
        <v>2.67</v>
      </c>
    </row>
    <row r="271" spans="1:111" s="12" customFormat="1">
      <c r="A271" s="1">
        <v>2014</v>
      </c>
      <c r="B271" s="1">
        <v>5</v>
      </c>
      <c r="C271" s="24">
        <v>41676</v>
      </c>
      <c r="D271" s="1">
        <v>4112</v>
      </c>
      <c r="E271" s="1">
        <v>4115</v>
      </c>
      <c r="F271" s="1">
        <v>4100</v>
      </c>
      <c r="G271" s="1">
        <v>4108</v>
      </c>
      <c r="H271" s="46">
        <v>1257.0999999999999</v>
      </c>
      <c r="I271" s="1">
        <v>4090</v>
      </c>
      <c r="J271" s="1">
        <v>4137</v>
      </c>
      <c r="K271" s="1">
        <v>4090</v>
      </c>
      <c r="L271" s="1">
        <v>4103</v>
      </c>
      <c r="M271" s="53">
        <v>4108</v>
      </c>
      <c r="N271" s="47">
        <v>4130</v>
      </c>
      <c r="O271" s="47">
        <v>4104</v>
      </c>
      <c r="P271" s="47">
        <v>4119</v>
      </c>
      <c r="Q271" s="8">
        <v>4114</v>
      </c>
      <c r="R271" s="26"/>
      <c r="S271" s="1"/>
      <c r="T271" s="1"/>
      <c r="U271" s="1"/>
      <c r="V271" s="1"/>
      <c r="W271" s="50"/>
      <c r="X271" s="51"/>
      <c r="Y271" s="62"/>
      <c r="Z271" s="62"/>
      <c r="AA271" s="62"/>
      <c r="AB271" s="62"/>
      <c r="AC271" s="1"/>
      <c r="AD271" s="62">
        <v>4115</v>
      </c>
      <c r="AE271" s="62">
        <v>4101</v>
      </c>
      <c r="AF271" s="1"/>
      <c r="AG271" s="1"/>
      <c r="AH271" s="62"/>
      <c r="AI271" s="62"/>
      <c r="AJ271" s="8"/>
      <c r="AK271" s="8"/>
      <c r="AL271" s="62"/>
      <c r="AM271" s="62"/>
      <c r="AN271" s="8"/>
      <c r="AO271" s="8"/>
      <c r="AP271" s="62"/>
      <c r="AQ271" s="62"/>
      <c r="AR271" s="62"/>
      <c r="AS271" s="8"/>
      <c r="AT271" s="62"/>
      <c r="AU271" s="62"/>
      <c r="AV271" s="8"/>
      <c r="AW271" s="8"/>
      <c r="AX271" s="8"/>
      <c r="AY271" s="8"/>
      <c r="AZ271" s="8"/>
      <c r="BA271" s="8"/>
      <c r="BB271" s="62"/>
      <c r="BC271" s="62"/>
      <c r="BD271" s="94">
        <v>4108</v>
      </c>
      <c r="BE271" s="8"/>
      <c r="BF271" s="8"/>
      <c r="BG271" s="62"/>
      <c r="BH271" s="62"/>
      <c r="BI271" s="1">
        <v>4108</v>
      </c>
      <c r="BJ271" s="1">
        <v>4114</v>
      </c>
      <c r="BK271" s="1">
        <v>4106</v>
      </c>
      <c r="BL271" s="1">
        <v>4110</v>
      </c>
      <c r="BM271" s="78"/>
      <c r="BN271" s="78"/>
      <c r="BO271" s="78"/>
      <c r="BP271" s="89"/>
      <c r="BQ271" s="62"/>
      <c r="BR271" s="1"/>
      <c r="BS271" s="88"/>
      <c r="BT271" s="1"/>
      <c r="BU271" s="58"/>
      <c r="BV271" s="58"/>
      <c r="BW271" s="58"/>
      <c r="BX271" s="58"/>
      <c r="BY271" s="1">
        <v>101.384</v>
      </c>
      <c r="BZ271" s="1">
        <v>101.53</v>
      </c>
      <c r="CA271" s="1">
        <v>101.49</v>
      </c>
      <c r="CB271" s="1">
        <v>1.3537999999999999</v>
      </c>
      <c r="CC271" s="1">
        <v>1.3532</v>
      </c>
      <c r="CD271" s="1">
        <v>1.3533999999999999</v>
      </c>
      <c r="CE271" s="1"/>
      <c r="CF271" s="1"/>
      <c r="CG271" s="1">
        <v>4108</v>
      </c>
      <c r="CH271" s="1">
        <v>4124</v>
      </c>
      <c r="CI271" s="1">
        <v>4106</v>
      </c>
      <c r="CJ271" s="1">
        <v>4120</v>
      </c>
      <c r="CK271" s="1">
        <v>4108</v>
      </c>
      <c r="CL271" s="1">
        <v>4130</v>
      </c>
      <c r="CM271" s="1">
        <v>4104</v>
      </c>
      <c r="CN271" s="1">
        <v>4112</v>
      </c>
      <c r="CO271" s="1">
        <v>1258.0999999999999</v>
      </c>
      <c r="CP271" s="1">
        <v>4108</v>
      </c>
      <c r="CQ271" s="1">
        <v>4130</v>
      </c>
      <c r="CR271" s="1">
        <v>4104</v>
      </c>
      <c r="CS271" s="1">
        <v>4124</v>
      </c>
      <c r="CT271" s="1"/>
      <c r="CU271" s="1"/>
      <c r="CV271" s="1"/>
      <c r="CW271" s="1"/>
      <c r="CX271" s="58"/>
      <c r="CY271" s="58"/>
      <c r="CZ271" s="1"/>
      <c r="DA271" s="1" t="s">
        <v>618</v>
      </c>
      <c r="DB271" s="1"/>
      <c r="DC271" s="58"/>
      <c r="DD271" s="58"/>
      <c r="DE271">
        <v>17.23</v>
      </c>
      <c r="DF271">
        <v>102.1185</v>
      </c>
      <c r="DG271">
        <v>2.7</v>
      </c>
    </row>
    <row r="272" spans="1:111" s="12" customFormat="1">
      <c r="A272" s="1">
        <v>2014</v>
      </c>
      <c r="B272" s="1">
        <v>6</v>
      </c>
      <c r="C272" s="24">
        <v>41677</v>
      </c>
      <c r="D272" s="1">
        <v>4127</v>
      </c>
      <c r="E272" s="1">
        <v>4150</v>
      </c>
      <c r="F272" s="1">
        <v>4126</v>
      </c>
      <c r="G272" s="1">
        <v>4149</v>
      </c>
      <c r="H272" s="46">
        <v>1262.9000000000001</v>
      </c>
      <c r="I272" s="1">
        <v>4108</v>
      </c>
      <c r="J272" s="1">
        <v>4137</v>
      </c>
      <c r="K272" s="1">
        <v>4104</v>
      </c>
      <c r="L272" s="1">
        <v>4136</v>
      </c>
      <c r="M272" s="53">
        <v>4152</v>
      </c>
      <c r="N272" s="47">
        <v>4160</v>
      </c>
      <c r="O272" s="47">
        <v>4131</v>
      </c>
      <c r="P272" s="47">
        <v>4139</v>
      </c>
      <c r="Q272" s="8">
        <v>4128</v>
      </c>
      <c r="R272" s="26"/>
      <c r="S272" s="1"/>
      <c r="T272" s="1"/>
      <c r="U272" s="1"/>
      <c r="V272" s="1"/>
      <c r="W272" s="50"/>
      <c r="X272" s="51"/>
      <c r="Y272" s="62"/>
      <c r="Z272" s="62"/>
      <c r="AA272" s="62"/>
      <c r="AB272" s="62"/>
      <c r="AC272" s="1"/>
      <c r="AD272" s="62">
        <v>4138</v>
      </c>
      <c r="AE272" s="62">
        <v>4126</v>
      </c>
      <c r="AF272" s="1"/>
      <c r="AG272" s="1"/>
      <c r="AH272" s="62"/>
      <c r="AI272" s="62"/>
      <c r="AJ272" s="8"/>
      <c r="AK272" s="8"/>
      <c r="AL272" s="62"/>
      <c r="AM272" s="62"/>
      <c r="AN272" s="8"/>
      <c r="AO272" s="8"/>
      <c r="AP272" s="62"/>
      <c r="AQ272" s="62"/>
      <c r="AR272" s="62"/>
      <c r="AS272" s="8"/>
      <c r="AT272" s="62"/>
      <c r="AU272" s="62"/>
      <c r="AV272" s="8"/>
      <c r="AW272" s="8"/>
      <c r="AX272" s="8"/>
      <c r="AY272" s="8"/>
      <c r="AZ272" s="8"/>
      <c r="BA272" s="8"/>
      <c r="BB272" s="62"/>
      <c r="BC272" s="62"/>
      <c r="BD272" s="94">
        <v>4151</v>
      </c>
      <c r="BE272" s="8"/>
      <c r="BF272" s="8"/>
      <c r="BG272" s="62"/>
      <c r="BH272" s="62"/>
      <c r="BI272" s="1">
        <v>4152</v>
      </c>
      <c r="BJ272" s="1">
        <v>4152</v>
      </c>
      <c r="BK272" s="1">
        <v>4143</v>
      </c>
      <c r="BL272" s="1">
        <v>4146</v>
      </c>
      <c r="BM272" s="78"/>
      <c r="BN272" s="78"/>
      <c r="BO272" s="78"/>
      <c r="BP272" s="89"/>
      <c r="BQ272" s="62"/>
      <c r="BR272" s="1"/>
      <c r="BS272" s="88"/>
      <c r="BT272" s="1"/>
      <c r="BU272" s="58"/>
      <c r="BV272" s="58"/>
      <c r="BW272" s="58"/>
      <c r="BX272" s="58"/>
      <c r="BY272" s="1">
        <v>102.1335</v>
      </c>
      <c r="BZ272" s="1">
        <v>102.042</v>
      </c>
      <c r="CA272" s="1">
        <v>102.05500000000001</v>
      </c>
      <c r="CB272" s="1">
        <v>1.3592</v>
      </c>
      <c r="CC272" s="1">
        <v>1.3589</v>
      </c>
      <c r="CD272" s="1">
        <v>1.3592</v>
      </c>
      <c r="CE272" s="1"/>
      <c r="CF272" s="1"/>
      <c r="CG272" s="1">
        <v>4152</v>
      </c>
      <c r="CH272" s="1">
        <v>4157</v>
      </c>
      <c r="CI272" s="1">
        <v>4139</v>
      </c>
      <c r="CJ272" s="1">
        <v>4157</v>
      </c>
      <c r="CK272" s="1">
        <v>4152</v>
      </c>
      <c r="CL272" s="1">
        <v>4160</v>
      </c>
      <c r="CM272" s="1">
        <v>4131</v>
      </c>
      <c r="CN272" s="1">
        <v>4148</v>
      </c>
      <c r="CO272" s="1">
        <v>1261.5999999999999</v>
      </c>
      <c r="CP272" s="1">
        <v>4152</v>
      </c>
      <c r="CQ272" s="1">
        <v>4165</v>
      </c>
      <c r="CR272" s="1">
        <v>4131</v>
      </c>
      <c r="CS272" s="1">
        <v>4165</v>
      </c>
      <c r="CT272" s="1"/>
      <c r="CU272" s="1"/>
      <c r="CV272" s="1"/>
      <c r="CW272" s="1"/>
      <c r="CX272" s="58"/>
      <c r="CY272" s="58"/>
      <c r="CZ272" s="1"/>
      <c r="DA272" s="1" t="s">
        <v>618</v>
      </c>
      <c r="DB272" s="1"/>
      <c r="DC272" s="58"/>
      <c r="DD272" s="58"/>
      <c r="DE272">
        <v>15.29</v>
      </c>
      <c r="DF272">
        <v>102.5295</v>
      </c>
      <c r="DG272">
        <v>2.68</v>
      </c>
    </row>
    <row r="273" spans="1:111" s="12" customFormat="1">
      <c r="A273" s="1">
        <v>2014</v>
      </c>
      <c r="B273" s="1">
        <v>2</v>
      </c>
      <c r="C273" s="24">
        <v>41680</v>
      </c>
      <c r="D273" s="1">
        <v>4180</v>
      </c>
      <c r="E273" s="1">
        <v>4201</v>
      </c>
      <c r="F273" s="1">
        <v>4171</v>
      </c>
      <c r="G273" s="1">
        <v>4193</v>
      </c>
      <c r="H273" s="46">
        <v>1291.8</v>
      </c>
      <c r="I273" s="1">
        <v>4152</v>
      </c>
      <c r="J273" s="1">
        <v>4184</v>
      </c>
      <c r="K273" s="1">
        <v>4131</v>
      </c>
      <c r="L273" s="1">
        <v>4182</v>
      </c>
      <c r="M273" s="53">
        <v>4183</v>
      </c>
      <c r="N273" s="47">
        <v>4197</v>
      </c>
      <c r="O273" s="47">
        <v>4182</v>
      </c>
      <c r="P273" s="47">
        <v>4193</v>
      </c>
      <c r="Q273" s="8">
        <v>4183</v>
      </c>
      <c r="R273" s="26"/>
      <c r="S273" s="1"/>
      <c r="T273" s="1"/>
      <c r="U273" s="1"/>
      <c r="V273" s="1"/>
      <c r="W273" s="50"/>
      <c r="X273" s="51"/>
      <c r="Y273" s="62"/>
      <c r="Z273" s="62"/>
      <c r="AA273" s="62"/>
      <c r="AB273" s="62"/>
      <c r="AC273" s="1"/>
      <c r="AD273" s="62">
        <v>4184</v>
      </c>
      <c r="AE273" s="62">
        <v>4171</v>
      </c>
      <c r="AF273" s="1"/>
      <c r="AG273" s="1"/>
      <c r="AH273" s="62"/>
      <c r="AI273" s="62"/>
      <c r="AJ273" s="8"/>
      <c r="AK273" s="8"/>
      <c r="AL273" s="62"/>
      <c r="AM273" s="62"/>
      <c r="AN273" s="8"/>
      <c r="AO273" s="8"/>
      <c r="AP273" s="62"/>
      <c r="AQ273" s="62"/>
      <c r="AR273" s="62"/>
      <c r="AS273" s="8"/>
      <c r="AT273" s="62"/>
      <c r="AU273" s="62"/>
      <c r="AV273" s="8"/>
      <c r="AW273" s="8"/>
      <c r="AX273" s="8"/>
      <c r="AY273" s="8"/>
      <c r="AZ273" s="8"/>
      <c r="BA273" s="8"/>
      <c r="BB273" s="62"/>
      <c r="BC273" s="62"/>
      <c r="BD273" s="94">
        <v>4182</v>
      </c>
      <c r="BE273" s="8"/>
      <c r="BF273" s="8"/>
      <c r="BG273" s="62"/>
      <c r="BH273" s="62"/>
      <c r="BI273" s="1">
        <v>4183</v>
      </c>
      <c r="BJ273" s="1">
        <v>4188</v>
      </c>
      <c r="BK273" s="1">
        <v>4182</v>
      </c>
      <c r="BL273" s="1">
        <v>4183</v>
      </c>
      <c r="BM273" s="78"/>
      <c r="BN273" s="78"/>
      <c r="BO273" s="78"/>
      <c r="BP273" s="89"/>
      <c r="BQ273" s="62"/>
      <c r="BR273" s="1"/>
      <c r="BS273" s="88"/>
      <c r="BT273" s="1"/>
      <c r="BU273" s="58"/>
      <c r="BV273" s="58"/>
      <c r="BW273" s="58"/>
      <c r="BX273" s="58"/>
      <c r="BY273" s="1">
        <v>102.498</v>
      </c>
      <c r="BZ273" s="1">
        <v>102.5885</v>
      </c>
      <c r="CA273" s="1">
        <v>102.55</v>
      </c>
      <c r="CB273" s="1">
        <v>1.3612</v>
      </c>
      <c r="CC273" s="1">
        <v>1.3624000000000001</v>
      </c>
      <c r="CD273" s="1">
        <v>1.3617999999999999</v>
      </c>
      <c r="CE273" s="1"/>
      <c r="CF273" s="1"/>
      <c r="CG273" s="1">
        <v>4183</v>
      </c>
      <c r="CH273" s="1">
        <v>4197</v>
      </c>
      <c r="CI273" s="1">
        <v>4182</v>
      </c>
      <c r="CJ273" s="1">
        <v>4189</v>
      </c>
      <c r="CK273" s="1">
        <v>4183</v>
      </c>
      <c r="CL273" s="1">
        <v>4197</v>
      </c>
      <c r="CM273" s="1">
        <v>4182</v>
      </c>
      <c r="CN273" s="1">
        <v>4193</v>
      </c>
      <c r="CO273" s="1">
        <v>1273</v>
      </c>
      <c r="CP273" s="1">
        <v>4183</v>
      </c>
      <c r="CQ273" s="1">
        <v>4199</v>
      </c>
      <c r="CR273" s="1">
        <v>4182</v>
      </c>
      <c r="CS273" s="1">
        <v>4194</v>
      </c>
      <c r="CT273" s="1"/>
      <c r="CU273" s="1"/>
      <c r="CV273" s="1"/>
      <c r="CW273" s="1"/>
      <c r="CX273" s="58"/>
      <c r="CY273" s="58"/>
      <c r="CZ273" s="1"/>
      <c r="DA273" s="1" t="s">
        <v>618</v>
      </c>
      <c r="DB273" s="1"/>
      <c r="DC273" s="58"/>
      <c r="DD273" s="58"/>
      <c r="DE273">
        <v>14.51</v>
      </c>
      <c r="DF273">
        <v>102.63</v>
      </c>
      <c r="DG273">
        <v>2.72</v>
      </c>
    </row>
    <row r="274" spans="1:111" s="12" customFormat="1">
      <c r="A274" s="1">
        <v>2014</v>
      </c>
      <c r="B274" s="1">
        <v>4</v>
      </c>
      <c r="C274" s="24">
        <v>41682</v>
      </c>
      <c r="D274" s="1">
        <v>4246</v>
      </c>
      <c r="E274" s="1">
        <v>4249</v>
      </c>
      <c r="F274" s="1">
        <v>4236</v>
      </c>
      <c r="G274" s="1">
        <v>4244</v>
      </c>
      <c r="H274" s="46">
        <v>1290.9000000000001</v>
      </c>
      <c r="I274" s="1">
        <v>4183</v>
      </c>
      <c r="J274" s="1">
        <v>4247</v>
      </c>
      <c r="K274" s="1">
        <v>4182</v>
      </c>
      <c r="L274" s="1">
        <v>4246</v>
      </c>
      <c r="M274" s="53">
        <v>4244</v>
      </c>
      <c r="N274" s="47">
        <v>4252</v>
      </c>
      <c r="O274" s="47">
        <v>4234</v>
      </c>
      <c r="P274" s="47">
        <v>4247</v>
      </c>
      <c r="Q274" s="8">
        <v>4249</v>
      </c>
      <c r="R274" s="26"/>
      <c r="S274" s="1"/>
      <c r="T274" s="1"/>
      <c r="U274" s="1"/>
      <c r="V274" s="1"/>
      <c r="W274" s="50"/>
      <c r="X274" s="51"/>
      <c r="Y274" s="62"/>
      <c r="Z274" s="62"/>
      <c r="AA274" s="62"/>
      <c r="AB274" s="62"/>
      <c r="AC274" s="1"/>
      <c r="AD274" s="62">
        <v>4248</v>
      </c>
      <c r="AE274" s="62">
        <v>4236</v>
      </c>
      <c r="AF274" s="1"/>
      <c r="AG274" s="1"/>
      <c r="AH274" s="62"/>
      <c r="AI274" s="62"/>
      <c r="AJ274" s="8"/>
      <c r="AK274" s="8"/>
      <c r="AL274" s="62"/>
      <c r="AM274" s="62"/>
      <c r="AN274" s="8"/>
      <c r="AO274" s="8"/>
      <c r="AP274" s="62"/>
      <c r="AQ274" s="62"/>
      <c r="AR274" s="62"/>
      <c r="AS274" s="8"/>
      <c r="AT274" s="62"/>
      <c r="AU274" s="62"/>
      <c r="AV274" s="8"/>
      <c r="AW274" s="8"/>
      <c r="AX274" s="8"/>
      <c r="AY274" s="8"/>
      <c r="AZ274" s="8"/>
      <c r="BA274" s="8"/>
      <c r="BB274" s="62"/>
      <c r="BC274" s="62"/>
      <c r="BD274" s="94">
        <v>4243</v>
      </c>
      <c r="BE274" s="8"/>
      <c r="BF274" s="8"/>
      <c r="BG274" s="62"/>
      <c r="BH274" s="62"/>
      <c r="BI274" s="1">
        <v>4244</v>
      </c>
      <c r="BJ274" s="1">
        <v>4245</v>
      </c>
      <c r="BK274" s="1">
        <v>4240</v>
      </c>
      <c r="BL274" s="1">
        <v>4241</v>
      </c>
      <c r="BM274" s="78"/>
      <c r="BN274" s="78"/>
      <c r="BO274" s="78"/>
      <c r="BP274" s="89"/>
      <c r="BQ274" s="62"/>
      <c r="BR274" s="1"/>
      <c r="BS274" s="88"/>
      <c r="BT274" s="1"/>
      <c r="BU274" s="58"/>
      <c r="BV274" s="58"/>
      <c r="BW274" s="58"/>
      <c r="BX274" s="58"/>
      <c r="BY274" s="1">
        <v>102.62</v>
      </c>
      <c r="BZ274" s="1">
        <v>102.57850000000001</v>
      </c>
      <c r="CA274" s="1">
        <v>102.529</v>
      </c>
      <c r="CB274" s="1">
        <v>1.3640000000000001</v>
      </c>
      <c r="CC274" s="1">
        <v>1.3638999999999999</v>
      </c>
      <c r="CD274" s="1">
        <v>1.3637999999999999</v>
      </c>
      <c r="CE274" s="1"/>
      <c r="CF274" s="1"/>
      <c r="CG274" s="1">
        <v>4244</v>
      </c>
      <c r="CH274" s="1">
        <v>4252</v>
      </c>
      <c r="CI274" s="1">
        <v>4234</v>
      </c>
      <c r="CJ274" s="1">
        <v>4249</v>
      </c>
      <c r="CK274" s="1">
        <v>4244</v>
      </c>
      <c r="CL274" s="1">
        <v>4256</v>
      </c>
      <c r="CM274" s="1">
        <v>4234</v>
      </c>
      <c r="CN274" s="1">
        <v>4255</v>
      </c>
      <c r="CO274" s="1">
        <v>1286</v>
      </c>
      <c r="CP274" s="1">
        <v>4244</v>
      </c>
      <c r="CQ274" s="1">
        <v>4276</v>
      </c>
      <c r="CR274" s="1">
        <v>4234</v>
      </c>
      <c r="CS274" s="1">
        <v>4272</v>
      </c>
      <c r="CT274" s="1"/>
      <c r="CU274" s="1"/>
      <c r="CV274" s="1"/>
      <c r="CW274" s="1"/>
      <c r="CX274" s="58"/>
      <c r="CY274" s="58"/>
      <c r="CZ274" s="1"/>
      <c r="DA274" s="1" t="s">
        <v>618</v>
      </c>
      <c r="DB274" s="1"/>
      <c r="DC274" s="58"/>
      <c r="DD274" s="58"/>
      <c r="DE274">
        <v>14.3</v>
      </c>
      <c r="DF274">
        <v>102.524</v>
      </c>
      <c r="DG274">
        <v>2.76</v>
      </c>
    </row>
    <row r="275" spans="1:111" s="12" customFormat="1">
      <c r="A275" s="1">
        <v>2014</v>
      </c>
      <c r="B275" s="1">
        <v>5</v>
      </c>
      <c r="C275" s="24">
        <v>41683</v>
      </c>
      <c r="D275" s="1">
        <v>4260</v>
      </c>
      <c r="E275" s="1">
        <v>4264</v>
      </c>
      <c r="F275" s="1">
        <v>4230</v>
      </c>
      <c r="G275" s="1">
        <v>4236</v>
      </c>
      <c r="H275" s="46">
        <v>1302.4000000000001</v>
      </c>
      <c r="I275" s="1">
        <v>4244</v>
      </c>
      <c r="J275" s="1">
        <v>4276</v>
      </c>
      <c r="K275" s="1">
        <v>4234</v>
      </c>
      <c r="L275" s="1">
        <v>4251</v>
      </c>
      <c r="M275" s="53">
        <v>4232</v>
      </c>
      <c r="N275" s="47">
        <v>4244</v>
      </c>
      <c r="O275" s="47">
        <v>4224</v>
      </c>
      <c r="P275" s="47">
        <v>4239</v>
      </c>
      <c r="Q275" s="8">
        <v>4261</v>
      </c>
      <c r="R275" s="26"/>
      <c r="S275" s="1"/>
      <c r="T275" s="1"/>
      <c r="U275" s="1"/>
      <c r="V275" s="1"/>
      <c r="W275" s="50"/>
      <c r="X275" s="51"/>
      <c r="Y275" s="62"/>
      <c r="Z275" s="62"/>
      <c r="AA275" s="62"/>
      <c r="AB275" s="62"/>
      <c r="AC275" s="1"/>
      <c r="AD275" s="62">
        <v>4264</v>
      </c>
      <c r="AE275" s="62">
        <v>4249</v>
      </c>
      <c r="AF275" s="1"/>
      <c r="AG275" s="1"/>
      <c r="AH275" s="62"/>
      <c r="AI275" s="62"/>
      <c r="AJ275" s="8"/>
      <c r="AK275" s="8"/>
      <c r="AL275" s="62"/>
      <c r="AM275" s="62"/>
      <c r="AN275" s="8"/>
      <c r="AO275" s="8"/>
      <c r="AP275" s="62"/>
      <c r="AQ275" s="62"/>
      <c r="AR275" s="62"/>
      <c r="AS275" s="8"/>
      <c r="AT275" s="62"/>
      <c r="AU275" s="62"/>
      <c r="AV275" s="8"/>
      <c r="AW275" s="8"/>
      <c r="AX275" s="8"/>
      <c r="AY275" s="8"/>
      <c r="AZ275" s="8"/>
      <c r="BA275" s="8"/>
      <c r="BB275" s="62"/>
      <c r="BC275" s="62"/>
      <c r="BD275" s="94">
        <v>4229</v>
      </c>
      <c r="BE275" s="8"/>
      <c r="BF275" s="8"/>
      <c r="BG275" s="62"/>
      <c r="BH275" s="62"/>
      <c r="BI275" s="1">
        <v>4232</v>
      </c>
      <c r="BJ275" s="1">
        <v>4234</v>
      </c>
      <c r="BK275" s="1">
        <v>4227</v>
      </c>
      <c r="BL275" s="1">
        <v>4228</v>
      </c>
      <c r="BM275" s="78"/>
      <c r="BN275" s="78"/>
      <c r="BO275" s="78"/>
      <c r="BP275" s="89"/>
      <c r="BQ275" s="62"/>
      <c r="BR275" s="1"/>
      <c r="BS275" s="88"/>
      <c r="BT275" s="1"/>
      <c r="BU275" s="58"/>
      <c r="BV275" s="58"/>
      <c r="BW275" s="58"/>
      <c r="BX275" s="58"/>
      <c r="BY275" s="1">
        <v>102.4965</v>
      </c>
      <c r="BZ275" s="1">
        <v>102.511</v>
      </c>
      <c r="CA275" s="1">
        <v>102.48</v>
      </c>
      <c r="CB275" s="1">
        <v>1.3593</v>
      </c>
      <c r="CC275" s="1">
        <v>1.3594999999999999</v>
      </c>
      <c r="CD275" s="1">
        <v>1.3589</v>
      </c>
      <c r="CE275" s="1"/>
      <c r="CF275" s="1"/>
      <c r="CG275" s="1">
        <v>4232</v>
      </c>
      <c r="CH275" s="1">
        <v>4244</v>
      </c>
      <c r="CI275" s="1">
        <v>4224</v>
      </c>
      <c r="CJ275" s="1">
        <v>4242</v>
      </c>
      <c r="CK275" s="1">
        <v>4232</v>
      </c>
      <c r="CL275" s="1">
        <v>4249</v>
      </c>
      <c r="CM275" s="1">
        <v>4224</v>
      </c>
      <c r="CN275" s="1">
        <v>4245</v>
      </c>
      <c r="CO275" s="1">
        <v>1287.3</v>
      </c>
      <c r="CP275" s="1">
        <v>4232</v>
      </c>
      <c r="CQ275" s="1">
        <v>4276</v>
      </c>
      <c r="CR275" s="1">
        <v>4224</v>
      </c>
      <c r="CS275" s="1">
        <v>4276</v>
      </c>
      <c r="CT275" s="1"/>
      <c r="CU275" s="1"/>
      <c r="CV275" s="1"/>
      <c r="CW275" s="1"/>
      <c r="CX275" s="58"/>
      <c r="CY275" s="58"/>
      <c r="CZ275" s="1"/>
      <c r="DA275" s="1" t="s">
        <v>618</v>
      </c>
      <c r="DB275" s="1"/>
      <c r="DC275" s="58"/>
      <c r="DD275" s="58"/>
      <c r="DE275">
        <v>14.14</v>
      </c>
      <c r="DF275">
        <v>102.15600000000001</v>
      </c>
      <c r="DG275">
        <v>2.74</v>
      </c>
    </row>
    <row r="276" spans="1:111" s="12" customFormat="1">
      <c r="A276" s="1">
        <v>2014</v>
      </c>
      <c r="B276" s="1">
        <v>6</v>
      </c>
      <c r="C276" s="24">
        <v>41684</v>
      </c>
      <c r="D276" s="1">
        <v>4276</v>
      </c>
      <c r="E276" s="1">
        <v>4298</v>
      </c>
      <c r="F276" s="1">
        <v>4267</v>
      </c>
      <c r="G276" s="1">
        <v>4272</v>
      </c>
      <c r="H276" s="46">
        <v>1318.6</v>
      </c>
      <c r="I276" s="1">
        <v>4232</v>
      </c>
      <c r="J276" s="1">
        <v>4298</v>
      </c>
      <c r="K276" s="1">
        <v>4224</v>
      </c>
      <c r="L276" s="1">
        <v>4294</v>
      </c>
      <c r="M276" s="53">
        <v>4286</v>
      </c>
      <c r="N276" s="47">
        <v>4322</v>
      </c>
      <c r="O276" s="47">
        <v>4281</v>
      </c>
      <c r="P276" s="47">
        <v>4312</v>
      </c>
      <c r="Q276" s="8">
        <v>4277</v>
      </c>
      <c r="R276" s="26"/>
      <c r="S276" s="1"/>
      <c r="T276" s="1"/>
      <c r="U276" s="1"/>
      <c r="V276" s="1"/>
      <c r="W276" s="50"/>
      <c r="X276" s="51"/>
      <c r="Y276" s="62"/>
      <c r="Z276" s="62"/>
      <c r="AA276" s="62"/>
      <c r="AB276" s="62"/>
      <c r="AC276" s="1"/>
      <c r="AD276" s="62">
        <v>4298</v>
      </c>
      <c r="AE276" s="62">
        <v>4275</v>
      </c>
      <c r="AF276" s="1"/>
      <c r="AG276" s="1"/>
      <c r="AH276" s="62"/>
      <c r="AI276" s="62"/>
      <c r="AJ276" s="8"/>
      <c r="AK276" s="8"/>
      <c r="AL276" s="62"/>
      <c r="AM276" s="62"/>
      <c r="AN276" s="8"/>
      <c r="AO276" s="8"/>
      <c r="AP276" s="62"/>
      <c r="AQ276" s="62"/>
      <c r="AR276" s="62"/>
      <c r="AS276" s="8"/>
      <c r="AT276" s="62"/>
      <c r="AU276" s="62"/>
      <c r="AV276" s="8"/>
      <c r="AW276" s="8"/>
      <c r="AX276" s="8"/>
      <c r="AY276" s="8"/>
      <c r="AZ276" s="8"/>
      <c r="BA276" s="8"/>
      <c r="BB276" s="62"/>
      <c r="BC276" s="62"/>
      <c r="BD276" s="94">
        <v>4282</v>
      </c>
      <c r="BE276" s="8"/>
      <c r="BF276" s="8"/>
      <c r="BG276" s="62"/>
      <c r="BH276" s="62"/>
      <c r="BI276" s="1">
        <v>4286</v>
      </c>
      <c r="BJ276" s="1">
        <v>4292</v>
      </c>
      <c r="BK276" s="1">
        <v>4281</v>
      </c>
      <c r="BL276" s="1">
        <v>4286</v>
      </c>
      <c r="BM276" s="78"/>
      <c r="BN276" s="78"/>
      <c r="BO276" s="78"/>
      <c r="BP276" s="89"/>
      <c r="BQ276" s="62"/>
      <c r="BR276" s="1"/>
      <c r="BS276" s="88"/>
      <c r="BT276" s="1"/>
      <c r="BU276" s="58"/>
      <c r="BV276" s="58"/>
      <c r="BW276" s="58"/>
      <c r="BX276" s="58"/>
      <c r="BY276" s="1">
        <v>102.2145</v>
      </c>
      <c r="BZ276" s="1">
        <v>102.19199999999999</v>
      </c>
      <c r="CA276" s="1">
        <v>102.21</v>
      </c>
      <c r="CB276" s="1">
        <v>1.3681000000000001</v>
      </c>
      <c r="CC276" s="1">
        <v>1.3678999999999999</v>
      </c>
      <c r="CD276" s="1">
        <v>1.3677999999999999</v>
      </c>
      <c r="CE276" s="1"/>
      <c r="CF276" s="1"/>
      <c r="CG276" s="1">
        <v>4286</v>
      </c>
      <c r="CH276" s="1">
        <v>4322</v>
      </c>
      <c r="CI276" s="1">
        <v>4281</v>
      </c>
      <c r="CJ276" s="1">
        <v>4314</v>
      </c>
      <c r="CK276" s="1">
        <v>4286</v>
      </c>
      <c r="CL276" s="1">
        <v>4324</v>
      </c>
      <c r="CM276" s="1">
        <v>4281</v>
      </c>
      <c r="CN276" s="1">
        <v>4323</v>
      </c>
      <c r="CO276" s="1">
        <v>1308.3</v>
      </c>
      <c r="CP276" s="1">
        <v>4286</v>
      </c>
      <c r="CQ276" s="1">
        <v>4326</v>
      </c>
      <c r="CR276" s="1">
        <v>4281</v>
      </c>
      <c r="CS276" s="1">
        <v>4319</v>
      </c>
      <c r="CT276" s="1"/>
      <c r="CU276" s="1"/>
      <c r="CV276" s="1"/>
      <c r="CW276" s="1"/>
      <c r="CX276" s="58"/>
      <c r="CY276" s="58"/>
      <c r="CZ276" s="1"/>
      <c r="DA276" s="1" t="s">
        <v>618</v>
      </c>
      <c r="DB276" s="1"/>
      <c r="DC276" s="58"/>
      <c r="DD276" s="58"/>
      <c r="DE276">
        <v>13.57</v>
      </c>
      <c r="DF276">
        <v>101.6215</v>
      </c>
      <c r="DG276">
        <v>2.75</v>
      </c>
    </row>
    <row r="277" spans="1:111" s="12" customFormat="1">
      <c r="A277" s="1">
        <v>2014</v>
      </c>
      <c r="B277" s="1">
        <v>2</v>
      </c>
      <c r="C277" s="24">
        <v>41687</v>
      </c>
      <c r="D277" s="1">
        <v>4325</v>
      </c>
      <c r="E277" s="1">
        <v>4342</v>
      </c>
      <c r="F277" s="1">
        <v>4311</v>
      </c>
      <c r="G277" s="1">
        <v>4333</v>
      </c>
      <c r="H277" s="46">
        <v>1329</v>
      </c>
      <c r="I277" s="1">
        <v>4286</v>
      </c>
      <c r="J277" s="1">
        <v>4342</v>
      </c>
      <c r="K277" s="1">
        <v>4281</v>
      </c>
      <c r="L277" s="1">
        <v>4337</v>
      </c>
      <c r="M277" s="53">
        <v>4334</v>
      </c>
      <c r="N277" s="47">
        <v>4355</v>
      </c>
      <c r="O277" s="47">
        <v>4332</v>
      </c>
      <c r="P277" s="47">
        <v>4350</v>
      </c>
      <c r="Q277" s="8">
        <v>4327</v>
      </c>
      <c r="R277" s="26"/>
      <c r="S277" s="1"/>
      <c r="T277" s="1"/>
      <c r="U277" s="1"/>
      <c r="V277" s="1"/>
      <c r="W277" s="50"/>
      <c r="X277" s="51"/>
      <c r="Y277" s="62"/>
      <c r="Z277" s="62"/>
      <c r="AA277" s="62"/>
      <c r="AB277" s="62"/>
      <c r="AC277" s="1"/>
      <c r="AD277" s="62">
        <v>4342</v>
      </c>
      <c r="AE277" s="62">
        <v>4311</v>
      </c>
      <c r="AF277" s="1"/>
      <c r="AG277" s="1"/>
      <c r="AH277" s="62"/>
      <c r="AI277" s="62"/>
      <c r="AJ277" s="8"/>
      <c r="AK277" s="8"/>
      <c r="AL277" s="62"/>
      <c r="AM277" s="62"/>
      <c r="AN277" s="8"/>
      <c r="AO277" s="8"/>
      <c r="AP277" s="62"/>
      <c r="AQ277" s="62"/>
      <c r="AR277" s="62"/>
      <c r="AS277" s="8"/>
      <c r="AT277" s="62"/>
      <c r="AU277" s="62"/>
      <c r="AV277" s="8"/>
      <c r="AW277" s="8"/>
      <c r="AX277" s="8"/>
      <c r="AY277" s="8"/>
      <c r="AZ277" s="8"/>
      <c r="BA277" s="8"/>
      <c r="BB277" s="62"/>
      <c r="BC277" s="62"/>
      <c r="BD277" s="94">
        <v>4334</v>
      </c>
      <c r="BE277" s="8"/>
      <c r="BF277" s="8"/>
      <c r="BG277" s="62"/>
      <c r="BH277" s="62"/>
      <c r="BI277" s="1">
        <v>4334</v>
      </c>
      <c r="BJ277" s="1">
        <v>4342</v>
      </c>
      <c r="BK277" s="1">
        <v>4332</v>
      </c>
      <c r="BL277" s="1">
        <v>4339</v>
      </c>
      <c r="BM277" s="78"/>
      <c r="BN277" s="78"/>
      <c r="BO277" s="78"/>
      <c r="BP277" s="89"/>
      <c r="BQ277" s="62"/>
      <c r="BR277" s="1"/>
      <c r="BS277" s="88"/>
      <c r="BT277" s="1"/>
      <c r="BU277" s="58"/>
      <c r="BV277" s="58"/>
      <c r="BW277" s="58"/>
      <c r="BX277" s="58"/>
      <c r="BY277" s="1">
        <v>101.64100000000001</v>
      </c>
      <c r="BZ277" s="1">
        <v>101.768</v>
      </c>
      <c r="CA277" s="1">
        <v>101.586</v>
      </c>
      <c r="CB277" s="1">
        <v>1.3708</v>
      </c>
      <c r="CC277" s="1">
        <v>1.3702000000000001</v>
      </c>
      <c r="CD277" s="1">
        <v>1.3698999999999999</v>
      </c>
      <c r="CE277" s="1"/>
      <c r="CF277" s="1"/>
      <c r="CG277" s="1">
        <v>4334</v>
      </c>
      <c r="CH277" s="1">
        <v>4352</v>
      </c>
      <c r="CI277" s="1">
        <v>4332</v>
      </c>
      <c r="CJ277" s="1">
        <v>4349</v>
      </c>
      <c r="CK277" s="1">
        <v>4334</v>
      </c>
      <c r="CL277" s="1">
        <v>4355</v>
      </c>
      <c r="CM277" s="1">
        <v>4332</v>
      </c>
      <c r="CN277" s="1">
        <v>4352</v>
      </c>
      <c r="CO277" s="1">
        <v>1323.5</v>
      </c>
      <c r="CP277" s="1">
        <v>4334</v>
      </c>
      <c r="CQ277" s="1">
        <v>4355</v>
      </c>
      <c r="CR277" s="1">
        <v>4332</v>
      </c>
      <c r="CS277" s="1">
        <v>4355</v>
      </c>
      <c r="CT277" s="1"/>
      <c r="CU277" s="1"/>
      <c r="CV277" s="1"/>
      <c r="CW277" s="1"/>
      <c r="CX277" s="58"/>
      <c r="CY277" s="58"/>
      <c r="CZ277" s="1"/>
      <c r="DA277" s="1" t="s">
        <v>618</v>
      </c>
      <c r="DB277" s="1"/>
      <c r="DC277" s="58"/>
      <c r="DD277" s="58"/>
      <c r="DE277">
        <v>13.57</v>
      </c>
      <c r="DF277">
        <v>101.907</v>
      </c>
      <c r="DG277">
        <v>2.75</v>
      </c>
    </row>
    <row r="278" spans="1:111" s="12" customFormat="1">
      <c r="A278" s="1">
        <v>2014</v>
      </c>
      <c r="B278" s="1">
        <v>3</v>
      </c>
      <c r="C278" s="24">
        <v>41688</v>
      </c>
      <c r="D278" s="1">
        <v>4361</v>
      </c>
      <c r="E278" s="1">
        <v>4366</v>
      </c>
      <c r="F278" s="1">
        <v>4334</v>
      </c>
      <c r="G278" s="1">
        <v>4350</v>
      </c>
      <c r="H278" s="46">
        <v>1321.7</v>
      </c>
      <c r="I278" s="1">
        <v>4334</v>
      </c>
      <c r="J278" s="1">
        <v>4366</v>
      </c>
      <c r="K278" s="1">
        <v>4332</v>
      </c>
      <c r="L278" s="1">
        <v>4342</v>
      </c>
      <c r="M278" s="53">
        <v>4347</v>
      </c>
      <c r="N278" s="47">
        <v>4352</v>
      </c>
      <c r="O278" s="47">
        <v>4322</v>
      </c>
      <c r="P278" s="47">
        <v>4350</v>
      </c>
      <c r="Q278" s="8">
        <v>4363</v>
      </c>
      <c r="R278" s="26"/>
      <c r="S278" s="1"/>
      <c r="T278" s="1"/>
      <c r="U278" s="1"/>
      <c r="V278" s="1"/>
      <c r="W278" s="50"/>
      <c r="X278" s="51"/>
      <c r="Y278" s="62"/>
      <c r="Z278" s="62"/>
      <c r="AA278" s="62"/>
      <c r="AB278" s="62"/>
      <c r="AC278" s="1"/>
      <c r="AD278" s="62">
        <v>4366</v>
      </c>
      <c r="AE278" s="62">
        <v>4338</v>
      </c>
      <c r="AF278" s="1"/>
      <c r="AG278" s="1"/>
      <c r="AH278" s="62"/>
      <c r="AI278" s="62"/>
      <c r="AJ278" s="8"/>
      <c r="AK278" s="8"/>
      <c r="AL278" s="62"/>
      <c r="AM278" s="62"/>
      <c r="AN278" s="8"/>
      <c r="AO278" s="8"/>
      <c r="AP278" s="62"/>
      <c r="AQ278" s="62"/>
      <c r="AR278" s="62"/>
      <c r="AS278" s="8"/>
      <c r="AT278" s="62"/>
      <c r="AU278" s="62"/>
      <c r="AV278" s="8"/>
      <c r="AW278" s="8"/>
      <c r="AX278" s="8"/>
      <c r="AY278" s="8"/>
      <c r="AZ278" s="8"/>
      <c r="BA278" s="8"/>
      <c r="BB278" s="62"/>
      <c r="BC278" s="62"/>
      <c r="BD278" s="94">
        <v>4346</v>
      </c>
      <c r="BE278" s="8"/>
      <c r="BF278" s="8"/>
      <c r="BG278" s="62"/>
      <c r="BH278" s="62"/>
      <c r="BI278" s="1">
        <v>4347</v>
      </c>
      <c r="BJ278" s="1">
        <v>4348</v>
      </c>
      <c r="BK278" s="1">
        <v>4341</v>
      </c>
      <c r="BL278" s="1">
        <v>4344</v>
      </c>
      <c r="BM278" s="78"/>
      <c r="BN278" s="78"/>
      <c r="BO278" s="78"/>
      <c r="BP278" s="89"/>
      <c r="BQ278" s="62"/>
      <c r="BR278" s="1"/>
      <c r="BS278" s="88"/>
      <c r="BT278" s="1"/>
      <c r="BU278" s="58"/>
      <c r="BV278" s="58"/>
      <c r="BW278" s="58"/>
      <c r="BX278" s="58"/>
      <c r="BY278" s="1">
        <v>101.9425</v>
      </c>
      <c r="BZ278" s="1">
        <v>101.9615</v>
      </c>
      <c r="CA278" s="1">
        <v>102.071</v>
      </c>
      <c r="CB278" s="1">
        <v>1.3706</v>
      </c>
      <c r="CC278" s="1">
        <v>1.3707</v>
      </c>
      <c r="CD278" s="1">
        <v>1.3705000000000001</v>
      </c>
      <c r="CE278" s="1"/>
      <c r="CF278" s="1"/>
      <c r="CG278" s="1">
        <v>4347</v>
      </c>
      <c r="CH278" s="1">
        <v>4351</v>
      </c>
      <c r="CI278" s="1">
        <v>4322</v>
      </c>
      <c r="CJ278" s="1">
        <v>4334</v>
      </c>
      <c r="CK278" s="1">
        <v>4347</v>
      </c>
      <c r="CL278" s="1">
        <v>4356</v>
      </c>
      <c r="CM278" s="1">
        <v>4322</v>
      </c>
      <c r="CN278" s="1">
        <v>4347</v>
      </c>
      <c r="CO278" s="1">
        <v>1318.7</v>
      </c>
      <c r="CP278" s="1">
        <v>4347</v>
      </c>
      <c r="CQ278" s="1">
        <v>4359</v>
      </c>
      <c r="CR278" s="1">
        <v>4322</v>
      </c>
      <c r="CS278" s="1">
        <v>4354</v>
      </c>
      <c r="CT278" s="1"/>
      <c r="CU278" s="1"/>
      <c r="CV278" s="1"/>
      <c r="CW278" s="1"/>
      <c r="CX278" s="58"/>
      <c r="CY278" s="58"/>
      <c r="CZ278" s="1"/>
      <c r="DA278" s="1" t="s">
        <v>618</v>
      </c>
      <c r="DB278" s="1"/>
      <c r="DC278" s="58"/>
      <c r="DD278" s="58"/>
      <c r="DE278">
        <v>13.87</v>
      </c>
      <c r="DF278">
        <v>102.3605</v>
      </c>
      <c r="DG278">
        <v>2.71</v>
      </c>
    </row>
    <row r="279" spans="1:111" s="12" customFormat="1">
      <c r="A279" s="1">
        <v>2014</v>
      </c>
      <c r="B279" s="1">
        <v>4</v>
      </c>
      <c r="C279" s="24">
        <v>41689</v>
      </c>
      <c r="D279" s="1">
        <v>4347</v>
      </c>
      <c r="E279" s="1">
        <v>4350</v>
      </c>
      <c r="F279" s="1">
        <v>4320</v>
      </c>
      <c r="G279" s="1">
        <v>4324</v>
      </c>
      <c r="H279" s="46">
        <v>1311.6</v>
      </c>
      <c r="I279" s="1">
        <v>4347</v>
      </c>
      <c r="J279" s="1">
        <v>4359</v>
      </c>
      <c r="K279" s="1">
        <v>4322</v>
      </c>
      <c r="L279" s="1">
        <v>4332</v>
      </c>
      <c r="M279" s="53">
        <v>4324</v>
      </c>
      <c r="N279" s="47">
        <v>4344</v>
      </c>
      <c r="O279" s="47">
        <v>4316</v>
      </c>
      <c r="P279" s="47">
        <v>4333</v>
      </c>
      <c r="Q279" s="8">
        <v>4349</v>
      </c>
      <c r="R279" s="26"/>
      <c r="S279" s="1"/>
      <c r="T279" s="1"/>
      <c r="U279" s="1"/>
      <c r="V279" s="1"/>
      <c r="W279" s="50"/>
      <c r="X279" s="51"/>
      <c r="Y279" s="62"/>
      <c r="Z279" s="62"/>
      <c r="AA279" s="62"/>
      <c r="AB279" s="62"/>
      <c r="AC279" s="1"/>
      <c r="AD279" s="62">
        <v>4350</v>
      </c>
      <c r="AE279" s="62">
        <v>4330</v>
      </c>
      <c r="AF279" s="1"/>
      <c r="AG279" s="1"/>
      <c r="AH279" s="62"/>
      <c r="AI279" s="62"/>
      <c r="AJ279" s="8"/>
      <c r="AK279" s="8"/>
      <c r="AL279" s="62"/>
      <c r="AM279" s="62"/>
      <c r="AN279" s="8"/>
      <c r="AO279" s="8"/>
      <c r="AP279" s="62"/>
      <c r="AQ279" s="62"/>
      <c r="AR279" s="62"/>
      <c r="AS279" s="8"/>
      <c r="AT279" s="62"/>
      <c r="AU279" s="62"/>
      <c r="AV279" s="8"/>
      <c r="AW279" s="8"/>
      <c r="AX279" s="8"/>
      <c r="AY279" s="8"/>
      <c r="AZ279" s="8"/>
      <c r="BA279" s="8"/>
      <c r="BB279" s="62"/>
      <c r="BC279" s="62"/>
      <c r="BD279" s="94">
        <v>4323</v>
      </c>
      <c r="BE279" s="8"/>
      <c r="BF279" s="8"/>
      <c r="BG279" s="62"/>
      <c r="BH279" s="62"/>
      <c r="BI279" s="1">
        <v>4324</v>
      </c>
      <c r="BJ279" s="1">
        <v>4339</v>
      </c>
      <c r="BK279" s="1">
        <v>4324</v>
      </c>
      <c r="BL279" s="1">
        <v>4335</v>
      </c>
      <c r="BM279" s="78"/>
      <c r="BN279" s="78"/>
      <c r="BO279" s="78"/>
      <c r="BP279" s="89"/>
      <c r="BQ279" s="62"/>
      <c r="BR279" s="1"/>
      <c r="BS279" s="88"/>
      <c r="BT279" s="1"/>
      <c r="BU279" s="58"/>
      <c r="BV279" s="58"/>
      <c r="BW279" s="58"/>
      <c r="BX279" s="58"/>
      <c r="BY279" s="1">
        <v>102.351</v>
      </c>
      <c r="BZ279" s="1">
        <v>102.39</v>
      </c>
      <c r="CA279" s="1">
        <v>102.34</v>
      </c>
      <c r="CB279" s="1">
        <v>1.3757999999999999</v>
      </c>
      <c r="CC279" s="1">
        <v>1.3761000000000001</v>
      </c>
      <c r="CD279" s="1">
        <v>1.3759999999999999</v>
      </c>
      <c r="CE279" s="1"/>
      <c r="CF279" s="1"/>
      <c r="CG279" s="1">
        <v>4324</v>
      </c>
      <c r="CH279" s="1">
        <v>4344</v>
      </c>
      <c r="CI279" s="1">
        <v>4316</v>
      </c>
      <c r="CJ279" s="1">
        <v>4320</v>
      </c>
      <c r="CK279" s="1">
        <v>4324</v>
      </c>
      <c r="CL279" s="1">
        <v>4344</v>
      </c>
      <c r="CM279" s="1">
        <v>4316</v>
      </c>
      <c r="CN279" s="1">
        <v>4339</v>
      </c>
      <c r="CO279" s="1">
        <v>1318.7</v>
      </c>
      <c r="CP279" s="1">
        <v>4324</v>
      </c>
      <c r="CQ279" s="1">
        <v>4346</v>
      </c>
      <c r="CR279" s="1">
        <v>4316</v>
      </c>
      <c r="CS279" s="1">
        <v>4345</v>
      </c>
      <c r="CT279" s="1"/>
      <c r="CU279" s="1"/>
      <c r="CV279" s="1"/>
      <c r="CW279" s="1"/>
      <c r="CX279" s="58"/>
      <c r="CY279" s="58"/>
      <c r="CZ279" s="1"/>
      <c r="DA279" s="1" t="s">
        <v>618</v>
      </c>
      <c r="DB279" s="1"/>
      <c r="DC279" s="58"/>
      <c r="DD279" s="58"/>
      <c r="DE279">
        <v>15.5</v>
      </c>
      <c r="DF279">
        <v>102.33499999999999</v>
      </c>
      <c r="DG279">
        <v>2.73</v>
      </c>
    </row>
    <row r="280" spans="1:111" s="12" customFormat="1">
      <c r="A280" s="1">
        <v>2014</v>
      </c>
      <c r="B280" s="1">
        <v>5</v>
      </c>
      <c r="C280" s="24">
        <v>41690</v>
      </c>
      <c r="D280" s="1">
        <v>4316</v>
      </c>
      <c r="E280" s="1">
        <v>4325</v>
      </c>
      <c r="F280" s="1">
        <v>4293</v>
      </c>
      <c r="G280" s="1">
        <v>4302</v>
      </c>
      <c r="H280" s="46">
        <v>1323.3</v>
      </c>
      <c r="I280" s="1">
        <v>4324</v>
      </c>
      <c r="J280" s="1">
        <v>4346</v>
      </c>
      <c r="K280" s="1">
        <v>4293</v>
      </c>
      <c r="L280" s="1">
        <v>4300</v>
      </c>
      <c r="M280" s="53">
        <v>4300</v>
      </c>
      <c r="N280" s="47">
        <v>4325</v>
      </c>
      <c r="O280" s="47">
        <v>4290</v>
      </c>
      <c r="P280" s="47">
        <v>4322</v>
      </c>
      <c r="Q280" s="8">
        <v>4316</v>
      </c>
      <c r="R280" s="26"/>
      <c r="S280" s="1"/>
      <c r="T280" s="1"/>
      <c r="U280" s="1"/>
      <c r="V280" s="1"/>
      <c r="W280" s="50"/>
      <c r="X280" s="51"/>
      <c r="Y280" s="62"/>
      <c r="Z280" s="62"/>
      <c r="AA280" s="62"/>
      <c r="AB280" s="62"/>
      <c r="AC280" s="1"/>
      <c r="AD280" s="62">
        <v>4325</v>
      </c>
      <c r="AE280" s="62">
        <v>4293</v>
      </c>
      <c r="AF280" s="1"/>
      <c r="AG280" s="1"/>
      <c r="AH280" s="62"/>
      <c r="AI280" s="62"/>
      <c r="AJ280" s="8"/>
      <c r="AK280" s="8"/>
      <c r="AL280" s="62"/>
      <c r="AM280" s="62"/>
      <c r="AN280" s="8"/>
      <c r="AO280" s="8"/>
      <c r="AP280" s="62"/>
      <c r="AQ280" s="62"/>
      <c r="AR280" s="62"/>
      <c r="AS280" s="8"/>
      <c r="AT280" s="62"/>
      <c r="AU280" s="62"/>
      <c r="AV280" s="8"/>
      <c r="AW280" s="8"/>
      <c r="AX280" s="8"/>
      <c r="AY280" s="8"/>
      <c r="AZ280" s="8"/>
      <c r="BA280" s="8"/>
      <c r="BB280" s="62"/>
      <c r="BC280" s="62"/>
      <c r="BD280" s="94">
        <v>4299</v>
      </c>
      <c r="BE280" s="8"/>
      <c r="BF280" s="8"/>
      <c r="BG280" s="62"/>
      <c r="BH280" s="62"/>
      <c r="BI280" s="1">
        <v>4300</v>
      </c>
      <c r="BJ280" s="1">
        <v>4305</v>
      </c>
      <c r="BK280" s="1">
        <v>4297</v>
      </c>
      <c r="BL280" s="1">
        <v>4303</v>
      </c>
      <c r="BM280" s="78"/>
      <c r="BN280" s="78"/>
      <c r="BO280" s="78"/>
      <c r="BP280" s="89"/>
      <c r="BQ280" s="62"/>
      <c r="BR280" s="1"/>
      <c r="BS280" s="88"/>
      <c r="BT280" s="1"/>
      <c r="BU280" s="58"/>
      <c r="BV280" s="58"/>
      <c r="BW280" s="58"/>
      <c r="BX280" s="58"/>
      <c r="BY280" s="1">
        <v>102.2465</v>
      </c>
      <c r="BZ280" s="1">
        <v>102.34</v>
      </c>
      <c r="CA280" s="1">
        <v>102.33</v>
      </c>
      <c r="CB280" s="1">
        <v>1.3732</v>
      </c>
      <c r="CC280" s="1">
        <v>1.3734999999999999</v>
      </c>
      <c r="CD280" s="1">
        <v>1.373</v>
      </c>
      <c r="CE280" s="1"/>
      <c r="CF280" s="1"/>
      <c r="CG280" s="1">
        <v>4300</v>
      </c>
      <c r="CH280" s="1">
        <v>4315</v>
      </c>
      <c r="CI280" s="1">
        <v>4290</v>
      </c>
      <c r="CJ280" s="1">
        <v>4299</v>
      </c>
      <c r="CK280" s="1">
        <v>4300</v>
      </c>
      <c r="CL280" s="1">
        <v>4329</v>
      </c>
      <c r="CM280" s="1">
        <v>4290</v>
      </c>
      <c r="CN280" s="1">
        <v>4320</v>
      </c>
      <c r="CO280" s="1">
        <v>1315.2</v>
      </c>
      <c r="CP280" s="1">
        <v>4300</v>
      </c>
      <c r="CQ280" s="1">
        <v>4337</v>
      </c>
      <c r="CR280" s="1">
        <v>4290</v>
      </c>
      <c r="CS280" s="1">
        <v>4337</v>
      </c>
      <c r="CT280" s="1"/>
      <c r="CU280" s="1"/>
      <c r="CV280" s="1"/>
      <c r="CW280" s="1"/>
      <c r="CX280" s="58"/>
      <c r="CY280" s="58"/>
      <c r="CZ280" s="1"/>
      <c r="DA280" s="1" t="s">
        <v>618</v>
      </c>
      <c r="DB280" s="1"/>
      <c r="DC280" s="58"/>
      <c r="DD280" s="58"/>
      <c r="DE280">
        <v>14.79</v>
      </c>
      <c r="DF280">
        <v>102.29</v>
      </c>
      <c r="DG280">
        <v>2.75</v>
      </c>
    </row>
    <row r="281" spans="1:111" s="12" customFormat="1">
      <c r="A281" s="1">
        <v>2014</v>
      </c>
      <c r="B281" s="1">
        <v>6</v>
      </c>
      <c r="C281" s="24">
        <v>41691</v>
      </c>
      <c r="D281" s="1">
        <v>4347</v>
      </c>
      <c r="E281" s="1">
        <v>4353</v>
      </c>
      <c r="F281" s="1">
        <v>4338</v>
      </c>
      <c r="G281" s="1">
        <v>4346</v>
      </c>
      <c r="H281" s="46">
        <v>1323.6</v>
      </c>
      <c r="I281" s="1">
        <v>4300</v>
      </c>
      <c r="J281" s="1">
        <v>4353</v>
      </c>
      <c r="K281" s="1">
        <v>4290</v>
      </c>
      <c r="L281" s="1">
        <v>4351</v>
      </c>
      <c r="M281" s="53">
        <v>4355</v>
      </c>
      <c r="N281" s="47">
        <v>4372</v>
      </c>
      <c r="O281" s="47">
        <v>4345</v>
      </c>
      <c r="P281" s="47">
        <v>4362</v>
      </c>
      <c r="Q281" s="8">
        <v>4347</v>
      </c>
      <c r="R281" s="26"/>
      <c r="S281" s="1"/>
      <c r="T281" s="1"/>
      <c r="U281" s="1"/>
      <c r="V281" s="1"/>
      <c r="W281" s="50"/>
      <c r="X281" s="51"/>
      <c r="Y281" s="62"/>
      <c r="Z281" s="62"/>
      <c r="AA281" s="62"/>
      <c r="AB281" s="62"/>
      <c r="AC281" s="1"/>
      <c r="AD281" s="62">
        <v>4353</v>
      </c>
      <c r="AE281" s="62">
        <v>4344</v>
      </c>
      <c r="AF281" s="1"/>
      <c r="AG281" s="1"/>
      <c r="AH281" s="62"/>
      <c r="AI281" s="62"/>
      <c r="AJ281" s="8"/>
      <c r="AK281" s="8"/>
      <c r="AL281" s="62"/>
      <c r="AM281" s="62"/>
      <c r="AN281" s="8"/>
      <c r="AO281" s="8"/>
      <c r="AP281" s="62"/>
      <c r="AQ281" s="62"/>
      <c r="AR281" s="62"/>
      <c r="AS281" s="8"/>
      <c r="AT281" s="62"/>
      <c r="AU281" s="62"/>
      <c r="AV281" s="8"/>
      <c r="AW281" s="8"/>
      <c r="AX281" s="8"/>
      <c r="AY281" s="8"/>
      <c r="AZ281" s="8"/>
      <c r="BA281" s="8"/>
      <c r="BB281" s="62"/>
      <c r="BC281" s="62"/>
      <c r="BD281" s="94">
        <v>4355</v>
      </c>
      <c r="BE281" s="8"/>
      <c r="BF281" s="8"/>
      <c r="BG281" s="62"/>
      <c r="BH281" s="62"/>
      <c r="BI281" s="1">
        <v>4355</v>
      </c>
      <c r="BJ281" s="1">
        <v>4358</v>
      </c>
      <c r="BK281" s="1">
        <v>4351</v>
      </c>
      <c r="BL281" s="1">
        <v>4353</v>
      </c>
      <c r="BM281" s="78"/>
      <c r="BN281" s="78"/>
      <c r="BO281" s="78"/>
      <c r="BP281" s="89"/>
      <c r="BQ281" s="62"/>
      <c r="BR281" s="1"/>
      <c r="BS281" s="88"/>
      <c r="BT281" s="1"/>
      <c r="BU281" s="58"/>
      <c r="BV281" s="58"/>
      <c r="BW281" s="58"/>
      <c r="BX281" s="58"/>
      <c r="BY281" s="1">
        <v>102.301</v>
      </c>
      <c r="BZ281" s="1">
        <v>102.3455</v>
      </c>
      <c r="CA281" s="1">
        <v>102.33499999999999</v>
      </c>
      <c r="CB281" s="1">
        <v>1.3718999999999999</v>
      </c>
      <c r="CC281" s="1">
        <v>1.3718999999999999</v>
      </c>
      <c r="CD281" s="1">
        <v>1.3720000000000001</v>
      </c>
      <c r="CE281" s="1"/>
      <c r="CF281" s="1"/>
      <c r="CG281" s="1">
        <v>4355</v>
      </c>
      <c r="CH281" s="1">
        <v>4362</v>
      </c>
      <c r="CI281" s="1">
        <v>4345</v>
      </c>
      <c r="CJ281" s="1">
        <v>4360</v>
      </c>
      <c r="CK281" s="1">
        <v>4355</v>
      </c>
      <c r="CL281" s="1">
        <v>4375</v>
      </c>
      <c r="CM281" s="1">
        <v>4345</v>
      </c>
      <c r="CN281" s="1">
        <v>4372</v>
      </c>
      <c r="CO281" s="1">
        <v>1321.6</v>
      </c>
      <c r="CP281" s="1">
        <v>4355</v>
      </c>
      <c r="CQ281" s="1">
        <v>4380</v>
      </c>
      <c r="CR281" s="1">
        <v>4345</v>
      </c>
      <c r="CS281" s="1">
        <v>4376</v>
      </c>
      <c r="CT281" s="1"/>
      <c r="CU281" s="1"/>
      <c r="CV281" s="1"/>
      <c r="CW281" s="1"/>
      <c r="CX281" s="58"/>
      <c r="CY281" s="58"/>
      <c r="CZ281" s="1"/>
      <c r="DA281" s="1" t="s">
        <v>618</v>
      </c>
      <c r="DB281" s="1"/>
      <c r="DC281" s="58"/>
      <c r="DD281" s="58"/>
      <c r="DE281">
        <v>14.68</v>
      </c>
      <c r="DF281">
        <v>102.48</v>
      </c>
      <c r="DG281">
        <v>2.73</v>
      </c>
    </row>
    <row r="282" spans="1:111" s="12" customFormat="1">
      <c r="A282" s="1">
        <v>2014</v>
      </c>
      <c r="B282" s="1">
        <v>2</v>
      </c>
      <c r="C282" s="24">
        <v>41694</v>
      </c>
      <c r="D282" s="1">
        <v>4369</v>
      </c>
      <c r="E282" s="1">
        <v>4374</v>
      </c>
      <c r="F282" s="1">
        <v>4341</v>
      </c>
      <c r="G282" s="1">
        <v>4361</v>
      </c>
      <c r="H282" s="46">
        <v>1336.8</v>
      </c>
      <c r="I282" s="1">
        <v>4355</v>
      </c>
      <c r="J282" s="1">
        <v>4380</v>
      </c>
      <c r="K282" s="1">
        <v>4345</v>
      </c>
      <c r="L282" s="1">
        <v>4360</v>
      </c>
      <c r="M282" s="53">
        <v>4373</v>
      </c>
      <c r="N282" s="47">
        <v>4402</v>
      </c>
      <c r="O282" s="47">
        <v>4370</v>
      </c>
      <c r="P282" s="47">
        <v>4389</v>
      </c>
      <c r="Q282" s="8">
        <v>4370</v>
      </c>
      <c r="R282" s="26"/>
      <c r="S282" s="1"/>
      <c r="T282" s="1"/>
      <c r="U282" s="1"/>
      <c r="V282" s="1"/>
      <c r="W282" s="50"/>
      <c r="X282" s="51"/>
      <c r="Y282" s="62"/>
      <c r="Z282" s="62"/>
      <c r="AA282" s="62"/>
      <c r="AB282" s="62"/>
      <c r="AC282" s="1"/>
      <c r="AD282" s="62">
        <v>4374</v>
      </c>
      <c r="AE282" s="62">
        <v>4356</v>
      </c>
      <c r="AF282" s="1"/>
      <c r="AG282" s="1"/>
      <c r="AH282" s="62"/>
      <c r="AI282" s="62"/>
      <c r="AJ282" s="8"/>
      <c r="AK282" s="8"/>
      <c r="AL282" s="62"/>
      <c r="AM282" s="62"/>
      <c r="AN282" s="8"/>
      <c r="AO282" s="8"/>
      <c r="AP282" s="62"/>
      <c r="AQ282" s="62"/>
      <c r="AR282" s="62"/>
      <c r="AS282" s="8"/>
      <c r="AT282" s="62"/>
      <c r="AU282" s="62"/>
      <c r="AV282" s="8"/>
      <c r="AW282" s="8"/>
      <c r="AX282" s="8"/>
      <c r="AY282" s="8"/>
      <c r="AZ282" s="8"/>
      <c r="BA282" s="8"/>
      <c r="BB282" s="62"/>
      <c r="BC282" s="62"/>
      <c r="BD282" s="94">
        <v>4374</v>
      </c>
      <c r="BE282" s="8"/>
      <c r="BF282" s="8"/>
      <c r="BG282" s="62"/>
      <c r="BH282" s="62"/>
      <c r="BI282" s="1">
        <v>4373</v>
      </c>
      <c r="BJ282" s="1">
        <v>4380</v>
      </c>
      <c r="BK282" s="1">
        <v>4370</v>
      </c>
      <c r="BL282" s="1">
        <v>4380</v>
      </c>
      <c r="BM282" s="78"/>
      <c r="BN282" s="78"/>
      <c r="BO282" s="78"/>
      <c r="BP282" s="89"/>
      <c r="BQ282" s="62"/>
      <c r="BR282" s="1"/>
      <c r="BS282" s="88"/>
      <c r="BT282" s="1"/>
      <c r="BU282" s="58"/>
      <c r="BV282" s="58"/>
      <c r="BW282" s="58"/>
      <c r="BX282" s="58"/>
      <c r="BY282" s="1">
        <v>102.4605</v>
      </c>
      <c r="BZ282" s="1">
        <v>102.5655</v>
      </c>
      <c r="CA282" s="1">
        <v>102.53400000000001</v>
      </c>
      <c r="CB282" s="1">
        <v>1.3733</v>
      </c>
      <c r="CC282" s="1">
        <v>1.3742000000000001</v>
      </c>
      <c r="CD282" s="1">
        <v>1.3736999999999999</v>
      </c>
      <c r="CE282" s="1"/>
      <c r="CF282" s="1"/>
      <c r="CG282" s="1">
        <v>4373</v>
      </c>
      <c r="CH282" s="1">
        <v>4402</v>
      </c>
      <c r="CI282" s="1">
        <v>4370</v>
      </c>
      <c r="CJ282" s="1">
        <v>4392</v>
      </c>
      <c r="CK282" s="1">
        <v>4373</v>
      </c>
      <c r="CL282" s="1">
        <v>4402</v>
      </c>
      <c r="CM282" s="1">
        <v>4370</v>
      </c>
      <c r="CN282" s="1">
        <v>4396</v>
      </c>
      <c r="CO282" s="1">
        <v>1329.7</v>
      </c>
      <c r="CP282" s="1">
        <v>4373</v>
      </c>
      <c r="CQ282" s="1">
        <v>4413</v>
      </c>
      <c r="CR282" s="1">
        <v>4370</v>
      </c>
      <c r="CS282" s="1">
        <v>4412</v>
      </c>
      <c r="CT282" s="1"/>
      <c r="CU282" s="1"/>
      <c r="CV282" s="1"/>
      <c r="CW282" s="1"/>
      <c r="CX282" s="58"/>
      <c r="CY282" s="58"/>
      <c r="CZ282" s="1"/>
      <c r="DA282" s="1" t="s">
        <v>618</v>
      </c>
      <c r="DB282" s="1"/>
      <c r="DC282" s="58"/>
      <c r="DD282" s="58"/>
      <c r="DE282">
        <v>14.23</v>
      </c>
      <c r="DF282">
        <v>102.49</v>
      </c>
      <c r="DG282">
        <v>2.75</v>
      </c>
    </row>
    <row r="283" spans="1:111" s="12" customFormat="1">
      <c r="A283" s="1">
        <v>2014</v>
      </c>
      <c r="B283" s="1">
        <v>3</v>
      </c>
      <c r="C283" s="24">
        <v>41695</v>
      </c>
      <c r="D283" s="1">
        <v>4403</v>
      </c>
      <c r="E283" s="1">
        <v>4417</v>
      </c>
      <c r="F283" s="1">
        <v>4392</v>
      </c>
      <c r="G283" s="1">
        <v>4398</v>
      </c>
      <c r="H283" s="46">
        <v>1341</v>
      </c>
      <c r="I283" s="1">
        <v>4373</v>
      </c>
      <c r="J283" s="1">
        <v>4417</v>
      </c>
      <c r="K283" s="1">
        <v>4370</v>
      </c>
      <c r="L283" s="1">
        <v>4396</v>
      </c>
      <c r="M283" s="53">
        <v>4390</v>
      </c>
      <c r="N283" s="47">
        <v>4403</v>
      </c>
      <c r="O283" s="47">
        <v>4384</v>
      </c>
      <c r="P283" s="47">
        <v>4397</v>
      </c>
      <c r="Q283" s="8">
        <v>4403</v>
      </c>
      <c r="R283" s="26"/>
      <c r="S283" s="1"/>
      <c r="T283" s="1"/>
      <c r="U283" s="1"/>
      <c r="V283" s="1"/>
      <c r="W283" s="50"/>
      <c r="X283" s="51"/>
      <c r="Y283" s="62"/>
      <c r="Z283" s="62"/>
      <c r="AA283" s="62"/>
      <c r="AB283" s="62"/>
      <c r="AC283" s="1"/>
      <c r="AD283" s="62">
        <v>4417</v>
      </c>
      <c r="AE283" s="62">
        <v>4394</v>
      </c>
      <c r="AF283" s="1"/>
      <c r="AG283" s="1"/>
      <c r="AH283" s="62"/>
      <c r="AI283" s="62"/>
      <c r="AJ283" s="8"/>
      <c r="AK283" s="8"/>
      <c r="AL283" s="62"/>
      <c r="AM283" s="62"/>
      <c r="AN283" s="8"/>
      <c r="AO283" s="8"/>
      <c r="AP283" s="62"/>
      <c r="AQ283" s="62"/>
      <c r="AR283" s="62"/>
      <c r="AS283" s="8"/>
      <c r="AT283" s="62"/>
      <c r="AU283" s="62"/>
      <c r="AV283" s="8"/>
      <c r="AW283" s="8"/>
      <c r="AX283" s="8"/>
      <c r="AY283" s="8"/>
      <c r="AZ283" s="8"/>
      <c r="BA283" s="8"/>
      <c r="BB283" s="62"/>
      <c r="BC283" s="62"/>
      <c r="BD283" s="113">
        <v>4374</v>
      </c>
      <c r="BE283" s="8"/>
      <c r="BF283" s="8"/>
      <c r="BG283" s="62"/>
      <c r="BH283" s="62"/>
      <c r="BI283" s="1">
        <v>4390</v>
      </c>
      <c r="BJ283" s="1">
        <v>4400</v>
      </c>
      <c r="BK283" s="1">
        <v>4388</v>
      </c>
      <c r="BL283" s="1">
        <v>4400</v>
      </c>
      <c r="BM283" s="78"/>
      <c r="BN283" s="78"/>
      <c r="BO283" s="78"/>
      <c r="BP283" s="89"/>
      <c r="BQ283" s="62"/>
      <c r="BR283" s="1"/>
      <c r="BS283" s="88"/>
      <c r="BT283" s="1"/>
      <c r="BU283" s="58"/>
      <c r="BV283" s="58"/>
      <c r="BW283" s="58"/>
      <c r="BX283" s="58"/>
      <c r="BY283" s="1">
        <v>102.453</v>
      </c>
      <c r="BZ283" s="1">
        <v>102.5</v>
      </c>
      <c r="CA283" s="1">
        <v>102.5</v>
      </c>
      <c r="CB283" s="1">
        <v>1.3733</v>
      </c>
      <c r="CC283" s="1">
        <v>1.3732</v>
      </c>
      <c r="CD283" s="1">
        <v>1.3734</v>
      </c>
      <c r="CE283" s="1"/>
      <c r="CF283" s="1"/>
      <c r="CG283" s="1">
        <v>4390</v>
      </c>
      <c r="CH283" s="1">
        <v>4403</v>
      </c>
      <c r="CI283" s="1">
        <v>4384</v>
      </c>
      <c r="CJ283" s="1">
        <v>4391</v>
      </c>
      <c r="CK283" s="1">
        <v>4390</v>
      </c>
      <c r="CL283" s="1">
        <v>4403</v>
      </c>
      <c r="CM283" s="1">
        <v>4384</v>
      </c>
      <c r="CN283" s="1">
        <v>4396</v>
      </c>
      <c r="CO283" s="1">
        <v>1336.2</v>
      </c>
      <c r="CP283" s="1">
        <v>4390</v>
      </c>
      <c r="CQ283" s="1">
        <v>4414</v>
      </c>
      <c r="CR283" s="1">
        <v>4384</v>
      </c>
      <c r="CS283" s="1">
        <v>4413</v>
      </c>
      <c r="CT283" s="1"/>
      <c r="CU283" s="1"/>
      <c r="CV283" s="1"/>
      <c r="CW283" s="1"/>
      <c r="CX283" s="58"/>
      <c r="CY283" s="58"/>
      <c r="CZ283" s="1"/>
      <c r="DA283" s="1" t="s">
        <v>618</v>
      </c>
      <c r="DB283" s="1"/>
      <c r="DC283" s="58"/>
      <c r="DD283" s="58"/>
      <c r="DE283">
        <v>13.67</v>
      </c>
      <c r="DF283">
        <v>102.19</v>
      </c>
      <c r="DG283">
        <v>2.7</v>
      </c>
    </row>
    <row r="284" spans="1:111" s="12" customFormat="1">
      <c r="A284" s="1">
        <v>2014</v>
      </c>
      <c r="B284" s="1">
        <v>4</v>
      </c>
      <c r="C284" s="24">
        <v>41696</v>
      </c>
      <c r="D284" s="1">
        <v>4409</v>
      </c>
      <c r="E284" s="1">
        <v>4426</v>
      </c>
      <c r="F284" s="1">
        <v>4404</v>
      </c>
      <c r="G284" s="1">
        <v>4425</v>
      </c>
      <c r="H284" s="46">
        <v>1330.5</v>
      </c>
      <c r="I284" s="1">
        <v>4409</v>
      </c>
      <c r="J284" s="1">
        <v>4411</v>
      </c>
      <c r="K284" s="1">
        <v>4404</v>
      </c>
      <c r="L284" s="1">
        <v>4408</v>
      </c>
      <c r="M284" s="53">
        <v>4423</v>
      </c>
      <c r="N284" s="47">
        <v>4423</v>
      </c>
      <c r="O284" s="47">
        <v>4380</v>
      </c>
      <c r="P284" s="47">
        <v>4396</v>
      </c>
      <c r="Q284" s="8">
        <v>4407</v>
      </c>
      <c r="R284" s="26"/>
      <c r="S284" s="1"/>
      <c r="T284" s="1"/>
      <c r="U284" s="1"/>
      <c r="V284" s="1"/>
      <c r="W284" s="50"/>
      <c r="X284" s="51"/>
      <c r="Y284" s="62"/>
      <c r="Z284" s="62"/>
      <c r="AA284" s="62"/>
      <c r="AB284" s="62"/>
      <c r="AC284" s="1"/>
      <c r="AD284" s="62">
        <v>4410</v>
      </c>
      <c r="AE284" s="62">
        <v>4401</v>
      </c>
      <c r="AF284" s="1"/>
      <c r="AG284" s="1"/>
      <c r="AH284" s="62"/>
      <c r="AI284" s="62"/>
      <c r="AJ284" s="8"/>
      <c r="AK284" s="8"/>
      <c r="AL284" s="62"/>
      <c r="AM284" s="62"/>
      <c r="AN284" s="8"/>
      <c r="AO284" s="8"/>
      <c r="AP284" s="62"/>
      <c r="AQ284" s="62"/>
      <c r="AR284" s="62"/>
      <c r="AS284" s="8"/>
      <c r="AT284" s="62"/>
      <c r="AU284" s="62"/>
      <c r="AV284" s="8"/>
      <c r="AW284" s="8"/>
      <c r="AX284" s="8"/>
      <c r="AY284" s="8"/>
      <c r="AZ284" s="8"/>
      <c r="BA284" s="8"/>
      <c r="BB284" s="62"/>
      <c r="BC284" s="62"/>
      <c r="BD284" s="94">
        <v>4420</v>
      </c>
      <c r="BE284" s="8"/>
      <c r="BF284" s="8"/>
      <c r="BG284" s="62"/>
      <c r="BH284" s="62"/>
      <c r="BI284" s="1">
        <v>4423</v>
      </c>
      <c r="BJ284" s="1">
        <v>4423</v>
      </c>
      <c r="BK284" s="1">
        <v>4415</v>
      </c>
      <c r="BL284" s="1">
        <v>4415</v>
      </c>
      <c r="BM284" s="78"/>
      <c r="BN284" s="78"/>
      <c r="BO284" s="78"/>
      <c r="BP284" s="89"/>
      <c r="BQ284" s="62"/>
      <c r="BR284" s="1"/>
      <c r="BS284" s="88"/>
      <c r="BT284" s="1"/>
      <c r="BU284" s="58"/>
      <c r="BV284" s="58"/>
      <c r="BW284" s="58"/>
      <c r="BX284" s="58"/>
      <c r="BY284" s="1">
        <v>102.167</v>
      </c>
      <c r="BZ284" s="1">
        <v>102.23</v>
      </c>
      <c r="CA284" s="1">
        <v>102.1555</v>
      </c>
      <c r="CB284" s="1">
        <v>1.3738999999999999</v>
      </c>
      <c r="CC284" s="1">
        <v>1.3745000000000001</v>
      </c>
      <c r="CD284" s="1">
        <v>1.3744000000000001</v>
      </c>
      <c r="CE284" s="1"/>
      <c r="CF284" s="1"/>
      <c r="CG284" s="1">
        <v>4423</v>
      </c>
      <c r="CH284" s="1">
        <v>4423</v>
      </c>
      <c r="CI284" s="1">
        <v>4390</v>
      </c>
      <c r="CJ284" s="1">
        <v>4395</v>
      </c>
      <c r="CK284" s="1">
        <v>4423</v>
      </c>
      <c r="CL284" s="1">
        <v>4423</v>
      </c>
      <c r="CM284" s="1">
        <v>4380</v>
      </c>
      <c r="CN284" s="1">
        <v>4383</v>
      </c>
      <c r="CO284" s="1">
        <v>1341.5</v>
      </c>
      <c r="CP284" s="1">
        <v>4423</v>
      </c>
      <c r="CQ284" s="1">
        <v>4423</v>
      </c>
      <c r="CR284" s="1">
        <v>4355</v>
      </c>
      <c r="CS284" s="1">
        <v>4385</v>
      </c>
      <c r="CT284" s="1"/>
      <c r="CU284" s="1"/>
      <c r="CV284" s="1"/>
      <c r="CW284" s="1"/>
      <c r="CX284" s="58"/>
      <c r="CY284" s="58"/>
      <c r="CZ284" s="1"/>
      <c r="DA284" s="1" t="s">
        <v>618</v>
      </c>
      <c r="DB284" s="1"/>
      <c r="DC284" s="58"/>
      <c r="DD284" s="58"/>
      <c r="DE284">
        <v>14.35</v>
      </c>
      <c r="DF284">
        <v>102.345</v>
      </c>
      <c r="DG284">
        <v>2.67</v>
      </c>
    </row>
    <row r="285" spans="1:111" s="12" customFormat="1">
      <c r="A285" s="1">
        <v>2014</v>
      </c>
      <c r="B285" s="1">
        <v>5</v>
      </c>
      <c r="C285" s="24">
        <v>41697</v>
      </c>
      <c r="D285" s="1">
        <v>4381</v>
      </c>
      <c r="E285" s="1">
        <v>4383</v>
      </c>
      <c r="F285" s="1">
        <v>4366</v>
      </c>
      <c r="G285" s="1">
        <v>4375</v>
      </c>
      <c r="H285" s="46">
        <v>1331.1</v>
      </c>
      <c r="I285" s="1">
        <v>4423</v>
      </c>
      <c r="J285" s="1">
        <v>4423</v>
      </c>
      <c r="K285" s="1">
        <v>4355</v>
      </c>
      <c r="L285" s="1">
        <v>4382</v>
      </c>
      <c r="M285" s="53">
        <v>4369</v>
      </c>
      <c r="N285" s="47">
        <v>4382</v>
      </c>
      <c r="O285" s="47">
        <v>4356</v>
      </c>
      <c r="P285" s="47">
        <v>4377</v>
      </c>
      <c r="Q285" s="8">
        <v>4383</v>
      </c>
      <c r="R285" s="26"/>
      <c r="S285" s="1"/>
      <c r="T285" s="1"/>
      <c r="U285" s="1"/>
      <c r="V285" s="1"/>
      <c r="W285" s="50"/>
      <c r="X285" s="51"/>
      <c r="Y285" s="62"/>
      <c r="Z285" s="62"/>
      <c r="AA285" s="62"/>
      <c r="AB285" s="62"/>
      <c r="AC285" s="1"/>
      <c r="AD285" s="62">
        <v>4384</v>
      </c>
      <c r="AE285" s="62">
        <v>4371</v>
      </c>
      <c r="AF285" s="1"/>
      <c r="AG285" s="1"/>
      <c r="AH285" s="62"/>
      <c r="AI285" s="62"/>
      <c r="AJ285" s="8"/>
      <c r="AK285" s="8"/>
      <c r="AL285" s="62"/>
      <c r="AM285" s="62"/>
      <c r="AN285" s="8"/>
      <c r="AO285" s="8"/>
      <c r="AP285" s="62"/>
      <c r="AQ285" s="62"/>
      <c r="AR285" s="62"/>
      <c r="AS285" s="8"/>
      <c r="AT285" s="62"/>
      <c r="AU285" s="62"/>
      <c r="AV285" s="8"/>
      <c r="AW285" s="8"/>
      <c r="AX285" s="8"/>
      <c r="AY285" s="8"/>
      <c r="AZ285" s="8"/>
      <c r="BA285" s="8"/>
      <c r="BB285" s="62"/>
      <c r="BC285" s="62"/>
      <c r="BD285" s="94">
        <v>4367</v>
      </c>
      <c r="BE285" s="8"/>
      <c r="BF285" s="8"/>
      <c r="BG285" s="62"/>
      <c r="BH285" s="62"/>
      <c r="BI285" s="1">
        <v>4369</v>
      </c>
      <c r="BJ285" s="1">
        <v>4369</v>
      </c>
      <c r="BK285" s="1">
        <v>4356</v>
      </c>
      <c r="BL285" s="1">
        <v>4360</v>
      </c>
      <c r="BM285" s="78"/>
      <c r="BN285" s="78"/>
      <c r="BO285" s="78"/>
      <c r="BP285" s="89"/>
      <c r="BQ285" s="62"/>
      <c r="BR285" s="1"/>
      <c r="BS285" s="88"/>
      <c r="BT285" s="1"/>
      <c r="BU285" s="58"/>
      <c r="BV285" s="58"/>
      <c r="BW285" s="58"/>
      <c r="BX285" s="58"/>
      <c r="BY285" s="1">
        <v>102.355</v>
      </c>
      <c r="BZ285" s="1">
        <v>102.3045</v>
      </c>
      <c r="CA285" s="35">
        <v>102.1555</v>
      </c>
      <c r="CB285" s="1">
        <v>1.3686</v>
      </c>
      <c r="CC285" s="1">
        <v>1.3681000000000001</v>
      </c>
      <c r="CD285" s="35">
        <v>1.3744000000000001</v>
      </c>
      <c r="CE285" s="1"/>
      <c r="CF285" s="1"/>
      <c r="CG285" s="1">
        <v>4369</v>
      </c>
      <c r="CH285" s="1">
        <v>4375</v>
      </c>
      <c r="CI285" s="1">
        <v>4356</v>
      </c>
      <c r="CJ285" s="1">
        <v>4365</v>
      </c>
      <c r="CK285" s="1">
        <v>4369</v>
      </c>
      <c r="CL285" s="1">
        <v>4382</v>
      </c>
      <c r="CM285" s="1">
        <v>4356</v>
      </c>
      <c r="CN285" s="1">
        <v>4378</v>
      </c>
      <c r="CO285" s="1">
        <v>1325.9</v>
      </c>
      <c r="CP285" s="1">
        <v>4369</v>
      </c>
      <c r="CQ285" s="1">
        <v>4388</v>
      </c>
      <c r="CR285" s="1">
        <v>4356</v>
      </c>
      <c r="CS285" s="1">
        <v>4375</v>
      </c>
      <c r="CT285" s="1"/>
      <c r="CU285" s="1"/>
      <c r="CV285" s="1"/>
      <c r="CW285" s="1"/>
      <c r="CX285" s="58"/>
      <c r="CY285" s="58"/>
      <c r="CZ285" s="1"/>
      <c r="DA285" s="1" t="s">
        <v>618</v>
      </c>
      <c r="DB285" s="1"/>
      <c r="DC285" s="58"/>
      <c r="DD285" s="58"/>
      <c r="DE285">
        <v>14.04</v>
      </c>
      <c r="DF285">
        <v>102.155</v>
      </c>
      <c r="DG285">
        <v>2.64</v>
      </c>
    </row>
    <row r="286" spans="1:111" s="12" customFormat="1">
      <c r="A286" s="1">
        <v>2014</v>
      </c>
      <c r="B286" s="1">
        <v>6</v>
      </c>
      <c r="C286" s="24">
        <v>41698</v>
      </c>
      <c r="D286" s="1">
        <v>4377</v>
      </c>
      <c r="E286" s="1">
        <v>4377</v>
      </c>
      <c r="F286" s="1">
        <v>4346</v>
      </c>
      <c r="G286" s="1">
        <v>4364</v>
      </c>
      <c r="H286" s="46">
        <v>1321.6</v>
      </c>
      <c r="I286" s="1">
        <v>4369</v>
      </c>
      <c r="J286" s="1">
        <v>4388</v>
      </c>
      <c r="K286" s="1">
        <v>4356</v>
      </c>
      <c r="L286" s="1">
        <v>4370</v>
      </c>
      <c r="M286" s="53">
        <v>4377</v>
      </c>
      <c r="N286" s="53">
        <v>4377</v>
      </c>
      <c r="O286" s="53">
        <v>4377</v>
      </c>
      <c r="P286" s="53">
        <v>4377</v>
      </c>
      <c r="Q286" s="8">
        <v>4375</v>
      </c>
      <c r="R286" s="26"/>
      <c r="S286" s="1"/>
      <c r="T286" s="1"/>
      <c r="U286" s="1"/>
      <c r="V286" s="1"/>
      <c r="W286" s="50"/>
      <c r="X286" s="51"/>
      <c r="Y286" s="62"/>
      <c r="Z286" s="62"/>
      <c r="AA286" s="62"/>
      <c r="AB286" s="62"/>
      <c r="AC286" s="1"/>
      <c r="AD286" s="62">
        <v>4377</v>
      </c>
      <c r="AE286" s="62">
        <v>4366</v>
      </c>
      <c r="AF286" s="1"/>
      <c r="AG286" s="1"/>
      <c r="AH286" s="62"/>
      <c r="AI286" s="62"/>
      <c r="AJ286" s="8"/>
      <c r="AK286" s="8"/>
      <c r="AL286" s="62"/>
      <c r="AM286" s="62"/>
      <c r="AN286" s="8"/>
      <c r="AO286" s="8"/>
      <c r="AP286" s="62"/>
      <c r="AQ286" s="62"/>
      <c r="AR286" s="62"/>
      <c r="AS286" s="8"/>
      <c r="AT286" s="62"/>
      <c r="AU286" s="62"/>
      <c r="AV286" s="8"/>
      <c r="AW286" s="8"/>
      <c r="AX286" s="8"/>
      <c r="AY286" s="8"/>
      <c r="AZ286" s="8"/>
      <c r="BA286" s="8"/>
      <c r="BB286" s="62"/>
      <c r="BC286" s="62"/>
      <c r="BD286" s="94">
        <v>4352</v>
      </c>
      <c r="BE286" s="8"/>
      <c r="BF286" s="8"/>
      <c r="BG286" s="62"/>
      <c r="BH286" s="62"/>
      <c r="BI286" s="1">
        <v>4350</v>
      </c>
      <c r="BJ286" s="1">
        <v>4358</v>
      </c>
      <c r="BK286" s="1">
        <v>4347</v>
      </c>
      <c r="BL286" s="1">
        <v>4356</v>
      </c>
      <c r="BM286" s="78"/>
      <c r="BN286" s="78"/>
      <c r="BO286" s="78"/>
      <c r="BP286" s="89"/>
      <c r="BQ286" s="62"/>
      <c r="BR286" s="1"/>
      <c r="BS286" s="88"/>
      <c r="BT286" s="1"/>
      <c r="BU286" s="58"/>
      <c r="BV286" s="58"/>
      <c r="BW286" s="58"/>
      <c r="BX286" s="58"/>
      <c r="BY286" s="1">
        <v>102.13</v>
      </c>
      <c r="BZ286" s="1">
        <v>102.184</v>
      </c>
      <c r="CA286" s="1">
        <v>102.11799999999999</v>
      </c>
      <c r="CB286" s="1">
        <v>1.3709</v>
      </c>
      <c r="CC286" s="1">
        <v>1.3707</v>
      </c>
      <c r="CD286" s="1">
        <v>1.3707</v>
      </c>
      <c r="CE286" s="1"/>
      <c r="CF286" s="1"/>
      <c r="CG286" s="1">
        <v>4350</v>
      </c>
      <c r="CH286" s="1">
        <v>4368</v>
      </c>
      <c r="CI286" s="1">
        <v>4338</v>
      </c>
      <c r="CJ286" s="1">
        <v>4365</v>
      </c>
      <c r="CK286" s="1">
        <v>4350</v>
      </c>
      <c r="CL286" s="1">
        <v>4374</v>
      </c>
      <c r="CM286" s="1">
        <v>4338</v>
      </c>
      <c r="CN286" s="1">
        <v>4366</v>
      </c>
      <c r="CO286" s="1">
        <v>1330.2</v>
      </c>
      <c r="CP286" s="1">
        <v>4350</v>
      </c>
      <c r="CQ286" s="1">
        <v>4374</v>
      </c>
      <c r="CR286" s="1">
        <v>4338</v>
      </c>
      <c r="CS286" s="1">
        <v>4340</v>
      </c>
      <c r="CT286" s="1"/>
      <c r="CU286" s="1"/>
      <c r="CV286" s="1"/>
      <c r="CW286" s="1"/>
      <c r="CX286" s="58"/>
      <c r="CY286" s="58"/>
      <c r="CZ286" s="1"/>
      <c r="DA286" s="1" t="s">
        <v>618</v>
      </c>
      <c r="DB286" s="1"/>
      <c r="DC286" s="58"/>
      <c r="DD286" s="58"/>
      <c r="DE286">
        <v>14</v>
      </c>
      <c r="DF286">
        <v>101.395</v>
      </c>
      <c r="DG286">
        <v>2.66</v>
      </c>
    </row>
    <row r="287" spans="1:111" s="12" customFormat="1">
      <c r="A287" s="1">
        <v>2014</v>
      </c>
      <c r="B287" s="1">
        <v>2</v>
      </c>
      <c r="C287" s="24">
        <v>41701</v>
      </c>
      <c r="D287" s="1">
        <v>4365</v>
      </c>
      <c r="E287" s="1">
        <v>4392</v>
      </c>
      <c r="F287" s="1">
        <v>4360</v>
      </c>
      <c r="G287" s="1">
        <v>4387</v>
      </c>
      <c r="H287" s="46">
        <v>1350.3</v>
      </c>
      <c r="I287" s="1">
        <v>4350</v>
      </c>
      <c r="J287" s="1">
        <v>4386</v>
      </c>
      <c r="K287" s="1">
        <v>4338</v>
      </c>
      <c r="L287" s="1">
        <v>4386</v>
      </c>
      <c r="M287" s="53">
        <v>4401</v>
      </c>
      <c r="N287" s="47">
        <v>4403</v>
      </c>
      <c r="O287" s="47">
        <v>4378</v>
      </c>
      <c r="P287" s="47">
        <v>4395</v>
      </c>
      <c r="Q287" s="8">
        <v>4360</v>
      </c>
      <c r="R287" s="26"/>
      <c r="S287" s="1"/>
      <c r="T287" s="1"/>
      <c r="U287" s="1"/>
      <c r="V287" s="1"/>
      <c r="W287" s="50"/>
      <c r="X287" s="51"/>
      <c r="Y287" s="62"/>
      <c r="Z287" s="62"/>
      <c r="AA287" s="62"/>
      <c r="AB287" s="62"/>
      <c r="AC287" s="1"/>
      <c r="AD287" s="62">
        <v>4388</v>
      </c>
      <c r="AE287" s="62">
        <v>4360</v>
      </c>
      <c r="AF287" s="1"/>
      <c r="AG287" s="1"/>
      <c r="AH287" s="62"/>
      <c r="AI287" s="62"/>
      <c r="AJ287" s="8"/>
      <c r="AK287" s="8"/>
      <c r="AL287" s="62"/>
      <c r="AM287" s="62"/>
      <c r="AN287" s="8"/>
      <c r="AO287" s="8"/>
      <c r="AP287" s="62"/>
      <c r="AQ287" s="62"/>
      <c r="AR287" s="62"/>
      <c r="AS287" s="8"/>
      <c r="AT287" s="62"/>
      <c r="AU287" s="62"/>
      <c r="AV287" s="8"/>
      <c r="AW287" s="8"/>
      <c r="AX287" s="8"/>
      <c r="AY287" s="8"/>
      <c r="AZ287" s="8"/>
      <c r="BA287" s="8"/>
      <c r="BB287" s="62"/>
      <c r="BC287" s="62"/>
      <c r="BD287" s="94">
        <v>4402</v>
      </c>
      <c r="BE287" s="8"/>
      <c r="BF287" s="8"/>
      <c r="BG287" s="62"/>
      <c r="BH287" s="62"/>
      <c r="BI287" s="1">
        <v>4401</v>
      </c>
      <c r="BJ287" s="1">
        <v>4403</v>
      </c>
      <c r="BK287" s="1">
        <v>4392</v>
      </c>
      <c r="BL287" s="1">
        <v>4394</v>
      </c>
      <c r="BM287" s="78"/>
      <c r="BN287" s="78"/>
      <c r="BO287" s="78"/>
      <c r="BP287" s="89"/>
      <c r="BQ287" s="62"/>
      <c r="BR287" s="1"/>
      <c r="BS287" s="88"/>
      <c r="BT287" s="1"/>
      <c r="BU287" s="58"/>
      <c r="BV287" s="58"/>
      <c r="BW287" s="58"/>
      <c r="BX287" s="58"/>
      <c r="BY287" s="1">
        <v>101.41</v>
      </c>
      <c r="BZ287" s="1">
        <v>101.4325</v>
      </c>
      <c r="CA287" s="1">
        <v>101.315</v>
      </c>
      <c r="CB287" s="1">
        <v>1.3761000000000001</v>
      </c>
      <c r="CC287" s="1">
        <v>1.3776999999999999</v>
      </c>
      <c r="CD287" s="1">
        <v>1.3775999999999999</v>
      </c>
      <c r="CE287" s="1"/>
      <c r="CF287" s="1"/>
      <c r="CG287" s="1">
        <v>4401</v>
      </c>
      <c r="CH287" s="1">
        <v>4403</v>
      </c>
      <c r="CI287" s="1">
        <v>4378</v>
      </c>
      <c r="CJ287" s="1">
        <v>4389</v>
      </c>
      <c r="CK287" s="1">
        <v>4401</v>
      </c>
      <c r="CL287" s="1">
        <v>4413</v>
      </c>
      <c r="CM287" s="1">
        <v>4378</v>
      </c>
      <c r="CN287" s="1">
        <v>4409</v>
      </c>
      <c r="CO287" s="1">
        <v>1347.2</v>
      </c>
      <c r="CP287" s="1">
        <v>4401</v>
      </c>
      <c r="CQ287" s="1">
        <v>4420</v>
      </c>
      <c r="CR287" s="1">
        <v>4378</v>
      </c>
      <c r="CS287" s="1">
        <v>4407</v>
      </c>
      <c r="CT287" s="1"/>
      <c r="CU287" s="1"/>
      <c r="CV287" s="1"/>
      <c r="CW287" s="1"/>
      <c r="CX287" s="58"/>
      <c r="CY287" s="58"/>
      <c r="CZ287" s="1"/>
      <c r="DA287" s="1" t="s">
        <v>618</v>
      </c>
      <c r="DB287" s="1"/>
      <c r="DC287" s="58"/>
      <c r="DD287" s="58"/>
      <c r="DE287">
        <v>16</v>
      </c>
      <c r="DF287">
        <v>101.4385</v>
      </c>
      <c r="DG287">
        <v>2.61</v>
      </c>
    </row>
    <row r="288" spans="1:111" s="12" customFormat="1">
      <c r="A288" s="1">
        <v>2014</v>
      </c>
      <c r="B288" s="1">
        <v>3</v>
      </c>
      <c r="C288" s="24">
        <v>41702</v>
      </c>
      <c r="D288" s="1">
        <v>4410</v>
      </c>
      <c r="E288" s="1">
        <v>4424</v>
      </c>
      <c r="F288" s="1">
        <v>4379</v>
      </c>
      <c r="G288" s="1">
        <v>4388</v>
      </c>
      <c r="H288" s="46">
        <v>1334.9</v>
      </c>
      <c r="I288" s="1">
        <v>4401</v>
      </c>
      <c r="J288" s="1">
        <v>4422</v>
      </c>
      <c r="K288" s="1">
        <v>4378</v>
      </c>
      <c r="L288" s="1">
        <v>4416</v>
      </c>
      <c r="M288" s="53">
        <v>4390</v>
      </c>
      <c r="N288" s="47">
        <v>4395</v>
      </c>
      <c r="O288" s="47">
        <v>4363</v>
      </c>
      <c r="P288" s="47">
        <v>4372</v>
      </c>
      <c r="Q288" s="8">
        <v>4409</v>
      </c>
      <c r="R288" s="26"/>
      <c r="S288" s="1"/>
      <c r="T288" s="1"/>
      <c r="U288" s="1"/>
      <c r="V288" s="1"/>
      <c r="W288" s="50"/>
      <c r="X288" s="51"/>
      <c r="Y288" s="62"/>
      <c r="Z288" s="62"/>
      <c r="AA288" s="62"/>
      <c r="AB288" s="62"/>
      <c r="AC288" s="1"/>
      <c r="AD288" s="62">
        <v>4422</v>
      </c>
      <c r="AE288" s="62">
        <v>4406</v>
      </c>
      <c r="AF288" s="1"/>
      <c r="AG288" s="1"/>
      <c r="AH288" s="62"/>
      <c r="AI288" s="62"/>
      <c r="AJ288" s="8"/>
      <c r="AK288" s="8"/>
      <c r="AL288" s="62"/>
      <c r="AM288" s="62"/>
      <c r="AN288" s="8"/>
      <c r="AO288" s="8"/>
      <c r="AP288" s="62"/>
      <c r="AQ288" s="62"/>
      <c r="AR288" s="62"/>
      <c r="AS288" s="8"/>
      <c r="AT288" s="62"/>
      <c r="AU288" s="62"/>
      <c r="AV288" s="8"/>
      <c r="AW288" s="8"/>
      <c r="AX288" s="8"/>
      <c r="AY288" s="8"/>
      <c r="AZ288" s="8"/>
      <c r="BA288" s="8"/>
      <c r="BB288" s="62"/>
      <c r="BC288" s="62"/>
      <c r="BD288" s="94">
        <v>4390</v>
      </c>
      <c r="BE288" s="8"/>
      <c r="BF288" s="8"/>
      <c r="BG288" s="62"/>
      <c r="BH288" s="62"/>
      <c r="BI288" s="1">
        <v>4390</v>
      </c>
      <c r="BJ288" s="1">
        <v>4395</v>
      </c>
      <c r="BK288" s="1">
        <v>4382</v>
      </c>
      <c r="BL288" s="1">
        <v>4390</v>
      </c>
      <c r="BM288" s="78"/>
      <c r="BN288" s="78"/>
      <c r="BO288" s="78"/>
      <c r="BP288" s="89"/>
      <c r="BQ288" s="62"/>
      <c r="BR288" s="1"/>
      <c r="BS288" s="88"/>
      <c r="BT288" s="1"/>
      <c r="BU288" s="58"/>
      <c r="BV288" s="58"/>
      <c r="BW288" s="58"/>
      <c r="BX288" s="58"/>
      <c r="BY288" s="1">
        <v>101.39449999999999</v>
      </c>
      <c r="BZ288" s="1">
        <v>101.4265</v>
      </c>
      <c r="CA288" s="1">
        <v>101.42449999999999</v>
      </c>
      <c r="CB288" s="1">
        <v>1.373</v>
      </c>
      <c r="CC288" s="1">
        <v>1.3734999999999999</v>
      </c>
      <c r="CD288" s="1">
        <v>1.3736999999999999</v>
      </c>
      <c r="CE288" s="1"/>
      <c r="CF288" s="1"/>
      <c r="CG288" s="1">
        <v>4390</v>
      </c>
      <c r="CH288" s="1">
        <v>4395</v>
      </c>
      <c r="CI288" s="1">
        <v>4366</v>
      </c>
      <c r="CJ288" s="1">
        <v>4373</v>
      </c>
      <c r="CK288" s="1">
        <v>4390</v>
      </c>
      <c r="CL288" s="1">
        <v>4395</v>
      </c>
      <c r="CM288" s="1">
        <v>4363</v>
      </c>
      <c r="CN288" s="1">
        <v>4383</v>
      </c>
      <c r="CO288" s="1">
        <v>1339</v>
      </c>
      <c r="CP288" s="1">
        <v>4390</v>
      </c>
      <c r="CQ288" s="1">
        <v>4404</v>
      </c>
      <c r="CR288" s="1">
        <v>4363</v>
      </c>
      <c r="CS288" s="1">
        <v>4402</v>
      </c>
      <c r="CT288" s="1"/>
      <c r="CU288" s="1"/>
      <c r="CV288" s="1"/>
      <c r="CW288" s="1"/>
      <c r="CX288" s="58"/>
      <c r="CY288" s="58"/>
      <c r="CZ288" s="1"/>
      <c r="DA288" s="1" t="s">
        <v>618</v>
      </c>
      <c r="DB288" s="1"/>
      <c r="DC288" s="58"/>
      <c r="DD288" s="58"/>
      <c r="DE288">
        <v>14.1</v>
      </c>
      <c r="DF288">
        <v>102.2385</v>
      </c>
      <c r="DG288">
        <v>2.69</v>
      </c>
    </row>
    <row r="289" spans="1:111" s="12" customFormat="1">
      <c r="A289" s="1">
        <v>2014</v>
      </c>
      <c r="B289" s="1">
        <v>4</v>
      </c>
      <c r="C289" s="24">
        <v>41703</v>
      </c>
      <c r="D289" s="1">
        <v>4395</v>
      </c>
      <c r="E289" s="1">
        <v>4400</v>
      </c>
      <c r="F289" s="1">
        <v>4382</v>
      </c>
      <c r="G289" s="1">
        <v>4395</v>
      </c>
      <c r="H289" s="46">
        <v>1337.4</v>
      </c>
      <c r="I289" s="1">
        <v>4390</v>
      </c>
      <c r="J289" s="1">
        <v>4404</v>
      </c>
      <c r="K289" s="1">
        <v>4363</v>
      </c>
      <c r="L289" s="1">
        <v>4389</v>
      </c>
      <c r="M289" s="53">
        <v>4390</v>
      </c>
      <c r="N289" s="47">
        <v>4413</v>
      </c>
      <c r="O289" s="47">
        <v>4390</v>
      </c>
      <c r="P289" s="47">
        <v>4410</v>
      </c>
      <c r="Q289" s="8">
        <v>4394</v>
      </c>
      <c r="R289" s="26"/>
      <c r="S289" s="1"/>
      <c r="T289" s="1"/>
      <c r="U289" s="1"/>
      <c r="V289" s="1"/>
      <c r="W289" s="50"/>
      <c r="X289" s="51"/>
      <c r="Y289" s="62"/>
      <c r="Z289" s="62"/>
      <c r="AA289" s="62"/>
      <c r="AB289" s="62"/>
      <c r="AC289" s="1"/>
      <c r="AD289" s="62">
        <v>4397</v>
      </c>
      <c r="AE289" s="62">
        <v>4382</v>
      </c>
      <c r="AF289" s="1"/>
      <c r="AG289" s="1"/>
      <c r="AH289" s="62"/>
      <c r="AI289" s="62"/>
      <c r="AJ289" s="8"/>
      <c r="AK289" s="8"/>
      <c r="AL289" s="62"/>
      <c r="AM289" s="62"/>
      <c r="AN289" s="8"/>
      <c r="AO289" s="8"/>
      <c r="AP289" s="62"/>
      <c r="AQ289" s="62"/>
      <c r="AR289" s="62"/>
      <c r="AS289" s="8"/>
      <c r="AT289" s="62"/>
      <c r="AU289" s="62"/>
      <c r="AV289" s="8"/>
      <c r="AW289" s="8"/>
      <c r="AX289" s="8"/>
      <c r="AY289" s="8"/>
      <c r="AZ289" s="8"/>
      <c r="BA289" s="8"/>
      <c r="BB289" s="62"/>
      <c r="BC289" s="62"/>
      <c r="BD289" s="94">
        <v>4392</v>
      </c>
      <c r="BE289" s="8"/>
      <c r="BF289" s="8"/>
      <c r="BG289" s="62"/>
      <c r="BH289" s="62"/>
      <c r="BI289" s="1">
        <v>4390</v>
      </c>
      <c r="BJ289" s="1">
        <v>4404</v>
      </c>
      <c r="BK289" s="1">
        <v>4390</v>
      </c>
      <c r="BL289" s="1">
        <v>4401</v>
      </c>
      <c r="BM289" s="78"/>
      <c r="BN289" s="78"/>
      <c r="BO289" s="78"/>
      <c r="BP289" s="89"/>
      <c r="BQ289" s="62"/>
      <c r="BR289" s="1"/>
      <c r="BS289" s="88"/>
      <c r="BT289" s="1"/>
      <c r="BU289" s="58"/>
      <c r="BV289" s="58"/>
      <c r="BW289" s="58"/>
      <c r="BX289" s="58"/>
      <c r="BY289" s="1">
        <v>102.26900000000001</v>
      </c>
      <c r="BZ289" s="1">
        <v>102.2355</v>
      </c>
      <c r="CA289" s="1">
        <v>102.1835</v>
      </c>
      <c r="CB289" s="1">
        <v>1.3737999999999999</v>
      </c>
      <c r="CC289" s="1">
        <v>1.3740000000000001</v>
      </c>
      <c r="CD289" s="1">
        <v>1.3741000000000001</v>
      </c>
      <c r="CE289" s="1"/>
      <c r="CF289" s="1"/>
      <c r="CG289" s="1">
        <v>4390</v>
      </c>
      <c r="CH289" s="1">
        <v>4405</v>
      </c>
      <c r="CI289" s="1">
        <v>4390</v>
      </c>
      <c r="CJ289" s="1">
        <v>4402</v>
      </c>
      <c r="CK289" s="1">
        <v>4390</v>
      </c>
      <c r="CL289" s="1">
        <v>4413</v>
      </c>
      <c r="CM289" s="1">
        <v>4390</v>
      </c>
      <c r="CN289" s="1">
        <v>4404</v>
      </c>
      <c r="CO289" s="1">
        <v>1335.1</v>
      </c>
      <c r="CP289" s="1">
        <v>4390</v>
      </c>
      <c r="CQ289" s="1">
        <v>4418</v>
      </c>
      <c r="CR289" s="1">
        <v>4390</v>
      </c>
      <c r="CS289" s="1">
        <v>4408</v>
      </c>
      <c r="CT289" s="1"/>
      <c r="CU289" s="1"/>
      <c r="CV289" s="1"/>
      <c r="CW289" s="1"/>
      <c r="CX289" s="58"/>
      <c r="CY289" s="58"/>
      <c r="CZ289" s="1"/>
      <c r="DA289" s="1" t="s">
        <v>618</v>
      </c>
      <c r="DB289" s="1"/>
      <c r="DC289" s="58"/>
      <c r="DD289" s="58"/>
      <c r="DE289">
        <v>13.89</v>
      </c>
      <c r="DF289">
        <v>102.3125</v>
      </c>
      <c r="DG289">
        <v>2.7</v>
      </c>
    </row>
    <row r="290" spans="1:111" s="12" customFormat="1">
      <c r="A290" s="1">
        <v>2014</v>
      </c>
      <c r="B290" s="1">
        <v>5</v>
      </c>
      <c r="C290" s="24">
        <v>41704</v>
      </c>
      <c r="D290" s="1">
        <v>4402</v>
      </c>
      <c r="E290" s="1">
        <v>4423</v>
      </c>
      <c r="F290" s="1">
        <v>4400</v>
      </c>
      <c r="G290" s="1">
        <v>4410</v>
      </c>
      <c r="H290" s="46">
        <v>1350.9</v>
      </c>
      <c r="I290" s="1">
        <v>4390</v>
      </c>
      <c r="J290" s="1">
        <v>4418</v>
      </c>
      <c r="K290" s="1">
        <v>4390</v>
      </c>
      <c r="L290" s="1">
        <v>4413</v>
      </c>
      <c r="M290" s="53">
        <v>4408</v>
      </c>
      <c r="N290" s="47">
        <v>4433</v>
      </c>
      <c r="O290" s="47">
        <v>4401</v>
      </c>
      <c r="P290" s="47">
        <v>4433</v>
      </c>
      <c r="Q290" s="8">
        <v>4402</v>
      </c>
      <c r="R290" s="26"/>
      <c r="S290" s="1"/>
      <c r="T290" s="1"/>
      <c r="U290" s="1"/>
      <c r="V290" s="1"/>
      <c r="W290" s="50"/>
      <c r="X290" s="51"/>
      <c r="Y290" s="62"/>
      <c r="Z290" s="62"/>
      <c r="AA290" s="62"/>
      <c r="AB290" s="62"/>
      <c r="AC290" s="1"/>
      <c r="AD290" s="62">
        <v>4416</v>
      </c>
      <c r="AE290" s="62">
        <v>4400</v>
      </c>
      <c r="AF290" s="1"/>
      <c r="AG290" s="1"/>
      <c r="AH290" s="62"/>
      <c r="AI290" s="62"/>
      <c r="AJ290" s="8"/>
      <c r="AK290" s="8"/>
      <c r="AL290" s="62"/>
      <c r="AM290" s="62"/>
      <c r="AN290" s="8"/>
      <c r="AO290" s="8"/>
      <c r="AP290" s="62"/>
      <c r="AQ290" s="62"/>
      <c r="AR290" s="62"/>
      <c r="AS290" s="8"/>
      <c r="AT290" s="62"/>
      <c r="AU290" s="62"/>
      <c r="AV290" s="8"/>
      <c r="AW290" s="8"/>
      <c r="AX290" s="8"/>
      <c r="AY290" s="8"/>
      <c r="AZ290" s="8"/>
      <c r="BA290" s="8"/>
      <c r="BB290" s="62"/>
      <c r="BC290" s="62"/>
      <c r="BD290" s="94">
        <v>4408</v>
      </c>
      <c r="BE290" s="8"/>
      <c r="BF290" s="8"/>
      <c r="BG290" s="62"/>
      <c r="BH290" s="62"/>
      <c r="BI290" s="1">
        <v>4408</v>
      </c>
      <c r="BJ290" s="1">
        <v>4410</v>
      </c>
      <c r="BK290" s="1">
        <v>4401</v>
      </c>
      <c r="BL290" s="1">
        <v>4408</v>
      </c>
      <c r="BM290" s="78"/>
      <c r="BN290" s="78"/>
      <c r="BO290" s="78"/>
      <c r="BP290" s="89"/>
      <c r="BQ290" s="62"/>
      <c r="BR290" s="1"/>
      <c r="BS290" s="88"/>
      <c r="BT290" s="1"/>
      <c r="BU290" s="58"/>
      <c r="BV290" s="58"/>
      <c r="BW290" s="58"/>
      <c r="BX290" s="58"/>
      <c r="BY290" s="1">
        <v>102.3015</v>
      </c>
      <c r="BZ290" s="1">
        <v>102.342</v>
      </c>
      <c r="CA290" s="1">
        <v>102.38</v>
      </c>
      <c r="CB290" s="1">
        <v>1.373</v>
      </c>
      <c r="CC290" s="1">
        <v>1.3733</v>
      </c>
      <c r="CD290" s="1">
        <v>1.3732</v>
      </c>
      <c r="CE290" s="1"/>
      <c r="CF290" s="1"/>
      <c r="CG290" s="1">
        <v>4408</v>
      </c>
      <c r="CH290" s="1">
        <v>4415</v>
      </c>
      <c r="CI290" s="1">
        <v>4401</v>
      </c>
      <c r="CJ290" s="1">
        <v>4412</v>
      </c>
      <c r="CK290" s="1">
        <v>4408</v>
      </c>
      <c r="CL290" s="1">
        <v>4465</v>
      </c>
      <c r="CM290" s="1">
        <v>4401</v>
      </c>
      <c r="CN290" s="1">
        <v>4454</v>
      </c>
      <c r="CO290" s="1">
        <v>1333.3</v>
      </c>
      <c r="CP290" s="1">
        <v>4408</v>
      </c>
      <c r="CQ290" s="1">
        <v>4475</v>
      </c>
      <c r="CR290" s="1">
        <v>4401</v>
      </c>
      <c r="CS290" s="1">
        <v>4465</v>
      </c>
      <c r="CT290" s="1"/>
      <c r="CU290" s="1"/>
      <c r="CV290" s="1"/>
      <c r="CW290" s="1"/>
      <c r="CX290" s="58"/>
      <c r="CY290" s="58"/>
      <c r="CZ290" s="1"/>
      <c r="DA290" s="1" t="s">
        <v>618</v>
      </c>
      <c r="DB290" s="1"/>
      <c r="DC290" s="58"/>
      <c r="DD290" s="58"/>
      <c r="DE290">
        <v>14.21</v>
      </c>
      <c r="DF290">
        <v>103.0745</v>
      </c>
      <c r="DG290">
        <v>2.74</v>
      </c>
    </row>
    <row r="291" spans="1:111" s="12" customFormat="1">
      <c r="A291" s="1">
        <v>2014</v>
      </c>
      <c r="B291" s="1">
        <v>6</v>
      </c>
      <c r="C291" s="24">
        <v>41705</v>
      </c>
      <c r="D291" s="1">
        <v>4469</v>
      </c>
      <c r="E291" s="1">
        <v>4477</v>
      </c>
      <c r="F291" s="1">
        <v>4463</v>
      </c>
      <c r="G291" s="1">
        <v>4470</v>
      </c>
      <c r="H291" s="46">
        <v>1338.2</v>
      </c>
      <c r="I291" s="1">
        <v>4408</v>
      </c>
      <c r="J291" s="1">
        <v>4475</v>
      </c>
      <c r="K291" s="1">
        <v>4401</v>
      </c>
      <c r="L291" s="1">
        <v>4471</v>
      </c>
      <c r="M291" s="53">
        <v>4464</v>
      </c>
      <c r="N291" s="47">
        <v>4475</v>
      </c>
      <c r="O291" s="47">
        <v>4435</v>
      </c>
      <c r="P291" s="47">
        <v>4452</v>
      </c>
      <c r="Q291" s="8">
        <v>4472</v>
      </c>
      <c r="R291" s="26"/>
      <c r="S291" s="1"/>
      <c r="T291" s="1"/>
      <c r="U291" s="1"/>
      <c r="V291" s="1"/>
      <c r="W291" s="50"/>
      <c r="X291" s="51"/>
      <c r="Y291" s="62"/>
      <c r="Z291" s="62"/>
      <c r="AA291" s="62"/>
      <c r="AB291" s="62"/>
      <c r="AC291" s="1"/>
      <c r="AD291" s="62">
        <v>4473</v>
      </c>
      <c r="AE291" s="62">
        <v>4463</v>
      </c>
      <c r="AF291" s="1"/>
      <c r="AG291" s="1"/>
      <c r="AH291" s="62"/>
      <c r="AI291" s="62"/>
      <c r="AJ291" s="8"/>
      <c r="AK291" s="8"/>
      <c r="AL291" s="62"/>
      <c r="AM291" s="62"/>
      <c r="AN291" s="8"/>
      <c r="AO291" s="8"/>
      <c r="AP291" s="62"/>
      <c r="AQ291" s="62"/>
      <c r="AR291" s="62"/>
      <c r="AS291" s="8"/>
      <c r="AT291" s="62"/>
      <c r="AU291" s="62"/>
      <c r="AV291" s="8"/>
      <c r="AW291" s="8"/>
      <c r="AX291" s="8"/>
      <c r="AY291" s="8"/>
      <c r="AZ291" s="8"/>
      <c r="BA291" s="8"/>
      <c r="BB291" s="62"/>
      <c r="BC291" s="62"/>
      <c r="BD291" s="94">
        <v>4464</v>
      </c>
      <c r="BE291" s="8"/>
      <c r="BF291" s="8"/>
      <c r="BG291" s="62"/>
      <c r="BH291" s="62"/>
      <c r="BI291" s="1">
        <v>4464</v>
      </c>
      <c r="BJ291" s="1">
        <v>4466</v>
      </c>
      <c r="BK291" s="1">
        <v>4458</v>
      </c>
      <c r="BL291" s="1">
        <v>4462</v>
      </c>
      <c r="BM291" s="78"/>
      <c r="BN291" s="78"/>
      <c r="BO291" s="78"/>
      <c r="BP291" s="89"/>
      <c r="BQ291" s="62"/>
      <c r="BR291" s="1"/>
      <c r="BS291" s="88"/>
      <c r="BT291" s="1"/>
      <c r="BU291" s="58"/>
      <c r="BV291" s="58"/>
      <c r="BW291" s="58"/>
      <c r="BX291" s="58"/>
      <c r="BY291" s="1">
        <v>103.05</v>
      </c>
      <c r="BZ291" s="1">
        <v>103.057</v>
      </c>
      <c r="CA291" s="1">
        <v>103.03149999999999</v>
      </c>
      <c r="CB291" s="1">
        <v>1.3856999999999999</v>
      </c>
      <c r="CC291" s="1">
        <v>1.3865000000000001</v>
      </c>
      <c r="CD291" s="1">
        <v>1.3863000000000001</v>
      </c>
      <c r="CE291" s="1"/>
      <c r="CF291" s="1"/>
      <c r="CG291" s="1">
        <v>4464</v>
      </c>
      <c r="CH291" s="1">
        <v>4471</v>
      </c>
      <c r="CI291" s="1">
        <v>4453</v>
      </c>
      <c r="CJ291" s="1">
        <v>4466</v>
      </c>
      <c r="CK291" s="1">
        <v>4464</v>
      </c>
      <c r="CL291" s="1">
        <v>4475</v>
      </c>
      <c r="CM291" s="1">
        <v>4421</v>
      </c>
      <c r="CN291" s="1">
        <v>4439</v>
      </c>
      <c r="CO291" s="1">
        <v>1348.7</v>
      </c>
      <c r="CP291" s="1">
        <v>4464</v>
      </c>
      <c r="CQ291" s="1">
        <v>4475</v>
      </c>
      <c r="CR291" s="1">
        <v>4421</v>
      </c>
      <c r="CS291" s="1">
        <v>4447</v>
      </c>
      <c r="CT291" s="1"/>
      <c r="CU291" s="1"/>
      <c r="CV291" s="1"/>
      <c r="CW291" s="1"/>
      <c r="CX291" s="58"/>
      <c r="CY291" s="58"/>
      <c r="CZ291" s="1"/>
      <c r="DA291" s="1" t="s">
        <v>618</v>
      </c>
      <c r="DB291" s="1"/>
      <c r="DC291" s="58"/>
      <c r="DD291" s="58"/>
      <c r="DE291">
        <v>14.11</v>
      </c>
      <c r="DF291">
        <v>103.066</v>
      </c>
      <c r="DG291">
        <v>2.79</v>
      </c>
    </row>
    <row r="292" spans="1:111" s="12" customFormat="1">
      <c r="A292" s="1">
        <v>2014</v>
      </c>
      <c r="B292" s="1">
        <v>2</v>
      </c>
      <c r="C292" s="24">
        <v>41708</v>
      </c>
      <c r="D292" s="1">
        <v>4440</v>
      </c>
      <c r="E292" s="1">
        <v>4444</v>
      </c>
      <c r="F292" s="1">
        <v>4404</v>
      </c>
      <c r="G292" s="1">
        <v>4410</v>
      </c>
      <c r="H292" s="46">
        <v>1341.5</v>
      </c>
      <c r="I292" s="1">
        <v>4464</v>
      </c>
      <c r="J292" s="1">
        <v>4475</v>
      </c>
      <c r="K292" s="1">
        <v>4404</v>
      </c>
      <c r="L292" s="1">
        <v>4413</v>
      </c>
      <c r="M292" s="53">
        <v>4417</v>
      </c>
      <c r="N292" s="47">
        <v>4453</v>
      </c>
      <c r="O292" s="47">
        <v>4417</v>
      </c>
      <c r="P292" s="47">
        <v>4447</v>
      </c>
      <c r="Q292" s="8">
        <v>4440</v>
      </c>
      <c r="R292" s="26"/>
      <c r="S292" s="1"/>
      <c r="T292" s="1"/>
      <c r="U292" s="1"/>
      <c r="V292" s="1"/>
      <c r="W292" s="50"/>
      <c r="X292" s="51"/>
      <c r="Y292" s="62"/>
      <c r="Z292" s="62"/>
      <c r="AA292" s="62"/>
      <c r="AB292" s="62"/>
      <c r="AC292" s="1"/>
      <c r="AD292" s="62">
        <v>4444</v>
      </c>
      <c r="AE292" s="62">
        <v>4404</v>
      </c>
      <c r="AF292" s="1"/>
      <c r="AG292" s="1"/>
      <c r="AH292" s="62"/>
      <c r="AI292" s="62"/>
      <c r="AJ292" s="8"/>
      <c r="AK292" s="8"/>
      <c r="AL292" s="62"/>
      <c r="AM292" s="62"/>
      <c r="AN292" s="8"/>
      <c r="AO292" s="8"/>
      <c r="AP292" s="62"/>
      <c r="AQ292" s="62"/>
      <c r="AR292" s="62"/>
      <c r="AS292" s="8"/>
      <c r="AT292" s="62"/>
      <c r="AU292" s="62"/>
      <c r="AV292" s="8"/>
      <c r="AW292" s="8"/>
      <c r="AX292" s="8"/>
      <c r="AY292" s="8"/>
      <c r="AZ292" s="8"/>
      <c r="BA292" s="8"/>
      <c r="BB292" s="62"/>
      <c r="BC292" s="62"/>
      <c r="BD292" s="94">
        <v>4418</v>
      </c>
      <c r="BE292" s="8"/>
      <c r="BF292" s="8"/>
      <c r="BG292" s="62"/>
      <c r="BH292" s="62"/>
      <c r="BI292" s="1">
        <v>4417</v>
      </c>
      <c r="BJ292" s="1">
        <v>4430</v>
      </c>
      <c r="BK292" s="1">
        <v>4417</v>
      </c>
      <c r="BL292" s="1">
        <v>4428</v>
      </c>
      <c r="BM292" s="78"/>
      <c r="BN292" s="78"/>
      <c r="BO292" s="78"/>
      <c r="BP292" s="89"/>
      <c r="BQ292" s="62"/>
      <c r="BR292" s="1"/>
      <c r="BS292" s="88"/>
      <c r="BT292" s="1"/>
      <c r="BU292" s="58"/>
      <c r="BV292" s="58"/>
      <c r="BW292" s="58"/>
      <c r="BX292" s="58"/>
      <c r="BY292" s="1">
        <v>103.033</v>
      </c>
      <c r="BZ292" s="1">
        <v>103.2</v>
      </c>
      <c r="CA292" s="1">
        <v>103.215</v>
      </c>
      <c r="CB292" s="1">
        <v>1.3875</v>
      </c>
      <c r="CC292" s="1">
        <v>1.3878999999999999</v>
      </c>
      <c r="CD292" s="1">
        <v>1.3877999999999999</v>
      </c>
      <c r="CE292" s="1"/>
      <c r="CF292" s="1"/>
      <c r="CG292" s="1">
        <v>4417</v>
      </c>
      <c r="CH292" s="1">
        <v>4453</v>
      </c>
      <c r="CI292" s="1">
        <v>4417</v>
      </c>
      <c r="CJ292" s="1">
        <v>4443</v>
      </c>
      <c r="CK292" s="1">
        <v>4417</v>
      </c>
      <c r="CL292" s="1">
        <v>4459</v>
      </c>
      <c r="CM292" s="1">
        <v>4417</v>
      </c>
      <c r="CN292" s="1">
        <v>4458</v>
      </c>
      <c r="CO292" s="1">
        <v>1334.4</v>
      </c>
      <c r="CP292" s="1">
        <v>4417</v>
      </c>
      <c r="CQ292" s="1">
        <v>4462</v>
      </c>
      <c r="CR292" s="1">
        <v>4417</v>
      </c>
      <c r="CS292" s="1">
        <v>4446</v>
      </c>
      <c r="CT292" s="1"/>
      <c r="CU292" s="1"/>
      <c r="CV292" s="1"/>
      <c r="CW292" s="1"/>
      <c r="CX292" s="58"/>
      <c r="CY292" s="58"/>
      <c r="CZ292" s="1"/>
      <c r="DA292" s="1" t="s">
        <v>618</v>
      </c>
      <c r="DB292" s="1"/>
      <c r="DC292" s="58"/>
      <c r="DD292" s="58"/>
      <c r="DE292">
        <v>14.2</v>
      </c>
      <c r="DF292">
        <v>103.279</v>
      </c>
      <c r="DG292">
        <v>2.78</v>
      </c>
    </row>
    <row r="293" spans="1:111" s="12" customFormat="1">
      <c r="A293" s="1">
        <v>2014</v>
      </c>
      <c r="B293" s="1">
        <v>3</v>
      </c>
      <c r="C293" s="24">
        <v>41709</v>
      </c>
      <c r="D293" s="1">
        <v>4452</v>
      </c>
      <c r="E293" s="1">
        <v>4464</v>
      </c>
      <c r="F293" s="1">
        <v>4443</v>
      </c>
      <c r="G293" s="1">
        <v>4460</v>
      </c>
      <c r="H293" s="46">
        <v>1346.7</v>
      </c>
      <c r="I293" s="1">
        <v>4417</v>
      </c>
      <c r="J293" s="1">
        <v>4462</v>
      </c>
      <c r="K293" s="1">
        <v>4417</v>
      </c>
      <c r="L293" s="1">
        <v>4456</v>
      </c>
      <c r="M293" s="53">
        <v>4459</v>
      </c>
      <c r="N293" s="47">
        <v>4492</v>
      </c>
      <c r="O293" s="47">
        <v>4458</v>
      </c>
      <c r="P293" s="47">
        <v>4480</v>
      </c>
      <c r="Q293" s="8">
        <v>4452</v>
      </c>
      <c r="R293" s="26"/>
      <c r="S293" s="1"/>
      <c r="T293" s="1"/>
      <c r="U293" s="1"/>
      <c r="V293" s="1"/>
      <c r="W293" s="50"/>
      <c r="X293" s="51"/>
      <c r="Y293" s="62"/>
      <c r="Z293" s="62"/>
      <c r="AA293" s="62"/>
      <c r="AB293" s="62"/>
      <c r="AC293" s="1"/>
      <c r="AD293" s="62">
        <v>4459</v>
      </c>
      <c r="AE293" s="62">
        <v>4443</v>
      </c>
      <c r="AF293" s="1"/>
      <c r="AG293" s="1"/>
      <c r="AH293" s="62"/>
      <c r="AI293" s="62"/>
      <c r="AJ293" s="8"/>
      <c r="AK293" s="8"/>
      <c r="AL293" s="62"/>
      <c r="AM293" s="62"/>
      <c r="AN293" s="8"/>
      <c r="AO293" s="8"/>
      <c r="AP293" s="62"/>
      <c r="AQ293" s="62"/>
      <c r="AR293" s="62"/>
      <c r="AS293" s="8"/>
      <c r="AT293" s="62"/>
      <c r="AU293" s="62"/>
      <c r="AV293" s="8"/>
      <c r="AW293" s="8"/>
      <c r="AX293" s="8"/>
      <c r="AY293" s="8"/>
      <c r="AZ293" s="8"/>
      <c r="BA293" s="8"/>
      <c r="BB293" s="62"/>
      <c r="BC293" s="62"/>
      <c r="BD293" s="94">
        <v>4457</v>
      </c>
      <c r="BE293" s="8"/>
      <c r="BF293" s="8"/>
      <c r="BG293" s="62"/>
      <c r="BH293" s="62"/>
      <c r="BI293" s="1">
        <v>4459</v>
      </c>
      <c r="BJ293" s="1">
        <v>4474</v>
      </c>
      <c r="BK293" s="1">
        <v>4458</v>
      </c>
      <c r="BL293" s="1">
        <v>4468</v>
      </c>
      <c r="BM293" s="78"/>
      <c r="BN293" s="78"/>
      <c r="BO293" s="78"/>
      <c r="BP293" s="89"/>
      <c r="BQ293" s="62"/>
      <c r="BR293" s="1"/>
      <c r="BS293" s="88"/>
      <c r="BT293" s="1"/>
      <c r="BU293" s="58"/>
      <c r="BV293" s="58"/>
      <c r="BW293" s="58"/>
      <c r="BX293" s="58"/>
      <c r="BY293" s="1">
        <v>103.26649999999999</v>
      </c>
      <c r="BZ293" s="1">
        <v>103.286</v>
      </c>
      <c r="CA293" s="1">
        <v>103.26</v>
      </c>
      <c r="CB293" s="1">
        <v>1.3875999999999999</v>
      </c>
      <c r="CC293" s="1">
        <v>1.3876999999999999</v>
      </c>
      <c r="CD293" s="1">
        <v>1.3877999999999999</v>
      </c>
      <c r="CE293" s="1"/>
      <c r="CF293" s="1"/>
      <c r="CG293" s="1">
        <v>4459</v>
      </c>
      <c r="CH293" s="1">
        <v>4492</v>
      </c>
      <c r="CI293" s="1">
        <v>4458</v>
      </c>
      <c r="CJ293" s="1">
        <v>4479</v>
      </c>
      <c r="CK293" s="1">
        <v>4459</v>
      </c>
      <c r="CL293" s="1">
        <v>4492</v>
      </c>
      <c r="CM293" s="1">
        <v>4458</v>
      </c>
      <c r="CN293" s="1">
        <v>4472</v>
      </c>
      <c r="CO293" s="1">
        <v>1345.8</v>
      </c>
      <c r="CP293" s="1">
        <v>4459</v>
      </c>
      <c r="CQ293" s="1">
        <v>4492</v>
      </c>
      <c r="CR293" s="1">
        <v>4440</v>
      </c>
      <c r="CS293" s="1">
        <v>4460</v>
      </c>
      <c r="CT293" s="1"/>
      <c r="CU293" s="1"/>
      <c r="CV293" s="1"/>
      <c r="CW293" s="1"/>
      <c r="CX293" s="58"/>
      <c r="CY293" s="58"/>
      <c r="CZ293" s="1"/>
      <c r="DA293" s="1" t="s">
        <v>618</v>
      </c>
      <c r="DB293" s="1"/>
      <c r="DC293" s="58"/>
      <c r="DD293" s="58"/>
      <c r="DE293">
        <v>14.8</v>
      </c>
      <c r="DF293">
        <v>102.991</v>
      </c>
      <c r="DG293">
        <v>2.77</v>
      </c>
    </row>
    <row r="294" spans="1:111" s="12" customFormat="1">
      <c r="A294" s="1">
        <v>2014</v>
      </c>
      <c r="B294" s="1">
        <v>4</v>
      </c>
      <c r="C294" s="24">
        <v>41710</v>
      </c>
      <c r="D294" s="1">
        <v>4458</v>
      </c>
      <c r="E294" s="1">
        <v>4508</v>
      </c>
      <c r="F294" s="1">
        <v>4453</v>
      </c>
      <c r="G294" s="1">
        <v>4501</v>
      </c>
      <c r="H294" s="46">
        <v>1370.5</v>
      </c>
      <c r="I294" s="1">
        <v>4459</v>
      </c>
      <c r="J294" s="1">
        <v>4500</v>
      </c>
      <c r="K294" s="1">
        <v>4440</v>
      </c>
      <c r="L294" s="1">
        <v>4499</v>
      </c>
      <c r="M294" s="53">
        <v>4494</v>
      </c>
      <c r="N294" s="47">
        <v>4517</v>
      </c>
      <c r="O294" s="47">
        <v>4475</v>
      </c>
      <c r="P294" s="47">
        <v>4510</v>
      </c>
      <c r="Q294" s="8">
        <v>4458</v>
      </c>
      <c r="R294" s="26"/>
      <c r="S294" s="1"/>
      <c r="T294" s="1"/>
      <c r="U294" s="1"/>
      <c r="V294" s="1"/>
      <c r="W294" s="50"/>
      <c r="X294" s="51"/>
      <c r="Y294" s="62"/>
      <c r="Z294" s="62"/>
      <c r="AA294" s="62"/>
      <c r="AB294" s="62"/>
      <c r="AC294" s="1"/>
      <c r="AD294" s="62">
        <v>4501</v>
      </c>
      <c r="AE294" s="62">
        <v>4453</v>
      </c>
      <c r="AF294" s="1"/>
      <c r="AG294" s="1"/>
      <c r="AH294" s="62"/>
      <c r="AI294" s="62"/>
      <c r="AJ294" s="8"/>
      <c r="AK294" s="8"/>
      <c r="AL294" s="62"/>
      <c r="AM294" s="62"/>
      <c r="AN294" s="8"/>
      <c r="AO294" s="8"/>
      <c r="AP294" s="62"/>
      <c r="AQ294" s="62"/>
      <c r="AR294" s="62"/>
      <c r="AS294" s="8"/>
      <c r="AT294" s="62"/>
      <c r="AU294" s="62"/>
      <c r="AV294" s="8"/>
      <c r="AW294" s="8"/>
      <c r="AX294" s="8"/>
      <c r="AY294" s="8"/>
      <c r="AZ294" s="8"/>
      <c r="BA294" s="8"/>
      <c r="BB294" s="62"/>
      <c r="BC294" s="62"/>
      <c r="BD294" s="94">
        <v>4492</v>
      </c>
      <c r="BE294" s="8"/>
      <c r="BF294" s="8"/>
      <c r="BG294" s="62"/>
      <c r="BH294" s="62"/>
      <c r="BI294" s="1">
        <v>4494</v>
      </c>
      <c r="BJ294" s="1">
        <v>4496</v>
      </c>
      <c r="BK294" s="1">
        <v>4484</v>
      </c>
      <c r="BL294" s="1">
        <v>4486</v>
      </c>
      <c r="BM294" s="78"/>
      <c r="BN294" s="78"/>
      <c r="BO294" s="78"/>
      <c r="BP294" s="89"/>
      <c r="BQ294" s="62"/>
      <c r="BR294" s="1"/>
      <c r="BS294" s="88"/>
      <c r="BT294" s="1"/>
      <c r="BU294" s="58"/>
      <c r="BV294" s="58"/>
      <c r="BW294" s="58"/>
      <c r="BX294" s="58"/>
      <c r="BY294" s="1">
        <v>103.02549999999999</v>
      </c>
      <c r="BZ294" s="1">
        <v>102.968</v>
      </c>
      <c r="CA294" s="1">
        <v>102.84050000000001</v>
      </c>
      <c r="CB294" s="1">
        <v>1.3859999999999999</v>
      </c>
      <c r="CC294" s="1">
        <v>1.3855999999999999</v>
      </c>
      <c r="CD294" s="1">
        <v>1.3856999999999999</v>
      </c>
      <c r="CE294" s="1"/>
      <c r="CF294" s="1"/>
      <c r="CG294" s="1">
        <v>4494</v>
      </c>
      <c r="CH294" s="1">
        <v>4511</v>
      </c>
      <c r="CI294" s="1">
        <v>4475</v>
      </c>
      <c r="CJ294" s="1">
        <v>4508</v>
      </c>
      <c r="CK294" s="1">
        <v>4494</v>
      </c>
      <c r="CL294" s="1">
        <v>4517</v>
      </c>
      <c r="CM294" s="1">
        <v>4475</v>
      </c>
      <c r="CN294" s="1">
        <v>4515</v>
      </c>
      <c r="CO294" s="1">
        <v>1356.5</v>
      </c>
      <c r="CP294" s="1">
        <v>4494</v>
      </c>
      <c r="CQ294" s="1">
        <v>4526</v>
      </c>
      <c r="CR294" s="1">
        <v>4475</v>
      </c>
      <c r="CS294" s="1">
        <v>4518</v>
      </c>
      <c r="CT294" s="1"/>
      <c r="CU294" s="1"/>
      <c r="CV294" s="1"/>
      <c r="CW294" s="1"/>
      <c r="CX294" s="58"/>
      <c r="CY294" s="58"/>
      <c r="CZ294" s="1"/>
      <c r="DA294" s="1" t="s">
        <v>618</v>
      </c>
      <c r="DB294" s="1"/>
      <c r="DC294" s="58"/>
      <c r="DD294" s="58"/>
      <c r="DE294">
        <v>14.47</v>
      </c>
      <c r="DF294">
        <v>102.754</v>
      </c>
      <c r="DG294">
        <v>2.73</v>
      </c>
    </row>
    <row r="295" spans="1:111" s="12" customFormat="1">
      <c r="A295" s="1">
        <v>2014</v>
      </c>
      <c r="B295" s="1">
        <v>5</v>
      </c>
      <c r="C295" s="24">
        <v>41711</v>
      </c>
      <c r="D295" s="1">
        <v>4519</v>
      </c>
      <c r="E295" s="1">
        <v>4545</v>
      </c>
      <c r="F295" s="1">
        <v>4511</v>
      </c>
      <c r="G295" s="1">
        <v>4523</v>
      </c>
      <c r="H295" s="46">
        <v>1372.4</v>
      </c>
      <c r="I295" s="1">
        <v>4494</v>
      </c>
      <c r="J295" s="1">
        <v>4537</v>
      </c>
      <c r="K295" s="1">
        <v>4475</v>
      </c>
      <c r="L295" s="1">
        <v>4532</v>
      </c>
      <c r="M295" s="53">
        <v>4531</v>
      </c>
      <c r="N295" s="47">
        <v>4537</v>
      </c>
      <c r="O295" s="47">
        <v>4508</v>
      </c>
      <c r="P295" s="47">
        <v>4514</v>
      </c>
      <c r="Q295" s="8">
        <v>4519</v>
      </c>
      <c r="R295" s="26"/>
      <c r="S295" s="1"/>
      <c r="T295" s="1"/>
      <c r="U295" s="1"/>
      <c r="V295" s="1"/>
      <c r="W295" s="50"/>
      <c r="X295" s="51"/>
      <c r="Y295" s="62"/>
      <c r="Z295" s="62"/>
      <c r="AA295" s="62"/>
      <c r="AB295" s="62"/>
      <c r="AC295" s="1"/>
      <c r="AD295" s="62">
        <v>4537</v>
      </c>
      <c r="AE295" s="62">
        <v>4511</v>
      </c>
      <c r="AF295" s="1"/>
      <c r="AG295" s="1"/>
      <c r="AH295" s="62"/>
      <c r="AI295" s="62"/>
      <c r="AJ295" s="8"/>
      <c r="AK295" s="8"/>
      <c r="AL295" s="62"/>
      <c r="AM295" s="62"/>
      <c r="AN295" s="8"/>
      <c r="AO295" s="8"/>
      <c r="AP295" s="62"/>
      <c r="AQ295" s="62"/>
      <c r="AR295" s="62"/>
      <c r="AS295" s="8"/>
      <c r="AT295" s="62"/>
      <c r="AU295" s="62"/>
      <c r="AV295" s="8"/>
      <c r="AW295" s="8"/>
      <c r="AX295" s="8"/>
      <c r="AY295" s="8"/>
      <c r="AZ295" s="8"/>
      <c r="BA295" s="8"/>
      <c r="BB295" s="62"/>
      <c r="BC295" s="62"/>
      <c r="BD295" s="94">
        <v>4530</v>
      </c>
      <c r="BE295" s="8"/>
      <c r="BF295" s="8"/>
      <c r="BG295" s="62"/>
      <c r="BH295" s="62"/>
      <c r="BI295" s="1">
        <v>4531</v>
      </c>
      <c r="BJ295" s="1">
        <v>4537</v>
      </c>
      <c r="BK295" s="1">
        <v>4523</v>
      </c>
      <c r="BL295" s="1">
        <v>4523</v>
      </c>
      <c r="BM295" s="78"/>
      <c r="BN295" s="78"/>
      <c r="BO295" s="78"/>
      <c r="BP295" s="89"/>
      <c r="BQ295" s="62"/>
      <c r="BR295" s="1"/>
      <c r="BS295" s="88"/>
      <c r="BT295" s="1"/>
      <c r="BU295" s="58"/>
      <c r="BV295" s="58"/>
      <c r="BW295" s="58"/>
      <c r="BX295" s="58"/>
      <c r="BY295" s="1">
        <v>102.7525</v>
      </c>
      <c r="BZ295" s="1">
        <v>102.75</v>
      </c>
      <c r="CA295" s="1">
        <v>102.82250000000001</v>
      </c>
      <c r="CB295" s="1">
        <v>1.3904000000000001</v>
      </c>
      <c r="CC295" s="1">
        <v>1.3902000000000001</v>
      </c>
      <c r="CD295" s="1">
        <v>1.3904000000000001</v>
      </c>
      <c r="CE295" s="1"/>
      <c r="CF295" s="1"/>
      <c r="CG295" s="1">
        <v>4531</v>
      </c>
      <c r="CH295" s="1">
        <v>4537</v>
      </c>
      <c r="CI295" s="1">
        <v>4508</v>
      </c>
      <c r="CJ295" s="1">
        <v>4513</v>
      </c>
      <c r="CK295" s="1">
        <v>4531</v>
      </c>
      <c r="CL295" s="1">
        <v>4537</v>
      </c>
      <c r="CM295" s="1">
        <v>4503</v>
      </c>
      <c r="CN295" s="1">
        <v>4505</v>
      </c>
      <c r="CO295" s="1">
        <v>1372.4</v>
      </c>
      <c r="CP295" s="1">
        <v>4531</v>
      </c>
      <c r="CQ295" s="1">
        <v>4537</v>
      </c>
      <c r="CR295" s="1">
        <v>4487</v>
      </c>
      <c r="CS295" s="1">
        <v>4493</v>
      </c>
      <c r="CT295" s="1"/>
      <c r="CU295" s="1"/>
      <c r="CV295" s="1"/>
      <c r="CW295" s="1"/>
      <c r="CX295" s="58"/>
      <c r="CY295" s="58"/>
      <c r="CZ295" s="1"/>
      <c r="DA295" s="1" t="s">
        <v>618</v>
      </c>
      <c r="DB295" s="1"/>
      <c r="DC295" s="58"/>
      <c r="DD295" s="58"/>
      <c r="DE295">
        <v>16.22</v>
      </c>
      <c r="DF295">
        <v>101.846</v>
      </c>
      <c r="DG295">
        <v>2.65</v>
      </c>
    </row>
    <row r="296" spans="1:111" s="12" customFormat="1">
      <c r="A296" s="1">
        <v>2014</v>
      </c>
      <c r="B296" s="1">
        <v>6</v>
      </c>
      <c r="C296" s="24">
        <v>41712</v>
      </c>
      <c r="D296" s="1">
        <v>4499</v>
      </c>
      <c r="E296" s="1">
        <v>4509</v>
      </c>
      <c r="F296" s="1">
        <v>4474</v>
      </c>
      <c r="G296" s="1">
        <v>4482</v>
      </c>
      <c r="H296" s="46">
        <v>1379</v>
      </c>
      <c r="I296" s="1">
        <v>4531</v>
      </c>
      <c r="J296" s="1">
        <v>4537</v>
      </c>
      <c r="K296" s="1">
        <v>4487</v>
      </c>
      <c r="L296" s="1">
        <v>4506</v>
      </c>
      <c r="M296" s="53">
        <v>4490</v>
      </c>
      <c r="N296" s="47">
        <v>4524</v>
      </c>
      <c r="O296" s="47">
        <v>4477</v>
      </c>
      <c r="P296" s="47">
        <v>4517</v>
      </c>
      <c r="Q296" s="8">
        <v>4498</v>
      </c>
      <c r="R296" s="26"/>
      <c r="S296" s="1"/>
      <c r="T296" s="1"/>
      <c r="U296" s="1"/>
      <c r="V296" s="1"/>
      <c r="W296" s="50"/>
      <c r="X296" s="51"/>
      <c r="Y296" s="62"/>
      <c r="Z296" s="62"/>
      <c r="AA296" s="62"/>
      <c r="AB296" s="62"/>
      <c r="AC296" s="1"/>
      <c r="AD296" s="62">
        <v>4509</v>
      </c>
      <c r="AE296" s="62">
        <v>4497</v>
      </c>
      <c r="AF296" s="1"/>
      <c r="AG296" s="1"/>
      <c r="AH296" s="62"/>
      <c r="AI296" s="62"/>
      <c r="AJ296" s="8"/>
      <c r="AK296" s="8"/>
      <c r="AL296" s="62"/>
      <c r="AM296" s="62"/>
      <c r="AN296" s="8"/>
      <c r="AO296" s="8"/>
      <c r="AP296" s="62"/>
      <c r="AQ296" s="62"/>
      <c r="AR296" s="62"/>
      <c r="AS296" s="8"/>
      <c r="AT296" s="62"/>
      <c r="AU296" s="62"/>
      <c r="AV296" s="8"/>
      <c r="AW296" s="8"/>
      <c r="AX296" s="8"/>
      <c r="AY296" s="8"/>
      <c r="AZ296" s="8"/>
      <c r="BA296" s="8"/>
      <c r="BB296" s="62"/>
      <c r="BC296" s="62"/>
      <c r="BD296" s="94">
        <v>4489</v>
      </c>
      <c r="BE296" s="8"/>
      <c r="BF296" s="8"/>
      <c r="BG296" s="62"/>
      <c r="BH296" s="62"/>
      <c r="BI296" s="1">
        <v>4490</v>
      </c>
      <c r="BJ296" s="1">
        <v>4491</v>
      </c>
      <c r="BK296" s="1">
        <v>4481</v>
      </c>
      <c r="BL296" s="1">
        <v>4482</v>
      </c>
      <c r="BM296" s="78"/>
      <c r="BN296" s="78"/>
      <c r="BO296" s="78"/>
      <c r="BP296" s="89"/>
      <c r="BQ296" s="62"/>
      <c r="BR296" s="1"/>
      <c r="BS296" s="88"/>
      <c r="BT296" s="1"/>
      <c r="BU296" s="58"/>
      <c r="BV296" s="58"/>
      <c r="BW296" s="58"/>
      <c r="BX296" s="58"/>
      <c r="BY296" s="1">
        <v>101.83150000000001</v>
      </c>
      <c r="BZ296" s="1">
        <v>101.83</v>
      </c>
      <c r="CA296" s="1">
        <v>101.773</v>
      </c>
      <c r="CB296" s="1">
        <v>1.3868</v>
      </c>
      <c r="CC296" s="1">
        <v>1.3868</v>
      </c>
      <c r="CD296" s="1">
        <v>1.3865000000000001</v>
      </c>
      <c r="CE296" s="1"/>
      <c r="CF296" s="1"/>
      <c r="CG296" s="1">
        <v>4490</v>
      </c>
      <c r="CH296" s="1">
        <v>4511</v>
      </c>
      <c r="CI296" s="1">
        <v>4477</v>
      </c>
      <c r="CJ296" s="1">
        <v>4507</v>
      </c>
      <c r="CK296" s="1">
        <v>4490</v>
      </c>
      <c r="CL296" s="1">
        <v>4524</v>
      </c>
      <c r="CM296" s="1">
        <v>4477</v>
      </c>
      <c r="CN296" s="1">
        <v>4514</v>
      </c>
      <c r="CO296" s="1">
        <v>1370.3</v>
      </c>
      <c r="CP296" s="1">
        <v>4490</v>
      </c>
      <c r="CQ296" s="1">
        <v>4524</v>
      </c>
      <c r="CR296" s="1">
        <v>4477</v>
      </c>
      <c r="CS296" s="1">
        <v>4498</v>
      </c>
      <c r="CT296" s="1"/>
      <c r="CU296" s="1"/>
      <c r="CV296" s="1"/>
      <c r="CW296" s="1"/>
      <c r="CX296" s="58"/>
      <c r="CY296" s="58"/>
      <c r="CZ296" s="1"/>
      <c r="DA296" s="1" t="s">
        <v>618</v>
      </c>
      <c r="DB296" s="1"/>
      <c r="DC296" s="58"/>
      <c r="DD296" s="58"/>
      <c r="DE296">
        <v>17.82</v>
      </c>
      <c r="DF296">
        <v>101.38</v>
      </c>
      <c r="DG296">
        <v>2.65</v>
      </c>
    </row>
    <row r="297" spans="1:111" s="12" customFormat="1">
      <c r="A297" s="1">
        <v>2014</v>
      </c>
      <c r="B297" s="1">
        <v>2</v>
      </c>
      <c r="C297" s="24">
        <v>41715</v>
      </c>
      <c r="D297" s="1">
        <v>4522</v>
      </c>
      <c r="E297" s="1">
        <v>4529</v>
      </c>
      <c r="F297" s="1">
        <v>4504</v>
      </c>
      <c r="G297" s="1">
        <v>4524</v>
      </c>
      <c r="H297" s="46">
        <v>1372.9</v>
      </c>
      <c r="I297" s="1">
        <v>4490</v>
      </c>
      <c r="J297" s="1">
        <v>4529</v>
      </c>
      <c r="K297" s="1">
        <v>4477</v>
      </c>
      <c r="L297" s="1">
        <v>4513</v>
      </c>
      <c r="M297" s="53">
        <v>4514</v>
      </c>
      <c r="N297" s="47">
        <v>4531</v>
      </c>
      <c r="O297" s="47">
        <v>4503</v>
      </c>
      <c r="P297" s="47">
        <v>4512</v>
      </c>
      <c r="Q297" s="8">
        <v>4523</v>
      </c>
      <c r="R297" s="26"/>
      <c r="S297" s="1"/>
      <c r="T297" s="1"/>
      <c r="U297" s="1"/>
      <c r="V297" s="1"/>
      <c r="W297" s="50"/>
      <c r="X297" s="51"/>
      <c r="Y297" s="62"/>
      <c r="Z297" s="62"/>
      <c r="AA297" s="62"/>
      <c r="AB297" s="62"/>
      <c r="AC297" s="1"/>
      <c r="AD297" s="62">
        <v>4529</v>
      </c>
      <c r="AE297" s="62">
        <v>4504</v>
      </c>
      <c r="AF297" s="1"/>
      <c r="AG297" s="1"/>
      <c r="AH297" s="62"/>
      <c r="AI297" s="62"/>
      <c r="AJ297" s="8"/>
      <c r="AK297" s="8"/>
      <c r="AL297" s="62"/>
      <c r="AM297" s="62"/>
      <c r="AN297" s="8"/>
      <c r="AO297" s="8"/>
      <c r="AP297" s="62"/>
      <c r="AQ297" s="62"/>
      <c r="AR297" s="62"/>
      <c r="AS297" s="8"/>
      <c r="AT297" s="62"/>
      <c r="AU297" s="62"/>
      <c r="AV297" s="8"/>
      <c r="AW297" s="8"/>
      <c r="AX297" s="8"/>
      <c r="AY297" s="8"/>
      <c r="AZ297" s="8"/>
      <c r="BA297" s="8"/>
      <c r="BB297" s="62"/>
      <c r="BC297" s="62"/>
      <c r="BD297" s="94">
        <v>4514</v>
      </c>
      <c r="BE297" s="8"/>
      <c r="BF297" s="8"/>
      <c r="BG297" s="62"/>
      <c r="BH297" s="62"/>
      <c r="BI297" s="1">
        <v>4514</v>
      </c>
      <c r="BJ297" s="1">
        <v>4528</v>
      </c>
      <c r="BK297" s="1">
        <v>4512</v>
      </c>
      <c r="BL297" s="1">
        <v>4526</v>
      </c>
      <c r="BM297" s="78"/>
      <c r="BN297" s="78"/>
      <c r="BO297" s="78"/>
      <c r="BP297" s="89"/>
      <c r="BQ297" s="62"/>
      <c r="BR297" s="1"/>
      <c r="BS297" s="88"/>
      <c r="BT297" s="1"/>
      <c r="BU297" s="58"/>
      <c r="BV297" s="58"/>
      <c r="BW297" s="58"/>
      <c r="BX297" s="58"/>
      <c r="BY297" s="1">
        <v>101.35299999999999</v>
      </c>
      <c r="BZ297" s="1">
        <v>101.3535</v>
      </c>
      <c r="CA297" s="1">
        <v>101.34</v>
      </c>
      <c r="CB297" s="1">
        <v>1.3909</v>
      </c>
      <c r="CC297" s="1">
        <v>1.3908</v>
      </c>
      <c r="CD297" s="1">
        <v>1.3911</v>
      </c>
      <c r="CE297" s="1"/>
      <c r="CF297" s="1"/>
      <c r="CG297" s="1">
        <v>4514</v>
      </c>
      <c r="CH297" s="1">
        <v>4531</v>
      </c>
      <c r="CI297" s="1">
        <v>4503</v>
      </c>
      <c r="CJ297" s="1">
        <v>4513</v>
      </c>
      <c r="CK297" s="1">
        <v>4514</v>
      </c>
      <c r="CL297" s="1">
        <v>4531</v>
      </c>
      <c r="CM297" s="1">
        <v>4503</v>
      </c>
      <c r="CN297" s="1">
        <v>4516</v>
      </c>
      <c r="CO297" s="1">
        <v>1382.8</v>
      </c>
      <c r="CP297" s="1">
        <v>4514</v>
      </c>
      <c r="CQ297" s="1">
        <v>4531</v>
      </c>
      <c r="CR297" s="1">
        <v>4459</v>
      </c>
      <c r="CS297" s="1">
        <v>4477</v>
      </c>
      <c r="CT297" s="1"/>
      <c r="CU297" s="1"/>
      <c r="CV297" s="1"/>
      <c r="CW297" s="1"/>
      <c r="CX297" s="58"/>
      <c r="CY297" s="58"/>
      <c r="CZ297" s="1"/>
      <c r="DA297" s="1" t="s">
        <v>618</v>
      </c>
      <c r="DB297" s="1"/>
      <c r="DC297" s="58"/>
      <c r="DD297" s="58"/>
      <c r="DE297">
        <v>15.64</v>
      </c>
      <c r="DF297">
        <v>101.777</v>
      </c>
      <c r="DG297">
        <v>2.7</v>
      </c>
    </row>
    <row r="298" spans="1:111" s="12" customFormat="1">
      <c r="A298" s="1">
        <v>2014</v>
      </c>
      <c r="B298" s="1">
        <v>3</v>
      </c>
      <c r="C298" s="24">
        <v>41716</v>
      </c>
      <c r="D298" s="1">
        <v>4481</v>
      </c>
      <c r="E298" s="1">
        <v>4484</v>
      </c>
      <c r="F298" s="1">
        <v>4446</v>
      </c>
      <c r="G298" s="1">
        <v>4454</v>
      </c>
      <c r="H298" s="46">
        <v>1359</v>
      </c>
      <c r="I298" s="1">
        <v>4514</v>
      </c>
      <c r="J298" s="1">
        <v>4531</v>
      </c>
      <c r="K298" s="1">
        <v>4446</v>
      </c>
      <c r="L298" s="1">
        <v>4447</v>
      </c>
      <c r="M298" s="53">
        <v>4448</v>
      </c>
      <c r="N298" s="47">
        <v>4452</v>
      </c>
      <c r="O298" s="47">
        <v>4413</v>
      </c>
      <c r="P298" s="47">
        <v>4423</v>
      </c>
      <c r="Q298" s="8">
        <v>4480</v>
      </c>
      <c r="R298" s="26"/>
      <c r="S298" s="1"/>
      <c r="T298" s="1"/>
      <c r="U298" s="1"/>
      <c r="V298" s="1"/>
      <c r="W298" s="50"/>
      <c r="X298" s="51"/>
      <c r="Y298" s="62"/>
      <c r="Z298" s="62"/>
      <c r="AA298" s="62"/>
      <c r="AB298" s="62"/>
      <c r="AC298" s="1"/>
      <c r="AD298" s="62">
        <v>4484</v>
      </c>
      <c r="AE298" s="62">
        <v>4445</v>
      </c>
      <c r="AF298" s="1"/>
      <c r="AG298" s="1"/>
      <c r="AH298" s="62"/>
      <c r="AI298" s="62"/>
      <c r="AJ298" s="8"/>
      <c r="AK298" s="8"/>
      <c r="AL298" s="62"/>
      <c r="AM298" s="62"/>
      <c r="AN298" s="8"/>
      <c r="AO298" s="8"/>
      <c r="AP298" s="62"/>
      <c r="AQ298" s="62"/>
      <c r="AR298" s="62"/>
      <c r="AS298" s="8"/>
      <c r="AT298" s="62"/>
      <c r="AU298" s="62"/>
      <c r="AV298" s="8"/>
      <c r="AW298" s="8"/>
      <c r="AX298" s="8"/>
      <c r="AY298" s="8"/>
      <c r="AZ298" s="8"/>
      <c r="BA298" s="8"/>
      <c r="BB298" s="62"/>
      <c r="BC298" s="62"/>
      <c r="BD298" s="94">
        <v>4447</v>
      </c>
      <c r="BE298" s="8"/>
      <c r="BF298" s="8"/>
      <c r="BG298" s="62"/>
      <c r="BH298" s="62"/>
      <c r="BI298" s="1">
        <v>4448</v>
      </c>
      <c r="BJ298" s="1">
        <v>4448</v>
      </c>
      <c r="BK298" s="1">
        <v>4436</v>
      </c>
      <c r="BL298" s="1">
        <v>4437</v>
      </c>
      <c r="BM298" s="78"/>
      <c r="BN298" s="78"/>
      <c r="BO298" s="78"/>
      <c r="BP298" s="89"/>
      <c r="BQ298" s="62"/>
      <c r="BR298" s="1"/>
      <c r="BS298" s="88"/>
      <c r="BT298" s="1"/>
      <c r="BU298" s="58"/>
      <c r="BV298" s="58"/>
      <c r="BW298" s="58"/>
      <c r="BX298" s="58"/>
      <c r="BY298" s="1">
        <v>101.762</v>
      </c>
      <c r="BZ298" s="1">
        <v>101.848</v>
      </c>
      <c r="CA298" s="1">
        <v>101.875</v>
      </c>
      <c r="CB298" s="1">
        <v>1.3922000000000001</v>
      </c>
      <c r="CC298" s="1">
        <v>1.3925000000000001</v>
      </c>
      <c r="CD298" s="1">
        <v>1.3926000000000001</v>
      </c>
      <c r="CE298" s="1"/>
      <c r="CF298" s="1"/>
      <c r="CG298" s="1">
        <v>4448</v>
      </c>
      <c r="CH298" s="1">
        <v>4452</v>
      </c>
      <c r="CI298" s="1">
        <v>4415</v>
      </c>
      <c r="CJ298" s="1">
        <v>4415</v>
      </c>
      <c r="CK298" s="1">
        <v>4448</v>
      </c>
      <c r="CL298" s="1">
        <v>4452</v>
      </c>
      <c r="CM298" s="1">
        <v>4413</v>
      </c>
      <c r="CN298" s="1">
        <v>4428</v>
      </c>
      <c r="CO298" s="1">
        <v>1361</v>
      </c>
      <c r="CP298" s="1">
        <v>4448</v>
      </c>
      <c r="CQ298" s="1">
        <v>4452</v>
      </c>
      <c r="CR298" s="1">
        <v>4413</v>
      </c>
      <c r="CS298" s="1">
        <v>4436</v>
      </c>
      <c r="CT298" s="1"/>
      <c r="CU298" s="1"/>
      <c r="CV298" s="1"/>
      <c r="CW298" s="1"/>
      <c r="CX298" s="58"/>
      <c r="CY298" s="58"/>
      <c r="CZ298" s="1"/>
      <c r="DA298" s="1" t="s">
        <v>618</v>
      </c>
      <c r="DB298" s="1"/>
      <c r="DC298" s="58"/>
      <c r="DD298" s="58"/>
      <c r="DE298">
        <v>14.52</v>
      </c>
      <c r="DF298">
        <v>101.4255</v>
      </c>
      <c r="DG298">
        <v>2.68</v>
      </c>
    </row>
    <row r="299" spans="1:111" s="12" customFormat="1">
      <c r="A299" s="1">
        <v>2014</v>
      </c>
      <c r="B299" s="1">
        <v>4</v>
      </c>
      <c r="C299" s="24">
        <v>41717</v>
      </c>
      <c r="D299" s="1">
        <v>4429</v>
      </c>
      <c r="E299" s="1">
        <v>4435</v>
      </c>
      <c r="F299" s="1">
        <v>4419</v>
      </c>
      <c r="G299" s="1">
        <v>4423</v>
      </c>
      <c r="H299" s="46">
        <v>1341.3</v>
      </c>
      <c r="I299" s="1">
        <v>4448</v>
      </c>
      <c r="J299" s="1">
        <v>4452</v>
      </c>
      <c r="K299" s="1">
        <v>4413</v>
      </c>
      <c r="L299" s="1">
        <v>4432</v>
      </c>
      <c r="M299" s="53">
        <v>4425</v>
      </c>
      <c r="N299" s="47">
        <v>4431</v>
      </c>
      <c r="O299" s="47">
        <v>4385</v>
      </c>
      <c r="P299" s="47">
        <v>4394</v>
      </c>
      <c r="Q299" s="8">
        <v>4429</v>
      </c>
      <c r="R299" s="26"/>
      <c r="S299" s="1"/>
      <c r="T299" s="1"/>
      <c r="U299" s="1"/>
      <c r="V299" s="1"/>
      <c r="W299" s="50"/>
      <c r="X299" s="51"/>
      <c r="Y299" s="62"/>
      <c r="Z299" s="62"/>
      <c r="AA299" s="62"/>
      <c r="AB299" s="62"/>
      <c r="AC299" s="1"/>
      <c r="AD299" s="62">
        <v>4435</v>
      </c>
      <c r="AE299" s="62">
        <v>4425</v>
      </c>
      <c r="AF299" s="1"/>
      <c r="AG299" s="1"/>
      <c r="AH299" s="62"/>
      <c r="AI299" s="62"/>
      <c r="AJ299" s="8"/>
      <c r="AK299" s="8"/>
      <c r="AL299" s="62"/>
      <c r="AM299" s="62"/>
      <c r="AN299" s="8"/>
      <c r="AO299" s="8"/>
      <c r="AP299" s="62"/>
      <c r="AQ299" s="62"/>
      <c r="AR299" s="62"/>
      <c r="AS299" s="8"/>
      <c r="AT299" s="62"/>
      <c r="AU299" s="62"/>
      <c r="AV299" s="8"/>
      <c r="AW299" s="8"/>
      <c r="AX299" s="8"/>
      <c r="AY299" s="8"/>
      <c r="AZ299" s="8"/>
      <c r="BA299" s="8"/>
      <c r="BB299" s="62"/>
      <c r="BC299" s="62"/>
      <c r="BD299" s="94">
        <v>4421</v>
      </c>
      <c r="BE299" s="8"/>
      <c r="BF299" s="8"/>
      <c r="BG299" s="62"/>
      <c r="BH299" s="62"/>
      <c r="BI299" s="1">
        <v>4425</v>
      </c>
      <c r="BJ299" s="1">
        <v>4431</v>
      </c>
      <c r="BK299" s="1">
        <v>4423</v>
      </c>
      <c r="BL299" s="1">
        <v>4425</v>
      </c>
      <c r="BM299" s="78"/>
      <c r="BN299" s="78"/>
      <c r="BO299" s="78"/>
      <c r="BP299" s="89"/>
      <c r="BQ299" s="62"/>
      <c r="BR299" s="1"/>
      <c r="BS299" s="88"/>
      <c r="BT299" s="1"/>
      <c r="BU299" s="58"/>
      <c r="BV299" s="58"/>
      <c r="BW299" s="58"/>
      <c r="BX299" s="58"/>
      <c r="BY299" s="1">
        <v>101.44499999999999</v>
      </c>
      <c r="BZ299" s="1">
        <v>101.4165</v>
      </c>
      <c r="CA299" s="1">
        <v>101.43300000000001</v>
      </c>
      <c r="CB299" s="1">
        <v>1.3933</v>
      </c>
      <c r="CC299" s="1">
        <v>1.3932</v>
      </c>
      <c r="CD299" s="1">
        <v>1.393</v>
      </c>
      <c r="CE299" s="1"/>
      <c r="CF299" s="1"/>
      <c r="CG299" s="1">
        <v>4425</v>
      </c>
      <c r="CH299" s="1">
        <v>4431</v>
      </c>
      <c r="CI299" s="1">
        <v>4385</v>
      </c>
      <c r="CJ299" s="1">
        <v>4392</v>
      </c>
      <c r="CK299" s="35">
        <v>4448</v>
      </c>
      <c r="CL299" s="35">
        <v>4452</v>
      </c>
      <c r="CM299" s="35">
        <v>4413</v>
      </c>
      <c r="CN299" s="35">
        <v>4428</v>
      </c>
      <c r="CO299" s="1">
        <v>1353.1</v>
      </c>
      <c r="CP299" s="1">
        <v>4425</v>
      </c>
      <c r="CQ299" s="1">
        <v>4431</v>
      </c>
      <c r="CR299" s="1">
        <v>4373</v>
      </c>
      <c r="CS299" s="1">
        <v>4389</v>
      </c>
      <c r="CT299" s="1"/>
      <c r="CU299" s="1"/>
      <c r="CV299" s="1"/>
      <c r="CW299" s="1"/>
      <c r="CX299" s="58"/>
      <c r="CY299" s="58"/>
      <c r="CZ299" s="1"/>
      <c r="DA299" s="1" t="s">
        <v>618</v>
      </c>
      <c r="DB299" s="1"/>
      <c r="DC299" s="58"/>
      <c r="DD299" s="58"/>
      <c r="DE299">
        <v>15.12</v>
      </c>
      <c r="DF299">
        <v>102.37350000000001</v>
      </c>
      <c r="DG299">
        <v>2.77</v>
      </c>
    </row>
    <row r="300" spans="1:111" s="12" customFormat="1">
      <c r="A300" s="1">
        <v>2014</v>
      </c>
      <c r="B300" s="1">
        <v>5</v>
      </c>
      <c r="C300" s="24">
        <v>41718</v>
      </c>
      <c r="D300" s="1">
        <v>4381</v>
      </c>
      <c r="E300" s="1">
        <v>4395</v>
      </c>
      <c r="F300" s="1">
        <v>4375</v>
      </c>
      <c r="G300" s="1">
        <v>4388</v>
      </c>
      <c r="H300" s="46">
        <v>1336</v>
      </c>
      <c r="I300" s="1">
        <v>4425</v>
      </c>
      <c r="J300" s="1">
        <v>4431</v>
      </c>
      <c r="K300" s="1">
        <v>4373</v>
      </c>
      <c r="L300" s="1">
        <v>4388</v>
      </c>
      <c r="M300" s="53">
        <v>4388</v>
      </c>
      <c r="N300" s="47">
        <v>4393</v>
      </c>
      <c r="O300" s="47">
        <v>4354</v>
      </c>
      <c r="P300" s="47">
        <v>4374</v>
      </c>
      <c r="Q300" s="8">
        <v>4380</v>
      </c>
      <c r="R300" s="26"/>
      <c r="S300" s="1"/>
      <c r="T300" s="1"/>
      <c r="U300" s="1"/>
      <c r="V300" s="1"/>
      <c r="W300" s="50"/>
      <c r="X300" s="51"/>
      <c r="Y300" s="62"/>
      <c r="Z300" s="62"/>
      <c r="AA300" s="62"/>
      <c r="AB300" s="62"/>
      <c r="AC300" s="1"/>
      <c r="AD300" s="62">
        <v>4390</v>
      </c>
      <c r="AE300" s="62">
        <v>4375</v>
      </c>
      <c r="AF300" s="1"/>
      <c r="AG300" s="1"/>
      <c r="AH300" s="62"/>
      <c r="AI300" s="62"/>
      <c r="AJ300" s="8"/>
      <c r="AK300" s="8"/>
      <c r="AL300" s="62"/>
      <c r="AM300" s="62"/>
      <c r="AN300" s="8"/>
      <c r="AO300" s="8"/>
      <c r="AP300" s="62"/>
      <c r="AQ300" s="62"/>
      <c r="AR300" s="62"/>
      <c r="AS300" s="8"/>
      <c r="AT300" s="62"/>
      <c r="AU300" s="62"/>
      <c r="AV300" s="8"/>
      <c r="AW300" s="8"/>
      <c r="AX300" s="8"/>
      <c r="AY300" s="8"/>
      <c r="AZ300" s="8"/>
      <c r="BA300" s="8"/>
      <c r="BB300" s="62"/>
      <c r="BC300" s="62"/>
      <c r="BD300" s="94">
        <v>4386</v>
      </c>
      <c r="BE300" s="8"/>
      <c r="BF300" s="8"/>
      <c r="BG300" s="62"/>
      <c r="BH300" s="62"/>
      <c r="BI300" s="1">
        <v>4388</v>
      </c>
      <c r="BJ300" s="1">
        <v>4392</v>
      </c>
      <c r="BK300" s="1">
        <v>4385</v>
      </c>
      <c r="BL300" s="1">
        <v>4386</v>
      </c>
      <c r="BM300" s="78"/>
      <c r="BN300" s="78"/>
      <c r="BO300" s="78"/>
      <c r="BP300" s="89"/>
      <c r="BQ300" s="62"/>
      <c r="BR300" s="1"/>
      <c r="BS300" s="88"/>
      <c r="BT300" s="1"/>
      <c r="BU300" s="58"/>
      <c r="BV300" s="58"/>
      <c r="BW300" s="58"/>
      <c r="BX300" s="58"/>
      <c r="BY300" s="1">
        <v>102.3205</v>
      </c>
      <c r="BZ300" s="1">
        <v>102.4075</v>
      </c>
      <c r="CA300" s="1">
        <v>102.47750000000001</v>
      </c>
      <c r="CB300" s="1">
        <v>1.3833</v>
      </c>
      <c r="CC300" s="1">
        <v>1.3823000000000001</v>
      </c>
      <c r="CD300" s="1">
        <v>1.3817999999999999</v>
      </c>
      <c r="CE300" s="1"/>
      <c r="CF300" s="1"/>
      <c r="CG300" s="1">
        <v>4388</v>
      </c>
      <c r="CH300" s="1">
        <v>4393</v>
      </c>
      <c r="CI300" s="1">
        <v>4354</v>
      </c>
      <c r="CJ300" s="1">
        <v>4361</v>
      </c>
      <c r="CK300" s="1">
        <v>4388</v>
      </c>
      <c r="CL300" s="1">
        <v>4393</v>
      </c>
      <c r="CM300" s="1">
        <v>4354</v>
      </c>
      <c r="CN300" s="1">
        <v>4377</v>
      </c>
      <c r="CO300" s="1">
        <v>1331.9</v>
      </c>
      <c r="CP300" s="1">
        <v>4388</v>
      </c>
      <c r="CQ300" s="1">
        <v>4393</v>
      </c>
      <c r="CR300" s="1">
        <v>4354</v>
      </c>
      <c r="CS300" s="1">
        <v>4388</v>
      </c>
      <c r="CT300" s="1"/>
      <c r="CU300" s="1"/>
      <c r="CV300" s="1"/>
      <c r="CW300" s="1"/>
      <c r="CX300" s="58"/>
      <c r="CY300" s="58"/>
      <c r="CZ300" s="1"/>
      <c r="DA300" s="1" t="s">
        <v>618</v>
      </c>
      <c r="DB300" s="1"/>
      <c r="DC300" s="58"/>
      <c r="DD300" s="58"/>
      <c r="DE300">
        <v>15</v>
      </c>
      <c r="DF300">
        <v>102.18600000000001</v>
      </c>
      <c r="DG300">
        <v>2.75</v>
      </c>
    </row>
    <row r="301" spans="1:111" s="12" customFormat="1">
      <c r="A301" s="1">
        <v>2014</v>
      </c>
      <c r="B301" s="1">
        <v>2</v>
      </c>
      <c r="C301" s="24">
        <v>41722</v>
      </c>
      <c r="D301" s="1">
        <v>4387</v>
      </c>
      <c r="E301" s="1">
        <v>4397</v>
      </c>
      <c r="F301" s="1">
        <v>4372</v>
      </c>
      <c r="G301" s="1">
        <v>4380</v>
      </c>
      <c r="H301" s="46">
        <v>1311.2</v>
      </c>
      <c r="I301" s="1">
        <v>4388</v>
      </c>
      <c r="J301" s="1">
        <v>4397</v>
      </c>
      <c r="K301" s="1">
        <v>4354</v>
      </c>
      <c r="L301" s="1">
        <v>4380</v>
      </c>
      <c r="M301" s="53">
        <v>4376</v>
      </c>
      <c r="N301" s="47">
        <v>4376</v>
      </c>
      <c r="O301" s="47">
        <v>4340</v>
      </c>
      <c r="P301" s="47">
        <v>4344</v>
      </c>
      <c r="Q301" s="8">
        <v>4389</v>
      </c>
      <c r="R301" s="26"/>
      <c r="S301" s="1"/>
      <c r="T301" s="1"/>
      <c r="U301" s="1"/>
      <c r="V301" s="1"/>
      <c r="W301" s="50"/>
      <c r="X301" s="51"/>
      <c r="Y301" s="62"/>
      <c r="Z301" s="62"/>
      <c r="AA301" s="62"/>
      <c r="AB301" s="62"/>
      <c r="AC301" s="1"/>
      <c r="AD301" s="62">
        <v>4397</v>
      </c>
      <c r="AE301" s="62">
        <v>4374</v>
      </c>
      <c r="AF301" s="1"/>
      <c r="AG301" s="1"/>
      <c r="AH301" s="62"/>
      <c r="AI301" s="62"/>
      <c r="AJ301" s="8"/>
      <c r="AK301" s="8"/>
      <c r="AL301" s="62"/>
      <c r="AM301" s="62"/>
      <c r="AN301" s="8"/>
      <c r="AO301" s="8"/>
      <c r="AP301" s="62"/>
      <c r="AQ301" s="62"/>
      <c r="AR301" s="62"/>
      <c r="AS301" s="8"/>
      <c r="AT301" s="62"/>
      <c r="AU301" s="62"/>
      <c r="AV301" s="8"/>
      <c r="AW301" s="8"/>
      <c r="AX301" s="8"/>
      <c r="AY301" s="8"/>
      <c r="AZ301" s="8"/>
      <c r="BA301" s="8"/>
      <c r="BB301" s="62"/>
      <c r="BC301" s="62"/>
      <c r="BD301" s="94">
        <v>4375</v>
      </c>
      <c r="BE301" s="8"/>
      <c r="BF301" s="8"/>
      <c r="BG301" s="62"/>
      <c r="BH301" s="62"/>
      <c r="BI301" s="1">
        <v>4376</v>
      </c>
      <c r="BJ301" s="1">
        <v>4376</v>
      </c>
      <c r="BK301" s="1">
        <v>4365</v>
      </c>
      <c r="BL301" s="1">
        <v>4372</v>
      </c>
      <c r="BM301" s="78"/>
      <c r="BN301" s="78"/>
      <c r="BO301" s="78"/>
      <c r="BP301" s="89"/>
      <c r="BQ301" s="62"/>
      <c r="BR301" s="1"/>
      <c r="BS301" s="88"/>
      <c r="BT301" s="1"/>
      <c r="BU301" s="58"/>
      <c r="BV301" s="58"/>
      <c r="BW301" s="58"/>
      <c r="BX301" s="58"/>
      <c r="BY301" s="1">
        <v>102.1555</v>
      </c>
      <c r="BZ301" s="1">
        <v>102.19</v>
      </c>
      <c r="CA301" s="1">
        <v>102.2535</v>
      </c>
      <c r="CB301" s="1">
        <v>1.3797999999999999</v>
      </c>
      <c r="CC301" s="1">
        <v>1.3793</v>
      </c>
      <c r="CD301" s="1">
        <v>1.3796999999999999</v>
      </c>
      <c r="CE301" s="1"/>
      <c r="CF301" s="1"/>
      <c r="CG301" s="1">
        <v>4376</v>
      </c>
      <c r="CH301" s="1">
        <v>4376</v>
      </c>
      <c r="CI301" s="1">
        <v>4340</v>
      </c>
      <c r="CJ301" s="1">
        <v>4341</v>
      </c>
      <c r="CK301" s="1">
        <v>4376</v>
      </c>
      <c r="CL301" s="1">
        <v>4376</v>
      </c>
      <c r="CM301" s="1">
        <v>4320</v>
      </c>
      <c r="CN301" s="1">
        <v>4320</v>
      </c>
      <c r="CO301" s="1">
        <v>1324.1</v>
      </c>
      <c r="CP301" s="1">
        <v>4376</v>
      </c>
      <c r="CQ301" s="1">
        <v>4376</v>
      </c>
      <c r="CR301" s="1">
        <v>4310</v>
      </c>
      <c r="CS301" s="1">
        <v>4315</v>
      </c>
      <c r="CT301" s="1"/>
      <c r="CU301" s="1"/>
      <c r="CV301" s="1"/>
      <c r="CW301" s="1"/>
      <c r="CX301" s="58"/>
      <c r="CY301" s="58"/>
      <c r="CZ301" s="1"/>
      <c r="DA301" s="1" t="s">
        <v>618</v>
      </c>
      <c r="DB301" s="1"/>
      <c r="DC301" s="58"/>
      <c r="DD301" s="58"/>
      <c r="DE301">
        <v>15.09</v>
      </c>
      <c r="DF301">
        <v>102.27</v>
      </c>
      <c r="DG301">
        <v>2.73</v>
      </c>
    </row>
    <row r="302" spans="1:111" s="12" customFormat="1">
      <c r="A302" s="1">
        <v>2014</v>
      </c>
      <c r="B302" s="1">
        <v>3</v>
      </c>
      <c r="C302" s="24">
        <v>41723</v>
      </c>
      <c r="D302" s="1">
        <v>4317</v>
      </c>
      <c r="E302" s="1">
        <v>4338</v>
      </c>
      <c r="F302" s="1">
        <v>4311</v>
      </c>
      <c r="G302" s="1">
        <v>4322</v>
      </c>
      <c r="H302" s="46">
        <v>1311.4</v>
      </c>
      <c r="I302" s="1">
        <v>4376</v>
      </c>
      <c r="J302" s="1">
        <v>4376</v>
      </c>
      <c r="K302" s="1">
        <v>4310</v>
      </c>
      <c r="L302" s="1">
        <v>4323</v>
      </c>
      <c r="M302" s="53">
        <v>4325</v>
      </c>
      <c r="N302" s="47">
        <v>4337</v>
      </c>
      <c r="O302" s="47">
        <v>4304</v>
      </c>
      <c r="P302" s="47">
        <v>4336</v>
      </c>
      <c r="Q302" s="8">
        <v>4317</v>
      </c>
      <c r="R302" s="26"/>
      <c r="S302" s="1"/>
      <c r="T302" s="1"/>
      <c r="U302" s="1"/>
      <c r="V302" s="1"/>
      <c r="W302" s="50"/>
      <c r="X302" s="51"/>
      <c r="Y302" s="62"/>
      <c r="Z302" s="62"/>
      <c r="AA302" s="62"/>
      <c r="AB302" s="62"/>
      <c r="AC302" s="1"/>
      <c r="AD302" s="62">
        <v>4325</v>
      </c>
      <c r="AE302" s="62">
        <v>4311</v>
      </c>
      <c r="AF302" s="1"/>
      <c r="AG302" s="1"/>
      <c r="AH302" s="62"/>
      <c r="AI302" s="62"/>
      <c r="AJ302" s="8"/>
      <c r="AK302" s="8"/>
      <c r="AL302" s="62"/>
      <c r="AM302" s="62"/>
      <c r="AN302" s="8"/>
      <c r="AO302" s="8"/>
      <c r="AP302" s="62"/>
      <c r="AQ302" s="62"/>
      <c r="AR302" s="62"/>
      <c r="AS302" s="8"/>
      <c r="AT302" s="62"/>
      <c r="AU302" s="62"/>
      <c r="AV302" s="8"/>
      <c r="AW302" s="8"/>
      <c r="AX302" s="8"/>
      <c r="AY302" s="8"/>
      <c r="AZ302" s="8"/>
      <c r="BA302" s="8"/>
      <c r="BB302" s="62"/>
      <c r="BC302" s="62"/>
      <c r="BD302" s="94">
        <v>4324</v>
      </c>
      <c r="BE302" s="8"/>
      <c r="BF302" s="8"/>
      <c r="BG302" s="62"/>
      <c r="BH302" s="62"/>
      <c r="BI302" s="1">
        <v>4325</v>
      </c>
      <c r="BJ302" s="1">
        <v>4326</v>
      </c>
      <c r="BK302" s="1">
        <v>4320</v>
      </c>
      <c r="BL302" s="1">
        <v>4325</v>
      </c>
      <c r="BM302" s="78"/>
      <c r="BN302" s="78"/>
      <c r="BO302" s="78"/>
      <c r="BP302" s="89"/>
      <c r="BQ302" s="62"/>
      <c r="BR302" s="1"/>
      <c r="BS302" s="88"/>
      <c r="BT302" s="1"/>
      <c r="BU302" s="58"/>
      <c r="BV302" s="58"/>
      <c r="BW302" s="58"/>
      <c r="BX302" s="58"/>
      <c r="BY302" s="1">
        <v>102.249</v>
      </c>
      <c r="BZ302" s="1">
        <v>102.22</v>
      </c>
      <c r="CA302" s="1">
        <v>102.218</v>
      </c>
      <c r="CB302" s="1">
        <v>1.3839999999999999</v>
      </c>
      <c r="CC302" s="1">
        <v>1.3835999999999999</v>
      </c>
      <c r="CD302" s="1">
        <v>1.3836999999999999</v>
      </c>
      <c r="CE302" s="1"/>
      <c r="CF302" s="1"/>
      <c r="CG302" s="1">
        <v>4325</v>
      </c>
      <c r="CH302" s="1">
        <v>4335</v>
      </c>
      <c r="CI302" s="1">
        <v>4304</v>
      </c>
      <c r="CJ302" s="1">
        <v>4312</v>
      </c>
      <c r="CK302" s="1">
        <v>4325</v>
      </c>
      <c r="CL302" s="1">
        <v>4340</v>
      </c>
      <c r="CM302" s="1">
        <v>4304</v>
      </c>
      <c r="CN302" s="1">
        <v>4330</v>
      </c>
      <c r="CO302" s="1">
        <v>1314.7</v>
      </c>
      <c r="CP302" s="1">
        <v>4325</v>
      </c>
      <c r="CQ302" s="1">
        <v>4340</v>
      </c>
      <c r="CR302" s="1">
        <v>4304</v>
      </c>
      <c r="CS302" s="1">
        <v>4320</v>
      </c>
      <c r="CT302" s="1"/>
      <c r="CU302" s="1"/>
      <c r="CV302" s="1"/>
      <c r="CW302" s="1"/>
      <c r="CX302" s="58"/>
      <c r="CY302" s="58"/>
      <c r="CZ302" s="1"/>
      <c r="DA302" s="1" t="s">
        <v>618</v>
      </c>
      <c r="DB302" s="1"/>
      <c r="DC302" s="58"/>
      <c r="DD302" s="58"/>
      <c r="DE302">
        <v>14.02</v>
      </c>
      <c r="DF302">
        <v>102.3</v>
      </c>
      <c r="DG302">
        <v>2.74</v>
      </c>
    </row>
    <row r="303" spans="1:111" s="12" customFormat="1">
      <c r="A303" s="1">
        <v>2014</v>
      </c>
      <c r="B303" s="1">
        <v>4</v>
      </c>
      <c r="C303" s="24">
        <v>41724</v>
      </c>
      <c r="D303" s="1">
        <v>4315</v>
      </c>
      <c r="E303" s="1">
        <v>4333</v>
      </c>
      <c r="F303" s="1">
        <v>4314</v>
      </c>
      <c r="G303" s="1">
        <v>4331</v>
      </c>
      <c r="H303" s="46">
        <v>1303.4000000000001</v>
      </c>
      <c r="I303" s="1">
        <v>4325</v>
      </c>
      <c r="J303" s="1">
        <v>4340</v>
      </c>
      <c r="K303" s="1">
        <v>4304</v>
      </c>
      <c r="L303" s="1">
        <v>4326</v>
      </c>
      <c r="M303" s="53">
        <v>4335</v>
      </c>
      <c r="N303" s="47">
        <v>4338</v>
      </c>
      <c r="O303" s="47">
        <v>4315</v>
      </c>
      <c r="P303" s="47">
        <v>4321</v>
      </c>
      <c r="Q303" s="8">
        <v>4315</v>
      </c>
      <c r="R303" s="26"/>
      <c r="S303" s="1"/>
      <c r="T303" s="1"/>
      <c r="U303" s="1"/>
      <c r="V303" s="1"/>
      <c r="W303" s="50"/>
      <c r="X303" s="51"/>
      <c r="Y303" s="62"/>
      <c r="Z303" s="62"/>
      <c r="AA303" s="62"/>
      <c r="AB303" s="62"/>
      <c r="AC303" s="1"/>
      <c r="AD303" s="62">
        <v>4333</v>
      </c>
      <c r="AE303" s="62">
        <v>4314</v>
      </c>
      <c r="AF303" s="1"/>
      <c r="AG303" s="1"/>
      <c r="AH303" s="62"/>
      <c r="AI303" s="62"/>
      <c r="AJ303" s="8"/>
      <c r="AK303" s="8"/>
      <c r="AL303" s="62"/>
      <c r="AM303" s="62"/>
      <c r="AN303" s="8"/>
      <c r="AO303" s="8"/>
      <c r="AP303" s="62"/>
      <c r="AQ303" s="62"/>
      <c r="AR303" s="62"/>
      <c r="AS303" s="8"/>
      <c r="AT303" s="62"/>
      <c r="AU303" s="62"/>
      <c r="AV303" s="8"/>
      <c r="AW303" s="8"/>
      <c r="AX303" s="8"/>
      <c r="AY303" s="8"/>
      <c r="AZ303" s="8"/>
      <c r="BA303" s="8"/>
      <c r="BB303" s="62"/>
      <c r="BC303" s="62"/>
      <c r="BD303" s="94">
        <v>4332</v>
      </c>
      <c r="BE303" s="8"/>
      <c r="BF303" s="8"/>
      <c r="BG303" s="62"/>
      <c r="BH303" s="62"/>
      <c r="BI303" s="1">
        <v>4335</v>
      </c>
      <c r="BJ303" s="1">
        <v>4335</v>
      </c>
      <c r="BK303" s="1">
        <v>4327</v>
      </c>
      <c r="BL303" s="1">
        <v>4328</v>
      </c>
      <c r="BM303" s="78"/>
      <c r="BN303" s="78"/>
      <c r="BO303" s="78"/>
      <c r="BP303" s="89"/>
      <c r="BQ303" s="62"/>
      <c r="BR303" s="1"/>
      <c r="BS303" s="88"/>
      <c r="BT303" s="1"/>
      <c r="BU303" s="58"/>
      <c r="BV303" s="58"/>
      <c r="BW303" s="58"/>
      <c r="BX303" s="58"/>
      <c r="BY303" s="1">
        <v>102.26</v>
      </c>
      <c r="BZ303" s="1">
        <v>102.31</v>
      </c>
      <c r="CA303" s="1">
        <v>102.2865</v>
      </c>
      <c r="CB303" s="1">
        <v>1.3827</v>
      </c>
      <c r="CC303" s="1">
        <v>1.3826000000000001</v>
      </c>
      <c r="CD303" s="1">
        <v>1.3816999999999999</v>
      </c>
      <c r="CE303" s="1"/>
      <c r="CF303" s="1"/>
      <c r="CG303" s="1">
        <v>4335</v>
      </c>
      <c r="CH303" s="1">
        <v>4338</v>
      </c>
      <c r="CI303" s="1">
        <v>4321</v>
      </c>
      <c r="CJ303" s="1">
        <v>4326</v>
      </c>
      <c r="CK303" s="1">
        <v>4335</v>
      </c>
      <c r="CL303" s="1">
        <v>4338</v>
      </c>
      <c r="CM303" s="1">
        <v>4288</v>
      </c>
      <c r="CN303" s="1">
        <v>4292</v>
      </c>
      <c r="CO303" s="1">
        <v>1315.2</v>
      </c>
      <c r="CP303" s="1">
        <v>4335</v>
      </c>
      <c r="CQ303" s="1">
        <v>4338</v>
      </c>
      <c r="CR303" s="1">
        <v>4281</v>
      </c>
      <c r="CS303" s="1">
        <v>4283</v>
      </c>
      <c r="CT303" s="1"/>
      <c r="CU303" s="1"/>
      <c r="CV303" s="1"/>
      <c r="CW303" s="1"/>
      <c r="CX303" s="58"/>
      <c r="CY303" s="58"/>
      <c r="CZ303" s="1"/>
      <c r="DA303" s="1" t="s">
        <v>618</v>
      </c>
      <c r="DB303" s="1"/>
      <c r="DC303" s="58"/>
      <c r="DD303" s="58"/>
      <c r="DE303">
        <v>14.93</v>
      </c>
      <c r="DF303">
        <v>102.0735</v>
      </c>
      <c r="DG303">
        <v>2.7</v>
      </c>
    </row>
    <row r="304" spans="1:111" s="12" customFormat="1">
      <c r="A304" s="1">
        <v>2014</v>
      </c>
      <c r="B304" s="1">
        <v>5</v>
      </c>
      <c r="C304" s="24">
        <v>41725</v>
      </c>
      <c r="D304" s="1">
        <v>4289</v>
      </c>
      <c r="E304" s="1">
        <v>4295</v>
      </c>
      <c r="F304" s="1">
        <v>4274</v>
      </c>
      <c r="G304" s="1">
        <v>4288</v>
      </c>
      <c r="H304" s="46">
        <v>1294.7</v>
      </c>
      <c r="I304" s="1">
        <v>4335</v>
      </c>
      <c r="J304" s="1">
        <v>4338</v>
      </c>
      <c r="K304" s="1">
        <v>4274</v>
      </c>
      <c r="L304" s="1">
        <v>4278</v>
      </c>
      <c r="M304" s="53">
        <v>4281</v>
      </c>
      <c r="N304" s="47">
        <v>4283</v>
      </c>
      <c r="O304" s="47">
        <v>4248</v>
      </c>
      <c r="P304" s="47">
        <v>4274</v>
      </c>
      <c r="Q304" s="8">
        <v>4289</v>
      </c>
      <c r="R304" s="26"/>
      <c r="S304" s="1"/>
      <c r="T304" s="1"/>
      <c r="U304" s="1"/>
      <c r="V304" s="1"/>
      <c r="W304" s="50"/>
      <c r="X304" s="51"/>
      <c r="Y304" s="62"/>
      <c r="Z304" s="62"/>
      <c r="AA304" s="62"/>
      <c r="AB304" s="62"/>
      <c r="AC304" s="1"/>
      <c r="AD304" s="62">
        <v>4290</v>
      </c>
      <c r="AE304" s="62">
        <v>4274</v>
      </c>
      <c r="AF304" s="1"/>
      <c r="AG304" s="1"/>
      <c r="AH304" s="62"/>
      <c r="AI304" s="62"/>
      <c r="AJ304" s="8"/>
      <c r="AK304" s="8"/>
      <c r="AL304" s="62"/>
      <c r="AM304" s="62"/>
      <c r="AN304" s="8"/>
      <c r="AO304" s="8"/>
      <c r="AP304" s="62"/>
      <c r="AQ304" s="62"/>
      <c r="AR304" s="62"/>
      <c r="AS304" s="8"/>
      <c r="AT304" s="62"/>
      <c r="AU304" s="62"/>
      <c r="AV304" s="8"/>
      <c r="AW304" s="8"/>
      <c r="AX304" s="8"/>
      <c r="AY304" s="8"/>
      <c r="AZ304" s="8"/>
      <c r="BA304" s="8"/>
      <c r="BB304" s="62"/>
      <c r="BC304" s="62"/>
      <c r="BD304" s="94">
        <v>4285</v>
      </c>
      <c r="BE304" s="8"/>
      <c r="BF304" s="8"/>
      <c r="BG304" s="62"/>
      <c r="BH304" s="62"/>
      <c r="BI304" s="1">
        <v>4281</v>
      </c>
      <c r="BJ304" s="1">
        <v>4281</v>
      </c>
      <c r="BK304" s="1">
        <v>4266</v>
      </c>
      <c r="BL304" s="1">
        <v>4268</v>
      </c>
      <c r="BM304" s="78"/>
      <c r="BN304" s="78"/>
      <c r="BO304" s="78"/>
      <c r="BP304" s="89"/>
      <c r="BQ304" s="62"/>
      <c r="BR304" s="1"/>
      <c r="BS304" s="88"/>
      <c r="BT304" s="1"/>
      <c r="BU304" s="58"/>
      <c r="BV304" s="58"/>
      <c r="BW304" s="58"/>
      <c r="BX304" s="58"/>
      <c r="BY304" s="1">
        <v>102.0445</v>
      </c>
      <c r="BZ304" s="1">
        <v>102.0615</v>
      </c>
      <c r="CA304" s="1">
        <v>101.9115</v>
      </c>
      <c r="CB304" s="1">
        <v>1.3778999999999999</v>
      </c>
      <c r="CC304" s="1">
        <v>1.3781000000000001</v>
      </c>
      <c r="CD304" s="1">
        <v>1.3779999999999999</v>
      </c>
      <c r="CE304" s="1"/>
      <c r="CF304" s="1"/>
      <c r="CG304" s="1">
        <v>4281</v>
      </c>
      <c r="CH304" s="1">
        <v>4281</v>
      </c>
      <c r="CI304" s="1">
        <v>4248</v>
      </c>
      <c r="CJ304" s="1">
        <v>4267</v>
      </c>
      <c r="CK304" s="1">
        <v>4281</v>
      </c>
      <c r="CL304" s="1">
        <v>4283</v>
      </c>
      <c r="CM304" s="1">
        <v>4248</v>
      </c>
      <c r="CN304" s="1">
        <v>4265</v>
      </c>
      <c r="CO304" s="1">
        <v>1299.5999999999999</v>
      </c>
      <c r="CP304" s="1">
        <v>4281</v>
      </c>
      <c r="CQ304" s="1">
        <v>4283</v>
      </c>
      <c r="CR304" s="1">
        <v>4243</v>
      </c>
      <c r="CS304" s="1">
        <v>4245</v>
      </c>
      <c r="CT304" s="1"/>
      <c r="CU304" s="1"/>
      <c r="CV304" s="1"/>
      <c r="CW304" s="1"/>
      <c r="CX304" s="58"/>
      <c r="CY304" s="58"/>
      <c r="CZ304" s="1"/>
      <c r="DA304" s="1" t="s">
        <v>618</v>
      </c>
      <c r="DB304" s="1"/>
      <c r="DC304" s="58"/>
      <c r="DD304" s="58"/>
      <c r="DE304">
        <v>14.62</v>
      </c>
      <c r="DF304">
        <v>102.22150000000001</v>
      </c>
      <c r="DG304">
        <v>2.67</v>
      </c>
    </row>
    <row r="305" spans="1:111" s="12" customFormat="1">
      <c r="A305" s="1">
        <v>2014</v>
      </c>
      <c r="B305" s="1">
        <v>6</v>
      </c>
      <c r="C305" s="24">
        <v>41726</v>
      </c>
      <c r="D305" s="1">
        <v>4254</v>
      </c>
      <c r="E305" s="1">
        <v>4267</v>
      </c>
      <c r="F305" s="1">
        <v>4251</v>
      </c>
      <c r="G305" s="1">
        <v>4265</v>
      </c>
      <c r="H305" s="46">
        <v>1294.3</v>
      </c>
      <c r="I305" s="1">
        <v>4281</v>
      </c>
      <c r="J305" s="1">
        <v>4283</v>
      </c>
      <c r="K305" s="1">
        <v>4243</v>
      </c>
      <c r="L305" s="1">
        <v>4256</v>
      </c>
      <c r="M305" s="53">
        <v>4271</v>
      </c>
      <c r="N305" s="47">
        <v>4276</v>
      </c>
      <c r="O305" s="47">
        <v>4242</v>
      </c>
      <c r="P305" s="47">
        <v>4267</v>
      </c>
      <c r="Q305" s="8">
        <v>4255</v>
      </c>
      <c r="R305" s="26"/>
      <c r="S305" s="1"/>
      <c r="T305" s="1"/>
      <c r="U305" s="1"/>
      <c r="V305" s="1"/>
      <c r="W305" s="50"/>
      <c r="X305" s="51"/>
      <c r="Y305" s="62"/>
      <c r="Z305" s="62"/>
      <c r="AA305" s="62"/>
      <c r="AB305" s="62"/>
      <c r="AC305" s="1"/>
      <c r="AD305" s="62">
        <v>4259</v>
      </c>
      <c r="AE305" s="62">
        <v>4251</v>
      </c>
      <c r="AF305" s="1"/>
      <c r="AG305" s="1"/>
      <c r="AH305" s="62"/>
      <c r="AI305" s="62"/>
      <c r="AJ305" s="8"/>
      <c r="AK305" s="8"/>
      <c r="AL305" s="62"/>
      <c r="AM305" s="62"/>
      <c r="AN305" s="8"/>
      <c r="AO305" s="8"/>
      <c r="AP305" s="62"/>
      <c r="AQ305" s="62"/>
      <c r="AR305" s="62"/>
      <c r="AS305" s="8"/>
      <c r="AT305" s="62"/>
      <c r="AU305" s="62"/>
      <c r="AV305" s="8"/>
      <c r="AW305" s="8"/>
      <c r="AX305" s="8"/>
      <c r="AY305" s="8"/>
      <c r="AZ305" s="8"/>
      <c r="BA305" s="8"/>
      <c r="BB305" s="62"/>
      <c r="BC305" s="62"/>
      <c r="BD305" s="94">
        <v>4270</v>
      </c>
      <c r="BE305" s="8"/>
      <c r="BF305" s="8"/>
      <c r="BG305" s="62"/>
      <c r="BH305" s="62"/>
      <c r="BI305" s="1">
        <v>4271</v>
      </c>
      <c r="BJ305" s="1">
        <v>4272</v>
      </c>
      <c r="BK305" s="1">
        <v>4260</v>
      </c>
      <c r="BL305" s="1">
        <v>4261</v>
      </c>
      <c r="BM305" s="78"/>
      <c r="BN305" s="78"/>
      <c r="BO305" s="78"/>
      <c r="BP305" s="89"/>
      <c r="BQ305" s="62"/>
      <c r="BR305" s="1"/>
      <c r="BS305" s="88"/>
      <c r="BT305" s="1"/>
      <c r="BU305" s="58"/>
      <c r="BV305" s="58"/>
      <c r="BW305" s="58"/>
      <c r="BX305" s="58"/>
      <c r="BY305" s="1">
        <v>102.1835</v>
      </c>
      <c r="BZ305" s="1">
        <v>102.21</v>
      </c>
      <c r="CA305" s="1">
        <v>102.17</v>
      </c>
      <c r="CB305" s="1">
        <v>1.3740000000000001</v>
      </c>
      <c r="CC305" s="1">
        <v>1.3742000000000001</v>
      </c>
      <c r="CD305" s="1">
        <v>1.3742000000000001</v>
      </c>
      <c r="CE305" s="1"/>
      <c r="CF305" s="1"/>
      <c r="CG305" s="1">
        <v>4271</v>
      </c>
      <c r="CH305" s="1">
        <v>4276</v>
      </c>
      <c r="CI305" s="1">
        <v>4242</v>
      </c>
      <c r="CJ305" s="1">
        <v>4256</v>
      </c>
      <c r="CK305" s="1">
        <v>4271</v>
      </c>
      <c r="CL305" s="1">
        <v>4291</v>
      </c>
      <c r="CM305" s="1">
        <v>4242</v>
      </c>
      <c r="CN305" s="1">
        <v>4284</v>
      </c>
      <c r="CO305" s="1">
        <v>1295.9000000000001</v>
      </c>
      <c r="CP305" s="1">
        <v>4271</v>
      </c>
      <c r="CQ305" s="1">
        <v>4291</v>
      </c>
      <c r="CR305" s="1">
        <v>4242</v>
      </c>
      <c r="CS305" s="1">
        <v>4286</v>
      </c>
      <c r="CT305" s="1"/>
      <c r="CU305" s="1"/>
      <c r="CV305" s="1"/>
      <c r="CW305" s="1"/>
      <c r="CX305" s="58"/>
      <c r="CY305" s="58"/>
      <c r="CZ305" s="1"/>
      <c r="DA305" s="1" t="s">
        <v>618</v>
      </c>
      <c r="DB305" s="1"/>
      <c r="DC305" s="58"/>
      <c r="DD305" s="58"/>
      <c r="DE305">
        <v>14.41</v>
      </c>
      <c r="DF305">
        <v>102.905</v>
      </c>
      <c r="DG305">
        <v>2.71</v>
      </c>
    </row>
    <row r="306" spans="1:111" s="12" customFormat="1">
      <c r="A306" s="1">
        <v>2014</v>
      </c>
      <c r="B306" s="1">
        <v>2</v>
      </c>
      <c r="C306" s="24">
        <v>41729</v>
      </c>
      <c r="D306" s="1">
        <v>4295</v>
      </c>
      <c r="E306" s="1">
        <v>4302</v>
      </c>
      <c r="F306" s="1">
        <v>4289</v>
      </c>
      <c r="G306" s="1">
        <v>4291</v>
      </c>
      <c r="H306" s="46">
        <v>1283.8</v>
      </c>
      <c r="I306" s="1">
        <v>4271</v>
      </c>
      <c r="J306" s="1">
        <v>4302</v>
      </c>
      <c r="K306" s="1">
        <v>4242</v>
      </c>
      <c r="L306" s="1">
        <v>4297</v>
      </c>
      <c r="M306" s="53">
        <v>4286</v>
      </c>
      <c r="N306" s="47">
        <v>4312</v>
      </c>
      <c r="O306" s="47">
        <v>4284</v>
      </c>
      <c r="P306" s="47">
        <v>4294</v>
      </c>
      <c r="Q306" s="8">
        <v>4296</v>
      </c>
      <c r="R306" s="26"/>
      <c r="S306" s="1"/>
      <c r="T306" s="1"/>
      <c r="U306" s="1"/>
      <c r="V306" s="1"/>
      <c r="W306" s="50"/>
      <c r="X306" s="51"/>
      <c r="Y306" s="62"/>
      <c r="Z306" s="62"/>
      <c r="AA306" s="62"/>
      <c r="AB306" s="62"/>
      <c r="AC306" s="1"/>
      <c r="AD306" s="62">
        <v>4302</v>
      </c>
      <c r="AE306" s="62">
        <v>4291</v>
      </c>
      <c r="AF306" s="1"/>
      <c r="AG306" s="1"/>
      <c r="AH306" s="62"/>
      <c r="AI306" s="62"/>
      <c r="AJ306" s="8"/>
      <c r="AK306" s="8"/>
      <c r="AL306" s="62"/>
      <c r="AM306" s="62"/>
      <c r="AN306" s="8"/>
      <c r="AO306" s="8"/>
      <c r="AP306" s="62"/>
      <c r="AQ306" s="62"/>
      <c r="AR306" s="62"/>
      <c r="AS306" s="8"/>
      <c r="AT306" s="62"/>
      <c r="AU306" s="62"/>
      <c r="AV306" s="8"/>
      <c r="AW306" s="8"/>
      <c r="AX306" s="8"/>
      <c r="AY306" s="8"/>
      <c r="AZ306" s="8"/>
      <c r="BA306" s="8"/>
      <c r="BB306" s="62"/>
      <c r="BC306" s="62"/>
      <c r="BD306" s="94">
        <v>4284</v>
      </c>
      <c r="BE306" s="8"/>
      <c r="BF306" s="8"/>
      <c r="BG306" s="62"/>
      <c r="BH306" s="62"/>
      <c r="BI306" s="1">
        <v>4286</v>
      </c>
      <c r="BJ306" s="1">
        <v>4294</v>
      </c>
      <c r="BK306" s="1">
        <v>4284</v>
      </c>
      <c r="BL306" s="1">
        <v>4293</v>
      </c>
      <c r="BM306" s="78"/>
      <c r="BN306" s="78"/>
      <c r="BO306" s="78"/>
      <c r="BP306" s="89"/>
      <c r="BQ306" s="62"/>
      <c r="BR306" s="1"/>
      <c r="BS306" s="88"/>
      <c r="BT306" s="1"/>
      <c r="BU306" s="58"/>
      <c r="BV306" s="58"/>
      <c r="BW306" s="58"/>
      <c r="BX306" s="58"/>
      <c r="BY306" s="1">
        <v>102.96299999999999</v>
      </c>
      <c r="BZ306" s="1">
        <v>102.9085</v>
      </c>
      <c r="CA306" s="1">
        <v>102.91500000000001</v>
      </c>
      <c r="CB306" s="1">
        <v>1.3762000000000001</v>
      </c>
      <c r="CC306" s="1">
        <v>1.3749</v>
      </c>
      <c r="CD306" s="1">
        <v>1.3752</v>
      </c>
      <c r="CE306" s="1"/>
      <c r="CF306" s="1"/>
      <c r="CG306" s="1">
        <v>4286</v>
      </c>
      <c r="CH306" s="1">
        <v>4312</v>
      </c>
      <c r="CI306" s="1">
        <v>4284</v>
      </c>
      <c r="CJ306" s="1">
        <v>4299</v>
      </c>
      <c r="CK306" s="1">
        <v>4286</v>
      </c>
      <c r="CL306" s="1">
        <v>4312</v>
      </c>
      <c r="CM306" s="1">
        <v>4284</v>
      </c>
      <c r="CN306" s="1">
        <v>4285</v>
      </c>
      <c r="CO306" s="1">
        <v>1294.7</v>
      </c>
      <c r="CP306" s="1">
        <v>4286</v>
      </c>
      <c r="CQ306" s="1">
        <v>4312</v>
      </c>
      <c r="CR306" s="1">
        <v>4259</v>
      </c>
      <c r="CS306" s="1">
        <v>4270</v>
      </c>
      <c r="CT306" s="1"/>
      <c r="CU306" s="1"/>
      <c r="CV306" s="1"/>
      <c r="CW306" s="1"/>
      <c r="CX306" s="58"/>
      <c r="CY306" s="58"/>
      <c r="CZ306" s="1"/>
      <c r="DA306" s="1" t="s">
        <v>618</v>
      </c>
      <c r="DB306" s="1"/>
      <c r="DC306" s="58"/>
      <c r="DD306" s="58"/>
      <c r="DE306">
        <v>13.88</v>
      </c>
      <c r="DF306">
        <v>103.235</v>
      </c>
      <c r="DG306">
        <v>2.72</v>
      </c>
    </row>
    <row r="307" spans="1:111" s="12" customFormat="1">
      <c r="A307" s="1">
        <v>2014</v>
      </c>
      <c r="B307" s="1">
        <v>3</v>
      </c>
      <c r="C307" s="24">
        <v>41730</v>
      </c>
      <c r="D307" s="1">
        <v>4271</v>
      </c>
      <c r="E307" s="1">
        <v>4277</v>
      </c>
      <c r="F307" s="1">
        <v>4253</v>
      </c>
      <c r="G307" s="1">
        <v>4271</v>
      </c>
      <c r="H307" s="46">
        <v>1280</v>
      </c>
      <c r="I307" s="1">
        <v>4286</v>
      </c>
      <c r="J307" s="1">
        <v>4312</v>
      </c>
      <c r="K307" s="1">
        <v>4253</v>
      </c>
      <c r="L307" s="1">
        <v>4265</v>
      </c>
      <c r="M307" s="53">
        <v>4277</v>
      </c>
      <c r="N307" s="47">
        <v>4288</v>
      </c>
      <c r="O307" s="47">
        <v>4270</v>
      </c>
      <c r="P307" s="47">
        <v>4279</v>
      </c>
      <c r="Q307" s="8">
        <v>4271</v>
      </c>
      <c r="R307" s="26"/>
      <c r="S307" s="1"/>
      <c r="T307" s="1"/>
      <c r="U307" s="1"/>
      <c r="V307" s="1"/>
      <c r="W307" s="50"/>
      <c r="X307" s="51"/>
      <c r="Y307" s="62"/>
      <c r="Z307" s="62"/>
      <c r="AA307" s="62"/>
      <c r="AB307" s="62"/>
      <c r="AC307" s="1"/>
      <c r="AD307" s="62">
        <v>4271</v>
      </c>
      <c r="AE307" s="62">
        <v>4253</v>
      </c>
      <c r="AF307" s="1"/>
      <c r="AG307" s="1"/>
      <c r="AH307" s="62"/>
      <c r="AI307" s="62"/>
      <c r="AJ307" s="8"/>
      <c r="AK307" s="8"/>
      <c r="AL307" s="62"/>
      <c r="AM307" s="62"/>
      <c r="AN307" s="8"/>
      <c r="AO307" s="8"/>
      <c r="AP307" s="62"/>
      <c r="AQ307" s="62"/>
      <c r="AR307" s="62"/>
      <c r="AS307" s="8"/>
      <c r="AT307" s="62"/>
      <c r="AU307" s="62"/>
      <c r="AV307" s="8"/>
      <c r="AW307" s="8"/>
      <c r="AX307" s="8"/>
      <c r="AY307" s="8"/>
      <c r="AZ307" s="8"/>
      <c r="BA307" s="8"/>
      <c r="BB307" s="62"/>
      <c r="BC307" s="62"/>
      <c r="BD307" s="94">
        <v>4276</v>
      </c>
      <c r="BE307" s="8"/>
      <c r="BF307" s="8"/>
      <c r="BG307" s="62"/>
      <c r="BH307" s="62"/>
      <c r="BI307" s="1">
        <v>4277</v>
      </c>
      <c r="BJ307" s="1">
        <v>4284</v>
      </c>
      <c r="BK307" s="1">
        <v>4277</v>
      </c>
      <c r="BL307" s="1">
        <v>4282</v>
      </c>
      <c r="BM307" s="78"/>
      <c r="BN307" s="78"/>
      <c r="BO307" s="78"/>
      <c r="BP307" s="89"/>
      <c r="BQ307" s="62"/>
      <c r="BR307" s="1"/>
      <c r="BS307" s="88"/>
      <c r="BT307" s="1"/>
      <c r="BU307" s="58"/>
      <c r="BV307" s="58"/>
      <c r="BW307" s="58"/>
      <c r="BX307" s="58"/>
      <c r="BY307" s="1">
        <v>103.215</v>
      </c>
      <c r="BZ307" s="1">
        <v>103.21299999999999</v>
      </c>
      <c r="CA307" s="1">
        <v>103.23</v>
      </c>
      <c r="CB307" s="1">
        <v>1.3769</v>
      </c>
      <c r="CC307" s="1">
        <v>1.3773</v>
      </c>
      <c r="CD307" s="1">
        <v>1.3774</v>
      </c>
      <c r="CE307" s="1"/>
      <c r="CF307" s="1"/>
      <c r="CG307" s="1">
        <v>4277</v>
      </c>
      <c r="CH307" s="1">
        <v>4288</v>
      </c>
      <c r="CI307" s="1">
        <v>4270</v>
      </c>
      <c r="CJ307" s="1">
        <v>4276</v>
      </c>
      <c r="CK307" s="1">
        <v>4277</v>
      </c>
      <c r="CL307" s="1">
        <v>4288</v>
      </c>
      <c r="CM307" s="1">
        <v>4267</v>
      </c>
      <c r="CN307" s="1">
        <v>4271</v>
      </c>
      <c r="CO307" s="1">
        <v>1286.8</v>
      </c>
      <c r="CP307" s="1">
        <v>4277</v>
      </c>
      <c r="CQ307" s="1">
        <v>4288</v>
      </c>
      <c r="CR307" s="1">
        <v>4266</v>
      </c>
      <c r="CS307" s="1">
        <v>4271</v>
      </c>
      <c r="CT307" s="1"/>
      <c r="CU307" s="1"/>
      <c r="CV307" s="1"/>
      <c r="CW307" s="1"/>
      <c r="CX307" s="58"/>
      <c r="CY307" s="58"/>
      <c r="CZ307" s="1"/>
      <c r="DA307" s="1" t="s">
        <v>618</v>
      </c>
      <c r="DB307" s="1"/>
      <c r="DC307" s="58"/>
      <c r="DD307" s="58"/>
      <c r="DE307">
        <v>13.1</v>
      </c>
      <c r="DF307">
        <v>103.697</v>
      </c>
      <c r="DG307">
        <v>2.76</v>
      </c>
    </row>
    <row r="308" spans="1:111" s="12" customFormat="1">
      <c r="A308" s="1">
        <v>2014</v>
      </c>
      <c r="B308" s="1">
        <v>4</v>
      </c>
      <c r="C308" s="24">
        <v>41731</v>
      </c>
      <c r="D308" s="1">
        <v>4276</v>
      </c>
      <c r="E308" s="1">
        <v>4295</v>
      </c>
      <c r="F308" s="1">
        <v>4275</v>
      </c>
      <c r="G308" s="1">
        <v>4289</v>
      </c>
      <c r="H308" s="46">
        <v>1290.8</v>
      </c>
      <c r="I308" s="1">
        <v>4277</v>
      </c>
      <c r="J308" s="1">
        <v>4295</v>
      </c>
      <c r="K308" s="1">
        <v>4266</v>
      </c>
      <c r="L308" s="1">
        <v>4291</v>
      </c>
      <c r="M308" s="53">
        <v>4291</v>
      </c>
      <c r="N308" s="47">
        <v>4322</v>
      </c>
      <c r="O308" s="47">
        <v>4283</v>
      </c>
      <c r="P308" s="47">
        <v>4318</v>
      </c>
      <c r="Q308" s="8">
        <v>4275</v>
      </c>
      <c r="R308" s="26"/>
      <c r="S308" s="1"/>
      <c r="T308" s="1"/>
      <c r="U308" s="1"/>
      <c r="V308" s="1"/>
      <c r="W308" s="50"/>
      <c r="X308" s="51"/>
      <c r="Y308" s="62"/>
      <c r="Z308" s="62"/>
      <c r="AA308" s="62"/>
      <c r="AB308" s="62"/>
      <c r="AC308" s="1"/>
      <c r="AD308" s="62">
        <v>4295</v>
      </c>
      <c r="AE308" s="62">
        <v>4275</v>
      </c>
      <c r="AF308" s="1"/>
      <c r="AG308" s="1"/>
      <c r="AH308" s="62"/>
      <c r="AI308" s="62"/>
      <c r="AJ308" s="8"/>
      <c r="AK308" s="8"/>
      <c r="AL308" s="62"/>
      <c r="AM308" s="62"/>
      <c r="AN308" s="8"/>
      <c r="AO308" s="8"/>
      <c r="AP308" s="62"/>
      <c r="AQ308" s="62"/>
      <c r="AR308" s="62"/>
      <c r="AS308" s="8"/>
      <c r="AT308" s="62"/>
      <c r="AU308" s="62"/>
      <c r="AV308" s="8"/>
      <c r="AW308" s="8"/>
      <c r="AX308" s="8"/>
      <c r="AY308" s="8"/>
      <c r="AZ308" s="8"/>
      <c r="BA308" s="8"/>
      <c r="BB308" s="62"/>
      <c r="BC308" s="62"/>
      <c r="BD308" s="94">
        <v>4290</v>
      </c>
      <c r="BE308" s="8"/>
      <c r="BF308" s="8"/>
      <c r="BG308" s="62"/>
      <c r="BH308" s="62"/>
      <c r="BI308" s="1">
        <v>4291</v>
      </c>
      <c r="BJ308" s="1">
        <v>4291</v>
      </c>
      <c r="BK308" s="1">
        <v>4287</v>
      </c>
      <c r="BL308" s="1">
        <v>4288</v>
      </c>
      <c r="BM308" s="78"/>
      <c r="BN308" s="78"/>
      <c r="BO308" s="78"/>
      <c r="BP308" s="89"/>
      <c r="BQ308" s="62"/>
      <c r="BR308" s="1"/>
      <c r="BS308" s="88"/>
      <c r="BT308" s="1"/>
      <c r="BU308" s="58"/>
      <c r="BV308" s="58"/>
      <c r="BW308" s="58"/>
      <c r="BX308" s="58"/>
      <c r="BY308" s="1">
        <v>103.645</v>
      </c>
      <c r="BZ308" s="1">
        <v>103.629</v>
      </c>
      <c r="CA308" s="1">
        <v>103.645</v>
      </c>
      <c r="CB308" s="1">
        <v>1.3793</v>
      </c>
      <c r="CC308" s="1">
        <v>1.3795999999999999</v>
      </c>
      <c r="CD308" s="1">
        <v>1.3794</v>
      </c>
      <c r="CE308" s="1"/>
      <c r="CF308" s="1"/>
      <c r="CG308" s="1">
        <v>4291</v>
      </c>
      <c r="CH308" s="1">
        <v>4316</v>
      </c>
      <c r="CI308" s="1">
        <v>4283</v>
      </c>
      <c r="CJ308" s="1">
        <v>4309</v>
      </c>
      <c r="CK308" s="1">
        <v>4291</v>
      </c>
      <c r="CL308" s="1">
        <v>4322</v>
      </c>
      <c r="CM308" s="1">
        <v>4283</v>
      </c>
      <c r="CN308" s="1">
        <v>4314</v>
      </c>
      <c r="CO308" s="1">
        <v>1283.4000000000001</v>
      </c>
      <c r="CP308" s="1">
        <v>4291</v>
      </c>
      <c r="CQ308" s="1">
        <v>4323</v>
      </c>
      <c r="CR308" s="1">
        <v>4283</v>
      </c>
      <c r="CS308" s="1">
        <v>4308</v>
      </c>
      <c r="CT308" s="1"/>
      <c r="CU308" s="1"/>
      <c r="CV308" s="1"/>
      <c r="CW308" s="1"/>
      <c r="CX308" s="58"/>
      <c r="CY308" s="58"/>
      <c r="CZ308" s="1"/>
      <c r="DA308" s="1" t="s">
        <v>618</v>
      </c>
      <c r="DB308" s="1"/>
      <c r="DC308" s="58"/>
      <c r="DD308" s="58"/>
      <c r="DE308">
        <v>13.09</v>
      </c>
      <c r="DF308">
        <v>103.854</v>
      </c>
      <c r="DG308">
        <v>2.8</v>
      </c>
    </row>
    <row r="309" spans="1:111" s="12" customFormat="1">
      <c r="A309" s="1">
        <v>2014</v>
      </c>
      <c r="B309" s="1">
        <v>5</v>
      </c>
      <c r="C309" s="24">
        <v>41732</v>
      </c>
      <c r="D309" s="1">
        <v>4315</v>
      </c>
      <c r="E309" s="1">
        <v>4330</v>
      </c>
      <c r="F309" s="1">
        <v>4313</v>
      </c>
      <c r="G309" s="1">
        <v>4326</v>
      </c>
      <c r="H309" s="46">
        <v>1284.5999999999999</v>
      </c>
      <c r="I309" s="1">
        <v>4291</v>
      </c>
      <c r="J309" s="1">
        <v>4326</v>
      </c>
      <c r="K309" s="1">
        <v>4283</v>
      </c>
      <c r="L309" s="1">
        <v>4321</v>
      </c>
      <c r="M309" s="53">
        <v>4320</v>
      </c>
      <c r="N309" s="47">
        <v>4321</v>
      </c>
      <c r="O309" s="47">
        <v>4289</v>
      </c>
      <c r="P309" s="47">
        <v>4302</v>
      </c>
      <c r="Q309" s="8">
        <v>4315</v>
      </c>
      <c r="R309" s="26"/>
      <c r="S309" s="1"/>
      <c r="T309" s="1"/>
      <c r="U309" s="1"/>
      <c r="V309" s="1"/>
      <c r="W309" s="50"/>
      <c r="X309" s="51"/>
      <c r="Y309" s="62"/>
      <c r="Z309" s="62"/>
      <c r="AA309" s="62"/>
      <c r="AB309" s="62"/>
      <c r="AC309" s="1"/>
      <c r="AD309" s="62">
        <v>4326</v>
      </c>
      <c r="AE309" s="62">
        <v>4313</v>
      </c>
      <c r="AF309" s="1"/>
      <c r="AG309" s="1"/>
      <c r="AH309" s="62"/>
      <c r="AI309" s="62"/>
      <c r="AJ309" s="8"/>
      <c r="AK309" s="8"/>
      <c r="AL309" s="62"/>
      <c r="AM309" s="62"/>
      <c r="AN309" s="8"/>
      <c r="AO309" s="8"/>
      <c r="AP309" s="62"/>
      <c r="AQ309" s="62"/>
      <c r="AR309" s="62"/>
      <c r="AS309" s="8"/>
      <c r="AT309" s="62"/>
      <c r="AU309" s="62"/>
      <c r="AV309" s="8"/>
      <c r="AW309" s="8"/>
      <c r="AX309" s="8"/>
      <c r="AY309" s="8"/>
      <c r="AZ309" s="8"/>
      <c r="BA309" s="8"/>
      <c r="BB309" s="62"/>
      <c r="BC309" s="62"/>
      <c r="BD309" s="94">
        <v>4320</v>
      </c>
      <c r="BE309" s="8"/>
      <c r="BF309" s="8"/>
      <c r="BG309" s="62"/>
      <c r="BH309" s="62"/>
      <c r="BI309" s="1">
        <v>4320</v>
      </c>
      <c r="BJ309" s="1">
        <v>4321</v>
      </c>
      <c r="BK309" s="1">
        <v>4304</v>
      </c>
      <c r="BL309" s="1">
        <v>4306</v>
      </c>
      <c r="BM309" s="78"/>
      <c r="BN309" s="78"/>
      <c r="BO309" s="78"/>
      <c r="BP309" s="89"/>
      <c r="BQ309" s="62"/>
      <c r="BR309" s="1"/>
      <c r="BS309" s="88"/>
      <c r="BT309" s="1"/>
      <c r="BU309" s="58"/>
      <c r="BV309" s="58"/>
      <c r="BW309" s="58"/>
      <c r="BX309" s="58"/>
      <c r="BY309" s="1">
        <v>103.881</v>
      </c>
      <c r="BZ309" s="1">
        <v>103.8655</v>
      </c>
      <c r="CA309" s="1">
        <v>103.86499999999999</v>
      </c>
      <c r="CB309" s="1">
        <v>1.3767</v>
      </c>
      <c r="CC309" s="1">
        <v>1.3767</v>
      </c>
      <c r="CD309" s="1">
        <v>1.3767</v>
      </c>
      <c r="CE309" s="1"/>
      <c r="CF309" s="1"/>
      <c r="CG309" s="1">
        <v>4320</v>
      </c>
      <c r="CH309" s="1">
        <v>4321</v>
      </c>
      <c r="CI309" s="1">
        <v>4289</v>
      </c>
      <c r="CJ309" s="1">
        <v>4300</v>
      </c>
      <c r="CK309" s="1">
        <v>4320</v>
      </c>
      <c r="CL309" s="1">
        <v>4321</v>
      </c>
      <c r="CM309" s="1">
        <v>4289</v>
      </c>
      <c r="CN309" s="1">
        <v>4302</v>
      </c>
      <c r="CO309" s="1">
        <v>1287.7</v>
      </c>
      <c r="CP309" s="1">
        <v>4320</v>
      </c>
      <c r="CQ309" s="1">
        <v>4321</v>
      </c>
      <c r="CR309" s="1">
        <v>4289</v>
      </c>
      <c r="CS309" s="1">
        <v>4304</v>
      </c>
      <c r="CT309" s="1"/>
      <c r="CU309" s="1"/>
      <c r="CV309" s="1"/>
      <c r="CW309" s="1"/>
      <c r="CX309" s="58"/>
      <c r="CY309" s="58"/>
      <c r="CZ309" s="1"/>
      <c r="DA309" s="1" t="s">
        <v>618</v>
      </c>
      <c r="DB309" s="1"/>
      <c r="DC309" s="58"/>
      <c r="DD309" s="58"/>
      <c r="DE309">
        <v>13.37</v>
      </c>
      <c r="DF309">
        <v>103.9265</v>
      </c>
      <c r="DG309">
        <v>2.79</v>
      </c>
    </row>
    <row r="310" spans="1:111" s="12" customFormat="1">
      <c r="A310" s="1">
        <v>2014</v>
      </c>
      <c r="B310" s="1">
        <v>6</v>
      </c>
      <c r="C310" s="24">
        <v>41733</v>
      </c>
      <c r="D310" s="1">
        <v>4299</v>
      </c>
      <c r="E310" s="1">
        <v>4307</v>
      </c>
      <c r="F310" s="1">
        <v>4296</v>
      </c>
      <c r="G310" s="1">
        <v>4304</v>
      </c>
      <c r="H310" s="46">
        <v>1303.5</v>
      </c>
      <c r="I310" s="1">
        <v>4320</v>
      </c>
      <c r="J310" s="1">
        <v>4321</v>
      </c>
      <c r="K310" s="1">
        <v>4289</v>
      </c>
      <c r="L310" s="1">
        <v>4297</v>
      </c>
      <c r="M310" s="53">
        <v>4311</v>
      </c>
      <c r="N310" s="47">
        <v>4357</v>
      </c>
      <c r="O310" s="47">
        <v>4301</v>
      </c>
      <c r="P310" s="47">
        <v>4328</v>
      </c>
      <c r="Q310" s="8">
        <v>4300</v>
      </c>
      <c r="R310" s="26"/>
      <c r="S310" s="1"/>
      <c r="T310" s="1"/>
      <c r="U310" s="1"/>
      <c r="V310" s="1"/>
      <c r="W310" s="50"/>
      <c r="X310" s="51"/>
      <c r="Y310" s="62"/>
      <c r="Z310" s="62"/>
      <c r="AA310" s="62"/>
      <c r="AB310" s="62"/>
      <c r="AC310" s="1"/>
      <c r="AD310" s="62">
        <v>4300</v>
      </c>
      <c r="AE310" s="62">
        <v>4295</v>
      </c>
      <c r="AF310" s="1"/>
      <c r="AG310" s="1"/>
      <c r="AH310" s="62"/>
      <c r="AI310" s="62"/>
      <c r="AJ310" s="8"/>
      <c r="AK310" s="8"/>
      <c r="AL310" s="62"/>
      <c r="AM310" s="62"/>
      <c r="AN310" s="8"/>
      <c r="AO310" s="8"/>
      <c r="AP310" s="62"/>
      <c r="AQ310" s="62"/>
      <c r="AR310" s="62"/>
      <c r="AS310" s="8"/>
      <c r="AT310" s="62"/>
      <c r="AU310" s="62"/>
      <c r="AV310" s="8"/>
      <c r="AW310" s="8"/>
      <c r="AX310" s="8"/>
      <c r="AY310" s="8"/>
      <c r="AZ310" s="8"/>
      <c r="BA310" s="8"/>
      <c r="BB310" s="62"/>
      <c r="BC310" s="62"/>
      <c r="BD310" s="94">
        <v>4309</v>
      </c>
      <c r="BE310" s="8"/>
      <c r="BF310" s="8"/>
      <c r="BG310" s="62"/>
      <c r="BH310" s="62"/>
      <c r="BI310" s="1">
        <v>4311</v>
      </c>
      <c r="BJ310" s="1">
        <v>4321</v>
      </c>
      <c r="BK310" s="1">
        <v>4310</v>
      </c>
      <c r="BL310" s="1">
        <v>4317</v>
      </c>
      <c r="BM310" s="78"/>
      <c r="BN310" s="78"/>
      <c r="BO310" s="78"/>
      <c r="BP310" s="89"/>
      <c r="BQ310" s="62"/>
      <c r="BR310" s="1"/>
      <c r="BS310" s="88"/>
      <c r="BT310" s="1"/>
      <c r="BU310" s="58"/>
      <c r="BV310" s="58"/>
      <c r="BW310" s="58"/>
      <c r="BX310" s="58"/>
      <c r="BY310" s="1">
        <v>103.93</v>
      </c>
      <c r="BZ310" s="1">
        <v>103.93</v>
      </c>
      <c r="CA310" s="1">
        <v>103.916</v>
      </c>
      <c r="CB310" s="1">
        <v>1.3720000000000001</v>
      </c>
      <c r="CC310" s="1">
        <v>1.3720000000000001</v>
      </c>
      <c r="CD310" s="1">
        <v>1.3722000000000001</v>
      </c>
      <c r="CE310" s="1"/>
      <c r="CF310" s="1"/>
      <c r="CG310" s="1">
        <v>4311</v>
      </c>
      <c r="CH310" s="1">
        <v>4357</v>
      </c>
      <c r="CI310" s="1">
        <v>4301</v>
      </c>
      <c r="CJ310" s="1">
        <v>4342</v>
      </c>
      <c r="CK310" s="1">
        <v>4311</v>
      </c>
      <c r="CL310" s="1">
        <v>4357</v>
      </c>
      <c r="CM310" s="1">
        <v>4301</v>
      </c>
      <c r="CN310" s="1">
        <v>4332</v>
      </c>
      <c r="CO310" s="1">
        <v>1291.8</v>
      </c>
      <c r="CP310" s="1">
        <v>4311</v>
      </c>
      <c r="CQ310" s="1">
        <v>4357</v>
      </c>
      <c r="CR310" s="1">
        <v>4301</v>
      </c>
      <c r="CS310" s="1">
        <v>4330</v>
      </c>
      <c r="CT310" s="1"/>
      <c r="CU310" s="1"/>
      <c r="CV310" s="1"/>
      <c r="CW310" s="1"/>
      <c r="CX310" s="58"/>
      <c r="CY310" s="58"/>
      <c r="CZ310" s="1"/>
      <c r="DA310" s="1" t="s">
        <v>618</v>
      </c>
      <c r="DB310" s="1"/>
      <c r="DC310" s="58"/>
      <c r="DD310" s="58"/>
      <c r="DE310">
        <v>13.96</v>
      </c>
      <c r="DF310">
        <v>103.334</v>
      </c>
      <c r="DG310">
        <v>2.73</v>
      </c>
    </row>
    <row r="311" spans="1:111" s="12" customFormat="1">
      <c r="A311" s="1">
        <v>2014</v>
      </c>
      <c r="B311" s="1">
        <v>2</v>
      </c>
      <c r="C311" s="24">
        <v>41736</v>
      </c>
      <c r="D311" s="1">
        <v>4336</v>
      </c>
      <c r="E311" s="1">
        <v>4337</v>
      </c>
      <c r="F311" s="1">
        <v>4314</v>
      </c>
      <c r="G311" s="1">
        <v>4317</v>
      </c>
      <c r="H311" s="46">
        <v>1298.3</v>
      </c>
      <c r="I311" s="1">
        <v>4311</v>
      </c>
      <c r="J311" s="1">
        <v>4357</v>
      </c>
      <c r="K311" s="1">
        <v>4301</v>
      </c>
      <c r="L311" s="1">
        <v>4335</v>
      </c>
      <c r="M311" s="53">
        <v>4313</v>
      </c>
      <c r="N311" s="47">
        <v>4325</v>
      </c>
      <c r="O311" s="47">
        <v>4306</v>
      </c>
      <c r="P311" s="47">
        <v>4312</v>
      </c>
      <c r="Q311" s="8">
        <v>4337</v>
      </c>
      <c r="R311" s="26"/>
      <c r="S311" s="1"/>
      <c r="T311" s="1"/>
      <c r="U311" s="1"/>
      <c r="V311" s="1"/>
      <c r="W311" s="50"/>
      <c r="X311" s="51"/>
      <c r="Y311" s="62"/>
      <c r="Z311" s="62"/>
      <c r="AA311" s="62"/>
      <c r="AB311" s="62"/>
      <c r="AC311" s="1"/>
      <c r="AD311" s="62">
        <v>4337</v>
      </c>
      <c r="AE311" s="62">
        <v>4327</v>
      </c>
      <c r="AF311" s="1"/>
      <c r="AG311" s="1"/>
      <c r="AH311" s="62"/>
      <c r="AI311" s="62"/>
      <c r="AJ311" s="8"/>
      <c r="AK311" s="8"/>
      <c r="AL311" s="62"/>
      <c r="AM311" s="62"/>
      <c r="AN311" s="8"/>
      <c r="AO311" s="8"/>
      <c r="AP311" s="62"/>
      <c r="AQ311" s="62"/>
      <c r="AR311" s="62"/>
      <c r="AS311" s="8"/>
      <c r="AT311" s="62"/>
      <c r="AU311" s="62"/>
      <c r="AV311" s="8"/>
      <c r="AW311" s="8"/>
      <c r="AX311" s="8"/>
      <c r="AY311" s="8"/>
      <c r="AZ311" s="8"/>
      <c r="BA311" s="8"/>
      <c r="BB311" s="62"/>
      <c r="BC311" s="62"/>
      <c r="BD311" s="94">
        <v>4313</v>
      </c>
      <c r="BE311" s="8"/>
      <c r="BF311" s="8"/>
      <c r="BG311" s="62"/>
      <c r="BH311" s="62"/>
      <c r="BI311" s="1">
        <v>4313</v>
      </c>
      <c r="BJ311" s="1">
        <v>4317</v>
      </c>
      <c r="BK311" s="1">
        <v>4312</v>
      </c>
      <c r="BL311" s="1">
        <v>4312</v>
      </c>
      <c r="BM311" s="78"/>
      <c r="BN311" s="78"/>
      <c r="BO311" s="78"/>
      <c r="BP311" s="89"/>
      <c r="BQ311" s="62"/>
      <c r="BR311" s="1"/>
      <c r="BS311" s="88"/>
      <c r="BT311" s="1"/>
      <c r="BU311" s="58"/>
      <c r="BV311" s="58"/>
      <c r="BW311" s="58"/>
      <c r="BX311" s="58"/>
      <c r="BY311" s="1">
        <v>103.273</v>
      </c>
      <c r="BZ311" s="1">
        <v>103.337</v>
      </c>
      <c r="CA311" s="1">
        <v>103.34699999999999</v>
      </c>
      <c r="CB311" s="1">
        <v>1.3697999999999999</v>
      </c>
      <c r="CC311" s="1">
        <v>1.3701000000000001</v>
      </c>
      <c r="CD311" s="1">
        <v>1.3702000000000001</v>
      </c>
      <c r="CE311" s="1"/>
      <c r="CF311" s="1"/>
      <c r="CG311" s="1">
        <v>4313</v>
      </c>
      <c r="CH311" s="1">
        <v>4325</v>
      </c>
      <c r="CI311" s="1">
        <v>4309</v>
      </c>
      <c r="CJ311" s="1">
        <v>4315</v>
      </c>
      <c r="CK311" s="1">
        <v>4313</v>
      </c>
      <c r="CL311" s="1">
        <v>4325</v>
      </c>
      <c r="CM311" s="1">
        <v>4306</v>
      </c>
      <c r="CN311" s="1">
        <v>4318</v>
      </c>
      <c r="CO311" s="1">
        <v>1299.7</v>
      </c>
      <c r="CP311" s="1">
        <v>4313</v>
      </c>
      <c r="CQ311" s="1">
        <v>4325</v>
      </c>
      <c r="CR311" s="1">
        <v>4300</v>
      </c>
      <c r="CS311" s="1">
        <v>4306</v>
      </c>
      <c r="CT311" s="1"/>
      <c r="CU311" s="1"/>
      <c r="CV311" s="1"/>
      <c r="CW311" s="1"/>
      <c r="CX311" s="58"/>
      <c r="CY311" s="58"/>
      <c r="CZ311" s="1"/>
      <c r="DA311" s="1" t="s">
        <v>618</v>
      </c>
      <c r="DB311" s="1"/>
      <c r="DC311" s="58"/>
      <c r="DD311" s="58"/>
      <c r="DE311">
        <v>15.57</v>
      </c>
      <c r="DF311">
        <v>103.09399999999999</v>
      </c>
      <c r="DG311">
        <v>2.7</v>
      </c>
    </row>
    <row r="312" spans="1:111" s="12" customFormat="1">
      <c r="A312" s="1">
        <v>2014</v>
      </c>
      <c r="B312" s="1">
        <v>3</v>
      </c>
      <c r="C312" s="24">
        <v>41737</v>
      </c>
      <c r="D312" s="1">
        <v>4308</v>
      </c>
      <c r="E312" s="1">
        <v>4337</v>
      </c>
      <c r="F312" s="1">
        <v>4296</v>
      </c>
      <c r="G312" s="1">
        <v>4335</v>
      </c>
      <c r="H312" s="46">
        <v>1309.0999999999999</v>
      </c>
      <c r="I312" s="1">
        <v>4313</v>
      </c>
      <c r="J312" s="1">
        <v>4325</v>
      </c>
      <c r="K312" s="1">
        <v>4296</v>
      </c>
      <c r="L312" s="1">
        <v>4304</v>
      </c>
      <c r="M312" s="53">
        <v>4330</v>
      </c>
      <c r="N312" s="47">
        <v>4339</v>
      </c>
      <c r="O312" s="47">
        <v>4303</v>
      </c>
      <c r="P312" s="47">
        <v>4308</v>
      </c>
      <c r="Q312" s="8">
        <v>4307</v>
      </c>
      <c r="R312" s="26"/>
      <c r="S312" s="1"/>
      <c r="T312" s="1"/>
      <c r="U312" s="1"/>
      <c r="V312" s="1"/>
      <c r="W312" s="50"/>
      <c r="X312" s="51"/>
      <c r="Y312" s="62"/>
      <c r="Z312" s="62"/>
      <c r="AA312" s="62"/>
      <c r="AB312" s="62"/>
      <c r="AC312" s="1"/>
      <c r="AD312" s="62">
        <v>4309</v>
      </c>
      <c r="AE312" s="62">
        <v>4296</v>
      </c>
      <c r="AF312" s="1"/>
      <c r="AG312" s="1"/>
      <c r="AH312" s="62"/>
      <c r="AI312" s="62"/>
      <c r="AJ312" s="8"/>
      <c r="AK312" s="8"/>
      <c r="AL312" s="62"/>
      <c r="AM312" s="62"/>
      <c r="AN312" s="8"/>
      <c r="AO312" s="8"/>
      <c r="AP312" s="62"/>
      <c r="AQ312" s="62"/>
      <c r="AR312" s="62"/>
      <c r="AS312" s="8"/>
      <c r="AT312" s="62"/>
      <c r="AU312" s="62"/>
      <c r="AV312" s="8"/>
      <c r="AW312" s="8"/>
      <c r="AX312" s="8"/>
      <c r="AY312" s="8"/>
      <c r="AZ312" s="8"/>
      <c r="BA312" s="8"/>
      <c r="BB312" s="62"/>
      <c r="BC312" s="62"/>
      <c r="BD312" s="94">
        <v>4330</v>
      </c>
      <c r="BE312" s="8"/>
      <c r="BF312" s="8"/>
      <c r="BG312" s="62"/>
      <c r="BH312" s="62"/>
      <c r="BI312" s="1">
        <v>4330</v>
      </c>
      <c r="BJ312" s="1">
        <v>4333</v>
      </c>
      <c r="BK312" s="1">
        <v>4328</v>
      </c>
      <c r="BL312" s="1">
        <v>4329</v>
      </c>
      <c r="BM312" s="78"/>
      <c r="BN312" s="78"/>
      <c r="BO312" s="78"/>
      <c r="BP312" s="89"/>
      <c r="BQ312" s="62"/>
      <c r="BR312" s="1"/>
      <c r="BS312" s="88"/>
      <c r="BT312" s="1"/>
      <c r="BU312" s="58"/>
      <c r="BV312" s="58"/>
      <c r="BW312" s="58"/>
      <c r="BX312" s="58"/>
      <c r="BY312" s="1">
        <v>103.092</v>
      </c>
      <c r="BZ312" s="1">
        <v>103.104</v>
      </c>
      <c r="CA312" s="1">
        <v>103.069</v>
      </c>
      <c r="CB312" s="1">
        <v>1.3742000000000001</v>
      </c>
      <c r="CC312" s="1">
        <v>1.3743000000000001</v>
      </c>
      <c r="CD312" s="1">
        <v>1.3743000000000001</v>
      </c>
      <c r="CE312" s="1"/>
      <c r="CF312" s="1"/>
      <c r="CG312" s="1">
        <v>4330</v>
      </c>
      <c r="CH312" s="1">
        <v>4339</v>
      </c>
      <c r="CI312" s="1">
        <v>4313</v>
      </c>
      <c r="CJ312" s="1">
        <v>4316</v>
      </c>
      <c r="CK312" s="1">
        <v>4330</v>
      </c>
      <c r="CL312" s="1">
        <v>4339</v>
      </c>
      <c r="CM312" s="1">
        <v>4303</v>
      </c>
      <c r="CN312" s="1">
        <v>4305</v>
      </c>
      <c r="CO312" s="1">
        <v>1309.9000000000001</v>
      </c>
      <c r="CP312" s="1">
        <v>4330</v>
      </c>
      <c r="CQ312" s="1">
        <v>4339</v>
      </c>
      <c r="CR312" s="1">
        <v>4281</v>
      </c>
      <c r="CS312" s="1">
        <v>4283</v>
      </c>
      <c r="CT312" s="1"/>
      <c r="CU312" s="1"/>
      <c r="CV312" s="1"/>
      <c r="CW312" s="1"/>
      <c r="CX312" s="58"/>
      <c r="CY312" s="58"/>
      <c r="CZ312" s="1"/>
      <c r="DA312" s="1" t="s">
        <v>618</v>
      </c>
      <c r="DB312" s="1"/>
      <c r="DC312" s="58"/>
      <c r="DD312" s="58"/>
      <c r="DE312">
        <v>14.89</v>
      </c>
      <c r="DF312">
        <v>101.88</v>
      </c>
      <c r="DG312">
        <v>2.68</v>
      </c>
    </row>
    <row r="313" spans="1:111" s="12" customFormat="1">
      <c r="A313" s="1">
        <v>2014</v>
      </c>
      <c r="B313" s="1">
        <v>4</v>
      </c>
      <c r="C313" s="24">
        <v>41738</v>
      </c>
      <c r="D313" s="1">
        <v>4300</v>
      </c>
      <c r="E313" s="1">
        <v>4316</v>
      </c>
      <c r="F313" s="1">
        <v>4291</v>
      </c>
      <c r="G313" s="1">
        <v>4309</v>
      </c>
      <c r="H313" s="46">
        <v>1305.9000000000001</v>
      </c>
      <c r="I313" s="1">
        <v>4330</v>
      </c>
      <c r="J313" s="1">
        <v>4339</v>
      </c>
      <c r="K313" s="1">
        <v>4281</v>
      </c>
      <c r="L313" s="1">
        <v>4296</v>
      </c>
      <c r="M313" s="53">
        <v>4303</v>
      </c>
      <c r="N313" s="47">
        <v>4308</v>
      </c>
      <c r="O313" s="47">
        <v>4273</v>
      </c>
      <c r="P313" s="47">
        <v>4276</v>
      </c>
      <c r="Q313" s="8">
        <v>4298</v>
      </c>
      <c r="R313" s="26"/>
      <c r="S313" s="1"/>
      <c r="T313" s="1"/>
      <c r="U313" s="1"/>
      <c r="V313" s="1"/>
      <c r="W313" s="50"/>
      <c r="X313" s="51"/>
      <c r="Y313" s="62"/>
      <c r="Z313" s="62"/>
      <c r="AA313" s="62"/>
      <c r="AB313" s="62"/>
      <c r="AC313" s="1"/>
      <c r="AD313" s="62">
        <v>4304</v>
      </c>
      <c r="AE313" s="62">
        <v>4291</v>
      </c>
      <c r="AF313" s="1"/>
      <c r="AG313" s="1"/>
      <c r="AH313" s="62"/>
      <c r="AI313" s="62"/>
      <c r="AJ313" s="8"/>
      <c r="AK313" s="8"/>
      <c r="AL313" s="62"/>
      <c r="AM313" s="62"/>
      <c r="AN313" s="8"/>
      <c r="AO313" s="8"/>
      <c r="AP313" s="62"/>
      <c r="AQ313" s="62"/>
      <c r="AR313" s="62"/>
      <c r="AS313" s="8"/>
      <c r="AT313" s="62"/>
      <c r="AU313" s="62"/>
      <c r="AV313" s="8"/>
      <c r="AW313" s="8"/>
      <c r="AX313" s="8"/>
      <c r="AY313" s="8"/>
      <c r="AZ313" s="8"/>
      <c r="BA313" s="8"/>
      <c r="BB313" s="62"/>
      <c r="BC313" s="62"/>
      <c r="BD313" s="94">
        <v>4302</v>
      </c>
      <c r="BE313" s="8"/>
      <c r="BF313" s="8"/>
      <c r="BG313" s="62"/>
      <c r="BH313" s="62"/>
      <c r="BI313" s="1">
        <v>4303</v>
      </c>
      <c r="BJ313" s="1">
        <v>4308</v>
      </c>
      <c r="BK313" s="1">
        <v>4300</v>
      </c>
      <c r="BL313" s="1">
        <v>4301</v>
      </c>
      <c r="BM313" s="78"/>
      <c r="BN313" s="78"/>
      <c r="BO313" s="78"/>
      <c r="BP313" s="89"/>
      <c r="BQ313" s="62"/>
      <c r="BR313" s="1"/>
      <c r="BS313" s="88"/>
      <c r="BT313" s="1"/>
      <c r="BU313" s="58"/>
      <c r="BV313" s="58"/>
      <c r="BW313" s="58"/>
      <c r="BX313" s="58"/>
      <c r="BY313" s="1">
        <v>101.807</v>
      </c>
      <c r="BZ313" s="1">
        <v>101.90900000000001</v>
      </c>
      <c r="CA313" s="1">
        <v>101.96</v>
      </c>
      <c r="CB313" s="1">
        <v>1.3796999999999999</v>
      </c>
      <c r="CC313" s="1">
        <v>1.3793</v>
      </c>
      <c r="CD313" s="1">
        <v>1.3794</v>
      </c>
      <c r="CE313" s="1"/>
      <c r="CF313" s="1"/>
      <c r="CG313" s="1">
        <v>4303</v>
      </c>
      <c r="CH313" s="1">
        <v>4308</v>
      </c>
      <c r="CI313" s="1">
        <v>4278</v>
      </c>
      <c r="CJ313" s="1">
        <v>4282</v>
      </c>
      <c r="CK313" s="1">
        <v>4303</v>
      </c>
      <c r="CL313" s="1">
        <v>4308</v>
      </c>
      <c r="CM313" s="1">
        <v>4272</v>
      </c>
      <c r="CN313" s="1">
        <v>4284</v>
      </c>
      <c r="CO313" s="1">
        <v>1310.3</v>
      </c>
      <c r="CP313" s="1">
        <v>4303</v>
      </c>
      <c r="CQ313" s="1">
        <v>4308</v>
      </c>
      <c r="CR313" s="1">
        <v>4272</v>
      </c>
      <c r="CS313" s="1">
        <v>4293</v>
      </c>
      <c r="CT313" s="1"/>
      <c r="CU313" s="1"/>
      <c r="CV313" s="1"/>
      <c r="CW313" s="1"/>
      <c r="CX313" s="58"/>
      <c r="CY313" s="58"/>
      <c r="CZ313" s="1"/>
      <c r="DA313" s="1" t="s">
        <v>618</v>
      </c>
      <c r="DB313" s="1"/>
      <c r="DC313" s="58"/>
      <c r="DD313" s="58"/>
      <c r="DE313">
        <v>13.82</v>
      </c>
      <c r="DF313">
        <v>101.995</v>
      </c>
      <c r="DG313">
        <v>2.68</v>
      </c>
    </row>
    <row r="314" spans="1:111" s="12" customFormat="1">
      <c r="A314" s="1">
        <v>2014</v>
      </c>
      <c r="B314" s="1">
        <v>5</v>
      </c>
      <c r="C314" s="24">
        <v>41739</v>
      </c>
      <c r="D314" s="1">
        <v>4310</v>
      </c>
      <c r="E314" s="1">
        <v>4324</v>
      </c>
      <c r="F314" s="1">
        <v>4307</v>
      </c>
      <c r="G314" s="1">
        <v>4313</v>
      </c>
      <c r="H314" s="46">
        <v>1320.5</v>
      </c>
      <c r="I314" s="1">
        <v>4303</v>
      </c>
      <c r="J314" s="1">
        <v>4324</v>
      </c>
      <c r="K314" s="1">
        <v>4272</v>
      </c>
      <c r="L314" s="1">
        <v>4316</v>
      </c>
      <c r="M314" s="53">
        <v>4325</v>
      </c>
      <c r="N314" s="47">
        <v>4334</v>
      </c>
      <c r="O314" s="47">
        <v>4316</v>
      </c>
      <c r="P314" s="47">
        <v>4328</v>
      </c>
      <c r="Q314" s="8">
        <v>4309</v>
      </c>
      <c r="R314" s="26"/>
      <c r="S314" s="1"/>
      <c r="T314" s="1"/>
      <c r="U314" s="1"/>
      <c r="V314" s="1"/>
      <c r="W314" s="50"/>
      <c r="X314" s="51"/>
      <c r="Y314" s="62"/>
      <c r="Z314" s="62"/>
      <c r="AA314" s="62"/>
      <c r="AB314" s="62"/>
      <c r="AC314" s="1"/>
      <c r="AD314" s="62">
        <v>4324</v>
      </c>
      <c r="AE314" s="62">
        <v>4308</v>
      </c>
      <c r="AF314" s="1"/>
      <c r="AG314" s="1"/>
      <c r="AH314" s="62"/>
      <c r="AI314" s="62"/>
      <c r="AJ314" s="8"/>
      <c r="AK314" s="8"/>
      <c r="AL314" s="62"/>
      <c r="AM314" s="62"/>
      <c r="AN314" s="8"/>
      <c r="AO314" s="8"/>
      <c r="AP314" s="62"/>
      <c r="AQ314" s="62"/>
      <c r="AR314" s="62"/>
      <c r="AS314" s="8"/>
      <c r="AT314" s="62"/>
      <c r="AU314" s="62"/>
      <c r="AV314" s="8"/>
      <c r="AW314" s="8"/>
      <c r="AX314" s="8"/>
      <c r="AY314" s="8"/>
      <c r="AZ314" s="8"/>
      <c r="BA314" s="8"/>
      <c r="BB314" s="62"/>
      <c r="BC314" s="62"/>
      <c r="BD314" s="94">
        <v>4322</v>
      </c>
      <c r="BE314" s="8"/>
      <c r="BF314" s="8"/>
      <c r="BG314" s="62"/>
      <c r="BH314" s="62"/>
      <c r="BI314" s="1">
        <v>4325</v>
      </c>
      <c r="BJ314" s="1">
        <v>4326</v>
      </c>
      <c r="BK314" s="1">
        <v>4319</v>
      </c>
      <c r="BL314" s="1">
        <v>4321</v>
      </c>
      <c r="BM314" s="78"/>
      <c r="BN314" s="78"/>
      <c r="BO314" s="78"/>
      <c r="BP314" s="89"/>
      <c r="BQ314" s="62"/>
      <c r="BR314" s="1"/>
      <c r="BS314" s="88"/>
      <c r="BT314" s="1"/>
      <c r="BU314" s="58"/>
      <c r="BV314" s="58"/>
      <c r="BW314" s="58"/>
      <c r="BX314" s="58"/>
      <c r="BY314" s="1">
        <v>101.9975</v>
      </c>
      <c r="BZ314" s="1">
        <v>102.0385</v>
      </c>
      <c r="CA314" s="1">
        <v>102.116</v>
      </c>
      <c r="CB314" s="1">
        <v>1.3855</v>
      </c>
      <c r="CC314" s="1">
        <v>1.3855999999999999</v>
      </c>
      <c r="CD314" s="1">
        <v>1.3853</v>
      </c>
      <c r="CE314" s="1"/>
      <c r="CF314" s="1"/>
      <c r="CG314" s="1">
        <v>4325</v>
      </c>
      <c r="CH314" s="1">
        <v>4334</v>
      </c>
      <c r="CI314" s="1">
        <v>4316</v>
      </c>
      <c r="CJ314" s="1">
        <v>4322</v>
      </c>
      <c r="CK314" s="1">
        <v>4325</v>
      </c>
      <c r="CL314" s="1">
        <v>4334</v>
      </c>
      <c r="CM314" s="1">
        <v>4314</v>
      </c>
      <c r="CN314" s="1">
        <v>4315</v>
      </c>
      <c r="CO314" s="1">
        <v>1320.4</v>
      </c>
      <c r="CP314" s="1">
        <v>4325</v>
      </c>
      <c r="CQ314" s="1">
        <v>4334</v>
      </c>
      <c r="CR314" s="1">
        <v>4301</v>
      </c>
      <c r="CS314" s="1">
        <v>4309</v>
      </c>
      <c r="CT314" s="1"/>
      <c r="CU314" s="1"/>
      <c r="CV314" s="1"/>
      <c r="CW314" s="1"/>
      <c r="CX314" s="58"/>
      <c r="CY314" s="58"/>
      <c r="CZ314" s="1"/>
      <c r="DA314" s="1" t="s">
        <v>618</v>
      </c>
      <c r="DB314" s="1"/>
      <c r="DC314" s="58"/>
      <c r="DD314" s="58"/>
      <c r="DE314">
        <v>15.89</v>
      </c>
      <c r="DF314">
        <v>101.44499999999999</v>
      </c>
      <c r="DG314">
        <v>2.63</v>
      </c>
    </row>
    <row r="315" spans="1:111" s="12" customFormat="1">
      <c r="A315" s="1">
        <v>2014</v>
      </c>
      <c r="B315" s="1">
        <v>6</v>
      </c>
      <c r="C315" s="24">
        <v>41740</v>
      </c>
      <c r="D315" s="1">
        <v>4303</v>
      </c>
      <c r="E315" s="1">
        <v>4329</v>
      </c>
      <c r="F315" s="1">
        <v>4299</v>
      </c>
      <c r="G315" s="1">
        <v>4324</v>
      </c>
      <c r="H315" s="46">
        <v>1319</v>
      </c>
      <c r="I315" s="1">
        <v>4325</v>
      </c>
      <c r="J315" s="1">
        <v>4334</v>
      </c>
      <c r="K315" s="1">
        <v>4299</v>
      </c>
      <c r="L315" s="1">
        <v>4319</v>
      </c>
      <c r="M315" s="53">
        <v>4312</v>
      </c>
      <c r="N315" s="47">
        <v>4325</v>
      </c>
      <c r="O315" s="47">
        <v>4305</v>
      </c>
      <c r="P315" s="47">
        <v>4313</v>
      </c>
      <c r="Q315" s="8">
        <v>4302</v>
      </c>
      <c r="R315" s="26"/>
      <c r="S315" s="1"/>
      <c r="T315" s="1"/>
      <c r="U315" s="1"/>
      <c r="V315" s="1"/>
      <c r="W315" s="50"/>
      <c r="X315" s="51"/>
      <c r="Y315" s="62"/>
      <c r="Z315" s="62"/>
      <c r="AA315" s="62"/>
      <c r="AB315" s="62"/>
      <c r="AC315" s="1"/>
      <c r="AD315" s="62">
        <v>4323</v>
      </c>
      <c r="AE315" s="62">
        <v>4299</v>
      </c>
      <c r="AF315" s="1"/>
      <c r="AG315" s="1"/>
      <c r="AH315" s="62"/>
      <c r="AI315" s="62"/>
      <c r="AJ315" s="8"/>
      <c r="AK315" s="8"/>
      <c r="AL315" s="62"/>
      <c r="AM315" s="62"/>
      <c r="AN315" s="8"/>
      <c r="AO315" s="8"/>
      <c r="AP315" s="62"/>
      <c r="AQ315" s="62"/>
      <c r="AR315" s="62"/>
      <c r="AS315" s="8"/>
      <c r="AT315" s="62"/>
      <c r="AU315" s="62"/>
      <c r="AV315" s="8"/>
      <c r="AW315" s="8"/>
      <c r="AX315" s="8"/>
      <c r="AY315" s="8"/>
      <c r="AZ315" s="8"/>
      <c r="BA315" s="8"/>
      <c r="BB315" s="62"/>
      <c r="BC315" s="62"/>
      <c r="BD315" s="94">
        <v>4312</v>
      </c>
      <c r="BE315" s="8"/>
      <c r="BF315" s="8"/>
      <c r="BG315" s="62"/>
      <c r="BH315" s="62"/>
      <c r="BI315" s="1">
        <v>4312</v>
      </c>
      <c r="BJ315" s="1">
        <v>4315</v>
      </c>
      <c r="BK315" s="1">
        <v>4308</v>
      </c>
      <c r="BL315" s="1">
        <v>4311</v>
      </c>
      <c r="BM315" s="78"/>
      <c r="BN315" s="78"/>
      <c r="BO315" s="78"/>
      <c r="BP315" s="89"/>
      <c r="BQ315" s="62"/>
      <c r="BR315" s="1"/>
      <c r="BS315" s="88"/>
      <c r="BT315" s="1"/>
      <c r="BU315" s="58"/>
      <c r="BV315" s="58"/>
      <c r="BW315" s="58"/>
      <c r="BX315" s="58"/>
      <c r="BY315" s="1">
        <v>101.5335</v>
      </c>
      <c r="BZ315" s="1">
        <v>101.44499999999999</v>
      </c>
      <c r="CA315" s="1">
        <v>101.357</v>
      </c>
      <c r="CB315" s="1">
        <v>1.3886000000000001</v>
      </c>
      <c r="CC315" s="1">
        <v>1.3887</v>
      </c>
      <c r="CD315" s="1">
        <v>1.3891</v>
      </c>
      <c r="CE315" s="1"/>
      <c r="CF315" s="1"/>
      <c r="CG315" s="1">
        <v>4312</v>
      </c>
      <c r="CH315" s="1">
        <v>4325</v>
      </c>
      <c r="CI315" s="1">
        <v>4305</v>
      </c>
      <c r="CJ315" s="1">
        <v>4310</v>
      </c>
      <c r="CK315" s="1">
        <v>4312</v>
      </c>
      <c r="CL315" s="1">
        <v>4325</v>
      </c>
      <c r="CM315" s="1">
        <v>4304</v>
      </c>
      <c r="CN315" s="1">
        <v>4308</v>
      </c>
      <c r="CO315" s="1">
        <v>1316.4</v>
      </c>
      <c r="CP315" s="1">
        <v>4312</v>
      </c>
      <c r="CQ315" s="1">
        <v>4325</v>
      </c>
      <c r="CR315" s="1">
        <v>4304</v>
      </c>
      <c r="CS315" s="1">
        <v>4315</v>
      </c>
      <c r="CT315" s="1"/>
      <c r="CU315" s="1"/>
      <c r="CV315" s="1"/>
      <c r="CW315" s="1"/>
      <c r="CX315" s="58"/>
      <c r="CY315" s="58"/>
      <c r="CZ315" s="1"/>
      <c r="DA315" s="1" t="s">
        <v>618</v>
      </c>
      <c r="DB315" s="1"/>
      <c r="DC315" s="58"/>
      <c r="DD315" s="58"/>
      <c r="DE315">
        <v>17.03</v>
      </c>
      <c r="DF315">
        <v>101.6215</v>
      </c>
      <c r="DG315">
        <v>2.62</v>
      </c>
    </row>
    <row r="316" spans="1:111" s="12" customFormat="1">
      <c r="A316" s="1">
        <v>2014</v>
      </c>
      <c r="B316" s="1">
        <v>2</v>
      </c>
      <c r="C316" s="24">
        <v>41743</v>
      </c>
      <c r="D316" s="1">
        <v>4331</v>
      </c>
      <c r="E316" s="1">
        <v>4343</v>
      </c>
      <c r="F316" s="1">
        <v>4327</v>
      </c>
      <c r="G316" s="1">
        <v>4340</v>
      </c>
      <c r="H316" s="46">
        <v>1327.5</v>
      </c>
      <c r="I316" s="1">
        <v>4312</v>
      </c>
      <c r="J316" s="1">
        <v>4340</v>
      </c>
      <c r="K316" s="1">
        <v>4304</v>
      </c>
      <c r="L316" s="1">
        <v>4338</v>
      </c>
      <c r="M316" s="53">
        <v>4338</v>
      </c>
      <c r="N316" s="47">
        <v>4349</v>
      </c>
      <c r="O316" s="47">
        <v>4326</v>
      </c>
      <c r="P316" s="47">
        <v>4342</v>
      </c>
      <c r="Q316" s="8">
        <v>4332</v>
      </c>
      <c r="R316" s="26"/>
      <c r="S316" s="1"/>
      <c r="T316" s="1"/>
      <c r="U316" s="1"/>
      <c r="V316" s="1"/>
      <c r="W316" s="50"/>
      <c r="X316" s="51"/>
      <c r="Y316" s="62"/>
      <c r="Z316" s="62"/>
      <c r="AA316" s="62"/>
      <c r="AB316" s="62"/>
      <c r="AC316" s="1"/>
      <c r="AD316" s="62">
        <v>4340</v>
      </c>
      <c r="AE316" s="62">
        <v>4327</v>
      </c>
      <c r="AF316" s="1"/>
      <c r="AG316" s="1"/>
      <c r="AH316" s="62"/>
      <c r="AI316" s="62"/>
      <c r="AJ316" s="8"/>
      <c r="AK316" s="8"/>
      <c r="AL316" s="62"/>
      <c r="AM316" s="62"/>
      <c r="AN316" s="8"/>
      <c r="AO316" s="8"/>
      <c r="AP316" s="62"/>
      <c r="AQ316" s="62"/>
      <c r="AR316" s="62"/>
      <c r="AS316" s="8"/>
      <c r="AT316" s="62"/>
      <c r="AU316" s="62"/>
      <c r="AV316" s="8"/>
      <c r="AW316" s="8"/>
      <c r="AX316" s="8"/>
      <c r="AY316" s="8"/>
      <c r="AZ316" s="8"/>
      <c r="BA316" s="8"/>
      <c r="BB316" s="62"/>
      <c r="BC316" s="62"/>
      <c r="BD316" s="94">
        <v>4337</v>
      </c>
      <c r="BE316" s="8"/>
      <c r="BF316" s="8"/>
      <c r="BG316" s="62"/>
      <c r="BH316" s="62"/>
      <c r="BI316" s="1">
        <v>4338</v>
      </c>
      <c r="BJ316" s="1">
        <v>4339</v>
      </c>
      <c r="BK316" s="1">
        <v>4334</v>
      </c>
      <c r="BL316" s="1">
        <v>4338</v>
      </c>
      <c r="BM316" s="78"/>
      <c r="BN316" s="78"/>
      <c r="BO316" s="78"/>
      <c r="BP316" s="89"/>
      <c r="BQ316" s="62"/>
      <c r="BR316" s="1"/>
      <c r="BS316" s="88"/>
      <c r="BT316" s="1"/>
      <c r="BU316" s="58"/>
      <c r="BV316" s="58"/>
      <c r="BW316" s="58"/>
      <c r="BX316" s="58"/>
      <c r="BY316" s="1">
        <v>101.648</v>
      </c>
      <c r="BZ316" s="1">
        <v>101.4935</v>
      </c>
      <c r="CA316" s="1">
        <v>101.47</v>
      </c>
      <c r="CB316" s="1">
        <v>1.3844000000000001</v>
      </c>
      <c r="CC316" s="1">
        <v>1.3845000000000001</v>
      </c>
      <c r="CD316" s="1">
        <v>1.3847</v>
      </c>
      <c r="CE316" s="1"/>
      <c r="CF316" s="1"/>
      <c r="CG316" s="1">
        <v>4338</v>
      </c>
      <c r="CH316" s="1">
        <v>4341</v>
      </c>
      <c r="CI316" s="1">
        <v>4326</v>
      </c>
      <c r="CJ316" s="1">
        <v>4339</v>
      </c>
      <c r="CK316" s="1">
        <v>4338</v>
      </c>
      <c r="CL316" s="1">
        <v>4360</v>
      </c>
      <c r="CM316" s="1">
        <v>4326</v>
      </c>
      <c r="CN316" s="1">
        <v>4357</v>
      </c>
      <c r="CO316" s="1">
        <v>1326.4</v>
      </c>
      <c r="CP316" s="1">
        <v>4338</v>
      </c>
      <c r="CQ316" s="1">
        <v>4360</v>
      </c>
      <c r="CR316" s="1">
        <v>4326</v>
      </c>
      <c r="CS316" s="1">
        <v>4342</v>
      </c>
      <c r="CT316" s="1"/>
      <c r="CU316" s="1"/>
      <c r="CV316" s="1"/>
      <c r="CW316" s="1"/>
      <c r="CX316" s="58"/>
      <c r="CY316" s="58"/>
      <c r="CZ316" s="1"/>
      <c r="DA316" s="1" t="s">
        <v>618</v>
      </c>
      <c r="DB316" s="1"/>
      <c r="DC316" s="58"/>
      <c r="DD316" s="58"/>
      <c r="DE316">
        <v>16.11</v>
      </c>
      <c r="DF316">
        <v>101.89400000000001</v>
      </c>
      <c r="DG316">
        <v>2.64</v>
      </c>
    </row>
    <row r="317" spans="1:111" s="12" customFormat="1">
      <c r="A317" s="1">
        <v>2014</v>
      </c>
      <c r="B317" s="1">
        <v>3</v>
      </c>
      <c r="C317" s="24">
        <v>41744</v>
      </c>
      <c r="D317" s="1">
        <v>4349</v>
      </c>
      <c r="E317" s="1">
        <v>4350</v>
      </c>
      <c r="F317" s="1">
        <v>4311</v>
      </c>
      <c r="G317" s="1">
        <v>4312</v>
      </c>
      <c r="H317" s="46">
        <v>1300.3</v>
      </c>
      <c r="I317" s="1">
        <v>4338</v>
      </c>
      <c r="J317" s="1">
        <v>4360</v>
      </c>
      <c r="K317" s="1">
        <v>4326</v>
      </c>
      <c r="L317" s="1">
        <v>4332</v>
      </c>
      <c r="M317" s="53">
        <v>4293</v>
      </c>
      <c r="N317" s="47">
        <v>4299</v>
      </c>
      <c r="O317" s="47">
        <v>4231</v>
      </c>
      <c r="P317" s="47">
        <v>4247</v>
      </c>
      <c r="Q317" s="8">
        <v>4350</v>
      </c>
      <c r="R317" s="26"/>
      <c r="S317" s="1"/>
      <c r="T317" s="1"/>
      <c r="U317" s="1"/>
      <c r="V317" s="1"/>
      <c r="W317" s="50"/>
      <c r="X317" s="51"/>
      <c r="Y317" s="62"/>
      <c r="Z317" s="62"/>
      <c r="AA317" s="62"/>
      <c r="AB317" s="62"/>
      <c r="AC317" s="1"/>
      <c r="AD317" s="62">
        <v>4350</v>
      </c>
      <c r="AE317" s="62">
        <v>4329</v>
      </c>
      <c r="AF317" s="1"/>
      <c r="AG317" s="1"/>
      <c r="AH317" s="62"/>
      <c r="AI317" s="62"/>
      <c r="AJ317" s="8"/>
      <c r="AK317" s="8"/>
      <c r="AL317" s="62"/>
      <c r="AM317" s="62"/>
      <c r="AN317" s="8"/>
      <c r="AO317" s="8"/>
      <c r="AP317" s="62"/>
      <c r="AQ317" s="62"/>
      <c r="AR317" s="62"/>
      <c r="AS317" s="8"/>
      <c r="AT317" s="62"/>
      <c r="AU317" s="62"/>
      <c r="AV317" s="8"/>
      <c r="AW317" s="8"/>
      <c r="AX317" s="8"/>
      <c r="AY317" s="8"/>
      <c r="AZ317" s="8"/>
      <c r="BA317" s="8"/>
      <c r="BB317" s="62"/>
      <c r="BC317" s="62"/>
      <c r="BD317" s="94">
        <v>4292</v>
      </c>
      <c r="BE317" s="8"/>
      <c r="BF317" s="8"/>
      <c r="BG317" s="62"/>
      <c r="BH317" s="62"/>
      <c r="BI317" s="1">
        <v>4293</v>
      </c>
      <c r="BJ317" s="1">
        <v>4297</v>
      </c>
      <c r="BK317" s="1">
        <v>4289</v>
      </c>
      <c r="BL317" s="1">
        <v>4290</v>
      </c>
      <c r="BM317" s="78"/>
      <c r="BN317" s="78"/>
      <c r="BO317" s="78"/>
      <c r="BP317" s="89"/>
      <c r="BQ317" s="62"/>
      <c r="BR317" s="1"/>
      <c r="BS317" s="88"/>
      <c r="BT317" s="1"/>
      <c r="BU317" s="58"/>
      <c r="BV317" s="58"/>
      <c r="BW317" s="58"/>
      <c r="BX317" s="58"/>
      <c r="BY317" s="1">
        <v>101.846</v>
      </c>
      <c r="BZ317" s="1">
        <v>101.8695</v>
      </c>
      <c r="CA317" s="1">
        <v>101.92449999999999</v>
      </c>
      <c r="CB317" s="1">
        <v>1.3819999999999999</v>
      </c>
      <c r="CC317" s="1">
        <v>1.3818999999999999</v>
      </c>
      <c r="CD317" s="1">
        <v>1.3815999999999999</v>
      </c>
      <c r="CE317" s="1"/>
      <c r="CF317" s="1"/>
      <c r="CG317" s="1">
        <v>4293</v>
      </c>
      <c r="CH317" s="1">
        <v>4299</v>
      </c>
      <c r="CI317" s="1">
        <v>4231</v>
      </c>
      <c r="CJ317" s="1">
        <v>4243</v>
      </c>
      <c r="CK317" s="1">
        <v>4293</v>
      </c>
      <c r="CL317" s="1">
        <v>4299</v>
      </c>
      <c r="CM317" s="1">
        <v>4231</v>
      </c>
      <c r="CN317" s="1">
        <v>4260</v>
      </c>
      <c r="CO317" s="1">
        <v>1310.7</v>
      </c>
      <c r="CP317" s="1">
        <v>4293</v>
      </c>
      <c r="CQ317" s="1">
        <v>4299</v>
      </c>
      <c r="CR317" s="1">
        <v>4231</v>
      </c>
      <c r="CS317" s="1">
        <v>4270</v>
      </c>
      <c r="CT317" s="1"/>
      <c r="CU317" s="1"/>
      <c r="CV317" s="1"/>
      <c r="CW317" s="1"/>
      <c r="CX317" s="58"/>
      <c r="CY317" s="58"/>
      <c r="CZ317" s="1"/>
      <c r="DA317" s="1" t="s">
        <v>618</v>
      </c>
      <c r="DB317" s="1"/>
      <c r="DC317" s="58"/>
      <c r="DD317" s="58"/>
      <c r="DE317">
        <v>15.61</v>
      </c>
      <c r="DF317">
        <v>101.878</v>
      </c>
      <c r="DG317">
        <v>2.63</v>
      </c>
    </row>
    <row r="318" spans="1:111" s="12" customFormat="1">
      <c r="A318" s="1">
        <v>2014</v>
      </c>
      <c r="B318" s="1">
        <v>4</v>
      </c>
      <c r="C318" s="24">
        <v>41745</v>
      </c>
      <c r="D318" s="1">
        <v>4274</v>
      </c>
      <c r="E318" s="1">
        <v>4284</v>
      </c>
      <c r="F318" s="1">
        <v>4257</v>
      </c>
      <c r="G318" s="1">
        <v>4264</v>
      </c>
      <c r="H318" s="46">
        <v>1303.5</v>
      </c>
      <c r="I318" s="1">
        <v>4293</v>
      </c>
      <c r="J318" s="1">
        <v>4299</v>
      </c>
      <c r="K318" s="1">
        <v>4231</v>
      </c>
      <c r="L318" s="1">
        <v>4265</v>
      </c>
      <c r="M318" s="53">
        <v>4281</v>
      </c>
      <c r="N318" s="47">
        <v>4300</v>
      </c>
      <c r="O318" s="47">
        <v>4275</v>
      </c>
      <c r="P318" s="47">
        <v>4283</v>
      </c>
      <c r="Q318" s="8">
        <v>4272</v>
      </c>
      <c r="R318" s="26"/>
      <c r="S318" s="1"/>
      <c r="T318" s="1"/>
      <c r="U318" s="1"/>
      <c r="V318" s="1"/>
      <c r="W318" s="50"/>
      <c r="X318" s="51"/>
      <c r="Y318" s="62"/>
      <c r="Z318" s="62"/>
      <c r="AA318" s="62"/>
      <c r="AB318" s="62"/>
      <c r="AC318" s="1"/>
      <c r="AD318" s="62">
        <v>4284</v>
      </c>
      <c r="AE318" s="62">
        <v>4257</v>
      </c>
      <c r="AF318" s="1"/>
      <c r="AG318" s="1"/>
      <c r="AH318" s="62"/>
      <c r="AI318" s="62"/>
      <c r="AJ318" s="8"/>
      <c r="AK318" s="8"/>
      <c r="AL318" s="62"/>
      <c r="AM318" s="62"/>
      <c r="AN318" s="8"/>
      <c r="AO318" s="8"/>
      <c r="AP318" s="62"/>
      <c r="AQ318" s="62"/>
      <c r="AR318" s="62"/>
      <c r="AS318" s="8"/>
      <c r="AT318" s="62"/>
      <c r="AU318" s="62"/>
      <c r="AV318" s="8"/>
      <c r="AW318" s="8"/>
      <c r="AX318" s="8"/>
      <c r="AY318" s="8"/>
      <c r="AZ318" s="8"/>
      <c r="BA318" s="8"/>
      <c r="BB318" s="62"/>
      <c r="BC318" s="62"/>
      <c r="BD318" s="94">
        <v>4279</v>
      </c>
      <c r="BE318" s="8"/>
      <c r="BF318" s="8"/>
      <c r="BG318" s="62"/>
      <c r="BH318" s="62"/>
      <c r="BI318" s="1">
        <v>4281</v>
      </c>
      <c r="BJ318" s="1">
        <v>4290</v>
      </c>
      <c r="BK318" s="1">
        <v>4280</v>
      </c>
      <c r="BL318" s="1">
        <v>4287</v>
      </c>
      <c r="BM318" s="78"/>
      <c r="BN318" s="78"/>
      <c r="BO318" s="78"/>
      <c r="BP318" s="89"/>
      <c r="BQ318" s="62"/>
      <c r="BR318" s="1"/>
      <c r="BS318" s="88"/>
      <c r="BT318" s="1"/>
      <c r="BU318" s="58"/>
      <c r="BV318" s="58"/>
      <c r="BW318" s="58"/>
      <c r="BX318" s="58"/>
      <c r="BY318" s="1">
        <v>101.916</v>
      </c>
      <c r="BZ318" s="1">
        <v>101.845</v>
      </c>
      <c r="CA318" s="1">
        <v>101.8845</v>
      </c>
      <c r="CB318" s="1">
        <v>1.3815</v>
      </c>
      <c r="CC318" s="1">
        <v>1.3815</v>
      </c>
      <c r="CD318" s="1">
        <v>1.381</v>
      </c>
      <c r="CE318" s="1"/>
      <c r="CF318" s="1"/>
      <c r="CG318" s="1">
        <v>4281</v>
      </c>
      <c r="CH318" s="1">
        <v>4300</v>
      </c>
      <c r="CI318" s="1">
        <v>4275</v>
      </c>
      <c r="CJ318" s="1">
        <v>4289</v>
      </c>
      <c r="CK318" s="1">
        <v>4281</v>
      </c>
      <c r="CL318" s="1">
        <v>4300</v>
      </c>
      <c r="CM318" s="1">
        <v>4275</v>
      </c>
      <c r="CN318" s="1">
        <v>4280</v>
      </c>
      <c r="CO318" s="1">
        <v>1303.7</v>
      </c>
      <c r="CP318" s="1">
        <v>4281</v>
      </c>
      <c r="CQ318" s="1">
        <v>4300</v>
      </c>
      <c r="CR318" s="1">
        <v>4275</v>
      </c>
      <c r="CS318" s="1">
        <v>4289</v>
      </c>
      <c r="CT318" s="1"/>
      <c r="CU318" s="1"/>
      <c r="CV318" s="1"/>
      <c r="CW318" s="1"/>
      <c r="CX318" s="58"/>
      <c r="CY318" s="58"/>
      <c r="CZ318" s="1"/>
      <c r="DA318" s="1" t="s">
        <v>618</v>
      </c>
      <c r="DB318" s="1"/>
      <c r="DC318" s="58"/>
      <c r="DD318" s="58"/>
      <c r="DE318">
        <v>14.18</v>
      </c>
      <c r="DF318">
        <v>102.26</v>
      </c>
      <c r="DG318">
        <v>2.64</v>
      </c>
    </row>
    <row r="319" spans="1:111" s="12" customFormat="1">
      <c r="A319" s="1">
        <v>2014</v>
      </c>
      <c r="B319" s="1">
        <v>5</v>
      </c>
      <c r="C319" s="24">
        <v>41746</v>
      </c>
      <c r="D319" s="1">
        <v>4289</v>
      </c>
      <c r="E319" s="1">
        <v>4290</v>
      </c>
      <c r="F319" s="1">
        <v>4264</v>
      </c>
      <c r="G319" s="1">
        <v>4271</v>
      </c>
      <c r="H319" s="46">
        <v>1293.9000000000001</v>
      </c>
      <c r="I319" s="1">
        <v>4281</v>
      </c>
      <c r="J319" s="1">
        <v>4300</v>
      </c>
      <c r="K319" s="1">
        <v>4266</v>
      </c>
      <c r="L319" s="1">
        <v>4270</v>
      </c>
      <c r="M319" s="53">
        <v>4264</v>
      </c>
      <c r="N319" s="47">
        <v>4286</v>
      </c>
      <c r="O319" s="47">
        <v>4257</v>
      </c>
      <c r="P319" s="47">
        <v>4277</v>
      </c>
      <c r="Q319" s="8">
        <v>4290</v>
      </c>
      <c r="R319" s="26"/>
      <c r="S319" s="1"/>
      <c r="T319" s="1"/>
      <c r="U319" s="1"/>
      <c r="V319" s="1"/>
      <c r="W319" s="50"/>
      <c r="X319" s="51"/>
      <c r="Y319" s="62"/>
      <c r="Z319" s="62"/>
      <c r="AA319" s="62"/>
      <c r="AB319" s="62"/>
      <c r="AC319" s="1"/>
      <c r="AD319" s="62">
        <v>4290</v>
      </c>
      <c r="AE319" s="62">
        <v>4268</v>
      </c>
      <c r="AF319" s="1"/>
      <c r="AG319" s="1"/>
      <c r="AH319" s="62"/>
      <c r="AI319" s="62"/>
      <c r="AJ319" s="8"/>
      <c r="AK319" s="8"/>
      <c r="AL319" s="62"/>
      <c r="AM319" s="62"/>
      <c r="AN319" s="8"/>
      <c r="AO319" s="8"/>
      <c r="AP319" s="62"/>
      <c r="AQ319" s="62"/>
      <c r="AR319" s="62"/>
      <c r="AS319" s="8"/>
      <c r="AT319" s="62"/>
      <c r="AU319" s="62"/>
      <c r="AV319" s="8"/>
      <c r="AW319" s="8"/>
      <c r="AX319" s="8"/>
      <c r="AY319" s="8"/>
      <c r="AZ319" s="8"/>
      <c r="BA319" s="8"/>
      <c r="BB319" s="62"/>
      <c r="BC319" s="62"/>
      <c r="BD319" s="94">
        <v>4262</v>
      </c>
      <c r="BE319" s="8"/>
      <c r="BF319" s="8"/>
      <c r="BG319" s="62"/>
      <c r="BH319" s="62"/>
      <c r="BI319" s="1">
        <v>4264</v>
      </c>
      <c r="BJ319" s="1">
        <v>4265</v>
      </c>
      <c r="BK319" s="1">
        <v>4257</v>
      </c>
      <c r="BL319" s="1">
        <v>4264</v>
      </c>
      <c r="BM319" s="78"/>
      <c r="BN319" s="78"/>
      <c r="BO319" s="78"/>
      <c r="BP319" s="89"/>
      <c r="BQ319" s="62"/>
      <c r="BR319" s="1"/>
      <c r="BS319" s="88"/>
      <c r="BT319" s="1"/>
      <c r="BU319" s="58"/>
      <c r="BV319" s="58"/>
      <c r="BW319" s="58"/>
      <c r="BX319" s="58"/>
      <c r="BY319" s="1">
        <v>102.2315</v>
      </c>
      <c r="BZ319" s="1">
        <v>102.22</v>
      </c>
      <c r="CA319" s="1">
        <v>102.208</v>
      </c>
      <c r="CB319" s="1">
        <v>1.3815</v>
      </c>
      <c r="CC319" s="1">
        <v>1.3818999999999999</v>
      </c>
      <c r="CD319" s="1">
        <v>1.3825000000000001</v>
      </c>
      <c r="CE319" s="1"/>
      <c r="CF319" s="1"/>
      <c r="CG319" s="1">
        <v>4264</v>
      </c>
      <c r="CH319" s="1">
        <v>4286</v>
      </c>
      <c r="CI319" s="1">
        <v>4257</v>
      </c>
      <c r="CJ319" s="1">
        <v>4275</v>
      </c>
      <c r="CK319" s="1">
        <v>4264</v>
      </c>
      <c r="CL319" s="1">
        <v>4286</v>
      </c>
      <c r="CM319" s="1">
        <v>4257</v>
      </c>
      <c r="CN319" s="1">
        <v>4275</v>
      </c>
      <c r="CO319" s="1">
        <v>1297.9000000000001</v>
      </c>
      <c r="CP319" s="1">
        <v>4264</v>
      </c>
      <c r="CQ319" s="1">
        <v>4286</v>
      </c>
      <c r="CR319" s="1">
        <v>4257</v>
      </c>
      <c r="CS319" s="1">
        <v>4271</v>
      </c>
      <c r="CT319" s="1"/>
      <c r="CU319" s="1"/>
      <c r="CV319" s="1"/>
      <c r="CW319" s="1"/>
      <c r="CX319" s="58"/>
      <c r="CY319" s="58"/>
      <c r="CZ319" s="1"/>
      <c r="DA319" s="1" t="s">
        <v>618</v>
      </c>
      <c r="DB319" s="1"/>
      <c r="DC319" s="58"/>
      <c r="DD319" s="58"/>
      <c r="DE319">
        <v>13.36</v>
      </c>
      <c r="DF319">
        <v>102.3995</v>
      </c>
      <c r="DG319">
        <v>2.72</v>
      </c>
    </row>
    <row r="320" spans="1:111" s="12" customFormat="1">
      <c r="A320" s="1">
        <v>2014</v>
      </c>
      <c r="B320" s="1">
        <v>6</v>
      </c>
      <c r="C320" s="24">
        <v>41747</v>
      </c>
      <c r="D320" s="1">
        <v>4261</v>
      </c>
      <c r="E320" s="1">
        <v>4271</v>
      </c>
      <c r="F320" s="1">
        <v>4258</v>
      </c>
      <c r="G320" s="1">
        <v>4263</v>
      </c>
      <c r="H320" s="46">
        <v>1293.9000000000001</v>
      </c>
      <c r="I320" s="1">
        <v>4264</v>
      </c>
      <c r="J320" s="1">
        <v>4286</v>
      </c>
      <c r="K320" s="1">
        <v>4257</v>
      </c>
      <c r="L320" s="1">
        <v>4269</v>
      </c>
      <c r="M320" s="53">
        <v>4255</v>
      </c>
      <c r="N320" s="47">
        <v>4255</v>
      </c>
      <c r="O320" s="47">
        <v>4247</v>
      </c>
      <c r="P320" s="47">
        <v>4253</v>
      </c>
      <c r="Q320" s="8">
        <v>4260</v>
      </c>
      <c r="R320" s="26"/>
      <c r="S320" s="1"/>
      <c r="T320" s="1"/>
      <c r="U320" s="1"/>
      <c r="V320" s="1"/>
      <c r="W320" s="50"/>
      <c r="X320" s="51"/>
      <c r="Y320" s="62"/>
      <c r="Z320" s="62"/>
      <c r="AA320" s="62"/>
      <c r="AB320" s="62"/>
      <c r="AC320" s="1"/>
      <c r="AD320" s="62">
        <v>4271</v>
      </c>
      <c r="AE320" s="62">
        <v>4261</v>
      </c>
      <c r="AF320" s="1"/>
      <c r="AG320" s="1"/>
      <c r="AH320" s="62"/>
      <c r="AI320" s="62"/>
      <c r="AJ320" s="8"/>
      <c r="AK320" s="8"/>
      <c r="AL320" s="62"/>
      <c r="AM320" s="62"/>
      <c r="AN320" s="8"/>
      <c r="AO320" s="8"/>
      <c r="AP320" s="62"/>
      <c r="AQ320" s="62"/>
      <c r="AR320" s="62"/>
      <c r="AS320" s="8"/>
      <c r="AT320" s="62"/>
      <c r="AU320" s="62"/>
      <c r="AV320" s="8"/>
      <c r="AW320" s="8"/>
      <c r="AX320" s="8"/>
      <c r="AY320" s="8"/>
      <c r="AZ320" s="8"/>
      <c r="BA320" s="8"/>
      <c r="BB320" s="62"/>
      <c r="BC320" s="62"/>
      <c r="BD320" s="94">
        <v>4253</v>
      </c>
      <c r="BE320" s="8"/>
      <c r="BF320" s="8"/>
      <c r="BG320" s="62"/>
      <c r="BH320" s="62"/>
      <c r="BI320" s="1">
        <v>4255</v>
      </c>
      <c r="BJ320" s="1">
        <v>4255</v>
      </c>
      <c r="BK320" s="1">
        <v>4250</v>
      </c>
      <c r="BL320" s="1">
        <v>4254</v>
      </c>
      <c r="BM320" s="78"/>
      <c r="BN320" s="78"/>
      <c r="BO320" s="78"/>
      <c r="BP320" s="89"/>
      <c r="BQ320" s="62"/>
      <c r="BR320" s="1"/>
      <c r="BS320" s="88"/>
      <c r="BT320" s="1"/>
      <c r="BU320" s="58"/>
      <c r="BV320" s="58"/>
      <c r="BW320" s="58"/>
      <c r="BX320" s="58"/>
      <c r="BY320" s="1">
        <v>102.3865</v>
      </c>
      <c r="BZ320" s="1">
        <v>102.44</v>
      </c>
      <c r="CA320" s="1">
        <v>102.444</v>
      </c>
      <c r="CB320" s="1">
        <v>1.3814</v>
      </c>
      <c r="CC320" s="1">
        <v>1.3813</v>
      </c>
      <c r="CD320" s="1">
        <v>1.3812</v>
      </c>
      <c r="CE320" s="1"/>
      <c r="CF320" s="1"/>
      <c r="CG320" s="1">
        <v>4255</v>
      </c>
      <c r="CH320" s="1">
        <v>4255</v>
      </c>
      <c r="CI320" s="1">
        <v>4247</v>
      </c>
      <c r="CJ320" s="1">
        <v>4252</v>
      </c>
      <c r="CK320" s="1">
        <v>4255</v>
      </c>
      <c r="CL320" s="1">
        <v>4255</v>
      </c>
      <c r="CM320" s="1">
        <v>4247</v>
      </c>
      <c r="CN320" s="1">
        <v>4254</v>
      </c>
      <c r="CO320" s="1">
        <v>1293.9000000000001</v>
      </c>
      <c r="CP320" s="1">
        <v>4255</v>
      </c>
      <c r="CQ320" s="1">
        <v>4256</v>
      </c>
      <c r="CR320" s="1">
        <v>4247</v>
      </c>
      <c r="CS320" s="1">
        <v>4256</v>
      </c>
      <c r="CT320" s="1"/>
      <c r="CU320" s="1"/>
      <c r="CV320" s="1"/>
      <c r="CW320" s="1"/>
      <c r="CX320" s="58"/>
      <c r="CY320" s="58"/>
      <c r="CZ320" s="1"/>
      <c r="DA320" s="1" t="s">
        <v>618</v>
      </c>
      <c r="DB320" s="1"/>
      <c r="DC320" s="58"/>
      <c r="DD320" s="58"/>
      <c r="DE320">
        <v>13.36</v>
      </c>
      <c r="DF320">
        <v>102.434</v>
      </c>
      <c r="DG320">
        <v>2.72</v>
      </c>
    </row>
    <row r="321" spans="1:111" s="12" customFormat="1">
      <c r="A321" s="1">
        <v>2014</v>
      </c>
      <c r="B321" s="1">
        <v>2</v>
      </c>
      <c r="C321" s="24">
        <v>41750</v>
      </c>
      <c r="D321" s="1">
        <v>4262</v>
      </c>
      <c r="E321" s="1">
        <v>4295</v>
      </c>
      <c r="F321" s="1">
        <v>4235</v>
      </c>
      <c r="G321" s="1">
        <v>4242</v>
      </c>
      <c r="H321" s="46">
        <v>1288.5</v>
      </c>
      <c r="I321" s="1">
        <v>4255</v>
      </c>
      <c r="J321" s="1">
        <v>4295</v>
      </c>
      <c r="K321" s="1">
        <v>4239</v>
      </c>
      <c r="L321" s="1">
        <v>4241</v>
      </c>
      <c r="M321" s="53">
        <v>4248</v>
      </c>
      <c r="N321" s="47">
        <v>4270</v>
      </c>
      <c r="O321" s="47">
        <v>4239</v>
      </c>
      <c r="P321" s="47">
        <v>4251</v>
      </c>
      <c r="Q321" s="8">
        <v>4263</v>
      </c>
      <c r="R321" s="26"/>
      <c r="S321" s="1"/>
      <c r="T321" s="1"/>
      <c r="U321" s="1"/>
      <c r="V321" s="1"/>
      <c r="W321" s="50"/>
      <c r="X321" s="51"/>
      <c r="Y321" s="62"/>
      <c r="Z321" s="62"/>
      <c r="AA321" s="62"/>
      <c r="AB321" s="62"/>
      <c r="AC321" s="1"/>
      <c r="AD321" s="62">
        <v>4295</v>
      </c>
      <c r="AE321" s="62">
        <v>4239</v>
      </c>
      <c r="AF321" s="1"/>
      <c r="AG321" s="1"/>
      <c r="AH321" s="62"/>
      <c r="AI321" s="62"/>
      <c r="AJ321" s="8"/>
      <c r="AK321" s="8"/>
      <c r="AL321" s="62"/>
      <c r="AM321" s="62"/>
      <c r="AN321" s="8"/>
      <c r="AO321" s="8"/>
      <c r="AP321" s="62"/>
      <c r="AQ321" s="62"/>
      <c r="AR321" s="62"/>
      <c r="AS321" s="8"/>
      <c r="AT321" s="62"/>
      <c r="AU321" s="62"/>
      <c r="AV321" s="8"/>
      <c r="AW321" s="8"/>
      <c r="AX321" s="8"/>
      <c r="AY321" s="8"/>
      <c r="AZ321" s="8"/>
      <c r="BA321" s="8"/>
      <c r="BB321" s="62"/>
      <c r="BC321" s="62"/>
      <c r="BD321" s="94">
        <v>4247</v>
      </c>
      <c r="BE321" s="8"/>
      <c r="BF321" s="8"/>
      <c r="BG321" s="62"/>
      <c r="BH321" s="62"/>
      <c r="BI321" s="1">
        <v>4248</v>
      </c>
      <c r="BJ321" s="1">
        <v>4251</v>
      </c>
      <c r="BK321" s="1">
        <v>4246</v>
      </c>
      <c r="BL321" s="1">
        <v>4248</v>
      </c>
      <c r="BM321" s="78"/>
      <c r="BN321" s="78"/>
      <c r="BO321" s="78"/>
      <c r="BP321" s="89"/>
      <c r="BQ321" s="62"/>
      <c r="BR321" s="1"/>
      <c r="BS321" s="88"/>
      <c r="BT321" s="1"/>
      <c r="BU321" s="58"/>
      <c r="BV321" s="58"/>
      <c r="BW321" s="58"/>
      <c r="BX321" s="58"/>
      <c r="BY321" s="1">
        <v>102.43</v>
      </c>
      <c r="BZ321" s="1">
        <v>102.444</v>
      </c>
      <c r="CA321" s="1">
        <v>102.5715</v>
      </c>
      <c r="CB321" s="1">
        <v>1.3814</v>
      </c>
      <c r="CC321" s="1">
        <v>1.3815</v>
      </c>
      <c r="CD321" s="1">
        <v>1.3814</v>
      </c>
      <c r="CE321" s="1"/>
      <c r="CF321" s="1"/>
      <c r="CG321" s="1">
        <v>4248</v>
      </c>
      <c r="CH321" s="1">
        <v>4260</v>
      </c>
      <c r="CI321" s="1">
        <v>4239</v>
      </c>
      <c r="CJ321" s="1">
        <v>4252</v>
      </c>
      <c r="CK321" s="1">
        <v>4248</v>
      </c>
      <c r="CL321" s="1">
        <v>4270</v>
      </c>
      <c r="CM321" s="1">
        <v>4239</v>
      </c>
      <c r="CN321" s="1">
        <v>4248</v>
      </c>
      <c r="CO321" s="1">
        <v>1287.4000000000001</v>
      </c>
      <c r="CP321" s="1">
        <v>4248</v>
      </c>
      <c r="CQ321" s="1">
        <v>4270</v>
      </c>
      <c r="CR321" s="1">
        <v>4239</v>
      </c>
      <c r="CS321" s="1">
        <v>4259</v>
      </c>
      <c r="CT321" s="1"/>
      <c r="CU321" s="1"/>
      <c r="CV321" s="1"/>
      <c r="CW321" s="1"/>
      <c r="CX321" s="58"/>
      <c r="CY321" s="58"/>
      <c r="CZ321" s="1"/>
      <c r="DA321" s="1" t="s">
        <v>618</v>
      </c>
      <c r="DB321" s="1"/>
      <c r="DC321" s="58"/>
      <c r="DD321" s="58"/>
      <c r="DE321">
        <v>13.25</v>
      </c>
      <c r="DF321">
        <v>102.629</v>
      </c>
      <c r="DG321">
        <v>2.72</v>
      </c>
    </row>
    <row r="322" spans="1:111" s="12" customFormat="1">
      <c r="A322" s="1">
        <v>2014</v>
      </c>
      <c r="B322" s="1">
        <v>3</v>
      </c>
      <c r="C322" s="24">
        <v>41751</v>
      </c>
      <c r="D322" s="1">
        <v>4262</v>
      </c>
      <c r="E322" s="1">
        <v>4266</v>
      </c>
      <c r="F322" s="1">
        <v>4248</v>
      </c>
      <c r="G322" s="1">
        <v>4256</v>
      </c>
      <c r="H322" s="46">
        <v>1281.0999999999999</v>
      </c>
      <c r="I322" s="1">
        <v>4248</v>
      </c>
      <c r="J322" s="1">
        <v>4270</v>
      </c>
      <c r="K322" s="1">
        <v>4239</v>
      </c>
      <c r="L322" s="1">
        <v>4255</v>
      </c>
      <c r="M322" s="53">
        <v>4254</v>
      </c>
      <c r="N322" s="47">
        <v>4266</v>
      </c>
      <c r="O322" s="47">
        <v>4248</v>
      </c>
      <c r="P322" s="47">
        <v>4252</v>
      </c>
      <c r="Q322" s="8">
        <v>4259</v>
      </c>
      <c r="R322" s="26"/>
      <c r="S322" s="1"/>
      <c r="T322" s="1"/>
      <c r="U322" s="1"/>
      <c r="V322" s="1"/>
      <c r="W322" s="50"/>
      <c r="X322" s="51"/>
      <c r="Y322" s="62"/>
      <c r="Z322" s="62"/>
      <c r="AA322" s="62"/>
      <c r="AB322" s="62"/>
      <c r="AC322" s="1"/>
      <c r="AD322" s="62">
        <v>4266</v>
      </c>
      <c r="AE322" s="62">
        <v>4248</v>
      </c>
      <c r="AF322" s="1"/>
      <c r="AG322" s="1"/>
      <c r="AH322" s="62"/>
      <c r="AI322" s="62"/>
      <c r="AJ322" s="8"/>
      <c r="AK322" s="8"/>
      <c r="AL322" s="62"/>
      <c r="AM322" s="62"/>
      <c r="AN322" s="8"/>
      <c r="AO322" s="8"/>
      <c r="AP322" s="62"/>
      <c r="AQ322" s="62"/>
      <c r="AR322" s="62"/>
      <c r="AS322" s="8"/>
      <c r="AT322" s="62"/>
      <c r="AU322" s="62"/>
      <c r="AV322" s="8"/>
      <c r="AW322" s="8"/>
      <c r="AX322" s="8"/>
      <c r="AY322" s="8"/>
      <c r="AZ322" s="8"/>
      <c r="BA322" s="8"/>
      <c r="BB322" s="62"/>
      <c r="BC322" s="62"/>
      <c r="BD322" s="94">
        <v>4252</v>
      </c>
      <c r="BE322" s="8"/>
      <c r="BF322" s="8"/>
      <c r="BG322" s="62"/>
      <c r="BH322" s="62"/>
      <c r="BI322" s="1">
        <v>4254</v>
      </c>
      <c r="BJ322" s="1">
        <v>4259</v>
      </c>
      <c r="BK322" s="1">
        <v>4253</v>
      </c>
      <c r="BL322" s="1">
        <v>4259</v>
      </c>
      <c r="BM322" s="78"/>
      <c r="BN322" s="78"/>
      <c r="BO322" s="78"/>
      <c r="BP322" s="89"/>
      <c r="BQ322" s="62"/>
      <c r="BR322" s="1"/>
      <c r="BS322" s="88"/>
      <c r="BT322" s="1"/>
      <c r="BU322" s="58"/>
      <c r="BV322" s="58"/>
      <c r="BW322" s="58"/>
      <c r="BX322" s="58"/>
      <c r="BY322" s="1">
        <v>102.62</v>
      </c>
      <c r="BZ322" s="1">
        <v>102.637</v>
      </c>
      <c r="CA322" s="1">
        <v>102.69</v>
      </c>
      <c r="CB322" s="1">
        <v>1.3793</v>
      </c>
      <c r="CC322" s="1">
        <v>1.3794</v>
      </c>
      <c r="CD322" s="1">
        <v>1.3792</v>
      </c>
      <c r="CE322" s="1"/>
      <c r="CF322" s="1"/>
      <c r="CG322" s="1">
        <v>4254</v>
      </c>
      <c r="CH322" s="1">
        <v>4266</v>
      </c>
      <c r="CI322" s="1">
        <v>4251</v>
      </c>
      <c r="CJ322" s="1">
        <v>4253</v>
      </c>
      <c r="CK322" s="1">
        <v>4254</v>
      </c>
      <c r="CL322" s="1">
        <v>4266</v>
      </c>
      <c r="CM322" s="1">
        <v>4230</v>
      </c>
      <c r="CN322" s="1">
        <v>4237</v>
      </c>
      <c r="CO322" s="1">
        <v>1289.0999999999999</v>
      </c>
      <c r="CP322" s="1">
        <v>4254</v>
      </c>
      <c r="CQ322" s="1">
        <v>4266</v>
      </c>
      <c r="CR322" s="1">
        <v>4220</v>
      </c>
      <c r="CS322" s="1">
        <v>4241</v>
      </c>
      <c r="CT322" s="1"/>
      <c r="CU322" s="1"/>
      <c r="CV322" s="1"/>
      <c r="CW322" s="1"/>
      <c r="CX322" s="58"/>
      <c r="CY322" s="58"/>
      <c r="CZ322" s="1"/>
      <c r="DA322" s="1" t="s">
        <v>618</v>
      </c>
      <c r="DB322" s="1"/>
      <c r="DC322" s="58"/>
      <c r="DD322" s="58"/>
      <c r="DE322">
        <v>13.19</v>
      </c>
      <c r="DF322">
        <v>102.601</v>
      </c>
      <c r="DG322">
        <v>2.73</v>
      </c>
    </row>
    <row r="323" spans="1:111" s="12" customFormat="1">
      <c r="A323" s="1">
        <v>2014</v>
      </c>
      <c r="B323" s="1">
        <v>4</v>
      </c>
      <c r="C323" s="24">
        <v>41752</v>
      </c>
      <c r="D323" s="1">
        <v>4245</v>
      </c>
      <c r="E323" s="1">
        <v>4252</v>
      </c>
      <c r="F323" s="1">
        <v>4237</v>
      </c>
      <c r="G323" s="1">
        <v>4240</v>
      </c>
      <c r="H323" s="46">
        <v>1284.5999999999999</v>
      </c>
      <c r="I323" s="1">
        <v>4254</v>
      </c>
      <c r="J323" s="1">
        <v>4266</v>
      </c>
      <c r="K323" s="1">
        <v>4220</v>
      </c>
      <c r="L323" s="1">
        <v>4243</v>
      </c>
      <c r="M323" s="53">
        <v>4240</v>
      </c>
      <c r="N323" s="47">
        <v>4242</v>
      </c>
      <c r="O323" s="47">
        <v>4229</v>
      </c>
      <c r="P323" s="47">
        <v>4233</v>
      </c>
      <c r="Q323" s="8">
        <v>4244</v>
      </c>
      <c r="R323" s="26"/>
      <c r="S323" s="1"/>
      <c r="T323" s="1"/>
      <c r="U323" s="1"/>
      <c r="V323" s="1"/>
      <c r="W323" s="50"/>
      <c r="X323" s="51"/>
      <c r="Y323" s="62"/>
      <c r="Z323" s="62"/>
      <c r="AA323" s="62"/>
      <c r="AB323" s="62"/>
      <c r="AC323" s="1"/>
      <c r="AD323" s="62">
        <v>4252</v>
      </c>
      <c r="AE323" s="62">
        <v>4239</v>
      </c>
      <c r="AF323" s="1"/>
      <c r="AG323" s="1"/>
      <c r="AH323" s="62"/>
      <c r="AI323" s="62"/>
      <c r="AJ323" s="8"/>
      <c r="AK323" s="8"/>
      <c r="AL323" s="62"/>
      <c r="AM323" s="62"/>
      <c r="AN323" s="8"/>
      <c r="AO323" s="8"/>
      <c r="AP323" s="62"/>
      <c r="AQ323" s="62"/>
      <c r="AR323" s="62"/>
      <c r="AS323" s="8"/>
      <c r="AT323" s="62"/>
      <c r="AU323" s="62"/>
      <c r="AV323" s="8"/>
      <c r="AW323" s="8"/>
      <c r="AX323" s="8"/>
      <c r="AY323" s="8"/>
      <c r="AZ323" s="8"/>
      <c r="BA323" s="8"/>
      <c r="BB323" s="62"/>
      <c r="BC323" s="62"/>
      <c r="BD323" s="94">
        <v>4240</v>
      </c>
      <c r="BE323" s="8"/>
      <c r="BF323" s="8"/>
      <c r="BG323" s="62"/>
      <c r="BH323" s="62"/>
      <c r="BI323" s="1">
        <v>4240</v>
      </c>
      <c r="BJ323" s="1">
        <v>4240</v>
      </c>
      <c r="BK323" s="1">
        <v>4234</v>
      </c>
      <c r="BL323" s="1">
        <v>4235</v>
      </c>
      <c r="BM323" s="78"/>
      <c r="BN323" s="78"/>
      <c r="BO323" s="78"/>
      <c r="BP323" s="89"/>
      <c r="BQ323" s="62"/>
      <c r="BR323" s="1"/>
      <c r="BS323" s="88"/>
      <c r="BT323" s="1"/>
      <c r="BU323" s="58"/>
      <c r="BV323" s="58"/>
      <c r="BW323" s="58"/>
      <c r="BX323" s="58"/>
      <c r="BY323" s="1">
        <v>102.6195</v>
      </c>
      <c r="BZ323" s="1">
        <v>102.636</v>
      </c>
      <c r="CA323" s="1">
        <v>102.6305</v>
      </c>
      <c r="CB323" s="1">
        <v>1.3806</v>
      </c>
      <c r="CC323" s="1">
        <v>1.3807</v>
      </c>
      <c r="CD323" s="1">
        <v>1.3807</v>
      </c>
      <c r="CE323" s="1"/>
      <c r="CF323" s="1"/>
      <c r="CG323" s="1">
        <v>4240</v>
      </c>
      <c r="CH323" s="1">
        <v>4242</v>
      </c>
      <c r="CI323" s="1">
        <v>4229</v>
      </c>
      <c r="CJ323" s="1">
        <v>4235</v>
      </c>
      <c r="CK323" s="1">
        <v>4240</v>
      </c>
      <c r="CL323" s="1">
        <v>4242</v>
      </c>
      <c r="CM323" s="1">
        <v>4221</v>
      </c>
      <c r="CN323" s="1">
        <v>4226</v>
      </c>
      <c r="CO323" s="1">
        <v>1284.0999999999999</v>
      </c>
      <c r="CP323" s="1">
        <v>4240</v>
      </c>
      <c r="CQ323" s="1">
        <v>4242</v>
      </c>
      <c r="CR323" s="1">
        <v>4221</v>
      </c>
      <c r="CS323" s="1">
        <v>4236</v>
      </c>
      <c r="CT323" s="1"/>
      <c r="CU323" s="1"/>
      <c r="CV323" s="1"/>
      <c r="CW323" s="1"/>
      <c r="CX323" s="58"/>
      <c r="CY323" s="58"/>
      <c r="CZ323" s="1"/>
      <c r="DA323" s="1" t="s">
        <v>618</v>
      </c>
      <c r="DB323" s="1"/>
      <c r="DC323" s="58"/>
      <c r="DD323" s="58"/>
      <c r="DE323">
        <v>13.27</v>
      </c>
      <c r="DF323">
        <v>102.5425</v>
      </c>
      <c r="DG323">
        <v>2.69</v>
      </c>
    </row>
    <row r="324" spans="1:111" s="12" customFormat="1">
      <c r="A324" s="1">
        <v>2014</v>
      </c>
      <c r="B324" s="1">
        <v>5</v>
      </c>
      <c r="C324" s="24">
        <v>41753</v>
      </c>
      <c r="D324" s="1">
        <v>4237</v>
      </c>
      <c r="E324" s="1">
        <v>4244</v>
      </c>
      <c r="F324" s="1">
        <v>4231</v>
      </c>
      <c r="G324" s="1">
        <v>4232</v>
      </c>
      <c r="H324" s="46">
        <v>1290.5999999999999</v>
      </c>
      <c r="I324" s="1">
        <v>4240</v>
      </c>
      <c r="J324" s="1">
        <v>4243</v>
      </c>
      <c r="K324" s="1">
        <v>4221</v>
      </c>
      <c r="L324" s="1">
        <v>4242</v>
      </c>
      <c r="M324" s="53">
        <v>4232</v>
      </c>
      <c r="N324" s="47">
        <v>4275</v>
      </c>
      <c r="O324" s="47">
        <v>4188</v>
      </c>
      <c r="P324" s="47">
        <v>4250</v>
      </c>
      <c r="Q324" s="8">
        <v>4237</v>
      </c>
      <c r="R324" s="26"/>
      <c r="S324" s="1"/>
      <c r="T324" s="1"/>
      <c r="U324" s="1"/>
      <c r="V324" s="1"/>
      <c r="W324" s="50"/>
      <c r="X324" s="51"/>
      <c r="Y324" s="62"/>
      <c r="Z324" s="62"/>
      <c r="AA324" s="62"/>
      <c r="AB324" s="62"/>
      <c r="AC324" s="1"/>
      <c r="AD324" s="62">
        <v>4244</v>
      </c>
      <c r="AE324" s="62">
        <v>4232</v>
      </c>
      <c r="AF324" s="1"/>
      <c r="AG324" s="1"/>
      <c r="AH324" s="62"/>
      <c r="AI324" s="62"/>
      <c r="AJ324" s="8"/>
      <c r="AK324" s="8"/>
      <c r="AL324" s="62"/>
      <c r="AM324" s="62"/>
      <c r="AN324" s="8"/>
      <c r="AO324" s="8"/>
      <c r="AP324" s="62"/>
      <c r="AQ324" s="62"/>
      <c r="AR324" s="62"/>
      <c r="AS324" s="8"/>
      <c r="AT324" s="62"/>
      <c r="AU324" s="62"/>
      <c r="AV324" s="8"/>
      <c r="AW324" s="8"/>
      <c r="AX324" s="8"/>
      <c r="AY324" s="8"/>
      <c r="AZ324" s="8"/>
      <c r="BA324" s="8"/>
      <c r="BB324" s="62"/>
      <c r="BC324" s="62"/>
      <c r="BD324" s="113">
        <v>4240</v>
      </c>
      <c r="BE324" s="8"/>
      <c r="BF324" s="8"/>
      <c r="BG324" s="62"/>
      <c r="BH324" s="62"/>
      <c r="BI324" s="1">
        <v>4232</v>
      </c>
      <c r="BJ324" s="1">
        <v>4235</v>
      </c>
      <c r="BK324" s="1">
        <v>4229</v>
      </c>
      <c r="BL324" s="1">
        <v>4229</v>
      </c>
      <c r="BM324" s="78"/>
      <c r="BN324" s="78"/>
      <c r="BO324" s="78"/>
      <c r="BP324" s="89"/>
      <c r="BQ324" s="62"/>
      <c r="BR324" s="1"/>
      <c r="BS324" s="88"/>
      <c r="BT324" s="1"/>
      <c r="BU324" s="58"/>
      <c r="BV324" s="58"/>
      <c r="BW324" s="58"/>
      <c r="BX324" s="58"/>
      <c r="BY324" s="1">
        <v>102.54</v>
      </c>
      <c r="BZ324" s="1">
        <v>102.492</v>
      </c>
      <c r="CA324" s="1">
        <v>102.497</v>
      </c>
      <c r="CB324" s="1">
        <v>1.3816999999999999</v>
      </c>
      <c r="CC324" s="1">
        <v>1.3819999999999999</v>
      </c>
      <c r="CD324" s="1">
        <v>1.3816999999999999</v>
      </c>
      <c r="CE324" s="1"/>
      <c r="CF324" s="1"/>
      <c r="CG324" s="1">
        <v>4232</v>
      </c>
      <c r="CH324" s="1">
        <v>4235</v>
      </c>
      <c r="CI324" s="1">
        <v>4188</v>
      </c>
      <c r="CJ324" s="1">
        <v>4207</v>
      </c>
      <c r="CK324" s="1">
        <v>4232</v>
      </c>
      <c r="CL324" s="1">
        <v>4275</v>
      </c>
      <c r="CM324" s="1">
        <v>4188</v>
      </c>
      <c r="CN324" s="1">
        <v>4242</v>
      </c>
      <c r="CO324" s="1">
        <v>1283.7</v>
      </c>
      <c r="CP324" s="1">
        <v>4232</v>
      </c>
      <c r="CQ324" s="1">
        <v>4275</v>
      </c>
      <c r="CR324" s="1">
        <v>4188</v>
      </c>
      <c r="CS324" s="1">
        <v>4253</v>
      </c>
      <c r="CT324" s="1"/>
      <c r="CU324" s="1"/>
      <c r="CV324" s="1"/>
      <c r="CW324" s="1"/>
      <c r="CX324" s="58"/>
      <c r="CY324" s="58"/>
      <c r="CZ324" s="1"/>
      <c r="DA324" s="1" t="s">
        <v>618</v>
      </c>
      <c r="DB324" s="1"/>
      <c r="DC324" s="58"/>
      <c r="DD324" s="58"/>
      <c r="DE324">
        <v>13.32</v>
      </c>
      <c r="DF324">
        <v>102.28749999999999</v>
      </c>
      <c r="DG324">
        <v>2.69</v>
      </c>
    </row>
    <row r="325" spans="1:111" s="12" customFormat="1">
      <c r="A325" s="1">
        <v>2014</v>
      </c>
      <c r="B325" s="1">
        <v>6</v>
      </c>
      <c r="C325" s="24">
        <v>41754</v>
      </c>
      <c r="D325" s="1">
        <v>4251</v>
      </c>
      <c r="E325" s="1">
        <v>4267</v>
      </c>
      <c r="F325" s="1">
        <v>4251</v>
      </c>
      <c r="G325" s="1">
        <v>4254</v>
      </c>
      <c r="H325" s="46">
        <v>1300.8</v>
      </c>
      <c r="I325" s="1">
        <v>4251</v>
      </c>
      <c r="J325" s="1">
        <v>4267</v>
      </c>
      <c r="K325" s="1">
        <v>4251</v>
      </c>
      <c r="L325" s="1">
        <v>4257</v>
      </c>
      <c r="M325" s="53">
        <v>4260</v>
      </c>
      <c r="N325" s="47">
        <v>4276</v>
      </c>
      <c r="O325" s="47">
        <v>4250</v>
      </c>
      <c r="P325" s="47">
        <v>4273</v>
      </c>
      <c r="Q325" s="8">
        <v>4250</v>
      </c>
      <c r="R325" s="26"/>
      <c r="S325" s="1"/>
      <c r="T325" s="1"/>
      <c r="U325" s="1"/>
      <c r="V325" s="1"/>
      <c r="W325" s="50"/>
      <c r="X325" s="51"/>
      <c r="Y325" s="62"/>
      <c r="Z325" s="62"/>
      <c r="AA325" s="62"/>
      <c r="AB325" s="62"/>
      <c r="AC325" s="1"/>
      <c r="AD325" s="62">
        <v>4265</v>
      </c>
      <c r="AE325" s="62">
        <v>4249</v>
      </c>
      <c r="AF325" s="1"/>
      <c r="AG325" s="1"/>
      <c r="AH325" s="62"/>
      <c r="AI325" s="62"/>
      <c r="AJ325" s="8"/>
      <c r="AK325" s="8"/>
      <c r="AL325" s="62"/>
      <c r="AM325" s="62"/>
      <c r="AN325" s="8"/>
      <c r="AO325" s="8"/>
      <c r="AP325" s="62"/>
      <c r="AQ325" s="62"/>
      <c r="AR325" s="62"/>
      <c r="AS325" s="8"/>
      <c r="AT325" s="62"/>
      <c r="AU325" s="62"/>
      <c r="AV325" s="8"/>
      <c r="AW325" s="8"/>
      <c r="AX325" s="8"/>
      <c r="AY325" s="8"/>
      <c r="AZ325" s="8"/>
      <c r="BA325" s="8"/>
      <c r="BB325" s="62"/>
      <c r="BC325" s="62"/>
      <c r="BD325" s="94">
        <v>4260</v>
      </c>
      <c r="BE325" s="8"/>
      <c r="BF325" s="8"/>
      <c r="BG325" s="62"/>
      <c r="BH325" s="62"/>
      <c r="BI325" s="1">
        <v>4260</v>
      </c>
      <c r="BJ325" s="1">
        <v>4260</v>
      </c>
      <c r="BK325" s="1">
        <v>4254</v>
      </c>
      <c r="BL325" s="1">
        <v>4256</v>
      </c>
      <c r="BM325" s="78"/>
      <c r="BN325" s="78"/>
      <c r="BO325" s="78"/>
      <c r="BP325" s="89"/>
      <c r="BQ325" s="62"/>
      <c r="BR325" s="1"/>
      <c r="BS325" s="88"/>
      <c r="BT325" s="1"/>
      <c r="BU325" s="58"/>
      <c r="BV325" s="58"/>
      <c r="BW325" s="58"/>
      <c r="BX325" s="58"/>
      <c r="BY325" s="1">
        <v>102.313</v>
      </c>
      <c r="BZ325" s="1">
        <v>102.25749999999999</v>
      </c>
      <c r="CA325" s="1">
        <v>102.315</v>
      </c>
      <c r="CB325" s="1">
        <v>1.3832</v>
      </c>
      <c r="CC325" s="1">
        <v>1.3833</v>
      </c>
      <c r="CD325" s="1">
        <v>1.383</v>
      </c>
      <c r="CE325" s="1"/>
      <c r="CF325" s="1"/>
      <c r="CG325" s="1">
        <v>4260</v>
      </c>
      <c r="CH325" s="1">
        <v>4276</v>
      </c>
      <c r="CI325" s="1">
        <v>4250</v>
      </c>
      <c r="CJ325" s="1">
        <v>4270</v>
      </c>
      <c r="CK325" s="1">
        <v>4260</v>
      </c>
      <c r="CL325" s="1">
        <v>4283</v>
      </c>
      <c r="CM325" s="1">
        <v>4250</v>
      </c>
      <c r="CN325" s="1">
        <v>4273</v>
      </c>
      <c r="CO325" s="1">
        <v>1293.4000000000001</v>
      </c>
      <c r="CP325" s="1">
        <v>4260</v>
      </c>
      <c r="CQ325" s="1">
        <v>4283</v>
      </c>
      <c r="CR325" s="1">
        <v>4250</v>
      </c>
      <c r="CS325" s="1">
        <v>4276</v>
      </c>
      <c r="CT325" s="1"/>
      <c r="CU325" s="1"/>
      <c r="CV325" s="1"/>
      <c r="CW325" s="1"/>
      <c r="CX325" s="58"/>
      <c r="CY325" s="58"/>
      <c r="CZ325" s="1"/>
      <c r="DA325" s="1" t="s">
        <v>618</v>
      </c>
      <c r="DB325" s="1"/>
      <c r="DC325" s="58"/>
      <c r="DD325" s="58"/>
      <c r="DE325">
        <v>14.06</v>
      </c>
      <c r="DF325">
        <v>102.12</v>
      </c>
      <c r="DG325">
        <v>2.67</v>
      </c>
    </row>
    <row r="326" spans="1:111" s="12" customFormat="1">
      <c r="A326" s="1">
        <v>2014</v>
      </c>
      <c r="B326" s="1">
        <v>2</v>
      </c>
      <c r="C326" s="24">
        <v>41757</v>
      </c>
      <c r="D326" s="1">
        <v>4285</v>
      </c>
      <c r="E326" s="1">
        <v>4291</v>
      </c>
      <c r="F326" s="1">
        <v>4279</v>
      </c>
      <c r="G326" s="1">
        <v>4285</v>
      </c>
      <c r="H326" s="46">
        <v>1296.3</v>
      </c>
      <c r="I326" s="1">
        <v>4260</v>
      </c>
      <c r="J326" s="1">
        <v>4290</v>
      </c>
      <c r="K326" s="1">
        <v>4250</v>
      </c>
      <c r="L326" s="1">
        <v>4289</v>
      </c>
      <c r="M326" s="53">
        <v>4286</v>
      </c>
      <c r="N326" s="47">
        <v>4292</v>
      </c>
      <c r="O326" s="47">
        <v>4277</v>
      </c>
      <c r="P326" s="47">
        <v>4281</v>
      </c>
      <c r="Q326" s="8">
        <v>4284</v>
      </c>
      <c r="R326" s="26"/>
      <c r="S326" s="1"/>
      <c r="T326" s="1"/>
      <c r="U326" s="1"/>
      <c r="V326" s="1"/>
      <c r="W326" s="50"/>
      <c r="X326" s="51"/>
      <c r="Y326" s="62"/>
      <c r="Z326" s="62"/>
      <c r="AA326" s="62"/>
      <c r="AB326" s="62"/>
      <c r="AC326" s="1"/>
      <c r="AD326" s="62">
        <v>4291</v>
      </c>
      <c r="AE326" s="62">
        <v>4279</v>
      </c>
      <c r="AF326" s="1"/>
      <c r="AG326" s="1"/>
      <c r="AH326" s="62"/>
      <c r="AI326" s="62"/>
      <c r="AJ326" s="8"/>
      <c r="AK326" s="8"/>
      <c r="AL326" s="62"/>
      <c r="AM326" s="62"/>
      <c r="AN326" s="8"/>
      <c r="AO326" s="8"/>
      <c r="AP326" s="62"/>
      <c r="AQ326" s="62"/>
      <c r="AR326" s="62"/>
      <c r="AS326" s="8"/>
      <c r="AT326" s="62"/>
      <c r="AU326" s="62"/>
      <c r="AV326" s="8"/>
      <c r="AW326" s="8"/>
      <c r="AX326" s="8"/>
      <c r="AY326" s="8"/>
      <c r="AZ326" s="8"/>
      <c r="BA326" s="8"/>
      <c r="BB326" s="62"/>
      <c r="BC326" s="62"/>
      <c r="BD326" s="94">
        <v>4286</v>
      </c>
      <c r="BE326" s="8"/>
      <c r="BF326" s="8"/>
      <c r="BG326" s="62"/>
      <c r="BH326" s="62"/>
      <c r="BI326" s="1">
        <v>4286</v>
      </c>
      <c r="BJ326" s="1">
        <v>4288</v>
      </c>
      <c r="BK326" s="1">
        <v>4285</v>
      </c>
      <c r="BL326" s="1">
        <v>4288</v>
      </c>
      <c r="BM326" s="78"/>
      <c r="BN326" s="78"/>
      <c r="BO326" s="78"/>
      <c r="BP326" s="89"/>
      <c r="BQ326" s="62"/>
      <c r="BR326" s="1"/>
      <c r="BS326" s="88"/>
      <c r="BT326" s="1"/>
      <c r="BU326" s="58"/>
      <c r="BV326" s="58"/>
      <c r="BW326" s="58"/>
      <c r="BX326" s="58"/>
      <c r="BY326" s="1">
        <v>102.19750000000001</v>
      </c>
      <c r="BZ326" s="1">
        <v>102.1665</v>
      </c>
      <c r="CA326" s="1">
        <v>102.126</v>
      </c>
      <c r="CB326" s="1">
        <v>1.3846000000000001</v>
      </c>
      <c r="CC326" s="1">
        <v>1.3838999999999999</v>
      </c>
      <c r="CD326" s="1">
        <v>1.3839999999999999</v>
      </c>
      <c r="CE326" s="1"/>
      <c r="CF326" s="1"/>
      <c r="CG326" s="1">
        <v>4286</v>
      </c>
      <c r="CH326" s="1">
        <v>4292</v>
      </c>
      <c r="CI326" s="1">
        <v>4279</v>
      </c>
      <c r="CJ326" s="1">
        <v>4287</v>
      </c>
      <c r="CK326" s="1">
        <v>4286</v>
      </c>
      <c r="CL326" s="1">
        <v>4292</v>
      </c>
      <c r="CM326" s="1">
        <v>4267</v>
      </c>
      <c r="CN326" s="1">
        <v>4271</v>
      </c>
      <c r="CO326" s="1">
        <v>1303.5</v>
      </c>
      <c r="CP326" s="1">
        <v>4286</v>
      </c>
      <c r="CQ326" s="1">
        <v>4292</v>
      </c>
      <c r="CR326" s="1">
        <v>4263</v>
      </c>
      <c r="CS326" s="1">
        <v>4277</v>
      </c>
      <c r="CT326" s="1"/>
      <c r="CU326" s="1"/>
      <c r="CV326" s="1"/>
      <c r="CW326" s="1"/>
      <c r="CX326" s="58"/>
      <c r="CY326" s="58"/>
      <c r="CZ326" s="1"/>
      <c r="DA326" s="1" t="s">
        <v>618</v>
      </c>
      <c r="DB326" s="1"/>
      <c r="DC326" s="58"/>
      <c r="DD326" s="58"/>
      <c r="DE326">
        <v>13.71</v>
      </c>
      <c r="DF326">
        <v>102.66</v>
      </c>
      <c r="DG326">
        <v>2.7</v>
      </c>
    </row>
    <row r="327" spans="1:111" s="12" customFormat="1">
      <c r="A327" s="1">
        <v>2014</v>
      </c>
      <c r="B327" s="1">
        <v>4</v>
      </c>
      <c r="C327" s="24">
        <v>41759</v>
      </c>
      <c r="D327" s="1">
        <v>4278</v>
      </c>
      <c r="E327" s="1">
        <v>4278</v>
      </c>
      <c r="F327" s="1">
        <v>4254</v>
      </c>
      <c r="G327" s="1">
        <v>4259</v>
      </c>
      <c r="H327" s="46">
        <v>1296.3</v>
      </c>
      <c r="I327" s="1">
        <v>4286</v>
      </c>
      <c r="J327" s="1">
        <v>4292</v>
      </c>
      <c r="K327" s="1">
        <v>4263</v>
      </c>
      <c r="L327" s="1">
        <v>4269</v>
      </c>
      <c r="M327" s="53">
        <v>4257</v>
      </c>
      <c r="N327" s="47">
        <v>4270</v>
      </c>
      <c r="O327" s="47">
        <v>4234</v>
      </c>
      <c r="P327" s="47">
        <v>4242</v>
      </c>
      <c r="Q327" s="8">
        <v>4278</v>
      </c>
      <c r="R327" s="26"/>
      <c r="S327" s="1"/>
      <c r="T327" s="1"/>
      <c r="U327" s="1"/>
      <c r="V327" s="1"/>
      <c r="W327" s="50"/>
      <c r="X327" s="51"/>
      <c r="Y327" s="62"/>
      <c r="Z327" s="62"/>
      <c r="AA327" s="62"/>
      <c r="AB327" s="62"/>
      <c r="AC327" s="1"/>
      <c r="AD327" s="62">
        <v>4278</v>
      </c>
      <c r="AE327" s="62">
        <v>4267</v>
      </c>
      <c r="AF327" s="1"/>
      <c r="AG327" s="1"/>
      <c r="AH327" s="62"/>
      <c r="AI327" s="62"/>
      <c r="AJ327" s="8"/>
      <c r="AK327" s="8"/>
      <c r="AL327" s="62"/>
      <c r="AM327" s="62"/>
      <c r="AN327" s="8"/>
      <c r="AO327" s="8"/>
      <c r="AP327" s="62"/>
      <c r="AQ327" s="62"/>
      <c r="AR327" s="62"/>
      <c r="AS327" s="8"/>
      <c r="AT327" s="62"/>
      <c r="AU327" s="62"/>
      <c r="AV327" s="8"/>
      <c r="AW327" s="8"/>
      <c r="AX327" s="8"/>
      <c r="AY327" s="8"/>
      <c r="AZ327" s="8"/>
      <c r="BA327" s="8"/>
      <c r="BB327" s="62"/>
      <c r="BC327" s="62"/>
      <c r="BD327" s="94">
        <v>4255</v>
      </c>
      <c r="BE327" s="8"/>
      <c r="BF327" s="8"/>
      <c r="BG327" s="62"/>
      <c r="BH327" s="62"/>
      <c r="BI327" s="1">
        <v>4257</v>
      </c>
      <c r="BJ327" s="1">
        <v>4258</v>
      </c>
      <c r="BK327" s="1">
        <v>4253</v>
      </c>
      <c r="BL327" s="1">
        <v>4256</v>
      </c>
      <c r="BM327" s="78"/>
      <c r="BN327" s="78"/>
      <c r="BO327" s="78"/>
      <c r="BP327" s="89"/>
      <c r="BQ327" s="62"/>
      <c r="BR327" s="1"/>
      <c r="BS327" s="88"/>
      <c r="BT327" s="1"/>
      <c r="BU327" s="58"/>
      <c r="BV327" s="58"/>
      <c r="BW327" s="58"/>
      <c r="BX327" s="58"/>
      <c r="BY327" s="1">
        <v>102.64100000000001</v>
      </c>
      <c r="BZ327" s="1">
        <v>102.63</v>
      </c>
      <c r="CA327" s="1">
        <v>102.577</v>
      </c>
      <c r="CB327" s="1">
        <v>1.3812</v>
      </c>
      <c r="CC327" s="1">
        <v>1.3812</v>
      </c>
      <c r="CD327" s="1">
        <v>1.3813</v>
      </c>
      <c r="CE327" s="1"/>
      <c r="CF327" s="1"/>
      <c r="CG327" s="1">
        <v>4257</v>
      </c>
      <c r="CH327" s="1">
        <v>4270</v>
      </c>
      <c r="CI327" s="1">
        <v>4240</v>
      </c>
      <c r="CJ327" s="1">
        <v>4258</v>
      </c>
      <c r="CK327" s="1">
        <v>4257</v>
      </c>
      <c r="CL327" s="1">
        <v>4270</v>
      </c>
      <c r="CM327" s="1">
        <v>4234</v>
      </c>
      <c r="CN327" s="1">
        <v>4252</v>
      </c>
      <c r="CO327" s="1">
        <v>1291.3</v>
      </c>
      <c r="CP327" s="1">
        <v>4286</v>
      </c>
      <c r="CQ327" s="1">
        <v>4292</v>
      </c>
      <c r="CR327" s="1">
        <v>4263</v>
      </c>
      <c r="CS327" s="1">
        <v>4277</v>
      </c>
      <c r="CT327" s="1"/>
      <c r="CU327" s="1"/>
      <c r="CV327" s="1"/>
      <c r="CW327" s="1"/>
      <c r="CX327" s="58"/>
      <c r="CY327" s="58"/>
      <c r="CZ327" s="1"/>
      <c r="DA327" s="1" t="s">
        <v>618</v>
      </c>
      <c r="DB327" s="1"/>
      <c r="DC327" s="58"/>
      <c r="DD327" s="58"/>
      <c r="DE327">
        <v>13.71</v>
      </c>
      <c r="DF327">
        <v>102.66</v>
      </c>
      <c r="DG327">
        <v>2.7</v>
      </c>
    </row>
    <row r="328" spans="1:111" s="12" customFormat="1">
      <c r="A328" s="1">
        <v>2014</v>
      </c>
      <c r="B328" s="1">
        <v>5</v>
      </c>
      <c r="C328" s="24">
        <v>41760</v>
      </c>
      <c r="D328" s="1">
        <v>4248</v>
      </c>
      <c r="E328" s="1">
        <v>4251</v>
      </c>
      <c r="F328" s="1">
        <v>4236</v>
      </c>
      <c r="G328" s="1">
        <v>4237</v>
      </c>
      <c r="H328" s="46">
        <v>1284.5999999999999</v>
      </c>
      <c r="I328" s="1">
        <v>4257</v>
      </c>
      <c r="J328" s="1">
        <v>4270</v>
      </c>
      <c r="K328" s="1">
        <v>4234</v>
      </c>
      <c r="L328" s="1">
        <v>4239</v>
      </c>
      <c r="M328" s="53">
        <v>4218</v>
      </c>
      <c r="N328" s="47">
        <v>4240</v>
      </c>
      <c r="O328" s="47">
        <v>4206</v>
      </c>
      <c r="P328" s="47">
        <v>4214</v>
      </c>
      <c r="Q328" s="8">
        <v>4248</v>
      </c>
      <c r="R328" s="26"/>
      <c r="S328" s="1"/>
      <c r="T328" s="1"/>
      <c r="U328" s="1"/>
      <c r="V328" s="1"/>
      <c r="W328" s="50"/>
      <c r="X328" s="51"/>
      <c r="Y328" s="62"/>
      <c r="Z328" s="62"/>
      <c r="AA328" s="62"/>
      <c r="AB328" s="62"/>
      <c r="AC328" s="1"/>
      <c r="AD328" s="62">
        <v>4251</v>
      </c>
      <c r="AE328" s="62">
        <v>4236</v>
      </c>
      <c r="AF328" s="1"/>
      <c r="AG328" s="1"/>
      <c r="AH328" s="62"/>
      <c r="AI328" s="62"/>
      <c r="AJ328" s="8"/>
      <c r="AK328" s="8"/>
      <c r="AL328" s="62"/>
      <c r="AM328" s="62"/>
      <c r="AN328" s="8"/>
      <c r="AO328" s="8"/>
      <c r="AP328" s="62"/>
      <c r="AQ328" s="62"/>
      <c r="AR328" s="62"/>
      <c r="AS328" s="8"/>
      <c r="AT328" s="62"/>
      <c r="AU328" s="62"/>
      <c r="AV328" s="8"/>
      <c r="AW328" s="8"/>
      <c r="AX328" s="8"/>
      <c r="AY328" s="8"/>
      <c r="AZ328" s="8"/>
      <c r="BA328" s="8"/>
      <c r="BB328" s="62"/>
      <c r="BC328" s="62"/>
      <c r="BD328" s="94">
        <v>4217</v>
      </c>
      <c r="BE328" s="8"/>
      <c r="BF328" s="8"/>
      <c r="BG328" s="62"/>
      <c r="BH328" s="62"/>
      <c r="BI328" s="1">
        <v>4218</v>
      </c>
      <c r="BJ328" s="1">
        <v>4221</v>
      </c>
      <c r="BK328" s="1">
        <v>4215</v>
      </c>
      <c r="BL328" s="1">
        <v>4218</v>
      </c>
      <c r="BM328" s="78"/>
      <c r="BN328" s="78"/>
      <c r="BO328" s="78"/>
      <c r="BP328" s="89"/>
      <c r="BQ328" s="62"/>
      <c r="BR328" s="1"/>
      <c r="BS328" s="88"/>
      <c r="BT328" s="1"/>
      <c r="BU328" s="58"/>
      <c r="BV328" s="58"/>
      <c r="BW328" s="58"/>
      <c r="BX328" s="58"/>
      <c r="BY328" s="1">
        <v>102.2375</v>
      </c>
      <c r="BZ328" s="1">
        <v>102.22750000000001</v>
      </c>
      <c r="CA328" s="35">
        <v>102.577</v>
      </c>
      <c r="CB328" s="1">
        <v>1.3867</v>
      </c>
      <c r="CC328" s="1">
        <v>1.3869</v>
      </c>
      <c r="CD328" s="35">
        <v>1.3813</v>
      </c>
      <c r="CE328" s="1"/>
      <c r="CF328" s="1"/>
      <c r="CG328" s="1">
        <v>4218</v>
      </c>
      <c r="CH328" s="1">
        <v>4240</v>
      </c>
      <c r="CI328" s="1">
        <v>4208</v>
      </c>
      <c r="CJ328" s="1">
        <v>4214</v>
      </c>
      <c r="CK328" s="1">
        <v>4218</v>
      </c>
      <c r="CL328" s="1">
        <v>4240</v>
      </c>
      <c r="CM328" s="1">
        <v>4206</v>
      </c>
      <c r="CN328" s="1">
        <v>4216</v>
      </c>
      <c r="CO328" s="1">
        <v>1283.4000000000001</v>
      </c>
      <c r="CP328" s="1">
        <v>4218</v>
      </c>
      <c r="CQ328" s="1">
        <v>4240</v>
      </c>
      <c r="CR328" s="1">
        <v>4206</v>
      </c>
      <c r="CS328" s="1">
        <v>4229</v>
      </c>
      <c r="CT328" s="1"/>
      <c r="CU328" s="1"/>
      <c r="CV328" s="1"/>
      <c r="CW328" s="1"/>
      <c r="CX328" s="58"/>
      <c r="CY328" s="58"/>
      <c r="CZ328" s="1"/>
      <c r="DA328" s="1" t="s">
        <v>618</v>
      </c>
      <c r="DB328" s="1"/>
      <c r="DC328" s="58"/>
      <c r="DD328" s="58"/>
      <c r="DE328">
        <v>13.25</v>
      </c>
      <c r="DF328">
        <v>102.32550000000001</v>
      </c>
      <c r="DG328">
        <v>2.61</v>
      </c>
    </row>
    <row r="329" spans="1:111" s="12" customFormat="1">
      <c r="A329" s="1">
        <v>2014</v>
      </c>
      <c r="B329" s="1">
        <v>6</v>
      </c>
      <c r="C329" s="24">
        <v>41761</v>
      </c>
      <c r="D329" s="1">
        <v>4226</v>
      </c>
      <c r="E329" s="1">
        <v>4230</v>
      </c>
      <c r="F329" s="1">
        <v>4219</v>
      </c>
      <c r="G329" s="1">
        <v>4225</v>
      </c>
      <c r="H329" s="46">
        <v>1308.5999999999999</v>
      </c>
      <c r="I329" s="1">
        <v>4218</v>
      </c>
      <c r="J329" s="1">
        <v>4240</v>
      </c>
      <c r="K329" s="1">
        <v>4206</v>
      </c>
      <c r="L329" s="1">
        <v>4224</v>
      </c>
      <c r="M329" s="53">
        <v>4231</v>
      </c>
      <c r="N329" s="47">
        <v>4254</v>
      </c>
      <c r="O329" s="47">
        <v>4216</v>
      </c>
      <c r="P329" s="47">
        <v>4243</v>
      </c>
      <c r="Q329" s="8">
        <v>4226</v>
      </c>
      <c r="R329" s="26"/>
      <c r="S329" s="1"/>
      <c r="T329" s="1"/>
      <c r="U329" s="1"/>
      <c r="V329" s="1"/>
      <c r="W329" s="50"/>
      <c r="X329" s="51"/>
      <c r="Y329" s="62"/>
      <c r="Z329" s="62"/>
      <c r="AA329" s="62"/>
      <c r="AB329" s="62"/>
      <c r="AC329" s="1"/>
      <c r="AD329" s="62">
        <v>4230</v>
      </c>
      <c r="AE329" s="62">
        <v>4219</v>
      </c>
      <c r="AF329" s="1"/>
      <c r="AG329" s="1"/>
      <c r="AH329" s="62"/>
      <c r="AI329" s="62"/>
      <c r="AJ329" s="8"/>
      <c r="AK329" s="8"/>
      <c r="AL329" s="62"/>
      <c r="AM329" s="62"/>
      <c r="AN329" s="8"/>
      <c r="AO329" s="8"/>
      <c r="AP329" s="62"/>
      <c r="AQ329" s="62"/>
      <c r="AR329" s="62"/>
      <c r="AS329" s="8"/>
      <c r="AT329" s="62"/>
      <c r="AU329" s="62"/>
      <c r="AV329" s="8"/>
      <c r="AW329" s="8"/>
      <c r="AX329" s="8"/>
      <c r="AY329" s="8"/>
      <c r="AZ329" s="8"/>
      <c r="BA329" s="8"/>
      <c r="BB329" s="62"/>
      <c r="BC329" s="62"/>
      <c r="BD329" s="94">
        <v>4231</v>
      </c>
      <c r="BE329" s="8"/>
      <c r="BF329" s="8"/>
      <c r="BG329" s="62"/>
      <c r="BH329" s="62"/>
      <c r="BI329" s="1">
        <v>4231</v>
      </c>
      <c r="BJ329" s="1">
        <v>4236</v>
      </c>
      <c r="BK329" s="1">
        <v>4229</v>
      </c>
      <c r="BL329" s="1">
        <v>4233</v>
      </c>
      <c r="BM329" s="78"/>
      <c r="BN329" s="78"/>
      <c r="BO329" s="78"/>
      <c r="BP329" s="89"/>
      <c r="BQ329" s="62"/>
      <c r="BR329" s="1"/>
      <c r="BS329" s="88"/>
      <c r="BT329" s="1"/>
      <c r="BU329" s="58"/>
      <c r="BV329" s="58"/>
      <c r="BW329" s="58"/>
      <c r="BX329" s="58"/>
      <c r="BY329" s="1">
        <v>102.33</v>
      </c>
      <c r="BZ329" s="1">
        <v>102.313</v>
      </c>
      <c r="CA329" s="1">
        <v>102.32</v>
      </c>
      <c r="CB329" s="1">
        <v>1.387</v>
      </c>
      <c r="CC329" s="1">
        <v>1.3869</v>
      </c>
      <c r="CD329" s="1">
        <v>1.387</v>
      </c>
      <c r="CE329" s="1"/>
      <c r="CF329" s="1"/>
      <c r="CG329" s="1">
        <v>4231</v>
      </c>
      <c r="CH329" s="1">
        <v>4251</v>
      </c>
      <c r="CI329" s="1">
        <v>4216</v>
      </c>
      <c r="CJ329" s="1">
        <v>4249</v>
      </c>
      <c r="CK329" s="1">
        <v>4231</v>
      </c>
      <c r="CL329" s="1">
        <v>4270</v>
      </c>
      <c r="CM329" s="1">
        <v>4216</v>
      </c>
      <c r="CN329" s="1">
        <v>4259</v>
      </c>
      <c r="CO329" s="1">
        <v>1284.5</v>
      </c>
      <c r="CP329" s="1">
        <v>4231</v>
      </c>
      <c r="CQ329" s="1">
        <v>4290</v>
      </c>
      <c r="CR329" s="1">
        <v>4216</v>
      </c>
      <c r="CS329" s="1">
        <v>4276</v>
      </c>
      <c r="CT329" s="1"/>
      <c r="CU329" s="1"/>
      <c r="CV329" s="1"/>
      <c r="CW329" s="1"/>
      <c r="CX329" s="58"/>
      <c r="CY329" s="58"/>
      <c r="CZ329" s="1"/>
      <c r="DA329" s="1" t="s">
        <v>618</v>
      </c>
      <c r="DB329" s="1"/>
      <c r="DC329" s="58"/>
      <c r="DD329" s="58"/>
      <c r="DE329">
        <v>13.8</v>
      </c>
      <c r="DF329">
        <v>101.72</v>
      </c>
      <c r="DG329">
        <v>2.6</v>
      </c>
    </row>
    <row r="330" spans="1:111" s="12" customFormat="1">
      <c r="A330" s="1">
        <v>2014</v>
      </c>
      <c r="B330" s="1">
        <v>4</v>
      </c>
      <c r="C330" s="24">
        <v>41766</v>
      </c>
      <c r="D330" s="1">
        <v>4276</v>
      </c>
      <c r="E330" s="1">
        <v>4293</v>
      </c>
      <c r="F330" s="1">
        <v>4273</v>
      </c>
      <c r="G330" s="1">
        <v>4276</v>
      </c>
      <c r="H330" s="46">
        <v>1288.9000000000001</v>
      </c>
      <c r="I330" s="1">
        <v>4231</v>
      </c>
      <c r="J330" s="1">
        <v>4290</v>
      </c>
      <c r="K330" s="1">
        <v>4216</v>
      </c>
      <c r="L330" s="1">
        <v>4287</v>
      </c>
      <c r="M330" s="53">
        <v>4284</v>
      </c>
      <c r="N330" s="47">
        <v>4291</v>
      </c>
      <c r="O330" s="47">
        <v>4261</v>
      </c>
      <c r="P330" s="47">
        <v>4264</v>
      </c>
      <c r="Q330" s="8">
        <v>4276</v>
      </c>
      <c r="R330" s="26"/>
      <c r="S330" s="1"/>
      <c r="T330" s="1"/>
      <c r="U330" s="1"/>
      <c r="V330" s="1"/>
      <c r="W330" s="50"/>
      <c r="X330" s="51"/>
      <c r="Y330" s="62"/>
      <c r="Z330" s="62"/>
      <c r="AA330" s="62"/>
      <c r="AB330" s="62"/>
      <c r="AC330" s="1"/>
      <c r="AD330" s="62">
        <v>4289</v>
      </c>
      <c r="AE330" s="62">
        <v>4276</v>
      </c>
      <c r="AF330" s="1"/>
      <c r="AG330" s="1"/>
      <c r="AH330" s="62"/>
      <c r="AI330" s="62"/>
      <c r="AJ330" s="8"/>
      <c r="AK330" s="8"/>
      <c r="AL330" s="62"/>
      <c r="AM330" s="62"/>
      <c r="AN330" s="8"/>
      <c r="AO330" s="8"/>
      <c r="AP330" s="62"/>
      <c r="AQ330" s="62"/>
      <c r="AR330" s="62"/>
      <c r="AS330" s="8"/>
      <c r="AT330" s="62"/>
      <c r="AU330" s="62"/>
      <c r="AV330" s="8"/>
      <c r="AW330" s="8"/>
      <c r="AX330" s="8"/>
      <c r="AY330" s="8"/>
      <c r="AZ330" s="8"/>
      <c r="BA330" s="8"/>
      <c r="BB330" s="62"/>
      <c r="BC330" s="62"/>
      <c r="BD330" s="94">
        <v>4281</v>
      </c>
      <c r="BE330" s="8"/>
      <c r="BF330" s="8"/>
      <c r="BG330" s="62"/>
      <c r="BH330" s="62"/>
      <c r="BI330" s="1">
        <v>4284</v>
      </c>
      <c r="BJ330" s="1">
        <v>4291</v>
      </c>
      <c r="BK330" s="1">
        <v>4283</v>
      </c>
      <c r="BL330" s="1">
        <v>4286</v>
      </c>
      <c r="BM330" s="78"/>
      <c r="BN330" s="78"/>
      <c r="BO330" s="78"/>
      <c r="BP330" s="89"/>
      <c r="BQ330" s="62"/>
      <c r="BR330" s="1"/>
      <c r="BS330" s="88"/>
      <c r="BT330" s="1"/>
      <c r="BU330" s="58"/>
      <c r="BV330" s="58"/>
      <c r="BW330" s="58"/>
      <c r="BX330" s="58"/>
      <c r="BY330" s="1">
        <v>101.684</v>
      </c>
      <c r="BZ330" s="1">
        <v>101.6795</v>
      </c>
      <c r="CA330" s="1">
        <v>101.72</v>
      </c>
      <c r="CB330" s="1">
        <v>1.3928</v>
      </c>
      <c r="CC330" s="1">
        <v>1.3927</v>
      </c>
      <c r="CD330" s="1">
        <v>1.393</v>
      </c>
      <c r="CE330" s="1"/>
      <c r="CF330" s="1"/>
      <c r="CG330" s="1">
        <v>4284</v>
      </c>
      <c r="CH330" s="1">
        <v>4291</v>
      </c>
      <c r="CI330" s="1">
        <v>4261</v>
      </c>
      <c r="CJ330" s="1">
        <v>4269</v>
      </c>
      <c r="CK330" s="1">
        <v>4284</v>
      </c>
      <c r="CL330" s="1">
        <v>4291</v>
      </c>
      <c r="CM330" s="1">
        <v>4240</v>
      </c>
      <c r="CN330" s="1">
        <v>4244</v>
      </c>
      <c r="CO330" s="1">
        <v>1313.6</v>
      </c>
      <c r="CP330" s="1">
        <v>4284</v>
      </c>
      <c r="CQ330" s="1">
        <v>4291</v>
      </c>
      <c r="CR330" s="1">
        <v>4213</v>
      </c>
      <c r="CS330" s="1">
        <v>4228</v>
      </c>
      <c r="CT330" s="1"/>
      <c r="CU330" s="1"/>
      <c r="CV330" s="1"/>
      <c r="CW330" s="1"/>
      <c r="CX330" s="58"/>
      <c r="CY330" s="58"/>
      <c r="CZ330" s="1"/>
      <c r="DA330" s="1" t="s">
        <v>618</v>
      </c>
      <c r="DB330" s="1"/>
      <c r="DC330" s="58"/>
      <c r="DD330" s="58"/>
      <c r="DE330">
        <v>13.4</v>
      </c>
      <c r="DF330">
        <v>101.871</v>
      </c>
      <c r="DG330">
        <v>2.59</v>
      </c>
    </row>
    <row r="331" spans="1:111" s="12" customFormat="1">
      <c r="A331" s="1">
        <v>2014</v>
      </c>
      <c r="B331" s="1">
        <v>5</v>
      </c>
      <c r="C331" s="24">
        <v>41767</v>
      </c>
      <c r="D331" s="1">
        <v>4230</v>
      </c>
      <c r="E331" s="1">
        <v>4239</v>
      </c>
      <c r="F331" s="1">
        <v>4219</v>
      </c>
      <c r="G331" s="1">
        <v>4227</v>
      </c>
      <c r="H331" s="46">
        <v>1287.7</v>
      </c>
      <c r="I331" s="1">
        <v>4284</v>
      </c>
      <c r="J331" s="1">
        <v>4291</v>
      </c>
      <c r="K331" s="1">
        <v>4213</v>
      </c>
      <c r="L331" s="1">
        <v>4223</v>
      </c>
      <c r="M331" s="53">
        <v>4231</v>
      </c>
      <c r="N331" s="47">
        <v>4239</v>
      </c>
      <c r="O331" s="47">
        <v>4210</v>
      </c>
      <c r="P331" s="47">
        <v>4219</v>
      </c>
      <c r="Q331" s="8">
        <v>4230</v>
      </c>
      <c r="R331" s="26"/>
      <c r="S331" s="1"/>
      <c r="T331" s="1"/>
      <c r="U331" s="1"/>
      <c r="V331" s="1"/>
      <c r="W331" s="50"/>
      <c r="X331" s="51"/>
      <c r="Y331" s="62"/>
      <c r="Z331" s="62"/>
      <c r="AA331" s="62"/>
      <c r="AB331" s="62"/>
      <c r="AC331" s="1"/>
      <c r="AD331" s="62">
        <v>4239</v>
      </c>
      <c r="AE331" s="62">
        <v>4219</v>
      </c>
      <c r="AF331" s="1"/>
      <c r="AG331" s="1"/>
      <c r="AH331" s="62"/>
      <c r="AI331" s="62"/>
      <c r="AJ331" s="8"/>
      <c r="AK331" s="8"/>
      <c r="AL331" s="62"/>
      <c r="AM331" s="62"/>
      <c r="AN331" s="8"/>
      <c r="AO331" s="8"/>
      <c r="AP331" s="62"/>
      <c r="AQ331" s="62"/>
      <c r="AR331" s="62"/>
      <c r="AS331" s="8"/>
      <c r="AT331" s="62"/>
      <c r="AU331" s="62"/>
      <c r="AV331" s="8"/>
      <c r="AW331" s="8"/>
      <c r="AX331" s="8"/>
      <c r="AY331" s="8"/>
      <c r="AZ331" s="8"/>
      <c r="BA331" s="8"/>
      <c r="BB331" s="62"/>
      <c r="BC331" s="62"/>
      <c r="BD331" s="94">
        <v>4231</v>
      </c>
      <c r="BE331" s="8"/>
      <c r="BF331" s="8"/>
      <c r="BG331" s="62"/>
      <c r="BH331" s="62"/>
      <c r="BI331" s="1">
        <v>4231</v>
      </c>
      <c r="BJ331" s="1">
        <v>4233</v>
      </c>
      <c r="BK331" s="1">
        <v>4227</v>
      </c>
      <c r="BL331" s="1">
        <v>4230</v>
      </c>
      <c r="BM331" s="78"/>
      <c r="BN331" s="78"/>
      <c r="BO331" s="78"/>
      <c r="BP331" s="89"/>
      <c r="BQ331" s="62"/>
      <c r="BR331" s="1"/>
      <c r="BS331" s="88"/>
      <c r="BT331" s="1"/>
      <c r="BU331" s="58"/>
      <c r="BV331" s="58"/>
      <c r="BW331" s="58"/>
      <c r="BX331" s="58"/>
      <c r="BY331" s="1">
        <v>101.902</v>
      </c>
      <c r="BZ331" s="1">
        <v>101.851</v>
      </c>
      <c r="CA331" s="1">
        <v>101.89</v>
      </c>
      <c r="CB331" s="1">
        <v>1.391</v>
      </c>
      <c r="CC331" s="1">
        <v>1.3912</v>
      </c>
      <c r="CD331" s="1">
        <v>1.3912</v>
      </c>
      <c r="CE331" s="1"/>
      <c r="CF331" s="1"/>
      <c r="CG331" s="1">
        <v>4231</v>
      </c>
      <c r="CH331" s="1">
        <v>4239</v>
      </c>
      <c r="CI331" s="1">
        <v>4210</v>
      </c>
      <c r="CJ331" s="1">
        <v>4219</v>
      </c>
      <c r="CK331" s="1">
        <v>4231</v>
      </c>
      <c r="CL331" s="1">
        <v>4239</v>
      </c>
      <c r="CM331" s="1">
        <v>4210</v>
      </c>
      <c r="CN331" s="1">
        <v>4217</v>
      </c>
      <c r="CO331" s="1">
        <v>1291</v>
      </c>
      <c r="CP331" s="1">
        <v>4231</v>
      </c>
      <c r="CQ331" s="1">
        <v>4239</v>
      </c>
      <c r="CR331" s="1">
        <v>4210</v>
      </c>
      <c r="CS331" s="1">
        <v>4215</v>
      </c>
      <c r="CT331" s="1"/>
      <c r="CU331" s="1"/>
      <c r="CV331" s="1"/>
      <c r="CW331" s="1"/>
      <c r="CX331" s="58"/>
      <c r="CY331" s="58"/>
      <c r="CZ331" s="1"/>
      <c r="DA331" s="1" t="s">
        <v>618</v>
      </c>
      <c r="DB331" s="1"/>
      <c r="DC331" s="58"/>
      <c r="DD331" s="58"/>
      <c r="DE331">
        <v>13.43</v>
      </c>
      <c r="DF331">
        <v>101.655</v>
      </c>
      <c r="DG331">
        <v>2.6</v>
      </c>
    </row>
    <row r="332" spans="1:111" s="12" customFormat="1">
      <c r="A332" s="1">
        <v>2014</v>
      </c>
      <c r="B332" s="1">
        <v>6</v>
      </c>
      <c r="C332" s="24">
        <v>41768</v>
      </c>
      <c r="D332" s="1">
        <v>4220</v>
      </c>
      <c r="E332" s="1">
        <v>4231</v>
      </c>
      <c r="F332" s="1">
        <v>4213</v>
      </c>
      <c r="G332" s="1">
        <v>4225</v>
      </c>
      <c r="H332" s="46">
        <v>1287.5999999999999</v>
      </c>
      <c r="I332" s="1">
        <v>4231</v>
      </c>
      <c r="J332" s="1">
        <v>4239</v>
      </c>
      <c r="K332" s="1">
        <v>4210</v>
      </c>
      <c r="L332" s="1">
        <v>4225</v>
      </c>
      <c r="M332" s="53">
        <v>4224</v>
      </c>
      <c r="N332" s="47">
        <v>4234</v>
      </c>
      <c r="O332" s="47">
        <v>4218</v>
      </c>
      <c r="P332" s="47">
        <v>4228</v>
      </c>
      <c r="Q332" s="8">
        <v>4220</v>
      </c>
      <c r="R332" s="26"/>
      <c r="S332" s="1"/>
      <c r="T332" s="1"/>
      <c r="U332" s="1"/>
      <c r="V332" s="1"/>
      <c r="W332" s="50"/>
      <c r="X332" s="51"/>
      <c r="Y332" s="62"/>
      <c r="Z332" s="62"/>
      <c r="AA332" s="62"/>
      <c r="AB332" s="62"/>
      <c r="AC332" s="1"/>
      <c r="AD332" s="62">
        <v>4227</v>
      </c>
      <c r="AE332" s="62">
        <v>4213</v>
      </c>
      <c r="AF332" s="1"/>
      <c r="AG332" s="1"/>
      <c r="AH332" s="62"/>
      <c r="AI332" s="62"/>
      <c r="AJ332" s="8"/>
      <c r="AK332" s="8"/>
      <c r="AL332" s="62"/>
      <c r="AM332" s="62"/>
      <c r="AN332" s="8"/>
      <c r="AO332" s="8"/>
      <c r="AP332" s="62"/>
      <c r="AQ332" s="62"/>
      <c r="AR332" s="62"/>
      <c r="AS332" s="8"/>
      <c r="AT332" s="62"/>
      <c r="AU332" s="62"/>
      <c r="AV332" s="8"/>
      <c r="AW332" s="8"/>
      <c r="AX332" s="8"/>
      <c r="AY332" s="8"/>
      <c r="AZ332" s="8"/>
      <c r="BA332" s="8"/>
      <c r="BB332" s="62"/>
      <c r="BC332" s="62"/>
      <c r="BD332" s="94">
        <v>4224</v>
      </c>
      <c r="BE332" s="8"/>
      <c r="BF332" s="8"/>
      <c r="BG332" s="62"/>
      <c r="BH332" s="62"/>
      <c r="BI332" s="1">
        <v>4224</v>
      </c>
      <c r="BJ332" s="1">
        <v>4228</v>
      </c>
      <c r="BK332" s="1">
        <v>4223</v>
      </c>
      <c r="BL332" s="1">
        <v>4226</v>
      </c>
      <c r="BM332" s="78"/>
      <c r="BN332" s="78"/>
      <c r="BO332" s="78"/>
      <c r="BP332" s="89"/>
      <c r="BQ332" s="62"/>
      <c r="BR332" s="1"/>
      <c r="BS332" s="88"/>
      <c r="BT332" s="1"/>
      <c r="BU332" s="58"/>
      <c r="BV332" s="58"/>
      <c r="BW332" s="58"/>
      <c r="BX332" s="58"/>
      <c r="BY332" s="1">
        <v>101.67</v>
      </c>
      <c r="BZ332" s="1">
        <v>101.59099999999999</v>
      </c>
      <c r="CA332" s="1">
        <v>101.6105</v>
      </c>
      <c r="CB332" s="1">
        <v>1.3839999999999999</v>
      </c>
      <c r="CC332" s="1">
        <v>1.3842000000000001</v>
      </c>
      <c r="CD332" s="1">
        <v>1.3843000000000001</v>
      </c>
      <c r="CE332" s="1"/>
      <c r="CF332" s="1"/>
      <c r="CG332" s="1">
        <v>4224</v>
      </c>
      <c r="CH332" s="1">
        <v>4234</v>
      </c>
      <c r="CI332" s="1">
        <v>4218</v>
      </c>
      <c r="CJ332" s="1">
        <v>4228</v>
      </c>
      <c r="CK332" s="1">
        <v>4224</v>
      </c>
      <c r="CL332" s="1">
        <v>4234</v>
      </c>
      <c r="CM332" s="1">
        <v>4218</v>
      </c>
      <c r="CN332" s="1">
        <v>4221</v>
      </c>
      <c r="CO332" s="1">
        <v>1290.5999999999999</v>
      </c>
      <c r="CP332" s="1">
        <v>4224</v>
      </c>
      <c r="CQ332" s="1">
        <v>4234</v>
      </c>
      <c r="CR332" s="1">
        <v>4211</v>
      </c>
      <c r="CS332" s="1">
        <v>4217</v>
      </c>
      <c r="CT332" s="1"/>
      <c r="CU332" s="1"/>
      <c r="CV332" s="1"/>
      <c r="CW332" s="1"/>
      <c r="CX332" s="58"/>
      <c r="CY332" s="58"/>
      <c r="CZ332" s="1"/>
      <c r="DA332" s="1" t="s">
        <v>618</v>
      </c>
      <c r="DB332" s="1"/>
      <c r="DC332" s="58"/>
      <c r="DD332" s="58"/>
      <c r="DE332">
        <v>12.92</v>
      </c>
      <c r="DF332">
        <v>101.872</v>
      </c>
      <c r="DG332">
        <v>2.62</v>
      </c>
    </row>
    <row r="333" spans="1:111" s="12" customFormat="1">
      <c r="A333" s="1">
        <v>2014</v>
      </c>
      <c r="B333" s="1">
        <v>2</v>
      </c>
      <c r="C333" s="24">
        <v>41771</v>
      </c>
      <c r="D333" s="1">
        <v>4208</v>
      </c>
      <c r="E333" s="1">
        <v>4240</v>
      </c>
      <c r="F333" s="1">
        <v>4206</v>
      </c>
      <c r="G333" s="1">
        <v>4227</v>
      </c>
      <c r="H333" s="46">
        <v>1295.8</v>
      </c>
      <c r="I333" s="1">
        <v>4224</v>
      </c>
      <c r="J333" s="1">
        <v>4234</v>
      </c>
      <c r="K333" s="1">
        <v>4206</v>
      </c>
      <c r="L333" s="1">
        <v>4224</v>
      </c>
      <c r="M333" s="53">
        <v>4229</v>
      </c>
      <c r="N333" s="47">
        <v>4275</v>
      </c>
      <c r="O333" s="47">
        <v>4229</v>
      </c>
      <c r="P333" s="47">
        <v>4265</v>
      </c>
      <c r="Q333" s="8">
        <v>4208</v>
      </c>
      <c r="R333" s="26"/>
      <c r="S333" s="1"/>
      <c r="T333" s="1"/>
      <c r="U333" s="1"/>
      <c r="V333" s="1"/>
      <c r="W333" s="50"/>
      <c r="X333" s="51"/>
      <c r="Y333" s="62"/>
      <c r="Z333" s="62"/>
      <c r="AA333" s="62"/>
      <c r="AB333" s="62"/>
      <c r="AC333" s="1"/>
      <c r="AD333" s="62">
        <v>4228</v>
      </c>
      <c r="AE333" s="62">
        <v>4206</v>
      </c>
      <c r="AF333" s="1"/>
      <c r="AG333" s="1"/>
      <c r="AH333" s="62"/>
      <c r="AI333" s="62"/>
      <c r="AJ333" s="8"/>
      <c r="AK333" s="8"/>
      <c r="AL333" s="62"/>
      <c r="AM333" s="62"/>
      <c r="AN333" s="8"/>
      <c r="AO333" s="8"/>
      <c r="AP333" s="62"/>
      <c r="AQ333" s="62"/>
      <c r="AR333" s="62"/>
      <c r="AS333" s="8"/>
      <c r="AT333" s="62"/>
      <c r="AU333" s="62"/>
      <c r="AV333" s="8"/>
      <c r="AW333" s="8"/>
      <c r="AX333" s="8"/>
      <c r="AY333" s="8"/>
      <c r="AZ333" s="8"/>
      <c r="BA333" s="8"/>
      <c r="BB333" s="62"/>
      <c r="BC333" s="62"/>
      <c r="BD333" s="94">
        <v>4227</v>
      </c>
      <c r="BE333" s="8"/>
      <c r="BF333" s="8"/>
      <c r="BG333" s="62"/>
      <c r="BH333" s="62"/>
      <c r="BI333" s="1">
        <v>4229</v>
      </c>
      <c r="BJ333" s="1">
        <v>4233</v>
      </c>
      <c r="BK333" s="1">
        <v>4229</v>
      </c>
      <c r="BL333" s="1">
        <v>4232</v>
      </c>
      <c r="BM333" s="78"/>
      <c r="BN333" s="78"/>
      <c r="BO333" s="78"/>
      <c r="BP333" s="89"/>
      <c r="BQ333" s="62"/>
      <c r="BR333" s="1"/>
      <c r="BS333" s="88"/>
      <c r="BT333" s="1"/>
      <c r="BU333" s="58"/>
      <c r="BV333" s="58"/>
      <c r="BW333" s="58"/>
      <c r="BX333" s="58"/>
      <c r="BY333" s="1">
        <v>101.7925</v>
      </c>
      <c r="BZ333" s="1">
        <v>101.86</v>
      </c>
      <c r="CA333" s="1">
        <v>101.892</v>
      </c>
      <c r="CB333" s="1">
        <v>1.3753</v>
      </c>
      <c r="CC333" s="1">
        <v>1.3759999999999999</v>
      </c>
      <c r="CD333" s="1">
        <v>1.3761000000000001</v>
      </c>
      <c r="CE333" s="1"/>
      <c r="CF333" s="1"/>
      <c r="CG333" s="1">
        <v>4229</v>
      </c>
      <c r="CH333" s="1">
        <v>4275</v>
      </c>
      <c r="CI333" s="1">
        <v>4229</v>
      </c>
      <c r="CJ333" s="1">
        <v>4265</v>
      </c>
      <c r="CK333" s="1">
        <v>4229</v>
      </c>
      <c r="CL333" s="1">
        <v>4275</v>
      </c>
      <c r="CM333" s="1">
        <v>4229</v>
      </c>
      <c r="CN333" s="1">
        <v>4263</v>
      </c>
      <c r="CO333" s="1">
        <v>1290.7</v>
      </c>
      <c r="CP333" s="1">
        <v>4229</v>
      </c>
      <c r="CQ333" s="1">
        <v>4275</v>
      </c>
      <c r="CR333" s="1">
        <v>4229</v>
      </c>
      <c r="CS333" s="1">
        <v>4258</v>
      </c>
      <c r="CT333" s="1"/>
      <c r="CU333" s="1"/>
      <c r="CV333" s="1"/>
      <c r="CW333" s="1"/>
      <c r="CX333" s="58"/>
      <c r="CY333" s="58"/>
      <c r="CZ333" s="1"/>
      <c r="DA333" s="1" t="s">
        <v>618</v>
      </c>
      <c r="DB333" s="1"/>
      <c r="DC333" s="58"/>
      <c r="DD333" s="58"/>
      <c r="DE333">
        <v>12.23</v>
      </c>
      <c r="DF333">
        <v>102.15</v>
      </c>
      <c r="DG333">
        <v>2.66</v>
      </c>
    </row>
    <row r="334" spans="1:111" s="12" customFormat="1">
      <c r="A334" s="1">
        <v>2014</v>
      </c>
      <c r="B334" s="1">
        <v>3</v>
      </c>
      <c r="C334" s="24">
        <v>41772</v>
      </c>
      <c r="D334" s="1">
        <v>4257</v>
      </c>
      <c r="E334" s="1">
        <v>4267</v>
      </c>
      <c r="F334" s="1">
        <v>4244</v>
      </c>
      <c r="G334" s="1">
        <v>4253</v>
      </c>
      <c r="H334" s="46">
        <v>1294.8</v>
      </c>
      <c r="I334" s="1">
        <v>4229</v>
      </c>
      <c r="J334" s="1">
        <v>4275</v>
      </c>
      <c r="K334" s="1">
        <v>4229</v>
      </c>
      <c r="L334" s="1">
        <v>4259</v>
      </c>
      <c r="M334" s="53">
        <v>4248</v>
      </c>
      <c r="N334" s="47">
        <v>4266</v>
      </c>
      <c r="O334" s="47">
        <v>4243</v>
      </c>
      <c r="P334" s="47">
        <v>4258</v>
      </c>
      <c r="Q334" s="8">
        <v>4258</v>
      </c>
      <c r="R334" s="26"/>
      <c r="S334" s="1"/>
      <c r="T334" s="1"/>
      <c r="U334" s="1"/>
      <c r="V334" s="1"/>
      <c r="W334" s="50"/>
      <c r="X334" s="51"/>
      <c r="Y334" s="62"/>
      <c r="Z334" s="62"/>
      <c r="AA334" s="62"/>
      <c r="AB334" s="62"/>
      <c r="AC334" s="1"/>
      <c r="AD334" s="62">
        <v>4267</v>
      </c>
      <c r="AE334" s="62">
        <v>4255</v>
      </c>
      <c r="AF334" s="1"/>
      <c r="AG334" s="1"/>
      <c r="AH334" s="62"/>
      <c r="AI334" s="62"/>
      <c r="AJ334" s="8"/>
      <c r="AK334" s="8"/>
      <c r="AL334" s="62"/>
      <c r="AM334" s="62"/>
      <c r="AN334" s="8"/>
      <c r="AO334" s="8"/>
      <c r="AP334" s="62"/>
      <c r="AQ334" s="62"/>
      <c r="AR334" s="62"/>
      <c r="AS334" s="8"/>
      <c r="AT334" s="62"/>
      <c r="AU334" s="62"/>
      <c r="AV334" s="8"/>
      <c r="AW334" s="8"/>
      <c r="AX334" s="8"/>
      <c r="AY334" s="8"/>
      <c r="AZ334" s="8"/>
      <c r="BA334" s="8"/>
      <c r="BB334" s="62"/>
      <c r="BC334" s="62"/>
      <c r="BD334" s="94">
        <v>4248</v>
      </c>
      <c r="BE334" s="8"/>
      <c r="BF334" s="8"/>
      <c r="BG334" s="62"/>
      <c r="BH334" s="62"/>
      <c r="BI334" s="1">
        <v>4248</v>
      </c>
      <c r="BJ334" s="1">
        <v>4254</v>
      </c>
      <c r="BK334" s="1">
        <v>4247</v>
      </c>
      <c r="BL334" s="1">
        <v>4254</v>
      </c>
      <c r="BM334" s="78"/>
      <c r="BN334" s="78"/>
      <c r="BO334" s="78"/>
      <c r="BP334" s="89"/>
      <c r="BQ334" s="62"/>
      <c r="BR334" s="1"/>
      <c r="BS334" s="88"/>
      <c r="BT334" s="1"/>
      <c r="BU334" s="58"/>
      <c r="BV334" s="58"/>
      <c r="BW334" s="58"/>
      <c r="BX334" s="58"/>
      <c r="BY334" s="1">
        <v>102.126</v>
      </c>
      <c r="BZ334" s="1">
        <v>102.19750000000001</v>
      </c>
      <c r="CA334" s="1">
        <v>102.2</v>
      </c>
      <c r="CB334" s="1">
        <v>1.3756999999999999</v>
      </c>
      <c r="CC334" s="1">
        <v>1.3756999999999999</v>
      </c>
      <c r="CD334" s="1">
        <v>1.3754999999999999</v>
      </c>
      <c r="CE334" s="1"/>
      <c r="CF334" s="1"/>
      <c r="CG334" s="1">
        <v>4248</v>
      </c>
      <c r="CH334" s="1">
        <v>4266</v>
      </c>
      <c r="CI334" s="1">
        <v>4243</v>
      </c>
      <c r="CJ334" s="1">
        <v>4261</v>
      </c>
      <c r="CK334" s="1">
        <v>4248</v>
      </c>
      <c r="CL334" s="1">
        <v>4267</v>
      </c>
      <c r="CM334" s="1">
        <v>4243</v>
      </c>
      <c r="CN334" s="1">
        <v>4266</v>
      </c>
      <c r="CO334" s="1">
        <v>1292</v>
      </c>
      <c r="CP334" s="1">
        <v>4248</v>
      </c>
      <c r="CQ334" s="1">
        <v>4269</v>
      </c>
      <c r="CR334" s="1">
        <v>4243</v>
      </c>
      <c r="CS334" s="1">
        <v>4257</v>
      </c>
      <c r="CT334" s="1"/>
      <c r="CU334" s="1"/>
      <c r="CV334" s="1"/>
      <c r="CW334" s="1"/>
      <c r="CX334" s="58"/>
      <c r="CY334" s="58"/>
      <c r="CZ334" s="1"/>
      <c r="DA334" s="1" t="s">
        <v>618</v>
      </c>
      <c r="DB334" s="1"/>
      <c r="DC334" s="58"/>
      <c r="DD334" s="58"/>
      <c r="DE334">
        <v>12.13</v>
      </c>
      <c r="DF334">
        <v>102.271</v>
      </c>
      <c r="DG334">
        <v>2.62</v>
      </c>
    </row>
    <row r="335" spans="1:111" s="12" customFormat="1">
      <c r="A335" s="1">
        <v>2014</v>
      </c>
      <c r="B335" s="1">
        <v>4</v>
      </c>
      <c r="C335" s="24">
        <v>41773</v>
      </c>
      <c r="D335" s="1">
        <v>4259</v>
      </c>
      <c r="E335" s="1">
        <v>4260</v>
      </c>
      <c r="F335" s="1">
        <v>4246</v>
      </c>
      <c r="G335" s="1">
        <v>4254</v>
      </c>
      <c r="H335" s="46">
        <v>1305.9000000000001</v>
      </c>
      <c r="I335" s="1">
        <v>4248</v>
      </c>
      <c r="J335" s="1">
        <v>4269</v>
      </c>
      <c r="K335" s="1">
        <v>4243</v>
      </c>
      <c r="L335" s="1">
        <v>4253</v>
      </c>
      <c r="M335" s="53">
        <v>4270</v>
      </c>
      <c r="N335" s="47">
        <v>4283</v>
      </c>
      <c r="O335" s="47">
        <v>4257</v>
      </c>
      <c r="P335" s="47">
        <v>4277</v>
      </c>
      <c r="Q335" s="8">
        <v>4259</v>
      </c>
      <c r="R335" s="26"/>
      <c r="S335" s="1"/>
      <c r="T335" s="1"/>
      <c r="U335" s="1"/>
      <c r="V335" s="1"/>
      <c r="W335" s="50"/>
      <c r="X335" s="51"/>
      <c r="Y335" s="62"/>
      <c r="Z335" s="62"/>
      <c r="AA335" s="62"/>
      <c r="AB335" s="62"/>
      <c r="AC335" s="1"/>
      <c r="AD335" s="62">
        <v>4260</v>
      </c>
      <c r="AE335" s="62">
        <v>4246</v>
      </c>
      <c r="AF335" s="1"/>
      <c r="AG335" s="1"/>
      <c r="AH335" s="62"/>
      <c r="AI335" s="62"/>
      <c r="AJ335" s="8"/>
      <c r="AK335" s="8"/>
      <c r="AL335" s="62"/>
      <c r="AM335" s="62"/>
      <c r="AN335" s="8"/>
      <c r="AO335" s="8"/>
      <c r="AP335" s="62"/>
      <c r="AQ335" s="62"/>
      <c r="AR335" s="62"/>
      <c r="AS335" s="8"/>
      <c r="AT335" s="62"/>
      <c r="AU335" s="62"/>
      <c r="AV335" s="8"/>
      <c r="AW335" s="8"/>
      <c r="AX335" s="8"/>
      <c r="AY335" s="8"/>
      <c r="AZ335" s="8"/>
      <c r="BA335" s="8"/>
      <c r="BB335" s="62"/>
      <c r="BC335" s="62"/>
      <c r="BD335" s="94">
        <v>4269</v>
      </c>
      <c r="BE335" s="8"/>
      <c r="BF335" s="8"/>
      <c r="BG335" s="62"/>
      <c r="BH335" s="62"/>
      <c r="BI335" s="1">
        <v>4270</v>
      </c>
      <c r="BJ335" s="1">
        <v>4271</v>
      </c>
      <c r="BK335" s="1">
        <v>4261</v>
      </c>
      <c r="BL335" s="1">
        <v>4261</v>
      </c>
      <c r="BM335" s="78"/>
      <c r="BN335" s="78"/>
      <c r="BO335" s="78"/>
      <c r="BP335" s="89"/>
      <c r="BQ335" s="62"/>
      <c r="BR335" s="1"/>
      <c r="BS335" s="88"/>
      <c r="BT335" s="1"/>
      <c r="BU335" s="58"/>
      <c r="BV335" s="58"/>
      <c r="BW335" s="58"/>
      <c r="BX335" s="58"/>
      <c r="BY335" s="1">
        <v>102.259</v>
      </c>
      <c r="BZ335" s="1">
        <v>102.2525</v>
      </c>
      <c r="CA335" s="1">
        <v>102.235</v>
      </c>
      <c r="CB335" s="1">
        <v>1.3703000000000001</v>
      </c>
      <c r="CC335" s="1">
        <v>1.3705000000000001</v>
      </c>
      <c r="CD335" s="1">
        <v>1.3708</v>
      </c>
      <c r="CE335" s="1"/>
      <c r="CF335" s="1"/>
      <c r="CG335" s="1">
        <v>4270</v>
      </c>
      <c r="CH335" s="1">
        <v>4283</v>
      </c>
      <c r="CI335" s="1">
        <v>4257</v>
      </c>
      <c r="CJ335" s="1">
        <v>4281</v>
      </c>
      <c r="CK335" s="1">
        <v>4270</v>
      </c>
      <c r="CL335" s="1">
        <v>4283</v>
      </c>
      <c r="CM335" s="1">
        <v>4257</v>
      </c>
      <c r="CN335" s="1">
        <v>4271</v>
      </c>
      <c r="CO335" s="1">
        <v>1299.9000000000001</v>
      </c>
      <c r="CP335" s="1">
        <v>4270</v>
      </c>
      <c r="CQ335" s="1">
        <v>4283</v>
      </c>
      <c r="CR335" s="1">
        <v>4257</v>
      </c>
      <c r="CS335" s="1">
        <v>4275</v>
      </c>
      <c r="CT335" s="1"/>
      <c r="CU335" s="1"/>
      <c r="CV335" s="1"/>
      <c r="CW335" s="1"/>
      <c r="CX335" s="58"/>
      <c r="CY335" s="58"/>
      <c r="CZ335" s="1"/>
      <c r="DA335" s="1" t="s">
        <v>618</v>
      </c>
      <c r="DB335" s="1"/>
      <c r="DC335" s="58"/>
      <c r="DD335" s="58"/>
      <c r="DE335">
        <v>12.17</v>
      </c>
      <c r="DF335">
        <v>101.8445</v>
      </c>
      <c r="DG335">
        <v>2.54</v>
      </c>
    </row>
    <row r="336" spans="1:111" s="12" customFormat="1">
      <c r="A336" s="1">
        <v>2014</v>
      </c>
      <c r="B336" s="1">
        <v>5</v>
      </c>
      <c r="C336" s="24">
        <v>41774</v>
      </c>
      <c r="D336" s="1">
        <v>4272</v>
      </c>
      <c r="E336" s="1">
        <v>4281</v>
      </c>
      <c r="F336" s="1">
        <v>4265</v>
      </c>
      <c r="G336" s="1">
        <v>4271</v>
      </c>
      <c r="H336" s="46">
        <v>1293.5999999999999</v>
      </c>
      <c r="I336" s="1">
        <v>4270</v>
      </c>
      <c r="J336" s="1">
        <v>4283</v>
      </c>
      <c r="K336" s="1">
        <v>4257</v>
      </c>
      <c r="L336" s="1">
        <v>4276</v>
      </c>
      <c r="M336" s="53">
        <v>4272</v>
      </c>
      <c r="N336" s="47">
        <v>4281</v>
      </c>
      <c r="O336" s="47">
        <v>4239</v>
      </c>
      <c r="P336" s="47">
        <v>4250</v>
      </c>
      <c r="Q336" s="8">
        <v>4272</v>
      </c>
      <c r="R336" s="26"/>
      <c r="S336" s="1"/>
      <c r="T336" s="1"/>
      <c r="U336" s="1"/>
      <c r="V336" s="1"/>
      <c r="W336" s="50"/>
      <c r="X336" s="51"/>
      <c r="Y336" s="62"/>
      <c r="Z336" s="62"/>
      <c r="AA336" s="62"/>
      <c r="AB336" s="62"/>
      <c r="AC336" s="1"/>
      <c r="AD336" s="62">
        <v>4281</v>
      </c>
      <c r="AE336" s="62">
        <v>4270</v>
      </c>
      <c r="AF336" s="1"/>
      <c r="AG336" s="1"/>
      <c r="AH336" s="62"/>
      <c r="AI336" s="62"/>
      <c r="AJ336" s="8"/>
      <c r="AK336" s="8"/>
      <c r="AL336" s="62"/>
      <c r="AM336" s="62"/>
      <c r="AN336" s="8"/>
      <c r="AO336" s="8"/>
      <c r="AP336" s="62"/>
      <c r="AQ336" s="62"/>
      <c r="AR336" s="62"/>
      <c r="AS336" s="8"/>
      <c r="AT336" s="62"/>
      <c r="AU336" s="62"/>
      <c r="AV336" s="8"/>
      <c r="AW336" s="8"/>
      <c r="AX336" s="8"/>
      <c r="AY336" s="8"/>
      <c r="AZ336" s="8"/>
      <c r="BA336" s="8"/>
      <c r="BB336" s="62"/>
      <c r="BC336" s="62"/>
      <c r="BD336" s="94">
        <v>4271</v>
      </c>
      <c r="BE336" s="8"/>
      <c r="BF336" s="8"/>
      <c r="BG336" s="62"/>
      <c r="BH336" s="62"/>
      <c r="BI336" s="1">
        <v>4272</v>
      </c>
      <c r="BJ336" s="1">
        <v>4280</v>
      </c>
      <c r="BK336" s="1">
        <v>4270</v>
      </c>
      <c r="BL336" s="1">
        <v>4274</v>
      </c>
      <c r="BM336" s="78"/>
      <c r="BN336" s="78"/>
      <c r="BO336" s="78"/>
      <c r="BP336" s="89"/>
      <c r="BQ336" s="62"/>
      <c r="BR336" s="1"/>
      <c r="BS336" s="88"/>
      <c r="BT336" s="1"/>
      <c r="BU336" s="58"/>
      <c r="BV336" s="58"/>
      <c r="BW336" s="58"/>
      <c r="BX336" s="58"/>
      <c r="BY336" s="1">
        <v>101.9075</v>
      </c>
      <c r="BZ336" s="1">
        <v>101.8385</v>
      </c>
      <c r="CA336" s="1">
        <v>101.798</v>
      </c>
      <c r="CB336" s="1">
        <v>1.3714999999999999</v>
      </c>
      <c r="CC336" s="1">
        <v>1.3714999999999999</v>
      </c>
      <c r="CD336" s="1">
        <v>1.3717999999999999</v>
      </c>
      <c r="CE336" s="1"/>
      <c r="CF336" s="1"/>
      <c r="CG336" s="1">
        <v>4272</v>
      </c>
      <c r="CH336" s="1">
        <v>4281</v>
      </c>
      <c r="CI336" s="1">
        <v>4239</v>
      </c>
      <c r="CJ336" s="1">
        <v>4247</v>
      </c>
      <c r="CK336" s="1">
        <v>4272</v>
      </c>
      <c r="CL336" s="1">
        <v>4281</v>
      </c>
      <c r="CM336" s="1">
        <v>4239</v>
      </c>
      <c r="CN336" s="1">
        <v>4250</v>
      </c>
      <c r="CO336" s="1">
        <v>1304.8</v>
      </c>
      <c r="CP336" s="1">
        <v>4272</v>
      </c>
      <c r="CQ336" s="1">
        <v>4281</v>
      </c>
      <c r="CR336" s="1">
        <v>4223</v>
      </c>
      <c r="CS336" s="1">
        <v>4234</v>
      </c>
      <c r="CT336" s="1"/>
      <c r="CU336" s="1"/>
      <c r="CV336" s="1"/>
      <c r="CW336" s="1"/>
      <c r="CX336" s="58"/>
      <c r="CY336" s="58"/>
      <c r="CZ336" s="1"/>
      <c r="DA336" s="1" t="s">
        <v>618</v>
      </c>
      <c r="DB336" s="1"/>
      <c r="DC336" s="58"/>
      <c r="DD336" s="58"/>
      <c r="DE336">
        <v>13.17</v>
      </c>
      <c r="DF336">
        <v>101.57899999999999</v>
      </c>
      <c r="DG336">
        <v>2.5</v>
      </c>
    </row>
    <row r="337" spans="1:111" s="12" customFormat="1">
      <c r="A337" s="1">
        <v>2014</v>
      </c>
      <c r="B337" s="1">
        <v>6</v>
      </c>
      <c r="C337" s="24">
        <v>41775</v>
      </c>
      <c r="D337" s="1">
        <v>4236</v>
      </c>
      <c r="E337" s="1">
        <v>4238</v>
      </c>
      <c r="F337" s="1">
        <v>4230</v>
      </c>
      <c r="G337" s="1">
        <v>4236</v>
      </c>
      <c r="H337" s="46">
        <v>1293.4000000000001</v>
      </c>
      <c r="I337" s="1">
        <v>4272</v>
      </c>
      <c r="J337" s="1">
        <v>4281</v>
      </c>
      <c r="K337" s="1">
        <v>4223</v>
      </c>
      <c r="L337" s="1">
        <v>4233</v>
      </c>
      <c r="M337" s="53">
        <v>4226</v>
      </c>
      <c r="N337" s="47">
        <v>4233</v>
      </c>
      <c r="O337" s="47">
        <v>4208</v>
      </c>
      <c r="P337" s="47">
        <v>4223</v>
      </c>
      <c r="Q337" s="8">
        <v>4236</v>
      </c>
      <c r="R337" s="26"/>
      <c r="S337" s="1"/>
      <c r="T337" s="1"/>
      <c r="U337" s="1"/>
      <c r="V337" s="1"/>
      <c r="W337" s="50"/>
      <c r="X337" s="51"/>
      <c r="Y337" s="62"/>
      <c r="Z337" s="62"/>
      <c r="AA337" s="62"/>
      <c r="AB337" s="62"/>
      <c r="AC337" s="1"/>
      <c r="AD337" s="62">
        <v>4238</v>
      </c>
      <c r="AE337" s="62">
        <v>4231</v>
      </c>
      <c r="AF337" s="1"/>
      <c r="AG337" s="1"/>
      <c r="AH337" s="62"/>
      <c r="AI337" s="62"/>
      <c r="AJ337" s="8"/>
      <c r="AK337" s="8"/>
      <c r="AL337" s="62"/>
      <c r="AM337" s="62"/>
      <c r="AN337" s="8"/>
      <c r="AO337" s="8"/>
      <c r="AP337" s="62"/>
      <c r="AQ337" s="62"/>
      <c r="AR337" s="62"/>
      <c r="AS337" s="8"/>
      <c r="AT337" s="62"/>
      <c r="AU337" s="62"/>
      <c r="AV337" s="8"/>
      <c r="AW337" s="8"/>
      <c r="AX337" s="8"/>
      <c r="AY337" s="8"/>
      <c r="AZ337" s="8"/>
      <c r="BA337" s="8"/>
      <c r="BB337" s="62"/>
      <c r="BC337" s="62"/>
      <c r="BD337" s="94">
        <v>4225</v>
      </c>
      <c r="BE337" s="8"/>
      <c r="BF337" s="8"/>
      <c r="BG337" s="62"/>
      <c r="BH337" s="62"/>
      <c r="BI337" s="1">
        <v>4226</v>
      </c>
      <c r="BJ337" s="1">
        <v>4228</v>
      </c>
      <c r="BK337" s="1">
        <v>4225</v>
      </c>
      <c r="BL337" s="1">
        <v>4226</v>
      </c>
      <c r="BM337" s="78"/>
      <c r="BN337" s="78"/>
      <c r="BO337" s="78"/>
      <c r="BP337" s="89"/>
      <c r="BQ337" s="62"/>
      <c r="BR337" s="1"/>
      <c r="BS337" s="88"/>
      <c r="BT337" s="1"/>
      <c r="BU337" s="58"/>
      <c r="BV337" s="58"/>
      <c r="BW337" s="58"/>
      <c r="BX337" s="58"/>
      <c r="BY337" s="1">
        <v>101.58750000000001</v>
      </c>
      <c r="BZ337" s="1">
        <v>101.5395</v>
      </c>
      <c r="CA337" s="1">
        <v>101.504</v>
      </c>
      <c r="CB337" s="1">
        <v>1.3709</v>
      </c>
      <c r="CC337" s="1">
        <v>1.3714999999999999</v>
      </c>
      <c r="CD337" s="1">
        <v>1.3716999999999999</v>
      </c>
      <c r="CE337" s="1"/>
      <c r="CF337" s="1"/>
      <c r="CG337" s="1">
        <v>4226</v>
      </c>
      <c r="CH337" s="1">
        <v>4233</v>
      </c>
      <c r="CI337" s="1">
        <v>4208</v>
      </c>
      <c r="CJ337" s="1">
        <v>4218</v>
      </c>
      <c r="CK337" s="1">
        <v>4226</v>
      </c>
      <c r="CL337" s="1">
        <v>4233</v>
      </c>
      <c r="CM337" s="1">
        <v>4208</v>
      </c>
      <c r="CN337" s="1">
        <v>4230</v>
      </c>
      <c r="CO337" s="1">
        <v>1293.0999999999999</v>
      </c>
      <c r="CP337" s="1">
        <v>4226</v>
      </c>
      <c r="CQ337" s="1">
        <v>4233</v>
      </c>
      <c r="CR337" s="1">
        <v>4208</v>
      </c>
      <c r="CS337" s="1">
        <v>4222</v>
      </c>
      <c r="CT337" s="1"/>
      <c r="CU337" s="1"/>
      <c r="CV337" s="1"/>
      <c r="CW337" s="1"/>
      <c r="CX337" s="58"/>
      <c r="CY337" s="58"/>
      <c r="CZ337" s="1"/>
      <c r="DA337" s="1" t="s">
        <v>618</v>
      </c>
      <c r="DB337" s="1"/>
      <c r="DC337" s="58"/>
      <c r="DD337" s="58"/>
      <c r="DE337">
        <v>12.44</v>
      </c>
      <c r="DF337">
        <v>101.50449999999999</v>
      </c>
      <c r="DG337">
        <v>2.52</v>
      </c>
    </row>
    <row r="338" spans="1:111" s="12" customFormat="1">
      <c r="A338" s="1">
        <v>2014</v>
      </c>
      <c r="B338" s="1">
        <v>2</v>
      </c>
      <c r="C338" s="24">
        <v>41778</v>
      </c>
      <c r="D338" s="1">
        <v>4224</v>
      </c>
      <c r="E338" s="1">
        <v>4238</v>
      </c>
      <c r="F338" s="1">
        <v>4221</v>
      </c>
      <c r="G338" s="1">
        <v>4225</v>
      </c>
      <c r="H338" s="46">
        <v>1293.8</v>
      </c>
      <c r="I338" s="1">
        <v>4226</v>
      </c>
      <c r="J338" s="1">
        <v>4233</v>
      </c>
      <c r="K338" s="1">
        <v>4208</v>
      </c>
      <c r="L338" s="1">
        <v>4230</v>
      </c>
      <c r="M338" s="53">
        <v>4245</v>
      </c>
      <c r="N338" s="47">
        <v>4248</v>
      </c>
      <c r="O338" s="47">
        <v>4231</v>
      </c>
      <c r="P338" s="47">
        <v>4237</v>
      </c>
      <c r="Q338" s="8">
        <v>4224</v>
      </c>
      <c r="R338" s="26"/>
      <c r="S338" s="1"/>
      <c r="T338" s="1"/>
      <c r="U338" s="1"/>
      <c r="V338" s="1"/>
      <c r="W338" s="50"/>
      <c r="X338" s="51"/>
      <c r="Y338" s="62"/>
      <c r="Z338" s="62"/>
      <c r="AA338" s="62"/>
      <c r="AB338" s="62"/>
      <c r="AC338" s="1"/>
      <c r="AD338" s="62">
        <v>4232</v>
      </c>
      <c r="AE338" s="62">
        <v>4221</v>
      </c>
      <c r="AF338" s="1"/>
      <c r="AG338" s="1"/>
      <c r="AH338" s="62"/>
      <c r="AI338" s="62"/>
      <c r="AJ338" s="8"/>
      <c r="AK338" s="8"/>
      <c r="AL338" s="62"/>
      <c r="AM338" s="62"/>
      <c r="AN338" s="8"/>
      <c r="AO338" s="8"/>
      <c r="AP338" s="62"/>
      <c r="AQ338" s="62"/>
      <c r="AR338" s="62"/>
      <c r="AS338" s="8"/>
      <c r="AT338" s="62"/>
      <c r="AU338" s="62"/>
      <c r="AV338" s="8"/>
      <c r="AW338" s="8"/>
      <c r="AX338" s="8"/>
      <c r="AY338" s="8"/>
      <c r="AZ338" s="8"/>
      <c r="BA338" s="8"/>
      <c r="BB338" s="62"/>
      <c r="BC338" s="62"/>
      <c r="BD338" s="94">
        <v>4244</v>
      </c>
      <c r="BE338" s="8"/>
      <c r="BF338" s="8"/>
      <c r="BG338" s="62"/>
      <c r="BH338" s="62"/>
      <c r="BI338" s="1">
        <v>4245</v>
      </c>
      <c r="BJ338" s="1">
        <v>4247</v>
      </c>
      <c r="BK338" s="1">
        <v>4236</v>
      </c>
      <c r="BL338" s="1">
        <v>4238</v>
      </c>
      <c r="BM338" s="78"/>
      <c r="BN338" s="78"/>
      <c r="BO338" s="78"/>
      <c r="BP338" s="89"/>
      <c r="BQ338" s="62"/>
      <c r="BR338" s="1"/>
      <c r="BS338" s="88"/>
      <c r="BT338" s="1"/>
      <c r="BU338" s="58"/>
      <c r="BV338" s="58"/>
      <c r="BW338" s="58"/>
      <c r="BX338" s="58"/>
      <c r="BY338" s="1">
        <v>101.535</v>
      </c>
      <c r="BZ338" s="1">
        <v>101.54649999999999</v>
      </c>
      <c r="CA338" s="1">
        <v>101.5335</v>
      </c>
      <c r="CB338" s="1">
        <v>1.3695999999999999</v>
      </c>
      <c r="CC338" s="1">
        <v>1.3696999999999999</v>
      </c>
      <c r="CD338" s="1">
        <v>1.3702000000000001</v>
      </c>
      <c r="CE338" s="1"/>
      <c r="CF338" s="1"/>
      <c r="CG338" s="1">
        <v>4245</v>
      </c>
      <c r="CH338" s="1">
        <v>4248</v>
      </c>
      <c r="CI338" s="1">
        <v>4231</v>
      </c>
      <c r="CJ338" s="1">
        <v>4240</v>
      </c>
      <c r="CK338" s="1">
        <v>4245</v>
      </c>
      <c r="CL338" s="1">
        <v>4248</v>
      </c>
      <c r="CM338" s="1">
        <v>4227</v>
      </c>
      <c r="CN338" s="1">
        <v>4231</v>
      </c>
      <c r="CO338" s="1">
        <v>1299.5999999999999</v>
      </c>
      <c r="CP338" s="1">
        <v>4245</v>
      </c>
      <c r="CQ338" s="1">
        <v>4248</v>
      </c>
      <c r="CR338" s="1">
        <v>4215</v>
      </c>
      <c r="CS338" s="1">
        <v>4223</v>
      </c>
      <c r="CT338" s="1"/>
      <c r="CU338" s="1"/>
      <c r="CV338" s="1"/>
      <c r="CW338" s="1"/>
      <c r="CX338" s="58"/>
      <c r="CY338" s="58"/>
      <c r="CZ338" s="1"/>
      <c r="DA338" s="1" t="s">
        <v>618</v>
      </c>
      <c r="DB338" s="1"/>
      <c r="DC338" s="58"/>
      <c r="DD338" s="58"/>
      <c r="DE338">
        <v>12.42</v>
      </c>
      <c r="DF338">
        <v>101.476</v>
      </c>
      <c r="DG338">
        <v>2.54</v>
      </c>
    </row>
    <row r="339" spans="1:111" s="12" customFormat="1">
      <c r="A339" s="1">
        <v>2014</v>
      </c>
      <c r="B339" s="1">
        <v>3</v>
      </c>
      <c r="C339" s="24">
        <v>41779</v>
      </c>
      <c r="D339" s="1">
        <v>4224</v>
      </c>
      <c r="E339" s="1">
        <v>4231</v>
      </c>
      <c r="F339" s="1">
        <v>4212</v>
      </c>
      <c r="G339" s="1">
        <v>4213</v>
      </c>
      <c r="H339" s="46">
        <v>1294.5999999999999</v>
      </c>
      <c r="I339" s="1">
        <v>4245</v>
      </c>
      <c r="J339" s="1">
        <v>4248</v>
      </c>
      <c r="K339" s="1">
        <v>4215</v>
      </c>
      <c r="L339" s="1">
        <v>4230</v>
      </c>
      <c r="M339" s="53">
        <v>4209</v>
      </c>
      <c r="N339" s="47">
        <v>4225</v>
      </c>
      <c r="O339" s="47">
        <v>4197</v>
      </c>
      <c r="P339" s="47">
        <v>4220</v>
      </c>
      <c r="Q339" s="8">
        <v>4224</v>
      </c>
      <c r="R339" s="26"/>
      <c r="S339" s="1"/>
      <c r="T339" s="1"/>
      <c r="U339" s="1"/>
      <c r="V339" s="1"/>
      <c r="W339" s="50"/>
      <c r="X339" s="51"/>
      <c r="Y339" s="62"/>
      <c r="Z339" s="62"/>
      <c r="AA339" s="62"/>
      <c r="AB339" s="62"/>
      <c r="AC339" s="1"/>
      <c r="AD339" s="62">
        <v>4232</v>
      </c>
      <c r="AE339" s="62">
        <v>4215</v>
      </c>
      <c r="AF339" s="1"/>
      <c r="AG339" s="1"/>
      <c r="AH339" s="62"/>
      <c r="AI339" s="62"/>
      <c r="AJ339" s="8"/>
      <c r="AK339" s="8"/>
      <c r="AL339" s="62"/>
      <c r="AM339" s="62"/>
      <c r="AN339" s="8"/>
      <c r="AO339" s="8"/>
      <c r="AP339" s="62"/>
      <c r="AQ339" s="62"/>
      <c r="AR339" s="62"/>
      <c r="AS339" s="8"/>
      <c r="AT339" s="62"/>
      <c r="AU339" s="62"/>
      <c r="AV339" s="8"/>
      <c r="AW339" s="8"/>
      <c r="AX339" s="8"/>
      <c r="AY339" s="8"/>
      <c r="AZ339" s="8"/>
      <c r="BA339" s="8"/>
      <c r="BB339" s="62"/>
      <c r="BC339" s="62"/>
      <c r="BD339" s="94">
        <v>4208</v>
      </c>
      <c r="BE339" s="8"/>
      <c r="BF339" s="8"/>
      <c r="BG339" s="62"/>
      <c r="BH339" s="62"/>
      <c r="BI339" s="1">
        <v>4209</v>
      </c>
      <c r="BJ339" s="1">
        <v>4211</v>
      </c>
      <c r="BK339" s="1">
        <v>4205</v>
      </c>
      <c r="BL339" s="1">
        <v>4209</v>
      </c>
      <c r="BM339" s="78"/>
      <c r="BN339" s="78"/>
      <c r="BO339" s="78"/>
      <c r="BP339" s="89"/>
      <c r="BQ339" s="62"/>
      <c r="BR339" s="1"/>
      <c r="BS339" s="88"/>
      <c r="BT339" s="1"/>
      <c r="BU339" s="58"/>
      <c r="BV339" s="58"/>
      <c r="BW339" s="58"/>
      <c r="BX339" s="58"/>
      <c r="BY339" s="1">
        <v>101.498</v>
      </c>
      <c r="BZ339" s="1">
        <v>101.4825</v>
      </c>
      <c r="CA339" s="1">
        <v>101.497</v>
      </c>
      <c r="CB339" s="1">
        <v>1.3709</v>
      </c>
      <c r="CC339" s="1">
        <v>1.3708</v>
      </c>
      <c r="CD339" s="1">
        <v>1.3713</v>
      </c>
      <c r="CE339" s="1"/>
      <c r="CF339" s="1"/>
      <c r="CG339" s="1">
        <v>4209</v>
      </c>
      <c r="CH339" s="1">
        <v>4217</v>
      </c>
      <c r="CI339" s="1">
        <v>4197</v>
      </c>
      <c r="CJ339" s="1">
        <v>4204</v>
      </c>
      <c r="CK339" s="1">
        <v>4209</v>
      </c>
      <c r="CL339" s="1">
        <v>4225</v>
      </c>
      <c r="CM339" s="1">
        <v>4197</v>
      </c>
      <c r="CN339" s="1">
        <v>4220</v>
      </c>
      <c r="CO339" s="1">
        <v>1290.2</v>
      </c>
      <c r="CP339" s="1">
        <v>4209</v>
      </c>
      <c r="CQ339" s="1">
        <v>4225</v>
      </c>
      <c r="CR339" s="1">
        <v>4197</v>
      </c>
      <c r="CS339" s="1">
        <v>4218</v>
      </c>
      <c r="CT339" s="1"/>
      <c r="CU339" s="1"/>
      <c r="CV339" s="1"/>
      <c r="CW339" s="1"/>
      <c r="CX339" s="58"/>
      <c r="CY339" s="58"/>
      <c r="CZ339" s="1"/>
      <c r="DA339" s="1" t="s">
        <v>618</v>
      </c>
      <c r="DB339" s="1"/>
      <c r="DC339" s="58"/>
      <c r="DD339" s="58"/>
      <c r="DE339">
        <v>12.96</v>
      </c>
      <c r="DF339">
        <v>101.307</v>
      </c>
      <c r="DG339">
        <v>2.5099999999999998</v>
      </c>
    </row>
    <row r="340" spans="1:111" s="12" customFormat="1">
      <c r="A340" s="1">
        <v>2014</v>
      </c>
      <c r="B340" s="1">
        <v>4</v>
      </c>
      <c r="C340" s="24">
        <v>41780</v>
      </c>
      <c r="D340" s="1">
        <v>4220</v>
      </c>
      <c r="E340" s="1">
        <v>4224</v>
      </c>
      <c r="F340" s="1">
        <v>4212</v>
      </c>
      <c r="G340" s="1">
        <v>4213</v>
      </c>
      <c r="H340" s="46">
        <v>1288.0999999999999</v>
      </c>
      <c r="I340" s="1">
        <v>4209</v>
      </c>
      <c r="J340" s="1">
        <v>4225</v>
      </c>
      <c r="K340" s="1">
        <v>4197</v>
      </c>
      <c r="L340" s="1">
        <v>4216</v>
      </c>
      <c r="M340" s="53">
        <v>4205</v>
      </c>
      <c r="N340" s="47">
        <v>4218</v>
      </c>
      <c r="O340" s="47">
        <v>4191</v>
      </c>
      <c r="P340" s="47">
        <v>4212</v>
      </c>
      <c r="Q340" s="8">
        <v>4220</v>
      </c>
      <c r="R340" s="26"/>
      <c r="S340" s="1"/>
      <c r="T340" s="1"/>
      <c r="U340" s="1"/>
      <c r="V340" s="1"/>
      <c r="W340" s="50"/>
      <c r="X340" s="51"/>
      <c r="Y340" s="62"/>
      <c r="Z340" s="62"/>
      <c r="AA340" s="62"/>
      <c r="AB340" s="62"/>
      <c r="AC340" s="1"/>
      <c r="AD340" s="62">
        <v>4220</v>
      </c>
      <c r="AE340" s="62">
        <v>4213</v>
      </c>
      <c r="AF340" s="1"/>
      <c r="AG340" s="1"/>
      <c r="AH340" s="62"/>
      <c r="AI340" s="62"/>
      <c r="AJ340" s="8"/>
      <c r="AK340" s="8"/>
      <c r="AL340" s="62"/>
      <c r="AM340" s="62"/>
      <c r="AN340" s="8"/>
      <c r="AO340" s="8"/>
      <c r="AP340" s="62"/>
      <c r="AQ340" s="62"/>
      <c r="AR340" s="62"/>
      <c r="AS340" s="8"/>
      <c r="AT340" s="62"/>
      <c r="AU340" s="62"/>
      <c r="AV340" s="8"/>
      <c r="AW340" s="8"/>
      <c r="AX340" s="8"/>
      <c r="AY340" s="8"/>
      <c r="AZ340" s="8"/>
      <c r="BA340" s="8"/>
      <c r="BB340" s="62"/>
      <c r="BC340" s="62"/>
      <c r="BD340" s="94">
        <v>4204</v>
      </c>
      <c r="BE340" s="8"/>
      <c r="BF340" s="8"/>
      <c r="BG340" s="62"/>
      <c r="BH340" s="62"/>
      <c r="BI340" s="1">
        <v>4205</v>
      </c>
      <c r="BJ340" s="1">
        <v>4208</v>
      </c>
      <c r="BK340" s="1">
        <v>4204</v>
      </c>
      <c r="BL340" s="1">
        <v>4207</v>
      </c>
      <c r="BM340" s="78"/>
      <c r="BN340" s="78"/>
      <c r="BO340" s="78"/>
      <c r="BP340" s="89"/>
      <c r="BQ340" s="62"/>
      <c r="BR340" s="1"/>
      <c r="BS340" s="88"/>
      <c r="BT340" s="1"/>
      <c r="BU340" s="58"/>
      <c r="BV340" s="58"/>
      <c r="BW340" s="58"/>
      <c r="BX340" s="58"/>
      <c r="BY340" s="1">
        <v>101.327</v>
      </c>
      <c r="BZ340" s="1">
        <v>101.2775</v>
      </c>
      <c r="CA340" s="1">
        <v>101.28</v>
      </c>
      <c r="CB340" s="1">
        <v>1.3701000000000001</v>
      </c>
      <c r="CC340" s="1">
        <v>1.37</v>
      </c>
      <c r="CD340" s="1">
        <v>1.3704000000000001</v>
      </c>
      <c r="CE340" s="1"/>
      <c r="CF340" s="1"/>
      <c r="CG340" s="1">
        <v>4205</v>
      </c>
      <c r="CH340" s="1">
        <v>4208</v>
      </c>
      <c r="CI340" s="1">
        <v>4191</v>
      </c>
      <c r="CJ340" s="1">
        <v>4205</v>
      </c>
      <c r="CK340" s="1">
        <v>4205</v>
      </c>
      <c r="CL340" s="1">
        <v>4218</v>
      </c>
      <c r="CM340" s="1">
        <v>4191</v>
      </c>
      <c r="CN340" s="1">
        <v>4213</v>
      </c>
      <c r="CO340" s="1">
        <v>1295.4000000000001</v>
      </c>
      <c r="CP340" s="1">
        <v>4205</v>
      </c>
      <c r="CQ340" s="1">
        <v>4220</v>
      </c>
      <c r="CR340" s="1">
        <v>4191</v>
      </c>
      <c r="CS340" s="1">
        <v>4213</v>
      </c>
      <c r="CT340" s="1"/>
      <c r="CU340" s="1"/>
      <c r="CV340" s="1"/>
      <c r="CW340" s="1"/>
      <c r="CX340" s="58"/>
      <c r="CY340" s="58"/>
      <c r="CZ340" s="1"/>
      <c r="DA340" s="1" t="s">
        <v>618</v>
      </c>
      <c r="DB340" s="1"/>
      <c r="DC340" s="58"/>
      <c r="DD340" s="58"/>
      <c r="DE340">
        <v>11.91</v>
      </c>
      <c r="DF340">
        <v>101.435</v>
      </c>
      <c r="DG340">
        <v>2.54</v>
      </c>
    </row>
    <row r="341" spans="1:111" s="12" customFormat="1">
      <c r="A341" s="1">
        <v>2014</v>
      </c>
      <c r="B341" s="1">
        <v>5</v>
      </c>
      <c r="C341" s="24">
        <v>41781</v>
      </c>
      <c r="D341" s="1">
        <v>4216</v>
      </c>
      <c r="E341" s="1">
        <v>4237</v>
      </c>
      <c r="F341" s="1">
        <v>4212</v>
      </c>
      <c r="G341" s="1">
        <v>4233</v>
      </c>
      <c r="H341" s="46">
        <v>1295</v>
      </c>
      <c r="I341" s="1">
        <v>4205</v>
      </c>
      <c r="J341" s="1">
        <v>4221</v>
      </c>
      <c r="K341" s="1">
        <v>4191</v>
      </c>
      <c r="L341" s="1">
        <v>4219</v>
      </c>
      <c r="M341" s="53">
        <v>4229</v>
      </c>
      <c r="N341" s="47">
        <v>4262</v>
      </c>
      <c r="O341" s="47">
        <v>4227</v>
      </c>
      <c r="P341" s="47">
        <v>4246</v>
      </c>
      <c r="Q341" s="8">
        <v>4215</v>
      </c>
      <c r="R341" s="26"/>
      <c r="S341" s="1"/>
      <c r="T341" s="1"/>
      <c r="U341" s="1"/>
      <c r="V341" s="1"/>
      <c r="W341" s="50"/>
      <c r="X341" s="51"/>
      <c r="Y341" s="62"/>
      <c r="Z341" s="62"/>
      <c r="AA341" s="62"/>
      <c r="AB341" s="62"/>
      <c r="AC341" s="1"/>
      <c r="AD341" s="62">
        <v>4221</v>
      </c>
      <c r="AE341" s="62">
        <v>4212</v>
      </c>
      <c r="AF341" s="1"/>
      <c r="AG341" s="1"/>
      <c r="AH341" s="62"/>
      <c r="AI341" s="62"/>
      <c r="AJ341" s="8"/>
      <c r="AK341" s="8"/>
      <c r="AL341" s="62"/>
      <c r="AM341" s="62"/>
      <c r="AN341" s="8"/>
      <c r="AO341" s="8"/>
      <c r="AP341" s="62"/>
      <c r="AQ341" s="62"/>
      <c r="AR341" s="62"/>
      <c r="AS341" s="8"/>
      <c r="AT341" s="62"/>
      <c r="AU341" s="62"/>
      <c r="AV341" s="8"/>
      <c r="AW341" s="8"/>
      <c r="AX341" s="8"/>
      <c r="AY341" s="8"/>
      <c r="AZ341" s="8"/>
      <c r="BA341" s="8"/>
      <c r="BB341" s="62"/>
      <c r="BC341" s="62"/>
      <c r="BD341" s="94">
        <v>4228</v>
      </c>
      <c r="BE341" s="8"/>
      <c r="BF341" s="8"/>
      <c r="BG341" s="62"/>
      <c r="BH341" s="62"/>
      <c r="BI341" s="1">
        <v>4229</v>
      </c>
      <c r="BJ341" s="1">
        <v>4232</v>
      </c>
      <c r="BK341" s="1">
        <v>4227</v>
      </c>
      <c r="BL341" s="1">
        <v>4231</v>
      </c>
      <c r="BM341" s="78"/>
      <c r="BN341" s="78"/>
      <c r="BO341" s="78"/>
      <c r="BP341" s="89"/>
      <c r="BQ341" s="62"/>
      <c r="BR341" s="1"/>
      <c r="BS341" s="88"/>
      <c r="BT341" s="1"/>
      <c r="BU341" s="58"/>
      <c r="BV341" s="58"/>
      <c r="BW341" s="58"/>
      <c r="BX341" s="58"/>
      <c r="BY341" s="1">
        <v>101.36499999999999</v>
      </c>
      <c r="BZ341" s="1">
        <v>101.43600000000001</v>
      </c>
      <c r="CA341" s="1">
        <v>101.45</v>
      </c>
      <c r="CB341" s="1">
        <v>1.3687</v>
      </c>
      <c r="CC341" s="1">
        <v>1.3686</v>
      </c>
      <c r="CD341" s="1">
        <v>1.3681000000000001</v>
      </c>
      <c r="CE341" s="1"/>
      <c r="CF341" s="1"/>
      <c r="CG341" s="1">
        <v>4229</v>
      </c>
      <c r="CH341" s="1">
        <v>4262</v>
      </c>
      <c r="CI341" s="1">
        <v>4227</v>
      </c>
      <c r="CJ341" s="1">
        <v>4251</v>
      </c>
      <c r="CK341" s="1">
        <v>4229</v>
      </c>
      <c r="CL341" s="1">
        <v>4262</v>
      </c>
      <c r="CM341" s="1">
        <v>4227</v>
      </c>
      <c r="CN341" s="1">
        <v>4246</v>
      </c>
      <c r="CO341" s="1">
        <v>1294.0999999999999</v>
      </c>
      <c r="CP341" s="1">
        <v>4229</v>
      </c>
      <c r="CQ341" s="1">
        <v>4262</v>
      </c>
      <c r="CR341" s="1">
        <v>4227</v>
      </c>
      <c r="CS341" s="1">
        <v>4242</v>
      </c>
      <c r="CT341" s="1"/>
      <c r="CU341" s="1"/>
      <c r="CV341" s="1"/>
      <c r="CW341" s="1"/>
      <c r="CX341" s="58"/>
      <c r="CY341" s="58"/>
      <c r="CZ341" s="1"/>
      <c r="DA341" s="1" t="s">
        <v>618</v>
      </c>
      <c r="DB341" s="1"/>
      <c r="DC341" s="58"/>
      <c r="DD341" s="58"/>
      <c r="DE341">
        <v>12.03</v>
      </c>
      <c r="DF341">
        <v>101.729</v>
      </c>
      <c r="DG341">
        <v>2.56</v>
      </c>
    </row>
    <row r="342" spans="1:111" s="12" customFormat="1">
      <c r="A342" s="1">
        <v>2014</v>
      </c>
      <c r="B342" s="1">
        <v>6</v>
      </c>
      <c r="C342" s="24">
        <v>41782</v>
      </c>
      <c r="D342" s="1">
        <v>4239</v>
      </c>
      <c r="E342" s="1">
        <v>4243</v>
      </c>
      <c r="F342" s="1">
        <v>4232</v>
      </c>
      <c r="G342" s="1">
        <v>4234</v>
      </c>
      <c r="H342" s="46">
        <v>1291.7</v>
      </c>
      <c r="I342" s="1">
        <v>4229</v>
      </c>
      <c r="J342" s="1">
        <v>4262</v>
      </c>
      <c r="K342" s="1">
        <v>4227</v>
      </c>
      <c r="L342" s="1">
        <v>4237</v>
      </c>
      <c r="M342" s="53">
        <v>4235</v>
      </c>
      <c r="N342" s="47">
        <v>4243</v>
      </c>
      <c r="O342" s="47">
        <v>4221</v>
      </c>
      <c r="P342" s="47">
        <v>4239</v>
      </c>
      <c r="Q342" s="8">
        <v>4240</v>
      </c>
      <c r="R342" s="26"/>
      <c r="S342" s="1"/>
      <c r="T342" s="1"/>
      <c r="U342" s="1"/>
      <c r="V342" s="1"/>
      <c r="W342" s="50"/>
      <c r="X342" s="51"/>
      <c r="Y342" s="62"/>
      <c r="Z342" s="62"/>
      <c r="AA342" s="62"/>
      <c r="AB342" s="62"/>
      <c r="AC342" s="1"/>
      <c r="AD342" s="62">
        <v>4242</v>
      </c>
      <c r="AE342" s="62">
        <v>4235</v>
      </c>
      <c r="AF342" s="1"/>
      <c r="AG342" s="1"/>
      <c r="AH342" s="62"/>
      <c r="AI342" s="62"/>
      <c r="AJ342" s="8"/>
      <c r="AK342" s="8"/>
      <c r="AL342" s="62"/>
      <c r="AM342" s="62"/>
      <c r="AN342" s="8"/>
      <c r="AO342" s="8"/>
      <c r="AP342" s="62"/>
      <c r="AQ342" s="62"/>
      <c r="AR342" s="62"/>
      <c r="AS342" s="8"/>
      <c r="AT342" s="62"/>
      <c r="AU342" s="62"/>
      <c r="AV342" s="8"/>
      <c r="AW342" s="8"/>
      <c r="AX342" s="8"/>
      <c r="AY342" s="8"/>
      <c r="AZ342" s="8"/>
      <c r="BA342" s="8"/>
      <c r="BB342" s="62"/>
      <c r="BC342" s="62"/>
      <c r="BD342" s="94">
        <v>4235</v>
      </c>
      <c r="BE342" s="8"/>
      <c r="BF342" s="8"/>
      <c r="BG342" s="62"/>
      <c r="BH342" s="62"/>
      <c r="BI342" s="1">
        <v>4235</v>
      </c>
      <c r="BJ342" s="1">
        <v>4237</v>
      </c>
      <c r="BK342" s="1">
        <v>4234</v>
      </c>
      <c r="BL342" s="1">
        <v>4235</v>
      </c>
      <c r="BM342" s="78"/>
      <c r="BN342" s="78"/>
      <c r="BO342" s="78"/>
      <c r="BP342" s="89"/>
      <c r="BQ342" s="62"/>
      <c r="BR342" s="1"/>
      <c r="BS342" s="88"/>
      <c r="BT342" s="1"/>
      <c r="BU342" s="58"/>
      <c r="BV342" s="58"/>
      <c r="BW342" s="58"/>
      <c r="BX342" s="58"/>
      <c r="BY342" s="1">
        <v>101.73399999999999</v>
      </c>
      <c r="BZ342" s="1">
        <v>101.76349999999999</v>
      </c>
      <c r="CA342" s="1">
        <v>101.7745</v>
      </c>
      <c r="CB342" s="1">
        <v>1.3655999999999999</v>
      </c>
      <c r="CC342" s="1">
        <v>1.3654999999999999</v>
      </c>
      <c r="CD342" s="1">
        <v>1.3653999999999999</v>
      </c>
      <c r="CE342" s="1"/>
      <c r="CF342" s="1"/>
      <c r="CG342" s="1">
        <v>4235</v>
      </c>
      <c r="CH342" s="1">
        <v>4240</v>
      </c>
      <c r="CI342" s="1">
        <v>4221</v>
      </c>
      <c r="CJ342" s="1">
        <v>4237</v>
      </c>
      <c r="CK342" s="1">
        <v>4235</v>
      </c>
      <c r="CL342" s="1">
        <v>4243</v>
      </c>
      <c r="CM342" s="1">
        <v>4221</v>
      </c>
      <c r="CN342" s="1">
        <v>4238</v>
      </c>
      <c r="CO342" s="1">
        <v>1294.0999999999999</v>
      </c>
      <c r="CP342" s="1">
        <v>4235</v>
      </c>
      <c r="CQ342" s="1">
        <v>4243</v>
      </c>
      <c r="CR342" s="1">
        <v>4221</v>
      </c>
      <c r="CS342" s="1">
        <v>4241</v>
      </c>
      <c r="CT342" s="1"/>
      <c r="CU342" s="1"/>
      <c r="CV342" s="1"/>
      <c r="CW342" s="1"/>
      <c r="CX342" s="58"/>
      <c r="CY342" s="58"/>
      <c r="CZ342" s="1"/>
      <c r="DA342" s="1" t="s">
        <v>618</v>
      </c>
      <c r="DB342" s="1"/>
      <c r="DC342" s="58"/>
      <c r="DD342" s="58"/>
      <c r="DE342">
        <v>11.36</v>
      </c>
      <c r="DF342">
        <v>101.97</v>
      </c>
      <c r="DG342">
        <v>2.54</v>
      </c>
    </row>
    <row r="343" spans="1:111" s="12" customFormat="1">
      <c r="A343" s="1">
        <v>2014</v>
      </c>
      <c r="B343" s="1">
        <v>2</v>
      </c>
      <c r="C343" s="24">
        <v>41785</v>
      </c>
      <c r="D343" s="1">
        <v>4236</v>
      </c>
      <c r="E343" s="1">
        <v>4245</v>
      </c>
      <c r="F343" s="1">
        <v>4236</v>
      </c>
      <c r="G343" s="1">
        <v>4240</v>
      </c>
      <c r="H343" s="46">
        <v>1292.5999999999999</v>
      </c>
      <c r="I343" s="1">
        <v>4235</v>
      </c>
      <c r="J343" s="1">
        <v>4244</v>
      </c>
      <c r="K343" s="1">
        <v>4221</v>
      </c>
      <c r="L343" s="1">
        <v>4243</v>
      </c>
      <c r="M343" s="53">
        <v>4236</v>
      </c>
      <c r="N343" s="47">
        <v>4242</v>
      </c>
      <c r="O343" s="47">
        <v>4234</v>
      </c>
      <c r="P343" s="47">
        <v>4238</v>
      </c>
      <c r="Q343" s="8">
        <v>4237</v>
      </c>
      <c r="R343" s="26"/>
      <c r="S343" s="1"/>
      <c r="T343" s="1"/>
      <c r="U343" s="1"/>
      <c r="V343" s="1"/>
      <c r="W343" s="50"/>
      <c r="X343" s="51"/>
      <c r="Y343" s="62"/>
      <c r="Z343" s="62"/>
      <c r="AA343" s="62"/>
      <c r="AB343" s="62"/>
      <c r="AC343" s="1"/>
      <c r="AD343" s="62">
        <v>4245</v>
      </c>
      <c r="AE343" s="62">
        <v>4236</v>
      </c>
      <c r="AF343" s="1"/>
      <c r="AG343" s="1"/>
      <c r="AH343" s="62"/>
      <c r="AI343" s="62"/>
      <c r="AJ343" s="8"/>
      <c r="AK343" s="8"/>
      <c r="AL343" s="62"/>
      <c r="AM343" s="62"/>
      <c r="AN343" s="8"/>
      <c r="AO343" s="8"/>
      <c r="AP343" s="62"/>
      <c r="AQ343" s="62"/>
      <c r="AR343" s="62"/>
      <c r="AS343" s="8"/>
      <c r="AT343" s="62"/>
      <c r="AU343" s="62"/>
      <c r="AV343" s="8"/>
      <c r="AW343" s="8"/>
      <c r="AX343" s="8"/>
      <c r="AY343" s="8"/>
      <c r="AZ343" s="8"/>
      <c r="BA343" s="8"/>
      <c r="BB343" s="62"/>
      <c r="BC343" s="62"/>
      <c r="BD343" s="94">
        <v>4235</v>
      </c>
      <c r="BE343" s="8"/>
      <c r="BF343" s="8"/>
      <c r="BG343" s="62"/>
      <c r="BH343" s="62"/>
      <c r="BI343" s="1">
        <v>4236</v>
      </c>
      <c r="BJ343" s="1">
        <v>4237</v>
      </c>
      <c r="BK343" s="1">
        <v>4234</v>
      </c>
      <c r="BL343" s="1">
        <v>4236</v>
      </c>
      <c r="BM343" s="78"/>
      <c r="BN343" s="78"/>
      <c r="BO343" s="78"/>
      <c r="BP343" s="89"/>
      <c r="BQ343" s="62"/>
      <c r="BR343" s="1"/>
      <c r="BS343" s="88"/>
      <c r="BT343" s="1"/>
      <c r="BU343" s="58"/>
      <c r="BV343" s="58"/>
      <c r="BW343" s="58"/>
      <c r="BX343" s="58"/>
      <c r="BY343" s="1">
        <v>101.96850000000001</v>
      </c>
      <c r="BZ343" s="1">
        <v>101.95399999999999</v>
      </c>
      <c r="CA343" s="1">
        <v>101.98350000000001</v>
      </c>
      <c r="CB343" s="1">
        <v>1.3623000000000001</v>
      </c>
      <c r="CC343" s="1">
        <v>1.3628</v>
      </c>
      <c r="CD343" s="1">
        <v>1.3628</v>
      </c>
      <c r="CE343" s="1"/>
      <c r="CF343" s="1"/>
      <c r="CG343" s="1">
        <v>4236</v>
      </c>
      <c r="CH343" s="1">
        <v>4242</v>
      </c>
      <c r="CI343" s="1">
        <v>4234</v>
      </c>
      <c r="CJ343" s="1">
        <v>4238</v>
      </c>
      <c r="CK343" s="1">
        <v>4236</v>
      </c>
      <c r="CL343" s="1">
        <v>4242</v>
      </c>
      <c r="CM343" s="1">
        <v>4234</v>
      </c>
      <c r="CN343" s="1">
        <v>4237</v>
      </c>
      <c r="CO343" s="1">
        <v>1291.7</v>
      </c>
      <c r="CP343" s="1">
        <v>4236</v>
      </c>
      <c r="CQ343" s="1">
        <v>4242</v>
      </c>
      <c r="CR343" s="1">
        <v>4234</v>
      </c>
      <c r="CS343" s="1">
        <v>4239</v>
      </c>
      <c r="CT343" s="1"/>
      <c r="CU343" s="1"/>
      <c r="CV343" s="1"/>
      <c r="CW343" s="1"/>
      <c r="CX343" s="58"/>
      <c r="CY343" s="58"/>
      <c r="CZ343" s="1"/>
      <c r="DA343" s="1" t="s">
        <v>618</v>
      </c>
      <c r="DB343" s="1"/>
      <c r="DC343" s="58"/>
      <c r="DD343" s="58"/>
      <c r="DE343">
        <v>11.36</v>
      </c>
      <c r="DF343">
        <v>101.96</v>
      </c>
      <c r="DG343">
        <v>2.54</v>
      </c>
    </row>
    <row r="344" spans="1:111" s="12" customFormat="1">
      <c r="A344" s="1">
        <v>2014</v>
      </c>
      <c r="B344" s="1">
        <v>3</v>
      </c>
      <c r="C344" s="24">
        <v>41786</v>
      </c>
      <c r="D344" s="1">
        <v>4236</v>
      </c>
      <c r="E344" s="1">
        <v>4242</v>
      </c>
      <c r="F344" s="1">
        <v>4216</v>
      </c>
      <c r="G344" s="1">
        <v>4221</v>
      </c>
      <c r="H344" s="46">
        <v>1265.5</v>
      </c>
      <c r="I344" s="1">
        <v>4236</v>
      </c>
      <c r="J344" s="1">
        <v>4242</v>
      </c>
      <c r="K344" s="1">
        <v>4234</v>
      </c>
      <c r="L344" s="1">
        <v>4240</v>
      </c>
      <c r="M344" s="53">
        <v>4208</v>
      </c>
      <c r="N344" s="47">
        <v>4214</v>
      </c>
      <c r="O344" s="47">
        <v>4185</v>
      </c>
      <c r="P344" s="47">
        <v>4189</v>
      </c>
      <c r="Q344" s="8">
        <v>4238</v>
      </c>
      <c r="R344" s="26"/>
      <c r="S344" s="1"/>
      <c r="T344" s="1"/>
      <c r="U344" s="1"/>
      <c r="V344" s="1"/>
      <c r="W344" s="50"/>
      <c r="X344" s="51"/>
      <c r="Y344" s="62"/>
      <c r="Z344" s="62"/>
      <c r="AA344" s="62"/>
      <c r="AB344" s="62"/>
      <c r="AC344" s="1"/>
      <c r="AD344" s="62">
        <v>4242</v>
      </c>
      <c r="AE344" s="62">
        <v>4236</v>
      </c>
      <c r="AF344" s="1"/>
      <c r="AG344" s="1"/>
      <c r="AH344" s="62"/>
      <c r="AI344" s="62"/>
      <c r="AJ344" s="8"/>
      <c r="AK344" s="8"/>
      <c r="AL344" s="62"/>
      <c r="AM344" s="62"/>
      <c r="AN344" s="8"/>
      <c r="AO344" s="8"/>
      <c r="AP344" s="62"/>
      <c r="AQ344" s="62"/>
      <c r="AR344" s="62"/>
      <c r="AS344" s="8"/>
      <c r="AT344" s="62"/>
      <c r="AU344" s="62"/>
      <c r="AV344" s="8"/>
      <c r="AW344" s="8"/>
      <c r="AX344" s="8"/>
      <c r="AY344" s="8"/>
      <c r="AZ344" s="8"/>
      <c r="BA344" s="8"/>
      <c r="BB344" s="62"/>
      <c r="BC344" s="62"/>
      <c r="BD344" s="94">
        <v>4208</v>
      </c>
      <c r="BE344" s="8"/>
      <c r="BF344" s="8"/>
      <c r="BG344" s="62"/>
      <c r="BH344" s="62"/>
      <c r="BI344" s="1">
        <v>4208</v>
      </c>
      <c r="BJ344" s="1">
        <v>4212</v>
      </c>
      <c r="BK344" s="1">
        <v>4204</v>
      </c>
      <c r="BL344" s="1">
        <v>4208</v>
      </c>
      <c r="BM344" s="78"/>
      <c r="BN344" s="78"/>
      <c r="BO344" s="78"/>
      <c r="BP344" s="89"/>
      <c r="BQ344" s="62"/>
      <c r="BR344" s="1"/>
      <c r="BS344" s="88"/>
      <c r="BT344" s="1"/>
      <c r="BU344" s="58"/>
      <c r="BV344" s="58"/>
      <c r="BW344" s="58"/>
      <c r="BX344" s="58"/>
      <c r="BY344" s="1">
        <v>101.935</v>
      </c>
      <c r="BZ344" s="1">
        <v>101.92149999999999</v>
      </c>
      <c r="CA344" s="1">
        <v>101.9135</v>
      </c>
      <c r="CB344" s="1">
        <v>1.3646</v>
      </c>
      <c r="CC344" s="1">
        <v>1.3645</v>
      </c>
      <c r="CD344" s="1">
        <v>1.3652</v>
      </c>
      <c r="CE344" s="1"/>
      <c r="CF344" s="1"/>
      <c r="CG344" s="1">
        <v>4208</v>
      </c>
      <c r="CH344" s="1">
        <v>4214</v>
      </c>
      <c r="CI344" s="1">
        <v>4185</v>
      </c>
      <c r="CJ344" s="1">
        <v>4193</v>
      </c>
      <c r="CK344" s="1">
        <v>4208</v>
      </c>
      <c r="CL344" s="1">
        <v>4214</v>
      </c>
      <c r="CM344" s="1">
        <v>4166</v>
      </c>
      <c r="CN344" s="1">
        <v>4174</v>
      </c>
      <c r="CO344" s="1">
        <v>1283.9000000000001</v>
      </c>
      <c r="CP344" s="1">
        <v>4208</v>
      </c>
      <c r="CQ344" s="1">
        <v>4214</v>
      </c>
      <c r="CR344" s="1">
        <v>4162</v>
      </c>
      <c r="CS344" s="1">
        <v>4166</v>
      </c>
      <c r="CT344" s="1"/>
      <c r="CU344" s="1"/>
      <c r="CV344" s="1"/>
      <c r="CW344" s="1"/>
      <c r="CX344" s="58"/>
      <c r="CY344" s="58"/>
      <c r="CZ344" s="1"/>
      <c r="DA344" s="1" t="s">
        <v>618</v>
      </c>
      <c r="DB344" s="1"/>
      <c r="DC344" s="58"/>
      <c r="DD344" s="58"/>
      <c r="DE344">
        <v>11.51</v>
      </c>
      <c r="DF344">
        <v>102.018</v>
      </c>
      <c r="DG344">
        <v>2.52</v>
      </c>
    </row>
    <row r="345" spans="1:111" s="12" customFormat="1">
      <c r="A345" s="1">
        <v>2014</v>
      </c>
      <c r="B345" s="1">
        <v>4</v>
      </c>
      <c r="C345" s="24">
        <v>41787</v>
      </c>
      <c r="D345" s="1">
        <v>4150</v>
      </c>
      <c r="E345" s="1">
        <v>4154</v>
      </c>
      <c r="F345" s="1">
        <v>4138</v>
      </c>
      <c r="G345" s="1">
        <v>4147</v>
      </c>
      <c r="H345" s="46">
        <v>1259.3</v>
      </c>
      <c r="I345" s="1">
        <v>4208</v>
      </c>
      <c r="J345" s="1">
        <v>4214</v>
      </c>
      <c r="K345" s="1">
        <v>4138</v>
      </c>
      <c r="L345" s="1">
        <v>4150</v>
      </c>
      <c r="M345" s="53">
        <v>4146</v>
      </c>
      <c r="N345" s="47">
        <v>4160</v>
      </c>
      <c r="O345" s="47">
        <v>4131</v>
      </c>
      <c r="P345" s="47">
        <v>4139</v>
      </c>
      <c r="Q345" s="8">
        <v>4150</v>
      </c>
      <c r="R345" s="26"/>
      <c r="S345" s="1"/>
      <c r="T345" s="1"/>
      <c r="U345" s="1"/>
      <c r="V345" s="1"/>
      <c r="W345" s="50"/>
      <c r="X345" s="51"/>
      <c r="Y345" s="62"/>
      <c r="Z345" s="62"/>
      <c r="AA345" s="62"/>
      <c r="AB345" s="62"/>
      <c r="AC345" s="1"/>
      <c r="AD345" s="62">
        <v>4154</v>
      </c>
      <c r="AE345" s="62">
        <v>4138</v>
      </c>
      <c r="AF345" s="1"/>
      <c r="AG345" s="1"/>
      <c r="AH345" s="62"/>
      <c r="AI345" s="62"/>
      <c r="AJ345" s="8"/>
      <c r="AK345" s="8"/>
      <c r="AL345" s="62"/>
      <c r="AM345" s="62"/>
      <c r="AN345" s="8"/>
      <c r="AO345" s="8"/>
      <c r="AP345" s="62"/>
      <c r="AQ345" s="62"/>
      <c r="AR345" s="62"/>
      <c r="AS345" s="8"/>
      <c r="AT345" s="62"/>
      <c r="AU345" s="62"/>
      <c r="AV345" s="8"/>
      <c r="AW345" s="8"/>
      <c r="AX345" s="8"/>
      <c r="AY345" s="8"/>
      <c r="AZ345" s="8"/>
      <c r="BA345" s="8"/>
      <c r="BB345" s="62"/>
      <c r="BC345" s="62"/>
      <c r="BD345" s="94">
        <v>4145</v>
      </c>
      <c r="BE345" s="8"/>
      <c r="BF345" s="8"/>
      <c r="BG345" s="62"/>
      <c r="BH345" s="62"/>
      <c r="BI345" s="1">
        <v>4146</v>
      </c>
      <c r="BJ345" s="1">
        <v>4149</v>
      </c>
      <c r="BK345" s="1">
        <v>4145</v>
      </c>
      <c r="BL345" s="1">
        <v>4148</v>
      </c>
      <c r="BM345" s="78"/>
      <c r="BN345" s="78"/>
      <c r="BO345" s="78"/>
      <c r="BP345" s="89"/>
      <c r="BQ345" s="62"/>
      <c r="BR345" s="1"/>
      <c r="BS345" s="88"/>
      <c r="BT345" s="1"/>
      <c r="BU345" s="58"/>
      <c r="BV345" s="58"/>
      <c r="BW345" s="58"/>
      <c r="BX345" s="58"/>
      <c r="BY345" s="1">
        <v>101.9785</v>
      </c>
      <c r="BZ345" s="1">
        <v>101.97199999999999</v>
      </c>
      <c r="CA345" s="1">
        <v>101.9815</v>
      </c>
      <c r="CB345" s="1">
        <v>1.3634999999999999</v>
      </c>
      <c r="CC345" s="1">
        <v>1.3635999999999999</v>
      </c>
      <c r="CD345" s="1">
        <v>1.3633999999999999</v>
      </c>
      <c r="CE345" s="1"/>
      <c r="CF345" s="1"/>
      <c r="CG345" s="1">
        <v>4146</v>
      </c>
      <c r="CH345" s="1">
        <v>4160</v>
      </c>
      <c r="CI345" s="1">
        <v>4145</v>
      </c>
      <c r="CJ345" s="1">
        <v>4146</v>
      </c>
      <c r="CK345" s="1">
        <v>4146</v>
      </c>
      <c r="CL345" s="1">
        <v>4160</v>
      </c>
      <c r="CM345" s="1">
        <v>4121</v>
      </c>
      <c r="CN345" s="1">
        <v>4125</v>
      </c>
      <c r="CO345" s="1">
        <v>1264.4000000000001</v>
      </c>
      <c r="CP345" s="1">
        <v>4146</v>
      </c>
      <c r="CQ345" s="1">
        <v>4160</v>
      </c>
      <c r="CR345" s="1">
        <v>4118</v>
      </c>
      <c r="CS345" s="1">
        <v>4128</v>
      </c>
      <c r="CT345" s="1"/>
      <c r="CU345" s="1"/>
      <c r="CV345" s="1"/>
      <c r="CW345" s="1"/>
      <c r="CX345" s="58"/>
      <c r="CY345" s="58"/>
      <c r="CZ345" s="1"/>
      <c r="DA345" s="1" t="s">
        <v>618</v>
      </c>
      <c r="DB345" s="1"/>
      <c r="DC345" s="58"/>
      <c r="DD345" s="58"/>
      <c r="DE345">
        <v>11.68</v>
      </c>
      <c r="DF345">
        <v>101.83799999999999</v>
      </c>
      <c r="DG345">
        <v>2.44</v>
      </c>
    </row>
    <row r="346" spans="1:111" s="12" customFormat="1">
      <c r="A346" s="1">
        <v>2014</v>
      </c>
      <c r="B346" s="1">
        <v>5</v>
      </c>
      <c r="C346" s="24">
        <v>41788</v>
      </c>
      <c r="D346" s="1">
        <v>4119</v>
      </c>
      <c r="E346" s="1">
        <v>4126</v>
      </c>
      <c r="F346" s="1">
        <v>4104</v>
      </c>
      <c r="G346" s="1">
        <v>4106</v>
      </c>
      <c r="H346" s="46">
        <v>1256.3</v>
      </c>
      <c r="I346" s="1">
        <v>4146</v>
      </c>
      <c r="J346" s="1">
        <v>4160</v>
      </c>
      <c r="K346" s="1">
        <v>4113</v>
      </c>
      <c r="L346" s="1">
        <v>4114</v>
      </c>
      <c r="M346" s="53">
        <v>4099</v>
      </c>
      <c r="N346" s="47">
        <v>4116</v>
      </c>
      <c r="O346" s="47">
        <v>4094</v>
      </c>
      <c r="P346" s="47">
        <v>4112</v>
      </c>
      <c r="Q346" s="8">
        <v>4120</v>
      </c>
      <c r="R346" s="26"/>
      <c r="S346" s="1"/>
      <c r="T346" s="1"/>
      <c r="U346" s="1"/>
      <c r="V346" s="1"/>
      <c r="W346" s="50"/>
      <c r="X346" s="51"/>
      <c r="Y346" s="62"/>
      <c r="Z346" s="62"/>
      <c r="AA346" s="62"/>
      <c r="AB346" s="62"/>
      <c r="AC346" s="1"/>
      <c r="AD346" s="62">
        <v>4126</v>
      </c>
      <c r="AE346" s="62">
        <v>4112</v>
      </c>
      <c r="AF346" s="1"/>
      <c r="AG346" s="1"/>
      <c r="AH346" s="62"/>
      <c r="AI346" s="62"/>
      <c r="AJ346" s="8"/>
      <c r="AK346" s="8"/>
      <c r="AL346" s="62"/>
      <c r="AM346" s="62"/>
      <c r="AN346" s="8"/>
      <c r="AO346" s="8"/>
      <c r="AP346" s="62"/>
      <c r="AQ346" s="62"/>
      <c r="AR346" s="62"/>
      <c r="AS346" s="8"/>
      <c r="AT346" s="62"/>
      <c r="AU346" s="62"/>
      <c r="AV346" s="8"/>
      <c r="AW346" s="8"/>
      <c r="AX346" s="8"/>
      <c r="AY346" s="8"/>
      <c r="AZ346" s="8"/>
      <c r="BA346" s="8"/>
      <c r="BB346" s="62"/>
      <c r="BC346" s="62"/>
      <c r="BD346" s="94">
        <v>4099</v>
      </c>
      <c r="BE346" s="8"/>
      <c r="BF346" s="8"/>
      <c r="BG346" s="62"/>
      <c r="BH346" s="62"/>
      <c r="BI346" s="1">
        <v>4099</v>
      </c>
      <c r="BJ346" s="1">
        <v>4100</v>
      </c>
      <c r="BK346" s="1">
        <v>4094</v>
      </c>
      <c r="BL346" s="1">
        <v>4097</v>
      </c>
      <c r="BM346" s="78"/>
      <c r="BN346" s="78"/>
      <c r="BO346" s="78"/>
      <c r="BP346" s="89"/>
      <c r="BQ346" s="62"/>
      <c r="BR346" s="1"/>
      <c r="BS346" s="88"/>
      <c r="BT346" s="1"/>
      <c r="BU346" s="58"/>
      <c r="BV346" s="58"/>
      <c r="BW346" s="58"/>
      <c r="BX346" s="58"/>
      <c r="BY346" s="1">
        <v>101.84650000000001</v>
      </c>
      <c r="BZ346" s="1">
        <v>101.755</v>
      </c>
      <c r="CA346" s="1">
        <v>101.735</v>
      </c>
      <c r="CB346" s="1">
        <v>1.3591</v>
      </c>
      <c r="CC346" s="1">
        <v>1.3593999999999999</v>
      </c>
      <c r="CD346" s="1">
        <v>1.3593</v>
      </c>
      <c r="CE346" s="1"/>
      <c r="CF346" s="1"/>
      <c r="CG346" s="1">
        <v>4099</v>
      </c>
      <c r="CH346" s="1">
        <v>4111</v>
      </c>
      <c r="CI346" s="1">
        <v>4094</v>
      </c>
      <c r="CJ346" s="1">
        <v>4111</v>
      </c>
      <c r="CK346" s="1">
        <v>4099</v>
      </c>
      <c r="CL346" s="1">
        <v>4116</v>
      </c>
      <c r="CM346" s="1">
        <v>4094</v>
      </c>
      <c r="CN346" s="1">
        <v>4108</v>
      </c>
      <c r="CO346" s="1">
        <v>1252.0999999999999</v>
      </c>
      <c r="CP346" s="1">
        <v>4099</v>
      </c>
      <c r="CQ346" s="1">
        <v>4119</v>
      </c>
      <c r="CR346" s="1">
        <v>4094</v>
      </c>
      <c r="CS346" s="1">
        <v>4114</v>
      </c>
      <c r="CT346" s="1"/>
      <c r="CU346" s="1"/>
      <c r="CV346" s="1"/>
      <c r="CW346" s="1"/>
      <c r="CX346" s="58"/>
      <c r="CY346" s="58"/>
      <c r="CZ346" s="1"/>
      <c r="DA346" s="1" t="s">
        <v>618</v>
      </c>
      <c r="DB346" s="1"/>
      <c r="DC346" s="58"/>
      <c r="DD346" s="58"/>
      <c r="DE346">
        <v>11.57</v>
      </c>
      <c r="DF346">
        <v>101.755</v>
      </c>
      <c r="DG346">
        <v>2.4500000000000002</v>
      </c>
    </row>
    <row r="347" spans="1:111" s="12" customFormat="1">
      <c r="A347" s="1">
        <v>2014</v>
      </c>
      <c r="B347" s="1">
        <v>6</v>
      </c>
      <c r="C347" s="24">
        <v>41789</v>
      </c>
      <c r="D347" s="1">
        <v>4118</v>
      </c>
      <c r="E347" s="1">
        <v>4129</v>
      </c>
      <c r="F347" s="1">
        <v>4111</v>
      </c>
      <c r="G347" s="1">
        <v>4113</v>
      </c>
      <c r="H347" s="46">
        <v>1246</v>
      </c>
      <c r="I347" s="1">
        <v>4099</v>
      </c>
      <c r="J347" s="1">
        <v>4129</v>
      </c>
      <c r="K347" s="1">
        <v>4094</v>
      </c>
      <c r="L347" s="1">
        <v>4116</v>
      </c>
      <c r="M347" s="53">
        <v>4113</v>
      </c>
      <c r="N347" s="47">
        <v>4114</v>
      </c>
      <c r="O347" s="47">
        <v>4095</v>
      </c>
      <c r="P347" s="47">
        <v>4106</v>
      </c>
      <c r="Q347" s="8">
        <v>4118</v>
      </c>
      <c r="R347" s="26"/>
      <c r="S347" s="1"/>
      <c r="T347" s="1"/>
      <c r="U347" s="1"/>
      <c r="V347" s="1"/>
      <c r="W347" s="50"/>
      <c r="X347" s="51"/>
      <c r="Y347" s="62"/>
      <c r="Z347" s="62"/>
      <c r="AA347" s="62"/>
      <c r="AB347" s="62"/>
      <c r="AC347" s="1"/>
      <c r="AD347" s="62">
        <v>4129</v>
      </c>
      <c r="AE347" s="62">
        <v>4114</v>
      </c>
      <c r="AF347" s="1"/>
      <c r="AG347" s="1"/>
      <c r="AH347" s="62"/>
      <c r="AI347" s="62"/>
      <c r="AJ347" s="8"/>
      <c r="AK347" s="8"/>
      <c r="AL347" s="62"/>
      <c r="AM347" s="62"/>
      <c r="AN347" s="8"/>
      <c r="AO347" s="8"/>
      <c r="AP347" s="62"/>
      <c r="AQ347" s="62"/>
      <c r="AR347" s="62"/>
      <c r="AS347" s="8"/>
      <c r="AT347" s="62"/>
      <c r="AU347" s="62"/>
      <c r="AV347" s="8"/>
      <c r="AW347" s="8"/>
      <c r="AX347" s="8"/>
      <c r="AY347" s="8"/>
      <c r="AZ347" s="8"/>
      <c r="BA347" s="8"/>
      <c r="BB347" s="62"/>
      <c r="BC347" s="62"/>
      <c r="BD347" s="94">
        <v>4112</v>
      </c>
      <c r="BE347" s="8"/>
      <c r="BF347" s="8"/>
      <c r="BG347" s="62"/>
      <c r="BH347" s="62"/>
      <c r="BI347" s="1">
        <v>4113</v>
      </c>
      <c r="BJ347" s="1">
        <v>4114</v>
      </c>
      <c r="BK347" s="1">
        <v>4105</v>
      </c>
      <c r="BL347" s="1">
        <v>4108</v>
      </c>
      <c r="BM347" s="78"/>
      <c r="BN347" s="78"/>
      <c r="BO347" s="78"/>
      <c r="BP347" s="89"/>
      <c r="BQ347" s="62"/>
      <c r="BR347" s="1"/>
      <c r="BS347" s="88"/>
      <c r="BT347" s="1"/>
      <c r="BU347" s="58"/>
      <c r="BV347" s="58"/>
      <c r="BW347" s="58"/>
      <c r="BX347" s="58"/>
      <c r="BY347" s="1">
        <v>101.8005</v>
      </c>
      <c r="BZ347" s="1">
        <v>101.7415</v>
      </c>
      <c r="CA347" s="1">
        <v>101.7295</v>
      </c>
      <c r="CB347" s="1">
        <v>1.3602000000000001</v>
      </c>
      <c r="CC347" s="1">
        <v>1.3603000000000001</v>
      </c>
      <c r="CD347" s="1">
        <v>1.3603000000000001</v>
      </c>
      <c r="CE347" s="1"/>
      <c r="CF347" s="1"/>
      <c r="CG347" s="1">
        <v>4113</v>
      </c>
      <c r="CH347" s="1">
        <v>4114</v>
      </c>
      <c r="CI347" s="1">
        <v>4095</v>
      </c>
      <c r="CJ347" s="1">
        <v>4108</v>
      </c>
      <c r="CK347" s="1">
        <v>4113</v>
      </c>
      <c r="CL347" s="1">
        <v>4114</v>
      </c>
      <c r="CM347" s="1">
        <v>4081</v>
      </c>
      <c r="CN347" s="1">
        <v>4088</v>
      </c>
      <c r="CO347" s="1">
        <v>1254.9000000000001</v>
      </c>
      <c r="CP347" s="1">
        <v>4113</v>
      </c>
      <c r="CQ347" s="1">
        <v>4114</v>
      </c>
      <c r="CR347" s="1">
        <v>4075</v>
      </c>
      <c r="CS347" s="1">
        <v>4084</v>
      </c>
      <c r="CT347" s="1"/>
      <c r="CU347" s="1"/>
      <c r="CV347" s="1"/>
      <c r="CW347" s="1"/>
      <c r="CX347" s="58"/>
      <c r="CY347" s="58"/>
      <c r="CZ347" s="1"/>
      <c r="DA347" s="1" t="s">
        <v>618</v>
      </c>
      <c r="DB347" s="1"/>
      <c r="DC347" s="58"/>
      <c r="DD347" s="58"/>
      <c r="DE347">
        <v>11.4</v>
      </c>
      <c r="DF347">
        <v>101.83499999999999</v>
      </c>
      <c r="DG347">
        <v>2.46</v>
      </c>
    </row>
    <row r="348" spans="1:111" s="12" customFormat="1">
      <c r="A348" s="1">
        <v>2014</v>
      </c>
      <c r="B348" s="1">
        <v>2</v>
      </c>
      <c r="C348" s="24">
        <v>41792</v>
      </c>
      <c r="D348" s="1">
        <v>4091</v>
      </c>
      <c r="E348" s="1">
        <v>4104</v>
      </c>
      <c r="F348" s="1">
        <v>4076</v>
      </c>
      <c r="G348" s="1">
        <v>4083</v>
      </c>
      <c r="H348" s="46">
        <v>1244</v>
      </c>
      <c r="I348" s="1">
        <v>4113</v>
      </c>
      <c r="J348" s="1">
        <v>4114</v>
      </c>
      <c r="K348" s="1">
        <v>4075</v>
      </c>
      <c r="L348" s="1">
        <v>4098</v>
      </c>
      <c r="M348" s="53">
        <v>4087</v>
      </c>
      <c r="N348" s="47">
        <v>4107</v>
      </c>
      <c r="O348" s="47">
        <v>4086</v>
      </c>
      <c r="P348" s="47">
        <v>4106</v>
      </c>
      <c r="Q348" s="8">
        <v>4092</v>
      </c>
      <c r="R348" s="26"/>
      <c r="S348" s="1"/>
      <c r="T348" s="1"/>
      <c r="U348" s="1"/>
      <c r="V348" s="1"/>
      <c r="W348" s="50"/>
      <c r="X348" s="51"/>
      <c r="Y348" s="62"/>
      <c r="Z348" s="62"/>
      <c r="AA348" s="62"/>
      <c r="AB348" s="62"/>
      <c r="AC348" s="1"/>
      <c r="AD348" s="62">
        <v>4100</v>
      </c>
      <c r="AE348" s="62">
        <v>4091</v>
      </c>
      <c r="AF348" s="1"/>
      <c r="AG348" s="1"/>
      <c r="AH348" s="62"/>
      <c r="AI348" s="62"/>
      <c r="AJ348" s="8"/>
      <c r="AK348" s="8"/>
      <c r="AL348" s="62"/>
      <c r="AM348" s="62"/>
      <c r="AN348" s="8"/>
      <c r="AO348" s="8"/>
      <c r="AP348" s="62"/>
      <c r="AQ348" s="62"/>
      <c r="AR348" s="62"/>
      <c r="AS348" s="8"/>
      <c r="AT348" s="62"/>
      <c r="AU348" s="62"/>
      <c r="AV348" s="8"/>
      <c r="AW348" s="8"/>
      <c r="AX348" s="8"/>
      <c r="AY348" s="8"/>
      <c r="AZ348" s="8"/>
      <c r="BA348" s="8"/>
      <c r="BB348" s="62"/>
      <c r="BC348" s="62"/>
      <c r="BD348" s="94">
        <v>4086</v>
      </c>
      <c r="BE348" s="8"/>
      <c r="BF348" s="8"/>
      <c r="BG348" s="62"/>
      <c r="BH348" s="62"/>
      <c r="BI348" s="1">
        <v>4087</v>
      </c>
      <c r="BJ348" s="1">
        <v>4092</v>
      </c>
      <c r="BK348" s="1">
        <v>4086</v>
      </c>
      <c r="BL348" s="1">
        <v>4091</v>
      </c>
      <c r="BM348" s="78"/>
      <c r="BN348" s="78"/>
      <c r="BO348" s="78"/>
      <c r="BP348" s="89"/>
      <c r="BQ348" s="62"/>
      <c r="BR348" s="1"/>
      <c r="BS348" s="88"/>
      <c r="BT348" s="1"/>
      <c r="BU348" s="58"/>
      <c r="BV348" s="58"/>
      <c r="BW348" s="58"/>
      <c r="BX348" s="58"/>
      <c r="BY348" s="1">
        <v>101.867</v>
      </c>
      <c r="BZ348" s="1">
        <v>101.8145</v>
      </c>
      <c r="CA348" s="1">
        <v>101.8875</v>
      </c>
      <c r="CB348" s="1">
        <v>1.3634999999999999</v>
      </c>
      <c r="CC348" s="1">
        <v>1.3628</v>
      </c>
      <c r="CD348" s="1">
        <v>1.3628</v>
      </c>
      <c r="CE348" s="1"/>
      <c r="CF348" s="1"/>
      <c r="CG348" s="1">
        <v>4087</v>
      </c>
      <c r="CH348" s="1">
        <v>4104</v>
      </c>
      <c r="CI348" s="1">
        <v>4086</v>
      </c>
      <c r="CJ348" s="1">
        <v>4099</v>
      </c>
      <c r="CK348" s="1">
        <v>4087</v>
      </c>
      <c r="CL348" s="1">
        <v>4111</v>
      </c>
      <c r="CM348" s="1">
        <v>4086</v>
      </c>
      <c r="CN348" s="1">
        <v>4098</v>
      </c>
      <c r="CO348" s="1">
        <v>1244.8</v>
      </c>
      <c r="CP348" s="1">
        <v>4087</v>
      </c>
      <c r="CQ348" s="1">
        <v>4111</v>
      </c>
      <c r="CR348" s="1">
        <v>4086</v>
      </c>
      <c r="CS348" s="1">
        <v>4102</v>
      </c>
      <c r="CT348" s="1"/>
      <c r="CU348" s="1"/>
      <c r="CV348" s="1"/>
      <c r="CW348" s="1"/>
      <c r="CX348" s="58"/>
      <c r="CY348" s="58"/>
      <c r="CZ348" s="1"/>
      <c r="DA348" s="1" t="s">
        <v>618</v>
      </c>
      <c r="DB348" s="1"/>
      <c r="DC348" s="58"/>
      <c r="DD348" s="58"/>
      <c r="DE348">
        <v>11.58</v>
      </c>
      <c r="DF348">
        <v>102.38500000000001</v>
      </c>
      <c r="DG348">
        <v>2.5299999999999998</v>
      </c>
    </row>
    <row r="349" spans="1:111" s="12" customFormat="1">
      <c r="A349" s="1">
        <v>2014</v>
      </c>
      <c r="B349" s="1">
        <v>3</v>
      </c>
      <c r="C349" s="24">
        <v>41793</v>
      </c>
      <c r="D349" s="1">
        <v>4106</v>
      </c>
      <c r="E349" s="1">
        <v>4107</v>
      </c>
      <c r="F349" s="1">
        <v>4094</v>
      </c>
      <c r="G349" s="1">
        <v>4106</v>
      </c>
      <c r="H349" s="46">
        <v>1244.5</v>
      </c>
      <c r="I349" s="1">
        <v>4087</v>
      </c>
      <c r="J349" s="1">
        <v>4111</v>
      </c>
      <c r="K349" s="1">
        <v>4086</v>
      </c>
      <c r="L349" s="1">
        <v>4101</v>
      </c>
      <c r="M349" s="53">
        <v>4110</v>
      </c>
      <c r="N349" s="47">
        <v>4113</v>
      </c>
      <c r="O349" s="47">
        <v>4097</v>
      </c>
      <c r="P349" s="47">
        <v>4104</v>
      </c>
      <c r="Q349" s="8">
        <v>4106</v>
      </c>
      <c r="R349" s="26"/>
      <c r="S349" s="1"/>
      <c r="T349" s="1"/>
      <c r="U349" s="1"/>
      <c r="V349" s="1"/>
      <c r="W349" s="50"/>
      <c r="X349" s="51"/>
      <c r="Y349" s="62"/>
      <c r="Z349" s="62"/>
      <c r="AA349" s="62"/>
      <c r="AB349" s="62"/>
      <c r="AC349" s="1"/>
      <c r="AD349" s="62">
        <v>4107</v>
      </c>
      <c r="AE349" s="62">
        <v>4096</v>
      </c>
      <c r="AF349" s="1"/>
      <c r="AG349" s="1"/>
      <c r="AH349" s="62"/>
      <c r="AI349" s="62"/>
      <c r="AJ349" s="8"/>
      <c r="AK349" s="8"/>
      <c r="AL349" s="62"/>
      <c r="AM349" s="62"/>
      <c r="AN349" s="8"/>
      <c r="AO349" s="8"/>
      <c r="AP349" s="62"/>
      <c r="AQ349" s="62"/>
      <c r="AR349" s="62"/>
      <c r="AS349" s="8"/>
      <c r="AT349" s="62"/>
      <c r="AU349" s="62"/>
      <c r="AV349" s="8"/>
      <c r="AW349" s="8"/>
      <c r="AX349" s="8"/>
      <c r="AY349" s="8"/>
      <c r="AZ349" s="8"/>
      <c r="BA349" s="8"/>
      <c r="BB349" s="62"/>
      <c r="BC349" s="62"/>
      <c r="BD349" s="94">
        <v>4109</v>
      </c>
      <c r="BE349" s="8"/>
      <c r="BF349" s="8"/>
      <c r="BG349" s="62"/>
      <c r="BH349" s="62"/>
      <c r="BI349" s="1">
        <v>4110</v>
      </c>
      <c r="BJ349" s="1">
        <v>4111</v>
      </c>
      <c r="BK349" s="1">
        <v>4106</v>
      </c>
      <c r="BL349" s="1">
        <v>4108</v>
      </c>
      <c r="BM349" s="78"/>
      <c r="BN349" s="78"/>
      <c r="BO349" s="78"/>
      <c r="BP349" s="89"/>
      <c r="BQ349" s="62"/>
      <c r="BR349" s="1"/>
      <c r="BS349" s="88"/>
      <c r="BT349" s="1"/>
      <c r="BU349" s="58"/>
      <c r="BV349" s="58"/>
      <c r="BW349" s="58"/>
      <c r="BX349" s="58"/>
      <c r="BY349" s="1">
        <v>102.3805</v>
      </c>
      <c r="BZ349" s="1">
        <v>102.40049999999999</v>
      </c>
      <c r="CA349" s="1">
        <v>102.4465</v>
      </c>
      <c r="CB349" s="1">
        <v>1.3596999999999999</v>
      </c>
      <c r="CC349" s="1">
        <v>1.3596999999999999</v>
      </c>
      <c r="CD349" s="1">
        <v>1.3596999999999999</v>
      </c>
      <c r="CE349" s="1"/>
      <c r="CF349" s="1"/>
      <c r="CG349" s="1">
        <v>4110</v>
      </c>
      <c r="CH349" s="1">
        <v>4113</v>
      </c>
      <c r="CI349" s="1">
        <v>4101</v>
      </c>
      <c r="CJ349" s="1">
        <v>4103</v>
      </c>
      <c r="CK349" s="1">
        <v>4110</v>
      </c>
      <c r="CL349" s="1">
        <v>4113</v>
      </c>
      <c r="CM349" s="1">
        <v>4094</v>
      </c>
      <c r="CN349" s="1">
        <v>4108</v>
      </c>
      <c r="CO349" s="1">
        <v>1246.2</v>
      </c>
      <c r="CP349" s="1">
        <v>4110</v>
      </c>
      <c r="CQ349" s="1">
        <v>4114</v>
      </c>
      <c r="CR349" s="1">
        <v>4094</v>
      </c>
      <c r="CS349" s="1">
        <v>4113</v>
      </c>
      <c r="CT349" s="1"/>
      <c r="CU349" s="1"/>
      <c r="CV349" s="1"/>
      <c r="CW349" s="1"/>
      <c r="CX349" s="58"/>
      <c r="CY349" s="58"/>
      <c r="CZ349" s="1"/>
      <c r="DA349" s="1" t="s">
        <v>618</v>
      </c>
      <c r="DB349" s="1"/>
      <c r="DC349" s="58"/>
      <c r="DD349" s="58"/>
      <c r="DE349">
        <v>11.87</v>
      </c>
      <c r="DF349">
        <v>102.51600000000001</v>
      </c>
      <c r="DG349">
        <v>2.59</v>
      </c>
    </row>
    <row r="350" spans="1:111" s="12" customFormat="1">
      <c r="A350" s="1">
        <v>2014</v>
      </c>
      <c r="B350" s="1">
        <v>4</v>
      </c>
      <c r="C350" s="24">
        <v>41794</v>
      </c>
      <c r="D350" s="1">
        <v>4112</v>
      </c>
      <c r="E350" s="1">
        <v>4122</v>
      </c>
      <c r="F350" s="1">
        <v>4110</v>
      </c>
      <c r="G350" s="1">
        <v>4119</v>
      </c>
      <c r="H350" s="46">
        <v>1244.3</v>
      </c>
      <c r="I350" s="1">
        <v>4110</v>
      </c>
      <c r="J350" s="1">
        <v>4120</v>
      </c>
      <c r="K350" s="1">
        <v>4094</v>
      </c>
      <c r="L350" s="1">
        <v>4116</v>
      </c>
      <c r="M350" s="53">
        <v>4119</v>
      </c>
      <c r="N350" s="47">
        <v>4123</v>
      </c>
      <c r="O350" s="47">
        <v>4111</v>
      </c>
      <c r="P350" s="47">
        <v>4118</v>
      </c>
      <c r="Q350" s="8">
        <v>4112</v>
      </c>
      <c r="R350" s="26"/>
      <c r="S350" s="1"/>
      <c r="T350" s="1"/>
      <c r="U350" s="1"/>
      <c r="V350" s="1"/>
      <c r="W350" s="50"/>
      <c r="X350" s="51"/>
      <c r="Y350" s="62"/>
      <c r="Z350" s="62"/>
      <c r="AA350" s="62"/>
      <c r="AB350" s="62"/>
      <c r="AC350" s="1"/>
      <c r="AD350" s="62">
        <v>4120</v>
      </c>
      <c r="AE350" s="62">
        <v>4110</v>
      </c>
      <c r="AF350" s="1"/>
      <c r="AG350" s="1"/>
      <c r="AH350" s="62"/>
      <c r="AI350" s="62"/>
      <c r="AJ350" s="8"/>
      <c r="AK350" s="8"/>
      <c r="AL350" s="62"/>
      <c r="AM350" s="62"/>
      <c r="AN350" s="8"/>
      <c r="AO350" s="8"/>
      <c r="AP350" s="62"/>
      <c r="AQ350" s="62"/>
      <c r="AR350" s="62"/>
      <c r="AS350" s="8"/>
      <c r="AT350" s="62"/>
      <c r="AU350" s="62"/>
      <c r="AV350" s="8"/>
      <c r="AW350" s="8"/>
      <c r="AX350" s="8"/>
      <c r="AY350" s="8"/>
      <c r="AZ350" s="8"/>
      <c r="BA350" s="8"/>
      <c r="BB350" s="62"/>
      <c r="BC350" s="62"/>
      <c r="BD350" s="94">
        <v>4119</v>
      </c>
      <c r="BE350" s="8"/>
      <c r="BF350" s="8"/>
      <c r="BG350" s="62"/>
      <c r="BH350" s="62"/>
      <c r="BI350" s="1">
        <v>4119</v>
      </c>
      <c r="BJ350" s="1">
        <v>4121</v>
      </c>
      <c r="BK350" s="1">
        <v>4117</v>
      </c>
      <c r="BL350" s="1">
        <v>4119</v>
      </c>
      <c r="BM350" s="78"/>
      <c r="BN350" s="78"/>
      <c r="BO350" s="78"/>
      <c r="BP350" s="89"/>
      <c r="BQ350" s="62"/>
      <c r="BR350" s="1"/>
      <c r="BS350" s="88"/>
      <c r="BT350" s="1"/>
      <c r="BU350" s="58"/>
      <c r="BV350" s="58"/>
      <c r="BW350" s="58"/>
      <c r="BX350" s="58"/>
      <c r="BY350" s="1">
        <v>102.50700000000001</v>
      </c>
      <c r="BZ350" s="1">
        <v>102.545</v>
      </c>
      <c r="CA350" s="1">
        <v>102.557</v>
      </c>
      <c r="CB350" s="1">
        <v>1.3628</v>
      </c>
      <c r="CC350" s="1">
        <v>1.3621000000000001</v>
      </c>
      <c r="CD350" s="1">
        <v>1.3621000000000001</v>
      </c>
      <c r="CE350" s="1"/>
      <c r="CF350" s="1"/>
      <c r="CG350" s="1">
        <v>4119</v>
      </c>
      <c r="CH350" s="1">
        <v>4123</v>
      </c>
      <c r="CI350" s="1">
        <v>4111</v>
      </c>
      <c r="CJ350" s="1">
        <v>4115</v>
      </c>
      <c r="CK350" s="1">
        <v>4119</v>
      </c>
      <c r="CL350" s="1">
        <v>4123</v>
      </c>
      <c r="CM350" s="1">
        <v>4109</v>
      </c>
      <c r="CN350" s="1">
        <v>4115</v>
      </c>
      <c r="CO350" s="1">
        <v>1246.2</v>
      </c>
      <c r="CP350" s="1">
        <v>4119</v>
      </c>
      <c r="CQ350" s="1">
        <v>4123</v>
      </c>
      <c r="CR350" s="1">
        <v>4109</v>
      </c>
      <c r="CS350" s="1">
        <v>4118</v>
      </c>
      <c r="CT350" s="1"/>
      <c r="CU350" s="1"/>
      <c r="CV350" s="1"/>
      <c r="CW350" s="1"/>
      <c r="CX350" s="58"/>
      <c r="CY350" s="58"/>
      <c r="CZ350" s="1"/>
      <c r="DA350" s="1" t="s">
        <v>618</v>
      </c>
      <c r="DB350" s="1"/>
      <c r="DC350" s="58"/>
      <c r="DD350" s="58"/>
      <c r="DE350">
        <v>12.08</v>
      </c>
      <c r="DF350">
        <v>102.7445</v>
      </c>
      <c r="DG350">
        <v>2.61</v>
      </c>
    </row>
    <row r="351" spans="1:111" s="12" customFormat="1">
      <c r="A351" s="1">
        <v>2014</v>
      </c>
      <c r="B351" s="1">
        <v>5</v>
      </c>
      <c r="C351" s="24">
        <v>41795</v>
      </c>
      <c r="D351" s="1">
        <v>4115</v>
      </c>
      <c r="E351" s="1">
        <v>4116</v>
      </c>
      <c r="F351" s="1">
        <v>4100</v>
      </c>
      <c r="G351" s="1">
        <v>4110</v>
      </c>
      <c r="H351" s="46">
        <v>1253.3</v>
      </c>
      <c r="I351" s="1">
        <v>4119</v>
      </c>
      <c r="J351" s="1">
        <v>4123</v>
      </c>
      <c r="K351" s="1">
        <v>4100</v>
      </c>
      <c r="L351" s="1">
        <v>4108</v>
      </c>
      <c r="M351" s="53">
        <v>4105</v>
      </c>
      <c r="N351" s="47">
        <v>4153</v>
      </c>
      <c r="O351" s="47">
        <v>4099</v>
      </c>
      <c r="P351" s="47">
        <v>4138</v>
      </c>
      <c r="Q351" s="8">
        <v>4115</v>
      </c>
      <c r="R351" s="26"/>
      <c r="S351" s="1"/>
      <c r="T351" s="1"/>
      <c r="U351" s="1"/>
      <c r="V351" s="1"/>
      <c r="W351" s="50"/>
      <c r="X351" s="51"/>
      <c r="Y351" s="62"/>
      <c r="Z351" s="62"/>
      <c r="AA351" s="62"/>
      <c r="AB351" s="62"/>
      <c r="AC351" s="1"/>
      <c r="AD351" s="62">
        <v>4116</v>
      </c>
      <c r="AE351" s="62">
        <v>4100</v>
      </c>
      <c r="AF351" s="1"/>
      <c r="AG351" s="1"/>
      <c r="AH351" s="62"/>
      <c r="AI351" s="62"/>
      <c r="AJ351" s="8"/>
      <c r="AK351" s="8"/>
      <c r="AL351" s="62"/>
      <c r="AM351" s="62"/>
      <c r="AN351" s="8"/>
      <c r="AO351" s="8"/>
      <c r="AP351" s="62"/>
      <c r="AQ351" s="62"/>
      <c r="AR351" s="62"/>
      <c r="AS351" s="8"/>
      <c r="AT351" s="62"/>
      <c r="AU351" s="62"/>
      <c r="AV351" s="8"/>
      <c r="AW351" s="8"/>
      <c r="AX351" s="8"/>
      <c r="AY351" s="8"/>
      <c r="AZ351" s="8"/>
      <c r="BA351" s="8"/>
      <c r="BB351" s="62"/>
      <c r="BC351" s="62"/>
      <c r="BD351" s="94">
        <v>4103</v>
      </c>
      <c r="BE351" s="8"/>
      <c r="BF351" s="8"/>
      <c r="BG351" s="62"/>
      <c r="BH351" s="62"/>
      <c r="BI351" s="1">
        <v>4105</v>
      </c>
      <c r="BJ351" s="1">
        <v>4106</v>
      </c>
      <c r="BK351" s="1">
        <v>4102</v>
      </c>
      <c r="BL351" s="1">
        <v>4103</v>
      </c>
      <c r="BM351" s="78"/>
      <c r="BN351" s="78"/>
      <c r="BO351" s="78"/>
      <c r="BP351" s="89"/>
      <c r="BQ351" s="62"/>
      <c r="BR351" s="1"/>
      <c r="BS351" s="88"/>
      <c r="BT351" s="1"/>
      <c r="BU351" s="58"/>
      <c r="BV351" s="58"/>
      <c r="BW351" s="58"/>
      <c r="BX351" s="58"/>
      <c r="BY351" s="1">
        <v>102.7475</v>
      </c>
      <c r="BZ351" s="1">
        <v>102.72</v>
      </c>
      <c r="CA351" s="1">
        <v>102.68</v>
      </c>
      <c r="CB351" s="1">
        <v>1.3599000000000001</v>
      </c>
      <c r="CC351" s="1">
        <v>1.3601000000000001</v>
      </c>
      <c r="CD351" s="1">
        <v>1.3602000000000001</v>
      </c>
      <c r="CE351" s="1"/>
      <c r="CF351" s="1"/>
      <c r="CG351" s="1">
        <v>4105</v>
      </c>
      <c r="CH351" s="1">
        <v>4153</v>
      </c>
      <c r="CI351" s="1">
        <v>4099</v>
      </c>
      <c r="CJ351" s="1">
        <v>4142</v>
      </c>
      <c r="CK351" s="1">
        <v>4105</v>
      </c>
      <c r="CL351" s="1">
        <v>4153</v>
      </c>
      <c r="CM351" s="1">
        <v>4099</v>
      </c>
      <c r="CN351" s="1">
        <v>4138</v>
      </c>
      <c r="CO351" s="1">
        <v>1243.2</v>
      </c>
      <c r="CP351" s="1">
        <v>4105</v>
      </c>
      <c r="CQ351" s="1">
        <v>4153</v>
      </c>
      <c r="CR351" s="1">
        <v>4099</v>
      </c>
      <c r="CS351" s="1">
        <v>4133</v>
      </c>
      <c r="CT351" s="1"/>
      <c r="CU351" s="1"/>
      <c r="CV351" s="1"/>
      <c r="CW351" s="1"/>
      <c r="CX351" s="58"/>
      <c r="CY351" s="58"/>
      <c r="CZ351" s="1"/>
      <c r="DA351" s="1" t="s">
        <v>618</v>
      </c>
      <c r="DB351" s="1"/>
      <c r="DC351" s="58"/>
      <c r="DD351" s="58"/>
      <c r="DE351">
        <v>11.68</v>
      </c>
      <c r="DF351">
        <v>102.4285</v>
      </c>
      <c r="DG351">
        <v>2.58</v>
      </c>
    </row>
    <row r="352" spans="1:111" s="12" customFormat="1">
      <c r="A352" s="1">
        <v>2014</v>
      </c>
      <c r="B352" s="1">
        <v>6</v>
      </c>
      <c r="C352" s="24">
        <v>41796</v>
      </c>
      <c r="D352" s="1">
        <v>4131</v>
      </c>
      <c r="E352" s="1">
        <v>4142</v>
      </c>
      <c r="F352" s="1">
        <v>4129</v>
      </c>
      <c r="G352" s="1">
        <v>4137</v>
      </c>
      <c r="H352" s="46">
        <v>1252.5</v>
      </c>
      <c r="I352" s="1">
        <v>4105</v>
      </c>
      <c r="J352" s="1">
        <v>4153</v>
      </c>
      <c r="K352" s="1">
        <v>4099</v>
      </c>
      <c r="L352" s="1">
        <v>4132</v>
      </c>
      <c r="M352" s="53">
        <v>4134</v>
      </c>
      <c r="N352" s="47">
        <v>4145</v>
      </c>
      <c r="O352" s="47">
        <v>4113</v>
      </c>
      <c r="P352" s="47">
        <v>4120</v>
      </c>
      <c r="Q352" s="8">
        <v>4133</v>
      </c>
      <c r="R352" s="26"/>
      <c r="S352" s="1"/>
      <c r="T352" s="1"/>
      <c r="U352" s="1"/>
      <c r="V352" s="1"/>
      <c r="W352" s="50"/>
      <c r="X352" s="51"/>
      <c r="Y352" s="62"/>
      <c r="Z352" s="62"/>
      <c r="AA352" s="62"/>
      <c r="AB352" s="62"/>
      <c r="AC352" s="1"/>
      <c r="AD352" s="62">
        <v>4135</v>
      </c>
      <c r="AE352" s="62">
        <v>4130</v>
      </c>
      <c r="AF352" s="1"/>
      <c r="AG352" s="1"/>
      <c r="AH352" s="62"/>
      <c r="AI352" s="62"/>
      <c r="AJ352" s="8"/>
      <c r="AK352" s="8"/>
      <c r="AL352" s="62"/>
      <c r="AM352" s="62"/>
      <c r="AN352" s="8"/>
      <c r="AO352" s="8"/>
      <c r="AP352" s="62"/>
      <c r="AQ352" s="62"/>
      <c r="AR352" s="62"/>
      <c r="AS352" s="8"/>
      <c r="AT352" s="62"/>
      <c r="AU352" s="62"/>
      <c r="AV352" s="8"/>
      <c r="AW352" s="8"/>
      <c r="AX352" s="8"/>
      <c r="AY352" s="8"/>
      <c r="AZ352" s="8"/>
      <c r="BA352" s="8"/>
      <c r="BB352" s="62"/>
      <c r="BC352" s="62"/>
      <c r="BD352" s="94">
        <v>4132</v>
      </c>
      <c r="BE352" s="8"/>
      <c r="BF352" s="8"/>
      <c r="BG352" s="62"/>
      <c r="BH352" s="62"/>
      <c r="BI352" s="1">
        <v>4134</v>
      </c>
      <c r="BJ352" s="1">
        <v>4135</v>
      </c>
      <c r="BK352" s="1">
        <v>4132</v>
      </c>
      <c r="BL352" s="1">
        <v>4134</v>
      </c>
      <c r="BM352" s="78"/>
      <c r="BN352" s="78"/>
      <c r="BO352" s="78"/>
      <c r="BP352" s="89"/>
      <c r="BQ352" s="62"/>
      <c r="BR352" s="1"/>
      <c r="BS352" s="88"/>
      <c r="BT352" s="1"/>
      <c r="BU352" s="58"/>
      <c r="BV352" s="58"/>
      <c r="BW352" s="58"/>
      <c r="BX352" s="58"/>
      <c r="BY352" s="1">
        <v>102.40900000000001</v>
      </c>
      <c r="BZ352" s="1">
        <v>102.4195</v>
      </c>
      <c r="CA352" s="1">
        <v>102.4135</v>
      </c>
      <c r="CB352" s="1">
        <v>1.3660000000000001</v>
      </c>
      <c r="CC352" s="1">
        <v>1.3661000000000001</v>
      </c>
      <c r="CD352" s="1">
        <v>1.3662000000000001</v>
      </c>
      <c r="CE352" s="1"/>
      <c r="CF352" s="1"/>
      <c r="CG352" s="1">
        <v>4134</v>
      </c>
      <c r="CH352" s="1">
        <v>4145</v>
      </c>
      <c r="CI352" s="1">
        <v>4126</v>
      </c>
      <c r="CJ352" s="1">
        <v>4135</v>
      </c>
      <c r="CK352" s="1">
        <v>4134</v>
      </c>
      <c r="CL352" s="1">
        <v>4145</v>
      </c>
      <c r="CM352" s="1">
        <v>4113</v>
      </c>
      <c r="CN352" s="1">
        <v>4130</v>
      </c>
      <c r="CO352" s="1">
        <v>1255.3</v>
      </c>
      <c r="CP352" s="1">
        <v>4134</v>
      </c>
      <c r="CQ352" s="1">
        <v>4145</v>
      </c>
      <c r="CR352" s="1">
        <v>4113</v>
      </c>
      <c r="CS352" s="1">
        <v>4136</v>
      </c>
      <c r="CT352" s="1"/>
      <c r="CU352" s="1"/>
      <c r="CV352" s="1"/>
      <c r="CW352" s="1"/>
      <c r="CX352" s="58"/>
      <c r="CY352" s="58"/>
      <c r="CZ352" s="1"/>
      <c r="DA352" s="1" t="s">
        <v>618</v>
      </c>
      <c r="DB352" s="1"/>
      <c r="DC352" s="58"/>
      <c r="DD352" s="58"/>
      <c r="DE352">
        <v>10.73</v>
      </c>
      <c r="DF352">
        <v>102.57550000000001</v>
      </c>
      <c r="DG352">
        <v>2.6</v>
      </c>
    </row>
    <row r="353" spans="1:111" s="12" customFormat="1">
      <c r="A353" s="1">
        <v>2014</v>
      </c>
      <c r="B353" s="1">
        <v>2</v>
      </c>
      <c r="C353" s="24">
        <v>41799</v>
      </c>
      <c r="D353" s="1">
        <v>4144</v>
      </c>
      <c r="E353" s="1">
        <v>4145</v>
      </c>
      <c r="F353" s="1">
        <v>4131</v>
      </c>
      <c r="G353" s="1">
        <v>4135</v>
      </c>
      <c r="H353" s="46">
        <v>1253.9000000000001</v>
      </c>
      <c r="I353" s="1">
        <v>4134</v>
      </c>
      <c r="J353" s="1">
        <v>4145</v>
      </c>
      <c r="K353" s="1">
        <v>4113</v>
      </c>
      <c r="L353" s="1">
        <v>4138</v>
      </c>
      <c r="M353" s="53">
        <v>4140</v>
      </c>
      <c r="N353" s="47">
        <v>4145</v>
      </c>
      <c r="O353" s="47">
        <v>4135</v>
      </c>
      <c r="P353" s="47">
        <v>4142</v>
      </c>
      <c r="Q353" s="8">
        <v>4144</v>
      </c>
      <c r="R353" s="26"/>
      <c r="S353" s="1"/>
      <c r="T353" s="1"/>
      <c r="U353" s="1"/>
      <c r="V353" s="1"/>
      <c r="W353" s="50"/>
      <c r="X353" s="51"/>
      <c r="Y353" s="62"/>
      <c r="Z353" s="62"/>
      <c r="AA353" s="62"/>
      <c r="AB353" s="62"/>
      <c r="AC353" s="1"/>
      <c r="AD353" s="62">
        <v>4145</v>
      </c>
      <c r="AE353" s="62">
        <v>4131</v>
      </c>
      <c r="AF353" s="1"/>
      <c r="AG353" s="1"/>
      <c r="AH353" s="62"/>
      <c r="AI353" s="62"/>
      <c r="AJ353" s="8"/>
      <c r="AK353" s="8"/>
      <c r="AL353" s="62"/>
      <c r="AM353" s="62"/>
      <c r="AN353" s="8"/>
      <c r="AO353" s="8"/>
      <c r="AP353" s="62"/>
      <c r="AQ353" s="62"/>
      <c r="AR353" s="62"/>
      <c r="AS353" s="8"/>
      <c r="AT353" s="62"/>
      <c r="AU353" s="62"/>
      <c r="AV353" s="8"/>
      <c r="AW353" s="8"/>
      <c r="AX353" s="8"/>
      <c r="AY353" s="8"/>
      <c r="AZ353" s="8"/>
      <c r="BA353" s="8"/>
      <c r="BB353" s="62"/>
      <c r="BC353" s="62"/>
      <c r="BD353" s="94">
        <v>4139</v>
      </c>
      <c r="BE353" s="8"/>
      <c r="BF353" s="8"/>
      <c r="BG353" s="62"/>
      <c r="BH353" s="62"/>
      <c r="BI353" s="1">
        <v>4140</v>
      </c>
      <c r="BJ353" s="1">
        <v>4142</v>
      </c>
      <c r="BK353" s="1">
        <v>4138</v>
      </c>
      <c r="BL353" s="1">
        <v>4138</v>
      </c>
      <c r="BM353" s="78"/>
      <c r="BN353" s="78"/>
      <c r="BO353" s="78"/>
      <c r="BP353" s="89"/>
      <c r="BQ353" s="62"/>
      <c r="BR353" s="1"/>
      <c r="BS353" s="88"/>
      <c r="BT353" s="1"/>
      <c r="BU353" s="58"/>
      <c r="BV353" s="58"/>
      <c r="BW353" s="58"/>
      <c r="BX353" s="58"/>
      <c r="BY353" s="1">
        <v>102.4945</v>
      </c>
      <c r="BZ353" s="1">
        <v>102.577</v>
      </c>
      <c r="CA353" s="1">
        <v>102.6395</v>
      </c>
      <c r="CB353" s="1">
        <v>1.3643000000000001</v>
      </c>
      <c r="CC353" s="1">
        <v>1.3645</v>
      </c>
      <c r="CD353" s="1">
        <v>1.3648</v>
      </c>
      <c r="CE353" s="1"/>
      <c r="CF353" s="1"/>
      <c r="CG353" s="1">
        <v>4140</v>
      </c>
      <c r="CH353" s="1">
        <v>4145</v>
      </c>
      <c r="CI353" s="1">
        <v>4137</v>
      </c>
      <c r="CJ353" s="1">
        <v>4138</v>
      </c>
      <c r="CK353" s="1">
        <v>4140</v>
      </c>
      <c r="CL353" s="1">
        <v>4145</v>
      </c>
      <c r="CM353" s="1">
        <v>4135</v>
      </c>
      <c r="CN353" s="1">
        <v>4138</v>
      </c>
      <c r="CO353" s="1">
        <v>1254.8</v>
      </c>
      <c r="CP353" s="1">
        <v>4140</v>
      </c>
      <c r="CQ353" s="1">
        <v>4145</v>
      </c>
      <c r="CR353" s="1">
        <v>4135</v>
      </c>
      <c r="CS353" s="1">
        <v>4142</v>
      </c>
      <c r="CT353" s="1"/>
      <c r="CU353" s="1"/>
      <c r="CV353" s="1"/>
      <c r="CW353" s="1"/>
      <c r="CX353" s="58"/>
      <c r="CY353" s="58"/>
      <c r="CZ353" s="1"/>
      <c r="DA353" s="1" t="s">
        <v>618</v>
      </c>
      <c r="DB353" s="1"/>
      <c r="DC353" s="58"/>
      <c r="DD353" s="58"/>
      <c r="DE353">
        <v>11.15</v>
      </c>
      <c r="DF353">
        <v>102.542</v>
      </c>
      <c r="DG353">
        <v>2.61</v>
      </c>
    </row>
    <row r="354" spans="1:111" s="12" customFormat="1">
      <c r="A354" s="1">
        <v>2014</v>
      </c>
      <c r="B354" s="1">
        <v>3</v>
      </c>
      <c r="C354" s="24">
        <v>41800</v>
      </c>
      <c r="D354" s="1">
        <v>4133</v>
      </c>
      <c r="E354" s="1">
        <v>4136</v>
      </c>
      <c r="F354" s="1">
        <v>4128</v>
      </c>
      <c r="G354" s="1">
        <v>4134</v>
      </c>
      <c r="H354" s="46">
        <v>1260.0999999999999</v>
      </c>
      <c r="I354" s="1">
        <v>4140</v>
      </c>
      <c r="J354" s="1">
        <v>4145</v>
      </c>
      <c r="K354" s="1">
        <v>4128</v>
      </c>
      <c r="L354" s="1">
        <v>4134</v>
      </c>
      <c r="M354" s="53">
        <v>4132</v>
      </c>
      <c r="N354" s="47">
        <v>4159</v>
      </c>
      <c r="O354" s="47">
        <v>4128</v>
      </c>
      <c r="P354" s="47">
        <v>4149</v>
      </c>
      <c r="Q354" s="8">
        <v>4132</v>
      </c>
      <c r="R354" s="26"/>
      <c r="S354" s="1"/>
      <c r="T354" s="1"/>
      <c r="U354" s="1"/>
      <c r="V354" s="1"/>
      <c r="W354" s="50"/>
      <c r="X354" s="51"/>
      <c r="Y354" s="62"/>
      <c r="Z354" s="62"/>
      <c r="AA354" s="62"/>
      <c r="AB354" s="62"/>
      <c r="AC354" s="1"/>
      <c r="AD354" s="62">
        <v>4136</v>
      </c>
      <c r="AE354" s="62">
        <v>4128</v>
      </c>
      <c r="AF354" s="1"/>
      <c r="AG354" s="1"/>
      <c r="AH354" s="62"/>
      <c r="AI354" s="62"/>
      <c r="AJ354" s="8"/>
      <c r="AK354" s="8"/>
      <c r="AL354" s="62"/>
      <c r="AM354" s="62"/>
      <c r="AN354" s="8"/>
      <c r="AO354" s="8"/>
      <c r="AP354" s="62"/>
      <c r="AQ354" s="62"/>
      <c r="AR354" s="62"/>
      <c r="AS354" s="8"/>
      <c r="AT354" s="62"/>
      <c r="AU354" s="62"/>
      <c r="AV354" s="8"/>
      <c r="AW354" s="8"/>
      <c r="AX354" s="8"/>
      <c r="AY354" s="8"/>
      <c r="AZ354" s="8"/>
      <c r="BA354" s="8"/>
      <c r="BB354" s="62"/>
      <c r="BC354" s="62"/>
      <c r="BD354" s="94">
        <v>4130</v>
      </c>
      <c r="BE354" s="8"/>
      <c r="BF354" s="8"/>
      <c r="BG354" s="62"/>
      <c r="BH354" s="62"/>
      <c r="BI354" s="1">
        <v>4132</v>
      </c>
      <c r="BJ354" s="1">
        <v>4134</v>
      </c>
      <c r="BK354" s="1">
        <v>4130</v>
      </c>
      <c r="BL354" s="1">
        <v>4132</v>
      </c>
      <c r="BM354" s="78"/>
      <c r="BN354" s="78"/>
      <c r="BO354" s="78"/>
      <c r="BP354" s="89"/>
      <c r="BQ354" s="62"/>
      <c r="BR354" s="1"/>
      <c r="BS354" s="88"/>
      <c r="BT354" s="1"/>
      <c r="BU354" s="58"/>
      <c r="BV354" s="58"/>
      <c r="BW354" s="58"/>
      <c r="BX354" s="58"/>
      <c r="BY354" s="1">
        <v>102.527</v>
      </c>
      <c r="BZ354" s="1">
        <v>102.52849999999999</v>
      </c>
      <c r="CA354" s="1">
        <v>102.489</v>
      </c>
      <c r="CB354" s="1">
        <v>1.3593999999999999</v>
      </c>
      <c r="CC354" s="1">
        <v>1.3593</v>
      </c>
      <c r="CD354" s="1">
        <v>1.3592</v>
      </c>
      <c r="CE354" s="1"/>
      <c r="CF354" s="1"/>
      <c r="CG354" s="1">
        <v>4132</v>
      </c>
      <c r="CH354" s="1">
        <v>4159</v>
      </c>
      <c r="CI354" s="1">
        <v>4128</v>
      </c>
      <c r="CJ354" s="1">
        <v>4153</v>
      </c>
      <c r="CK354" s="1">
        <v>4132</v>
      </c>
      <c r="CL354" s="1">
        <v>4159</v>
      </c>
      <c r="CM354" s="1">
        <v>4128</v>
      </c>
      <c r="CN354" s="1">
        <v>4153</v>
      </c>
      <c r="CO354" s="1">
        <v>1254.4000000000001</v>
      </c>
      <c r="CP354" s="1">
        <v>4132</v>
      </c>
      <c r="CQ354" s="1">
        <v>4159</v>
      </c>
      <c r="CR354" s="1">
        <v>4128</v>
      </c>
      <c r="CS354" s="1">
        <v>4153</v>
      </c>
      <c r="CT354" s="1"/>
      <c r="CU354" s="1"/>
      <c r="CV354" s="1"/>
      <c r="CW354" s="1"/>
      <c r="CX354" s="58"/>
      <c r="CY354" s="58"/>
      <c r="CZ354" s="1"/>
      <c r="DA354" s="1" t="s">
        <v>618</v>
      </c>
      <c r="DB354" s="1"/>
      <c r="DC354" s="58"/>
      <c r="DD354" s="58"/>
      <c r="DE354">
        <v>10.99</v>
      </c>
      <c r="DF354">
        <v>102.358</v>
      </c>
      <c r="DG354">
        <v>2.64</v>
      </c>
    </row>
    <row r="355" spans="1:111" s="12" customFormat="1">
      <c r="A355" s="1">
        <v>2014</v>
      </c>
      <c r="B355" s="1">
        <v>4</v>
      </c>
      <c r="C355" s="24">
        <v>41801</v>
      </c>
      <c r="D355" s="1">
        <v>4150</v>
      </c>
      <c r="E355" s="1">
        <v>4160</v>
      </c>
      <c r="F355" s="1">
        <v>4149</v>
      </c>
      <c r="G355" s="1">
        <v>4154</v>
      </c>
      <c r="H355" s="46">
        <v>1261.2</v>
      </c>
      <c r="I355" s="1">
        <v>4132</v>
      </c>
      <c r="J355" s="1">
        <v>4159</v>
      </c>
      <c r="K355" s="1">
        <v>4128</v>
      </c>
      <c r="L355" s="1">
        <v>4158</v>
      </c>
      <c r="M355" s="53">
        <v>4151</v>
      </c>
      <c r="N355" s="47">
        <v>4159</v>
      </c>
      <c r="O355" s="47">
        <v>4145</v>
      </c>
      <c r="P355" s="47">
        <v>4146</v>
      </c>
      <c r="Q355" s="8">
        <v>4150</v>
      </c>
      <c r="R355" s="26"/>
      <c r="S355" s="1"/>
      <c r="T355" s="1"/>
      <c r="U355" s="1"/>
      <c r="V355" s="1"/>
      <c r="W355" s="50"/>
      <c r="X355" s="51"/>
      <c r="Y355" s="62"/>
      <c r="Z355" s="62"/>
      <c r="AA355" s="62"/>
      <c r="AB355" s="62"/>
      <c r="AC355" s="1"/>
      <c r="AD355" s="62">
        <v>4160</v>
      </c>
      <c r="AE355" s="62">
        <v>4149</v>
      </c>
      <c r="AF355" s="1"/>
      <c r="AG355" s="1"/>
      <c r="AH355" s="62"/>
      <c r="AI355" s="62"/>
      <c r="AJ355" s="8"/>
      <c r="AK355" s="8"/>
      <c r="AL355" s="62"/>
      <c r="AM355" s="62"/>
      <c r="AN355" s="8"/>
      <c r="AO355" s="8"/>
      <c r="AP355" s="62"/>
      <c r="AQ355" s="62"/>
      <c r="AR355" s="62"/>
      <c r="AS355" s="8"/>
      <c r="AT355" s="62"/>
      <c r="AU355" s="62"/>
      <c r="AV355" s="8"/>
      <c r="AW355" s="8"/>
      <c r="AX355" s="8"/>
      <c r="AY355" s="8"/>
      <c r="AZ355" s="8"/>
      <c r="BA355" s="8"/>
      <c r="BB355" s="62"/>
      <c r="BC355" s="62"/>
      <c r="BD355" s="94">
        <v>4149</v>
      </c>
      <c r="BE355" s="8"/>
      <c r="BF355" s="8"/>
      <c r="BG355" s="62"/>
      <c r="BH355" s="62"/>
      <c r="BI355" s="1">
        <v>4151</v>
      </c>
      <c r="BJ355" s="1">
        <v>4159</v>
      </c>
      <c r="BK355" s="1">
        <v>4151</v>
      </c>
      <c r="BL355" s="1">
        <v>4159</v>
      </c>
      <c r="BM355" s="78"/>
      <c r="BN355" s="78"/>
      <c r="BO355" s="78"/>
      <c r="BP355" s="89"/>
      <c r="BQ355" s="62"/>
      <c r="BR355" s="1"/>
      <c r="BS355" s="88"/>
      <c r="BT355" s="1"/>
      <c r="BU355" s="58"/>
      <c r="BV355" s="58"/>
      <c r="BW355" s="58"/>
      <c r="BX355" s="58"/>
      <c r="BY355" s="1">
        <v>102.35250000000001</v>
      </c>
      <c r="BZ355" s="1">
        <v>102.3145</v>
      </c>
      <c r="CA355" s="1">
        <v>102.31399999999999</v>
      </c>
      <c r="CB355" s="1">
        <v>1.3547</v>
      </c>
      <c r="CC355" s="1">
        <v>1.3546</v>
      </c>
      <c r="CD355" s="1">
        <v>1.3539000000000001</v>
      </c>
      <c r="CE355" s="1"/>
      <c r="CF355" s="1"/>
      <c r="CG355" s="1">
        <v>4151</v>
      </c>
      <c r="CH355" s="1">
        <v>4159</v>
      </c>
      <c r="CI355" s="1">
        <v>4145</v>
      </c>
      <c r="CJ355" s="1">
        <v>4149</v>
      </c>
      <c r="CK355" s="1">
        <v>4151</v>
      </c>
      <c r="CL355" s="1">
        <v>4159</v>
      </c>
      <c r="CM355" s="1">
        <v>4142</v>
      </c>
      <c r="CN355" s="1">
        <v>4142</v>
      </c>
      <c r="CO355" s="1">
        <v>1261.8</v>
      </c>
      <c r="CP355" s="1">
        <v>4151</v>
      </c>
      <c r="CQ355" s="1">
        <v>4159</v>
      </c>
      <c r="CR355" s="1">
        <v>4134</v>
      </c>
      <c r="CS355" s="1">
        <v>4141</v>
      </c>
      <c r="CT355" s="1"/>
      <c r="CU355" s="1"/>
      <c r="CV355" s="1"/>
      <c r="CW355" s="1"/>
      <c r="CX355" s="58"/>
      <c r="CY355" s="58"/>
      <c r="CZ355" s="1"/>
      <c r="DA355" s="1" t="s">
        <v>618</v>
      </c>
      <c r="DB355" s="1"/>
      <c r="DC355" s="58"/>
      <c r="DD355" s="58"/>
      <c r="DE355">
        <v>11.6</v>
      </c>
      <c r="DF355">
        <v>101.98650000000001</v>
      </c>
      <c r="DG355">
        <v>2.64</v>
      </c>
    </row>
    <row r="356" spans="1:111" s="12" customFormat="1">
      <c r="A356" s="1">
        <v>2014</v>
      </c>
      <c r="B356" s="1">
        <v>5</v>
      </c>
      <c r="C356" s="24">
        <v>41802</v>
      </c>
      <c r="D356" s="1">
        <v>4142</v>
      </c>
      <c r="E356" s="1">
        <v>4148</v>
      </c>
      <c r="F356" s="1">
        <v>4139</v>
      </c>
      <c r="G356" s="1">
        <v>4144</v>
      </c>
      <c r="H356" s="46">
        <v>1274</v>
      </c>
      <c r="I356" s="1">
        <v>4151</v>
      </c>
      <c r="J356" s="1">
        <v>4159</v>
      </c>
      <c r="K356" s="1">
        <v>4134</v>
      </c>
      <c r="L356" s="1">
        <v>4143</v>
      </c>
      <c r="M356" s="53">
        <v>4143</v>
      </c>
      <c r="N356" s="47">
        <v>4164</v>
      </c>
      <c r="O356" s="47">
        <v>4143</v>
      </c>
      <c r="P356" s="47">
        <v>4156</v>
      </c>
      <c r="Q356" s="8">
        <v>4143</v>
      </c>
      <c r="R356" s="26"/>
      <c r="S356" s="1"/>
      <c r="T356" s="1"/>
      <c r="U356" s="1"/>
      <c r="V356" s="1"/>
      <c r="W356" s="50"/>
      <c r="X356" s="51"/>
      <c r="Y356" s="62"/>
      <c r="Z356" s="62"/>
      <c r="AA356" s="62"/>
      <c r="AB356" s="62"/>
      <c r="AC356" s="1"/>
      <c r="AD356" s="62">
        <v>4145</v>
      </c>
      <c r="AE356" s="62">
        <v>4139</v>
      </c>
      <c r="AF356" s="1"/>
      <c r="AG356" s="1"/>
      <c r="AH356" s="62"/>
      <c r="AI356" s="62"/>
      <c r="AJ356" s="8"/>
      <c r="AK356" s="8"/>
      <c r="AL356" s="62"/>
      <c r="AM356" s="62"/>
      <c r="AN356" s="8"/>
      <c r="AO356" s="8"/>
      <c r="AP356" s="62"/>
      <c r="AQ356" s="62"/>
      <c r="AR356" s="62"/>
      <c r="AS356" s="8"/>
      <c r="AT356" s="62"/>
      <c r="AU356" s="62"/>
      <c r="AV356" s="8"/>
      <c r="AW356" s="8"/>
      <c r="AX356" s="8"/>
      <c r="AY356" s="8"/>
      <c r="AZ356" s="8"/>
      <c r="BA356" s="8"/>
      <c r="BB356" s="62"/>
      <c r="BC356" s="62"/>
      <c r="BD356" s="94">
        <v>4142</v>
      </c>
      <c r="BE356" s="8"/>
      <c r="BF356" s="8"/>
      <c r="BG356" s="62"/>
      <c r="BH356" s="62"/>
      <c r="BI356" s="1">
        <v>4143</v>
      </c>
      <c r="BJ356" s="1">
        <v>4149</v>
      </c>
      <c r="BK356" s="1">
        <v>4143</v>
      </c>
      <c r="BL356" s="1">
        <v>4147</v>
      </c>
      <c r="BM356" s="78"/>
      <c r="BN356" s="78"/>
      <c r="BO356" s="78"/>
      <c r="BP356" s="89"/>
      <c r="BQ356" s="62"/>
      <c r="BR356" s="1"/>
      <c r="BS356" s="88"/>
      <c r="BT356" s="1"/>
      <c r="BU356" s="58"/>
      <c r="BV356" s="58"/>
      <c r="BW356" s="58"/>
      <c r="BX356" s="58"/>
      <c r="BY356" s="1">
        <v>102.074</v>
      </c>
      <c r="BZ356" s="1">
        <v>101.988</v>
      </c>
      <c r="CA356" s="1">
        <v>102.0025</v>
      </c>
      <c r="CB356" s="1">
        <v>1.3532</v>
      </c>
      <c r="CC356" s="1">
        <v>1.3533999999999999</v>
      </c>
      <c r="CD356" s="1">
        <v>1.3535999999999999</v>
      </c>
      <c r="CE356" s="1"/>
      <c r="CF356" s="1"/>
      <c r="CG356" s="1">
        <v>4143</v>
      </c>
      <c r="CH356" s="1">
        <v>4164</v>
      </c>
      <c r="CI356" s="1">
        <v>4143</v>
      </c>
      <c r="CJ356" s="1">
        <v>4154</v>
      </c>
      <c r="CK356" s="1">
        <v>4143</v>
      </c>
      <c r="CL356" s="1">
        <v>4177</v>
      </c>
      <c r="CM356" s="1">
        <v>4143</v>
      </c>
      <c r="CN356" s="1">
        <v>4169</v>
      </c>
      <c r="CO356" s="1">
        <v>1262.0999999999999</v>
      </c>
      <c r="CP356" s="1">
        <v>4143</v>
      </c>
      <c r="CQ356" s="1">
        <v>4177</v>
      </c>
      <c r="CR356" s="1">
        <v>4143</v>
      </c>
      <c r="CS356" s="1">
        <v>4168</v>
      </c>
      <c r="CT356" s="1"/>
      <c r="CU356" s="1"/>
      <c r="CV356" s="1"/>
      <c r="CW356" s="1"/>
      <c r="CX356" s="58"/>
      <c r="CY356" s="58"/>
      <c r="CZ356" s="1"/>
      <c r="DA356" s="1" t="s">
        <v>618</v>
      </c>
      <c r="DB356" s="1"/>
      <c r="DC356" s="58"/>
      <c r="DD356" s="58"/>
      <c r="DE356">
        <v>12.56</v>
      </c>
      <c r="DF356">
        <v>101.77</v>
      </c>
      <c r="DG356">
        <v>2.59</v>
      </c>
    </row>
    <row r="357" spans="1:111" s="12" customFormat="1">
      <c r="A357" s="1">
        <v>2014</v>
      </c>
      <c r="B357" s="1">
        <v>6</v>
      </c>
      <c r="C357" s="24">
        <v>41803</v>
      </c>
      <c r="D357" s="1">
        <v>4167</v>
      </c>
      <c r="E357" s="1">
        <v>4180</v>
      </c>
      <c r="F357" s="1">
        <v>4167</v>
      </c>
      <c r="G357" s="1">
        <v>4180</v>
      </c>
      <c r="H357" s="46">
        <v>1274.0999999999999</v>
      </c>
      <c r="I357" s="1">
        <v>4143</v>
      </c>
      <c r="J357" s="1">
        <v>4179</v>
      </c>
      <c r="K357" s="1">
        <v>4143</v>
      </c>
      <c r="L357" s="1">
        <v>4173</v>
      </c>
      <c r="M357" s="53">
        <v>4179</v>
      </c>
      <c r="N357" s="47">
        <v>4185</v>
      </c>
      <c r="O357" s="47">
        <v>4173</v>
      </c>
      <c r="P357" s="47">
        <v>4184</v>
      </c>
      <c r="Q357" s="8">
        <v>4169</v>
      </c>
      <c r="R357" s="26"/>
      <c r="S357" s="1"/>
      <c r="T357" s="1"/>
      <c r="U357" s="1"/>
      <c r="V357" s="1"/>
      <c r="W357" s="50"/>
      <c r="X357" s="51"/>
      <c r="Y357" s="62"/>
      <c r="Z357" s="62"/>
      <c r="AA357" s="62"/>
      <c r="AB357" s="62"/>
      <c r="AC357" s="1"/>
      <c r="AD357" s="62">
        <v>4179</v>
      </c>
      <c r="AE357" s="62">
        <v>4167</v>
      </c>
      <c r="AF357" s="1"/>
      <c r="AG357" s="1"/>
      <c r="AH357" s="62"/>
      <c r="AI357" s="62"/>
      <c r="AJ357" s="8"/>
      <c r="AK357" s="8"/>
      <c r="AL357" s="62"/>
      <c r="AM357" s="62"/>
      <c r="AN357" s="8"/>
      <c r="AO357" s="8"/>
      <c r="AP357" s="62"/>
      <c r="AQ357" s="62"/>
      <c r="AR357" s="62"/>
      <c r="AS357" s="8"/>
      <c r="AT357" s="62"/>
      <c r="AU357" s="62"/>
      <c r="AV357" s="8"/>
      <c r="AW357" s="8"/>
      <c r="AX357" s="8"/>
      <c r="AY357" s="8"/>
      <c r="AZ357" s="8"/>
      <c r="BA357" s="8"/>
      <c r="BB357" s="62"/>
      <c r="BC357" s="62"/>
      <c r="BD357" s="94">
        <v>4178</v>
      </c>
      <c r="BE357" s="8"/>
      <c r="BF357" s="8"/>
      <c r="BG357" s="62"/>
      <c r="BH357" s="62"/>
      <c r="BI357" s="1">
        <v>4179</v>
      </c>
      <c r="BJ357" s="1">
        <v>4180</v>
      </c>
      <c r="BK357" s="1">
        <v>4176</v>
      </c>
      <c r="BL357" s="1">
        <v>4177</v>
      </c>
      <c r="BM357" s="78"/>
      <c r="BN357" s="78"/>
      <c r="BO357" s="78"/>
      <c r="BP357" s="89"/>
      <c r="BQ357" s="62"/>
      <c r="BR357" s="1"/>
      <c r="BS357" s="88"/>
      <c r="BT357" s="1"/>
      <c r="BU357" s="58"/>
      <c r="BV357" s="58"/>
      <c r="BW357" s="58"/>
      <c r="BX357" s="58"/>
      <c r="BY357" s="1">
        <v>101.69799999999999</v>
      </c>
      <c r="BZ357" s="1">
        <v>101.705</v>
      </c>
      <c r="CA357" s="1">
        <v>101.733</v>
      </c>
      <c r="CB357" s="1">
        <v>1.3552</v>
      </c>
      <c r="CC357" s="1">
        <v>1.355</v>
      </c>
      <c r="CD357" s="1">
        <v>1.355</v>
      </c>
      <c r="CE357" s="1"/>
      <c r="CF357" s="1"/>
      <c r="CG357" s="1">
        <v>4179</v>
      </c>
      <c r="CH357" s="1">
        <v>4183</v>
      </c>
      <c r="CI357" s="1">
        <v>4173</v>
      </c>
      <c r="CJ357" s="1">
        <v>4179</v>
      </c>
      <c r="CK357" s="1">
        <v>4179</v>
      </c>
      <c r="CL357" s="1">
        <v>4188</v>
      </c>
      <c r="CM357" s="1">
        <v>4173</v>
      </c>
      <c r="CN357" s="1">
        <v>4187</v>
      </c>
      <c r="CO357" s="1">
        <v>1274.4000000000001</v>
      </c>
      <c r="CP357" s="1">
        <v>4179</v>
      </c>
      <c r="CQ357" s="1">
        <v>4189</v>
      </c>
      <c r="CR357" s="1">
        <v>4173</v>
      </c>
      <c r="CS357" s="1">
        <v>4189</v>
      </c>
      <c r="CT357" s="1"/>
      <c r="CU357" s="1"/>
      <c r="CV357" s="1"/>
      <c r="CW357" s="1"/>
      <c r="CX357" s="58"/>
      <c r="CY357" s="58"/>
      <c r="CZ357" s="1"/>
      <c r="DA357" s="1" t="s">
        <v>618</v>
      </c>
      <c r="DB357" s="1"/>
      <c r="DC357" s="58"/>
      <c r="DD357" s="58"/>
      <c r="DE357">
        <v>12.18</v>
      </c>
      <c r="DF357">
        <v>101.98650000000001</v>
      </c>
      <c r="DG357">
        <v>2.6</v>
      </c>
    </row>
    <row r="358" spans="1:111" s="12" customFormat="1">
      <c r="A358" s="1">
        <v>2014</v>
      </c>
      <c r="B358" s="1">
        <v>2</v>
      </c>
      <c r="C358" s="24">
        <v>41806</v>
      </c>
      <c r="D358" s="1">
        <v>4195</v>
      </c>
      <c r="E358" s="1">
        <v>4206</v>
      </c>
      <c r="F358" s="1">
        <v>4194</v>
      </c>
      <c r="G358" s="1">
        <v>4198</v>
      </c>
      <c r="H358" s="46">
        <v>1271.8</v>
      </c>
      <c r="I358" s="1">
        <v>4179</v>
      </c>
      <c r="J358" s="1">
        <v>4206</v>
      </c>
      <c r="K358" s="1">
        <v>4173</v>
      </c>
      <c r="L358" s="1">
        <v>4201</v>
      </c>
      <c r="M358" s="53">
        <v>4204</v>
      </c>
      <c r="N358" s="47">
        <v>4205</v>
      </c>
      <c r="O358" s="47">
        <v>4179</v>
      </c>
      <c r="P358" s="47">
        <v>4179</v>
      </c>
      <c r="Q358" s="8">
        <v>4196</v>
      </c>
      <c r="R358" s="26"/>
      <c r="S358" s="1"/>
      <c r="T358" s="1"/>
      <c r="U358" s="1"/>
      <c r="V358" s="1"/>
      <c r="W358" s="50"/>
      <c r="X358" s="51"/>
      <c r="Y358" s="62"/>
      <c r="Z358" s="62"/>
      <c r="AA358" s="62"/>
      <c r="AB358" s="62"/>
      <c r="AC358" s="1"/>
      <c r="AD358" s="62">
        <v>4206</v>
      </c>
      <c r="AE358" s="62">
        <v>4194</v>
      </c>
      <c r="AF358" s="1"/>
      <c r="AG358" s="1"/>
      <c r="AH358" s="62"/>
      <c r="AI358" s="62"/>
      <c r="AJ358" s="8"/>
      <c r="AK358" s="8"/>
      <c r="AL358" s="62"/>
      <c r="AM358" s="62"/>
      <c r="AN358" s="8"/>
      <c r="AO358" s="8"/>
      <c r="AP358" s="62"/>
      <c r="AQ358" s="62"/>
      <c r="AR358" s="62"/>
      <c r="AS358" s="8"/>
      <c r="AT358" s="62"/>
      <c r="AU358" s="62"/>
      <c r="AV358" s="8"/>
      <c r="AW358" s="8"/>
      <c r="AX358" s="8"/>
      <c r="AY358" s="8"/>
      <c r="AZ358" s="8"/>
      <c r="BA358" s="8"/>
      <c r="BB358" s="62"/>
      <c r="BC358" s="62"/>
      <c r="BD358" s="94">
        <v>4202</v>
      </c>
      <c r="BE358" s="8"/>
      <c r="BF358" s="8"/>
      <c r="BG358" s="62"/>
      <c r="BH358" s="62"/>
      <c r="BI358" s="1">
        <v>4204</v>
      </c>
      <c r="BJ358" s="1">
        <v>4205</v>
      </c>
      <c r="BK358" s="1">
        <v>4201</v>
      </c>
      <c r="BL358" s="1">
        <v>4201</v>
      </c>
      <c r="BM358" s="78"/>
      <c r="BN358" s="78"/>
      <c r="BO358" s="78"/>
      <c r="BP358" s="89"/>
      <c r="BQ358" s="62"/>
      <c r="BR358" s="1"/>
      <c r="BS358" s="88"/>
      <c r="BT358" s="1"/>
      <c r="BU358" s="58"/>
      <c r="BV358" s="58"/>
      <c r="BW358" s="58"/>
      <c r="BX358" s="58"/>
      <c r="BY358" s="1">
        <v>102.056</v>
      </c>
      <c r="BZ358" s="1">
        <v>101.99850000000001</v>
      </c>
      <c r="CA358" s="1">
        <v>101.96850000000001</v>
      </c>
      <c r="CB358" s="1">
        <v>1.3537999999999999</v>
      </c>
      <c r="CC358" s="1">
        <v>1.3533999999999999</v>
      </c>
      <c r="CD358" s="1">
        <v>1.3536999999999999</v>
      </c>
      <c r="CE358" s="1"/>
      <c r="CF358" s="1"/>
      <c r="CG358" s="1">
        <v>4204</v>
      </c>
      <c r="CH358" s="1">
        <v>4205</v>
      </c>
      <c r="CI358" s="1">
        <v>4192</v>
      </c>
      <c r="CJ358" s="1">
        <v>4194</v>
      </c>
      <c r="CK358" s="1">
        <v>4204</v>
      </c>
      <c r="CL358" s="1">
        <v>4205</v>
      </c>
      <c r="CM358" s="1">
        <v>4170</v>
      </c>
      <c r="CN358" s="1">
        <v>4178</v>
      </c>
      <c r="CO358" s="1">
        <v>1282.2</v>
      </c>
      <c r="CP358" s="1">
        <v>4204</v>
      </c>
      <c r="CQ358" s="1">
        <v>4205</v>
      </c>
      <c r="CR358" s="1">
        <v>4170</v>
      </c>
      <c r="CS358" s="1">
        <v>4174</v>
      </c>
      <c r="CT358" s="1"/>
      <c r="CU358" s="1"/>
      <c r="CV358" s="1"/>
      <c r="CW358" s="1"/>
      <c r="CX358" s="58"/>
      <c r="CY358" s="58"/>
      <c r="CZ358" s="1"/>
      <c r="DA358" s="1" t="s">
        <v>618</v>
      </c>
      <c r="DB358" s="1"/>
      <c r="DC358" s="58"/>
      <c r="DD358" s="58"/>
      <c r="DE358">
        <v>12.65</v>
      </c>
      <c r="DF358">
        <v>101.84050000000001</v>
      </c>
      <c r="DG358">
        <v>2.6</v>
      </c>
    </row>
    <row r="359" spans="1:111" s="12" customFormat="1">
      <c r="A359" s="1">
        <v>2014</v>
      </c>
      <c r="B359" s="1">
        <v>3</v>
      </c>
      <c r="C359" s="24">
        <v>41807</v>
      </c>
      <c r="D359" s="1">
        <v>4171</v>
      </c>
      <c r="E359" s="1">
        <v>4177</v>
      </c>
      <c r="F359" s="1">
        <v>4145</v>
      </c>
      <c r="G359" s="1">
        <v>4152</v>
      </c>
      <c r="H359" s="46">
        <v>1272</v>
      </c>
      <c r="I359" s="1">
        <v>4204</v>
      </c>
      <c r="J359" s="1">
        <v>4205</v>
      </c>
      <c r="K359" s="1">
        <v>4170</v>
      </c>
      <c r="L359" s="1">
        <v>4173</v>
      </c>
      <c r="M359" s="53">
        <v>4156</v>
      </c>
      <c r="N359" s="47">
        <v>4171</v>
      </c>
      <c r="O359" s="47">
        <v>4136</v>
      </c>
      <c r="P359" s="47">
        <v>4169</v>
      </c>
      <c r="Q359" s="8">
        <v>4171</v>
      </c>
      <c r="R359" s="26"/>
      <c r="S359" s="1"/>
      <c r="T359" s="1"/>
      <c r="U359" s="1"/>
      <c r="V359" s="1"/>
      <c r="W359" s="50"/>
      <c r="X359" s="51"/>
      <c r="Y359" s="62"/>
      <c r="Z359" s="62"/>
      <c r="AA359" s="62"/>
      <c r="AB359" s="62"/>
      <c r="AC359" s="1"/>
      <c r="AD359" s="62">
        <v>4177</v>
      </c>
      <c r="AE359" s="62">
        <v>4170</v>
      </c>
      <c r="AF359" s="1"/>
      <c r="AG359" s="1"/>
      <c r="AH359" s="62"/>
      <c r="AI359" s="62"/>
      <c r="AJ359" s="8"/>
      <c r="AK359" s="8"/>
      <c r="AL359" s="62"/>
      <c r="AM359" s="62"/>
      <c r="AN359" s="8"/>
      <c r="AO359" s="8"/>
      <c r="AP359" s="62"/>
      <c r="AQ359" s="62"/>
      <c r="AR359" s="62"/>
      <c r="AS359" s="8"/>
      <c r="AT359" s="62"/>
      <c r="AU359" s="62"/>
      <c r="AV359" s="8"/>
      <c r="AW359" s="8"/>
      <c r="AX359" s="8"/>
      <c r="AY359" s="8"/>
      <c r="AZ359" s="8"/>
      <c r="BA359" s="8"/>
      <c r="BB359" s="62"/>
      <c r="BC359" s="62"/>
      <c r="BD359" s="94">
        <v>4154</v>
      </c>
      <c r="BE359" s="8"/>
      <c r="BF359" s="8"/>
      <c r="BG359" s="62"/>
      <c r="BH359" s="62"/>
      <c r="BI359" s="1">
        <v>4156</v>
      </c>
      <c r="BJ359" s="1">
        <v>4159</v>
      </c>
      <c r="BK359" s="1">
        <v>4150</v>
      </c>
      <c r="BL359" s="1">
        <v>4153</v>
      </c>
      <c r="BM359" s="78"/>
      <c r="BN359" s="78"/>
      <c r="BO359" s="78"/>
      <c r="BP359" s="89"/>
      <c r="BQ359" s="62"/>
      <c r="BR359" s="1"/>
      <c r="BS359" s="88"/>
      <c r="BT359" s="1"/>
      <c r="BU359" s="58"/>
      <c r="BV359" s="58"/>
      <c r="BW359" s="58"/>
      <c r="BX359" s="58"/>
      <c r="BY359" s="1">
        <v>101.83</v>
      </c>
      <c r="BZ359" s="1">
        <v>101.82899999999999</v>
      </c>
      <c r="CA359" s="1">
        <v>101.89</v>
      </c>
      <c r="CB359" s="1">
        <v>1.3573999999999999</v>
      </c>
      <c r="CC359" s="1">
        <v>1.3573999999999999</v>
      </c>
      <c r="CD359" s="1">
        <v>1.3575999999999999</v>
      </c>
      <c r="CE359" s="1"/>
      <c r="CF359" s="1"/>
      <c r="CG359" s="1">
        <v>4156</v>
      </c>
      <c r="CH359" s="1">
        <v>4159</v>
      </c>
      <c r="CI359" s="1">
        <v>4136</v>
      </c>
      <c r="CJ359" s="1">
        <v>4149</v>
      </c>
      <c r="CK359" s="1">
        <v>4156</v>
      </c>
      <c r="CL359" s="1">
        <v>4179</v>
      </c>
      <c r="CM359" s="1">
        <v>4136</v>
      </c>
      <c r="CN359" s="1">
        <v>4178</v>
      </c>
      <c r="CO359" s="1">
        <v>1265.8</v>
      </c>
      <c r="CP359" s="1">
        <v>4156</v>
      </c>
      <c r="CQ359" s="1">
        <v>4179</v>
      </c>
      <c r="CR359" s="1">
        <v>4136</v>
      </c>
      <c r="CS359" s="1">
        <v>4177</v>
      </c>
      <c r="CT359" s="1"/>
      <c r="CU359" s="1"/>
      <c r="CV359" s="1"/>
      <c r="CW359" s="1"/>
      <c r="CX359" s="58"/>
      <c r="CY359" s="58"/>
      <c r="CZ359" s="1"/>
      <c r="DA359" s="1" t="s">
        <v>618</v>
      </c>
      <c r="DB359" s="1"/>
      <c r="DC359" s="58"/>
      <c r="DD359" s="58"/>
      <c r="DE359">
        <v>12.06</v>
      </c>
      <c r="DF359">
        <v>102.18</v>
      </c>
      <c r="DG359">
        <v>2.66</v>
      </c>
    </row>
    <row r="360" spans="1:111" s="12" customFormat="1">
      <c r="A360" s="1">
        <v>2014</v>
      </c>
      <c r="B360" s="1">
        <v>4</v>
      </c>
      <c r="C360" s="24">
        <v>41808</v>
      </c>
      <c r="D360" s="1">
        <v>4178</v>
      </c>
      <c r="E360" s="1">
        <v>4180</v>
      </c>
      <c r="F360" s="1">
        <v>4166</v>
      </c>
      <c r="G360" s="1">
        <v>4171</v>
      </c>
      <c r="H360" s="46">
        <v>1272.7</v>
      </c>
      <c r="I360" s="1">
        <v>4156</v>
      </c>
      <c r="J360" s="1">
        <v>4180</v>
      </c>
      <c r="K360" s="1">
        <v>4136</v>
      </c>
      <c r="L360" s="1">
        <v>4174</v>
      </c>
      <c r="M360" s="53">
        <v>4168</v>
      </c>
      <c r="N360" s="47">
        <v>4190</v>
      </c>
      <c r="O360" s="47">
        <v>4166</v>
      </c>
      <c r="P360" s="47">
        <v>4175</v>
      </c>
      <c r="Q360" s="8">
        <v>4178</v>
      </c>
      <c r="R360" s="26"/>
      <c r="S360" s="1"/>
      <c r="T360" s="1"/>
      <c r="U360" s="1"/>
      <c r="V360" s="1"/>
      <c r="W360" s="50"/>
      <c r="X360" s="51"/>
      <c r="Y360" s="62"/>
      <c r="Z360" s="62"/>
      <c r="AA360" s="62"/>
      <c r="AB360" s="62"/>
      <c r="AC360" s="1"/>
      <c r="AD360" s="62">
        <v>4180</v>
      </c>
      <c r="AE360" s="62">
        <v>4172</v>
      </c>
      <c r="AF360" s="1"/>
      <c r="AG360" s="1"/>
      <c r="AH360" s="62"/>
      <c r="AI360" s="62"/>
      <c r="AJ360" s="8"/>
      <c r="AK360" s="8"/>
      <c r="AL360" s="62"/>
      <c r="AM360" s="62"/>
      <c r="AN360" s="8"/>
      <c r="AO360" s="8"/>
      <c r="AP360" s="62"/>
      <c r="AQ360" s="62"/>
      <c r="AR360" s="62"/>
      <c r="AS360" s="8"/>
      <c r="AT360" s="62"/>
      <c r="AU360" s="62"/>
      <c r="AV360" s="8"/>
      <c r="AW360" s="8"/>
      <c r="AX360" s="8"/>
      <c r="AY360" s="8"/>
      <c r="AZ360" s="8"/>
      <c r="BA360" s="8"/>
      <c r="BB360" s="62"/>
      <c r="BC360" s="62"/>
      <c r="BD360" s="94">
        <v>4165</v>
      </c>
      <c r="BE360" s="8"/>
      <c r="BF360" s="8"/>
      <c r="BG360" s="62"/>
      <c r="BH360" s="62"/>
      <c r="BI360" s="1">
        <v>4168</v>
      </c>
      <c r="BJ360" s="1">
        <v>4171</v>
      </c>
      <c r="BK360" s="1">
        <v>4166</v>
      </c>
      <c r="BL360" s="1">
        <v>4169</v>
      </c>
      <c r="BM360" s="78"/>
      <c r="BN360" s="78"/>
      <c r="BO360" s="78"/>
      <c r="BP360" s="89"/>
      <c r="BQ360" s="62"/>
      <c r="BR360" s="1"/>
      <c r="BS360" s="88"/>
      <c r="BT360" s="1"/>
      <c r="BU360" s="58"/>
      <c r="BV360" s="58"/>
      <c r="BW360" s="58"/>
      <c r="BX360" s="58"/>
      <c r="BY360" s="1">
        <v>102.149</v>
      </c>
      <c r="BZ360" s="1">
        <v>102.173</v>
      </c>
      <c r="CA360" s="1">
        <v>102.185</v>
      </c>
      <c r="CB360" s="1">
        <v>1.3547</v>
      </c>
      <c r="CC360" s="1">
        <v>1.3547</v>
      </c>
      <c r="CD360" s="1">
        <v>1.3549</v>
      </c>
      <c r="CE360" s="1"/>
      <c r="CF360" s="1"/>
      <c r="CG360" s="1">
        <v>4168</v>
      </c>
      <c r="CH360" s="1">
        <v>4190</v>
      </c>
      <c r="CI360" s="1">
        <v>4166</v>
      </c>
      <c r="CJ360" s="1">
        <v>4179</v>
      </c>
      <c r="CK360" s="1">
        <v>4168</v>
      </c>
      <c r="CL360" s="1">
        <v>4190</v>
      </c>
      <c r="CM360" s="1">
        <v>4166</v>
      </c>
      <c r="CN360" s="1">
        <v>4176</v>
      </c>
      <c r="CO360" s="1">
        <v>1267.4000000000001</v>
      </c>
      <c r="CP360" s="1">
        <v>4168</v>
      </c>
      <c r="CQ360" s="1">
        <v>4190</v>
      </c>
      <c r="CR360" s="1">
        <v>4166</v>
      </c>
      <c r="CS360" s="1">
        <v>4181</v>
      </c>
      <c r="CT360" s="1"/>
      <c r="CU360" s="1"/>
      <c r="CV360" s="1"/>
      <c r="CW360" s="1"/>
      <c r="CX360" s="58"/>
      <c r="CY360" s="58"/>
      <c r="CZ360" s="1"/>
      <c r="DA360" s="1" t="s">
        <v>618</v>
      </c>
      <c r="DB360" s="1"/>
      <c r="DC360" s="58"/>
      <c r="DD360" s="58"/>
      <c r="DE360">
        <v>10.61</v>
      </c>
      <c r="DF360">
        <v>101.93600000000001</v>
      </c>
      <c r="DG360">
        <v>2.61</v>
      </c>
    </row>
    <row r="361" spans="1:111" s="12" customFormat="1">
      <c r="A361" s="1">
        <v>2014</v>
      </c>
      <c r="B361" s="1">
        <v>5</v>
      </c>
      <c r="C361" s="24">
        <v>41809</v>
      </c>
      <c r="D361" s="1">
        <v>4192</v>
      </c>
      <c r="E361" s="1">
        <v>4198</v>
      </c>
      <c r="F361" s="1">
        <v>4186</v>
      </c>
      <c r="G361" s="1">
        <v>4190</v>
      </c>
      <c r="H361" s="46">
        <v>1314.1</v>
      </c>
      <c r="I361" s="1">
        <v>4168</v>
      </c>
      <c r="J361" s="1">
        <v>4198</v>
      </c>
      <c r="K361" s="1">
        <v>4166</v>
      </c>
      <c r="L361" s="1">
        <v>4188</v>
      </c>
      <c r="M361" s="53">
        <v>4194</v>
      </c>
      <c r="N361" s="47">
        <v>4243</v>
      </c>
      <c r="O361" s="47">
        <v>4192</v>
      </c>
      <c r="P361" s="47">
        <v>4237</v>
      </c>
      <c r="Q361" s="8">
        <v>4193</v>
      </c>
      <c r="R361" s="26"/>
      <c r="S361" s="1"/>
      <c r="T361" s="1"/>
      <c r="U361" s="1"/>
      <c r="V361" s="1"/>
      <c r="W361" s="50"/>
      <c r="X361" s="51"/>
      <c r="Y361" s="62"/>
      <c r="Z361" s="62"/>
      <c r="AA361" s="62"/>
      <c r="AB361" s="62"/>
      <c r="AC361" s="1"/>
      <c r="AD361" s="62">
        <v>4198</v>
      </c>
      <c r="AE361" s="62">
        <v>4186</v>
      </c>
      <c r="AF361" s="1"/>
      <c r="AG361" s="1"/>
      <c r="AH361" s="62"/>
      <c r="AI361" s="62"/>
      <c r="AJ361" s="8"/>
      <c r="AK361" s="8"/>
      <c r="AL361" s="62"/>
      <c r="AM361" s="62"/>
      <c r="AN361" s="8"/>
      <c r="AO361" s="8"/>
      <c r="AP361" s="62"/>
      <c r="AQ361" s="62"/>
      <c r="AR361" s="62"/>
      <c r="AS361" s="8"/>
      <c r="AT361" s="62"/>
      <c r="AU361" s="62"/>
      <c r="AV361" s="8"/>
      <c r="AW361" s="8"/>
      <c r="AX361" s="8"/>
      <c r="AY361" s="8"/>
      <c r="AZ361" s="8"/>
      <c r="BA361" s="8"/>
      <c r="BB361" s="62"/>
      <c r="BC361" s="62"/>
      <c r="BD361" s="94">
        <v>4192</v>
      </c>
      <c r="BE361" s="8"/>
      <c r="BF361" s="8"/>
      <c r="BG361" s="62"/>
      <c r="BH361" s="62"/>
      <c r="BI361" s="1">
        <v>4194</v>
      </c>
      <c r="BJ361" s="1">
        <v>4196</v>
      </c>
      <c r="BK361" s="1">
        <v>4192</v>
      </c>
      <c r="BL361" s="1">
        <v>4194</v>
      </c>
      <c r="BM361" s="78"/>
      <c r="BN361" s="78"/>
      <c r="BO361" s="78"/>
      <c r="BP361" s="89"/>
      <c r="BQ361" s="62"/>
      <c r="BR361" s="1"/>
      <c r="BS361" s="88"/>
      <c r="BT361" s="1"/>
      <c r="BU361" s="58"/>
      <c r="BV361" s="58"/>
      <c r="BW361" s="58"/>
      <c r="BX361" s="58"/>
      <c r="BY361" s="1">
        <v>101.92400000000001</v>
      </c>
      <c r="BZ361" s="1">
        <v>101.925</v>
      </c>
      <c r="CA361" s="1">
        <v>101.917</v>
      </c>
      <c r="CB361" s="1">
        <v>1.3595999999999999</v>
      </c>
      <c r="CC361" s="1">
        <v>1.3585</v>
      </c>
      <c r="CD361" s="1">
        <v>1.359</v>
      </c>
      <c r="CE361" s="1"/>
      <c r="CF361" s="1"/>
      <c r="CG361" s="1">
        <v>4194</v>
      </c>
      <c r="CH361" s="1">
        <v>4224</v>
      </c>
      <c r="CI361" s="1">
        <v>4192</v>
      </c>
      <c r="CJ361" s="1">
        <v>4221</v>
      </c>
      <c r="CK361" s="1">
        <v>4194</v>
      </c>
      <c r="CL361" s="1">
        <v>4252</v>
      </c>
      <c r="CM361" s="1">
        <v>4192</v>
      </c>
      <c r="CN361" s="1">
        <v>4249</v>
      </c>
      <c r="CO361" s="1">
        <v>1281.3</v>
      </c>
      <c r="CP361" s="1">
        <v>4194</v>
      </c>
      <c r="CQ361" s="1">
        <v>4331</v>
      </c>
      <c r="CR361" s="1">
        <v>4192</v>
      </c>
      <c r="CS361" s="1">
        <v>4329</v>
      </c>
      <c r="CT361" s="1"/>
      <c r="CU361" s="1"/>
      <c r="CV361" s="1"/>
      <c r="CW361" s="1"/>
      <c r="CX361" s="58"/>
      <c r="CY361" s="58"/>
      <c r="CZ361" s="1"/>
      <c r="DA361" s="1" t="s">
        <v>618</v>
      </c>
      <c r="DB361" s="1"/>
      <c r="DC361" s="58"/>
      <c r="DD361" s="58"/>
      <c r="DE361">
        <v>10.62</v>
      </c>
      <c r="DF361">
        <v>101.93300000000001</v>
      </c>
      <c r="DG361">
        <v>2.62</v>
      </c>
    </row>
    <row r="362" spans="1:111" s="12" customFormat="1">
      <c r="A362" s="1">
        <v>2014</v>
      </c>
      <c r="B362" s="1">
        <v>6</v>
      </c>
      <c r="C362" s="24">
        <v>41810</v>
      </c>
      <c r="D362" s="1">
        <v>4307</v>
      </c>
      <c r="E362" s="1">
        <v>4313</v>
      </c>
      <c r="F362" s="1">
        <v>4292</v>
      </c>
      <c r="G362" s="1">
        <v>4301</v>
      </c>
      <c r="H362" s="46">
        <v>1316.6</v>
      </c>
      <c r="I362" s="1">
        <v>4194</v>
      </c>
      <c r="J362" s="1">
        <v>4331</v>
      </c>
      <c r="K362" s="1">
        <v>4192</v>
      </c>
      <c r="L362" s="1">
        <v>4295</v>
      </c>
      <c r="M362" s="53">
        <v>4290</v>
      </c>
      <c r="N362" s="47">
        <v>4315</v>
      </c>
      <c r="O362" s="47">
        <v>4285</v>
      </c>
      <c r="P362" s="47">
        <v>4314</v>
      </c>
      <c r="Q362" s="8">
        <v>4311</v>
      </c>
      <c r="R362" s="26"/>
      <c r="S362" s="1"/>
      <c r="T362" s="1"/>
      <c r="U362" s="1"/>
      <c r="V362" s="1"/>
      <c r="W362" s="50"/>
      <c r="X362" s="51"/>
      <c r="Y362" s="62"/>
      <c r="Z362" s="62"/>
      <c r="AA362" s="62"/>
      <c r="AB362" s="62"/>
      <c r="AC362" s="1"/>
      <c r="AD362" s="62">
        <v>4313</v>
      </c>
      <c r="AE362" s="62">
        <v>4293</v>
      </c>
      <c r="AF362" s="1"/>
      <c r="AG362" s="1"/>
      <c r="AH362" s="62"/>
      <c r="AI362" s="62"/>
      <c r="AJ362" s="8"/>
      <c r="AK362" s="8"/>
      <c r="AL362" s="62"/>
      <c r="AM362" s="62"/>
      <c r="AN362" s="8"/>
      <c r="AO362" s="8"/>
      <c r="AP362" s="62"/>
      <c r="AQ362" s="62"/>
      <c r="AR362" s="62"/>
      <c r="AS362" s="8"/>
      <c r="AT362" s="62"/>
      <c r="AU362" s="62"/>
      <c r="AV362" s="8"/>
      <c r="AW362" s="8"/>
      <c r="AX362" s="8"/>
      <c r="AY362" s="8"/>
      <c r="AZ362" s="8"/>
      <c r="BA362" s="8"/>
      <c r="BB362" s="62"/>
      <c r="BC362" s="62"/>
      <c r="BD362" s="94">
        <v>4287</v>
      </c>
      <c r="BE362" s="8"/>
      <c r="BF362" s="8"/>
      <c r="BG362" s="62"/>
      <c r="BH362" s="62"/>
      <c r="BI362" s="1">
        <v>4290</v>
      </c>
      <c r="BJ362" s="1">
        <v>4290</v>
      </c>
      <c r="BK362" s="1">
        <v>4285</v>
      </c>
      <c r="BL362" s="1">
        <v>4288</v>
      </c>
      <c r="BM362" s="78"/>
      <c r="BN362" s="78"/>
      <c r="BO362" s="78"/>
      <c r="BP362" s="89"/>
      <c r="BQ362" s="62"/>
      <c r="BR362" s="1"/>
      <c r="BS362" s="88"/>
      <c r="BT362" s="1"/>
      <c r="BU362" s="58"/>
      <c r="BV362" s="58"/>
      <c r="BW362" s="58"/>
      <c r="BX362" s="58"/>
      <c r="BY362" s="1">
        <v>101.941</v>
      </c>
      <c r="BZ362" s="1">
        <v>101.923</v>
      </c>
      <c r="CA362" s="1">
        <v>101.931</v>
      </c>
      <c r="CB362" s="1">
        <v>1.3608</v>
      </c>
      <c r="CC362" s="1">
        <v>1.3611</v>
      </c>
      <c r="CD362" s="1">
        <v>1.3611</v>
      </c>
      <c r="CE362" s="1"/>
      <c r="CF362" s="1"/>
      <c r="CG362" s="1">
        <v>4290</v>
      </c>
      <c r="CH362" s="1">
        <v>4311</v>
      </c>
      <c r="CI362" s="1">
        <v>4285</v>
      </c>
      <c r="CJ362" s="1">
        <v>4310</v>
      </c>
      <c r="CK362" s="1">
        <v>4290</v>
      </c>
      <c r="CL362" s="1">
        <v>4330</v>
      </c>
      <c r="CM362" s="1">
        <v>4285</v>
      </c>
      <c r="CN362" s="1">
        <v>4319</v>
      </c>
      <c r="CO362" s="1">
        <v>1307.5999999999999</v>
      </c>
      <c r="CP362" s="1">
        <v>4290</v>
      </c>
      <c r="CQ362" s="1">
        <v>4330</v>
      </c>
      <c r="CR362" s="1">
        <v>4285</v>
      </c>
      <c r="CS362" s="1">
        <v>4318</v>
      </c>
      <c r="CT362" s="1"/>
      <c r="CU362" s="1"/>
      <c r="CV362" s="1"/>
      <c r="CW362" s="1"/>
      <c r="CX362" s="58"/>
      <c r="CY362" s="58"/>
      <c r="CZ362" s="1"/>
      <c r="DA362" s="1" t="s">
        <v>618</v>
      </c>
      <c r="DB362" s="1"/>
      <c r="DC362" s="58"/>
      <c r="DD362" s="58"/>
      <c r="DE362">
        <v>10.85</v>
      </c>
      <c r="DF362">
        <v>102.06950000000001</v>
      </c>
      <c r="DG362">
        <v>2.62</v>
      </c>
    </row>
    <row r="363" spans="1:111" s="12" customFormat="1">
      <c r="A363" s="1">
        <v>2014</v>
      </c>
      <c r="B363" s="1">
        <v>2</v>
      </c>
      <c r="C363" s="24">
        <v>41813</v>
      </c>
      <c r="D363" s="1">
        <v>4313</v>
      </c>
      <c r="E363" s="1">
        <v>4314</v>
      </c>
      <c r="F363" s="1">
        <v>4300</v>
      </c>
      <c r="G363" s="1">
        <v>4305</v>
      </c>
      <c r="H363" s="46">
        <v>1318.4</v>
      </c>
      <c r="I363" s="1">
        <v>4290</v>
      </c>
      <c r="J363" s="1">
        <v>4330</v>
      </c>
      <c r="K363" s="1">
        <v>4285</v>
      </c>
      <c r="L363" s="1">
        <v>4304</v>
      </c>
      <c r="M363" s="53">
        <v>4308</v>
      </c>
      <c r="N363" s="47">
        <v>4314</v>
      </c>
      <c r="O363" s="47">
        <v>4290</v>
      </c>
      <c r="P363" s="47">
        <v>4307</v>
      </c>
      <c r="Q363" s="8">
        <v>4312</v>
      </c>
      <c r="R363" s="26"/>
      <c r="S363" s="1"/>
      <c r="T363" s="1"/>
      <c r="U363" s="1"/>
      <c r="V363" s="1"/>
      <c r="W363" s="50"/>
      <c r="X363" s="51"/>
      <c r="Y363" s="62"/>
      <c r="Z363" s="62"/>
      <c r="AA363" s="62"/>
      <c r="AB363" s="62"/>
      <c r="AC363" s="1"/>
      <c r="AD363" s="62">
        <v>4314</v>
      </c>
      <c r="AE363" s="62">
        <v>4300</v>
      </c>
      <c r="AF363" s="1"/>
      <c r="AG363" s="1"/>
      <c r="AH363" s="62"/>
      <c r="AI363" s="62"/>
      <c r="AJ363" s="8"/>
      <c r="AK363" s="8"/>
      <c r="AL363" s="62"/>
      <c r="AM363" s="62"/>
      <c r="AN363" s="8"/>
      <c r="AO363" s="8"/>
      <c r="AP363" s="62"/>
      <c r="AQ363" s="62"/>
      <c r="AR363" s="62"/>
      <c r="AS363" s="8"/>
      <c r="AT363" s="62"/>
      <c r="AU363" s="62"/>
      <c r="AV363" s="8"/>
      <c r="AW363" s="8"/>
      <c r="AX363" s="8"/>
      <c r="AY363" s="8"/>
      <c r="AZ363" s="8"/>
      <c r="BA363" s="8"/>
      <c r="BB363" s="62"/>
      <c r="BC363" s="62"/>
      <c r="BD363" s="94">
        <v>4306</v>
      </c>
      <c r="BE363" s="8"/>
      <c r="BF363" s="8"/>
      <c r="BG363" s="62"/>
      <c r="BH363" s="62"/>
      <c r="BI363" s="1">
        <v>4308</v>
      </c>
      <c r="BJ363" s="1">
        <v>4311</v>
      </c>
      <c r="BK363" s="1">
        <v>4305</v>
      </c>
      <c r="BL363" s="1">
        <v>4305</v>
      </c>
      <c r="BM363" s="78"/>
      <c r="BN363" s="78"/>
      <c r="BO363" s="78"/>
      <c r="BP363" s="89"/>
      <c r="BQ363" s="62"/>
      <c r="BR363" s="1"/>
      <c r="BS363" s="88"/>
      <c r="BT363" s="1"/>
      <c r="BU363" s="58"/>
      <c r="BV363" s="58"/>
      <c r="BW363" s="58"/>
      <c r="BX363" s="58"/>
      <c r="BY363" s="1">
        <v>102.08499999999999</v>
      </c>
      <c r="BZ363" s="1">
        <v>102.1</v>
      </c>
      <c r="CA363" s="1">
        <v>102.1</v>
      </c>
      <c r="CB363" s="1">
        <v>1.359</v>
      </c>
      <c r="CC363" s="1">
        <v>1.3594999999999999</v>
      </c>
      <c r="CD363" s="1">
        <v>1.3591</v>
      </c>
      <c r="CE363" s="1"/>
      <c r="CF363" s="1"/>
      <c r="CG363" s="1">
        <v>4308</v>
      </c>
      <c r="CH363" s="1">
        <v>4314</v>
      </c>
      <c r="CI363" s="1">
        <v>4290</v>
      </c>
      <c r="CJ363" s="1">
        <v>4312</v>
      </c>
      <c r="CK363" s="1">
        <v>4308</v>
      </c>
      <c r="CL363" s="1">
        <v>4318</v>
      </c>
      <c r="CM363" s="1">
        <v>4290</v>
      </c>
      <c r="CN363" s="1">
        <v>4311</v>
      </c>
      <c r="CO363" s="1">
        <v>1316.3</v>
      </c>
      <c r="CP363" s="1">
        <v>4308</v>
      </c>
      <c r="CQ363" s="1">
        <v>4319</v>
      </c>
      <c r="CR363" s="1">
        <v>4290</v>
      </c>
      <c r="CS363" s="1">
        <v>4314</v>
      </c>
      <c r="CT363" s="1"/>
      <c r="CU363" s="1"/>
      <c r="CV363" s="1"/>
      <c r="CW363" s="1"/>
      <c r="CX363" s="58"/>
      <c r="CY363" s="58"/>
      <c r="CZ363" s="1"/>
      <c r="DA363" s="1" t="s">
        <v>618</v>
      </c>
      <c r="DB363" s="1"/>
      <c r="DC363" s="58"/>
      <c r="DD363" s="58"/>
      <c r="DE363">
        <v>10.98</v>
      </c>
      <c r="DF363">
        <v>101.9265</v>
      </c>
      <c r="DG363">
        <v>2.62</v>
      </c>
    </row>
    <row r="364" spans="1:111" s="12" customFormat="1">
      <c r="A364" s="1">
        <v>2014</v>
      </c>
      <c r="B364" s="1">
        <v>3</v>
      </c>
      <c r="C364" s="24">
        <v>41814</v>
      </c>
      <c r="D364" s="1">
        <v>4308</v>
      </c>
      <c r="E364" s="1">
        <v>4317</v>
      </c>
      <c r="F364" s="1">
        <v>4306</v>
      </c>
      <c r="G364" s="1">
        <v>4312</v>
      </c>
      <c r="H364" s="46">
        <v>1321.3</v>
      </c>
      <c r="I364" s="1">
        <v>4308</v>
      </c>
      <c r="J364" s="1">
        <v>4319</v>
      </c>
      <c r="K364" s="1">
        <v>4290</v>
      </c>
      <c r="L364" s="1">
        <v>4316</v>
      </c>
      <c r="M364" s="53">
        <v>4317</v>
      </c>
      <c r="N364" s="47">
        <v>4344</v>
      </c>
      <c r="O364" s="47">
        <v>4317</v>
      </c>
      <c r="P364" s="47">
        <v>4325</v>
      </c>
      <c r="Q364" s="8">
        <v>4309</v>
      </c>
      <c r="R364" s="26"/>
      <c r="S364" s="1"/>
      <c r="T364" s="1"/>
      <c r="U364" s="1"/>
      <c r="V364" s="1"/>
      <c r="W364" s="50"/>
      <c r="X364" s="51"/>
      <c r="Y364" s="62"/>
      <c r="Z364" s="62"/>
      <c r="AA364" s="62"/>
      <c r="AB364" s="62"/>
      <c r="AC364" s="1"/>
      <c r="AD364" s="62">
        <v>4318</v>
      </c>
      <c r="AE364" s="62">
        <v>4306</v>
      </c>
      <c r="AF364" s="1"/>
      <c r="AG364" s="1"/>
      <c r="AH364" s="62"/>
      <c r="AI364" s="62"/>
      <c r="AJ364" s="8"/>
      <c r="AK364" s="8"/>
      <c r="AL364" s="62"/>
      <c r="AM364" s="62"/>
      <c r="AN364" s="8"/>
      <c r="AO364" s="8"/>
      <c r="AP364" s="62"/>
      <c r="AQ364" s="62"/>
      <c r="AR364" s="62"/>
      <c r="AS364" s="8"/>
      <c r="AT364" s="62"/>
      <c r="AU364" s="62"/>
      <c r="AV364" s="8"/>
      <c r="AW364" s="8"/>
      <c r="AX364" s="8"/>
      <c r="AY364" s="8"/>
      <c r="AZ364" s="8"/>
      <c r="BA364" s="8"/>
      <c r="BB364" s="62"/>
      <c r="BC364" s="62"/>
      <c r="BD364" s="94">
        <v>4316</v>
      </c>
      <c r="BE364" s="8"/>
      <c r="BF364" s="8"/>
      <c r="BG364" s="62"/>
      <c r="BH364" s="62"/>
      <c r="BI364" s="1">
        <v>4317</v>
      </c>
      <c r="BJ364" s="1">
        <v>4324</v>
      </c>
      <c r="BK364" s="1">
        <v>4317</v>
      </c>
      <c r="BL364" s="1">
        <v>4323</v>
      </c>
      <c r="BM364" s="78"/>
      <c r="BN364" s="78"/>
      <c r="BO364" s="78"/>
      <c r="BP364" s="89"/>
      <c r="BQ364" s="62"/>
      <c r="BR364" s="1"/>
      <c r="BS364" s="88"/>
      <c r="BT364" s="1"/>
      <c r="BU364" s="58"/>
      <c r="BV364" s="58"/>
      <c r="BW364" s="58"/>
      <c r="BX364" s="58"/>
      <c r="BY364" s="1">
        <v>101.92700000000001</v>
      </c>
      <c r="BZ364" s="1">
        <v>101.893</v>
      </c>
      <c r="CA364" s="1">
        <v>101.88549999999999</v>
      </c>
      <c r="CB364" s="1">
        <v>1.3605</v>
      </c>
      <c r="CC364" s="1">
        <v>1.3603000000000001</v>
      </c>
      <c r="CD364" s="1">
        <v>1.3601000000000001</v>
      </c>
      <c r="CE364" s="1"/>
      <c r="CF364" s="1"/>
      <c r="CG364" s="1">
        <v>4317</v>
      </c>
      <c r="CH364" s="1">
        <v>4344</v>
      </c>
      <c r="CI364" s="1">
        <v>4317</v>
      </c>
      <c r="CJ364" s="1">
        <v>4330</v>
      </c>
      <c r="CK364" s="1">
        <v>4317</v>
      </c>
      <c r="CL364" s="1">
        <v>4344</v>
      </c>
      <c r="CM364" s="1">
        <v>4317</v>
      </c>
      <c r="CN364" s="1">
        <v>4335</v>
      </c>
      <c r="CO364" s="1">
        <v>1319.2</v>
      </c>
      <c r="CP364" s="1">
        <v>4317</v>
      </c>
      <c r="CQ364" s="1">
        <v>4344</v>
      </c>
      <c r="CR364" s="1">
        <v>4317</v>
      </c>
      <c r="CS364" s="1">
        <v>4330</v>
      </c>
      <c r="CT364" s="1"/>
      <c r="CU364" s="1"/>
      <c r="CV364" s="1"/>
      <c r="CW364" s="1"/>
      <c r="CX364" s="58"/>
      <c r="CY364" s="58"/>
      <c r="CZ364" s="1"/>
      <c r="DA364" s="1" t="s">
        <v>618</v>
      </c>
      <c r="DB364" s="1"/>
      <c r="DC364" s="58"/>
      <c r="DD364" s="58"/>
      <c r="DE364">
        <v>12.13</v>
      </c>
      <c r="DF364">
        <v>101.9545</v>
      </c>
      <c r="DG364">
        <v>2.59</v>
      </c>
    </row>
    <row r="365" spans="1:111" s="12" customFormat="1">
      <c r="A365" s="1">
        <v>2014</v>
      </c>
      <c r="B365" s="1">
        <v>4</v>
      </c>
      <c r="C365" s="24">
        <v>41815</v>
      </c>
      <c r="D365" s="1">
        <v>4322</v>
      </c>
      <c r="E365" s="1">
        <v>4327</v>
      </c>
      <c r="F365" s="1">
        <v>4286</v>
      </c>
      <c r="G365" s="1">
        <v>4304</v>
      </c>
      <c r="H365" s="46">
        <v>1322.6</v>
      </c>
      <c r="I365" s="1">
        <v>4317</v>
      </c>
      <c r="J365" s="1">
        <v>4344</v>
      </c>
      <c r="K365" s="1">
        <v>4312</v>
      </c>
      <c r="L365" s="1">
        <v>4312</v>
      </c>
      <c r="M365" s="53">
        <v>4301</v>
      </c>
      <c r="N365" s="47">
        <v>4318</v>
      </c>
      <c r="O365" s="47">
        <v>4267</v>
      </c>
      <c r="P365" s="47">
        <v>4316</v>
      </c>
      <c r="Q365" s="8">
        <v>4322</v>
      </c>
      <c r="R365" s="26"/>
      <c r="S365" s="1"/>
      <c r="T365" s="1"/>
      <c r="U365" s="1"/>
      <c r="V365" s="1"/>
      <c r="W365" s="50"/>
      <c r="X365" s="51"/>
      <c r="Y365" s="62"/>
      <c r="Z365" s="62"/>
      <c r="AA365" s="62"/>
      <c r="AB365" s="62"/>
      <c r="AC365" s="1"/>
      <c r="AD365" s="62">
        <v>4327</v>
      </c>
      <c r="AE365" s="62">
        <v>4310</v>
      </c>
      <c r="AF365" s="1"/>
      <c r="AG365" s="1"/>
      <c r="AH365" s="62"/>
      <c r="AI365" s="62"/>
      <c r="AJ365" s="8"/>
      <c r="AK365" s="8"/>
      <c r="AL365" s="62"/>
      <c r="AM365" s="62"/>
      <c r="AN365" s="8"/>
      <c r="AO365" s="8"/>
      <c r="AP365" s="62"/>
      <c r="AQ365" s="62"/>
      <c r="AR365" s="62"/>
      <c r="AS365" s="8"/>
      <c r="AT365" s="62"/>
      <c r="AU365" s="62"/>
      <c r="AV365" s="8"/>
      <c r="AW365" s="8"/>
      <c r="AX365" s="8"/>
      <c r="AY365" s="8"/>
      <c r="AZ365" s="8"/>
      <c r="BA365" s="8"/>
      <c r="BB365" s="62"/>
      <c r="BC365" s="62"/>
      <c r="BD365" s="113">
        <v>4316</v>
      </c>
      <c r="BE365" s="8"/>
      <c r="BF365" s="8"/>
      <c r="BG365" s="62"/>
      <c r="BH365" s="62"/>
      <c r="BI365" s="1">
        <v>4301</v>
      </c>
      <c r="BJ365" s="1">
        <v>4308</v>
      </c>
      <c r="BK365" s="1">
        <v>4300</v>
      </c>
      <c r="BL365" s="1">
        <v>4307</v>
      </c>
      <c r="BM365" s="78"/>
      <c r="BN365" s="78"/>
      <c r="BO365" s="78"/>
      <c r="BP365" s="89"/>
      <c r="BQ365" s="62"/>
      <c r="BR365" s="1"/>
      <c r="BS365" s="88"/>
      <c r="BT365" s="1"/>
      <c r="BU365" s="58"/>
      <c r="BV365" s="58"/>
      <c r="BW365" s="58"/>
      <c r="BX365" s="58"/>
      <c r="BY365" s="1">
        <v>101.971</v>
      </c>
      <c r="BZ365" s="1">
        <v>101.929</v>
      </c>
      <c r="CA365" s="1">
        <v>101.92149999999999</v>
      </c>
      <c r="CB365" s="1">
        <v>1.3606</v>
      </c>
      <c r="CC365" s="1">
        <v>1.3604000000000001</v>
      </c>
      <c r="CD365" s="1">
        <v>1.3606</v>
      </c>
      <c r="CE365" s="1"/>
      <c r="CF365" s="1"/>
      <c r="CG365" s="1">
        <v>4301</v>
      </c>
      <c r="CH365" s="1">
        <v>4317</v>
      </c>
      <c r="CI365" s="1">
        <v>4267</v>
      </c>
      <c r="CJ365" s="1">
        <v>4305</v>
      </c>
      <c r="CK365" s="1">
        <v>4301</v>
      </c>
      <c r="CL365" s="1">
        <v>4318</v>
      </c>
      <c r="CM365" s="1">
        <v>4267</v>
      </c>
      <c r="CN365" s="1">
        <v>4317</v>
      </c>
      <c r="CO365" s="1">
        <v>1314.9</v>
      </c>
      <c r="CP365" s="1">
        <v>4301</v>
      </c>
      <c r="CQ365" s="1">
        <v>4333</v>
      </c>
      <c r="CR365" s="1">
        <v>4267</v>
      </c>
      <c r="CS365" s="1">
        <v>4324</v>
      </c>
      <c r="CT365" s="1"/>
      <c r="CU365" s="1"/>
      <c r="CV365" s="1"/>
      <c r="CW365" s="1"/>
      <c r="CX365" s="58"/>
      <c r="CY365" s="58"/>
      <c r="CZ365" s="1"/>
      <c r="DA365" s="1" t="s">
        <v>618</v>
      </c>
      <c r="DB365" s="1"/>
      <c r="DC365" s="58"/>
      <c r="DD365" s="58"/>
      <c r="DE365">
        <v>11.59</v>
      </c>
      <c r="DF365">
        <v>101.84099999999999</v>
      </c>
      <c r="DG365">
        <v>2.56</v>
      </c>
    </row>
    <row r="366" spans="1:111" s="12" customFormat="1">
      <c r="A366" s="1">
        <v>2014</v>
      </c>
      <c r="B366" s="1">
        <v>5</v>
      </c>
      <c r="C366" s="24">
        <v>41816</v>
      </c>
      <c r="D366" s="1">
        <v>4320</v>
      </c>
      <c r="E366" s="1">
        <v>4323</v>
      </c>
      <c r="F366" s="1">
        <v>4307</v>
      </c>
      <c r="G366" s="1">
        <v>4311</v>
      </c>
      <c r="H366" s="46">
        <v>1317</v>
      </c>
      <c r="I366" s="1">
        <v>4320</v>
      </c>
      <c r="J366" s="1">
        <v>4323</v>
      </c>
      <c r="K366" s="1">
        <v>4313</v>
      </c>
      <c r="L366" s="1">
        <v>4315</v>
      </c>
      <c r="M366" s="53">
        <v>4294</v>
      </c>
      <c r="N366" s="47">
        <v>4311</v>
      </c>
      <c r="O366" s="47">
        <v>4277</v>
      </c>
      <c r="P366" s="47">
        <v>4295</v>
      </c>
      <c r="Q366" s="8">
        <v>4320</v>
      </c>
      <c r="R366" s="26"/>
      <c r="S366" s="1"/>
      <c r="T366" s="1"/>
      <c r="U366" s="1"/>
      <c r="V366" s="1"/>
      <c r="W366" s="50"/>
      <c r="X366" s="51"/>
      <c r="Y366" s="62"/>
      <c r="Z366" s="62"/>
      <c r="AA366" s="62"/>
      <c r="AB366" s="62"/>
      <c r="AC366" s="1"/>
      <c r="AD366" s="62">
        <v>4321</v>
      </c>
      <c r="AE366" s="62">
        <v>4312</v>
      </c>
      <c r="AF366" s="1"/>
      <c r="AG366" s="1"/>
      <c r="AH366" s="62"/>
      <c r="AI366" s="62"/>
      <c r="AJ366" s="8"/>
      <c r="AK366" s="8"/>
      <c r="AL366" s="62"/>
      <c r="AM366" s="62"/>
      <c r="AN366" s="8"/>
      <c r="AO366" s="8"/>
      <c r="AP366" s="62"/>
      <c r="AQ366" s="62"/>
      <c r="AR366" s="62"/>
      <c r="AS366" s="8"/>
      <c r="AT366" s="62"/>
      <c r="AU366" s="62"/>
      <c r="AV366" s="8"/>
      <c r="AW366" s="8"/>
      <c r="AX366" s="8"/>
      <c r="AY366" s="8"/>
      <c r="AZ366" s="8"/>
      <c r="BA366" s="8"/>
      <c r="BB366" s="62"/>
      <c r="BC366" s="62"/>
      <c r="BD366" s="94">
        <v>4291</v>
      </c>
      <c r="BE366" s="8"/>
      <c r="BF366" s="8"/>
      <c r="BG366" s="62"/>
      <c r="BH366" s="62"/>
      <c r="BI366" s="1">
        <v>4294</v>
      </c>
      <c r="BJ366" s="1">
        <v>4296</v>
      </c>
      <c r="BK366" s="1">
        <v>4292</v>
      </c>
      <c r="BL366" s="1">
        <v>4294</v>
      </c>
      <c r="BM366" s="78"/>
      <c r="BN366" s="78"/>
      <c r="BO366" s="78"/>
      <c r="BP366" s="89"/>
      <c r="BQ366" s="62"/>
      <c r="BR366" s="1"/>
      <c r="BS366" s="88"/>
      <c r="BT366" s="1"/>
      <c r="BU366" s="58"/>
      <c r="BV366" s="58"/>
      <c r="BW366" s="58"/>
      <c r="BX366" s="58"/>
      <c r="BY366" s="1">
        <v>101.8655</v>
      </c>
      <c r="BZ366" s="1">
        <v>101.83</v>
      </c>
      <c r="CA366" s="1">
        <v>101.82599999999999</v>
      </c>
      <c r="CB366" s="1">
        <v>1.3629</v>
      </c>
      <c r="CC366" s="1">
        <v>1.3628</v>
      </c>
      <c r="CD366" s="1">
        <v>1.3628</v>
      </c>
      <c r="CE366" s="1"/>
      <c r="CF366" s="1"/>
      <c r="CG366" s="1">
        <v>4294</v>
      </c>
      <c r="CH366" s="1">
        <v>4310</v>
      </c>
      <c r="CI366" s="1">
        <v>4277</v>
      </c>
      <c r="CJ366" s="1">
        <v>4302</v>
      </c>
      <c r="CK366" s="1">
        <v>4294</v>
      </c>
      <c r="CL366" s="1">
        <v>4311</v>
      </c>
      <c r="CM366" s="1">
        <v>4277</v>
      </c>
      <c r="CN366" s="1">
        <v>4296</v>
      </c>
      <c r="CO366" s="1">
        <v>1312.2</v>
      </c>
      <c r="CP366" s="1">
        <v>4294</v>
      </c>
      <c r="CQ366" s="1">
        <v>4311</v>
      </c>
      <c r="CR366" s="1">
        <v>4277</v>
      </c>
      <c r="CS366" s="1">
        <v>4301</v>
      </c>
      <c r="CT366" s="1"/>
      <c r="CU366" s="1"/>
      <c r="CV366" s="1"/>
      <c r="CW366" s="1"/>
      <c r="CX366" s="58"/>
      <c r="CY366" s="58"/>
      <c r="CZ366" s="1"/>
      <c r="DA366" s="1" t="s">
        <v>618</v>
      </c>
      <c r="DB366" s="1"/>
      <c r="DC366" s="58"/>
      <c r="DD366" s="58"/>
      <c r="DE366">
        <v>11.63</v>
      </c>
      <c r="DF366">
        <v>101.6835</v>
      </c>
      <c r="DG366">
        <v>2.5299999999999998</v>
      </c>
    </row>
    <row r="367" spans="1:111" s="12" customFormat="1">
      <c r="A367" s="1">
        <v>2014</v>
      </c>
      <c r="B367" s="1">
        <v>6</v>
      </c>
      <c r="C367" s="24">
        <v>41817</v>
      </c>
      <c r="D367" s="1">
        <v>4302</v>
      </c>
      <c r="E367" s="1">
        <v>4310</v>
      </c>
      <c r="F367" s="1">
        <v>4296</v>
      </c>
      <c r="G367" s="1">
        <v>4306</v>
      </c>
      <c r="H367" s="46">
        <v>1320</v>
      </c>
      <c r="I367" s="1">
        <v>4294</v>
      </c>
      <c r="J367" s="1">
        <v>4311</v>
      </c>
      <c r="K367" s="1">
        <v>4277</v>
      </c>
      <c r="L367" s="1">
        <v>4300</v>
      </c>
      <c r="M367" s="53">
        <v>4297</v>
      </c>
      <c r="N367" s="47">
        <v>4304</v>
      </c>
      <c r="O367" s="47">
        <v>4282</v>
      </c>
      <c r="P367" s="47">
        <v>4298</v>
      </c>
      <c r="Q367" s="8">
        <v>4303</v>
      </c>
      <c r="R367" s="26"/>
      <c r="S367" s="1"/>
      <c r="T367" s="1"/>
      <c r="U367" s="1"/>
      <c r="V367" s="1"/>
      <c r="W367" s="50"/>
      <c r="X367" s="51"/>
      <c r="Y367" s="62"/>
      <c r="Z367" s="62"/>
      <c r="AA367" s="62"/>
      <c r="AB367" s="62"/>
      <c r="AC367" s="1"/>
      <c r="AD367" s="62">
        <v>4305</v>
      </c>
      <c r="AE367" s="62">
        <v>4296</v>
      </c>
      <c r="AF367" s="1"/>
      <c r="AG367" s="1"/>
      <c r="AH367" s="62"/>
      <c r="AI367" s="62"/>
      <c r="AJ367" s="8"/>
      <c r="AK367" s="8"/>
      <c r="AL367" s="62"/>
      <c r="AM367" s="62"/>
      <c r="AN367" s="8"/>
      <c r="AO367" s="8"/>
      <c r="AP367" s="62"/>
      <c r="AQ367" s="62"/>
      <c r="AR367" s="62"/>
      <c r="AS367" s="8"/>
      <c r="AT367" s="62"/>
      <c r="AU367" s="62"/>
      <c r="AV367" s="8"/>
      <c r="AW367" s="8"/>
      <c r="AX367" s="8"/>
      <c r="AY367" s="8"/>
      <c r="AZ367" s="8"/>
      <c r="BA367" s="8"/>
      <c r="BB367" s="62"/>
      <c r="BC367" s="62"/>
      <c r="BD367" s="94">
        <v>4296</v>
      </c>
      <c r="BE367" s="8"/>
      <c r="BF367" s="8"/>
      <c r="BG367" s="62"/>
      <c r="BH367" s="62"/>
      <c r="BI367" s="1">
        <v>4297</v>
      </c>
      <c r="BJ367" s="1">
        <v>4298</v>
      </c>
      <c r="BK367" s="1">
        <v>4295</v>
      </c>
      <c r="BL367" s="1">
        <v>4296</v>
      </c>
      <c r="BM367" s="78"/>
      <c r="BN367" s="78"/>
      <c r="BO367" s="78"/>
      <c r="BP367" s="89"/>
      <c r="BQ367" s="62"/>
      <c r="BR367" s="1"/>
      <c r="BS367" s="88"/>
      <c r="BT367" s="1"/>
      <c r="BU367" s="58"/>
      <c r="BV367" s="58"/>
      <c r="BW367" s="58"/>
      <c r="BX367" s="58"/>
      <c r="BY367" s="1">
        <v>101.73350000000001</v>
      </c>
      <c r="BZ367" s="1">
        <v>101.6675</v>
      </c>
      <c r="CA367" s="1">
        <v>101.64449999999999</v>
      </c>
      <c r="CB367" s="1">
        <v>1.3611</v>
      </c>
      <c r="CC367" s="1">
        <v>1.3612</v>
      </c>
      <c r="CD367" s="1">
        <v>1.3612</v>
      </c>
      <c r="CE367" s="1"/>
      <c r="CF367" s="1"/>
      <c r="CG367" s="1">
        <v>4297</v>
      </c>
      <c r="CH367" s="1">
        <v>4299</v>
      </c>
      <c r="CI367" s="1">
        <v>4282</v>
      </c>
      <c r="CJ367" s="1">
        <v>4299</v>
      </c>
      <c r="CK367" s="1">
        <v>4297</v>
      </c>
      <c r="CL367" s="1">
        <v>4304</v>
      </c>
      <c r="CM367" s="1">
        <v>4282</v>
      </c>
      <c r="CN367" s="1">
        <v>4300</v>
      </c>
      <c r="CO367" s="1">
        <v>1318</v>
      </c>
      <c r="CP367" s="1">
        <v>4297</v>
      </c>
      <c r="CQ367" s="1">
        <v>4307</v>
      </c>
      <c r="CR367" s="1">
        <v>4282</v>
      </c>
      <c r="CS367" s="1">
        <v>4302</v>
      </c>
      <c r="CT367" s="1"/>
      <c r="CU367" s="1"/>
      <c r="CV367" s="1"/>
      <c r="CW367" s="1"/>
      <c r="CX367" s="58"/>
      <c r="CY367" s="58"/>
      <c r="CZ367" s="1"/>
      <c r="DA367" s="1" t="s">
        <v>618</v>
      </c>
      <c r="DB367" s="1"/>
      <c r="DC367" s="58"/>
      <c r="DD367" s="58"/>
      <c r="DE367">
        <v>11.26</v>
      </c>
      <c r="DF367">
        <v>101.4465</v>
      </c>
      <c r="DG367">
        <v>2.5299999999999998</v>
      </c>
    </row>
    <row r="368" spans="1:111" s="12" customFormat="1">
      <c r="A368" s="1">
        <v>2014</v>
      </c>
      <c r="B368" s="1">
        <v>2</v>
      </c>
      <c r="C368" s="24">
        <v>41820</v>
      </c>
      <c r="D368" s="1">
        <v>4291</v>
      </c>
      <c r="E368" s="1">
        <v>4295</v>
      </c>
      <c r="F368" s="1">
        <v>4285</v>
      </c>
      <c r="G368" s="1">
        <v>4288</v>
      </c>
      <c r="H368" s="46">
        <v>1322</v>
      </c>
      <c r="I368" s="1">
        <v>4297</v>
      </c>
      <c r="J368" s="1">
        <v>4307</v>
      </c>
      <c r="K368" s="1">
        <v>4282</v>
      </c>
      <c r="L368" s="1">
        <v>4288</v>
      </c>
      <c r="M368" s="53">
        <v>4290</v>
      </c>
      <c r="N368" s="47">
        <v>4291</v>
      </c>
      <c r="O368" s="47">
        <v>4274</v>
      </c>
      <c r="P368" s="47">
        <v>4287</v>
      </c>
      <c r="Q368" s="8">
        <v>4292</v>
      </c>
      <c r="R368" s="26"/>
      <c r="S368" s="1"/>
      <c r="T368" s="1"/>
      <c r="U368" s="1"/>
      <c r="V368" s="1"/>
      <c r="W368" s="50"/>
      <c r="X368" s="51"/>
      <c r="Y368" s="62"/>
      <c r="Z368" s="62"/>
      <c r="AA368" s="62"/>
      <c r="AB368" s="62"/>
      <c r="AC368" s="1"/>
      <c r="AD368" s="62">
        <v>4293</v>
      </c>
      <c r="AE368" s="62">
        <v>4285</v>
      </c>
      <c r="AF368" s="1"/>
      <c r="AG368" s="1"/>
      <c r="AH368" s="62"/>
      <c r="AI368" s="62"/>
      <c r="AJ368" s="8"/>
      <c r="AK368" s="8"/>
      <c r="AL368" s="62"/>
      <c r="AM368" s="62"/>
      <c r="AN368" s="8"/>
      <c r="AO368" s="8"/>
      <c r="AP368" s="62"/>
      <c r="AQ368" s="62"/>
      <c r="AR368" s="62"/>
      <c r="AS368" s="8"/>
      <c r="AT368" s="62"/>
      <c r="AU368" s="62"/>
      <c r="AV368" s="8"/>
      <c r="AW368" s="8"/>
      <c r="AX368" s="8"/>
      <c r="AY368" s="8"/>
      <c r="AZ368" s="8"/>
      <c r="BA368" s="8"/>
      <c r="BB368" s="62"/>
      <c r="BC368" s="62"/>
      <c r="BD368" s="94">
        <v>4287</v>
      </c>
      <c r="BE368" s="8"/>
      <c r="BF368" s="8"/>
      <c r="BG368" s="62"/>
      <c r="BH368" s="62"/>
      <c r="BI368" s="1">
        <v>4290</v>
      </c>
      <c r="BJ368" s="1">
        <v>4290</v>
      </c>
      <c r="BK368" s="1">
        <v>4287</v>
      </c>
      <c r="BL368" s="1">
        <v>4289</v>
      </c>
      <c r="BM368" s="78"/>
      <c r="BN368" s="78"/>
      <c r="BO368" s="78"/>
      <c r="BP368" s="89"/>
      <c r="BQ368" s="62"/>
      <c r="BR368" s="1"/>
      <c r="BS368" s="88"/>
      <c r="BT368" s="1"/>
      <c r="BU368" s="58"/>
      <c r="BV368" s="58"/>
      <c r="BW368" s="58"/>
      <c r="BX368" s="58"/>
      <c r="BY368" s="1">
        <v>101.47</v>
      </c>
      <c r="BZ368" s="1">
        <v>101.43600000000001</v>
      </c>
      <c r="CA368" s="1">
        <v>101.4375</v>
      </c>
      <c r="CB368" s="1">
        <v>1.3647</v>
      </c>
      <c r="CC368" s="1">
        <v>1.3645</v>
      </c>
      <c r="CD368" s="1">
        <v>1.3643000000000001</v>
      </c>
      <c r="CE368" s="1"/>
      <c r="CF368" s="1"/>
      <c r="CG368" s="1">
        <v>4290</v>
      </c>
      <c r="CH368" s="1">
        <v>4290</v>
      </c>
      <c r="CI368" s="1">
        <v>4274</v>
      </c>
      <c r="CJ368" s="1">
        <v>4287</v>
      </c>
      <c r="CK368" s="1">
        <v>4290</v>
      </c>
      <c r="CL368" s="1">
        <v>4296</v>
      </c>
      <c r="CM368" s="1">
        <v>4274</v>
      </c>
      <c r="CN368" s="1">
        <v>4294</v>
      </c>
      <c r="CO368" s="1">
        <v>1316</v>
      </c>
      <c r="CP368" s="1">
        <v>4290</v>
      </c>
      <c r="CQ368" s="1">
        <v>4329</v>
      </c>
      <c r="CR368" s="1">
        <v>4274</v>
      </c>
      <c r="CS368" s="1">
        <v>4322</v>
      </c>
      <c r="CT368" s="1"/>
      <c r="CU368" s="1"/>
      <c r="CV368" s="1"/>
      <c r="CW368" s="1"/>
      <c r="CX368" s="58"/>
      <c r="CY368" s="58"/>
      <c r="CZ368" s="1"/>
      <c r="DA368" s="1" t="s">
        <v>618</v>
      </c>
      <c r="DB368" s="1"/>
      <c r="DC368" s="58"/>
      <c r="DD368" s="58"/>
      <c r="DE368">
        <v>11.57</v>
      </c>
      <c r="DF368">
        <v>101.309</v>
      </c>
      <c r="DG368">
        <v>2.52</v>
      </c>
    </row>
    <row r="369" spans="1:111" s="12" customFormat="1">
      <c r="A369" s="1">
        <v>2014</v>
      </c>
      <c r="B369" s="1">
        <v>3</v>
      </c>
      <c r="C369" s="24">
        <v>41821</v>
      </c>
      <c r="D369" s="1">
        <v>4321</v>
      </c>
      <c r="E369" s="1">
        <v>4348</v>
      </c>
      <c r="F369" s="1">
        <v>4318</v>
      </c>
      <c r="G369" s="1">
        <v>4333</v>
      </c>
      <c r="H369" s="46">
        <v>1326.6</v>
      </c>
      <c r="I369" s="1">
        <v>4290</v>
      </c>
      <c r="J369" s="1">
        <v>4348</v>
      </c>
      <c r="K369" s="1">
        <v>4274</v>
      </c>
      <c r="L369" s="1">
        <v>4331</v>
      </c>
      <c r="M369" s="53">
        <v>4328</v>
      </c>
      <c r="N369" s="47">
        <v>4346</v>
      </c>
      <c r="O369" s="47">
        <v>4326</v>
      </c>
      <c r="P369" s="47">
        <v>4334</v>
      </c>
      <c r="Q369" s="8">
        <v>4320</v>
      </c>
      <c r="R369" s="26"/>
      <c r="S369" s="1"/>
      <c r="T369" s="1"/>
      <c r="U369" s="1"/>
      <c r="V369" s="1"/>
      <c r="W369" s="50"/>
      <c r="X369" s="51"/>
      <c r="Y369" s="62"/>
      <c r="Z369" s="62"/>
      <c r="AA369" s="62"/>
      <c r="AB369" s="62"/>
      <c r="AC369" s="1"/>
      <c r="AD369" s="62">
        <v>4348</v>
      </c>
      <c r="AE369" s="62">
        <v>4318</v>
      </c>
      <c r="AF369" s="1"/>
      <c r="AG369" s="1"/>
      <c r="AH369" s="62"/>
      <c r="AI369" s="62"/>
      <c r="AJ369" s="8"/>
      <c r="AK369" s="8"/>
      <c r="AL369" s="62"/>
      <c r="AM369" s="62"/>
      <c r="AN369" s="8"/>
      <c r="AO369" s="8"/>
      <c r="AP369" s="62"/>
      <c r="AQ369" s="62"/>
      <c r="AR369" s="62"/>
      <c r="AS369" s="8"/>
      <c r="AT369" s="62"/>
      <c r="AU369" s="62"/>
      <c r="AV369" s="8"/>
      <c r="AW369" s="8"/>
      <c r="AX369" s="8"/>
      <c r="AY369" s="8"/>
      <c r="AZ369" s="8"/>
      <c r="BA369" s="8"/>
      <c r="BB369" s="62"/>
      <c r="BC369" s="62"/>
      <c r="BD369" s="94">
        <v>4326</v>
      </c>
      <c r="BE369" s="8"/>
      <c r="BF369" s="8"/>
      <c r="BG369" s="62"/>
      <c r="BH369" s="62"/>
      <c r="BI369" s="1">
        <v>4328</v>
      </c>
      <c r="BJ369" s="1">
        <v>4329</v>
      </c>
      <c r="BK369" s="1">
        <v>4326</v>
      </c>
      <c r="BL369" s="1">
        <v>4328</v>
      </c>
      <c r="BM369" s="78"/>
      <c r="BN369" s="78"/>
      <c r="BO369" s="78"/>
      <c r="BP369" s="89"/>
      <c r="BQ369" s="62"/>
      <c r="BR369" s="1"/>
      <c r="BS369" s="88"/>
      <c r="BT369" s="1"/>
      <c r="BU369" s="58"/>
      <c r="BV369" s="58"/>
      <c r="BW369" s="58"/>
      <c r="BX369" s="58"/>
      <c r="BY369" s="1">
        <v>101.331</v>
      </c>
      <c r="BZ369" s="1">
        <v>101.307</v>
      </c>
      <c r="CA369" s="1">
        <v>101.3115</v>
      </c>
      <c r="CB369" s="1">
        <v>1.3692</v>
      </c>
      <c r="CC369" s="1">
        <v>1.3693</v>
      </c>
      <c r="CD369" s="1">
        <v>1.3693</v>
      </c>
      <c r="CE369" s="1"/>
      <c r="CF369" s="1"/>
      <c r="CG369" s="1">
        <v>4328</v>
      </c>
      <c r="CH369" s="1">
        <v>4338</v>
      </c>
      <c r="CI369" s="1">
        <v>4326</v>
      </c>
      <c r="CJ369" s="1">
        <v>4331</v>
      </c>
      <c r="CK369" s="1">
        <v>4328</v>
      </c>
      <c r="CL369" s="1">
        <v>4346</v>
      </c>
      <c r="CM369" s="1">
        <v>4326</v>
      </c>
      <c r="CN369" s="1">
        <v>4341</v>
      </c>
      <c r="CO369" s="1">
        <v>1326.4</v>
      </c>
      <c r="CP369" s="1">
        <v>4328</v>
      </c>
      <c r="CQ369" s="1">
        <v>4346</v>
      </c>
      <c r="CR369" s="1">
        <v>4325</v>
      </c>
      <c r="CS369" s="1">
        <v>4336</v>
      </c>
      <c r="CT369" s="1"/>
      <c r="CU369" s="1"/>
      <c r="CV369" s="1"/>
      <c r="CW369" s="1"/>
      <c r="CX369" s="58"/>
      <c r="CY369" s="58"/>
      <c r="CZ369" s="1"/>
      <c r="DA369" s="1" t="s">
        <v>618</v>
      </c>
      <c r="DB369" s="1"/>
      <c r="DC369" s="58"/>
      <c r="DD369" s="58"/>
      <c r="DE369">
        <v>11.15</v>
      </c>
      <c r="DF369">
        <v>101.55500000000001</v>
      </c>
      <c r="DG369">
        <v>2.56</v>
      </c>
    </row>
    <row r="370" spans="1:111" s="12" customFormat="1">
      <c r="A370" s="1">
        <v>2014</v>
      </c>
      <c r="B370" s="1">
        <v>4</v>
      </c>
      <c r="C370" s="24">
        <v>41822</v>
      </c>
      <c r="D370" s="1">
        <v>4332</v>
      </c>
      <c r="E370" s="1">
        <v>4336</v>
      </c>
      <c r="F370" s="1">
        <v>4327</v>
      </c>
      <c r="G370" s="1">
        <v>4329</v>
      </c>
      <c r="H370" s="46">
        <v>1330.9</v>
      </c>
      <c r="I370" s="1">
        <v>4328</v>
      </c>
      <c r="J370" s="1">
        <v>4346</v>
      </c>
      <c r="K370" s="1">
        <v>4325</v>
      </c>
      <c r="L370" s="1">
        <v>4330</v>
      </c>
      <c r="M370" s="53">
        <v>4331</v>
      </c>
      <c r="N370" s="47">
        <v>4348</v>
      </c>
      <c r="O370" s="47">
        <v>4323</v>
      </c>
      <c r="P370" s="47">
        <v>4341</v>
      </c>
      <c r="Q370" s="8">
        <v>4333</v>
      </c>
      <c r="R370" s="26"/>
      <c r="S370" s="1"/>
      <c r="T370" s="1"/>
      <c r="U370" s="1"/>
      <c r="V370" s="1"/>
      <c r="W370" s="50"/>
      <c r="X370" s="51"/>
      <c r="Y370" s="62"/>
      <c r="Z370" s="62"/>
      <c r="AA370" s="62"/>
      <c r="AB370" s="62"/>
      <c r="AC370" s="1"/>
      <c r="AD370" s="62">
        <v>4335</v>
      </c>
      <c r="AE370" s="62">
        <v>4327</v>
      </c>
      <c r="AF370" s="1"/>
      <c r="AG370" s="1"/>
      <c r="AH370" s="62"/>
      <c r="AI370" s="62"/>
      <c r="AJ370" s="8"/>
      <c r="AK370" s="8"/>
      <c r="AL370" s="62"/>
      <c r="AM370" s="62"/>
      <c r="AN370" s="8"/>
      <c r="AO370" s="8"/>
      <c r="AP370" s="62"/>
      <c r="AQ370" s="62"/>
      <c r="AR370" s="62"/>
      <c r="AS370" s="8"/>
      <c r="AT370" s="62"/>
      <c r="AU370" s="62"/>
      <c r="AV370" s="8"/>
      <c r="AW370" s="8"/>
      <c r="AX370" s="8"/>
      <c r="AY370" s="8"/>
      <c r="AZ370" s="8"/>
      <c r="BA370" s="8"/>
      <c r="BB370" s="62"/>
      <c r="BC370" s="62"/>
      <c r="BD370" s="94">
        <v>4328</v>
      </c>
      <c r="BE370" s="8"/>
      <c r="BF370" s="8"/>
      <c r="BG370" s="62"/>
      <c r="BH370" s="62"/>
      <c r="BI370" s="1">
        <v>4331</v>
      </c>
      <c r="BJ370" s="1">
        <v>4332</v>
      </c>
      <c r="BK370" s="1">
        <v>4327</v>
      </c>
      <c r="BL370" s="1">
        <v>4329</v>
      </c>
      <c r="BM370" s="78"/>
      <c r="BN370" s="78"/>
      <c r="BO370" s="78"/>
      <c r="BP370" s="89"/>
      <c r="BQ370" s="62"/>
      <c r="BR370" s="1"/>
      <c r="BS370" s="88"/>
      <c r="BT370" s="1"/>
      <c r="BU370" s="58"/>
      <c r="BV370" s="58"/>
      <c r="BW370" s="58"/>
      <c r="BX370" s="58"/>
      <c r="BY370" s="1">
        <v>101.524</v>
      </c>
      <c r="BZ370" s="1">
        <v>101.57</v>
      </c>
      <c r="CA370" s="1">
        <v>101.553</v>
      </c>
      <c r="CB370" s="1">
        <v>1.3678999999999999</v>
      </c>
      <c r="CC370" s="1">
        <v>1.3682000000000001</v>
      </c>
      <c r="CD370" s="1">
        <v>1.3680000000000001</v>
      </c>
      <c r="CE370" s="1"/>
      <c r="CF370" s="1"/>
      <c r="CG370" s="1">
        <v>4331</v>
      </c>
      <c r="CH370" s="1">
        <v>4342</v>
      </c>
      <c r="CI370" s="1">
        <v>4323</v>
      </c>
      <c r="CJ370" s="1">
        <v>4336</v>
      </c>
      <c r="CK370" s="1">
        <v>4331</v>
      </c>
      <c r="CL370" s="1">
        <v>4354</v>
      </c>
      <c r="CM370" s="1">
        <v>4323</v>
      </c>
      <c r="CN370" s="1">
        <v>4353</v>
      </c>
      <c r="CO370" s="1">
        <v>1327</v>
      </c>
      <c r="CP370" s="1">
        <v>4331</v>
      </c>
      <c r="CQ370" s="1">
        <v>4359</v>
      </c>
      <c r="CR370" s="1">
        <v>4323</v>
      </c>
      <c r="CS370" s="1">
        <v>4351</v>
      </c>
      <c r="CT370" s="1"/>
      <c r="CU370" s="1"/>
      <c r="CV370" s="1"/>
      <c r="CW370" s="1"/>
      <c r="CX370" s="58"/>
      <c r="CY370" s="58"/>
      <c r="CZ370" s="1"/>
      <c r="DA370" s="1" t="s">
        <v>618</v>
      </c>
      <c r="DB370" s="1"/>
      <c r="DC370" s="58"/>
      <c r="DD370" s="58"/>
      <c r="DE370">
        <v>10.82</v>
      </c>
      <c r="DF370">
        <v>101.7735</v>
      </c>
      <c r="DG370">
        <v>2.63</v>
      </c>
    </row>
    <row r="371" spans="1:111" s="12" customFormat="1">
      <c r="A371" s="1">
        <v>2014</v>
      </c>
      <c r="B371" s="1">
        <v>5</v>
      </c>
      <c r="C371" s="24">
        <v>41823</v>
      </c>
      <c r="D371" s="1">
        <v>4341</v>
      </c>
      <c r="E371" s="1">
        <v>4345</v>
      </c>
      <c r="F371" s="1">
        <v>4329</v>
      </c>
      <c r="G371" s="1">
        <v>4334</v>
      </c>
      <c r="H371" s="46">
        <v>1320.6</v>
      </c>
      <c r="I371" s="1">
        <v>4331</v>
      </c>
      <c r="J371" s="1">
        <v>4359</v>
      </c>
      <c r="K371" s="1">
        <v>4323</v>
      </c>
      <c r="L371" s="1">
        <v>4341</v>
      </c>
      <c r="M371" s="53">
        <v>4330</v>
      </c>
      <c r="N371" s="47">
        <v>4338</v>
      </c>
      <c r="O371" s="47">
        <v>4301</v>
      </c>
      <c r="P371" s="47">
        <v>4331</v>
      </c>
      <c r="Q371" s="8">
        <v>4343</v>
      </c>
      <c r="R371" s="26"/>
      <c r="S371" s="1"/>
      <c r="T371" s="1"/>
      <c r="U371" s="1"/>
      <c r="V371" s="1"/>
      <c r="W371" s="50"/>
      <c r="X371" s="51"/>
      <c r="Y371" s="62"/>
      <c r="Z371" s="62"/>
      <c r="AA371" s="62"/>
      <c r="AB371" s="62"/>
      <c r="AC371" s="1"/>
      <c r="AD371" s="62">
        <v>4345</v>
      </c>
      <c r="AE371" s="62">
        <v>4339</v>
      </c>
      <c r="AF371" s="1"/>
      <c r="AG371" s="1"/>
      <c r="AH371" s="62"/>
      <c r="AI371" s="62"/>
      <c r="AJ371" s="8"/>
      <c r="AK371" s="8"/>
      <c r="AL371" s="62"/>
      <c r="AM371" s="62"/>
      <c r="AN371" s="8"/>
      <c r="AO371" s="8"/>
      <c r="AP371" s="62"/>
      <c r="AQ371" s="62"/>
      <c r="AR371" s="62"/>
      <c r="AS371" s="8"/>
      <c r="AT371" s="62"/>
      <c r="AU371" s="62"/>
      <c r="AV371" s="8"/>
      <c r="AW371" s="8"/>
      <c r="AX371" s="8"/>
      <c r="AY371" s="8"/>
      <c r="AZ371" s="8"/>
      <c r="BA371" s="8"/>
      <c r="BB371" s="62"/>
      <c r="BC371" s="62"/>
      <c r="BD371" s="94">
        <v>4327</v>
      </c>
      <c r="BE371" s="8"/>
      <c r="BF371" s="8"/>
      <c r="BG371" s="62"/>
      <c r="BH371" s="62"/>
      <c r="BI371" s="1">
        <v>4330</v>
      </c>
      <c r="BJ371" s="1">
        <v>4336</v>
      </c>
      <c r="BK371" s="1">
        <v>4328</v>
      </c>
      <c r="BL371" s="1">
        <v>4335</v>
      </c>
      <c r="BM371" s="78"/>
      <c r="BN371" s="78"/>
      <c r="BO371" s="78"/>
      <c r="BP371" s="89"/>
      <c r="BQ371" s="62"/>
      <c r="BR371" s="1"/>
      <c r="BS371" s="88"/>
      <c r="BT371" s="1"/>
      <c r="BU371" s="58"/>
      <c r="BV371" s="58"/>
      <c r="BW371" s="58"/>
      <c r="BX371" s="58"/>
      <c r="BY371" s="1">
        <v>101.77200000000001</v>
      </c>
      <c r="BZ371" s="1">
        <v>101.783</v>
      </c>
      <c r="CA371" s="1">
        <v>101.85</v>
      </c>
      <c r="CB371" s="1">
        <v>1.3658999999999999</v>
      </c>
      <c r="CC371" s="1">
        <v>1.3655999999999999</v>
      </c>
      <c r="CD371" s="1">
        <v>1.3653999999999999</v>
      </c>
      <c r="CE371" s="1"/>
      <c r="CF371" s="1"/>
      <c r="CG371" s="1">
        <v>4330</v>
      </c>
      <c r="CH371" s="1">
        <v>4338</v>
      </c>
      <c r="CI371" s="1">
        <v>4301</v>
      </c>
      <c r="CJ371" s="1">
        <v>4332</v>
      </c>
      <c r="CK371" s="1">
        <v>4330</v>
      </c>
      <c r="CL371" s="1">
        <v>4344</v>
      </c>
      <c r="CM371" s="1">
        <v>4301</v>
      </c>
      <c r="CN371" s="1">
        <v>4340</v>
      </c>
      <c r="CO371" s="1">
        <v>1323.2</v>
      </c>
      <c r="CP371" s="1">
        <v>4330</v>
      </c>
      <c r="CQ371" s="1">
        <v>4344</v>
      </c>
      <c r="CR371" s="1">
        <v>4301</v>
      </c>
      <c r="CS371" s="1">
        <v>4335</v>
      </c>
      <c r="CT371" s="1"/>
      <c r="CU371" s="1"/>
      <c r="CV371" s="1"/>
      <c r="CW371" s="1"/>
      <c r="CX371" s="58"/>
      <c r="CY371" s="58"/>
      <c r="CZ371" s="1"/>
      <c r="DA371" s="1" t="s">
        <v>618</v>
      </c>
      <c r="DB371" s="1"/>
      <c r="DC371" s="58"/>
      <c r="DD371" s="58"/>
      <c r="DE371" s="111">
        <v>10.82</v>
      </c>
      <c r="DF371">
        <v>102.211</v>
      </c>
      <c r="DG371" s="111">
        <v>2.63</v>
      </c>
    </row>
    <row r="372" spans="1:111" s="12" customFormat="1">
      <c r="A372" s="1">
        <v>2014</v>
      </c>
      <c r="B372" s="1">
        <v>6</v>
      </c>
      <c r="C372" s="24">
        <v>41824</v>
      </c>
      <c r="D372" s="1">
        <v>4336</v>
      </c>
      <c r="E372" s="1">
        <v>4338</v>
      </c>
      <c r="F372" s="1">
        <v>4328</v>
      </c>
      <c r="G372" s="1">
        <v>4337</v>
      </c>
      <c r="H372" s="46">
        <v>1321.3</v>
      </c>
      <c r="I372" s="1">
        <v>4330</v>
      </c>
      <c r="J372" s="1">
        <v>4344</v>
      </c>
      <c r="K372" s="1">
        <v>4301</v>
      </c>
      <c r="L372" s="1">
        <v>4332</v>
      </c>
      <c r="M372" s="53">
        <v>4338</v>
      </c>
      <c r="N372" s="47">
        <v>4339</v>
      </c>
      <c r="O372" s="47">
        <v>4332</v>
      </c>
      <c r="P372" s="47">
        <v>4333</v>
      </c>
      <c r="Q372" s="8">
        <v>4336</v>
      </c>
      <c r="R372" s="26"/>
      <c r="S372" s="1"/>
      <c r="T372" s="1"/>
      <c r="U372" s="1"/>
      <c r="V372" s="1"/>
      <c r="W372" s="50"/>
      <c r="X372" s="51"/>
      <c r="Y372" s="62"/>
      <c r="Z372" s="62"/>
      <c r="AA372" s="62"/>
      <c r="AB372" s="62"/>
      <c r="AC372" s="1"/>
      <c r="AD372" s="62">
        <v>4338</v>
      </c>
      <c r="AE372" s="62">
        <v>4330</v>
      </c>
      <c r="AF372" s="1"/>
      <c r="AG372" s="1"/>
      <c r="AH372" s="62"/>
      <c r="AI372" s="62"/>
      <c r="AJ372" s="8"/>
      <c r="AK372" s="8"/>
      <c r="AL372" s="62"/>
      <c r="AM372" s="62"/>
      <c r="AN372" s="8"/>
      <c r="AO372" s="8"/>
      <c r="AP372" s="62"/>
      <c r="AQ372" s="62"/>
      <c r="AR372" s="62"/>
      <c r="AS372" s="8"/>
      <c r="AT372" s="62"/>
      <c r="AU372" s="62"/>
      <c r="AV372" s="8"/>
      <c r="AW372" s="8"/>
      <c r="AX372" s="8"/>
      <c r="AY372" s="8"/>
      <c r="AZ372" s="8"/>
      <c r="BA372" s="8"/>
      <c r="BB372" s="62"/>
      <c r="BC372" s="62"/>
      <c r="BD372" s="94">
        <v>4336</v>
      </c>
      <c r="BE372" s="8"/>
      <c r="BF372" s="8"/>
      <c r="BG372" s="62"/>
      <c r="BH372" s="62"/>
      <c r="BI372" s="1">
        <v>4338</v>
      </c>
      <c r="BJ372" s="1">
        <v>4339</v>
      </c>
      <c r="BK372" s="1">
        <v>4334</v>
      </c>
      <c r="BL372" s="1">
        <v>4337</v>
      </c>
      <c r="BM372" s="78"/>
      <c r="BN372" s="78"/>
      <c r="BO372" s="78"/>
      <c r="BP372" s="89"/>
      <c r="BQ372" s="62"/>
      <c r="BR372" s="1"/>
      <c r="BS372" s="88"/>
      <c r="BT372" s="1"/>
      <c r="BU372" s="58"/>
      <c r="BV372" s="58"/>
      <c r="BW372" s="58"/>
      <c r="BX372" s="58"/>
      <c r="BY372" s="1">
        <v>102.1925</v>
      </c>
      <c r="BZ372" s="1">
        <v>102.217</v>
      </c>
      <c r="CA372" s="1">
        <v>102.21</v>
      </c>
      <c r="CB372" s="1">
        <v>1.361</v>
      </c>
      <c r="CC372" s="1">
        <v>1.3609</v>
      </c>
      <c r="CD372" s="1">
        <v>1.3605</v>
      </c>
      <c r="CE372" s="1"/>
      <c r="CF372" s="1"/>
      <c r="CG372" s="1">
        <v>4338</v>
      </c>
      <c r="CH372" s="1">
        <v>4339</v>
      </c>
      <c r="CI372" s="1">
        <v>4333</v>
      </c>
      <c r="CJ372" s="1">
        <v>4337</v>
      </c>
      <c r="CK372" s="1">
        <v>4338</v>
      </c>
      <c r="CL372" s="1">
        <v>4339</v>
      </c>
      <c r="CM372" s="1">
        <v>4332</v>
      </c>
      <c r="CN372" s="1">
        <v>4333</v>
      </c>
      <c r="CO372" s="1">
        <v>1323</v>
      </c>
      <c r="CP372" s="1">
        <v>4338</v>
      </c>
      <c r="CQ372" s="1">
        <v>4339</v>
      </c>
      <c r="CR372" s="1">
        <v>4332</v>
      </c>
      <c r="CS372" s="1">
        <v>4335</v>
      </c>
      <c r="CT372" s="1"/>
      <c r="CU372" s="1"/>
      <c r="CV372" s="1"/>
      <c r="CW372" s="1"/>
      <c r="CX372" s="58"/>
      <c r="CY372" s="58"/>
      <c r="CZ372" s="1"/>
      <c r="DA372" s="1" t="s">
        <v>618</v>
      </c>
      <c r="DB372" s="1"/>
      <c r="DC372" s="58"/>
      <c r="DD372" s="58"/>
      <c r="DE372" s="111">
        <v>10.82</v>
      </c>
      <c r="DF372">
        <v>102.0745</v>
      </c>
      <c r="DG372" s="111">
        <v>2.63</v>
      </c>
    </row>
    <row r="373" spans="1:111" s="12" customFormat="1">
      <c r="A373" s="1">
        <v>2014</v>
      </c>
      <c r="B373" s="1">
        <v>2</v>
      </c>
      <c r="C373" s="24">
        <v>41827</v>
      </c>
      <c r="D373" s="1">
        <v>4327</v>
      </c>
      <c r="E373" s="1">
        <v>4331</v>
      </c>
      <c r="F373" s="1">
        <v>4308</v>
      </c>
      <c r="G373" s="1">
        <v>4310</v>
      </c>
      <c r="H373" s="46">
        <v>1317</v>
      </c>
      <c r="I373" s="1">
        <v>4338</v>
      </c>
      <c r="J373" s="1">
        <v>4339</v>
      </c>
      <c r="K373" s="1">
        <v>4321</v>
      </c>
      <c r="L373" s="1">
        <v>4324</v>
      </c>
      <c r="M373" s="53">
        <v>4310</v>
      </c>
      <c r="N373" s="47">
        <v>4314</v>
      </c>
      <c r="O373" s="47">
        <v>4296</v>
      </c>
      <c r="P373" s="47">
        <v>4304</v>
      </c>
      <c r="Q373" s="8">
        <v>4328</v>
      </c>
      <c r="R373" s="26"/>
      <c r="S373" s="1"/>
      <c r="T373" s="1"/>
      <c r="U373" s="1"/>
      <c r="V373" s="1"/>
      <c r="W373" s="50"/>
      <c r="X373" s="51"/>
      <c r="Y373" s="62"/>
      <c r="Z373" s="62"/>
      <c r="AA373" s="62"/>
      <c r="AB373" s="62"/>
      <c r="AC373" s="1"/>
      <c r="AD373" s="62">
        <v>4331</v>
      </c>
      <c r="AE373" s="62">
        <v>4321</v>
      </c>
      <c r="AF373" s="1"/>
      <c r="AG373" s="1"/>
      <c r="AH373" s="62"/>
      <c r="AI373" s="62"/>
      <c r="AJ373" s="8"/>
      <c r="AK373" s="8"/>
      <c r="AL373" s="62"/>
      <c r="AM373" s="62"/>
      <c r="AN373" s="8"/>
      <c r="AO373" s="8"/>
      <c r="AP373" s="62"/>
      <c r="AQ373" s="62"/>
      <c r="AR373" s="62"/>
      <c r="AS373" s="8"/>
      <c r="AT373" s="62"/>
      <c r="AU373" s="62"/>
      <c r="AV373" s="8"/>
      <c r="AW373" s="8"/>
      <c r="AX373" s="8"/>
      <c r="AY373" s="8"/>
      <c r="AZ373" s="8"/>
      <c r="BA373" s="8"/>
      <c r="BB373" s="62"/>
      <c r="BC373" s="62"/>
      <c r="BD373" s="94">
        <v>4308</v>
      </c>
      <c r="BE373" s="8"/>
      <c r="BF373" s="8"/>
      <c r="BG373" s="62"/>
      <c r="BH373" s="62"/>
      <c r="BI373" s="1">
        <v>4310</v>
      </c>
      <c r="BJ373" s="1">
        <v>4312</v>
      </c>
      <c r="BK373" s="1">
        <v>4309</v>
      </c>
      <c r="BL373" s="1">
        <v>4311</v>
      </c>
      <c r="BM373" s="78"/>
      <c r="BN373" s="78"/>
      <c r="BO373" s="78"/>
      <c r="BP373" s="89"/>
      <c r="BQ373" s="62"/>
      <c r="BR373" s="1"/>
      <c r="BS373" s="88"/>
      <c r="BT373" s="1"/>
      <c r="BU373" s="58"/>
      <c r="BV373" s="58"/>
      <c r="BW373" s="58"/>
      <c r="BX373" s="58"/>
      <c r="BY373" s="1">
        <v>102.0885</v>
      </c>
      <c r="BZ373" s="1">
        <v>102.13</v>
      </c>
      <c r="CA373" s="1">
        <v>102.11750000000001</v>
      </c>
      <c r="CB373" s="1">
        <v>1.3594999999999999</v>
      </c>
      <c r="CC373" s="1">
        <v>1.3587</v>
      </c>
      <c r="CD373" s="1">
        <v>1.3589</v>
      </c>
      <c r="CE373" s="1"/>
      <c r="CF373" s="1"/>
      <c r="CG373" s="1">
        <v>4310</v>
      </c>
      <c r="CH373" s="1">
        <v>4314</v>
      </c>
      <c r="CI373" s="1">
        <v>4302</v>
      </c>
      <c r="CJ373" s="1">
        <v>4309</v>
      </c>
      <c r="CK373" s="1">
        <v>4310</v>
      </c>
      <c r="CL373" s="1">
        <v>4314</v>
      </c>
      <c r="CM373" s="1">
        <v>4296</v>
      </c>
      <c r="CN373" s="1">
        <v>4306</v>
      </c>
      <c r="CO373" s="1">
        <v>1314.8</v>
      </c>
      <c r="CP373" s="1">
        <v>4310</v>
      </c>
      <c r="CQ373" s="1">
        <v>4316</v>
      </c>
      <c r="CR373" s="1">
        <v>4296</v>
      </c>
      <c r="CS373" s="1">
        <v>4314</v>
      </c>
      <c r="CT373" s="1"/>
      <c r="CU373" s="1"/>
      <c r="CV373" s="1"/>
      <c r="CW373" s="1"/>
      <c r="CX373" s="58"/>
      <c r="CY373" s="58"/>
      <c r="CZ373" s="1"/>
      <c r="DA373" s="1" t="s">
        <v>618</v>
      </c>
      <c r="DB373" s="1"/>
      <c r="DC373" s="58"/>
      <c r="DD373" s="58"/>
      <c r="DE373" s="111">
        <v>10.82</v>
      </c>
      <c r="DF373">
        <v>101.877</v>
      </c>
      <c r="DG373" s="111">
        <v>2.63</v>
      </c>
    </row>
    <row r="374" spans="1:111" s="12" customFormat="1">
      <c r="A374" s="1">
        <v>2014</v>
      </c>
      <c r="B374" s="1">
        <v>3</v>
      </c>
      <c r="C374" s="24">
        <v>41828</v>
      </c>
      <c r="D374" s="1">
        <v>4314</v>
      </c>
      <c r="E374" s="1">
        <v>4320</v>
      </c>
      <c r="F374" s="1">
        <v>4309</v>
      </c>
      <c r="G374" s="1">
        <v>4317</v>
      </c>
      <c r="H374" s="46">
        <v>1316.5</v>
      </c>
      <c r="I374" s="1">
        <v>4310</v>
      </c>
      <c r="J374" s="1">
        <v>4320</v>
      </c>
      <c r="K374" s="1">
        <v>4296</v>
      </c>
      <c r="L374" s="1">
        <v>4315</v>
      </c>
      <c r="M374" s="53">
        <v>4316</v>
      </c>
      <c r="N374" s="47">
        <v>4330</v>
      </c>
      <c r="O374" s="47">
        <v>4297</v>
      </c>
      <c r="P374" s="47">
        <v>4298</v>
      </c>
      <c r="Q374" s="8">
        <v>4314</v>
      </c>
      <c r="R374" s="26"/>
      <c r="S374" s="1"/>
      <c r="T374" s="1"/>
      <c r="U374" s="1"/>
      <c r="V374" s="1"/>
      <c r="W374" s="50"/>
      <c r="X374" s="51"/>
      <c r="Y374" s="62"/>
      <c r="Z374" s="62"/>
      <c r="AA374" s="62"/>
      <c r="AB374" s="62"/>
      <c r="AC374" s="1"/>
      <c r="AD374" s="62">
        <v>4320</v>
      </c>
      <c r="AE374" s="62">
        <v>4309</v>
      </c>
      <c r="AF374" s="1"/>
      <c r="AG374" s="1"/>
      <c r="AH374" s="62"/>
      <c r="AI374" s="62"/>
      <c r="AJ374" s="8"/>
      <c r="AK374" s="8"/>
      <c r="AL374" s="62"/>
      <c r="AM374" s="62"/>
      <c r="AN374" s="8"/>
      <c r="AO374" s="8"/>
      <c r="AP374" s="62"/>
      <c r="AQ374" s="62"/>
      <c r="AR374" s="62"/>
      <c r="AS374" s="8"/>
      <c r="AT374" s="62"/>
      <c r="AU374" s="62"/>
      <c r="AV374" s="8"/>
      <c r="AW374" s="8"/>
      <c r="AX374" s="8"/>
      <c r="AY374" s="8"/>
      <c r="AZ374" s="8"/>
      <c r="BA374" s="8"/>
      <c r="BB374" s="62"/>
      <c r="BC374" s="62"/>
      <c r="BD374" s="94">
        <v>4316</v>
      </c>
      <c r="BE374" s="8"/>
      <c r="BF374" s="8"/>
      <c r="BG374" s="62"/>
      <c r="BH374" s="62"/>
      <c r="BI374" s="1">
        <v>4316</v>
      </c>
      <c r="BJ374" s="1">
        <v>4319</v>
      </c>
      <c r="BK374" s="1">
        <v>4315</v>
      </c>
      <c r="BL374" s="1">
        <v>4318</v>
      </c>
      <c r="BM374" s="78"/>
      <c r="BN374" s="78"/>
      <c r="BO374" s="78"/>
      <c r="BP374" s="89"/>
      <c r="BQ374" s="62"/>
      <c r="BR374" s="1"/>
      <c r="BS374" s="88"/>
      <c r="BT374" s="1"/>
      <c r="BU374" s="58"/>
      <c r="BV374" s="58"/>
      <c r="BW374" s="58"/>
      <c r="BX374" s="58"/>
      <c r="BY374" s="1">
        <v>101.858</v>
      </c>
      <c r="BZ374" s="1">
        <v>101.83</v>
      </c>
      <c r="CA374" s="1">
        <v>101.815</v>
      </c>
      <c r="CB374" s="1">
        <v>1.3605</v>
      </c>
      <c r="CC374" s="1">
        <v>1.3608</v>
      </c>
      <c r="CD374" s="1">
        <v>1.3606</v>
      </c>
      <c r="CE374" s="1"/>
      <c r="CF374" s="1"/>
      <c r="CG374" s="1">
        <v>4316</v>
      </c>
      <c r="CH374" s="1">
        <v>4330</v>
      </c>
      <c r="CI374" s="1">
        <v>4312</v>
      </c>
      <c r="CJ374" s="1">
        <v>4321</v>
      </c>
      <c r="CK374" s="1">
        <v>4316</v>
      </c>
      <c r="CL374" s="1">
        <v>4330</v>
      </c>
      <c r="CM374" s="1">
        <v>4296</v>
      </c>
      <c r="CN374" s="1">
        <v>4298</v>
      </c>
      <c r="CO374" s="1">
        <v>1320</v>
      </c>
      <c r="CP374" s="1">
        <v>4316</v>
      </c>
      <c r="CQ374" s="1">
        <v>4330</v>
      </c>
      <c r="CR374" s="1">
        <v>4291</v>
      </c>
      <c r="CS374" s="1">
        <v>4304</v>
      </c>
      <c r="CT374" s="1"/>
      <c r="CU374" s="1"/>
      <c r="CV374" s="1"/>
      <c r="CW374" s="1"/>
      <c r="CX374" s="58"/>
      <c r="CY374" s="58"/>
      <c r="CZ374" s="1"/>
      <c r="DA374" s="1" t="s">
        <v>618</v>
      </c>
      <c r="DB374" s="1"/>
      <c r="DC374" s="58"/>
      <c r="DD374" s="58"/>
      <c r="DE374" s="111">
        <v>10.82</v>
      </c>
      <c r="DF374">
        <v>101.5485</v>
      </c>
      <c r="DG374" s="111">
        <v>2.63</v>
      </c>
    </row>
    <row r="375" spans="1:111" s="12" customFormat="1">
      <c r="A375" s="1">
        <v>2014</v>
      </c>
      <c r="B375" s="1">
        <v>4</v>
      </c>
      <c r="C375" s="24">
        <v>41829</v>
      </c>
      <c r="D375" s="1">
        <v>4302</v>
      </c>
      <c r="E375" s="1">
        <v>4333</v>
      </c>
      <c r="F375" s="1">
        <v>4301</v>
      </c>
      <c r="G375" s="1">
        <v>4331</v>
      </c>
      <c r="H375" s="46">
        <v>1324.3</v>
      </c>
      <c r="I375" s="1">
        <v>4316</v>
      </c>
      <c r="J375" s="1">
        <v>4330</v>
      </c>
      <c r="K375" s="1">
        <v>4291</v>
      </c>
      <c r="L375" s="1">
        <v>4310</v>
      </c>
      <c r="M375" s="53">
        <v>4329</v>
      </c>
      <c r="N375" s="47">
        <v>4342</v>
      </c>
      <c r="O375" s="47">
        <v>4321</v>
      </c>
      <c r="P375" s="47">
        <v>4327</v>
      </c>
      <c r="Q375" s="8">
        <v>4303</v>
      </c>
      <c r="R375" s="26"/>
      <c r="S375" s="1"/>
      <c r="T375" s="1"/>
      <c r="U375" s="1"/>
      <c r="V375" s="1"/>
      <c r="W375" s="50"/>
      <c r="X375" s="51"/>
      <c r="Y375" s="62"/>
      <c r="Z375" s="62"/>
      <c r="AA375" s="62"/>
      <c r="AB375" s="62"/>
      <c r="AC375" s="1"/>
      <c r="AD375" s="62">
        <v>4312</v>
      </c>
      <c r="AE375" s="62">
        <v>4301</v>
      </c>
      <c r="AF375" s="1"/>
      <c r="AG375" s="1"/>
      <c r="AH375" s="62"/>
      <c r="AI375" s="62"/>
      <c r="AJ375" s="8"/>
      <c r="AK375" s="8"/>
      <c r="AL375" s="62"/>
      <c r="AM375" s="62"/>
      <c r="AN375" s="8"/>
      <c r="AO375" s="8"/>
      <c r="AP375" s="62"/>
      <c r="AQ375" s="62"/>
      <c r="AR375" s="62"/>
      <c r="AS375" s="8"/>
      <c r="AT375" s="62"/>
      <c r="AU375" s="62"/>
      <c r="AV375" s="8"/>
      <c r="AW375" s="8"/>
      <c r="AX375" s="8"/>
      <c r="AY375" s="8"/>
      <c r="AZ375" s="8"/>
      <c r="BA375" s="8"/>
      <c r="BB375" s="62"/>
      <c r="BC375" s="62"/>
      <c r="BD375" s="94">
        <v>4327</v>
      </c>
      <c r="BE375" s="8"/>
      <c r="BF375" s="8"/>
      <c r="BG375" s="62"/>
      <c r="BH375" s="62"/>
      <c r="BI375" s="1">
        <v>4329</v>
      </c>
      <c r="BJ375" s="1">
        <v>4330</v>
      </c>
      <c r="BK375" s="1">
        <v>4325</v>
      </c>
      <c r="BL375" s="1">
        <v>4328</v>
      </c>
      <c r="BM375" s="78"/>
      <c r="BN375" s="78"/>
      <c r="BO375" s="78"/>
      <c r="BP375" s="89"/>
      <c r="BQ375" s="62"/>
      <c r="BR375" s="1"/>
      <c r="BS375" s="88"/>
      <c r="BT375" s="1"/>
      <c r="BU375" s="58"/>
      <c r="BV375" s="58"/>
      <c r="BW375" s="58"/>
      <c r="BX375" s="58"/>
      <c r="BY375" s="1">
        <v>101.575</v>
      </c>
      <c r="BZ375" s="1">
        <v>101.5335</v>
      </c>
      <c r="CA375" s="1">
        <v>101.48</v>
      </c>
      <c r="CB375" s="1">
        <v>1.3613</v>
      </c>
      <c r="CC375" s="1">
        <v>1.3612</v>
      </c>
      <c r="CD375" s="1">
        <v>1.3616999999999999</v>
      </c>
      <c r="CE375" s="1"/>
      <c r="CF375" s="1"/>
      <c r="CG375" s="1">
        <v>4329</v>
      </c>
      <c r="CH375" s="1">
        <v>4342</v>
      </c>
      <c r="CI375" s="1">
        <v>4321</v>
      </c>
      <c r="CJ375" s="1">
        <v>4333</v>
      </c>
      <c r="CK375" s="1">
        <v>4329</v>
      </c>
      <c r="CL375" s="1">
        <v>4342</v>
      </c>
      <c r="CM375" s="1">
        <v>4321</v>
      </c>
      <c r="CN375" s="1">
        <v>4334</v>
      </c>
      <c r="CO375" s="1">
        <v>1324</v>
      </c>
      <c r="CP375" s="1">
        <v>4329</v>
      </c>
      <c r="CQ375" s="1">
        <v>4350</v>
      </c>
      <c r="CR375" s="1">
        <v>4321</v>
      </c>
      <c r="CS375" s="1">
        <v>4345</v>
      </c>
      <c r="CT375" s="1"/>
      <c r="CU375" s="1"/>
      <c r="CV375" s="1"/>
      <c r="CW375" s="1"/>
      <c r="CX375" s="58"/>
      <c r="CY375" s="58"/>
      <c r="CZ375" s="1"/>
      <c r="DA375" s="1" t="s">
        <v>618</v>
      </c>
      <c r="DB375" s="1"/>
      <c r="DC375" s="58"/>
      <c r="DD375" s="58"/>
      <c r="DE375" s="111">
        <v>10.82</v>
      </c>
      <c r="DF375">
        <v>101.63500000000001</v>
      </c>
      <c r="DG375" s="111">
        <v>2.63</v>
      </c>
    </row>
    <row r="376" spans="1:111" s="12" customFormat="1">
      <c r="A376" s="1">
        <v>2014</v>
      </c>
      <c r="B376" s="1">
        <v>5</v>
      </c>
      <c r="C376" s="24">
        <v>41830</v>
      </c>
      <c r="D376" s="1">
        <v>4335</v>
      </c>
      <c r="E376" s="1">
        <v>4346</v>
      </c>
      <c r="F376" s="1">
        <v>4334</v>
      </c>
      <c r="G376" s="1">
        <v>4339</v>
      </c>
      <c r="H376" s="46">
        <v>1339.2</v>
      </c>
      <c r="I376" s="1">
        <v>4329</v>
      </c>
      <c r="J376" s="1">
        <v>4350</v>
      </c>
      <c r="K376" s="1">
        <v>4321</v>
      </c>
      <c r="L376" s="1">
        <v>4343</v>
      </c>
      <c r="M376" s="53">
        <v>4341</v>
      </c>
      <c r="N376" s="47">
        <v>4382</v>
      </c>
      <c r="O376" s="47">
        <v>4337</v>
      </c>
      <c r="P376" s="47">
        <v>4361</v>
      </c>
      <c r="Q376" s="8">
        <v>4335</v>
      </c>
      <c r="R376" s="26"/>
      <c r="S376" s="1"/>
      <c r="T376" s="1"/>
      <c r="U376" s="1"/>
      <c r="V376" s="1"/>
      <c r="W376" s="50"/>
      <c r="X376" s="51"/>
      <c r="Y376" s="62"/>
      <c r="Z376" s="62"/>
      <c r="AA376" s="62"/>
      <c r="AB376" s="62"/>
      <c r="AC376" s="1"/>
      <c r="AD376" s="62">
        <v>4346</v>
      </c>
      <c r="AE376" s="62">
        <v>4334</v>
      </c>
      <c r="AF376" s="1"/>
      <c r="AG376" s="1"/>
      <c r="AH376" s="62"/>
      <c r="AI376" s="62"/>
      <c r="AJ376" s="8"/>
      <c r="AK376" s="8"/>
      <c r="AL376" s="62"/>
      <c r="AM376" s="62"/>
      <c r="AN376" s="8"/>
      <c r="AO376" s="8"/>
      <c r="AP376" s="62"/>
      <c r="AQ376" s="62"/>
      <c r="AR376" s="62"/>
      <c r="AS376" s="8"/>
      <c r="AT376" s="62"/>
      <c r="AU376" s="62"/>
      <c r="AV376" s="8"/>
      <c r="AW376" s="8"/>
      <c r="AX376" s="8"/>
      <c r="AY376" s="8"/>
      <c r="AZ376" s="8"/>
      <c r="BA376" s="8"/>
      <c r="BB376" s="62"/>
      <c r="BC376" s="62"/>
      <c r="BD376" s="94">
        <v>4339</v>
      </c>
      <c r="BE376" s="8"/>
      <c r="BF376" s="8"/>
      <c r="BG376" s="62"/>
      <c r="BH376" s="62"/>
      <c r="BI376" s="1">
        <v>4341</v>
      </c>
      <c r="BJ376" s="1">
        <v>4342</v>
      </c>
      <c r="BK376" s="1">
        <v>4338</v>
      </c>
      <c r="BL376" s="1">
        <v>4340</v>
      </c>
      <c r="BM376" s="78"/>
      <c r="BN376" s="78"/>
      <c r="BO376" s="78"/>
      <c r="BP376" s="89"/>
      <c r="BQ376" s="62"/>
      <c r="BR376" s="1"/>
      <c r="BS376" s="88"/>
      <c r="BT376" s="1"/>
      <c r="BU376" s="58"/>
      <c r="BV376" s="58"/>
      <c r="BW376" s="58"/>
      <c r="BX376" s="58"/>
      <c r="BY376" s="1">
        <v>101.639</v>
      </c>
      <c r="BZ376" s="1">
        <v>101.58450000000001</v>
      </c>
      <c r="CA376" s="1">
        <v>101.55200000000001</v>
      </c>
      <c r="CB376" s="1">
        <v>1.3641000000000001</v>
      </c>
      <c r="CC376" s="1">
        <v>1.3642000000000001</v>
      </c>
      <c r="CD376" s="1">
        <v>1.3643000000000001</v>
      </c>
      <c r="CE376" s="1"/>
      <c r="CF376" s="1"/>
      <c r="CG376" s="1">
        <v>4341</v>
      </c>
      <c r="CH376" s="1">
        <v>4382</v>
      </c>
      <c r="CI376" s="1">
        <v>4337</v>
      </c>
      <c r="CJ376" s="1">
        <v>4356</v>
      </c>
      <c r="CK376" s="1">
        <v>4341</v>
      </c>
      <c r="CL376" s="1">
        <v>4382</v>
      </c>
      <c r="CM376" s="1">
        <v>4337</v>
      </c>
      <c r="CN376" s="1">
        <v>4358</v>
      </c>
      <c r="CO376" s="1">
        <v>1330.9</v>
      </c>
      <c r="CP376" s="1">
        <v>4341</v>
      </c>
      <c r="CQ376" s="1">
        <v>4382</v>
      </c>
      <c r="CR376" s="1">
        <v>4337</v>
      </c>
      <c r="CS376" s="1">
        <v>4357</v>
      </c>
      <c r="CT376" s="1"/>
      <c r="CU376" s="1"/>
      <c r="CV376" s="1"/>
      <c r="CW376" s="1"/>
      <c r="CX376" s="58"/>
      <c r="CY376" s="58"/>
      <c r="CZ376" s="1"/>
      <c r="DA376" s="1" t="s">
        <v>618</v>
      </c>
      <c r="DB376" s="1"/>
      <c r="DC376" s="58"/>
      <c r="DD376" s="58"/>
      <c r="DE376" s="111">
        <v>10.82</v>
      </c>
      <c r="DF376">
        <v>101.34050000000001</v>
      </c>
      <c r="DG376" s="111">
        <v>2.63</v>
      </c>
    </row>
    <row r="377" spans="1:111" s="12" customFormat="1">
      <c r="A377" s="1">
        <v>2014</v>
      </c>
      <c r="B377" s="1">
        <v>6</v>
      </c>
      <c r="C377" s="24">
        <v>41831</v>
      </c>
      <c r="D377" s="1">
        <v>4354</v>
      </c>
      <c r="E377" s="1">
        <v>4364</v>
      </c>
      <c r="F377" s="1">
        <v>4351</v>
      </c>
      <c r="G377" s="1">
        <v>4353</v>
      </c>
      <c r="H377" s="46">
        <v>1337.4</v>
      </c>
      <c r="I377" s="1">
        <v>4341</v>
      </c>
      <c r="J377" s="1">
        <v>4382</v>
      </c>
      <c r="K377" s="1">
        <v>4337</v>
      </c>
      <c r="L377" s="1">
        <v>4360</v>
      </c>
      <c r="M377" s="53">
        <v>4354</v>
      </c>
      <c r="N377" s="47">
        <v>4362</v>
      </c>
      <c r="O377" s="47">
        <v>4346</v>
      </c>
      <c r="P377" s="47">
        <v>4352</v>
      </c>
      <c r="Q377" s="8">
        <v>4353</v>
      </c>
      <c r="R377" s="26"/>
      <c r="S377" s="1"/>
      <c r="T377" s="1"/>
      <c r="U377" s="1"/>
      <c r="V377" s="1"/>
      <c r="W377" s="50"/>
      <c r="X377" s="51"/>
      <c r="Y377" s="62"/>
      <c r="Z377" s="62"/>
      <c r="AA377" s="62"/>
      <c r="AB377" s="62"/>
      <c r="AC377" s="1"/>
      <c r="AD377" s="62">
        <v>4364</v>
      </c>
      <c r="AE377" s="62">
        <v>4351</v>
      </c>
      <c r="AF377" s="1"/>
      <c r="AG377" s="1"/>
      <c r="AH377" s="62"/>
      <c r="AI377" s="62"/>
      <c r="AJ377" s="8"/>
      <c r="AK377" s="8"/>
      <c r="AL377" s="62"/>
      <c r="AM377" s="62"/>
      <c r="AN377" s="8"/>
      <c r="AO377" s="8"/>
      <c r="AP377" s="62"/>
      <c r="AQ377" s="62"/>
      <c r="AR377" s="62"/>
      <c r="AS377" s="8"/>
      <c r="AT377" s="62"/>
      <c r="AU377" s="62"/>
      <c r="AV377" s="8"/>
      <c r="AW377" s="8"/>
      <c r="AX377" s="8"/>
      <c r="AY377" s="8"/>
      <c r="AZ377" s="8"/>
      <c r="BA377" s="8"/>
      <c r="BB377" s="62"/>
      <c r="BC377" s="62"/>
      <c r="BD377" s="94">
        <v>4352</v>
      </c>
      <c r="BE377" s="8"/>
      <c r="BF377" s="8"/>
      <c r="BG377" s="62"/>
      <c r="BH377" s="62"/>
      <c r="BI377" s="1">
        <v>4354</v>
      </c>
      <c r="BJ377" s="1">
        <v>4355</v>
      </c>
      <c r="BK377" s="1">
        <v>4351</v>
      </c>
      <c r="BL377" s="1">
        <v>4352</v>
      </c>
      <c r="BM377" s="78"/>
      <c r="BN377" s="78"/>
      <c r="BO377" s="78"/>
      <c r="BP377" s="89"/>
      <c r="BQ377" s="62"/>
      <c r="BR377" s="1"/>
      <c r="BS377" s="88"/>
      <c r="BT377" s="1"/>
      <c r="BU377" s="58"/>
      <c r="BV377" s="58"/>
      <c r="BW377" s="58"/>
      <c r="BX377" s="58"/>
      <c r="BY377" s="1">
        <v>101.343</v>
      </c>
      <c r="BZ377" s="1">
        <v>101.29300000000001</v>
      </c>
      <c r="CA377" s="1">
        <v>101.3</v>
      </c>
      <c r="CB377" s="1">
        <v>1.3608</v>
      </c>
      <c r="CC377" s="1">
        <v>1.3606</v>
      </c>
      <c r="CD377" s="1">
        <v>1.3603000000000001</v>
      </c>
      <c r="CE377" s="1"/>
      <c r="CF377" s="1"/>
      <c r="CG377" s="1">
        <v>4354</v>
      </c>
      <c r="CH377" s="1">
        <v>4362</v>
      </c>
      <c r="CI377" s="1">
        <v>4351</v>
      </c>
      <c r="CJ377" s="1">
        <v>4356</v>
      </c>
      <c r="CK377" s="1">
        <v>4354</v>
      </c>
      <c r="CL377" s="1">
        <v>4362</v>
      </c>
      <c r="CM377" s="1">
        <v>4346</v>
      </c>
      <c r="CN377" s="1">
        <v>4353</v>
      </c>
      <c r="CO377" s="1">
        <v>1336.5</v>
      </c>
      <c r="CP377" s="1">
        <v>4354</v>
      </c>
      <c r="CQ377" s="1">
        <v>4362</v>
      </c>
      <c r="CR377" s="1">
        <v>4346</v>
      </c>
      <c r="CS377" s="1">
        <v>4359</v>
      </c>
      <c r="CT377" s="1"/>
      <c r="CU377" s="1"/>
      <c r="CV377" s="1"/>
      <c r="CW377" s="1"/>
      <c r="CX377" s="58"/>
      <c r="CY377" s="58"/>
      <c r="CZ377" s="1"/>
      <c r="DA377" s="1" t="s">
        <v>618</v>
      </c>
      <c r="DB377" s="1"/>
      <c r="DC377" s="58"/>
      <c r="DD377" s="58"/>
      <c r="DE377" s="111">
        <v>10.82</v>
      </c>
      <c r="DF377">
        <v>101.345</v>
      </c>
      <c r="DG377" s="111">
        <v>2.63</v>
      </c>
    </row>
    <row r="378" spans="1:111" s="12" customFormat="1">
      <c r="A378" s="1">
        <v>2014</v>
      </c>
      <c r="B378" s="1">
        <v>2</v>
      </c>
      <c r="C378" s="24">
        <v>41834</v>
      </c>
      <c r="D378" s="1">
        <v>4364</v>
      </c>
      <c r="E378" s="1">
        <v>4364</v>
      </c>
      <c r="F378" s="1">
        <v>4296</v>
      </c>
      <c r="G378" s="1">
        <v>4302</v>
      </c>
      <c r="H378" s="46">
        <v>1306.7</v>
      </c>
      <c r="I378" s="1">
        <v>4354</v>
      </c>
      <c r="J378" s="1">
        <v>4364</v>
      </c>
      <c r="K378" s="1">
        <v>4346</v>
      </c>
      <c r="L378" s="1">
        <v>4358</v>
      </c>
      <c r="M378" s="53">
        <v>4312</v>
      </c>
      <c r="N378" s="47">
        <v>4319</v>
      </c>
      <c r="O378" s="47">
        <v>4258</v>
      </c>
      <c r="P378" s="47">
        <v>4270</v>
      </c>
      <c r="Q378" s="8">
        <v>4363</v>
      </c>
      <c r="R378" s="26"/>
      <c r="S378" s="1"/>
      <c r="T378" s="1"/>
      <c r="U378" s="1"/>
      <c r="V378" s="1"/>
      <c r="W378" s="50"/>
      <c r="X378" s="51"/>
      <c r="Y378" s="62"/>
      <c r="Z378" s="62"/>
      <c r="AA378" s="62"/>
      <c r="AB378" s="62"/>
      <c r="AC378" s="1"/>
      <c r="AD378" s="62">
        <v>4364</v>
      </c>
      <c r="AE378" s="62">
        <v>4355</v>
      </c>
      <c r="AF378" s="1"/>
      <c r="AG378" s="1"/>
      <c r="AH378" s="62"/>
      <c r="AI378" s="62"/>
      <c r="AJ378" s="8"/>
      <c r="AK378" s="8"/>
      <c r="AL378" s="62"/>
      <c r="AM378" s="62"/>
      <c r="AN378" s="8"/>
      <c r="AO378" s="8"/>
      <c r="AP378" s="62"/>
      <c r="AQ378" s="62"/>
      <c r="AR378" s="62"/>
      <c r="AS378" s="8"/>
      <c r="AT378" s="62"/>
      <c r="AU378" s="62"/>
      <c r="AV378" s="8"/>
      <c r="AW378" s="8"/>
      <c r="AX378" s="8"/>
      <c r="AY378" s="8"/>
      <c r="AZ378" s="8"/>
      <c r="BA378" s="8"/>
      <c r="BB378" s="62"/>
      <c r="BC378" s="62"/>
      <c r="BD378" s="94">
        <v>4312</v>
      </c>
      <c r="BE378" s="8"/>
      <c r="BF378" s="8"/>
      <c r="BG378" s="62"/>
      <c r="BH378" s="62"/>
      <c r="BI378" s="1">
        <v>4312</v>
      </c>
      <c r="BJ378" s="1">
        <v>4318</v>
      </c>
      <c r="BK378" s="1">
        <v>4311</v>
      </c>
      <c r="BL378" s="1">
        <v>4314</v>
      </c>
      <c r="BM378" s="78"/>
      <c r="BN378" s="78"/>
      <c r="BO378" s="78"/>
      <c r="BP378" s="89"/>
      <c r="BQ378" s="62"/>
      <c r="BR378" s="1"/>
      <c r="BS378" s="88"/>
      <c r="BT378" s="1"/>
      <c r="BU378" s="58"/>
      <c r="BV378" s="58"/>
      <c r="BW378" s="58"/>
      <c r="BX378" s="58"/>
      <c r="BY378" s="1">
        <v>101.38549999999999</v>
      </c>
      <c r="BZ378" s="1">
        <v>101.3505</v>
      </c>
      <c r="CA378" s="1">
        <v>101.35599999999999</v>
      </c>
      <c r="CB378" s="1">
        <v>1.3599000000000001</v>
      </c>
      <c r="CC378" s="1">
        <v>1.3604000000000001</v>
      </c>
      <c r="CD378" s="1">
        <v>1.3602000000000001</v>
      </c>
      <c r="CE378" s="1"/>
      <c r="CF378" s="1"/>
      <c r="CG378" s="1">
        <v>4312</v>
      </c>
      <c r="CH378" s="1">
        <v>4319</v>
      </c>
      <c r="CI378" s="1">
        <v>4260</v>
      </c>
      <c r="CJ378" s="1">
        <v>4266</v>
      </c>
      <c r="CK378" s="1">
        <v>4312</v>
      </c>
      <c r="CL378" s="1">
        <v>4319</v>
      </c>
      <c r="CM378" s="1">
        <v>4258</v>
      </c>
      <c r="CN378" s="1">
        <v>4277</v>
      </c>
      <c r="CO378" s="1">
        <v>1322.1</v>
      </c>
      <c r="CP378" s="1">
        <v>4312</v>
      </c>
      <c r="CQ378" s="1">
        <v>4319</v>
      </c>
      <c r="CR378" s="1">
        <v>4258</v>
      </c>
      <c r="CS378" s="1">
        <v>4268</v>
      </c>
      <c r="CT378" s="1"/>
      <c r="CU378" s="1"/>
      <c r="CV378" s="1"/>
      <c r="CW378" s="1"/>
      <c r="CX378" s="58"/>
      <c r="CY378" s="58"/>
      <c r="CZ378" s="1"/>
      <c r="DA378" s="1" t="s">
        <v>618</v>
      </c>
      <c r="DB378" s="1"/>
      <c r="DC378" s="58"/>
      <c r="DD378" s="58"/>
      <c r="DE378" s="111">
        <v>10.82</v>
      </c>
      <c r="DF378">
        <v>101.536</v>
      </c>
      <c r="DG378" s="111">
        <v>2.63</v>
      </c>
    </row>
    <row r="379" spans="1:111" s="12" customFormat="1">
      <c r="A379" s="1">
        <v>2014</v>
      </c>
      <c r="B379" s="1">
        <v>3</v>
      </c>
      <c r="C379" s="24">
        <v>41835</v>
      </c>
      <c r="D379" s="1">
        <v>4278</v>
      </c>
      <c r="E379" s="1">
        <v>4284</v>
      </c>
      <c r="F379" s="1">
        <v>4271</v>
      </c>
      <c r="G379" s="1">
        <v>4281</v>
      </c>
      <c r="H379" s="46">
        <v>1297.0999999999999</v>
      </c>
      <c r="I379" s="1">
        <v>4312</v>
      </c>
      <c r="J379" s="1">
        <v>4319</v>
      </c>
      <c r="K379" s="1">
        <v>4258</v>
      </c>
      <c r="L379" s="1">
        <v>4275</v>
      </c>
      <c r="M379" s="53">
        <v>4280</v>
      </c>
      <c r="N379" s="47">
        <v>4294</v>
      </c>
      <c r="O379" s="47">
        <v>4273</v>
      </c>
      <c r="P379" s="47">
        <v>4277</v>
      </c>
      <c r="Q379" s="8">
        <v>4279</v>
      </c>
      <c r="R379" s="26"/>
      <c r="S379" s="1"/>
      <c r="T379" s="1"/>
      <c r="U379" s="1"/>
      <c r="V379" s="1"/>
      <c r="W379" s="50"/>
      <c r="X379" s="51"/>
      <c r="Y379" s="62"/>
      <c r="Z379" s="62"/>
      <c r="AA379" s="62"/>
      <c r="AB379" s="62"/>
      <c r="AC379" s="1"/>
      <c r="AD379" s="62">
        <v>4280</v>
      </c>
      <c r="AE379" s="62">
        <v>4271</v>
      </c>
      <c r="AF379" s="1"/>
      <c r="AG379" s="1"/>
      <c r="AH379" s="62"/>
      <c r="AI379" s="62"/>
      <c r="AJ379" s="8"/>
      <c r="AK379" s="8"/>
      <c r="AL379" s="62"/>
      <c r="AM379" s="62"/>
      <c r="AN379" s="8"/>
      <c r="AO379" s="8"/>
      <c r="AP379" s="62"/>
      <c r="AQ379" s="62"/>
      <c r="AR379" s="62"/>
      <c r="AS379" s="8"/>
      <c r="AT379" s="62"/>
      <c r="AU379" s="62"/>
      <c r="AV379" s="8"/>
      <c r="AW379" s="8"/>
      <c r="AX379" s="8"/>
      <c r="AY379" s="8"/>
      <c r="AZ379" s="8"/>
      <c r="BA379" s="8"/>
      <c r="BB379" s="62"/>
      <c r="BC379" s="62"/>
      <c r="BD379" s="94">
        <v>4276</v>
      </c>
      <c r="BE379" s="8"/>
      <c r="BF379" s="8"/>
      <c r="BG379" s="62"/>
      <c r="BH379" s="62"/>
      <c r="BI379" s="1">
        <v>4280</v>
      </c>
      <c r="BJ379" s="1">
        <v>4282</v>
      </c>
      <c r="BK379" s="1">
        <v>4275</v>
      </c>
      <c r="BL379" s="1">
        <v>4280</v>
      </c>
      <c r="BM379" s="78"/>
      <c r="BN379" s="78"/>
      <c r="BO379" s="78"/>
      <c r="BP379" s="89"/>
      <c r="BQ379" s="62"/>
      <c r="BR379" s="1"/>
      <c r="BS379" s="88"/>
      <c r="BT379" s="1"/>
      <c r="BU379" s="58"/>
      <c r="BV379" s="58"/>
      <c r="BW379" s="58"/>
      <c r="BX379" s="58"/>
      <c r="BY379" s="1">
        <v>101.5385</v>
      </c>
      <c r="BZ379" s="1">
        <v>101.54949999999999</v>
      </c>
      <c r="CA379" s="1">
        <v>101.53700000000001</v>
      </c>
      <c r="CB379" s="1">
        <v>1.3619000000000001</v>
      </c>
      <c r="CC379" s="1">
        <v>1.3621000000000001</v>
      </c>
      <c r="CD379" s="1">
        <v>1.3622000000000001</v>
      </c>
      <c r="CE379" s="1"/>
      <c r="CF379" s="1"/>
      <c r="CG379" s="1">
        <v>4280</v>
      </c>
      <c r="CH379" s="1">
        <v>4294</v>
      </c>
      <c r="CI379" s="1">
        <v>4275</v>
      </c>
      <c r="CJ379" s="1">
        <v>4282</v>
      </c>
      <c r="CK379" s="1">
        <v>4280</v>
      </c>
      <c r="CL379" s="1">
        <v>4294</v>
      </c>
      <c r="CM379" s="1">
        <v>4235</v>
      </c>
      <c r="CN379" s="1">
        <v>4237</v>
      </c>
      <c r="CO379" s="1">
        <v>1310.0999999999999</v>
      </c>
      <c r="CP379" s="1">
        <v>4280</v>
      </c>
      <c r="CQ379" s="1">
        <v>4294</v>
      </c>
      <c r="CR379" s="1">
        <v>4232</v>
      </c>
      <c r="CS379" s="1">
        <v>4240</v>
      </c>
      <c r="CT379" s="1"/>
      <c r="CU379" s="1"/>
      <c r="CV379" s="1"/>
      <c r="CW379" s="1"/>
      <c r="CX379" s="58"/>
      <c r="CY379" s="58"/>
      <c r="CZ379" s="1"/>
      <c r="DA379" s="1" t="s">
        <v>618</v>
      </c>
      <c r="DB379" s="1"/>
      <c r="DC379" s="58"/>
      <c r="DD379" s="58"/>
      <c r="DE379" s="111">
        <v>10.82</v>
      </c>
      <c r="DF379">
        <v>101.676</v>
      </c>
      <c r="DG379" s="111">
        <v>2.63</v>
      </c>
    </row>
    <row r="380" spans="1:111" s="12" customFormat="1">
      <c r="A380" s="1">
        <v>2014</v>
      </c>
      <c r="B380" s="1">
        <v>4</v>
      </c>
      <c r="C380" s="24">
        <v>41836</v>
      </c>
      <c r="D380" s="1">
        <v>4240</v>
      </c>
      <c r="E380" s="1">
        <v>4254</v>
      </c>
      <c r="F380" s="1">
        <v>4239</v>
      </c>
      <c r="G380" s="1">
        <v>4248</v>
      </c>
      <c r="H380" s="46">
        <v>1299.8</v>
      </c>
      <c r="I380" s="1">
        <v>4280</v>
      </c>
      <c r="J380" s="1">
        <v>4294</v>
      </c>
      <c r="K380" s="1">
        <v>4232</v>
      </c>
      <c r="L380" s="1">
        <v>4245</v>
      </c>
      <c r="M380" s="53">
        <v>4246</v>
      </c>
      <c r="N380" s="47">
        <v>4266</v>
      </c>
      <c r="O380" s="47">
        <v>4243</v>
      </c>
      <c r="P380" s="47">
        <v>4261</v>
      </c>
      <c r="Q380" s="8">
        <v>4241</v>
      </c>
      <c r="R380" s="26"/>
      <c r="S380" s="1"/>
      <c r="T380" s="1"/>
      <c r="U380" s="1"/>
      <c r="V380" s="1"/>
      <c r="W380" s="50"/>
      <c r="X380" s="51"/>
      <c r="Y380" s="62"/>
      <c r="Z380" s="62"/>
      <c r="AA380" s="62"/>
      <c r="AB380" s="62"/>
      <c r="AC380" s="1"/>
      <c r="AD380" s="62">
        <v>4248</v>
      </c>
      <c r="AE380" s="62">
        <v>4239</v>
      </c>
      <c r="AF380" s="1"/>
      <c r="AG380" s="1"/>
      <c r="AH380" s="62"/>
      <c r="AI380" s="62"/>
      <c r="AJ380" s="8"/>
      <c r="AK380" s="8"/>
      <c r="AL380" s="62"/>
      <c r="AM380" s="62"/>
      <c r="AN380" s="8"/>
      <c r="AO380" s="8"/>
      <c r="AP380" s="62"/>
      <c r="AQ380" s="62"/>
      <c r="AR380" s="62"/>
      <c r="AS380" s="8"/>
      <c r="AT380" s="62"/>
      <c r="AU380" s="62"/>
      <c r="AV380" s="8"/>
      <c r="AW380" s="8"/>
      <c r="AX380" s="8"/>
      <c r="AY380" s="8"/>
      <c r="AZ380" s="8"/>
      <c r="BA380" s="8"/>
      <c r="BB380" s="62"/>
      <c r="BC380" s="62"/>
      <c r="BD380" s="94">
        <v>4245</v>
      </c>
      <c r="BE380" s="8"/>
      <c r="BF380" s="8"/>
      <c r="BG380" s="62"/>
      <c r="BH380" s="62"/>
      <c r="BI380" s="1">
        <v>4246</v>
      </c>
      <c r="BJ380" s="1">
        <v>4248</v>
      </c>
      <c r="BK380" s="1">
        <v>4243</v>
      </c>
      <c r="BL380" s="1">
        <v>4247</v>
      </c>
      <c r="BM380" s="78"/>
      <c r="BN380" s="78"/>
      <c r="BO380" s="78"/>
      <c r="BP380" s="89"/>
      <c r="BQ380" s="62"/>
      <c r="BR380" s="1"/>
      <c r="BS380" s="88"/>
      <c r="BT380" s="1"/>
      <c r="BU380" s="58"/>
      <c r="BV380" s="58"/>
      <c r="BW380" s="58"/>
      <c r="BX380" s="58"/>
      <c r="BY380" s="1">
        <v>101.6825</v>
      </c>
      <c r="BZ380" s="1">
        <v>101.67400000000001</v>
      </c>
      <c r="CA380" s="1">
        <v>101.69499999999999</v>
      </c>
      <c r="CB380" s="1">
        <v>1.3568</v>
      </c>
      <c r="CC380" s="1">
        <v>1.357</v>
      </c>
      <c r="CD380" s="1">
        <v>1.3571</v>
      </c>
      <c r="CE380" s="1"/>
      <c r="CF380" s="1"/>
      <c r="CG380" s="1">
        <v>4246</v>
      </c>
      <c r="CH380" s="1">
        <v>4258</v>
      </c>
      <c r="CI380" s="1">
        <v>4243</v>
      </c>
      <c r="CJ380" s="1">
        <v>4250</v>
      </c>
      <c r="CK380" s="1">
        <v>4246</v>
      </c>
      <c r="CL380" s="1">
        <v>4266</v>
      </c>
      <c r="CM380" s="1">
        <v>4243</v>
      </c>
      <c r="CN380" s="1">
        <v>4261</v>
      </c>
      <c r="CO380" s="1">
        <v>1297.5999999999999</v>
      </c>
      <c r="CP380" s="1">
        <v>4246</v>
      </c>
      <c r="CQ380" s="1">
        <v>4266</v>
      </c>
      <c r="CR380" s="1">
        <v>4243</v>
      </c>
      <c r="CS380" s="1">
        <v>4254</v>
      </c>
      <c r="CT380" s="1"/>
      <c r="CU380" s="1"/>
      <c r="CV380" s="1"/>
      <c r="CW380" s="1"/>
      <c r="CX380" s="58"/>
      <c r="CY380" s="58"/>
      <c r="CZ380" s="1"/>
      <c r="DA380" s="1" t="s">
        <v>618</v>
      </c>
      <c r="DB380" s="1"/>
      <c r="DC380" s="58"/>
      <c r="DD380" s="58"/>
      <c r="DE380" s="111">
        <v>10.82</v>
      </c>
      <c r="DF380">
        <v>101.6635</v>
      </c>
      <c r="DG380" s="111">
        <v>2.63</v>
      </c>
    </row>
    <row r="381" spans="1:111" s="12" customFormat="1">
      <c r="A381" s="1">
        <v>2014</v>
      </c>
      <c r="B381" s="1">
        <v>5</v>
      </c>
      <c r="C381" s="24">
        <v>41837</v>
      </c>
      <c r="D381" s="1">
        <v>4251</v>
      </c>
      <c r="E381" s="1">
        <v>4273</v>
      </c>
      <c r="F381" s="1">
        <v>4250</v>
      </c>
      <c r="G381" s="1">
        <v>4266</v>
      </c>
      <c r="H381" s="46">
        <v>1316.9</v>
      </c>
      <c r="I381" s="1">
        <v>4246</v>
      </c>
      <c r="J381" s="1">
        <v>4266</v>
      </c>
      <c r="K381" s="1">
        <v>4243</v>
      </c>
      <c r="L381" s="1">
        <v>4256</v>
      </c>
      <c r="M381" s="53">
        <v>4251</v>
      </c>
      <c r="N381" s="115">
        <v>4266</v>
      </c>
      <c r="O381" s="115">
        <v>4243</v>
      </c>
      <c r="P381" s="115">
        <v>4261</v>
      </c>
      <c r="Q381" s="8">
        <v>4251</v>
      </c>
      <c r="R381" s="26"/>
      <c r="S381" s="1"/>
      <c r="T381" s="1"/>
      <c r="U381" s="1"/>
      <c r="V381" s="1"/>
      <c r="W381" s="50"/>
      <c r="X381" s="51"/>
      <c r="Y381" s="62"/>
      <c r="Z381" s="62"/>
      <c r="AA381" s="62"/>
      <c r="AB381" s="62"/>
      <c r="AC381" s="1"/>
      <c r="AD381" s="62">
        <v>4263</v>
      </c>
      <c r="AE381" s="62">
        <v>4250</v>
      </c>
      <c r="AF381" s="1"/>
      <c r="AG381" s="1"/>
      <c r="AH381" s="62"/>
      <c r="AI381" s="62"/>
      <c r="AJ381" s="8"/>
      <c r="AK381" s="8"/>
      <c r="AL381" s="62"/>
      <c r="AM381" s="62"/>
      <c r="AN381" s="8"/>
      <c r="AO381" s="8"/>
      <c r="AP381" s="62"/>
      <c r="AQ381" s="62"/>
      <c r="AR381" s="62"/>
      <c r="AS381" s="8"/>
      <c r="AT381" s="62"/>
      <c r="AU381" s="62"/>
      <c r="AV381" s="8"/>
      <c r="AW381" s="8"/>
      <c r="AX381" s="8"/>
      <c r="AY381" s="8"/>
      <c r="AZ381" s="8"/>
      <c r="BA381" s="8"/>
      <c r="BB381" s="62"/>
      <c r="BC381" s="62"/>
      <c r="BD381" s="94">
        <v>4262</v>
      </c>
      <c r="BE381" s="8"/>
      <c r="BF381" s="8"/>
      <c r="BG381" s="62"/>
      <c r="BH381" s="62"/>
      <c r="BI381" s="1">
        <v>4264</v>
      </c>
      <c r="BJ381" s="1">
        <v>4265</v>
      </c>
      <c r="BK381" s="1">
        <v>4258</v>
      </c>
      <c r="BL381" s="1">
        <v>4258</v>
      </c>
      <c r="BM381" s="78"/>
      <c r="BN381" s="78"/>
      <c r="BO381" s="78"/>
      <c r="BP381" s="89"/>
      <c r="BQ381" s="62"/>
      <c r="BR381" s="1"/>
      <c r="BS381" s="88"/>
      <c r="BT381" s="1"/>
      <c r="BU381" s="58"/>
      <c r="BV381" s="58"/>
      <c r="BW381" s="58"/>
      <c r="BX381" s="58"/>
      <c r="BY381" s="1">
        <v>101.67100000000001</v>
      </c>
      <c r="BZ381" s="1">
        <v>101.6615</v>
      </c>
      <c r="CA381" s="1">
        <v>101.65</v>
      </c>
      <c r="CB381" s="1">
        <v>1.3525</v>
      </c>
      <c r="CC381" s="1">
        <v>1.3527</v>
      </c>
      <c r="CD381" s="1">
        <v>1.3527</v>
      </c>
      <c r="CE381" s="1"/>
      <c r="CF381" s="1"/>
      <c r="CG381" s="1">
        <v>4264</v>
      </c>
      <c r="CH381" s="1">
        <v>4268</v>
      </c>
      <c r="CI381" s="1">
        <v>4245</v>
      </c>
      <c r="CJ381" s="1">
        <v>4263</v>
      </c>
      <c r="CK381" s="1">
        <v>4264</v>
      </c>
      <c r="CL381" s="1">
        <v>4268</v>
      </c>
      <c r="CM381" s="1">
        <v>4245</v>
      </c>
      <c r="CN381" s="1">
        <v>4258</v>
      </c>
      <c r="CO381" s="1">
        <v>1304.5</v>
      </c>
      <c r="CP381" s="1">
        <v>4264</v>
      </c>
      <c r="CQ381" s="1">
        <v>4314</v>
      </c>
      <c r="CR381" s="1">
        <v>4245</v>
      </c>
      <c r="CS381" s="1">
        <v>4292</v>
      </c>
      <c r="CT381" s="1"/>
      <c r="CU381" s="1"/>
      <c r="CV381" s="1"/>
      <c r="CW381" s="1"/>
      <c r="CX381" s="58"/>
      <c r="CY381" s="58"/>
      <c r="CZ381" s="1"/>
      <c r="DA381" s="1" t="s">
        <v>618</v>
      </c>
      <c r="DB381" s="1"/>
      <c r="DC381" s="58"/>
      <c r="DD381" s="58"/>
      <c r="DE381" s="111">
        <v>10.82</v>
      </c>
      <c r="DF381">
        <v>101.16500000000001</v>
      </c>
      <c r="DG381" s="111">
        <v>2.63</v>
      </c>
    </row>
    <row r="382" spans="1:111" s="12" customFormat="1">
      <c r="A382" s="1">
        <v>2014</v>
      </c>
      <c r="B382" s="1">
        <v>6</v>
      </c>
      <c r="C382" s="24">
        <v>41838</v>
      </c>
      <c r="D382" s="1">
        <v>4297</v>
      </c>
      <c r="E382" s="1">
        <v>4300</v>
      </c>
      <c r="F382" s="1">
        <v>4273</v>
      </c>
      <c r="G382" s="1">
        <v>4275</v>
      </c>
      <c r="H382" s="46">
        <v>1313.9</v>
      </c>
      <c r="I382" s="1">
        <v>4264</v>
      </c>
      <c r="J382" s="1">
        <v>4314</v>
      </c>
      <c r="K382" s="1">
        <v>4245</v>
      </c>
      <c r="L382" s="1">
        <v>4286</v>
      </c>
      <c r="M382" s="53">
        <v>4281</v>
      </c>
      <c r="N382" s="47">
        <v>4284</v>
      </c>
      <c r="O382" s="47">
        <v>4258</v>
      </c>
      <c r="P382" s="47">
        <v>4268</v>
      </c>
      <c r="Q382" s="8">
        <v>4298</v>
      </c>
      <c r="R382" s="26"/>
      <c r="S382" s="1"/>
      <c r="T382" s="1"/>
      <c r="U382" s="1"/>
      <c r="V382" s="1"/>
      <c r="W382" s="50"/>
      <c r="X382" s="51"/>
      <c r="Y382" s="62"/>
      <c r="Z382" s="62"/>
      <c r="AA382" s="62"/>
      <c r="AB382" s="62"/>
      <c r="AC382" s="1"/>
      <c r="AD382" s="62">
        <v>4300</v>
      </c>
      <c r="AE382" s="62">
        <v>4283</v>
      </c>
      <c r="AF382" s="1"/>
      <c r="AG382" s="1"/>
      <c r="AH382" s="62"/>
      <c r="AI382" s="62"/>
      <c r="AJ382" s="8"/>
      <c r="AK382" s="8"/>
      <c r="AL382" s="62"/>
      <c r="AM382" s="62"/>
      <c r="AN382" s="8"/>
      <c r="AO382" s="8"/>
      <c r="AP382" s="62"/>
      <c r="AQ382" s="62"/>
      <c r="AR382" s="62"/>
      <c r="AS382" s="8"/>
      <c r="AT382" s="62"/>
      <c r="AU382" s="62"/>
      <c r="AV382" s="8"/>
      <c r="AW382" s="8"/>
      <c r="AX382" s="8"/>
      <c r="AY382" s="8"/>
      <c r="AZ382" s="8"/>
      <c r="BA382" s="8"/>
      <c r="BB382" s="62"/>
      <c r="BC382" s="62"/>
      <c r="BD382" s="94">
        <v>4279</v>
      </c>
      <c r="BE382" s="8"/>
      <c r="BF382" s="8"/>
      <c r="BG382" s="62"/>
      <c r="BH382" s="62"/>
      <c r="BI382" s="1">
        <v>4281</v>
      </c>
      <c r="BJ382" s="1">
        <v>4284</v>
      </c>
      <c r="BK382" s="1">
        <v>4278</v>
      </c>
      <c r="BL382" s="1">
        <v>4278</v>
      </c>
      <c r="BM382" s="78"/>
      <c r="BN382" s="78"/>
      <c r="BO382" s="78"/>
      <c r="BP382" s="89"/>
      <c r="BQ382" s="62"/>
      <c r="BR382" s="1"/>
      <c r="BS382" s="88"/>
      <c r="BT382" s="1"/>
      <c r="BU382" s="58"/>
      <c r="BV382" s="58"/>
      <c r="BW382" s="58"/>
      <c r="BX382" s="58"/>
      <c r="BY382" s="1">
        <v>101.178</v>
      </c>
      <c r="BZ382" s="1">
        <v>101.196</v>
      </c>
      <c r="CA382" s="1">
        <v>101.212</v>
      </c>
      <c r="CB382" s="1">
        <v>1.3526</v>
      </c>
      <c r="CC382" s="1">
        <v>1.3517999999999999</v>
      </c>
      <c r="CD382" s="1">
        <v>1.3516999999999999</v>
      </c>
      <c r="CE382" s="1"/>
      <c r="CF382" s="1"/>
      <c r="CG382" s="1">
        <v>4281</v>
      </c>
      <c r="CH382" s="1">
        <v>4284</v>
      </c>
      <c r="CI382" s="1">
        <v>4265</v>
      </c>
      <c r="CJ382" s="1">
        <v>4268</v>
      </c>
      <c r="CK382" s="1">
        <v>4281</v>
      </c>
      <c r="CL382" s="1">
        <v>4284</v>
      </c>
      <c r="CM382" s="1">
        <v>4258</v>
      </c>
      <c r="CN382" s="1">
        <v>4262</v>
      </c>
      <c r="CO382" s="1">
        <v>1312.9</v>
      </c>
      <c r="CP382" s="1">
        <v>4281</v>
      </c>
      <c r="CQ382" s="1">
        <v>4284</v>
      </c>
      <c r="CR382" s="1">
        <v>4258</v>
      </c>
      <c r="CS382" s="1">
        <v>4273</v>
      </c>
      <c r="CT382" s="1"/>
      <c r="CU382" s="1"/>
      <c r="CV382" s="1"/>
      <c r="CW382" s="1"/>
      <c r="CX382" s="58"/>
      <c r="CY382" s="58"/>
      <c r="CZ382" s="1"/>
      <c r="DA382" s="1" t="s">
        <v>618</v>
      </c>
      <c r="DB382" s="1"/>
      <c r="DC382" s="58"/>
      <c r="DD382" s="58"/>
      <c r="DE382">
        <v>12.81</v>
      </c>
      <c r="DF382">
        <v>101.405</v>
      </c>
      <c r="DG382">
        <v>2.4700000000000002</v>
      </c>
    </row>
    <row r="383" spans="1:111" s="12" customFormat="1">
      <c r="A383" s="1">
        <v>2014</v>
      </c>
      <c r="B383" s="1">
        <v>3</v>
      </c>
      <c r="C383" s="24">
        <v>41842</v>
      </c>
      <c r="D383" s="1">
        <v>4280</v>
      </c>
      <c r="E383" s="1">
        <v>4288</v>
      </c>
      <c r="F383" s="1">
        <v>4264</v>
      </c>
      <c r="G383" s="1">
        <v>4269</v>
      </c>
      <c r="H383" s="46">
        <v>1306.3</v>
      </c>
      <c r="I383" s="1">
        <v>4281</v>
      </c>
      <c r="J383" s="1">
        <v>4288</v>
      </c>
      <c r="K383" s="1">
        <v>4258</v>
      </c>
      <c r="L383" s="1">
        <v>4288</v>
      </c>
      <c r="M383" s="53">
        <v>4267</v>
      </c>
      <c r="N383" s="47">
        <v>4296</v>
      </c>
      <c r="O383" s="47">
        <v>4256</v>
      </c>
      <c r="P383" s="47">
        <v>4279</v>
      </c>
      <c r="Q383" s="8">
        <v>4279</v>
      </c>
      <c r="R383" s="26"/>
      <c r="S383" s="1"/>
      <c r="T383" s="1"/>
      <c r="U383" s="1"/>
      <c r="V383" s="1"/>
      <c r="W383" s="50"/>
      <c r="X383" s="51"/>
      <c r="Y383" s="62"/>
      <c r="Z383" s="62"/>
      <c r="AA383" s="62"/>
      <c r="AB383" s="62"/>
      <c r="AC383" s="1"/>
      <c r="AD383" s="62">
        <v>4290</v>
      </c>
      <c r="AE383" s="62">
        <v>4278</v>
      </c>
      <c r="AF383" s="1"/>
      <c r="AG383" s="1"/>
      <c r="AH383" s="62"/>
      <c r="AI383" s="62"/>
      <c r="AJ383" s="8"/>
      <c r="AK383" s="8"/>
      <c r="AL383" s="62"/>
      <c r="AM383" s="62"/>
      <c r="AN383" s="8"/>
      <c r="AO383" s="8"/>
      <c r="AP383" s="62"/>
      <c r="AQ383" s="62"/>
      <c r="AR383" s="62"/>
      <c r="AS383" s="8"/>
      <c r="AT383" s="62"/>
      <c r="AU383" s="62"/>
      <c r="AV383" s="8"/>
      <c r="AW383" s="8"/>
      <c r="AX383" s="8"/>
      <c r="AY383" s="8"/>
      <c r="AZ383" s="8"/>
      <c r="BA383" s="8"/>
      <c r="BB383" s="62"/>
      <c r="BC383" s="62"/>
      <c r="BD383" s="94">
        <v>4265</v>
      </c>
      <c r="BE383" s="8"/>
      <c r="BF383" s="8"/>
      <c r="BG383" s="62"/>
      <c r="BH383" s="62"/>
      <c r="BI383" s="1">
        <v>4267</v>
      </c>
      <c r="BJ383" s="1">
        <v>4271</v>
      </c>
      <c r="BK383" s="1">
        <v>4262</v>
      </c>
      <c r="BL383" s="1">
        <v>4267</v>
      </c>
      <c r="BM383" s="78"/>
      <c r="BN383" s="78"/>
      <c r="BO383" s="78"/>
      <c r="BP383" s="89"/>
      <c r="BQ383" s="62"/>
      <c r="BR383" s="1"/>
      <c r="BS383" s="88"/>
      <c r="BT383" s="1"/>
      <c r="BU383" s="58"/>
      <c r="BV383" s="58"/>
      <c r="BW383" s="58"/>
      <c r="BX383" s="58"/>
      <c r="BY383" s="1">
        <v>101.3985</v>
      </c>
      <c r="BZ383" s="1">
        <v>101.4015</v>
      </c>
      <c r="CA383" s="1">
        <v>101.413</v>
      </c>
      <c r="CB383" s="1">
        <v>1.3523000000000001</v>
      </c>
      <c r="CC383" s="1">
        <v>1.3525</v>
      </c>
      <c r="CD383" s="1">
        <v>1.3525</v>
      </c>
      <c r="CE383" s="1"/>
      <c r="CF383" s="1"/>
      <c r="CG383" s="1">
        <v>4267</v>
      </c>
      <c r="CH383" s="1">
        <v>4296</v>
      </c>
      <c r="CI383" s="1">
        <v>4256</v>
      </c>
      <c r="CJ383" s="1">
        <v>4278</v>
      </c>
      <c r="CK383" s="1">
        <v>4267</v>
      </c>
      <c r="CL383" s="1">
        <v>4296</v>
      </c>
      <c r="CM383" s="1">
        <v>4256</v>
      </c>
      <c r="CN383" s="1">
        <v>4265</v>
      </c>
      <c r="CO383" s="1">
        <v>1308.0999999999999</v>
      </c>
      <c r="CP383" s="1">
        <v>4267</v>
      </c>
      <c r="CQ383" s="1">
        <v>4296</v>
      </c>
      <c r="CR383" s="1">
        <v>4256</v>
      </c>
      <c r="CS383" s="1">
        <v>4264</v>
      </c>
      <c r="CT383" s="1"/>
      <c r="CU383" s="1"/>
      <c r="CV383" s="1"/>
      <c r="CW383" s="1"/>
      <c r="CX383" s="58"/>
      <c r="CY383" s="58"/>
      <c r="CZ383" s="1"/>
      <c r="DA383" s="1" t="s">
        <v>618</v>
      </c>
      <c r="DB383" s="1"/>
      <c r="DC383" s="58"/>
      <c r="DD383" s="58"/>
      <c r="DE383">
        <v>12.24</v>
      </c>
      <c r="DF383">
        <v>101.467</v>
      </c>
      <c r="DG383">
        <v>2.4700000000000002</v>
      </c>
    </row>
    <row r="384" spans="1:111" s="12" customFormat="1">
      <c r="A384" s="1">
        <v>2014</v>
      </c>
      <c r="B384" s="1">
        <v>4</v>
      </c>
      <c r="C384" s="24">
        <v>41843</v>
      </c>
      <c r="D384" s="1">
        <v>4270</v>
      </c>
      <c r="E384" s="1">
        <v>4271</v>
      </c>
      <c r="F384" s="1">
        <v>4260</v>
      </c>
      <c r="G384" s="1">
        <v>4262</v>
      </c>
      <c r="H384" s="46">
        <v>1304.7</v>
      </c>
      <c r="I384" s="1">
        <v>4267</v>
      </c>
      <c r="J384" s="1">
        <v>4296</v>
      </c>
      <c r="K384" s="1">
        <v>4256</v>
      </c>
      <c r="L384" s="1">
        <v>4267</v>
      </c>
      <c r="M384" s="53">
        <v>4263</v>
      </c>
      <c r="N384" s="47">
        <v>4277</v>
      </c>
      <c r="O384" s="47">
        <v>4258</v>
      </c>
      <c r="P384" s="47">
        <v>4267</v>
      </c>
      <c r="Q384" s="8">
        <v>4270</v>
      </c>
      <c r="R384" s="26"/>
      <c r="S384" s="1"/>
      <c r="T384" s="1"/>
      <c r="U384" s="1"/>
      <c r="V384" s="1"/>
      <c r="W384" s="50"/>
      <c r="X384" s="51"/>
      <c r="Y384" s="62"/>
      <c r="Z384" s="62"/>
      <c r="AA384" s="62"/>
      <c r="AB384" s="62"/>
      <c r="AC384" s="1"/>
      <c r="AD384" s="62">
        <v>4271</v>
      </c>
      <c r="AE384" s="62">
        <v>4263</v>
      </c>
      <c r="AF384" s="1"/>
      <c r="AG384" s="1"/>
      <c r="AH384" s="62"/>
      <c r="AI384" s="62"/>
      <c r="AJ384" s="8"/>
      <c r="AK384" s="8"/>
      <c r="AL384" s="62"/>
      <c r="AM384" s="62"/>
      <c r="AN384" s="8"/>
      <c r="AO384" s="8"/>
      <c r="AP384" s="62"/>
      <c r="AQ384" s="62"/>
      <c r="AR384" s="62"/>
      <c r="AS384" s="8"/>
      <c r="AT384" s="62"/>
      <c r="AU384" s="62"/>
      <c r="AV384" s="8"/>
      <c r="AW384" s="8"/>
      <c r="AX384" s="8"/>
      <c r="AY384" s="8"/>
      <c r="AZ384" s="8"/>
      <c r="BA384" s="8"/>
      <c r="BB384" s="62"/>
      <c r="BC384" s="62"/>
      <c r="BD384" s="94">
        <v>4262</v>
      </c>
      <c r="BE384" s="8"/>
      <c r="BF384" s="8"/>
      <c r="BG384" s="62"/>
      <c r="BH384" s="62"/>
      <c r="BI384" s="1">
        <v>4263</v>
      </c>
      <c r="BJ384" s="1">
        <v>4271</v>
      </c>
      <c r="BK384" s="1">
        <v>4261</v>
      </c>
      <c r="BL384" s="1">
        <v>4266</v>
      </c>
      <c r="BM384" s="78"/>
      <c r="BN384" s="78"/>
      <c r="BO384" s="78"/>
      <c r="BP384" s="89"/>
      <c r="BQ384" s="62"/>
      <c r="BR384" s="1"/>
      <c r="BS384" s="88"/>
      <c r="BT384" s="1"/>
      <c r="BU384" s="58"/>
      <c r="BV384" s="58"/>
      <c r="BW384" s="58"/>
      <c r="BX384" s="58"/>
      <c r="BY384" s="1">
        <v>101.47199999999999</v>
      </c>
      <c r="BZ384" s="1">
        <v>101.48</v>
      </c>
      <c r="CA384" s="1">
        <v>101.48</v>
      </c>
      <c r="CB384" s="1">
        <v>1.3466</v>
      </c>
      <c r="CC384" s="1">
        <v>1.3467</v>
      </c>
      <c r="CD384" s="1">
        <v>1.3466</v>
      </c>
      <c r="CE384" s="1"/>
      <c r="CF384" s="1"/>
      <c r="CG384" s="1">
        <v>4263</v>
      </c>
      <c r="CH384" s="1">
        <v>4277</v>
      </c>
      <c r="CI384" s="1">
        <v>4261</v>
      </c>
      <c r="CJ384" s="1">
        <v>4268</v>
      </c>
      <c r="CK384" s="1">
        <v>4263</v>
      </c>
      <c r="CL384" s="1">
        <v>4277</v>
      </c>
      <c r="CM384" s="1">
        <v>4258</v>
      </c>
      <c r="CN384" s="1">
        <v>4268</v>
      </c>
      <c r="CO384" s="1">
        <v>1307.9000000000001</v>
      </c>
      <c r="CP384" s="1">
        <v>4263</v>
      </c>
      <c r="CQ384" s="1">
        <v>4277</v>
      </c>
      <c r="CR384" s="1">
        <v>4257</v>
      </c>
      <c r="CS384" s="1">
        <v>4263</v>
      </c>
      <c r="CT384" s="1"/>
      <c r="CU384" s="1"/>
      <c r="CV384" s="1"/>
      <c r="CW384" s="1"/>
      <c r="CX384" s="58"/>
      <c r="CY384" s="58"/>
      <c r="CZ384" s="1"/>
      <c r="DA384" s="1" t="s">
        <v>618</v>
      </c>
      <c r="DB384" s="1"/>
      <c r="DC384" s="58"/>
      <c r="DD384" s="58"/>
      <c r="DE384">
        <v>11.52</v>
      </c>
      <c r="DF384">
        <v>101.54300000000001</v>
      </c>
      <c r="DG384">
        <v>2.46</v>
      </c>
    </row>
    <row r="385" spans="1:111" s="12" customFormat="1">
      <c r="A385" s="1">
        <v>2014</v>
      </c>
      <c r="B385" s="1">
        <v>5</v>
      </c>
      <c r="C385" s="24">
        <v>41844</v>
      </c>
      <c r="D385" s="1">
        <v>4260</v>
      </c>
      <c r="E385" s="1">
        <v>4263</v>
      </c>
      <c r="F385" s="1">
        <v>4229</v>
      </c>
      <c r="G385" s="1">
        <v>4231</v>
      </c>
      <c r="H385" s="46">
        <v>1290.8</v>
      </c>
      <c r="I385" s="1">
        <v>4263</v>
      </c>
      <c r="J385" s="1">
        <v>4277</v>
      </c>
      <c r="K385" s="1">
        <v>4241</v>
      </c>
      <c r="L385" s="1">
        <v>4250</v>
      </c>
      <c r="M385" s="53">
        <v>4235</v>
      </c>
      <c r="N385" s="47">
        <v>4255</v>
      </c>
      <c r="O385" s="47">
        <v>4228</v>
      </c>
      <c r="P385" s="47">
        <v>4235</v>
      </c>
      <c r="Q385" s="8">
        <v>4261</v>
      </c>
      <c r="R385" s="26"/>
      <c r="S385" s="1"/>
      <c r="T385" s="1"/>
      <c r="U385" s="1"/>
      <c r="V385" s="1"/>
      <c r="W385" s="50"/>
      <c r="X385" s="51"/>
      <c r="Y385" s="62"/>
      <c r="Z385" s="62"/>
      <c r="AA385" s="62"/>
      <c r="AB385" s="62"/>
      <c r="AC385" s="1"/>
      <c r="AD385" s="62">
        <v>4263</v>
      </c>
      <c r="AE385" s="62">
        <v>4241</v>
      </c>
      <c r="AF385" s="1"/>
      <c r="AG385" s="1"/>
      <c r="AH385" s="62"/>
      <c r="AI385" s="62"/>
      <c r="AJ385" s="8"/>
      <c r="AK385" s="8"/>
      <c r="AL385" s="62"/>
      <c r="AM385" s="62"/>
      <c r="AN385" s="8"/>
      <c r="AO385" s="8"/>
      <c r="AP385" s="62"/>
      <c r="AQ385" s="62"/>
      <c r="AR385" s="62"/>
      <c r="AS385" s="8"/>
      <c r="AT385" s="62"/>
      <c r="AU385" s="62"/>
      <c r="AV385" s="8"/>
      <c r="AW385" s="8"/>
      <c r="AX385" s="8"/>
      <c r="AY385" s="8"/>
      <c r="AZ385" s="8"/>
      <c r="BA385" s="8"/>
      <c r="BB385" s="62"/>
      <c r="BC385" s="62"/>
      <c r="BD385" s="94">
        <v>4234</v>
      </c>
      <c r="BE385" s="8"/>
      <c r="BF385" s="8"/>
      <c r="BG385" s="62"/>
      <c r="BH385" s="62"/>
      <c r="BI385" s="1">
        <v>4235</v>
      </c>
      <c r="BJ385" s="1">
        <v>4239</v>
      </c>
      <c r="BK385" s="1">
        <v>4235</v>
      </c>
      <c r="BL385" s="1">
        <v>4236</v>
      </c>
      <c r="BM385" s="78"/>
      <c r="BN385" s="78"/>
      <c r="BO385" s="78"/>
      <c r="BP385" s="89"/>
      <c r="BQ385" s="62"/>
      <c r="BR385" s="1"/>
      <c r="BS385" s="88"/>
      <c r="BT385" s="1"/>
      <c r="BU385" s="58"/>
      <c r="BV385" s="58"/>
      <c r="BW385" s="58"/>
      <c r="BX385" s="58"/>
      <c r="BY385" s="1">
        <v>101.48099999999999</v>
      </c>
      <c r="BZ385" s="1">
        <v>101.538</v>
      </c>
      <c r="CA385" s="1">
        <v>101.52800000000001</v>
      </c>
      <c r="CB385" s="1">
        <v>1.3463000000000001</v>
      </c>
      <c r="CC385" s="1">
        <v>1.3458000000000001</v>
      </c>
      <c r="CD385" s="1">
        <v>1.3462000000000001</v>
      </c>
      <c r="CE385" s="1"/>
      <c r="CF385" s="1"/>
      <c r="CG385" s="1">
        <v>4235</v>
      </c>
      <c r="CH385" s="1">
        <v>4252</v>
      </c>
      <c r="CI385" s="1">
        <v>4235</v>
      </c>
      <c r="CJ385" s="1">
        <v>4249</v>
      </c>
      <c r="CK385" s="1">
        <v>4235</v>
      </c>
      <c r="CL385" s="1">
        <v>4255</v>
      </c>
      <c r="CM385" s="1">
        <v>4219</v>
      </c>
      <c r="CN385" s="1">
        <v>4232</v>
      </c>
      <c r="CO385" s="1">
        <v>1297.0999999999999</v>
      </c>
      <c r="CP385" s="1">
        <v>4235</v>
      </c>
      <c r="CQ385" s="1">
        <v>4255</v>
      </c>
      <c r="CR385" s="1">
        <v>4219</v>
      </c>
      <c r="CS385" s="1">
        <v>4233</v>
      </c>
      <c r="CT385" s="1"/>
      <c r="CU385" s="1"/>
      <c r="CV385" s="1"/>
      <c r="CW385" s="1"/>
      <c r="CX385" s="58"/>
      <c r="CY385" s="58"/>
      <c r="CZ385" s="1"/>
      <c r="DA385" s="1" t="s">
        <v>618</v>
      </c>
      <c r="DB385" s="1"/>
      <c r="DC385" s="58"/>
      <c r="DD385" s="58"/>
      <c r="DE385">
        <v>11.84</v>
      </c>
      <c r="DF385">
        <v>101.821</v>
      </c>
      <c r="DG385">
        <v>2.5099999999999998</v>
      </c>
    </row>
    <row r="386" spans="1:111" s="12" customFormat="1">
      <c r="A386" s="1">
        <v>2014</v>
      </c>
      <c r="B386" s="1">
        <v>6</v>
      </c>
      <c r="C386" s="24">
        <v>41845</v>
      </c>
      <c r="D386" s="1">
        <v>4236</v>
      </c>
      <c r="E386" s="1">
        <v>4239</v>
      </c>
      <c r="F386" s="1">
        <v>4229</v>
      </c>
      <c r="G386" s="1">
        <v>4237</v>
      </c>
      <c r="H386" s="46">
        <v>1303.3</v>
      </c>
      <c r="I386" s="1">
        <v>4235</v>
      </c>
      <c r="J386" s="1">
        <v>4255</v>
      </c>
      <c r="K386" s="1">
        <v>4219</v>
      </c>
      <c r="L386" s="1">
        <v>4233</v>
      </c>
      <c r="M386" s="53">
        <v>4237</v>
      </c>
      <c r="N386" s="47">
        <v>4250</v>
      </c>
      <c r="O386" s="47">
        <v>4236</v>
      </c>
      <c r="P386" s="47">
        <v>4242</v>
      </c>
      <c r="Q386" s="8">
        <v>4237</v>
      </c>
      <c r="R386" s="26"/>
      <c r="S386" s="1"/>
      <c r="T386" s="1"/>
      <c r="U386" s="1"/>
      <c r="V386" s="1"/>
      <c r="W386" s="50"/>
      <c r="X386" s="51"/>
      <c r="Y386" s="62"/>
      <c r="Z386" s="62"/>
      <c r="AA386" s="62"/>
      <c r="AB386" s="62"/>
      <c r="AC386" s="1"/>
      <c r="AD386" s="62">
        <v>4238</v>
      </c>
      <c r="AE386" s="62">
        <v>4229</v>
      </c>
      <c r="AF386" s="1"/>
      <c r="AG386" s="1"/>
      <c r="AH386" s="62"/>
      <c r="AI386" s="62"/>
      <c r="AJ386" s="8"/>
      <c r="AK386" s="8"/>
      <c r="AL386" s="62"/>
      <c r="AM386" s="62"/>
      <c r="AN386" s="8"/>
      <c r="AO386" s="8"/>
      <c r="AP386" s="62"/>
      <c r="AQ386" s="62"/>
      <c r="AR386" s="62"/>
      <c r="AS386" s="8"/>
      <c r="AT386" s="62"/>
      <c r="AU386" s="62"/>
      <c r="AV386" s="8"/>
      <c r="AW386" s="8"/>
      <c r="AX386" s="8"/>
      <c r="AY386" s="8"/>
      <c r="AZ386" s="8"/>
      <c r="BA386" s="8"/>
      <c r="BB386" s="62"/>
      <c r="BC386" s="62"/>
      <c r="BD386" s="94">
        <v>4236</v>
      </c>
      <c r="BE386" s="8"/>
      <c r="BF386" s="8"/>
      <c r="BG386" s="62"/>
      <c r="BH386" s="62"/>
      <c r="BI386" s="1">
        <v>4237</v>
      </c>
      <c r="BJ386" s="1">
        <v>4242</v>
      </c>
      <c r="BK386" s="1">
        <v>4236</v>
      </c>
      <c r="BL386" s="1">
        <v>4240</v>
      </c>
      <c r="BM386" s="78"/>
      <c r="BN386" s="78"/>
      <c r="BO386" s="78"/>
      <c r="BP386" s="89"/>
      <c r="BQ386" s="62"/>
      <c r="BR386" s="1"/>
      <c r="BS386" s="88"/>
      <c r="BT386" s="1"/>
      <c r="BU386" s="58"/>
      <c r="BV386" s="58"/>
      <c r="BW386" s="58"/>
      <c r="BX386" s="58"/>
      <c r="BY386" s="1">
        <v>101.80500000000001</v>
      </c>
      <c r="BZ386" s="1">
        <v>101.75700000000001</v>
      </c>
      <c r="CA386" s="1">
        <v>101.76900000000001</v>
      </c>
      <c r="CB386" s="1">
        <v>1.3463000000000001</v>
      </c>
      <c r="CC386" s="1">
        <v>1.3465</v>
      </c>
      <c r="CD386" s="1">
        <v>1.3464</v>
      </c>
      <c r="CE386" s="1"/>
      <c r="CF386" s="1"/>
      <c r="CG386" s="1">
        <v>4237</v>
      </c>
      <c r="CH386" s="1">
        <v>4250</v>
      </c>
      <c r="CI386" s="1">
        <v>4236</v>
      </c>
      <c r="CJ386" s="1">
        <v>4245</v>
      </c>
      <c r="CK386" s="1">
        <v>4237</v>
      </c>
      <c r="CL386" s="1">
        <v>4250</v>
      </c>
      <c r="CM386" s="1">
        <v>4236</v>
      </c>
      <c r="CN386" s="1">
        <v>4245</v>
      </c>
      <c r="CO386" s="1">
        <v>1292.8</v>
      </c>
      <c r="CP386" s="1">
        <v>4237</v>
      </c>
      <c r="CQ386" s="1">
        <v>4268</v>
      </c>
      <c r="CR386" s="1">
        <v>4236</v>
      </c>
      <c r="CS386" s="1">
        <v>4266</v>
      </c>
      <c r="CT386" s="1"/>
      <c r="CU386" s="1"/>
      <c r="CV386" s="1"/>
      <c r="CW386" s="1"/>
      <c r="CX386" s="58"/>
      <c r="CY386" s="58"/>
      <c r="CZ386" s="1"/>
      <c r="DA386" s="1" t="s">
        <v>618</v>
      </c>
      <c r="DB386" s="1"/>
      <c r="DC386" s="58"/>
      <c r="DD386" s="58"/>
      <c r="DE386">
        <v>12.69</v>
      </c>
      <c r="DF386">
        <v>101.804</v>
      </c>
      <c r="DG386">
        <v>2.4700000000000002</v>
      </c>
    </row>
    <row r="387" spans="1:111" s="12" customFormat="1">
      <c r="A387" s="1">
        <v>2014</v>
      </c>
      <c r="B387" s="1">
        <v>2</v>
      </c>
      <c r="C387" s="24">
        <v>41848</v>
      </c>
      <c r="D387" s="1">
        <v>4275</v>
      </c>
      <c r="E387" s="1">
        <v>4288</v>
      </c>
      <c r="F387" s="1">
        <v>4261</v>
      </c>
      <c r="G387" s="1">
        <v>4278</v>
      </c>
      <c r="H387" s="46">
        <v>1303.3</v>
      </c>
      <c r="I387" s="1">
        <v>4237</v>
      </c>
      <c r="J387" s="1">
        <v>4275</v>
      </c>
      <c r="K387" s="1">
        <v>4236</v>
      </c>
      <c r="L387" s="1">
        <v>4266</v>
      </c>
      <c r="M387" s="53">
        <v>4275</v>
      </c>
      <c r="N387" s="47">
        <v>4281</v>
      </c>
      <c r="O387" s="47">
        <v>4265</v>
      </c>
      <c r="P387" s="47">
        <v>4272</v>
      </c>
      <c r="Q387" s="8">
        <v>4274</v>
      </c>
      <c r="R387" s="26"/>
      <c r="S387" s="1"/>
      <c r="T387" s="1"/>
      <c r="U387" s="1"/>
      <c r="V387" s="1"/>
      <c r="W387" s="50"/>
      <c r="X387" s="51"/>
      <c r="Y387" s="62"/>
      <c r="Z387" s="62"/>
      <c r="AA387" s="62"/>
      <c r="AB387" s="62"/>
      <c r="AC387" s="1"/>
      <c r="AD387" s="62">
        <v>4275</v>
      </c>
      <c r="AE387" s="62">
        <v>4264</v>
      </c>
      <c r="AF387" s="1"/>
      <c r="AG387" s="1"/>
      <c r="AH387" s="62"/>
      <c r="AI387" s="62"/>
      <c r="AJ387" s="8"/>
      <c r="AK387" s="8"/>
      <c r="AL387" s="62"/>
      <c r="AM387" s="62"/>
      <c r="AN387" s="8"/>
      <c r="AO387" s="8"/>
      <c r="AP387" s="62"/>
      <c r="AQ387" s="62"/>
      <c r="AR387" s="62"/>
      <c r="AS387" s="8"/>
      <c r="AT387" s="62"/>
      <c r="AU387" s="62"/>
      <c r="AV387" s="8"/>
      <c r="AW387" s="8"/>
      <c r="AX387" s="8"/>
      <c r="AY387" s="8"/>
      <c r="AZ387" s="8"/>
      <c r="BA387" s="8"/>
      <c r="BB387" s="62"/>
      <c r="BC387" s="62"/>
      <c r="BD387" s="94">
        <v>4274</v>
      </c>
      <c r="BE387" s="8"/>
      <c r="BF387" s="8"/>
      <c r="BG387" s="62"/>
      <c r="BH387" s="62"/>
      <c r="BI387" s="1">
        <v>4275</v>
      </c>
      <c r="BJ387" s="1">
        <v>4276</v>
      </c>
      <c r="BK387" s="1">
        <v>4269</v>
      </c>
      <c r="BL387" s="1">
        <v>4274</v>
      </c>
      <c r="BM387" s="78"/>
      <c r="BN387" s="78"/>
      <c r="BO387" s="78"/>
      <c r="BP387" s="89"/>
      <c r="BQ387" s="62"/>
      <c r="BR387" s="1"/>
      <c r="BS387" s="88"/>
      <c r="BT387" s="1"/>
      <c r="BU387" s="58"/>
      <c r="BV387" s="58"/>
      <c r="BW387" s="58"/>
      <c r="BX387" s="58"/>
      <c r="BY387" s="1">
        <v>101.84699999999999</v>
      </c>
      <c r="BZ387" s="1">
        <v>101.7795</v>
      </c>
      <c r="CA387" s="1">
        <v>101.761</v>
      </c>
      <c r="CB387" s="1">
        <v>1.343</v>
      </c>
      <c r="CC387" s="1">
        <v>1.3431</v>
      </c>
      <c r="CD387" s="1">
        <v>1.3428</v>
      </c>
      <c r="CE387" s="1"/>
      <c r="CF387" s="1"/>
      <c r="CG387" s="1">
        <v>4275</v>
      </c>
      <c r="CH387" s="1">
        <v>4281</v>
      </c>
      <c r="CI387" s="1">
        <v>4269</v>
      </c>
      <c r="CJ387" s="1">
        <v>4273</v>
      </c>
      <c r="CK387" s="1">
        <v>4275</v>
      </c>
      <c r="CL387" s="1">
        <v>4281</v>
      </c>
      <c r="CM387" s="1">
        <v>4265</v>
      </c>
      <c r="CN387" s="1">
        <v>4271</v>
      </c>
      <c r="CO387" s="1">
        <v>1304</v>
      </c>
      <c r="CP387" s="1">
        <v>4275</v>
      </c>
      <c r="CQ387" s="1">
        <v>4281</v>
      </c>
      <c r="CR387" s="1">
        <v>4265</v>
      </c>
      <c r="CS387" s="1">
        <v>4276</v>
      </c>
      <c r="CT387" s="1"/>
      <c r="CU387" s="1"/>
      <c r="CV387" s="1"/>
      <c r="CW387" s="1"/>
      <c r="CX387" s="58"/>
      <c r="CY387" s="58"/>
      <c r="CZ387" s="1"/>
      <c r="DA387" s="1" t="s">
        <v>618</v>
      </c>
      <c r="DB387" s="1"/>
      <c r="DC387" s="58"/>
      <c r="DD387" s="58"/>
      <c r="DE387">
        <v>12.56</v>
      </c>
      <c r="DF387">
        <v>101.848</v>
      </c>
      <c r="DG387">
        <v>2.4900000000000002</v>
      </c>
    </row>
    <row r="388" spans="1:111" s="12" customFormat="1">
      <c r="A388" s="1">
        <v>2014</v>
      </c>
      <c r="B388" s="1">
        <v>3</v>
      </c>
      <c r="C388" s="24">
        <v>41849</v>
      </c>
      <c r="D388" s="1">
        <v>4273</v>
      </c>
      <c r="E388" s="1">
        <v>4285</v>
      </c>
      <c r="F388" s="1">
        <v>4272</v>
      </c>
      <c r="G388" s="1">
        <v>4280</v>
      </c>
      <c r="H388" s="46">
        <v>1300.5</v>
      </c>
      <c r="I388" s="1">
        <v>4275</v>
      </c>
      <c r="J388" s="1">
        <v>4281</v>
      </c>
      <c r="K388" s="1">
        <v>4265</v>
      </c>
      <c r="L388" s="1">
        <v>4276</v>
      </c>
      <c r="M388" s="53">
        <v>4287</v>
      </c>
      <c r="N388" s="47">
        <v>4300</v>
      </c>
      <c r="O388" s="47">
        <v>4270</v>
      </c>
      <c r="P388" s="47">
        <v>4274</v>
      </c>
      <c r="Q388" s="8">
        <v>4273</v>
      </c>
      <c r="R388" s="26"/>
      <c r="S388" s="1"/>
      <c r="T388" s="1"/>
      <c r="U388" s="1"/>
      <c r="V388" s="1"/>
      <c r="W388" s="50"/>
      <c r="X388" s="51"/>
      <c r="Y388" s="62"/>
      <c r="Z388" s="62"/>
      <c r="AA388" s="62"/>
      <c r="AB388" s="62"/>
      <c r="AC388" s="1"/>
      <c r="AD388" s="62">
        <v>4278</v>
      </c>
      <c r="AE388" s="62">
        <v>4272</v>
      </c>
      <c r="AF388" s="1"/>
      <c r="AG388" s="1"/>
      <c r="AH388" s="62"/>
      <c r="AI388" s="62"/>
      <c r="AJ388" s="8"/>
      <c r="AK388" s="8"/>
      <c r="AL388" s="62"/>
      <c r="AM388" s="62"/>
      <c r="AN388" s="8"/>
      <c r="AO388" s="8"/>
      <c r="AP388" s="62"/>
      <c r="AQ388" s="62"/>
      <c r="AR388" s="62"/>
      <c r="AS388" s="8"/>
      <c r="AT388" s="62"/>
      <c r="AU388" s="62"/>
      <c r="AV388" s="8"/>
      <c r="AW388" s="8"/>
      <c r="AX388" s="8"/>
      <c r="AY388" s="8"/>
      <c r="AZ388" s="8"/>
      <c r="BA388" s="8"/>
      <c r="BB388" s="62"/>
      <c r="BC388" s="62"/>
      <c r="BD388" s="94">
        <v>4287</v>
      </c>
      <c r="BE388" s="8"/>
      <c r="BF388" s="8"/>
      <c r="BG388" s="62"/>
      <c r="BH388" s="62"/>
      <c r="BI388" s="1">
        <v>4287</v>
      </c>
      <c r="BJ388" s="1">
        <v>4299</v>
      </c>
      <c r="BK388" s="1">
        <v>4287</v>
      </c>
      <c r="BL388" s="1">
        <v>4295</v>
      </c>
      <c r="BM388" s="78"/>
      <c r="BN388" s="78"/>
      <c r="BO388" s="78"/>
      <c r="BP388" s="89"/>
      <c r="BQ388" s="62"/>
      <c r="BR388" s="1"/>
      <c r="BS388" s="88"/>
      <c r="BT388" s="1"/>
      <c r="BU388" s="58"/>
      <c r="BV388" s="58"/>
      <c r="BW388" s="58"/>
      <c r="BX388" s="58"/>
      <c r="BY388" s="1">
        <v>101.86</v>
      </c>
      <c r="BZ388" s="1">
        <v>101.86</v>
      </c>
      <c r="CA388" s="1">
        <v>101.8355</v>
      </c>
      <c r="CB388" s="1">
        <v>1.3439000000000001</v>
      </c>
      <c r="CC388" s="1">
        <v>1.3439000000000001</v>
      </c>
      <c r="CD388" s="1">
        <v>1.3438000000000001</v>
      </c>
      <c r="CE388" s="1"/>
      <c r="CF388" s="1"/>
      <c r="CG388" s="1">
        <v>4287</v>
      </c>
      <c r="CH388" s="1">
        <v>4300</v>
      </c>
      <c r="CI388" s="1">
        <v>4286</v>
      </c>
      <c r="CJ388" s="1">
        <v>4299</v>
      </c>
      <c r="CK388" s="1">
        <v>4287</v>
      </c>
      <c r="CL388" s="1">
        <v>4300</v>
      </c>
      <c r="CM388" s="1">
        <v>4260</v>
      </c>
      <c r="CN388" s="1">
        <v>4266</v>
      </c>
      <c r="CO388" s="1">
        <v>1313.6</v>
      </c>
      <c r="CP388" s="1">
        <v>4287</v>
      </c>
      <c r="CQ388" s="1">
        <v>4300</v>
      </c>
      <c r="CR388" s="1">
        <v>4260</v>
      </c>
      <c r="CS388" s="1">
        <v>4271</v>
      </c>
      <c r="CT388" s="1"/>
      <c r="CU388" s="1"/>
      <c r="CV388" s="1"/>
      <c r="CW388" s="1"/>
      <c r="CX388" s="58"/>
      <c r="CY388" s="58"/>
      <c r="CZ388" s="1"/>
      <c r="DA388" s="1" t="s">
        <v>618</v>
      </c>
      <c r="DB388" s="1"/>
      <c r="DC388" s="58"/>
      <c r="DD388" s="58"/>
      <c r="DE388">
        <v>13.28</v>
      </c>
      <c r="DF388">
        <v>102.11150000000001</v>
      </c>
      <c r="DG388">
        <v>2.46</v>
      </c>
    </row>
    <row r="389" spans="1:111" s="12" customFormat="1">
      <c r="A389" s="1">
        <v>2014</v>
      </c>
      <c r="B389" s="1">
        <v>4</v>
      </c>
      <c r="C389" s="24">
        <v>41850</v>
      </c>
      <c r="D389" s="1">
        <v>4266</v>
      </c>
      <c r="E389" s="1">
        <v>4272</v>
      </c>
      <c r="F389" s="1">
        <v>4262</v>
      </c>
      <c r="G389" s="1">
        <v>4270</v>
      </c>
      <c r="H389" s="46">
        <v>1296.9000000000001</v>
      </c>
      <c r="I389" s="1">
        <v>4287</v>
      </c>
      <c r="J389" s="1">
        <v>4300</v>
      </c>
      <c r="K389" s="1">
        <v>4260</v>
      </c>
      <c r="L389" s="1">
        <v>4267</v>
      </c>
      <c r="M389" s="53">
        <v>4269</v>
      </c>
      <c r="N389" s="47">
        <v>4294</v>
      </c>
      <c r="O389" s="47">
        <v>4258</v>
      </c>
      <c r="P389" s="47">
        <v>4277</v>
      </c>
      <c r="Q389" s="8">
        <v>4265</v>
      </c>
      <c r="R389" s="26"/>
      <c r="S389" s="1"/>
      <c r="T389" s="1"/>
      <c r="U389" s="1"/>
      <c r="V389" s="1"/>
      <c r="W389" s="50"/>
      <c r="X389" s="51"/>
      <c r="Y389" s="62"/>
      <c r="Z389" s="62"/>
      <c r="AA389" s="62"/>
      <c r="AB389" s="62"/>
      <c r="AC389" s="1"/>
      <c r="AD389" s="62">
        <v>4270</v>
      </c>
      <c r="AE389" s="62">
        <v>4262</v>
      </c>
      <c r="AF389" s="1"/>
      <c r="AG389" s="1"/>
      <c r="AH389" s="62"/>
      <c r="AI389" s="62"/>
      <c r="AJ389" s="8"/>
      <c r="AK389" s="8"/>
      <c r="AL389" s="62"/>
      <c r="AM389" s="62"/>
      <c r="AN389" s="8"/>
      <c r="AO389" s="8"/>
      <c r="AP389" s="62"/>
      <c r="AQ389" s="62"/>
      <c r="AR389" s="62"/>
      <c r="AS389" s="8"/>
      <c r="AT389" s="62"/>
      <c r="AU389" s="62"/>
      <c r="AV389" s="8"/>
      <c r="AW389" s="8"/>
      <c r="AX389" s="8"/>
      <c r="AY389" s="8"/>
      <c r="AZ389" s="8"/>
      <c r="BA389" s="8"/>
      <c r="BB389" s="62"/>
      <c r="BC389" s="62"/>
      <c r="BD389" s="94">
        <v>4268</v>
      </c>
      <c r="BE389" s="8"/>
      <c r="BF389" s="8"/>
      <c r="BG389" s="62"/>
      <c r="BH389" s="62"/>
      <c r="BI389" s="1">
        <v>4269</v>
      </c>
      <c r="BJ389" s="1">
        <v>4271</v>
      </c>
      <c r="BK389" s="1">
        <v>4268</v>
      </c>
      <c r="BL389" s="1">
        <v>4271</v>
      </c>
      <c r="BM389" s="78"/>
      <c r="BN389" s="78"/>
      <c r="BO389" s="78"/>
      <c r="BP389" s="89"/>
      <c r="BQ389" s="62"/>
      <c r="BR389" s="1"/>
      <c r="BS389" s="88"/>
      <c r="BT389" s="1"/>
      <c r="BU389" s="58"/>
      <c r="BV389" s="58"/>
      <c r="BW389" s="58"/>
      <c r="BX389" s="58"/>
      <c r="BY389" s="1">
        <v>102.11799999999999</v>
      </c>
      <c r="BZ389" s="1">
        <v>102.1105</v>
      </c>
      <c r="CA389" s="1">
        <v>102.0825</v>
      </c>
      <c r="CB389" s="1">
        <v>1.3409</v>
      </c>
      <c r="CC389" s="1">
        <v>1.3409</v>
      </c>
      <c r="CD389" s="1">
        <v>1.341</v>
      </c>
      <c r="CE389" s="1"/>
      <c r="CF389" s="1"/>
      <c r="CG389" s="1">
        <v>4269</v>
      </c>
      <c r="CH389" s="1">
        <v>4294</v>
      </c>
      <c r="CI389" s="1">
        <v>4258</v>
      </c>
      <c r="CJ389" s="1">
        <v>4282</v>
      </c>
      <c r="CK389" s="1">
        <v>4269</v>
      </c>
      <c r="CL389" s="1">
        <v>4294</v>
      </c>
      <c r="CM389" s="1">
        <v>4258</v>
      </c>
      <c r="CN389" s="1">
        <v>4280</v>
      </c>
      <c r="CO389" s="1">
        <v>1300.5</v>
      </c>
      <c r="CP389" s="1">
        <v>4269</v>
      </c>
      <c r="CQ389" s="1">
        <v>4294</v>
      </c>
      <c r="CR389" s="1">
        <v>4258</v>
      </c>
      <c r="CS389" s="1">
        <v>4286</v>
      </c>
      <c r="CT389" s="1"/>
      <c r="CU389" s="1"/>
      <c r="CV389" s="1"/>
      <c r="CW389" s="1"/>
      <c r="CX389" s="58"/>
      <c r="CY389" s="58"/>
      <c r="CZ389" s="1"/>
      <c r="DA389" s="1" t="s">
        <v>618</v>
      </c>
      <c r="DB389" s="1"/>
      <c r="DC389" s="58"/>
      <c r="DD389" s="58"/>
      <c r="DE389">
        <v>13.33</v>
      </c>
      <c r="DF389">
        <v>102.81399999999999</v>
      </c>
      <c r="DG389">
        <v>2.5499999999999998</v>
      </c>
    </row>
    <row r="390" spans="1:111" s="12" customFormat="1">
      <c r="A390" s="1">
        <v>2014</v>
      </c>
      <c r="B390" s="1">
        <v>5</v>
      </c>
      <c r="C390" s="24">
        <v>41851</v>
      </c>
      <c r="D390" s="1">
        <v>4284</v>
      </c>
      <c r="E390" s="1">
        <v>4285</v>
      </c>
      <c r="F390" s="1">
        <v>4268</v>
      </c>
      <c r="G390" s="1">
        <v>4278</v>
      </c>
      <c r="H390" s="46">
        <v>1282.8</v>
      </c>
      <c r="I390" s="1">
        <v>4269</v>
      </c>
      <c r="J390" s="1">
        <v>4294</v>
      </c>
      <c r="K390" s="1">
        <v>4258</v>
      </c>
      <c r="L390" s="1">
        <v>4281</v>
      </c>
      <c r="M390" s="53">
        <v>4282</v>
      </c>
      <c r="N390" s="47">
        <v>4288</v>
      </c>
      <c r="O390" s="47">
        <v>4257</v>
      </c>
      <c r="P390" s="47">
        <v>4260</v>
      </c>
      <c r="Q390" s="8">
        <v>4284</v>
      </c>
      <c r="R390" s="26"/>
      <c r="S390" s="1"/>
      <c r="T390" s="1"/>
      <c r="U390" s="1"/>
      <c r="V390" s="1"/>
      <c r="W390" s="50"/>
      <c r="X390" s="51"/>
      <c r="Y390" s="62"/>
      <c r="Z390" s="62"/>
      <c r="AA390" s="62"/>
      <c r="AB390" s="62"/>
      <c r="AC390" s="1"/>
      <c r="AD390" s="62">
        <v>4285</v>
      </c>
      <c r="AE390" s="62">
        <v>4279</v>
      </c>
      <c r="AF390" s="1"/>
      <c r="AG390" s="1"/>
      <c r="AH390" s="62"/>
      <c r="AI390" s="62"/>
      <c r="AJ390" s="8"/>
      <c r="AK390" s="8"/>
      <c r="AL390" s="62"/>
      <c r="AM390" s="62"/>
      <c r="AN390" s="8"/>
      <c r="AO390" s="8"/>
      <c r="AP390" s="62"/>
      <c r="AQ390" s="62"/>
      <c r="AR390" s="62"/>
      <c r="AS390" s="8"/>
      <c r="AT390" s="62"/>
      <c r="AU390" s="62"/>
      <c r="AV390" s="8"/>
      <c r="AW390" s="8"/>
      <c r="AX390" s="8"/>
      <c r="AY390" s="8"/>
      <c r="AZ390" s="8"/>
      <c r="BA390" s="8"/>
      <c r="BB390" s="62"/>
      <c r="BC390" s="62"/>
      <c r="BD390" s="94">
        <v>4281</v>
      </c>
      <c r="BE390" s="8"/>
      <c r="BF390" s="8"/>
      <c r="BG390" s="62"/>
      <c r="BH390" s="62"/>
      <c r="BI390" s="1">
        <v>4282</v>
      </c>
      <c r="BJ390" s="1">
        <v>4288</v>
      </c>
      <c r="BK390" s="1">
        <v>4282</v>
      </c>
      <c r="BL390" s="1">
        <v>4283</v>
      </c>
      <c r="BM390" s="78"/>
      <c r="BN390" s="78"/>
      <c r="BO390" s="78"/>
      <c r="BP390" s="89"/>
      <c r="BQ390" s="62"/>
      <c r="BR390" s="1"/>
      <c r="BS390" s="88"/>
      <c r="BT390" s="1"/>
      <c r="BU390" s="58"/>
      <c r="BV390" s="58"/>
      <c r="BW390" s="58"/>
      <c r="BX390" s="58"/>
      <c r="BY390" s="1">
        <v>102.7925</v>
      </c>
      <c r="BZ390" s="1">
        <v>102.8655</v>
      </c>
      <c r="CA390" s="1">
        <v>102.8475</v>
      </c>
      <c r="CB390" s="1">
        <v>1.3396999999999999</v>
      </c>
      <c r="CC390" s="1">
        <v>1.3392999999999999</v>
      </c>
      <c r="CD390" s="1">
        <v>1.3394999999999999</v>
      </c>
      <c r="CE390" s="1"/>
      <c r="CF390" s="1"/>
      <c r="CG390" s="1">
        <v>4282</v>
      </c>
      <c r="CH390" s="1">
        <v>4288</v>
      </c>
      <c r="CI390" s="1">
        <v>4258</v>
      </c>
      <c r="CJ390" s="1">
        <v>4265</v>
      </c>
      <c r="CK390" s="1">
        <v>4282</v>
      </c>
      <c r="CL390" s="1">
        <v>4288</v>
      </c>
      <c r="CM390" s="1">
        <v>4254</v>
      </c>
      <c r="CN390" s="1">
        <v>4260</v>
      </c>
      <c r="CO390" s="1">
        <v>1296.2</v>
      </c>
      <c r="CP390" s="1">
        <v>4282</v>
      </c>
      <c r="CQ390" s="1">
        <v>4288</v>
      </c>
      <c r="CR390" s="1">
        <v>4241</v>
      </c>
      <c r="CS390" s="1">
        <v>4247</v>
      </c>
      <c r="CT390" s="1"/>
      <c r="CU390" s="1"/>
      <c r="CV390" s="1"/>
      <c r="CW390" s="1"/>
      <c r="CX390" s="58"/>
      <c r="CY390" s="58"/>
      <c r="CZ390" s="1"/>
      <c r="DA390" s="1" t="s">
        <v>618</v>
      </c>
      <c r="DB390" s="1"/>
      <c r="DC390" s="58"/>
      <c r="DD390" s="58"/>
      <c r="DE390">
        <v>16.95</v>
      </c>
      <c r="DF390">
        <v>102.8035</v>
      </c>
      <c r="DG390">
        <v>2.56</v>
      </c>
    </row>
    <row r="391" spans="1:111" s="12" customFormat="1">
      <c r="A391" s="1">
        <v>2014</v>
      </c>
      <c r="B391" s="1">
        <v>6</v>
      </c>
      <c r="C391" s="24">
        <v>41852</v>
      </c>
      <c r="D391" s="1">
        <v>4245</v>
      </c>
      <c r="E391" s="1">
        <v>4257</v>
      </c>
      <c r="F391" s="1">
        <v>4243</v>
      </c>
      <c r="G391" s="1">
        <v>4254</v>
      </c>
      <c r="H391" s="46">
        <v>1294.8</v>
      </c>
      <c r="I391" s="1">
        <v>4282</v>
      </c>
      <c r="J391" s="1">
        <v>4288</v>
      </c>
      <c r="K391" s="1">
        <v>4241</v>
      </c>
      <c r="L391" s="1">
        <v>4250</v>
      </c>
      <c r="M391" s="53">
        <v>4254</v>
      </c>
      <c r="N391" s="47">
        <v>4285</v>
      </c>
      <c r="O391" s="47">
        <v>4244</v>
      </c>
      <c r="P391" s="47">
        <v>4279</v>
      </c>
      <c r="Q391" s="8">
        <v>4244</v>
      </c>
      <c r="R391" s="26"/>
      <c r="S391" s="1"/>
      <c r="T391" s="1"/>
      <c r="U391" s="1"/>
      <c r="V391" s="1"/>
      <c r="W391" s="50"/>
      <c r="X391" s="51"/>
      <c r="Y391" s="62"/>
      <c r="Z391" s="62"/>
      <c r="AA391" s="62"/>
      <c r="AB391" s="62"/>
      <c r="AC391" s="1"/>
      <c r="AD391" s="62">
        <v>4252</v>
      </c>
      <c r="AE391" s="62">
        <v>4243</v>
      </c>
      <c r="AF391" s="1"/>
      <c r="AG391" s="1"/>
      <c r="AH391" s="62"/>
      <c r="AI391" s="62"/>
      <c r="AJ391" s="8"/>
      <c r="AK391" s="8"/>
      <c r="AL391" s="62"/>
      <c r="AM391" s="62"/>
      <c r="AN391" s="8"/>
      <c r="AO391" s="8"/>
      <c r="AP391" s="62"/>
      <c r="AQ391" s="62"/>
      <c r="AR391" s="62"/>
      <c r="AS391" s="8"/>
      <c r="AT391" s="62"/>
      <c r="AU391" s="62"/>
      <c r="AV391" s="8"/>
      <c r="AW391" s="8"/>
      <c r="AX391" s="8"/>
      <c r="AY391" s="8"/>
      <c r="AZ391" s="8"/>
      <c r="BA391" s="8"/>
      <c r="BB391" s="62"/>
      <c r="BC391" s="62"/>
      <c r="BD391" s="94">
        <v>4253</v>
      </c>
      <c r="BE391" s="8"/>
      <c r="BF391" s="8"/>
      <c r="BG391" s="62"/>
      <c r="BH391" s="62"/>
      <c r="BI391" s="1">
        <v>4254</v>
      </c>
      <c r="BJ391" s="1">
        <v>4260</v>
      </c>
      <c r="BK391" s="1">
        <v>4253</v>
      </c>
      <c r="BL391" s="1">
        <v>4257</v>
      </c>
      <c r="BM391" s="78"/>
      <c r="BN391" s="78"/>
      <c r="BO391" s="78"/>
      <c r="BP391" s="89"/>
      <c r="BQ391" s="62"/>
      <c r="BR391" s="1"/>
      <c r="BS391" s="88"/>
      <c r="BT391" s="1"/>
      <c r="BU391" s="58"/>
      <c r="BV391" s="58"/>
      <c r="BW391" s="58"/>
      <c r="BX391" s="58"/>
      <c r="BY391" s="1">
        <v>102.7955</v>
      </c>
      <c r="BZ391" s="1">
        <v>102.773</v>
      </c>
      <c r="CA391" s="1">
        <v>102.77849999999999</v>
      </c>
      <c r="CB391" s="1">
        <v>1.3391</v>
      </c>
      <c r="CC391" s="1">
        <v>1.3389</v>
      </c>
      <c r="CD391" s="1">
        <v>1.3389</v>
      </c>
      <c r="CE391" s="1"/>
      <c r="CF391" s="1"/>
      <c r="CG391" s="1">
        <v>4254</v>
      </c>
      <c r="CH391" s="1">
        <v>4265</v>
      </c>
      <c r="CI391" s="1">
        <v>4244</v>
      </c>
      <c r="CJ391" s="1">
        <v>4258</v>
      </c>
      <c r="CK391" s="1">
        <v>4254</v>
      </c>
      <c r="CL391" s="1">
        <v>4285</v>
      </c>
      <c r="CM391" s="1">
        <v>4244</v>
      </c>
      <c r="CN391" s="1">
        <v>4270</v>
      </c>
      <c r="CO391" s="1">
        <v>1285.7</v>
      </c>
      <c r="CP391" s="1">
        <v>4254</v>
      </c>
      <c r="CQ391" s="1">
        <v>4285</v>
      </c>
      <c r="CR391" s="1">
        <v>4244</v>
      </c>
      <c r="CS391" s="1">
        <v>4272</v>
      </c>
      <c r="CT391" s="1"/>
      <c r="CU391" s="1"/>
      <c r="CV391" s="1"/>
      <c r="CW391" s="1"/>
      <c r="CX391" s="58"/>
      <c r="CY391" s="58"/>
      <c r="CZ391" s="1"/>
      <c r="DA391" s="1" t="s">
        <v>618</v>
      </c>
      <c r="DB391" s="1"/>
      <c r="DC391" s="58"/>
      <c r="DD391" s="58"/>
      <c r="DE391">
        <v>17.03</v>
      </c>
      <c r="DF391">
        <v>102.5605</v>
      </c>
      <c r="DG391">
        <v>2.5099999999999998</v>
      </c>
    </row>
    <row r="392" spans="1:111" s="12" customFormat="1">
      <c r="A392" s="1">
        <v>2014</v>
      </c>
      <c r="B392" s="1">
        <v>2</v>
      </c>
      <c r="C392" s="24">
        <v>41855</v>
      </c>
      <c r="D392" s="1">
        <v>4270</v>
      </c>
      <c r="E392" s="1">
        <v>4276</v>
      </c>
      <c r="F392" s="1">
        <v>4263</v>
      </c>
      <c r="G392" s="1">
        <v>4274</v>
      </c>
      <c r="H392" s="46">
        <v>1288.9000000000001</v>
      </c>
      <c r="I392" s="1">
        <v>4254</v>
      </c>
      <c r="J392" s="1">
        <v>4285</v>
      </c>
      <c r="K392" s="1">
        <v>4244</v>
      </c>
      <c r="L392" s="1">
        <v>4270</v>
      </c>
      <c r="M392" s="53">
        <v>4273</v>
      </c>
      <c r="N392" s="47">
        <v>4276</v>
      </c>
      <c r="O392" s="47">
        <v>4258</v>
      </c>
      <c r="P392" s="47">
        <v>4261</v>
      </c>
      <c r="Q392" s="8">
        <v>4270</v>
      </c>
      <c r="R392" s="26"/>
      <c r="S392" s="1"/>
      <c r="T392" s="1"/>
      <c r="U392" s="1"/>
      <c r="V392" s="1"/>
      <c r="W392" s="50"/>
      <c r="X392" s="51"/>
      <c r="Y392" s="62"/>
      <c r="Z392" s="62"/>
      <c r="AA392" s="62"/>
      <c r="AB392" s="62"/>
      <c r="AC392" s="1"/>
      <c r="AD392" s="62">
        <v>4272</v>
      </c>
      <c r="AE392" s="62">
        <v>4263</v>
      </c>
      <c r="AF392" s="1"/>
      <c r="AG392" s="1"/>
      <c r="AH392" s="62"/>
      <c r="AI392" s="62"/>
      <c r="AJ392" s="8"/>
      <c r="AK392" s="8"/>
      <c r="AL392" s="62"/>
      <c r="AM392" s="62"/>
      <c r="AN392" s="8"/>
      <c r="AO392" s="8"/>
      <c r="AP392" s="62"/>
      <c r="AQ392" s="62"/>
      <c r="AR392" s="62"/>
      <c r="AS392" s="8"/>
      <c r="AT392" s="62"/>
      <c r="AU392" s="62"/>
      <c r="AV392" s="8"/>
      <c r="AW392" s="8"/>
      <c r="AX392" s="8"/>
      <c r="AY392" s="8"/>
      <c r="AZ392" s="8"/>
      <c r="BA392" s="8"/>
      <c r="BB392" s="62"/>
      <c r="BC392" s="62"/>
      <c r="BD392" s="94">
        <v>4271</v>
      </c>
      <c r="BE392" s="8"/>
      <c r="BF392" s="8"/>
      <c r="BG392" s="62"/>
      <c r="BH392" s="62"/>
      <c r="BI392" s="1">
        <v>4273</v>
      </c>
      <c r="BJ392" s="1">
        <v>4276</v>
      </c>
      <c r="BK392" s="1">
        <v>4271</v>
      </c>
      <c r="BL392" s="1">
        <v>4271</v>
      </c>
      <c r="BM392" s="78"/>
      <c r="BN392" s="78"/>
      <c r="BO392" s="78"/>
      <c r="BP392" s="89"/>
      <c r="BQ392" s="62"/>
      <c r="BR392" s="1"/>
      <c r="BS392" s="88"/>
      <c r="BT392" s="1"/>
      <c r="BU392" s="58"/>
      <c r="BV392" s="58"/>
      <c r="BW392" s="58"/>
      <c r="BX392" s="58"/>
      <c r="BY392" s="1">
        <v>102.57299999999999</v>
      </c>
      <c r="BZ392" s="1">
        <v>102.557</v>
      </c>
      <c r="CA392" s="1">
        <v>102.56</v>
      </c>
      <c r="CB392" s="1">
        <v>1.3431</v>
      </c>
      <c r="CC392" s="1">
        <v>1.3426</v>
      </c>
      <c r="CD392" s="1">
        <v>1.3428</v>
      </c>
      <c r="CE392" s="1"/>
      <c r="CF392" s="1"/>
      <c r="CG392" s="1">
        <v>4273</v>
      </c>
      <c r="CH392" s="1">
        <v>4276</v>
      </c>
      <c r="CI392" s="1">
        <v>4258</v>
      </c>
      <c r="CJ392" s="1">
        <v>4265</v>
      </c>
      <c r="CK392" s="1">
        <v>4273</v>
      </c>
      <c r="CL392" s="1">
        <v>4276</v>
      </c>
      <c r="CM392" s="1">
        <v>4255</v>
      </c>
      <c r="CN392" s="1">
        <v>4260</v>
      </c>
      <c r="CO392" s="1">
        <v>1295.8</v>
      </c>
      <c r="CP392" s="1">
        <v>4273</v>
      </c>
      <c r="CQ392" s="1">
        <v>4276</v>
      </c>
      <c r="CR392" s="1">
        <v>4246</v>
      </c>
      <c r="CS392" s="1">
        <v>4249</v>
      </c>
      <c r="CT392" s="1"/>
      <c r="CU392" s="1"/>
      <c r="CV392" s="1"/>
      <c r="CW392" s="1"/>
      <c r="CX392" s="58"/>
      <c r="CY392" s="58"/>
      <c r="CZ392" s="1"/>
      <c r="DA392" s="1" t="s">
        <v>618</v>
      </c>
      <c r="DB392" s="1"/>
      <c r="DC392" s="58"/>
      <c r="DD392" s="58"/>
      <c r="DE392">
        <v>15.12</v>
      </c>
      <c r="DF392">
        <v>102.551</v>
      </c>
      <c r="DG392">
        <v>2.4900000000000002</v>
      </c>
    </row>
    <row r="393" spans="1:111" s="12" customFormat="1">
      <c r="A393" s="1">
        <v>2014</v>
      </c>
      <c r="B393" s="1">
        <v>3</v>
      </c>
      <c r="C393" s="24">
        <v>41856</v>
      </c>
      <c r="D393" s="1">
        <v>4253</v>
      </c>
      <c r="E393" s="1">
        <v>4262</v>
      </c>
      <c r="F393" s="1">
        <v>4249</v>
      </c>
      <c r="G393" s="1">
        <v>4261</v>
      </c>
      <c r="H393" s="46">
        <v>1285.3</v>
      </c>
      <c r="I393" s="1">
        <v>4273</v>
      </c>
      <c r="J393" s="1">
        <v>4276</v>
      </c>
      <c r="K393" s="1">
        <v>4246</v>
      </c>
      <c r="L393" s="1">
        <v>4255</v>
      </c>
      <c r="M393" s="53">
        <v>4265</v>
      </c>
      <c r="N393" s="47">
        <v>4270</v>
      </c>
      <c r="O393" s="47">
        <v>4251</v>
      </c>
      <c r="P393" s="47">
        <v>4254</v>
      </c>
      <c r="Q393" s="8">
        <v>4254</v>
      </c>
      <c r="R393" s="26"/>
      <c r="S393" s="1"/>
      <c r="T393" s="1"/>
      <c r="U393" s="1"/>
      <c r="V393" s="1"/>
      <c r="W393" s="50"/>
      <c r="X393" s="51"/>
      <c r="Y393" s="62"/>
      <c r="Z393" s="62"/>
      <c r="AA393" s="62"/>
      <c r="AB393" s="62"/>
      <c r="AC393" s="1"/>
      <c r="AD393" s="62">
        <v>4258</v>
      </c>
      <c r="AE393" s="62">
        <v>4249</v>
      </c>
      <c r="AF393" s="1"/>
      <c r="AG393" s="1"/>
      <c r="AH393" s="62"/>
      <c r="AI393" s="62"/>
      <c r="AJ393" s="8"/>
      <c r="AK393" s="8"/>
      <c r="AL393" s="62"/>
      <c r="AM393" s="62"/>
      <c r="AN393" s="8"/>
      <c r="AO393" s="8"/>
      <c r="AP393" s="62"/>
      <c r="AQ393" s="62"/>
      <c r="AR393" s="62"/>
      <c r="AS393" s="8"/>
      <c r="AT393" s="62"/>
      <c r="AU393" s="62"/>
      <c r="AV393" s="8"/>
      <c r="AW393" s="8"/>
      <c r="AX393" s="8"/>
      <c r="AY393" s="8"/>
      <c r="AZ393" s="8"/>
      <c r="BA393" s="8"/>
      <c r="BB393" s="62"/>
      <c r="BC393" s="62"/>
      <c r="BD393" s="94">
        <v>4264</v>
      </c>
      <c r="BE393" s="8"/>
      <c r="BF393" s="8"/>
      <c r="BG393" s="62"/>
      <c r="BH393" s="62"/>
      <c r="BI393" s="1">
        <v>4265</v>
      </c>
      <c r="BJ393" s="1">
        <v>4269</v>
      </c>
      <c r="BK393" s="1">
        <v>4261</v>
      </c>
      <c r="BL393" s="1">
        <v>4266</v>
      </c>
      <c r="BM393" s="78"/>
      <c r="BN393" s="78"/>
      <c r="BO393" s="78"/>
      <c r="BP393" s="89"/>
      <c r="BQ393" s="62"/>
      <c r="BR393" s="1"/>
      <c r="BS393" s="88"/>
      <c r="BT393" s="1"/>
      <c r="BU393" s="58"/>
      <c r="BV393" s="58"/>
      <c r="BW393" s="58"/>
      <c r="BX393" s="58"/>
      <c r="BY393" s="1">
        <v>102.56699999999999</v>
      </c>
      <c r="BZ393" s="1">
        <v>102.55</v>
      </c>
      <c r="CA393" s="1">
        <v>102.5615</v>
      </c>
      <c r="CB393" s="1">
        <v>1.3422000000000001</v>
      </c>
      <c r="CC393" s="1">
        <v>1.3421000000000001</v>
      </c>
      <c r="CD393" s="1">
        <v>1.3422000000000001</v>
      </c>
      <c r="CE393" s="1"/>
      <c r="CF393" s="1"/>
      <c r="CG393" s="1">
        <v>4265</v>
      </c>
      <c r="CH393" s="1">
        <v>4270</v>
      </c>
      <c r="CI393" s="1">
        <v>4257</v>
      </c>
      <c r="CJ393" s="1">
        <v>4262</v>
      </c>
      <c r="CK393" s="1">
        <v>4265</v>
      </c>
      <c r="CL393" s="1">
        <v>4270</v>
      </c>
      <c r="CM393" s="1">
        <v>4247</v>
      </c>
      <c r="CN393" s="1">
        <v>4254</v>
      </c>
      <c r="CO393" s="1">
        <v>1293.8</v>
      </c>
      <c r="CP393" s="1">
        <v>4265</v>
      </c>
      <c r="CQ393" s="1">
        <v>4270</v>
      </c>
      <c r="CR393" s="1">
        <v>4247</v>
      </c>
      <c r="CS393" s="1">
        <v>4260</v>
      </c>
      <c r="CT393" s="1"/>
      <c r="CU393" s="1"/>
      <c r="CV393" s="1"/>
      <c r="CW393" s="1"/>
      <c r="CX393" s="58"/>
      <c r="CY393" s="58"/>
      <c r="CZ393" s="1"/>
      <c r="DA393" s="1" t="s">
        <v>618</v>
      </c>
      <c r="DB393" s="1"/>
      <c r="DC393" s="58"/>
      <c r="DD393" s="58"/>
      <c r="DE393">
        <v>16.87</v>
      </c>
      <c r="DF393">
        <v>102.6195</v>
      </c>
      <c r="DG393">
        <v>2.48</v>
      </c>
    </row>
    <row r="394" spans="1:111" s="12" customFormat="1">
      <c r="A394" s="1">
        <v>2014</v>
      </c>
      <c r="B394" s="1">
        <v>4</v>
      </c>
      <c r="C394" s="24">
        <v>41857</v>
      </c>
      <c r="D394" s="1">
        <v>4254</v>
      </c>
      <c r="E394" s="1">
        <v>4266</v>
      </c>
      <c r="F394" s="1">
        <v>4251</v>
      </c>
      <c r="G394" s="1">
        <v>4261</v>
      </c>
      <c r="H394" s="46">
        <v>1308.2</v>
      </c>
      <c r="I394" s="1">
        <v>4265</v>
      </c>
      <c r="J394" s="1">
        <v>4270</v>
      </c>
      <c r="K394" s="1">
        <v>4247</v>
      </c>
      <c r="L394" s="1">
        <v>4257</v>
      </c>
      <c r="M394" s="53">
        <v>4263</v>
      </c>
      <c r="N394" s="47">
        <v>4307</v>
      </c>
      <c r="O394" s="47">
        <v>4245</v>
      </c>
      <c r="P394" s="47">
        <v>4305</v>
      </c>
      <c r="Q394" s="8">
        <v>4253</v>
      </c>
      <c r="R394" s="26"/>
      <c r="S394" s="1"/>
      <c r="T394" s="1"/>
      <c r="U394" s="1"/>
      <c r="V394" s="1"/>
      <c r="W394" s="50"/>
      <c r="X394" s="51"/>
      <c r="Y394" s="62"/>
      <c r="Z394" s="62"/>
      <c r="AA394" s="62"/>
      <c r="AB394" s="62"/>
      <c r="AC394" s="1"/>
      <c r="AD394" s="62">
        <v>4259</v>
      </c>
      <c r="AE394" s="62">
        <v>4251</v>
      </c>
      <c r="AF394" s="1"/>
      <c r="AG394" s="1"/>
      <c r="AH394" s="62"/>
      <c r="AI394" s="62"/>
      <c r="AJ394" s="8"/>
      <c r="AK394" s="8"/>
      <c r="AL394" s="62"/>
      <c r="AM394" s="62"/>
      <c r="AN394" s="8"/>
      <c r="AO394" s="8"/>
      <c r="AP394" s="62"/>
      <c r="AQ394" s="62"/>
      <c r="AR394" s="62"/>
      <c r="AS394" s="8"/>
      <c r="AT394" s="62"/>
      <c r="AU394" s="62"/>
      <c r="AV394" s="8"/>
      <c r="AW394" s="8"/>
      <c r="AX394" s="8"/>
      <c r="AY394" s="8"/>
      <c r="AZ394" s="8"/>
      <c r="BA394" s="8"/>
      <c r="BB394" s="62"/>
      <c r="BC394" s="62"/>
      <c r="BD394" s="94">
        <v>4262</v>
      </c>
      <c r="BE394" s="8"/>
      <c r="BF394" s="8"/>
      <c r="BG394" s="62"/>
      <c r="BH394" s="62"/>
      <c r="BI394" s="1">
        <v>4263</v>
      </c>
      <c r="BJ394" s="1">
        <v>4264</v>
      </c>
      <c r="BK394" s="1">
        <v>4257</v>
      </c>
      <c r="BL394" s="1">
        <v>4257</v>
      </c>
      <c r="BM394" s="78"/>
      <c r="BN394" s="78"/>
      <c r="BO394" s="78"/>
      <c r="BP394" s="89"/>
      <c r="BQ394" s="62"/>
      <c r="BR394" s="1"/>
      <c r="BS394" s="88"/>
      <c r="BT394" s="1"/>
      <c r="BU394" s="58"/>
      <c r="BV394" s="58"/>
      <c r="BW394" s="58"/>
      <c r="BX394" s="58"/>
      <c r="BY394" s="1">
        <v>102.59699999999999</v>
      </c>
      <c r="BZ394" s="1">
        <v>102.60250000000001</v>
      </c>
      <c r="CA394" s="1">
        <v>102.592</v>
      </c>
      <c r="CB394" s="1">
        <v>1.3375999999999999</v>
      </c>
      <c r="CC394" s="1">
        <v>1.337</v>
      </c>
      <c r="CD394" s="1">
        <v>1.3371</v>
      </c>
      <c r="CE394" s="1"/>
      <c r="CF394" s="1"/>
      <c r="CG394" s="1">
        <v>4263</v>
      </c>
      <c r="CH394" s="1">
        <v>4290</v>
      </c>
      <c r="CI394" s="1">
        <v>4245</v>
      </c>
      <c r="CJ394" s="1">
        <v>4286</v>
      </c>
      <c r="CK394" s="1">
        <v>4263</v>
      </c>
      <c r="CL394" s="1">
        <v>4308</v>
      </c>
      <c r="CM394" s="1">
        <v>4245</v>
      </c>
      <c r="CN394" s="1">
        <v>4308</v>
      </c>
      <c r="CO394" s="1">
        <v>1292</v>
      </c>
      <c r="CP394" s="1">
        <v>4263</v>
      </c>
      <c r="CQ394" s="1">
        <v>4309</v>
      </c>
      <c r="CR394" s="1">
        <v>4245</v>
      </c>
      <c r="CS394" s="1">
        <v>4294</v>
      </c>
      <c r="CT394" s="1"/>
      <c r="CU394" s="1"/>
      <c r="CV394" s="1"/>
      <c r="CW394" s="1"/>
      <c r="CX394" s="58"/>
      <c r="CY394" s="58"/>
      <c r="CZ394" s="1"/>
      <c r="DA394" s="1" t="s">
        <v>618</v>
      </c>
      <c r="DB394" s="1"/>
      <c r="DC394" s="58"/>
      <c r="DD394" s="58"/>
      <c r="DE394">
        <v>16.37</v>
      </c>
      <c r="DF394">
        <v>102.12350000000001</v>
      </c>
      <c r="DG394">
        <v>2.4700000000000002</v>
      </c>
    </row>
    <row r="395" spans="1:111" s="12" customFormat="1">
      <c r="A395" s="1">
        <v>2014</v>
      </c>
      <c r="B395" s="1">
        <v>5</v>
      </c>
      <c r="C395" s="24">
        <v>41858</v>
      </c>
      <c r="D395" s="1">
        <v>4291</v>
      </c>
      <c r="E395" s="1">
        <v>4303</v>
      </c>
      <c r="F395" s="1">
        <v>4291</v>
      </c>
      <c r="G395" s="1">
        <v>4299</v>
      </c>
      <c r="H395" s="46">
        <v>1312.5</v>
      </c>
      <c r="I395" s="1">
        <v>4263</v>
      </c>
      <c r="J395" s="1">
        <v>4309</v>
      </c>
      <c r="K395" s="1">
        <v>4245</v>
      </c>
      <c r="L395" s="1">
        <v>4293</v>
      </c>
      <c r="M395" s="53">
        <v>4288</v>
      </c>
      <c r="N395" s="47">
        <v>4303</v>
      </c>
      <c r="O395" s="47">
        <v>4284</v>
      </c>
      <c r="P395" s="47">
        <v>4294</v>
      </c>
      <c r="Q395" s="8">
        <v>4289</v>
      </c>
      <c r="R395" s="26"/>
      <c r="S395" s="1"/>
      <c r="T395" s="1"/>
      <c r="U395" s="1"/>
      <c r="V395" s="1"/>
      <c r="W395" s="50"/>
      <c r="X395" s="51"/>
      <c r="Y395" s="62"/>
      <c r="Z395" s="62"/>
      <c r="AA395" s="62"/>
      <c r="AB395" s="62"/>
      <c r="AC395" s="1"/>
      <c r="AD395" s="62">
        <v>4298</v>
      </c>
      <c r="AE395" s="62">
        <v>4291</v>
      </c>
      <c r="AF395" s="1"/>
      <c r="AG395" s="1"/>
      <c r="AH395" s="62"/>
      <c r="AI395" s="62"/>
      <c r="AJ395" s="8"/>
      <c r="AK395" s="8"/>
      <c r="AL395" s="62"/>
      <c r="AM395" s="62"/>
      <c r="AN395" s="8"/>
      <c r="AO395" s="8"/>
      <c r="AP395" s="62"/>
      <c r="AQ395" s="62"/>
      <c r="AR395" s="62"/>
      <c r="AS395" s="8"/>
      <c r="AT395" s="62"/>
      <c r="AU395" s="62"/>
      <c r="AV395" s="8"/>
      <c r="AW395" s="8"/>
      <c r="AX395" s="8"/>
      <c r="AY395" s="8"/>
      <c r="AZ395" s="8"/>
      <c r="BA395" s="8"/>
      <c r="BB395" s="62"/>
      <c r="BC395" s="62"/>
      <c r="BD395" s="94">
        <v>4287</v>
      </c>
      <c r="BE395" s="8"/>
      <c r="BF395" s="8"/>
      <c r="BG395" s="62"/>
      <c r="BH395" s="62"/>
      <c r="BI395" s="1">
        <v>4288</v>
      </c>
      <c r="BJ395" s="1">
        <v>4296</v>
      </c>
      <c r="BK395" s="1">
        <v>4287</v>
      </c>
      <c r="BL395" s="1">
        <v>4290</v>
      </c>
      <c r="BM395" s="78"/>
      <c r="BN395" s="78"/>
      <c r="BO395" s="78"/>
      <c r="BP395" s="89"/>
      <c r="BQ395" s="62"/>
      <c r="BR395" s="1"/>
      <c r="BS395" s="88"/>
      <c r="BT395" s="1"/>
      <c r="BU395" s="58"/>
      <c r="BV395" s="58"/>
      <c r="BW395" s="58"/>
      <c r="BX395" s="58"/>
      <c r="BY395" s="1">
        <v>102.1035</v>
      </c>
      <c r="BZ395" s="1">
        <v>102.1045</v>
      </c>
      <c r="CA395" s="1">
        <v>102.124</v>
      </c>
      <c r="CB395" s="1">
        <v>1.3383</v>
      </c>
      <c r="CC395" s="1">
        <v>1.3383</v>
      </c>
      <c r="CD395" s="1">
        <v>1.3381000000000001</v>
      </c>
      <c r="CE395" s="1"/>
      <c r="CF395" s="1"/>
      <c r="CG395" s="1">
        <v>4288</v>
      </c>
      <c r="CH395" s="1">
        <v>4303</v>
      </c>
      <c r="CI395" s="1">
        <v>4284</v>
      </c>
      <c r="CJ395" s="1">
        <v>4294</v>
      </c>
      <c r="CK395" s="1">
        <v>4288</v>
      </c>
      <c r="CL395" s="1">
        <v>4304</v>
      </c>
      <c r="CM395" s="1">
        <v>4284</v>
      </c>
      <c r="CN395" s="1">
        <v>4295</v>
      </c>
      <c r="CO395" s="1">
        <v>1306.3</v>
      </c>
      <c r="CP395" s="1">
        <v>4288</v>
      </c>
      <c r="CQ395" s="1">
        <v>4309</v>
      </c>
      <c r="CR395" s="1">
        <v>4284</v>
      </c>
      <c r="CS395" s="1">
        <v>4309</v>
      </c>
      <c r="CT395" s="1"/>
      <c r="CU395" s="1"/>
      <c r="CV395" s="1"/>
      <c r="CW395" s="1"/>
      <c r="CX395" s="58"/>
      <c r="CY395" s="58"/>
      <c r="CZ395" s="1"/>
      <c r="DA395" s="1" t="s">
        <v>618</v>
      </c>
      <c r="DB395" s="1"/>
      <c r="DC395" s="58"/>
      <c r="DD395" s="58"/>
      <c r="DE395">
        <v>16.66</v>
      </c>
      <c r="DF395">
        <v>102.10550000000001</v>
      </c>
      <c r="DG395">
        <v>2.42</v>
      </c>
    </row>
    <row r="396" spans="1:111" s="12" customFormat="1">
      <c r="A396" s="1">
        <v>2014</v>
      </c>
      <c r="B396" s="1">
        <v>6</v>
      </c>
      <c r="C396" s="24">
        <v>41859</v>
      </c>
      <c r="D396" s="1">
        <v>4307</v>
      </c>
      <c r="E396" s="1">
        <v>4318</v>
      </c>
      <c r="F396" s="1">
        <v>4290</v>
      </c>
      <c r="G396" s="1">
        <v>4316</v>
      </c>
      <c r="H396" s="46">
        <v>1311</v>
      </c>
      <c r="I396" s="1">
        <v>4288</v>
      </c>
      <c r="J396" s="1">
        <v>4309</v>
      </c>
      <c r="K396" s="1">
        <v>4284</v>
      </c>
      <c r="L396" s="1">
        <v>4296</v>
      </c>
      <c r="M396" s="53">
        <v>4311</v>
      </c>
      <c r="N396" s="47">
        <v>4319</v>
      </c>
      <c r="O396" s="47">
        <v>4285</v>
      </c>
      <c r="P396" s="47">
        <v>4299</v>
      </c>
      <c r="Q396" s="8">
        <v>4309</v>
      </c>
      <c r="R396" s="26"/>
      <c r="S396" s="1"/>
      <c r="T396" s="1"/>
      <c r="U396" s="1"/>
      <c r="V396" s="1"/>
      <c r="W396" s="50"/>
      <c r="X396" s="51"/>
      <c r="Y396" s="62"/>
      <c r="Z396" s="62"/>
      <c r="AA396" s="62"/>
      <c r="AB396" s="62"/>
      <c r="AC396" s="1"/>
      <c r="AD396" s="62">
        <v>4308</v>
      </c>
      <c r="AE396" s="62">
        <v>4290</v>
      </c>
      <c r="AF396" s="1"/>
      <c r="AG396" s="1"/>
      <c r="AH396" s="62"/>
      <c r="AI396" s="62"/>
      <c r="AJ396" s="8"/>
      <c r="AK396" s="8"/>
      <c r="AL396" s="62"/>
      <c r="AM396" s="62"/>
      <c r="AN396" s="8"/>
      <c r="AO396" s="8"/>
      <c r="AP396" s="62"/>
      <c r="AQ396" s="62"/>
      <c r="AR396" s="62"/>
      <c r="AS396" s="8"/>
      <c r="AT396" s="62"/>
      <c r="AU396" s="62"/>
      <c r="AV396" s="8"/>
      <c r="AW396" s="8"/>
      <c r="AX396" s="8"/>
      <c r="AY396" s="8"/>
      <c r="AZ396" s="8"/>
      <c r="BA396" s="8"/>
      <c r="BB396" s="62"/>
      <c r="BC396" s="62"/>
      <c r="BD396" s="94">
        <v>4310</v>
      </c>
      <c r="BE396" s="8"/>
      <c r="BF396" s="8"/>
      <c r="BG396" s="62"/>
      <c r="BH396" s="62"/>
      <c r="BI396" s="1">
        <v>4311</v>
      </c>
      <c r="BJ396" s="1">
        <v>4315</v>
      </c>
      <c r="BK396" s="1">
        <v>4307</v>
      </c>
      <c r="BL396" s="1">
        <v>4313</v>
      </c>
      <c r="BM396" s="78"/>
      <c r="BN396" s="78"/>
      <c r="BO396" s="78"/>
      <c r="BP396" s="89"/>
      <c r="BQ396" s="62"/>
      <c r="BR396" s="1"/>
      <c r="BS396" s="88"/>
      <c r="BT396" s="1"/>
      <c r="BU396" s="58"/>
      <c r="BV396" s="58"/>
      <c r="BW396" s="58"/>
      <c r="BX396" s="58"/>
      <c r="BY396" s="1">
        <v>102.095</v>
      </c>
      <c r="BZ396" s="1">
        <v>102.0765</v>
      </c>
      <c r="CA396" s="1">
        <v>102.1345</v>
      </c>
      <c r="CB396" s="1">
        <v>1.3364</v>
      </c>
      <c r="CC396" s="1">
        <v>1.3361000000000001</v>
      </c>
      <c r="CD396" s="1">
        <v>1.3358000000000001</v>
      </c>
      <c r="CE396" s="1"/>
      <c r="CF396" s="1"/>
      <c r="CG396" s="1">
        <v>4311</v>
      </c>
      <c r="CH396" s="1">
        <v>4319</v>
      </c>
      <c r="CI396" s="1">
        <v>4285</v>
      </c>
      <c r="CJ396" s="1">
        <v>4294</v>
      </c>
      <c r="CK396" s="1">
        <v>4311</v>
      </c>
      <c r="CL396" s="1">
        <v>4319</v>
      </c>
      <c r="CM396" s="1">
        <v>4285</v>
      </c>
      <c r="CN396" s="1">
        <v>4298</v>
      </c>
      <c r="CO396" s="1">
        <v>1319.2</v>
      </c>
      <c r="CP396" s="1">
        <v>4311</v>
      </c>
      <c r="CQ396" s="1">
        <v>4319</v>
      </c>
      <c r="CR396" s="1">
        <v>4285</v>
      </c>
      <c r="CS396" s="1">
        <v>4302</v>
      </c>
      <c r="CT396" s="1"/>
      <c r="CU396" s="1"/>
      <c r="CV396" s="1"/>
      <c r="CW396" s="1"/>
      <c r="CX396" s="58"/>
      <c r="CY396" s="58"/>
      <c r="CZ396" s="1"/>
      <c r="DA396" s="1" t="s">
        <v>618</v>
      </c>
      <c r="DB396" s="1"/>
      <c r="DC396" s="58"/>
      <c r="DD396" s="58"/>
      <c r="DE396">
        <v>15.77</v>
      </c>
      <c r="DF396">
        <v>102.12649999999999</v>
      </c>
      <c r="DG396">
        <v>2.42</v>
      </c>
    </row>
    <row r="397" spans="1:111" s="12" customFormat="1">
      <c r="A397" s="1">
        <v>2014</v>
      </c>
      <c r="B397" s="1">
        <v>2</v>
      </c>
      <c r="C397" s="24">
        <v>41862</v>
      </c>
      <c r="D397" s="1">
        <v>4302</v>
      </c>
      <c r="E397" s="1">
        <v>4303</v>
      </c>
      <c r="F397" s="1">
        <v>4287</v>
      </c>
      <c r="G397" s="1">
        <v>4290</v>
      </c>
      <c r="H397" s="46">
        <v>1310.5</v>
      </c>
      <c r="I397" s="1">
        <v>4311</v>
      </c>
      <c r="J397" s="1">
        <v>4319</v>
      </c>
      <c r="K397" s="1">
        <v>4285</v>
      </c>
      <c r="L397" s="1">
        <v>4295</v>
      </c>
      <c r="M397" s="53">
        <v>4292</v>
      </c>
      <c r="N397" s="47">
        <v>4305</v>
      </c>
      <c r="O397" s="47">
        <v>4290</v>
      </c>
      <c r="P397" s="47">
        <v>4299</v>
      </c>
      <c r="Q397" s="8">
        <v>4302</v>
      </c>
      <c r="R397" s="26"/>
      <c r="S397" s="1"/>
      <c r="T397" s="1"/>
      <c r="U397" s="1"/>
      <c r="V397" s="1"/>
      <c r="W397" s="50"/>
      <c r="X397" s="51"/>
      <c r="Y397" s="62"/>
      <c r="Z397" s="62"/>
      <c r="AA397" s="62"/>
      <c r="AB397" s="62"/>
      <c r="AC397" s="1"/>
      <c r="AD397" s="62">
        <v>4303</v>
      </c>
      <c r="AE397" s="62">
        <v>4292</v>
      </c>
      <c r="AF397" s="1"/>
      <c r="AG397" s="1"/>
      <c r="AH397" s="62"/>
      <c r="AI397" s="62"/>
      <c r="AJ397" s="8"/>
      <c r="AK397" s="8"/>
      <c r="AL397" s="62"/>
      <c r="AM397" s="62"/>
      <c r="AN397" s="8"/>
      <c r="AO397" s="8"/>
      <c r="AP397" s="62"/>
      <c r="AQ397" s="62"/>
      <c r="AR397" s="62"/>
      <c r="AS397" s="8"/>
      <c r="AT397" s="62"/>
      <c r="AU397" s="62"/>
      <c r="AV397" s="8"/>
      <c r="AW397" s="8"/>
      <c r="AX397" s="8"/>
      <c r="AY397" s="8"/>
      <c r="AZ397" s="8"/>
      <c r="BA397" s="8"/>
      <c r="BB397" s="62"/>
      <c r="BC397" s="62"/>
      <c r="BD397" s="94">
        <v>4290</v>
      </c>
      <c r="BE397" s="8"/>
      <c r="BF397" s="8"/>
      <c r="BG397" s="62"/>
      <c r="BH397" s="62"/>
      <c r="BI397" s="1">
        <v>4292</v>
      </c>
      <c r="BJ397" s="1">
        <v>4295</v>
      </c>
      <c r="BK397" s="1">
        <v>4290</v>
      </c>
      <c r="BL397" s="1">
        <v>4294</v>
      </c>
      <c r="BM397" s="78"/>
      <c r="BN397" s="78"/>
      <c r="BO397" s="78"/>
      <c r="BP397" s="89"/>
      <c r="BQ397" s="62"/>
      <c r="BR397" s="1"/>
      <c r="BS397" s="88"/>
      <c r="BT397" s="1"/>
      <c r="BU397" s="58"/>
      <c r="BV397" s="58"/>
      <c r="BW397" s="58"/>
      <c r="BX397" s="58"/>
      <c r="BY397" s="1">
        <v>102.1865</v>
      </c>
      <c r="BZ397" s="1">
        <v>102.0945</v>
      </c>
      <c r="CA397" s="1">
        <v>102.167</v>
      </c>
      <c r="CB397" s="1">
        <v>1.3411999999999999</v>
      </c>
      <c r="CC397" s="1">
        <v>1.3406</v>
      </c>
      <c r="CD397" s="1">
        <v>1.3405</v>
      </c>
      <c r="CE397" s="1"/>
      <c r="CF397" s="1"/>
      <c r="CG397" s="1">
        <v>4292</v>
      </c>
      <c r="CH397" s="1">
        <v>4305</v>
      </c>
      <c r="CI397" s="1">
        <v>4290</v>
      </c>
      <c r="CJ397" s="1">
        <v>4295</v>
      </c>
      <c r="CK397" s="1">
        <v>4292</v>
      </c>
      <c r="CL397" s="1">
        <v>4305</v>
      </c>
      <c r="CM397" s="1">
        <v>4290</v>
      </c>
      <c r="CN397" s="1">
        <v>4293</v>
      </c>
      <c r="CO397" s="1">
        <v>1308.4000000000001</v>
      </c>
      <c r="CP397" s="1">
        <v>4292</v>
      </c>
      <c r="CQ397" s="1">
        <v>4305</v>
      </c>
      <c r="CR397" s="1">
        <v>4290</v>
      </c>
      <c r="CS397" s="1">
        <v>4299</v>
      </c>
      <c r="CT397" s="1"/>
      <c r="CU397" s="1"/>
      <c r="CV397" s="1"/>
      <c r="CW397" s="1"/>
      <c r="CX397" s="58"/>
      <c r="CY397" s="58"/>
      <c r="CZ397" s="1"/>
      <c r="DA397" s="1" t="s">
        <v>618</v>
      </c>
      <c r="DB397" s="1"/>
      <c r="DC397" s="58"/>
      <c r="DD397" s="58"/>
      <c r="DE397">
        <v>14.23</v>
      </c>
      <c r="DF397">
        <v>102.1825</v>
      </c>
      <c r="DG397">
        <v>2.42</v>
      </c>
    </row>
    <row r="398" spans="1:111" s="12" customFormat="1">
      <c r="A398" s="1">
        <v>2014</v>
      </c>
      <c r="B398" s="1">
        <v>3</v>
      </c>
      <c r="C398" s="24">
        <v>41863</v>
      </c>
      <c r="D398" s="1">
        <v>4300</v>
      </c>
      <c r="E398" s="1">
        <v>4305</v>
      </c>
      <c r="F398" s="1">
        <v>4295</v>
      </c>
      <c r="G398" s="1">
        <v>4303</v>
      </c>
      <c r="H398" s="46">
        <v>1310.5999999999999</v>
      </c>
      <c r="I398" s="1">
        <v>4292</v>
      </c>
      <c r="J398" s="1">
        <v>4305</v>
      </c>
      <c r="K398" s="1">
        <v>4290</v>
      </c>
      <c r="L398" s="1">
        <v>4300</v>
      </c>
      <c r="M398" s="53">
        <v>4304</v>
      </c>
      <c r="N398" s="47">
        <v>4322</v>
      </c>
      <c r="O398" s="47">
        <v>4302</v>
      </c>
      <c r="P398" s="47">
        <v>4319</v>
      </c>
      <c r="Q398" s="8">
        <v>4299</v>
      </c>
      <c r="R398" s="26"/>
      <c r="S398" s="1"/>
      <c r="T398" s="1"/>
      <c r="U398" s="1"/>
      <c r="V398" s="1"/>
      <c r="W398" s="50"/>
      <c r="X398" s="51"/>
      <c r="Y398" s="62"/>
      <c r="Z398" s="62"/>
      <c r="AA398" s="62"/>
      <c r="AB398" s="62"/>
      <c r="AC398" s="1"/>
      <c r="AD398" s="62">
        <v>4305</v>
      </c>
      <c r="AE398" s="62">
        <v>4298</v>
      </c>
      <c r="AF398" s="1"/>
      <c r="AG398" s="1"/>
      <c r="AH398" s="62"/>
      <c r="AI398" s="62"/>
      <c r="AJ398" s="8"/>
      <c r="AK398" s="8"/>
      <c r="AL398" s="62"/>
      <c r="AM398" s="62"/>
      <c r="AN398" s="8"/>
      <c r="AO398" s="8"/>
      <c r="AP398" s="62"/>
      <c r="AQ398" s="62"/>
      <c r="AR398" s="62"/>
      <c r="AS398" s="8"/>
      <c r="AT398" s="62"/>
      <c r="AU398" s="62"/>
      <c r="AV398" s="8"/>
      <c r="AW398" s="8"/>
      <c r="AX398" s="8"/>
      <c r="AY398" s="8"/>
      <c r="AZ398" s="8"/>
      <c r="BA398" s="8"/>
      <c r="BB398" s="62"/>
      <c r="BC398" s="62"/>
      <c r="BD398" s="94">
        <v>4302</v>
      </c>
      <c r="BE398" s="8"/>
      <c r="BF398" s="8"/>
      <c r="BG398" s="62"/>
      <c r="BH398" s="62"/>
      <c r="BI398" s="1">
        <v>4304</v>
      </c>
      <c r="BJ398" s="1">
        <v>4317</v>
      </c>
      <c r="BK398" s="1">
        <v>4302</v>
      </c>
      <c r="BL398" s="1">
        <v>4311</v>
      </c>
      <c r="BM398" s="78"/>
      <c r="BN398" s="78"/>
      <c r="BO398" s="78"/>
      <c r="BP398" s="89"/>
      <c r="BQ398" s="62"/>
      <c r="BR398" s="1"/>
      <c r="BS398" s="88"/>
      <c r="BT398" s="1"/>
      <c r="BU398" s="58"/>
      <c r="BV398" s="58"/>
      <c r="BW398" s="58"/>
      <c r="BX398" s="58"/>
      <c r="BY398" s="1">
        <v>102.19199999999999</v>
      </c>
      <c r="BZ398" s="1">
        <v>102.2265</v>
      </c>
      <c r="CA398" s="1">
        <v>102.23</v>
      </c>
      <c r="CB398" s="1">
        <v>1.3385</v>
      </c>
      <c r="CC398" s="1">
        <v>1.3384</v>
      </c>
      <c r="CD398" s="1">
        <v>1.3383</v>
      </c>
      <c r="CE398" s="1"/>
      <c r="CF398" s="1"/>
      <c r="CG398" s="1">
        <v>4304</v>
      </c>
      <c r="CH398" s="1">
        <v>4320</v>
      </c>
      <c r="CI398" s="1">
        <v>4302</v>
      </c>
      <c r="CJ398" s="1">
        <v>4318</v>
      </c>
      <c r="CK398" s="1">
        <v>4304</v>
      </c>
      <c r="CL398" s="1">
        <v>4329</v>
      </c>
      <c r="CM398" s="1">
        <v>4302</v>
      </c>
      <c r="CN398" s="1">
        <v>4319</v>
      </c>
      <c r="CO398" s="1">
        <v>1311.5</v>
      </c>
      <c r="CP398" s="1">
        <v>4304</v>
      </c>
      <c r="CQ398" s="1">
        <v>4329</v>
      </c>
      <c r="CR398" s="1">
        <v>4301</v>
      </c>
      <c r="CS398" s="1">
        <v>4305</v>
      </c>
      <c r="CT398" s="1"/>
      <c r="CU398" s="1"/>
      <c r="CV398" s="1"/>
      <c r="CW398" s="1"/>
      <c r="CX398" s="58"/>
      <c r="CY398" s="58"/>
      <c r="CZ398" s="1"/>
      <c r="DA398" s="1" t="s">
        <v>618</v>
      </c>
      <c r="DB398" s="1"/>
      <c r="DC398" s="58"/>
      <c r="DD398" s="58"/>
      <c r="DE398">
        <v>14.13</v>
      </c>
      <c r="DF398">
        <v>102.254</v>
      </c>
      <c r="DG398">
        <v>2.44</v>
      </c>
    </row>
    <row r="399" spans="1:111" s="12" customFormat="1">
      <c r="A399" s="1">
        <v>2014</v>
      </c>
      <c r="B399" s="1">
        <v>4</v>
      </c>
      <c r="C399" s="24">
        <v>41864</v>
      </c>
      <c r="D399" s="1">
        <v>4303</v>
      </c>
      <c r="E399" s="1">
        <v>4312</v>
      </c>
      <c r="F399" s="1">
        <v>4302</v>
      </c>
      <c r="G399" s="1">
        <v>4312</v>
      </c>
      <c r="H399" s="46">
        <v>1314.5</v>
      </c>
      <c r="I399" s="1">
        <v>4304</v>
      </c>
      <c r="J399" s="1">
        <v>4329</v>
      </c>
      <c r="K399" s="1">
        <v>4301</v>
      </c>
      <c r="L399" s="1">
        <v>4302</v>
      </c>
      <c r="M399" s="53">
        <v>4307</v>
      </c>
      <c r="N399" s="47">
        <v>4322</v>
      </c>
      <c r="O399" s="47">
        <v>4298</v>
      </c>
      <c r="P399" s="47">
        <v>4318</v>
      </c>
      <c r="Q399" s="8">
        <v>4305</v>
      </c>
      <c r="R399" s="26"/>
      <c r="S399" s="1"/>
      <c r="T399" s="1"/>
      <c r="U399" s="1"/>
      <c r="V399" s="1"/>
      <c r="W399" s="50"/>
      <c r="X399" s="51"/>
      <c r="Y399" s="62"/>
      <c r="Z399" s="62"/>
      <c r="AA399" s="62"/>
      <c r="AB399" s="62"/>
      <c r="AC399" s="1"/>
      <c r="AD399" s="62">
        <v>4308</v>
      </c>
      <c r="AE399" s="62">
        <v>4300</v>
      </c>
      <c r="AF399" s="1"/>
      <c r="AG399" s="1"/>
      <c r="AH399" s="62"/>
      <c r="AI399" s="62"/>
      <c r="AJ399" s="8"/>
      <c r="AK399" s="8"/>
      <c r="AL399" s="62"/>
      <c r="AM399" s="62"/>
      <c r="AN399" s="8"/>
      <c r="AO399" s="8"/>
      <c r="AP399" s="62"/>
      <c r="AQ399" s="62"/>
      <c r="AR399" s="62"/>
      <c r="AS399" s="8"/>
      <c r="AT399" s="62"/>
      <c r="AU399" s="62"/>
      <c r="AV399" s="8"/>
      <c r="AW399" s="8"/>
      <c r="AX399" s="8"/>
      <c r="AY399" s="8"/>
      <c r="AZ399" s="8"/>
      <c r="BA399" s="8"/>
      <c r="BB399" s="62"/>
      <c r="BC399" s="62"/>
      <c r="BD399" s="94">
        <v>4304</v>
      </c>
      <c r="BE399" s="8"/>
      <c r="BF399" s="8"/>
      <c r="BG399" s="62"/>
      <c r="BH399" s="62"/>
      <c r="BI399" s="1">
        <v>4307</v>
      </c>
      <c r="BJ399" s="1">
        <v>4311</v>
      </c>
      <c r="BK399" s="1">
        <v>4303</v>
      </c>
      <c r="BL399" s="1">
        <v>4311</v>
      </c>
      <c r="BM399" s="78"/>
      <c r="BN399" s="78"/>
      <c r="BO399" s="78"/>
      <c r="BP399" s="89"/>
      <c r="BQ399" s="62"/>
      <c r="BR399" s="1"/>
      <c r="BS399" s="88"/>
      <c r="BT399" s="1"/>
      <c r="BU399" s="58"/>
      <c r="BV399" s="58"/>
      <c r="BW399" s="58"/>
      <c r="BX399" s="58"/>
      <c r="BY399" s="1">
        <v>102.265</v>
      </c>
      <c r="BZ399" s="1">
        <v>102.27549999999999</v>
      </c>
      <c r="CA399" s="1">
        <v>102.283</v>
      </c>
      <c r="CB399" s="1">
        <v>1.3369</v>
      </c>
      <c r="CC399" s="1">
        <v>1.3369</v>
      </c>
      <c r="CD399" s="1">
        <v>1.3366</v>
      </c>
      <c r="CE399" s="1"/>
      <c r="CF399" s="1"/>
      <c r="CG399" s="1">
        <v>4307</v>
      </c>
      <c r="CH399" s="1">
        <v>4322</v>
      </c>
      <c r="CI399" s="1">
        <v>4298</v>
      </c>
      <c r="CJ399" s="1">
        <v>4313</v>
      </c>
      <c r="CK399" s="1">
        <v>4307</v>
      </c>
      <c r="CL399" s="1">
        <v>4326</v>
      </c>
      <c r="CM399" s="1">
        <v>4298</v>
      </c>
      <c r="CN399" s="1">
        <v>4323</v>
      </c>
      <c r="CO399" s="1">
        <v>1308.8</v>
      </c>
      <c r="CP399" s="1">
        <v>4307</v>
      </c>
      <c r="CQ399" s="1">
        <v>4326</v>
      </c>
      <c r="CR399" s="1">
        <v>4298</v>
      </c>
      <c r="CS399" s="1">
        <v>4320</v>
      </c>
      <c r="CT399" s="1"/>
      <c r="CU399" s="1"/>
      <c r="CV399" s="1"/>
      <c r="CW399" s="1"/>
      <c r="CX399" s="58"/>
      <c r="CY399" s="58"/>
      <c r="CZ399" s="1"/>
      <c r="DA399" s="1" t="s">
        <v>618</v>
      </c>
      <c r="DB399" s="1"/>
      <c r="DC399" s="58"/>
      <c r="DD399" s="58"/>
      <c r="DE399">
        <v>12.9</v>
      </c>
      <c r="DF399">
        <v>102.42400000000001</v>
      </c>
      <c r="DG399">
        <v>2.41</v>
      </c>
    </row>
    <row r="400" spans="1:111" s="12" customFormat="1">
      <c r="A400" s="1">
        <v>2014</v>
      </c>
      <c r="B400" s="1">
        <v>5</v>
      </c>
      <c r="C400" s="24">
        <v>41865</v>
      </c>
      <c r="D400" s="1">
        <v>4319</v>
      </c>
      <c r="E400" s="1">
        <v>4335</v>
      </c>
      <c r="F400" s="1">
        <v>4319</v>
      </c>
      <c r="G400" s="1">
        <v>4330</v>
      </c>
      <c r="H400" s="46">
        <v>1315.7</v>
      </c>
      <c r="I400" s="1">
        <v>4307</v>
      </c>
      <c r="J400" s="1">
        <v>4328</v>
      </c>
      <c r="K400" s="1">
        <v>4298</v>
      </c>
      <c r="L400" s="1">
        <v>4325</v>
      </c>
      <c r="M400" s="53">
        <v>4334</v>
      </c>
      <c r="N400" s="47">
        <v>4342</v>
      </c>
      <c r="O400" s="47">
        <v>4312</v>
      </c>
      <c r="P400" s="47">
        <v>4325</v>
      </c>
      <c r="Q400" s="8">
        <v>4319</v>
      </c>
      <c r="R400" s="26"/>
      <c r="S400" s="1"/>
      <c r="T400" s="1"/>
      <c r="U400" s="1"/>
      <c r="V400" s="1"/>
      <c r="W400" s="50"/>
      <c r="X400" s="51"/>
      <c r="Y400" s="62"/>
      <c r="Z400" s="62"/>
      <c r="AA400" s="62"/>
      <c r="AB400" s="62"/>
      <c r="AC400" s="1"/>
      <c r="AD400" s="62">
        <v>4328</v>
      </c>
      <c r="AE400" s="62">
        <v>4319</v>
      </c>
      <c r="AF400" s="1"/>
      <c r="AG400" s="1"/>
      <c r="AH400" s="62"/>
      <c r="AI400" s="62"/>
      <c r="AJ400" s="8"/>
      <c r="AK400" s="8"/>
      <c r="AL400" s="62"/>
      <c r="AM400" s="62"/>
      <c r="AN400" s="8"/>
      <c r="AO400" s="8"/>
      <c r="AP400" s="62"/>
      <c r="AQ400" s="62"/>
      <c r="AR400" s="62"/>
      <c r="AS400" s="8"/>
      <c r="AT400" s="62"/>
      <c r="AU400" s="62"/>
      <c r="AV400" s="8"/>
      <c r="AW400" s="8"/>
      <c r="AX400" s="8"/>
      <c r="AY400" s="8"/>
      <c r="AZ400" s="8"/>
      <c r="BA400" s="8"/>
      <c r="BB400" s="62"/>
      <c r="BC400" s="62"/>
      <c r="BD400" s="94">
        <v>4333</v>
      </c>
      <c r="BE400" s="8"/>
      <c r="BF400" s="8"/>
      <c r="BG400" s="62"/>
      <c r="BH400" s="62"/>
      <c r="BI400" s="1">
        <v>4334</v>
      </c>
      <c r="BJ400" s="1">
        <v>4340</v>
      </c>
      <c r="BK400" s="1">
        <v>4333</v>
      </c>
      <c r="BL400" s="1">
        <v>4335</v>
      </c>
      <c r="BM400" s="78"/>
      <c r="BN400" s="78"/>
      <c r="BO400" s="78"/>
      <c r="BP400" s="89"/>
      <c r="BQ400" s="62"/>
      <c r="BR400" s="1"/>
      <c r="BS400" s="88"/>
      <c r="BT400" s="1"/>
      <c r="BU400" s="58"/>
      <c r="BV400" s="58"/>
      <c r="BW400" s="58"/>
      <c r="BX400" s="58"/>
      <c r="BY400" s="1">
        <v>102.4175</v>
      </c>
      <c r="BZ400" s="1">
        <v>102.4285</v>
      </c>
      <c r="CA400" s="1">
        <v>102.43</v>
      </c>
      <c r="CB400" s="1">
        <v>1.3365</v>
      </c>
      <c r="CC400" s="1">
        <v>1.3363</v>
      </c>
      <c r="CD400" s="1">
        <v>1.3367</v>
      </c>
      <c r="CE400" s="1"/>
      <c r="CF400" s="1"/>
      <c r="CG400" s="1">
        <v>4334</v>
      </c>
      <c r="CH400" s="1">
        <v>4342</v>
      </c>
      <c r="CI400" s="1">
        <v>4312</v>
      </c>
      <c r="CJ400" s="1">
        <v>4327</v>
      </c>
      <c r="CK400" s="1">
        <v>4334</v>
      </c>
      <c r="CL400" s="1">
        <v>4342</v>
      </c>
      <c r="CM400" s="1">
        <v>4312</v>
      </c>
      <c r="CN400" s="1">
        <v>4323</v>
      </c>
      <c r="CO400" s="1">
        <v>1317.6</v>
      </c>
      <c r="CP400" s="1">
        <v>4334</v>
      </c>
      <c r="CQ400" s="1">
        <v>4342</v>
      </c>
      <c r="CR400" s="1">
        <v>4312</v>
      </c>
      <c r="CS400" s="1">
        <v>4328</v>
      </c>
      <c r="CT400" s="1"/>
      <c r="CU400" s="1"/>
      <c r="CV400" s="1"/>
      <c r="CW400" s="1"/>
      <c r="CX400" s="58"/>
      <c r="CY400" s="58"/>
      <c r="CZ400" s="1"/>
      <c r="DA400" s="1" t="s">
        <v>618</v>
      </c>
      <c r="DB400" s="1"/>
      <c r="DC400" s="58"/>
      <c r="DD400" s="58"/>
      <c r="DE400">
        <v>12.42</v>
      </c>
      <c r="DF400">
        <v>102.46599999999999</v>
      </c>
      <c r="DG400">
        <v>2.4</v>
      </c>
    </row>
    <row r="401" spans="1:111" s="12" customFormat="1">
      <c r="A401" s="1">
        <v>2014</v>
      </c>
      <c r="B401" s="1">
        <v>6</v>
      </c>
      <c r="C401" s="24">
        <v>41866</v>
      </c>
      <c r="D401" s="1">
        <v>4329</v>
      </c>
      <c r="E401" s="1">
        <v>4330</v>
      </c>
      <c r="F401" s="1">
        <v>4321</v>
      </c>
      <c r="G401" s="1">
        <v>4327</v>
      </c>
      <c r="H401" s="46">
        <v>1306.2</v>
      </c>
      <c r="I401" s="1">
        <v>4334</v>
      </c>
      <c r="J401" s="1">
        <v>4342</v>
      </c>
      <c r="K401" s="1">
        <v>4312</v>
      </c>
      <c r="L401" s="1">
        <v>4322</v>
      </c>
      <c r="M401" s="53">
        <v>4328</v>
      </c>
      <c r="N401" s="47">
        <v>4337</v>
      </c>
      <c r="O401" s="47">
        <v>4273</v>
      </c>
      <c r="P401" s="47">
        <v>4281</v>
      </c>
      <c r="Q401" s="8">
        <v>4329</v>
      </c>
      <c r="R401" s="26"/>
      <c r="S401" s="1"/>
      <c r="T401" s="1"/>
      <c r="U401" s="1"/>
      <c r="V401" s="1"/>
      <c r="W401" s="50"/>
      <c r="X401" s="51"/>
      <c r="Y401" s="62"/>
      <c r="Z401" s="62"/>
      <c r="AA401" s="62"/>
      <c r="AB401" s="62"/>
      <c r="AC401" s="1"/>
      <c r="AD401" s="62">
        <v>4329</v>
      </c>
      <c r="AE401" s="62">
        <v>4320</v>
      </c>
      <c r="AF401" s="1"/>
      <c r="AG401" s="1"/>
      <c r="AH401" s="62"/>
      <c r="AI401" s="62"/>
      <c r="AJ401" s="8"/>
      <c r="AK401" s="8"/>
      <c r="AL401" s="62"/>
      <c r="AM401" s="62"/>
      <c r="AN401" s="8"/>
      <c r="AO401" s="8"/>
      <c r="AP401" s="62"/>
      <c r="AQ401" s="62"/>
      <c r="AR401" s="62"/>
      <c r="AS401" s="8"/>
      <c r="AT401" s="62"/>
      <c r="AU401" s="62"/>
      <c r="AV401" s="8"/>
      <c r="AW401" s="8"/>
      <c r="AX401" s="8"/>
      <c r="AY401" s="8"/>
      <c r="AZ401" s="8"/>
      <c r="BA401" s="8"/>
      <c r="BB401" s="62"/>
      <c r="BC401" s="62"/>
      <c r="BD401" s="94">
        <v>4327</v>
      </c>
      <c r="BE401" s="8"/>
      <c r="BF401" s="8"/>
      <c r="BG401" s="62"/>
      <c r="BH401" s="62"/>
      <c r="BI401" s="1">
        <v>4328</v>
      </c>
      <c r="BJ401" s="1">
        <v>4332</v>
      </c>
      <c r="BK401" s="1">
        <v>4327</v>
      </c>
      <c r="BL401" s="1">
        <v>4329</v>
      </c>
      <c r="BM401" s="78"/>
      <c r="BN401" s="78"/>
      <c r="BO401" s="78"/>
      <c r="BP401" s="89"/>
      <c r="BQ401" s="62"/>
      <c r="BR401" s="1"/>
      <c r="BS401" s="88"/>
      <c r="BT401" s="1"/>
      <c r="BU401" s="58"/>
      <c r="BV401" s="58"/>
      <c r="BW401" s="58"/>
      <c r="BX401" s="58"/>
      <c r="BY401" s="1">
        <v>102.45050000000001</v>
      </c>
      <c r="BZ401" s="1">
        <v>102.474</v>
      </c>
      <c r="CA401" s="1">
        <v>102.506</v>
      </c>
      <c r="CB401" s="1">
        <v>1.3365</v>
      </c>
      <c r="CC401" s="1">
        <v>1.3363</v>
      </c>
      <c r="CD401" s="1">
        <v>1.3362000000000001</v>
      </c>
      <c r="CE401" s="1"/>
      <c r="CF401" s="1"/>
      <c r="CG401" s="1">
        <v>4328</v>
      </c>
      <c r="CH401" s="1">
        <v>4337</v>
      </c>
      <c r="CI401" s="1">
        <v>4283</v>
      </c>
      <c r="CJ401" s="1">
        <v>4287</v>
      </c>
      <c r="CK401" s="1">
        <v>4328</v>
      </c>
      <c r="CL401" s="1">
        <v>4337</v>
      </c>
      <c r="CM401" s="1">
        <v>4273</v>
      </c>
      <c r="CN401" s="1">
        <v>4294</v>
      </c>
      <c r="CO401" s="1">
        <v>1314.8</v>
      </c>
      <c r="CP401" s="1">
        <v>4328</v>
      </c>
      <c r="CQ401" s="1">
        <v>4337</v>
      </c>
      <c r="CR401" s="1">
        <v>4273</v>
      </c>
      <c r="CS401" s="1">
        <v>4298</v>
      </c>
      <c r="CT401" s="1"/>
      <c r="CU401" s="1"/>
      <c r="CV401" s="1"/>
      <c r="CW401" s="1"/>
      <c r="CX401" s="58"/>
      <c r="CY401" s="58"/>
      <c r="CZ401" s="1"/>
      <c r="DA401" s="1" t="s">
        <v>618</v>
      </c>
      <c r="DB401" s="1"/>
      <c r="DC401" s="58"/>
      <c r="DD401" s="58"/>
      <c r="DE401">
        <v>13.15</v>
      </c>
      <c r="DF401">
        <v>102.378</v>
      </c>
      <c r="DG401">
        <v>2.34</v>
      </c>
    </row>
    <row r="402" spans="1:111" s="12" customFormat="1">
      <c r="A402" s="1">
        <v>2014</v>
      </c>
      <c r="B402" s="1">
        <v>2</v>
      </c>
      <c r="C402" s="24">
        <v>41869</v>
      </c>
      <c r="D402" s="1">
        <v>4291</v>
      </c>
      <c r="E402" s="1">
        <v>4291</v>
      </c>
      <c r="F402" s="1">
        <v>4272</v>
      </c>
      <c r="G402" s="1">
        <v>4288</v>
      </c>
      <c r="H402" s="46">
        <v>1299.3</v>
      </c>
      <c r="I402" s="1">
        <v>4328</v>
      </c>
      <c r="J402" s="1">
        <v>4337</v>
      </c>
      <c r="K402" s="1">
        <v>4272</v>
      </c>
      <c r="L402" s="1">
        <v>4279</v>
      </c>
      <c r="M402" s="53">
        <v>4288</v>
      </c>
      <c r="N402" s="47">
        <v>4297</v>
      </c>
      <c r="O402" s="47">
        <v>4276</v>
      </c>
      <c r="P402" s="47">
        <v>4280</v>
      </c>
      <c r="Q402" s="8">
        <v>4291</v>
      </c>
      <c r="R402" s="26"/>
      <c r="S402" s="1"/>
      <c r="T402" s="1"/>
      <c r="U402" s="1"/>
      <c r="V402" s="1"/>
      <c r="W402" s="50"/>
      <c r="X402" s="51"/>
      <c r="Y402" s="62"/>
      <c r="Z402" s="62"/>
      <c r="AA402" s="62"/>
      <c r="AB402" s="62"/>
      <c r="AC402" s="1"/>
      <c r="AD402" s="62">
        <v>4291</v>
      </c>
      <c r="AE402" s="62">
        <v>4272</v>
      </c>
      <c r="AF402" s="1"/>
      <c r="AG402" s="1"/>
      <c r="AH402" s="62"/>
      <c r="AI402" s="62"/>
      <c r="AJ402" s="8"/>
      <c r="AK402" s="8"/>
      <c r="AL402" s="62"/>
      <c r="AM402" s="62"/>
      <c r="AN402" s="8"/>
      <c r="AO402" s="8"/>
      <c r="AP402" s="62"/>
      <c r="AQ402" s="62"/>
      <c r="AR402" s="62"/>
      <c r="AS402" s="8"/>
      <c r="AT402" s="62"/>
      <c r="AU402" s="62"/>
      <c r="AV402" s="8"/>
      <c r="AW402" s="8"/>
      <c r="AX402" s="8"/>
      <c r="AY402" s="8"/>
      <c r="AZ402" s="8"/>
      <c r="BA402" s="8"/>
      <c r="BB402" s="62"/>
      <c r="BC402" s="62"/>
      <c r="BD402" s="94">
        <v>4286</v>
      </c>
      <c r="BE402" s="8"/>
      <c r="BF402" s="8"/>
      <c r="BG402" s="62"/>
      <c r="BH402" s="62"/>
      <c r="BI402" s="1">
        <v>4288</v>
      </c>
      <c r="BJ402" s="1">
        <v>4291</v>
      </c>
      <c r="BK402" s="1">
        <v>4287</v>
      </c>
      <c r="BL402" s="1">
        <v>4290</v>
      </c>
      <c r="BM402" s="78"/>
      <c r="BN402" s="78"/>
      <c r="BO402" s="78"/>
      <c r="BP402" s="89"/>
      <c r="BQ402" s="62"/>
      <c r="BR402" s="1"/>
      <c r="BS402" s="88"/>
      <c r="BT402" s="1"/>
      <c r="BU402" s="58"/>
      <c r="BV402" s="58"/>
      <c r="BW402" s="58"/>
      <c r="BX402" s="58"/>
      <c r="BY402" s="1">
        <v>102.3625</v>
      </c>
      <c r="BZ402" s="1">
        <v>102.366</v>
      </c>
      <c r="CA402" s="1">
        <v>102.413</v>
      </c>
      <c r="CB402" s="1">
        <v>1.3391999999999999</v>
      </c>
      <c r="CC402" s="1">
        <v>1.339</v>
      </c>
      <c r="CD402" s="1">
        <v>1.3389</v>
      </c>
      <c r="CE402" s="1"/>
      <c r="CF402" s="1"/>
      <c r="CG402" s="1">
        <v>4288</v>
      </c>
      <c r="CH402" s="1">
        <v>4297</v>
      </c>
      <c r="CI402" s="1">
        <v>4276</v>
      </c>
      <c r="CJ402" s="1">
        <v>4281</v>
      </c>
      <c r="CK402" s="1">
        <v>4288</v>
      </c>
      <c r="CL402" s="1">
        <v>4297</v>
      </c>
      <c r="CM402" s="1">
        <v>4276</v>
      </c>
      <c r="CN402" s="1">
        <v>4285</v>
      </c>
      <c r="CO402" s="1">
        <v>1301.7</v>
      </c>
      <c r="CP402" s="1">
        <v>4288</v>
      </c>
      <c r="CQ402" s="1">
        <v>4297</v>
      </c>
      <c r="CR402" s="1">
        <v>4276</v>
      </c>
      <c r="CS402" s="1">
        <v>4289</v>
      </c>
      <c r="CT402" s="1"/>
      <c r="CU402" s="1"/>
      <c r="CV402" s="1"/>
      <c r="CW402" s="1"/>
      <c r="CX402" s="58"/>
      <c r="CY402" s="58"/>
      <c r="CZ402" s="1"/>
      <c r="DA402" s="1" t="s">
        <v>618</v>
      </c>
      <c r="DB402" s="1"/>
      <c r="DC402" s="58"/>
      <c r="DD402" s="58"/>
      <c r="DE402">
        <v>12.32</v>
      </c>
      <c r="DF402">
        <v>102.5685</v>
      </c>
      <c r="DG402">
        <v>2.39</v>
      </c>
    </row>
    <row r="403" spans="1:111" s="12" customFormat="1">
      <c r="A403" s="1">
        <v>2014</v>
      </c>
      <c r="B403" s="1">
        <v>3</v>
      </c>
      <c r="C403" s="24">
        <v>41870</v>
      </c>
      <c r="D403" s="1">
        <v>4286</v>
      </c>
      <c r="E403" s="1">
        <v>4293</v>
      </c>
      <c r="F403" s="1">
        <v>4283</v>
      </c>
      <c r="G403" s="1">
        <v>4287</v>
      </c>
      <c r="H403" s="46">
        <v>1296.7</v>
      </c>
      <c r="I403" s="1">
        <v>4288</v>
      </c>
      <c r="J403" s="1">
        <v>4297</v>
      </c>
      <c r="K403" s="1">
        <v>4276</v>
      </c>
      <c r="L403" s="1">
        <v>4288</v>
      </c>
      <c r="M403" s="53">
        <v>4288</v>
      </c>
      <c r="N403" s="47">
        <v>4299</v>
      </c>
      <c r="O403" s="47">
        <v>4284</v>
      </c>
      <c r="P403" s="47">
        <v>4289</v>
      </c>
      <c r="Q403" s="8">
        <v>4287</v>
      </c>
      <c r="R403" s="26"/>
      <c r="S403" s="1"/>
      <c r="T403" s="1"/>
      <c r="U403" s="1"/>
      <c r="V403" s="1"/>
      <c r="W403" s="50"/>
      <c r="X403" s="51"/>
      <c r="Y403" s="62"/>
      <c r="Z403" s="62"/>
      <c r="AA403" s="62"/>
      <c r="AB403" s="62"/>
      <c r="AC403" s="1"/>
      <c r="AD403" s="62">
        <v>4290</v>
      </c>
      <c r="AE403" s="62">
        <v>4283</v>
      </c>
      <c r="AF403" s="1"/>
      <c r="AG403" s="1"/>
      <c r="AH403" s="62"/>
      <c r="AI403" s="62"/>
      <c r="AJ403" s="8"/>
      <c r="AK403" s="8"/>
      <c r="AL403" s="62"/>
      <c r="AM403" s="62"/>
      <c r="AN403" s="8"/>
      <c r="AO403" s="8"/>
      <c r="AP403" s="62"/>
      <c r="AQ403" s="62"/>
      <c r="AR403" s="62"/>
      <c r="AS403" s="8"/>
      <c r="AT403" s="62"/>
      <c r="AU403" s="62"/>
      <c r="AV403" s="8"/>
      <c r="AW403" s="8"/>
      <c r="AX403" s="8"/>
      <c r="AY403" s="8"/>
      <c r="AZ403" s="8"/>
      <c r="BA403" s="8"/>
      <c r="BB403" s="62"/>
      <c r="BC403" s="62"/>
      <c r="BD403" s="94">
        <v>4287</v>
      </c>
      <c r="BE403" s="8"/>
      <c r="BF403" s="8"/>
      <c r="BG403" s="62"/>
      <c r="BH403" s="62"/>
      <c r="BI403" s="1">
        <v>4288</v>
      </c>
      <c r="BJ403" s="1">
        <v>4291</v>
      </c>
      <c r="BK403" s="1">
        <v>4288</v>
      </c>
      <c r="BL403" s="1">
        <v>4290</v>
      </c>
      <c r="BM403" s="78"/>
      <c r="BN403" s="78"/>
      <c r="BO403" s="78"/>
      <c r="BP403" s="89"/>
      <c r="BQ403" s="62"/>
      <c r="BR403" s="1"/>
      <c r="BS403" s="88"/>
      <c r="BT403" s="1"/>
      <c r="BU403" s="58"/>
      <c r="BV403" s="58"/>
      <c r="BW403" s="58"/>
      <c r="BX403" s="58"/>
      <c r="BY403" s="1">
        <v>102.57299999999999</v>
      </c>
      <c r="BZ403" s="1">
        <v>102.64</v>
      </c>
      <c r="CA403" s="1">
        <v>102.625</v>
      </c>
      <c r="CB403" s="1">
        <v>1.3363</v>
      </c>
      <c r="CC403" s="1">
        <v>1.3361000000000001</v>
      </c>
      <c r="CD403" s="1">
        <v>1.3360000000000001</v>
      </c>
      <c r="CE403" s="1"/>
      <c r="CF403" s="1"/>
      <c r="CG403" s="1">
        <v>4288</v>
      </c>
      <c r="CH403" s="1">
        <v>4299</v>
      </c>
      <c r="CI403" s="1">
        <v>4285</v>
      </c>
      <c r="CJ403" s="1">
        <v>4291</v>
      </c>
      <c r="CK403" s="1">
        <v>4288</v>
      </c>
      <c r="CL403" s="1">
        <v>4299</v>
      </c>
      <c r="CM403" s="1">
        <v>4282</v>
      </c>
      <c r="CN403" s="1">
        <v>4285</v>
      </c>
      <c r="CO403" s="1">
        <v>1300.8</v>
      </c>
      <c r="CP403" s="1">
        <v>4288</v>
      </c>
      <c r="CQ403" s="1">
        <v>4299</v>
      </c>
      <c r="CR403" s="1">
        <v>4282</v>
      </c>
      <c r="CS403" s="1">
        <v>4288</v>
      </c>
      <c r="CT403" s="1"/>
      <c r="CU403" s="1"/>
      <c r="CV403" s="1"/>
      <c r="CW403" s="1"/>
      <c r="CX403" s="58"/>
      <c r="CY403" s="58"/>
      <c r="CZ403" s="1"/>
      <c r="DA403" s="1" t="s">
        <v>618</v>
      </c>
      <c r="DB403" s="1"/>
      <c r="DC403" s="58"/>
      <c r="DD403" s="58"/>
      <c r="DE403">
        <v>12.21</v>
      </c>
      <c r="DF403">
        <v>102.9145</v>
      </c>
      <c r="DG403">
        <v>2.41</v>
      </c>
    </row>
    <row r="404" spans="1:111" s="12" customFormat="1">
      <c r="A404" s="1">
        <v>2014</v>
      </c>
      <c r="B404" s="1">
        <v>4</v>
      </c>
      <c r="C404" s="24">
        <v>41871</v>
      </c>
      <c r="D404" s="1">
        <v>4287</v>
      </c>
      <c r="E404" s="1">
        <v>4304</v>
      </c>
      <c r="F404" s="1">
        <v>4285</v>
      </c>
      <c r="G404" s="1">
        <v>4302</v>
      </c>
      <c r="H404" s="46">
        <v>1295.2</v>
      </c>
      <c r="I404" s="1">
        <v>4288</v>
      </c>
      <c r="J404" s="1">
        <v>4299</v>
      </c>
      <c r="K404" s="1">
        <v>4282</v>
      </c>
      <c r="L404" s="1">
        <v>4294</v>
      </c>
      <c r="M404" s="53">
        <v>4301</v>
      </c>
      <c r="N404" s="47">
        <v>4310</v>
      </c>
      <c r="O404" s="47">
        <v>4293</v>
      </c>
      <c r="P404" s="47">
        <v>4304</v>
      </c>
      <c r="Q404" s="8">
        <v>4286</v>
      </c>
      <c r="R404" s="26"/>
      <c r="S404" s="1"/>
      <c r="T404" s="1"/>
      <c r="U404" s="1"/>
      <c r="V404" s="1"/>
      <c r="W404" s="50"/>
      <c r="X404" s="51"/>
      <c r="Y404" s="62"/>
      <c r="Z404" s="62"/>
      <c r="AA404" s="62"/>
      <c r="AB404" s="62"/>
      <c r="AC404" s="1"/>
      <c r="AD404" s="62">
        <v>4296</v>
      </c>
      <c r="AE404" s="62">
        <v>4285</v>
      </c>
      <c r="AF404" s="1"/>
      <c r="AG404" s="1"/>
      <c r="AH404" s="62"/>
      <c r="AI404" s="62"/>
      <c r="AJ404" s="8"/>
      <c r="AK404" s="8"/>
      <c r="AL404" s="62"/>
      <c r="AM404" s="62"/>
      <c r="AN404" s="8"/>
      <c r="AO404" s="8"/>
      <c r="AP404" s="62"/>
      <c r="AQ404" s="62"/>
      <c r="AR404" s="62"/>
      <c r="AS404" s="8"/>
      <c r="AT404" s="62"/>
      <c r="AU404" s="62"/>
      <c r="AV404" s="8"/>
      <c r="AW404" s="8"/>
      <c r="AX404" s="8"/>
      <c r="AY404" s="8"/>
      <c r="AZ404" s="8"/>
      <c r="BA404" s="8"/>
      <c r="BB404" s="62"/>
      <c r="BC404" s="62"/>
      <c r="BD404" s="94">
        <v>4299</v>
      </c>
      <c r="BE404" s="8"/>
      <c r="BF404" s="8"/>
      <c r="BG404" s="62"/>
      <c r="BH404" s="62"/>
      <c r="BI404" s="1">
        <v>4301</v>
      </c>
      <c r="BJ404" s="1">
        <v>4302</v>
      </c>
      <c r="BK404" s="1">
        <v>4295</v>
      </c>
      <c r="BL404" s="1">
        <v>4298</v>
      </c>
      <c r="BM404" s="78"/>
      <c r="BN404" s="78"/>
      <c r="BO404" s="78"/>
      <c r="BP404" s="89"/>
      <c r="BQ404" s="62"/>
      <c r="BR404" s="1"/>
      <c r="BS404" s="88"/>
      <c r="BT404" s="1"/>
      <c r="BU404" s="58"/>
      <c r="BV404" s="58"/>
      <c r="BW404" s="58"/>
      <c r="BX404" s="58"/>
      <c r="BY404" s="35">
        <v>102.57299999999999</v>
      </c>
      <c r="BZ404" s="1">
        <v>102.9135</v>
      </c>
      <c r="CA404" s="35">
        <v>102.625</v>
      </c>
      <c r="CB404" s="35">
        <v>1.3363</v>
      </c>
      <c r="CC404" s="1">
        <v>1.3321000000000001</v>
      </c>
      <c r="CD404" s="35">
        <v>1.3360000000000001</v>
      </c>
      <c r="CE404" s="1"/>
      <c r="CF404" s="1"/>
      <c r="CG404" s="1">
        <v>4301</v>
      </c>
      <c r="CH404" s="1">
        <v>4310</v>
      </c>
      <c r="CI404" s="1">
        <v>4293</v>
      </c>
      <c r="CJ404" s="1">
        <v>4301</v>
      </c>
      <c r="CK404" s="1">
        <v>4301</v>
      </c>
      <c r="CL404" s="1">
        <v>4310</v>
      </c>
      <c r="CM404" s="1">
        <v>4293</v>
      </c>
      <c r="CN404" s="1">
        <v>4296</v>
      </c>
      <c r="CO404" s="1">
        <v>1295</v>
      </c>
      <c r="CP404" s="1">
        <v>4301</v>
      </c>
      <c r="CQ404" s="1">
        <v>4310</v>
      </c>
      <c r="CR404" s="1">
        <v>4293</v>
      </c>
      <c r="CS404" s="1">
        <v>4304</v>
      </c>
      <c r="CT404" s="1"/>
      <c r="CU404" s="1"/>
      <c r="CV404" s="1"/>
      <c r="CW404" s="1"/>
      <c r="CX404" s="58"/>
      <c r="CY404" s="58"/>
      <c r="CZ404" s="1"/>
      <c r="DA404" s="1" t="s">
        <v>618</v>
      </c>
      <c r="DB404" s="1"/>
      <c r="DC404" s="58"/>
      <c r="DD404" s="58"/>
      <c r="DE404">
        <v>11.78</v>
      </c>
      <c r="DF404">
        <v>103.727</v>
      </c>
      <c r="DG404">
        <v>2.4300000000000002</v>
      </c>
    </row>
    <row r="405" spans="1:111" s="12" customFormat="1">
      <c r="A405" s="1">
        <v>2014</v>
      </c>
      <c r="B405" s="1">
        <v>5</v>
      </c>
      <c r="C405" s="24">
        <v>41872</v>
      </c>
      <c r="D405" s="1">
        <v>4304</v>
      </c>
      <c r="E405" s="1">
        <v>4313</v>
      </c>
      <c r="F405" s="1">
        <v>4275</v>
      </c>
      <c r="G405" s="1">
        <v>4277</v>
      </c>
      <c r="H405" s="46">
        <v>1275.4000000000001</v>
      </c>
      <c r="I405" s="1">
        <v>4301</v>
      </c>
      <c r="J405" s="1">
        <v>4313</v>
      </c>
      <c r="K405" s="1">
        <v>4293</v>
      </c>
      <c r="L405" s="1">
        <v>4309</v>
      </c>
      <c r="M405" s="53">
        <v>4272</v>
      </c>
      <c r="N405" s="47">
        <v>4285</v>
      </c>
      <c r="O405" s="47">
        <v>4258</v>
      </c>
      <c r="P405" s="47">
        <v>4261</v>
      </c>
      <c r="Q405" s="8">
        <v>4304</v>
      </c>
      <c r="R405" s="26"/>
      <c r="S405" s="1"/>
      <c r="T405" s="1"/>
      <c r="U405" s="1"/>
      <c r="V405" s="1"/>
      <c r="W405" s="50"/>
      <c r="X405" s="51"/>
      <c r="Y405" s="62"/>
      <c r="Z405" s="62"/>
      <c r="AA405" s="62"/>
      <c r="AB405" s="62"/>
      <c r="AC405" s="1"/>
      <c r="AD405" s="62">
        <v>4313</v>
      </c>
      <c r="AE405" s="62">
        <v>4301</v>
      </c>
      <c r="AF405" s="1"/>
      <c r="AG405" s="1"/>
      <c r="AH405" s="62"/>
      <c r="AI405" s="62"/>
      <c r="AJ405" s="8"/>
      <c r="AK405" s="8"/>
      <c r="AL405" s="62"/>
      <c r="AM405" s="62"/>
      <c r="AN405" s="8"/>
      <c r="AO405" s="8"/>
      <c r="AP405" s="62"/>
      <c r="AQ405" s="62"/>
      <c r="AR405" s="62"/>
      <c r="AS405" s="8"/>
      <c r="AT405" s="62"/>
      <c r="AU405" s="62"/>
      <c r="AV405" s="8"/>
      <c r="AW405" s="8"/>
      <c r="AX405" s="8"/>
      <c r="AY405" s="8"/>
      <c r="AZ405" s="8"/>
      <c r="BA405" s="8"/>
      <c r="BB405" s="62"/>
      <c r="BC405" s="62"/>
      <c r="BD405" s="94">
        <v>4271</v>
      </c>
      <c r="BE405" s="8"/>
      <c r="BF405" s="8"/>
      <c r="BG405" s="62"/>
      <c r="BH405" s="62"/>
      <c r="BI405" s="1">
        <v>4272</v>
      </c>
      <c r="BJ405" s="1">
        <v>4284</v>
      </c>
      <c r="BK405" s="1">
        <v>4272</v>
      </c>
      <c r="BL405" s="1">
        <v>4282</v>
      </c>
      <c r="BM405" s="78"/>
      <c r="BN405" s="78"/>
      <c r="BO405" s="78"/>
      <c r="BP405" s="89"/>
      <c r="BQ405" s="62"/>
      <c r="BR405" s="1"/>
      <c r="BS405" s="88"/>
      <c r="BT405" s="1"/>
      <c r="BU405" s="58"/>
      <c r="BV405" s="58"/>
      <c r="BW405" s="58"/>
      <c r="BX405" s="58"/>
      <c r="BY405" s="1">
        <v>103.756</v>
      </c>
      <c r="BZ405" s="1">
        <v>103.70699999999999</v>
      </c>
      <c r="CA405" s="1">
        <v>103.705</v>
      </c>
      <c r="CB405" s="1">
        <v>1.3259000000000001</v>
      </c>
      <c r="CC405" s="1">
        <v>1.3259000000000001</v>
      </c>
      <c r="CD405" s="1">
        <v>1.3259000000000001</v>
      </c>
      <c r="CE405" s="1"/>
      <c r="CF405" s="1"/>
      <c r="CG405" s="1">
        <v>4272</v>
      </c>
      <c r="CH405" s="1">
        <v>4285</v>
      </c>
      <c r="CI405" s="1">
        <v>4258</v>
      </c>
      <c r="CJ405" s="1">
        <v>4261</v>
      </c>
      <c r="CK405" s="1">
        <v>4272</v>
      </c>
      <c r="CL405" s="1">
        <v>4285</v>
      </c>
      <c r="CM405" s="1">
        <v>4258</v>
      </c>
      <c r="CN405" s="1">
        <v>4269</v>
      </c>
      <c r="CO405" s="1">
        <v>1282</v>
      </c>
      <c r="CP405" s="1">
        <v>4272</v>
      </c>
      <c r="CQ405" s="1">
        <v>4285</v>
      </c>
      <c r="CR405" s="1">
        <v>4256</v>
      </c>
      <c r="CS405" s="1">
        <v>4265</v>
      </c>
      <c r="CT405" s="1"/>
      <c r="CU405" s="1"/>
      <c r="CV405" s="1"/>
      <c r="CW405" s="1"/>
      <c r="CX405" s="58"/>
      <c r="CY405" s="58"/>
      <c r="CZ405" s="1"/>
      <c r="DA405" s="1" t="s">
        <v>618</v>
      </c>
      <c r="DB405" s="1"/>
      <c r="DC405" s="58"/>
      <c r="DD405" s="58"/>
      <c r="DE405">
        <v>11.76</v>
      </c>
      <c r="DF405">
        <v>103.845</v>
      </c>
      <c r="DG405">
        <v>2.41</v>
      </c>
    </row>
    <row r="406" spans="1:111" s="12" customFormat="1">
      <c r="A406" s="1">
        <v>2014</v>
      </c>
      <c r="B406" s="1">
        <v>6</v>
      </c>
      <c r="C406" s="24">
        <v>41873</v>
      </c>
      <c r="D406" s="1">
        <v>4270</v>
      </c>
      <c r="E406" s="1">
        <v>4275</v>
      </c>
      <c r="F406" s="1">
        <v>4269</v>
      </c>
      <c r="G406" s="1">
        <v>4274</v>
      </c>
      <c r="H406" s="46">
        <v>1280.2</v>
      </c>
      <c r="I406" s="1">
        <v>4272</v>
      </c>
      <c r="J406" s="1">
        <v>4285</v>
      </c>
      <c r="K406" s="1">
        <v>4256</v>
      </c>
      <c r="L406" s="1">
        <v>4273</v>
      </c>
      <c r="M406" s="53">
        <v>4272</v>
      </c>
      <c r="N406" s="47">
        <v>4279</v>
      </c>
      <c r="O406" s="47">
        <v>4268</v>
      </c>
      <c r="P406" s="47">
        <v>4270</v>
      </c>
      <c r="Q406" s="8">
        <v>4270</v>
      </c>
      <c r="R406" s="26"/>
      <c r="S406" s="1"/>
      <c r="T406" s="1"/>
      <c r="U406" s="1"/>
      <c r="V406" s="1"/>
      <c r="W406" s="50"/>
      <c r="X406" s="51"/>
      <c r="Y406" s="62"/>
      <c r="Z406" s="62"/>
      <c r="AA406" s="62"/>
      <c r="AB406" s="62"/>
      <c r="AC406" s="1"/>
      <c r="AD406" s="62">
        <v>4275</v>
      </c>
      <c r="AE406" s="62">
        <v>4269</v>
      </c>
      <c r="AF406" s="1"/>
      <c r="AG406" s="1"/>
      <c r="AH406" s="62"/>
      <c r="AI406" s="62"/>
      <c r="AJ406" s="8"/>
      <c r="AK406" s="8"/>
      <c r="AL406" s="62"/>
      <c r="AM406" s="62"/>
      <c r="AN406" s="8"/>
      <c r="AO406" s="8"/>
      <c r="AP406" s="62"/>
      <c r="AQ406" s="62"/>
      <c r="AR406" s="62"/>
      <c r="AS406" s="8"/>
      <c r="AT406" s="62"/>
      <c r="AU406" s="62"/>
      <c r="AV406" s="8"/>
      <c r="AW406" s="8"/>
      <c r="AX406" s="8"/>
      <c r="AY406" s="8"/>
      <c r="AZ406" s="8"/>
      <c r="BA406" s="8"/>
      <c r="BB406" s="62"/>
      <c r="BC406" s="62"/>
      <c r="BD406" s="94">
        <v>4271</v>
      </c>
      <c r="BE406" s="8"/>
      <c r="BF406" s="8"/>
      <c r="BG406" s="62"/>
      <c r="BH406" s="62"/>
      <c r="BI406" s="1">
        <v>4272</v>
      </c>
      <c r="BJ406" s="1">
        <v>4276</v>
      </c>
      <c r="BK406" s="1">
        <v>4272</v>
      </c>
      <c r="BL406" s="1">
        <v>4276</v>
      </c>
      <c r="BM406" s="78"/>
      <c r="BN406" s="78"/>
      <c r="BO406" s="78"/>
      <c r="BP406" s="89"/>
      <c r="BQ406" s="62"/>
      <c r="BR406" s="1"/>
      <c r="BS406" s="88"/>
      <c r="BT406" s="1"/>
      <c r="BU406" s="58"/>
      <c r="BV406" s="58"/>
      <c r="BW406" s="58"/>
      <c r="BX406" s="58"/>
      <c r="BY406" s="1">
        <v>103.85</v>
      </c>
      <c r="BZ406" s="1">
        <v>103.83799999999999</v>
      </c>
      <c r="CA406" s="1">
        <v>103.86</v>
      </c>
      <c r="CB406" s="1">
        <v>1.3281000000000001</v>
      </c>
      <c r="CC406" s="1">
        <v>1.3280000000000001</v>
      </c>
      <c r="CD406" s="1">
        <v>1.3278000000000001</v>
      </c>
      <c r="CE406" s="1"/>
      <c r="CF406" s="1"/>
      <c r="CG406" s="1">
        <v>4272</v>
      </c>
      <c r="CH406" s="1">
        <v>4279</v>
      </c>
      <c r="CI406" s="1">
        <v>4268</v>
      </c>
      <c r="CJ406" s="1">
        <v>4269</v>
      </c>
      <c r="CK406" s="1">
        <v>4272</v>
      </c>
      <c r="CL406" s="1">
        <v>4279</v>
      </c>
      <c r="CM406" s="1">
        <v>4265</v>
      </c>
      <c r="CN406" s="1">
        <v>4279</v>
      </c>
      <c r="CO406" s="1">
        <v>1280.3</v>
      </c>
      <c r="CP406" s="1">
        <v>4272</v>
      </c>
      <c r="CQ406" s="1">
        <v>4287</v>
      </c>
      <c r="CR406" s="1">
        <v>4265</v>
      </c>
      <c r="CS406" s="1">
        <v>4282</v>
      </c>
      <c r="CT406" s="1"/>
      <c r="CU406" s="1"/>
      <c r="CV406" s="1"/>
      <c r="CW406" s="1"/>
      <c r="CX406" s="58"/>
      <c r="CY406" s="58"/>
      <c r="CZ406" s="1"/>
      <c r="DA406" s="1" t="s">
        <v>618</v>
      </c>
      <c r="DB406" s="1"/>
      <c r="DC406" s="58"/>
      <c r="DD406" s="58"/>
      <c r="DE406">
        <v>11.47</v>
      </c>
      <c r="DF406">
        <v>104.254</v>
      </c>
      <c r="DG406">
        <v>2.4</v>
      </c>
    </row>
    <row r="407" spans="1:111" s="12" customFormat="1">
      <c r="A407" s="1">
        <v>2014</v>
      </c>
      <c r="B407" s="1">
        <v>2</v>
      </c>
      <c r="C407" s="24">
        <v>41876</v>
      </c>
      <c r="D407" s="1">
        <v>4281</v>
      </c>
      <c r="E407" s="1">
        <v>4291</v>
      </c>
      <c r="F407" s="1">
        <v>4279</v>
      </c>
      <c r="G407" s="1">
        <v>4283</v>
      </c>
      <c r="H407" s="46">
        <v>1278.9000000000001</v>
      </c>
      <c r="I407" s="1">
        <v>4272</v>
      </c>
      <c r="J407" s="1">
        <v>4291</v>
      </c>
      <c r="K407" s="1">
        <v>4265</v>
      </c>
      <c r="L407" s="1">
        <v>4287</v>
      </c>
      <c r="M407" s="53">
        <v>4277</v>
      </c>
      <c r="N407" s="47">
        <v>4281</v>
      </c>
      <c r="O407" s="47">
        <v>4271</v>
      </c>
      <c r="P407" s="47">
        <v>4275</v>
      </c>
      <c r="Q407" s="8">
        <v>4283</v>
      </c>
      <c r="R407" s="26"/>
      <c r="S407" s="1"/>
      <c r="T407" s="1"/>
      <c r="U407" s="1"/>
      <c r="V407" s="1"/>
      <c r="W407" s="50"/>
      <c r="X407" s="51"/>
      <c r="Y407" s="62"/>
      <c r="Z407" s="62"/>
      <c r="AA407" s="62"/>
      <c r="AB407" s="62"/>
      <c r="AC407" s="1"/>
      <c r="AD407" s="62">
        <v>4291</v>
      </c>
      <c r="AE407" s="62">
        <v>4280</v>
      </c>
      <c r="AF407" s="1"/>
      <c r="AG407" s="1"/>
      <c r="AH407" s="62"/>
      <c r="AI407" s="62"/>
      <c r="AJ407" s="8"/>
      <c r="AK407" s="8"/>
      <c r="AL407" s="62"/>
      <c r="AM407" s="62"/>
      <c r="AN407" s="8"/>
      <c r="AO407" s="8"/>
      <c r="AP407" s="62"/>
      <c r="AQ407" s="62"/>
      <c r="AR407" s="62"/>
      <c r="AS407" s="8"/>
      <c r="AT407" s="62"/>
      <c r="AU407" s="62"/>
      <c r="AV407" s="8"/>
      <c r="AW407" s="8"/>
      <c r="AX407" s="8"/>
      <c r="AY407" s="8"/>
      <c r="AZ407" s="8"/>
      <c r="BA407" s="8"/>
      <c r="BB407" s="62"/>
      <c r="BC407" s="62"/>
      <c r="BD407" s="94">
        <v>4276</v>
      </c>
      <c r="BE407" s="8"/>
      <c r="BF407" s="8"/>
      <c r="BG407" s="62"/>
      <c r="BH407" s="62"/>
      <c r="BI407" s="1">
        <v>4277</v>
      </c>
      <c r="BJ407" s="1">
        <v>4278</v>
      </c>
      <c r="BK407" s="1">
        <v>4272</v>
      </c>
      <c r="BL407" s="1">
        <v>4276</v>
      </c>
      <c r="BM407" s="78"/>
      <c r="BN407" s="78"/>
      <c r="BO407" s="78"/>
      <c r="BP407" s="89"/>
      <c r="BQ407" s="62"/>
      <c r="BR407" s="1"/>
      <c r="BS407" s="88"/>
      <c r="BT407" s="1"/>
      <c r="BU407" s="58"/>
      <c r="BV407" s="58"/>
      <c r="BW407" s="58"/>
      <c r="BX407" s="58"/>
      <c r="BY407" s="1">
        <v>104.26600000000001</v>
      </c>
      <c r="BZ407" s="1">
        <v>104.21899999999999</v>
      </c>
      <c r="CA407" s="1">
        <v>104.2045</v>
      </c>
      <c r="CB407" s="1">
        <v>1.3194999999999999</v>
      </c>
      <c r="CC407" s="1">
        <v>1.3197000000000001</v>
      </c>
      <c r="CD407" s="1">
        <v>1.3197000000000001</v>
      </c>
      <c r="CE407" s="1"/>
      <c r="CF407" s="1"/>
      <c r="CG407" s="1">
        <v>4277</v>
      </c>
      <c r="CH407" s="1">
        <v>4281</v>
      </c>
      <c r="CI407" s="1">
        <v>4271</v>
      </c>
      <c r="CJ407" s="1">
        <v>4275</v>
      </c>
      <c r="CK407" s="1">
        <v>4277</v>
      </c>
      <c r="CL407" s="1">
        <v>4281</v>
      </c>
      <c r="CM407" s="1">
        <v>4270</v>
      </c>
      <c r="CN407" s="1">
        <v>4270</v>
      </c>
      <c r="CO407" s="1">
        <v>1278.3</v>
      </c>
      <c r="CP407" s="1">
        <v>4277</v>
      </c>
      <c r="CQ407" s="1">
        <v>4281</v>
      </c>
      <c r="CR407" s="1">
        <v>4268</v>
      </c>
      <c r="CS407" s="1">
        <v>4275</v>
      </c>
      <c r="CT407" s="1"/>
      <c r="CU407" s="1"/>
      <c r="CV407" s="1"/>
      <c r="CW407" s="1"/>
      <c r="CX407" s="58"/>
      <c r="CY407" s="58"/>
      <c r="CZ407" s="1"/>
      <c r="DA407" s="1" t="s">
        <v>618</v>
      </c>
      <c r="DB407" s="1"/>
      <c r="DC407" s="58"/>
      <c r="DD407" s="58"/>
      <c r="DE407">
        <v>11.7</v>
      </c>
      <c r="DF407">
        <v>104.03700000000001</v>
      </c>
      <c r="DG407">
        <v>2.39</v>
      </c>
    </row>
    <row r="408" spans="1:111" s="12" customFormat="1">
      <c r="A408" s="1">
        <v>2014</v>
      </c>
      <c r="B408" s="1">
        <v>3</v>
      </c>
      <c r="C408" s="24">
        <v>41877</v>
      </c>
      <c r="D408" s="1">
        <v>4274</v>
      </c>
      <c r="E408" s="1">
        <v>4290</v>
      </c>
      <c r="F408" s="1">
        <v>4268</v>
      </c>
      <c r="G408" s="1">
        <v>4287</v>
      </c>
      <c r="H408" s="46">
        <v>1285.2</v>
      </c>
      <c r="I408" s="1">
        <v>4277</v>
      </c>
      <c r="J408" s="1">
        <v>4281</v>
      </c>
      <c r="K408" s="1">
        <v>4268</v>
      </c>
      <c r="L408" s="1">
        <v>4274</v>
      </c>
      <c r="M408" s="53">
        <v>4307</v>
      </c>
      <c r="N408" s="47">
        <v>4316</v>
      </c>
      <c r="O408" s="47">
        <v>4296</v>
      </c>
      <c r="P408" s="47">
        <v>4302</v>
      </c>
      <c r="Q408" s="8">
        <v>4272</v>
      </c>
      <c r="R408" s="26"/>
      <c r="S408" s="1"/>
      <c r="T408" s="1"/>
      <c r="U408" s="1"/>
      <c r="V408" s="1"/>
      <c r="W408" s="50"/>
      <c r="X408" s="51"/>
      <c r="Y408" s="62"/>
      <c r="Z408" s="62"/>
      <c r="AA408" s="62"/>
      <c r="AB408" s="62"/>
      <c r="AC408" s="1"/>
      <c r="AD408" s="62">
        <v>4279</v>
      </c>
      <c r="AE408" s="62">
        <v>4268</v>
      </c>
      <c r="AF408" s="1"/>
      <c r="AG408" s="1"/>
      <c r="AH408" s="62"/>
      <c r="AI408" s="62"/>
      <c r="AJ408" s="8"/>
      <c r="AK408" s="8"/>
      <c r="AL408" s="62"/>
      <c r="AM408" s="62"/>
      <c r="AN408" s="8"/>
      <c r="AO408" s="8"/>
      <c r="AP408" s="62"/>
      <c r="AQ408" s="62"/>
      <c r="AR408" s="62"/>
      <c r="AS408" s="8"/>
      <c r="AT408" s="62"/>
      <c r="AU408" s="62"/>
      <c r="AV408" s="8"/>
      <c r="AW408" s="8"/>
      <c r="AX408" s="8"/>
      <c r="AY408" s="8"/>
      <c r="AZ408" s="8"/>
      <c r="BA408" s="8"/>
      <c r="BB408" s="62"/>
      <c r="BC408" s="62"/>
      <c r="BD408" s="94">
        <v>4307</v>
      </c>
      <c r="BE408" s="8"/>
      <c r="BF408" s="8"/>
      <c r="BG408" s="62"/>
      <c r="BH408" s="62"/>
      <c r="BI408" s="1">
        <v>4307</v>
      </c>
      <c r="BJ408" s="1">
        <v>4310</v>
      </c>
      <c r="BK408" s="1">
        <v>4305</v>
      </c>
      <c r="BL408" s="1">
        <v>4305</v>
      </c>
      <c r="BM408" s="78"/>
      <c r="BN408" s="78"/>
      <c r="BO408" s="78"/>
      <c r="BP408" s="89"/>
      <c r="BQ408" s="62"/>
      <c r="BR408" s="1"/>
      <c r="BS408" s="88"/>
      <c r="BT408" s="1"/>
      <c r="BU408" s="58"/>
      <c r="BV408" s="58"/>
      <c r="BW408" s="58"/>
      <c r="BX408" s="58"/>
      <c r="BY408" s="1">
        <v>104.05200000000001</v>
      </c>
      <c r="BZ408" s="1">
        <v>104.054</v>
      </c>
      <c r="CA408" s="1">
        <v>104.071</v>
      </c>
      <c r="CB408" s="1">
        <v>1.3191999999999999</v>
      </c>
      <c r="CC408" s="1">
        <v>1.3186</v>
      </c>
      <c r="CD408" s="1">
        <v>1.3187</v>
      </c>
      <c r="CE408" s="1"/>
      <c r="CF408" s="1"/>
      <c r="CG408" s="1">
        <v>4307</v>
      </c>
      <c r="CH408" s="1">
        <v>4316</v>
      </c>
      <c r="CI408" s="1">
        <v>4296</v>
      </c>
      <c r="CJ408" s="1">
        <v>4308</v>
      </c>
      <c r="CK408" s="1">
        <v>4307</v>
      </c>
      <c r="CL408" s="1">
        <v>4316</v>
      </c>
      <c r="CM408" s="1">
        <v>4292</v>
      </c>
      <c r="CN408" s="1">
        <v>4297</v>
      </c>
      <c r="CO408" s="1">
        <v>1290.2</v>
      </c>
      <c r="CP408" s="1">
        <v>4307</v>
      </c>
      <c r="CQ408" s="1">
        <v>4316</v>
      </c>
      <c r="CR408" s="1">
        <v>4292</v>
      </c>
      <c r="CS408" s="1">
        <v>4299</v>
      </c>
      <c r="CT408" s="1"/>
      <c r="CU408" s="1"/>
      <c r="CV408" s="1"/>
      <c r="CW408" s="1"/>
      <c r="CX408" s="58"/>
      <c r="CY408" s="58"/>
      <c r="CZ408" s="1"/>
      <c r="DA408" s="1" t="s">
        <v>618</v>
      </c>
      <c r="DB408" s="1"/>
      <c r="DC408" s="58"/>
      <c r="DD408" s="58"/>
      <c r="DE408">
        <v>11.63</v>
      </c>
      <c r="DF408">
        <v>104.10899999999999</v>
      </c>
      <c r="DG408">
        <v>2.39</v>
      </c>
    </row>
    <row r="409" spans="1:111" s="12" customFormat="1">
      <c r="A409" s="1">
        <v>2014</v>
      </c>
      <c r="B409" s="1">
        <v>4</v>
      </c>
      <c r="C409" s="24">
        <v>41878</v>
      </c>
      <c r="D409" s="1">
        <v>4291</v>
      </c>
      <c r="E409" s="1">
        <v>4299</v>
      </c>
      <c r="F409" s="1">
        <v>4290</v>
      </c>
      <c r="G409" s="1">
        <v>4294</v>
      </c>
      <c r="H409" s="46">
        <v>1283.4000000000001</v>
      </c>
      <c r="I409" s="1">
        <v>4307</v>
      </c>
      <c r="J409" s="1">
        <v>4316</v>
      </c>
      <c r="K409" s="1">
        <v>4290</v>
      </c>
      <c r="L409" s="1">
        <v>4295</v>
      </c>
      <c r="M409" s="53">
        <v>4298</v>
      </c>
      <c r="N409" s="47">
        <v>4303</v>
      </c>
      <c r="O409" s="47">
        <v>4288</v>
      </c>
      <c r="P409" s="47">
        <v>4290</v>
      </c>
      <c r="Q409" s="8">
        <v>4291</v>
      </c>
      <c r="R409" s="26"/>
      <c r="S409" s="1"/>
      <c r="T409" s="1"/>
      <c r="U409" s="1"/>
      <c r="V409" s="1"/>
      <c r="W409" s="50"/>
      <c r="X409" s="51"/>
      <c r="Y409" s="62"/>
      <c r="Z409" s="62"/>
      <c r="AA409" s="62"/>
      <c r="AB409" s="62"/>
      <c r="AC409" s="1"/>
      <c r="AD409" s="62">
        <v>4297</v>
      </c>
      <c r="AE409" s="62">
        <v>4290</v>
      </c>
      <c r="AF409" s="1"/>
      <c r="AG409" s="1"/>
      <c r="AH409" s="62"/>
      <c r="AI409" s="62"/>
      <c r="AJ409" s="8"/>
      <c r="AK409" s="8"/>
      <c r="AL409" s="62"/>
      <c r="AM409" s="62"/>
      <c r="AN409" s="8"/>
      <c r="AO409" s="8"/>
      <c r="AP409" s="62"/>
      <c r="AQ409" s="62"/>
      <c r="AR409" s="62"/>
      <c r="AS409" s="8"/>
      <c r="AT409" s="62"/>
      <c r="AU409" s="62"/>
      <c r="AV409" s="8"/>
      <c r="AW409" s="8"/>
      <c r="AX409" s="8"/>
      <c r="AY409" s="8"/>
      <c r="AZ409" s="8"/>
      <c r="BA409" s="8"/>
      <c r="BB409" s="62"/>
      <c r="BC409" s="62"/>
      <c r="BD409" s="94">
        <v>4296</v>
      </c>
      <c r="BE409" s="8"/>
      <c r="BF409" s="8"/>
      <c r="BG409" s="62"/>
      <c r="BH409" s="62"/>
      <c r="BI409" s="1">
        <v>4298</v>
      </c>
      <c r="BJ409" s="1">
        <v>4299</v>
      </c>
      <c r="BK409" s="1">
        <v>4293</v>
      </c>
      <c r="BL409" s="1">
        <v>4296</v>
      </c>
      <c r="BM409" s="78"/>
      <c r="BN409" s="78"/>
      <c r="BO409" s="78"/>
      <c r="BP409" s="89"/>
      <c r="BQ409" s="62"/>
      <c r="BR409" s="1"/>
      <c r="BS409" s="88"/>
      <c r="BT409" s="1"/>
      <c r="BU409" s="58"/>
      <c r="BV409" s="58"/>
      <c r="BW409" s="58"/>
      <c r="BX409" s="58"/>
      <c r="BY409" s="1">
        <v>104.06699999999999</v>
      </c>
      <c r="BZ409" s="1">
        <v>104.0895</v>
      </c>
      <c r="CA409" s="1">
        <v>104.09650000000001</v>
      </c>
      <c r="CB409" s="1">
        <v>1.3168</v>
      </c>
      <c r="CC409" s="1">
        <v>1.3169</v>
      </c>
      <c r="CD409" s="1">
        <v>1.3169</v>
      </c>
      <c r="CE409" s="1"/>
      <c r="CF409" s="1"/>
      <c r="CG409" s="1">
        <v>4298</v>
      </c>
      <c r="CH409" s="1">
        <v>4303</v>
      </c>
      <c r="CI409" s="1">
        <v>4291</v>
      </c>
      <c r="CJ409" s="1">
        <v>4293</v>
      </c>
      <c r="CK409" s="1">
        <v>4298</v>
      </c>
      <c r="CL409" s="1">
        <v>4303</v>
      </c>
      <c r="CM409" s="1">
        <v>4287</v>
      </c>
      <c r="CN409" s="1">
        <v>4290</v>
      </c>
      <c r="CO409" s="1">
        <v>1285.8</v>
      </c>
      <c r="CP409" s="1">
        <v>4298</v>
      </c>
      <c r="CQ409" s="1">
        <v>4303</v>
      </c>
      <c r="CR409" s="1">
        <v>4286</v>
      </c>
      <c r="CS409" s="1">
        <v>4286</v>
      </c>
      <c r="CT409" s="1"/>
      <c r="CU409" s="1"/>
      <c r="CV409" s="1"/>
      <c r="CW409" s="1"/>
      <c r="CX409" s="58"/>
      <c r="CY409" s="58"/>
      <c r="CZ409" s="1"/>
      <c r="DA409" s="1" t="s">
        <v>618</v>
      </c>
      <c r="DB409" s="1"/>
      <c r="DC409" s="58"/>
      <c r="DD409" s="58"/>
      <c r="DE409">
        <v>11.78</v>
      </c>
      <c r="DF409">
        <v>103.86750000000001</v>
      </c>
      <c r="DG409">
        <v>2.36</v>
      </c>
    </row>
    <row r="410" spans="1:111" s="12" customFormat="1">
      <c r="A410" s="1">
        <v>2014</v>
      </c>
      <c r="B410" s="1">
        <v>5</v>
      </c>
      <c r="C410" s="24">
        <v>41879</v>
      </c>
      <c r="D410" s="1">
        <v>4287</v>
      </c>
      <c r="E410" s="1">
        <v>4295</v>
      </c>
      <c r="F410" s="1">
        <v>4286</v>
      </c>
      <c r="G410" s="1">
        <v>4294</v>
      </c>
      <c r="H410" s="46">
        <v>1290.4000000000001</v>
      </c>
      <c r="I410" s="1">
        <v>4298</v>
      </c>
      <c r="J410" s="1">
        <v>4303</v>
      </c>
      <c r="K410" s="1">
        <v>4286</v>
      </c>
      <c r="L410" s="1">
        <v>4293</v>
      </c>
      <c r="M410" s="53">
        <v>4300</v>
      </c>
      <c r="N410" s="47">
        <v>4324</v>
      </c>
      <c r="O410" s="47">
        <v>4297</v>
      </c>
      <c r="P410" s="47">
        <v>4309</v>
      </c>
      <c r="Q410" s="8">
        <v>4286</v>
      </c>
      <c r="R410" s="26"/>
      <c r="S410" s="1"/>
      <c r="T410" s="1"/>
      <c r="U410" s="1"/>
      <c r="V410" s="1"/>
      <c r="W410" s="50"/>
      <c r="X410" s="51"/>
      <c r="Y410" s="62"/>
      <c r="Z410" s="62"/>
      <c r="AA410" s="62"/>
      <c r="AB410" s="62"/>
      <c r="AC410" s="1"/>
      <c r="AD410" s="62">
        <v>4295</v>
      </c>
      <c r="AE410" s="62">
        <v>4286</v>
      </c>
      <c r="AF410" s="1"/>
      <c r="AG410" s="1"/>
      <c r="AH410" s="62"/>
      <c r="AI410" s="62"/>
      <c r="AJ410" s="8"/>
      <c r="AK410" s="8"/>
      <c r="AL410" s="62"/>
      <c r="AM410" s="62"/>
      <c r="AN410" s="8"/>
      <c r="AO410" s="8"/>
      <c r="AP410" s="62"/>
      <c r="AQ410" s="62"/>
      <c r="AR410" s="62"/>
      <c r="AS410" s="8"/>
      <c r="AT410" s="62"/>
      <c r="AU410" s="62"/>
      <c r="AV410" s="8"/>
      <c r="AW410" s="8"/>
      <c r="AX410" s="8"/>
      <c r="AY410" s="8"/>
      <c r="AZ410" s="8"/>
      <c r="BA410" s="8"/>
      <c r="BB410" s="62"/>
      <c r="BC410" s="62"/>
      <c r="BD410" s="94">
        <v>4299</v>
      </c>
      <c r="BE410" s="8"/>
      <c r="BF410" s="8"/>
      <c r="BG410" s="62"/>
      <c r="BH410" s="62"/>
      <c r="BI410" s="1">
        <v>4300</v>
      </c>
      <c r="BJ410" s="1">
        <v>4313</v>
      </c>
      <c r="BK410" s="1">
        <v>4299</v>
      </c>
      <c r="BL410" s="1">
        <v>4307</v>
      </c>
      <c r="BM410" s="78"/>
      <c r="BN410" s="78"/>
      <c r="BO410" s="78"/>
      <c r="BP410" s="89"/>
      <c r="BQ410" s="62"/>
      <c r="BR410" s="1"/>
      <c r="BS410" s="88"/>
      <c r="BT410" s="1"/>
      <c r="BU410" s="58"/>
      <c r="BV410" s="58"/>
      <c r="BW410" s="58"/>
      <c r="BX410" s="58"/>
      <c r="BY410" s="1">
        <v>103.8775</v>
      </c>
      <c r="BZ410" s="1">
        <v>103.8985</v>
      </c>
      <c r="CA410" s="1">
        <v>103.8845</v>
      </c>
      <c r="CB410" s="1">
        <v>1.3192999999999999</v>
      </c>
      <c r="CC410" s="1">
        <v>1.3192999999999999</v>
      </c>
      <c r="CD410" s="1">
        <v>1.319</v>
      </c>
      <c r="CE410" s="1"/>
      <c r="CF410" s="1"/>
      <c r="CG410" s="1">
        <v>4300</v>
      </c>
      <c r="CH410" s="1">
        <v>4324</v>
      </c>
      <c r="CI410" s="1">
        <v>4297</v>
      </c>
      <c r="CJ410" s="1">
        <v>4314</v>
      </c>
      <c r="CK410" s="1">
        <v>4300</v>
      </c>
      <c r="CL410" s="1">
        <v>4324</v>
      </c>
      <c r="CM410" s="1">
        <v>4297</v>
      </c>
      <c r="CN410" s="1">
        <v>4302</v>
      </c>
      <c r="CO410" s="1">
        <v>1292.0999999999999</v>
      </c>
      <c r="CP410" s="1">
        <v>4300</v>
      </c>
      <c r="CQ410" s="1">
        <v>4324</v>
      </c>
      <c r="CR410" s="1">
        <v>4297</v>
      </c>
      <c r="CS410" s="1">
        <v>4301</v>
      </c>
      <c r="CT410" s="1"/>
      <c r="CU410" s="1"/>
      <c r="CV410" s="1"/>
      <c r="CW410" s="1"/>
      <c r="CX410" s="58"/>
      <c r="CY410" s="58"/>
      <c r="CZ410" s="1"/>
      <c r="DA410" s="1" t="s">
        <v>618</v>
      </c>
      <c r="DB410" s="1"/>
      <c r="DC410" s="58"/>
      <c r="DD410" s="58"/>
      <c r="DE410">
        <v>12.05</v>
      </c>
      <c r="DF410">
        <v>103.724</v>
      </c>
      <c r="DG410">
        <v>2.33</v>
      </c>
    </row>
    <row r="411" spans="1:111" s="12" customFormat="1">
      <c r="A411" s="1">
        <v>2014</v>
      </c>
      <c r="B411" s="1">
        <v>6</v>
      </c>
      <c r="C411" s="24">
        <v>41880</v>
      </c>
      <c r="D411" s="1">
        <v>4306</v>
      </c>
      <c r="E411" s="1">
        <v>4309</v>
      </c>
      <c r="F411" s="1">
        <v>4297</v>
      </c>
      <c r="G411" s="1">
        <v>4303</v>
      </c>
      <c r="H411" s="46">
        <v>1287.4000000000001</v>
      </c>
      <c r="I411" s="1">
        <v>4300</v>
      </c>
      <c r="J411" s="1">
        <v>4324</v>
      </c>
      <c r="K411" s="1">
        <v>4297</v>
      </c>
      <c r="L411" s="1">
        <v>4300</v>
      </c>
      <c r="M411" s="53">
        <v>4303</v>
      </c>
      <c r="N411" s="47">
        <v>4306</v>
      </c>
      <c r="O411" s="47">
        <v>4288</v>
      </c>
      <c r="P411" s="47">
        <v>4302</v>
      </c>
      <c r="Q411" s="8">
        <v>4305</v>
      </c>
      <c r="R411" s="26"/>
      <c r="S411" s="1"/>
      <c r="T411" s="1"/>
      <c r="U411" s="1"/>
      <c r="V411" s="1"/>
      <c r="W411" s="50"/>
      <c r="X411" s="51"/>
      <c r="Y411" s="62"/>
      <c r="Z411" s="62"/>
      <c r="AA411" s="62"/>
      <c r="AB411" s="62"/>
      <c r="AC411" s="1"/>
      <c r="AD411" s="62">
        <v>4307</v>
      </c>
      <c r="AE411" s="62">
        <v>4297</v>
      </c>
      <c r="AF411" s="1"/>
      <c r="AG411" s="1"/>
      <c r="AH411" s="62"/>
      <c r="AI411" s="62"/>
      <c r="AJ411" s="8"/>
      <c r="AK411" s="8"/>
      <c r="AL411" s="62"/>
      <c r="AM411" s="62"/>
      <c r="AN411" s="8"/>
      <c r="AO411" s="8"/>
      <c r="AP411" s="62"/>
      <c r="AQ411" s="62"/>
      <c r="AR411" s="62"/>
      <c r="AS411" s="8"/>
      <c r="AT411" s="62"/>
      <c r="AU411" s="62"/>
      <c r="AV411" s="8"/>
      <c r="AW411" s="8"/>
      <c r="AX411" s="8"/>
      <c r="AY411" s="8"/>
      <c r="AZ411" s="8"/>
      <c r="BA411" s="8"/>
      <c r="BB411" s="62"/>
      <c r="BC411" s="62"/>
      <c r="BD411" s="94">
        <v>4302</v>
      </c>
      <c r="BE411" s="8"/>
      <c r="BF411" s="8"/>
      <c r="BG411" s="62"/>
      <c r="BH411" s="62"/>
      <c r="BI411" s="1">
        <v>4303</v>
      </c>
      <c r="BJ411" s="1">
        <v>4304</v>
      </c>
      <c r="BK411" s="1">
        <v>4299</v>
      </c>
      <c r="BL411" s="1">
        <v>4302</v>
      </c>
      <c r="BM411" s="78"/>
      <c r="BN411" s="78"/>
      <c r="BO411" s="78"/>
      <c r="BP411" s="89"/>
      <c r="BQ411" s="62"/>
      <c r="BR411" s="1"/>
      <c r="BS411" s="88"/>
      <c r="BT411" s="1"/>
      <c r="BU411" s="58"/>
      <c r="BV411" s="58"/>
      <c r="BW411" s="58"/>
      <c r="BX411" s="58"/>
      <c r="BY411" s="1">
        <v>103.723</v>
      </c>
      <c r="BZ411" s="1">
        <v>103.69499999999999</v>
      </c>
      <c r="CA411" s="1">
        <v>103.7075</v>
      </c>
      <c r="CB411" s="1">
        <v>1.3182</v>
      </c>
      <c r="CC411" s="1">
        <v>1.3184</v>
      </c>
      <c r="CD411" s="1">
        <v>1.3184</v>
      </c>
      <c r="CE411" s="1"/>
      <c r="CF411" s="1"/>
      <c r="CG411" s="1">
        <v>4303</v>
      </c>
      <c r="CH411" s="1">
        <v>4304</v>
      </c>
      <c r="CI411" s="1">
        <v>4288</v>
      </c>
      <c r="CJ411" s="1">
        <v>4301</v>
      </c>
      <c r="CK411" s="1">
        <v>4303</v>
      </c>
      <c r="CL411" s="1">
        <v>4311</v>
      </c>
      <c r="CM411" s="1">
        <v>4288</v>
      </c>
      <c r="CN411" s="1">
        <v>4307</v>
      </c>
      <c r="CO411" s="1">
        <v>1289.3</v>
      </c>
      <c r="CP411" s="1">
        <v>4303</v>
      </c>
      <c r="CQ411" s="1">
        <v>4311</v>
      </c>
      <c r="CR411" s="1">
        <v>4288</v>
      </c>
      <c r="CS411" s="1">
        <v>4309</v>
      </c>
      <c r="CT411" s="1"/>
      <c r="CU411" s="1"/>
      <c r="CV411" s="1"/>
      <c r="CW411" s="1"/>
      <c r="CX411" s="58"/>
      <c r="CY411" s="58"/>
      <c r="CZ411" s="1"/>
      <c r="DA411" s="1" t="s">
        <v>618</v>
      </c>
      <c r="DB411" s="1"/>
      <c r="DC411" s="58"/>
      <c r="DD411" s="58"/>
      <c r="DE411">
        <v>11.98</v>
      </c>
      <c r="DF411">
        <v>104.187</v>
      </c>
      <c r="DG411">
        <v>2.34</v>
      </c>
    </row>
    <row r="412" spans="1:111" s="12" customFormat="1">
      <c r="A412" s="1">
        <v>2014</v>
      </c>
      <c r="B412" s="1">
        <v>2</v>
      </c>
      <c r="C412" s="24">
        <v>41883</v>
      </c>
      <c r="D412" s="1">
        <v>4311</v>
      </c>
      <c r="E412" s="1">
        <v>4316</v>
      </c>
      <c r="F412" s="1">
        <v>4303</v>
      </c>
      <c r="G412" s="1">
        <v>4314</v>
      </c>
      <c r="H412" s="46">
        <v>1288</v>
      </c>
      <c r="I412" s="1">
        <v>4303</v>
      </c>
      <c r="J412" s="1">
        <v>4313</v>
      </c>
      <c r="K412" s="1">
        <v>4288</v>
      </c>
      <c r="L412" s="1">
        <v>4307</v>
      </c>
      <c r="M412" s="53">
        <v>4314</v>
      </c>
      <c r="N412" s="47">
        <v>4319</v>
      </c>
      <c r="O412" s="47">
        <v>4312</v>
      </c>
      <c r="P412" s="47">
        <v>4315</v>
      </c>
      <c r="Q412" s="8">
        <v>4311</v>
      </c>
      <c r="R412" s="26"/>
      <c r="S412" s="1"/>
      <c r="T412" s="1"/>
      <c r="U412" s="1"/>
      <c r="V412" s="1"/>
      <c r="W412" s="50"/>
      <c r="X412" s="51"/>
      <c r="Y412" s="62"/>
      <c r="Z412" s="62"/>
      <c r="AA412" s="62"/>
      <c r="AB412" s="62"/>
      <c r="AC412" s="1"/>
      <c r="AD412" s="62">
        <v>4313</v>
      </c>
      <c r="AE412" s="62">
        <v>4303</v>
      </c>
      <c r="AF412" s="1"/>
      <c r="AG412" s="1"/>
      <c r="AH412" s="62"/>
      <c r="AI412" s="62"/>
      <c r="AJ412" s="8"/>
      <c r="AK412" s="8"/>
      <c r="AL412" s="62"/>
      <c r="AM412" s="62"/>
      <c r="AN412" s="8"/>
      <c r="AO412" s="8"/>
      <c r="AP412" s="62"/>
      <c r="AQ412" s="62"/>
      <c r="AR412" s="62"/>
      <c r="AS412" s="8"/>
      <c r="AT412" s="62"/>
      <c r="AU412" s="62"/>
      <c r="AV412" s="8"/>
      <c r="AW412" s="8"/>
      <c r="AX412" s="8"/>
      <c r="AY412" s="8"/>
      <c r="AZ412" s="8"/>
      <c r="BA412" s="8"/>
      <c r="BB412" s="62"/>
      <c r="BC412" s="62"/>
      <c r="BD412" s="94">
        <v>4313</v>
      </c>
      <c r="BE412" s="8"/>
      <c r="BF412" s="8"/>
      <c r="BG412" s="62"/>
      <c r="BH412" s="62"/>
      <c r="BI412" s="1">
        <v>4314</v>
      </c>
      <c r="BJ412" s="1">
        <v>4319</v>
      </c>
      <c r="BK412" s="1">
        <v>4313</v>
      </c>
      <c r="BL412" s="1">
        <v>4318</v>
      </c>
      <c r="BM412" s="78"/>
      <c r="BN412" s="78"/>
      <c r="BO412" s="78"/>
      <c r="BP412" s="89"/>
      <c r="BQ412" s="62"/>
      <c r="BR412" s="1"/>
      <c r="BS412" s="88"/>
      <c r="BT412" s="1"/>
      <c r="BU412" s="58"/>
      <c r="BV412" s="58"/>
      <c r="BW412" s="58"/>
      <c r="BX412" s="58"/>
      <c r="BY412" s="1">
        <v>104.19450000000001</v>
      </c>
      <c r="BZ412" s="1">
        <v>104.15</v>
      </c>
      <c r="CA412" s="1">
        <v>104.17700000000001</v>
      </c>
      <c r="CB412" s="1">
        <v>1.3129</v>
      </c>
      <c r="CC412" s="1">
        <v>1.3133999999999999</v>
      </c>
      <c r="CD412" s="1">
        <v>1.3128</v>
      </c>
      <c r="CE412" s="1"/>
      <c r="CF412" s="1"/>
      <c r="CG412" s="1">
        <v>4314</v>
      </c>
      <c r="CH412" s="1">
        <v>4319</v>
      </c>
      <c r="CI412" s="1">
        <v>4313</v>
      </c>
      <c r="CJ412" s="1">
        <v>4316</v>
      </c>
      <c r="CK412" s="1">
        <v>4314</v>
      </c>
      <c r="CL412" s="1">
        <v>4319</v>
      </c>
      <c r="CM412" s="1">
        <v>4312</v>
      </c>
      <c r="CN412" s="1">
        <v>4315</v>
      </c>
      <c r="CO412" s="1">
        <v>1290.5</v>
      </c>
      <c r="CP412" s="1">
        <v>4314</v>
      </c>
      <c r="CQ412" s="1">
        <v>4319</v>
      </c>
      <c r="CR412" s="1">
        <v>4312</v>
      </c>
      <c r="CS412" s="1">
        <v>4315</v>
      </c>
      <c r="CT412" s="1"/>
      <c r="CU412" s="1"/>
      <c r="CV412" s="1"/>
      <c r="CW412" s="1"/>
      <c r="CX412" s="58"/>
      <c r="CY412" s="58"/>
      <c r="CZ412" s="1"/>
      <c r="DA412" s="1" t="s">
        <v>618</v>
      </c>
      <c r="DB412" s="1"/>
      <c r="DC412" s="58"/>
      <c r="DD412" s="58"/>
      <c r="DE412">
        <v>11.98</v>
      </c>
      <c r="DF412">
        <v>104.32250000000001</v>
      </c>
      <c r="DG412">
        <v>2.34</v>
      </c>
    </row>
    <row r="413" spans="1:111" s="12" customFormat="1">
      <c r="A413" s="1">
        <v>2014</v>
      </c>
      <c r="B413" s="1">
        <v>3</v>
      </c>
      <c r="C413" s="24">
        <v>41884</v>
      </c>
      <c r="D413" s="1">
        <v>4317</v>
      </c>
      <c r="E413" s="1">
        <v>4326</v>
      </c>
      <c r="F413" s="1">
        <v>4314</v>
      </c>
      <c r="G413" s="1">
        <v>4322</v>
      </c>
      <c r="H413" s="46">
        <v>1265</v>
      </c>
      <c r="I413" s="1">
        <v>4314</v>
      </c>
      <c r="J413" s="1">
        <v>4323</v>
      </c>
      <c r="K413" s="1">
        <v>4312</v>
      </c>
      <c r="L413" s="1">
        <v>4321</v>
      </c>
      <c r="M413" s="53">
        <v>4308</v>
      </c>
      <c r="N413" s="47">
        <v>4313</v>
      </c>
      <c r="O413" s="47">
        <v>4276</v>
      </c>
      <c r="P413" s="47">
        <v>4284</v>
      </c>
      <c r="Q413" s="8">
        <v>4318</v>
      </c>
      <c r="R413" s="26"/>
      <c r="S413" s="1"/>
      <c r="T413" s="1"/>
      <c r="U413" s="1"/>
      <c r="V413" s="1"/>
      <c r="W413" s="50"/>
      <c r="X413" s="51"/>
      <c r="Y413" s="62"/>
      <c r="Z413" s="62"/>
      <c r="AA413" s="62"/>
      <c r="AB413" s="62"/>
      <c r="AC413" s="1"/>
      <c r="AD413" s="62">
        <v>4323</v>
      </c>
      <c r="AE413" s="62">
        <v>4314</v>
      </c>
      <c r="AF413" s="1"/>
      <c r="AG413" s="1"/>
      <c r="AH413" s="62"/>
      <c r="AI413" s="62"/>
      <c r="AJ413" s="8"/>
      <c r="AK413" s="8"/>
      <c r="AL413" s="62"/>
      <c r="AM413" s="62"/>
      <c r="AN413" s="8"/>
      <c r="AO413" s="8"/>
      <c r="AP413" s="62"/>
      <c r="AQ413" s="62"/>
      <c r="AR413" s="62"/>
      <c r="AS413" s="8"/>
      <c r="AT413" s="62"/>
      <c r="AU413" s="62"/>
      <c r="AV413" s="8"/>
      <c r="AW413" s="8"/>
      <c r="AX413" s="8"/>
      <c r="AY413" s="8"/>
      <c r="AZ413" s="8"/>
      <c r="BA413" s="8"/>
      <c r="BB413" s="62"/>
      <c r="BC413" s="62"/>
      <c r="BD413" s="94">
        <v>4306</v>
      </c>
      <c r="BE413" s="8"/>
      <c r="BF413" s="8"/>
      <c r="BG413" s="62"/>
      <c r="BH413" s="62"/>
      <c r="BI413" s="1">
        <v>4308</v>
      </c>
      <c r="BJ413" s="1">
        <v>4311</v>
      </c>
      <c r="BK413" s="1">
        <v>4302</v>
      </c>
      <c r="BL413" s="1">
        <v>4303</v>
      </c>
      <c r="BM413" s="78"/>
      <c r="BN413" s="78"/>
      <c r="BO413" s="78"/>
      <c r="BP413" s="89"/>
      <c r="BQ413" s="62"/>
      <c r="BR413" s="1"/>
      <c r="BS413" s="88"/>
      <c r="BT413" s="1"/>
      <c r="BU413" s="58"/>
      <c r="BV413" s="58"/>
      <c r="BW413" s="58"/>
      <c r="BX413" s="58"/>
      <c r="BY413" s="1">
        <v>104.35250000000001</v>
      </c>
      <c r="BZ413" s="1">
        <v>104.327</v>
      </c>
      <c r="CA413" s="1">
        <v>104.345</v>
      </c>
      <c r="CB413" s="1">
        <v>1.3129</v>
      </c>
      <c r="CC413" s="1">
        <v>1.3130999999999999</v>
      </c>
      <c r="CD413" s="1">
        <v>1.3130999999999999</v>
      </c>
      <c r="CE413" s="1"/>
      <c r="CF413" s="1"/>
      <c r="CG413" s="1">
        <v>4308</v>
      </c>
      <c r="CH413" s="1">
        <v>4313</v>
      </c>
      <c r="CI413" s="1">
        <v>4276</v>
      </c>
      <c r="CJ413" s="1">
        <v>4285</v>
      </c>
      <c r="CK413" s="1">
        <v>4308</v>
      </c>
      <c r="CL413" s="1">
        <v>4313</v>
      </c>
      <c r="CM413" s="1">
        <v>4276</v>
      </c>
      <c r="CN413" s="1">
        <v>4278</v>
      </c>
      <c r="CO413" s="1">
        <v>1277.5</v>
      </c>
      <c r="CP413" s="1">
        <v>4308</v>
      </c>
      <c r="CQ413" s="1">
        <v>4313</v>
      </c>
      <c r="CR413" s="1">
        <v>4276</v>
      </c>
      <c r="CS413" s="1">
        <v>4279</v>
      </c>
      <c r="CT413" s="1"/>
      <c r="CU413" s="1"/>
      <c r="CV413" s="1"/>
      <c r="CW413" s="1"/>
      <c r="CX413" s="58"/>
      <c r="CY413" s="58"/>
      <c r="CZ413" s="1"/>
      <c r="DA413" s="1" t="s">
        <v>618</v>
      </c>
      <c r="DB413" s="1"/>
      <c r="DC413" s="58"/>
      <c r="DD413" s="58"/>
      <c r="DE413">
        <v>12.25</v>
      </c>
      <c r="DF413">
        <v>105.098</v>
      </c>
      <c r="DG413">
        <v>2.42</v>
      </c>
    </row>
    <row r="414" spans="1:111" s="12" customFormat="1">
      <c r="A414" s="1">
        <v>2014</v>
      </c>
      <c r="B414" s="1">
        <v>4</v>
      </c>
      <c r="C414" s="24">
        <v>41885</v>
      </c>
      <c r="D414" s="1">
        <v>4289</v>
      </c>
      <c r="E414" s="1">
        <v>4291</v>
      </c>
      <c r="F414" s="1">
        <v>4280</v>
      </c>
      <c r="G414" s="1">
        <v>4280</v>
      </c>
      <c r="H414" s="46">
        <v>1270.3</v>
      </c>
      <c r="I414" s="1">
        <v>4308</v>
      </c>
      <c r="J414" s="1">
        <v>4313</v>
      </c>
      <c r="K414" s="1">
        <v>4276</v>
      </c>
      <c r="L414" s="1">
        <v>4289</v>
      </c>
      <c r="M414" s="53">
        <v>4286</v>
      </c>
      <c r="N414" s="47">
        <v>4295</v>
      </c>
      <c r="O414" s="47">
        <v>4267</v>
      </c>
      <c r="P414" s="47">
        <v>4279</v>
      </c>
      <c r="Q414" s="8">
        <v>4289</v>
      </c>
      <c r="R414" s="26"/>
      <c r="S414" s="1"/>
      <c r="T414" s="1"/>
      <c r="U414" s="1"/>
      <c r="V414" s="1"/>
      <c r="W414" s="50"/>
      <c r="X414" s="51"/>
      <c r="Y414" s="62"/>
      <c r="Z414" s="62"/>
      <c r="AA414" s="62"/>
      <c r="AB414" s="62"/>
      <c r="AC414" s="1"/>
      <c r="AD414" s="62">
        <v>4291</v>
      </c>
      <c r="AE414" s="62">
        <v>4280</v>
      </c>
      <c r="AF414" s="1"/>
      <c r="AG414" s="1"/>
      <c r="AH414" s="62"/>
      <c r="AI414" s="62"/>
      <c r="AJ414" s="8"/>
      <c r="AK414" s="8"/>
      <c r="AL414" s="62"/>
      <c r="AM414" s="62"/>
      <c r="AN414" s="8"/>
      <c r="AO414" s="8"/>
      <c r="AP414" s="62"/>
      <c r="AQ414" s="62"/>
      <c r="AR414" s="62"/>
      <c r="AS414" s="8"/>
      <c r="AT414" s="62"/>
      <c r="AU414" s="62"/>
      <c r="AV414" s="8"/>
      <c r="AW414" s="8"/>
      <c r="AX414" s="8"/>
      <c r="AY414" s="8"/>
      <c r="AZ414" s="8"/>
      <c r="BA414" s="8"/>
      <c r="BB414" s="62"/>
      <c r="BC414" s="62"/>
      <c r="BD414" s="94">
        <v>4284</v>
      </c>
      <c r="BE414" s="8"/>
      <c r="BF414" s="8"/>
      <c r="BG414" s="62"/>
      <c r="BH414" s="62"/>
      <c r="BI414" s="1">
        <v>4286</v>
      </c>
      <c r="BJ414" s="1">
        <v>4287</v>
      </c>
      <c r="BK414" s="1">
        <v>4267</v>
      </c>
      <c r="BL414" s="1">
        <v>4272</v>
      </c>
      <c r="BM414" s="78"/>
      <c r="BN414" s="78"/>
      <c r="BO414" s="78"/>
      <c r="BP414" s="89"/>
      <c r="BQ414" s="62"/>
      <c r="BR414" s="1"/>
      <c r="BS414" s="88"/>
      <c r="BT414" s="1"/>
      <c r="BU414" s="58"/>
      <c r="BV414" s="58"/>
      <c r="BW414" s="58"/>
      <c r="BX414" s="58"/>
      <c r="BY414" s="1">
        <v>105.0915</v>
      </c>
      <c r="BZ414" s="1">
        <v>105.123</v>
      </c>
      <c r="CA414" s="1">
        <v>105.2195</v>
      </c>
      <c r="CB414" s="1">
        <v>1.3132999999999999</v>
      </c>
      <c r="CC414" s="1">
        <v>1.3133999999999999</v>
      </c>
      <c r="CD414" s="1">
        <v>1.3130999999999999</v>
      </c>
      <c r="CE414" s="1"/>
      <c r="CF414" s="1"/>
      <c r="CG414" s="1">
        <v>4286</v>
      </c>
      <c r="CH414" s="1">
        <v>4295</v>
      </c>
      <c r="CI414" s="1">
        <v>4267</v>
      </c>
      <c r="CJ414" s="1">
        <v>4277</v>
      </c>
      <c r="CK414" s="1">
        <v>4286</v>
      </c>
      <c r="CL414" s="1">
        <v>4295</v>
      </c>
      <c r="CM414" s="1">
        <v>4267</v>
      </c>
      <c r="CN414" s="1">
        <v>4280</v>
      </c>
      <c r="CO414" s="1">
        <v>1264.2</v>
      </c>
      <c r="CP414" s="1">
        <v>4286</v>
      </c>
      <c r="CQ414" s="1">
        <v>4295</v>
      </c>
      <c r="CR414" s="1">
        <v>4267</v>
      </c>
      <c r="CS414" s="1">
        <v>4286</v>
      </c>
      <c r="CT414" s="1"/>
      <c r="CU414" s="1"/>
      <c r="CV414" s="1"/>
      <c r="CW414" s="1"/>
      <c r="CX414" s="58"/>
      <c r="CY414" s="58"/>
      <c r="CZ414" s="1"/>
      <c r="DA414" s="1" t="s">
        <v>618</v>
      </c>
      <c r="DB414" s="1"/>
      <c r="DC414" s="58"/>
      <c r="DD414" s="58"/>
      <c r="DE414">
        <v>12.36</v>
      </c>
      <c r="DF414">
        <v>104.8305</v>
      </c>
      <c r="DG414">
        <v>2.41</v>
      </c>
    </row>
    <row r="415" spans="1:111" s="12" customFormat="1">
      <c r="A415" s="1">
        <v>2014</v>
      </c>
      <c r="B415" s="1">
        <v>5</v>
      </c>
      <c r="C415" s="24">
        <v>41886</v>
      </c>
      <c r="D415" s="1">
        <v>4283</v>
      </c>
      <c r="E415" s="1">
        <v>4299</v>
      </c>
      <c r="F415" s="1">
        <v>4281</v>
      </c>
      <c r="G415" s="1">
        <v>4287</v>
      </c>
      <c r="H415" s="46">
        <v>1261.7</v>
      </c>
      <c r="I415" s="1">
        <v>4286</v>
      </c>
      <c r="J415" s="1">
        <v>4295</v>
      </c>
      <c r="K415" s="1">
        <v>4267</v>
      </c>
      <c r="L415" s="1">
        <v>4293</v>
      </c>
      <c r="M415" s="53">
        <v>4290</v>
      </c>
      <c r="N415" s="47">
        <v>4311</v>
      </c>
      <c r="O415" s="47">
        <v>4278</v>
      </c>
      <c r="P415" s="47">
        <v>4295</v>
      </c>
      <c r="Q415" s="8">
        <v>4283</v>
      </c>
      <c r="R415" s="26"/>
      <c r="S415" s="1"/>
      <c r="T415" s="1"/>
      <c r="U415" s="1"/>
      <c r="V415" s="1"/>
      <c r="W415" s="50"/>
      <c r="X415" s="51"/>
      <c r="Y415" s="62"/>
      <c r="Z415" s="62"/>
      <c r="AA415" s="62"/>
      <c r="AB415" s="62"/>
      <c r="AC415" s="1"/>
      <c r="AD415" s="62">
        <v>4295</v>
      </c>
      <c r="AE415" s="62">
        <v>4281</v>
      </c>
      <c r="AF415" s="1"/>
      <c r="AG415" s="1"/>
      <c r="AH415" s="62"/>
      <c r="AI415" s="62"/>
      <c r="AJ415" s="8"/>
      <c r="AK415" s="8"/>
      <c r="AL415" s="62"/>
      <c r="AM415" s="62"/>
      <c r="AN415" s="8"/>
      <c r="AO415" s="8"/>
      <c r="AP415" s="62"/>
      <c r="AQ415" s="62"/>
      <c r="AR415" s="62"/>
      <c r="AS415" s="8"/>
      <c r="AT415" s="62"/>
      <c r="AU415" s="62"/>
      <c r="AV415" s="8"/>
      <c r="AW415" s="8"/>
      <c r="AX415" s="8"/>
      <c r="AY415" s="8"/>
      <c r="AZ415" s="8"/>
      <c r="BA415" s="8"/>
      <c r="BB415" s="62"/>
      <c r="BC415" s="62"/>
      <c r="BD415" s="94">
        <v>4287</v>
      </c>
      <c r="BE415" s="8"/>
      <c r="BF415" s="8"/>
      <c r="BG415" s="62"/>
      <c r="BH415" s="62"/>
      <c r="BI415" s="1">
        <v>4290</v>
      </c>
      <c r="BJ415" s="1">
        <v>4294</v>
      </c>
      <c r="BK415" s="1">
        <v>4288</v>
      </c>
      <c r="BL415" s="1">
        <v>4294</v>
      </c>
      <c r="BM415" s="78"/>
      <c r="BN415" s="78"/>
      <c r="BO415" s="78"/>
      <c r="BP415" s="89"/>
      <c r="BQ415" s="62"/>
      <c r="BR415" s="1"/>
      <c r="BS415" s="88"/>
      <c r="BT415" s="1"/>
      <c r="BU415" s="58"/>
      <c r="BV415" s="58"/>
      <c r="BW415" s="58"/>
      <c r="BX415" s="58"/>
      <c r="BY415" s="1">
        <v>104.788</v>
      </c>
      <c r="BZ415" s="1">
        <v>104.833</v>
      </c>
      <c r="CA415" s="1">
        <v>104.88200000000001</v>
      </c>
      <c r="CB415" s="1">
        <v>1.3149999999999999</v>
      </c>
      <c r="CC415" s="1">
        <v>1.3150999999999999</v>
      </c>
      <c r="CD415" s="1">
        <v>1.3149</v>
      </c>
      <c r="CE415" s="1"/>
      <c r="CF415" s="1"/>
      <c r="CG415" s="1">
        <v>4290</v>
      </c>
      <c r="CH415" s="1">
        <v>4307</v>
      </c>
      <c r="CI415" s="1">
        <v>4281</v>
      </c>
      <c r="CJ415" s="1">
        <v>4284</v>
      </c>
      <c r="CK415" s="1">
        <v>4290</v>
      </c>
      <c r="CL415" s="1">
        <v>4311</v>
      </c>
      <c r="CM415" s="1">
        <v>4278</v>
      </c>
      <c r="CN415" s="1">
        <v>4293</v>
      </c>
      <c r="CO415" s="1">
        <v>1272.0999999999999</v>
      </c>
      <c r="CP415" s="1">
        <v>4290</v>
      </c>
      <c r="CQ415" s="1">
        <v>4311</v>
      </c>
      <c r="CR415" s="1">
        <v>4276</v>
      </c>
      <c r="CS415" s="1">
        <v>4281</v>
      </c>
      <c r="CT415" s="1"/>
      <c r="CU415" s="1"/>
      <c r="CV415" s="1"/>
      <c r="CW415" s="1"/>
      <c r="CX415" s="58"/>
      <c r="CY415" s="58"/>
      <c r="CZ415" s="1"/>
      <c r="DA415" s="1" t="s">
        <v>618</v>
      </c>
      <c r="DB415" s="1"/>
      <c r="DC415" s="58"/>
      <c r="DD415" s="58"/>
      <c r="DE415">
        <v>12.64</v>
      </c>
      <c r="DF415">
        <v>105.27249999999999</v>
      </c>
      <c r="DG415">
        <v>2.4500000000000002</v>
      </c>
    </row>
    <row r="416" spans="1:111" s="12" customFormat="1">
      <c r="A416" s="1">
        <v>2014</v>
      </c>
      <c r="B416" s="1">
        <v>6</v>
      </c>
      <c r="C416" s="24">
        <v>41887</v>
      </c>
      <c r="D416" s="1">
        <v>4279</v>
      </c>
      <c r="E416" s="1">
        <v>4288</v>
      </c>
      <c r="F416" s="1">
        <v>4273</v>
      </c>
      <c r="G416" s="1">
        <v>4285</v>
      </c>
      <c r="H416" s="46">
        <v>1267.3</v>
      </c>
      <c r="I416" s="1">
        <v>4290</v>
      </c>
      <c r="J416" s="1">
        <v>4311</v>
      </c>
      <c r="K416" s="1">
        <v>4273</v>
      </c>
      <c r="L416" s="1">
        <v>4280</v>
      </c>
      <c r="M416" s="53">
        <v>4286</v>
      </c>
      <c r="N416" s="47">
        <v>4296</v>
      </c>
      <c r="O416" s="47">
        <v>4272</v>
      </c>
      <c r="P416" s="47">
        <v>4273</v>
      </c>
      <c r="Q416" s="8">
        <v>4278</v>
      </c>
      <c r="R416" s="26"/>
      <c r="S416" s="1"/>
      <c r="T416" s="1"/>
      <c r="U416" s="1"/>
      <c r="V416" s="1"/>
      <c r="W416" s="50"/>
      <c r="X416" s="51"/>
      <c r="Y416" s="62"/>
      <c r="Z416" s="62"/>
      <c r="AA416" s="62"/>
      <c r="AB416" s="62"/>
      <c r="AC416" s="1"/>
      <c r="AD416" s="62">
        <v>4285</v>
      </c>
      <c r="AE416" s="62">
        <v>4273</v>
      </c>
      <c r="AF416" s="1"/>
      <c r="AG416" s="1"/>
      <c r="AH416" s="62"/>
      <c r="AI416" s="62"/>
      <c r="AJ416" s="8"/>
      <c r="AK416" s="8"/>
      <c r="AL416" s="62"/>
      <c r="AM416" s="62"/>
      <c r="AN416" s="8"/>
      <c r="AO416" s="8"/>
      <c r="AP416" s="62"/>
      <c r="AQ416" s="62"/>
      <c r="AR416" s="62"/>
      <c r="AS416" s="8"/>
      <c r="AT416" s="62"/>
      <c r="AU416" s="62"/>
      <c r="AV416" s="8"/>
      <c r="AW416" s="8"/>
      <c r="AX416" s="8"/>
      <c r="AY416" s="8"/>
      <c r="AZ416" s="8"/>
      <c r="BA416" s="8"/>
      <c r="BB416" s="62"/>
      <c r="BC416" s="62"/>
      <c r="BD416" s="94">
        <v>4284</v>
      </c>
      <c r="BE416" s="8"/>
      <c r="BF416" s="8"/>
      <c r="BG416" s="62"/>
      <c r="BH416" s="62"/>
      <c r="BI416" s="1">
        <v>4286</v>
      </c>
      <c r="BJ416" s="1">
        <v>4286</v>
      </c>
      <c r="BK416" s="1">
        <v>4278</v>
      </c>
      <c r="BL416" s="1">
        <v>4280</v>
      </c>
      <c r="BM416" s="78"/>
      <c r="BN416" s="78"/>
      <c r="BO416" s="78"/>
      <c r="BP416" s="89"/>
      <c r="BQ416" s="62"/>
      <c r="BR416" s="1"/>
      <c r="BS416" s="88"/>
      <c r="BT416" s="1"/>
      <c r="BU416" s="58"/>
      <c r="BV416" s="58"/>
      <c r="BW416" s="58"/>
      <c r="BX416" s="58"/>
      <c r="BY416" s="1">
        <v>105.262</v>
      </c>
      <c r="BZ416" s="1">
        <v>105.387</v>
      </c>
      <c r="CA416" s="1">
        <v>105.587</v>
      </c>
      <c r="CB416" s="1">
        <v>1.2944</v>
      </c>
      <c r="CC416" s="1">
        <v>1.2938000000000001</v>
      </c>
      <c r="CD416" s="1">
        <v>1.2931999999999999</v>
      </c>
      <c r="CE416" s="1"/>
      <c r="CF416" s="1"/>
      <c r="CG416" s="1">
        <v>4286</v>
      </c>
      <c r="CH416" s="1">
        <v>4296</v>
      </c>
      <c r="CI416" s="1">
        <v>4277</v>
      </c>
      <c r="CJ416" s="1">
        <v>4286</v>
      </c>
      <c r="CK416" s="1">
        <v>4286</v>
      </c>
      <c r="CL416" s="1">
        <v>4296</v>
      </c>
      <c r="CM416" s="1">
        <v>4271</v>
      </c>
      <c r="CN416" s="1">
        <v>4275</v>
      </c>
      <c r="CO416" s="1">
        <v>1265.2</v>
      </c>
      <c r="CP416" s="1">
        <v>4286</v>
      </c>
      <c r="CQ416" s="1">
        <v>4296</v>
      </c>
      <c r="CR416" s="1">
        <v>4271</v>
      </c>
      <c r="CS416" s="1">
        <v>4284</v>
      </c>
      <c r="CT416" s="1"/>
      <c r="CU416" s="1"/>
      <c r="CV416" s="1"/>
      <c r="CW416" s="1"/>
      <c r="CX416" s="58"/>
      <c r="CY416" s="58"/>
      <c r="CZ416" s="1"/>
      <c r="DA416" s="1" t="s">
        <v>618</v>
      </c>
      <c r="DB416" s="1"/>
      <c r="DC416" s="58"/>
      <c r="DD416" s="58"/>
      <c r="DE416">
        <v>12.09</v>
      </c>
      <c r="DF416">
        <v>105.09</v>
      </c>
      <c r="DG416">
        <v>2.46</v>
      </c>
    </row>
    <row r="417" spans="1:111" s="12" customFormat="1">
      <c r="A417" s="1">
        <v>2014</v>
      </c>
      <c r="B417" s="1">
        <v>2</v>
      </c>
      <c r="C417" s="24">
        <v>41890</v>
      </c>
      <c r="D417" s="1">
        <v>4286</v>
      </c>
      <c r="E417" s="1">
        <v>4299</v>
      </c>
      <c r="F417" s="1">
        <v>4281</v>
      </c>
      <c r="G417" s="1">
        <v>4290</v>
      </c>
      <c r="H417" s="46">
        <v>1254.3</v>
      </c>
      <c r="I417" s="1">
        <v>4286</v>
      </c>
      <c r="J417" s="1">
        <v>4296</v>
      </c>
      <c r="K417" s="1">
        <v>4271</v>
      </c>
      <c r="L417" s="1">
        <v>4283</v>
      </c>
      <c r="M417" s="53">
        <v>4290</v>
      </c>
      <c r="N417" s="47">
        <v>4291</v>
      </c>
      <c r="O417" s="47">
        <v>4277</v>
      </c>
      <c r="P417" s="47">
        <v>4279</v>
      </c>
      <c r="Q417" s="8">
        <v>4286</v>
      </c>
      <c r="R417" s="26"/>
      <c r="S417" s="1"/>
      <c r="T417" s="1"/>
      <c r="U417" s="1"/>
      <c r="V417" s="1"/>
      <c r="W417" s="50"/>
      <c r="X417" s="51"/>
      <c r="Y417" s="62"/>
      <c r="Z417" s="62"/>
      <c r="AA417" s="62"/>
      <c r="AB417" s="62"/>
      <c r="AC417" s="1"/>
      <c r="AD417" s="62">
        <v>4288</v>
      </c>
      <c r="AE417" s="62">
        <v>4281</v>
      </c>
      <c r="AF417" s="1"/>
      <c r="AG417" s="1"/>
      <c r="AH417" s="62"/>
      <c r="AI417" s="62"/>
      <c r="AJ417" s="8"/>
      <c r="AK417" s="8"/>
      <c r="AL417" s="62"/>
      <c r="AM417" s="62"/>
      <c r="AN417" s="8"/>
      <c r="AO417" s="8"/>
      <c r="AP417" s="62"/>
      <c r="AQ417" s="62"/>
      <c r="AR417" s="62"/>
      <c r="AS417" s="8"/>
      <c r="AT417" s="62"/>
      <c r="AU417" s="62"/>
      <c r="AV417" s="8"/>
      <c r="AW417" s="8"/>
      <c r="AX417" s="8"/>
      <c r="AY417" s="8"/>
      <c r="AZ417" s="8"/>
      <c r="BA417" s="8"/>
      <c r="BB417" s="62"/>
      <c r="BC417" s="62"/>
      <c r="BD417" s="94">
        <v>4288</v>
      </c>
      <c r="BE417" s="8"/>
      <c r="BF417" s="8"/>
      <c r="BG417" s="62"/>
      <c r="BH417" s="62"/>
      <c r="BI417" s="1">
        <v>4290</v>
      </c>
      <c r="BJ417" s="1">
        <v>4290</v>
      </c>
      <c r="BK417" s="1">
        <v>4286</v>
      </c>
      <c r="BL417" s="1">
        <v>4288</v>
      </c>
      <c r="BM417" s="78"/>
      <c r="BN417" s="78"/>
      <c r="BO417" s="78"/>
      <c r="BP417" s="89"/>
      <c r="BQ417" s="62"/>
      <c r="BR417" s="1"/>
      <c r="BS417" s="88"/>
      <c r="BT417" s="1"/>
      <c r="BU417" s="58"/>
      <c r="BV417" s="58"/>
      <c r="BW417" s="58"/>
      <c r="BX417" s="58"/>
      <c r="BY417" s="1">
        <v>105.089</v>
      </c>
      <c r="BZ417" s="1">
        <v>105.1955</v>
      </c>
      <c r="CA417" s="1">
        <v>105.19199999999999</v>
      </c>
      <c r="CB417" s="1">
        <v>1.2957000000000001</v>
      </c>
      <c r="CC417" s="1">
        <v>1.2948999999999999</v>
      </c>
      <c r="CD417" s="1">
        <v>1.2951999999999999</v>
      </c>
      <c r="CE417" s="1"/>
      <c r="CF417" s="1"/>
      <c r="CG417" s="1">
        <v>4290</v>
      </c>
      <c r="CH417" s="1">
        <v>4291</v>
      </c>
      <c r="CI417" s="1">
        <v>4282</v>
      </c>
      <c r="CJ417" s="1">
        <v>4287</v>
      </c>
      <c r="CK417" s="1">
        <v>4290</v>
      </c>
      <c r="CL417" s="1">
        <v>4291</v>
      </c>
      <c r="CM417" s="1">
        <v>4266</v>
      </c>
      <c r="CN417" s="1">
        <v>4266</v>
      </c>
      <c r="CO417" s="1">
        <v>1268.5</v>
      </c>
      <c r="CP417" s="1">
        <v>4290</v>
      </c>
      <c r="CQ417" s="1">
        <v>4291</v>
      </c>
      <c r="CR417" s="1">
        <v>4257</v>
      </c>
      <c r="CS417" s="1">
        <v>4276</v>
      </c>
      <c r="CT417" s="1"/>
      <c r="CU417" s="1"/>
      <c r="CV417" s="1"/>
      <c r="CW417" s="1"/>
      <c r="CX417" s="58"/>
      <c r="CY417" s="58"/>
      <c r="CZ417" s="1"/>
      <c r="DA417" s="1" t="s">
        <v>618</v>
      </c>
      <c r="DB417" s="1"/>
      <c r="DC417" s="58"/>
      <c r="DD417" s="58"/>
      <c r="DE417">
        <v>12.66</v>
      </c>
      <c r="DF417">
        <v>106.0445</v>
      </c>
      <c r="DG417">
        <v>2.4700000000000002</v>
      </c>
    </row>
    <row r="418" spans="1:111" s="12" customFormat="1">
      <c r="A418" s="1">
        <v>2014</v>
      </c>
      <c r="B418" s="1">
        <v>3</v>
      </c>
      <c r="C418" s="24">
        <v>41891</v>
      </c>
      <c r="D418" s="1">
        <v>4287</v>
      </c>
      <c r="E418" s="1">
        <v>4291</v>
      </c>
      <c r="F418" s="1">
        <v>4282</v>
      </c>
      <c r="G418" s="1">
        <v>4290</v>
      </c>
      <c r="H418" s="46">
        <v>1248.5</v>
      </c>
      <c r="I418" s="1">
        <v>4290</v>
      </c>
      <c r="J418" s="1">
        <v>4291</v>
      </c>
      <c r="K418" s="1">
        <v>4257</v>
      </c>
      <c r="L418" s="1">
        <v>4286</v>
      </c>
      <c r="M418" s="53">
        <v>4290</v>
      </c>
      <c r="N418" s="47">
        <v>4295</v>
      </c>
      <c r="O418" s="47">
        <v>4281</v>
      </c>
      <c r="P418" s="47">
        <v>4289</v>
      </c>
      <c r="Q418" s="8">
        <v>4287</v>
      </c>
      <c r="R418" s="26"/>
      <c r="S418" s="1"/>
      <c r="T418" s="1"/>
      <c r="U418" s="1"/>
      <c r="V418" s="1"/>
      <c r="W418" s="50"/>
      <c r="X418" s="51"/>
      <c r="Y418" s="62"/>
      <c r="Z418" s="62"/>
      <c r="AA418" s="62"/>
      <c r="AB418" s="62"/>
      <c r="AC418" s="1"/>
      <c r="AD418" s="62">
        <v>4290</v>
      </c>
      <c r="AE418" s="62">
        <v>4282</v>
      </c>
      <c r="AF418" s="1"/>
      <c r="AG418" s="1"/>
      <c r="AH418" s="62"/>
      <c r="AI418" s="62"/>
      <c r="AJ418" s="8"/>
      <c r="AK418" s="8"/>
      <c r="AL418" s="62"/>
      <c r="AM418" s="62"/>
      <c r="AN418" s="8"/>
      <c r="AO418" s="8"/>
      <c r="AP418" s="62"/>
      <c r="AQ418" s="62"/>
      <c r="AR418" s="62"/>
      <c r="AS418" s="8"/>
      <c r="AT418" s="62"/>
      <c r="AU418" s="62"/>
      <c r="AV418" s="8"/>
      <c r="AW418" s="8"/>
      <c r="AX418" s="8"/>
      <c r="AY418" s="8"/>
      <c r="AZ418" s="8"/>
      <c r="BA418" s="8"/>
      <c r="BB418" s="62"/>
      <c r="BC418" s="62"/>
      <c r="BD418" s="94">
        <v>4289</v>
      </c>
      <c r="BE418" s="8"/>
      <c r="BF418" s="8"/>
      <c r="BG418" s="62"/>
      <c r="BH418" s="62"/>
      <c r="BI418" s="1">
        <v>4290</v>
      </c>
      <c r="BJ418" s="1">
        <v>4293</v>
      </c>
      <c r="BK418" s="1">
        <v>4286</v>
      </c>
      <c r="BL418" s="1">
        <v>4291</v>
      </c>
      <c r="BM418" s="78"/>
      <c r="BN418" s="78"/>
      <c r="BO418" s="78"/>
      <c r="BP418" s="89"/>
      <c r="BQ418" s="62"/>
      <c r="BR418" s="1"/>
      <c r="BS418" s="88"/>
      <c r="BT418" s="1"/>
      <c r="BU418" s="58"/>
      <c r="BV418" s="58"/>
      <c r="BW418" s="58"/>
      <c r="BX418" s="58"/>
      <c r="BY418" s="1">
        <v>106.029</v>
      </c>
      <c r="BZ418" s="1">
        <v>106.0125</v>
      </c>
      <c r="CA418" s="1">
        <v>106.1665</v>
      </c>
      <c r="CB418" s="1">
        <v>1.2895000000000001</v>
      </c>
      <c r="CC418" s="1">
        <v>1.2896000000000001</v>
      </c>
      <c r="CD418" s="1">
        <v>1.2889999999999999</v>
      </c>
      <c r="CE418" s="1"/>
      <c r="CF418" s="1"/>
      <c r="CG418" s="1">
        <v>4290</v>
      </c>
      <c r="CH418" s="1">
        <v>4295</v>
      </c>
      <c r="CI418" s="1">
        <v>4286</v>
      </c>
      <c r="CJ418" s="1">
        <v>4286</v>
      </c>
      <c r="CK418" s="1">
        <v>4290</v>
      </c>
      <c r="CL418" s="1">
        <v>4295</v>
      </c>
      <c r="CM418" s="1">
        <v>4281</v>
      </c>
      <c r="CN418" s="1">
        <v>4287</v>
      </c>
      <c r="CO418" s="1">
        <v>1255.0999999999999</v>
      </c>
      <c r="CP418" s="1">
        <v>4290</v>
      </c>
      <c r="CQ418" s="1">
        <v>4295</v>
      </c>
      <c r="CR418" s="1">
        <v>4272</v>
      </c>
      <c r="CS418" s="1">
        <v>4277</v>
      </c>
      <c r="CT418" s="1"/>
      <c r="CU418" s="1"/>
      <c r="CV418" s="1"/>
      <c r="CW418" s="1"/>
      <c r="CX418" s="58"/>
      <c r="CY418" s="58"/>
      <c r="CZ418" s="1"/>
      <c r="DA418" s="1" t="s">
        <v>618</v>
      </c>
      <c r="DB418" s="1"/>
      <c r="DC418" s="58"/>
      <c r="DD418" s="58"/>
      <c r="DE418">
        <v>13.5</v>
      </c>
      <c r="DF418">
        <v>106.2435</v>
      </c>
      <c r="DG418">
        <v>2.5</v>
      </c>
    </row>
    <row r="419" spans="1:111" s="12" customFormat="1">
      <c r="A419" s="1">
        <v>2014</v>
      </c>
      <c r="B419" s="1">
        <v>4</v>
      </c>
      <c r="C419" s="24">
        <v>41892</v>
      </c>
      <c r="D419" s="1">
        <v>4282</v>
      </c>
      <c r="E419" s="1">
        <v>4303</v>
      </c>
      <c r="F419" s="1">
        <v>4279</v>
      </c>
      <c r="G419" s="1">
        <v>4300</v>
      </c>
      <c r="H419" s="46">
        <v>1245.3</v>
      </c>
      <c r="I419" s="1">
        <v>4290</v>
      </c>
      <c r="J419" s="1">
        <v>4295</v>
      </c>
      <c r="K419" s="1">
        <v>4272</v>
      </c>
      <c r="L419" s="1">
        <v>4290</v>
      </c>
      <c r="M419" s="53">
        <v>4302</v>
      </c>
      <c r="N419" s="47">
        <v>4304</v>
      </c>
      <c r="O419" s="47">
        <v>4280</v>
      </c>
      <c r="P419" s="47">
        <v>4291</v>
      </c>
      <c r="Q419" s="8">
        <v>4281</v>
      </c>
      <c r="R419" s="26"/>
      <c r="S419" s="1"/>
      <c r="T419" s="1"/>
      <c r="U419" s="1"/>
      <c r="V419" s="1"/>
      <c r="W419" s="50"/>
      <c r="X419" s="51"/>
      <c r="Y419" s="62"/>
      <c r="Z419" s="62"/>
      <c r="AA419" s="62"/>
      <c r="AB419" s="62"/>
      <c r="AC419" s="1"/>
      <c r="AD419" s="62">
        <v>4292</v>
      </c>
      <c r="AE419" s="62">
        <v>4279</v>
      </c>
      <c r="AF419" s="1"/>
      <c r="AG419" s="1"/>
      <c r="AH419" s="62"/>
      <c r="AI419" s="62"/>
      <c r="AJ419" s="8"/>
      <c r="AK419" s="8"/>
      <c r="AL419" s="62"/>
      <c r="AM419" s="62"/>
      <c r="AN419" s="8"/>
      <c r="AO419" s="8"/>
      <c r="AP419" s="62"/>
      <c r="AQ419" s="62"/>
      <c r="AR419" s="62"/>
      <c r="AS419" s="8"/>
      <c r="AT419" s="62"/>
      <c r="AU419" s="62"/>
      <c r="AV419" s="8"/>
      <c r="AW419" s="8"/>
      <c r="AX419" s="8"/>
      <c r="AY419" s="8"/>
      <c r="AZ419" s="8"/>
      <c r="BA419" s="8"/>
      <c r="BB419" s="62"/>
      <c r="BC419" s="62"/>
      <c r="BD419" s="94">
        <v>4300</v>
      </c>
      <c r="BE419" s="8"/>
      <c r="BF419" s="8"/>
      <c r="BG419" s="62"/>
      <c r="BH419" s="62"/>
      <c r="BI419" s="1">
        <v>4302</v>
      </c>
      <c r="BJ419" s="1">
        <v>4304</v>
      </c>
      <c r="BK419" s="1">
        <v>4300</v>
      </c>
      <c r="BL419" s="1">
        <v>4302</v>
      </c>
      <c r="BM419" s="78"/>
      <c r="BN419" s="78"/>
      <c r="BO419" s="78"/>
      <c r="BP419" s="89"/>
      <c r="BQ419" s="62"/>
      <c r="BR419" s="1"/>
      <c r="BS419" s="88"/>
      <c r="BT419" s="1"/>
      <c r="BU419" s="58"/>
      <c r="BV419" s="58"/>
      <c r="BW419" s="58"/>
      <c r="BX419" s="58"/>
      <c r="BY419" s="1">
        <v>106.1965</v>
      </c>
      <c r="BZ419" s="1">
        <v>106.2075</v>
      </c>
      <c r="CA419" s="1">
        <v>106.1245</v>
      </c>
      <c r="CB419" s="1">
        <v>1.2937000000000001</v>
      </c>
      <c r="CC419" s="1">
        <v>1.2937000000000001</v>
      </c>
      <c r="CD419" s="1">
        <v>1.2941</v>
      </c>
      <c r="CE419" s="1"/>
      <c r="CF419" s="1"/>
      <c r="CG419" s="1">
        <v>4302</v>
      </c>
      <c r="CH419" s="1">
        <v>4304</v>
      </c>
      <c r="CI419" s="1">
        <v>4280</v>
      </c>
      <c r="CJ419" s="1">
        <v>4288</v>
      </c>
      <c r="CK419" s="1">
        <v>4302</v>
      </c>
      <c r="CL419" s="1">
        <v>4304</v>
      </c>
      <c r="CM419" s="1">
        <v>4280</v>
      </c>
      <c r="CN419" s="1">
        <v>4287</v>
      </c>
      <c r="CO419" s="1">
        <v>1255.3</v>
      </c>
      <c r="CP419" s="1">
        <v>4302</v>
      </c>
      <c r="CQ419" s="1">
        <v>4304</v>
      </c>
      <c r="CR419" s="1">
        <v>4275</v>
      </c>
      <c r="CS419" s="1">
        <v>4289</v>
      </c>
      <c r="CT419" s="1"/>
      <c r="CU419" s="1"/>
      <c r="CV419" s="1"/>
      <c r="CW419" s="1"/>
      <c r="CX419" s="58"/>
      <c r="CY419" s="58"/>
      <c r="CZ419" s="1"/>
      <c r="DA419" s="1" t="s">
        <v>618</v>
      </c>
      <c r="DB419" s="1"/>
      <c r="DC419" s="58"/>
      <c r="DD419" s="58"/>
      <c r="DE419">
        <v>12.88</v>
      </c>
      <c r="DF419">
        <v>106.849</v>
      </c>
      <c r="DG419">
        <v>2.5299999999999998</v>
      </c>
    </row>
    <row r="420" spans="1:111" s="12" customFormat="1">
      <c r="A420" s="1">
        <v>2014</v>
      </c>
      <c r="B420" s="1">
        <v>5</v>
      </c>
      <c r="C420" s="24">
        <v>41893</v>
      </c>
      <c r="D420" s="1">
        <v>4290</v>
      </c>
      <c r="E420" s="1">
        <v>4290</v>
      </c>
      <c r="F420" s="1">
        <v>4281</v>
      </c>
      <c r="G420" s="1">
        <v>4288</v>
      </c>
      <c r="H420" s="46">
        <v>1239</v>
      </c>
      <c r="I420" s="1">
        <v>4302</v>
      </c>
      <c r="J420" s="1">
        <v>4304</v>
      </c>
      <c r="K420" s="1">
        <v>4275</v>
      </c>
      <c r="L420" s="1">
        <v>4284</v>
      </c>
      <c r="M420" s="53">
        <v>4292</v>
      </c>
      <c r="N420" s="47">
        <v>4294</v>
      </c>
      <c r="O420" s="47">
        <v>4269</v>
      </c>
      <c r="P420" s="47">
        <v>4272</v>
      </c>
      <c r="Q420" s="8">
        <v>4290</v>
      </c>
      <c r="R420" s="26"/>
      <c r="S420" s="1"/>
      <c r="T420" s="1"/>
      <c r="U420" s="1"/>
      <c r="V420" s="1"/>
      <c r="W420" s="50"/>
      <c r="X420" s="51"/>
      <c r="Y420" s="62"/>
      <c r="Z420" s="62"/>
      <c r="AA420" s="62"/>
      <c r="AB420" s="62"/>
      <c r="AC420" s="1"/>
      <c r="AD420" s="62">
        <v>4290</v>
      </c>
      <c r="AE420" s="62">
        <v>4282</v>
      </c>
      <c r="AF420" s="1"/>
      <c r="AG420" s="1"/>
      <c r="AH420" s="62"/>
      <c r="AI420" s="62"/>
      <c r="AJ420" s="8"/>
      <c r="AK420" s="8"/>
      <c r="AL420" s="62"/>
      <c r="AM420" s="62"/>
      <c r="AN420" s="8"/>
      <c r="AO420" s="8"/>
      <c r="AP420" s="62"/>
      <c r="AQ420" s="62"/>
      <c r="AR420" s="62"/>
      <c r="AS420" s="8"/>
      <c r="AT420" s="62"/>
      <c r="AU420" s="62"/>
      <c r="AV420" s="8"/>
      <c r="AW420" s="8"/>
      <c r="AX420" s="8"/>
      <c r="AY420" s="8"/>
      <c r="AZ420" s="8"/>
      <c r="BA420" s="8"/>
      <c r="BB420" s="62"/>
      <c r="BC420" s="62"/>
      <c r="BD420" s="94">
        <v>4290</v>
      </c>
      <c r="BE420" s="8"/>
      <c r="BF420" s="8"/>
      <c r="BG420" s="62"/>
      <c r="BH420" s="62"/>
      <c r="BI420" s="1">
        <v>4292</v>
      </c>
      <c r="BJ420" s="1">
        <v>4293</v>
      </c>
      <c r="BK420" s="1">
        <v>4287</v>
      </c>
      <c r="BL420" s="1">
        <v>4291</v>
      </c>
      <c r="BM420" s="78"/>
      <c r="BN420" s="78"/>
      <c r="BO420" s="78"/>
      <c r="BP420" s="89"/>
      <c r="BQ420" s="62"/>
      <c r="BR420" s="1"/>
      <c r="BS420" s="88"/>
      <c r="BT420" s="1"/>
      <c r="BU420" s="58"/>
      <c r="BV420" s="58"/>
      <c r="BW420" s="58"/>
      <c r="BX420" s="58"/>
      <c r="BY420" s="1">
        <v>106.86150000000001</v>
      </c>
      <c r="BZ420" s="1">
        <v>106.81950000000001</v>
      </c>
      <c r="CA420" s="1">
        <v>106.843</v>
      </c>
      <c r="CB420" s="1">
        <v>1.2917000000000001</v>
      </c>
      <c r="CC420" s="1">
        <v>1.2923</v>
      </c>
      <c r="CD420" s="1">
        <v>1.2917000000000001</v>
      </c>
      <c r="CE420" s="1"/>
      <c r="CF420" s="1"/>
      <c r="CG420" s="1">
        <v>4292</v>
      </c>
      <c r="CH420" s="1">
        <v>4294</v>
      </c>
      <c r="CI420" s="1">
        <v>4269</v>
      </c>
      <c r="CJ420" s="1">
        <v>4270</v>
      </c>
      <c r="CK420" s="1">
        <v>4292</v>
      </c>
      <c r="CL420" s="1">
        <v>4294</v>
      </c>
      <c r="CM420" s="1">
        <v>4255</v>
      </c>
      <c r="CN420" s="1">
        <v>4262</v>
      </c>
      <c r="CO420" s="1">
        <v>1248.8</v>
      </c>
      <c r="CP420" s="1">
        <v>4292</v>
      </c>
      <c r="CQ420" s="1">
        <v>4294</v>
      </c>
      <c r="CR420" s="1">
        <v>4255</v>
      </c>
      <c r="CS420" s="1">
        <v>4268</v>
      </c>
      <c r="CT420" s="1"/>
      <c r="CU420" s="1"/>
      <c r="CV420" s="1"/>
      <c r="CW420" s="1"/>
      <c r="CX420" s="58"/>
      <c r="CY420" s="58"/>
      <c r="CZ420" s="1"/>
      <c r="DA420" s="1" t="s">
        <v>618</v>
      </c>
      <c r="DB420" s="1"/>
      <c r="DC420" s="58"/>
      <c r="DD420" s="58"/>
      <c r="DE420">
        <v>12.8</v>
      </c>
      <c r="DF420">
        <v>107.0115</v>
      </c>
      <c r="DG420">
        <v>2.5299999999999998</v>
      </c>
    </row>
    <row r="421" spans="1:111" s="12" customFormat="1">
      <c r="A421" s="1">
        <v>2014</v>
      </c>
      <c r="B421" s="1">
        <v>6</v>
      </c>
      <c r="C421" s="24">
        <v>41894</v>
      </c>
      <c r="D421" s="1">
        <v>4272</v>
      </c>
      <c r="E421" s="1">
        <v>4274</v>
      </c>
      <c r="F421" s="1">
        <v>4250</v>
      </c>
      <c r="G421" s="1">
        <v>4261</v>
      </c>
      <c r="H421" s="35">
        <v>1239</v>
      </c>
      <c r="I421" s="1">
        <v>4292</v>
      </c>
      <c r="J421" s="1">
        <v>4294</v>
      </c>
      <c r="K421" s="1">
        <v>4255</v>
      </c>
      <c r="L421" s="1">
        <v>4267</v>
      </c>
      <c r="M421" s="53">
        <v>4269</v>
      </c>
      <c r="N421" s="47">
        <v>4271</v>
      </c>
      <c r="O421" s="47">
        <v>4257</v>
      </c>
      <c r="P421" s="47">
        <v>4262</v>
      </c>
      <c r="Q421" s="8">
        <v>4272</v>
      </c>
      <c r="R421" s="26"/>
      <c r="S421" s="1"/>
      <c r="T421" s="1"/>
      <c r="U421" s="1"/>
      <c r="V421" s="1"/>
      <c r="W421" s="50"/>
      <c r="X421" s="51"/>
      <c r="Y421" s="62"/>
      <c r="Z421" s="62"/>
      <c r="AA421" s="62"/>
      <c r="AB421" s="62"/>
      <c r="AC421" s="1"/>
      <c r="AD421" s="62">
        <v>4274</v>
      </c>
      <c r="AE421" s="62">
        <v>4263</v>
      </c>
      <c r="AF421" s="1"/>
      <c r="AG421" s="1"/>
      <c r="AH421" s="62"/>
      <c r="AI421" s="62"/>
      <c r="AJ421" s="8"/>
      <c r="AK421" s="8"/>
      <c r="AL421" s="62"/>
      <c r="AM421" s="62"/>
      <c r="AN421" s="8"/>
      <c r="AO421" s="8"/>
      <c r="AP421" s="62"/>
      <c r="AQ421" s="62"/>
      <c r="AR421" s="62"/>
      <c r="AS421" s="8"/>
      <c r="AT421" s="62"/>
      <c r="AU421" s="62"/>
      <c r="AV421" s="8"/>
      <c r="AW421" s="8"/>
      <c r="AX421" s="8"/>
      <c r="AY421" s="8"/>
      <c r="AZ421" s="8"/>
      <c r="BA421" s="8"/>
      <c r="BB421" s="62"/>
      <c r="BC421" s="62"/>
      <c r="BD421" s="94">
        <v>4267</v>
      </c>
      <c r="BE421" s="8"/>
      <c r="BF421" s="8"/>
      <c r="BG421" s="62"/>
      <c r="BH421" s="62"/>
      <c r="BI421" s="1">
        <v>4269</v>
      </c>
      <c r="BJ421" s="1">
        <v>4270</v>
      </c>
      <c r="BK421" s="1">
        <v>4263</v>
      </c>
      <c r="BL421" s="1">
        <v>4267</v>
      </c>
      <c r="BM421" s="78"/>
      <c r="BN421" s="78"/>
      <c r="BO421" s="78"/>
      <c r="BP421" s="89"/>
      <c r="BQ421" s="62"/>
      <c r="BR421" s="1"/>
      <c r="BS421" s="88"/>
      <c r="BT421" s="1"/>
      <c r="BU421" s="58"/>
      <c r="BV421" s="58"/>
      <c r="BW421" s="58"/>
      <c r="BX421" s="58"/>
      <c r="BY421" s="1">
        <v>107.10599999999999</v>
      </c>
      <c r="BZ421" s="1">
        <v>107.057</v>
      </c>
      <c r="CA421" s="1">
        <v>107.1135</v>
      </c>
      <c r="CB421" s="1">
        <v>1.2924</v>
      </c>
      <c r="CC421" s="1">
        <v>1.2923</v>
      </c>
      <c r="CD421" s="1">
        <v>1.2923</v>
      </c>
      <c r="CE421" s="1"/>
      <c r="CF421" s="1"/>
      <c r="CG421" s="1">
        <v>4269</v>
      </c>
      <c r="CH421" s="1">
        <v>4271</v>
      </c>
      <c r="CI421" s="1">
        <v>4257</v>
      </c>
      <c r="CJ421" s="1">
        <v>4261</v>
      </c>
      <c r="CK421" s="1">
        <v>4269</v>
      </c>
      <c r="CL421" s="1">
        <v>4271</v>
      </c>
      <c r="CM421" s="1">
        <v>4243</v>
      </c>
      <c r="CN421" s="1">
        <v>4246</v>
      </c>
      <c r="CO421" s="1">
        <v>1238.0999999999999</v>
      </c>
      <c r="CP421" s="1">
        <v>4269</v>
      </c>
      <c r="CQ421" s="1">
        <v>4271</v>
      </c>
      <c r="CR421" s="1">
        <v>4241</v>
      </c>
      <c r="CS421" s="1">
        <v>4244</v>
      </c>
      <c r="CT421" s="1"/>
      <c r="CU421" s="1"/>
      <c r="CV421" s="1"/>
      <c r="CW421" s="1"/>
      <c r="CX421" s="58"/>
      <c r="CY421" s="58"/>
      <c r="CZ421" s="1"/>
      <c r="DA421" s="1" t="s">
        <v>618</v>
      </c>
      <c r="DB421" s="1"/>
      <c r="DC421" s="58"/>
      <c r="DD421" s="58"/>
      <c r="DE421">
        <v>14.12</v>
      </c>
      <c r="DF421">
        <v>107.18300000000001</v>
      </c>
      <c r="DG421">
        <v>2.59</v>
      </c>
    </row>
    <row r="422" spans="1:111" s="12" customFormat="1">
      <c r="A422" s="1">
        <v>2014</v>
      </c>
      <c r="B422" s="1">
        <v>3</v>
      </c>
      <c r="C422" s="24">
        <v>41898</v>
      </c>
      <c r="D422" s="1">
        <v>4250</v>
      </c>
      <c r="E422" s="1">
        <v>4265</v>
      </c>
      <c r="F422" s="1">
        <v>4249</v>
      </c>
      <c r="G422" s="1">
        <v>4262</v>
      </c>
      <c r="H422" s="46">
        <v>1236.7</v>
      </c>
      <c r="I422" s="1">
        <v>4269</v>
      </c>
      <c r="J422" s="1">
        <v>4271</v>
      </c>
      <c r="K422" s="1">
        <v>4241</v>
      </c>
      <c r="L422" s="1">
        <v>4259</v>
      </c>
      <c r="M422" s="53">
        <v>4262</v>
      </c>
      <c r="N422" s="47">
        <v>4274</v>
      </c>
      <c r="O422" s="47">
        <v>4250</v>
      </c>
      <c r="P422" s="47">
        <v>4252</v>
      </c>
      <c r="Q422" s="8">
        <v>4250</v>
      </c>
      <c r="R422" s="26"/>
      <c r="S422" s="1"/>
      <c r="T422" s="1"/>
      <c r="U422" s="1"/>
      <c r="V422" s="1"/>
      <c r="W422" s="50"/>
      <c r="X422" s="51"/>
      <c r="Y422" s="62"/>
      <c r="Z422" s="62"/>
      <c r="AA422" s="62"/>
      <c r="AB422" s="62"/>
      <c r="AC422" s="1"/>
      <c r="AD422" s="62">
        <v>4261</v>
      </c>
      <c r="AE422" s="62">
        <v>4249</v>
      </c>
      <c r="AF422" s="1"/>
      <c r="AG422" s="1"/>
      <c r="AH422" s="62"/>
      <c r="AI422" s="62"/>
      <c r="AJ422" s="8"/>
      <c r="AK422" s="8"/>
      <c r="AL422" s="62"/>
      <c r="AM422" s="62"/>
      <c r="AN422" s="8"/>
      <c r="AO422" s="8"/>
      <c r="AP422" s="62"/>
      <c r="AQ422" s="62"/>
      <c r="AR422" s="62"/>
      <c r="AS422" s="8"/>
      <c r="AT422" s="62"/>
      <c r="AU422" s="62"/>
      <c r="AV422" s="8"/>
      <c r="AW422" s="8"/>
      <c r="AX422" s="8"/>
      <c r="AY422" s="8"/>
      <c r="AZ422" s="8"/>
      <c r="BA422" s="8"/>
      <c r="BB422" s="62"/>
      <c r="BC422" s="62"/>
      <c r="BD422" s="94">
        <v>4261</v>
      </c>
      <c r="BE422" s="8"/>
      <c r="BF422" s="8"/>
      <c r="BG422" s="62"/>
      <c r="BH422" s="62"/>
      <c r="BI422" s="1">
        <v>4262</v>
      </c>
      <c r="BJ422" s="1">
        <v>4265</v>
      </c>
      <c r="BK422" s="1">
        <v>4259</v>
      </c>
      <c r="BL422" s="1">
        <v>4262</v>
      </c>
      <c r="BM422" s="78"/>
      <c r="BN422" s="78"/>
      <c r="BO422" s="78"/>
      <c r="BP422" s="89"/>
      <c r="BQ422" s="62"/>
      <c r="BR422" s="1"/>
      <c r="BS422" s="88"/>
      <c r="BT422" s="1"/>
      <c r="BU422" s="58"/>
      <c r="BV422" s="58"/>
      <c r="BW422" s="58"/>
      <c r="BX422" s="58"/>
      <c r="BY422" s="1">
        <v>107.18600000000001</v>
      </c>
      <c r="BZ422" s="1">
        <v>107.12649999999999</v>
      </c>
      <c r="CA422" s="1">
        <v>107.1485</v>
      </c>
      <c r="CB422" s="1">
        <v>1.294</v>
      </c>
      <c r="CC422" s="1">
        <v>1.2939000000000001</v>
      </c>
      <c r="CD422" s="1">
        <v>1.2939000000000001</v>
      </c>
      <c r="CE422" s="1"/>
      <c r="CF422" s="1"/>
      <c r="CG422" s="1">
        <v>4262</v>
      </c>
      <c r="CH422" s="1">
        <v>4274</v>
      </c>
      <c r="CI422" s="1">
        <v>4256</v>
      </c>
      <c r="CJ422" s="1">
        <v>4258</v>
      </c>
      <c r="CK422" s="1">
        <v>4262</v>
      </c>
      <c r="CL422" s="1">
        <v>4274</v>
      </c>
      <c r="CM422" s="1">
        <v>4249</v>
      </c>
      <c r="CN422" s="1">
        <v>4253</v>
      </c>
      <c r="CO422" s="1">
        <v>1237.4000000000001</v>
      </c>
      <c r="CP422" s="1">
        <v>4262</v>
      </c>
      <c r="CQ422" s="1">
        <v>4274</v>
      </c>
      <c r="CR422" s="1">
        <v>4249</v>
      </c>
      <c r="CS422" s="1">
        <v>4263</v>
      </c>
      <c r="CT422" s="1"/>
      <c r="CU422" s="1"/>
      <c r="CV422" s="1"/>
      <c r="CW422" s="1"/>
      <c r="CX422" s="58"/>
      <c r="CY422" s="58"/>
      <c r="CZ422" s="1"/>
      <c r="DA422" s="1" t="s">
        <v>618</v>
      </c>
      <c r="DB422" s="1"/>
      <c r="DC422" s="58"/>
      <c r="DD422" s="58"/>
      <c r="DE422">
        <v>12.73</v>
      </c>
      <c r="DF422">
        <v>107.126</v>
      </c>
      <c r="DG422">
        <v>2.59</v>
      </c>
    </row>
    <row r="423" spans="1:111" s="12" customFormat="1">
      <c r="A423" s="1">
        <v>2014</v>
      </c>
      <c r="B423" s="1">
        <v>4</v>
      </c>
      <c r="C423" s="24">
        <v>41899</v>
      </c>
      <c r="D423" s="1">
        <v>4258</v>
      </c>
      <c r="E423" s="1">
        <v>4270</v>
      </c>
      <c r="F423" s="1">
        <v>4257</v>
      </c>
      <c r="G423" s="1">
        <v>4266</v>
      </c>
      <c r="H423" s="46">
        <v>1235.9000000000001</v>
      </c>
      <c r="I423" s="1">
        <v>4262</v>
      </c>
      <c r="J423" s="1">
        <v>4274</v>
      </c>
      <c r="K423" s="1">
        <v>4249</v>
      </c>
      <c r="L423" s="1">
        <v>4266</v>
      </c>
      <c r="M423" s="53">
        <v>4266</v>
      </c>
      <c r="N423" s="47">
        <v>4272</v>
      </c>
      <c r="O423" s="47">
        <v>4260</v>
      </c>
      <c r="P423" s="47">
        <v>4265</v>
      </c>
      <c r="Q423" s="8">
        <v>4258</v>
      </c>
      <c r="R423" s="26"/>
      <c r="S423" s="1"/>
      <c r="T423" s="1"/>
      <c r="U423" s="1"/>
      <c r="V423" s="1"/>
      <c r="W423" s="50"/>
      <c r="X423" s="51"/>
      <c r="Y423" s="62"/>
      <c r="Z423" s="62"/>
      <c r="AA423" s="62"/>
      <c r="AB423" s="62"/>
      <c r="AC423" s="1"/>
      <c r="AD423" s="62">
        <v>4269</v>
      </c>
      <c r="AE423" s="62">
        <v>4257</v>
      </c>
      <c r="AF423" s="1"/>
      <c r="AG423" s="1"/>
      <c r="AH423" s="62"/>
      <c r="AI423" s="62"/>
      <c r="AJ423" s="8"/>
      <c r="AK423" s="8"/>
      <c r="AL423" s="62"/>
      <c r="AM423" s="62"/>
      <c r="AN423" s="8"/>
      <c r="AO423" s="8"/>
      <c r="AP423" s="62"/>
      <c r="AQ423" s="62"/>
      <c r="AR423" s="62"/>
      <c r="AS423" s="8"/>
      <c r="AT423" s="62"/>
      <c r="AU423" s="62"/>
      <c r="AV423" s="8"/>
      <c r="AW423" s="8"/>
      <c r="AX423" s="8"/>
      <c r="AY423" s="8"/>
      <c r="AZ423" s="8"/>
      <c r="BA423" s="8"/>
      <c r="BB423" s="62"/>
      <c r="BC423" s="62"/>
      <c r="BD423" s="94">
        <v>4264</v>
      </c>
      <c r="BE423" s="8"/>
      <c r="BF423" s="8"/>
      <c r="BG423" s="62"/>
      <c r="BH423" s="62"/>
      <c r="BI423" s="1">
        <v>4266</v>
      </c>
      <c r="BJ423" s="1">
        <v>4266</v>
      </c>
      <c r="BK423" s="1">
        <v>4260</v>
      </c>
      <c r="BL423" s="1">
        <v>4260</v>
      </c>
      <c r="BM423" s="78"/>
      <c r="BN423" s="78"/>
      <c r="BO423" s="78"/>
      <c r="BP423" s="89"/>
      <c r="BQ423" s="62"/>
      <c r="BR423" s="1"/>
      <c r="BS423" s="88"/>
      <c r="BT423" s="1"/>
      <c r="BU423" s="58"/>
      <c r="BV423" s="58"/>
      <c r="BW423" s="58"/>
      <c r="BX423" s="58"/>
      <c r="BY423" s="1">
        <v>107.1275</v>
      </c>
      <c r="BZ423" s="1">
        <v>107.1515</v>
      </c>
      <c r="CA423" s="1">
        <v>107.14700000000001</v>
      </c>
      <c r="CB423" s="1">
        <v>1.296</v>
      </c>
      <c r="CC423" s="1">
        <v>1.2954000000000001</v>
      </c>
      <c r="CD423" s="1">
        <v>1.2958000000000001</v>
      </c>
      <c r="CE423" s="1"/>
      <c r="CF423" s="1"/>
      <c r="CG423" s="1">
        <v>4266</v>
      </c>
      <c r="CH423" s="1">
        <v>4272</v>
      </c>
      <c r="CI423" s="1">
        <v>4260</v>
      </c>
      <c r="CJ423" s="1">
        <v>4265</v>
      </c>
      <c r="CK423" s="1">
        <v>4266</v>
      </c>
      <c r="CL423" s="1">
        <v>4272</v>
      </c>
      <c r="CM423" s="1">
        <v>4260</v>
      </c>
      <c r="CN423" s="1">
        <v>4271</v>
      </c>
      <c r="CO423" s="1">
        <v>1236.5999999999999</v>
      </c>
      <c r="CP423" s="1">
        <v>4266</v>
      </c>
      <c r="CQ423" s="1">
        <v>4283</v>
      </c>
      <c r="CR423" s="1">
        <v>4260</v>
      </c>
      <c r="CS423" s="1">
        <v>4274</v>
      </c>
      <c r="CT423" s="1"/>
      <c r="CU423" s="1"/>
      <c r="CV423" s="1"/>
      <c r="CW423" s="1"/>
      <c r="CX423" s="58"/>
      <c r="CY423" s="58"/>
      <c r="CZ423" s="1"/>
      <c r="DA423" s="1" t="s">
        <v>618</v>
      </c>
      <c r="DB423" s="1"/>
      <c r="DC423" s="58"/>
      <c r="DD423" s="58"/>
      <c r="DE423">
        <v>12.65</v>
      </c>
      <c r="DF423">
        <v>108.49</v>
      </c>
      <c r="DG423">
        <v>2.6</v>
      </c>
    </row>
    <row r="424" spans="1:111" s="12" customFormat="1">
      <c r="A424" s="1">
        <v>2014</v>
      </c>
      <c r="B424" s="1">
        <v>5</v>
      </c>
      <c r="C424" s="24">
        <v>41900</v>
      </c>
      <c r="D424" s="1">
        <v>4260</v>
      </c>
      <c r="E424" s="1">
        <v>4283</v>
      </c>
      <c r="F424" s="1">
        <v>4259</v>
      </c>
      <c r="G424" s="1">
        <v>4279</v>
      </c>
      <c r="H424" s="46">
        <v>1226.9000000000001</v>
      </c>
      <c r="I424" s="1">
        <v>4266</v>
      </c>
      <c r="J424" s="1">
        <v>4283</v>
      </c>
      <c r="K424" s="1">
        <v>4259</v>
      </c>
      <c r="L424" s="1">
        <v>4269</v>
      </c>
      <c r="M424" s="53">
        <v>4275</v>
      </c>
      <c r="N424" s="47">
        <v>4277</v>
      </c>
      <c r="O424" s="47">
        <v>4258</v>
      </c>
      <c r="P424" s="47">
        <v>4265</v>
      </c>
      <c r="Q424" s="8">
        <v>4259</v>
      </c>
      <c r="R424" s="26"/>
      <c r="S424" s="1"/>
      <c r="T424" s="1"/>
      <c r="U424" s="1"/>
      <c r="V424" s="1"/>
      <c r="W424" s="50"/>
      <c r="X424" s="51"/>
      <c r="Y424" s="62"/>
      <c r="Z424" s="62"/>
      <c r="AA424" s="62"/>
      <c r="AB424" s="62"/>
      <c r="AC424" s="1"/>
      <c r="AD424" s="62">
        <v>4271</v>
      </c>
      <c r="AE424" s="62">
        <v>4259</v>
      </c>
      <c r="AF424" s="1"/>
      <c r="AG424" s="1"/>
      <c r="AH424" s="62"/>
      <c r="AI424" s="62"/>
      <c r="AJ424" s="8"/>
      <c r="AK424" s="8"/>
      <c r="AL424" s="62"/>
      <c r="AM424" s="62"/>
      <c r="AN424" s="8"/>
      <c r="AO424" s="8"/>
      <c r="AP424" s="62"/>
      <c r="AQ424" s="62"/>
      <c r="AR424" s="62"/>
      <c r="AS424" s="8"/>
      <c r="AT424" s="62"/>
      <c r="AU424" s="62"/>
      <c r="AV424" s="8"/>
      <c r="AW424" s="8"/>
      <c r="AX424" s="8"/>
      <c r="AY424" s="8"/>
      <c r="AZ424" s="8"/>
      <c r="BA424" s="8"/>
      <c r="BB424" s="62"/>
      <c r="BC424" s="62"/>
      <c r="BD424" s="94">
        <v>4274</v>
      </c>
      <c r="BE424" s="8"/>
      <c r="BF424" s="8"/>
      <c r="BG424" s="62"/>
      <c r="BH424" s="62"/>
      <c r="BI424" s="1">
        <v>4275</v>
      </c>
      <c r="BJ424" s="1">
        <v>4277</v>
      </c>
      <c r="BK424" s="1">
        <v>4271</v>
      </c>
      <c r="BL424" s="1">
        <v>4276</v>
      </c>
      <c r="BM424" s="78"/>
      <c r="BN424" s="78"/>
      <c r="BO424" s="78"/>
      <c r="BP424" s="89"/>
      <c r="BQ424" s="62"/>
      <c r="BR424" s="1"/>
      <c r="BS424" s="88"/>
      <c r="BT424" s="1"/>
      <c r="BU424" s="58"/>
      <c r="BV424" s="58"/>
      <c r="BW424" s="58"/>
      <c r="BX424" s="58"/>
      <c r="BY424" s="1">
        <v>108.374</v>
      </c>
      <c r="BZ424" s="1">
        <v>108.536</v>
      </c>
      <c r="CA424" s="1">
        <v>108.544</v>
      </c>
      <c r="CB424" s="1">
        <v>1.2865</v>
      </c>
      <c r="CC424" s="1">
        <v>1.2841</v>
      </c>
      <c r="CD424" s="1">
        <v>1.2847999999999999</v>
      </c>
      <c r="CE424" s="1"/>
      <c r="CF424" s="1"/>
      <c r="CG424" s="1">
        <v>4275</v>
      </c>
      <c r="CH424" s="1">
        <v>4277</v>
      </c>
      <c r="CI424" s="1">
        <v>4258</v>
      </c>
      <c r="CJ424" s="1">
        <v>4267</v>
      </c>
      <c r="CK424" s="1">
        <v>4275</v>
      </c>
      <c r="CL424" s="1">
        <v>4287</v>
      </c>
      <c r="CM424" s="1">
        <v>4258</v>
      </c>
      <c r="CN424" s="1">
        <v>4283</v>
      </c>
      <c r="CO424" s="1">
        <v>1224.7</v>
      </c>
      <c r="CP424" s="1">
        <v>4275</v>
      </c>
      <c r="CQ424" s="1">
        <v>4287</v>
      </c>
      <c r="CR424" s="1">
        <v>4258</v>
      </c>
      <c r="CS424" s="1">
        <v>4286</v>
      </c>
      <c r="CT424" s="1"/>
      <c r="CU424" s="1"/>
      <c r="CV424" s="1"/>
      <c r="CW424" s="1"/>
      <c r="CX424" s="58"/>
      <c r="CY424" s="58"/>
      <c r="CZ424" s="1"/>
      <c r="DA424" s="1" t="s">
        <v>618</v>
      </c>
      <c r="DB424" s="1"/>
      <c r="DC424" s="58"/>
      <c r="DD424" s="58"/>
      <c r="DE424">
        <v>12.03</v>
      </c>
      <c r="DF424">
        <v>108.75</v>
      </c>
      <c r="DG424">
        <v>2.63</v>
      </c>
    </row>
    <row r="425" spans="1:111" s="12" customFormat="1">
      <c r="A425" s="1">
        <v>2014</v>
      </c>
      <c r="B425" s="1">
        <v>6</v>
      </c>
      <c r="C425" s="24">
        <v>41901</v>
      </c>
      <c r="D425" s="1">
        <v>4283</v>
      </c>
      <c r="E425" s="1">
        <v>4312</v>
      </c>
      <c r="F425" s="1">
        <v>4276</v>
      </c>
      <c r="G425" s="1">
        <v>4292</v>
      </c>
      <c r="H425" s="46">
        <v>1216.5999999999999</v>
      </c>
      <c r="I425" s="1">
        <v>4275</v>
      </c>
      <c r="J425" s="1">
        <v>4289</v>
      </c>
      <c r="K425" s="1">
        <v>4258</v>
      </c>
      <c r="L425" s="1">
        <v>4287</v>
      </c>
      <c r="M425" s="53">
        <v>4286</v>
      </c>
      <c r="N425" s="47">
        <v>4289</v>
      </c>
      <c r="O425" s="47">
        <v>4269</v>
      </c>
      <c r="P425" s="47">
        <v>4270</v>
      </c>
      <c r="Q425" s="8">
        <v>4283</v>
      </c>
      <c r="R425" s="26"/>
      <c r="S425" s="1"/>
      <c r="T425" s="1"/>
      <c r="U425" s="1"/>
      <c r="V425" s="1"/>
      <c r="W425" s="50"/>
      <c r="X425" s="51"/>
      <c r="Y425" s="62"/>
      <c r="Z425" s="62"/>
      <c r="AA425" s="62"/>
      <c r="AB425" s="62"/>
      <c r="AC425" s="1"/>
      <c r="AD425" s="62">
        <v>4289</v>
      </c>
      <c r="AE425" s="62">
        <v>4280</v>
      </c>
      <c r="AF425" s="1"/>
      <c r="AG425" s="1"/>
      <c r="AH425" s="62"/>
      <c r="AI425" s="62"/>
      <c r="AJ425" s="8"/>
      <c r="AK425" s="8"/>
      <c r="AL425" s="62"/>
      <c r="AM425" s="62"/>
      <c r="AN425" s="8"/>
      <c r="AO425" s="8"/>
      <c r="AP425" s="62"/>
      <c r="AQ425" s="62"/>
      <c r="AR425" s="62"/>
      <c r="AS425" s="8"/>
      <c r="AT425" s="62"/>
      <c r="AU425" s="62"/>
      <c r="AV425" s="8"/>
      <c r="AW425" s="8"/>
      <c r="AX425" s="8"/>
      <c r="AY425" s="8"/>
      <c r="AZ425" s="8"/>
      <c r="BA425" s="8"/>
      <c r="BB425" s="62"/>
      <c r="BC425" s="62"/>
      <c r="BD425" s="94">
        <v>4284</v>
      </c>
      <c r="BE425" s="8"/>
      <c r="BF425" s="8"/>
      <c r="BG425" s="62"/>
      <c r="BH425" s="62"/>
      <c r="BI425" s="1">
        <v>4286</v>
      </c>
      <c r="BJ425" s="1">
        <v>4289</v>
      </c>
      <c r="BK425" s="1">
        <v>4281</v>
      </c>
      <c r="BL425" s="1">
        <v>4282</v>
      </c>
      <c r="BM425" s="78"/>
      <c r="BN425" s="78"/>
      <c r="BO425" s="78"/>
      <c r="BP425" s="89"/>
      <c r="BQ425" s="62"/>
      <c r="BR425" s="1"/>
      <c r="BS425" s="88"/>
      <c r="BT425" s="1"/>
      <c r="BU425" s="58"/>
      <c r="BV425" s="58"/>
      <c r="BW425" s="58"/>
      <c r="BX425" s="58"/>
      <c r="BY425" s="1">
        <v>108.697</v>
      </c>
      <c r="BZ425" s="1">
        <v>108.79</v>
      </c>
      <c r="CA425" s="1">
        <v>108.8115</v>
      </c>
      <c r="CB425" s="1">
        <v>1.2923</v>
      </c>
      <c r="CC425" s="1">
        <v>1.2916000000000001</v>
      </c>
      <c r="CD425" s="1">
        <v>1.2919</v>
      </c>
      <c r="CE425" s="1"/>
      <c r="CF425" s="1"/>
      <c r="CG425" s="1">
        <v>4286</v>
      </c>
      <c r="CH425" s="1">
        <v>4289</v>
      </c>
      <c r="CI425" s="1">
        <v>4271</v>
      </c>
      <c r="CJ425" s="1">
        <v>4277</v>
      </c>
      <c r="CK425" s="1">
        <v>4286</v>
      </c>
      <c r="CL425" s="1">
        <v>4289</v>
      </c>
      <c r="CM425" s="1">
        <v>4261</v>
      </c>
      <c r="CN425" s="1">
        <v>4267</v>
      </c>
      <c r="CO425" s="1">
        <v>1221.4000000000001</v>
      </c>
      <c r="CP425" s="1">
        <v>4286</v>
      </c>
      <c r="CQ425" s="1">
        <v>4289</v>
      </c>
      <c r="CR425" s="1">
        <v>4257</v>
      </c>
      <c r="CS425" s="1">
        <v>4261</v>
      </c>
      <c r="CT425" s="1"/>
      <c r="CU425" s="1"/>
      <c r="CV425" s="1"/>
      <c r="CW425" s="1"/>
      <c r="CX425" s="58"/>
      <c r="CY425" s="58"/>
      <c r="CZ425" s="1"/>
      <c r="DA425" s="1" t="s">
        <v>618</v>
      </c>
      <c r="DB425" s="1"/>
      <c r="DC425" s="58"/>
      <c r="DD425" s="58"/>
      <c r="DE425">
        <v>12.11</v>
      </c>
      <c r="DF425">
        <v>109.03</v>
      </c>
      <c r="DG425">
        <v>2.59</v>
      </c>
    </row>
    <row r="426" spans="1:111" s="12" customFormat="1">
      <c r="A426" s="1">
        <v>2014</v>
      </c>
      <c r="B426" s="1">
        <v>2</v>
      </c>
      <c r="C426" s="24">
        <v>41904</v>
      </c>
      <c r="D426" s="1">
        <v>4261</v>
      </c>
      <c r="E426" s="1">
        <v>4266</v>
      </c>
      <c r="F426" s="1">
        <v>4237</v>
      </c>
      <c r="G426" s="1">
        <v>4248</v>
      </c>
      <c r="H426" s="46">
        <v>1222</v>
      </c>
      <c r="I426" s="1">
        <v>4286</v>
      </c>
      <c r="J426" s="1">
        <v>4289</v>
      </c>
      <c r="K426" s="1">
        <v>4241</v>
      </c>
      <c r="L426" s="1">
        <v>4250</v>
      </c>
      <c r="M426" s="53">
        <v>4252</v>
      </c>
      <c r="N426" s="47">
        <v>4266</v>
      </c>
      <c r="O426" s="47">
        <v>4249</v>
      </c>
      <c r="P426" s="47">
        <v>4257</v>
      </c>
      <c r="Q426" s="8">
        <v>4260</v>
      </c>
      <c r="R426" s="26"/>
      <c r="S426" s="1"/>
      <c r="T426" s="1"/>
      <c r="U426" s="1"/>
      <c r="V426" s="1"/>
      <c r="W426" s="50"/>
      <c r="X426" s="51"/>
      <c r="Y426" s="62"/>
      <c r="Z426" s="62"/>
      <c r="AA426" s="62"/>
      <c r="AB426" s="62"/>
      <c r="AC426" s="1"/>
      <c r="AD426" s="62">
        <v>4266</v>
      </c>
      <c r="AE426" s="62">
        <v>4241</v>
      </c>
      <c r="AF426" s="1"/>
      <c r="AG426" s="1"/>
      <c r="AH426" s="62"/>
      <c r="AI426" s="62"/>
      <c r="AJ426" s="8"/>
      <c r="AK426" s="8"/>
      <c r="AL426" s="62"/>
      <c r="AM426" s="62"/>
      <c r="AN426" s="8"/>
      <c r="AO426" s="8"/>
      <c r="AP426" s="62"/>
      <c r="AQ426" s="62"/>
      <c r="AR426" s="62"/>
      <c r="AS426" s="8"/>
      <c r="AT426" s="62"/>
      <c r="AU426" s="62"/>
      <c r="AV426" s="8"/>
      <c r="AW426" s="8"/>
      <c r="AX426" s="8"/>
      <c r="AY426" s="8"/>
      <c r="AZ426" s="8"/>
      <c r="BA426" s="8"/>
      <c r="BB426" s="62"/>
      <c r="BC426" s="62"/>
      <c r="BD426" s="94">
        <v>4250</v>
      </c>
      <c r="BE426" s="8"/>
      <c r="BF426" s="8"/>
      <c r="BG426" s="62"/>
      <c r="BH426" s="62"/>
      <c r="BI426" s="1">
        <v>4252</v>
      </c>
      <c r="BJ426" s="1">
        <v>4259</v>
      </c>
      <c r="BK426" s="1">
        <v>4249</v>
      </c>
      <c r="BL426" s="1">
        <v>4259</v>
      </c>
      <c r="BM426" s="78"/>
      <c r="BN426" s="78"/>
      <c r="BO426" s="78"/>
      <c r="BP426" s="89"/>
      <c r="BQ426" s="62"/>
      <c r="BR426" s="1"/>
      <c r="BS426" s="88"/>
      <c r="BT426" s="1"/>
      <c r="BU426" s="58"/>
      <c r="BV426" s="58"/>
      <c r="BW426" s="58"/>
      <c r="BX426" s="58"/>
      <c r="BY426" s="1">
        <v>109.0675</v>
      </c>
      <c r="BZ426" s="1">
        <v>109.0035</v>
      </c>
      <c r="CA426" s="1">
        <v>108.935</v>
      </c>
      <c r="CB426" s="1">
        <v>1.2834000000000001</v>
      </c>
      <c r="CC426" s="1">
        <v>1.2838000000000001</v>
      </c>
      <c r="CD426" s="1">
        <v>1.284</v>
      </c>
      <c r="CE426" s="1"/>
      <c r="CF426" s="1"/>
      <c r="CG426" s="1">
        <v>4252</v>
      </c>
      <c r="CH426" s="1">
        <v>4266</v>
      </c>
      <c r="CI426" s="1">
        <v>4249</v>
      </c>
      <c r="CJ426" s="1">
        <v>4256</v>
      </c>
      <c r="CK426" s="1">
        <v>4252</v>
      </c>
      <c r="CL426" s="1">
        <v>4266</v>
      </c>
      <c r="CM426" s="1">
        <v>4249</v>
      </c>
      <c r="CN426" s="1">
        <v>4254</v>
      </c>
      <c r="CO426" s="1">
        <v>1215.4000000000001</v>
      </c>
      <c r="CP426" s="1">
        <v>4252</v>
      </c>
      <c r="CQ426" s="1">
        <v>4270</v>
      </c>
      <c r="CR426" s="1">
        <v>4249</v>
      </c>
      <c r="CS426" s="1">
        <v>4259</v>
      </c>
      <c r="CT426" s="1"/>
      <c r="CU426" s="1"/>
      <c r="CV426" s="1"/>
      <c r="CW426" s="1"/>
      <c r="CX426" s="58"/>
      <c r="CY426" s="58"/>
      <c r="CZ426" s="1"/>
      <c r="DA426" s="1" t="s">
        <v>618</v>
      </c>
      <c r="DB426" s="1"/>
      <c r="DC426" s="58"/>
      <c r="DD426" s="58"/>
      <c r="DE426">
        <v>14.93</v>
      </c>
      <c r="DF426">
        <v>108.8545</v>
      </c>
      <c r="DG426">
        <v>2.54</v>
      </c>
    </row>
    <row r="427" spans="1:111" s="12" customFormat="1">
      <c r="A427" s="1">
        <v>2014</v>
      </c>
      <c r="B427" s="1">
        <v>4</v>
      </c>
      <c r="C427" s="24">
        <v>41906</v>
      </c>
      <c r="D427" s="1">
        <v>4265</v>
      </c>
      <c r="E427" s="1">
        <v>4275</v>
      </c>
      <c r="F427" s="1">
        <v>4262</v>
      </c>
      <c r="G427" s="1">
        <v>4273</v>
      </c>
      <c r="H427" s="46">
        <v>1219.5</v>
      </c>
      <c r="I427" s="1">
        <v>4252</v>
      </c>
      <c r="J427" s="1">
        <v>4275</v>
      </c>
      <c r="K427" s="1">
        <v>4249</v>
      </c>
      <c r="L427" s="1">
        <v>4270</v>
      </c>
      <c r="M427" s="53">
        <v>4272</v>
      </c>
      <c r="N427" s="47">
        <v>4278</v>
      </c>
      <c r="O427" s="47">
        <v>4256</v>
      </c>
      <c r="P427" s="47">
        <v>4260</v>
      </c>
      <c r="Q427" s="8">
        <v>4264</v>
      </c>
      <c r="R427" s="26"/>
      <c r="S427" s="1"/>
      <c r="T427" s="1"/>
      <c r="U427" s="1"/>
      <c r="V427" s="1"/>
      <c r="W427" s="50"/>
      <c r="X427" s="51"/>
      <c r="Y427" s="62"/>
      <c r="Z427" s="62"/>
      <c r="AA427" s="62"/>
      <c r="AB427" s="62"/>
      <c r="AC427" s="1"/>
      <c r="AD427" s="62">
        <v>4275</v>
      </c>
      <c r="AE427" s="62">
        <v>4262</v>
      </c>
      <c r="AF427" s="1"/>
      <c r="AG427" s="1"/>
      <c r="AH427" s="62"/>
      <c r="AI427" s="62"/>
      <c r="AJ427" s="8"/>
      <c r="AK427" s="8"/>
      <c r="AL427" s="62"/>
      <c r="AM427" s="62"/>
      <c r="AN427" s="8"/>
      <c r="AO427" s="8"/>
      <c r="AP427" s="62"/>
      <c r="AQ427" s="62"/>
      <c r="AR427" s="62"/>
      <c r="AS427" s="8"/>
      <c r="AT427" s="62"/>
      <c r="AU427" s="62"/>
      <c r="AV427" s="8"/>
      <c r="AW427" s="8"/>
      <c r="AX427" s="8"/>
      <c r="AY427" s="8"/>
      <c r="AZ427" s="8"/>
      <c r="BA427" s="8"/>
      <c r="BB427" s="62"/>
      <c r="BC427" s="62"/>
      <c r="BD427" s="94">
        <v>4271</v>
      </c>
      <c r="BE427" s="8"/>
      <c r="BF427" s="8"/>
      <c r="BG427" s="62"/>
      <c r="BH427" s="62"/>
      <c r="BI427" s="1">
        <v>4272</v>
      </c>
      <c r="BJ427" s="1">
        <v>4275</v>
      </c>
      <c r="BK427" s="1">
        <v>4269</v>
      </c>
      <c r="BL427" s="1">
        <v>4270</v>
      </c>
      <c r="BM427" s="78"/>
      <c r="BN427" s="78"/>
      <c r="BO427" s="78"/>
      <c r="BP427" s="89"/>
      <c r="BQ427" s="62"/>
      <c r="BR427" s="1"/>
      <c r="BS427" s="88"/>
      <c r="BT427" s="1"/>
      <c r="BU427" s="58"/>
      <c r="BV427" s="58"/>
      <c r="BW427" s="58"/>
      <c r="BX427" s="58"/>
      <c r="BY427" s="1">
        <v>108.896</v>
      </c>
      <c r="BZ427" s="1">
        <v>108.8065</v>
      </c>
      <c r="CA427" s="1">
        <v>108.55549999999999</v>
      </c>
      <c r="CB427" s="1">
        <v>1.2847</v>
      </c>
      <c r="CC427" s="1">
        <v>1.2847</v>
      </c>
      <c r="CD427" s="1">
        <v>1.2848999999999999</v>
      </c>
      <c r="CE427" s="1"/>
      <c r="CF427" s="1"/>
      <c r="CG427" s="1">
        <v>4272</v>
      </c>
      <c r="CH427" s="1">
        <v>4278</v>
      </c>
      <c r="CI427" s="1">
        <v>4260</v>
      </c>
      <c r="CJ427" s="1">
        <v>4265</v>
      </c>
      <c r="CK427" s="1">
        <v>4272</v>
      </c>
      <c r="CL427" s="1">
        <v>4278</v>
      </c>
      <c r="CM427" s="1">
        <v>4256</v>
      </c>
      <c r="CN427" s="1">
        <v>4268</v>
      </c>
      <c r="CO427" s="1">
        <v>1224</v>
      </c>
      <c r="CP427" s="1">
        <v>4272</v>
      </c>
      <c r="CQ427" s="1">
        <v>4278</v>
      </c>
      <c r="CR427" s="1">
        <v>4256</v>
      </c>
      <c r="CS427" s="1">
        <v>4266</v>
      </c>
      <c r="CT427" s="1"/>
      <c r="CU427" s="1"/>
      <c r="CV427" s="1"/>
      <c r="CW427" s="1"/>
      <c r="CX427" s="58"/>
      <c r="CY427" s="58"/>
      <c r="CZ427" s="1"/>
      <c r="DA427" s="1" t="s">
        <v>618</v>
      </c>
      <c r="DB427" s="1"/>
      <c r="DC427" s="58"/>
      <c r="DD427" s="58"/>
      <c r="DE427">
        <v>13.27</v>
      </c>
      <c r="DF427">
        <v>109.07299999999999</v>
      </c>
      <c r="DG427">
        <v>2.57</v>
      </c>
    </row>
    <row r="428" spans="1:111" s="12" customFormat="1">
      <c r="A428" s="1">
        <v>2014</v>
      </c>
      <c r="B428" s="1">
        <v>5</v>
      </c>
      <c r="C428" s="24">
        <v>41907</v>
      </c>
      <c r="D428" s="1">
        <v>4272</v>
      </c>
      <c r="E428" s="1">
        <v>4272</v>
      </c>
      <c r="F428" s="1">
        <v>4251</v>
      </c>
      <c r="G428" s="1">
        <v>4258</v>
      </c>
      <c r="H428" s="46">
        <v>1221.9000000000001</v>
      </c>
      <c r="I428" s="1">
        <v>4272</v>
      </c>
      <c r="J428" s="1">
        <v>4278</v>
      </c>
      <c r="K428" s="1">
        <v>4256</v>
      </c>
      <c r="L428" s="1">
        <v>4258</v>
      </c>
      <c r="M428" s="53">
        <v>4249</v>
      </c>
      <c r="N428" s="47">
        <v>4262</v>
      </c>
      <c r="O428" s="47">
        <v>4245</v>
      </c>
      <c r="P428" s="47">
        <v>4255</v>
      </c>
      <c r="Q428" s="8">
        <v>4271</v>
      </c>
      <c r="R428" s="26"/>
      <c r="S428" s="1"/>
      <c r="T428" s="1"/>
      <c r="U428" s="1"/>
      <c r="V428" s="1"/>
      <c r="W428" s="50"/>
      <c r="X428" s="51"/>
      <c r="Y428" s="62"/>
      <c r="Z428" s="62"/>
      <c r="AA428" s="62"/>
      <c r="AB428" s="62"/>
      <c r="AC428" s="1"/>
      <c r="AD428" s="62">
        <v>4272</v>
      </c>
      <c r="AE428" s="62">
        <v>4256</v>
      </c>
      <c r="AF428" s="1"/>
      <c r="AG428" s="1"/>
      <c r="AH428" s="62"/>
      <c r="AI428" s="62"/>
      <c r="AJ428" s="8"/>
      <c r="AK428" s="8"/>
      <c r="AL428" s="62"/>
      <c r="AM428" s="62"/>
      <c r="AN428" s="8"/>
      <c r="AO428" s="8"/>
      <c r="AP428" s="62"/>
      <c r="AQ428" s="62"/>
      <c r="AR428" s="62"/>
      <c r="AS428" s="8"/>
      <c r="AT428" s="62"/>
      <c r="AU428" s="62"/>
      <c r="AV428" s="8"/>
      <c r="AW428" s="8"/>
      <c r="AX428" s="8"/>
      <c r="AY428" s="8"/>
      <c r="AZ428" s="8"/>
      <c r="BA428" s="8"/>
      <c r="BB428" s="62"/>
      <c r="BC428" s="62"/>
      <c r="BD428" s="94">
        <v>4247</v>
      </c>
      <c r="BE428" s="8"/>
      <c r="BF428" s="8"/>
      <c r="BG428" s="62"/>
      <c r="BH428" s="62"/>
      <c r="BI428" s="1">
        <v>4249</v>
      </c>
      <c r="BJ428" s="1">
        <v>4252</v>
      </c>
      <c r="BK428" s="1">
        <v>4246</v>
      </c>
      <c r="BL428" s="1">
        <v>4249</v>
      </c>
      <c r="BM428" s="78"/>
      <c r="BN428" s="78"/>
      <c r="BO428" s="78"/>
      <c r="BP428" s="89"/>
      <c r="BQ428" s="62"/>
      <c r="BR428" s="1"/>
      <c r="BS428" s="88"/>
      <c r="BT428" s="1"/>
      <c r="BU428" s="58"/>
      <c r="BV428" s="58"/>
      <c r="BW428" s="58"/>
      <c r="BX428" s="58"/>
      <c r="BY428" s="1">
        <v>109.0425</v>
      </c>
      <c r="BZ428" s="1">
        <v>109.23</v>
      </c>
      <c r="CA428" s="1">
        <v>109.31</v>
      </c>
      <c r="CB428" s="1">
        <v>1.278</v>
      </c>
      <c r="CC428" s="1">
        <v>1.2775000000000001</v>
      </c>
      <c r="CD428" s="1">
        <v>1.2776000000000001</v>
      </c>
      <c r="CE428" s="1"/>
      <c r="CF428" s="1"/>
      <c r="CG428" s="1">
        <v>4249</v>
      </c>
      <c r="CH428" s="1">
        <v>4262</v>
      </c>
      <c r="CI428" s="1">
        <v>4245</v>
      </c>
      <c r="CJ428" s="1">
        <v>4254</v>
      </c>
      <c r="CK428" s="1">
        <v>4249</v>
      </c>
      <c r="CL428" s="1">
        <v>4272</v>
      </c>
      <c r="CM428" s="1">
        <v>4245</v>
      </c>
      <c r="CN428" s="1">
        <v>4266</v>
      </c>
      <c r="CO428" s="1">
        <v>1209.5</v>
      </c>
      <c r="CP428" s="1">
        <v>4249</v>
      </c>
      <c r="CQ428" s="1">
        <v>4274</v>
      </c>
      <c r="CR428" s="1">
        <v>4245</v>
      </c>
      <c r="CS428" s="1">
        <v>4269</v>
      </c>
      <c r="CT428" s="1"/>
      <c r="CU428" s="1"/>
      <c r="CV428" s="1"/>
      <c r="CW428" s="1"/>
      <c r="CX428" s="58"/>
      <c r="CY428" s="58"/>
      <c r="CZ428" s="1"/>
      <c r="DA428" s="1" t="s">
        <v>618</v>
      </c>
      <c r="DB428" s="1"/>
      <c r="DC428" s="58"/>
      <c r="DD428" s="58"/>
      <c r="DE428">
        <v>15.64</v>
      </c>
      <c r="DF428">
        <v>108.744</v>
      </c>
      <c r="DG428">
        <v>2.5099999999999998</v>
      </c>
    </row>
    <row r="429" spans="1:111" s="12" customFormat="1">
      <c r="A429" s="1">
        <v>2014</v>
      </c>
      <c r="B429" s="1">
        <v>6</v>
      </c>
      <c r="C429" s="24">
        <v>41908</v>
      </c>
      <c r="D429" s="1">
        <v>4270</v>
      </c>
      <c r="E429" s="1">
        <v>4290</v>
      </c>
      <c r="F429" s="1">
        <v>4268</v>
      </c>
      <c r="G429" s="1">
        <v>4289</v>
      </c>
      <c r="H429" s="46">
        <v>1215.4000000000001</v>
      </c>
      <c r="I429" s="1">
        <v>4249</v>
      </c>
      <c r="J429" s="1">
        <v>4285</v>
      </c>
      <c r="K429" s="1">
        <v>4245</v>
      </c>
      <c r="L429" s="1">
        <v>4283</v>
      </c>
      <c r="M429" s="53">
        <v>4291</v>
      </c>
      <c r="N429" s="47">
        <v>4295</v>
      </c>
      <c r="O429" s="47">
        <v>4266</v>
      </c>
      <c r="P429" s="47">
        <v>4268</v>
      </c>
      <c r="Q429" s="8">
        <v>4270</v>
      </c>
      <c r="R429" s="26"/>
      <c r="S429" s="1"/>
      <c r="T429" s="1"/>
      <c r="U429" s="1"/>
      <c r="V429" s="1"/>
      <c r="W429" s="50"/>
      <c r="X429" s="51"/>
      <c r="Y429" s="62"/>
      <c r="Z429" s="62"/>
      <c r="AA429" s="62"/>
      <c r="AB429" s="62"/>
      <c r="AC429" s="1"/>
      <c r="AD429" s="62">
        <v>4285</v>
      </c>
      <c r="AE429" s="62">
        <v>4268</v>
      </c>
      <c r="AF429" s="1"/>
      <c r="AG429" s="1"/>
      <c r="AH429" s="62"/>
      <c r="AI429" s="62"/>
      <c r="AJ429" s="8"/>
      <c r="AK429" s="8"/>
      <c r="AL429" s="62"/>
      <c r="AM429" s="62"/>
      <c r="AN429" s="8"/>
      <c r="AO429" s="8"/>
      <c r="AP429" s="62"/>
      <c r="AQ429" s="62"/>
      <c r="AR429" s="62"/>
      <c r="AS429" s="8"/>
      <c r="AT429" s="62"/>
      <c r="AU429" s="62"/>
      <c r="AV429" s="8"/>
      <c r="AW429" s="8"/>
      <c r="AX429" s="8"/>
      <c r="AY429" s="8"/>
      <c r="AZ429" s="8"/>
      <c r="BA429" s="8"/>
      <c r="BB429" s="62"/>
      <c r="BC429" s="62"/>
      <c r="BD429" s="94">
        <v>4290</v>
      </c>
      <c r="BE429" s="8"/>
      <c r="BF429" s="8"/>
      <c r="BG429" s="62"/>
      <c r="BH429" s="62"/>
      <c r="BI429" s="1">
        <v>4291</v>
      </c>
      <c r="BJ429" s="1">
        <v>4295</v>
      </c>
      <c r="BK429" s="1">
        <v>4286</v>
      </c>
      <c r="BL429" s="1">
        <v>4286</v>
      </c>
      <c r="BM429" s="78"/>
      <c r="BN429" s="78"/>
      <c r="BO429" s="78"/>
      <c r="BP429" s="89"/>
      <c r="BQ429" s="62"/>
      <c r="BR429" s="1"/>
      <c r="BS429" s="88"/>
      <c r="BT429" s="1"/>
      <c r="BU429" s="58"/>
      <c r="BV429" s="58"/>
      <c r="BW429" s="58"/>
      <c r="BX429" s="58"/>
      <c r="BY429" s="1">
        <v>108.754</v>
      </c>
      <c r="BZ429" s="1">
        <v>108.63</v>
      </c>
      <c r="CA429" s="1">
        <v>108.62649999999999</v>
      </c>
      <c r="CB429" s="1">
        <v>1.2749999999999999</v>
      </c>
      <c r="CC429" s="1">
        <v>1.2758</v>
      </c>
      <c r="CD429" s="1">
        <v>1.2755000000000001</v>
      </c>
      <c r="CE429" s="1"/>
      <c r="CF429" s="1"/>
      <c r="CG429" s="1">
        <v>4291</v>
      </c>
      <c r="CH429" s="1">
        <v>4295</v>
      </c>
      <c r="CI429" s="1">
        <v>4269</v>
      </c>
      <c r="CJ429" s="1">
        <v>4271</v>
      </c>
      <c r="CK429" s="1">
        <v>4291</v>
      </c>
      <c r="CL429" s="1">
        <v>4295</v>
      </c>
      <c r="CM429" s="1">
        <v>4261</v>
      </c>
      <c r="CN429" s="1">
        <v>4268</v>
      </c>
      <c r="CO429" s="1">
        <v>1224</v>
      </c>
      <c r="CP429" s="1">
        <v>4291</v>
      </c>
      <c r="CQ429" s="1">
        <v>4295</v>
      </c>
      <c r="CR429" s="1">
        <v>4261</v>
      </c>
      <c r="CS429" s="1">
        <v>4274</v>
      </c>
      <c r="CT429" s="1"/>
      <c r="CU429" s="1"/>
      <c r="CV429" s="1"/>
      <c r="CW429" s="1"/>
      <c r="CX429" s="58"/>
      <c r="CY429" s="58"/>
      <c r="CZ429" s="1"/>
      <c r="DA429" s="1" t="s">
        <v>618</v>
      </c>
      <c r="DB429" s="1"/>
      <c r="DC429" s="58"/>
      <c r="DD429" s="58"/>
      <c r="DE429">
        <v>14.85</v>
      </c>
      <c r="DF429">
        <v>109.33</v>
      </c>
      <c r="DG429">
        <v>2.54</v>
      </c>
    </row>
    <row r="430" spans="1:111" s="12" customFormat="1">
      <c r="A430" s="1">
        <v>2014</v>
      </c>
      <c r="B430" s="1">
        <v>2</v>
      </c>
      <c r="C430" s="24">
        <v>41911</v>
      </c>
      <c r="D430" s="1">
        <v>4279</v>
      </c>
      <c r="E430" s="1">
        <v>4291</v>
      </c>
      <c r="F430" s="1">
        <v>4277</v>
      </c>
      <c r="G430" s="1">
        <v>4287</v>
      </c>
      <c r="H430" s="46">
        <v>1218.8</v>
      </c>
      <c r="I430" s="1">
        <v>4291</v>
      </c>
      <c r="J430" s="1">
        <v>4295</v>
      </c>
      <c r="K430" s="1">
        <v>4261</v>
      </c>
      <c r="L430" s="1">
        <v>4287</v>
      </c>
      <c r="M430" s="53">
        <v>4291</v>
      </c>
      <c r="N430" s="47">
        <v>4300</v>
      </c>
      <c r="O430" s="47">
        <v>4282</v>
      </c>
      <c r="P430" s="47">
        <v>4283</v>
      </c>
      <c r="Q430" s="8">
        <v>4280</v>
      </c>
      <c r="R430" s="26"/>
      <c r="S430" s="1"/>
      <c r="T430" s="1"/>
      <c r="U430" s="1"/>
      <c r="V430" s="1"/>
      <c r="W430" s="50"/>
      <c r="X430" s="51"/>
      <c r="Y430" s="62"/>
      <c r="Z430" s="62"/>
      <c r="AA430" s="62"/>
      <c r="AB430" s="62"/>
      <c r="AC430" s="1"/>
      <c r="AD430" s="62">
        <v>4289</v>
      </c>
      <c r="AE430" s="62">
        <v>4277</v>
      </c>
      <c r="AF430" s="1"/>
      <c r="AG430" s="1"/>
      <c r="AH430" s="62"/>
      <c r="AI430" s="62"/>
      <c r="AJ430" s="8"/>
      <c r="AK430" s="8"/>
      <c r="AL430" s="62"/>
      <c r="AM430" s="62"/>
      <c r="AN430" s="8"/>
      <c r="AO430" s="8"/>
      <c r="AP430" s="62"/>
      <c r="AQ430" s="62"/>
      <c r="AR430" s="62"/>
      <c r="AS430" s="8"/>
      <c r="AT430" s="62"/>
      <c r="AU430" s="62"/>
      <c r="AV430" s="8"/>
      <c r="AW430" s="8"/>
      <c r="AX430" s="8"/>
      <c r="AY430" s="8"/>
      <c r="AZ430" s="8"/>
      <c r="BA430" s="8"/>
      <c r="BB430" s="62"/>
      <c r="BC430" s="62"/>
      <c r="BD430" s="94">
        <v>4290</v>
      </c>
      <c r="BE430" s="8"/>
      <c r="BF430" s="8"/>
      <c r="BG430" s="62"/>
      <c r="BH430" s="62"/>
      <c r="BI430" s="1">
        <v>4291</v>
      </c>
      <c r="BJ430" s="1">
        <v>4300</v>
      </c>
      <c r="BK430" s="1">
        <v>4291</v>
      </c>
      <c r="BL430" s="1">
        <v>4295</v>
      </c>
      <c r="BM430" s="78"/>
      <c r="BN430" s="78"/>
      <c r="BO430" s="78"/>
      <c r="BP430" s="89"/>
      <c r="BQ430" s="62"/>
      <c r="BR430" s="1"/>
      <c r="BS430" s="88"/>
      <c r="BT430" s="1"/>
      <c r="BU430" s="58"/>
      <c r="BV430" s="58"/>
      <c r="BW430" s="58"/>
      <c r="BX430" s="58"/>
      <c r="BY430" s="1">
        <v>109.298</v>
      </c>
      <c r="BZ430" s="1">
        <v>109.45399999999999</v>
      </c>
      <c r="CA430" s="1">
        <v>109.42400000000001</v>
      </c>
      <c r="CB430" s="1">
        <v>1.2683</v>
      </c>
      <c r="CC430" s="1">
        <v>1.2673000000000001</v>
      </c>
      <c r="CD430" s="1">
        <v>1.2672000000000001</v>
      </c>
      <c r="CE430" s="1"/>
      <c r="CF430" s="1"/>
      <c r="CG430" s="1">
        <v>4291</v>
      </c>
      <c r="CH430" s="1">
        <v>4300</v>
      </c>
      <c r="CI430" s="1">
        <v>4285</v>
      </c>
      <c r="CJ430" s="1">
        <v>4288</v>
      </c>
      <c r="CK430" s="1">
        <v>4291</v>
      </c>
      <c r="CL430" s="1">
        <v>4300</v>
      </c>
      <c r="CM430" s="1">
        <v>4279</v>
      </c>
      <c r="CN430" s="1">
        <v>4284</v>
      </c>
      <c r="CO430" s="1">
        <v>1219.4000000000001</v>
      </c>
      <c r="CP430" s="1">
        <v>4291</v>
      </c>
      <c r="CQ430" s="1">
        <v>4300</v>
      </c>
      <c r="CR430" s="1">
        <v>4278</v>
      </c>
      <c r="CS430" s="1">
        <v>4284</v>
      </c>
      <c r="CT430" s="1"/>
      <c r="CU430" s="1"/>
      <c r="CV430" s="1"/>
      <c r="CW430" s="1"/>
      <c r="CX430" s="58"/>
      <c r="CY430" s="58"/>
      <c r="CZ430" s="1"/>
      <c r="DA430" s="1" t="s">
        <v>618</v>
      </c>
      <c r="DB430" s="1"/>
      <c r="DC430" s="58"/>
      <c r="DD430" s="58"/>
      <c r="DE430">
        <v>15.98</v>
      </c>
      <c r="DF430">
        <v>109.46899999999999</v>
      </c>
      <c r="DG430">
        <v>2.4900000000000002</v>
      </c>
    </row>
    <row r="431" spans="1:111" s="12" customFormat="1">
      <c r="A431" s="1">
        <v>2014</v>
      </c>
      <c r="B431" s="1">
        <v>3</v>
      </c>
      <c r="C431" s="24">
        <v>41912</v>
      </c>
      <c r="D431" s="1">
        <v>4280</v>
      </c>
      <c r="E431" s="1">
        <v>4285</v>
      </c>
      <c r="F431" s="1">
        <v>4276</v>
      </c>
      <c r="G431" s="1">
        <v>4281</v>
      </c>
      <c r="H431" s="46">
        <v>1211.5999999999999</v>
      </c>
      <c r="I431" s="1">
        <v>4291</v>
      </c>
      <c r="J431" s="1">
        <v>4300</v>
      </c>
      <c r="K431" s="1">
        <v>4278</v>
      </c>
      <c r="L431" s="1">
        <v>4281</v>
      </c>
      <c r="M431" s="53">
        <v>4281</v>
      </c>
      <c r="N431" s="47">
        <v>4295</v>
      </c>
      <c r="O431" s="47">
        <v>4253</v>
      </c>
      <c r="P431" s="47">
        <v>4285</v>
      </c>
      <c r="Q431" s="8">
        <v>4279</v>
      </c>
      <c r="R431" s="26"/>
      <c r="S431" s="1"/>
      <c r="T431" s="1"/>
      <c r="U431" s="1"/>
      <c r="V431" s="1"/>
      <c r="W431" s="50"/>
      <c r="X431" s="51"/>
      <c r="Y431" s="62"/>
      <c r="Z431" s="62"/>
      <c r="AA431" s="62"/>
      <c r="AB431" s="62"/>
      <c r="AC431" s="1"/>
      <c r="AD431" s="62">
        <v>4285</v>
      </c>
      <c r="AE431" s="62">
        <v>4278</v>
      </c>
      <c r="AF431" s="1"/>
      <c r="AG431" s="1"/>
      <c r="AH431" s="62"/>
      <c r="AI431" s="62"/>
      <c r="AJ431" s="8"/>
      <c r="AK431" s="8"/>
      <c r="AL431" s="62"/>
      <c r="AM431" s="62"/>
      <c r="AN431" s="8"/>
      <c r="AO431" s="8"/>
      <c r="AP431" s="62"/>
      <c r="AQ431" s="62"/>
      <c r="AR431" s="62"/>
      <c r="AS431" s="8"/>
      <c r="AT431" s="62"/>
      <c r="AU431" s="62"/>
      <c r="AV431" s="8"/>
      <c r="AW431" s="8"/>
      <c r="AX431" s="8"/>
      <c r="AY431" s="8"/>
      <c r="AZ431" s="8"/>
      <c r="BA431" s="8"/>
      <c r="BB431" s="62"/>
      <c r="BC431" s="62"/>
      <c r="BD431" s="94">
        <v>4279</v>
      </c>
      <c r="BE431" s="8"/>
      <c r="BF431" s="8"/>
      <c r="BG431" s="62"/>
      <c r="BH431" s="62"/>
      <c r="BI431" s="1">
        <v>4281</v>
      </c>
      <c r="BJ431" s="1">
        <v>4283</v>
      </c>
      <c r="BK431" s="1">
        <v>4277</v>
      </c>
      <c r="BL431" s="1">
        <v>4280</v>
      </c>
      <c r="BM431" s="78"/>
      <c r="BN431" s="78"/>
      <c r="BO431" s="78"/>
      <c r="BP431" s="89"/>
      <c r="BQ431" s="62"/>
      <c r="BR431" s="1"/>
      <c r="BS431" s="88"/>
      <c r="BT431" s="1"/>
      <c r="BU431" s="58"/>
      <c r="BV431" s="58"/>
      <c r="BW431" s="58"/>
      <c r="BX431" s="58"/>
      <c r="BY431" s="1">
        <v>109.496</v>
      </c>
      <c r="BZ431" s="1">
        <v>109.422</v>
      </c>
      <c r="CA431" s="1">
        <v>109.40600000000001</v>
      </c>
      <c r="CB431" s="1">
        <v>1.2685</v>
      </c>
      <c r="CC431" s="1">
        <v>1.2688999999999999</v>
      </c>
      <c r="CD431" s="1">
        <v>1.2689999999999999</v>
      </c>
      <c r="CE431" s="1"/>
      <c r="CF431" s="1"/>
      <c r="CG431" s="1">
        <v>4281</v>
      </c>
      <c r="CH431" s="1">
        <v>4288</v>
      </c>
      <c r="CI431" s="1">
        <v>4253</v>
      </c>
      <c r="CJ431" s="1">
        <v>4259</v>
      </c>
      <c r="CK431" s="1">
        <v>4281</v>
      </c>
      <c r="CL431" s="1">
        <v>4295</v>
      </c>
      <c r="CM431" s="1">
        <v>4253</v>
      </c>
      <c r="CN431" s="1">
        <v>4276</v>
      </c>
      <c r="CO431" s="1">
        <v>1217.5999999999999</v>
      </c>
      <c r="CP431" s="1">
        <v>4281</v>
      </c>
      <c r="CQ431" s="1">
        <v>4295</v>
      </c>
      <c r="CR431" s="1">
        <v>4253</v>
      </c>
      <c r="CS431" s="1">
        <v>4264</v>
      </c>
      <c r="CT431" s="1"/>
      <c r="CU431" s="1"/>
      <c r="CV431" s="1"/>
      <c r="CW431" s="1"/>
      <c r="CX431" s="58"/>
      <c r="CY431" s="58"/>
      <c r="CZ431" s="1"/>
      <c r="DA431" s="1" t="s">
        <v>618</v>
      </c>
      <c r="DB431" s="1"/>
      <c r="DC431" s="58"/>
      <c r="DD431" s="58"/>
      <c r="DE431">
        <v>16.309999999999999</v>
      </c>
      <c r="DF431">
        <v>109.581</v>
      </c>
      <c r="DG431">
        <v>2.5099999999999998</v>
      </c>
    </row>
    <row r="432" spans="1:111" s="12" customFormat="1">
      <c r="A432" s="1">
        <v>2014</v>
      </c>
      <c r="B432" s="1">
        <v>4</v>
      </c>
      <c r="C432" s="24">
        <v>41913</v>
      </c>
      <c r="D432" s="1">
        <v>4261</v>
      </c>
      <c r="E432" s="1">
        <v>4267</v>
      </c>
      <c r="F432" s="1">
        <v>4255</v>
      </c>
      <c r="G432" s="1">
        <v>4261</v>
      </c>
      <c r="H432" s="46">
        <v>1215.5</v>
      </c>
      <c r="I432" s="1">
        <v>4281</v>
      </c>
      <c r="J432" s="1">
        <v>4295</v>
      </c>
      <c r="K432" s="1">
        <v>4253</v>
      </c>
      <c r="L432" s="1">
        <v>4263</v>
      </c>
      <c r="M432" s="53">
        <v>4261</v>
      </c>
      <c r="N432" s="47">
        <v>4285</v>
      </c>
      <c r="O432" s="47">
        <v>4257</v>
      </c>
      <c r="P432" s="47">
        <v>4280</v>
      </c>
      <c r="Q432" s="8">
        <v>4260</v>
      </c>
      <c r="R432" s="26"/>
      <c r="S432" s="1"/>
      <c r="T432" s="1"/>
      <c r="U432" s="1"/>
      <c r="V432" s="1"/>
      <c r="W432" s="50"/>
      <c r="X432" s="51"/>
      <c r="Y432" s="62"/>
      <c r="Z432" s="62"/>
      <c r="AA432" s="62"/>
      <c r="AB432" s="62"/>
      <c r="AC432" s="1"/>
      <c r="AD432" s="62">
        <v>4267</v>
      </c>
      <c r="AE432" s="62">
        <v>4255</v>
      </c>
      <c r="AF432" s="1"/>
      <c r="AG432" s="1"/>
      <c r="AH432" s="62"/>
      <c r="AI432" s="62"/>
      <c r="AJ432" s="8"/>
      <c r="AK432" s="8"/>
      <c r="AL432" s="62"/>
      <c r="AM432" s="62"/>
      <c r="AN432" s="8"/>
      <c r="AO432" s="8"/>
      <c r="AP432" s="62"/>
      <c r="AQ432" s="62"/>
      <c r="AR432" s="62"/>
      <c r="AS432" s="8"/>
      <c r="AT432" s="62"/>
      <c r="AU432" s="62"/>
      <c r="AV432" s="8"/>
      <c r="AW432" s="8"/>
      <c r="AX432" s="8"/>
      <c r="AY432" s="8"/>
      <c r="AZ432" s="8"/>
      <c r="BA432" s="8"/>
      <c r="BB432" s="62"/>
      <c r="BC432" s="62"/>
      <c r="BD432" s="94">
        <v>4260</v>
      </c>
      <c r="BE432" s="8"/>
      <c r="BF432" s="8"/>
      <c r="BG432" s="62"/>
      <c r="BH432" s="62"/>
      <c r="BI432" s="1">
        <v>4261</v>
      </c>
      <c r="BJ432" s="1">
        <v>4266</v>
      </c>
      <c r="BK432" s="1">
        <v>4258</v>
      </c>
      <c r="BL432" s="1">
        <v>4259</v>
      </c>
      <c r="BM432" s="78"/>
      <c r="BN432" s="78"/>
      <c r="BO432" s="78"/>
      <c r="BP432" s="89"/>
      <c r="BQ432" s="62"/>
      <c r="BR432" s="1"/>
      <c r="BS432" s="88"/>
      <c r="BT432" s="1"/>
      <c r="BU432" s="58"/>
      <c r="BV432" s="58"/>
      <c r="BW432" s="58"/>
      <c r="BX432" s="58"/>
      <c r="BY432" s="1">
        <v>109.636</v>
      </c>
      <c r="BZ432" s="1">
        <v>109.625</v>
      </c>
      <c r="CA432" s="1">
        <v>109.667</v>
      </c>
      <c r="CB432" s="1">
        <v>1.2629999999999999</v>
      </c>
      <c r="CC432" s="1">
        <v>1.2628999999999999</v>
      </c>
      <c r="CD432" s="1">
        <v>1.2627999999999999</v>
      </c>
      <c r="CE432" s="1"/>
      <c r="CF432" s="1"/>
      <c r="CG432" s="1">
        <v>4261</v>
      </c>
      <c r="CH432" s="1">
        <v>4284</v>
      </c>
      <c r="CI432" s="1">
        <v>4257</v>
      </c>
      <c r="CJ432" s="1">
        <v>4276</v>
      </c>
      <c r="CK432" s="1">
        <v>4261</v>
      </c>
      <c r="CL432" s="1">
        <v>4285</v>
      </c>
      <c r="CM432" s="1">
        <v>4257</v>
      </c>
      <c r="CN432" s="1">
        <v>4280</v>
      </c>
      <c r="CO432" s="1">
        <v>1206.9000000000001</v>
      </c>
      <c r="CP432" s="1">
        <v>4261</v>
      </c>
      <c r="CQ432" s="1">
        <v>4285</v>
      </c>
      <c r="CR432" s="1">
        <v>4257</v>
      </c>
      <c r="CS432" s="1">
        <v>4268</v>
      </c>
      <c r="CT432" s="1"/>
      <c r="CU432" s="1"/>
      <c r="CV432" s="1"/>
      <c r="CW432" s="1"/>
      <c r="CX432" s="58"/>
      <c r="CY432" s="58"/>
      <c r="CZ432" s="1"/>
      <c r="DA432" s="1" t="s">
        <v>618</v>
      </c>
      <c r="DB432" s="1"/>
      <c r="DC432" s="58"/>
      <c r="DD432" s="58"/>
      <c r="DE432">
        <v>16.71</v>
      </c>
      <c r="DF432">
        <v>109.02800000000001</v>
      </c>
      <c r="DG432">
        <v>2.4</v>
      </c>
    </row>
    <row r="433" spans="1:111" s="12" customFormat="1">
      <c r="A433" s="1">
        <v>2014</v>
      </c>
      <c r="B433" s="1">
        <v>5</v>
      </c>
      <c r="C433" s="24">
        <v>41914</v>
      </c>
      <c r="D433" s="1">
        <v>4260</v>
      </c>
      <c r="E433" s="1">
        <v>4267</v>
      </c>
      <c r="F433" s="1">
        <v>4255</v>
      </c>
      <c r="G433" s="1">
        <v>4260</v>
      </c>
      <c r="H433" s="46">
        <v>1215.0999999999999</v>
      </c>
      <c r="I433" s="1">
        <v>4261</v>
      </c>
      <c r="J433" s="1">
        <v>4285</v>
      </c>
      <c r="K433" s="1">
        <v>4257</v>
      </c>
      <c r="L433" s="1">
        <v>4260</v>
      </c>
      <c r="M433" s="53">
        <v>4250</v>
      </c>
      <c r="N433" s="47">
        <v>4254</v>
      </c>
      <c r="O433" s="47">
        <v>4235</v>
      </c>
      <c r="P433" s="47">
        <v>4240</v>
      </c>
      <c r="Q433" s="8">
        <v>4260</v>
      </c>
      <c r="R433" s="26"/>
      <c r="S433" s="1"/>
      <c r="T433" s="1"/>
      <c r="U433" s="1"/>
      <c r="V433" s="1"/>
      <c r="W433" s="50"/>
      <c r="X433" s="51"/>
      <c r="Y433" s="62"/>
      <c r="Z433" s="62"/>
      <c r="AA433" s="62"/>
      <c r="AB433" s="62"/>
      <c r="AC433" s="1"/>
      <c r="AD433" s="62">
        <v>4266</v>
      </c>
      <c r="AE433" s="62">
        <v>4258</v>
      </c>
      <c r="AF433" s="1"/>
      <c r="AG433" s="1"/>
      <c r="AH433" s="62"/>
      <c r="AI433" s="62"/>
      <c r="AJ433" s="8"/>
      <c r="AK433" s="8"/>
      <c r="AL433" s="62"/>
      <c r="AM433" s="62"/>
      <c r="AN433" s="8"/>
      <c r="AO433" s="8"/>
      <c r="AP433" s="62"/>
      <c r="AQ433" s="62"/>
      <c r="AR433" s="62"/>
      <c r="AS433" s="8"/>
      <c r="AT433" s="62"/>
      <c r="AU433" s="62"/>
      <c r="AV433" s="8"/>
      <c r="AW433" s="8"/>
      <c r="AX433" s="8"/>
      <c r="AY433" s="8"/>
      <c r="AZ433" s="8"/>
      <c r="BA433" s="8"/>
      <c r="BB433" s="62"/>
      <c r="BC433" s="62"/>
      <c r="BD433" s="94">
        <v>4250</v>
      </c>
      <c r="BE433" s="8"/>
      <c r="BF433" s="8"/>
      <c r="BG433" s="62"/>
      <c r="BH433" s="62"/>
      <c r="BI433" s="1">
        <v>4250</v>
      </c>
      <c r="BJ433" s="1">
        <v>4254</v>
      </c>
      <c r="BK433" s="1">
        <v>4241</v>
      </c>
      <c r="BL433" s="1">
        <v>4242</v>
      </c>
      <c r="BM433" s="78"/>
      <c r="BN433" s="78"/>
      <c r="BO433" s="78"/>
      <c r="BP433" s="89"/>
      <c r="BQ433" s="62"/>
      <c r="BR433" s="1"/>
      <c r="BS433" s="88"/>
      <c r="BT433" s="1"/>
      <c r="BU433" s="58"/>
      <c r="BV433" s="58"/>
      <c r="BW433" s="58"/>
      <c r="BX433" s="58"/>
      <c r="BY433" s="1">
        <v>108.89400000000001</v>
      </c>
      <c r="BZ433" s="1">
        <v>109.084</v>
      </c>
      <c r="CA433" s="1">
        <v>109.024</v>
      </c>
      <c r="CB433" s="1">
        <v>1.2622</v>
      </c>
      <c r="CC433" s="1">
        <v>1.2622</v>
      </c>
      <c r="CD433" s="1">
        <v>1.2623</v>
      </c>
      <c r="CE433" s="1"/>
      <c r="CF433" s="1"/>
      <c r="CG433" s="1">
        <v>4250</v>
      </c>
      <c r="CH433" s="1">
        <v>4254</v>
      </c>
      <c r="CI433" s="1">
        <v>4235</v>
      </c>
      <c r="CJ433" s="1">
        <v>4241</v>
      </c>
      <c r="CK433" s="1">
        <v>4250</v>
      </c>
      <c r="CL433" s="1">
        <v>4254</v>
      </c>
      <c r="CM433" s="1">
        <v>4231</v>
      </c>
      <c r="CN433" s="1">
        <v>4239</v>
      </c>
      <c r="CO433" s="1">
        <v>1215.9000000000001</v>
      </c>
      <c r="CP433" s="1">
        <v>4250</v>
      </c>
      <c r="CQ433" s="1">
        <v>4254</v>
      </c>
      <c r="CR433" s="1">
        <v>4221</v>
      </c>
      <c r="CS433" s="1">
        <v>4228</v>
      </c>
      <c r="CT433" s="1"/>
      <c r="CU433" s="1"/>
      <c r="CV433" s="1"/>
      <c r="CW433" s="1"/>
      <c r="CX433" s="58"/>
      <c r="CY433" s="58"/>
      <c r="CZ433" s="1"/>
      <c r="DA433" s="1" t="s">
        <v>618</v>
      </c>
      <c r="DB433" s="1"/>
      <c r="DC433" s="58"/>
      <c r="DD433" s="58"/>
      <c r="DE433">
        <v>16.16</v>
      </c>
      <c r="DF433">
        <v>108.367</v>
      </c>
      <c r="DG433">
        <v>2.44</v>
      </c>
    </row>
    <row r="434" spans="1:111" s="12" customFormat="1">
      <c r="A434" s="1">
        <v>2014</v>
      </c>
      <c r="B434" s="1">
        <v>6</v>
      </c>
      <c r="C434" s="24">
        <v>41915</v>
      </c>
      <c r="D434" s="1">
        <v>4233</v>
      </c>
      <c r="E434" s="1">
        <v>4247</v>
      </c>
      <c r="F434" s="1">
        <v>4233</v>
      </c>
      <c r="G434" s="1">
        <v>4244</v>
      </c>
      <c r="H434" s="46">
        <v>1192.9000000000001</v>
      </c>
      <c r="I434" s="1">
        <v>4250</v>
      </c>
      <c r="J434" s="1">
        <v>4254</v>
      </c>
      <c r="K434" s="1">
        <v>4221</v>
      </c>
      <c r="L434" s="1">
        <v>4244</v>
      </c>
      <c r="M434" s="53">
        <v>4224</v>
      </c>
      <c r="N434" s="47">
        <v>4238</v>
      </c>
      <c r="O434" s="47">
        <v>4213</v>
      </c>
      <c r="P434" s="47">
        <v>4220</v>
      </c>
      <c r="Q434" s="8">
        <v>4233</v>
      </c>
      <c r="R434" s="26"/>
      <c r="S434" s="1"/>
      <c r="T434" s="1"/>
      <c r="U434" s="1"/>
      <c r="V434" s="1"/>
      <c r="W434" s="50"/>
      <c r="X434" s="51"/>
      <c r="Y434" s="62"/>
      <c r="Z434" s="62"/>
      <c r="AA434" s="62"/>
      <c r="AB434" s="62"/>
      <c r="AC434" s="1"/>
      <c r="AD434" s="62">
        <v>4246</v>
      </c>
      <c r="AE434" s="62">
        <v>4233</v>
      </c>
      <c r="AF434" s="1"/>
      <c r="AG434" s="1"/>
      <c r="AH434" s="62"/>
      <c r="AI434" s="62"/>
      <c r="AJ434" s="8"/>
      <c r="AK434" s="8"/>
      <c r="AL434" s="62"/>
      <c r="AM434" s="62"/>
      <c r="AN434" s="8"/>
      <c r="AO434" s="8"/>
      <c r="AP434" s="62"/>
      <c r="AQ434" s="62"/>
      <c r="AR434" s="62"/>
      <c r="AS434" s="8"/>
      <c r="AT434" s="62"/>
      <c r="AU434" s="62"/>
      <c r="AV434" s="8"/>
      <c r="AW434" s="8"/>
      <c r="AX434" s="8"/>
      <c r="AY434" s="8"/>
      <c r="AZ434" s="8"/>
      <c r="BA434" s="8"/>
      <c r="BB434" s="62"/>
      <c r="BC434" s="62"/>
      <c r="BD434" s="94">
        <v>4222</v>
      </c>
      <c r="BE434" s="8"/>
      <c r="BF434" s="8"/>
      <c r="BG434" s="62"/>
      <c r="BH434" s="62"/>
      <c r="BI434" s="1">
        <v>4224</v>
      </c>
      <c r="BJ434" s="1">
        <v>4230</v>
      </c>
      <c r="BK434" s="1">
        <v>4219</v>
      </c>
      <c r="BL434" s="1">
        <v>4229</v>
      </c>
      <c r="BM434" s="78"/>
      <c r="BN434" s="78"/>
      <c r="BO434" s="78"/>
      <c r="BP434" s="89"/>
      <c r="BQ434" s="62"/>
      <c r="BR434" s="1"/>
      <c r="BS434" s="88"/>
      <c r="BT434" s="1"/>
      <c r="BU434" s="58"/>
      <c r="BV434" s="58"/>
      <c r="BW434" s="58"/>
      <c r="BX434" s="58"/>
      <c r="BY434" s="1">
        <v>108.42</v>
      </c>
      <c r="BZ434" s="1">
        <v>108.432</v>
      </c>
      <c r="CA434" s="1">
        <v>108.544</v>
      </c>
      <c r="CB434" s="1">
        <v>1.2668999999999999</v>
      </c>
      <c r="CC434" s="1">
        <v>1.2669999999999999</v>
      </c>
      <c r="CD434" s="1">
        <v>1.2668999999999999</v>
      </c>
      <c r="CE434" s="1"/>
      <c r="CF434" s="1"/>
      <c r="CG434" s="1">
        <v>4224</v>
      </c>
      <c r="CH434" s="1">
        <v>4238</v>
      </c>
      <c r="CI434" s="1">
        <v>4219</v>
      </c>
      <c r="CJ434" s="1">
        <v>4229</v>
      </c>
      <c r="CK434" s="1">
        <v>4224</v>
      </c>
      <c r="CL434" s="1">
        <v>4238</v>
      </c>
      <c r="CM434" s="1">
        <v>4208</v>
      </c>
      <c r="CN434" s="1">
        <v>4214</v>
      </c>
      <c r="CO434" s="1">
        <v>1209</v>
      </c>
      <c r="CP434" s="1">
        <v>4224</v>
      </c>
      <c r="CQ434" s="1">
        <v>4238</v>
      </c>
      <c r="CR434" s="1">
        <v>4207</v>
      </c>
      <c r="CS434" s="1">
        <v>4212</v>
      </c>
      <c r="CT434" s="1"/>
      <c r="CU434" s="1"/>
      <c r="CV434" s="1"/>
      <c r="CW434" s="1"/>
      <c r="CX434" s="58"/>
      <c r="CY434" s="58"/>
      <c r="CZ434" s="1"/>
      <c r="DA434" s="1" t="s">
        <v>618</v>
      </c>
      <c r="DB434" s="1"/>
      <c r="DC434" s="58"/>
      <c r="DD434" s="58"/>
      <c r="DE434">
        <v>14.55</v>
      </c>
      <c r="DF434">
        <v>109.73099999999999</v>
      </c>
      <c r="DG434">
        <v>2.4500000000000002</v>
      </c>
    </row>
    <row r="435" spans="1:111" s="12" customFormat="1">
      <c r="A435" s="1">
        <v>2014</v>
      </c>
      <c r="B435" s="1">
        <v>2</v>
      </c>
      <c r="C435" s="24">
        <v>41918</v>
      </c>
      <c r="D435" s="1">
        <v>4188</v>
      </c>
      <c r="E435" s="1">
        <v>4194</v>
      </c>
      <c r="F435" s="1">
        <v>4176</v>
      </c>
      <c r="G435" s="1">
        <v>4181</v>
      </c>
      <c r="H435" s="46">
        <v>1207.3</v>
      </c>
      <c r="I435" s="1">
        <v>4224</v>
      </c>
      <c r="J435" s="1">
        <v>4238</v>
      </c>
      <c r="K435" s="1">
        <v>4176</v>
      </c>
      <c r="L435" s="1">
        <v>4185</v>
      </c>
      <c r="M435" s="53">
        <v>4198</v>
      </c>
      <c r="N435" s="47">
        <v>4218</v>
      </c>
      <c r="O435" s="47">
        <v>4194</v>
      </c>
      <c r="P435" s="47">
        <v>4210</v>
      </c>
      <c r="Q435" s="8">
        <v>4189</v>
      </c>
      <c r="R435" s="26"/>
      <c r="S435" s="1"/>
      <c r="T435" s="1"/>
      <c r="U435" s="1"/>
      <c r="V435" s="1"/>
      <c r="W435" s="50"/>
      <c r="X435" s="51"/>
      <c r="Y435" s="62"/>
      <c r="Z435" s="62"/>
      <c r="AA435" s="62"/>
      <c r="AB435" s="62"/>
      <c r="AC435" s="1"/>
      <c r="AD435" s="62">
        <v>4188</v>
      </c>
      <c r="AE435" s="62">
        <v>4176</v>
      </c>
      <c r="AF435" s="1"/>
      <c r="AG435" s="1"/>
      <c r="AH435" s="62"/>
      <c r="AI435" s="62"/>
      <c r="AJ435" s="8"/>
      <c r="AK435" s="8"/>
      <c r="AL435" s="62"/>
      <c r="AM435" s="62"/>
      <c r="AN435" s="8"/>
      <c r="AO435" s="8"/>
      <c r="AP435" s="62"/>
      <c r="AQ435" s="62"/>
      <c r="AR435" s="62"/>
      <c r="AS435" s="8"/>
      <c r="AT435" s="62"/>
      <c r="AU435" s="62"/>
      <c r="AV435" s="8"/>
      <c r="AW435" s="8"/>
      <c r="AX435" s="8"/>
      <c r="AY435" s="8"/>
      <c r="AZ435" s="8"/>
      <c r="BA435" s="8"/>
      <c r="BB435" s="62"/>
      <c r="BC435" s="62"/>
      <c r="BD435" s="94">
        <v>4197</v>
      </c>
      <c r="BE435" s="8"/>
      <c r="BF435" s="8"/>
      <c r="BG435" s="62"/>
      <c r="BH435" s="62"/>
      <c r="BI435" s="1">
        <v>4198</v>
      </c>
      <c r="BJ435" s="1">
        <v>4203</v>
      </c>
      <c r="BK435" s="1">
        <v>4194</v>
      </c>
      <c r="BL435" s="1">
        <v>4201</v>
      </c>
      <c r="BM435" s="78"/>
      <c r="BN435" s="78"/>
      <c r="BO435" s="78"/>
      <c r="BP435" s="89"/>
      <c r="BQ435" s="62"/>
      <c r="BR435" s="1"/>
      <c r="BS435" s="88"/>
      <c r="BT435" s="1"/>
      <c r="BU435" s="58"/>
      <c r="BV435" s="58"/>
      <c r="BW435" s="58"/>
      <c r="BX435" s="58"/>
      <c r="BY435" s="1">
        <v>109.78400000000001</v>
      </c>
      <c r="BZ435" s="1">
        <v>109.822</v>
      </c>
      <c r="CA435" s="1">
        <v>109.816</v>
      </c>
      <c r="CB435" s="1">
        <v>1.2515000000000001</v>
      </c>
      <c r="CC435" s="1">
        <v>1.2512000000000001</v>
      </c>
      <c r="CD435" s="1">
        <v>1.2513000000000001</v>
      </c>
      <c r="CE435" s="1"/>
      <c r="CF435" s="1"/>
      <c r="CG435" s="1">
        <v>4198</v>
      </c>
      <c r="CH435" s="1">
        <v>4208</v>
      </c>
      <c r="CI435" s="1">
        <v>4194</v>
      </c>
      <c r="CJ435" s="1">
        <v>4207</v>
      </c>
      <c r="CK435" s="1">
        <v>4198</v>
      </c>
      <c r="CL435" s="1">
        <v>4219</v>
      </c>
      <c r="CM435" s="1">
        <v>4194</v>
      </c>
      <c r="CN435" s="1">
        <v>4214</v>
      </c>
      <c r="CO435" s="1">
        <v>1194</v>
      </c>
      <c r="CP435" s="1">
        <v>4198</v>
      </c>
      <c r="CQ435" s="1">
        <v>4234</v>
      </c>
      <c r="CR435" s="1">
        <v>4194</v>
      </c>
      <c r="CS435" s="1">
        <v>4229</v>
      </c>
      <c r="CT435" s="1"/>
      <c r="CU435" s="1"/>
      <c r="CV435" s="1"/>
      <c r="CW435" s="1"/>
      <c r="CX435" s="58"/>
      <c r="CY435" s="58"/>
      <c r="CZ435" s="1"/>
      <c r="DA435" s="1" t="s">
        <v>618</v>
      </c>
      <c r="DB435" s="1"/>
      <c r="DC435" s="58"/>
      <c r="DD435" s="58"/>
      <c r="DE435">
        <v>15.46</v>
      </c>
      <c r="DF435">
        <v>108.762</v>
      </c>
      <c r="DG435">
        <v>2.42</v>
      </c>
    </row>
    <row r="436" spans="1:111" s="12" customFormat="1">
      <c r="A436" s="1">
        <v>2014</v>
      </c>
      <c r="B436" s="1">
        <v>3</v>
      </c>
      <c r="C436" s="24">
        <v>41919</v>
      </c>
      <c r="D436" s="1">
        <v>4224</v>
      </c>
      <c r="E436" s="1">
        <v>4230</v>
      </c>
      <c r="F436" s="1">
        <v>4203</v>
      </c>
      <c r="G436" s="1">
        <v>4207</v>
      </c>
      <c r="H436" s="46">
        <v>1212.4000000000001</v>
      </c>
      <c r="I436" s="1">
        <v>4198</v>
      </c>
      <c r="J436" s="1">
        <v>4234</v>
      </c>
      <c r="K436" s="1">
        <v>4194</v>
      </c>
      <c r="L436" s="1">
        <v>4224</v>
      </c>
      <c r="M436" s="53">
        <v>4214</v>
      </c>
      <c r="N436" s="47">
        <v>4228</v>
      </c>
      <c r="O436" s="47">
        <v>4203</v>
      </c>
      <c r="P436" s="47">
        <v>4215</v>
      </c>
      <c r="Q436" s="8">
        <v>4224</v>
      </c>
      <c r="R436" s="26"/>
      <c r="S436" s="1"/>
      <c r="T436" s="1"/>
      <c r="U436" s="1"/>
      <c r="V436" s="1"/>
      <c r="W436" s="50"/>
      <c r="X436" s="51"/>
      <c r="Y436" s="62"/>
      <c r="Z436" s="62"/>
      <c r="AA436" s="62"/>
      <c r="AB436" s="62"/>
      <c r="AC436" s="1"/>
      <c r="AD436" s="62">
        <v>4229</v>
      </c>
      <c r="AE436" s="62">
        <v>4221</v>
      </c>
      <c r="AF436" s="1"/>
      <c r="AG436" s="1"/>
      <c r="AH436" s="62"/>
      <c r="AI436" s="62"/>
      <c r="AJ436" s="8"/>
      <c r="AK436" s="8"/>
      <c r="AL436" s="62"/>
      <c r="AM436" s="62"/>
      <c r="AN436" s="8"/>
      <c r="AO436" s="8"/>
      <c r="AP436" s="62"/>
      <c r="AQ436" s="62"/>
      <c r="AR436" s="62"/>
      <c r="AS436" s="8"/>
      <c r="AT436" s="62"/>
      <c r="AU436" s="62"/>
      <c r="AV436" s="8"/>
      <c r="AW436" s="8"/>
      <c r="AX436" s="8"/>
      <c r="AY436" s="8"/>
      <c r="AZ436" s="8"/>
      <c r="BA436" s="8"/>
      <c r="BB436" s="62"/>
      <c r="BC436" s="62"/>
      <c r="BD436" s="94">
        <v>4213</v>
      </c>
      <c r="BE436" s="8"/>
      <c r="BF436" s="8"/>
      <c r="BG436" s="62"/>
      <c r="BH436" s="62"/>
      <c r="BI436" s="1">
        <v>4214</v>
      </c>
      <c r="BJ436" s="1">
        <v>4228</v>
      </c>
      <c r="BK436" s="1">
        <v>4214</v>
      </c>
      <c r="BL436" s="1">
        <v>4221</v>
      </c>
      <c r="BM436" s="78"/>
      <c r="BN436" s="78"/>
      <c r="BO436" s="78"/>
      <c r="BP436" s="89"/>
      <c r="BQ436" s="62"/>
      <c r="BR436" s="1"/>
      <c r="BS436" s="88"/>
      <c r="BT436" s="1"/>
      <c r="BU436" s="58"/>
      <c r="BV436" s="58"/>
      <c r="BW436" s="58"/>
      <c r="BX436" s="58"/>
      <c r="BY436" s="1">
        <v>108.78</v>
      </c>
      <c r="BZ436" s="1">
        <v>108.80500000000001</v>
      </c>
      <c r="CA436" s="1">
        <v>108.88200000000001</v>
      </c>
      <c r="CB436" s="1">
        <v>1.2655000000000001</v>
      </c>
      <c r="CC436" s="1">
        <v>1.2652000000000001</v>
      </c>
      <c r="CD436" s="1">
        <v>1.2645</v>
      </c>
      <c r="CE436" s="1"/>
      <c r="CF436" s="1"/>
      <c r="CG436" s="1">
        <v>4214</v>
      </c>
      <c r="CH436" s="1">
        <v>4228</v>
      </c>
      <c r="CI436" s="1">
        <v>4203</v>
      </c>
      <c r="CJ436" s="1">
        <v>4204</v>
      </c>
      <c r="CK436" s="1">
        <v>4214</v>
      </c>
      <c r="CL436" s="1">
        <v>4228</v>
      </c>
      <c r="CM436" s="1">
        <v>4203</v>
      </c>
      <c r="CN436" s="1">
        <v>4215</v>
      </c>
      <c r="CO436" s="1">
        <v>1209</v>
      </c>
      <c r="CP436" s="1">
        <v>4214</v>
      </c>
      <c r="CQ436" s="1">
        <v>4228</v>
      </c>
      <c r="CR436" s="1">
        <v>4203</v>
      </c>
      <c r="CS436" s="1">
        <v>4209</v>
      </c>
      <c r="CT436" s="1"/>
      <c r="CU436" s="1"/>
      <c r="CV436" s="1"/>
      <c r="CW436" s="1"/>
      <c r="CX436" s="58"/>
      <c r="CY436" s="58"/>
      <c r="CZ436" s="1"/>
      <c r="DA436" s="1" t="s">
        <v>618</v>
      </c>
      <c r="DB436" s="1"/>
      <c r="DC436" s="58"/>
      <c r="DD436" s="58"/>
      <c r="DE436">
        <v>17.2</v>
      </c>
      <c r="DF436">
        <v>108.13500000000001</v>
      </c>
      <c r="DG436">
        <v>2.35</v>
      </c>
    </row>
    <row r="437" spans="1:111" s="12" customFormat="1">
      <c r="A437" s="1">
        <v>2014</v>
      </c>
      <c r="B437" s="1">
        <v>4</v>
      </c>
      <c r="C437" s="24">
        <v>41920</v>
      </c>
      <c r="D437" s="1">
        <v>4206</v>
      </c>
      <c r="E437" s="1">
        <v>4233</v>
      </c>
      <c r="F437" s="1">
        <v>4206</v>
      </c>
      <c r="G437" s="1">
        <v>4231</v>
      </c>
      <c r="H437" s="46">
        <v>1206</v>
      </c>
      <c r="I437" s="1">
        <v>4214</v>
      </c>
      <c r="J437" s="1">
        <v>4228</v>
      </c>
      <c r="K437" s="1">
        <v>4203</v>
      </c>
      <c r="L437" s="1">
        <v>4220</v>
      </c>
      <c r="M437" s="53">
        <v>4235</v>
      </c>
      <c r="N437" s="47">
        <v>4239</v>
      </c>
      <c r="O437" s="47">
        <v>4229</v>
      </c>
      <c r="P437" s="47">
        <v>4233</v>
      </c>
      <c r="Q437" s="8">
        <v>4207</v>
      </c>
      <c r="R437" s="26"/>
      <c r="S437" s="1"/>
      <c r="T437" s="1"/>
      <c r="U437" s="1"/>
      <c r="V437" s="1"/>
      <c r="W437" s="50"/>
      <c r="X437" s="51"/>
      <c r="Y437" s="62"/>
      <c r="Z437" s="62"/>
      <c r="AA437" s="62"/>
      <c r="AB437" s="62"/>
      <c r="AC437" s="1"/>
      <c r="AD437" s="62">
        <v>4227</v>
      </c>
      <c r="AE437" s="62">
        <v>4206</v>
      </c>
      <c r="AF437" s="1"/>
      <c r="AG437" s="1"/>
      <c r="AH437" s="62"/>
      <c r="AI437" s="62"/>
      <c r="AJ437" s="8"/>
      <c r="AK437" s="8"/>
      <c r="AL437" s="62"/>
      <c r="AM437" s="62"/>
      <c r="AN437" s="8"/>
      <c r="AO437" s="8"/>
      <c r="AP437" s="62"/>
      <c r="AQ437" s="62"/>
      <c r="AR437" s="62"/>
      <c r="AS437" s="8"/>
      <c r="AT437" s="62"/>
      <c r="AU437" s="62"/>
      <c r="AV437" s="8"/>
      <c r="AW437" s="8"/>
      <c r="AX437" s="8"/>
      <c r="AY437" s="8"/>
      <c r="AZ437" s="8"/>
      <c r="BA437" s="8"/>
      <c r="BB437" s="62"/>
      <c r="BC437" s="62"/>
      <c r="BD437" s="94">
        <v>4234</v>
      </c>
      <c r="BE437" s="8"/>
      <c r="BF437" s="8"/>
      <c r="BG437" s="62"/>
      <c r="BH437" s="62"/>
      <c r="BI437" s="1">
        <v>4235</v>
      </c>
      <c r="BJ437" s="1">
        <v>4238</v>
      </c>
      <c r="BK437" s="1">
        <v>4231</v>
      </c>
      <c r="BL437" s="1">
        <v>4233</v>
      </c>
      <c r="BM437" s="78"/>
      <c r="BN437" s="78"/>
      <c r="BO437" s="78"/>
      <c r="BP437" s="89"/>
      <c r="BQ437" s="62"/>
      <c r="BR437" s="1"/>
      <c r="BS437" s="88"/>
      <c r="BT437" s="1"/>
      <c r="BU437" s="58"/>
      <c r="BV437" s="58"/>
      <c r="BW437" s="58"/>
      <c r="BX437" s="58"/>
      <c r="BY437" s="1">
        <v>108.029</v>
      </c>
      <c r="BZ437" s="1">
        <v>107.971</v>
      </c>
      <c r="CA437" s="1">
        <v>108.06</v>
      </c>
      <c r="CB437" s="1">
        <v>1.2668999999999999</v>
      </c>
      <c r="CC437" s="1">
        <v>1.2673000000000001</v>
      </c>
      <c r="CD437" s="1">
        <v>1.2665999999999999</v>
      </c>
      <c r="CE437" s="1"/>
      <c r="CF437" s="1"/>
      <c r="CG437" s="1">
        <v>4235</v>
      </c>
      <c r="CH437" s="1">
        <v>4239</v>
      </c>
      <c r="CI437" s="1">
        <v>4229</v>
      </c>
      <c r="CJ437" s="1">
        <v>4231</v>
      </c>
      <c r="CK437" s="1">
        <v>4235</v>
      </c>
      <c r="CL437" s="1">
        <v>4239</v>
      </c>
      <c r="CM437" s="1">
        <v>4214</v>
      </c>
      <c r="CN437" s="1">
        <v>4215</v>
      </c>
      <c r="CO437" s="1">
        <v>1217.8</v>
      </c>
      <c r="CP437" s="1">
        <v>4235</v>
      </c>
      <c r="CQ437" s="1">
        <v>4239</v>
      </c>
      <c r="CR437" s="1">
        <v>4205</v>
      </c>
      <c r="CS437" s="1">
        <v>4237</v>
      </c>
      <c r="CT437" s="1"/>
      <c r="CU437" s="1"/>
      <c r="CV437" s="1"/>
      <c r="CW437" s="1"/>
      <c r="CX437" s="58"/>
      <c r="CY437" s="58"/>
      <c r="CZ437" s="1"/>
      <c r="DA437" s="1" t="s">
        <v>618</v>
      </c>
      <c r="DB437" s="1"/>
      <c r="DC437" s="58"/>
      <c r="DD437" s="58"/>
      <c r="DE437">
        <v>15.11</v>
      </c>
      <c r="DF437">
        <v>108.117</v>
      </c>
      <c r="DG437">
        <v>2.33</v>
      </c>
    </row>
    <row r="438" spans="1:111" s="12" customFormat="1">
      <c r="A438" s="1">
        <v>2014</v>
      </c>
      <c r="B438" s="1">
        <v>5</v>
      </c>
      <c r="C438" s="24">
        <v>41921</v>
      </c>
      <c r="D438" s="1">
        <v>4241</v>
      </c>
      <c r="E438" s="1">
        <v>4257</v>
      </c>
      <c r="F438" s="1">
        <v>4240</v>
      </c>
      <c r="G438" s="1">
        <v>4251</v>
      </c>
      <c r="H438" s="46">
        <v>1225.3</v>
      </c>
      <c r="I438" s="1">
        <v>4235</v>
      </c>
      <c r="J438" s="1">
        <v>4253</v>
      </c>
      <c r="K438" s="1">
        <v>4205</v>
      </c>
      <c r="L438" s="1">
        <v>4251</v>
      </c>
      <c r="M438" s="53">
        <v>4246</v>
      </c>
      <c r="N438" s="47">
        <v>4265</v>
      </c>
      <c r="O438" s="47">
        <v>4244</v>
      </c>
      <c r="P438" s="47">
        <v>4248</v>
      </c>
      <c r="Q438" s="8">
        <v>4243</v>
      </c>
      <c r="R438" s="26"/>
      <c r="S438" s="1"/>
      <c r="T438" s="1"/>
      <c r="U438" s="1"/>
      <c r="V438" s="1"/>
      <c r="W438" s="50"/>
      <c r="X438" s="51"/>
      <c r="Y438" s="62"/>
      <c r="Z438" s="62"/>
      <c r="AA438" s="62"/>
      <c r="AB438" s="62"/>
      <c r="AC438" s="1"/>
      <c r="AD438" s="62">
        <v>4253</v>
      </c>
      <c r="AE438" s="62">
        <v>4240</v>
      </c>
      <c r="AF438" s="1"/>
      <c r="AG438" s="1"/>
      <c r="AH438" s="62"/>
      <c r="AI438" s="62"/>
      <c r="AJ438" s="8"/>
      <c r="AK438" s="8"/>
      <c r="AL438" s="62"/>
      <c r="AM438" s="62"/>
      <c r="AN438" s="8"/>
      <c r="AO438" s="8"/>
      <c r="AP438" s="62"/>
      <c r="AQ438" s="62"/>
      <c r="AR438" s="62"/>
      <c r="AS438" s="8"/>
      <c r="AT438" s="62"/>
      <c r="AU438" s="62"/>
      <c r="AV438" s="8"/>
      <c r="AW438" s="8"/>
      <c r="AX438" s="8"/>
      <c r="AY438" s="8"/>
      <c r="AZ438" s="8"/>
      <c r="BA438" s="8"/>
      <c r="BB438" s="62"/>
      <c r="BC438" s="62"/>
      <c r="BD438" s="94">
        <v>4245</v>
      </c>
      <c r="BE438" s="8"/>
      <c r="BF438" s="8"/>
      <c r="BG438" s="62"/>
      <c r="BH438" s="62"/>
      <c r="BI438" s="1">
        <v>4246</v>
      </c>
      <c r="BJ438" s="1">
        <v>4259</v>
      </c>
      <c r="BK438" s="1">
        <v>4244</v>
      </c>
      <c r="BL438" s="1">
        <v>4251</v>
      </c>
      <c r="BM438" s="78"/>
      <c r="BN438" s="78"/>
      <c r="BO438" s="78"/>
      <c r="BP438" s="89"/>
      <c r="BQ438" s="62"/>
      <c r="BR438" s="1"/>
      <c r="BS438" s="88"/>
      <c r="BT438" s="1"/>
      <c r="BU438" s="58"/>
      <c r="BV438" s="58"/>
      <c r="BW438" s="58"/>
      <c r="BX438" s="58"/>
      <c r="BY438" s="1">
        <v>108.086</v>
      </c>
      <c r="BZ438" s="1">
        <v>108.14</v>
      </c>
      <c r="CA438" s="1">
        <v>108.14</v>
      </c>
      <c r="CB438" s="1">
        <v>1.2733000000000001</v>
      </c>
      <c r="CC438" s="1">
        <v>1.2732000000000001</v>
      </c>
      <c r="CD438" s="1">
        <v>1.2741</v>
      </c>
      <c r="CE438" s="1"/>
      <c r="CF438" s="1"/>
      <c r="CG438" s="1">
        <v>4246</v>
      </c>
      <c r="CH438" s="1">
        <v>4265</v>
      </c>
      <c r="CI438" s="1">
        <v>4244</v>
      </c>
      <c r="CJ438" s="1">
        <v>4257</v>
      </c>
      <c r="CK438" s="1">
        <v>4246</v>
      </c>
      <c r="CL438" s="1">
        <v>4265</v>
      </c>
      <c r="CM438" s="1">
        <v>4244</v>
      </c>
      <c r="CN438" s="1">
        <v>4256</v>
      </c>
      <c r="CO438" s="1">
        <v>1229.9000000000001</v>
      </c>
      <c r="CP438" s="1">
        <v>4246</v>
      </c>
      <c r="CQ438" s="1">
        <v>4265</v>
      </c>
      <c r="CR438" s="1">
        <v>4244</v>
      </c>
      <c r="CS438" s="1">
        <v>4245</v>
      </c>
      <c r="CT438" s="1"/>
      <c r="CU438" s="1"/>
      <c r="CV438" s="1"/>
      <c r="CW438" s="1"/>
      <c r="CX438" s="58"/>
      <c r="CY438" s="58"/>
      <c r="CZ438" s="1"/>
      <c r="DA438" s="1" t="s">
        <v>618</v>
      </c>
      <c r="DB438" s="1"/>
      <c r="DC438" s="58"/>
      <c r="DD438" s="58"/>
      <c r="DE438">
        <v>18.760000000000002</v>
      </c>
      <c r="DF438">
        <v>107.834</v>
      </c>
      <c r="DG438">
        <v>2.33</v>
      </c>
    </row>
    <row r="439" spans="1:111" s="12" customFormat="1">
      <c r="A439" s="1">
        <v>2014</v>
      </c>
      <c r="B439" s="1">
        <v>6</v>
      </c>
      <c r="C439" s="24">
        <v>41922</v>
      </c>
      <c r="D439" s="1">
        <v>4244</v>
      </c>
      <c r="E439" s="1">
        <v>4248</v>
      </c>
      <c r="F439" s="1">
        <v>4231</v>
      </c>
      <c r="G439" s="1">
        <v>4239</v>
      </c>
      <c r="H439" s="46">
        <v>1230</v>
      </c>
      <c r="I439" s="1">
        <v>4246</v>
      </c>
      <c r="J439" s="1">
        <v>4265</v>
      </c>
      <c r="K439" s="1">
        <v>4231</v>
      </c>
      <c r="L439" s="1">
        <v>4232</v>
      </c>
      <c r="M439" s="53">
        <v>4240</v>
      </c>
      <c r="N439" s="47">
        <v>4246</v>
      </c>
      <c r="O439" s="47">
        <v>4232</v>
      </c>
      <c r="P439" s="47">
        <v>4235</v>
      </c>
      <c r="Q439" s="8">
        <v>4244</v>
      </c>
      <c r="R439" s="26"/>
      <c r="S439" s="1"/>
      <c r="T439" s="1"/>
      <c r="U439" s="1"/>
      <c r="V439" s="1"/>
      <c r="W439" s="50"/>
      <c r="X439" s="51"/>
      <c r="Y439" s="62"/>
      <c r="Z439" s="62"/>
      <c r="AA439" s="62"/>
      <c r="AB439" s="62"/>
      <c r="AC439" s="1"/>
      <c r="AD439" s="62">
        <v>4248</v>
      </c>
      <c r="AE439" s="62">
        <v>4230</v>
      </c>
      <c r="AF439" s="1"/>
      <c r="AG439" s="1"/>
      <c r="AH439" s="62"/>
      <c r="AI439" s="62"/>
      <c r="AJ439" s="8"/>
      <c r="AK439" s="8"/>
      <c r="AL439" s="62"/>
      <c r="AM439" s="62"/>
      <c r="AN439" s="8"/>
      <c r="AO439" s="8"/>
      <c r="AP439" s="62"/>
      <c r="AQ439" s="62"/>
      <c r="AR439" s="62"/>
      <c r="AS439" s="8"/>
      <c r="AT439" s="62"/>
      <c r="AU439" s="62"/>
      <c r="AV439" s="8"/>
      <c r="AW439" s="8"/>
      <c r="AX439" s="8"/>
      <c r="AY439" s="8"/>
      <c r="AZ439" s="8"/>
      <c r="BA439" s="8"/>
      <c r="BB439" s="62"/>
      <c r="BC439" s="62"/>
      <c r="BD439" s="94">
        <v>4239</v>
      </c>
      <c r="BE439" s="8"/>
      <c r="BF439" s="8"/>
      <c r="BG439" s="62"/>
      <c r="BH439" s="62"/>
      <c r="BI439" s="1">
        <v>4240</v>
      </c>
      <c r="BJ439" s="1">
        <v>4241</v>
      </c>
      <c r="BK439" s="1">
        <v>4232</v>
      </c>
      <c r="BL439" s="1">
        <v>4236</v>
      </c>
      <c r="BM439" s="78"/>
      <c r="BN439" s="78"/>
      <c r="BO439" s="78"/>
      <c r="BP439" s="89"/>
      <c r="BQ439" s="62"/>
      <c r="BR439" s="1"/>
      <c r="BS439" s="88"/>
      <c r="BT439" s="1"/>
      <c r="BU439" s="58"/>
      <c r="BV439" s="58"/>
      <c r="BW439" s="58"/>
      <c r="BX439" s="58"/>
      <c r="BY439" s="1">
        <v>107.84</v>
      </c>
      <c r="BZ439" s="1">
        <v>107.874</v>
      </c>
      <c r="CA439" s="1">
        <v>107.83799999999999</v>
      </c>
      <c r="CB439" s="1">
        <v>1.2690999999999999</v>
      </c>
      <c r="CC439" s="1">
        <v>1.2686999999999999</v>
      </c>
      <c r="CD439" s="1">
        <v>1.2687999999999999</v>
      </c>
      <c r="CE439" s="1"/>
      <c r="CF439" s="1"/>
      <c r="CG439" s="1">
        <v>4240</v>
      </c>
      <c r="CH439" s="1">
        <v>4245</v>
      </c>
      <c r="CI439" s="1">
        <v>4232</v>
      </c>
      <c r="CJ439" s="1">
        <v>4241</v>
      </c>
      <c r="CK439" s="1">
        <v>4240</v>
      </c>
      <c r="CL439" s="1">
        <v>4246</v>
      </c>
      <c r="CM439" s="1">
        <v>4232</v>
      </c>
      <c r="CN439" s="1">
        <v>4238</v>
      </c>
      <c r="CO439" s="1">
        <v>1218.5</v>
      </c>
      <c r="CP439" s="1">
        <v>4240</v>
      </c>
      <c r="CQ439" s="1">
        <v>4246</v>
      </c>
      <c r="CR439" s="1">
        <v>4232</v>
      </c>
      <c r="CS439" s="1">
        <v>4240</v>
      </c>
      <c r="CT439" s="1"/>
      <c r="CU439" s="1"/>
      <c r="CV439" s="1"/>
      <c r="CW439" s="1"/>
      <c r="CX439" s="58"/>
      <c r="CY439" s="58"/>
      <c r="CZ439" s="1"/>
      <c r="DA439" s="1" t="s">
        <v>618</v>
      </c>
      <c r="DB439" s="1"/>
      <c r="DC439" s="58"/>
      <c r="DD439" s="58"/>
      <c r="DE439">
        <v>24.64</v>
      </c>
      <c r="DF439">
        <v>106.938</v>
      </c>
      <c r="DG439">
        <v>2.29</v>
      </c>
    </row>
    <row r="440" spans="1:111" s="12" customFormat="1">
      <c r="A440" s="1">
        <v>2014</v>
      </c>
      <c r="B440" s="1">
        <v>3</v>
      </c>
      <c r="C440" s="24">
        <v>41926</v>
      </c>
      <c r="D440" s="1">
        <v>4251</v>
      </c>
      <c r="E440" s="1">
        <v>4259</v>
      </c>
      <c r="F440" s="1">
        <v>4250</v>
      </c>
      <c r="G440" s="1">
        <v>4252</v>
      </c>
      <c r="H440" s="46">
        <v>1234.3</v>
      </c>
      <c r="I440" s="1">
        <v>4240</v>
      </c>
      <c r="J440" s="1">
        <v>4259</v>
      </c>
      <c r="K440" s="1">
        <v>4232</v>
      </c>
      <c r="L440" s="1">
        <v>4255</v>
      </c>
      <c r="M440" s="53">
        <v>4251</v>
      </c>
      <c r="N440" s="47">
        <v>4256</v>
      </c>
      <c r="O440" s="47">
        <v>4236</v>
      </c>
      <c r="P440" s="47">
        <v>4246</v>
      </c>
      <c r="Q440" s="8">
        <v>4251</v>
      </c>
      <c r="R440" s="26"/>
      <c r="S440" s="1"/>
      <c r="T440" s="1"/>
      <c r="U440" s="1"/>
      <c r="V440" s="1"/>
      <c r="W440" s="50"/>
      <c r="X440" s="51"/>
      <c r="Y440" s="62"/>
      <c r="Z440" s="62"/>
      <c r="AA440" s="62"/>
      <c r="AB440" s="62"/>
      <c r="AC440" s="1"/>
      <c r="AD440" s="62">
        <v>4259</v>
      </c>
      <c r="AE440" s="62">
        <v>4250</v>
      </c>
      <c r="AF440" s="1"/>
      <c r="AG440" s="1"/>
      <c r="AH440" s="62"/>
      <c r="AI440" s="62"/>
      <c r="AJ440" s="8"/>
      <c r="AK440" s="8"/>
      <c r="AL440" s="62"/>
      <c r="AM440" s="62"/>
      <c r="AN440" s="8"/>
      <c r="AO440" s="8"/>
      <c r="AP440" s="62"/>
      <c r="AQ440" s="62"/>
      <c r="AR440" s="62"/>
      <c r="AS440" s="8"/>
      <c r="AT440" s="62"/>
      <c r="AU440" s="62"/>
      <c r="AV440" s="8"/>
      <c r="AW440" s="8"/>
      <c r="AX440" s="8"/>
      <c r="AY440" s="8"/>
      <c r="AZ440" s="8"/>
      <c r="BA440" s="8"/>
      <c r="BB440" s="62"/>
      <c r="BC440" s="62"/>
      <c r="BD440" s="94">
        <v>4250</v>
      </c>
      <c r="BE440" s="8"/>
      <c r="BF440" s="8"/>
      <c r="BG440" s="62"/>
      <c r="BH440" s="62"/>
      <c r="BI440" s="1">
        <v>4251</v>
      </c>
      <c r="BJ440" s="1">
        <v>4256</v>
      </c>
      <c r="BK440" s="1">
        <v>4250</v>
      </c>
      <c r="BL440" s="1">
        <v>4250</v>
      </c>
      <c r="BM440" s="78"/>
      <c r="BN440" s="78"/>
      <c r="BO440" s="78"/>
      <c r="BP440" s="89"/>
      <c r="BQ440" s="62"/>
      <c r="BR440" s="1"/>
      <c r="BS440" s="88"/>
      <c r="BT440" s="1"/>
      <c r="BU440" s="58"/>
      <c r="BV440" s="58"/>
      <c r="BW440" s="58"/>
      <c r="BX440" s="58"/>
      <c r="BY440" s="1">
        <v>106.86</v>
      </c>
      <c r="BZ440" s="1">
        <v>107.011</v>
      </c>
      <c r="CA440" s="1">
        <v>107.08199999999999</v>
      </c>
      <c r="CB440" s="1">
        <v>1.2751999999999999</v>
      </c>
      <c r="CC440" s="1">
        <v>1.2736000000000001</v>
      </c>
      <c r="CD440" s="1">
        <v>1.2723</v>
      </c>
      <c r="CE440" s="1"/>
      <c r="CF440" s="1"/>
      <c r="CG440" s="1">
        <v>4251</v>
      </c>
      <c r="CH440" s="1">
        <v>4256</v>
      </c>
      <c r="CI440" s="1">
        <v>4236</v>
      </c>
      <c r="CJ440" s="1">
        <v>4248</v>
      </c>
      <c r="CK440" s="1">
        <v>4251</v>
      </c>
      <c r="CL440" s="1">
        <v>4256</v>
      </c>
      <c r="CM440" s="1">
        <v>4236</v>
      </c>
      <c r="CN440" s="1">
        <v>4246</v>
      </c>
      <c r="CO440" s="1">
        <v>1233.3</v>
      </c>
      <c r="CP440" s="1">
        <v>4251</v>
      </c>
      <c r="CQ440" s="1">
        <v>4256</v>
      </c>
      <c r="CR440" s="1">
        <v>4236</v>
      </c>
      <c r="CS440" s="1">
        <v>4243</v>
      </c>
      <c r="CT440" s="1"/>
      <c r="CU440" s="1"/>
      <c r="CV440" s="1"/>
      <c r="CW440" s="1"/>
      <c r="CX440" s="58"/>
      <c r="CY440" s="58"/>
      <c r="CZ440" s="1"/>
      <c r="DA440" s="1" t="s">
        <v>618</v>
      </c>
      <c r="DB440" s="1"/>
      <c r="DC440" s="58"/>
      <c r="DD440" s="58"/>
      <c r="DE440">
        <v>22.79</v>
      </c>
      <c r="DF440">
        <v>107.139</v>
      </c>
      <c r="DG440">
        <v>2.21</v>
      </c>
    </row>
    <row r="441" spans="1:111" s="12" customFormat="1">
      <c r="A441" s="1">
        <v>2014</v>
      </c>
      <c r="B441" s="1">
        <v>4</v>
      </c>
      <c r="C441" s="24">
        <v>41927</v>
      </c>
      <c r="D441" s="1">
        <v>4244</v>
      </c>
      <c r="E441" s="1">
        <v>4244</v>
      </c>
      <c r="F441" s="1">
        <v>4217</v>
      </c>
      <c r="G441" s="1">
        <v>4234</v>
      </c>
      <c r="H441" s="46">
        <v>1244.8</v>
      </c>
      <c r="I441" s="1">
        <v>4251</v>
      </c>
      <c r="J441" s="1">
        <v>4256</v>
      </c>
      <c r="K441" s="1">
        <v>4217</v>
      </c>
      <c r="L441" s="1">
        <v>4225</v>
      </c>
      <c r="M441" s="53">
        <v>4234</v>
      </c>
      <c r="N441" s="47">
        <v>4245</v>
      </c>
      <c r="O441" s="47">
        <v>4214</v>
      </c>
      <c r="P441" s="47">
        <v>4244</v>
      </c>
      <c r="Q441" s="8">
        <v>4245</v>
      </c>
      <c r="R441" s="26"/>
      <c r="S441" s="1"/>
      <c r="T441" s="1"/>
      <c r="U441" s="1"/>
      <c r="V441" s="1"/>
      <c r="W441" s="50"/>
      <c r="X441" s="51"/>
      <c r="Y441" s="62"/>
      <c r="Z441" s="62"/>
      <c r="AA441" s="62"/>
      <c r="AB441" s="62"/>
      <c r="AC441" s="1"/>
      <c r="AD441" s="62">
        <v>4244</v>
      </c>
      <c r="AE441" s="62">
        <v>4217</v>
      </c>
      <c r="AF441" s="1"/>
      <c r="AG441" s="1"/>
      <c r="AH441" s="62"/>
      <c r="AI441" s="62"/>
      <c r="AJ441" s="8"/>
      <c r="AK441" s="8"/>
      <c r="AL441" s="62"/>
      <c r="AM441" s="62"/>
      <c r="AN441" s="8"/>
      <c r="AO441" s="8"/>
      <c r="AP441" s="62"/>
      <c r="AQ441" s="62"/>
      <c r="AR441" s="62"/>
      <c r="AS441" s="8"/>
      <c r="AT441" s="62"/>
      <c r="AU441" s="62"/>
      <c r="AV441" s="8"/>
      <c r="AW441" s="8"/>
      <c r="AX441" s="8"/>
      <c r="AY441" s="8"/>
      <c r="AZ441" s="8"/>
      <c r="BA441" s="8"/>
      <c r="BB441" s="62"/>
      <c r="BC441" s="62"/>
      <c r="BD441" s="94">
        <v>4232</v>
      </c>
      <c r="BE441" s="8"/>
      <c r="BF441" s="8"/>
      <c r="BG441" s="62"/>
      <c r="BH441" s="62"/>
      <c r="BI441" s="1">
        <v>4234</v>
      </c>
      <c r="BJ441" s="1">
        <v>4235</v>
      </c>
      <c r="BK441" s="1">
        <v>4214</v>
      </c>
      <c r="BL441" s="1">
        <v>4221</v>
      </c>
      <c r="BM441" s="78"/>
      <c r="BN441" s="78"/>
      <c r="BO441" s="78"/>
      <c r="BP441" s="89"/>
      <c r="BQ441" s="62"/>
      <c r="BR441" s="1"/>
      <c r="BS441" s="88"/>
      <c r="BT441" s="1"/>
      <c r="BU441" s="58"/>
      <c r="BV441" s="58"/>
      <c r="BW441" s="58"/>
      <c r="BX441" s="58"/>
      <c r="BY441" s="1">
        <v>107.053</v>
      </c>
      <c r="BZ441" s="1">
        <v>107.232</v>
      </c>
      <c r="CA441" s="1">
        <v>107.316</v>
      </c>
      <c r="CB441" s="1">
        <v>1.2658</v>
      </c>
      <c r="CC441" s="1">
        <v>1.2644</v>
      </c>
      <c r="CD441" s="1">
        <v>1.2639</v>
      </c>
      <c r="CE441" s="1"/>
      <c r="CF441" s="1"/>
      <c r="CG441" s="1">
        <v>4234</v>
      </c>
      <c r="CH441" s="1">
        <v>4237</v>
      </c>
      <c r="CI441" s="1">
        <v>4214</v>
      </c>
      <c r="CJ441" s="1">
        <v>4228</v>
      </c>
      <c r="CK441" s="1">
        <v>4234</v>
      </c>
      <c r="CL441" s="1">
        <v>4245</v>
      </c>
      <c r="CM441" s="1">
        <v>4214</v>
      </c>
      <c r="CN441" s="1">
        <v>4234</v>
      </c>
      <c r="CO441" s="1">
        <v>1223.8</v>
      </c>
      <c r="CP441" s="1">
        <v>4234</v>
      </c>
      <c r="CQ441" s="1">
        <v>4249</v>
      </c>
      <c r="CR441" s="1">
        <v>4214</v>
      </c>
      <c r="CS441" s="1">
        <v>4228</v>
      </c>
      <c r="CT441" s="1"/>
      <c r="CU441" s="1"/>
      <c r="CV441" s="1"/>
      <c r="CW441" s="1"/>
      <c r="CX441" s="58"/>
      <c r="CY441" s="58"/>
      <c r="CZ441" s="1"/>
      <c r="DA441" s="1" t="s">
        <v>618</v>
      </c>
      <c r="DB441" s="1"/>
      <c r="DC441" s="58"/>
      <c r="DD441" s="58"/>
      <c r="DE441">
        <v>26.25</v>
      </c>
      <c r="DF441">
        <v>105.962</v>
      </c>
      <c r="DG441">
        <v>2.09</v>
      </c>
    </row>
    <row r="442" spans="1:111" s="12" customFormat="1">
      <c r="A442" s="1">
        <v>2014</v>
      </c>
      <c r="B442" s="1">
        <v>5</v>
      </c>
      <c r="C442" s="24">
        <v>41928</v>
      </c>
      <c r="D442" s="1">
        <v>4230</v>
      </c>
      <c r="E442" s="1">
        <v>4245</v>
      </c>
      <c r="F442" s="1">
        <v>4219</v>
      </c>
      <c r="G442" s="1">
        <v>4233</v>
      </c>
      <c r="H442" s="46">
        <v>1241.2</v>
      </c>
      <c r="I442" s="1">
        <v>4234</v>
      </c>
      <c r="J442" s="1">
        <v>4249</v>
      </c>
      <c r="K442" s="1">
        <v>4214</v>
      </c>
      <c r="L442" s="1">
        <v>4235</v>
      </c>
      <c r="M442" s="53">
        <v>4229</v>
      </c>
      <c r="N442" s="47">
        <v>4231</v>
      </c>
      <c r="O442" s="47">
        <v>4204</v>
      </c>
      <c r="P442" s="47">
        <v>4220</v>
      </c>
      <c r="Q442" s="8">
        <v>4230</v>
      </c>
      <c r="R442" s="26"/>
      <c r="S442" s="1"/>
      <c r="T442" s="1"/>
      <c r="U442" s="1"/>
      <c r="V442" s="1"/>
      <c r="W442" s="50"/>
      <c r="X442" s="51"/>
      <c r="Y442" s="62"/>
      <c r="Z442" s="62"/>
      <c r="AA442" s="62"/>
      <c r="AB442" s="62"/>
      <c r="AC442" s="1"/>
      <c r="AD442" s="62">
        <v>4245</v>
      </c>
      <c r="AE442" s="62">
        <v>4219</v>
      </c>
      <c r="AF442" s="1"/>
      <c r="AG442" s="1"/>
      <c r="AH442" s="62"/>
      <c r="AI442" s="62"/>
      <c r="AJ442" s="8"/>
      <c r="AK442" s="8"/>
      <c r="AL442" s="62"/>
      <c r="AM442" s="62"/>
      <c r="AN442" s="8"/>
      <c r="AO442" s="8"/>
      <c r="AP442" s="62"/>
      <c r="AQ442" s="62"/>
      <c r="AR442" s="62"/>
      <c r="AS442" s="8"/>
      <c r="AT442" s="62"/>
      <c r="AU442" s="62"/>
      <c r="AV442" s="8"/>
      <c r="AW442" s="8"/>
      <c r="AX442" s="8"/>
      <c r="AY442" s="8"/>
      <c r="AZ442" s="8"/>
      <c r="BA442" s="8"/>
      <c r="BB442" s="62"/>
      <c r="BC442" s="62"/>
      <c r="BD442" s="94">
        <v>4227</v>
      </c>
      <c r="BE442" s="8"/>
      <c r="BF442" s="8"/>
      <c r="BG442" s="62"/>
      <c r="BH442" s="62"/>
      <c r="BI442" s="1">
        <v>4229</v>
      </c>
      <c r="BJ442" s="1">
        <v>4231</v>
      </c>
      <c r="BK442" s="1">
        <v>4222</v>
      </c>
      <c r="BL442" s="1">
        <v>4222</v>
      </c>
      <c r="BM442" s="78"/>
      <c r="BN442" s="78"/>
      <c r="BO442" s="78"/>
      <c r="BP442" s="89"/>
      <c r="BQ442" s="62"/>
      <c r="BR442" s="1"/>
      <c r="BS442" s="88"/>
      <c r="BT442" s="1"/>
      <c r="BU442" s="58"/>
      <c r="BV442" s="58"/>
      <c r="BW442" s="58"/>
      <c r="BX442" s="58"/>
      <c r="BY442" s="1">
        <v>105.92400000000001</v>
      </c>
      <c r="BZ442" s="1">
        <v>106.044</v>
      </c>
      <c r="CA442" s="1">
        <v>105.996</v>
      </c>
      <c r="CB442" s="1">
        <v>1.2838000000000001</v>
      </c>
      <c r="CC442" s="1">
        <v>1.2817000000000001</v>
      </c>
      <c r="CD442" s="1">
        <v>1.2821</v>
      </c>
      <c r="CE442" s="1"/>
      <c r="CF442" s="1"/>
      <c r="CG442" s="1">
        <v>4229</v>
      </c>
      <c r="CH442" s="1">
        <v>4231</v>
      </c>
      <c r="CI442" s="1">
        <v>4208</v>
      </c>
      <c r="CJ442" s="1">
        <v>4211</v>
      </c>
      <c r="CK442" s="1">
        <v>4229</v>
      </c>
      <c r="CL442" s="1">
        <v>4243</v>
      </c>
      <c r="CM442" s="1">
        <v>4204</v>
      </c>
      <c r="CN442" s="1">
        <v>4228</v>
      </c>
      <c r="CO442" s="1">
        <v>1240.7</v>
      </c>
      <c r="CP442" s="1">
        <v>4229</v>
      </c>
      <c r="CQ442" s="1">
        <v>4243</v>
      </c>
      <c r="CR442" s="1">
        <v>4204</v>
      </c>
      <c r="CS442" s="1">
        <v>4234</v>
      </c>
      <c r="CT442" s="1"/>
      <c r="CU442" s="1"/>
      <c r="CV442" s="1"/>
      <c r="CW442" s="1"/>
      <c r="CX442" s="58"/>
      <c r="CY442" s="58"/>
      <c r="CZ442" s="1"/>
      <c r="DA442" s="1" t="s">
        <v>618</v>
      </c>
      <c r="DB442" s="1"/>
      <c r="DC442" s="58"/>
      <c r="DD442" s="58"/>
      <c r="DE442">
        <v>25.2</v>
      </c>
      <c r="DF442">
        <v>106.30200000000001</v>
      </c>
      <c r="DG442">
        <v>2.15</v>
      </c>
    </row>
    <row r="443" spans="1:111" s="12" customFormat="1">
      <c r="A443" s="1">
        <v>2014</v>
      </c>
      <c r="B443" s="1">
        <v>6</v>
      </c>
      <c r="C443" s="24">
        <v>41929</v>
      </c>
      <c r="D443" s="1">
        <v>4239</v>
      </c>
      <c r="E443" s="1">
        <v>4240</v>
      </c>
      <c r="F443" s="1">
        <v>4229</v>
      </c>
      <c r="G443" s="1">
        <v>4235</v>
      </c>
      <c r="H443" s="46">
        <v>1239</v>
      </c>
      <c r="I443" s="1">
        <v>4229</v>
      </c>
      <c r="J443" s="1">
        <v>4243</v>
      </c>
      <c r="K443" s="1">
        <v>4204</v>
      </c>
      <c r="L443" s="1">
        <v>4233</v>
      </c>
      <c r="M443" s="53">
        <v>4236</v>
      </c>
      <c r="N443" s="47">
        <v>4244</v>
      </c>
      <c r="O443" s="47">
        <v>4234</v>
      </c>
      <c r="P443" s="47">
        <v>4241</v>
      </c>
      <c r="Q443" s="8">
        <v>4237</v>
      </c>
      <c r="R443" s="26"/>
      <c r="S443" s="1"/>
      <c r="T443" s="1"/>
      <c r="U443" s="1"/>
      <c r="V443" s="1"/>
      <c r="W443" s="50"/>
      <c r="X443" s="51"/>
      <c r="Y443" s="62"/>
      <c r="Z443" s="62"/>
      <c r="AA443" s="62"/>
      <c r="AB443" s="62"/>
      <c r="AC443" s="1"/>
      <c r="AD443" s="62">
        <v>4240</v>
      </c>
      <c r="AE443" s="62">
        <v>4231</v>
      </c>
      <c r="AF443" s="1"/>
      <c r="AG443" s="1"/>
      <c r="AH443" s="62"/>
      <c r="AI443" s="62"/>
      <c r="AJ443" s="8"/>
      <c r="AK443" s="8"/>
      <c r="AL443" s="62"/>
      <c r="AM443" s="62"/>
      <c r="AN443" s="8"/>
      <c r="AO443" s="8"/>
      <c r="AP443" s="62"/>
      <c r="AQ443" s="62"/>
      <c r="AR443" s="62"/>
      <c r="AS443" s="8"/>
      <c r="AT443" s="62"/>
      <c r="AU443" s="62"/>
      <c r="AV443" s="8"/>
      <c r="AW443" s="8"/>
      <c r="AX443" s="8"/>
      <c r="AY443" s="8"/>
      <c r="AZ443" s="8"/>
      <c r="BA443" s="8"/>
      <c r="BB443" s="62"/>
      <c r="BC443" s="62"/>
      <c r="BD443" s="94">
        <v>4235</v>
      </c>
      <c r="BE443" s="8"/>
      <c r="BF443" s="8"/>
      <c r="BG443" s="62"/>
      <c r="BH443" s="62"/>
      <c r="BI443" s="1">
        <v>4236</v>
      </c>
      <c r="BJ443" s="1">
        <v>4244</v>
      </c>
      <c r="BK443" s="1">
        <v>4236</v>
      </c>
      <c r="BL443" s="1">
        <v>4239</v>
      </c>
      <c r="BM443" s="78"/>
      <c r="BN443" s="78"/>
      <c r="BO443" s="78"/>
      <c r="BP443" s="89"/>
      <c r="BQ443" s="62"/>
      <c r="BR443" s="1"/>
      <c r="BS443" s="88"/>
      <c r="BT443" s="1"/>
      <c r="BU443" s="58"/>
      <c r="BV443" s="58"/>
      <c r="BW443" s="58"/>
      <c r="BX443" s="58"/>
      <c r="BY443" s="1">
        <v>106.35</v>
      </c>
      <c r="BZ443" s="1">
        <v>106.453</v>
      </c>
      <c r="CA443" s="1">
        <v>106.429</v>
      </c>
      <c r="CB443" s="1">
        <v>1.2808999999999999</v>
      </c>
      <c r="CC443" s="1">
        <v>1.2808999999999999</v>
      </c>
      <c r="CD443" s="1">
        <v>1.2803</v>
      </c>
      <c r="CE443" s="1"/>
      <c r="CF443" s="1"/>
      <c r="CG443" s="1">
        <v>4236</v>
      </c>
      <c r="CH443" s="1">
        <v>4244</v>
      </c>
      <c r="CI443" s="1">
        <v>4234</v>
      </c>
      <c r="CJ443" s="1">
        <v>4238</v>
      </c>
      <c r="CK443" s="1">
        <v>4236</v>
      </c>
      <c r="CL443" s="1">
        <v>4244</v>
      </c>
      <c r="CM443" s="1">
        <v>4229</v>
      </c>
      <c r="CN443" s="1">
        <v>4235</v>
      </c>
      <c r="CO443" s="1">
        <v>1238.8</v>
      </c>
      <c r="CP443" s="1">
        <v>4236</v>
      </c>
      <c r="CQ443" s="1">
        <v>4250</v>
      </c>
      <c r="CR443" s="1">
        <v>4229</v>
      </c>
      <c r="CS443" s="1">
        <v>4249</v>
      </c>
      <c r="CT443" s="1"/>
      <c r="CU443" s="1"/>
      <c r="CV443" s="1"/>
      <c r="CW443" s="1"/>
      <c r="CX443" s="58"/>
      <c r="CY443" s="58"/>
      <c r="CZ443" s="1"/>
      <c r="DA443" s="1" t="s">
        <v>618</v>
      </c>
      <c r="DB443" s="1"/>
      <c r="DC443" s="58"/>
      <c r="DD443" s="58"/>
      <c r="DE443">
        <v>21.99</v>
      </c>
      <c r="DF443">
        <v>107.084</v>
      </c>
      <c r="DG443">
        <v>2.2000000000000002</v>
      </c>
    </row>
    <row r="444" spans="1:111" s="12" customFormat="1">
      <c r="A444" s="1">
        <v>2014</v>
      </c>
      <c r="B444" s="1">
        <v>2</v>
      </c>
      <c r="C444" s="24">
        <v>41932</v>
      </c>
      <c r="D444" s="1">
        <v>4255</v>
      </c>
      <c r="E444" s="1">
        <v>4272</v>
      </c>
      <c r="F444" s="1">
        <v>4253</v>
      </c>
      <c r="G444" s="1">
        <v>4271</v>
      </c>
      <c r="H444" s="46">
        <v>1244.7</v>
      </c>
      <c r="I444" s="1">
        <v>4236</v>
      </c>
      <c r="J444" s="1">
        <v>4261</v>
      </c>
      <c r="K444" s="1">
        <v>4229</v>
      </c>
      <c r="L444" s="1">
        <v>4259</v>
      </c>
      <c r="M444" s="53">
        <v>4275</v>
      </c>
      <c r="N444" s="47">
        <v>4290</v>
      </c>
      <c r="O444" s="47">
        <v>4270</v>
      </c>
      <c r="P444" s="47">
        <v>4278</v>
      </c>
      <c r="Q444" s="8">
        <v>4255</v>
      </c>
      <c r="R444" s="26"/>
      <c r="S444" s="1"/>
      <c r="T444" s="1"/>
      <c r="U444" s="1"/>
      <c r="V444" s="1"/>
      <c r="W444" s="50"/>
      <c r="X444" s="51"/>
      <c r="Y444" s="62"/>
      <c r="Z444" s="62"/>
      <c r="AA444" s="62"/>
      <c r="AB444" s="62"/>
      <c r="AC444" s="1"/>
      <c r="AD444" s="62">
        <v>4261</v>
      </c>
      <c r="AE444" s="62">
        <v>4253</v>
      </c>
      <c r="AF444" s="1"/>
      <c r="AG444" s="1"/>
      <c r="AH444" s="62"/>
      <c r="AI444" s="62"/>
      <c r="AJ444" s="8"/>
      <c r="AK444" s="8"/>
      <c r="AL444" s="62"/>
      <c r="AM444" s="62"/>
      <c r="AN444" s="8"/>
      <c r="AO444" s="8"/>
      <c r="AP444" s="62"/>
      <c r="AQ444" s="62"/>
      <c r="AR444" s="62"/>
      <c r="AS444" s="8"/>
      <c r="AT444" s="62"/>
      <c r="AU444" s="62"/>
      <c r="AV444" s="8"/>
      <c r="AW444" s="8"/>
      <c r="AX444" s="8"/>
      <c r="AY444" s="8"/>
      <c r="AZ444" s="8"/>
      <c r="BA444" s="8"/>
      <c r="BB444" s="62"/>
      <c r="BC444" s="62"/>
      <c r="BD444" s="94">
        <v>4274</v>
      </c>
      <c r="BE444" s="8"/>
      <c r="BF444" s="8"/>
      <c r="BG444" s="62"/>
      <c r="BH444" s="62"/>
      <c r="BI444" s="1">
        <v>4275</v>
      </c>
      <c r="BJ444" s="1">
        <v>4279</v>
      </c>
      <c r="BK444" s="1">
        <v>4270</v>
      </c>
      <c r="BL444" s="1">
        <v>4272</v>
      </c>
      <c r="BM444" s="78"/>
      <c r="BN444" s="78"/>
      <c r="BO444" s="78"/>
      <c r="BP444" s="89"/>
      <c r="BQ444" s="62"/>
      <c r="BR444" s="1"/>
      <c r="BS444" s="88"/>
      <c r="BT444" s="1"/>
      <c r="BU444" s="58"/>
      <c r="BV444" s="58"/>
      <c r="BW444" s="58"/>
      <c r="BX444" s="58"/>
      <c r="BY444" s="1">
        <v>107.21899999999999</v>
      </c>
      <c r="BZ444" s="1">
        <v>107.194</v>
      </c>
      <c r="CA444" s="1">
        <v>107.155</v>
      </c>
      <c r="CB444" s="1">
        <v>1.2750999999999999</v>
      </c>
      <c r="CC444" s="1">
        <v>1.274</v>
      </c>
      <c r="CD444" s="1">
        <v>1.2748999999999999</v>
      </c>
      <c r="CE444" s="1"/>
      <c r="CF444" s="1"/>
      <c r="CG444" s="1">
        <v>4275</v>
      </c>
      <c r="CH444" s="1">
        <v>4290</v>
      </c>
      <c r="CI444" s="1">
        <v>4270</v>
      </c>
      <c r="CJ444" s="1">
        <v>4281</v>
      </c>
      <c r="CK444" s="1">
        <v>4275</v>
      </c>
      <c r="CL444" s="1">
        <v>4290</v>
      </c>
      <c r="CM444" s="1">
        <v>4270</v>
      </c>
      <c r="CN444" s="1">
        <v>4277</v>
      </c>
      <c r="CO444" s="1">
        <v>1241.8</v>
      </c>
      <c r="CP444" s="1">
        <v>4275</v>
      </c>
      <c r="CQ444" s="1">
        <v>4290</v>
      </c>
      <c r="CR444" s="1">
        <v>4270</v>
      </c>
      <c r="CS444" s="1">
        <v>4279</v>
      </c>
      <c r="CT444" s="1"/>
      <c r="CU444" s="1"/>
      <c r="CV444" s="1"/>
      <c r="CW444" s="1"/>
      <c r="CX444" s="58"/>
      <c r="CY444" s="58"/>
      <c r="CZ444" s="1"/>
      <c r="DA444" s="1" t="s">
        <v>618</v>
      </c>
      <c r="DB444" s="1"/>
      <c r="DC444" s="58"/>
      <c r="DD444" s="58"/>
      <c r="DE444">
        <v>18.57</v>
      </c>
      <c r="DF444">
        <v>106.95099999999999</v>
      </c>
      <c r="DG444">
        <v>2.1800000000000002</v>
      </c>
    </row>
    <row r="445" spans="1:111" s="12" customFormat="1">
      <c r="A445" s="1">
        <v>2014</v>
      </c>
      <c r="B445" s="1">
        <v>3</v>
      </c>
      <c r="C445" s="24">
        <v>41933</v>
      </c>
      <c r="D445" s="1">
        <v>4281</v>
      </c>
      <c r="E445" s="1">
        <v>4284</v>
      </c>
      <c r="F445" s="1">
        <v>4270</v>
      </c>
      <c r="G445" s="1">
        <v>4273</v>
      </c>
      <c r="H445" s="46">
        <v>1251.7</v>
      </c>
      <c r="I445" s="1">
        <v>4275</v>
      </c>
      <c r="J445" s="1">
        <v>4290</v>
      </c>
      <c r="K445" s="1">
        <v>4270</v>
      </c>
      <c r="L445" s="1">
        <v>4282</v>
      </c>
      <c r="M445" s="53">
        <v>4285</v>
      </c>
      <c r="N445" s="47">
        <v>4299</v>
      </c>
      <c r="O445" s="47">
        <v>4282</v>
      </c>
      <c r="P445" s="47">
        <v>4294</v>
      </c>
      <c r="Q445" s="8">
        <v>4282</v>
      </c>
      <c r="R445" s="26"/>
      <c r="S445" s="1"/>
      <c r="T445" s="1"/>
      <c r="U445" s="1"/>
      <c r="V445" s="1"/>
      <c r="W445" s="50"/>
      <c r="X445" s="51"/>
      <c r="Y445" s="62"/>
      <c r="Z445" s="62"/>
      <c r="AA445" s="62"/>
      <c r="AB445" s="62"/>
      <c r="AC445" s="1"/>
      <c r="AD445" s="62">
        <v>4284</v>
      </c>
      <c r="AE445" s="62">
        <v>4275</v>
      </c>
      <c r="AF445" s="1"/>
      <c r="AG445" s="1"/>
      <c r="AH445" s="62"/>
      <c r="AI445" s="62"/>
      <c r="AJ445" s="8"/>
      <c r="AK445" s="8"/>
      <c r="AL445" s="62"/>
      <c r="AM445" s="62"/>
      <c r="AN445" s="8"/>
      <c r="AO445" s="8"/>
      <c r="AP445" s="62"/>
      <c r="AQ445" s="62"/>
      <c r="AR445" s="62"/>
      <c r="AS445" s="8"/>
      <c r="AT445" s="62"/>
      <c r="AU445" s="62"/>
      <c r="AV445" s="8"/>
      <c r="AW445" s="8"/>
      <c r="AX445" s="8"/>
      <c r="AY445" s="8"/>
      <c r="AZ445" s="8"/>
      <c r="BA445" s="8"/>
      <c r="BB445" s="62"/>
      <c r="BC445" s="62"/>
      <c r="BD445" s="94">
        <v>4284</v>
      </c>
      <c r="BE445" s="8"/>
      <c r="BF445" s="8"/>
      <c r="BG445" s="62"/>
      <c r="BH445" s="62"/>
      <c r="BI445" s="1">
        <v>4285</v>
      </c>
      <c r="BJ445" s="1">
        <v>4292</v>
      </c>
      <c r="BK445" s="1">
        <v>4284</v>
      </c>
      <c r="BL445" s="1">
        <v>4291</v>
      </c>
      <c r="BM445" s="78"/>
      <c r="BN445" s="78"/>
      <c r="BO445" s="78"/>
      <c r="BP445" s="89"/>
      <c r="BQ445" s="62"/>
      <c r="BR445" s="1"/>
      <c r="BS445" s="88"/>
      <c r="BT445" s="1"/>
      <c r="BU445" s="58"/>
      <c r="BV445" s="58"/>
      <c r="BW445" s="58"/>
      <c r="BX445" s="58"/>
      <c r="BY445" s="1">
        <v>106.96</v>
      </c>
      <c r="BZ445" s="1">
        <v>106.926</v>
      </c>
      <c r="CA445" s="1">
        <v>106.92100000000001</v>
      </c>
      <c r="CB445" s="1">
        <v>1.28</v>
      </c>
      <c r="CC445" s="1">
        <v>1.2795000000000001</v>
      </c>
      <c r="CD445" s="1">
        <v>1.2794000000000001</v>
      </c>
      <c r="CE445" s="1"/>
      <c r="CF445" s="1"/>
      <c r="CG445" s="1">
        <v>4285</v>
      </c>
      <c r="CH445" s="1">
        <v>4299</v>
      </c>
      <c r="CI445" s="1">
        <v>4282</v>
      </c>
      <c r="CJ445" s="1">
        <v>4293</v>
      </c>
      <c r="CK445" s="1">
        <v>4285</v>
      </c>
      <c r="CL445" s="1">
        <v>4300</v>
      </c>
      <c r="CM445" s="1">
        <v>4282</v>
      </c>
      <c r="CN445" s="1">
        <v>4296</v>
      </c>
      <c r="CO445" s="1">
        <v>1252.3</v>
      </c>
      <c r="CP445" s="1">
        <v>4285</v>
      </c>
      <c r="CQ445" s="1">
        <v>4300</v>
      </c>
      <c r="CR445" s="1">
        <v>4282</v>
      </c>
      <c r="CS445" s="1">
        <v>4291</v>
      </c>
      <c r="CT445" s="1"/>
      <c r="CU445" s="1"/>
      <c r="CV445" s="1"/>
      <c r="CW445" s="1"/>
      <c r="CX445" s="58"/>
      <c r="CY445" s="58"/>
      <c r="CZ445" s="1"/>
      <c r="DA445" s="1" t="s">
        <v>618</v>
      </c>
      <c r="DB445" s="1"/>
      <c r="DC445" s="58"/>
      <c r="DD445" s="58"/>
      <c r="DE445">
        <v>16.079999999999998</v>
      </c>
      <c r="DF445">
        <v>107.104</v>
      </c>
      <c r="DG445">
        <v>2.21</v>
      </c>
    </row>
    <row r="446" spans="1:111" s="12" customFormat="1">
      <c r="A446" s="1">
        <v>2014</v>
      </c>
      <c r="B446" s="1">
        <v>4</v>
      </c>
      <c r="C446" s="24">
        <v>41934</v>
      </c>
      <c r="D446" s="1">
        <v>4296</v>
      </c>
      <c r="E446" s="1">
        <v>4297</v>
      </c>
      <c r="F446" s="1">
        <v>4287</v>
      </c>
      <c r="G446" s="1">
        <v>4288</v>
      </c>
      <c r="H446" s="46">
        <v>1241.3</v>
      </c>
      <c r="I446" s="1">
        <v>4285</v>
      </c>
      <c r="J446" s="1">
        <v>4300</v>
      </c>
      <c r="K446" s="1">
        <v>4282</v>
      </c>
      <c r="L446" s="1">
        <v>4290</v>
      </c>
      <c r="M446" s="53">
        <v>4288</v>
      </c>
      <c r="N446" s="47">
        <v>4295</v>
      </c>
      <c r="O446" s="47">
        <v>4279</v>
      </c>
      <c r="P446" s="47">
        <v>4286</v>
      </c>
      <c r="Q446" s="8">
        <v>4296</v>
      </c>
      <c r="R446" s="26"/>
      <c r="S446" s="1"/>
      <c r="T446" s="1"/>
      <c r="U446" s="1"/>
      <c r="V446" s="1"/>
      <c r="W446" s="50"/>
      <c r="X446" s="51"/>
      <c r="Y446" s="62"/>
      <c r="Z446" s="62"/>
      <c r="AA446" s="62"/>
      <c r="AB446" s="62"/>
      <c r="AC446" s="1"/>
      <c r="AD446" s="62">
        <v>4297</v>
      </c>
      <c r="AE446" s="62">
        <v>4288</v>
      </c>
      <c r="AF446" s="1"/>
      <c r="AG446" s="1"/>
      <c r="AH446" s="62"/>
      <c r="AI446" s="62"/>
      <c r="AJ446" s="8"/>
      <c r="AK446" s="8"/>
      <c r="AL446" s="62"/>
      <c r="AM446" s="62"/>
      <c r="AN446" s="8"/>
      <c r="AO446" s="8"/>
      <c r="AP446" s="62"/>
      <c r="AQ446" s="62"/>
      <c r="AR446" s="62"/>
      <c r="AS446" s="8"/>
      <c r="AT446" s="62"/>
      <c r="AU446" s="62"/>
      <c r="AV446" s="8"/>
      <c r="AW446" s="8"/>
      <c r="AX446" s="8"/>
      <c r="AY446" s="8"/>
      <c r="AZ446" s="8"/>
      <c r="BA446" s="8"/>
      <c r="BB446" s="62"/>
      <c r="BC446" s="62"/>
      <c r="BD446" s="94">
        <v>4288</v>
      </c>
      <c r="BE446" s="8"/>
      <c r="BF446" s="8"/>
      <c r="BG446" s="62"/>
      <c r="BH446" s="62"/>
      <c r="BI446" s="1">
        <v>4288</v>
      </c>
      <c r="BJ446" s="1">
        <v>4293</v>
      </c>
      <c r="BK446" s="1">
        <v>4284</v>
      </c>
      <c r="BL446" s="1">
        <v>4285</v>
      </c>
      <c r="BM446" s="78"/>
      <c r="BN446" s="78"/>
      <c r="BO446" s="78"/>
      <c r="BP446" s="89"/>
      <c r="BQ446" s="62"/>
      <c r="BR446" s="1"/>
      <c r="BS446" s="88"/>
      <c r="BT446" s="1"/>
      <c r="BU446" s="58"/>
      <c r="BV446" s="58"/>
      <c r="BW446" s="58"/>
      <c r="BX446" s="58"/>
      <c r="BY446" s="1">
        <v>106.998</v>
      </c>
      <c r="BZ446" s="1">
        <v>107.044</v>
      </c>
      <c r="CA446" s="1">
        <v>107.02</v>
      </c>
      <c r="CB446" s="1">
        <v>1.2716000000000001</v>
      </c>
      <c r="CC446" s="1">
        <v>1.2710999999999999</v>
      </c>
      <c r="CD446" s="1">
        <v>1.2714000000000001</v>
      </c>
      <c r="CE446" s="1"/>
      <c r="CF446" s="1"/>
      <c r="CG446" s="1">
        <v>4288</v>
      </c>
      <c r="CH446" s="1">
        <v>4295</v>
      </c>
      <c r="CI446" s="1">
        <v>4279</v>
      </c>
      <c r="CJ446" s="1">
        <v>4282</v>
      </c>
      <c r="CK446" s="1">
        <v>4288</v>
      </c>
      <c r="CL446" s="1">
        <v>4295</v>
      </c>
      <c r="CM446" s="1">
        <v>4279</v>
      </c>
      <c r="CN446" s="1">
        <v>4287</v>
      </c>
      <c r="CO446" s="1">
        <v>1247.8</v>
      </c>
      <c r="CP446" s="1">
        <v>4288</v>
      </c>
      <c r="CQ446" s="1">
        <v>4295</v>
      </c>
      <c r="CR446" s="1">
        <v>4279</v>
      </c>
      <c r="CS446" s="1">
        <v>4286</v>
      </c>
      <c r="CT446" s="1"/>
      <c r="CU446" s="1"/>
      <c r="CV446" s="1"/>
      <c r="CW446" s="1"/>
      <c r="CX446" s="58"/>
      <c r="CY446" s="58"/>
      <c r="CZ446" s="1"/>
      <c r="DA446" s="1" t="s">
        <v>618</v>
      </c>
      <c r="DB446" s="1"/>
      <c r="DC446" s="58"/>
      <c r="DD446" s="58"/>
      <c r="DE446">
        <v>17.87</v>
      </c>
      <c r="DF446">
        <v>107.16200000000001</v>
      </c>
      <c r="DG446">
        <v>2.23</v>
      </c>
    </row>
    <row r="447" spans="1:111" s="12" customFormat="1">
      <c r="A447" s="1">
        <v>2014</v>
      </c>
      <c r="B447" s="1">
        <v>5</v>
      </c>
      <c r="C447" s="24">
        <v>41935</v>
      </c>
      <c r="D447" s="1">
        <v>4280</v>
      </c>
      <c r="E447" s="1">
        <v>4291</v>
      </c>
      <c r="F447" s="1">
        <v>4278</v>
      </c>
      <c r="G447" s="1">
        <v>4291</v>
      </c>
      <c r="H447" s="46">
        <v>1229.0999999999999</v>
      </c>
      <c r="I447" s="1">
        <v>4288</v>
      </c>
      <c r="J447" s="1">
        <v>4295</v>
      </c>
      <c r="K447" s="1">
        <v>4278</v>
      </c>
      <c r="L447" s="1">
        <v>4283</v>
      </c>
      <c r="M447" s="53">
        <v>4282</v>
      </c>
      <c r="N447" s="47">
        <v>4289</v>
      </c>
      <c r="O447" s="47">
        <v>4268</v>
      </c>
      <c r="P447" s="47">
        <v>4283</v>
      </c>
      <c r="Q447" s="8">
        <v>4280</v>
      </c>
      <c r="R447" s="26"/>
      <c r="S447" s="1"/>
      <c r="T447" s="1"/>
      <c r="U447" s="1"/>
      <c r="V447" s="1"/>
      <c r="W447" s="50"/>
      <c r="X447" s="51"/>
      <c r="Y447" s="62"/>
      <c r="Z447" s="62"/>
      <c r="AA447" s="62"/>
      <c r="AB447" s="62"/>
      <c r="AC447" s="1"/>
      <c r="AD447" s="62">
        <v>4285</v>
      </c>
      <c r="AE447" s="62">
        <v>4278</v>
      </c>
      <c r="AF447" s="1"/>
      <c r="AG447" s="1"/>
      <c r="AH447" s="62"/>
      <c r="AI447" s="62"/>
      <c r="AJ447" s="8"/>
      <c r="AK447" s="8"/>
      <c r="AL447" s="62"/>
      <c r="AM447" s="62"/>
      <c r="AN447" s="8"/>
      <c r="AO447" s="8"/>
      <c r="AP447" s="62"/>
      <c r="AQ447" s="62"/>
      <c r="AR447" s="62"/>
      <c r="AS447" s="8"/>
      <c r="AT447" s="62"/>
      <c r="AU447" s="62"/>
      <c r="AV447" s="8"/>
      <c r="AW447" s="8"/>
      <c r="AX447" s="8"/>
      <c r="AY447" s="8"/>
      <c r="AZ447" s="8"/>
      <c r="BA447" s="8"/>
      <c r="BB447" s="62"/>
      <c r="BC447" s="62"/>
      <c r="BD447" s="94">
        <v>4281</v>
      </c>
      <c r="BE447" s="8"/>
      <c r="BF447" s="8"/>
      <c r="BG447" s="62"/>
      <c r="BH447" s="62"/>
      <c r="BI447" s="1">
        <v>4282</v>
      </c>
      <c r="BJ447" s="1">
        <v>4289</v>
      </c>
      <c r="BK447" s="1">
        <v>4281</v>
      </c>
      <c r="BL447" s="1">
        <v>4286</v>
      </c>
      <c r="BM447" s="78"/>
      <c r="BN447" s="78"/>
      <c r="BO447" s="78"/>
      <c r="BP447" s="89"/>
      <c r="BQ447" s="62"/>
      <c r="BR447" s="1"/>
      <c r="BS447" s="88"/>
      <c r="BT447" s="1"/>
      <c r="BU447" s="58"/>
      <c r="BV447" s="58"/>
      <c r="BW447" s="58"/>
      <c r="BX447" s="58"/>
      <c r="BY447" s="1">
        <v>107.14</v>
      </c>
      <c r="BZ447" s="1">
        <v>107.17</v>
      </c>
      <c r="CA447" s="1">
        <v>107.16800000000001</v>
      </c>
      <c r="CB447" s="1">
        <v>1.2652000000000001</v>
      </c>
      <c r="CC447" s="1">
        <v>1.2645</v>
      </c>
      <c r="CD447" s="1">
        <v>1.2642</v>
      </c>
      <c r="CE447" s="1"/>
      <c r="CF447" s="1"/>
      <c r="CG447" s="1">
        <v>4282</v>
      </c>
      <c r="CH447" s="1">
        <v>4289</v>
      </c>
      <c r="CI447" s="1">
        <v>4268</v>
      </c>
      <c r="CJ447" s="1">
        <v>4278</v>
      </c>
      <c r="CK447" s="1">
        <v>4282</v>
      </c>
      <c r="CL447" s="1">
        <v>4289</v>
      </c>
      <c r="CM447" s="1">
        <v>4264</v>
      </c>
      <c r="CN447" s="1">
        <v>4266</v>
      </c>
      <c r="CO447" s="1">
        <v>1239.5999999999999</v>
      </c>
      <c r="CP447" s="1">
        <v>4282</v>
      </c>
      <c r="CQ447" s="1">
        <v>4289</v>
      </c>
      <c r="CR447" s="1">
        <v>4264</v>
      </c>
      <c r="CS447" s="1">
        <v>4276</v>
      </c>
      <c r="CT447" s="1"/>
      <c r="CU447" s="1"/>
      <c r="CV447" s="1"/>
      <c r="CW447" s="1"/>
      <c r="CX447" s="58"/>
      <c r="CY447" s="58"/>
      <c r="CZ447" s="1"/>
      <c r="DA447" s="1" t="s">
        <v>618</v>
      </c>
      <c r="DB447" s="1"/>
      <c r="DC447" s="58"/>
      <c r="DD447" s="58"/>
      <c r="DE447">
        <v>16.53</v>
      </c>
      <c r="DF447">
        <v>108.27800000000001</v>
      </c>
      <c r="DG447">
        <v>2.2799999999999998</v>
      </c>
    </row>
    <row r="448" spans="1:111" s="12" customFormat="1">
      <c r="A448" s="1">
        <v>2014</v>
      </c>
      <c r="B448" s="1">
        <v>6</v>
      </c>
      <c r="C448" s="24">
        <v>41936</v>
      </c>
      <c r="D448" s="1">
        <v>4281</v>
      </c>
      <c r="E448" s="1">
        <v>4281</v>
      </c>
      <c r="F448" s="1">
        <v>4266</v>
      </c>
      <c r="G448" s="1">
        <v>4273</v>
      </c>
      <c r="H448" s="46">
        <v>1231.8</v>
      </c>
      <c r="I448" s="1">
        <v>4282</v>
      </c>
      <c r="J448" s="1">
        <v>4289</v>
      </c>
      <c r="K448" s="1">
        <v>4264</v>
      </c>
      <c r="L448" s="1">
        <v>4272</v>
      </c>
      <c r="M448" s="53">
        <v>4284</v>
      </c>
      <c r="N448" s="47">
        <v>4285</v>
      </c>
      <c r="O448" s="47">
        <v>4275</v>
      </c>
      <c r="P448" s="47">
        <v>4279</v>
      </c>
      <c r="Q448" s="8">
        <v>4281</v>
      </c>
      <c r="R448" s="26"/>
      <c r="S448" s="1"/>
      <c r="T448" s="1"/>
      <c r="U448" s="1"/>
      <c r="V448" s="1"/>
      <c r="W448" s="50"/>
      <c r="X448" s="51"/>
      <c r="Y448" s="62"/>
      <c r="Z448" s="62"/>
      <c r="AA448" s="62"/>
      <c r="AB448" s="62"/>
      <c r="AC448" s="1"/>
      <c r="AD448" s="62">
        <v>4281</v>
      </c>
      <c r="AE448" s="62">
        <v>4266</v>
      </c>
      <c r="AF448" s="1"/>
      <c r="AG448" s="1"/>
      <c r="AH448" s="62"/>
      <c r="AI448" s="62"/>
      <c r="AJ448" s="8"/>
      <c r="AK448" s="8"/>
      <c r="AL448" s="62"/>
      <c r="AM448" s="62"/>
      <c r="AN448" s="8"/>
      <c r="AO448" s="8"/>
      <c r="AP448" s="62"/>
      <c r="AQ448" s="62"/>
      <c r="AR448" s="62"/>
      <c r="AS448" s="8"/>
      <c r="AT448" s="62"/>
      <c r="AU448" s="62"/>
      <c r="AV448" s="8"/>
      <c r="AW448" s="8"/>
      <c r="AX448" s="8"/>
      <c r="AY448" s="8"/>
      <c r="AZ448" s="8"/>
      <c r="BA448" s="8"/>
      <c r="BB448" s="62"/>
      <c r="BC448" s="62"/>
      <c r="BD448" s="94">
        <v>4283</v>
      </c>
      <c r="BE448" s="8"/>
      <c r="BF448" s="8"/>
      <c r="BG448" s="62"/>
      <c r="BH448" s="62"/>
      <c r="BI448" s="1">
        <v>4284</v>
      </c>
      <c r="BJ448" s="1">
        <v>4285</v>
      </c>
      <c r="BK448" s="1">
        <v>4279</v>
      </c>
      <c r="BL448" s="1">
        <v>4282</v>
      </c>
      <c r="BM448" s="78"/>
      <c r="BN448" s="78"/>
      <c r="BO448" s="78"/>
      <c r="BP448" s="89"/>
      <c r="BQ448" s="62"/>
      <c r="BR448" s="1"/>
      <c r="BS448" s="88"/>
      <c r="BT448" s="1"/>
      <c r="BU448" s="58"/>
      <c r="BV448" s="58"/>
      <c r="BW448" s="58"/>
      <c r="BX448" s="58"/>
      <c r="BY448" s="1">
        <v>108.267</v>
      </c>
      <c r="BZ448" s="1">
        <v>108.182</v>
      </c>
      <c r="CA448" s="1">
        <v>108.176</v>
      </c>
      <c r="CB448" s="1">
        <v>1.2645999999999999</v>
      </c>
      <c r="CC448" s="1">
        <v>1.2648999999999999</v>
      </c>
      <c r="CD448" s="1">
        <v>1.2650999999999999</v>
      </c>
      <c r="CE448" s="1"/>
      <c r="CF448" s="1"/>
      <c r="CG448" s="1">
        <v>4284</v>
      </c>
      <c r="CH448" s="1">
        <v>4285</v>
      </c>
      <c r="CI448" s="1">
        <v>4275</v>
      </c>
      <c r="CJ448" s="1">
        <v>4278</v>
      </c>
      <c r="CK448" s="1">
        <v>4284</v>
      </c>
      <c r="CL448" s="1">
        <v>4285</v>
      </c>
      <c r="CM448" s="1">
        <v>4273</v>
      </c>
      <c r="CN448" s="1">
        <v>4275</v>
      </c>
      <c r="CO448" s="1">
        <v>1232.9000000000001</v>
      </c>
      <c r="CP448" s="1">
        <v>4284</v>
      </c>
      <c r="CQ448" s="1">
        <v>4285</v>
      </c>
      <c r="CR448" s="1">
        <v>4273</v>
      </c>
      <c r="CS448" s="1">
        <v>4276</v>
      </c>
      <c r="CT448" s="1"/>
      <c r="CU448" s="1"/>
      <c r="CV448" s="1"/>
      <c r="CW448" s="1"/>
      <c r="CX448" s="58"/>
      <c r="CY448" s="58"/>
      <c r="CZ448" s="1"/>
      <c r="DA448" s="1" t="s">
        <v>618</v>
      </c>
      <c r="DB448" s="1"/>
      <c r="DC448" s="58"/>
      <c r="DD448" s="58"/>
      <c r="DE448">
        <v>16.11</v>
      </c>
      <c r="DF448">
        <v>108.285</v>
      </c>
      <c r="DG448">
        <v>2.27</v>
      </c>
    </row>
    <row r="449" spans="1:111" s="12" customFormat="1">
      <c r="A449" s="1">
        <v>2014</v>
      </c>
      <c r="B449" s="1">
        <v>2</v>
      </c>
      <c r="C449" s="24">
        <v>41939</v>
      </c>
      <c r="D449" s="1">
        <v>4272</v>
      </c>
      <c r="E449" s="1">
        <v>4275</v>
      </c>
      <c r="F449" s="1">
        <v>4269</v>
      </c>
      <c r="G449" s="1">
        <v>4270</v>
      </c>
      <c r="H449" s="46">
        <v>1229.3</v>
      </c>
      <c r="I449" s="1">
        <v>4284</v>
      </c>
      <c r="J449" s="1">
        <v>4285</v>
      </c>
      <c r="K449" s="1">
        <v>4269</v>
      </c>
      <c r="L449" s="1">
        <v>4272</v>
      </c>
      <c r="M449" s="53">
        <v>4269</v>
      </c>
      <c r="N449" s="47">
        <v>4270</v>
      </c>
      <c r="O449" s="47">
        <v>4260</v>
      </c>
      <c r="P449" s="47">
        <v>4261</v>
      </c>
      <c r="Q449" s="8">
        <v>4272</v>
      </c>
      <c r="R449" s="26"/>
      <c r="S449" s="1"/>
      <c r="T449" s="1"/>
      <c r="U449" s="1"/>
      <c r="V449" s="1"/>
      <c r="W449" s="50"/>
      <c r="X449" s="51"/>
      <c r="Y449" s="62"/>
      <c r="Z449" s="62"/>
      <c r="AA449" s="62"/>
      <c r="AB449" s="62"/>
      <c r="AC449" s="1"/>
      <c r="AD449" s="62">
        <v>4275</v>
      </c>
      <c r="AE449" s="62">
        <v>4269</v>
      </c>
      <c r="AF449" s="1"/>
      <c r="AG449" s="1"/>
      <c r="AH449" s="62"/>
      <c r="AI449" s="62"/>
      <c r="AJ449" s="8"/>
      <c r="AK449" s="8"/>
      <c r="AL449" s="62"/>
      <c r="AM449" s="62"/>
      <c r="AN449" s="8"/>
      <c r="AO449" s="8"/>
      <c r="AP449" s="62"/>
      <c r="AQ449" s="62"/>
      <c r="AR449" s="62"/>
      <c r="AS449" s="8"/>
      <c r="AT449" s="62"/>
      <c r="AU449" s="62"/>
      <c r="AV449" s="8"/>
      <c r="AW449" s="8"/>
      <c r="AX449" s="8"/>
      <c r="AY449" s="8"/>
      <c r="AZ449" s="8"/>
      <c r="BA449" s="8"/>
      <c r="BB449" s="62"/>
      <c r="BC449" s="62"/>
      <c r="BD449" s="94">
        <v>4268</v>
      </c>
      <c r="BE449" s="8"/>
      <c r="BF449" s="8"/>
      <c r="BG449" s="62"/>
      <c r="BH449" s="62"/>
      <c r="BI449" s="1">
        <v>4269</v>
      </c>
      <c r="BJ449" s="1">
        <v>4270</v>
      </c>
      <c r="BK449" s="1">
        <v>4265</v>
      </c>
      <c r="BL449" s="1">
        <v>4266</v>
      </c>
      <c r="BM449" s="78"/>
      <c r="BN449" s="78"/>
      <c r="BO449" s="78"/>
      <c r="BP449" s="89"/>
      <c r="BQ449" s="62"/>
      <c r="BR449" s="1"/>
      <c r="BS449" s="88"/>
      <c r="BT449" s="1"/>
      <c r="BU449" s="58"/>
      <c r="BV449" s="58"/>
      <c r="BW449" s="58"/>
      <c r="BX449" s="58"/>
      <c r="BY449" s="1">
        <v>108.358</v>
      </c>
      <c r="BZ449" s="1">
        <v>108.154</v>
      </c>
      <c r="CA449" s="1">
        <v>108.21</v>
      </c>
      <c r="CB449" s="1">
        <v>1.2678</v>
      </c>
      <c r="CC449" s="1">
        <v>1.2676000000000001</v>
      </c>
      <c r="CD449" s="1">
        <v>1.2676000000000001</v>
      </c>
      <c r="CE449" s="1"/>
      <c r="CF449" s="1"/>
      <c r="CG449" s="1">
        <v>4269</v>
      </c>
      <c r="CH449" s="1">
        <v>4270</v>
      </c>
      <c r="CI449" s="1">
        <v>4262</v>
      </c>
      <c r="CJ449" s="1">
        <v>4267</v>
      </c>
      <c r="CK449" s="1">
        <v>4269</v>
      </c>
      <c r="CL449" s="1">
        <v>4270</v>
      </c>
      <c r="CM449" s="1">
        <v>4258</v>
      </c>
      <c r="CN449" s="1">
        <v>4258</v>
      </c>
      <c r="CO449" s="1">
        <v>1229.3</v>
      </c>
      <c r="CP449" s="1">
        <v>4269</v>
      </c>
      <c r="CQ449" s="1">
        <v>4270</v>
      </c>
      <c r="CR449" s="1">
        <v>4254</v>
      </c>
      <c r="CS449" s="1">
        <v>4256</v>
      </c>
      <c r="CT449" s="1"/>
      <c r="CU449" s="1"/>
      <c r="CV449" s="1"/>
      <c r="CW449" s="1"/>
      <c r="CX449" s="58"/>
      <c r="CY449" s="58"/>
      <c r="CZ449" s="1"/>
      <c r="DA449" s="1" t="s">
        <v>618</v>
      </c>
      <c r="DB449" s="1"/>
      <c r="DC449" s="58"/>
      <c r="DD449" s="58"/>
      <c r="DE449">
        <v>16.04</v>
      </c>
      <c r="DF449">
        <v>107.825</v>
      </c>
      <c r="DG449">
        <v>2.2599999999999998</v>
      </c>
    </row>
    <row r="450" spans="1:111" s="12" customFormat="1">
      <c r="A450" s="1">
        <v>2014</v>
      </c>
      <c r="B450" s="1">
        <v>3</v>
      </c>
      <c r="C450" s="24">
        <v>41940</v>
      </c>
      <c r="D450" s="1">
        <v>4253</v>
      </c>
      <c r="E450" s="1">
        <v>4268</v>
      </c>
      <c r="F450" s="1">
        <v>4242</v>
      </c>
      <c r="G450" s="1">
        <v>4261</v>
      </c>
      <c r="H450" s="46">
        <v>1229.4000000000001</v>
      </c>
      <c r="I450" s="1">
        <v>4269</v>
      </c>
      <c r="J450" s="1">
        <v>4270</v>
      </c>
      <c r="K450" s="1">
        <v>4242</v>
      </c>
      <c r="L450" s="1">
        <v>4264</v>
      </c>
      <c r="M450" s="53">
        <v>4261</v>
      </c>
      <c r="N450" s="47">
        <v>4276</v>
      </c>
      <c r="O450" s="47">
        <v>4258</v>
      </c>
      <c r="P450" s="47">
        <v>4271</v>
      </c>
      <c r="Q450" s="8">
        <v>4253</v>
      </c>
      <c r="R450" s="26"/>
      <c r="S450" s="1"/>
      <c r="T450" s="1"/>
      <c r="U450" s="1"/>
      <c r="V450" s="1"/>
      <c r="W450" s="50"/>
      <c r="X450" s="51"/>
      <c r="Y450" s="62"/>
      <c r="Z450" s="62"/>
      <c r="AA450" s="62"/>
      <c r="AB450" s="62"/>
      <c r="AC450" s="1"/>
      <c r="AD450" s="62">
        <v>4266</v>
      </c>
      <c r="AE450" s="62">
        <v>4242</v>
      </c>
      <c r="AF450" s="1"/>
      <c r="AG450" s="1"/>
      <c r="AH450" s="62"/>
      <c r="AI450" s="62"/>
      <c r="AJ450" s="8"/>
      <c r="AK450" s="8"/>
      <c r="AL450" s="62"/>
      <c r="AM450" s="62"/>
      <c r="AN450" s="8"/>
      <c r="AO450" s="8"/>
      <c r="AP450" s="62"/>
      <c r="AQ450" s="62"/>
      <c r="AR450" s="62"/>
      <c r="AS450" s="8"/>
      <c r="AT450" s="62"/>
      <c r="AU450" s="62"/>
      <c r="AV450" s="8"/>
      <c r="AW450" s="8"/>
      <c r="AX450" s="8"/>
      <c r="AY450" s="8"/>
      <c r="AZ450" s="8"/>
      <c r="BA450" s="8"/>
      <c r="BB450" s="62"/>
      <c r="BC450" s="62"/>
      <c r="BD450" s="94">
        <v>4260</v>
      </c>
      <c r="BE450" s="8"/>
      <c r="BF450" s="8"/>
      <c r="BG450" s="62"/>
      <c r="BH450" s="62"/>
      <c r="BI450" s="1">
        <v>4261</v>
      </c>
      <c r="BJ450" s="1">
        <v>4265</v>
      </c>
      <c r="BK450" s="1">
        <v>4259</v>
      </c>
      <c r="BL450" s="1">
        <v>4265</v>
      </c>
      <c r="BM450" s="78"/>
      <c r="BN450" s="78"/>
      <c r="BO450" s="78"/>
      <c r="BP450" s="89"/>
      <c r="BQ450" s="62"/>
      <c r="BR450" s="1"/>
      <c r="BS450" s="88"/>
      <c r="BT450" s="1"/>
      <c r="BU450" s="58"/>
      <c r="BV450" s="58"/>
      <c r="BW450" s="58"/>
      <c r="BX450" s="58"/>
      <c r="BY450" s="1">
        <v>107.82</v>
      </c>
      <c r="BZ450" s="1">
        <v>107.839</v>
      </c>
      <c r="CA450" s="1">
        <v>107.854</v>
      </c>
      <c r="CB450" s="1">
        <v>1.2698</v>
      </c>
      <c r="CC450" s="1">
        <v>1.2699</v>
      </c>
      <c r="CD450" s="1">
        <v>1.2701</v>
      </c>
      <c r="CE450" s="1"/>
      <c r="CF450" s="1"/>
      <c r="CG450" s="1">
        <v>4261</v>
      </c>
      <c r="CH450" s="1">
        <v>4276</v>
      </c>
      <c r="CI450" s="1">
        <v>4258</v>
      </c>
      <c r="CJ450" s="1">
        <v>4270</v>
      </c>
      <c r="CK450" s="1">
        <v>4261</v>
      </c>
      <c r="CL450" s="1">
        <v>4276</v>
      </c>
      <c r="CM450" s="1">
        <v>4258</v>
      </c>
      <c r="CN450" s="1">
        <v>4268</v>
      </c>
      <c r="CO450" s="1">
        <v>1229.5</v>
      </c>
      <c r="CP450" s="1">
        <v>4261</v>
      </c>
      <c r="CQ450" s="1">
        <v>4276</v>
      </c>
      <c r="CR450" s="1">
        <v>4258</v>
      </c>
      <c r="CS450" s="1">
        <v>4267</v>
      </c>
      <c r="CT450" s="1"/>
      <c r="CU450" s="1"/>
      <c r="CV450" s="1"/>
      <c r="CW450" s="1"/>
      <c r="CX450" s="58"/>
      <c r="CY450" s="58"/>
      <c r="CZ450" s="1"/>
      <c r="DA450" s="1" t="s">
        <v>618</v>
      </c>
      <c r="DB450" s="1"/>
      <c r="DC450" s="58"/>
      <c r="DD450" s="58"/>
      <c r="DE450">
        <v>14.39</v>
      </c>
      <c r="DF450">
        <v>108.15900000000001</v>
      </c>
      <c r="DG450">
        <v>2.2799999999999998</v>
      </c>
    </row>
    <row r="451" spans="1:111" s="12" customFormat="1">
      <c r="A451" s="1">
        <v>2014</v>
      </c>
      <c r="B451" s="1">
        <v>4</v>
      </c>
      <c r="C451" s="24">
        <v>41941</v>
      </c>
      <c r="D451" s="1">
        <v>4270</v>
      </c>
      <c r="E451" s="1">
        <v>4275</v>
      </c>
      <c r="F451" s="1">
        <v>4268</v>
      </c>
      <c r="G451" s="1">
        <v>4273</v>
      </c>
      <c r="H451" s="46">
        <v>1224.9000000000001</v>
      </c>
      <c r="I451" s="1">
        <v>4261</v>
      </c>
      <c r="J451" s="1">
        <v>4276</v>
      </c>
      <c r="K451" s="1">
        <v>4258</v>
      </c>
      <c r="L451" s="1">
        <v>4273</v>
      </c>
      <c r="M451" s="53">
        <v>4271</v>
      </c>
      <c r="N451" s="47">
        <v>4272</v>
      </c>
      <c r="O451" s="47">
        <v>4247</v>
      </c>
      <c r="P451" s="47">
        <v>4260</v>
      </c>
      <c r="Q451" s="8">
        <v>4270</v>
      </c>
      <c r="R451" s="26"/>
      <c r="S451" s="1"/>
      <c r="T451" s="1"/>
      <c r="U451" s="1"/>
      <c r="V451" s="1"/>
      <c r="W451" s="50"/>
      <c r="X451" s="51"/>
      <c r="Y451" s="62"/>
      <c r="Z451" s="62"/>
      <c r="AA451" s="62"/>
      <c r="AB451" s="62"/>
      <c r="AC451" s="1"/>
      <c r="AD451" s="62">
        <v>4275</v>
      </c>
      <c r="AE451" s="62">
        <v>4268</v>
      </c>
      <c r="AF451" s="1"/>
      <c r="AG451" s="1"/>
      <c r="AH451" s="62"/>
      <c r="AI451" s="62"/>
      <c r="AJ451" s="8"/>
      <c r="AK451" s="8"/>
      <c r="AL451" s="62"/>
      <c r="AM451" s="62"/>
      <c r="AN451" s="8"/>
      <c r="AO451" s="8"/>
      <c r="AP451" s="62"/>
      <c r="AQ451" s="62"/>
      <c r="AR451" s="62"/>
      <c r="AS451" s="8"/>
      <c r="AT451" s="62"/>
      <c r="AU451" s="62"/>
      <c r="AV451" s="8"/>
      <c r="AW451" s="8"/>
      <c r="AX451" s="8"/>
      <c r="AY451" s="8"/>
      <c r="AZ451" s="8"/>
      <c r="BA451" s="8"/>
      <c r="BB451" s="62"/>
      <c r="BC451" s="62"/>
      <c r="BD451" s="94">
        <v>4271</v>
      </c>
      <c r="BE451" s="8"/>
      <c r="BF451" s="8"/>
      <c r="BG451" s="62"/>
      <c r="BH451" s="62"/>
      <c r="BI451" s="1">
        <v>4271</v>
      </c>
      <c r="BJ451" s="1">
        <v>4272</v>
      </c>
      <c r="BK451" s="1">
        <v>4265</v>
      </c>
      <c r="BL451" s="1">
        <v>4267</v>
      </c>
      <c r="BM451" s="78"/>
      <c r="BN451" s="78"/>
      <c r="BO451" s="78"/>
      <c r="BP451" s="89"/>
      <c r="BQ451" s="62"/>
      <c r="BR451" s="1"/>
      <c r="BS451" s="88"/>
      <c r="BT451" s="1"/>
      <c r="BU451" s="58"/>
      <c r="BV451" s="58"/>
      <c r="BW451" s="58"/>
      <c r="BX451" s="58"/>
      <c r="BY451" s="1">
        <v>108.16</v>
      </c>
      <c r="BZ451" s="1">
        <v>108.1</v>
      </c>
      <c r="CA451" s="1">
        <v>108.12</v>
      </c>
      <c r="CB451" s="1">
        <v>1.2735000000000001</v>
      </c>
      <c r="CC451" s="1">
        <v>1.2737000000000001</v>
      </c>
      <c r="CD451" s="1">
        <v>1.2738</v>
      </c>
      <c r="CE451" s="1"/>
      <c r="CF451" s="1"/>
      <c r="CG451" s="1">
        <v>4271</v>
      </c>
      <c r="CH451" s="1">
        <v>4272</v>
      </c>
      <c r="CI451" s="1">
        <v>4247</v>
      </c>
      <c r="CJ451" s="1">
        <v>4248</v>
      </c>
      <c r="CK451" s="1">
        <v>4271</v>
      </c>
      <c r="CL451" s="1">
        <v>4272</v>
      </c>
      <c r="CM451" s="1">
        <v>4247</v>
      </c>
      <c r="CN451" s="1">
        <v>4253</v>
      </c>
      <c r="CO451" s="1">
        <v>1229</v>
      </c>
      <c r="CP451" s="1">
        <v>4271</v>
      </c>
      <c r="CQ451" s="1">
        <v>4272</v>
      </c>
      <c r="CR451" s="1">
        <v>4244</v>
      </c>
      <c r="CS451" s="1">
        <v>4244</v>
      </c>
      <c r="CT451" s="1"/>
      <c r="CU451" s="1"/>
      <c r="CV451" s="1"/>
      <c r="CW451" s="1"/>
      <c r="CX451" s="58"/>
      <c r="CY451" s="58"/>
      <c r="CZ451" s="1"/>
      <c r="DA451" s="1" t="s">
        <v>618</v>
      </c>
      <c r="DB451" s="1"/>
      <c r="DC451" s="58"/>
      <c r="DD451" s="58"/>
      <c r="DE451">
        <v>15.15</v>
      </c>
      <c r="DF451">
        <v>108.845</v>
      </c>
      <c r="DG451">
        <v>2.3199999999999998</v>
      </c>
    </row>
    <row r="452" spans="1:111" s="12" customFormat="1">
      <c r="A452" s="1">
        <v>2014</v>
      </c>
      <c r="B452" s="1">
        <v>5</v>
      </c>
      <c r="C452" s="24">
        <v>41942</v>
      </c>
      <c r="D452" s="1">
        <v>4244</v>
      </c>
      <c r="E452" s="1">
        <v>4261</v>
      </c>
      <c r="F452" s="1">
        <v>4229</v>
      </c>
      <c r="G452" s="1">
        <v>4234</v>
      </c>
      <c r="H452" s="46">
        <v>1198.5999999999999</v>
      </c>
      <c r="I452" s="1">
        <v>4271</v>
      </c>
      <c r="J452" s="1">
        <v>4272</v>
      </c>
      <c r="K452" s="1">
        <v>4243</v>
      </c>
      <c r="L452" s="1">
        <v>4255</v>
      </c>
      <c r="M452" s="53">
        <v>4232</v>
      </c>
      <c r="N452" s="47">
        <v>4233</v>
      </c>
      <c r="O452" s="47">
        <v>4213</v>
      </c>
      <c r="P452" s="47">
        <v>4219</v>
      </c>
      <c r="Q452" s="8">
        <v>4244</v>
      </c>
      <c r="R452" s="26"/>
      <c r="S452" s="1"/>
      <c r="T452" s="1"/>
      <c r="U452" s="1"/>
      <c r="V452" s="1"/>
      <c r="W452" s="50"/>
      <c r="X452" s="51"/>
      <c r="Y452" s="62"/>
      <c r="Z452" s="62"/>
      <c r="AA452" s="62"/>
      <c r="AB452" s="62"/>
      <c r="AC452" s="1"/>
      <c r="AD452" s="62">
        <v>4261</v>
      </c>
      <c r="AE452" s="62">
        <v>4243</v>
      </c>
      <c r="AF452" s="1"/>
      <c r="AG452" s="1"/>
      <c r="AH452" s="62"/>
      <c r="AI452" s="62"/>
      <c r="AJ452" s="8"/>
      <c r="AK452" s="8"/>
      <c r="AL452" s="62"/>
      <c r="AM452" s="62"/>
      <c r="AN452" s="8"/>
      <c r="AO452" s="8"/>
      <c r="AP452" s="62"/>
      <c r="AQ452" s="62"/>
      <c r="AR452" s="62"/>
      <c r="AS452" s="8"/>
      <c r="AT452" s="62"/>
      <c r="AU452" s="62"/>
      <c r="AV452" s="8"/>
      <c r="AW452" s="8"/>
      <c r="AX452" s="8"/>
      <c r="AY452" s="8"/>
      <c r="AZ452" s="8"/>
      <c r="BA452" s="8"/>
      <c r="BB452" s="62"/>
      <c r="BC452" s="62"/>
      <c r="BD452" s="94">
        <v>4231</v>
      </c>
      <c r="BE452" s="8"/>
      <c r="BF452" s="8"/>
      <c r="BG452" s="62"/>
      <c r="BH452" s="62"/>
      <c r="BI452" s="1">
        <v>4232</v>
      </c>
      <c r="BJ452" s="1">
        <v>4233</v>
      </c>
      <c r="BK452" s="1">
        <v>4223</v>
      </c>
      <c r="BL452" s="1">
        <v>4227</v>
      </c>
      <c r="BM452" s="78"/>
      <c r="BN452" s="78"/>
      <c r="BO452" s="78"/>
      <c r="BP452" s="89"/>
      <c r="BQ452" s="62"/>
      <c r="BR452" s="1"/>
      <c r="BS452" s="88"/>
      <c r="BT452" s="1"/>
      <c r="BU452" s="58"/>
      <c r="BV452" s="58"/>
      <c r="BW452" s="58"/>
      <c r="BX452" s="58"/>
      <c r="BY452" s="1">
        <v>108.895</v>
      </c>
      <c r="BZ452" s="1">
        <v>108.794</v>
      </c>
      <c r="CA452" s="1">
        <v>108.848</v>
      </c>
      <c r="CB452" s="1">
        <v>1.2632000000000001</v>
      </c>
      <c r="CC452" s="1">
        <v>1.2635000000000001</v>
      </c>
      <c r="CD452" s="1">
        <v>1.2632000000000001</v>
      </c>
      <c r="CE452" s="1"/>
      <c r="CF452" s="1"/>
      <c r="CG452" s="1">
        <v>4232</v>
      </c>
      <c r="CH452" s="1">
        <v>4233</v>
      </c>
      <c r="CI452" s="1">
        <v>4213</v>
      </c>
      <c r="CJ452" s="1">
        <v>4222</v>
      </c>
      <c r="CK452" s="1">
        <v>4232</v>
      </c>
      <c r="CL452" s="1">
        <v>4233</v>
      </c>
      <c r="CM452" s="1">
        <v>4212</v>
      </c>
      <c r="CN452" s="1">
        <v>4213</v>
      </c>
      <c r="CO452" s="1">
        <v>1201.7</v>
      </c>
      <c r="CP452" s="1">
        <v>4232</v>
      </c>
      <c r="CQ452" s="1">
        <v>4233</v>
      </c>
      <c r="CR452" s="1">
        <v>4197</v>
      </c>
      <c r="CS452" s="1">
        <v>4223</v>
      </c>
      <c r="CT452" s="1"/>
      <c r="CU452" s="1"/>
      <c r="CV452" s="1"/>
      <c r="CW452" s="1"/>
      <c r="CX452" s="58"/>
      <c r="CY452" s="58"/>
      <c r="CZ452" s="1"/>
      <c r="DA452" s="1" t="s">
        <v>618</v>
      </c>
      <c r="DB452" s="1"/>
      <c r="DC452" s="58"/>
      <c r="DD452" s="58"/>
      <c r="DE452">
        <v>14.52</v>
      </c>
      <c r="DF452">
        <v>109.24</v>
      </c>
      <c r="DG452">
        <v>2.31</v>
      </c>
    </row>
    <row r="453" spans="1:111" s="12" customFormat="1">
      <c r="A453" s="1">
        <v>2014</v>
      </c>
      <c r="B453" s="1">
        <v>6</v>
      </c>
      <c r="C453" s="24">
        <v>41943</v>
      </c>
      <c r="D453" s="1">
        <v>4216</v>
      </c>
      <c r="E453" s="1">
        <v>4250</v>
      </c>
      <c r="F453" s="1">
        <v>4207</v>
      </c>
      <c r="G453" s="1">
        <v>4222</v>
      </c>
      <c r="H453" s="46">
        <v>1165.3</v>
      </c>
      <c r="I453" s="1">
        <v>4232</v>
      </c>
      <c r="J453" s="1">
        <v>4233</v>
      </c>
      <c r="K453" s="1">
        <v>4197</v>
      </c>
      <c r="L453" s="1">
        <v>4214</v>
      </c>
      <c r="M453" s="53">
        <v>4200</v>
      </c>
      <c r="N453" s="47">
        <v>4225</v>
      </c>
      <c r="O453" s="47">
        <v>4184</v>
      </c>
      <c r="P453" s="47">
        <v>4205</v>
      </c>
      <c r="Q453" s="8">
        <v>4217</v>
      </c>
      <c r="R453" s="26"/>
      <c r="S453" s="1"/>
      <c r="T453" s="1"/>
      <c r="U453" s="1"/>
      <c r="V453" s="1"/>
      <c r="W453" s="50"/>
      <c r="X453" s="51"/>
      <c r="Y453" s="62"/>
      <c r="Z453" s="62"/>
      <c r="AA453" s="62"/>
      <c r="AB453" s="62"/>
      <c r="AC453" s="1"/>
      <c r="AD453" s="62">
        <v>4227</v>
      </c>
      <c r="AE453" s="62">
        <v>4212</v>
      </c>
      <c r="AF453" s="1"/>
      <c r="AG453" s="1"/>
      <c r="AH453" s="62"/>
      <c r="AI453" s="62"/>
      <c r="AJ453" s="8"/>
      <c r="AK453" s="8"/>
      <c r="AL453" s="62"/>
      <c r="AM453" s="62"/>
      <c r="AN453" s="8"/>
      <c r="AO453" s="8"/>
      <c r="AP453" s="62"/>
      <c r="AQ453" s="62"/>
      <c r="AR453" s="62"/>
      <c r="AS453" s="8"/>
      <c r="AT453" s="62"/>
      <c r="AU453" s="62"/>
      <c r="AV453" s="8"/>
      <c r="AW453" s="8"/>
      <c r="AX453" s="8"/>
      <c r="AY453" s="8"/>
      <c r="AZ453" s="8"/>
      <c r="BA453" s="8"/>
      <c r="BB453" s="62"/>
      <c r="BC453" s="62"/>
      <c r="BD453" s="94">
        <v>4199</v>
      </c>
      <c r="BE453" s="8"/>
      <c r="BF453" s="8"/>
      <c r="BG453" s="62"/>
      <c r="BH453" s="62"/>
      <c r="BI453" s="1">
        <v>4200</v>
      </c>
      <c r="BJ453" s="1">
        <v>4210</v>
      </c>
      <c r="BK453" s="1">
        <v>4199</v>
      </c>
      <c r="BL453" s="1">
        <v>4206</v>
      </c>
      <c r="BM453" s="78"/>
      <c r="BN453" s="78"/>
      <c r="BO453" s="78"/>
      <c r="BP453" s="89"/>
      <c r="BQ453" s="62"/>
      <c r="BR453" s="1"/>
      <c r="BS453" s="88"/>
      <c r="BT453" s="1"/>
      <c r="BU453" s="58"/>
      <c r="BV453" s="58"/>
      <c r="BW453" s="58"/>
      <c r="BX453" s="58"/>
      <c r="BY453" s="1">
        <v>109.20699999999999</v>
      </c>
      <c r="BZ453" s="1">
        <v>109.315</v>
      </c>
      <c r="CA453" s="1">
        <v>109.209</v>
      </c>
      <c r="CB453" s="1">
        <v>1.2614000000000001</v>
      </c>
      <c r="CC453" s="1">
        <v>1.2607999999999999</v>
      </c>
      <c r="CD453" s="1">
        <v>1.2608999999999999</v>
      </c>
      <c r="CE453" s="1"/>
      <c r="CF453" s="1"/>
      <c r="CG453" s="1">
        <v>4200</v>
      </c>
      <c r="CH453" s="1">
        <v>4225</v>
      </c>
      <c r="CI453" s="1">
        <v>4186</v>
      </c>
      <c r="CJ453" s="1">
        <v>4197</v>
      </c>
      <c r="CK453" s="1">
        <v>4200</v>
      </c>
      <c r="CL453" s="1">
        <v>4225</v>
      </c>
      <c r="CM453" s="1">
        <v>4184</v>
      </c>
      <c r="CN453" s="1">
        <v>4205</v>
      </c>
      <c r="CO453" s="1">
        <v>1174.7</v>
      </c>
      <c r="CP453" s="1">
        <v>4200</v>
      </c>
      <c r="CQ453" s="1">
        <v>4228</v>
      </c>
      <c r="CR453" s="1">
        <v>4184</v>
      </c>
      <c r="CS453" s="1">
        <v>4226</v>
      </c>
      <c r="CT453" s="1"/>
      <c r="CU453" s="1"/>
      <c r="CV453" s="1"/>
      <c r="CW453" s="1"/>
      <c r="CX453" s="58"/>
      <c r="CY453" s="58"/>
      <c r="CZ453" s="1"/>
      <c r="DA453" s="1" t="s">
        <v>618</v>
      </c>
      <c r="DB453" s="1"/>
      <c r="DC453" s="58"/>
      <c r="DD453" s="58"/>
      <c r="DE453">
        <v>14.73</v>
      </c>
      <c r="DF453">
        <v>113.9</v>
      </c>
      <c r="DG453">
        <v>2.35</v>
      </c>
    </row>
    <row r="454" spans="1:111" s="12" customFormat="1">
      <c r="A454" s="1">
        <v>2014</v>
      </c>
      <c r="B454" s="1">
        <v>3</v>
      </c>
      <c r="C454" s="24">
        <v>41947</v>
      </c>
      <c r="D454" s="1">
        <v>4256</v>
      </c>
      <c r="E454" s="1">
        <v>4264</v>
      </c>
      <c r="F454" s="1">
        <v>4247</v>
      </c>
      <c r="G454" s="1">
        <v>4252</v>
      </c>
      <c r="H454" s="46">
        <v>1167.7</v>
      </c>
      <c r="I454" s="1">
        <v>4200</v>
      </c>
      <c r="J454" s="1">
        <v>4262</v>
      </c>
      <c r="K454" s="1">
        <v>4184</v>
      </c>
      <c r="L454" s="1">
        <v>4259</v>
      </c>
      <c r="M454" s="53">
        <v>4254</v>
      </c>
      <c r="N454" s="47">
        <v>4274</v>
      </c>
      <c r="O454" s="47">
        <v>4248</v>
      </c>
      <c r="P454" s="47">
        <v>4260</v>
      </c>
      <c r="Q454" s="8">
        <v>4255</v>
      </c>
      <c r="R454" s="26"/>
      <c r="S454" s="1"/>
      <c r="T454" s="1"/>
      <c r="U454" s="1"/>
      <c r="V454" s="1"/>
      <c r="W454" s="50"/>
      <c r="X454" s="51"/>
      <c r="Y454" s="62"/>
      <c r="Z454" s="62"/>
      <c r="AA454" s="62"/>
      <c r="AB454" s="62"/>
      <c r="AC454" s="1"/>
      <c r="AD454" s="62">
        <v>4262</v>
      </c>
      <c r="AE454" s="62">
        <v>4247</v>
      </c>
      <c r="AF454" s="1"/>
      <c r="AG454" s="1"/>
      <c r="AH454" s="62"/>
      <c r="AI454" s="62"/>
      <c r="AJ454" s="8"/>
      <c r="AK454" s="8"/>
      <c r="AL454" s="62"/>
      <c r="AM454" s="62"/>
      <c r="AN454" s="8"/>
      <c r="AO454" s="8"/>
      <c r="AP454" s="62"/>
      <c r="AQ454" s="62"/>
      <c r="AR454" s="62"/>
      <c r="AS454" s="8"/>
      <c r="AT454" s="62"/>
      <c r="AU454" s="62"/>
      <c r="AV454" s="8"/>
      <c r="AW454" s="8"/>
      <c r="AX454" s="8"/>
      <c r="AY454" s="8"/>
      <c r="AZ454" s="8"/>
      <c r="BA454" s="8"/>
      <c r="BB454" s="62"/>
      <c r="BC454" s="62"/>
      <c r="BD454" s="94">
        <v>4253</v>
      </c>
      <c r="BE454" s="8"/>
      <c r="BF454" s="8"/>
      <c r="BG454" s="62"/>
      <c r="BH454" s="62"/>
      <c r="BI454" s="1">
        <v>4254</v>
      </c>
      <c r="BJ454" s="1">
        <v>4257</v>
      </c>
      <c r="BK454" s="1">
        <v>4252</v>
      </c>
      <c r="BL454" s="1">
        <v>4255</v>
      </c>
      <c r="BM454" s="78"/>
      <c r="BN454" s="78"/>
      <c r="BO454" s="78"/>
      <c r="BP454" s="89"/>
      <c r="BQ454" s="62"/>
      <c r="BR454" s="1"/>
      <c r="BS454" s="88"/>
      <c r="BT454" s="1"/>
      <c r="BU454" s="58"/>
      <c r="BV454" s="58"/>
      <c r="BW454" s="58"/>
      <c r="BX454" s="58"/>
      <c r="BY454" s="1">
        <v>113.779</v>
      </c>
      <c r="BZ454" s="1">
        <v>113.794</v>
      </c>
      <c r="CA454" s="1">
        <v>113.655</v>
      </c>
      <c r="CB454" s="1">
        <v>1.2492000000000001</v>
      </c>
      <c r="CC454" s="1">
        <v>1.2492000000000001</v>
      </c>
      <c r="CD454" s="1">
        <v>1.2495000000000001</v>
      </c>
      <c r="CE454" s="1"/>
      <c r="CF454" s="1"/>
      <c r="CG454" s="1">
        <v>4254</v>
      </c>
      <c r="CH454" s="1">
        <v>4274</v>
      </c>
      <c r="CI454" s="1">
        <v>4248</v>
      </c>
      <c r="CJ454" s="1">
        <v>4262</v>
      </c>
      <c r="CK454" s="1">
        <v>4254</v>
      </c>
      <c r="CL454" s="1">
        <v>4274</v>
      </c>
      <c r="CM454" s="1">
        <v>4248</v>
      </c>
      <c r="CN454" s="1">
        <v>4263</v>
      </c>
      <c r="CO454" s="1">
        <v>1164.5</v>
      </c>
      <c r="CP454" s="1">
        <v>4254</v>
      </c>
      <c r="CQ454" s="1">
        <v>4274</v>
      </c>
      <c r="CR454" s="1">
        <v>4248</v>
      </c>
      <c r="CS454" s="1">
        <v>4262</v>
      </c>
      <c r="CT454" s="1"/>
      <c r="CU454" s="1"/>
      <c r="CV454" s="1"/>
      <c r="CW454" s="1"/>
      <c r="CX454" s="58"/>
      <c r="CY454" s="58"/>
      <c r="CZ454" s="1"/>
      <c r="DA454" s="1" t="s">
        <v>618</v>
      </c>
      <c r="DB454" s="1"/>
      <c r="DC454" s="58"/>
      <c r="DD454" s="58"/>
      <c r="DE454">
        <v>14.89</v>
      </c>
      <c r="DF454">
        <v>113.624</v>
      </c>
      <c r="DG454">
        <v>2.34</v>
      </c>
    </row>
    <row r="455" spans="1:111" s="12" customFormat="1">
      <c r="A455" s="1">
        <v>2014</v>
      </c>
      <c r="B455" s="1">
        <v>4</v>
      </c>
      <c r="C455" s="24">
        <v>41948</v>
      </c>
      <c r="D455" s="1">
        <v>4264</v>
      </c>
      <c r="E455" s="1">
        <v>4268</v>
      </c>
      <c r="F455" s="1">
        <v>4223</v>
      </c>
      <c r="G455" s="1">
        <v>4236</v>
      </c>
      <c r="H455" s="46">
        <v>1141.9000000000001</v>
      </c>
      <c r="I455" s="1">
        <v>4254</v>
      </c>
      <c r="J455" s="1">
        <v>4274</v>
      </c>
      <c r="K455" s="1">
        <v>4248</v>
      </c>
      <c r="L455" s="1">
        <v>4261</v>
      </c>
      <c r="M455" s="53">
        <v>4227</v>
      </c>
      <c r="N455" s="47">
        <v>4233</v>
      </c>
      <c r="O455" s="47">
        <v>4194</v>
      </c>
      <c r="P455" s="47">
        <v>4219</v>
      </c>
      <c r="Q455" s="8">
        <v>4263</v>
      </c>
      <c r="R455" s="26"/>
      <c r="S455" s="1"/>
      <c r="T455" s="1"/>
      <c r="U455" s="1"/>
      <c r="V455" s="1"/>
      <c r="W455" s="50"/>
      <c r="X455" s="51"/>
      <c r="Y455" s="62"/>
      <c r="Z455" s="62"/>
      <c r="AA455" s="62"/>
      <c r="AB455" s="62"/>
      <c r="AC455" s="1"/>
      <c r="AD455" s="62">
        <v>4268</v>
      </c>
      <c r="AE455" s="62">
        <v>4259</v>
      </c>
      <c r="AF455" s="1"/>
      <c r="AG455" s="1"/>
      <c r="AH455" s="62"/>
      <c r="AI455" s="62"/>
      <c r="AJ455" s="8"/>
      <c r="AK455" s="8"/>
      <c r="AL455" s="62"/>
      <c r="AM455" s="62"/>
      <c r="AN455" s="8"/>
      <c r="AO455" s="8"/>
      <c r="AP455" s="62"/>
      <c r="AQ455" s="62"/>
      <c r="AR455" s="62"/>
      <c r="AS455" s="8"/>
      <c r="AT455" s="62"/>
      <c r="AU455" s="62"/>
      <c r="AV455" s="8"/>
      <c r="AW455" s="8"/>
      <c r="AX455" s="8"/>
      <c r="AY455" s="8"/>
      <c r="AZ455" s="8"/>
      <c r="BA455" s="8"/>
      <c r="BB455" s="62"/>
      <c r="BC455" s="62"/>
      <c r="BD455" s="94">
        <v>4226</v>
      </c>
      <c r="BE455" s="8"/>
      <c r="BF455" s="8"/>
      <c r="BG455" s="62"/>
      <c r="BH455" s="62"/>
      <c r="BI455" s="1">
        <v>4227</v>
      </c>
      <c r="BJ455" s="1">
        <v>4233</v>
      </c>
      <c r="BK455" s="1">
        <v>4220</v>
      </c>
      <c r="BL455" s="1">
        <v>4220</v>
      </c>
      <c r="BM455" s="78"/>
      <c r="BN455" s="78"/>
      <c r="BO455" s="78"/>
      <c r="BP455" s="89"/>
      <c r="BQ455" s="62"/>
      <c r="BR455" s="1"/>
      <c r="BS455" s="88"/>
      <c r="BT455" s="1"/>
      <c r="BU455" s="58"/>
      <c r="BV455" s="58"/>
      <c r="BW455" s="58"/>
      <c r="BX455" s="58"/>
      <c r="BY455" s="1">
        <v>113.67400000000001</v>
      </c>
      <c r="BZ455" s="1">
        <v>113.453</v>
      </c>
      <c r="CA455" s="1">
        <v>113.477</v>
      </c>
      <c r="CB455" s="1">
        <v>1.2544999999999999</v>
      </c>
      <c r="CC455" s="1">
        <v>1.2554000000000001</v>
      </c>
      <c r="CD455" s="1">
        <v>1.2552000000000001</v>
      </c>
      <c r="CE455" s="1"/>
      <c r="CF455" s="1"/>
      <c r="CG455" s="1">
        <v>4227</v>
      </c>
      <c r="CH455" s="1">
        <v>4233</v>
      </c>
      <c r="CI455" s="1">
        <v>4194</v>
      </c>
      <c r="CJ455" s="1">
        <v>4208</v>
      </c>
      <c r="CK455" s="1">
        <v>4227</v>
      </c>
      <c r="CL455" s="1">
        <v>4233</v>
      </c>
      <c r="CM455" s="1">
        <v>4194</v>
      </c>
      <c r="CN455" s="1">
        <v>4219</v>
      </c>
      <c r="CO455" s="1">
        <v>1148.0999999999999</v>
      </c>
      <c r="CP455" s="1">
        <v>4227</v>
      </c>
      <c r="CQ455" s="1">
        <v>4238</v>
      </c>
      <c r="CR455" s="1">
        <v>4194</v>
      </c>
      <c r="CS455" s="1">
        <v>4227</v>
      </c>
      <c r="CT455" s="1"/>
      <c r="CU455" s="1"/>
      <c r="CV455" s="1"/>
      <c r="CW455" s="1"/>
      <c r="CX455" s="58"/>
      <c r="CY455" s="58"/>
      <c r="CZ455" s="1"/>
      <c r="DA455" s="1" t="s">
        <v>618</v>
      </c>
      <c r="DB455" s="1"/>
      <c r="DC455" s="58"/>
      <c r="DD455" s="58"/>
      <c r="DE455">
        <v>14.17</v>
      </c>
      <c r="DF455">
        <v>114.681</v>
      </c>
      <c r="DG455">
        <v>2.35</v>
      </c>
    </row>
    <row r="456" spans="1:111" s="12" customFormat="1">
      <c r="A456" s="1">
        <v>2014</v>
      </c>
      <c r="B456" s="1">
        <v>5</v>
      </c>
      <c r="C456" s="24">
        <v>41949</v>
      </c>
      <c r="D456" s="1">
        <v>4215</v>
      </c>
      <c r="E456" s="1">
        <v>4226</v>
      </c>
      <c r="F456" s="1">
        <v>4205</v>
      </c>
      <c r="G456" s="1">
        <v>4211</v>
      </c>
      <c r="H456" s="46">
        <v>1140.8</v>
      </c>
      <c r="I456" s="1">
        <v>4227</v>
      </c>
      <c r="J456" s="1">
        <v>4238</v>
      </c>
      <c r="K456" s="1">
        <v>4194</v>
      </c>
      <c r="L456" s="1">
        <v>4222</v>
      </c>
      <c r="M456" s="53">
        <v>4213</v>
      </c>
      <c r="N456" s="47">
        <v>4230</v>
      </c>
      <c r="O456" s="47">
        <v>4210</v>
      </c>
      <c r="P456" s="47">
        <v>4222</v>
      </c>
      <c r="Q456" s="8">
        <v>4213</v>
      </c>
      <c r="R456" s="26"/>
      <c r="S456" s="1"/>
      <c r="T456" s="1"/>
      <c r="U456" s="1"/>
      <c r="V456" s="1"/>
      <c r="W456" s="50"/>
      <c r="X456" s="51"/>
      <c r="Y456" s="62"/>
      <c r="Z456" s="62"/>
      <c r="AA456" s="62"/>
      <c r="AB456" s="62"/>
      <c r="AC456" s="1"/>
      <c r="AD456" s="62">
        <v>4225</v>
      </c>
      <c r="AE456" s="62">
        <v>4210</v>
      </c>
      <c r="AF456" s="1"/>
      <c r="AG456" s="1"/>
      <c r="AH456" s="62"/>
      <c r="AI456" s="62"/>
      <c r="AJ456" s="8"/>
      <c r="AK456" s="8"/>
      <c r="AL456" s="62"/>
      <c r="AM456" s="62"/>
      <c r="AN456" s="8"/>
      <c r="AO456" s="8"/>
      <c r="AP456" s="62"/>
      <c r="AQ456" s="62"/>
      <c r="AR456" s="62"/>
      <c r="AS456" s="8"/>
      <c r="AT456" s="62"/>
      <c r="AU456" s="62"/>
      <c r="AV456" s="8"/>
      <c r="AW456" s="8"/>
      <c r="AX456" s="8"/>
      <c r="AY456" s="8"/>
      <c r="AZ456" s="8"/>
      <c r="BA456" s="8"/>
      <c r="BB456" s="62"/>
      <c r="BC456" s="62"/>
      <c r="BD456" s="94">
        <v>4211</v>
      </c>
      <c r="BE456" s="8"/>
      <c r="BF456" s="8"/>
      <c r="BG456" s="62"/>
      <c r="BH456" s="62"/>
      <c r="BI456" s="1">
        <v>4213</v>
      </c>
      <c r="BJ456" s="1">
        <v>4218</v>
      </c>
      <c r="BK456" s="1">
        <v>4210</v>
      </c>
      <c r="BL456" s="1">
        <v>4217</v>
      </c>
      <c r="BM456" s="78"/>
      <c r="BN456" s="78"/>
      <c r="BO456" s="78"/>
      <c r="BP456" s="89"/>
      <c r="BQ456" s="62"/>
      <c r="BR456" s="1"/>
      <c r="BS456" s="88"/>
      <c r="BT456" s="1"/>
      <c r="BU456" s="58"/>
      <c r="BV456" s="58"/>
      <c r="BW456" s="58"/>
      <c r="BX456" s="58"/>
      <c r="BY456" s="1">
        <v>114.75700000000001</v>
      </c>
      <c r="BZ456" s="1">
        <v>114.67700000000001</v>
      </c>
      <c r="CA456" s="1">
        <v>114.66800000000001</v>
      </c>
      <c r="CB456" s="1">
        <v>1.2483</v>
      </c>
      <c r="CC456" s="1">
        <v>1.2475000000000001</v>
      </c>
      <c r="CD456" s="1">
        <v>1.2476</v>
      </c>
      <c r="CE456" s="1"/>
      <c r="CF456" s="1"/>
      <c r="CG456" s="1">
        <v>4213</v>
      </c>
      <c r="CH456" s="1">
        <v>4220</v>
      </c>
      <c r="CI456" s="1">
        <v>4210</v>
      </c>
      <c r="CJ456" s="1">
        <v>4215</v>
      </c>
      <c r="CK456" s="1">
        <v>4213</v>
      </c>
      <c r="CL456" s="1">
        <v>4230</v>
      </c>
      <c r="CM456" s="1">
        <v>4210</v>
      </c>
      <c r="CN456" s="1">
        <v>4219</v>
      </c>
      <c r="CO456" s="1">
        <v>1145</v>
      </c>
      <c r="CP456" s="1">
        <v>4213</v>
      </c>
      <c r="CQ456" s="1">
        <v>4230</v>
      </c>
      <c r="CR456" s="1">
        <v>4210</v>
      </c>
      <c r="CS456" s="1">
        <v>4225</v>
      </c>
      <c r="CT456" s="1"/>
      <c r="CU456" s="1"/>
      <c r="CV456" s="1"/>
      <c r="CW456" s="1"/>
      <c r="CX456" s="58"/>
      <c r="CY456" s="58"/>
      <c r="CZ456" s="1"/>
      <c r="DA456" s="1" t="s">
        <v>618</v>
      </c>
      <c r="DB456" s="1"/>
      <c r="DC456" s="58"/>
      <c r="DD456" s="58"/>
      <c r="DE456">
        <v>14.17</v>
      </c>
      <c r="DF456">
        <v>115.164</v>
      </c>
      <c r="DG456">
        <v>2.38</v>
      </c>
    </row>
    <row r="457" spans="1:111" s="12" customFormat="1">
      <c r="A457" s="1">
        <v>2014</v>
      </c>
      <c r="B457" s="1">
        <v>6</v>
      </c>
      <c r="C457" s="24">
        <v>41950</v>
      </c>
      <c r="D457" s="1">
        <v>4221</v>
      </c>
      <c r="E457" s="1">
        <v>4226</v>
      </c>
      <c r="F457" s="1">
        <v>4199</v>
      </c>
      <c r="G457" s="1">
        <v>4206</v>
      </c>
      <c r="H457" s="46">
        <v>1169.8</v>
      </c>
      <c r="I457" s="1">
        <v>4213</v>
      </c>
      <c r="J457" s="1">
        <v>4230</v>
      </c>
      <c r="K457" s="1">
        <v>4210</v>
      </c>
      <c r="L457" s="1">
        <v>4224</v>
      </c>
      <c r="M457" s="53">
        <v>4229</v>
      </c>
      <c r="N457" s="47">
        <v>4270</v>
      </c>
      <c r="O457" s="47">
        <v>4222</v>
      </c>
      <c r="P457" s="47">
        <v>4252</v>
      </c>
      <c r="Q457" s="35">
        <v>4213</v>
      </c>
      <c r="R457" s="26"/>
      <c r="S457" s="1"/>
      <c r="T457" s="1"/>
      <c r="U457" s="1"/>
      <c r="V457" s="1"/>
      <c r="W457" s="50"/>
      <c r="X457" s="51"/>
      <c r="Y457" s="62"/>
      <c r="Z457" s="62"/>
      <c r="AA457" s="62"/>
      <c r="AB457" s="62"/>
      <c r="AC457" s="1"/>
      <c r="AD457" s="62">
        <v>4226</v>
      </c>
      <c r="AE457" s="62">
        <v>4218</v>
      </c>
      <c r="AF457" s="1"/>
      <c r="AG457" s="1"/>
      <c r="AH457" s="62"/>
      <c r="AI457" s="62"/>
      <c r="AJ457" s="8"/>
      <c r="AK457" s="8"/>
      <c r="AL457" s="62"/>
      <c r="AM457" s="62"/>
      <c r="AN457" s="8"/>
      <c r="AO457" s="8"/>
      <c r="AP457" s="62"/>
      <c r="AQ457" s="62"/>
      <c r="AR457" s="62"/>
      <c r="AS457" s="8"/>
      <c r="AT457" s="62"/>
      <c r="AU457" s="62"/>
      <c r="AV457" s="8"/>
      <c r="AW457" s="8"/>
      <c r="AX457" s="8"/>
      <c r="AY457" s="8"/>
      <c r="AZ457" s="8"/>
      <c r="BA457" s="8"/>
      <c r="BB457" s="62"/>
      <c r="BC457" s="62"/>
      <c r="BD457" s="94">
        <v>4229</v>
      </c>
      <c r="BE457" s="8"/>
      <c r="BF457" s="8"/>
      <c r="BG457" s="62"/>
      <c r="BH457" s="62"/>
      <c r="BI457" s="1">
        <v>4229</v>
      </c>
      <c r="BJ457" s="1">
        <v>4235</v>
      </c>
      <c r="BK457" s="1">
        <v>4222</v>
      </c>
      <c r="BL457" s="1">
        <v>4234</v>
      </c>
      <c r="BM457" s="78"/>
      <c r="BN457" s="78"/>
      <c r="BO457" s="78"/>
      <c r="BP457" s="89"/>
      <c r="BQ457" s="62"/>
      <c r="BR457" s="1"/>
      <c r="BS457" s="88"/>
      <c r="BT457" s="1"/>
      <c r="BU457" s="58"/>
      <c r="BV457" s="58"/>
      <c r="BW457" s="58"/>
      <c r="BX457" s="58"/>
      <c r="BY457" s="1">
        <v>115.17</v>
      </c>
      <c r="BZ457" s="1">
        <v>115.224</v>
      </c>
      <c r="CA457" s="35">
        <v>114.66800000000001</v>
      </c>
      <c r="CB457" s="1">
        <v>1.2376</v>
      </c>
      <c r="CC457" s="1">
        <v>1.2379</v>
      </c>
      <c r="CD457" s="35">
        <v>1.2476</v>
      </c>
      <c r="CE457" s="1"/>
      <c r="CF457" s="1"/>
      <c r="CG457" s="1">
        <v>4229</v>
      </c>
      <c r="CH457" s="1">
        <v>4248</v>
      </c>
      <c r="CI457" s="1">
        <v>4222</v>
      </c>
      <c r="CJ457" s="1">
        <v>4241</v>
      </c>
      <c r="CK457" s="1">
        <v>4229</v>
      </c>
      <c r="CL457" s="1">
        <v>4270</v>
      </c>
      <c r="CM457" s="1">
        <v>4222</v>
      </c>
      <c r="CN457" s="1">
        <v>4251</v>
      </c>
      <c r="CO457" s="1">
        <v>1143</v>
      </c>
      <c r="CP457" s="1">
        <v>4229</v>
      </c>
      <c r="CQ457" s="1">
        <v>4310</v>
      </c>
      <c r="CR457" s="1">
        <v>4222</v>
      </c>
      <c r="CS457" s="1">
        <v>4294</v>
      </c>
      <c r="CT457" s="1"/>
      <c r="CU457" s="1"/>
      <c r="CV457" s="1"/>
      <c r="CW457" s="1"/>
      <c r="CX457" s="58"/>
      <c r="CY457" s="58"/>
      <c r="CZ457" s="1"/>
      <c r="DA457" s="1" t="s">
        <v>618</v>
      </c>
      <c r="DB457" s="1"/>
      <c r="DC457" s="58"/>
      <c r="DD457" s="58"/>
      <c r="DE457">
        <v>14.17</v>
      </c>
      <c r="DF457">
        <v>114.462</v>
      </c>
      <c r="DG457">
        <v>2.38</v>
      </c>
    </row>
    <row r="458" spans="1:111" s="12" customFormat="1">
      <c r="A458" s="1">
        <v>2014</v>
      </c>
      <c r="B458" s="1">
        <v>2</v>
      </c>
      <c r="C458" s="24">
        <v>41953</v>
      </c>
      <c r="D458" s="1">
        <v>4303</v>
      </c>
      <c r="E458" s="1">
        <v>4319</v>
      </c>
      <c r="F458" s="1">
        <v>4288</v>
      </c>
      <c r="G458" s="1">
        <v>4293</v>
      </c>
      <c r="H458" s="46">
        <v>1150</v>
      </c>
      <c r="I458" s="1">
        <v>4229</v>
      </c>
      <c r="J458" s="1">
        <v>4319</v>
      </c>
      <c r="K458" s="1">
        <v>4222</v>
      </c>
      <c r="L458" s="1">
        <v>4295</v>
      </c>
      <c r="M458" s="53">
        <v>4290</v>
      </c>
      <c r="N458" s="47">
        <v>4296</v>
      </c>
      <c r="O458" s="47">
        <v>4275</v>
      </c>
      <c r="P458" s="47">
        <v>4285</v>
      </c>
      <c r="Q458" s="8">
        <v>4304</v>
      </c>
      <c r="R458" s="26"/>
      <c r="S458" s="1"/>
      <c r="T458" s="1"/>
      <c r="U458" s="1"/>
      <c r="V458" s="1"/>
      <c r="W458" s="50"/>
      <c r="X458" s="51"/>
      <c r="Y458" s="62"/>
      <c r="Z458" s="62"/>
      <c r="AA458" s="62"/>
      <c r="AB458" s="62"/>
      <c r="AC458" s="1"/>
      <c r="AD458" s="62">
        <v>4319</v>
      </c>
      <c r="AE458" s="62">
        <v>4288</v>
      </c>
      <c r="AF458" s="1"/>
      <c r="AG458" s="1"/>
      <c r="AH458" s="62"/>
      <c r="AI458" s="62"/>
      <c r="AJ458" s="8"/>
      <c r="AK458" s="8"/>
      <c r="AL458" s="62"/>
      <c r="AM458" s="62"/>
      <c r="AN458" s="8"/>
      <c r="AO458" s="8"/>
      <c r="AP458" s="62"/>
      <c r="AQ458" s="62"/>
      <c r="AR458" s="62"/>
      <c r="AS458" s="8"/>
      <c r="AT458" s="62"/>
      <c r="AU458" s="62"/>
      <c r="AV458" s="8"/>
      <c r="AW458" s="8"/>
      <c r="AX458" s="8"/>
      <c r="AY458" s="8"/>
      <c r="AZ458" s="8"/>
      <c r="BA458" s="8"/>
      <c r="BB458" s="62"/>
      <c r="BC458" s="62"/>
      <c r="BD458" s="94">
        <v>4289</v>
      </c>
      <c r="BE458" s="8"/>
      <c r="BF458" s="8"/>
      <c r="BG458" s="62"/>
      <c r="BH458" s="62"/>
      <c r="BI458" s="1">
        <v>4290</v>
      </c>
      <c r="BJ458" s="1">
        <v>4296</v>
      </c>
      <c r="BK458" s="1">
        <v>4287</v>
      </c>
      <c r="BL458" s="1">
        <v>4293</v>
      </c>
      <c r="BM458" s="78"/>
      <c r="BN458" s="78"/>
      <c r="BO458" s="78"/>
      <c r="BP458" s="89"/>
      <c r="BQ458" s="62"/>
      <c r="BR458" s="1"/>
      <c r="BS458" s="88"/>
      <c r="BT458" s="1"/>
      <c r="BU458" s="58"/>
      <c r="BV458" s="58"/>
      <c r="BW458" s="58"/>
      <c r="BX458" s="58"/>
      <c r="BY458" s="1">
        <v>114.376</v>
      </c>
      <c r="BZ458" s="1">
        <v>114.495</v>
      </c>
      <c r="CA458" s="1">
        <v>114.553</v>
      </c>
      <c r="CB458" s="1">
        <v>1.248</v>
      </c>
      <c r="CC458" s="1">
        <v>1.2473000000000001</v>
      </c>
      <c r="CD458" s="1">
        <v>1.246</v>
      </c>
      <c r="CE458" s="1"/>
      <c r="CF458" s="1"/>
      <c r="CG458" s="1">
        <v>4290</v>
      </c>
      <c r="CH458" s="1">
        <v>4296</v>
      </c>
      <c r="CI458" s="1">
        <v>4275</v>
      </c>
      <c r="CJ458" s="1">
        <v>4276</v>
      </c>
      <c r="CK458" s="1">
        <v>4290</v>
      </c>
      <c r="CL458" s="1">
        <v>4296</v>
      </c>
      <c r="CM458" s="1">
        <v>4275</v>
      </c>
      <c r="CN458" s="1">
        <v>4282</v>
      </c>
      <c r="CO458" s="1">
        <v>1172.3</v>
      </c>
      <c r="CP458" s="1">
        <v>4290</v>
      </c>
      <c r="CQ458" s="1">
        <v>4296</v>
      </c>
      <c r="CR458" s="1">
        <v>4262</v>
      </c>
      <c r="CS458" s="1">
        <v>4264</v>
      </c>
      <c r="CT458" s="1"/>
      <c r="CU458" s="1"/>
      <c r="CV458" s="1"/>
      <c r="CW458" s="1"/>
      <c r="CX458" s="58"/>
      <c r="CY458" s="58"/>
      <c r="CZ458" s="1"/>
      <c r="DA458" s="1" t="s">
        <v>618</v>
      </c>
      <c r="DB458" s="1"/>
      <c r="DC458" s="58"/>
      <c r="DD458" s="58"/>
      <c r="DE458">
        <v>14.17</v>
      </c>
      <c r="DF458">
        <v>114.833</v>
      </c>
      <c r="DG458">
        <v>2.38</v>
      </c>
    </row>
    <row r="459" spans="1:111" s="12" customFormat="1">
      <c r="A459" s="1">
        <v>2014</v>
      </c>
      <c r="B459" s="1">
        <v>3</v>
      </c>
      <c r="C459" s="24">
        <v>41954</v>
      </c>
      <c r="D459" s="1">
        <v>4259</v>
      </c>
      <c r="E459" s="1">
        <v>4264</v>
      </c>
      <c r="F459" s="1">
        <v>4246</v>
      </c>
      <c r="G459" s="1">
        <v>4263</v>
      </c>
      <c r="H459" s="46">
        <v>1164</v>
      </c>
      <c r="I459" s="1">
        <v>4290</v>
      </c>
      <c r="J459" s="1">
        <v>4296</v>
      </c>
      <c r="K459" s="1">
        <v>4255</v>
      </c>
      <c r="L459" s="1">
        <v>4257</v>
      </c>
      <c r="M459" s="53">
        <v>4272</v>
      </c>
      <c r="N459" s="47">
        <v>4301</v>
      </c>
      <c r="O459" s="47">
        <v>4269</v>
      </c>
      <c r="P459" s="47">
        <v>4288</v>
      </c>
      <c r="Q459" s="8">
        <v>4259</v>
      </c>
      <c r="R459" s="26"/>
      <c r="S459" s="1"/>
      <c r="T459" s="1"/>
      <c r="U459" s="1"/>
      <c r="V459" s="1"/>
      <c r="W459" s="50"/>
      <c r="X459" s="51"/>
      <c r="Y459" s="62"/>
      <c r="Z459" s="62"/>
      <c r="AA459" s="62"/>
      <c r="AB459" s="62"/>
      <c r="AC459" s="1"/>
      <c r="AD459" s="62">
        <v>4264</v>
      </c>
      <c r="AE459" s="62">
        <v>4255</v>
      </c>
      <c r="AF459" s="1"/>
      <c r="AG459" s="1"/>
      <c r="AH459" s="62"/>
      <c r="AI459" s="62"/>
      <c r="AJ459" s="8"/>
      <c r="AK459" s="8"/>
      <c r="AL459" s="62"/>
      <c r="AM459" s="62"/>
      <c r="AN459" s="8"/>
      <c r="AO459" s="8"/>
      <c r="AP459" s="62"/>
      <c r="AQ459" s="62"/>
      <c r="AR459" s="62"/>
      <c r="AS459" s="8"/>
      <c r="AT459" s="62"/>
      <c r="AU459" s="62"/>
      <c r="AV459" s="8"/>
      <c r="AW459" s="8"/>
      <c r="AX459" s="8"/>
      <c r="AY459" s="8"/>
      <c r="AZ459" s="8"/>
      <c r="BA459" s="8"/>
      <c r="BB459" s="62"/>
      <c r="BC459" s="62"/>
      <c r="BD459" s="94">
        <v>4271</v>
      </c>
      <c r="BE459" s="8"/>
      <c r="BF459" s="8"/>
      <c r="BG459" s="62"/>
      <c r="BH459" s="62"/>
      <c r="BI459" s="1">
        <v>4272</v>
      </c>
      <c r="BJ459" s="1">
        <v>4278</v>
      </c>
      <c r="BK459" s="1">
        <v>4269</v>
      </c>
      <c r="BL459" s="1">
        <v>4273</v>
      </c>
      <c r="BM459" s="78"/>
      <c r="BN459" s="78"/>
      <c r="BO459" s="78"/>
      <c r="BP459" s="89"/>
      <c r="BQ459" s="62"/>
      <c r="BR459" s="1"/>
      <c r="BS459" s="88"/>
      <c r="BT459" s="1"/>
      <c r="BU459" s="58"/>
      <c r="BV459" s="58"/>
      <c r="BW459" s="58"/>
      <c r="BX459" s="58"/>
      <c r="BY459" s="1">
        <v>114.843</v>
      </c>
      <c r="BZ459" s="1">
        <v>114.825</v>
      </c>
      <c r="CA459" s="1">
        <v>114.767</v>
      </c>
      <c r="CB459" s="1">
        <v>1.2422</v>
      </c>
      <c r="CC459" s="1">
        <v>1.2424999999999999</v>
      </c>
      <c r="CD459" s="1">
        <v>1.2425999999999999</v>
      </c>
      <c r="CE459" s="1"/>
      <c r="CF459" s="1"/>
      <c r="CG459" s="1">
        <v>4272</v>
      </c>
      <c r="CH459" s="1">
        <v>4301</v>
      </c>
      <c r="CI459" s="1">
        <v>4269</v>
      </c>
      <c r="CJ459" s="1">
        <v>4290</v>
      </c>
      <c r="CK459" s="1">
        <v>4272</v>
      </c>
      <c r="CL459" s="1">
        <v>4301</v>
      </c>
      <c r="CM459" s="1">
        <v>4269</v>
      </c>
      <c r="CN459" s="1">
        <v>4293</v>
      </c>
      <c r="CO459" s="1">
        <v>1148.4000000000001</v>
      </c>
      <c r="CP459" s="1">
        <v>4272</v>
      </c>
      <c r="CQ459" s="1">
        <v>4315</v>
      </c>
      <c r="CR459" s="1">
        <v>4269</v>
      </c>
      <c r="CS459" s="1">
        <v>4308</v>
      </c>
      <c r="CT459" s="1"/>
      <c r="CU459" s="1"/>
      <c r="CV459" s="1"/>
      <c r="CW459" s="1"/>
      <c r="CX459" s="58"/>
      <c r="CY459" s="58"/>
      <c r="CZ459" s="1"/>
      <c r="DA459" s="1" t="s">
        <v>618</v>
      </c>
      <c r="DB459" s="1"/>
      <c r="DC459" s="58"/>
      <c r="DD459" s="58"/>
      <c r="DE459">
        <v>14.17</v>
      </c>
      <c r="DF459">
        <v>115.708</v>
      </c>
      <c r="DG459">
        <v>2.38</v>
      </c>
    </row>
    <row r="460" spans="1:111" s="12" customFormat="1">
      <c r="A460" s="1">
        <v>2014</v>
      </c>
      <c r="B460" s="1">
        <v>4</v>
      </c>
      <c r="C460" s="24">
        <v>41955</v>
      </c>
      <c r="D460" s="1">
        <v>4313</v>
      </c>
      <c r="E460" s="1">
        <v>4322</v>
      </c>
      <c r="F460" s="1">
        <v>4306</v>
      </c>
      <c r="G460" s="1">
        <v>4318</v>
      </c>
      <c r="H460" s="46">
        <v>1159.2</v>
      </c>
      <c r="I460" s="1">
        <v>4272</v>
      </c>
      <c r="J460" s="1">
        <v>4318</v>
      </c>
      <c r="K460" s="1">
        <v>4269</v>
      </c>
      <c r="L460" s="1">
        <v>4315</v>
      </c>
      <c r="M460" s="53">
        <v>4317</v>
      </c>
      <c r="N460" s="47">
        <v>4319</v>
      </c>
      <c r="O460" s="47">
        <v>4300</v>
      </c>
      <c r="P460" s="47">
        <v>4309</v>
      </c>
      <c r="Q460" s="8">
        <v>4313</v>
      </c>
      <c r="R460" s="26"/>
      <c r="S460" s="1"/>
      <c r="T460" s="1"/>
      <c r="U460" s="1"/>
      <c r="V460" s="1"/>
      <c r="W460" s="50"/>
      <c r="X460" s="51"/>
      <c r="Y460" s="62"/>
      <c r="Z460" s="62"/>
      <c r="AA460" s="62"/>
      <c r="AB460" s="62"/>
      <c r="AC460" s="1"/>
      <c r="AD460" s="62">
        <v>4318</v>
      </c>
      <c r="AE460" s="62">
        <v>4310</v>
      </c>
      <c r="AF460" s="1"/>
      <c r="AG460" s="1"/>
      <c r="AH460" s="62"/>
      <c r="AI460" s="62"/>
      <c r="AJ460" s="8"/>
      <c r="AK460" s="8"/>
      <c r="AL460" s="62"/>
      <c r="AM460" s="62"/>
      <c r="AN460" s="8"/>
      <c r="AO460" s="8"/>
      <c r="AP460" s="62"/>
      <c r="AQ460" s="62"/>
      <c r="AR460" s="62"/>
      <c r="AS460" s="8"/>
      <c r="AT460" s="62"/>
      <c r="AU460" s="62"/>
      <c r="AV460" s="8"/>
      <c r="AW460" s="8"/>
      <c r="AX460" s="8"/>
      <c r="AY460" s="8"/>
      <c r="AZ460" s="8"/>
      <c r="BA460" s="8"/>
      <c r="BB460" s="62"/>
      <c r="BC460" s="62"/>
      <c r="BD460" s="94">
        <v>4316</v>
      </c>
      <c r="BE460" s="8"/>
      <c r="BF460" s="8"/>
      <c r="BG460" s="62"/>
      <c r="BH460" s="62"/>
      <c r="BI460" s="1">
        <v>4317</v>
      </c>
      <c r="BJ460" s="1">
        <v>4319</v>
      </c>
      <c r="BK460" s="1">
        <v>4308</v>
      </c>
      <c r="BL460" s="1">
        <v>4313</v>
      </c>
      <c r="BM460" s="78"/>
      <c r="BN460" s="78"/>
      <c r="BO460" s="78"/>
      <c r="BP460" s="89"/>
      <c r="BQ460" s="62"/>
      <c r="BR460" s="1"/>
      <c r="BS460" s="88"/>
      <c r="BT460" s="1"/>
      <c r="BU460" s="58"/>
      <c r="BV460" s="58"/>
      <c r="BW460" s="58"/>
      <c r="BX460" s="58"/>
      <c r="BY460" s="1">
        <v>115.476</v>
      </c>
      <c r="BZ460" s="1">
        <v>115.86199999999999</v>
      </c>
      <c r="CA460" s="1">
        <v>115.735</v>
      </c>
      <c r="CB460" s="1">
        <v>1.2476</v>
      </c>
      <c r="CC460" s="1">
        <v>1.2475000000000001</v>
      </c>
      <c r="CD460" s="1">
        <v>1.2476</v>
      </c>
      <c r="CE460" s="1"/>
      <c r="CF460" s="1"/>
      <c r="CG460" s="1">
        <v>4317</v>
      </c>
      <c r="CH460" s="1">
        <v>4319</v>
      </c>
      <c r="CI460" s="1">
        <v>4300</v>
      </c>
      <c r="CJ460" s="1">
        <v>4304</v>
      </c>
      <c r="CK460" s="1">
        <v>4317</v>
      </c>
      <c r="CL460" s="1">
        <v>4319</v>
      </c>
      <c r="CM460" s="1">
        <v>4300</v>
      </c>
      <c r="CN460" s="1">
        <v>4307</v>
      </c>
      <c r="CO460" s="1">
        <v>1164.8</v>
      </c>
      <c r="CP460" s="1">
        <v>4317</v>
      </c>
      <c r="CQ460" s="1">
        <v>4319</v>
      </c>
      <c r="CR460" s="1">
        <v>4297</v>
      </c>
      <c r="CS460" s="1">
        <v>4306</v>
      </c>
      <c r="CT460" s="1"/>
      <c r="CU460" s="1"/>
      <c r="CV460" s="1"/>
      <c r="CW460" s="1"/>
      <c r="CX460" s="58"/>
      <c r="CY460" s="58"/>
      <c r="CZ460" s="1"/>
      <c r="DA460" s="1" t="s">
        <v>618</v>
      </c>
      <c r="DB460" s="1"/>
      <c r="DC460" s="58"/>
      <c r="DD460" s="58"/>
      <c r="DE460">
        <v>13.02</v>
      </c>
      <c r="DF460">
        <v>115.529</v>
      </c>
      <c r="DG460">
        <v>2.36</v>
      </c>
    </row>
    <row r="461" spans="1:111" s="12" customFormat="1">
      <c r="A461" s="1">
        <v>2014</v>
      </c>
      <c r="B461" s="1">
        <v>5</v>
      </c>
      <c r="C461" s="24">
        <v>41956</v>
      </c>
      <c r="D461" s="1">
        <v>4300</v>
      </c>
      <c r="E461" s="1">
        <v>4331</v>
      </c>
      <c r="F461" s="1">
        <v>4288</v>
      </c>
      <c r="G461" s="1">
        <v>4315</v>
      </c>
      <c r="H461" s="46">
        <v>1160.7</v>
      </c>
      <c r="I461" s="1">
        <v>4317</v>
      </c>
      <c r="J461" s="1">
        <v>4319</v>
      </c>
      <c r="K461" s="1">
        <v>4288</v>
      </c>
      <c r="L461" s="1">
        <v>4297</v>
      </c>
      <c r="M461" s="53">
        <v>4305</v>
      </c>
      <c r="N461" s="47">
        <v>4315</v>
      </c>
      <c r="O461" s="47">
        <v>4291</v>
      </c>
      <c r="P461" s="47">
        <v>4313</v>
      </c>
      <c r="Q461" s="8">
        <v>4299</v>
      </c>
      <c r="R461" s="26"/>
      <c r="S461" s="1"/>
      <c r="T461" s="1"/>
      <c r="U461" s="1"/>
      <c r="V461" s="1"/>
      <c r="W461" s="50"/>
      <c r="X461" s="51"/>
      <c r="Y461" s="62"/>
      <c r="Z461" s="62"/>
      <c r="AA461" s="62"/>
      <c r="AB461" s="62"/>
      <c r="AC461" s="1"/>
      <c r="AD461" s="62">
        <v>4303</v>
      </c>
      <c r="AE461" s="62">
        <v>4288</v>
      </c>
      <c r="AF461" s="1"/>
      <c r="AG461" s="1"/>
      <c r="AH461" s="62"/>
      <c r="AI461" s="62"/>
      <c r="AJ461" s="8"/>
      <c r="AK461" s="8"/>
      <c r="AL461" s="62"/>
      <c r="AM461" s="62"/>
      <c r="AN461" s="8"/>
      <c r="AO461" s="8"/>
      <c r="AP461" s="62"/>
      <c r="AQ461" s="62"/>
      <c r="AR461" s="62"/>
      <c r="AS461" s="8"/>
      <c r="AT461" s="62"/>
      <c r="AU461" s="62"/>
      <c r="AV461" s="8"/>
      <c r="AW461" s="8"/>
      <c r="AX461" s="8"/>
      <c r="AY461" s="8"/>
      <c r="AZ461" s="8"/>
      <c r="BA461" s="8"/>
      <c r="BB461" s="62"/>
      <c r="BC461" s="62"/>
      <c r="BD461" s="94">
        <v>4304</v>
      </c>
      <c r="BE461" s="8"/>
      <c r="BF461" s="8"/>
      <c r="BG461" s="62"/>
      <c r="BH461" s="62"/>
      <c r="BI461" s="1">
        <v>4305</v>
      </c>
      <c r="BJ461" s="1">
        <v>4306</v>
      </c>
      <c r="BK461" s="1">
        <v>4291</v>
      </c>
      <c r="BL461" s="1">
        <v>4297</v>
      </c>
      <c r="BM461" s="78"/>
      <c r="BN461" s="78"/>
      <c r="BO461" s="78"/>
      <c r="BP461" s="89"/>
      <c r="BQ461" s="62"/>
      <c r="BR461" s="1"/>
      <c r="BS461" s="88"/>
      <c r="BT461" s="1"/>
      <c r="BU461" s="58"/>
      <c r="BV461" s="58"/>
      <c r="BW461" s="58"/>
      <c r="BX461" s="58"/>
      <c r="BY461" s="1">
        <v>115.6</v>
      </c>
      <c r="BZ461" s="1">
        <v>115.58199999999999</v>
      </c>
      <c r="CA461" s="1">
        <v>115.578</v>
      </c>
      <c r="CB461" s="1">
        <v>1.2435</v>
      </c>
      <c r="CC461" s="1">
        <v>1.2434000000000001</v>
      </c>
      <c r="CD461" s="1">
        <v>1.2430000000000001</v>
      </c>
      <c r="CE461" s="1"/>
      <c r="CF461" s="1"/>
      <c r="CG461" s="1">
        <v>4305</v>
      </c>
      <c r="CH461" s="1">
        <v>4313</v>
      </c>
      <c r="CI461" s="1">
        <v>4291</v>
      </c>
      <c r="CJ461" s="1">
        <v>4308</v>
      </c>
      <c r="CK461" s="1">
        <v>4305</v>
      </c>
      <c r="CL461" s="1">
        <v>4315</v>
      </c>
      <c r="CM461" s="1">
        <v>4291</v>
      </c>
      <c r="CN461" s="1">
        <v>4311</v>
      </c>
      <c r="CO461" s="1">
        <v>1157.0999999999999</v>
      </c>
      <c r="CP461" s="1">
        <v>4305</v>
      </c>
      <c r="CQ461" s="1">
        <v>4329</v>
      </c>
      <c r="CR461" s="1">
        <v>4291</v>
      </c>
      <c r="CS461" s="1">
        <v>4304</v>
      </c>
      <c r="CT461" s="1"/>
      <c r="CU461" s="1"/>
      <c r="CV461" s="1"/>
      <c r="CW461" s="1"/>
      <c r="CX461" s="58"/>
      <c r="CY461" s="58"/>
      <c r="CZ461" s="1"/>
      <c r="DA461" s="1" t="s">
        <v>618</v>
      </c>
      <c r="DB461" s="1"/>
      <c r="DC461" s="58"/>
      <c r="DD461" s="58"/>
      <c r="DE461">
        <v>13.79</v>
      </c>
      <c r="DF461">
        <v>115.753</v>
      </c>
      <c r="DG461">
        <v>2.35</v>
      </c>
    </row>
    <row r="462" spans="1:111" s="12" customFormat="1">
      <c r="A462" s="1">
        <v>2014</v>
      </c>
      <c r="B462" s="1">
        <v>6</v>
      </c>
      <c r="C462" s="24">
        <v>41957</v>
      </c>
      <c r="D462" s="1">
        <v>4312</v>
      </c>
      <c r="E462" s="1">
        <v>4321</v>
      </c>
      <c r="F462" s="1">
        <v>4305</v>
      </c>
      <c r="G462" s="1">
        <v>4310</v>
      </c>
      <c r="H462" s="46">
        <v>1185.5999999999999</v>
      </c>
      <c r="I462" s="1">
        <v>4305</v>
      </c>
      <c r="J462" s="1">
        <v>4329</v>
      </c>
      <c r="K462" s="1">
        <v>4291</v>
      </c>
      <c r="L462" s="1">
        <v>4316</v>
      </c>
      <c r="M462" s="53">
        <v>4305</v>
      </c>
      <c r="N462" s="47">
        <v>4310</v>
      </c>
      <c r="O462" s="47">
        <v>4293</v>
      </c>
      <c r="P462" s="47">
        <v>4305</v>
      </c>
      <c r="Q462" s="35">
        <v>4299</v>
      </c>
      <c r="R462" s="26"/>
      <c r="S462" s="1"/>
      <c r="T462" s="1"/>
      <c r="U462" s="1"/>
      <c r="V462" s="1"/>
      <c r="W462" s="50"/>
      <c r="X462" s="51"/>
      <c r="Y462" s="62"/>
      <c r="Z462" s="62"/>
      <c r="AA462" s="62"/>
      <c r="AB462" s="62"/>
      <c r="AC462" s="1"/>
      <c r="AD462" s="62">
        <v>4321</v>
      </c>
      <c r="AE462" s="62">
        <v>4310</v>
      </c>
      <c r="AF462" s="1"/>
      <c r="AG462" s="1"/>
      <c r="AH462" s="62"/>
      <c r="AI462" s="62"/>
      <c r="AJ462" s="8"/>
      <c r="AK462" s="8"/>
      <c r="AL462" s="62"/>
      <c r="AM462" s="62"/>
      <c r="AN462" s="8"/>
      <c r="AO462" s="8"/>
      <c r="AP462" s="62"/>
      <c r="AQ462" s="62"/>
      <c r="AR462" s="62"/>
      <c r="AS462" s="8"/>
      <c r="AT462" s="62"/>
      <c r="AU462" s="62"/>
      <c r="AV462" s="8"/>
      <c r="AW462" s="8"/>
      <c r="AX462" s="8"/>
      <c r="AY462" s="8"/>
      <c r="AZ462" s="8"/>
      <c r="BA462" s="8"/>
      <c r="BB462" s="62"/>
      <c r="BC462" s="62"/>
      <c r="BD462" s="94">
        <v>4303</v>
      </c>
      <c r="BE462" s="8"/>
      <c r="BF462" s="8"/>
      <c r="BG462" s="62"/>
      <c r="BH462" s="62"/>
      <c r="BI462" s="1">
        <v>4305</v>
      </c>
      <c r="BJ462" s="1">
        <v>4308</v>
      </c>
      <c r="BK462" s="1">
        <v>4299</v>
      </c>
      <c r="BL462" s="1">
        <v>4307</v>
      </c>
      <c r="BM462" s="78"/>
      <c r="BN462" s="78"/>
      <c r="BO462" s="78"/>
      <c r="BP462" s="89"/>
      <c r="BQ462" s="62"/>
      <c r="BR462" s="1"/>
      <c r="BS462" s="88"/>
      <c r="BT462" s="1"/>
      <c r="BU462" s="58"/>
      <c r="BV462" s="58"/>
      <c r="BW462" s="58"/>
      <c r="BX462" s="58"/>
      <c r="BY462" s="1">
        <v>115.779</v>
      </c>
      <c r="BZ462" s="1">
        <v>115.791</v>
      </c>
      <c r="CA462" s="35">
        <v>115.578</v>
      </c>
      <c r="CB462" s="1">
        <v>1.2478</v>
      </c>
      <c r="CC462" s="1">
        <v>1.2475000000000001</v>
      </c>
      <c r="CD462" s="35">
        <v>1.2430000000000001</v>
      </c>
      <c r="CE462" s="1"/>
      <c r="CF462" s="1"/>
      <c r="CG462" s="1">
        <v>4305</v>
      </c>
      <c r="CH462" s="1">
        <v>4310</v>
      </c>
      <c r="CI462" s="1">
        <v>4299</v>
      </c>
      <c r="CJ462" s="1">
        <v>4302</v>
      </c>
      <c r="CK462" s="1">
        <v>4305</v>
      </c>
      <c r="CL462" s="1">
        <v>4331</v>
      </c>
      <c r="CM462" s="1">
        <v>4293</v>
      </c>
      <c r="CN462" s="1">
        <v>4326</v>
      </c>
      <c r="CO462" s="1">
        <v>1152.3</v>
      </c>
      <c r="CP462" s="1">
        <v>4305</v>
      </c>
      <c r="CQ462" s="1">
        <v>4449</v>
      </c>
      <c r="CR462" s="1">
        <v>4293</v>
      </c>
      <c r="CS462" s="1">
        <v>4434</v>
      </c>
      <c r="CT462" s="1"/>
      <c r="CU462" s="1"/>
      <c r="CV462" s="1"/>
      <c r="CW462" s="1"/>
      <c r="CX462" s="58"/>
      <c r="CY462" s="58"/>
      <c r="CZ462" s="1"/>
      <c r="DA462" s="1" t="s">
        <v>618</v>
      </c>
      <c r="DB462" s="1"/>
      <c r="DC462" s="58"/>
      <c r="DD462" s="58"/>
      <c r="DE462">
        <v>13.31</v>
      </c>
      <c r="DF462">
        <v>116.508</v>
      </c>
      <c r="DG462">
        <v>2.3199999999999998</v>
      </c>
    </row>
    <row r="463" spans="1:111" s="12" customFormat="1">
      <c r="A463" s="1">
        <v>2014</v>
      </c>
      <c r="B463" s="1">
        <v>2</v>
      </c>
      <c r="C463" s="24">
        <v>41960</v>
      </c>
      <c r="D463" s="1">
        <v>4430</v>
      </c>
      <c r="E463" s="1">
        <v>4446</v>
      </c>
      <c r="F463" s="1">
        <v>4401</v>
      </c>
      <c r="G463" s="1">
        <v>4416</v>
      </c>
      <c r="H463" s="46">
        <v>1186.5999999999999</v>
      </c>
      <c r="I463" s="1">
        <v>4305</v>
      </c>
      <c r="J463" s="1">
        <v>4449</v>
      </c>
      <c r="K463" s="1">
        <v>4293</v>
      </c>
      <c r="L463" s="1">
        <v>4422</v>
      </c>
      <c r="M463" s="53">
        <v>4415</v>
      </c>
      <c r="N463" s="47">
        <v>4444</v>
      </c>
      <c r="O463" s="47">
        <v>4412</v>
      </c>
      <c r="P463" s="47">
        <v>4424</v>
      </c>
      <c r="Q463" s="8">
        <v>4421</v>
      </c>
      <c r="R463" s="26"/>
      <c r="S463" s="1"/>
      <c r="T463" s="1"/>
      <c r="U463" s="1"/>
      <c r="V463" s="1"/>
      <c r="W463" s="50"/>
      <c r="X463" s="51"/>
      <c r="Y463" s="62"/>
      <c r="Z463" s="62"/>
      <c r="AA463" s="62"/>
      <c r="AB463" s="62"/>
      <c r="AC463" s="1"/>
      <c r="AD463" s="62">
        <v>4446</v>
      </c>
      <c r="AE463" s="62">
        <v>4417</v>
      </c>
      <c r="AF463" s="1"/>
      <c r="AG463" s="1"/>
      <c r="AH463" s="62"/>
      <c r="AI463" s="62"/>
      <c r="AJ463" s="8"/>
      <c r="AK463" s="8"/>
      <c r="AL463" s="62"/>
      <c r="AM463" s="62"/>
      <c r="AN463" s="8"/>
      <c r="AO463" s="8"/>
      <c r="AP463" s="62"/>
      <c r="AQ463" s="62"/>
      <c r="AR463" s="62"/>
      <c r="AS463" s="8"/>
      <c r="AT463" s="62"/>
      <c r="AU463" s="62"/>
      <c r="AV463" s="8"/>
      <c r="AW463" s="8"/>
      <c r="AX463" s="8"/>
      <c r="AY463" s="8"/>
      <c r="AZ463" s="8"/>
      <c r="BA463" s="8"/>
      <c r="BB463" s="62"/>
      <c r="BC463" s="62"/>
      <c r="BD463" s="94">
        <v>4414</v>
      </c>
      <c r="BE463" s="8"/>
      <c r="BF463" s="8"/>
      <c r="BG463" s="62"/>
      <c r="BH463" s="62"/>
      <c r="BI463" s="1">
        <v>4415</v>
      </c>
      <c r="BJ463" s="1">
        <v>4420</v>
      </c>
      <c r="BK463" s="1">
        <v>4412</v>
      </c>
      <c r="BL463" s="1">
        <v>4417</v>
      </c>
      <c r="BM463" s="78"/>
      <c r="BN463" s="78"/>
      <c r="BO463" s="78"/>
      <c r="BP463" s="89"/>
      <c r="BQ463" s="62"/>
      <c r="BR463" s="1"/>
      <c r="BS463" s="88"/>
      <c r="BT463" s="1"/>
      <c r="BU463" s="58"/>
      <c r="BV463" s="58"/>
      <c r="BW463" s="58"/>
      <c r="BX463" s="58"/>
      <c r="BY463" s="1">
        <v>116.44499999999999</v>
      </c>
      <c r="BZ463" s="1">
        <v>116.55800000000001</v>
      </c>
      <c r="CA463" s="1">
        <v>116.41200000000001</v>
      </c>
      <c r="CB463" s="1">
        <v>1.2533000000000001</v>
      </c>
      <c r="CC463" s="1">
        <v>1.2519</v>
      </c>
      <c r="CD463" s="1">
        <v>1.2543</v>
      </c>
      <c r="CE463" s="1"/>
      <c r="CF463" s="1"/>
      <c r="CG463" s="1">
        <v>4415</v>
      </c>
      <c r="CH463" s="1">
        <v>4444</v>
      </c>
      <c r="CI463" s="1">
        <v>4412</v>
      </c>
      <c r="CJ463" s="1">
        <v>4430</v>
      </c>
      <c r="CK463" s="1">
        <v>4415</v>
      </c>
      <c r="CL463" s="1">
        <v>4444</v>
      </c>
      <c r="CM463" s="1">
        <v>4412</v>
      </c>
      <c r="CN463" s="1">
        <v>4426</v>
      </c>
      <c r="CO463" s="1">
        <v>1184.7</v>
      </c>
      <c r="CP463" s="1">
        <v>4415</v>
      </c>
      <c r="CQ463" s="1">
        <v>4444</v>
      </c>
      <c r="CR463" s="1">
        <v>4412</v>
      </c>
      <c r="CS463" s="1">
        <v>4430</v>
      </c>
      <c r="CT463" s="1"/>
      <c r="CU463" s="1"/>
      <c r="CV463" s="1"/>
      <c r="CW463" s="1"/>
      <c r="CX463" s="58"/>
      <c r="CY463" s="58"/>
      <c r="CZ463" s="1"/>
      <c r="DA463" s="1" t="s">
        <v>618</v>
      </c>
      <c r="DB463" s="1"/>
      <c r="DC463" s="58"/>
      <c r="DD463" s="58"/>
      <c r="DE463">
        <v>13.99</v>
      </c>
      <c r="DF463">
        <v>116.596</v>
      </c>
      <c r="DG463">
        <v>2.34</v>
      </c>
    </row>
    <row r="464" spans="1:111" s="12" customFormat="1">
      <c r="A464" s="1">
        <v>2014</v>
      </c>
      <c r="B464" s="1">
        <v>3</v>
      </c>
      <c r="C464" s="24">
        <v>41961</v>
      </c>
      <c r="D464" s="1">
        <v>4439</v>
      </c>
      <c r="E464" s="1">
        <v>4448</v>
      </c>
      <c r="F464" s="1">
        <v>4426</v>
      </c>
      <c r="G464" s="1">
        <v>4445</v>
      </c>
      <c r="H464" s="46">
        <v>1196</v>
      </c>
      <c r="I464" s="1">
        <v>4415</v>
      </c>
      <c r="J464" s="1">
        <v>4444</v>
      </c>
      <c r="K464" s="1">
        <v>4412</v>
      </c>
      <c r="L464" s="1">
        <v>4431</v>
      </c>
      <c r="M464" s="53">
        <v>4447</v>
      </c>
      <c r="N464" s="47">
        <v>4516</v>
      </c>
      <c r="O464" s="47">
        <v>4446</v>
      </c>
      <c r="P464" s="47">
        <v>4479</v>
      </c>
      <c r="Q464" s="35">
        <v>4421</v>
      </c>
      <c r="R464" s="26"/>
      <c r="S464" s="1"/>
      <c r="T464" s="1"/>
      <c r="U464" s="1"/>
      <c r="V464" s="1"/>
      <c r="W464" s="50"/>
      <c r="X464" s="51"/>
      <c r="Y464" s="62"/>
      <c r="Z464" s="62"/>
      <c r="AA464" s="62"/>
      <c r="AB464" s="62"/>
      <c r="AC464" s="1"/>
      <c r="AD464" s="62">
        <v>4440</v>
      </c>
      <c r="AE464" s="62">
        <v>4426</v>
      </c>
      <c r="AF464" s="1"/>
      <c r="AG464" s="1"/>
      <c r="AH464" s="62"/>
      <c r="AI464" s="62"/>
      <c r="AJ464" s="8"/>
      <c r="AK464" s="8"/>
      <c r="AL464" s="62"/>
      <c r="AM464" s="62"/>
      <c r="AN464" s="8"/>
      <c r="AO464" s="8"/>
      <c r="AP464" s="62"/>
      <c r="AQ464" s="62"/>
      <c r="AR464" s="62"/>
      <c r="AS464" s="8"/>
      <c r="AT464" s="62"/>
      <c r="AU464" s="62"/>
      <c r="AV464" s="8"/>
      <c r="AW464" s="8"/>
      <c r="AX464" s="8"/>
      <c r="AY464" s="8"/>
      <c r="AZ464" s="8"/>
      <c r="BA464" s="8"/>
      <c r="BB464" s="62"/>
      <c r="BC464" s="62"/>
      <c r="BD464" s="94">
        <v>4446</v>
      </c>
      <c r="BE464" s="8"/>
      <c r="BF464" s="8"/>
      <c r="BG464" s="62"/>
      <c r="BH464" s="62"/>
      <c r="BI464" s="1">
        <v>4447</v>
      </c>
      <c r="BJ464" s="1">
        <v>4476</v>
      </c>
      <c r="BK464" s="1">
        <v>4446</v>
      </c>
      <c r="BL464" s="1">
        <v>4476</v>
      </c>
      <c r="BM464" s="78"/>
      <c r="BN464" s="78"/>
      <c r="BO464" s="78"/>
      <c r="BP464" s="89"/>
      <c r="BQ464" s="62"/>
      <c r="BR464" s="1"/>
      <c r="BS464" s="88"/>
      <c r="BT464" s="1"/>
      <c r="BU464" s="58"/>
      <c r="BV464" s="58"/>
      <c r="BW464" s="58"/>
      <c r="BX464" s="58"/>
      <c r="BY464" s="1">
        <v>116.45699999999999</v>
      </c>
      <c r="BZ464" s="1">
        <v>116.666</v>
      </c>
      <c r="CA464" s="35">
        <v>116.41200000000001</v>
      </c>
      <c r="CB464" s="1">
        <v>1.2450000000000001</v>
      </c>
      <c r="CC464" s="1">
        <v>1.2448999999999999</v>
      </c>
      <c r="CD464" s="35">
        <v>1.2543</v>
      </c>
      <c r="CE464" s="1"/>
      <c r="CF464" s="1"/>
      <c r="CG464" s="1">
        <v>4447</v>
      </c>
      <c r="CH464" s="1">
        <v>4516</v>
      </c>
      <c r="CI464" s="1">
        <v>4446</v>
      </c>
      <c r="CJ464" s="1">
        <v>4488</v>
      </c>
      <c r="CK464" s="1">
        <v>4447</v>
      </c>
      <c r="CL464" s="1">
        <v>4516</v>
      </c>
      <c r="CM464" s="1">
        <v>4446</v>
      </c>
      <c r="CN464" s="1">
        <v>4467</v>
      </c>
      <c r="CO464" s="1">
        <v>1193</v>
      </c>
      <c r="CP464" s="1">
        <v>4447</v>
      </c>
      <c r="CQ464" s="1">
        <v>4516</v>
      </c>
      <c r="CR464" s="1">
        <v>4446</v>
      </c>
      <c r="CS464" s="1">
        <v>4482</v>
      </c>
      <c r="CT464" s="1"/>
      <c r="CU464" s="1"/>
      <c r="CV464" s="1"/>
      <c r="CW464" s="1"/>
      <c r="CX464" s="58"/>
      <c r="CY464" s="58"/>
      <c r="CZ464" s="1"/>
      <c r="DA464" s="1" t="s">
        <v>618</v>
      </c>
      <c r="DB464" s="1"/>
      <c r="DC464" s="58"/>
      <c r="DD464" s="58"/>
      <c r="DE464">
        <v>13.86</v>
      </c>
      <c r="DF464">
        <v>116.875</v>
      </c>
      <c r="DG464">
        <v>2.3199999999999998</v>
      </c>
    </row>
    <row r="465" spans="1:111" s="12" customFormat="1">
      <c r="A465" s="1">
        <v>2014</v>
      </c>
      <c r="B465" s="1">
        <v>4</v>
      </c>
      <c r="C465" s="24">
        <v>41962</v>
      </c>
      <c r="D465" s="1">
        <v>4481</v>
      </c>
      <c r="E465" s="1">
        <v>4500</v>
      </c>
      <c r="F465" s="1">
        <v>4478</v>
      </c>
      <c r="G465" s="1">
        <v>4499</v>
      </c>
      <c r="H465" s="46">
        <v>1182.5</v>
      </c>
      <c r="I465" s="1">
        <v>4447</v>
      </c>
      <c r="J465" s="1">
        <v>4516</v>
      </c>
      <c r="K465" s="1">
        <v>4446</v>
      </c>
      <c r="L465" s="1">
        <v>4483</v>
      </c>
      <c r="M465" s="53">
        <v>4497</v>
      </c>
      <c r="N465" s="47">
        <v>4538</v>
      </c>
      <c r="O465" s="47">
        <v>4496</v>
      </c>
      <c r="P465" s="47">
        <v>4517</v>
      </c>
      <c r="Q465" s="35">
        <v>4421</v>
      </c>
      <c r="R465" s="26"/>
      <c r="S465" s="1"/>
      <c r="T465" s="1"/>
      <c r="U465" s="1"/>
      <c r="V465" s="1"/>
      <c r="W465" s="50"/>
      <c r="X465" s="51"/>
      <c r="Y465" s="62"/>
      <c r="Z465" s="62"/>
      <c r="AA465" s="62"/>
      <c r="AB465" s="62"/>
      <c r="AC465" s="1"/>
      <c r="AD465" s="62">
        <v>4491</v>
      </c>
      <c r="AE465" s="62">
        <v>4478</v>
      </c>
      <c r="AF465" s="1"/>
      <c r="AG465" s="1"/>
      <c r="AH465" s="62"/>
      <c r="AI465" s="62"/>
      <c r="AJ465" s="8"/>
      <c r="AK465" s="8"/>
      <c r="AL465" s="62"/>
      <c r="AM465" s="62"/>
      <c r="AN465" s="8"/>
      <c r="AO465" s="8"/>
      <c r="AP465" s="62"/>
      <c r="AQ465" s="62"/>
      <c r="AR465" s="62"/>
      <c r="AS465" s="8"/>
      <c r="AT465" s="62"/>
      <c r="AU465" s="62"/>
      <c r="AV465" s="8"/>
      <c r="AW465" s="8"/>
      <c r="AX465" s="8"/>
      <c r="AY465" s="8"/>
      <c r="AZ465" s="8"/>
      <c r="BA465" s="8"/>
      <c r="BB465" s="62"/>
      <c r="BC465" s="62"/>
      <c r="BD465" s="94">
        <v>4496</v>
      </c>
      <c r="BE465" s="8"/>
      <c r="BF465" s="8"/>
      <c r="BG465" s="62"/>
      <c r="BH465" s="62"/>
      <c r="BI465" s="1">
        <v>4497</v>
      </c>
      <c r="BJ465" s="1">
        <v>4521</v>
      </c>
      <c r="BK465" s="1">
        <v>4496</v>
      </c>
      <c r="BL465" s="1">
        <v>4518</v>
      </c>
      <c r="BM465" s="78"/>
      <c r="BN465" s="78"/>
      <c r="BO465" s="78"/>
      <c r="BP465" s="89"/>
      <c r="BQ465" s="62"/>
      <c r="BR465" s="1"/>
      <c r="BS465" s="88"/>
      <c r="BT465" s="1"/>
      <c r="BU465" s="58"/>
      <c r="BV465" s="58"/>
      <c r="BW465" s="58"/>
      <c r="BX465" s="58"/>
      <c r="BY465" s="1">
        <v>116.925</v>
      </c>
      <c r="BZ465" s="1">
        <v>116.857</v>
      </c>
      <c r="CA465" s="35">
        <v>116.41200000000001</v>
      </c>
      <c r="CB465" s="1">
        <v>1.2535000000000001</v>
      </c>
      <c r="CC465" s="1">
        <v>1.2532000000000001</v>
      </c>
      <c r="CD465" s="35">
        <v>1.2543</v>
      </c>
      <c r="CE465" s="1"/>
      <c r="CF465" s="1"/>
      <c r="CG465" s="1">
        <v>4497</v>
      </c>
      <c r="CH465" s="1">
        <v>4538</v>
      </c>
      <c r="CI465" s="1">
        <v>4496</v>
      </c>
      <c r="CJ465" s="1">
        <v>4514</v>
      </c>
      <c r="CK465" s="1">
        <v>4497</v>
      </c>
      <c r="CL465" s="1">
        <v>4538</v>
      </c>
      <c r="CM465" s="1">
        <v>4496</v>
      </c>
      <c r="CN465" s="1">
        <v>4518</v>
      </c>
      <c r="CO465" s="1">
        <v>1198.4000000000001</v>
      </c>
      <c r="CP465" s="1">
        <v>4497</v>
      </c>
      <c r="CQ465" s="1">
        <v>4538</v>
      </c>
      <c r="CR465" s="1">
        <v>4441</v>
      </c>
      <c r="CS465" s="1">
        <v>4508</v>
      </c>
      <c r="CT465" s="1"/>
      <c r="CU465" s="1"/>
      <c r="CV465" s="1"/>
      <c r="CW465" s="1"/>
      <c r="CX465" s="58"/>
      <c r="CY465" s="58"/>
      <c r="CZ465" s="1"/>
      <c r="DA465" s="1" t="s">
        <v>618</v>
      </c>
      <c r="DB465" s="1"/>
      <c r="DC465" s="58"/>
      <c r="DD465" s="58"/>
      <c r="DE465">
        <v>13.96</v>
      </c>
      <c r="DF465">
        <v>117.971</v>
      </c>
      <c r="DG465">
        <v>2.35</v>
      </c>
    </row>
    <row r="466" spans="1:111" s="12" customFormat="1">
      <c r="A466" s="1">
        <v>2014</v>
      </c>
      <c r="B466" s="1">
        <v>5</v>
      </c>
      <c r="C466" s="24">
        <v>41963</v>
      </c>
      <c r="D466" s="1">
        <v>4482</v>
      </c>
      <c r="E466" s="1">
        <v>4503</v>
      </c>
      <c r="F466" s="1">
        <v>4465</v>
      </c>
      <c r="G466" s="1">
        <v>4503</v>
      </c>
      <c r="H466" s="46">
        <v>1193.5999999999999</v>
      </c>
      <c r="I466" s="1">
        <v>4497</v>
      </c>
      <c r="J466" s="1">
        <v>4538</v>
      </c>
      <c r="K466" s="1">
        <v>4441</v>
      </c>
      <c r="L466" s="1">
        <v>4478</v>
      </c>
      <c r="M466" s="53">
        <v>4517</v>
      </c>
      <c r="N466" s="47">
        <v>4544</v>
      </c>
      <c r="O466" s="47">
        <v>4503</v>
      </c>
      <c r="P466" s="47">
        <v>4511</v>
      </c>
      <c r="Q466" s="35">
        <v>4421</v>
      </c>
      <c r="R466" s="26"/>
      <c r="S466" s="1"/>
      <c r="T466" s="1"/>
      <c r="U466" s="1"/>
      <c r="V466" s="1"/>
      <c r="W466" s="50"/>
      <c r="X466" s="51"/>
      <c r="Y466" s="62"/>
      <c r="Z466" s="62"/>
      <c r="AA466" s="62"/>
      <c r="AB466" s="62"/>
      <c r="AC466" s="1"/>
      <c r="AD466" s="62">
        <v>4489</v>
      </c>
      <c r="AE466" s="62">
        <v>4465</v>
      </c>
      <c r="AF466" s="1"/>
      <c r="AG466" s="1"/>
      <c r="AH466" s="62"/>
      <c r="AI466" s="62"/>
      <c r="AJ466" s="8"/>
      <c r="AK466" s="8"/>
      <c r="AL466" s="62"/>
      <c r="AM466" s="62"/>
      <c r="AN466" s="8"/>
      <c r="AO466" s="8"/>
      <c r="AP466" s="62"/>
      <c r="AQ466" s="62"/>
      <c r="AR466" s="62"/>
      <c r="AS466" s="8"/>
      <c r="AT466" s="62"/>
      <c r="AU466" s="62"/>
      <c r="AV466" s="8"/>
      <c r="AW466" s="8"/>
      <c r="AX466" s="8"/>
      <c r="AY466" s="8"/>
      <c r="AZ466" s="8"/>
      <c r="BA466" s="8"/>
      <c r="BB466" s="62"/>
      <c r="BC466" s="62"/>
      <c r="BD466" s="94">
        <v>4516</v>
      </c>
      <c r="BE466" s="8"/>
      <c r="BF466" s="8"/>
      <c r="BG466" s="62"/>
      <c r="BH466" s="62"/>
      <c r="BI466" s="1">
        <v>4517</v>
      </c>
      <c r="BJ466" s="1">
        <v>4520</v>
      </c>
      <c r="BK466" s="1">
        <v>4507</v>
      </c>
      <c r="BL466" s="1">
        <v>4513</v>
      </c>
      <c r="BM466" s="78"/>
      <c r="BN466" s="78"/>
      <c r="BO466" s="78"/>
      <c r="BP466" s="89"/>
      <c r="BQ466" s="62"/>
      <c r="BR466" s="1"/>
      <c r="BS466" s="88"/>
      <c r="BT466" s="1"/>
      <c r="BU466" s="58"/>
      <c r="BV466" s="58"/>
      <c r="BW466" s="58"/>
      <c r="BX466" s="58"/>
      <c r="BY466" s="1">
        <v>117.992</v>
      </c>
      <c r="BZ466" s="1">
        <v>118.145</v>
      </c>
      <c r="CA466" s="35">
        <v>116.41200000000001</v>
      </c>
      <c r="CB466" s="1">
        <v>1.2543</v>
      </c>
      <c r="CC466" s="1">
        <v>1.2543</v>
      </c>
      <c r="CD466" s="35">
        <v>1.2543</v>
      </c>
      <c r="CE466" s="1"/>
      <c r="CF466" s="1"/>
      <c r="CG466" s="1">
        <v>4517</v>
      </c>
      <c r="CH466" s="1">
        <v>4544</v>
      </c>
      <c r="CI466" s="1">
        <v>4507</v>
      </c>
      <c r="CJ466" s="1">
        <v>4520</v>
      </c>
      <c r="CK466" s="1">
        <v>4517</v>
      </c>
      <c r="CL466" s="1">
        <v>4544</v>
      </c>
      <c r="CM466" s="1">
        <v>4503</v>
      </c>
      <c r="CN466" s="1">
        <v>4517</v>
      </c>
      <c r="CO466" s="1">
        <v>1187</v>
      </c>
      <c r="CP466" s="1">
        <v>4517</v>
      </c>
      <c r="CQ466" s="1">
        <v>4544</v>
      </c>
      <c r="CR466" s="1">
        <v>4503</v>
      </c>
      <c r="CS466" s="1">
        <v>4511</v>
      </c>
      <c r="CT466" s="1"/>
      <c r="CU466" s="1"/>
      <c r="CV466" s="1"/>
      <c r="CW466" s="1"/>
      <c r="CX466" s="58"/>
      <c r="CY466" s="58"/>
      <c r="CZ466" s="1"/>
      <c r="DA466" s="1" t="s">
        <v>618</v>
      </c>
      <c r="DB466" s="1"/>
      <c r="DC466" s="58"/>
      <c r="DD466" s="58"/>
      <c r="DE466">
        <v>13.58</v>
      </c>
      <c r="DF466">
        <v>118.09</v>
      </c>
      <c r="DG466">
        <v>2.34</v>
      </c>
    </row>
    <row r="467" spans="1:111" s="12" customFormat="1">
      <c r="A467" s="1">
        <v>2014</v>
      </c>
      <c r="B467" s="1">
        <v>6</v>
      </c>
      <c r="C467" s="24">
        <v>41964</v>
      </c>
      <c r="D467" s="1">
        <v>4526</v>
      </c>
      <c r="E467" s="1">
        <v>4528</v>
      </c>
      <c r="F467" s="1">
        <v>4494</v>
      </c>
      <c r="G467" s="1">
        <v>4511</v>
      </c>
      <c r="H467" s="46">
        <v>1196.3</v>
      </c>
      <c r="I467" s="1">
        <v>4517</v>
      </c>
      <c r="J467" s="1">
        <v>4544</v>
      </c>
      <c r="K467" s="1">
        <v>4500</v>
      </c>
      <c r="L467" s="1">
        <v>4501</v>
      </c>
      <c r="M467" s="53">
        <v>4516</v>
      </c>
      <c r="N467" s="47">
        <v>4567</v>
      </c>
      <c r="O467" s="47">
        <v>4496</v>
      </c>
      <c r="P467" s="47">
        <v>4544</v>
      </c>
      <c r="Q467" s="35">
        <v>4421</v>
      </c>
      <c r="R467" s="26"/>
      <c r="S467" s="1"/>
      <c r="T467" s="1"/>
      <c r="U467" s="1"/>
      <c r="V467" s="1"/>
      <c r="W467" s="50"/>
      <c r="X467" s="51"/>
      <c r="Y467" s="62"/>
      <c r="Z467" s="62"/>
      <c r="AA467" s="62"/>
      <c r="AB467" s="62"/>
      <c r="AC467" s="1"/>
      <c r="AD467" s="62">
        <v>4528</v>
      </c>
      <c r="AE467" s="62">
        <v>4499</v>
      </c>
      <c r="AF467" s="1"/>
      <c r="AG467" s="1"/>
      <c r="AH467" s="62"/>
      <c r="AI467" s="62"/>
      <c r="AJ467" s="8"/>
      <c r="AK467" s="8"/>
      <c r="AL467" s="62"/>
      <c r="AM467" s="62"/>
      <c r="AN467" s="8"/>
      <c r="AO467" s="8"/>
      <c r="AP467" s="62"/>
      <c r="AQ467" s="62"/>
      <c r="AR467" s="62"/>
      <c r="AS467" s="8"/>
      <c r="AT467" s="62"/>
      <c r="AU467" s="62"/>
      <c r="AV467" s="8"/>
      <c r="AW467" s="8"/>
      <c r="AX467" s="8"/>
      <c r="AY467" s="8"/>
      <c r="AZ467" s="8"/>
      <c r="BA467" s="8"/>
      <c r="BB467" s="62"/>
      <c r="BC467" s="62"/>
      <c r="BD467" s="94">
        <v>4515</v>
      </c>
      <c r="BE467" s="8"/>
      <c r="BF467" s="8"/>
      <c r="BG467" s="62"/>
      <c r="BH467" s="62"/>
      <c r="BI467" s="1">
        <v>4516</v>
      </c>
      <c r="BJ467" s="1">
        <v>4523</v>
      </c>
      <c r="BK467" s="1">
        <v>4509</v>
      </c>
      <c r="BL467" s="1">
        <v>4520</v>
      </c>
      <c r="BM467" s="78"/>
      <c r="BN467" s="78"/>
      <c r="BO467" s="78"/>
      <c r="BP467" s="89"/>
      <c r="BQ467" s="62"/>
      <c r="BR467" s="1"/>
      <c r="BS467" s="88"/>
      <c r="BT467" s="1"/>
      <c r="BU467" s="58"/>
      <c r="BV467" s="58"/>
      <c r="BW467" s="58"/>
      <c r="BX467" s="58"/>
      <c r="BY467" s="1">
        <v>118.009</v>
      </c>
      <c r="BZ467" s="1">
        <v>118.29600000000001</v>
      </c>
      <c r="CA467" s="35">
        <v>116.41200000000001</v>
      </c>
      <c r="CB467" s="1">
        <v>1.2544999999999999</v>
      </c>
      <c r="CC467" s="1">
        <v>1.2539</v>
      </c>
      <c r="CD467" s="35">
        <v>1.2543</v>
      </c>
      <c r="CE467" s="1"/>
      <c r="CF467" s="1"/>
      <c r="CG467" s="1">
        <v>4516</v>
      </c>
      <c r="CH467" s="1">
        <v>4540</v>
      </c>
      <c r="CI467" s="1">
        <v>4496</v>
      </c>
      <c r="CJ467" s="1">
        <v>4536</v>
      </c>
      <c r="CK467" s="1">
        <v>4516</v>
      </c>
      <c r="CL467" s="1">
        <v>4567</v>
      </c>
      <c r="CM467" s="1">
        <v>4496</v>
      </c>
      <c r="CN467" s="1">
        <v>4547</v>
      </c>
      <c r="CO467" s="1">
        <v>1196.2</v>
      </c>
      <c r="CP467" s="1">
        <v>4516</v>
      </c>
      <c r="CQ467" s="1">
        <v>4567</v>
      </c>
      <c r="CR467" s="1">
        <v>4496</v>
      </c>
      <c r="CS467" s="1">
        <v>4527</v>
      </c>
      <c r="CT467" s="1"/>
      <c r="CU467" s="1"/>
      <c r="CV467" s="1"/>
      <c r="CW467" s="1"/>
      <c r="CX467" s="58"/>
      <c r="CY467" s="58"/>
      <c r="CZ467" s="1"/>
      <c r="DA467" s="1" t="s">
        <v>618</v>
      </c>
      <c r="DB467" s="1"/>
      <c r="DC467" s="58"/>
      <c r="DD467" s="58"/>
      <c r="DE467">
        <v>12.62</v>
      </c>
      <c r="DF467">
        <v>118.255</v>
      </c>
      <c r="DG467">
        <v>2.31</v>
      </c>
    </row>
    <row r="468" spans="1:111" s="12" customFormat="1">
      <c r="A468" s="1">
        <v>2014</v>
      </c>
      <c r="B468" s="1">
        <v>3</v>
      </c>
      <c r="C468" s="24">
        <v>41968</v>
      </c>
      <c r="D468" s="1">
        <v>4549</v>
      </c>
      <c r="E468" s="1">
        <v>4550</v>
      </c>
      <c r="F468" s="1">
        <v>4526</v>
      </c>
      <c r="G468" s="1">
        <v>4536</v>
      </c>
      <c r="H468" s="46">
        <v>1199.7</v>
      </c>
      <c r="I468" s="1">
        <v>4516</v>
      </c>
      <c r="J468" s="1">
        <v>4567</v>
      </c>
      <c r="K468" s="1">
        <v>4496</v>
      </c>
      <c r="L468" s="1">
        <v>4543</v>
      </c>
      <c r="M468" s="53">
        <v>4531</v>
      </c>
      <c r="N468" s="47">
        <v>4560</v>
      </c>
      <c r="O468" s="47">
        <v>4520</v>
      </c>
      <c r="P468" s="47">
        <v>4525</v>
      </c>
      <c r="Q468" s="35">
        <v>4421</v>
      </c>
      <c r="R468" s="26"/>
      <c r="S468" s="1"/>
      <c r="T468" s="1"/>
      <c r="U468" s="1"/>
      <c r="V468" s="1"/>
      <c r="W468" s="50"/>
      <c r="X468" s="51"/>
      <c r="Y468" s="62"/>
      <c r="Z468" s="62"/>
      <c r="AA468" s="62"/>
      <c r="AB468" s="62"/>
      <c r="AC468" s="1"/>
      <c r="AD468" s="62">
        <v>4550</v>
      </c>
      <c r="AE468" s="62">
        <v>4529</v>
      </c>
      <c r="AF468" s="1"/>
      <c r="AG468" s="1"/>
      <c r="AH468" s="62"/>
      <c r="AI468" s="62"/>
      <c r="AJ468" s="8"/>
      <c r="AK468" s="8"/>
      <c r="AL468" s="62"/>
      <c r="AM468" s="62"/>
      <c r="AN468" s="8"/>
      <c r="AO468" s="8"/>
      <c r="AP468" s="62"/>
      <c r="AQ468" s="62"/>
      <c r="AR468" s="62"/>
      <c r="AS468" s="8"/>
      <c r="AT468" s="62"/>
      <c r="AU468" s="62"/>
      <c r="AV468" s="8"/>
      <c r="AW468" s="8"/>
      <c r="AX468" s="8"/>
      <c r="AY468" s="8"/>
      <c r="AZ468" s="8"/>
      <c r="BA468" s="8"/>
      <c r="BB468" s="62"/>
      <c r="BC468" s="62"/>
      <c r="BD468" s="94">
        <v>4530</v>
      </c>
      <c r="BE468" s="8"/>
      <c r="BF468" s="8"/>
      <c r="BG468" s="62"/>
      <c r="BH468" s="62"/>
      <c r="BI468" s="1">
        <v>4531</v>
      </c>
      <c r="BJ468" s="1">
        <v>4537</v>
      </c>
      <c r="BK468" s="1">
        <v>4529</v>
      </c>
      <c r="BL468" s="1">
        <v>4534</v>
      </c>
      <c r="BM468" s="78"/>
      <c r="BN468" s="78"/>
      <c r="BO468" s="78"/>
      <c r="BP468" s="89"/>
      <c r="BQ468" s="62"/>
      <c r="BR468" s="1"/>
      <c r="BS468" s="88"/>
      <c r="BT468" s="1"/>
      <c r="BU468" s="58"/>
      <c r="BV468" s="58"/>
      <c r="BW468" s="58"/>
      <c r="BX468" s="58"/>
      <c r="BY468" s="1">
        <v>118.255</v>
      </c>
      <c r="BZ468" s="1">
        <v>118.351</v>
      </c>
      <c r="CA468" s="35">
        <v>116.41200000000001</v>
      </c>
      <c r="CB468" s="1">
        <v>1.2442</v>
      </c>
      <c r="CC468" s="1">
        <v>1.2438</v>
      </c>
      <c r="CD468" s="35">
        <v>1.2543</v>
      </c>
      <c r="CE468" s="1"/>
      <c r="CF468" s="1"/>
      <c r="CG468" s="1">
        <v>4531</v>
      </c>
      <c r="CH468" s="1">
        <v>4560</v>
      </c>
      <c r="CI468" s="1">
        <v>4529</v>
      </c>
      <c r="CJ468" s="1">
        <v>4545</v>
      </c>
      <c r="CK468" s="1">
        <v>4531</v>
      </c>
      <c r="CL468" s="1">
        <v>4560</v>
      </c>
      <c r="CM468" s="1">
        <v>4514</v>
      </c>
      <c r="CN468" s="1">
        <v>4536</v>
      </c>
      <c r="CO468" s="1">
        <v>1197.2</v>
      </c>
      <c r="CP468" s="1">
        <v>4531</v>
      </c>
      <c r="CQ468" s="1">
        <v>4560</v>
      </c>
      <c r="CR468" s="1">
        <v>4514</v>
      </c>
      <c r="CS468" s="1">
        <v>4525</v>
      </c>
      <c r="CT468" s="1"/>
      <c r="CU468" s="1"/>
      <c r="CV468" s="1"/>
      <c r="CW468" s="1"/>
      <c r="CX468" s="58"/>
      <c r="CY468" s="58"/>
      <c r="CZ468" s="1"/>
      <c r="DA468" s="1" t="s">
        <v>618</v>
      </c>
      <c r="DB468" s="1"/>
      <c r="DC468" s="58"/>
      <c r="DD468" s="58"/>
      <c r="DE468">
        <v>12.25</v>
      </c>
      <c r="DF468">
        <v>117.96599999999999</v>
      </c>
      <c r="DG468">
        <v>2.2599999999999998</v>
      </c>
    </row>
    <row r="469" spans="1:111" s="12" customFormat="1">
      <c r="A469" s="1">
        <v>2014</v>
      </c>
      <c r="B469" s="1">
        <v>4</v>
      </c>
      <c r="C469" s="24">
        <v>41969</v>
      </c>
      <c r="D469" s="1">
        <v>4540</v>
      </c>
      <c r="E469" s="1">
        <v>4541</v>
      </c>
      <c r="F469" s="1">
        <v>4529</v>
      </c>
      <c r="G469" s="1">
        <v>4533</v>
      </c>
      <c r="H469" s="46">
        <v>1197.2</v>
      </c>
      <c r="I469" s="1">
        <v>4531</v>
      </c>
      <c r="J469" s="1">
        <v>4560</v>
      </c>
      <c r="K469" s="1">
        <v>4514</v>
      </c>
      <c r="L469" s="1">
        <v>4532</v>
      </c>
      <c r="M469" s="53">
        <v>4530</v>
      </c>
      <c r="N469" s="47">
        <v>4537</v>
      </c>
      <c r="O469" s="47">
        <v>4516</v>
      </c>
      <c r="P469" s="47">
        <v>4523</v>
      </c>
      <c r="Q469" s="8">
        <v>4535</v>
      </c>
      <c r="R469" s="26"/>
      <c r="S469" s="1"/>
      <c r="T469" s="1"/>
      <c r="U469" s="1"/>
      <c r="V469" s="1"/>
      <c r="W469" s="50"/>
      <c r="X469" s="51"/>
      <c r="Y469" s="62"/>
      <c r="Z469" s="62"/>
      <c r="AA469" s="62"/>
      <c r="AB469" s="62"/>
      <c r="AC469" s="1"/>
      <c r="AD469" s="62">
        <v>4541</v>
      </c>
      <c r="AE469" s="62">
        <v>4529</v>
      </c>
      <c r="AF469" s="1"/>
      <c r="AG469" s="1"/>
      <c r="AH469" s="62"/>
      <c r="AI469" s="62"/>
      <c r="AJ469" s="8"/>
      <c r="AK469" s="8"/>
      <c r="AL469" s="62"/>
      <c r="AM469" s="62"/>
      <c r="AN469" s="8"/>
      <c r="AO469" s="8"/>
      <c r="AP469" s="62"/>
      <c r="AQ469" s="62"/>
      <c r="AR469" s="62"/>
      <c r="AS469" s="8"/>
      <c r="AT469" s="62"/>
      <c r="AU469" s="62"/>
      <c r="AV469" s="8"/>
      <c r="AW469" s="8"/>
      <c r="AX469" s="8"/>
      <c r="AY469" s="8"/>
      <c r="AZ469" s="8"/>
      <c r="BA469" s="8"/>
      <c r="BB469" s="62"/>
      <c r="BC469" s="62"/>
      <c r="BD469" s="94">
        <v>4529</v>
      </c>
      <c r="BE469" s="8"/>
      <c r="BF469" s="8"/>
      <c r="BG469" s="62"/>
      <c r="BH469" s="62"/>
      <c r="BI469" s="1">
        <v>4530</v>
      </c>
      <c r="BJ469" s="1">
        <v>4534</v>
      </c>
      <c r="BK469" s="1">
        <v>4528</v>
      </c>
      <c r="BL469" s="1">
        <v>4534</v>
      </c>
      <c r="BM469" s="78"/>
      <c r="BN469" s="78"/>
      <c r="BO469" s="78"/>
      <c r="BP469" s="89"/>
      <c r="BQ469" s="62"/>
      <c r="BR469" s="1"/>
      <c r="BS469" s="88"/>
      <c r="BT469" s="1"/>
      <c r="BU469" s="58"/>
      <c r="BV469" s="58"/>
      <c r="BW469" s="58"/>
      <c r="BX469" s="58"/>
      <c r="BY469" s="1">
        <v>117.958</v>
      </c>
      <c r="BZ469" s="1">
        <v>117.911</v>
      </c>
      <c r="CA469" s="1">
        <v>117.806</v>
      </c>
      <c r="CB469" s="1">
        <v>1.2477</v>
      </c>
      <c r="CC469" s="1">
        <v>1.2473000000000001</v>
      </c>
      <c r="CD469" s="1">
        <v>1.2477</v>
      </c>
      <c r="CE469" s="1"/>
      <c r="CF469" s="1"/>
      <c r="CG469" s="1">
        <v>4530</v>
      </c>
      <c r="CH469" s="1">
        <v>4537</v>
      </c>
      <c r="CI469" s="1">
        <v>4517</v>
      </c>
      <c r="CJ469" s="1">
        <v>4521</v>
      </c>
      <c r="CK469" s="1">
        <v>4530</v>
      </c>
      <c r="CL469" s="1">
        <v>4537</v>
      </c>
      <c r="CM469" s="1">
        <v>4516</v>
      </c>
      <c r="CN469" s="1">
        <v>4524</v>
      </c>
      <c r="CO469" s="1">
        <v>1198.5999999999999</v>
      </c>
      <c r="CP469" s="1">
        <v>4530</v>
      </c>
      <c r="CQ469" s="1">
        <v>4537</v>
      </c>
      <c r="CR469" s="1">
        <v>4514</v>
      </c>
      <c r="CS469" s="1">
        <v>4528</v>
      </c>
      <c r="CT469" s="1"/>
      <c r="CU469" s="1"/>
      <c r="CV469" s="1"/>
      <c r="CW469" s="1"/>
      <c r="CX469" s="58"/>
      <c r="CY469" s="58"/>
      <c r="CZ469" s="1"/>
      <c r="DA469" s="1" t="s">
        <v>618</v>
      </c>
      <c r="DB469" s="1"/>
      <c r="DC469" s="58"/>
      <c r="DD469" s="58"/>
      <c r="DE469">
        <v>12.07</v>
      </c>
      <c r="DF469">
        <v>117.7</v>
      </c>
      <c r="DG469">
        <v>2.23</v>
      </c>
    </row>
    <row r="470" spans="1:111" s="12" customFormat="1">
      <c r="A470" s="1">
        <v>2014</v>
      </c>
      <c r="B470" s="1">
        <v>5</v>
      </c>
      <c r="C470" s="24">
        <v>41970</v>
      </c>
      <c r="D470" s="1">
        <v>4520</v>
      </c>
      <c r="E470" s="1">
        <v>4524</v>
      </c>
      <c r="F470" s="1">
        <v>4468</v>
      </c>
      <c r="G470" s="1">
        <v>4498</v>
      </c>
      <c r="H470" s="46">
        <v>1190.4000000000001</v>
      </c>
      <c r="I470" s="1">
        <v>4530</v>
      </c>
      <c r="J470" s="1">
        <v>4537</v>
      </c>
      <c r="K470" s="1">
        <v>4514</v>
      </c>
      <c r="L470" s="1">
        <v>4515</v>
      </c>
      <c r="M470" s="53">
        <v>4498</v>
      </c>
      <c r="N470" s="47">
        <v>4513</v>
      </c>
      <c r="O470" s="47">
        <v>4488</v>
      </c>
      <c r="P470" s="47">
        <v>4510</v>
      </c>
      <c r="Q470" s="8">
        <v>4519</v>
      </c>
      <c r="R470" s="26"/>
      <c r="S470" s="1"/>
      <c r="T470" s="1"/>
      <c r="U470" s="1"/>
      <c r="V470" s="1"/>
      <c r="W470" s="50"/>
      <c r="X470" s="51"/>
      <c r="Y470" s="62"/>
      <c r="Z470" s="62"/>
      <c r="AA470" s="62"/>
      <c r="AB470" s="62"/>
      <c r="AC470" s="1"/>
      <c r="AD470" s="62">
        <v>4524</v>
      </c>
      <c r="AE470" s="62">
        <v>4513</v>
      </c>
      <c r="AF470" s="1"/>
      <c r="AG470" s="1"/>
      <c r="AH470" s="62"/>
      <c r="AI470" s="62"/>
      <c r="AJ470" s="8"/>
      <c r="AK470" s="8"/>
      <c r="AL470" s="62"/>
      <c r="AM470" s="62"/>
      <c r="AN470" s="8"/>
      <c r="AO470" s="8"/>
      <c r="AP470" s="62"/>
      <c r="AQ470" s="62"/>
      <c r="AR470" s="62"/>
      <c r="AS470" s="8"/>
      <c r="AT470" s="62"/>
      <c r="AU470" s="62"/>
      <c r="AV470" s="8"/>
      <c r="AW470" s="8"/>
      <c r="AX470" s="8"/>
      <c r="AY470" s="8"/>
      <c r="AZ470" s="8"/>
      <c r="BA470" s="8"/>
      <c r="BB470" s="62"/>
      <c r="BC470" s="62"/>
      <c r="BD470" s="94">
        <v>4497</v>
      </c>
      <c r="BE470" s="8"/>
      <c r="BF470" s="8"/>
      <c r="BG470" s="62"/>
      <c r="BH470" s="62"/>
      <c r="BI470" s="1">
        <v>4498</v>
      </c>
      <c r="BJ470" s="1">
        <v>4502</v>
      </c>
      <c r="BK470" s="1">
        <v>4488</v>
      </c>
      <c r="BL470" s="1">
        <v>4499</v>
      </c>
      <c r="BM470" s="78"/>
      <c r="BN470" s="78"/>
      <c r="BO470" s="78"/>
      <c r="BP470" s="89"/>
      <c r="BQ470" s="62"/>
      <c r="BR470" s="1"/>
      <c r="BS470" s="88"/>
      <c r="BT470" s="1"/>
      <c r="BU470" s="58"/>
      <c r="BV470" s="58"/>
      <c r="BW470" s="58"/>
      <c r="BX470" s="58"/>
      <c r="BY470" s="1">
        <v>117.73</v>
      </c>
      <c r="BZ470" s="1">
        <v>117.628</v>
      </c>
      <c r="CA470" s="1">
        <v>117.63200000000001</v>
      </c>
      <c r="CB470" s="1">
        <v>1.2509999999999999</v>
      </c>
      <c r="CC470" s="1">
        <v>1.2505999999999999</v>
      </c>
      <c r="CD470" s="1">
        <v>1.2504999999999999</v>
      </c>
      <c r="CE470" s="1"/>
      <c r="CF470" s="1"/>
      <c r="CG470" s="1">
        <v>4498</v>
      </c>
      <c r="CH470" s="1">
        <v>4513</v>
      </c>
      <c r="CI470" s="1">
        <v>4488</v>
      </c>
      <c r="CJ470" s="1">
        <v>4506</v>
      </c>
      <c r="CK470" s="1">
        <v>4498</v>
      </c>
      <c r="CL470" s="1">
        <v>4513</v>
      </c>
      <c r="CM470" s="1">
        <v>4488</v>
      </c>
      <c r="CN470" s="1">
        <v>4510</v>
      </c>
      <c r="CO470" s="1">
        <v>1194.2</v>
      </c>
      <c r="CP470" s="1">
        <v>4498</v>
      </c>
      <c r="CQ470" s="1">
        <v>4513</v>
      </c>
      <c r="CR470" s="1">
        <v>4488</v>
      </c>
      <c r="CS470" s="1">
        <v>4496</v>
      </c>
      <c r="CT470" s="1"/>
      <c r="CU470" s="1"/>
      <c r="CV470" s="1"/>
      <c r="CW470" s="1"/>
      <c r="CX470" s="58"/>
      <c r="CY470" s="58"/>
      <c r="CZ470" s="1"/>
      <c r="DA470" s="1" t="s">
        <v>618</v>
      </c>
      <c r="DB470" s="1"/>
      <c r="DC470" s="58"/>
      <c r="DD470" s="58"/>
      <c r="DE470">
        <v>12.07</v>
      </c>
      <c r="DF470">
        <v>117.761</v>
      </c>
      <c r="DG470">
        <v>2.23</v>
      </c>
    </row>
    <row r="471" spans="1:111" s="12" customFormat="1">
      <c r="A471" s="1">
        <v>2014</v>
      </c>
      <c r="B471" s="1">
        <v>6</v>
      </c>
      <c r="C471" s="24">
        <v>41971</v>
      </c>
      <c r="D471" s="1">
        <v>4497</v>
      </c>
      <c r="E471" s="1">
        <v>4507</v>
      </c>
      <c r="F471" s="1">
        <v>4483</v>
      </c>
      <c r="G471" s="1">
        <v>4494</v>
      </c>
      <c r="H471" s="46">
        <v>1175.5</v>
      </c>
      <c r="I471" s="1">
        <v>4498</v>
      </c>
      <c r="J471" s="1">
        <v>4513</v>
      </c>
      <c r="K471" s="1">
        <v>4488</v>
      </c>
      <c r="L471" s="1">
        <v>4497</v>
      </c>
      <c r="M471" s="53">
        <v>4497</v>
      </c>
      <c r="N471" s="115">
        <v>4513</v>
      </c>
      <c r="O471" s="115">
        <v>4488</v>
      </c>
      <c r="P471" s="115">
        <v>4510</v>
      </c>
      <c r="Q471" s="35">
        <v>4519</v>
      </c>
      <c r="R471" s="26"/>
      <c r="S471" s="1"/>
      <c r="T471" s="1"/>
      <c r="U471" s="1"/>
      <c r="V471" s="1"/>
      <c r="W471" s="50"/>
      <c r="X471" s="51"/>
      <c r="Y471" s="62"/>
      <c r="Z471" s="62"/>
      <c r="AA471" s="62"/>
      <c r="AB471" s="62"/>
      <c r="AC471" s="1"/>
      <c r="AD471" s="62">
        <v>4507</v>
      </c>
      <c r="AE471" s="62">
        <v>4492</v>
      </c>
      <c r="AF471" s="1"/>
      <c r="AG471" s="1"/>
      <c r="AH471" s="62"/>
      <c r="AI471" s="62"/>
      <c r="AJ471" s="8"/>
      <c r="AK471" s="8"/>
      <c r="AL471" s="62"/>
      <c r="AM471" s="62"/>
      <c r="AN471" s="8"/>
      <c r="AO471" s="8"/>
      <c r="AP471" s="62"/>
      <c r="AQ471" s="62"/>
      <c r="AR471" s="62"/>
      <c r="AS471" s="8"/>
      <c r="AT471" s="62"/>
      <c r="AU471" s="62"/>
      <c r="AV471" s="8"/>
      <c r="AW471" s="8"/>
      <c r="AX471" s="8"/>
      <c r="AY471" s="8"/>
      <c r="AZ471" s="8"/>
      <c r="BA471" s="8"/>
      <c r="BB471" s="62"/>
      <c r="BC471" s="62"/>
      <c r="BD471" s="113">
        <v>4497</v>
      </c>
      <c r="BE471" s="8"/>
      <c r="BF471" s="8"/>
      <c r="BG471" s="62"/>
      <c r="BH471" s="62"/>
      <c r="BI471" s="1">
        <v>4502</v>
      </c>
      <c r="BJ471" s="1">
        <v>4504</v>
      </c>
      <c r="BK471" s="1">
        <v>4490</v>
      </c>
      <c r="BL471" s="1">
        <v>4492</v>
      </c>
      <c r="BM471" s="78"/>
      <c r="BN471" s="78"/>
      <c r="BO471" s="78"/>
      <c r="BP471" s="89"/>
      <c r="BQ471" s="62"/>
      <c r="BR471" s="1"/>
      <c r="BS471" s="88"/>
      <c r="BT471" s="1"/>
      <c r="BU471" s="58"/>
      <c r="BV471" s="58"/>
      <c r="BW471" s="58"/>
      <c r="BX471" s="58"/>
      <c r="BY471" s="1">
        <v>117.718</v>
      </c>
      <c r="BZ471" s="1">
        <v>117.907</v>
      </c>
      <c r="CA471" s="35">
        <v>117.63200000000001</v>
      </c>
      <c r="CB471" s="1">
        <v>1.2466999999999999</v>
      </c>
      <c r="CC471" s="1">
        <v>1.2462</v>
      </c>
      <c r="CD471" s="35">
        <v>1.2504999999999999</v>
      </c>
      <c r="CE471" s="1"/>
      <c r="CF471" s="1"/>
      <c r="CG471" s="1">
        <v>4502</v>
      </c>
      <c r="CH471" s="1">
        <v>4504</v>
      </c>
      <c r="CI471" s="1">
        <v>4471</v>
      </c>
      <c r="CJ471" s="1">
        <v>4493</v>
      </c>
      <c r="CK471" s="1">
        <v>4502</v>
      </c>
      <c r="CL471" s="1">
        <v>4510</v>
      </c>
      <c r="CM471" s="1">
        <v>4471</v>
      </c>
      <c r="CN471" s="1">
        <v>4489</v>
      </c>
      <c r="CO471" s="1">
        <v>1184.0999999999999</v>
      </c>
      <c r="CP471" s="1">
        <v>4502</v>
      </c>
      <c r="CQ471" s="1">
        <v>4510</v>
      </c>
      <c r="CR471" s="1">
        <v>4435</v>
      </c>
      <c r="CS471" s="1">
        <v>4439</v>
      </c>
      <c r="CT471" s="1"/>
      <c r="CU471" s="1"/>
      <c r="CV471" s="1"/>
      <c r="CW471" s="1"/>
      <c r="CX471" s="58"/>
      <c r="CY471" s="58"/>
      <c r="CZ471" s="1"/>
      <c r="DA471" s="1" t="s">
        <v>618</v>
      </c>
      <c r="DB471" s="1"/>
      <c r="DC471" s="58"/>
      <c r="DD471" s="58"/>
      <c r="DE471">
        <v>13.33</v>
      </c>
      <c r="DF471">
        <v>118.727</v>
      </c>
      <c r="DG471">
        <v>2.19</v>
      </c>
    </row>
    <row r="472" spans="1:111" s="12" customFormat="1">
      <c r="A472" s="1">
        <v>2014</v>
      </c>
      <c r="B472" s="1">
        <v>2</v>
      </c>
      <c r="C472" s="24">
        <v>41974</v>
      </c>
      <c r="D472" s="1">
        <v>4390</v>
      </c>
      <c r="E472" s="1">
        <v>4403</v>
      </c>
      <c r="F472" s="1">
        <v>4376</v>
      </c>
      <c r="G472" s="1">
        <v>4394</v>
      </c>
      <c r="H472" s="46">
        <v>1211.9000000000001</v>
      </c>
      <c r="I472" s="1">
        <v>4502</v>
      </c>
      <c r="J472" s="1">
        <v>4510</v>
      </c>
      <c r="K472" s="1">
        <v>4376</v>
      </c>
      <c r="L472" s="1">
        <v>4396</v>
      </c>
      <c r="M472" s="53">
        <v>4401</v>
      </c>
      <c r="N472" s="47">
        <v>4494</v>
      </c>
      <c r="O472" s="47">
        <v>4399</v>
      </c>
      <c r="P472" s="47">
        <v>4476</v>
      </c>
      <c r="Q472" s="35">
        <v>4519</v>
      </c>
      <c r="R472" s="26"/>
      <c r="S472" s="1"/>
      <c r="T472" s="1"/>
      <c r="U472" s="1"/>
      <c r="V472" s="1"/>
      <c r="W472" s="50"/>
      <c r="X472" s="51"/>
      <c r="Y472" s="62"/>
      <c r="Z472" s="62"/>
      <c r="AA472" s="62"/>
      <c r="AB472" s="62"/>
      <c r="AC472" s="1"/>
      <c r="AD472" s="62">
        <v>4403</v>
      </c>
      <c r="AE472" s="62">
        <v>4376</v>
      </c>
      <c r="AF472" s="1"/>
      <c r="AG472" s="1"/>
      <c r="AH472" s="62"/>
      <c r="AI472" s="62"/>
      <c r="AJ472" s="8"/>
      <c r="AK472" s="8"/>
      <c r="AL472" s="62"/>
      <c r="AM472" s="62"/>
      <c r="AN472" s="8"/>
      <c r="AO472" s="8"/>
      <c r="AP472" s="62"/>
      <c r="AQ472" s="62"/>
      <c r="AR472" s="62"/>
      <c r="AS472" s="8"/>
      <c r="AT472" s="62"/>
      <c r="AU472" s="62"/>
      <c r="AV472" s="8"/>
      <c r="AW472" s="8"/>
      <c r="AX472" s="8"/>
      <c r="AY472" s="8"/>
      <c r="AZ472" s="8"/>
      <c r="BA472" s="8"/>
      <c r="BB472" s="62"/>
      <c r="BC472" s="62"/>
      <c r="BD472" s="94">
        <v>4401</v>
      </c>
      <c r="BE472" s="8"/>
      <c r="BF472" s="8"/>
      <c r="BG472" s="62"/>
      <c r="BH472" s="62"/>
      <c r="BI472" s="1">
        <v>4401</v>
      </c>
      <c r="BJ472" s="1">
        <v>4410</v>
      </c>
      <c r="BK472" s="1">
        <v>4399</v>
      </c>
      <c r="BL472" s="1">
        <v>4409</v>
      </c>
      <c r="BM472" s="78"/>
      <c r="BN472" s="78"/>
      <c r="BO472" s="78"/>
      <c r="BP472" s="89"/>
      <c r="BQ472" s="62"/>
      <c r="BR472" s="1"/>
      <c r="BS472" s="88"/>
      <c r="BT472" s="1"/>
      <c r="BU472" s="58"/>
      <c r="BV472" s="58"/>
      <c r="BW472" s="58"/>
      <c r="BX472" s="58"/>
      <c r="BY472" s="1">
        <v>118.639</v>
      </c>
      <c r="BZ472" s="1">
        <v>118.788</v>
      </c>
      <c r="CA472" s="35">
        <v>117.63200000000001</v>
      </c>
      <c r="CB472" s="1">
        <v>1.2472000000000001</v>
      </c>
      <c r="CC472" s="1">
        <v>1.2444999999999999</v>
      </c>
      <c r="CD472" s="35">
        <v>1.2504999999999999</v>
      </c>
      <c r="CE472" s="1"/>
      <c r="CF472" s="1"/>
      <c r="CG472" s="1">
        <v>4401</v>
      </c>
      <c r="CH472" s="1">
        <v>4494</v>
      </c>
      <c r="CI472" s="1">
        <v>4399</v>
      </c>
      <c r="CJ472" s="1">
        <v>4466</v>
      </c>
      <c r="CK472" s="1">
        <v>4401</v>
      </c>
      <c r="CL472" s="1">
        <v>4540</v>
      </c>
      <c r="CM472" s="1">
        <v>4399</v>
      </c>
      <c r="CN472" s="1">
        <v>4523</v>
      </c>
      <c r="CO472" s="1">
        <v>1154.0999999999999</v>
      </c>
      <c r="CP472" s="1">
        <v>4401</v>
      </c>
      <c r="CQ472" s="1">
        <v>4630</v>
      </c>
      <c r="CR472" s="1">
        <v>4399</v>
      </c>
      <c r="CS472" s="1">
        <v>4630</v>
      </c>
      <c r="CT472" s="1"/>
      <c r="CU472" s="1"/>
      <c r="CV472" s="1"/>
      <c r="CW472" s="1"/>
      <c r="CX472" s="58"/>
      <c r="CY472" s="58"/>
      <c r="CZ472" s="1"/>
      <c r="DA472" s="1" t="s">
        <v>618</v>
      </c>
      <c r="DB472" s="1"/>
      <c r="DC472" s="58"/>
      <c r="DD472" s="58"/>
      <c r="DE472">
        <v>14.29</v>
      </c>
      <c r="DF472">
        <v>118.374</v>
      </c>
      <c r="DG472">
        <v>2.2200000000000002</v>
      </c>
    </row>
    <row r="473" spans="1:111" s="12" customFormat="1">
      <c r="A473" s="1">
        <v>2014</v>
      </c>
      <c r="B473" s="1">
        <v>3</v>
      </c>
      <c r="C473" s="24">
        <v>41975</v>
      </c>
      <c r="D473" s="1">
        <v>4576</v>
      </c>
      <c r="E473" s="1">
        <v>4598</v>
      </c>
      <c r="F473" s="1">
        <v>4563</v>
      </c>
      <c r="G473" s="1">
        <v>4594</v>
      </c>
      <c r="H473" s="46">
        <v>1198.5</v>
      </c>
      <c r="I473" s="1">
        <v>4401</v>
      </c>
      <c r="J473" s="1">
        <v>4630</v>
      </c>
      <c r="K473" s="1">
        <v>4399</v>
      </c>
      <c r="L473" s="1">
        <v>4580</v>
      </c>
      <c r="M473" s="53">
        <v>4596</v>
      </c>
      <c r="N473" s="47">
        <v>4599</v>
      </c>
      <c r="O473" s="47">
        <v>4542</v>
      </c>
      <c r="P473" s="47">
        <v>4592</v>
      </c>
      <c r="Q473" s="8">
        <v>4576</v>
      </c>
      <c r="R473" s="26"/>
      <c r="S473" s="1"/>
      <c r="T473" s="1"/>
      <c r="U473" s="1"/>
      <c r="V473" s="1"/>
      <c r="W473" s="50"/>
      <c r="X473" s="51"/>
      <c r="Y473" s="62"/>
      <c r="Z473" s="62"/>
      <c r="AA473" s="62"/>
      <c r="AB473" s="62"/>
      <c r="AC473" s="1"/>
      <c r="AD473" s="62">
        <v>4593</v>
      </c>
      <c r="AE473" s="62">
        <v>4563</v>
      </c>
      <c r="AF473" s="1"/>
      <c r="AG473" s="1"/>
      <c r="AH473" s="62"/>
      <c r="AI473" s="62"/>
      <c r="AJ473" s="8"/>
      <c r="AK473" s="8"/>
      <c r="AL473" s="62"/>
      <c r="AM473" s="62"/>
      <c r="AN473" s="8"/>
      <c r="AO473" s="8"/>
      <c r="AP473" s="62"/>
      <c r="AQ473" s="62"/>
      <c r="AR473" s="62"/>
      <c r="AS473" s="8"/>
      <c r="AT473" s="62"/>
      <c r="AU473" s="62"/>
      <c r="AV473" s="8"/>
      <c r="AW473" s="8"/>
      <c r="AX473" s="8"/>
      <c r="AY473" s="8"/>
      <c r="AZ473" s="8"/>
      <c r="BA473" s="8"/>
      <c r="BB473" s="62"/>
      <c r="BC473" s="62"/>
      <c r="BD473" s="94">
        <v>4594</v>
      </c>
      <c r="BE473" s="8"/>
      <c r="BF473" s="8"/>
      <c r="BG473" s="62"/>
      <c r="BH473" s="62"/>
      <c r="BI473" s="1">
        <v>4596</v>
      </c>
      <c r="BJ473" s="1">
        <v>4599</v>
      </c>
      <c r="BK473" s="1">
        <v>4581</v>
      </c>
      <c r="BL473" s="1">
        <v>4588</v>
      </c>
      <c r="BM473" s="78"/>
      <c r="BN473" s="78"/>
      <c r="BO473" s="78"/>
      <c r="BP473" s="89"/>
      <c r="BQ473" s="62"/>
      <c r="BR473" s="1"/>
      <c r="BS473" s="88"/>
      <c r="BT473" s="1"/>
      <c r="BU473" s="58"/>
      <c r="BV473" s="58"/>
      <c r="BW473" s="58"/>
      <c r="BX473" s="58"/>
      <c r="BY473" s="1">
        <v>118.325</v>
      </c>
      <c r="BZ473" s="1">
        <v>118.098</v>
      </c>
      <c r="CA473" s="1">
        <v>118.346</v>
      </c>
      <c r="CB473" s="1">
        <v>1.2472000000000001</v>
      </c>
      <c r="CC473" s="1">
        <v>1.2491000000000001</v>
      </c>
      <c r="CD473" s="1">
        <v>1.2470000000000001</v>
      </c>
      <c r="CE473" s="1"/>
      <c r="CF473" s="1"/>
      <c r="CG473" s="1">
        <v>4596</v>
      </c>
      <c r="CH473" s="1">
        <v>4599</v>
      </c>
      <c r="CI473" s="1">
        <v>4542</v>
      </c>
      <c r="CJ473" s="1">
        <v>4567</v>
      </c>
      <c r="CK473" s="1">
        <v>4596</v>
      </c>
      <c r="CL473" s="1">
        <v>4599</v>
      </c>
      <c r="CM473" s="1">
        <v>4542</v>
      </c>
      <c r="CN473" s="1">
        <v>4574</v>
      </c>
      <c r="CO473" s="1">
        <v>1202.4000000000001</v>
      </c>
      <c r="CP473" s="1">
        <v>4596</v>
      </c>
      <c r="CQ473" s="1">
        <v>4599</v>
      </c>
      <c r="CR473" s="1">
        <v>4542</v>
      </c>
      <c r="CS473" s="1">
        <v>4579</v>
      </c>
      <c r="CT473" s="1"/>
      <c r="CU473" s="1"/>
      <c r="CV473" s="1"/>
      <c r="CW473" s="1"/>
      <c r="CX473" s="58"/>
      <c r="CY473" s="58"/>
      <c r="CZ473" s="1"/>
      <c r="DA473" s="1" t="s">
        <v>618</v>
      </c>
      <c r="DB473" s="1"/>
      <c r="DC473" s="58"/>
      <c r="DD473" s="58"/>
      <c r="DE473">
        <v>12.85</v>
      </c>
      <c r="DF473">
        <v>119.26</v>
      </c>
      <c r="DG473">
        <v>2.29</v>
      </c>
    </row>
    <row r="474" spans="1:111" s="12" customFormat="1">
      <c r="A474" s="1">
        <v>2014</v>
      </c>
      <c r="B474" s="1">
        <v>4</v>
      </c>
      <c r="C474" s="24">
        <v>41976</v>
      </c>
      <c r="D474" s="1">
        <v>4579</v>
      </c>
      <c r="E474" s="1">
        <v>4598</v>
      </c>
      <c r="F474" s="1">
        <v>4567</v>
      </c>
      <c r="G474" s="1">
        <v>4596</v>
      </c>
      <c r="H474" s="46">
        <v>1210</v>
      </c>
      <c r="I474" s="1">
        <v>4596</v>
      </c>
      <c r="J474" s="1">
        <v>4599</v>
      </c>
      <c r="K474" s="1">
        <v>4542</v>
      </c>
      <c r="L474" s="1">
        <v>4593</v>
      </c>
      <c r="M474" s="53">
        <v>4594</v>
      </c>
      <c r="N474" s="47">
        <v>4622</v>
      </c>
      <c r="O474" s="47">
        <v>4593</v>
      </c>
      <c r="P474" s="47">
        <v>4608</v>
      </c>
      <c r="Q474" s="35">
        <v>4576</v>
      </c>
      <c r="R474" s="26"/>
      <c r="S474" s="1"/>
      <c r="T474" s="1"/>
      <c r="U474" s="1"/>
      <c r="V474" s="1"/>
      <c r="W474" s="50"/>
      <c r="X474" s="51"/>
      <c r="Y474" s="62"/>
      <c r="Z474" s="62"/>
      <c r="AA474" s="62"/>
      <c r="AB474" s="62"/>
      <c r="AC474" s="1"/>
      <c r="AD474" s="62">
        <v>4598</v>
      </c>
      <c r="AE474" s="62">
        <v>4567</v>
      </c>
      <c r="AF474" s="1"/>
      <c r="AG474" s="1"/>
      <c r="AH474" s="62"/>
      <c r="AI474" s="62"/>
      <c r="AJ474" s="8"/>
      <c r="AK474" s="8"/>
      <c r="AL474" s="62"/>
      <c r="AM474" s="62"/>
      <c r="AN474" s="8"/>
      <c r="AO474" s="8"/>
      <c r="AP474" s="62"/>
      <c r="AQ474" s="62"/>
      <c r="AR474" s="62"/>
      <c r="AS474" s="8"/>
      <c r="AT474" s="62"/>
      <c r="AU474" s="62"/>
      <c r="AV474" s="8"/>
      <c r="AW474" s="8"/>
      <c r="AX474" s="8"/>
      <c r="AY474" s="8"/>
      <c r="AZ474" s="8"/>
      <c r="BA474" s="8"/>
      <c r="BB474" s="62"/>
      <c r="BC474" s="62"/>
      <c r="BD474" s="94">
        <v>4595</v>
      </c>
      <c r="BE474" s="8"/>
      <c r="BF474" s="8"/>
      <c r="BG474" s="62"/>
      <c r="BH474" s="62"/>
      <c r="BI474" s="1">
        <v>4594</v>
      </c>
      <c r="BJ474" s="1">
        <v>4622</v>
      </c>
      <c r="BK474" s="1">
        <v>4593</v>
      </c>
      <c r="BL474" s="1">
        <v>4613</v>
      </c>
      <c r="BM474" s="78"/>
      <c r="BN474" s="78"/>
      <c r="BO474" s="78"/>
      <c r="BP474" s="89"/>
      <c r="BQ474" s="62"/>
      <c r="BR474" s="1"/>
      <c r="BS474" s="88"/>
      <c r="BT474" s="1"/>
      <c r="BU474" s="58"/>
      <c r="BV474" s="58"/>
      <c r="BW474" s="58"/>
      <c r="BX474" s="58"/>
      <c r="BY474" s="1">
        <v>119.235</v>
      </c>
      <c r="BZ474" s="1">
        <v>119.226</v>
      </c>
      <c r="CA474" s="35">
        <v>118.346</v>
      </c>
      <c r="CB474" s="1">
        <v>1.2381</v>
      </c>
      <c r="CC474" s="1">
        <v>1.2383999999999999</v>
      </c>
      <c r="CD474" s="35">
        <v>1.2470000000000001</v>
      </c>
      <c r="CE474" s="1"/>
      <c r="CF474" s="1"/>
      <c r="CG474" s="1">
        <v>4594</v>
      </c>
      <c r="CH474" s="1">
        <v>4622</v>
      </c>
      <c r="CI474" s="1">
        <v>4593</v>
      </c>
      <c r="CJ474" s="1">
        <v>4608</v>
      </c>
      <c r="CK474" s="1">
        <v>4594</v>
      </c>
      <c r="CL474" s="1">
        <v>4637</v>
      </c>
      <c r="CM474" s="1">
        <v>4593</v>
      </c>
      <c r="CN474" s="1">
        <v>4629</v>
      </c>
      <c r="CO474" s="1">
        <v>1205.5999999999999</v>
      </c>
      <c r="CP474" s="1">
        <v>4594</v>
      </c>
      <c r="CQ474" s="1">
        <v>4662</v>
      </c>
      <c r="CR474" s="1">
        <v>4593</v>
      </c>
      <c r="CS474" s="1">
        <v>4647</v>
      </c>
      <c r="CT474" s="1"/>
      <c r="CU474" s="1"/>
      <c r="CV474" s="1"/>
      <c r="CW474" s="1"/>
      <c r="CX474" s="58"/>
      <c r="CY474" s="58"/>
      <c r="CZ474" s="1"/>
      <c r="DA474" s="1" t="s">
        <v>618</v>
      </c>
      <c r="DB474" s="1"/>
      <c r="DC474" s="58"/>
      <c r="DD474" s="58"/>
      <c r="DE474">
        <v>12.47</v>
      </c>
      <c r="DF474">
        <v>119.816</v>
      </c>
      <c r="DG474">
        <v>2.29</v>
      </c>
    </row>
    <row r="475" spans="1:111">
      <c r="A475" s="1">
        <v>2014</v>
      </c>
      <c r="B475" s="1">
        <v>5</v>
      </c>
      <c r="C475" s="24">
        <v>41977</v>
      </c>
      <c r="D475" s="1">
        <v>4649</v>
      </c>
      <c r="E475" s="1">
        <v>4652</v>
      </c>
      <c r="F475" s="1">
        <v>4637</v>
      </c>
      <c r="G475" s="1">
        <v>4646</v>
      </c>
      <c r="H475" s="46">
        <v>1205.8</v>
      </c>
      <c r="I475" s="1">
        <v>4594</v>
      </c>
      <c r="J475" s="1">
        <v>4662</v>
      </c>
      <c r="K475" s="1">
        <v>4593</v>
      </c>
      <c r="L475" s="1">
        <v>4647</v>
      </c>
      <c r="M475" s="53">
        <v>4634</v>
      </c>
      <c r="N475" s="47">
        <v>4665</v>
      </c>
      <c r="O475" s="47">
        <v>4625</v>
      </c>
      <c r="P475" s="47">
        <v>4661</v>
      </c>
      <c r="Q475" s="35">
        <v>4576</v>
      </c>
      <c r="R475" s="26"/>
      <c r="W475" s="50"/>
      <c r="X475" s="51"/>
      <c r="AD475" s="62">
        <v>4652</v>
      </c>
      <c r="AE475" s="62">
        <v>4638</v>
      </c>
      <c r="BD475" s="94">
        <v>4633</v>
      </c>
      <c r="BG475" s="62"/>
      <c r="BH475" s="62"/>
      <c r="BI475" s="1">
        <v>4634</v>
      </c>
      <c r="BJ475" s="1">
        <v>4643</v>
      </c>
      <c r="BK475" s="1">
        <v>4633</v>
      </c>
      <c r="BL475" s="1">
        <v>4639</v>
      </c>
      <c r="BM475" s="78"/>
      <c r="BN475" s="78"/>
      <c r="BO475" s="78"/>
      <c r="BP475" s="89"/>
      <c r="BS475" s="88"/>
      <c r="BU475" s="58"/>
      <c r="BV475" s="58"/>
      <c r="BW475" s="58"/>
      <c r="BX475" s="58"/>
      <c r="BY475" s="1">
        <v>119.806</v>
      </c>
      <c r="BZ475" s="1">
        <v>119.809</v>
      </c>
      <c r="CA475" s="35">
        <v>118.346</v>
      </c>
      <c r="CB475" s="1">
        <v>1.2311000000000001</v>
      </c>
      <c r="CC475" s="1">
        <v>1.2312000000000001</v>
      </c>
      <c r="CD475" s="35">
        <v>1.2470000000000001</v>
      </c>
      <c r="CG475" s="1">
        <v>4634</v>
      </c>
      <c r="CH475" s="1">
        <v>4643</v>
      </c>
      <c r="CI475" s="1">
        <v>4625</v>
      </c>
      <c r="CJ475" s="1">
        <v>4635</v>
      </c>
      <c r="CK475" s="1">
        <v>4634</v>
      </c>
      <c r="CL475" s="1">
        <v>4665</v>
      </c>
      <c r="CM475" s="1">
        <v>4625</v>
      </c>
      <c r="CN475" s="1">
        <v>4646</v>
      </c>
      <c r="CO475" s="1">
        <v>1205.4000000000001</v>
      </c>
      <c r="CP475" s="1">
        <v>4634</v>
      </c>
      <c r="CQ475" s="1">
        <v>4665</v>
      </c>
      <c r="CR475" s="1">
        <v>4625</v>
      </c>
      <c r="CS475" s="1">
        <v>4647</v>
      </c>
      <c r="CX475" s="58"/>
      <c r="CY475" s="58"/>
      <c r="DA475" s="1" t="s">
        <v>618</v>
      </c>
      <c r="DC475" s="58"/>
      <c r="DD475" s="58"/>
      <c r="DE475">
        <v>12.38</v>
      </c>
      <c r="DF475">
        <v>119.753</v>
      </c>
      <c r="DG475">
        <v>2.2599999999999998</v>
      </c>
    </row>
    <row r="476" spans="1:111">
      <c r="A476" s="1">
        <v>2014</v>
      </c>
      <c r="B476" s="1">
        <v>6</v>
      </c>
      <c r="C476" s="24">
        <v>41978</v>
      </c>
      <c r="D476" s="1">
        <v>4631</v>
      </c>
      <c r="E476" s="1">
        <v>4644</v>
      </c>
      <c r="F476" s="1">
        <v>4625</v>
      </c>
      <c r="G476" s="1">
        <v>4640</v>
      </c>
      <c r="H476" s="46">
        <v>1190.4000000000001</v>
      </c>
      <c r="I476" s="1">
        <v>4634</v>
      </c>
      <c r="J476" s="1">
        <v>4665</v>
      </c>
      <c r="K476" s="1">
        <v>4625</v>
      </c>
      <c r="L476" s="1">
        <v>4634</v>
      </c>
      <c r="M476" s="53">
        <v>4648</v>
      </c>
      <c r="N476" s="47">
        <v>4670</v>
      </c>
      <c r="O476" s="47">
        <v>4620</v>
      </c>
      <c r="P476" s="47">
        <v>4637</v>
      </c>
      <c r="Q476" s="8">
        <v>4633</v>
      </c>
      <c r="R476" s="26"/>
      <c r="W476" s="50"/>
      <c r="X476" s="51"/>
      <c r="AD476" s="62">
        <v>4636</v>
      </c>
      <c r="AE476" s="62">
        <v>4628</v>
      </c>
      <c r="BD476" s="94">
        <v>4647</v>
      </c>
      <c r="BG476" s="62"/>
      <c r="BH476" s="62"/>
      <c r="BI476" s="1">
        <v>4648</v>
      </c>
      <c r="BJ476" s="1">
        <v>4649</v>
      </c>
      <c r="BK476" s="1">
        <v>4644</v>
      </c>
      <c r="BL476" s="1">
        <v>4645</v>
      </c>
      <c r="BM476" s="78"/>
      <c r="BN476" s="78"/>
      <c r="BO476" s="78"/>
      <c r="BP476" s="89"/>
      <c r="BS476" s="88"/>
      <c r="BU476" s="58"/>
      <c r="BV476" s="58"/>
      <c r="BW476" s="58"/>
      <c r="BX476" s="58"/>
      <c r="BY476" s="1">
        <v>119.78700000000001</v>
      </c>
      <c r="BZ476" s="1">
        <v>119.81399999999999</v>
      </c>
      <c r="CA476" s="1">
        <v>119.83</v>
      </c>
      <c r="CB476" s="1">
        <v>1.2383</v>
      </c>
      <c r="CC476" s="1">
        <v>1.2382</v>
      </c>
      <c r="CD476" s="1">
        <v>1.2384999999999999</v>
      </c>
      <c r="CG476" s="1">
        <v>4648</v>
      </c>
      <c r="CH476" s="1">
        <v>4660</v>
      </c>
      <c r="CI476" s="1">
        <v>4636</v>
      </c>
      <c r="CJ476" s="1">
        <v>4654</v>
      </c>
      <c r="CK476" s="1">
        <v>4648</v>
      </c>
      <c r="CL476" s="1">
        <v>4670</v>
      </c>
      <c r="CM476" s="1">
        <v>4620</v>
      </c>
      <c r="CN476" s="1">
        <v>4655</v>
      </c>
      <c r="CO476" s="1">
        <v>1203.5</v>
      </c>
      <c r="CP476" s="1">
        <v>4648</v>
      </c>
      <c r="CQ476" s="1">
        <v>4670</v>
      </c>
      <c r="CR476" s="1">
        <v>4620</v>
      </c>
      <c r="CS476" s="1">
        <v>4645</v>
      </c>
      <c r="CX476" s="58"/>
      <c r="CY476" s="58"/>
      <c r="DA476" s="1" t="s">
        <v>618</v>
      </c>
      <c r="DC476" s="58"/>
      <c r="DD476" s="58"/>
      <c r="DE476">
        <v>11.82</v>
      </c>
      <c r="DF476">
        <v>121.63800000000001</v>
      </c>
      <c r="DG476">
        <v>2.31</v>
      </c>
    </row>
    <row r="477" spans="1:111">
      <c r="A477" s="1">
        <v>2014</v>
      </c>
      <c r="B477" s="1">
        <v>2</v>
      </c>
      <c r="C477" s="24">
        <v>41981</v>
      </c>
      <c r="D477" s="1">
        <v>4640</v>
      </c>
      <c r="E477" s="1">
        <v>4659</v>
      </c>
      <c r="F477" s="1">
        <v>4637</v>
      </c>
      <c r="G477" s="1">
        <v>4654</v>
      </c>
      <c r="H477" s="46">
        <v>1202.7</v>
      </c>
      <c r="I477" s="1">
        <v>4648</v>
      </c>
      <c r="J477" s="1">
        <v>4670</v>
      </c>
      <c r="K477" s="1">
        <v>4620</v>
      </c>
      <c r="L477" s="1">
        <v>4656</v>
      </c>
      <c r="M477" s="53">
        <v>4657</v>
      </c>
      <c r="N477" s="47">
        <v>4665</v>
      </c>
      <c r="O477" s="47">
        <v>4630</v>
      </c>
      <c r="P477" s="47">
        <v>4631</v>
      </c>
      <c r="Q477" s="8">
        <v>4641</v>
      </c>
      <c r="R477" s="26"/>
      <c r="W477" s="50"/>
      <c r="X477" s="51"/>
      <c r="AD477" s="62">
        <v>4658</v>
      </c>
      <c r="AE477" s="62">
        <v>4637</v>
      </c>
      <c r="BD477" s="94">
        <v>4656</v>
      </c>
      <c r="BG477" s="62"/>
      <c r="BH477" s="62"/>
      <c r="BI477" s="1">
        <v>4657</v>
      </c>
      <c r="BJ477" s="1">
        <v>4665</v>
      </c>
      <c r="BK477" s="1">
        <v>4649</v>
      </c>
      <c r="BL477" s="1">
        <v>4651</v>
      </c>
      <c r="BM477" s="78"/>
      <c r="BN477" s="78"/>
      <c r="BO477" s="78"/>
      <c r="BP477" s="89"/>
      <c r="BS477" s="88"/>
      <c r="BU477" s="58"/>
      <c r="BV477" s="58"/>
      <c r="BW477" s="58"/>
      <c r="BX477" s="58"/>
      <c r="BY477" s="1">
        <v>121.64</v>
      </c>
      <c r="BZ477" s="1">
        <v>121.75700000000001</v>
      </c>
      <c r="CA477" s="1">
        <v>121.599</v>
      </c>
      <c r="CB477" s="1">
        <v>1.2282999999999999</v>
      </c>
      <c r="CC477" s="1">
        <v>1.2285999999999999</v>
      </c>
      <c r="CD477" s="1">
        <v>1.2294</v>
      </c>
      <c r="CG477" s="1">
        <v>4657</v>
      </c>
      <c r="CH477" s="1">
        <v>4665</v>
      </c>
      <c r="CI477" s="1">
        <v>4640</v>
      </c>
      <c r="CJ477" s="1">
        <v>4642</v>
      </c>
      <c r="CK477" s="1">
        <v>4657</v>
      </c>
      <c r="CL477" s="1">
        <v>4665</v>
      </c>
      <c r="CM477" s="1">
        <v>4630</v>
      </c>
      <c r="CN477" s="1">
        <v>4634</v>
      </c>
      <c r="CO477" s="1">
        <v>1195</v>
      </c>
      <c r="CP477" s="1">
        <v>4657</v>
      </c>
      <c r="CQ477" s="1">
        <v>4665</v>
      </c>
      <c r="CR477" s="1">
        <v>4622</v>
      </c>
      <c r="CS477" s="1">
        <v>4633</v>
      </c>
      <c r="CX477" s="58"/>
      <c r="CY477" s="58"/>
      <c r="DA477" s="1" t="s">
        <v>618</v>
      </c>
      <c r="DC477" s="58"/>
      <c r="DD477" s="58"/>
      <c r="DE477">
        <v>14.21</v>
      </c>
      <c r="DF477">
        <v>120.79900000000001</v>
      </c>
      <c r="DG477">
        <v>2.2599999999999998</v>
      </c>
    </row>
    <row r="478" spans="1:111">
      <c r="A478" s="1">
        <v>2014</v>
      </c>
      <c r="B478" s="1">
        <v>3</v>
      </c>
      <c r="C478" s="24">
        <v>41982</v>
      </c>
      <c r="D478" s="1">
        <v>4656</v>
      </c>
      <c r="E478" s="1">
        <v>4662</v>
      </c>
      <c r="F478" s="1">
        <v>4626</v>
      </c>
      <c r="G478" s="1">
        <v>4634</v>
      </c>
      <c r="H478" s="46">
        <v>1230.7</v>
      </c>
      <c r="I478" s="1">
        <v>4657</v>
      </c>
      <c r="J478" s="1">
        <v>4665</v>
      </c>
      <c r="K478" s="1">
        <v>4622</v>
      </c>
      <c r="L478" s="1">
        <v>4656</v>
      </c>
      <c r="M478" s="53">
        <v>4638</v>
      </c>
      <c r="N478" s="47">
        <v>4682</v>
      </c>
      <c r="O478" s="47">
        <v>4631</v>
      </c>
      <c r="P478" s="47">
        <v>4664</v>
      </c>
      <c r="Q478" s="8">
        <v>4656</v>
      </c>
      <c r="R478" s="26"/>
      <c r="W478" s="50"/>
      <c r="X478" s="51"/>
      <c r="AD478" s="62">
        <v>4662</v>
      </c>
      <c r="AE478" s="62">
        <v>4650</v>
      </c>
      <c r="BD478" s="94">
        <v>4637</v>
      </c>
      <c r="BG478" s="62"/>
      <c r="BH478" s="62"/>
      <c r="BI478" s="1">
        <v>4638</v>
      </c>
      <c r="BJ478" s="1">
        <v>4642</v>
      </c>
      <c r="BK478" s="1">
        <v>4631</v>
      </c>
      <c r="BL478" s="1">
        <v>4638</v>
      </c>
      <c r="BM478" s="78"/>
      <c r="BN478" s="78"/>
      <c r="BO478" s="78"/>
      <c r="BP478" s="89"/>
      <c r="BS478" s="88"/>
      <c r="BU478" s="58"/>
      <c r="BV478" s="58"/>
      <c r="BW478" s="58"/>
      <c r="BX478" s="58"/>
      <c r="BY478" s="1">
        <v>120.661</v>
      </c>
      <c r="BZ478" s="1">
        <v>120.551</v>
      </c>
      <c r="CA478" s="1">
        <v>120.663</v>
      </c>
      <c r="CB478" s="1">
        <v>1.2311000000000001</v>
      </c>
      <c r="CC478" s="1">
        <v>1.2317</v>
      </c>
      <c r="CD478" s="1">
        <v>1.2314000000000001</v>
      </c>
      <c r="CG478" s="1">
        <v>4638</v>
      </c>
      <c r="CH478" s="1">
        <v>4665</v>
      </c>
      <c r="CI478" s="1">
        <v>4631</v>
      </c>
      <c r="CJ478" s="1">
        <v>4658</v>
      </c>
      <c r="CK478" s="1">
        <v>4638</v>
      </c>
      <c r="CL478" s="1">
        <v>4688</v>
      </c>
      <c r="CM478" s="1">
        <v>4631</v>
      </c>
      <c r="CN478" s="1">
        <v>4683</v>
      </c>
      <c r="CO478" s="1">
        <v>1206</v>
      </c>
      <c r="CP478" s="1">
        <v>4638</v>
      </c>
      <c r="CQ478" s="1">
        <v>4724</v>
      </c>
      <c r="CR478" s="1">
        <v>4631</v>
      </c>
      <c r="CS478" s="1">
        <v>4722</v>
      </c>
      <c r="CX478" s="58"/>
      <c r="CY478" s="58"/>
      <c r="DA478" s="1" t="s">
        <v>618</v>
      </c>
      <c r="DC478" s="58"/>
      <c r="DD478" s="58"/>
      <c r="DE478">
        <v>14.89</v>
      </c>
      <c r="DF478">
        <v>119.663</v>
      </c>
      <c r="DG478">
        <v>2.2200000000000002</v>
      </c>
    </row>
    <row r="479" spans="1:111">
      <c r="A479" s="1">
        <v>2014</v>
      </c>
      <c r="B479" s="1">
        <v>4</v>
      </c>
      <c r="C479" s="24">
        <v>41983</v>
      </c>
      <c r="D479" s="1">
        <v>4708</v>
      </c>
      <c r="E479" s="1">
        <v>4728</v>
      </c>
      <c r="F479" s="1">
        <v>4693</v>
      </c>
      <c r="G479" s="1">
        <v>4724</v>
      </c>
      <c r="H479" s="46">
        <v>1228.7</v>
      </c>
      <c r="I479" s="1">
        <v>4638</v>
      </c>
      <c r="J479" s="1">
        <v>4727</v>
      </c>
      <c r="K479" s="1">
        <v>4631</v>
      </c>
      <c r="L479" s="1">
        <v>4724</v>
      </c>
      <c r="M479" s="53">
        <v>4723</v>
      </c>
      <c r="N479" s="47">
        <v>4725</v>
      </c>
      <c r="O479" s="47">
        <v>4694</v>
      </c>
      <c r="P479" s="47">
        <v>4696</v>
      </c>
      <c r="Q479" s="8">
        <v>4710</v>
      </c>
      <c r="R479" s="26"/>
      <c r="W479" s="50"/>
      <c r="X479" s="51"/>
      <c r="AD479" s="62">
        <v>4727</v>
      </c>
      <c r="AE479" s="62">
        <v>4708</v>
      </c>
      <c r="BD479" s="94">
        <v>4722</v>
      </c>
      <c r="BG479" s="62"/>
      <c r="BH479" s="62"/>
      <c r="BI479" s="1">
        <v>4723</v>
      </c>
      <c r="BJ479" s="1">
        <v>4725</v>
      </c>
      <c r="BK479" s="1">
        <v>4709</v>
      </c>
      <c r="BL479" s="1">
        <v>4713</v>
      </c>
      <c r="BM479" s="78"/>
      <c r="BN479" s="78"/>
      <c r="BO479" s="78"/>
      <c r="BP479" s="89"/>
      <c r="BS479" s="88"/>
      <c r="BU479" s="58"/>
      <c r="BV479" s="58"/>
      <c r="BW479" s="58"/>
      <c r="BX479" s="58"/>
      <c r="BY479" s="1">
        <v>119.604</v>
      </c>
      <c r="BZ479" s="1">
        <v>119.64400000000001</v>
      </c>
      <c r="CA479" s="1">
        <v>119.291</v>
      </c>
      <c r="CB479" s="1">
        <v>1.2372000000000001</v>
      </c>
      <c r="CC479" s="1">
        <v>1.2379</v>
      </c>
      <c r="CD479" s="1">
        <v>1.2393000000000001</v>
      </c>
      <c r="CG479" s="1">
        <v>4723</v>
      </c>
      <c r="CH479" s="1">
        <v>4725</v>
      </c>
      <c r="CI479" s="1">
        <v>4694</v>
      </c>
      <c r="CJ479" s="1">
        <v>4704</v>
      </c>
      <c r="CK479" s="1">
        <v>4723</v>
      </c>
      <c r="CL479" s="1">
        <v>4725</v>
      </c>
      <c r="CM479" s="1">
        <v>4681</v>
      </c>
      <c r="CN479" s="1">
        <v>4694</v>
      </c>
      <c r="CO479" s="1">
        <v>1232.5</v>
      </c>
      <c r="CP479" s="1">
        <v>4723</v>
      </c>
      <c r="CQ479" s="1">
        <v>4725</v>
      </c>
      <c r="CR479" s="1">
        <v>4666</v>
      </c>
      <c r="CS479" s="1">
        <v>4674</v>
      </c>
      <c r="CX479" s="58"/>
      <c r="CY479" s="58"/>
      <c r="DA479" s="1" t="s">
        <v>618</v>
      </c>
      <c r="DC479" s="58"/>
      <c r="DD479" s="58"/>
      <c r="DE479">
        <v>18.53</v>
      </c>
      <c r="DF479">
        <v>117.916</v>
      </c>
      <c r="DG479">
        <v>2.17</v>
      </c>
    </row>
    <row r="480" spans="1:111">
      <c r="A480" s="1">
        <v>2014</v>
      </c>
      <c r="B480" s="1">
        <v>5</v>
      </c>
      <c r="C480" s="24">
        <v>41984</v>
      </c>
      <c r="D480" s="1">
        <v>4645</v>
      </c>
      <c r="E480" s="1">
        <v>4667</v>
      </c>
      <c r="F480" s="1">
        <v>4640</v>
      </c>
      <c r="G480" s="1">
        <v>4652</v>
      </c>
      <c r="H480" s="46">
        <v>1225.8</v>
      </c>
      <c r="I480" s="1">
        <v>4723</v>
      </c>
      <c r="J480" s="1">
        <v>4725</v>
      </c>
      <c r="K480" s="1">
        <v>4640</v>
      </c>
      <c r="L480" s="1">
        <v>4663</v>
      </c>
      <c r="M480" s="53">
        <v>4639</v>
      </c>
      <c r="N480" s="47">
        <v>4659</v>
      </c>
      <c r="O480" s="47">
        <v>4633</v>
      </c>
      <c r="P480" s="47">
        <v>4647</v>
      </c>
      <c r="Q480" s="8">
        <v>4647</v>
      </c>
      <c r="R480" s="26"/>
      <c r="W480" s="50"/>
      <c r="X480" s="51"/>
      <c r="AD480" s="62">
        <v>4667</v>
      </c>
      <c r="AE480" s="62">
        <v>4640</v>
      </c>
      <c r="BD480" s="94">
        <v>4639</v>
      </c>
      <c r="BG480" s="62"/>
      <c r="BH480" s="62"/>
      <c r="BI480" s="1">
        <v>4639</v>
      </c>
      <c r="BJ480" s="1">
        <v>4643</v>
      </c>
      <c r="BK480" s="1">
        <v>4634</v>
      </c>
      <c r="BL480" s="1">
        <v>4637</v>
      </c>
      <c r="BM480" s="78"/>
      <c r="BN480" s="78"/>
      <c r="BO480" s="78"/>
      <c r="BP480" s="89"/>
      <c r="BS480" s="88"/>
      <c r="BU480" s="58"/>
      <c r="BV480" s="58"/>
      <c r="BW480" s="58"/>
      <c r="BX480" s="58"/>
      <c r="BY480" s="1">
        <v>118.015</v>
      </c>
      <c r="BZ480" s="1">
        <v>117.93300000000001</v>
      </c>
      <c r="CA480" s="1">
        <v>117.718</v>
      </c>
      <c r="CB480" s="1">
        <v>1.2444999999999999</v>
      </c>
      <c r="CC480" s="1">
        <v>1.2446999999999999</v>
      </c>
      <c r="CD480" s="1">
        <v>1.2474000000000001</v>
      </c>
      <c r="CG480" s="1">
        <v>4639</v>
      </c>
      <c r="CH480" s="1">
        <v>4659</v>
      </c>
      <c r="CI480" s="1">
        <v>4633</v>
      </c>
      <c r="CJ480" s="1">
        <v>4652</v>
      </c>
      <c r="CK480" s="1">
        <v>4639</v>
      </c>
      <c r="CL480" s="1">
        <v>4661</v>
      </c>
      <c r="CM480" s="1">
        <v>4633</v>
      </c>
      <c r="CN480" s="1">
        <v>4659</v>
      </c>
      <c r="CO480" s="1">
        <v>1224.7</v>
      </c>
      <c r="CP480" s="1">
        <v>4639</v>
      </c>
      <c r="CQ480" s="1">
        <v>4720</v>
      </c>
      <c r="CR480" s="1">
        <v>4633</v>
      </c>
      <c r="CS480" s="1">
        <v>4697</v>
      </c>
      <c r="CX480" s="58"/>
      <c r="CY480" s="58"/>
      <c r="DA480" s="1" t="s">
        <v>618</v>
      </c>
      <c r="DC480" s="58"/>
      <c r="DD480" s="58"/>
      <c r="DE480">
        <v>18.53</v>
      </c>
      <c r="DF480">
        <v>118.83</v>
      </c>
      <c r="DG480">
        <v>2.17</v>
      </c>
    </row>
    <row r="481" spans="1:111">
      <c r="A481" s="1">
        <v>2014</v>
      </c>
      <c r="B481" s="1">
        <v>6</v>
      </c>
      <c r="C481" s="24">
        <v>41985</v>
      </c>
      <c r="D481" s="1">
        <v>4686</v>
      </c>
      <c r="E481" s="1">
        <v>4690</v>
      </c>
      <c r="F481" s="1">
        <v>4645</v>
      </c>
      <c r="G481" s="1">
        <v>4664</v>
      </c>
      <c r="H481" s="46">
        <v>1222.5</v>
      </c>
      <c r="I481" s="1">
        <v>4639</v>
      </c>
      <c r="J481" s="1">
        <v>4720</v>
      </c>
      <c r="K481" s="1">
        <v>4633</v>
      </c>
      <c r="L481" s="1">
        <v>4680</v>
      </c>
      <c r="M481" s="53">
        <v>4656</v>
      </c>
      <c r="N481" s="47">
        <v>4666</v>
      </c>
      <c r="O481" s="47">
        <v>4645</v>
      </c>
      <c r="P481" s="47">
        <v>4653</v>
      </c>
      <c r="Q481" s="8">
        <v>4687</v>
      </c>
      <c r="R481" s="26"/>
      <c r="W481" s="50"/>
      <c r="X481" s="51"/>
      <c r="AD481" s="62">
        <v>4690</v>
      </c>
      <c r="AE481" s="62">
        <v>4672</v>
      </c>
      <c r="BD481" s="94">
        <v>4655</v>
      </c>
      <c r="BG481" s="62"/>
      <c r="BH481" s="62"/>
      <c r="BI481" s="1">
        <v>4656</v>
      </c>
      <c r="BJ481" s="1">
        <v>4666</v>
      </c>
      <c r="BK481" s="1">
        <v>4652</v>
      </c>
      <c r="BL481" s="1">
        <v>4656</v>
      </c>
      <c r="BM481" s="78"/>
      <c r="BN481" s="78"/>
      <c r="BO481" s="78"/>
      <c r="BP481" s="89"/>
      <c r="BS481" s="88"/>
      <c r="BU481" s="58"/>
      <c r="BV481" s="58"/>
      <c r="BW481" s="58"/>
      <c r="BX481" s="58"/>
      <c r="BY481" s="1">
        <v>119.074</v>
      </c>
      <c r="BZ481" s="1">
        <v>118.929</v>
      </c>
      <c r="CA481" s="1">
        <v>119.01600000000001</v>
      </c>
      <c r="CB481" s="1">
        <v>1.2388999999999999</v>
      </c>
      <c r="CC481" s="1">
        <v>1.2403999999999999</v>
      </c>
      <c r="CD481" s="1">
        <v>1.2393000000000001</v>
      </c>
      <c r="CG481" s="1">
        <v>4656</v>
      </c>
      <c r="CH481" s="1">
        <v>4666</v>
      </c>
      <c r="CI481" s="1">
        <v>4645</v>
      </c>
      <c r="CJ481" s="1">
        <v>4650</v>
      </c>
      <c r="CK481" s="1">
        <v>4656</v>
      </c>
      <c r="CL481" s="1">
        <v>4666</v>
      </c>
      <c r="CM481" s="1">
        <v>4641</v>
      </c>
      <c r="CN481" s="1">
        <v>4661</v>
      </c>
      <c r="CO481" s="1">
        <v>1223</v>
      </c>
      <c r="CP481" s="1">
        <v>4656</v>
      </c>
      <c r="CQ481" s="1">
        <v>4666</v>
      </c>
      <c r="CR481" s="1">
        <v>4640</v>
      </c>
      <c r="CS481" s="1">
        <v>4660</v>
      </c>
      <c r="CX481" s="58"/>
      <c r="CY481" s="58"/>
      <c r="DA481" s="1" t="s">
        <v>618</v>
      </c>
      <c r="DC481" s="58"/>
      <c r="DD481" s="58"/>
      <c r="DE481">
        <v>18.53</v>
      </c>
      <c r="DF481">
        <v>118.63500000000001</v>
      </c>
      <c r="DG481">
        <v>2.17</v>
      </c>
    </row>
    <row r="482" spans="1:111">
      <c r="A482" s="1">
        <v>2014</v>
      </c>
      <c r="B482" s="1">
        <v>2</v>
      </c>
      <c r="C482" s="24">
        <v>41988</v>
      </c>
      <c r="D482" s="1">
        <v>4639</v>
      </c>
      <c r="E482" s="1">
        <v>4654</v>
      </c>
      <c r="F482" s="1">
        <v>4632</v>
      </c>
      <c r="G482" s="1">
        <v>4641</v>
      </c>
      <c r="H482" s="46">
        <v>1194.0999999999999</v>
      </c>
      <c r="I482" s="1">
        <v>4656</v>
      </c>
      <c r="J482" s="1">
        <v>4666</v>
      </c>
      <c r="K482" s="1">
        <v>4632</v>
      </c>
      <c r="L482" s="1">
        <v>4640</v>
      </c>
      <c r="M482" s="53">
        <v>4631</v>
      </c>
      <c r="N482" s="47">
        <v>4637</v>
      </c>
      <c r="O482" s="47">
        <v>4602</v>
      </c>
      <c r="P482" s="47">
        <v>4610</v>
      </c>
      <c r="Q482" s="8">
        <v>4648</v>
      </c>
      <c r="R482" s="26"/>
      <c r="W482" s="50"/>
      <c r="X482" s="51"/>
      <c r="AD482" s="62">
        <v>4654</v>
      </c>
      <c r="AE482" s="62">
        <v>4632</v>
      </c>
      <c r="BD482" s="94">
        <v>4630</v>
      </c>
      <c r="BG482" s="62"/>
      <c r="BH482" s="62"/>
      <c r="BI482" s="1">
        <v>4631</v>
      </c>
      <c r="BJ482" s="1">
        <v>4637</v>
      </c>
      <c r="BK482" s="1">
        <v>4615</v>
      </c>
      <c r="BL482" s="1">
        <v>4617</v>
      </c>
      <c r="BM482" s="78"/>
      <c r="BN482" s="78"/>
      <c r="BO482" s="78"/>
      <c r="BP482" s="89"/>
      <c r="BS482" s="88"/>
      <c r="BU482" s="58"/>
      <c r="BV482" s="58"/>
      <c r="BW482" s="58"/>
      <c r="BX482" s="58"/>
      <c r="BY482" s="1">
        <v>118.57299999999999</v>
      </c>
      <c r="BZ482" s="1">
        <v>118.321</v>
      </c>
      <c r="CA482" s="1">
        <v>118.21299999999999</v>
      </c>
      <c r="CB482" s="1">
        <v>1.2478</v>
      </c>
      <c r="CC482" s="1">
        <v>1.2474000000000001</v>
      </c>
      <c r="CD482" s="1">
        <v>1.2462</v>
      </c>
      <c r="CG482" s="1">
        <v>4631</v>
      </c>
      <c r="CH482" s="1">
        <v>4637</v>
      </c>
      <c r="CI482" s="1">
        <v>4602</v>
      </c>
      <c r="CJ482" s="1">
        <v>4620</v>
      </c>
      <c r="CK482" s="1">
        <v>4631</v>
      </c>
      <c r="CL482" s="1">
        <v>4637</v>
      </c>
      <c r="CM482" s="1">
        <v>4602</v>
      </c>
      <c r="CN482" s="1">
        <v>4614</v>
      </c>
      <c r="CO482" s="1">
        <v>1216.4000000000001</v>
      </c>
      <c r="CP482" s="1">
        <v>4631</v>
      </c>
      <c r="CQ482" s="1">
        <v>4637</v>
      </c>
      <c r="CR482" s="1">
        <v>4557</v>
      </c>
      <c r="CS482" s="1">
        <v>4568</v>
      </c>
      <c r="CX482" s="58"/>
      <c r="CY482" s="58"/>
      <c r="DA482" s="1" t="s">
        <v>618</v>
      </c>
      <c r="DC482" s="58"/>
      <c r="DD482" s="58"/>
      <c r="DE482">
        <v>18.53</v>
      </c>
      <c r="DF482">
        <v>117.837</v>
      </c>
      <c r="DG482">
        <v>2.17</v>
      </c>
    </row>
    <row r="483" spans="1:111">
      <c r="A483" s="1">
        <v>2014</v>
      </c>
      <c r="B483" s="1">
        <v>3</v>
      </c>
      <c r="C483" s="24">
        <v>41989</v>
      </c>
      <c r="D483" s="1">
        <v>4537</v>
      </c>
      <c r="E483" s="1">
        <v>4542</v>
      </c>
      <c r="F483" s="1">
        <v>4506</v>
      </c>
      <c r="G483" s="1">
        <v>4506</v>
      </c>
      <c r="H483" s="46">
        <v>1196.8</v>
      </c>
      <c r="I483" s="1">
        <v>4631</v>
      </c>
      <c r="J483" s="1">
        <v>4637</v>
      </c>
      <c r="K483" s="1">
        <v>4522</v>
      </c>
      <c r="L483" s="1">
        <v>4530</v>
      </c>
      <c r="M483" s="53">
        <v>4513</v>
      </c>
      <c r="N483" s="47">
        <v>4545</v>
      </c>
      <c r="O483" s="47">
        <v>4470</v>
      </c>
      <c r="P483" s="47">
        <v>4519</v>
      </c>
      <c r="Q483" s="8">
        <v>4537</v>
      </c>
      <c r="R483" s="26"/>
      <c r="W483" s="50"/>
      <c r="X483" s="51"/>
      <c r="AD483" s="62">
        <v>4542</v>
      </c>
      <c r="AE483" s="62">
        <v>4522</v>
      </c>
      <c r="BD483" s="94">
        <v>4511</v>
      </c>
      <c r="BG483" s="62"/>
      <c r="BH483" s="62"/>
      <c r="BI483" s="1">
        <v>4513</v>
      </c>
      <c r="BJ483" s="1">
        <v>4524</v>
      </c>
      <c r="BK483" s="1">
        <v>4489</v>
      </c>
      <c r="BL483" s="1">
        <v>4492</v>
      </c>
      <c r="BM483" s="78"/>
      <c r="BN483" s="78"/>
      <c r="BO483" s="78"/>
      <c r="BP483" s="89"/>
      <c r="BS483" s="88"/>
      <c r="BU483" s="58"/>
      <c r="BV483" s="58"/>
      <c r="BW483" s="58"/>
      <c r="BX483" s="58"/>
      <c r="BY483" s="1">
        <v>117.726</v>
      </c>
      <c r="BZ483" s="1">
        <v>117.753</v>
      </c>
      <c r="CA483" s="1">
        <v>117.75</v>
      </c>
      <c r="CB483" s="1">
        <v>1.2435</v>
      </c>
      <c r="CC483" s="1">
        <v>1.2445999999999999</v>
      </c>
      <c r="CD483" s="1">
        <v>1.2443</v>
      </c>
      <c r="CG483" s="1">
        <v>4513</v>
      </c>
      <c r="CH483" s="1">
        <v>4545</v>
      </c>
      <c r="CI483" s="1">
        <v>4470</v>
      </c>
      <c r="CJ483" s="1">
        <v>4526</v>
      </c>
      <c r="CK483" s="1">
        <v>4513</v>
      </c>
      <c r="CL483" s="1">
        <v>4545</v>
      </c>
      <c r="CM483" s="1">
        <v>4470</v>
      </c>
      <c r="CN483" s="1">
        <v>4502</v>
      </c>
      <c r="CO483" s="1">
        <v>1197.3</v>
      </c>
      <c r="CP483" s="1">
        <v>4513</v>
      </c>
      <c r="CQ483" s="1">
        <v>4545</v>
      </c>
      <c r="CR483" s="1">
        <v>4460</v>
      </c>
      <c r="CS483" s="1">
        <v>4499</v>
      </c>
      <c r="CX483" s="58"/>
      <c r="CY483" s="58"/>
      <c r="DA483" s="1" t="s">
        <v>618</v>
      </c>
      <c r="DC483" s="58"/>
      <c r="DD483" s="58"/>
      <c r="DE483">
        <v>18.53</v>
      </c>
      <c r="DF483">
        <v>116.559</v>
      </c>
      <c r="DG483">
        <v>2.17</v>
      </c>
    </row>
    <row r="484" spans="1:111">
      <c r="A484" s="1">
        <v>2014</v>
      </c>
      <c r="B484" s="1">
        <v>4</v>
      </c>
      <c r="C484" s="24">
        <v>41990</v>
      </c>
      <c r="D484" s="1">
        <v>4486</v>
      </c>
      <c r="E484" s="1">
        <v>4510</v>
      </c>
      <c r="F484" s="1">
        <v>4483</v>
      </c>
      <c r="G484" s="1">
        <v>4502</v>
      </c>
      <c r="H484" s="46">
        <v>1187.0999999999999</v>
      </c>
      <c r="I484" s="1">
        <v>4513</v>
      </c>
      <c r="J484" s="1">
        <v>4545</v>
      </c>
      <c r="K484" s="1">
        <v>4460</v>
      </c>
      <c r="L484" s="1">
        <v>4491</v>
      </c>
      <c r="M484" s="53">
        <v>4509</v>
      </c>
      <c r="N484" s="47">
        <v>4531</v>
      </c>
      <c r="O484" s="47">
        <v>4498</v>
      </c>
      <c r="P484" s="47">
        <v>4505</v>
      </c>
      <c r="Q484" s="8">
        <v>4486</v>
      </c>
      <c r="R484" s="26"/>
      <c r="W484" s="50"/>
      <c r="X484" s="51"/>
      <c r="AD484" s="62">
        <v>4509</v>
      </c>
      <c r="AE484" s="62">
        <v>4485</v>
      </c>
      <c r="BD484" s="94">
        <v>4508</v>
      </c>
      <c r="BG484" s="62"/>
      <c r="BH484" s="62"/>
      <c r="BI484" s="1">
        <v>4509</v>
      </c>
      <c r="BJ484" s="1">
        <v>4531</v>
      </c>
      <c r="BK484" s="1">
        <v>4507</v>
      </c>
      <c r="BL484" s="1">
        <v>4511</v>
      </c>
      <c r="BM484" s="78"/>
      <c r="BN484" s="78"/>
      <c r="BO484" s="78"/>
      <c r="BP484" s="89"/>
      <c r="BS484" s="88"/>
      <c r="BU484" s="58"/>
      <c r="BV484" s="58"/>
      <c r="BW484" s="58"/>
      <c r="BX484" s="58"/>
      <c r="BY484" s="1">
        <v>116.627</v>
      </c>
      <c r="BZ484" s="1">
        <v>116.53400000000001</v>
      </c>
      <c r="CA484" s="1">
        <v>116.616</v>
      </c>
      <c r="CB484" s="1">
        <v>1.2515000000000001</v>
      </c>
      <c r="CC484" s="1">
        <v>1.2512000000000001</v>
      </c>
      <c r="CD484" s="1">
        <v>1.2511000000000001</v>
      </c>
      <c r="CG484" s="1">
        <v>4509</v>
      </c>
      <c r="CH484" s="1">
        <v>4531</v>
      </c>
      <c r="CI484" s="1">
        <v>4498</v>
      </c>
      <c r="CJ484" s="1">
        <v>4517</v>
      </c>
      <c r="CK484" s="1">
        <v>4509</v>
      </c>
      <c r="CL484" s="1">
        <v>4531</v>
      </c>
      <c r="CM484" s="1">
        <v>4498</v>
      </c>
      <c r="CN484" s="1">
        <v>4505</v>
      </c>
      <c r="CO484" s="1">
        <v>1197.5999999999999</v>
      </c>
      <c r="CP484" s="1">
        <v>4509</v>
      </c>
      <c r="CQ484" s="1">
        <v>4531</v>
      </c>
      <c r="CR484" s="1">
        <v>4490</v>
      </c>
      <c r="CS484" s="1">
        <v>4517</v>
      </c>
      <c r="CX484" s="58"/>
      <c r="CY484" s="58"/>
      <c r="DA484" s="1" t="s">
        <v>618</v>
      </c>
      <c r="DC484" s="58"/>
      <c r="DD484" s="58"/>
      <c r="DE484">
        <v>18.53</v>
      </c>
      <c r="DF484">
        <v>118.636</v>
      </c>
      <c r="DG484">
        <v>2.17</v>
      </c>
    </row>
    <row r="485" spans="1:111">
      <c r="A485" s="1">
        <v>2014</v>
      </c>
      <c r="B485" s="1">
        <v>5</v>
      </c>
      <c r="C485" s="24">
        <v>41991</v>
      </c>
      <c r="D485" s="1">
        <v>4541</v>
      </c>
      <c r="E485" s="1">
        <v>4575</v>
      </c>
      <c r="F485" s="1">
        <v>4539</v>
      </c>
      <c r="G485" s="1">
        <v>4573</v>
      </c>
      <c r="H485" s="46">
        <v>1198.2</v>
      </c>
      <c r="I485" s="1">
        <v>4509</v>
      </c>
      <c r="J485" s="1">
        <v>4556</v>
      </c>
      <c r="K485" s="1">
        <v>4490</v>
      </c>
      <c r="L485" s="1">
        <v>4554</v>
      </c>
      <c r="M485" s="53">
        <v>4574</v>
      </c>
      <c r="N485" s="47">
        <v>4624</v>
      </c>
      <c r="O485" s="47">
        <v>4561</v>
      </c>
      <c r="P485" s="47">
        <v>4609</v>
      </c>
      <c r="Q485" s="8">
        <v>4541</v>
      </c>
      <c r="R485" s="26"/>
      <c r="W485" s="50"/>
      <c r="X485" s="51"/>
      <c r="AD485" s="62">
        <v>4556</v>
      </c>
      <c r="AE485" s="62">
        <v>4539</v>
      </c>
      <c r="BD485" s="94">
        <v>4573</v>
      </c>
      <c r="BG485" s="62"/>
      <c r="BH485" s="62"/>
      <c r="BI485" s="1">
        <v>4574</v>
      </c>
      <c r="BJ485" s="1">
        <v>4579</v>
      </c>
      <c r="BK485" s="1">
        <v>4563</v>
      </c>
      <c r="BL485" s="1">
        <v>4563</v>
      </c>
      <c r="BM485" s="78"/>
      <c r="BN485" s="78"/>
      <c r="BO485" s="78"/>
      <c r="BP485" s="89"/>
      <c r="BS485" s="88"/>
      <c r="BU485" s="58"/>
      <c r="BV485" s="58"/>
      <c r="BW485" s="58"/>
      <c r="BX485" s="58"/>
      <c r="BY485" s="1">
        <v>118.68899999999999</v>
      </c>
      <c r="BZ485" s="1">
        <v>118.989</v>
      </c>
      <c r="CA485" s="1">
        <v>118.816</v>
      </c>
      <c r="CB485" s="1">
        <v>1.2342</v>
      </c>
      <c r="CC485" s="1">
        <v>1.2332000000000001</v>
      </c>
      <c r="CD485" s="1">
        <v>1.2337</v>
      </c>
      <c r="CG485" s="1">
        <v>4574</v>
      </c>
      <c r="CH485" s="1">
        <v>4624</v>
      </c>
      <c r="CI485" s="1">
        <v>4561</v>
      </c>
      <c r="CJ485" s="1">
        <v>4595</v>
      </c>
      <c r="CK485" s="1">
        <v>4574</v>
      </c>
      <c r="CL485" s="1">
        <v>4624</v>
      </c>
      <c r="CM485" s="1">
        <v>4561</v>
      </c>
      <c r="CN485" s="1">
        <v>4603</v>
      </c>
      <c r="CO485" s="1">
        <v>1198.9000000000001</v>
      </c>
      <c r="CP485" s="1">
        <v>4574</v>
      </c>
      <c r="CQ485" s="1">
        <v>4624</v>
      </c>
      <c r="CR485" s="1">
        <v>4554</v>
      </c>
      <c r="CS485" s="1">
        <v>4570</v>
      </c>
      <c r="CX485" s="58"/>
      <c r="CY485" s="58"/>
      <c r="DA485" s="1" t="s">
        <v>618</v>
      </c>
      <c r="DC485" s="58"/>
      <c r="DD485" s="58"/>
      <c r="DE485">
        <v>18.53</v>
      </c>
      <c r="DF485">
        <v>118.80500000000001</v>
      </c>
      <c r="DG485">
        <v>2.17</v>
      </c>
    </row>
    <row r="486" spans="1:111">
      <c r="A486" s="1">
        <v>2014</v>
      </c>
      <c r="B486" s="1">
        <v>6</v>
      </c>
      <c r="C486" s="24">
        <v>41992</v>
      </c>
      <c r="D486" s="1">
        <v>4571</v>
      </c>
      <c r="E486" s="1">
        <v>4601</v>
      </c>
      <c r="F486" s="1">
        <v>4569</v>
      </c>
      <c r="G486" s="1">
        <v>4600</v>
      </c>
      <c r="H486" s="46">
        <v>1196</v>
      </c>
      <c r="I486" s="1">
        <v>4574</v>
      </c>
      <c r="J486" s="1">
        <v>4624</v>
      </c>
      <c r="K486" s="1">
        <v>4554</v>
      </c>
      <c r="L486" s="1">
        <v>4581</v>
      </c>
      <c r="M486" s="53">
        <v>4601</v>
      </c>
      <c r="N486" s="47">
        <v>4602</v>
      </c>
      <c r="O486" s="47">
        <v>4578</v>
      </c>
      <c r="P486" s="47">
        <v>4580</v>
      </c>
      <c r="Q486" s="8">
        <v>4572</v>
      </c>
      <c r="R486" s="26"/>
      <c r="W486" s="50"/>
      <c r="X486" s="51"/>
      <c r="AD486" s="62">
        <v>4584</v>
      </c>
      <c r="AE486" s="62">
        <v>4569</v>
      </c>
      <c r="BD486" s="94">
        <v>4601</v>
      </c>
      <c r="BG486" s="62"/>
      <c r="BH486" s="62"/>
      <c r="BI486" s="1">
        <v>4601</v>
      </c>
      <c r="BJ486" s="1">
        <v>4602</v>
      </c>
      <c r="BK486" s="1">
        <v>4588</v>
      </c>
      <c r="BL486" s="1">
        <v>4595</v>
      </c>
      <c r="BM486" s="78"/>
      <c r="BN486" s="78"/>
      <c r="BO486" s="78"/>
      <c r="BP486" s="89"/>
      <c r="BS486" s="88"/>
      <c r="BU486" s="58"/>
      <c r="BV486" s="58"/>
      <c r="BW486" s="58"/>
      <c r="BX486" s="58"/>
      <c r="BY486" s="1">
        <v>118.795</v>
      </c>
      <c r="BZ486" s="1">
        <v>118.92700000000001</v>
      </c>
      <c r="CA486" s="1">
        <v>118.956</v>
      </c>
      <c r="CB486" s="1">
        <v>1.2285999999999999</v>
      </c>
      <c r="CC486" s="1">
        <v>1.2291000000000001</v>
      </c>
      <c r="CD486" s="1">
        <v>1.2289000000000001</v>
      </c>
      <c r="CG486" s="1">
        <v>4601</v>
      </c>
      <c r="CH486" s="1">
        <v>4602</v>
      </c>
      <c r="CI486" s="1">
        <v>4580</v>
      </c>
      <c r="CJ486" s="1">
        <v>4587</v>
      </c>
      <c r="CK486" s="1">
        <v>4601</v>
      </c>
      <c r="CL486" s="1">
        <v>4602</v>
      </c>
      <c r="CM486" s="1">
        <v>4578</v>
      </c>
      <c r="CN486" s="1">
        <v>4585</v>
      </c>
      <c r="CO486" s="1">
        <v>1199.5</v>
      </c>
      <c r="CP486" s="1">
        <v>4601</v>
      </c>
      <c r="CQ486" s="1">
        <v>4603</v>
      </c>
      <c r="CR486" s="1">
        <v>4578</v>
      </c>
      <c r="CS486" s="1">
        <v>4595</v>
      </c>
      <c r="CX486" s="58"/>
      <c r="CY486" s="58"/>
      <c r="DA486" s="1" t="s">
        <v>618</v>
      </c>
      <c r="DC486" s="58"/>
      <c r="DD486" s="58"/>
      <c r="DE486">
        <v>18.53</v>
      </c>
      <c r="DF486">
        <v>119.631</v>
      </c>
      <c r="DG486">
        <v>2.17</v>
      </c>
    </row>
    <row r="487" spans="1:111">
      <c r="A487" s="1">
        <v>2014</v>
      </c>
      <c r="B487" s="1">
        <v>2</v>
      </c>
      <c r="C487" s="24">
        <v>41995</v>
      </c>
      <c r="D487" s="1">
        <v>4590</v>
      </c>
      <c r="E487" s="1">
        <v>4602</v>
      </c>
      <c r="F487" s="1">
        <v>4581</v>
      </c>
      <c r="G487" s="1">
        <v>4600</v>
      </c>
      <c r="H487" s="46">
        <v>1175.7</v>
      </c>
      <c r="I487" s="1">
        <v>4601</v>
      </c>
      <c r="J487" s="1">
        <v>4603</v>
      </c>
      <c r="K487" s="1">
        <v>4578</v>
      </c>
      <c r="L487" s="1">
        <v>4591</v>
      </c>
      <c r="M487" s="53">
        <v>4612</v>
      </c>
      <c r="N487" s="47">
        <v>4612</v>
      </c>
      <c r="O487" s="47">
        <v>4597</v>
      </c>
      <c r="P487" s="47">
        <v>4609</v>
      </c>
      <c r="Q487" s="8">
        <v>4588</v>
      </c>
      <c r="R487" s="26"/>
      <c r="W487" s="50"/>
      <c r="X487" s="51"/>
      <c r="AD487" s="62">
        <v>4597</v>
      </c>
      <c r="AE487" s="62">
        <v>4581</v>
      </c>
      <c r="BD487" s="94">
        <v>4606</v>
      </c>
      <c r="BG487" s="62"/>
      <c r="BH487" s="62"/>
      <c r="BI487" s="1">
        <v>4612</v>
      </c>
      <c r="BJ487" s="1">
        <v>4612</v>
      </c>
      <c r="BK487" s="1">
        <v>4602</v>
      </c>
      <c r="BL487" s="1">
        <v>4612</v>
      </c>
      <c r="BM487" s="78"/>
      <c r="BN487" s="78"/>
      <c r="BO487" s="78"/>
      <c r="BP487" s="89"/>
      <c r="BS487" s="88"/>
      <c r="BU487" s="58"/>
      <c r="BV487" s="58"/>
      <c r="BW487" s="58"/>
      <c r="BX487" s="58"/>
      <c r="BY487" s="1">
        <v>119.584</v>
      </c>
      <c r="BZ487" s="1">
        <v>119.544</v>
      </c>
      <c r="CA487" s="1">
        <v>119.51600000000001</v>
      </c>
      <c r="CB487" s="1">
        <v>1.2222</v>
      </c>
      <c r="CC487" s="1">
        <v>1.222</v>
      </c>
      <c r="CD487" s="1">
        <v>1.2226999999999999</v>
      </c>
      <c r="CG487" s="1">
        <v>4612</v>
      </c>
      <c r="CH487" s="1">
        <v>4612</v>
      </c>
      <c r="CI487" s="1">
        <v>4597</v>
      </c>
      <c r="CJ487" s="1">
        <v>4604</v>
      </c>
      <c r="CK487" s="1">
        <v>4612</v>
      </c>
      <c r="CL487" s="1">
        <v>4612</v>
      </c>
      <c r="CM487" s="1">
        <v>4597</v>
      </c>
      <c r="CN487" s="1">
        <v>4606</v>
      </c>
      <c r="CO487" s="1">
        <v>1196.8</v>
      </c>
      <c r="CP487" s="1">
        <v>4612</v>
      </c>
      <c r="CQ487" s="1">
        <v>4612</v>
      </c>
      <c r="CR487" s="1">
        <v>4518</v>
      </c>
      <c r="CS487" s="1">
        <v>4527</v>
      </c>
      <c r="CX487" s="58"/>
      <c r="CY487" s="58"/>
      <c r="DA487" s="1" t="s">
        <v>618</v>
      </c>
      <c r="DC487" s="58"/>
      <c r="DD487" s="58"/>
      <c r="DE487">
        <v>18.53</v>
      </c>
      <c r="DF487">
        <v>120.76</v>
      </c>
      <c r="DG487">
        <v>2.17</v>
      </c>
    </row>
    <row r="488" spans="1:111">
      <c r="A488" s="1">
        <v>2014</v>
      </c>
      <c r="B488" s="1">
        <v>4</v>
      </c>
      <c r="C488" s="24">
        <v>41997</v>
      </c>
      <c r="D488" s="1">
        <v>4566</v>
      </c>
      <c r="E488" s="1">
        <v>4566</v>
      </c>
      <c r="F488" s="1">
        <v>4546</v>
      </c>
      <c r="G488" s="1">
        <v>4555</v>
      </c>
      <c r="H488" s="46">
        <v>1175.2</v>
      </c>
      <c r="I488" s="1">
        <v>4612</v>
      </c>
      <c r="J488" s="1">
        <v>4612</v>
      </c>
      <c r="K488" s="1">
        <v>4518</v>
      </c>
      <c r="L488" s="1">
        <v>4552</v>
      </c>
      <c r="M488" s="53">
        <v>4558</v>
      </c>
      <c r="N488" s="47">
        <v>4567</v>
      </c>
      <c r="O488" s="47">
        <v>4543</v>
      </c>
      <c r="P488" s="47">
        <v>4548</v>
      </c>
      <c r="Q488" s="8">
        <v>4566</v>
      </c>
      <c r="R488" s="26"/>
      <c r="W488" s="50"/>
      <c r="X488" s="51"/>
      <c r="AD488" s="62">
        <v>4566</v>
      </c>
      <c r="AE488" s="62">
        <v>4550</v>
      </c>
      <c r="BD488" s="94">
        <v>4557</v>
      </c>
      <c r="BG488" s="62"/>
      <c r="BH488" s="62"/>
      <c r="BI488" s="1">
        <v>4558</v>
      </c>
      <c r="BJ488" s="1">
        <v>4565</v>
      </c>
      <c r="BK488" s="1">
        <v>4556</v>
      </c>
      <c r="BL488" s="1">
        <v>4564</v>
      </c>
      <c r="BM488" s="78"/>
      <c r="BN488" s="78"/>
      <c r="BO488" s="78"/>
      <c r="BP488" s="89"/>
      <c r="BS488" s="88"/>
      <c r="BU488" s="58"/>
      <c r="BV488" s="58"/>
      <c r="BW488" s="58"/>
      <c r="BX488" s="58"/>
      <c r="BY488" s="1">
        <v>120.79600000000001</v>
      </c>
      <c r="BZ488" s="1">
        <v>120.753</v>
      </c>
      <c r="CA488" s="1">
        <v>120.703</v>
      </c>
      <c r="CB488" s="1">
        <v>1.2171000000000001</v>
      </c>
      <c r="CC488" s="1">
        <v>1.2171000000000001</v>
      </c>
      <c r="CD488" s="1">
        <v>1.2174</v>
      </c>
      <c r="CG488" s="1">
        <v>4558</v>
      </c>
      <c r="CH488" s="1">
        <v>4567</v>
      </c>
      <c r="CI488" s="1">
        <v>4549</v>
      </c>
      <c r="CJ488" s="1">
        <v>4554</v>
      </c>
      <c r="CK488" s="1">
        <v>4558</v>
      </c>
      <c r="CL488" s="1">
        <v>4567</v>
      </c>
      <c r="CM488" s="1">
        <v>4535</v>
      </c>
      <c r="CN488" s="1">
        <v>4540</v>
      </c>
      <c r="CO488" s="1">
        <v>1179.4000000000001</v>
      </c>
      <c r="CP488" s="1">
        <v>4558</v>
      </c>
      <c r="CQ488" s="1">
        <v>4567</v>
      </c>
      <c r="CR488" s="1">
        <v>4535</v>
      </c>
      <c r="CS488" s="1">
        <v>4549</v>
      </c>
      <c r="CX488" s="58"/>
      <c r="CY488" s="58"/>
      <c r="DA488" s="1" t="s">
        <v>618</v>
      </c>
      <c r="DC488" s="58"/>
      <c r="DD488" s="58"/>
      <c r="DE488">
        <v>18.53</v>
      </c>
      <c r="DF488">
        <v>120.41800000000001</v>
      </c>
      <c r="DG488">
        <v>2.17</v>
      </c>
    </row>
    <row r="489" spans="1:111">
      <c r="A489" s="1">
        <v>2014</v>
      </c>
      <c r="B489" s="1">
        <v>5</v>
      </c>
      <c r="C489" s="24">
        <v>41998</v>
      </c>
      <c r="D489" s="1">
        <v>4546</v>
      </c>
      <c r="E489" s="1">
        <v>4550</v>
      </c>
      <c r="F489" s="1">
        <v>4537</v>
      </c>
      <c r="G489" s="1">
        <v>4545</v>
      </c>
      <c r="H489" s="46">
        <v>1173.5</v>
      </c>
      <c r="I489" s="1">
        <v>4558</v>
      </c>
      <c r="J489" s="1">
        <v>4567</v>
      </c>
      <c r="K489" s="1">
        <v>4535</v>
      </c>
      <c r="L489" s="1">
        <v>4542</v>
      </c>
      <c r="M489" s="53">
        <v>4543</v>
      </c>
      <c r="N489" s="47">
        <v>4544</v>
      </c>
      <c r="O489" s="47">
        <v>4539</v>
      </c>
      <c r="P489" s="47">
        <v>4541</v>
      </c>
      <c r="Q489" s="8">
        <v>4545</v>
      </c>
      <c r="R489" s="26"/>
      <c r="W489" s="50"/>
      <c r="X489" s="51"/>
      <c r="AD489" s="62">
        <v>4550</v>
      </c>
      <c r="AE489" s="62">
        <v>4537</v>
      </c>
      <c r="BD489" s="94">
        <v>4542</v>
      </c>
      <c r="BG489" s="62"/>
      <c r="BH489" s="62"/>
      <c r="BI489" s="1">
        <v>4543</v>
      </c>
      <c r="BJ489" s="1">
        <v>4544</v>
      </c>
      <c r="BK489" s="1">
        <v>4540</v>
      </c>
      <c r="BL489" s="1">
        <v>4542</v>
      </c>
      <c r="BM489" s="78"/>
      <c r="BN489" s="78"/>
      <c r="BO489" s="78"/>
      <c r="BP489" s="89"/>
      <c r="BS489" s="88"/>
      <c r="BU489" s="58"/>
      <c r="BV489" s="58"/>
      <c r="BW489" s="58"/>
      <c r="BX489" s="58"/>
      <c r="BY489" s="1">
        <v>120.444</v>
      </c>
      <c r="BZ489" s="1">
        <v>120.377</v>
      </c>
      <c r="CA489" s="1">
        <v>120.39</v>
      </c>
      <c r="CB489" s="1">
        <v>1.2203999999999999</v>
      </c>
      <c r="CC489" s="1">
        <v>1.2199</v>
      </c>
      <c r="CD489" s="1">
        <v>1.2193000000000001</v>
      </c>
      <c r="CG489" s="1">
        <v>4543</v>
      </c>
      <c r="CH489" s="1">
        <v>4544</v>
      </c>
      <c r="CI489" s="1">
        <v>4539</v>
      </c>
      <c r="CJ489" s="1">
        <v>4542</v>
      </c>
      <c r="CK489" s="1">
        <v>4543</v>
      </c>
      <c r="CL489" s="1">
        <v>4544</v>
      </c>
      <c r="CM489" s="1">
        <v>4539</v>
      </c>
      <c r="CN489" s="1">
        <v>4541</v>
      </c>
      <c r="CO489" s="1">
        <v>1173.5</v>
      </c>
      <c r="CP489" s="1">
        <v>4543</v>
      </c>
      <c r="CQ489" s="1">
        <v>4544</v>
      </c>
      <c r="CR489" s="1">
        <v>4539</v>
      </c>
      <c r="CS489" s="1">
        <v>4541</v>
      </c>
      <c r="CX489" s="58"/>
      <c r="CY489" s="58"/>
      <c r="DA489" s="1" t="s">
        <v>618</v>
      </c>
      <c r="DC489" s="58"/>
      <c r="DD489" s="58"/>
      <c r="DE489">
        <v>18.53</v>
      </c>
      <c r="DF489">
        <v>120.11499999999999</v>
      </c>
      <c r="DG489">
        <v>2.17</v>
      </c>
    </row>
    <row r="490" spans="1:111">
      <c r="A490" s="1">
        <v>2014</v>
      </c>
      <c r="B490" s="1">
        <v>6</v>
      </c>
      <c r="C490" s="24">
        <v>41999</v>
      </c>
      <c r="D490" s="1">
        <v>4550</v>
      </c>
      <c r="E490" s="1">
        <v>4579</v>
      </c>
      <c r="F490" s="1">
        <v>4546</v>
      </c>
      <c r="G490" s="1">
        <v>4578</v>
      </c>
      <c r="H490" s="46">
        <v>1195.3</v>
      </c>
      <c r="I490" s="1">
        <v>4543</v>
      </c>
      <c r="J490" s="1">
        <v>4574</v>
      </c>
      <c r="K490" s="1">
        <v>4539</v>
      </c>
      <c r="L490" s="1">
        <v>4569</v>
      </c>
      <c r="M490" s="53">
        <v>4582</v>
      </c>
      <c r="N490" s="47">
        <v>4630</v>
      </c>
      <c r="O490" s="47">
        <v>4578</v>
      </c>
      <c r="P490" s="47">
        <v>4617</v>
      </c>
      <c r="Q490" s="8">
        <v>4550</v>
      </c>
      <c r="R490" s="26"/>
      <c r="W490" s="50"/>
      <c r="X490" s="51"/>
      <c r="AD490" s="62">
        <v>4574</v>
      </c>
      <c r="AE490" s="62">
        <v>4546</v>
      </c>
      <c r="BD490" s="94">
        <v>4581</v>
      </c>
      <c r="BG490" s="62"/>
      <c r="BH490" s="62"/>
      <c r="BI490" s="1">
        <v>4582</v>
      </c>
      <c r="BJ490" s="1">
        <v>4589</v>
      </c>
      <c r="BK490" s="1">
        <v>4578</v>
      </c>
      <c r="BL490" s="1">
        <v>4585</v>
      </c>
      <c r="BM490" s="78"/>
      <c r="BN490" s="78"/>
      <c r="BO490" s="78"/>
      <c r="BP490" s="89"/>
      <c r="BS490" s="88"/>
      <c r="BU490" s="58"/>
      <c r="BV490" s="58"/>
      <c r="BW490" s="58"/>
      <c r="BX490" s="58"/>
      <c r="BY490" s="1">
        <v>120.149</v>
      </c>
      <c r="BZ490" s="1">
        <v>120.273</v>
      </c>
      <c r="CA490" s="1">
        <v>120.38500000000001</v>
      </c>
      <c r="CB490" s="1">
        <v>1.2219</v>
      </c>
      <c r="CC490" s="1">
        <v>1.2214</v>
      </c>
      <c r="CD490" s="1">
        <v>1.2206999999999999</v>
      </c>
      <c r="CG490" s="1">
        <v>4582</v>
      </c>
      <c r="CH490" s="1">
        <v>4630</v>
      </c>
      <c r="CI490" s="1">
        <v>4578</v>
      </c>
      <c r="CJ490" s="1">
        <v>4621</v>
      </c>
      <c r="CK490" s="1">
        <v>4582</v>
      </c>
      <c r="CL490" s="1">
        <v>4630</v>
      </c>
      <c r="CM490" s="1">
        <v>4578</v>
      </c>
      <c r="CN490" s="1">
        <v>4617</v>
      </c>
      <c r="CO490" s="1">
        <v>1187</v>
      </c>
      <c r="CP490" s="1">
        <v>4582</v>
      </c>
      <c r="CQ490" s="1">
        <v>4630</v>
      </c>
      <c r="CR490" s="1">
        <v>4578</v>
      </c>
      <c r="CS490" s="1">
        <v>4620</v>
      </c>
      <c r="CX490" s="58"/>
      <c r="CY490" s="58"/>
      <c r="DA490" s="1" t="s">
        <v>618</v>
      </c>
      <c r="DC490" s="58"/>
      <c r="DD490" s="58"/>
      <c r="DE490">
        <v>14.5</v>
      </c>
      <c r="DF490">
        <v>120.328</v>
      </c>
      <c r="DG490">
        <v>2.25</v>
      </c>
    </row>
    <row r="491" spans="1:111">
      <c r="A491" s="1">
        <v>2014</v>
      </c>
      <c r="B491" s="1">
        <v>2</v>
      </c>
      <c r="C491" s="24">
        <v>42002</v>
      </c>
      <c r="D491" s="1">
        <v>4614</v>
      </c>
      <c r="E491" s="1">
        <v>4631</v>
      </c>
      <c r="F491" s="1">
        <v>4609</v>
      </c>
      <c r="G491" s="1">
        <v>4614</v>
      </c>
      <c r="H491" s="46">
        <v>1183.9000000000001</v>
      </c>
      <c r="I491" s="1">
        <v>4582</v>
      </c>
      <c r="J491" s="1">
        <v>4631</v>
      </c>
      <c r="K491" s="1">
        <v>4578</v>
      </c>
      <c r="L491" s="1">
        <v>4630</v>
      </c>
      <c r="M491" s="53">
        <v>4618</v>
      </c>
      <c r="N491" s="47">
        <v>4625</v>
      </c>
      <c r="O491" s="47">
        <v>4605</v>
      </c>
      <c r="P491" s="47">
        <v>4617</v>
      </c>
      <c r="Q491" s="8">
        <v>4618</v>
      </c>
      <c r="R491" s="26"/>
      <c r="W491" s="50"/>
      <c r="X491" s="51"/>
      <c r="AD491" s="62">
        <v>4632</v>
      </c>
      <c r="AE491" s="62">
        <v>4609</v>
      </c>
      <c r="BD491" s="94">
        <v>4617</v>
      </c>
      <c r="BG491" s="62"/>
      <c r="BH491" s="62"/>
      <c r="BI491" s="1">
        <v>4618</v>
      </c>
      <c r="BJ491" s="1">
        <v>4624</v>
      </c>
      <c r="BK491" s="1">
        <v>4617</v>
      </c>
      <c r="BL491" s="1">
        <v>4619</v>
      </c>
      <c r="BM491" s="78"/>
      <c r="BN491" s="78"/>
      <c r="BO491" s="78"/>
      <c r="BP491" s="89"/>
      <c r="BS491" s="88"/>
      <c r="BU491" s="58"/>
      <c r="BV491" s="58"/>
      <c r="BW491" s="58"/>
      <c r="BX491" s="58"/>
      <c r="BY491" s="1">
        <v>120.36199999999999</v>
      </c>
      <c r="BZ491" s="1">
        <v>120.38800000000001</v>
      </c>
      <c r="CA491" s="1">
        <v>120.43600000000001</v>
      </c>
      <c r="CB491" s="1">
        <v>1.2182999999999999</v>
      </c>
      <c r="CC491" s="1">
        <v>1.2175</v>
      </c>
      <c r="CD491" s="1">
        <v>1.2168000000000001</v>
      </c>
      <c r="CG491" s="1">
        <v>4618</v>
      </c>
      <c r="CH491" s="1">
        <v>4624</v>
      </c>
      <c r="CI491" s="1">
        <v>4605</v>
      </c>
      <c r="CJ491" s="1">
        <v>4613</v>
      </c>
      <c r="CK491" s="1">
        <v>4618</v>
      </c>
      <c r="CL491" s="1">
        <v>4625</v>
      </c>
      <c r="CM491" s="1">
        <v>4601</v>
      </c>
      <c r="CN491" s="1">
        <v>4603</v>
      </c>
      <c r="CO491" s="1">
        <v>1195.0999999999999</v>
      </c>
      <c r="CP491" s="1">
        <v>4618</v>
      </c>
      <c r="CQ491" s="1">
        <v>4625</v>
      </c>
      <c r="CR491" s="1">
        <v>4566</v>
      </c>
      <c r="CS491" s="1">
        <v>4583</v>
      </c>
      <c r="CX491" s="58"/>
      <c r="CY491" s="58"/>
      <c r="DA491" s="1" t="s">
        <v>618</v>
      </c>
      <c r="DC491" s="58"/>
      <c r="DD491" s="58"/>
      <c r="DE491">
        <v>15.06</v>
      </c>
      <c r="DF491">
        <v>120.67</v>
      </c>
      <c r="DG491">
        <v>2.21</v>
      </c>
    </row>
    <row r="492" spans="1:111">
      <c r="A492" s="1">
        <v>2014</v>
      </c>
      <c r="B492" s="1">
        <v>3</v>
      </c>
      <c r="C492" s="24">
        <v>42003</v>
      </c>
      <c r="D492" s="1">
        <v>4578</v>
      </c>
      <c r="E492" s="1">
        <v>4599</v>
      </c>
      <c r="F492" s="1">
        <v>4575</v>
      </c>
      <c r="G492" s="1">
        <v>4588</v>
      </c>
      <c r="H492" s="46">
        <v>1186.2</v>
      </c>
      <c r="I492" s="1">
        <v>4618</v>
      </c>
      <c r="J492" s="1">
        <v>4625</v>
      </c>
      <c r="K492" s="1">
        <v>4566</v>
      </c>
      <c r="L492" s="1">
        <v>4591</v>
      </c>
      <c r="M492" s="53">
        <v>4618</v>
      </c>
      <c r="N492" s="47">
        <v>4624</v>
      </c>
      <c r="O492" s="47">
        <v>4566</v>
      </c>
      <c r="P492" s="47">
        <v>4583</v>
      </c>
      <c r="Q492" s="8">
        <v>4579</v>
      </c>
      <c r="R492" s="26"/>
      <c r="W492" s="50"/>
      <c r="X492" s="51"/>
      <c r="AD492" s="62">
        <v>4596</v>
      </c>
      <c r="AE492" s="62">
        <v>4575</v>
      </c>
      <c r="BD492" s="94">
        <v>4582</v>
      </c>
      <c r="BG492" s="62"/>
      <c r="BH492" s="62"/>
      <c r="BI492" s="1">
        <v>4618</v>
      </c>
      <c r="BJ492" s="1">
        <v>4624</v>
      </c>
      <c r="BK492" s="1">
        <v>4566</v>
      </c>
      <c r="BL492" s="1">
        <v>4583</v>
      </c>
      <c r="BM492" s="78"/>
      <c r="BN492" s="78"/>
      <c r="BO492" s="78"/>
      <c r="BP492" s="89"/>
      <c r="BS492" s="88"/>
      <c r="BU492" s="58"/>
      <c r="BV492" s="58"/>
      <c r="BW492" s="58"/>
      <c r="BX492" s="58"/>
      <c r="BY492" s="1">
        <v>120.69199999999999</v>
      </c>
      <c r="BZ492" s="1">
        <v>120.678</v>
      </c>
      <c r="CA492" s="1">
        <v>120.645</v>
      </c>
      <c r="CB492" s="1">
        <v>1.2154</v>
      </c>
      <c r="CC492" s="1">
        <v>1.2156</v>
      </c>
      <c r="CD492" s="1">
        <v>1.2154</v>
      </c>
      <c r="CG492" s="1">
        <v>4618</v>
      </c>
      <c r="CH492" s="1">
        <v>4624</v>
      </c>
      <c r="CI492" s="1">
        <v>4566</v>
      </c>
      <c r="CJ492" s="1">
        <v>4583</v>
      </c>
      <c r="CK492" s="1">
        <v>4618</v>
      </c>
      <c r="CL492" s="1">
        <v>4624</v>
      </c>
      <c r="CM492" s="1">
        <v>4566</v>
      </c>
      <c r="CN492" s="1">
        <v>4583</v>
      </c>
      <c r="CO492" s="1">
        <v>1188.8</v>
      </c>
      <c r="CP492" s="1">
        <v>4618</v>
      </c>
      <c r="CQ492" s="1">
        <v>4625</v>
      </c>
      <c r="CR492" s="1">
        <v>4566</v>
      </c>
      <c r="CS492" s="1">
        <v>4583</v>
      </c>
      <c r="CX492" s="58"/>
      <c r="CY492" s="58"/>
      <c r="DA492" s="1" t="s">
        <v>618</v>
      </c>
      <c r="DC492" s="58"/>
      <c r="DD492" s="58"/>
      <c r="DE492">
        <v>17.79</v>
      </c>
      <c r="DF492">
        <v>120.375</v>
      </c>
      <c r="DG492">
        <v>2.12</v>
      </c>
    </row>
    <row r="493" spans="1:111">
      <c r="A493" s="1">
        <v>2015</v>
      </c>
      <c r="B493" s="1">
        <v>2</v>
      </c>
      <c r="C493" s="24">
        <v>42009</v>
      </c>
      <c r="D493" s="1">
        <v>4577</v>
      </c>
      <c r="E493" s="1">
        <v>4632</v>
      </c>
      <c r="F493" s="1">
        <v>4573</v>
      </c>
      <c r="G493" s="1">
        <v>4622</v>
      </c>
      <c r="H493" s="46">
        <v>1206.2</v>
      </c>
      <c r="I493" s="1">
        <v>4577</v>
      </c>
      <c r="J493" s="1">
        <v>4608</v>
      </c>
      <c r="K493" s="1">
        <v>4573</v>
      </c>
      <c r="L493" s="1">
        <v>4604</v>
      </c>
      <c r="M493" s="53">
        <v>4630</v>
      </c>
      <c r="N493" s="47">
        <v>4630</v>
      </c>
      <c r="O493" s="47">
        <v>4577</v>
      </c>
      <c r="P493" s="47">
        <v>4600</v>
      </c>
      <c r="Q493" s="8">
        <v>4578</v>
      </c>
      <c r="R493" s="26"/>
      <c r="W493" s="50"/>
      <c r="X493" s="51"/>
      <c r="AD493" s="62">
        <v>4608</v>
      </c>
      <c r="AE493" s="62">
        <v>4573</v>
      </c>
      <c r="BD493" s="94">
        <v>4627</v>
      </c>
      <c r="BG493" s="62"/>
      <c r="BH493" s="62"/>
      <c r="BI493" s="1">
        <v>4630</v>
      </c>
      <c r="BJ493" s="1">
        <v>4630</v>
      </c>
      <c r="BK493" s="1">
        <v>4620</v>
      </c>
      <c r="BL493" s="1">
        <v>4621</v>
      </c>
      <c r="BM493" s="78"/>
      <c r="BN493" s="78"/>
      <c r="BO493" s="78"/>
      <c r="BP493" s="89"/>
      <c r="BS493" s="88"/>
      <c r="BU493" s="58"/>
      <c r="BV493" s="58"/>
      <c r="BW493" s="58"/>
      <c r="BX493" s="58"/>
      <c r="BY493" s="1">
        <v>120.369</v>
      </c>
      <c r="BZ493" s="1">
        <v>120.503</v>
      </c>
      <c r="CA493" s="1">
        <v>120.407</v>
      </c>
      <c r="CB493" s="1">
        <v>1.2001999999999999</v>
      </c>
      <c r="CC493" s="1">
        <v>1.1943999999999999</v>
      </c>
      <c r="CD493" s="1">
        <v>1.1946000000000001</v>
      </c>
      <c r="CG493" s="1">
        <v>4630</v>
      </c>
      <c r="CH493" s="1">
        <v>4630</v>
      </c>
      <c r="CI493" s="1">
        <v>4581</v>
      </c>
      <c r="CJ493" s="1">
        <v>4590</v>
      </c>
      <c r="CK493" s="1">
        <v>4630</v>
      </c>
      <c r="CL493" s="1">
        <v>4630</v>
      </c>
      <c r="CM493" s="1">
        <v>4577</v>
      </c>
      <c r="CN493" s="1">
        <v>4599</v>
      </c>
      <c r="CO493" s="1">
        <v>1196.8</v>
      </c>
      <c r="CP493" s="1">
        <v>4630</v>
      </c>
      <c r="CQ493" s="1">
        <v>4630</v>
      </c>
      <c r="CR493" s="1">
        <v>4577</v>
      </c>
      <c r="CS493" s="1">
        <v>4620</v>
      </c>
      <c r="CX493" s="58"/>
      <c r="CY493" s="58"/>
      <c r="DA493" s="1" t="s">
        <v>618</v>
      </c>
      <c r="DC493" s="58"/>
      <c r="DD493" s="58"/>
      <c r="DE493">
        <v>19.920000000000002</v>
      </c>
      <c r="DF493">
        <v>119.58799999999999</v>
      </c>
      <c r="DG493">
        <v>2.04</v>
      </c>
    </row>
    <row r="494" spans="1:111">
      <c r="A494" s="1">
        <v>2015</v>
      </c>
      <c r="B494" s="1">
        <v>3</v>
      </c>
      <c r="C494" s="24">
        <v>42010</v>
      </c>
      <c r="D494" s="1">
        <v>4613</v>
      </c>
      <c r="E494" s="1">
        <v>4620</v>
      </c>
      <c r="F494" s="1">
        <v>4601</v>
      </c>
      <c r="G494" s="1">
        <v>4610</v>
      </c>
      <c r="H494" s="46">
        <v>1218.5999999999999</v>
      </c>
      <c r="I494" s="1">
        <v>4630</v>
      </c>
      <c r="J494" s="1">
        <v>4630</v>
      </c>
      <c r="K494" s="1">
        <v>4577</v>
      </c>
      <c r="L494" s="1">
        <v>4618</v>
      </c>
      <c r="M494" s="53">
        <v>4621</v>
      </c>
      <c r="N494" s="47">
        <v>4638</v>
      </c>
      <c r="O494" s="47">
        <v>4611</v>
      </c>
      <c r="P494" s="47">
        <v>4628</v>
      </c>
      <c r="Q494" s="8">
        <v>4612</v>
      </c>
      <c r="R494" s="26"/>
      <c r="W494" s="50"/>
      <c r="X494" s="51"/>
      <c r="AD494" s="62">
        <v>4620</v>
      </c>
      <c r="AE494" s="62">
        <v>4601</v>
      </c>
      <c r="BD494" s="94">
        <v>4619</v>
      </c>
      <c r="BG494" s="62"/>
      <c r="BH494" s="62"/>
      <c r="BI494" s="1">
        <v>4621</v>
      </c>
      <c r="BJ494" s="1">
        <v>4628</v>
      </c>
      <c r="BK494" s="1">
        <v>4616</v>
      </c>
      <c r="BL494" s="1">
        <v>4620</v>
      </c>
      <c r="BM494" s="78"/>
      <c r="BN494" s="78"/>
      <c r="BO494" s="78"/>
      <c r="BP494" s="89"/>
      <c r="BS494" s="88"/>
      <c r="BU494" s="58"/>
      <c r="BV494" s="58"/>
      <c r="BW494" s="58"/>
      <c r="BX494" s="58"/>
      <c r="BY494" s="1">
        <v>119.658</v>
      </c>
      <c r="BZ494" s="1">
        <v>119.38</v>
      </c>
      <c r="CA494" s="1">
        <v>119.435</v>
      </c>
      <c r="CB494" s="1">
        <v>1.1937</v>
      </c>
      <c r="CC494" s="1">
        <v>1.1932</v>
      </c>
      <c r="CD494" s="1">
        <v>1.1937</v>
      </c>
      <c r="CG494" s="1">
        <v>4621</v>
      </c>
      <c r="CH494" s="1">
        <v>4638</v>
      </c>
      <c r="CI494" s="1">
        <v>4611</v>
      </c>
      <c r="CJ494" s="1">
        <v>4625</v>
      </c>
      <c r="CK494" s="1">
        <v>4621</v>
      </c>
      <c r="CL494" s="1">
        <v>4638</v>
      </c>
      <c r="CM494" s="1">
        <v>4611</v>
      </c>
      <c r="CN494" s="1">
        <v>4621</v>
      </c>
      <c r="CO494" s="1">
        <v>1207.4000000000001</v>
      </c>
      <c r="CP494" s="1">
        <v>4621</v>
      </c>
      <c r="CQ494" s="1">
        <v>4643</v>
      </c>
      <c r="CR494" s="1">
        <v>4602</v>
      </c>
      <c r="CS494" s="1">
        <v>4625</v>
      </c>
      <c r="CX494" s="58"/>
      <c r="CY494" s="58"/>
      <c r="DA494" s="1" t="s">
        <v>618</v>
      </c>
      <c r="DC494" s="58"/>
      <c r="DD494" s="58"/>
      <c r="DE494">
        <v>21.12</v>
      </c>
      <c r="DF494">
        <v>118.533</v>
      </c>
      <c r="DG494">
        <v>1.96</v>
      </c>
    </row>
    <row r="495" spans="1:111">
      <c r="A495" s="1">
        <v>2015</v>
      </c>
      <c r="B495" s="1">
        <v>4</v>
      </c>
      <c r="C495" s="24">
        <v>42011</v>
      </c>
      <c r="D495" s="1">
        <v>4633</v>
      </c>
      <c r="E495" s="1">
        <v>4657</v>
      </c>
      <c r="F495" s="1">
        <v>4629</v>
      </c>
      <c r="G495" s="1">
        <v>4639</v>
      </c>
      <c r="H495" s="46">
        <v>1210.0999999999999</v>
      </c>
      <c r="I495" s="1">
        <v>4621</v>
      </c>
      <c r="J495" s="1">
        <v>4652</v>
      </c>
      <c r="K495" s="1">
        <v>4602</v>
      </c>
      <c r="L495" s="1">
        <v>4651</v>
      </c>
      <c r="M495" s="53">
        <v>4637</v>
      </c>
      <c r="N495" s="47">
        <v>4651</v>
      </c>
      <c r="O495" s="47">
        <v>4634</v>
      </c>
      <c r="P495" s="47">
        <v>4649</v>
      </c>
      <c r="Q495" s="8">
        <v>4633</v>
      </c>
      <c r="R495" s="26"/>
      <c r="W495" s="50"/>
      <c r="X495" s="51"/>
      <c r="AD495" s="62">
        <v>4653</v>
      </c>
      <c r="AE495" s="62">
        <v>4633</v>
      </c>
      <c r="BD495" s="94">
        <v>4636</v>
      </c>
      <c r="BG495" s="62"/>
      <c r="BH495" s="62"/>
      <c r="BI495" s="1">
        <v>4637</v>
      </c>
      <c r="BJ495" s="1">
        <v>4648</v>
      </c>
      <c r="BK495" s="1">
        <v>4637</v>
      </c>
      <c r="BL495" s="1">
        <v>4644</v>
      </c>
      <c r="BM495" s="78"/>
      <c r="BN495" s="78"/>
      <c r="BO495" s="78"/>
      <c r="BP495" s="89"/>
      <c r="BS495" s="88"/>
      <c r="BU495" s="58"/>
      <c r="BV495" s="58"/>
      <c r="BW495" s="58"/>
      <c r="BX495" s="58"/>
      <c r="BY495" s="1">
        <v>118.508</v>
      </c>
      <c r="BZ495" s="1">
        <v>118.52800000000001</v>
      </c>
      <c r="CA495" s="1">
        <v>118.675</v>
      </c>
      <c r="CB495" s="1">
        <v>1.1899</v>
      </c>
      <c r="CC495" s="1">
        <v>1.1879</v>
      </c>
      <c r="CD495" s="1">
        <v>1.1874</v>
      </c>
      <c r="CG495" s="1">
        <v>4637</v>
      </c>
      <c r="CH495" s="1">
        <v>4648</v>
      </c>
      <c r="CI495" s="1">
        <v>4634</v>
      </c>
      <c r="CJ495" s="1">
        <v>4641</v>
      </c>
      <c r="CK495" s="1">
        <v>4637</v>
      </c>
      <c r="CL495" s="1">
        <v>4653</v>
      </c>
      <c r="CM495" s="1">
        <v>4634</v>
      </c>
      <c r="CN495" s="1">
        <v>4651</v>
      </c>
      <c r="CO495" s="1">
        <v>1214.5</v>
      </c>
      <c r="CP495" s="1">
        <v>4637</v>
      </c>
      <c r="CQ495" s="1">
        <v>4667</v>
      </c>
      <c r="CR495" s="1">
        <v>4634</v>
      </c>
      <c r="CS495" s="1">
        <v>4639</v>
      </c>
      <c r="CX495" s="58"/>
      <c r="CY495" s="58"/>
      <c r="DA495" s="1" t="s">
        <v>618</v>
      </c>
      <c r="DC495" s="58"/>
      <c r="DD495" s="58"/>
      <c r="DE495">
        <v>19.309999999999999</v>
      </c>
      <c r="DF495">
        <v>119.131</v>
      </c>
      <c r="DG495">
        <v>1.95</v>
      </c>
    </row>
    <row r="496" spans="1:111">
      <c r="A496" s="1">
        <v>2015</v>
      </c>
      <c r="B496" s="1">
        <v>5</v>
      </c>
      <c r="C496" s="24">
        <v>42012</v>
      </c>
      <c r="D496" s="1">
        <v>4644</v>
      </c>
      <c r="E496" s="1">
        <v>4662</v>
      </c>
      <c r="F496" s="1">
        <v>4634</v>
      </c>
      <c r="G496" s="1">
        <v>4652</v>
      </c>
      <c r="H496" s="46">
        <v>1208.8</v>
      </c>
      <c r="I496" s="1">
        <v>4637</v>
      </c>
      <c r="J496" s="1">
        <v>4667</v>
      </c>
      <c r="K496" s="1">
        <v>4634</v>
      </c>
      <c r="L496" s="1">
        <v>4654</v>
      </c>
      <c r="M496" s="53">
        <v>4649</v>
      </c>
      <c r="N496" s="47">
        <v>4658</v>
      </c>
      <c r="O496" s="47">
        <v>4634</v>
      </c>
      <c r="P496" s="47">
        <v>4647</v>
      </c>
      <c r="Q496" s="8">
        <v>4644</v>
      </c>
      <c r="R496" s="26"/>
      <c r="W496" s="50"/>
      <c r="X496" s="51"/>
      <c r="AD496" s="62">
        <v>4662</v>
      </c>
      <c r="AE496" s="62">
        <v>4641</v>
      </c>
      <c r="BD496" s="94">
        <v>4648</v>
      </c>
      <c r="BG496" s="62"/>
      <c r="BH496" s="62"/>
      <c r="BI496" s="1">
        <v>4649</v>
      </c>
      <c r="BJ496" s="1">
        <v>4651</v>
      </c>
      <c r="BK496" s="1">
        <v>4641</v>
      </c>
      <c r="BL496" s="1">
        <v>4644</v>
      </c>
      <c r="BM496" s="78"/>
      <c r="BN496" s="78"/>
      <c r="BO496" s="78"/>
      <c r="BP496" s="89"/>
      <c r="BS496" s="88"/>
      <c r="BU496" s="58"/>
      <c r="BV496" s="58"/>
      <c r="BW496" s="58"/>
      <c r="BX496" s="58"/>
      <c r="BY496" s="1">
        <v>119.15</v>
      </c>
      <c r="BZ496" s="1">
        <v>119.28</v>
      </c>
      <c r="CA496" s="1">
        <v>119.298</v>
      </c>
      <c r="CB496" s="1">
        <v>1.1833</v>
      </c>
      <c r="CC496" s="1">
        <v>1.1834</v>
      </c>
      <c r="CD496" s="1">
        <v>1.1834</v>
      </c>
      <c r="CG496" s="1">
        <v>4649</v>
      </c>
      <c r="CH496" s="1">
        <v>4658</v>
      </c>
      <c r="CI496" s="1">
        <v>4634</v>
      </c>
      <c r="CJ496" s="1">
        <v>4652</v>
      </c>
      <c r="CK496" s="1">
        <v>4649</v>
      </c>
      <c r="CL496" s="1">
        <v>4662</v>
      </c>
      <c r="CM496" s="1">
        <v>4634</v>
      </c>
      <c r="CN496" s="1">
        <v>4658</v>
      </c>
      <c r="CO496" s="1">
        <v>1208.4000000000001</v>
      </c>
      <c r="CP496" s="1">
        <v>4649</v>
      </c>
      <c r="CQ496" s="1">
        <v>4667</v>
      </c>
      <c r="CR496" s="1">
        <v>4634</v>
      </c>
      <c r="CS496" s="1">
        <v>4637</v>
      </c>
      <c r="CX496" s="58"/>
      <c r="CY496" s="58"/>
      <c r="DA496" s="1" t="s">
        <v>618</v>
      </c>
      <c r="DC496" s="58"/>
      <c r="DD496" s="58"/>
      <c r="DE496">
        <v>17.010000000000002</v>
      </c>
      <c r="DF496">
        <v>119.678</v>
      </c>
      <c r="DG496">
        <v>2.02</v>
      </c>
    </row>
    <row r="497" spans="1:111">
      <c r="A497" s="1">
        <v>2015</v>
      </c>
      <c r="B497" s="1">
        <v>6</v>
      </c>
      <c r="C497" s="24">
        <v>42013</v>
      </c>
      <c r="D497" s="1">
        <v>4646</v>
      </c>
      <c r="E497" s="1">
        <v>4656</v>
      </c>
      <c r="F497" s="1">
        <v>4637</v>
      </c>
      <c r="G497" s="1">
        <v>4648</v>
      </c>
      <c r="H497" s="46">
        <v>1233.2</v>
      </c>
      <c r="I497" s="1">
        <v>4649</v>
      </c>
      <c r="J497" s="1">
        <v>4667</v>
      </c>
      <c r="K497" s="1">
        <v>4634</v>
      </c>
      <c r="L497" s="1">
        <v>4653</v>
      </c>
      <c r="M497" s="53">
        <v>4646</v>
      </c>
      <c r="N497" s="47">
        <v>4660</v>
      </c>
      <c r="O497" s="47">
        <v>4620</v>
      </c>
      <c r="P497" s="47">
        <v>4657</v>
      </c>
      <c r="Q497" s="8">
        <v>4646</v>
      </c>
      <c r="R497" s="26"/>
      <c r="W497" s="50"/>
      <c r="X497" s="51"/>
      <c r="AD497" s="62">
        <v>4656</v>
      </c>
      <c r="AE497" s="62">
        <v>4645</v>
      </c>
      <c r="BD497" s="94">
        <v>4643</v>
      </c>
      <c r="BG497" s="62"/>
      <c r="BH497" s="62"/>
      <c r="BI497" s="1">
        <v>4646</v>
      </c>
      <c r="BJ497" s="1">
        <v>4647</v>
      </c>
      <c r="BK497" s="1">
        <v>4641</v>
      </c>
      <c r="BL497" s="1">
        <v>4642</v>
      </c>
      <c r="BM497" s="78"/>
      <c r="BN497" s="78"/>
      <c r="BO497" s="78"/>
      <c r="BP497" s="89"/>
      <c r="BS497" s="88"/>
      <c r="BU497" s="58"/>
      <c r="BV497" s="58"/>
      <c r="BW497" s="58"/>
      <c r="BX497" s="58"/>
      <c r="BY497" s="1">
        <v>119.64700000000001</v>
      </c>
      <c r="BZ497" s="1">
        <v>119.788</v>
      </c>
      <c r="CA497" s="1">
        <v>119.798</v>
      </c>
      <c r="CB497" s="1">
        <v>1.1789000000000001</v>
      </c>
      <c r="CC497" s="1">
        <v>1.1788000000000001</v>
      </c>
      <c r="CD497" s="1">
        <v>1.1793</v>
      </c>
      <c r="CG497" s="1">
        <v>4646</v>
      </c>
      <c r="CH497" s="1">
        <v>4647</v>
      </c>
      <c r="CI497" s="1">
        <v>4634</v>
      </c>
      <c r="CJ497" s="1">
        <v>4637</v>
      </c>
      <c r="CK497" s="1">
        <v>4646</v>
      </c>
      <c r="CL497" s="1">
        <v>4661</v>
      </c>
      <c r="CM497" s="1">
        <v>4620</v>
      </c>
      <c r="CN497" s="1">
        <v>4649</v>
      </c>
      <c r="CO497" s="1">
        <v>1211.8</v>
      </c>
      <c r="CP497" s="1">
        <v>4646</v>
      </c>
      <c r="CQ497" s="1">
        <v>4663</v>
      </c>
      <c r="CR497" s="1">
        <v>4620</v>
      </c>
      <c r="CS497" s="1">
        <v>4641</v>
      </c>
      <c r="CX497" s="58"/>
      <c r="CY497" s="58"/>
      <c r="DA497" s="1" t="s">
        <v>618</v>
      </c>
      <c r="DC497" s="58"/>
      <c r="DD497" s="58"/>
      <c r="DE497">
        <v>19.57</v>
      </c>
      <c r="DF497">
        <v>118.277</v>
      </c>
      <c r="DG497">
        <v>1.91</v>
      </c>
    </row>
    <row r="498" spans="1:111">
      <c r="A498" s="1">
        <v>2015</v>
      </c>
      <c r="B498" s="1">
        <v>3</v>
      </c>
      <c r="C498" s="24">
        <v>42017</v>
      </c>
      <c r="D498" s="1">
        <v>4677</v>
      </c>
      <c r="E498" s="1">
        <v>4710</v>
      </c>
      <c r="F498" s="1">
        <v>4661</v>
      </c>
      <c r="G498" s="1">
        <v>4709</v>
      </c>
      <c r="H498" s="46">
        <v>1231.3</v>
      </c>
      <c r="I498" s="1">
        <v>4646</v>
      </c>
      <c r="J498" s="1">
        <v>4688</v>
      </c>
      <c r="K498" s="1">
        <v>4620</v>
      </c>
      <c r="L498" s="1">
        <v>4679</v>
      </c>
      <c r="M498" s="53">
        <v>4704</v>
      </c>
      <c r="N498" s="47">
        <v>4725</v>
      </c>
      <c r="O498" s="47">
        <v>4700</v>
      </c>
      <c r="P498" s="47">
        <v>4712</v>
      </c>
      <c r="Q498" s="8">
        <v>4678</v>
      </c>
      <c r="R498" s="26"/>
      <c r="W498" s="50"/>
      <c r="X498" s="51"/>
      <c r="AD498" s="62">
        <v>4688</v>
      </c>
      <c r="AE498" s="62">
        <v>4661</v>
      </c>
      <c r="BD498" s="94">
        <v>4702</v>
      </c>
      <c r="BG498" s="62"/>
      <c r="BH498" s="62"/>
      <c r="BI498" s="1">
        <v>4704</v>
      </c>
      <c r="BJ498" s="1">
        <v>4724</v>
      </c>
      <c r="BK498" s="1">
        <v>4700</v>
      </c>
      <c r="BL498" s="1">
        <v>4720</v>
      </c>
      <c r="BM498" s="78"/>
      <c r="BN498" s="78"/>
      <c r="BO498" s="78"/>
      <c r="BP498" s="89"/>
      <c r="BS498" s="88"/>
      <c r="BU498" s="58"/>
      <c r="BV498" s="58"/>
      <c r="BW498" s="58"/>
      <c r="BX498" s="58"/>
      <c r="BY498" s="1">
        <v>118.34099999999999</v>
      </c>
      <c r="BZ498" s="1">
        <v>118.386</v>
      </c>
      <c r="CA498" s="1">
        <v>118.325</v>
      </c>
      <c r="CB498" s="1">
        <v>1.1837</v>
      </c>
      <c r="CC498" s="1">
        <v>1.1830000000000001</v>
      </c>
      <c r="CD498" s="1">
        <v>1.1830000000000001</v>
      </c>
      <c r="CG498" s="1">
        <v>4704</v>
      </c>
      <c r="CH498" s="1">
        <v>4725</v>
      </c>
      <c r="CI498" s="1">
        <v>4700</v>
      </c>
      <c r="CJ498" s="1">
        <v>4708</v>
      </c>
      <c r="CK498" s="1">
        <v>4704</v>
      </c>
      <c r="CL498" s="1">
        <v>4725</v>
      </c>
      <c r="CM498" s="1">
        <v>4699</v>
      </c>
      <c r="CN498" s="1">
        <v>4709</v>
      </c>
      <c r="CO498" s="1">
        <v>1241.2</v>
      </c>
      <c r="CP498" s="1">
        <v>4704</v>
      </c>
      <c r="CQ498" s="1">
        <v>4725</v>
      </c>
      <c r="CR498" s="1">
        <v>4663</v>
      </c>
      <c r="CS498" s="1">
        <v>4665</v>
      </c>
      <c r="CX498" s="58"/>
      <c r="CY498" s="58"/>
      <c r="DA498" s="1" t="s">
        <v>618</v>
      </c>
      <c r="DC498" s="58"/>
      <c r="DD498" s="58"/>
      <c r="DE498">
        <v>20.56</v>
      </c>
      <c r="DF498">
        <v>117.913</v>
      </c>
      <c r="DG498">
        <v>1.89</v>
      </c>
    </row>
    <row r="499" spans="1:111">
      <c r="A499" s="1">
        <v>2015</v>
      </c>
      <c r="B499" s="1">
        <v>4</v>
      </c>
      <c r="C499" s="24">
        <v>42018</v>
      </c>
      <c r="D499" s="1">
        <v>4667</v>
      </c>
      <c r="E499" s="1">
        <v>4668</v>
      </c>
      <c r="F499" s="1">
        <v>4612</v>
      </c>
      <c r="G499" s="1">
        <v>4615</v>
      </c>
      <c r="H499" s="46">
        <v>1230.5</v>
      </c>
      <c r="I499" s="1">
        <v>4704</v>
      </c>
      <c r="J499" s="1">
        <v>4725</v>
      </c>
      <c r="K499" s="1">
        <v>4635</v>
      </c>
      <c r="L499" s="1">
        <v>4636</v>
      </c>
      <c r="M499" s="53">
        <v>4633</v>
      </c>
      <c r="N499" s="47">
        <v>4634</v>
      </c>
      <c r="O499" s="47">
        <v>4594</v>
      </c>
      <c r="P499" s="47">
        <v>4629</v>
      </c>
      <c r="Q499" s="8">
        <v>4665</v>
      </c>
      <c r="R499" s="26"/>
      <c r="W499" s="50"/>
      <c r="X499" s="51"/>
      <c r="AD499" s="62">
        <v>4668</v>
      </c>
      <c r="AE499" s="62">
        <v>4634</v>
      </c>
      <c r="BD499" s="94">
        <v>4630</v>
      </c>
      <c r="BG499" s="62"/>
      <c r="BH499" s="62"/>
      <c r="BI499" s="1">
        <v>4633</v>
      </c>
      <c r="BJ499" s="1">
        <v>4633</v>
      </c>
      <c r="BK499" s="1">
        <v>4597</v>
      </c>
      <c r="BL499" s="1">
        <v>4601</v>
      </c>
      <c r="BM499" s="78"/>
      <c r="BN499" s="78"/>
      <c r="BO499" s="78"/>
      <c r="BP499" s="89"/>
      <c r="BS499" s="88"/>
      <c r="BU499" s="58"/>
      <c r="BV499" s="58"/>
      <c r="BW499" s="58"/>
      <c r="BX499" s="58"/>
      <c r="BY499" s="1">
        <v>117.839</v>
      </c>
      <c r="BZ499" s="1">
        <v>117.827</v>
      </c>
      <c r="CA499" s="1">
        <v>117.806</v>
      </c>
      <c r="CB499" s="1">
        <v>1.1772</v>
      </c>
      <c r="CC499" s="1">
        <v>1.1777</v>
      </c>
      <c r="CD499" s="1">
        <v>1.1777</v>
      </c>
      <c r="CG499" s="1">
        <v>4633</v>
      </c>
      <c r="CH499" s="1">
        <v>4633</v>
      </c>
      <c r="CI499" s="1">
        <v>4594</v>
      </c>
      <c r="CJ499" s="1">
        <v>4624</v>
      </c>
      <c r="CK499" s="1">
        <v>4633</v>
      </c>
      <c r="CL499" s="1">
        <v>4652</v>
      </c>
      <c r="CM499" s="1">
        <v>4594</v>
      </c>
      <c r="CN499" s="1">
        <v>4633</v>
      </c>
      <c r="CO499" s="1">
        <v>1228.9000000000001</v>
      </c>
      <c r="CP499" s="1">
        <v>4633</v>
      </c>
      <c r="CQ499" s="1">
        <v>4657</v>
      </c>
      <c r="CR499" s="1">
        <v>4594</v>
      </c>
      <c r="CS499" s="1">
        <v>4638</v>
      </c>
      <c r="CX499" s="58"/>
      <c r="CY499" s="58"/>
      <c r="DA499" s="1" t="s">
        <v>618</v>
      </c>
      <c r="DC499" s="58"/>
      <c r="DD499" s="58"/>
      <c r="DE499">
        <v>21.48</v>
      </c>
      <c r="DF499">
        <v>117.366</v>
      </c>
      <c r="DG499">
        <v>1.84</v>
      </c>
    </row>
    <row r="500" spans="1:111">
      <c r="A500" s="1">
        <v>2015</v>
      </c>
      <c r="B500" s="1">
        <v>5</v>
      </c>
      <c r="C500" s="24">
        <v>42019</v>
      </c>
      <c r="D500" s="1">
        <v>4643</v>
      </c>
      <c r="E500" s="1">
        <v>4655</v>
      </c>
      <c r="F500" s="1">
        <v>4638</v>
      </c>
      <c r="G500" s="1">
        <v>4650</v>
      </c>
      <c r="H500" s="46">
        <v>1259.5999999999999</v>
      </c>
      <c r="I500" s="1">
        <v>4633</v>
      </c>
      <c r="J500" s="1">
        <v>4657</v>
      </c>
      <c r="K500" s="1">
        <v>4594</v>
      </c>
      <c r="L500" s="1">
        <v>4643</v>
      </c>
      <c r="M500" s="53">
        <v>4641</v>
      </c>
      <c r="N500" s="47">
        <v>4714</v>
      </c>
      <c r="O500" s="47">
        <v>4612</v>
      </c>
      <c r="P500" s="47">
        <v>4707</v>
      </c>
      <c r="Q500" s="8">
        <v>4644</v>
      </c>
      <c r="R500" s="26"/>
      <c r="W500" s="50"/>
      <c r="X500" s="51"/>
      <c r="AD500" s="62">
        <v>4655</v>
      </c>
      <c r="AE500" s="62">
        <v>4638</v>
      </c>
      <c r="BD500" s="94">
        <v>4640</v>
      </c>
      <c r="BG500" s="62"/>
      <c r="BH500" s="62"/>
      <c r="BI500" s="1">
        <v>4641</v>
      </c>
      <c r="BJ500" s="1">
        <v>4644</v>
      </c>
      <c r="BK500" s="1">
        <v>4639</v>
      </c>
      <c r="BL500" s="1">
        <v>4639</v>
      </c>
      <c r="BM500" s="78"/>
      <c r="BN500" s="78"/>
      <c r="BO500" s="78"/>
      <c r="BP500" s="89"/>
      <c r="BS500" s="88"/>
      <c r="BU500" s="58"/>
      <c r="BV500" s="58"/>
      <c r="BW500" s="58"/>
      <c r="BX500" s="58"/>
      <c r="BY500" s="1">
        <v>117.27200000000001</v>
      </c>
      <c r="BZ500" s="1">
        <v>117.26600000000001</v>
      </c>
      <c r="CA500" s="1">
        <v>117.44499999999999</v>
      </c>
      <c r="CB500" s="1">
        <v>1.179</v>
      </c>
      <c r="CC500" s="1">
        <v>1.1789000000000001</v>
      </c>
      <c r="CD500" s="1">
        <v>1.1785000000000001</v>
      </c>
      <c r="CG500" s="1">
        <v>4641</v>
      </c>
      <c r="CH500" s="1">
        <v>4709</v>
      </c>
      <c r="CI500" s="1">
        <v>4612</v>
      </c>
      <c r="CJ500" s="1">
        <v>4681</v>
      </c>
      <c r="CK500" s="1">
        <v>4641</v>
      </c>
      <c r="CL500" s="1">
        <v>4728</v>
      </c>
      <c r="CM500" s="1">
        <v>4612</v>
      </c>
      <c r="CN500" s="1">
        <v>4719</v>
      </c>
      <c r="CO500" s="1">
        <v>1227.5999999999999</v>
      </c>
      <c r="CP500" s="1">
        <v>4641</v>
      </c>
      <c r="CQ500" s="1">
        <v>4756</v>
      </c>
      <c r="CR500" s="1">
        <v>4612</v>
      </c>
      <c r="CS500" s="1">
        <v>4713</v>
      </c>
      <c r="CX500" s="58"/>
      <c r="CY500" s="58"/>
      <c r="DA500" s="1" t="s">
        <v>618</v>
      </c>
      <c r="DC500" s="58"/>
      <c r="DD500" s="58"/>
      <c r="DE500">
        <v>22.39</v>
      </c>
      <c r="DF500">
        <v>116.206</v>
      </c>
      <c r="DG500">
        <v>1.78</v>
      </c>
    </row>
    <row r="501" spans="1:111">
      <c r="A501" s="1">
        <v>2015</v>
      </c>
      <c r="B501" s="1">
        <v>6</v>
      </c>
      <c r="C501" s="24">
        <v>42020</v>
      </c>
      <c r="D501" s="1">
        <v>4705</v>
      </c>
      <c r="E501" s="1">
        <v>4722</v>
      </c>
      <c r="F501" s="1">
        <v>4691</v>
      </c>
      <c r="G501" s="1">
        <v>4708</v>
      </c>
      <c r="H501" s="46">
        <v>1276.9000000000001</v>
      </c>
      <c r="I501" s="1">
        <v>4641</v>
      </c>
      <c r="J501" s="1">
        <v>4756</v>
      </c>
      <c r="K501" s="1">
        <v>4612</v>
      </c>
      <c r="L501" s="1">
        <v>4704</v>
      </c>
      <c r="M501" s="53">
        <v>4709</v>
      </c>
      <c r="N501" s="47">
        <v>4747</v>
      </c>
      <c r="O501" s="47">
        <v>4698</v>
      </c>
      <c r="P501" s="47">
        <v>4736</v>
      </c>
      <c r="Q501" s="8">
        <v>4704</v>
      </c>
      <c r="R501" s="26"/>
      <c r="W501" s="50"/>
      <c r="X501" s="51"/>
      <c r="AD501" s="62">
        <v>4722</v>
      </c>
      <c r="AE501" s="62">
        <v>4696</v>
      </c>
      <c r="BD501" s="94">
        <v>4708</v>
      </c>
      <c r="BG501" s="62"/>
      <c r="BH501" s="62"/>
      <c r="BI501" s="1">
        <v>4709</v>
      </c>
      <c r="BJ501" s="1">
        <v>4712</v>
      </c>
      <c r="BK501" s="1">
        <v>4703</v>
      </c>
      <c r="BL501" s="1">
        <v>4705</v>
      </c>
      <c r="BM501" s="78"/>
      <c r="BN501" s="78"/>
      <c r="BO501" s="78"/>
      <c r="BP501" s="89"/>
      <c r="BS501" s="88"/>
      <c r="BU501" s="58"/>
      <c r="BV501" s="58"/>
      <c r="BW501" s="58"/>
      <c r="BX501" s="58"/>
      <c r="BY501" s="1">
        <v>116.31</v>
      </c>
      <c r="BZ501" s="1">
        <v>116.38800000000001</v>
      </c>
      <c r="CA501" s="1">
        <v>116.111</v>
      </c>
      <c r="CB501" s="1">
        <v>1.1617999999999999</v>
      </c>
      <c r="CC501" s="1">
        <v>1.1633</v>
      </c>
      <c r="CD501" s="1">
        <v>1.1636</v>
      </c>
      <c r="CG501" s="1">
        <v>4709</v>
      </c>
      <c r="CH501" s="1">
        <v>4726</v>
      </c>
      <c r="CI501" s="1">
        <v>4698</v>
      </c>
      <c r="CJ501" s="1">
        <v>4715</v>
      </c>
      <c r="CK501" s="1">
        <v>4709</v>
      </c>
      <c r="CL501" s="1">
        <v>4783</v>
      </c>
      <c r="CM501" s="1">
        <v>4698</v>
      </c>
      <c r="CN501" s="1">
        <v>4779</v>
      </c>
      <c r="CO501" s="1">
        <v>1257.7</v>
      </c>
      <c r="CP501" s="1">
        <v>4709</v>
      </c>
      <c r="CQ501" s="1">
        <v>4829</v>
      </c>
      <c r="CR501" s="1">
        <v>4698</v>
      </c>
      <c r="CS501" s="1">
        <v>4813</v>
      </c>
      <c r="CX501" s="58"/>
      <c r="CY501" s="58"/>
      <c r="DA501" s="1" t="s">
        <v>618</v>
      </c>
      <c r="DC501" s="58"/>
      <c r="DD501" s="58"/>
      <c r="DE501">
        <v>20.95</v>
      </c>
      <c r="DF501">
        <v>117.46599999999999</v>
      </c>
      <c r="DG501">
        <v>1.82</v>
      </c>
    </row>
    <row r="502" spans="1:111">
      <c r="A502" s="1">
        <v>2015</v>
      </c>
      <c r="B502" s="1">
        <v>2</v>
      </c>
      <c r="C502" s="24">
        <v>42023</v>
      </c>
      <c r="D502" s="1">
        <v>4827</v>
      </c>
      <c r="E502" s="1">
        <v>4830</v>
      </c>
      <c r="F502" s="1">
        <v>4790</v>
      </c>
      <c r="G502" s="1">
        <v>4800</v>
      </c>
      <c r="H502" s="46">
        <v>1277.2</v>
      </c>
      <c r="I502" s="1">
        <v>4709</v>
      </c>
      <c r="J502" s="1">
        <v>4830</v>
      </c>
      <c r="K502" s="1">
        <v>4698</v>
      </c>
      <c r="L502" s="1">
        <v>4799</v>
      </c>
      <c r="M502" s="53">
        <v>4794</v>
      </c>
      <c r="N502" s="47">
        <v>4817</v>
      </c>
      <c r="O502" s="47">
        <v>4792</v>
      </c>
      <c r="P502" s="47">
        <v>4809</v>
      </c>
      <c r="Q502" s="8">
        <v>4825</v>
      </c>
      <c r="R502" s="26"/>
      <c r="W502" s="50"/>
      <c r="X502" s="51"/>
      <c r="AD502" s="62">
        <v>4830</v>
      </c>
      <c r="AE502" s="62">
        <v>4791</v>
      </c>
      <c r="BD502" s="94">
        <v>4793</v>
      </c>
      <c r="BG502" s="62"/>
      <c r="BH502" s="62"/>
      <c r="BI502" s="1">
        <v>4794</v>
      </c>
      <c r="BJ502" s="1">
        <v>4808</v>
      </c>
      <c r="BK502" s="1">
        <v>4792</v>
      </c>
      <c r="BL502" s="1">
        <v>4806</v>
      </c>
      <c r="BM502" s="78"/>
      <c r="BN502" s="78"/>
      <c r="BO502" s="78"/>
      <c r="BP502" s="89"/>
      <c r="BS502" s="88"/>
      <c r="BU502" s="58"/>
      <c r="BV502" s="58"/>
      <c r="BW502" s="58"/>
      <c r="BX502" s="58"/>
      <c r="BY502" s="1">
        <v>117.4</v>
      </c>
      <c r="BZ502" s="1">
        <v>117.488</v>
      </c>
      <c r="CA502" s="1">
        <v>117.57</v>
      </c>
      <c r="CB502" s="1">
        <v>1.1545000000000001</v>
      </c>
      <c r="CC502" s="1">
        <v>1.1563000000000001</v>
      </c>
      <c r="CD502" s="1">
        <v>1.1567000000000001</v>
      </c>
      <c r="CG502" s="1">
        <v>4794</v>
      </c>
      <c r="CH502" s="1">
        <v>4817</v>
      </c>
      <c r="CI502" s="1">
        <v>4792</v>
      </c>
      <c r="CJ502" s="1">
        <v>4814</v>
      </c>
      <c r="CK502" s="1">
        <v>4794</v>
      </c>
      <c r="CL502" s="1">
        <v>4817</v>
      </c>
      <c r="CM502" s="1">
        <v>4792</v>
      </c>
      <c r="CN502" s="1">
        <v>4811</v>
      </c>
      <c r="CO502" s="1">
        <v>1276.5999999999999</v>
      </c>
      <c r="CP502" s="1">
        <v>4794</v>
      </c>
      <c r="CQ502" s="1">
        <v>4817</v>
      </c>
      <c r="CR502" s="1">
        <v>4792</v>
      </c>
      <c r="CS502" s="1">
        <v>4815</v>
      </c>
      <c r="CX502" s="58"/>
      <c r="CY502" s="58"/>
      <c r="DA502" s="1" t="s">
        <v>618</v>
      </c>
      <c r="DC502" s="58"/>
      <c r="DD502" s="58"/>
      <c r="DE502">
        <v>20.95</v>
      </c>
      <c r="DF502">
        <v>117.65</v>
      </c>
      <c r="DG502">
        <v>1.82</v>
      </c>
    </row>
    <row r="503" spans="1:111">
      <c r="A503" s="1">
        <v>2015</v>
      </c>
      <c r="B503" s="1">
        <v>3</v>
      </c>
      <c r="C503" s="24">
        <v>42024</v>
      </c>
      <c r="D503" s="1">
        <v>4820</v>
      </c>
      <c r="E503" s="1">
        <v>4853</v>
      </c>
      <c r="F503" s="1">
        <v>4819</v>
      </c>
      <c r="G503" s="1">
        <v>4846</v>
      </c>
      <c r="H503" s="46">
        <v>1292.7</v>
      </c>
      <c r="I503" s="1">
        <v>4794</v>
      </c>
      <c r="J503" s="1">
        <v>4848</v>
      </c>
      <c r="K503" s="1">
        <v>4792</v>
      </c>
      <c r="L503" s="1">
        <v>4848</v>
      </c>
      <c r="M503" s="53">
        <v>4855</v>
      </c>
      <c r="N503" s="47">
        <v>4920</v>
      </c>
      <c r="O503" s="47">
        <v>4854</v>
      </c>
      <c r="P503" s="47">
        <v>4890</v>
      </c>
      <c r="Q503" s="8">
        <v>4820</v>
      </c>
      <c r="R503" s="26"/>
      <c r="W503" s="50"/>
      <c r="X503" s="51"/>
      <c r="AD503" s="62">
        <v>4850</v>
      </c>
      <c r="AE503" s="62">
        <v>4819</v>
      </c>
      <c r="BD503" s="94">
        <v>4854</v>
      </c>
      <c r="BG503" s="62"/>
      <c r="BH503" s="62"/>
      <c r="BI503" s="1">
        <v>4855</v>
      </c>
      <c r="BJ503" s="1">
        <v>4862</v>
      </c>
      <c r="BK503" s="1">
        <v>4854</v>
      </c>
      <c r="BL503" s="1">
        <v>4857</v>
      </c>
      <c r="BM503" s="78"/>
      <c r="BN503" s="78"/>
      <c r="BO503" s="78"/>
      <c r="BP503" s="89"/>
      <c r="BS503" s="88"/>
      <c r="BU503" s="58"/>
      <c r="BV503" s="58"/>
      <c r="BW503" s="58"/>
      <c r="BX503" s="58"/>
      <c r="BY503" s="1">
        <v>117.578</v>
      </c>
      <c r="BZ503" s="1">
        <v>117.733</v>
      </c>
      <c r="CA503" s="1">
        <v>117.717</v>
      </c>
      <c r="CB503" s="1">
        <v>1.1609</v>
      </c>
      <c r="CC503" s="1">
        <v>1.1604000000000001</v>
      </c>
      <c r="CD503" s="1">
        <v>1.1595</v>
      </c>
      <c r="CG503" s="1">
        <v>4855</v>
      </c>
      <c r="CH503" s="1">
        <v>4920</v>
      </c>
      <c r="CI503" s="1">
        <v>4854</v>
      </c>
      <c r="CJ503" s="1">
        <v>4912</v>
      </c>
      <c r="CK503" s="1">
        <v>4855</v>
      </c>
      <c r="CL503" s="1">
        <v>4920</v>
      </c>
      <c r="CM503" s="1">
        <v>4854</v>
      </c>
      <c r="CN503" s="1">
        <v>4903</v>
      </c>
      <c r="CO503" s="1">
        <v>1280.4000000000001</v>
      </c>
      <c r="CP503" s="1">
        <v>4855</v>
      </c>
      <c r="CQ503" s="1">
        <v>4938</v>
      </c>
      <c r="CR503" s="1">
        <v>4854</v>
      </c>
      <c r="CS503" s="1">
        <v>4928</v>
      </c>
      <c r="CX503" s="58"/>
      <c r="CY503" s="58"/>
      <c r="DA503" s="1" t="s">
        <v>618</v>
      </c>
      <c r="DC503" s="58"/>
      <c r="DD503" s="58"/>
      <c r="DE503">
        <v>19.89</v>
      </c>
      <c r="DF503">
        <v>118.818</v>
      </c>
      <c r="DG503">
        <v>1.81</v>
      </c>
    </row>
    <row r="504" spans="1:111">
      <c r="A504" s="1">
        <v>2015</v>
      </c>
      <c r="B504" s="1">
        <v>4</v>
      </c>
      <c r="C504" s="24">
        <v>42025</v>
      </c>
      <c r="D504" s="1">
        <v>4920</v>
      </c>
      <c r="E504" s="1">
        <v>4928</v>
      </c>
      <c r="F504" s="1">
        <v>4895</v>
      </c>
      <c r="G504" s="1">
        <v>4915</v>
      </c>
      <c r="H504" s="46">
        <v>1293.3</v>
      </c>
      <c r="I504" s="1">
        <v>4855</v>
      </c>
      <c r="J504" s="1">
        <v>4938</v>
      </c>
      <c r="K504" s="1">
        <v>4854</v>
      </c>
      <c r="L504" s="1">
        <v>4916</v>
      </c>
      <c r="M504" s="53">
        <v>4904</v>
      </c>
      <c r="N504" s="47">
        <v>4925</v>
      </c>
      <c r="O504" s="47">
        <v>4892</v>
      </c>
      <c r="P504" s="47">
        <v>4901</v>
      </c>
      <c r="Q504" s="8">
        <v>4920</v>
      </c>
      <c r="R504" s="26"/>
      <c r="W504" s="50"/>
      <c r="X504" s="51"/>
      <c r="AD504" s="62">
        <v>4926</v>
      </c>
      <c r="AE504" s="62">
        <v>4908</v>
      </c>
      <c r="BD504" s="94">
        <v>4902</v>
      </c>
      <c r="BG504" s="62"/>
      <c r="BH504" s="62"/>
      <c r="BI504" s="1">
        <v>4904</v>
      </c>
      <c r="BJ504" s="1">
        <v>4918</v>
      </c>
      <c r="BK504" s="1">
        <v>4899</v>
      </c>
      <c r="BL504" s="1">
        <v>4917</v>
      </c>
      <c r="BM504" s="78"/>
      <c r="BN504" s="78"/>
      <c r="BO504" s="78"/>
      <c r="BP504" s="89"/>
      <c r="BS504" s="88"/>
      <c r="BU504" s="58"/>
      <c r="BV504" s="58"/>
      <c r="BW504" s="58"/>
      <c r="BX504" s="58"/>
      <c r="BY504" s="1">
        <v>118.697</v>
      </c>
      <c r="BZ504" s="1">
        <v>118.7</v>
      </c>
      <c r="CA504" s="1">
        <v>118.655</v>
      </c>
      <c r="CB504" s="1">
        <v>1.1551</v>
      </c>
      <c r="CC504" s="1">
        <v>1.1555</v>
      </c>
      <c r="CD504" s="1">
        <v>1.1546000000000001</v>
      </c>
      <c r="CG504" s="1">
        <v>4904</v>
      </c>
      <c r="CH504" s="1">
        <v>4925</v>
      </c>
      <c r="CI504" s="1">
        <v>4892</v>
      </c>
      <c r="CJ504" s="1">
        <v>4903</v>
      </c>
      <c r="CK504" s="1">
        <v>4904</v>
      </c>
      <c r="CL504" s="1">
        <v>4925</v>
      </c>
      <c r="CM504" s="1">
        <v>4858</v>
      </c>
      <c r="CN504" s="1">
        <v>4873</v>
      </c>
      <c r="CO504" s="1">
        <v>1300.9000000000001</v>
      </c>
      <c r="CP504" s="1">
        <v>4904</v>
      </c>
      <c r="CQ504" s="1">
        <v>4925</v>
      </c>
      <c r="CR504" s="1">
        <v>4850</v>
      </c>
      <c r="CS504" s="1">
        <v>4890</v>
      </c>
      <c r="CX504" s="58"/>
      <c r="CY504" s="58"/>
      <c r="DA504" s="1" t="s">
        <v>618</v>
      </c>
      <c r="DC504" s="58"/>
      <c r="DD504" s="58"/>
      <c r="DE504">
        <v>18.850000000000001</v>
      </c>
      <c r="DF504">
        <v>117.898</v>
      </c>
      <c r="DG504">
        <v>1.85</v>
      </c>
    </row>
    <row r="505" spans="1:111">
      <c r="A505" s="1">
        <v>2015</v>
      </c>
      <c r="B505" s="1">
        <v>5</v>
      </c>
      <c r="C505" s="24">
        <v>42026</v>
      </c>
      <c r="D505" s="1">
        <v>4885</v>
      </c>
      <c r="E505" s="1">
        <v>4909</v>
      </c>
      <c r="F505" s="1">
        <v>4879</v>
      </c>
      <c r="G505" s="1">
        <v>4893</v>
      </c>
      <c r="H505" s="46">
        <v>1301.8</v>
      </c>
      <c r="I505" s="1">
        <v>4904</v>
      </c>
      <c r="J505" s="1">
        <v>4925</v>
      </c>
      <c r="K505" s="1">
        <v>4850</v>
      </c>
      <c r="L505" s="1">
        <v>4894</v>
      </c>
      <c r="M505" s="53">
        <v>4876</v>
      </c>
      <c r="N505" s="47">
        <v>4910</v>
      </c>
      <c r="O505" s="47">
        <v>4830</v>
      </c>
      <c r="P505" s="47">
        <v>4887</v>
      </c>
      <c r="Q505" s="8">
        <v>4885</v>
      </c>
      <c r="R505" s="26"/>
      <c r="W505" s="50"/>
      <c r="X505" s="51"/>
      <c r="AD505" s="62">
        <v>4897</v>
      </c>
      <c r="AE505" s="62">
        <v>4879</v>
      </c>
      <c r="BD505" s="94">
        <v>4874</v>
      </c>
      <c r="BG505" s="62"/>
      <c r="BH505" s="62"/>
      <c r="BI505" s="1">
        <v>4876</v>
      </c>
      <c r="BJ505" s="1">
        <v>4881</v>
      </c>
      <c r="BK505" s="1">
        <v>4866</v>
      </c>
      <c r="BL505" s="1">
        <v>4868</v>
      </c>
      <c r="BM505" s="78"/>
      <c r="BN505" s="78"/>
      <c r="BO505" s="78"/>
      <c r="BP505" s="89"/>
      <c r="BS505" s="88"/>
      <c r="BU505" s="58"/>
      <c r="BV505" s="58"/>
      <c r="BW505" s="58"/>
      <c r="BX505" s="58"/>
      <c r="BY505" s="1">
        <v>117.81399999999999</v>
      </c>
      <c r="BZ505" s="1">
        <v>117.95699999999999</v>
      </c>
      <c r="CA505" s="1">
        <v>117.867</v>
      </c>
      <c r="CB505" s="1">
        <v>1.1588000000000001</v>
      </c>
      <c r="CC505" s="1">
        <v>1.1608000000000001</v>
      </c>
      <c r="CD505" s="1">
        <v>1.1614</v>
      </c>
      <c r="CG505" s="1">
        <v>4876</v>
      </c>
      <c r="CH505" s="1">
        <v>4881</v>
      </c>
      <c r="CI505" s="1">
        <v>4830</v>
      </c>
      <c r="CJ505" s="1">
        <v>4868</v>
      </c>
      <c r="CK505" s="1">
        <v>4876</v>
      </c>
      <c r="CL505" s="1">
        <v>4931</v>
      </c>
      <c r="CM505" s="1">
        <v>4830</v>
      </c>
      <c r="CN505" s="1">
        <v>4879</v>
      </c>
      <c r="CO505" s="1">
        <v>1285</v>
      </c>
      <c r="CP505" s="1">
        <v>4876</v>
      </c>
      <c r="CQ505" s="1">
        <v>4950</v>
      </c>
      <c r="CR505" s="1">
        <v>4830</v>
      </c>
      <c r="CS505" s="1">
        <v>4941</v>
      </c>
      <c r="CX505" s="58"/>
      <c r="CY505" s="58"/>
      <c r="DA505" s="1" t="s">
        <v>618</v>
      </c>
      <c r="DC505" s="58"/>
      <c r="DD505" s="58"/>
      <c r="DE505">
        <v>18.22</v>
      </c>
      <c r="DF505">
        <v>118.462</v>
      </c>
      <c r="DG505">
        <v>1.84</v>
      </c>
    </row>
    <row r="506" spans="1:111">
      <c r="A506" s="1">
        <v>2015</v>
      </c>
      <c r="B506" s="1">
        <v>6</v>
      </c>
      <c r="C506" s="24">
        <v>42027</v>
      </c>
      <c r="D506" s="1">
        <v>4956</v>
      </c>
      <c r="E506" s="1">
        <v>4958</v>
      </c>
      <c r="F506" s="1">
        <v>4915</v>
      </c>
      <c r="G506" s="1">
        <v>4925</v>
      </c>
      <c r="H506" s="46">
        <v>1292.5999999999999</v>
      </c>
      <c r="I506" s="1">
        <v>4876</v>
      </c>
      <c r="J506" s="1">
        <v>4958</v>
      </c>
      <c r="K506" s="1">
        <v>4830</v>
      </c>
      <c r="L506" s="1">
        <v>4941</v>
      </c>
      <c r="M506" s="53">
        <v>4921</v>
      </c>
      <c r="N506" s="47">
        <v>4924</v>
      </c>
      <c r="O506" s="47">
        <v>4900</v>
      </c>
      <c r="P506" s="47">
        <v>4913</v>
      </c>
      <c r="Q506" s="8">
        <v>4958</v>
      </c>
      <c r="R506" s="26"/>
      <c r="W506" s="50"/>
      <c r="X506" s="51"/>
      <c r="AD506" s="62">
        <v>4958</v>
      </c>
      <c r="AE506" s="62">
        <v>4934</v>
      </c>
      <c r="BD506" s="94">
        <v>4919</v>
      </c>
      <c r="BG506" s="62"/>
      <c r="BH506" s="62"/>
      <c r="BI506" s="1">
        <v>4921</v>
      </c>
      <c r="BJ506" s="1">
        <v>4921</v>
      </c>
      <c r="BK506" s="1">
        <v>4905</v>
      </c>
      <c r="BL506" s="1">
        <v>4915</v>
      </c>
      <c r="BM506" s="78"/>
      <c r="BN506" s="78"/>
      <c r="BO506" s="78"/>
      <c r="BP506" s="89"/>
      <c r="BS506" s="88"/>
      <c r="BU506" s="58"/>
      <c r="BV506" s="58"/>
      <c r="BW506" s="58"/>
      <c r="BX506" s="58"/>
      <c r="BY506" s="1">
        <v>118.547</v>
      </c>
      <c r="BZ506" s="1">
        <v>118.624</v>
      </c>
      <c r="CA506" s="1">
        <v>118.771</v>
      </c>
      <c r="CB506" s="1">
        <v>1.1361000000000001</v>
      </c>
      <c r="CC506" s="1">
        <v>1.1365000000000001</v>
      </c>
      <c r="CD506" s="1">
        <v>1.1344000000000001</v>
      </c>
      <c r="CG506" s="1">
        <v>4921</v>
      </c>
      <c r="CH506" s="1">
        <v>4924</v>
      </c>
      <c r="CI506" s="1">
        <v>4900</v>
      </c>
      <c r="CJ506" s="1">
        <v>4919</v>
      </c>
      <c r="CK506" s="1">
        <v>4921</v>
      </c>
      <c r="CL506" s="1">
        <v>4924</v>
      </c>
      <c r="CM506" s="1">
        <v>4891</v>
      </c>
      <c r="CN506" s="1">
        <v>4893</v>
      </c>
      <c r="CO506" s="1">
        <v>1294.9000000000001</v>
      </c>
      <c r="CP506" s="1">
        <v>4921</v>
      </c>
      <c r="CQ506" s="1">
        <v>4924</v>
      </c>
      <c r="CR506" s="1">
        <v>4853</v>
      </c>
      <c r="CS506" s="1">
        <v>4888</v>
      </c>
      <c r="CX506" s="58"/>
      <c r="CY506" s="58"/>
      <c r="DA506" s="1" t="s">
        <v>618</v>
      </c>
      <c r="DC506" s="58"/>
      <c r="DD506" s="58"/>
      <c r="DE506">
        <v>16.66</v>
      </c>
      <c r="DF506">
        <v>117.529</v>
      </c>
      <c r="DG506">
        <v>1.82</v>
      </c>
    </row>
    <row r="507" spans="1:111">
      <c r="A507" s="1">
        <v>2015</v>
      </c>
      <c r="B507" s="1">
        <v>2</v>
      </c>
      <c r="C507" s="24">
        <v>42030</v>
      </c>
      <c r="D507" s="1">
        <v>4887</v>
      </c>
      <c r="E507" s="1">
        <v>4906</v>
      </c>
      <c r="F507" s="1">
        <v>4872</v>
      </c>
      <c r="G507" s="1">
        <v>4882</v>
      </c>
      <c r="H507" s="46">
        <v>1280.5999999999999</v>
      </c>
      <c r="I507" s="1">
        <v>4921</v>
      </c>
      <c r="J507" s="1">
        <v>4924</v>
      </c>
      <c r="K507" s="1">
        <v>4853</v>
      </c>
      <c r="L507" s="1">
        <v>4897</v>
      </c>
      <c r="M507" s="53">
        <v>4902</v>
      </c>
      <c r="N507" s="47">
        <v>4902</v>
      </c>
      <c r="O507" s="47">
        <v>4840</v>
      </c>
      <c r="P507" s="47">
        <v>4885</v>
      </c>
      <c r="Q507" s="8">
        <v>4883</v>
      </c>
      <c r="R507" s="26"/>
      <c r="W507" s="50"/>
      <c r="X507" s="51"/>
      <c r="AD507" s="62">
        <v>4906</v>
      </c>
      <c r="AE507" s="62">
        <v>4886</v>
      </c>
      <c r="BD507" s="94">
        <v>4900</v>
      </c>
      <c r="BG507" s="62"/>
      <c r="BH507" s="62"/>
      <c r="BI507" s="1">
        <v>4902</v>
      </c>
      <c r="BJ507" s="1">
        <v>4902</v>
      </c>
      <c r="BK507" s="1">
        <v>4878</v>
      </c>
      <c r="BL507" s="1">
        <v>4882</v>
      </c>
      <c r="BM507" s="78"/>
      <c r="BN507" s="78"/>
      <c r="BO507" s="78"/>
      <c r="BP507" s="89"/>
      <c r="BS507" s="88"/>
      <c r="BU507" s="58"/>
      <c r="BV507" s="58"/>
      <c r="BW507" s="58"/>
      <c r="BX507" s="58"/>
      <c r="BY507" s="1">
        <v>117.575</v>
      </c>
      <c r="BZ507" s="1">
        <v>117.63</v>
      </c>
      <c r="CA507" s="1">
        <v>117.321</v>
      </c>
      <c r="CB507" s="1">
        <v>1.1157999999999999</v>
      </c>
      <c r="CC507" s="1">
        <v>1.1143000000000001</v>
      </c>
      <c r="CD507" s="1">
        <v>1.1119000000000001</v>
      </c>
      <c r="CG507" s="1">
        <v>4902</v>
      </c>
      <c r="CH507" s="1">
        <v>4902</v>
      </c>
      <c r="CI507" s="1">
        <v>4840</v>
      </c>
      <c r="CJ507" s="1">
        <v>4873</v>
      </c>
      <c r="CK507" s="1">
        <v>4902</v>
      </c>
      <c r="CL507" s="1">
        <v>4902</v>
      </c>
      <c r="CM507" s="1">
        <v>4840</v>
      </c>
      <c r="CN507" s="1">
        <v>4865</v>
      </c>
      <c r="CO507" s="1">
        <v>1287</v>
      </c>
      <c r="CP507" s="1">
        <v>4902</v>
      </c>
      <c r="CQ507" s="1">
        <v>4902</v>
      </c>
      <c r="CR507" s="1">
        <v>4840</v>
      </c>
      <c r="CS507" s="1">
        <v>4863</v>
      </c>
      <c r="CX507" s="58"/>
      <c r="CY507" s="58"/>
      <c r="DA507" s="1" t="s">
        <v>618</v>
      </c>
      <c r="DC507" s="58"/>
      <c r="DD507" s="58"/>
      <c r="DE507">
        <v>15.52</v>
      </c>
      <c r="DF507">
        <v>118.49</v>
      </c>
      <c r="DG507">
        <v>1.83</v>
      </c>
    </row>
    <row r="508" spans="1:111">
      <c r="A508" s="1">
        <v>2015</v>
      </c>
      <c r="B508" s="1">
        <v>3</v>
      </c>
      <c r="C508" s="24">
        <v>42031</v>
      </c>
      <c r="D508" s="1">
        <v>4870</v>
      </c>
      <c r="E508" s="1">
        <v>4873</v>
      </c>
      <c r="F508" s="1">
        <v>4842</v>
      </c>
      <c r="G508" s="1">
        <v>4854</v>
      </c>
      <c r="H508" s="46">
        <v>1293</v>
      </c>
      <c r="I508" s="1">
        <v>4902</v>
      </c>
      <c r="J508" s="1">
        <v>4902</v>
      </c>
      <c r="K508" s="1">
        <v>4840</v>
      </c>
      <c r="L508" s="1">
        <v>4852</v>
      </c>
      <c r="M508" s="53">
        <v>4859</v>
      </c>
      <c r="N508" s="47">
        <v>4864</v>
      </c>
      <c r="O508" s="47">
        <v>4837</v>
      </c>
      <c r="P508" s="47">
        <v>4851</v>
      </c>
      <c r="Q508" s="8">
        <v>4871</v>
      </c>
      <c r="R508" s="26"/>
      <c r="W508" s="50"/>
      <c r="X508" s="51"/>
      <c r="AD508" s="62">
        <v>4873</v>
      </c>
      <c r="AE508" s="62">
        <v>4844</v>
      </c>
      <c r="BD508" s="94">
        <v>4857</v>
      </c>
      <c r="BG508" s="62"/>
      <c r="BH508" s="62"/>
      <c r="BI508" s="1">
        <v>4859</v>
      </c>
      <c r="BJ508" s="1">
        <v>4860</v>
      </c>
      <c r="BK508" s="1">
        <v>4842</v>
      </c>
      <c r="BL508" s="1">
        <v>4851</v>
      </c>
      <c r="BM508" s="78"/>
      <c r="BN508" s="78"/>
      <c r="BO508" s="78"/>
      <c r="BP508" s="89"/>
      <c r="BS508" s="88"/>
      <c r="BU508" s="58"/>
      <c r="BV508" s="58"/>
      <c r="BW508" s="58"/>
      <c r="BX508" s="58"/>
      <c r="BY508" s="1">
        <v>118.48099999999999</v>
      </c>
      <c r="BZ508" s="1">
        <v>118.432</v>
      </c>
      <c r="CA508" s="1">
        <v>118.547</v>
      </c>
      <c r="CB508" s="1">
        <v>1.1263000000000001</v>
      </c>
      <c r="CC508" s="1">
        <v>1.1236999999999999</v>
      </c>
      <c r="CD508" s="1">
        <v>1.1245000000000001</v>
      </c>
      <c r="CG508" s="1">
        <v>4859</v>
      </c>
      <c r="CH508" s="1">
        <v>4864</v>
      </c>
      <c r="CI508" s="1">
        <v>4842</v>
      </c>
      <c r="CJ508" s="1">
        <v>4851</v>
      </c>
      <c r="CK508" s="1">
        <v>4859</v>
      </c>
      <c r="CL508" s="1">
        <v>4864</v>
      </c>
      <c r="CM508" s="1">
        <v>4837</v>
      </c>
      <c r="CN508" s="1">
        <v>4860</v>
      </c>
      <c r="CO508" s="1">
        <v>1279</v>
      </c>
      <c r="CP508" s="1">
        <v>4859</v>
      </c>
      <c r="CQ508" s="1">
        <v>4895</v>
      </c>
      <c r="CR508" s="1">
        <v>4837</v>
      </c>
      <c r="CS508" s="1">
        <v>4890</v>
      </c>
      <c r="CX508" s="58"/>
      <c r="CY508" s="58"/>
      <c r="DA508" s="1" t="s">
        <v>618</v>
      </c>
      <c r="DC508" s="58"/>
      <c r="DD508" s="58"/>
      <c r="DE508">
        <v>17.22</v>
      </c>
      <c r="DF508">
        <v>117.898</v>
      </c>
      <c r="DG508">
        <v>1.83</v>
      </c>
    </row>
    <row r="509" spans="1:111">
      <c r="A509" s="1">
        <v>2015</v>
      </c>
      <c r="B509" s="1">
        <v>4</v>
      </c>
      <c r="C509" s="24">
        <v>42032</v>
      </c>
      <c r="D509" s="1">
        <v>4888</v>
      </c>
      <c r="E509" s="1">
        <v>4895</v>
      </c>
      <c r="F509" s="1">
        <v>4881</v>
      </c>
      <c r="G509" s="1">
        <v>4888</v>
      </c>
      <c r="H509" s="46">
        <v>1284.8</v>
      </c>
      <c r="I509" s="1">
        <v>4859</v>
      </c>
      <c r="J509" s="1">
        <v>4895</v>
      </c>
      <c r="K509" s="1">
        <v>4837</v>
      </c>
      <c r="L509" s="1">
        <v>4890</v>
      </c>
      <c r="M509" s="53">
        <v>4878</v>
      </c>
      <c r="N509" s="47">
        <v>4889</v>
      </c>
      <c r="O509" s="47">
        <v>4857</v>
      </c>
      <c r="P509" s="47">
        <v>4862</v>
      </c>
      <c r="Q509" s="8">
        <v>4889</v>
      </c>
      <c r="R509" s="26"/>
      <c r="W509" s="50"/>
      <c r="X509" s="51"/>
      <c r="AD509" s="62">
        <v>4895</v>
      </c>
      <c r="AE509" s="62">
        <v>4881</v>
      </c>
      <c r="BD509" s="94">
        <v>4876</v>
      </c>
      <c r="BG509" s="62"/>
      <c r="BH509" s="62"/>
      <c r="BI509" s="1">
        <v>4878</v>
      </c>
      <c r="BJ509" s="1">
        <v>4885</v>
      </c>
      <c r="BK509" s="1">
        <v>4872</v>
      </c>
      <c r="BL509" s="1">
        <v>4876</v>
      </c>
      <c r="BM509" s="78"/>
      <c r="BN509" s="78"/>
      <c r="BO509" s="78"/>
      <c r="BP509" s="89"/>
      <c r="BS509" s="88"/>
      <c r="BU509" s="58"/>
      <c r="BV509" s="58"/>
      <c r="BW509" s="58"/>
      <c r="BX509" s="58"/>
      <c r="BY509" s="1">
        <v>117.78400000000001</v>
      </c>
      <c r="BZ509" s="1">
        <v>117.752</v>
      </c>
      <c r="CA509" s="1">
        <v>117.786</v>
      </c>
      <c r="CB509" s="1">
        <v>1.1379999999999999</v>
      </c>
      <c r="CC509" s="1">
        <v>1.1371</v>
      </c>
      <c r="CD509" s="1">
        <v>1.1367</v>
      </c>
      <c r="CG509" s="1">
        <v>4878</v>
      </c>
      <c r="CH509" s="1">
        <v>4885</v>
      </c>
      <c r="CI509" s="1">
        <v>4857</v>
      </c>
      <c r="CJ509" s="1">
        <v>4882</v>
      </c>
      <c r="CK509" s="1">
        <v>4878</v>
      </c>
      <c r="CL509" s="1">
        <v>4889</v>
      </c>
      <c r="CM509" s="1">
        <v>4853</v>
      </c>
      <c r="CN509" s="1">
        <v>4864</v>
      </c>
      <c r="CO509" s="1">
        <v>1288.7</v>
      </c>
      <c r="CP509" s="1">
        <v>4878</v>
      </c>
      <c r="CQ509" s="1">
        <v>4889</v>
      </c>
      <c r="CR509" s="1">
        <v>4853</v>
      </c>
      <c r="CS509" s="1">
        <v>4860</v>
      </c>
      <c r="CX509" s="58"/>
      <c r="CY509" s="58"/>
      <c r="DA509" s="1" t="s">
        <v>618</v>
      </c>
      <c r="DC509" s="58"/>
      <c r="DD509" s="58"/>
      <c r="DE509">
        <v>20.440000000000001</v>
      </c>
      <c r="DF509">
        <v>117.504</v>
      </c>
      <c r="DG509">
        <v>1.72</v>
      </c>
    </row>
    <row r="510" spans="1:111">
      <c r="A510" s="1">
        <v>2015</v>
      </c>
      <c r="B510" s="1">
        <v>5</v>
      </c>
      <c r="C510" s="24">
        <v>42033</v>
      </c>
      <c r="D510" s="1">
        <v>4850</v>
      </c>
      <c r="E510" s="1">
        <v>4862</v>
      </c>
      <c r="F510" s="1">
        <v>4829</v>
      </c>
      <c r="G510" s="1">
        <v>4843</v>
      </c>
      <c r="H510" s="46">
        <v>1256.2</v>
      </c>
      <c r="I510" s="1">
        <v>4878</v>
      </c>
      <c r="J510" s="1">
        <v>4889</v>
      </c>
      <c r="K510" s="1">
        <v>4829</v>
      </c>
      <c r="L510" s="1">
        <v>4835</v>
      </c>
      <c r="M510" s="53">
        <v>4835</v>
      </c>
      <c r="N510" s="47">
        <v>4844</v>
      </c>
      <c r="O510" s="47">
        <v>4782</v>
      </c>
      <c r="P510" s="47">
        <v>4813</v>
      </c>
      <c r="Q510" s="8">
        <v>4850</v>
      </c>
      <c r="R510" s="26"/>
      <c r="W510" s="50"/>
      <c r="X510" s="51"/>
      <c r="AD510" s="62">
        <v>4859</v>
      </c>
      <c r="AE510" s="62">
        <v>4829</v>
      </c>
      <c r="BD510" s="94">
        <v>4834</v>
      </c>
      <c r="BG510" s="62"/>
      <c r="BH510" s="62"/>
      <c r="BI510" s="1">
        <v>4835</v>
      </c>
      <c r="BJ510" s="1">
        <v>4844</v>
      </c>
      <c r="BK510" s="1">
        <v>4829</v>
      </c>
      <c r="BL510" s="1">
        <v>4840</v>
      </c>
      <c r="BM510" s="78"/>
      <c r="BN510" s="78"/>
      <c r="BO510" s="78"/>
      <c r="BP510" s="89"/>
      <c r="BS510" s="88"/>
      <c r="BU510" s="58"/>
      <c r="BV510" s="58"/>
      <c r="BW510" s="58"/>
      <c r="BX510" s="58"/>
      <c r="BY510" s="1">
        <v>117.464</v>
      </c>
      <c r="BZ510" s="1">
        <v>117.43899999999999</v>
      </c>
      <c r="CA510" s="1">
        <v>117.57</v>
      </c>
      <c r="CB510" s="1">
        <v>1.1289</v>
      </c>
      <c r="CC510" s="1">
        <v>1.1279999999999999</v>
      </c>
      <c r="CD510" s="1">
        <v>1.1282000000000001</v>
      </c>
      <c r="CG510" s="1">
        <v>4835</v>
      </c>
      <c r="CH510" s="1">
        <v>4844</v>
      </c>
      <c r="CI510" s="1">
        <v>4782</v>
      </c>
      <c r="CJ510" s="1">
        <v>4810</v>
      </c>
      <c r="CK510" s="1">
        <v>4835</v>
      </c>
      <c r="CL510" s="1">
        <v>4844</v>
      </c>
      <c r="CM510" s="1">
        <v>4782</v>
      </c>
      <c r="CN510" s="1">
        <v>4811</v>
      </c>
      <c r="CO510" s="1">
        <v>1277.9000000000001</v>
      </c>
      <c r="CP510" s="1">
        <v>4835</v>
      </c>
      <c r="CQ510" s="1">
        <v>4844</v>
      </c>
      <c r="CR510" s="1">
        <v>4758</v>
      </c>
      <c r="CS510" s="1">
        <v>4778</v>
      </c>
      <c r="CX510" s="58"/>
      <c r="CY510" s="58"/>
      <c r="DA510" s="1" t="s">
        <v>618</v>
      </c>
      <c r="DC510" s="58"/>
      <c r="DD510" s="58"/>
      <c r="DE510">
        <v>18.760000000000002</v>
      </c>
      <c r="DF510">
        <v>118.34099999999999</v>
      </c>
      <c r="DG510">
        <v>1.75</v>
      </c>
    </row>
    <row r="511" spans="1:111">
      <c r="A511" s="1">
        <v>2015</v>
      </c>
      <c r="B511" s="1">
        <v>6</v>
      </c>
      <c r="C511" s="24">
        <v>42034</v>
      </c>
      <c r="D511" s="1">
        <v>4788</v>
      </c>
      <c r="E511" s="1">
        <v>4788</v>
      </c>
      <c r="F511" s="1">
        <v>4765</v>
      </c>
      <c r="G511" s="1">
        <v>4771</v>
      </c>
      <c r="H511" s="46">
        <v>1279.2</v>
      </c>
      <c r="I511" s="1">
        <v>4835</v>
      </c>
      <c r="J511" s="1">
        <v>4844</v>
      </c>
      <c r="K511" s="1">
        <v>4758</v>
      </c>
      <c r="L511" s="1">
        <v>4772</v>
      </c>
      <c r="M511" s="53">
        <v>4776</v>
      </c>
      <c r="N511" s="47">
        <v>4781</v>
      </c>
      <c r="O511" s="47">
        <v>4754</v>
      </c>
      <c r="P511" s="47">
        <v>4766</v>
      </c>
      <c r="Q511" s="8">
        <v>4786</v>
      </c>
      <c r="R511" s="26"/>
      <c r="W511" s="50"/>
      <c r="X511" s="51"/>
      <c r="AD511" s="62">
        <v>4788</v>
      </c>
      <c r="AE511" s="62">
        <v>4767</v>
      </c>
      <c r="BD511" s="94">
        <v>4773</v>
      </c>
      <c r="BG511" s="62"/>
      <c r="BH511" s="62"/>
      <c r="BI511" s="1">
        <v>4776</v>
      </c>
      <c r="BJ511" s="1">
        <v>4779</v>
      </c>
      <c r="BK511" s="1">
        <v>4770</v>
      </c>
      <c r="BL511" s="1">
        <v>4775</v>
      </c>
      <c r="BM511" s="78"/>
      <c r="BN511" s="78"/>
      <c r="BO511" s="78"/>
      <c r="BP511" s="89"/>
      <c r="BS511" s="88"/>
      <c r="BU511" s="58"/>
      <c r="BV511" s="58"/>
      <c r="BW511" s="58"/>
      <c r="BX511" s="58"/>
      <c r="BY511" s="1">
        <v>118.297</v>
      </c>
      <c r="BZ511" s="1">
        <v>118.379</v>
      </c>
      <c r="CA511" s="1">
        <v>118.252</v>
      </c>
      <c r="CB511" s="1">
        <v>1.1325000000000001</v>
      </c>
      <c r="CC511" s="1">
        <v>1.1329</v>
      </c>
      <c r="CD511" s="1">
        <v>1.1335</v>
      </c>
      <c r="CG511" s="1">
        <v>4776</v>
      </c>
      <c r="CH511" s="1">
        <v>4780</v>
      </c>
      <c r="CI511" s="1">
        <v>4766</v>
      </c>
      <c r="CJ511" s="1">
        <v>4777</v>
      </c>
      <c r="CK511" s="1">
        <v>4776</v>
      </c>
      <c r="CL511" s="1">
        <v>4781</v>
      </c>
      <c r="CM511" s="1">
        <v>4754</v>
      </c>
      <c r="CN511" s="1">
        <v>4762</v>
      </c>
      <c r="CO511" s="1">
        <v>1262.8</v>
      </c>
      <c r="CP511" s="1">
        <v>4776</v>
      </c>
      <c r="CQ511" s="1">
        <v>4821</v>
      </c>
      <c r="CR511" s="1">
        <v>4754</v>
      </c>
      <c r="CS511" s="1">
        <v>4817</v>
      </c>
      <c r="CX511" s="58"/>
      <c r="CY511" s="58"/>
      <c r="DA511" s="1" t="s">
        <v>618</v>
      </c>
      <c r="DC511" s="58"/>
      <c r="DD511" s="58"/>
      <c r="DE511">
        <v>20.97</v>
      </c>
      <c r="DF511">
        <v>116.922</v>
      </c>
      <c r="DG511">
        <v>1.68</v>
      </c>
    </row>
    <row r="512" spans="1:111">
      <c r="A512" s="1">
        <v>2015</v>
      </c>
      <c r="B512" s="1">
        <v>2</v>
      </c>
      <c r="C512" s="24">
        <v>42037</v>
      </c>
      <c r="D512" s="1">
        <v>4817</v>
      </c>
      <c r="E512" s="1">
        <v>4842</v>
      </c>
      <c r="F512" s="1">
        <v>4817</v>
      </c>
      <c r="G512" s="1">
        <v>4836</v>
      </c>
      <c r="H512" s="46">
        <v>1275.5999999999999</v>
      </c>
      <c r="I512" s="1">
        <v>4776</v>
      </c>
      <c r="J512" s="1">
        <v>4834</v>
      </c>
      <c r="K512" s="1">
        <v>4754</v>
      </c>
      <c r="L512" s="1">
        <v>4832</v>
      </c>
      <c r="M512" s="53">
        <v>4829</v>
      </c>
      <c r="N512" s="47">
        <v>4834</v>
      </c>
      <c r="O512" s="47">
        <v>4801</v>
      </c>
      <c r="P512" s="47">
        <v>4806</v>
      </c>
      <c r="Q512" s="8">
        <v>4818</v>
      </c>
      <c r="R512" s="26"/>
      <c r="W512" s="50"/>
      <c r="X512" s="51"/>
      <c r="AD512" s="62">
        <v>4834</v>
      </c>
      <c r="AE512" s="62">
        <v>4817</v>
      </c>
      <c r="BD512" s="94">
        <v>4827</v>
      </c>
      <c r="BG512" s="62"/>
      <c r="BH512" s="62"/>
      <c r="BI512" s="1">
        <v>4829</v>
      </c>
      <c r="BJ512" s="1">
        <v>4834</v>
      </c>
      <c r="BK512" s="1">
        <v>4821</v>
      </c>
      <c r="BL512" s="1">
        <v>4823</v>
      </c>
      <c r="BM512" s="78"/>
      <c r="BN512" s="78"/>
      <c r="BO512" s="78"/>
      <c r="BP512" s="89"/>
      <c r="BS512" s="88"/>
      <c r="BU512" s="58"/>
      <c r="BV512" s="58"/>
      <c r="BW512" s="58"/>
      <c r="BX512" s="58"/>
      <c r="BY512" s="1">
        <v>117.051</v>
      </c>
      <c r="BZ512" s="1">
        <v>117.117</v>
      </c>
      <c r="CA512" s="1">
        <v>117.21</v>
      </c>
      <c r="CB512" s="1">
        <v>1.1315</v>
      </c>
      <c r="CC512" s="1">
        <v>1.1308</v>
      </c>
      <c r="CD512" s="1">
        <v>1.1308</v>
      </c>
      <c r="CG512" s="1">
        <v>4829</v>
      </c>
      <c r="CH512" s="1">
        <v>4834</v>
      </c>
      <c r="CI512" s="1">
        <v>4801</v>
      </c>
      <c r="CJ512" s="1">
        <v>4804</v>
      </c>
      <c r="CK512" s="1">
        <v>4829</v>
      </c>
      <c r="CL512" s="1">
        <v>4834</v>
      </c>
      <c r="CM512" s="1">
        <v>4784</v>
      </c>
      <c r="CN512" s="1">
        <v>4805</v>
      </c>
      <c r="CO512" s="1">
        <v>1277</v>
      </c>
      <c r="CP512" s="1">
        <v>4829</v>
      </c>
      <c r="CQ512" s="1">
        <v>4834</v>
      </c>
      <c r="CR512" s="1">
        <v>4784</v>
      </c>
      <c r="CS512" s="1">
        <v>4813</v>
      </c>
      <c r="CX512" s="58"/>
      <c r="CY512" s="58"/>
      <c r="DA512" s="1" t="s">
        <v>618</v>
      </c>
      <c r="DC512" s="58"/>
      <c r="DD512" s="58"/>
      <c r="DE512">
        <v>19.43</v>
      </c>
      <c r="DF512">
        <v>117.613</v>
      </c>
      <c r="DG512">
        <v>1.67</v>
      </c>
    </row>
    <row r="513" spans="1:111">
      <c r="A513" s="1">
        <v>2015</v>
      </c>
      <c r="B513" s="1">
        <v>3</v>
      </c>
      <c r="C513" s="24">
        <v>42038</v>
      </c>
      <c r="D513" s="1">
        <v>4812</v>
      </c>
      <c r="E513" s="1">
        <v>4813</v>
      </c>
      <c r="F513" s="1">
        <v>4785</v>
      </c>
      <c r="G513" s="1">
        <v>4801</v>
      </c>
      <c r="H513" s="46">
        <v>1260.5999999999999</v>
      </c>
      <c r="I513" s="1">
        <v>4829</v>
      </c>
      <c r="J513" s="1">
        <v>4834</v>
      </c>
      <c r="K513" s="1">
        <v>4784</v>
      </c>
      <c r="L513" s="1">
        <v>4797</v>
      </c>
      <c r="M513" s="53">
        <v>4815</v>
      </c>
      <c r="N513" s="47">
        <v>4844</v>
      </c>
      <c r="O513" s="47">
        <v>4769</v>
      </c>
      <c r="P513" s="47">
        <v>4778</v>
      </c>
      <c r="Q513" s="8">
        <v>4811</v>
      </c>
      <c r="R513" s="26"/>
      <c r="W513" s="50"/>
      <c r="X513" s="51"/>
      <c r="AD513" s="62">
        <v>4813</v>
      </c>
      <c r="AE513" s="62">
        <v>4789</v>
      </c>
      <c r="BD513" s="94">
        <v>4814</v>
      </c>
      <c r="BG513" s="62"/>
      <c r="BH513" s="62"/>
      <c r="BI513" s="1">
        <v>4815</v>
      </c>
      <c r="BJ513" s="1">
        <v>4837</v>
      </c>
      <c r="BK513" s="1">
        <v>4811</v>
      </c>
      <c r="BL513" s="1">
        <v>4827</v>
      </c>
      <c r="BM513" s="78"/>
      <c r="BN513" s="78"/>
      <c r="BO513" s="78"/>
      <c r="BP513" s="89"/>
      <c r="BS513" s="88"/>
      <c r="BU513" s="58"/>
      <c r="BV513" s="58"/>
      <c r="BW513" s="58"/>
      <c r="BX513" s="58"/>
      <c r="BY513" s="1">
        <v>117.482</v>
      </c>
      <c r="BZ513" s="1">
        <v>117.619</v>
      </c>
      <c r="CA513" s="1">
        <v>117.63</v>
      </c>
      <c r="CB513" s="1">
        <v>1.1335</v>
      </c>
      <c r="CC513" s="1">
        <v>1.1342000000000001</v>
      </c>
      <c r="CD513" s="1">
        <v>1.1339999999999999</v>
      </c>
      <c r="CG513" s="1">
        <v>4815</v>
      </c>
      <c r="CH513" s="1">
        <v>4844</v>
      </c>
      <c r="CI513" s="1">
        <v>4791</v>
      </c>
      <c r="CJ513" s="1">
        <v>4792</v>
      </c>
      <c r="CK513" s="1">
        <v>4815</v>
      </c>
      <c r="CL513" s="1">
        <v>4844</v>
      </c>
      <c r="CM513" s="1">
        <v>4766</v>
      </c>
      <c r="CN513" s="1">
        <v>4777</v>
      </c>
      <c r="CO513" s="1">
        <v>1282.7</v>
      </c>
      <c r="CP513" s="1">
        <v>4815</v>
      </c>
      <c r="CQ513" s="1">
        <v>4844</v>
      </c>
      <c r="CR513" s="1">
        <v>4739</v>
      </c>
      <c r="CS513" s="1">
        <v>4772</v>
      </c>
      <c r="CX513" s="58"/>
      <c r="CY513" s="58"/>
      <c r="DA513" s="1" t="s">
        <v>618</v>
      </c>
      <c r="DC513" s="58"/>
      <c r="DD513" s="58"/>
      <c r="DE513">
        <v>17.329999999999998</v>
      </c>
      <c r="DF513">
        <v>117.577</v>
      </c>
      <c r="DG513">
        <v>1.78</v>
      </c>
    </row>
    <row r="514" spans="1:111">
      <c r="A514" s="1">
        <v>2015</v>
      </c>
      <c r="B514" s="1">
        <v>4</v>
      </c>
      <c r="C514" s="24">
        <v>42039</v>
      </c>
      <c r="D514" s="1">
        <v>4767</v>
      </c>
      <c r="E514" s="1">
        <v>4783</v>
      </c>
      <c r="F514" s="1">
        <v>4751</v>
      </c>
      <c r="G514" s="1">
        <v>4772</v>
      </c>
      <c r="H514" s="46">
        <v>1269.5</v>
      </c>
      <c r="I514" s="1">
        <v>4815</v>
      </c>
      <c r="J514" s="1">
        <v>4844</v>
      </c>
      <c r="K514" s="1">
        <v>4739</v>
      </c>
      <c r="L514" s="1">
        <v>4777</v>
      </c>
      <c r="M514" s="53">
        <v>4774</v>
      </c>
      <c r="N514" s="47">
        <v>4794</v>
      </c>
      <c r="O514" s="47">
        <v>4760</v>
      </c>
      <c r="P514" s="47">
        <v>4785</v>
      </c>
      <c r="Q514" s="8">
        <v>4767</v>
      </c>
      <c r="R514" s="26"/>
      <c r="W514" s="50"/>
      <c r="X514" s="51"/>
      <c r="AD514" s="62">
        <v>4779</v>
      </c>
      <c r="AE514" s="62">
        <v>4751</v>
      </c>
      <c r="BD514" s="94">
        <v>4774</v>
      </c>
      <c r="BG514" s="62"/>
      <c r="BH514" s="62"/>
      <c r="BI514" s="1">
        <v>4774</v>
      </c>
      <c r="BJ514" s="1">
        <v>4782</v>
      </c>
      <c r="BK514" s="1">
        <v>4760</v>
      </c>
      <c r="BL514" s="1">
        <v>4764</v>
      </c>
      <c r="BM514" s="78"/>
      <c r="BN514" s="78"/>
      <c r="BO514" s="78"/>
      <c r="BP514" s="89"/>
      <c r="BS514" s="88"/>
      <c r="BU514" s="58"/>
      <c r="BV514" s="58"/>
      <c r="BW514" s="58"/>
      <c r="BX514" s="58"/>
      <c r="BY514" s="1">
        <v>117.514</v>
      </c>
      <c r="BZ514" s="1">
        <v>117.55</v>
      </c>
      <c r="CA514" s="1">
        <v>117.648</v>
      </c>
      <c r="CB514" s="1">
        <v>1.1483000000000001</v>
      </c>
      <c r="CC514" s="1">
        <v>1.147</v>
      </c>
      <c r="CD514" s="1">
        <v>1.1459999999999999</v>
      </c>
      <c r="CG514" s="1">
        <v>4774</v>
      </c>
      <c r="CH514" s="1">
        <v>4793</v>
      </c>
      <c r="CI514" s="1">
        <v>4760</v>
      </c>
      <c r="CJ514" s="1">
        <v>4782</v>
      </c>
      <c r="CK514" s="1">
        <v>4774</v>
      </c>
      <c r="CL514" s="1">
        <v>4794</v>
      </c>
      <c r="CM514" s="1">
        <v>4760</v>
      </c>
      <c r="CN514" s="1">
        <v>4776</v>
      </c>
      <c r="CO514" s="1">
        <v>1264.9000000000001</v>
      </c>
      <c r="CP514" s="1">
        <v>4774</v>
      </c>
      <c r="CQ514" s="1">
        <v>4798</v>
      </c>
      <c r="CR514" s="1">
        <v>4751</v>
      </c>
      <c r="CS514" s="1">
        <v>4767</v>
      </c>
      <c r="CX514" s="58"/>
      <c r="CY514" s="58"/>
      <c r="DA514" s="1" t="s">
        <v>618</v>
      </c>
      <c r="DC514" s="58"/>
      <c r="DD514" s="58"/>
      <c r="DE514">
        <v>18.329999999999998</v>
      </c>
      <c r="DF514">
        <v>117.173</v>
      </c>
      <c r="DG514">
        <v>1.8</v>
      </c>
    </row>
    <row r="515" spans="1:111">
      <c r="A515" s="1">
        <v>2015</v>
      </c>
      <c r="B515" s="1">
        <v>5</v>
      </c>
      <c r="C515" s="24">
        <v>42040</v>
      </c>
      <c r="D515" s="1">
        <v>4790</v>
      </c>
      <c r="E515" s="1">
        <v>4796</v>
      </c>
      <c r="F515" s="1">
        <v>4781</v>
      </c>
      <c r="G515" s="1">
        <v>4791</v>
      </c>
      <c r="H515" s="46">
        <v>1265.8</v>
      </c>
      <c r="I515" s="1">
        <v>4774</v>
      </c>
      <c r="J515" s="1">
        <v>4798</v>
      </c>
      <c r="K515" s="1">
        <v>4751</v>
      </c>
      <c r="L515" s="1">
        <v>4784</v>
      </c>
      <c r="M515" s="53">
        <v>4777</v>
      </c>
      <c r="N515" s="47">
        <v>4785</v>
      </c>
      <c r="O515" s="47">
        <v>4745</v>
      </c>
      <c r="P515" s="47">
        <v>4760</v>
      </c>
      <c r="Q515" s="8">
        <v>4790</v>
      </c>
      <c r="R515" s="26"/>
      <c r="W515" s="50"/>
      <c r="X515" s="51"/>
      <c r="AD515" s="62">
        <v>4796</v>
      </c>
      <c r="AE515" s="62">
        <v>4781</v>
      </c>
      <c r="BD515" s="94">
        <v>4775</v>
      </c>
      <c r="BG515" s="62"/>
      <c r="BH515" s="62"/>
      <c r="BI515" s="1">
        <v>4777</v>
      </c>
      <c r="BJ515" s="1">
        <v>4785</v>
      </c>
      <c r="BK515" s="1">
        <v>4764</v>
      </c>
      <c r="BL515" s="1">
        <v>4773</v>
      </c>
      <c r="BM515" s="78"/>
      <c r="BN515" s="78"/>
      <c r="BO515" s="78"/>
      <c r="BP515" s="89"/>
      <c r="BS515" s="88"/>
      <c r="BU515" s="58"/>
      <c r="BV515" s="58"/>
      <c r="BW515" s="58"/>
      <c r="BX515" s="58"/>
      <c r="BY515" s="1">
        <v>117.30500000000001</v>
      </c>
      <c r="BZ515" s="1">
        <v>117.26</v>
      </c>
      <c r="CA515" s="1">
        <v>117.29600000000001</v>
      </c>
      <c r="CB515" s="1">
        <v>1.1391</v>
      </c>
      <c r="CC515" s="1">
        <v>1.1337999999999999</v>
      </c>
      <c r="CD515" s="1">
        <v>1.1317999999999999</v>
      </c>
      <c r="CG515" s="1">
        <v>4777</v>
      </c>
      <c r="CH515" s="1">
        <v>4785</v>
      </c>
      <c r="CI515" s="1">
        <v>4745</v>
      </c>
      <c r="CJ515" s="1">
        <v>4757</v>
      </c>
      <c r="CK515" s="1">
        <v>4777</v>
      </c>
      <c r="CL515" s="1">
        <v>4785</v>
      </c>
      <c r="CM515" s="1">
        <v>4745</v>
      </c>
      <c r="CN515" s="1">
        <v>4751</v>
      </c>
      <c r="CO515" s="1">
        <v>1267.0999999999999</v>
      </c>
      <c r="CP515" s="1">
        <v>4777</v>
      </c>
      <c r="CQ515" s="1">
        <v>4785</v>
      </c>
      <c r="CR515" s="1">
        <v>4738</v>
      </c>
      <c r="CS515" s="1">
        <v>4770</v>
      </c>
      <c r="CX515" s="58"/>
      <c r="CY515" s="58"/>
      <c r="DA515" s="1" t="s">
        <v>618</v>
      </c>
      <c r="DC515" s="58"/>
      <c r="DD515" s="58"/>
      <c r="DE515">
        <v>16.850000000000001</v>
      </c>
      <c r="DF515">
        <v>117.554</v>
      </c>
      <c r="DG515">
        <v>1.82</v>
      </c>
    </row>
    <row r="516" spans="1:111">
      <c r="A516" s="1">
        <v>2015</v>
      </c>
      <c r="B516" s="1">
        <v>6</v>
      </c>
      <c r="C516" s="24">
        <v>42041</v>
      </c>
      <c r="D516" s="1">
        <v>4775</v>
      </c>
      <c r="E516" s="1">
        <v>4779</v>
      </c>
      <c r="F516" s="1">
        <v>4761</v>
      </c>
      <c r="G516" s="1">
        <v>4777</v>
      </c>
      <c r="H516" s="46">
        <v>1234.5999999999999</v>
      </c>
      <c r="I516" s="1">
        <v>4777</v>
      </c>
      <c r="J516" s="1">
        <v>4785</v>
      </c>
      <c r="K516" s="1">
        <v>4738</v>
      </c>
      <c r="L516" s="1">
        <v>4770</v>
      </c>
      <c r="M516" s="53">
        <v>4771</v>
      </c>
      <c r="N516" s="47">
        <v>4780</v>
      </c>
      <c r="O516" s="47">
        <v>4731</v>
      </c>
      <c r="P516" s="47">
        <v>4744</v>
      </c>
      <c r="Q516" s="8">
        <v>4775</v>
      </c>
      <c r="R516" s="26"/>
      <c r="W516" s="50"/>
      <c r="X516" s="51"/>
      <c r="AD516" s="62">
        <v>4775</v>
      </c>
      <c r="AE516" s="62">
        <v>4761</v>
      </c>
      <c r="BD516" s="94">
        <v>4769</v>
      </c>
      <c r="BG516" s="62"/>
      <c r="BH516" s="62"/>
      <c r="BI516" s="1">
        <v>4771</v>
      </c>
      <c r="BJ516" s="1">
        <v>4780</v>
      </c>
      <c r="BK516" s="1">
        <v>4766</v>
      </c>
      <c r="BL516" s="1">
        <v>4767</v>
      </c>
      <c r="BM516" s="78"/>
      <c r="BN516" s="78"/>
      <c r="BO516" s="78"/>
      <c r="BP516" s="89"/>
      <c r="BS516" s="88"/>
      <c r="BU516" s="58"/>
      <c r="BV516" s="58"/>
      <c r="BW516" s="58"/>
      <c r="BX516" s="58"/>
      <c r="BY516" s="1">
        <v>117.541</v>
      </c>
      <c r="BZ516" s="1">
        <v>117.498</v>
      </c>
      <c r="CA516" s="1">
        <v>117.53700000000001</v>
      </c>
      <c r="CB516" s="1">
        <v>1.1486000000000001</v>
      </c>
      <c r="CC516" s="1">
        <v>1.1474</v>
      </c>
      <c r="CD516" s="1">
        <v>1.1471</v>
      </c>
      <c r="CG516" s="1">
        <v>4771</v>
      </c>
      <c r="CH516" s="1">
        <v>4780</v>
      </c>
      <c r="CI516" s="1">
        <v>4755</v>
      </c>
      <c r="CJ516" s="1">
        <v>4758</v>
      </c>
      <c r="CK516" s="1">
        <v>4771</v>
      </c>
      <c r="CL516" s="1">
        <v>4780</v>
      </c>
      <c r="CM516" s="1">
        <v>4720</v>
      </c>
      <c r="CN516" s="1">
        <v>4742</v>
      </c>
      <c r="CO516" s="1">
        <v>1265.7</v>
      </c>
      <c r="CP516" s="1">
        <v>4771</v>
      </c>
      <c r="CQ516" s="1">
        <v>4780</v>
      </c>
      <c r="CR516" s="1">
        <v>4700</v>
      </c>
      <c r="CS516" s="1">
        <v>4723</v>
      </c>
      <c r="CX516" s="58"/>
      <c r="CY516" s="58"/>
      <c r="DA516" s="1" t="s">
        <v>618</v>
      </c>
      <c r="DC516" s="58"/>
      <c r="DD516" s="58"/>
      <c r="DE516">
        <v>17.29</v>
      </c>
      <c r="DF516">
        <v>119.04</v>
      </c>
      <c r="DG516">
        <v>1.94</v>
      </c>
    </row>
    <row r="517" spans="1:111">
      <c r="A517" s="1">
        <v>2015</v>
      </c>
      <c r="B517" s="1">
        <v>2</v>
      </c>
      <c r="C517" s="24">
        <v>42044</v>
      </c>
      <c r="D517" s="1">
        <v>4730</v>
      </c>
      <c r="E517" s="1">
        <v>4730</v>
      </c>
      <c r="F517" s="1">
        <v>4714</v>
      </c>
      <c r="G517" s="1">
        <v>4726</v>
      </c>
      <c r="H517" s="46">
        <v>1239.5999999999999</v>
      </c>
      <c r="I517" s="1">
        <v>4771</v>
      </c>
      <c r="J517" s="1">
        <v>4780</v>
      </c>
      <c r="K517" s="1">
        <v>4700</v>
      </c>
      <c r="L517" s="1">
        <v>4725</v>
      </c>
      <c r="M517" s="53">
        <v>4732</v>
      </c>
      <c r="N517" s="47">
        <v>4738</v>
      </c>
      <c r="O517" s="47">
        <v>4711</v>
      </c>
      <c r="P517" s="47">
        <v>4711</v>
      </c>
      <c r="Q517" s="8">
        <v>4730</v>
      </c>
      <c r="R517" s="26"/>
      <c r="W517" s="50"/>
      <c r="X517" s="51"/>
      <c r="AD517" s="62">
        <v>4730</v>
      </c>
      <c r="AE517" s="62">
        <v>4714</v>
      </c>
      <c r="BD517" s="94">
        <v>4731</v>
      </c>
      <c r="BG517" s="62"/>
      <c r="BH517" s="62"/>
      <c r="BI517" s="1">
        <v>4732</v>
      </c>
      <c r="BJ517" s="1">
        <v>4738</v>
      </c>
      <c r="BK517" s="1">
        <v>4726</v>
      </c>
      <c r="BL517" s="1">
        <v>4732</v>
      </c>
      <c r="BM517" s="78"/>
      <c r="BN517" s="78"/>
      <c r="BO517" s="78"/>
      <c r="BP517" s="89"/>
      <c r="BS517" s="88"/>
      <c r="BU517" s="58"/>
      <c r="BV517" s="58"/>
      <c r="BW517" s="58"/>
      <c r="BX517" s="58"/>
      <c r="BY517" s="1">
        <v>119.04600000000001</v>
      </c>
      <c r="BZ517" s="1">
        <v>119.045</v>
      </c>
      <c r="CA517" s="1">
        <v>119.002</v>
      </c>
      <c r="CB517" s="1">
        <v>1.1294999999999999</v>
      </c>
      <c r="CC517" s="1">
        <v>1.1311</v>
      </c>
      <c r="CD517" s="1">
        <v>1.1312</v>
      </c>
      <c r="CG517" s="1">
        <v>4732</v>
      </c>
      <c r="CH517" s="1">
        <v>4738</v>
      </c>
      <c r="CI517" s="1">
        <v>4714</v>
      </c>
      <c r="CJ517" s="1">
        <v>4720</v>
      </c>
      <c r="CK517" s="1">
        <v>4732</v>
      </c>
      <c r="CL517" s="1">
        <v>4738</v>
      </c>
      <c r="CM517" s="1">
        <v>4708</v>
      </c>
      <c r="CN517" s="1">
        <v>4717</v>
      </c>
      <c r="CO517" s="1">
        <v>1240.9000000000001</v>
      </c>
      <c r="CP517" s="1">
        <v>4732</v>
      </c>
      <c r="CQ517" s="1">
        <v>4738</v>
      </c>
      <c r="CR517" s="1">
        <v>4708</v>
      </c>
      <c r="CS517" s="1">
        <v>4726</v>
      </c>
      <c r="CX517" s="58"/>
      <c r="CY517" s="58"/>
      <c r="DA517" s="1" t="s">
        <v>618</v>
      </c>
      <c r="DC517" s="58"/>
      <c r="DD517" s="58"/>
      <c r="DE517">
        <v>18.55</v>
      </c>
      <c r="DF517">
        <v>118.633</v>
      </c>
      <c r="DG517">
        <v>1.95</v>
      </c>
    </row>
    <row r="518" spans="1:111">
      <c r="A518" s="1">
        <v>2015</v>
      </c>
      <c r="B518" s="1">
        <v>3</v>
      </c>
      <c r="C518" s="24">
        <v>42045</v>
      </c>
      <c r="D518" s="1">
        <v>4718</v>
      </c>
      <c r="E518" s="1">
        <v>4742</v>
      </c>
      <c r="F518" s="1">
        <v>4714</v>
      </c>
      <c r="G518" s="1">
        <v>4738</v>
      </c>
      <c r="H518" s="46">
        <v>1219.8</v>
      </c>
      <c r="I518" s="1">
        <v>4732</v>
      </c>
      <c r="J518" s="1">
        <v>4738</v>
      </c>
      <c r="K518" s="1">
        <v>4708</v>
      </c>
      <c r="L518" s="1">
        <v>4720</v>
      </c>
      <c r="M518" s="53">
        <v>4741</v>
      </c>
      <c r="N518" s="47">
        <v>4748</v>
      </c>
      <c r="O518" s="47">
        <v>4717</v>
      </c>
      <c r="P518" s="47">
        <v>4741</v>
      </c>
      <c r="Q518" s="8">
        <v>4718</v>
      </c>
      <c r="R518" s="26"/>
      <c r="W518" s="50"/>
      <c r="X518" s="51"/>
      <c r="AD518" s="62">
        <v>4723</v>
      </c>
      <c r="AE518" s="62">
        <v>4714</v>
      </c>
      <c r="BD518" s="94">
        <v>4738</v>
      </c>
      <c r="BG518" s="62"/>
      <c r="BH518" s="62"/>
      <c r="BI518" s="1">
        <v>4741</v>
      </c>
      <c r="BJ518" s="1">
        <v>4742</v>
      </c>
      <c r="BK518" s="1">
        <v>4734</v>
      </c>
      <c r="BL518" s="1">
        <v>4734</v>
      </c>
      <c r="BM518" s="78"/>
      <c r="BN518" s="78"/>
      <c r="BO518" s="78"/>
      <c r="BP518" s="89"/>
      <c r="BS518" s="88"/>
      <c r="BU518" s="58"/>
      <c r="BV518" s="58"/>
      <c r="BW518" s="58"/>
      <c r="BX518" s="58"/>
      <c r="BY518" s="1">
        <v>118.57599999999999</v>
      </c>
      <c r="BZ518" s="1">
        <v>118.627</v>
      </c>
      <c r="CA518" s="1">
        <v>118.57299999999999</v>
      </c>
      <c r="CB518" s="1">
        <v>1.1324000000000001</v>
      </c>
      <c r="CC518" s="1">
        <v>1.1325000000000001</v>
      </c>
      <c r="CD518" s="1">
        <v>1.1325000000000001</v>
      </c>
      <c r="CG518" s="1">
        <v>4741</v>
      </c>
      <c r="CH518" s="1">
        <v>4742</v>
      </c>
      <c r="CI518" s="1">
        <v>4717</v>
      </c>
      <c r="CJ518" s="1">
        <v>4735</v>
      </c>
      <c r="CK518" s="1">
        <v>4741</v>
      </c>
      <c r="CL518" s="1">
        <v>4748</v>
      </c>
      <c r="CM518" s="1">
        <v>4717</v>
      </c>
      <c r="CN518" s="1">
        <v>4733</v>
      </c>
      <c r="CO518" s="1">
        <v>1243.5</v>
      </c>
      <c r="CP518" s="1">
        <v>4741</v>
      </c>
      <c r="CQ518" s="1">
        <v>4748</v>
      </c>
      <c r="CR518" s="1">
        <v>4717</v>
      </c>
      <c r="CS518" s="1">
        <v>4720</v>
      </c>
      <c r="CX518" s="58"/>
      <c r="CY518" s="58"/>
      <c r="DA518" s="1" t="s">
        <v>618</v>
      </c>
      <c r="DC518" s="58"/>
      <c r="DD518" s="58"/>
      <c r="DE518">
        <v>16.96</v>
      </c>
      <c r="DF518">
        <v>120.438</v>
      </c>
      <c r="DG518">
        <v>1.99</v>
      </c>
    </row>
    <row r="519" spans="1:111">
      <c r="A519" s="1">
        <v>2015</v>
      </c>
      <c r="B519" s="1">
        <v>5</v>
      </c>
      <c r="C519" s="24">
        <v>42047</v>
      </c>
      <c r="D519" s="1">
        <v>4710</v>
      </c>
      <c r="E519" s="1">
        <v>4720</v>
      </c>
      <c r="F519" s="1">
        <v>4706</v>
      </c>
      <c r="G519" s="1">
        <v>4715</v>
      </c>
      <c r="H519" s="46">
        <v>1221.0999999999999</v>
      </c>
      <c r="I519" s="1">
        <v>4741</v>
      </c>
      <c r="J519" s="1">
        <v>4748</v>
      </c>
      <c r="K519" s="1">
        <v>4706</v>
      </c>
      <c r="L519" s="1">
        <v>4710</v>
      </c>
      <c r="M519" s="53">
        <v>4717</v>
      </c>
      <c r="N519" s="47">
        <v>4722</v>
      </c>
      <c r="O519" s="47">
        <v>4691</v>
      </c>
      <c r="P519" s="47">
        <v>4698</v>
      </c>
      <c r="Q519" s="8">
        <v>4710</v>
      </c>
      <c r="R519" s="26"/>
      <c r="W519" s="50"/>
      <c r="X519" s="51"/>
      <c r="AD519" s="62">
        <v>4717</v>
      </c>
      <c r="AE519" s="62">
        <v>4706</v>
      </c>
      <c r="BD519" s="94">
        <v>4715</v>
      </c>
      <c r="BG519" s="62"/>
      <c r="BH519" s="62"/>
      <c r="BI519" s="1">
        <v>4717</v>
      </c>
      <c r="BJ519" s="1">
        <v>4722</v>
      </c>
      <c r="BK519" s="1">
        <v>4695</v>
      </c>
      <c r="BL519" s="1">
        <v>4697</v>
      </c>
      <c r="BM519" s="78"/>
      <c r="BN519" s="78"/>
      <c r="BO519" s="78"/>
      <c r="BP519" s="89"/>
      <c r="BS519" s="88"/>
      <c r="BU519" s="58"/>
      <c r="BV519" s="58"/>
      <c r="BW519" s="58"/>
      <c r="BX519" s="58"/>
      <c r="BY519" s="1">
        <v>120.298</v>
      </c>
      <c r="BZ519" s="1">
        <v>120.279</v>
      </c>
      <c r="CA519" s="1">
        <v>120.188</v>
      </c>
      <c r="CB519" s="1">
        <v>1.1294</v>
      </c>
      <c r="CC519" s="1">
        <v>1.1324000000000001</v>
      </c>
      <c r="CD519" s="1">
        <v>1.131</v>
      </c>
      <c r="CG519" s="1">
        <v>4717</v>
      </c>
      <c r="CH519" s="1">
        <v>4722</v>
      </c>
      <c r="CI519" s="1">
        <v>4691</v>
      </c>
      <c r="CJ519" s="1">
        <v>4707</v>
      </c>
      <c r="CK519" s="1">
        <v>4717</v>
      </c>
      <c r="CL519" s="1">
        <v>4722</v>
      </c>
      <c r="CM519" s="1">
        <v>4679</v>
      </c>
      <c r="CN519" s="1">
        <v>4680</v>
      </c>
      <c r="CO519" s="1">
        <v>1222.3</v>
      </c>
      <c r="CP519" s="1">
        <v>4717</v>
      </c>
      <c r="CQ519" s="1">
        <v>4722</v>
      </c>
      <c r="CR519" s="1">
        <v>4655</v>
      </c>
      <c r="CS519" s="1">
        <v>4665</v>
      </c>
      <c r="CX519" s="58"/>
      <c r="CY519" s="58"/>
      <c r="DA519" s="1" t="s">
        <v>618</v>
      </c>
      <c r="DC519" s="58"/>
      <c r="DD519" s="58"/>
      <c r="DE519">
        <v>15.34</v>
      </c>
      <c r="DF519">
        <v>118.97499999999999</v>
      </c>
      <c r="DG519">
        <v>1.99</v>
      </c>
    </row>
    <row r="520" spans="1:111">
      <c r="A520" s="1">
        <v>2015</v>
      </c>
      <c r="B520" s="1">
        <v>6</v>
      </c>
      <c r="C520" s="24">
        <v>42048</v>
      </c>
      <c r="D520" s="1">
        <v>4672</v>
      </c>
      <c r="E520" s="1">
        <v>4688</v>
      </c>
      <c r="F520" s="1">
        <v>4668</v>
      </c>
      <c r="G520" s="1">
        <v>4680</v>
      </c>
      <c r="H520" s="46">
        <v>1227.0999999999999</v>
      </c>
      <c r="I520" s="1">
        <v>4717</v>
      </c>
      <c r="J520" s="1">
        <v>4722</v>
      </c>
      <c r="K520" s="1">
        <v>4655</v>
      </c>
      <c r="L520" s="1">
        <v>4678</v>
      </c>
      <c r="M520" s="53">
        <v>4696</v>
      </c>
      <c r="N520" s="47">
        <v>4700</v>
      </c>
      <c r="O520" s="47">
        <v>4668</v>
      </c>
      <c r="P520" s="47">
        <v>4696</v>
      </c>
      <c r="Q520" s="8">
        <v>4673</v>
      </c>
      <c r="R520" s="26"/>
      <c r="W520" s="50"/>
      <c r="X520" s="51"/>
      <c r="AD520" s="62">
        <v>4681</v>
      </c>
      <c r="AE520" s="62">
        <v>4670</v>
      </c>
      <c r="BD520" s="94">
        <v>4695</v>
      </c>
      <c r="BG520" s="62"/>
      <c r="BH520" s="62"/>
      <c r="BI520" s="1">
        <v>4696</v>
      </c>
      <c r="BJ520" s="1">
        <v>4697</v>
      </c>
      <c r="BK520" s="1">
        <v>4683</v>
      </c>
      <c r="BL520" s="1">
        <v>4688</v>
      </c>
      <c r="BM520" s="78"/>
      <c r="BN520" s="78"/>
      <c r="BO520" s="78"/>
      <c r="BP520" s="89"/>
      <c r="BS520" s="88"/>
      <c r="BU520" s="58"/>
      <c r="BV520" s="58"/>
      <c r="BW520" s="58"/>
      <c r="BX520" s="58"/>
      <c r="BY520" s="1">
        <v>118.89100000000001</v>
      </c>
      <c r="BZ520" s="1">
        <v>119.107</v>
      </c>
      <c r="CA520" s="1">
        <v>118.92700000000001</v>
      </c>
      <c r="CB520" s="1">
        <v>1.1412</v>
      </c>
      <c r="CC520" s="1">
        <v>1.1406000000000001</v>
      </c>
      <c r="CD520" s="1">
        <v>1.1404000000000001</v>
      </c>
      <c r="CG520" s="1">
        <v>4696</v>
      </c>
      <c r="CH520" s="1">
        <v>4697</v>
      </c>
      <c r="CI520" s="1">
        <v>4668</v>
      </c>
      <c r="CJ520" s="1">
        <v>4683</v>
      </c>
      <c r="CK520" s="1">
        <v>4696</v>
      </c>
      <c r="CL520" s="1">
        <v>4704</v>
      </c>
      <c r="CM520" s="1">
        <v>4668</v>
      </c>
      <c r="CN520" s="1">
        <v>4702</v>
      </c>
      <c r="CO520" s="1">
        <v>1227.0999999999999</v>
      </c>
      <c r="CP520" s="1">
        <v>4696</v>
      </c>
      <c r="CQ520" s="1">
        <v>4706</v>
      </c>
      <c r="CR520" s="1">
        <v>4668</v>
      </c>
      <c r="CS520" s="1">
        <v>4682</v>
      </c>
      <c r="CX520" s="58"/>
      <c r="CY520" s="58"/>
      <c r="DA520" s="1" t="s">
        <v>618</v>
      </c>
      <c r="DC520" s="58"/>
      <c r="DD520" s="58"/>
      <c r="DE520">
        <v>14.69</v>
      </c>
      <c r="DF520">
        <v>118.39400000000001</v>
      </c>
      <c r="DG520">
        <v>2.02</v>
      </c>
    </row>
    <row r="521" spans="1:111">
      <c r="A521" s="1">
        <v>2015</v>
      </c>
      <c r="B521" s="1">
        <v>2</v>
      </c>
      <c r="C521" s="24">
        <v>42051</v>
      </c>
      <c r="D521" s="1">
        <v>4680</v>
      </c>
      <c r="E521" s="1">
        <v>4698</v>
      </c>
      <c r="F521" s="1">
        <v>4680</v>
      </c>
      <c r="G521" s="1">
        <v>4686</v>
      </c>
      <c r="H521" s="46">
        <v>1230.8</v>
      </c>
      <c r="I521" s="1">
        <v>4696</v>
      </c>
      <c r="J521" s="1">
        <v>4706</v>
      </c>
      <c r="K521" s="1">
        <v>4668</v>
      </c>
      <c r="L521" s="1">
        <v>4690</v>
      </c>
      <c r="M521" s="53">
        <v>4697</v>
      </c>
      <c r="N521" s="47">
        <v>4708</v>
      </c>
      <c r="O521" s="47">
        <v>4688</v>
      </c>
      <c r="P521" s="47">
        <v>4690</v>
      </c>
      <c r="Q521" s="8">
        <v>4680</v>
      </c>
      <c r="R521" s="26"/>
      <c r="W521" s="50"/>
      <c r="X521" s="51"/>
      <c r="AD521" s="62">
        <v>4696</v>
      </c>
      <c r="AE521" s="62">
        <v>4680</v>
      </c>
      <c r="BD521" s="94">
        <v>4695</v>
      </c>
      <c r="BG521" s="62"/>
      <c r="BH521" s="62"/>
      <c r="BI521" s="1">
        <v>4697</v>
      </c>
      <c r="BJ521" s="1">
        <v>4708</v>
      </c>
      <c r="BK521" s="1">
        <v>4694</v>
      </c>
      <c r="BL521" s="1">
        <v>4695</v>
      </c>
      <c r="BM521" s="78"/>
      <c r="BN521" s="78"/>
      <c r="BO521" s="78"/>
      <c r="BP521" s="89"/>
      <c r="BS521" s="88"/>
      <c r="BU521" s="58"/>
      <c r="BV521" s="58"/>
      <c r="BW521" s="58"/>
      <c r="BX521" s="58"/>
      <c r="BY521" s="1">
        <v>118.25</v>
      </c>
      <c r="BZ521" s="1">
        <v>118.67</v>
      </c>
      <c r="CA521" s="1">
        <v>118.589</v>
      </c>
      <c r="CB521" s="1">
        <v>1.1406000000000001</v>
      </c>
      <c r="CC521" s="1">
        <v>1.1395999999999999</v>
      </c>
      <c r="CD521" s="1">
        <v>1.1397999999999999</v>
      </c>
      <c r="CG521" s="1">
        <v>4697</v>
      </c>
      <c r="CH521" s="1">
        <v>4708</v>
      </c>
      <c r="CI521" s="1">
        <v>4688</v>
      </c>
      <c r="CJ521" s="1">
        <v>4692</v>
      </c>
      <c r="CK521" s="1">
        <v>4697</v>
      </c>
      <c r="CL521" s="1">
        <v>4708</v>
      </c>
      <c r="CM521" s="1">
        <v>4680</v>
      </c>
      <c r="CN521" s="1">
        <v>4683</v>
      </c>
      <c r="CO521" s="1">
        <v>1233.8</v>
      </c>
      <c r="CP521" s="1">
        <v>4697</v>
      </c>
      <c r="CQ521" s="1">
        <v>4708</v>
      </c>
      <c r="CR521" s="1">
        <v>4675</v>
      </c>
      <c r="CS521" s="1">
        <v>4679</v>
      </c>
      <c r="CX521" s="58"/>
      <c r="CY521" s="58"/>
      <c r="DA521" s="1" t="s">
        <v>618</v>
      </c>
      <c r="DC521" s="58"/>
      <c r="DD521" s="58"/>
      <c r="DE521">
        <v>14.69</v>
      </c>
      <c r="DF521">
        <v>118.425</v>
      </c>
      <c r="DG521">
        <v>2.02</v>
      </c>
    </row>
    <row r="522" spans="1:111">
      <c r="A522" s="1">
        <v>2015</v>
      </c>
      <c r="B522" s="1">
        <v>3</v>
      </c>
      <c r="C522" s="24">
        <v>42052</v>
      </c>
      <c r="D522" s="1">
        <v>4685</v>
      </c>
      <c r="E522" s="1">
        <v>4687</v>
      </c>
      <c r="F522" s="1">
        <v>4665</v>
      </c>
      <c r="G522" s="1">
        <v>4670</v>
      </c>
      <c r="H522" s="46">
        <v>1208.8</v>
      </c>
      <c r="I522" s="1">
        <v>4697</v>
      </c>
      <c r="J522" s="1">
        <v>4708</v>
      </c>
      <c r="K522" s="1">
        <v>4675</v>
      </c>
      <c r="L522" s="1">
        <v>4683</v>
      </c>
      <c r="M522" s="53">
        <v>4660</v>
      </c>
      <c r="N522" s="47">
        <v>4668</v>
      </c>
      <c r="O522" s="47">
        <v>4648</v>
      </c>
      <c r="P522" s="47">
        <v>4664</v>
      </c>
      <c r="Q522" s="8">
        <v>4685</v>
      </c>
      <c r="R522" s="26"/>
      <c r="W522" s="50"/>
      <c r="X522" s="51"/>
      <c r="AD522" s="62">
        <v>4687</v>
      </c>
      <c r="AE522" s="62">
        <v>4678</v>
      </c>
      <c r="BD522" s="94">
        <v>4658</v>
      </c>
      <c r="BG522" s="62"/>
      <c r="BH522" s="62"/>
      <c r="BI522" s="1">
        <v>4660</v>
      </c>
      <c r="BJ522" s="1">
        <v>4661</v>
      </c>
      <c r="BK522" s="1">
        <v>4651</v>
      </c>
      <c r="BL522" s="1">
        <v>4654</v>
      </c>
      <c r="BM522" s="78"/>
      <c r="BN522" s="78"/>
      <c r="BO522" s="78"/>
      <c r="BP522" s="89"/>
      <c r="BS522" s="88"/>
      <c r="BU522" s="58"/>
      <c r="BV522" s="58"/>
      <c r="BW522" s="58"/>
      <c r="BX522" s="58"/>
      <c r="BY522" s="1">
        <v>118.459</v>
      </c>
      <c r="BZ522" s="1">
        <v>118.46</v>
      </c>
      <c r="CA522" s="1">
        <v>118.503</v>
      </c>
      <c r="CB522" s="1">
        <v>1.1347</v>
      </c>
      <c r="CC522" s="1">
        <v>1.1345000000000001</v>
      </c>
      <c r="CD522" s="1">
        <v>1.1332</v>
      </c>
      <c r="CG522" s="1">
        <v>4660</v>
      </c>
      <c r="CH522" s="1">
        <v>4668</v>
      </c>
      <c r="CI522" s="1">
        <v>4648</v>
      </c>
      <c r="CJ522" s="1">
        <v>4654</v>
      </c>
      <c r="CK522" s="1">
        <v>4660</v>
      </c>
      <c r="CL522" s="1">
        <v>4670</v>
      </c>
      <c r="CM522" s="1">
        <v>4620</v>
      </c>
      <c r="CN522" s="1">
        <v>4625</v>
      </c>
      <c r="CO522" s="1">
        <v>1221.9000000000001</v>
      </c>
      <c r="CP522" s="1">
        <v>4660</v>
      </c>
      <c r="CQ522" s="1">
        <v>4670</v>
      </c>
      <c r="CR522" s="1">
        <v>4601</v>
      </c>
      <c r="CS522" s="1">
        <v>4624</v>
      </c>
      <c r="CX522" s="58"/>
      <c r="CY522" s="58"/>
      <c r="DA522" s="1" t="s">
        <v>618</v>
      </c>
      <c r="DC522" s="58"/>
      <c r="DD522" s="58"/>
      <c r="DE522">
        <v>15.8</v>
      </c>
      <c r="DF522">
        <v>119.28400000000001</v>
      </c>
      <c r="DG522">
        <v>2.15</v>
      </c>
    </row>
    <row r="523" spans="1:111">
      <c r="A523" s="1">
        <v>2015</v>
      </c>
      <c r="B523" s="1">
        <v>4</v>
      </c>
      <c r="C523" s="24">
        <v>42053</v>
      </c>
      <c r="D523" s="1">
        <v>4629</v>
      </c>
      <c r="E523" s="1">
        <v>4631</v>
      </c>
      <c r="F523" s="1">
        <v>4612</v>
      </c>
      <c r="G523" s="1">
        <v>4625</v>
      </c>
      <c r="H523" s="46">
        <v>1211.3</v>
      </c>
      <c r="I523" s="1">
        <v>4660</v>
      </c>
      <c r="J523" s="1">
        <v>4670</v>
      </c>
      <c r="K523" s="1">
        <v>4601</v>
      </c>
      <c r="L523" s="1">
        <v>4628</v>
      </c>
      <c r="M523" s="53">
        <v>4629</v>
      </c>
      <c r="N523" s="47">
        <v>4632</v>
      </c>
      <c r="O523" s="47">
        <v>4606</v>
      </c>
      <c r="P523" s="47">
        <v>4622</v>
      </c>
      <c r="Q523" s="8">
        <v>4629</v>
      </c>
      <c r="R523" s="26"/>
      <c r="W523" s="50"/>
      <c r="X523" s="51"/>
      <c r="AD523" s="62">
        <v>4631</v>
      </c>
      <c r="AE523" s="62">
        <v>4623</v>
      </c>
      <c r="BD523" s="94">
        <v>4627</v>
      </c>
      <c r="BG523" s="62"/>
      <c r="BH523" s="62"/>
      <c r="BI523" s="1">
        <v>4629</v>
      </c>
      <c r="BJ523" s="1">
        <v>4632</v>
      </c>
      <c r="BK523" s="1">
        <v>4621</v>
      </c>
      <c r="BL523" s="1">
        <v>4627</v>
      </c>
      <c r="BM523" s="78"/>
      <c r="BN523" s="78"/>
      <c r="BO523" s="78"/>
      <c r="BP523" s="89"/>
      <c r="BS523" s="88"/>
      <c r="BU523" s="58"/>
      <c r="BV523" s="58"/>
      <c r="BW523" s="58"/>
      <c r="BX523" s="58"/>
      <c r="BY523" s="1">
        <v>119.25700000000001</v>
      </c>
      <c r="BZ523" s="1">
        <v>119.24</v>
      </c>
      <c r="CA523" s="1">
        <v>119.22</v>
      </c>
      <c r="CB523" s="1">
        <v>1.1417999999999999</v>
      </c>
      <c r="CC523" s="1">
        <v>1.141</v>
      </c>
      <c r="CD523" s="1">
        <v>1.1404000000000001</v>
      </c>
      <c r="CG523" s="1">
        <v>4629</v>
      </c>
      <c r="CH523" s="1">
        <v>4632</v>
      </c>
      <c r="CI523" s="1">
        <v>4606</v>
      </c>
      <c r="CJ523" s="1">
        <v>4622</v>
      </c>
      <c r="CK523" s="1">
        <v>4629</v>
      </c>
      <c r="CL523" s="1">
        <v>4637</v>
      </c>
      <c r="CM523" s="1">
        <v>4606</v>
      </c>
      <c r="CN523" s="1">
        <v>4625</v>
      </c>
      <c r="CO523" s="1">
        <v>1209.5</v>
      </c>
      <c r="CP523" s="1">
        <v>4629</v>
      </c>
      <c r="CQ523" s="1">
        <v>4637</v>
      </c>
      <c r="CR523" s="1">
        <v>4582</v>
      </c>
      <c r="CS523" s="1">
        <v>4598</v>
      </c>
      <c r="CX523" s="58"/>
      <c r="CY523" s="58"/>
      <c r="DA523" s="1" t="s">
        <v>618</v>
      </c>
      <c r="DC523" s="58"/>
      <c r="DD523" s="58"/>
      <c r="DE523">
        <v>15.45</v>
      </c>
      <c r="DF523">
        <v>118.755</v>
      </c>
      <c r="DG523">
        <v>2.0699999999999998</v>
      </c>
    </row>
    <row r="524" spans="1:111">
      <c r="A524" s="1">
        <v>2015</v>
      </c>
      <c r="B524" s="1">
        <v>5</v>
      </c>
      <c r="C524" s="24">
        <v>42054</v>
      </c>
      <c r="D524" s="1">
        <v>4624</v>
      </c>
      <c r="E524" s="1">
        <v>4638</v>
      </c>
      <c r="F524" s="1">
        <v>4623</v>
      </c>
      <c r="G524" s="1">
        <v>4637</v>
      </c>
      <c r="H524" s="46">
        <v>1206.8</v>
      </c>
      <c r="I524" s="1">
        <v>4629</v>
      </c>
      <c r="J524" s="1">
        <v>4637</v>
      </c>
      <c r="K524" s="1">
        <v>4582</v>
      </c>
      <c r="L524" s="1">
        <v>4632</v>
      </c>
      <c r="M524" s="53">
        <v>4635</v>
      </c>
      <c r="N524" s="47">
        <v>4670</v>
      </c>
      <c r="O524" s="47">
        <v>4626</v>
      </c>
      <c r="P524" s="47">
        <v>4651</v>
      </c>
      <c r="Q524" s="8">
        <v>4623</v>
      </c>
      <c r="R524" s="26"/>
      <c r="W524" s="50"/>
      <c r="X524" s="51"/>
      <c r="AD524" s="62">
        <v>4636</v>
      </c>
      <c r="AE524" s="62">
        <v>4623</v>
      </c>
      <c r="BD524" s="94">
        <v>4633</v>
      </c>
      <c r="BG524" s="62"/>
      <c r="BH524" s="62"/>
      <c r="BI524" s="1">
        <v>4635</v>
      </c>
      <c r="BJ524" s="1">
        <v>4639</v>
      </c>
      <c r="BK524" s="1">
        <v>4626</v>
      </c>
      <c r="BL524" s="1">
        <v>4637</v>
      </c>
      <c r="BM524" s="78"/>
      <c r="BN524" s="78"/>
      <c r="BO524" s="78"/>
      <c r="BP524" s="89"/>
      <c r="BS524" s="88"/>
      <c r="BU524" s="58"/>
      <c r="BV524" s="58"/>
      <c r="BW524" s="58"/>
      <c r="BX524" s="58"/>
      <c r="BY524" s="1">
        <v>118.636</v>
      </c>
      <c r="BZ524" s="1">
        <v>118.67700000000001</v>
      </c>
      <c r="CA524" s="1">
        <v>118.696</v>
      </c>
      <c r="CB524" s="1">
        <v>1.1399999999999999</v>
      </c>
      <c r="CC524" s="1">
        <v>1.1399999999999999</v>
      </c>
      <c r="CD524" s="1">
        <v>1.1399999999999999</v>
      </c>
      <c r="CG524" s="1">
        <v>4635</v>
      </c>
      <c r="CH524" s="1">
        <v>4670</v>
      </c>
      <c r="CI524" s="1">
        <v>4626</v>
      </c>
      <c r="CJ524" s="1">
        <v>4664</v>
      </c>
      <c r="CK524" s="1">
        <v>4635</v>
      </c>
      <c r="CL524" s="1">
        <v>4670</v>
      </c>
      <c r="CM524" s="1">
        <v>4621</v>
      </c>
      <c r="CN524" s="1">
        <v>4622</v>
      </c>
      <c r="CO524" s="1">
        <v>1216.5999999999999</v>
      </c>
      <c r="CP524" s="1">
        <v>4635</v>
      </c>
      <c r="CQ524" s="1">
        <v>4670</v>
      </c>
      <c r="CR524" s="1">
        <v>4609</v>
      </c>
      <c r="CS524" s="1">
        <v>4620</v>
      </c>
      <c r="CX524" s="58"/>
      <c r="CY524" s="58"/>
      <c r="DA524" s="1" t="s">
        <v>618</v>
      </c>
      <c r="DC524" s="58"/>
      <c r="DD524" s="58"/>
      <c r="DE524">
        <v>15.29</v>
      </c>
      <c r="DF524">
        <v>118.94199999999999</v>
      </c>
      <c r="DG524">
        <v>2.11</v>
      </c>
    </row>
    <row r="525" spans="1:111">
      <c r="A525" s="1">
        <v>2015</v>
      </c>
      <c r="B525" s="1">
        <v>6</v>
      </c>
      <c r="C525" s="24">
        <v>42055</v>
      </c>
      <c r="D525" s="1">
        <v>4620</v>
      </c>
      <c r="E525" s="1">
        <v>4625</v>
      </c>
      <c r="F525" s="1">
        <v>4603</v>
      </c>
      <c r="G525" s="1">
        <v>4617</v>
      </c>
      <c r="H525" s="46">
        <v>1204.9000000000001</v>
      </c>
      <c r="I525" s="1">
        <v>4635</v>
      </c>
      <c r="J525" s="1">
        <v>4670</v>
      </c>
      <c r="K525" s="1">
        <v>4609</v>
      </c>
      <c r="L525" s="1">
        <v>4619</v>
      </c>
      <c r="M525" s="53">
        <v>4611</v>
      </c>
      <c r="N525" s="47">
        <v>4625</v>
      </c>
      <c r="O525" s="47">
        <v>4578</v>
      </c>
      <c r="P525" s="47">
        <v>4617</v>
      </c>
      <c r="Q525" s="8">
        <v>4620</v>
      </c>
      <c r="R525" s="26"/>
      <c r="W525" s="50"/>
      <c r="X525" s="51"/>
      <c r="AD525" s="62">
        <v>4625</v>
      </c>
      <c r="AE525" s="62">
        <v>4617</v>
      </c>
      <c r="BD525" s="94">
        <v>4609</v>
      </c>
      <c r="BG525" s="62"/>
      <c r="BH525" s="62"/>
      <c r="BI525" s="1">
        <v>4611</v>
      </c>
      <c r="BJ525" s="1">
        <v>4614</v>
      </c>
      <c r="BK525" s="1">
        <v>4597</v>
      </c>
      <c r="BL525" s="1">
        <v>4599</v>
      </c>
      <c r="BM525" s="78"/>
      <c r="BN525" s="78"/>
      <c r="BO525" s="78"/>
      <c r="BP525" s="89"/>
      <c r="BS525" s="88"/>
      <c r="BU525" s="58"/>
      <c r="BV525" s="58"/>
      <c r="BW525" s="58"/>
      <c r="BX525" s="58"/>
      <c r="BY525" s="1">
        <v>118.976</v>
      </c>
      <c r="BZ525" s="1">
        <v>119.05</v>
      </c>
      <c r="CA525" s="1">
        <v>118.998</v>
      </c>
      <c r="CB525" s="1">
        <v>1.1359999999999999</v>
      </c>
      <c r="CC525" s="1">
        <v>1.1365000000000001</v>
      </c>
      <c r="CD525" s="1">
        <v>1.1366000000000001</v>
      </c>
      <c r="CG525" s="1">
        <v>4611</v>
      </c>
      <c r="CH525" s="1">
        <v>4625</v>
      </c>
      <c r="CI525" s="1">
        <v>4578</v>
      </c>
      <c r="CJ525" s="1">
        <v>4621</v>
      </c>
      <c r="CK525" s="1">
        <v>4611</v>
      </c>
      <c r="CL525" s="1">
        <v>4625</v>
      </c>
      <c r="CM525" s="1">
        <v>4578</v>
      </c>
      <c r="CN525" s="1">
        <v>4603</v>
      </c>
      <c r="CO525" s="1">
        <v>1207.2</v>
      </c>
      <c r="CP525" s="1">
        <v>4611</v>
      </c>
      <c r="CQ525" s="1">
        <v>4625</v>
      </c>
      <c r="CR525" s="1">
        <v>4578</v>
      </c>
      <c r="CS525" s="1">
        <v>4592</v>
      </c>
      <c r="CX525" s="58"/>
      <c r="CY525" s="58"/>
      <c r="DA525" s="1" t="s">
        <v>618</v>
      </c>
      <c r="DC525" s="58"/>
      <c r="DD525" s="58"/>
      <c r="DE525">
        <v>14.3</v>
      </c>
      <c r="DF525">
        <v>119.11799999999999</v>
      </c>
      <c r="DG525">
        <v>2.13</v>
      </c>
    </row>
    <row r="526" spans="1:111">
      <c r="A526" s="1">
        <v>2015</v>
      </c>
      <c r="B526" s="1">
        <v>2</v>
      </c>
      <c r="C526" s="24">
        <v>42058</v>
      </c>
      <c r="D526" s="1">
        <v>4596</v>
      </c>
      <c r="E526" s="1">
        <v>4601</v>
      </c>
      <c r="F526" s="1">
        <v>4591</v>
      </c>
      <c r="G526" s="1">
        <v>4596</v>
      </c>
      <c r="H526" s="46">
        <v>1201.4000000000001</v>
      </c>
      <c r="I526" s="1">
        <v>4611</v>
      </c>
      <c r="J526" s="1">
        <v>4625</v>
      </c>
      <c r="K526" s="1">
        <v>4578</v>
      </c>
      <c r="L526" s="1">
        <v>4597</v>
      </c>
      <c r="M526" s="53">
        <v>4598</v>
      </c>
      <c r="N526" s="47">
        <v>4605</v>
      </c>
      <c r="O526" s="47">
        <v>4562</v>
      </c>
      <c r="P526" s="47">
        <v>4585</v>
      </c>
      <c r="Q526" s="8">
        <v>4596</v>
      </c>
      <c r="R526" s="26"/>
      <c r="W526" s="50"/>
      <c r="X526" s="51"/>
      <c r="AD526" s="62">
        <v>4601</v>
      </c>
      <c r="AE526" s="62">
        <v>4591</v>
      </c>
      <c r="BD526" s="94">
        <v>4597</v>
      </c>
      <c r="BG526" s="62"/>
      <c r="BH526" s="62"/>
      <c r="BI526" s="1">
        <v>4598</v>
      </c>
      <c r="BJ526" s="1">
        <v>4605</v>
      </c>
      <c r="BK526" s="1">
        <v>4586</v>
      </c>
      <c r="BL526" s="1">
        <v>4586</v>
      </c>
      <c r="BM526" s="78"/>
      <c r="BN526" s="78"/>
      <c r="BO526" s="78"/>
      <c r="BP526" s="89"/>
      <c r="BS526" s="88"/>
      <c r="BU526" s="58"/>
      <c r="BV526" s="58"/>
      <c r="BW526" s="58"/>
      <c r="BX526" s="58"/>
      <c r="BY526" s="1">
        <v>119.07599999999999</v>
      </c>
      <c r="BZ526" s="1">
        <v>119.05800000000001</v>
      </c>
      <c r="CA526" s="1">
        <v>119.086</v>
      </c>
      <c r="CB526" s="1">
        <v>1.1404000000000001</v>
      </c>
      <c r="CC526" s="1">
        <v>1.1380999999999999</v>
      </c>
      <c r="CD526" s="1">
        <v>1.1379999999999999</v>
      </c>
      <c r="CG526" s="1">
        <v>4598</v>
      </c>
      <c r="CH526" s="1">
        <v>4605</v>
      </c>
      <c r="CI526" s="1">
        <v>4562</v>
      </c>
      <c r="CJ526" s="1">
        <v>4575</v>
      </c>
      <c r="CK526" s="1">
        <v>4598</v>
      </c>
      <c r="CL526" s="1">
        <v>4612</v>
      </c>
      <c r="CM526" s="1">
        <v>4562</v>
      </c>
      <c r="CN526" s="1">
        <v>4606</v>
      </c>
      <c r="CO526" s="1">
        <v>1201</v>
      </c>
      <c r="CP526" s="1">
        <v>4598</v>
      </c>
      <c r="CQ526" s="1">
        <v>4619</v>
      </c>
      <c r="CR526" s="1">
        <v>4562</v>
      </c>
      <c r="CS526" s="1">
        <v>4589</v>
      </c>
      <c r="CX526" s="58"/>
      <c r="CY526" s="58"/>
      <c r="DA526" s="1" t="s">
        <v>618</v>
      </c>
      <c r="DC526" s="58"/>
      <c r="DD526" s="58"/>
      <c r="DE526">
        <v>14.56</v>
      </c>
      <c r="DF526">
        <v>118.767</v>
      </c>
      <c r="DG526">
        <v>2.06</v>
      </c>
    </row>
    <row r="527" spans="1:111">
      <c r="A527" s="1">
        <v>2015</v>
      </c>
      <c r="B527" s="1">
        <v>3</v>
      </c>
      <c r="C527" s="24">
        <v>42059</v>
      </c>
      <c r="D527" s="1">
        <v>4593</v>
      </c>
      <c r="E527" s="1">
        <v>4601</v>
      </c>
      <c r="F527" s="1">
        <v>4586</v>
      </c>
      <c r="G527" s="1">
        <v>4593</v>
      </c>
      <c r="H527" s="46">
        <v>1199.5999999999999</v>
      </c>
      <c r="I527" s="1">
        <v>4598</v>
      </c>
      <c r="J527" s="1">
        <v>4619</v>
      </c>
      <c r="K527" s="1">
        <v>4562</v>
      </c>
      <c r="L527" s="1">
        <v>4595</v>
      </c>
      <c r="M527" s="53">
        <v>4595</v>
      </c>
      <c r="N527" s="47">
        <v>4607</v>
      </c>
      <c r="O527" s="47">
        <v>4579</v>
      </c>
      <c r="P527" s="47">
        <v>4596</v>
      </c>
      <c r="Q527" s="8">
        <v>4592</v>
      </c>
      <c r="R527" s="26"/>
      <c r="W527" s="50"/>
      <c r="X527" s="51"/>
      <c r="AD527" s="62">
        <v>4599</v>
      </c>
      <c r="AE527" s="62">
        <v>4586</v>
      </c>
      <c r="BD527" s="94">
        <v>4593</v>
      </c>
      <c r="BG527" s="62"/>
      <c r="BH527" s="62"/>
      <c r="BI527" s="1">
        <v>4595</v>
      </c>
      <c r="BJ527" s="1">
        <v>4595</v>
      </c>
      <c r="BK527" s="1">
        <v>4587</v>
      </c>
      <c r="BL527" s="1">
        <v>4588</v>
      </c>
      <c r="BM527" s="78"/>
      <c r="BN527" s="78"/>
      <c r="BO527" s="78"/>
      <c r="BP527" s="89"/>
      <c r="BS527" s="88"/>
      <c r="BU527" s="58"/>
      <c r="BV527" s="58"/>
      <c r="BW527" s="58"/>
      <c r="BX527" s="58"/>
      <c r="BY527" s="1">
        <v>118.833</v>
      </c>
      <c r="BZ527" s="1">
        <v>118.855</v>
      </c>
      <c r="CA527" s="1">
        <v>118.91500000000001</v>
      </c>
      <c r="CB527" s="1">
        <v>1.1332</v>
      </c>
      <c r="CC527" s="1">
        <v>1.1335</v>
      </c>
      <c r="CD527" s="1">
        <v>1.1333</v>
      </c>
      <c r="CG527" s="1">
        <v>4595</v>
      </c>
      <c r="CH527" s="1">
        <v>4607</v>
      </c>
      <c r="CI527" s="1">
        <v>4579</v>
      </c>
      <c r="CJ527" s="1">
        <v>4602</v>
      </c>
      <c r="CK527" s="1">
        <v>4595</v>
      </c>
      <c r="CL527" s="1">
        <v>4607</v>
      </c>
      <c r="CM527" s="1">
        <v>4579</v>
      </c>
      <c r="CN527" s="1">
        <v>4592</v>
      </c>
      <c r="CO527" s="1">
        <v>1198</v>
      </c>
      <c r="CP527" s="1">
        <v>4595</v>
      </c>
      <c r="CQ527" s="1">
        <v>4607</v>
      </c>
      <c r="CR527" s="1">
        <v>4560</v>
      </c>
      <c r="CS527" s="1">
        <v>4574</v>
      </c>
      <c r="CX527" s="58"/>
      <c r="CY527" s="58"/>
      <c r="DA527" s="1" t="s">
        <v>618</v>
      </c>
      <c r="DC527" s="58"/>
      <c r="DD527" s="58"/>
      <c r="DE527">
        <v>13.69</v>
      </c>
      <c r="DF527">
        <v>118.934</v>
      </c>
      <c r="DG527">
        <v>1.99</v>
      </c>
    </row>
    <row r="528" spans="1:111">
      <c r="A528" s="1">
        <v>2015</v>
      </c>
      <c r="B528" s="1">
        <v>4</v>
      </c>
      <c r="C528" s="24">
        <v>42060</v>
      </c>
      <c r="D528" s="1">
        <v>4596</v>
      </c>
      <c r="E528" s="1">
        <v>4613</v>
      </c>
      <c r="F528" s="1">
        <v>4590</v>
      </c>
      <c r="G528" s="1">
        <v>4613</v>
      </c>
      <c r="H528" s="46">
        <v>1204.4000000000001</v>
      </c>
      <c r="I528" s="1">
        <v>4595</v>
      </c>
      <c r="J528" s="1">
        <v>4608</v>
      </c>
      <c r="K528" s="1">
        <v>4560</v>
      </c>
      <c r="L528" s="1">
        <v>4606</v>
      </c>
      <c r="M528" s="53">
        <v>4613</v>
      </c>
      <c r="N528" s="47">
        <v>4622</v>
      </c>
      <c r="O528" s="47">
        <v>4599</v>
      </c>
      <c r="P528" s="47">
        <v>4608</v>
      </c>
      <c r="Q528" s="8">
        <v>4596</v>
      </c>
      <c r="R528" s="26"/>
      <c r="W528" s="50"/>
      <c r="X528" s="51"/>
      <c r="AD528" s="62">
        <v>4608</v>
      </c>
      <c r="AE528" s="62">
        <v>4590</v>
      </c>
      <c r="BD528" s="94">
        <v>4611</v>
      </c>
      <c r="BG528" s="62"/>
      <c r="BH528" s="62"/>
      <c r="BI528" s="1">
        <v>4613</v>
      </c>
      <c r="BJ528" s="1">
        <v>4616</v>
      </c>
      <c r="BK528" s="1">
        <v>4608</v>
      </c>
      <c r="BL528" s="1">
        <v>4609</v>
      </c>
      <c r="BM528" s="78"/>
      <c r="BN528" s="78"/>
      <c r="BO528" s="78"/>
      <c r="BP528" s="89"/>
      <c r="BS528" s="88"/>
      <c r="BU528" s="58"/>
      <c r="BV528" s="58"/>
      <c r="BW528" s="58"/>
      <c r="BX528" s="58"/>
      <c r="BY528" s="1">
        <v>118.893</v>
      </c>
      <c r="BZ528" s="1">
        <v>118.973</v>
      </c>
      <c r="CA528" s="1">
        <v>118.916</v>
      </c>
      <c r="CB528" s="1">
        <v>1.1343000000000001</v>
      </c>
      <c r="CC528" s="1">
        <v>1.1336999999999999</v>
      </c>
      <c r="CD528" s="1">
        <v>1.1336999999999999</v>
      </c>
      <c r="CG528" s="1">
        <v>4613</v>
      </c>
      <c r="CH528" s="1">
        <v>4616</v>
      </c>
      <c r="CI528" s="1">
        <v>4599</v>
      </c>
      <c r="CJ528" s="1">
        <v>4607</v>
      </c>
      <c r="CK528" s="1">
        <v>4613</v>
      </c>
      <c r="CL528" s="1">
        <v>4622</v>
      </c>
      <c r="CM528" s="1">
        <v>4599</v>
      </c>
      <c r="CN528" s="1">
        <v>4605</v>
      </c>
      <c r="CO528" s="1">
        <v>1208.8</v>
      </c>
      <c r="CP528" s="1">
        <v>4613</v>
      </c>
      <c r="CQ528" s="1">
        <v>4622</v>
      </c>
      <c r="CR528" s="1">
        <v>4587</v>
      </c>
      <c r="CS528" s="1">
        <v>4595</v>
      </c>
      <c r="CX528" s="58"/>
      <c r="CY528" s="58"/>
      <c r="DA528" s="1" t="s">
        <v>618</v>
      </c>
      <c r="DC528" s="58"/>
      <c r="DD528" s="58"/>
      <c r="DE528">
        <v>13.84</v>
      </c>
      <c r="DF528">
        <v>118.852</v>
      </c>
      <c r="DG528">
        <v>1.97</v>
      </c>
    </row>
    <row r="529" spans="1:111">
      <c r="A529" s="1">
        <v>2015</v>
      </c>
      <c r="B529" s="1">
        <v>5</v>
      </c>
      <c r="C529" s="24">
        <v>42061</v>
      </c>
      <c r="D529" s="1">
        <v>4598</v>
      </c>
      <c r="E529" s="1">
        <v>4623</v>
      </c>
      <c r="F529" s="1">
        <v>4596</v>
      </c>
      <c r="G529" s="1">
        <v>4622</v>
      </c>
      <c r="H529" s="46">
        <v>1209.2</v>
      </c>
      <c r="I529" s="1">
        <v>4613</v>
      </c>
      <c r="J529" s="1">
        <v>4622</v>
      </c>
      <c r="K529" s="1">
        <v>4587</v>
      </c>
      <c r="L529" s="1">
        <v>4610</v>
      </c>
      <c r="M529" s="53">
        <v>4622</v>
      </c>
      <c r="N529" s="47">
        <v>4654</v>
      </c>
      <c r="O529" s="47">
        <v>4618</v>
      </c>
      <c r="P529" s="47">
        <v>4645</v>
      </c>
      <c r="Q529" s="8">
        <v>4598</v>
      </c>
      <c r="R529" s="26"/>
      <c r="W529" s="50"/>
      <c r="X529" s="51"/>
      <c r="AD529" s="62">
        <v>4612</v>
      </c>
      <c r="AE529" s="62">
        <v>4596</v>
      </c>
      <c r="BD529" s="94">
        <v>4622</v>
      </c>
      <c r="BG529" s="62"/>
      <c r="BH529" s="62"/>
      <c r="BI529" s="1">
        <v>4622</v>
      </c>
      <c r="BJ529" s="1">
        <v>4627</v>
      </c>
      <c r="BK529" s="1">
        <v>4618</v>
      </c>
      <c r="BL529" s="1">
        <v>4626</v>
      </c>
      <c r="BM529" s="78"/>
      <c r="BN529" s="78"/>
      <c r="BO529" s="78"/>
      <c r="BP529" s="89"/>
      <c r="BS529" s="88"/>
      <c r="BU529" s="58"/>
      <c r="BV529" s="58"/>
      <c r="BW529" s="58"/>
      <c r="BX529" s="58"/>
      <c r="BY529" s="1">
        <v>118.873</v>
      </c>
      <c r="BZ529" s="1">
        <v>118.84</v>
      </c>
      <c r="CA529" s="1">
        <v>118.837</v>
      </c>
      <c r="CB529" s="1">
        <v>1.1365000000000001</v>
      </c>
      <c r="CC529" s="1">
        <v>1.1364000000000001</v>
      </c>
      <c r="CD529" s="1">
        <v>1.1363000000000001</v>
      </c>
      <c r="CG529" s="1">
        <v>4622</v>
      </c>
      <c r="CH529" s="1">
        <v>4649</v>
      </c>
      <c r="CI529" s="1">
        <v>4618</v>
      </c>
      <c r="CJ529" s="1">
        <v>4642</v>
      </c>
      <c r="CK529" s="1">
        <v>4622</v>
      </c>
      <c r="CL529" s="1">
        <v>4654</v>
      </c>
      <c r="CM529" s="1">
        <v>4618</v>
      </c>
      <c r="CN529" s="1">
        <v>4632</v>
      </c>
      <c r="CO529" s="1">
        <v>1213.0999999999999</v>
      </c>
      <c r="CP529" s="1">
        <v>4622</v>
      </c>
      <c r="CQ529" s="1">
        <v>4654</v>
      </c>
      <c r="CR529" s="1">
        <v>4616</v>
      </c>
      <c r="CS529" s="1">
        <v>4636</v>
      </c>
      <c r="CX529" s="58"/>
      <c r="CY529" s="58"/>
      <c r="DA529" s="1" t="s">
        <v>618</v>
      </c>
      <c r="DC529" s="58"/>
      <c r="DD529" s="58"/>
      <c r="DE529">
        <v>13.91</v>
      </c>
      <c r="DF529">
        <v>119.416</v>
      </c>
      <c r="DG529">
        <v>2.02</v>
      </c>
    </row>
    <row r="530" spans="1:111">
      <c r="A530" s="1">
        <v>2015</v>
      </c>
      <c r="B530" s="1">
        <v>6</v>
      </c>
      <c r="C530" s="24">
        <v>42062</v>
      </c>
      <c r="D530" s="1">
        <v>4638</v>
      </c>
      <c r="E530" s="1">
        <v>4638</v>
      </c>
      <c r="F530" s="1">
        <v>4621</v>
      </c>
      <c r="G530" s="1">
        <v>4626</v>
      </c>
      <c r="H530" s="46">
        <v>1213.0999999999999</v>
      </c>
      <c r="I530" s="1">
        <v>4622</v>
      </c>
      <c r="J530" s="1">
        <v>4654</v>
      </c>
      <c r="K530" s="1">
        <v>4616</v>
      </c>
      <c r="L530" s="1">
        <v>4631</v>
      </c>
      <c r="M530" s="53">
        <v>4634</v>
      </c>
      <c r="N530" s="47">
        <v>4637</v>
      </c>
      <c r="O530" s="47">
        <v>4614</v>
      </c>
      <c r="P530" s="47">
        <v>4631</v>
      </c>
      <c r="Q530" s="8">
        <v>4638</v>
      </c>
      <c r="R530" s="26"/>
      <c r="W530" s="50"/>
      <c r="X530" s="51"/>
      <c r="AD530" s="62">
        <v>4638</v>
      </c>
      <c r="AE530" s="62">
        <v>4629</v>
      </c>
      <c r="BD530" s="94">
        <v>4633</v>
      </c>
      <c r="BG530" s="62"/>
      <c r="BH530" s="62"/>
      <c r="BI530" s="1">
        <v>4634</v>
      </c>
      <c r="BJ530" s="1">
        <v>4635</v>
      </c>
      <c r="BK530" s="1">
        <v>4615</v>
      </c>
      <c r="BL530" s="1">
        <v>4618</v>
      </c>
      <c r="BM530" s="78"/>
      <c r="BN530" s="78"/>
      <c r="BO530" s="78"/>
      <c r="BP530" s="89"/>
      <c r="BS530" s="88"/>
      <c r="BU530" s="58"/>
      <c r="BV530" s="58"/>
      <c r="BW530" s="58"/>
      <c r="BX530" s="58"/>
      <c r="BY530" s="1">
        <v>119.492</v>
      </c>
      <c r="BZ530" s="1">
        <v>119.387</v>
      </c>
      <c r="CA530" s="1">
        <v>119.39700000000001</v>
      </c>
      <c r="CB530" s="1">
        <v>1.1198999999999999</v>
      </c>
      <c r="CC530" s="1">
        <v>1.1196999999999999</v>
      </c>
      <c r="CD530" s="1">
        <v>1.1205000000000001</v>
      </c>
      <c r="CG530" s="1">
        <v>4634</v>
      </c>
      <c r="CH530" s="1">
        <v>4635</v>
      </c>
      <c r="CI530" s="1">
        <v>4614</v>
      </c>
      <c r="CJ530" s="1">
        <v>4629</v>
      </c>
      <c r="CK530" s="1">
        <v>4634</v>
      </c>
      <c r="CL530" s="1">
        <v>4662</v>
      </c>
      <c r="CM530" s="1">
        <v>4614</v>
      </c>
      <c r="CN530" s="1">
        <v>4654</v>
      </c>
      <c r="CO530" s="1">
        <v>1205.3</v>
      </c>
      <c r="CP530" s="1">
        <v>4634</v>
      </c>
      <c r="CQ530" s="1">
        <v>4680</v>
      </c>
      <c r="CR530" s="1">
        <v>4614</v>
      </c>
      <c r="CS530" s="1">
        <v>4664</v>
      </c>
      <c r="CX530" s="58"/>
      <c r="CY530" s="58"/>
      <c r="DA530" s="1" t="s">
        <v>618</v>
      </c>
      <c r="DC530" s="58"/>
      <c r="DD530" s="58"/>
      <c r="DE530">
        <v>13.34</v>
      </c>
      <c r="DF530">
        <v>119.738</v>
      </c>
      <c r="DG530">
        <v>2</v>
      </c>
    </row>
    <row r="531" spans="1:111">
      <c r="A531" s="1">
        <v>2015</v>
      </c>
      <c r="B531" s="1">
        <v>2</v>
      </c>
      <c r="C531" s="24">
        <v>42065</v>
      </c>
      <c r="D531" s="1">
        <v>4667</v>
      </c>
      <c r="E531" s="1">
        <v>4704</v>
      </c>
      <c r="F531" s="1">
        <v>4667</v>
      </c>
      <c r="G531" s="1">
        <v>4696</v>
      </c>
      <c r="H531" s="46">
        <v>1206.2</v>
      </c>
      <c r="I531" s="1">
        <v>4634</v>
      </c>
      <c r="J531" s="1">
        <v>4696</v>
      </c>
      <c r="K531" s="1">
        <v>4614</v>
      </c>
      <c r="L531" s="1">
        <v>4690</v>
      </c>
      <c r="M531" s="53">
        <v>4693</v>
      </c>
      <c r="N531" s="47">
        <v>4697</v>
      </c>
      <c r="O531" s="47">
        <v>4663</v>
      </c>
      <c r="P531" s="47">
        <v>4674</v>
      </c>
      <c r="Q531" s="8">
        <v>4669</v>
      </c>
      <c r="R531" s="26"/>
      <c r="W531" s="50"/>
      <c r="X531" s="51"/>
      <c r="AD531" s="62">
        <v>4696</v>
      </c>
      <c r="AE531" s="62">
        <v>4667</v>
      </c>
      <c r="BD531" s="94">
        <v>4691</v>
      </c>
      <c r="BG531" s="62"/>
      <c r="BH531" s="62"/>
      <c r="BI531" s="1">
        <v>4693</v>
      </c>
      <c r="BJ531" s="1">
        <v>4697</v>
      </c>
      <c r="BK531" s="1">
        <v>4683</v>
      </c>
      <c r="BL531" s="1">
        <v>4687</v>
      </c>
      <c r="BM531" s="78"/>
      <c r="BN531" s="78"/>
      <c r="BO531" s="78"/>
      <c r="BP531" s="89"/>
      <c r="BS531" s="88"/>
      <c r="BU531" s="58"/>
      <c r="BV531" s="58"/>
      <c r="BW531" s="58"/>
      <c r="BX531" s="58"/>
      <c r="BY531" s="1">
        <v>119.77500000000001</v>
      </c>
      <c r="BZ531" s="1">
        <v>119.73</v>
      </c>
      <c r="CA531" s="1">
        <v>119.83799999999999</v>
      </c>
      <c r="CB531" s="1">
        <v>1.1177999999999999</v>
      </c>
      <c r="CC531" s="1">
        <v>1.1180000000000001</v>
      </c>
      <c r="CD531" s="1">
        <v>1.1161000000000001</v>
      </c>
      <c r="CG531" s="1">
        <v>4693</v>
      </c>
      <c r="CH531" s="1">
        <v>4697</v>
      </c>
      <c r="CI531" s="1">
        <v>4663</v>
      </c>
      <c r="CJ531" s="1">
        <v>4676</v>
      </c>
      <c r="CK531" s="1">
        <v>4693</v>
      </c>
      <c r="CL531" s="1">
        <v>4697</v>
      </c>
      <c r="CM531" s="1">
        <v>4657</v>
      </c>
      <c r="CN531" s="1">
        <v>4658</v>
      </c>
      <c r="CO531" s="1">
        <v>1217.9000000000001</v>
      </c>
      <c r="CP531" s="1">
        <v>4693</v>
      </c>
      <c r="CQ531" s="1">
        <v>4697</v>
      </c>
      <c r="CR531" s="1">
        <v>4653</v>
      </c>
      <c r="CS531" s="1">
        <v>4658</v>
      </c>
      <c r="CX531" s="58"/>
      <c r="CY531" s="58"/>
      <c r="DA531" s="1" t="s">
        <v>618</v>
      </c>
      <c r="DC531" s="58"/>
      <c r="DD531" s="58"/>
      <c r="DE531">
        <v>13.04</v>
      </c>
      <c r="DF531">
        <v>120.176</v>
      </c>
      <c r="DG531">
        <v>2.08</v>
      </c>
    </row>
    <row r="532" spans="1:111">
      <c r="A532" s="1">
        <v>2015</v>
      </c>
      <c r="B532" s="1">
        <v>3</v>
      </c>
      <c r="C532" s="24">
        <v>42066</v>
      </c>
      <c r="D532" s="1">
        <v>4657</v>
      </c>
      <c r="E532" s="1">
        <v>4662</v>
      </c>
      <c r="F532" s="1">
        <v>4600</v>
      </c>
      <c r="G532" s="1">
        <v>4646</v>
      </c>
      <c r="H532" s="46">
        <v>1203</v>
      </c>
      <c r="I532" s="1">
        <v>4693</v>
      </c>
      <c r="J532" s="1">
        <v>4697</v>
      </c>
      <c r="K532" s="1">
        <v>4621</v>
      </c>
      <c r="L532" s="1">
        <v>4621</v>
      </c>
      <c r="M532" s="53">
        <v>4643</v>
      </c>
      <c r="N532" s="47">
        <v>4657</v>
      </c>
      <c r="O532" s="47">
        <v>4633</v>
      </c>
      <c r="P532" s="47">
        <v>4636</v>
      </c>
      <c r="Q532" s="8">
        <v>4657</v>
      </c>
      <c r="R532" s="26"/>
      <c r="W532" s="50"/>
      <c r="X532" s="51"/>
      <c r="AD532" s="62">
        <v>4662</v>
      </c>
      <c r="AE532" s="62">
        <v>4619</v>
      </c>
      <c r="BD532" s="94">
        <v>4641</v>
      </c>
      <c r="BG532" s="62"/>
      <c r="BH532" s="62"/>
      <c r="BI532" s="1">
        <v>4643</v>
      </c>
      <c r="BJ532" s="1">
        <v>4647</v>
      </c>
      <c r="BK532" s="1">
        <v>4637</v>
      </c>
      <c r="BL532" s="1">
        <v>4643</v>
      </c>
      <c r="BM532" s="78"/>
      <c r="BN532" s="78"/>
      <c r="BO532" s="78"/>
      <c r="BP532" s="89"/>
      <c r="BS532" s="88"/>
      <c r="BU532" s="58"/>
      <c r="BV532" s="58"/>
      <c r="BW532" s="58"/>
      <c r="BX532" s="58"/>
      <c r="BY532" s="1">
        <v>120.158</v>
      </c>
      <c r="BZ532" s="1">
        <v>120.197</v>
      </c>
      <c r="CA532" s="1">
        <v>120.21899999999999</v>
      </c>
      <c r="CB532" s="1">
        <v>1.1181000000000001</v>
      </c>
      <c r="CC532" s="1">
        <v>1.1180000000000001</v>
      </c>
      <c r="CD532" s="1">
        <v>1.1176999999999999</v>
      </c>
      <c r="CG532" s="1">
        <v>4643</v>
      </c>
      <c r="CH532" s="1">
        <v>4657</v>
      </c>
      <c r="CI532" s="1">
        <v>4637</v>
      </c>
      <c r="CJ532" s="1">
        <v>4651</v>
      </c>
      <c r="CK532" s="1">
        <v>4643</v>
      </c>
      <c r="CL532" s="1">
        <v>4660</v>
      </c>
      <c r="CM532" s="1">
        <v>4631</v>
      </c>
      <c r="CN532" s="1">
        <v>4651</v>
      </c>
      <c r="CO532" s="1">
        <v>1207.2</v>
      </c>
      <c r="CP532" s="1">
        <v>4643</v>
      </c>
      <c r="CQ532" s="1">
        <v>4660</v>
      </c>
      <c r="CR532" s="1">
        <v>4611</v>
      </c>
      <c r="CS532" s="1">
        <v>4616</v>
      </c>
      <c r="CX532" s="58"/>
      <c r="CY532" s="58"/>
      <c r="DA532" s="1" t="s">
        <v>618</v>
      </c>
      <c r="DC532" s="58"/>
      <c r="DD532" s="58"/>
      <c r="DE532">
        <v>13.86</v>
      </c>
      <c r="DF532">
        <v>119.733</v>
      </c>
      <c r="DG532">
        <v>2.12</v>
      </c>
    </row>
    <row r="533" spans="1:111">
      <c r="A533" s="1">
        <v>2015</v>
      </c>
      <c r="B533" s="1">
        <v>4</v>
      </c>
      <c r="C533" s="24">
        <v>42067</v>
      </c>
      <c r="D533" s="1">
        <v>4624</v>
      </c>
      <c r="E533" s="1">
        <v>4643</v>
      </c>
      <c r="F533" s="1">
        <v>4617</v>
      </c>
      <c r="G533" s="1">
        <v>4639</v>
      </c>
      <c r="H533" s="46">
        <v>1198.8</v>
      </c>
      <c r="I533" s="1">
        <v>4643</v>
      </c>
      <c r="J533" s="1">
        <v>4660</v>
      </c>
      <c r="K533" s="1">
        <v>4611</v>
      </c>
      <c r="L533" s="1">
        <v>4628</v>
      </c>
      <c r="M533" s="53">
        <v>4634</v>
      </c>
      <c r="N533" s="47">
        <v>4634</v>
      </c>
      <c r="O533" s="47">
        <v>4612</v>
      </c>
      <c r="P533" s="47">
        <v>4623</v>
      </c>
      <c r="Q533" s="8">
        <v>4624</v>
      </c>
      <c r="R533" s="26"/>
      <c r="W533" s="50"/>
      <c r="X533" s="51"/>
      <c r="AD533" s="62">
        <v>4630</v>
      </c>
      <c r="AE533" s="62">
        <v>4617</v>
      </c>
      <c r="BD533" s="94">
        <v>4632</v>
      </c>
      <c r="BG533" s="62"/>
      <c r="BH533" s="62"/>
      <c r="BI533" s="1">
        <v>4634</v>
      </c>
      <c r="BJ533" s="1">
        <v>4634</v>
      </c>
      <c r="BK533" s="1">
        <v>4625</v>
      </c>
      <c r="BL533" s="1">
        <v>4627</v>
      </c>
      <c r="BM533" s="78"/>
      <c r="BN533" s="78"/>
      <c r="BO533" s="78"/>
      <c r="BP533" s="89"/>
      <c r="BS533" s="88"/>
      <c r="BU533" s="58"/>
      <c r="BV533" s="58"/>
      <c r="BW533" s="58"/>
      <c r="BX533" s="58"/>
      <c r="BY533" s="1">
        <v>119.693</v>
      </c>
      <c r="BZ533" s="1">
        <v>119.684</v>
      </c>
      <c r="CA533" s="1">
        <v>119.648</v>
      </c>
      <c r="CB533" s="1">
        <v>1.1175999999999999</v>
      </c>
      <c r="CC533" s="1">
        <v>1.1181000000000001</v>
      </c>
      <c r="CD533" s="1">
        <v>1.1181000000000001</v>
      </c>
      <c r="CG533" s="1">
        <v>4634</v>
      </c>
      <c r="CH533" s="1">
        <v>4634</v>
      </c>
      <c r="CI533" s="1">
        <v>4612</v>
      </c>
      <c r="CJ533" s="1">
        <v>4624</v>
      </c>
      <c r="CK533" s="1">
        <v>4634</v>
      </c>
      <c r="CL533" s="1">
        <v>4634</v>
      </c>
      <c r="CM533" s="1">
        <v>4611</v>
      </c>
      <c r="CN533" s="1">
        <v>4613</v>
      </c>
      <c r="CO533" s="1">
        <v>1203.9000000000001</v>
      </c>
      <c r="CP533" s="1">
        <v>4634</v>
      </c>
      <c r="CQ533" s="1">
        <v>4634</v>
      </c>
      <c r="CR533" s="1">
        <v>4603</v>
      </c>
      <c r="CS533" s="1">
        <v>4613</v>
      </c>
      <c r="CX533" s="58"/>
      <c r="CY533" s="58"/>
      <c r="DA533" s="1" t="s">
        <v>618</v>
      </c>
      <c r="DC533" s="58"/>
      <c r="DD533" s="58"/>
      <c r="DE533">
        <v>14.23</v>
      </c>
      <c r="DF533">
        <v>119.693</v>
      </c>
      <c r="DG533">
        <v>2.12</v>
      </c>
    </row>
    <row r="534" spans="1:111">
      <c r="A534" s="1">
        <v>2015</v>
      </c>
      <c r="B534" s="1">
        <v>5</v>
      </c>
      <c r="C534" s="24">
        <v>42068</v>
      </c>
      <c r="D534" s="1">
        <v>4613</v>
      </c>
      <c r="E534" s="1">
        <v>4639</v>
      </c>
      <c r="F534" s="1">
        <v>4613</v>
      </c>
      <c r="G534" s="1">
        <v>4631</v>
      </c>
      <c r="H534" s="46">
        <v>1197.7</v>
      </c>
      <c r="I534" s="1">
        <v>4634</v>
      </c>
      <c r="J534" s="1">
        <v>4634</v>
      </c>
      <c r="K534" s="1">
        <v>4603</v>
      </c>
      <c r="L534" s="1">
        <v>4626</v>
      </c>
      <c r="M534" s="53">
        <v>4619</v>
      </c>
      <c r="N534" s="47">
        <v>4648</v>
      </c>
      <c r="O534" s="47">
        <v>4613</v>
      </c>
      <c r="P534" s="47">
        <v>4638</v>
      </c>
      <c r="Q534" s="8">
        <v>4611</v>
      </c>
      <c r="R534" s="26"/>
      <c r="W534" s="50"/>
      <c r="X534" s="51"/>
      <c r="AD534" s="62">
        <v>4630</v>
      </c>
      <c r="AE534" s="62">
        <v>4613</v>
      </c>
      <c r="BD534" s="94">
        <v>4619</v>
      </c>
      <c r="BG534" s="62"/>
      <c r="BH534" s="62"/>
      <c r="BI534" s="1">
        <v>4619</v>
      </c>
      <c r="BJ534" s="1">
        <v>4622</v>
      </c>
      <c r="BK534" s="1">
        <v>4613</v>
      </c>
      <c r="BL534" s="1">
        <v>4621</v>
      </c>
      <c r="BM534" s="78"/>
      <c r="BN534" s="78"/>
      <c r="BO534" s="78"/>
      <c r="BP534" s="89"/>
      <c r="BS534" s="88"/>
      <c r="BU534" s="58"/>
      <c r="BV534" s="58"/>
      <c r="BW534" s="58"/>
      <c r="BX534" s="58"/>
      <c r="BY534" s="1">
        <v>119.712</v>
      </c>
      <c r="BZ534" s="1">
        <v>119.675</v>
      </c>
      <c r="CA534" s="1">
        <v>119.66500000000001</v>
      </c>
      <c r="CB534" s="1">
        <v>1.1075999999999999</v>
      </c>
      <c r="CC534" s="1">
        <v>1.1082000000000001</v>
      </c>
      <c r="CD534" s="1">
        <v>1.1079000000000001</v>
      </c>
      <c r="CG534" s="1">
        <v>4619</v>
      </c>
      <c r="CH534" s="1">
        <v>4638</v>
      </c>
      <c r="CI534" s="1">
        <v>4613</v>
      </c>
      <c r="CJ534" s="1">
        <v>4631</v>
      </c>
      <c r="CK534" s="1">
        <v>4619</v>
      </c>
      <c r="CL534" s="1">
        <v>4648</v>
      </c>
      <c r="CM534" s="1">
        <v>4613</v>
      </c>
      <c r="CN534" s="1">
        <v>4632</v>
      </c>
      <c r="CO534" s="1">
        <v>1200.8</v>
      </c>
      <c r="CP534" s="1">
        <v>4619</v>
      </c>
      <c r="CQ534" s="1">
        <v>4659</v>
      </c>
      <c r="CR534" s="1">
        <v>4613</v>
      </c>
      <c r="CS534" s="1">
        <v>4623</v>
      </c>
      <c r="CX534" s="58"/>
      <c r="CY534" s="58"/>
      <c r="DA534" s="1" t="s">
        <v>618</v>
      </c>
      <c r="DC534" s="58"/>
      <c r="DD534" s="58"/>
      <c r="DE534">
        <v>14.04</v>
      </c>
      <c r="DF534">
        <v>120.14</v>
      </c>
      <c r="DG534">
        <v>2.11</v>
      </c>
    </row>
    <row r="535" spans="1:111">
      <c r="A535" s="1">
        <v>2015</v>
      </c>
      <c r="B535" s="1">
        <v>6</v>
      </c>
      <c r="C535" s="24">
        <v>42069</v>
      </c>
      <c r="D535" s="1">
        <v>4625</v>
      </c>
      <c r="E535" s="1">
        <v>4627</v>
      </c>
      <c r="F535" s="1">
        <v>4611</v>
      </c>
      <c r="G535" s="1">
        <v>4618</v>
      </c>
      <c r="H535" s="46">
        <v>1164.3</v>
      </c>
      <c r="I535" s="1">
        <v>4619</v>
      </c>
      <c r="J535" s="1">
        <v>4659</v>
      </c>
      <c r="K535" s="1">
        <v>4611</v>
      </c>
      <c r="L535" s="1">
        <v>4617</v>
      </c>
      <c r="M535" s="53">
        <v>4619</v>
      </c>
      <c r="N535" s="47">
        <v>4619</v>
      </c>
      <c r="O535" s="47">
        <v>4573</v>
      </c>
      <c r="P535" s="47">
        <v>4589</v>
      </c>
      <c r="Q535" s="8">
        <v>4625</v>
      </c>
      <c r="R535" s="26"/>
      <c r="W535" s="50"/>
      <c r="X535" s="51"/>
      <c r="AD535" s="62">
        <v>4627</v>
      </c>
      <c r="AE535" s="62">
        <v>4611</v>
      </c>
      <c r="BD535" s="94">
        <v>4617</v>
      </c>
      <c r="BG535" s="62"/>
      <c r="BH535" s="62"/>
      <c r="BI535" s="1">
        <v>4619</v>
      </c>
      <c r="BJ535" s="1">
        <v>4619</v>
      </c>
      <c r="BK535" s="1">
        <v>4610</v>
      </c>
      <c r="BL535" s="1">
        <v>4613</v>
      </c>
      <c r="BM535" s="78"/>
      <c r="BN535" s="78"/>
      <c r="BO535" s="78"/>
      <c r="BP535" s="89"/>
      <c r="BS535" s="88"/>
      <c r="BU535" s="58"/>
      <c r="BV535" s="58"/>
      <c r="BW535" s="58"/>
      <c r="BX535" s="58"/>
      <c r="BY535" s="1">
        <v>120.152</v>
      </c>
      <c r="BZ535" s="1">
        <v>120.099</v>
      </c>
      <c r="CA535" s="1">
        <v>120.06100000000001</v>
      </c>
      <c r="CB535" s="1">
        <v>1.1027</v>
      </c>
      <c r="CC535" s="1">
        <v>1.103</v>
      </c>
      <c r="CD535" s="1">
        <v>1.1031</v>
      </c>
      <c r="CG535" s="1">
        <v>4619</v>
      </c>
      <c r="CH535" s="1">
        <v>4619</v>
      </c>
      <c r="CI535" s="1">
        <v>4595</v>
      </c>
      <c r="CJ535" s="1">
        <v>4607</v>
      </c>
      <c r="CK535" s="1">
        <v>4619</v>
      </c>
      <c r="CL535" s="1">
        <v>4619</v>
      </c>
      <c r="CM535" s="1">
        <v>4563</v>
      </c>
      <c r="CN535" s="1">
        <v>4576</v>
      </c>
      <c r="CO535" s="1">
        <v>1196.3</v>
      </c>
      <c r="CP535" s="1">
        <v>4619</v>
      </c>
      <c r="CQ535" s="1">
        <v>4619</v>
      </c>
      <c r="CR535" s="1">
        <v>4512</v>
      </c>
      <c r="CS535" s="1">
        <v>4520</v>
      </c>
      <c r="CX535" s="58"/>
      <c r="CY535" s="58"/>
      <c r="DA535" s="1" t="s">
        <v>618</v>
      </c>
      <c r="DC535" s="58"/>
      <c r="DD535" s="58"/>
      <c r="DE535">
        <v>15.2</v>
      </c>
      <c r="DF535">
        <v>120.73699999999999</v>
      </c>
      <c r="DG535">
        <v>2.2400000000000002</v>
      </c>
    </row>
    <row r="536" spans="1:111">
      <c r="A536" s="1">
        <v>2015</v>
      </c>
      <c r="B536" s="1">
        <v>2</v>
      </c>
      <c r="C536" s="24">
        <v>42072</v>
      </c>
      <c r="D536" s="1">
        <v>4532</v>
      </c>
      <c r="E536" s="1">
        <v>4553</v>
      </c>
      <c r="F536" s="1">
        <v>4526</v>
      </c>
      <c r="G536" s="1">
        <v>4551</v>
      </c>
      <c r="H536" s="46">
        <v>1166.5</v>
      </c>
      <c r="I536" s="1">
        <v>4619</v>
      </c>
      <c r="J536" s="1">
        <v>4619</v>
      </c>
      <c r="K536" s="1">
        <v>4512</v>
      </c>
      <c r="L536" s="1">
        <v>4535</v>
      </c>
      <c r="M536" s="53">
        <v>4546</v>
      </c>
      <c r="N536" s="47">
        <v>4565</v>
      </c>
      <c r="O536" s="47">
        <v>4537</v>
      </c>
      <c r="P536" s="47">
        <v>4540</v>
      </c>
      <c r="Q536" s="8">
        <v>4533</v>
      </c>
      <c r="R536" s="26"/>
      <c r="W536" s="50"/>
      <c r="X536" s="51"/>
      <c r="AD536" s="62">
        <v>4541</v>
      </c>
      <c r="AE536" s="62">
        <v>4526</v>
      </c>
      <c r="BD536" s="94">
        <v>4545</v>
      </c>
      <c r="BG536" s="62"/>
      <c r="BH536" s="62"/>
      <c r="BI536" s="1">
        <v>4546</v>
      </c>
      <c r="BJ536" s="1">
        <v>4552</v>
      </c>
      <c r="BK536" s="1">
        <v>4544</v>
      </c>
      <c r="BL536" s="1">
        <v>4549</v>
      </c>
      <c r="BM536" s="78"/>
      <c r="BN536" s="78"/>
      <c r="BO536" s="78"/>
      <c r="BP536" s="89"/>
      <c r="BS536" s="88"/>
      <c r="BU536" s="58"/>
      <c r="BV536" s="58"/>
      <c r="BW536" s="58"/>
      <c r="BX536" s="58"/>
      <c r="BY536" s="1">
        <v>120.855</v>
      </c>
      <c r="BZ536" s="1">
        <v>120.726</v>
      </c>
      <c r="CA536" s="1">
        <v>120.746</v>
      </c>
      <c r="CB536" s="1">
        <v>1.0832999999999999</v>
      </c>
      <c r="CC536" s="1">
        <v>1.0841000000000001</v>
      </c>
      <c r="CD536" s="1">
        <v>1.0845</v>
      </c>
      <c r="CG536" s="1">
        <v>4546</v>
      </c>
      <c r="CH536" s="1">
        <v>4565</v>
      </c>
      <c r="CI536" s="1">
        <v>4544</v>
      </c>
      <c r="CJ536" s="1">
        <v>4546</v>
      </c>
      <c r="CK536" s="1">
        <v>4546</v>
      </c>
      <c r="CL536" s="1">
        <v>4565</v>
      </c>
      <c r="CM536" s="1">
        <v>4537</v>
      </c>
      <c r="CN536" s="1">
        <v>4540</v>
      </c>
      <c r="CO536" s="1">
        <v>1172.9000000000001</v>
      </c>
      <c r="CP536" s="1">
        <v>4546</v>
      </c>
      <c r="CQ536" s="1">
        <v>4565</v>
      </c>
      <c r="CR536" s="1">
        <v>4536</v>
      </c>
      <c r="CS536" s="1">
        <v>4541</v>
      </c>
      <c r="CX536" s="58"/>
      <c r="CY536" s="58"/>
      <c r="DA536" s="1" t="s">
        <v>618</v>
      </c>
      <c r="DC536" s="58"/>
      <c r="DD536" s="58"/>
      <c r="DE536">
        <v>15.06</v>
      </c>
      <c r="DF536">
        <v>121.197</v>
      </c>
      <c r="DG536">
        <v>2.19</v>
      </c>
    </row>
    <row r="537" spans="1:111">
      <c r="A537" s="1">
        <v>2015</v>
      </c>
      <c r="B537" s="1">
        <v>3</v>
      </c>
      <c r="C537" s="24">
        <v>42073</v>
      </c>
      <c r="D537" s="1">
        <v>4543</v>
      </c>
      <c r="E537" s="1">
        <v>4563</v>
      </c>
      <c r="F537" s="1">
        <v>4532</v>
      </c>
      <c r="G537" s="1">
        <v>4539</v>
      </c>
      <c r="H537" s="46">
        <v>1160.0999999999999</v>
      </c>
      <c r="I537" s="1">
        <v>4546</v>
      </c>
      <c r="J537" s="1">
        <v>4565</v>
      </c>
      <c r="K537" s="1">
        <v>4536</v>
      </c>
      <c r="L537" s="1">
        <v>4562</v>
      </c>
      <c r="M537" s="53">
        <v>4537</v>
      </c>
      <c r="N537" s="47">
        <v>4547</v>
      </c>
      <c r="O537" s="47">
        <v>4517</v>
      </c>
      <c r="P537" s="47">
        <v>4535</v>
      </c>
      <c r="Q537" s="8">
        <v>4545</v>
      </c>
      <c r="R537" s="26"/>
      <c r="W537" s="50"/>
      <c r="X537" s="51"/>
      <c r="AD537" s="62">
        <v>4564</v>
      </c>
      <c r="AE537" s="62">
        <v>4543</v>
      </c>
      <c r="BD537" s="94">
        <v>4535</v>
      </c>
      <c r="BG537" s="62"/>
      <c r="BH537" s="62"/>
      <c r="BI537" s="1">
        <v>4537</v>
      </c>
      <c r="BJ537" s="1">
        <v>4538</v>
      </c>
      <c r="BK537" s="1">
        <v>4521</v>
      </c>
      <c r="BL537" s="1">
        <v>4521</v>
      </c>
      <c r="BM537" s="78"/>
      <c r="BN537" s="78"/>
      <c r="BO537" s="78"/>
      <c r="BP537" s="89"/>
      <c r="BS537" s="88"/>
      <c r="BU537" s="58"/>
      <c r="BV537" s="58"/>
      <c r="BW537" s="58"/>
      <c r="BX537" s="58"/>
      <c r="BY537" s="1">
        <v>121.152</v>
      </c>
      <c r="BZ537" s="1">
        <v>121.35</v>
      </c>
      <c r="CA537" s="1">
        <v>121.42700000000001</v>
      </c>
      <c r="CB537" s="1">
        <v>1.0851</v>
      </c>
      <c r="CC537" s="1">
        <v>1.0845</v>
      </c>
      <c r="CD537" s="1">
        <v>1.0833999999999999</v>
      </c>
      <c r="CG537" s="1">
        <v>4537</v>
      </c>
      <c r="CH537" s="1">
        <v>4547</v>
      </c>
      <c r="CI537" s="1">
        <v>4517</v>
      </c>
      <c r="CJ537" s="1">
        <v>4543</v>
      </c>
      <c r="CK537" s="1">
        <v>4537</v>
      </c>
      <c r="CL537" s="1">
        <v>4547</v>
      </c>
      <c r="CM537" s="1">
        <v>4517</v>
      </c>
      <c r="CN537" s="1">
        <v>4529</v>
      </c>
      <c r="CO537" s="1">
        <v>1156.7</v>
      </c>
      <c r="CP537" s="1">
        <v>4537</v>
      </c>
      <c r="CQ537" s="1">
        <v>4547</v>
      </c>
      <c r="CR537" s="1">
        <v>4505</v>
      </c>
      <c r="CS537" s="1">
        <v>4510</v>
      </c>
      <c r="CX537" s="58"/>
      <c r="CY537" s="58"/>
      <c r="DA537" s="1" t="s">
        <v>618</v>
      </c>
      <c r="DC537" s="58"/>
      <c r="DD537" s="58"/>
      <c r="DE537">
        <v>16.690000000000001</v>
      </c>
      <c r="DF537">
        <v>121.17</v>
      </c>
      <c r="DG537">
        <v>2.13</v>
      </c>
    </row>
    <row r="538" spans="1:111">
      <c r="A538" s="1">
        <v>2015</v>
      </c>
      <c r="B538" s="1">
        <v>4</v>
      </c>
      <c r="C538" s="24">
        <v>42074</v>
      </c>
      <c r="D538" s="1">
        <v>4521</v>
      </c>
      <c r="E538" s="1">
        <v>4537</v>
      </c>
      <c r="F538" s="1">
        <v>4521</v>
      </c>
      <c r="G538" s="1">
        <v>4524</v>
      </c>
      <c r="H538" s="46">
        <v>1150.5999999999999</v>
      </c>
      <c r="I538" s="1">
        <v>4537</v>
      </c>
      <c r="J538" s="1">
        <v>4547</v>
      </c>
      <c r="K538" s="1">
        <v>4505</v>
      </c>
      <c r="L538" s="1">
        <v>4535</v>
      </c>
      <c r="M538" s="53">
        <v>4525</v>
      </c>
      <c r="N538" s="47">
        <v>4529</v>
      </c>
      <c r="O538" s="47">
        <v>4492</v>
      </c>
      <c r="P538" s="47">
        <v>4501</v>
      </c>
      <c r="Q538" s="8">
        <v>4521</v>
      </c>
      <c r="R538" s="26"/>
      <c r="W538" s="50"/>
      <c r="X538" s="51"/>
      <c r="AD538" s="62">
        <v>4537</v>
      </c>
      <c r="AE538" s="62">
        <v>4521</v>
      </c>
      <c r="BD538" s="94">
        <v>4524</v>
      </c>
      <c r="BG538" s="62"/>
      <c r="BH538" s="62"/>
      <c r="BI538" s="1">
        <v>4525</v>
      </c>
      <c r="BJ538" s="1">
        <v>4529</v>
      </c>
      <c r="BK538" s="1">
        <v>4522</v>
      </c>
      <c r="BL538" s="1">
        <v>4525</v>
      </c>
      <c r="BM538" s="78"/>
      <c r="BN538" s="78"/>
      <c r="BO538" s="78"/>
      <c r="BP538" s="89"/>
      <c r="BS538" s="88"/>
      <c r="BU538" s="58"/>
      <c r="BV538" s="58"/>
      <c r="BW538" s="58"/>
      <c r="BX538" s="58"/>
      <c r="BY538" s="1">
        <v>121.124</v>
      </c>
      <c r="BZ538" s="1">
        <v>121.068</v>
      </c>
      <c r="CA538" s="1">
        <v>121.062</v>
      </c>
      <c r="CB538" s="1">
        <v>1.0698000000000001</v>
      </c>
      <c r="CC538" s="1">
        <v>1.0693999999999999</v>
      </c>
      <c r="CD538" s="1">
        <v>1.0708</v>
      </c>
      <c r="CG538" s="1">
        <v>4525</v>
      </c>
      <c r="CH538" s="1">
        <v>4529</v>
      </c>
      <c r="CI538" s="1">
        <v>4511</v>
      </c>
      <c r="CJ538" s="1">
        <v>4516</v>
      </c>
      <c r="CK538" s="1">
        <v>4525</v>
      </c>
      <c r="CL538" s="1">
        <v>4529</v>
      </c>
      <c r="CM538" s="1">
        <v>4479</v>
      </c>
      <c r="CN538" s="1">
        <v>4489</v>
      </c>
      <c r="CO538" s="1">
        <v>1160.7</v>
      </c>
      <c r="CP538" s="1">
        <v>4525</v>
      </c>
      <c r="CQ538" s="1">
        <v>4529</v>
      </c>
      <c r="CR538" s="1">
        <v>4470</v>
      </c>
      <c r="CS538" s="1">
        <v>4496</v>
      </c>
      <c r="CX538" s="58"/>
      <c r="CY538" s="58"/>
      <c r="DA538" s="1" t="s">
        <v>618</v>
      </c>
      <c r="DC538" s="58"/>
      <c r="DD538" s="58"/>
      <c r="DE538">
        <v>16.87</v>
      </c>
      <c r="DF538">
        <v>121.492</v>
      </c>
      <c r="DG538">
        <v>2.11</v>
      </c>
    </row>
    <row r="539" spans="1:111">
      <c r="A539" s="1">
        <v>2015</v>
      </c>
      <c r="B539" s="1">
        <v>5</v>
      </c>
      <c r="C539" s="24">
        <v>42075</v>
      </c>
      <c r="D539" s="1">
        <v>4503</v>
      </c>
      <c r="E539" s="1">
        <v>4521</v>
      </c>
      <c r="F539" s="1">
        <v>4486</v>
      </c>
      <c r="G539" s="1">
        <v>4520</v>
      </c>
      <c r="H539" s="46">
        <v>1151.9000000000001</v>
      </c>
      <c r="I539" s="1">
        <v>4525</v>
      </c>
      <c r="J539" s="1">
        <v>4529</v>
      </c>
      <c r="K539" s="1">
        <v>4470</v>
      </c>
      <c r="L539" s="1">
        <v>4487</v>
      </c>
      <c r="M539" s="53">
        <v>4525</v>
      </c>
      <c r="N539" s="47">
        <v>4526</v>
      </c>
      <c r="O539" s="47">
        <v>4482</v>
      </c>
      <c r="P539" s="47">
        <v>4486</v>
      </c>
      <c r="Q539" s="8">
        <v>4502</v>
      </c>
      <c r="R539" s="26"/>
      <c r="W539" s="50"/>
      <c r="X539" s="51"/>
      <c r="AD539" s="62">
        <v>4507</v>
      </c>
      <c r="AE539" s="62">
        <v>4485</v>
      </c>
      <c r="BD539" s="94">
        <v>4523</v>
      </c>
      <c r="BG539" s="62"/>
      <c r="BH539" s="62"/>
      <c r="BI539" s="1">
        <v>4525</v>
      </c>
      <c r="BJ539" s="1">
        <v>4526</v>
      </c>
      <c r="BK539" s="1">
        <v>4501</v>
      </c>
      <c r="BL539" s="1">
        <v>4511</v>
      </c>
      <c r="BM539" s="78"/>
      <c r="BN539" s="78"/>
      <c r="BO539" s="78"/>
      <c r="BP539" s="89"/>
      <c r="BS539" s="88"/>
      <c r="BU539" s="58"/>
      <c r="BV539" s="58"/>
      <c r="BW539" s="58"/>
      <c r="BX539" s="58"/>
      <c r="BY539" s="1">
        <v>121.459</v>
      </c>
      <c r="BZ539" s="1">
        <v>121.426</v>
      </c>
      <c r="CA539" s="1">
        <v>121.432</v>
      </c>
      <c r="CB539" s="1">
        <v>1.0547</v>
      </c>
      <c r="CC539" s="1">
        <v>1.0549999999999999</v>
      </c>
      <c r="CD539" s="1">
        <v>1.0545</v>
      </c>
      <c r="CG539" s="1">
        <v>4525</v>
      </c>
      <c r="CH539" s="1">
        <v>4526</v>
      </c>
      <c r="CI539" s="1">
        <v>4485</v>
      </c>
      <c r="CJ539" s="1">
        <v>4490</v>
      </c>
      <c r="CK539" s="1">
        <v>4525</v>
      </c>
      <c r="CL539" s="1">
        <v>4526</v>
      </c>
      <c r="CM539" s="1">
        <v>4481</v>
      </c>
      <c r="CN539" s="1">
        <v>4485</v>
      </c>
      <c r="CO539" s="1">
        <v>1159.0999999999999</v>
      </c>
      <c r="CP539" s="1">
        <v>4525</v>
      </c>
      <c r="CQ539" s="1">
        <v>4526</v>
      </c>
      <c r="CR539" s="1">
        <v>4472</v>
      </c>
      <c r="CS539" s="1">
        <v>4490</v>
      </c>
      <c r="CX539" s="58"/>
      <c r="CY539" s="58"/>
      <c r="DA539" s="1" t="s">
        <v>618</v>
      </c>
      <c r="DC539" s="58"/>
      <c r="DD539" s="58"/>
      <c r="DE539">
        <v>15.42</v>
      </c>
      <c r="DF539">
        <v>121.29600000000001</v>
      </c>
      <c r="DG539">
        <v>2.1</v>
      </c>
    </row>
    <row r="540" spans="1:111">
      <c r="A540" s="1">
        <v>2015</v>
      </c>
      <c r="B540" s="1">
        <v>6</v>
      </c>
      <c r="C540" s="24">
        <v>42076</v>
      </c>
      <c r="D540" s="1">
        <v>4491</v>
      </c>
      <c r="E540" s="1">
        <v>4528</v>
      </c>
      <c r="F540" s="1">
        <v>4491</v>
      </c>
      <c r="G540" s="1">
        <v>4523</v>
      </c>
      <c r="H540" s="46">
        <v>1152.4000000000001</v>
      </c>
      <c r="I540" s="1">
        <v>4525</v>
      </c>
      <c r="J540" s="1">
        <v>4526</v>
      </c>
      <c r="K540" s="1">
        <v>4472</v>
      </c>
      <c r="L540" s="1">
        <v>4511</v>
      </c>
      <c r="M540" s="53">
        <v>4519</v>
      </c>
      <c r="N540" s="47">
        <v>4522</v>
      </c>
      <c r="O540" s="47">
        <v>4498</v>
      </c>
      <c r="P540" s="47">
        <v>4510</v>
      </c>
      <c r="Q540" s="8">
        <v>4492</v>
      </c>
      <c r="R540" s="26"/>
      <c r="W540" s="50"/>
      <c r="X540" s="51"/>
      <c r="AD540" s="62">
        <v>4514</v>
      </c>
      <c r="AE540" s="62">
        <v>4491</v>
      </c>
      <c r="BD540" s="94">
        <v>4518</v>
      </c>
      <c r="BG540" s="62"/>
      <c r="BH540" s="62"/>
      <c r="BI540" s="1">
        <v>4519</v>
      </c>
      <c r="BJ540" s="1">
        <v>4522</v>
      </c>
      <c r="BK540" s="1">
        <v>4509</v>
      </c>
      <c r="BL540" s="1">
        <v>4517</v>
      </c>
      <c r="BM540" s="78"/>
      <c r="BN540" s="78"/>
      <c r="BO540" s="78"/>
      <c r="BP540" s="89"/>
      <c r="BS540" s="88"/>
      <c r="BU540" s="58"/>
      <c r="BV540" s="58"/>
      <c r="BW540" s="58"/>
      <c r="BX540" s="58"/>
      <c r="BY540" s="1">
        <v>121.286</v>
      </c>
      <c r="BZ540" s="1">
        <v>121.358</v>
      </c>
      <c r="CA540" s="1">
        <v>121.322</v>
      </c>
      <c r="CB540" s="1">
        <v>1.0634999999999999</v>
      </c>
      <c r="CC540" s="1">
        <v>1.0625</v>
      </c>
      <c r="CD540" s="1">
        <v>1.0625</v>
      </c>
      <c r="CG540" s="1">
        <v>4519</v>
      </c>
      <c r="CH540" s="1">
        <v>4522</v>
      </c>
      <c r="CI540" s="1">
        <v>4498</v>
      </c>
      <c r="CJ540" s="1">
        <v>4512</v>
      </c>
      <c r="CK540" s="1">
        <v>4519</v>
      </c>
      <c r="CL540" s="1">
        <v>4522</v>
      </c>
      <c r="CM540" s="1">
        <v>4490</v>
      </c>
      <c r="CN540" s="1">
        <v>4490</v>
      </c>
      <c r="CO540" s="1">
        <v>1158.8</v>
      </c>
      <c r="CP540" s="1">
        <v>4519</v>
      </c>
      <c r="CQ540" s="1">
        <v>4522</v>
      </c>
      <c r="CR540" s="1">
        <v>4483</v>
      </c>
      <c r="CS540" s="1">
        <v>4498</v>
      </c>
      <c r="CX540" s="58"/>
      <c r="CY540" s="58"/>
      <c r="DA540" s="1" t="s">
        <v>618</v>
      </c>
      <c r="DC540" s="58"/>
      <c r="DD540" s="58"/>
      <c r="DE540">
        <v>16</v>
      </c>
      <c r="DF540">
        <v>121.375</v>
      </c>
      <c r="DG540">
        <v>2.11</v>
      </c>
    </row>
    <row r="541" spans="1:111">
      <c r="A541" s="1">
        <v>2015</v>
      </c>
      <c r="B541" s="1">
        <v>2</v>
      </c>
      <c r="C541" s="24">
        <v>42079</v>
      </c>
      <c r="D541" s="1">
        <v>4503</v>
      </c>
      <c r="E541" s="1">
        <v>4525</v>
      </c>
      <c r="F541" s="1">
        <v>4492</v>
      </c>
      <c r="G541" s="1">
        <v>4523</v>
      </c>
      <c r="H541" s="46">
        <v>1153.2</v>
      </c>
      <c r="I541" s="1">
        <v>4519</v>
      </c>
      <c r="J541" s="1">
        <v>4522</v>
      </c>
      <c r="K541" s="1">
        <v>4483</v>
      </c>
      <c r="L541" s="1">
        <v>4511</v>
      </c>
      <c r="M541" s="53">
        <v>4520</v>
      </c>
      <c r="N541" s="47">
        <v>4525</v>
      </c>
      <c r="O541" s="47">
        <v>4490</v>
      </c>
      <c r="P541" s="47">
        <v>4498</v>
      </c>
      <c r="Q541" s="8">
        <v>4506</v>
      </c>
      <c r="R541" s="26"/>
      <c r="W541" s="50"/>
      <c r="X541" s="51"/>
      <c r="AD541" s="62">
        <v>4513</v>
      </c>
      <c r="AE541" s="62">
        <v>4492</v>
      </c>
      <c r="BD541" s="94">
        <v>4519</v>
      </c>
      <c r="BG541" s="62"/>
      <c r="BH541" s="62"/>
      <c r="BI541" s="1">
        <v>4520</v>
      </c>
      <c r="BJ541" s="1">
        <v>4525</v>
      </c>
      <c r="BK541" s="1">
        <v>4510</v>
      </c>
      <c r="BL541" s="1">
        <v>4513</v>
      </c>
      <c r="BM541" s="78"/>
      <c r="BN541" s="78"/>
      <c r="BO541" s="78"/>
      <c r="BP541" s="89"/>
      <c r="BS541" s="88"/>
      <c r="BU541" s="58"/>
      <c r="BV541" s="58"/>
      <c r="BW541" s="58"/>
      <c r="BX541" s="58"/>
      <c r="BY541" s="1">
        <v>121.39700000000001</v>
      </c>
      <c r="BZ541" s="1">
        <v>121.36</v>
      </c>
      <c r="CA541" s="1">
        <v>121.34399999999999</v>
      </c>
      <c r="CB541" s="1">
        <v>1.0468</v>
      </c>
      <c r="CC541" s="1">
        <v>1.0497000000000001</v>
      </c>
      <c r="CD541" s="1">
        <v>1.0481</v>
      </c>
      <c r="CG541" s="1">
        <v>4520</v>
      </c>
      <c r="CH541" s="1">
        <v>4525</v>
      </c>
      <c r="CI541" s="1">
        <v>4491</v>
      </c>
      <c r="CJ541" s="1">
        <v>4494</v>
      </c>
      <c r="CK541" s="1">
        <v>4520</v>
      </c>
      <c r="CL541" s="1">
        <v>4525</v>
      </c>
      <c r="CM541" s="1">
        <v>4480</v>
      </c>
      <c r="CN541" s="1">
        <v>4483</v>
      </c>
      <c r="CO541" s="1">
        <v>1160</v>
      </c>
      <c r="CP541" s="1">
        <v>4520</v>
      </c>
      <c r="CQ541" s="1">
        <v>4525</v>
      </c>
      <c r="CR541" s="1">
        <v>4479</v>
      </c>
      <c r="CS541" s="1">
        <v>4497</v>
      </c>
      <c r="CX541" s="58"/>
      <c r="CY541" s="58"/>
      <c r="DA541" s="1" t="s">
        <v>618</v>
      </c>
      <c r="DC541" s="58"/>
      <c r="DD541" s="58"/>
      <c r="DE541">
        <v>15.61</v>
      </c>
      <c r="DF541">
        <v>121.396</v>
      </c>
      <c r="DG541">
        <v>2.1</v>
      </c>
    </row>
    <row r="542" spans="1:111">
      <c r="A542" s="1">
        <v>2015</v>
      </c>
      <c r="B542" s="1">
        <v>3</v>
      </c>
      <c r="C542" s="24">
        <v>42080</v>
      </c>
      <c r="D542" s="1">
        <v>4503</v>
      </c>
      <c r="E542" s="1">
        <v>4506</v>
      </c>
      <c r="F542" s="1">
        <v>4490</v>
      </c>
      <c r="G542" s="1">
        <v>4493</v>
      </c>
      <c r="H542" s="46">
        <v>1148.2</v>
      </c>
      <c r="I542" s="1">
        <v>4520</v>
      </c>
      <c r="J542" s="1">
        <v>4525</v>
      </c>
      <c r="K542" s="1">
        <v>4479</v>
      </c>
      <c r="L542" s="1">
        <v>4499</v>
      </c>
      <c r="M542" s="53">
        <v>4496</v>
      </c>
      <c r="N542" s="47">
        <v>4511</v>
      </c>
      <c r="O542" s="47">
        <v>4446</v>
      </c>
      <c r="P542" s="47">
        <v>4500</v>
      </c>
      <c r="Q542" s="8">
        <v>4503</v>
      </c>
      <c r="R542" s="26"/>
      <c r="W542" s="50"/>
      <c r="X542" s="51"/>
      <c r="AD542" s="62">
        <v>4506</v>
      </c>
      <c r="AE542" s="62">
        <v>4490</v>
      </c>
      <c r="BD542" s="94">
        <v>4495</v>
      </c>
      <c r="BG542" s="62"/>
      <c r="BH542" s="62"/>
      <c r="BI542" s="1">
        <v>4496</v>
      </c>
      <c r="BJ542" s="1">
        <v>4499</v>
      </c>
      <c r="BK542" s="1">
        <v>4493</v>
      </c>
      <c r="BL542" s="1">
        <v>4496</v>
      </c>
      <c r="BM542" s="78"/>
      <c r="BN542" s="78"/>
      <c r="BO542" s="78"/>
      <c r="BP542" s="89"/>
      <c r="BS542" s="88"/>
      <c r="BU542" s="58"/>
      <c r="BV542" s="58"/>
      <c r="BW542" s="58"/>
      <c r="BX542" s="58"/>
      <c r="BY542" s="1">
        <v>121.342</v>
      </c>
      <c r="BZ542" s="1">
        <v>121.36</v>
      </c>
      <c r="CA542" s="1">
        <v>121.377</v>
      </c>
      <c r="CB542" s="1">
        <v>1.0567</v>
      </c>
      <c r="CC542" s="1">
        <v>1.0570999999999999</v>
      </c>
      <c r="CD542" s="1">
        <v>1.0571999999999999</v>
      </c>
      <c r="CG542" s="1">
        <v>4496</v>
      </c>
      <c r="CH542" s="1">
        <v>4499</v>
      </c>
      <c r="CI542" s="1">
        <v>4472</v>
      </c>
      <c r="CJ542" s="1">
        <v>4476</v>
      </c>
      <c r="CK542" s="1">
        <v>4496</v>
      </c>
      <c r="CL542" s="1">
        <v>4511</v>
      </c>
      <c r="CM542" s="1">
        <v>4446</v>
      </c>
      <c r="CN542" s="1">
        <v>4482</v>
      </c>
      <c r="CO542" s="1">
        <v>1153.4000000000001</v>
      </c>
      <c r="CP542" s="1">
        <v>4496</v>
      </c>
      <c r="CQ542" s="1">
        <v>4511</v>
      </c>
      <c r="CR542" s="1">
        <v>4446</v>
      </c>
      <c r="CS542" s="1">
        <v>4471</v>
      </c>
      <c r="CX542" s="58"/>
      <c r="CY542" s="58"/>
      <c r="DA542" s="1" t="s">
        <v>618</v>
      </c>
      <c r="DC542" s="58"/>
      <c r="DD542" s="58"/>
      <c r="DE542">
        <v>15.66</v>
      </c>
      <c r="DF542">
        <v>121.36199999999999</v>
      </c>
      <c r="DG542">
        <v>2.06</v>
      </c>
    </row>
    <row r="543" spans="1:111">
      <c r="A543" s="1">
        <v>2015</v>
      </c>
      <c r="B543" s="1">
        <v>4</v>
      </c>
      <c r="C543" s="24">
        <v>42081</v>
      </c>
      <c r="D543" s="1">
        <v>4475</v>
      </c>
      <c r="E543" s="1">
        <v>4487</v>
      </c>
      <c r="F543" s="1">
        <v>4470</v>
      </c>
      <c r="G543" s="1">
        <v>4475</v>
      </c>
      <c r="H543" s="46">
        <v>1151.3</v>
      </c>
      <c r="I543" s="1">
        <v>4496</v>
      </c>
      <c r="J543" s="1">
        <v>4511</v>
      </c>
      <c r="K543" s="1">
        <v>4446</v>
      </c>
      <c r="L543" s="1">
        <v>4482</v>
      </c>
      <c r="M543" s="53">
        <v>4459</v>
      </c>
      <c r="N543" s="47">
        <v>4479</v>
      </c>
      <c r="O543" s="47">
        <v>4458</v>
      </c>
      <c r="P543" s="47">
        <v>4462</v>
      </c>
      <c r="Q543" s="8">
        <v>4474</v>
      </c>
      <c r="R543" s="26"/>
      <c r="W543" s="50"/>
      <c r="X543" s="51"/>
      <c r="AD543" s="62">
        <v>4487</v>
      </c>
      <c r="AE543" s="62">
        <v>4474</v>
      </c>
      <c r="BD543" s="94">
        <v>4457</v>
      </c>
      <c r="BG543" s="62"/>
      <c r="BH543" s="62"/>
      <c r="BI543" s="1">
        <v>4459</v>
      </c>
      <c r="BJ543" s="1">
        <v>4470</v>
      </c>
      <c r="BK543" s="1">
        <v>4458</v>
      </c>
      <c r="BL543" s="1">
        <v>4461</v>
      </c>
      <c r="BM543" s="78"/>
      <c r="BN543" s="78"/>
      <c r="BO543" s="78"/>
      <c r="BP543" s="89"/>
      <c r="BS543" s="88"/>
      <c r="BU543" s="58"/>
      <c r="BV543" s="58"/>
      <c r="BW543" s="58"/>
      <c r="BX543" s="58"/>
      <c r="BY543" s="1">
        <v>121.36499999999999</v>
      </c>
      <c r="BZ543" s="1">
        <v>121.34399999999999</v>
      </c>
      <c r="CA543" s="1">
        <v>121.313</v>
      </c>
      <c r="CB543" s="1">
        <v>1.0597000000000001</v>
      </c>
      <c r="CC543" s="1">
        <v>1.0592999999999999</v>
      </c>
      <c r="CD543" s="1">
        <v>1.0597000000000001</v>
      </c>
      <c r="CG543" s="1">
        <v>4459</v>
      </c>
      <c r="CH543" s="1">
        <v>4479</v>
      </c>
      <c r="CI543" s="1">
        <v>4458</v>
      </c>
      <c r="CJ543" s="1">
        <v>4462</v>
      </c>
      <c r="CK543" s="1">
        <v>4459</v>
      </c>
      <c r="CL543" s="1">
        <v>4479</v>
      </c>
      <c r="CM543" s="1">
        <v>4458</v>
      </c>
      <c r="CN543" s="1">
        <v>4464</v>
      </c>
      <c r="CO543" s="1">
        <v>1145.8</v>
      </c>
      <c r="CP543" s="1">
        <v>4459</v>
      </c>
      <c r="CQ543" s="1">
        <v>4535</v>
      </c>
      <c r="CR543" s="1">
        <v>4455</v>
      </c>
      <c r="CS543" s="1">
        <v>4512</v>
      </c>
      <c r="CX543" s="58"/>
      <c r="CY543" s="58"/>
      <c r="DA543" s="1" t="s">
        <v>618</v>
      </c>
      <c r="DC543" s="58"/>
      <c r="DD543" s="58"/>
      <c r="DE543">
        <v>13.97</v>
      </c>
      <c r="DF543">
        <v>120.155</v>
      </c>
      <c r="DG543">
        <v>1.95</v>
      </c>
    </row>
    <row r="544" spans="1:111">
      <c r="A544" s="1">
        <v>2015</v>
      </c>
      <c r="B544" s="1">
        <v>5</v>
      </c>
      <c r="C544" s="24">
        <v>42082</v>
      </c>
      <c r="D544" s="1">
        <v>4517</v>
      </c>
      <c r="E544" s="1">
        <v>4537</v>
      </c>
      <c r="F544" s="1">
        <v>4507</v>
      </c>
      <c r="G544" s="1">
        <v>4534</v>
      </c>
      <c r="H544" s="46">
        <v>1170.5</v>
      </c>
      <c r="I544" s="1">
        <v>4459</v>
      </c>
      <c r="J544" s="1">
        <v>4535</v>
      </c>
      <c r="K544" s="1">
        <v>4455</v>
      </c>
      <c r="L544" s="1">
        <v>4524</v>
      </c>
      <c r="M544" s="53">
        <v>4533</v>
      </c>
      <c r="N544" s="47">
        <v>4533</v>
      </c>
      <c r="O544" s="47">
        <v>4495</v>
      </c>
      <c r="P544" s="47">
        <v>4518</v>
      </c>
      <c r="Q544" s="8">
        <v>4517</v>
      </c>
      <c r="R544" s="26"/>
      <c r="W544" s="50"/>
      <c r="X544" s="51"/>
      <c r="AD544" s="62">
        <v>4526</v>
      </c>
      <c r="AE544" s="62">
        <v>4507</v>
      </c>
      <c r="BD544" s="94">
        <v>4530</v>
      </c>
      <c r="BG544" s="62"/>
      <c r="BH544" s="62"/>
      <c r="BI544" s="1">
        <v>4533</v>
      </c>
      <c r="BJ544" s="1">
        <v>4533</v>
      </c>
      <c r="BK544" s="1">
        <v>4510</v>
      </c>
      <c r="BL544" s="1">
        <v>4510</v>
      </c>
      <c r="BM544" s="78"/>
      <c r="BN544" s="78"/>
      <c r="BO544" s="78"/>
      <c r="BP544" s="89"/>
      <c r="BS544" s="88"/>
      <c r="BU544" s="58"/>
      <c r="BV544" s="58"/>
      <c r="BW544" s="58"/>
      <c r="BX544" s="58"/>
      <c r="BY544" s="1">
        <v>120.11799999999999</v>
      </c>
      <c r="BZ544" s="1">
        <v>120.232</v>
      </c>
      <c r="CA544" s="1">
        <v>120.059</v>
      </c>
      <c r="CB544" s="1">
        <v>1.0864</v>
      </c>
      <c r="CC544" s="1">
        <v>1.0831999999999999</v>
      </c>
      <c r="CD544" s="1">
        <v>1.0848</v>
      </c>
      <c r="CG544" s="1">
        <v>4533</v>
      </c>
      <c r="CH544" s="1">
        <v>4533</v>
      </c>
      <c r="CI544" s="1">
        <v>4495</v>
      </c>
      <c r="CJ544" s="1">
        <v>4511</v>
      </c>
      <c r="CK544" s="1">
        <v>4533</v>
      </c>
      <c r="CL544" s="1">
        <v>4533</v>
      </c>
      <c r="CM544" s="1">
        <v>4495</v>
      </c>
      <c r="CN544" s="1">
        <v>4521</v>
      </c>
      <c r="CO544" s="1">
        <v>1163.7</v>
      </c>
      <c r="CP544" s="1">
        <v>4533</v>
      </c>
      <c r="CQ544" s="1">
        <v>4553</v>
      </c>
      <c r="CR544" s="1">
        <v>4495</v>
      </c>
      <c r="CS544" s="1">
        <v>4544</v>
      </c>
      <c r="CX544" s="58"/>
      <c r="CY544" s="58"/>
      <c r="DA544" s="1" t="s">
        <v>618</v>
      </c>
      <c r="DC544" s="58"/>
      <c r="DD544" s="58"/>
      <c r="DE544">
        <v>14.07</v>
      </c>
      <c r="DF544">
        <v>120.79600000000001</v>
      </c>
      <c r="DG544">
        <v>1.98</v>
      </c>
    </row>
    <row r="545" spans="1:111">
      <c r="A545" s="1">
        <v>2015</v>
      </c>
      <c r="B545" s="1">
        <v>6</v>
      </c>
      <c r="C545" s="24">
        <v>42083</v>
      </c>
      <c r="D545" s="1">
        <v>4543</v>
      </c>
      <c r="E545" s="1">
        <v>4543</v>
      </c>
      <c r="F545" s="1">
        <v>4526</v>
      </c>
      <c r="G545" s="1">
        <v>4528</v>
      </c>
      <c r="H545" s="46">
        <v>1184.5999999999999</v>
      </c>
      <c r="I545" s="1">
        <v>4533</v>
      </c>
      <c r="J545" s="1">
        <v>4553</v>
      </c>
      <c r="K545" s="1">
        <v>4495</v>
      </c>
      <c r="L545" s="1">
        <v>4540</v>
      </c>
      <c r="M545" s="53">
        <v>4538</v>
      </c>
      <c r="N545" s="47">
        <v>4570</v>
      </c>
      <c r="O545" s="47">
        <v>4532</v>
      </c>
      <c r="P545" s="47">
        <v>4563</v>
      </c>
      <c r="Q545" s="8">
        <v>4543</v>
      </c>
      <c r="R545" s="26"/>
      <c r="W545" s="50"/>
      <c r="X545" s="51"/>
      <c r="AD545" s="62">
        <v>4543</v>
      </c>
      <c r="AE545" s="62">
        <v>4533</v>
      </c>
      <c r="BD545" s="94">
        <v>4537</v>
      </c>
      <c r="BG545" s="62"/>
      <c r="BH545" s="62"/>
      <c r="BI545" s="1">
        <v>4538</v>
      </c>
      <c r="BJ545" s="1">
        <v>4543</v>
      </c>
      <c r="BK545" s="1">
        <v>4532</v>
      </c>
      <c r="BL545" s="1">
        <v>4540</v>
      </c>
      <c r="BM545" s="78"/>
      <c r="BN545" s="78"/>
      <c r="BO545" s="78"/>
      <c r="BP545" s="89"/>
      <c r="BS545" s="88"/>
      <c r="BU545" s="58"/>
      <c r="BV545" s="58"/>
      <c r="BW545" s="58"/>
      <c r="BX545" s="58"/>
      <c r="BY545" s="1">
        <v>120.77800000000001</v>
      </c>
      <c r="BZ545" s="1">
        <v>120.82</v>
      </c>
      <c r="CA545" s="1">
        <v>120.76600000000001</v>
      </c>
      <c r="CB545" s="1">
        <v>1.0660000000000001</v>
      </c>
      <c r="CC545" s="1">
        <v>1.0663</v>
      </c>
      <c r="CD545" s="1">
        <v>1.0669</v>
      </c>
      <c r="CG545" s="1">
        <v>4538</v>
      </c>
      <c r="CH545" s="1">
        <v>4562</v>
      </c>
      <c r="CI545" s="1">
        <v>4532</v>
      </c>
      <c r="CJ545" s="1">
        <v>4542</v>
      </c>
      <c r="CK545" s="1">
        <v>4538</v>
      </c>
      <c r="CL545" s="1">
        <v>4583</v>
      </c>
      <c r="CM545" s="1">
        <v>4532</v>
      </c>
      <c r="CN545" s="1">
        <v>4574</v>
      </c>
      <c r="CO545" s="1">
        <v>1169.9000000000001</v>
      </c>
      <c r="CP545" s="1">
        <v>4538</v>
      </c>
      <c r="CQ545" s="1">
        <v>4583</v>
      </c>
      <c r="CR545" s="1">
        <v>4532</v>
      </c>
      <c r="CS545" s="1">
        <v>4558</v>
      </c>
      <c r="CX545" s="58"/>
      <c r="CY545" s="58"/>
      <c r="DA545" s="1" t="s">
        <v>618</v>
      </c>
      <c r="DC545" s="58"/>
      <c r="DD545" s="58"/>
      <c r="DE545">
        <v>13.02</v>
      </c>
      <c r="DF545">
        <v>119.886</v>
      </c>
      <c r="DG545">
        <v>1.93</v>
      </c>
    </row>
    <row r="546" spans="1:111">
      <c r="A546" s="1">
        <v>2015</v>
      </c>
      <c r="B546" s="1">
        <v>2</v>
      </c>
      <c r="C546" s="24">
        <v>42086</v>
      </c>
      <c r="D546" s="1">
        <v>4572</v>
      </c>
      <c r="E546" s="1">
        <v>4572</v>
      </c>
      <c r="F546" s="1">
        <v>4545</v>
      </c>
      <c r="G546" s="1">
        <v>4546</v>
      </c>
      <c r="H546" s="46">
        <v>1187.7</v>
      </c>
      <c r="I546" s="1">
        <v>4538</v>
      </c>
      <c r="J546" s="1">
        <v>4583</v>
      </c>
      <c r="K546" s="1">
        <v>4532</v>
      </c>
      <c r="L546" s="1">
        <v>4555</v>
      </c>
      <c r="M546" s="53">
        <v>4553</v>
      </c>
      <c r="N546" s="47">
        <v>4560</v>
      </c>
      <c r="O546" s="47">
        <v>4542</v>
      </c>
      <c r="P546" s="47">
        <v>4547</v>
      </c>
      <c r="Q546" s="8">
        <v>4572</v>
      </c>
      <c r="R546" s="26"/>
      <c r="W546" s="50"/>
      <c r="X546" s="51"/>
      <c r="AD546" s="62">
        <v>4572</v>
      </c>
      <c r="AE546" s="62">
        <v>4553</v>
      </c>
      <c r="BD546" s="94">
        <v>4551</v>
      </c>
      <c r="BG546" s="62"/>
      <c r="BH546" s="62"/>
      <c r="BI546" s="1">
        <v>4553</v>
      </c>
      <c r="BJ546" s="1">
        <v>4558</v>
      </c>
      <c r="BK546" s="1">
        <v>4549</v>
      </c>
      <c r="BL546" s="1">
        <v>4552</v>
      </c>
      <c r="BM546" s="78"/>
      <c r="BN546" s="78"/>
      <c r="BO546" s="78"/>
      <c r="BP546" s="89"/>
      <c r="BS546" s="88"/>
      <c r="BU546" s="58"/>
      <c r="BV546" s="58"/>
      <c r="BW546" s="58"/>
      <c r="BX546" s="58"/>
      <c r="BY546" s="1">
        <v>119.881</v>
      </c>
      <c r="BZ546" s="1">
        <v>120.041</v>
      </c>
      <c r="CA546" s="1">
        <v>120.038</v>
      </c>
      <c r="CB546" s="1">
        <v>1.0841000000000001</v>
      </c>
      <c r="CC546" s="1">
        <v>1.0837000000000001</v>
      </c>
      <c r="CD546" s="1">
        <v>1.0826</v>
      </c>
      <c r="CG546" s="1">
        <v>4553</v>
      </c>
      <c r="CH546" s="1">
        <v>4558</v>
      </c>
      <c r="CI546" s="1">
        <v>4542</v>
      </c>
      <c r="CJ546" s="1">
        <v>4548</v>
      </c>
      <c r="CK546" s="1">
        <v>4553</v>
      </c>
      <c r="CL546" s="1">
        <v>4566</v>
      </c>
      <c r="CM546" s="1">
        <v>4542</v>
      </c>
      <c r="CN546" s="1">
        <v>4557</v>
      </c>
      <c r="CO546" s="1">
        <v>1181.0999999999999</v>
      </c>
      <c r="CP546" s="1">
        <v>4553</v>
      </c>
      <c r="CQ546" s="1">
        <v>4579</v>
      </c>
      <c r="CR546" s="1">
        <v>4542</v>
      </c>
      <c r="CS546" s="1">
        <v>4577</v>
      </c>
      <c r="CX546" s="58"/>
      <c r="CY546" s="58"/>
      <c r="DA546" s="1" t="s">
        <v>618</v>
      </c>
      <c r="DC546" s="58"/>
      <c r="DD546" s="58"/>
      <c r="DE546">
        <v>13.41</v>
      </c>
      <c r="DF546">
        <v>119.709</v>
      </c>
      <c r="DG546">
        <v>1.92</v>
      </c>
    </row>
    <row r="547" spans="1:111">
      <c r="A547" s="1">
        <v>2015</v>
      </c>
      <c r="B547" s="1">
        <v>3</v>
      </c>
      <c r="C547" s="24">
        <v>42087</v>
      </c>
      <c r="D547" s="1">
        <v>4571</v>
      </c>
      <c r="E547" s="1">
        <v>4574</v>
      </c>
      <c r="F547" s="1">
        <v>4554</v>
      </c>
      <c r="G547" s="1">
        <v>4560</v>
      </c>
      <c r="H547" s="46">
        <v>1191.4000000000001</v>
      </c>
      <c r="I547" s="1">
        <v>4553</v>
      </c>
      <c r="J547" s="1">
        <v>4579</v>
      </c>
      <c r="K547" s="1">
        <v>4542</v>
      </c>
      <c r="L547" s="1">
        <v>4564</v>
      </c>
      <c r="M547" s="53">
        <v>4561</v>
      </c>
      <c r="N547" s="47">
        <v>4578</v>
      </c>
      <c r="O547" s="47">
        <v>4555</v>
      </c>
      <c r="P547" s="47">
        <v>4563</v>
      </c>
      <c r="Q547" s="8">
        <v>4570</v>
      </c>
      <c r="R547" s="26"/>
      <c r="W547" s="50"/>
      <c r="X547" s="51"/>
      <c r="AD547" s="62">
        <v>4574</v>
      </c>
      <c r="AE547" s="62">
        <v>4561</v>
      </c>
      <c r="BD547" s="94">
        <v>4559</v>
      </c>
      <c r="BG547" s="62"/>
      <c r="BH547" s="62"/>
      <c r="BI547" s="1">
        <v>4561</v>
      </c>
      <c r="BJ547" s="1">
        <v>4565</v>
      </c>
      <c r="BK547" s="1">
        <v>4555</v>
      </c>
      <c r="BL547" s="1">
        <v>4563</v>
      </c>
      <c r="BM547" s="78"/>
      <c r="BN547" s="78"/>
      <c r="BO547" s="78"/>
      <c r="BP547" s="89"/>
      <c r="BS547" s="88"/>
      <c r="BU547" s="58"/>
      <c r="BV547" s="58"/>
      <c r="BW547" s="58"/>
      <c r="BX547" s="58"/>
      <c r="BY547" s="1">
        <v>119.729</v>
      </c>
      <c r="BZ547" s="1">
        <v>119.60599999999999</v>
      </c>
      <c r="CA547" s="1">
        <v>119.758</v>
      </c>
      <c r="CB547" s="1">
        <v>1.0946</v>
      </c>
      <c r="CC547" s="1">
        <v>1.0961000000000001</v>
      </c>
      <c r="CD547" s="1">
        <v>1.0943000000000001</v>
      </c>
      <c r="CG547" s="1">
        <v>4561</v>
      </c>
      <c r="CH547" s="1">
        <v>4578</v>
      </c>
      <c r="CI547" s="1">
        <v>4555</v>
      </c>
      <c r="CJ547" s="1">
        <v>4570</v>
      </c>
      <c r="CK547" s="1">
        <v>4561</v>
      </c>
      <c r="CL547" s="1">
        <v>4578</v>
      </c>
      <c r="CM547" s="1">
        <v>4555</v>
      </c>
      <c r="CN547" s="1">
        <v>4571</v>
      </c>
      <c r="CO547" s="1">
        <v>1187.0999999999999</v>
      </c>
      <c r="CP547" s="1">
        <v>4561</v>
      </c>
      <c r="CQ547" s="1">
        <v>4586</v>
      </c>
      <c r="CR547" s="1">
        <v>4555</v>
      </c>
      <c r="CS547" s="1">
        <v>4581</v>
      </c>
      <c r="CX547" s="58"/>
      <c r="CY547" s="58"/>
      <c r="DA547" s="1" t="s">
        <v>618</v>
      </c>
      <c r="DC547" s="58"/>
      <c r="DD547" s="58"/>
      <c r="DE547">
        <v>13.62</v>
      </c>
      <c r="DF547">
        <v>119.751</v>
      </c>
      <c r="DG547">
        <v>1.88</v>
      </c>
    </row>
    <row r="548" spans="1:111">
      <c r="A548" s="1">
        <v>2015</v>
      </c>
      <c r="B548" s="1">
        <v>4</v>
      </c>
      <c r="C548" s="24">
        <v>42088</v>
      </c>
      <c r="D548" s="1">
        <v>4580</v>
      </c>
      <c r="E548" s="1">
        <v>4583</v>
      </c>
      <c r="F548" s="1">
        <v>4557</v>
      </c>
      <c r="G548" s="1">
        <v>4568</v>
      </c>
      <c r="H548" s="46">
        <v>1197</v>
      </c>
      <c r="I548" s="1">
        <v>4561</v>
      </c>
      <c r="J548" s="1">
        <v>4586</v>
      </c>
      <c r="K548" s="1">
        <v>4555</v>
      </c>
      <c r="L548" s="1">
        <v>4570</v>
      </c>
      <c r="M548" s="53">
        <v>4572</v>
      </c>
      <c r="N548" s="47">
        <v>4595</v>
      </c>
      <c r="O548" s="47">
        <v>4571</v>
      </c>
      <c r="P548" s="47">
        <v>4592</v>
      </c>
      <c r="Q548" s="8">
        <v>4581</v>
      </c>
      <c r="R548" s="26"/>
      <c r="W548" s="50"/>
      <c r="X548" s="51"/>
      <c r="AD548" s="62">
        <v>4583</v>
      </c>
      <c r="AE548" s="62">
        <v>4566</v>
      </c>
      <c r="BD548" s="94">
        <v>4571</v>
      </c>
      <c r="BG548" s="62"/>
      <c r="BH548" s="62"/>
      <c r="BI548" s="1">
        <v>4572</v>
      </c>
      <c r="BJ548" s="1">
        <v>4584</v>
      </c>
      <c r="BK548" s="1">
        <v>4571</v>
      </c>
      <c r="BL548" s="1">
        <v>4580</v>
      </c>
      <c r="BM548" s="78"/>
      <c r="BN548" s="78"/>
      <c r="BO548" s="78"/>
      <c r="BP548" s="89"/>
      <c r="BS548" s="88"/>
      <c r="BU548" s="58"/>
      <c r="BV548" s="58"/>
      <c r="BW548" s="58"/>
      <c r="BX548" s="58"/>
      <c r="BY548" s="1">
        <v>119.755</v>
      </c>
      <c r="BZ548" s="1">
        <v>119.75</v>
      </c>
      <c r="CA548" s="1">
        <v>119.809</v>
      </c>
      <c r="CB548" s="1">
        <v>1.0924</v>
      </c>
      <c r="CC548" s="1">
        <v>1.0913999999999999</v>
      </c>
      <c r="CD548" s="1">
        <v>1.0904</v>
      </c>
      <c r="CG548" s="1">
        <v>4572</v>
      </c>
      <c r="CH548" s="1">
        <v>4590</v>
      </c>
      <c r="CI548" s="1">
        <v>4571</v>
      </c>
      <c r="CJ548" s="1">
        <v>4584</v>
      </c>
      <c r="CK548" s="1">
        <v>4572</v>
      </c>
      <c r="CL548" s="1">
        <v>4598</v>
      </c>
      <c r="CM548" s="1">
        <v>4571</v>
      </c>
      <c r="CN548" s="1">
        <v>4590</v>
      </c>
      <c r="CO548" s="1">
        <v>1192.8</v>
      </c>
      <c r="CP548" s="1">
        <v>4572</v>
      </c>
      <c r="CQ548" s="1">
        <v>4598</v>
      </c>
      <c r="CR548" s="1">
        <v>4571</v>
      </c>
      <c r="CS548" s="1">
        <v>4591</v>
      </c>
      <c r="CX548" s="58"/>
      <c r="CY548" s="58"/>
      <c r="DA548" s="1" t="s">
        <v>618</v>
      </c>
      <c r="DC548" s="58"/>
      <c r="DD548" s="58"/>
      <c r="DE548">
        <v>15.44</v>
      </c>
      <c r="DF548">
        <v>119.468</v>
      </c>
      <c r="DG548">
        <v>1.92</v>
      </c>
    </row>
    <row r="549" spans="1:111">
      <c r="A549" s="1">
        <v>2015</v>
      </c>
      <c r="B549" s="1">
        <v>5</v>
      </c>
      <c r="C549" s="24">
        <v>42089</v>
      </c>
      <c r="D549" s="1">
        <v>4583</v>
      </c>
      <c r="E549" s="1">
        <v>4595</v>
      </c>
      <c r="F549" s="1">
        <v>4575</v>
      </c>
      <c r="G549" s="1">
        <v>4585</v>
      </c>
      <c r="H549" s="46">
        <v>1204.8</v>
      </c>
      <c r="I549" s="1">
        <v>4572</v>
      </c>
      <c r="J549" s="1">
        <v>4598</v>
      </c>
      <c r="K549" s="1">
        <v>4571</v>
      </c>
      <c r="L549" s="1">
        <v>4584</v>
      </c>
      <c r="M549" s="53">
        <v>4588</v>
      </c>
      <c r="N549" s="47">
        <v>4639</v>
      </c>
      <c r="O549" s="47">
        <v>4583</v>
      </c>
      <c r="P549" s="47">
        <v>4604</v>
      </c>
      <c r="Q549" s="8">
        <v>4582</v>
      </c>
      <c r="R549" s="26"/>
      <c r="W549" s="50"/>
      <c r="X549" s="51"/>
      <c r="AD549" s="62">
        <v>4588</v>
      </c>
      <c r="AE549" s="62">
        <v>4578</v>
      </c>
      <c r="BD549" s="94">
        <v>4587</v>
      </c>
      <c r="BG549" s="62"/>
      <c r="BH549" s="62"/>
      <c r="BI549" s="1">
        <v>4588</v>
      </c>
      <c r="BJ549" s="1">
        <v>4639</v>
      </c>
      <c r="BK549" s="1">
        <v>4583</v>
      </c>
      <c r="BL549" s="1">
        <v>4617</v>
      </c>
      <c r="BM549" s="78"/>
      <c r="BN549" s="78"/>
      <c r="BO549" s="78"/>
      <c r="BP549" s="89"/>
      <c r="BS549" s="88"/>
      <c r="BU549" s="58"/>
      <c r="BV549" s="58"/>
      <c r="BW549" s="58"/>
      <c r="BX549" s="58"/>
      <c r="BY549" s="1">
        <v>119.49299999999999</v>
      </c>
      <c r="BZ549" s="1">
        <v>119.48699999999999</v>
      </c>
      <c r="CA549" s="1">
        <v>119.527</v>
      </c>
      <c r="CB549" s="1">
        <v>1.097</v>
      </c>
      <c r="CC549" s="1">
        <v>1.0968</v>
      </c>
      <c r="CD549" s="1">
        <v>1.0961000000000001</v>
      </c>
      <c r="CG549" s="1">
        <v>4588</v>
      </c>
      <c r="CH549" s="1">
        <v>4639</v>
      </c>
      <c r="CI549" s="1">
        <v>4583</v>
      </c>
      <c r="CJ549" s="1">
        <v>4602</v>
      </c>
      <c r="CK549" s="1">
        <v>4588</v>
      </c>
      <c r="CL549" s="1">
        <v>4639</v>
      </c>
      <c r="CM549" s="1">
        <v>4583</v>
      </c>
      <c r="CN549" s="1">
        <v>4607</v>
      </c>
      <c r="CO549" s="1">
        <v>1214.5</v>
      </c>
      <c r="CP549" s="1">
        <v>4588</v>
      </c>
      <c r="CQ549" s="1">
        <v>4639</v>
      </c>
      <c r="CR549" s="1">
        <v>4583</v>
      </c>
      <c r="CS549" s="1">
        <v>4604</v>
      </c>
      <c r="CX549" s="58"/>
      <c r="CY549" s="58"/>
      <c r="DA549" s="1" t="s">
        <v>618</v>
      </c>
      <c r="DC549" s="58"/>
      <c r="DD549" s="58"/>
      <c r="DE549">
        <v>15.8</v>
      </c>
      <c r="DF549">
        <v>119.19199999999999</v>
      </c>
      <c r="DG549">
        <v>2.0099999999999998</v>
      </c>
    </row>
    <row r="550" spans="1:111">
      <c r="A550" s="1">
        <v>2015</v>
      </c>
      <c r="B550" s="1">
        <v>6</v>
      </c>
      <c r="C550" s="24">
        <v>42090</v>
      </c>
      <c r="D550" s="1">
        <v>4601</v>
      </c>
      <c r="E550" s="1">
        <v>4607</v>
      </c>
      <c r="F550" s="1">
        <v>4595</v>
      </c>
      <c r="G550" s="1">
        <v>4605</v>
      </c>
      <c r="H550" s="46">
        <v>1199.8</v>
      </c>
      <c r="I550" s="1">
        <v>4588</v>
      </c>
      <c r="J550" s="1">
        <v>4639</v>
      </c>
      <c r="K550" s="1">
        <v>4583</v>
      </c>
      <c r="L550" s="1">
        <v>4599</v>
      </c>
      <c r="M550" s="53">
        <v>4603</v>
      </c>
      <c r="N550" s="47">
        <v>4604</v>
      </c>
      <c r="O550" s="47">
        <v>4559</v>
      </c>
      <c r="P550" s="47">
        <v>4568</v>
      </c>
      <c r="Q550" s="8">
        <v>4603</v>
      </c>
      <c r="R550" s="26"/>
      <c r="W550" s="50"/>
      <c r="X550" s="51"/>
      <c r="AD550" s="62">
        <v>4607</v>
      </c>
      <c r="AE550" s="62">
        <v>4595</v>
      </c>
      <c r="BD550" s="94">
        <v>4601</v>
      </c>
      <c r="BG550" s="62"/>
      <c r="BH550" s="62"/>
      <c r="BI550" s="1">
        <v>4603</v>
      </c>
      <c r="BJ550" s="1">
        <v>4604</v>
      </c>
      <c r="BK550" s="1">
        <v>4587</v>
      </c>
      <c r="BL550" s="1">
        <v>4590</v>
      </c>
      <c r="BM550" s="78"/>
      <c r="BN550" s="78"/>
      <c r="BO550" s="78"/>
      <c r="BP550" s="89"/>
      <c r="BS550" s="88"/>
      <c r="BU550" s="58"/>
      <c r="BV550" s="58"/>
      <c r="BW550" s="58"/>
      <c r="BX550" s="58"/>
      <c r="BY550" s="1">
        <v>119.188</v>
      </c>
      <c r="BZ550" s="1">
        <v>119.214</v>
      </c>
      <c r="CA550" s="1">
        <v>119.188</v>
      </c>
      <c r="CB550" s="1">
        <v>1.0884</v>
      </c>
      <c r="CC550" s="1">
        <v>1.0880000000000001</v>
      </c>
      <c r="CD550" s="1">
        <v>1.0886</v>
      </c>
      <c r="CG550" s="1">
        <v>4603</v>
      </c>
      <c r="CH550" s="1">
        <v>4604</v>
      </c>
      <c r="CI550" s="1">
        <v>4580</v>
      </c>
      <c r="CJ550" s="1">
        <v>4587</v>
      </c>
      <c r="CK550" s="1">
        <v>4603</v>
      </c>
      <c r="CL550" s="1">
        <v>4604</v>
      </c>
      <c r="CM550" s="1">
        <v>4559</v>
      </c>
      <c r="CN550" s="1">
        <v>4581</v>
      </c>
      <c r="CO550" s="1">
        <v>1196.8</v>
      </c>
      <c r="CP550" s="1">
        <v>4603</v>
      </c>
      <c r="CQ550" s="1">
        <v>4604</v>
      </c>
      <c r="CR550" s="1">
        <v>4559</v>
      </c>
      <c r="CS550" s="1">
        <v>4588</v>
      </c>
      <c r="CX550" s="58"/>
      <c r="CY550" s="58"/>
      <c r="DA550" s="1" t="s">
        <v>618</v>
      </c>
      <c r="DC550" s="58"/>
      <c r="DD550" s="58"/>
      <c r="DE550">
        <v>15.07</v>
      </c>
      <c r="DF550">
        <v>119.18</v>
      </c>
      <c r="DG550">
        <v>1.95</v>
      </c>
    </row>
    <row r="551" spans="1:111">
      <c r="A551" s="1">
        <v>2015</v>
      </c>
      <c r="B551" s="1">
        <v>2</v>
      </c>
      <c r="C551" s="24">
        <v>42093</v>
      </c>
      <c r="D551" s="1">
        <v>4580</v>
      </c>
      <c r="E551" s="1">
        <v>4583</v>
      </c>
      <c r="F551" s="1">
        <v>4561</v>
      </c>
      <c r="G551" s="1">
        <v>4563</v>
      </c>
      <c r="H551" s="46">
        <v>1185.3</v>
      </c>
      <c r="I551" s="1">
        <v>4603</v>
      </c>
      <c r="J551" s="1">
        <v>4604</v>
      </c>
      <c r="K551" s="1">
        <v>4559</v>
      </c>
      <c r="L551" s="1">
        <v>4570</v>
      </c>
      <c r="M551" s="53">
        <v>4561</v>
      </c>
      <c r="N551" s="47">
        <v>4573</v>
      </c>
      <c r="O551" s="47">
        <v>4549</v>
      </c>
      <c r="P551" s="47">
        <v>4559</v>
      </c>
      <c r="Q551" s="8">
        <v>4579</v>
      </c>
      <c r="R551" s="26"/>
      <c r="W551" s="50"/>
      <c r="X551" s="51"/>
      <c r="AD551" s="62">
        <v>4583</v>
      </c>
      <c r="AE551" s="62">
        <v>4568</v>
      </c>
      <c r="BD551" s="94">
        <v>4559</v>
      </c>
      <c r="BG551" s="62"/>
      <c r="BH551" s="62"/>
      <c r="BI551" s="1">
        <v>4561</v>
      </c>
      <c r="BJ551" s="1">
        <v>4566</v>
      </c>
      <c r="BK551" s="1">
        <v>4557</v>
      </c>
      <c r="BL551" s="1">
        <v>4566</v>
      </c>
      <c r="BM551" s="78"/>
      <c r="BN551" s="78"/>
      <c r="BO551" s="78"/>
      <c r="BP551" s="89"/>
      <c r="BS551" s="88"/>
      <c r="BU551" s="58"/>
      <c r="BV551" s="58"/>
      <c r="BW551" s="58"/>
      <c r="BX551" s="58"/>
      <c r="BY551" s="1">
        <v>119.226</v>
      </c>
      <c r="BZ551" s="1">
        <v>119.218</v>
      </c>
      <c r="CA551" s="1">
        <v>119.26600000000001</v>
      </c>
      <c r="CB551" s="1">
        <v>1.0887</v>
      </c>
      <c r="CC551" s="1">
        <v>1.0887</v>
      </c>
      <c r="CD551" s="1">
        <v>1.0884</v>
      </c>
      <c r="CG551" s="1">
        <v>4561</v>
      </c>
      <c r="CH551" s="1">
        <v>4573</v>
      </c>
      <c r="CI551" s="1">
        <v>4549</v>
      </c>
      <c r="CJ551" s="1">
        <v>4558</v>
      </c>
      <c r="CK551" s="1">
        <v>4561</v>
      </c>
      <c r="CL551" s="1">
        <v>4573</v>
      </c>
      <c r="CM551" s="1">
        <v>4549</v>
      </c>
      <c r="CN551" s="1">
        <v>4553</v>
      </c>
      <c r="CO551" s="1">
        <v>1187.8</v>
      </c>
      <c r="CP551" s="1">
        <v>4561</v>
      </c>
      <c r="CQ551" s="1">
        <v>4573</v>
      </c>
      <c r="CR551" s="1">
        <v>4549</v>
      </c>
      <c r="CS551" s="1">
        <v>4571</v>
      </c>
      <c r="CX551" s="58"/>
      <c r="CY551" s="58"/>
      <c r="DA551" s="1" t="s">
        <v>618</v>
      </c>
      <c r="DC551" s="58"/>
      <c r="DD551" s="58"/>
      <c r="DE551">
        <v>14.51</v>
      </c>
      <c r="DF551">
        <v>120.128</v>
      </c>
      <c r="DG551">
        <v>1.96</v>
      </c>
    </row>
    <row r="552" spans="1:111">
      <c r="A552" s="1">
        <v>2015</v>
      </c>
      <c r="B552" s="1">
        <v>3</v>
      </c>
      <c r="C552" s="24">
        <v>42094</v>
      </c>
      <c r="D552" s="1">
        <v>4567</v>
      </c>
      <c r="E552" s="1">
        <v>4578</v>
      </c>
      <c r="F552" s="1">
        <v>4548</v>
      </c>
      <c r="G552" s="1">
        <v>4554</v>
      </c>
      <c r="H552" s="46">
        <v>1183.2</v>
      </c>
      <c r="I552" s="1">
        <v>4561</v>
      </c>
      <c r="J552" s="1">
        <v>4578</v>
      </c>
      <c r="K552" s="1">
        <v>4549</v>
      </c>
      <c r="L552" s="1">
        <v>4567</v>
      </c>
      <c r="M552" s="53">
        <v>4551</v>
      </c>
      <c r="N552" s="47">
        <v>4571</v>
      </c>
      <c r="O552" s="47">
        <v>4540</v>
      </c>
      <c r="P552" s="47">
        <v>4568</v>
      </c>
      <c r="Q552" s="8">
        <v>4567</v>
      </c>
      <c r="R552" s="26"/>
      <c r="W552" s="50"/>
      <c r="X552" s="51"/>
      <c r="AD552" s="62">
        <v>4578</v>
      </c>
      <c r="AE552" s="62">
        <v>4565</v>
      </c>
      <c r="BD552" s="94">
        <v>4549</v>
      </c>
      <c r="BG552" s="62"/>
      <c r="BH552" s="62"/>
      <c r="BI552" s="1">
        <v>4551</v>
      </c>
      <c r="BJ552" s="1">
        <v>4553</v>
      </c>
      <c r="BK552" s="1">
        <v>4545</v>
      </c>
      <c r="BL552" s="1">
        <v>4550</v>
      </c>
      <c r="BM552" s="78"/>
      <c r="BN552" s="78"/>
      <c r="BO552" s="78"/>
      <c r="BP552" s="89"/>
      <c r="BS552" s="88"/>
      <c r="BU552" s="58"/>
      <c r="BV552" s="58"/>
      <c r="BW552" s="58"/>
      <c r="BX552" s="58"/>
      <c r="BY552" s="1">
        <v>120.07599999999999</v>
      </c>
      <c r="BZ552" s="1">
        <v>120.07</v>
      </c>
      <c r="CA552" s="1">
        <v>120.024</v>
      </c>
      <c r="CB552" s="1">
        <v>1.0832999999999999</v>
      </c>
      <c r="CC552" s="1">
        <v>1.0831</v>
      </c>
      <c r="CD552" s="1">
        <v>1.083</v>
      </c>
      <c r="CG552" s="1">
        <v>4551</v>
      </c>
      <c r="CH552" s="1">
        <v>4566</v>
      </c>
      <c r="CI552" s="1">
        <v>4540</v>
      </c>
      <c r="CJ552" s="1">
        <v>4563</v>
      </c>
      <c r="CK552" s="1">
        <v>4551</v>
      </c>
      <c r="CL552" s="1">
        <v>4579</v>
      </c>
      <c r="CM552" s="1">
        <v>4540</v>
      </c>
      <c r="CN552" s="1">
        <v>4570</v>
      </c>
      <c r="CO552" s="1">
        <v>1179.7</v>
      </c>
      <c r="CP552" s="1">
        <v>4551</v>
      </c>
      <c r="CQ552" s="1">
        <v>4579</v>
      </c>
      <c r="CR552" s="1">
        <v>4540</v>
      </c>
      <c r="CS552" s="1">
        <v>4554</v>
      </c>
      <c r="CX552" s="58"/>
      <c r="CY552" s="58"/>
      <c r="DA552" s="1" t="s">
        <v>618</v>
      </c>
      <c r="DC552" s="58"/>
      <c r="DD552" s="58"/>
      <c r="DE552">
        <v>15.29</v>
      </c>
      <c r="DF552">
        <v>120.044</v>
      </c>
      <c r="DG552">
        <v>1.93</v>
      </c>
    </row>
    <row r="553" spans="1:111">
      <c r="A553" s="1">
        <v>2015</v>
      </c>
      <c r="B553" s="1">
        <v>4</v>
      </c>
      <c r="C553" s="24">
        <v>42095</v>
      </c>
      <c r="D553" s="1">
        <v>4557</v>
      </c>
      <c r="E553" s="1">
        <v>4571</v>
      </c>
      <c r="F553" s="1">
        <v>4550</v>
      </c>
      <c r="G553" s="1">
        <v>4562</v>
      </c>
      <c r="H553" s="46">
        <v>1203.5999999999999</v>
      </c>
      <c r="I553" s="1">
        <v>4551</v>
      </c>
      <c r="J553" s="1">
        <v>4579</v>
      </c>
      <c r="K553" s="1">
        <v>4540</v>
      </c>
      <c r="L553" s="1">
        <v>4556</v>
      </c>
      <c r="M553" s="53">
        <v>4558</v>
      </c>
      <c r="N553" s="47">
        <v>4602</v>
      </c>
      <c r="O553" s="47">
        <v>4554</v>
      </c>
      <c r="P553" s="47">
        <v>4602</v>
      </c>
      <c r="Q553" s="8">
        <v>4558</v>
      </c>
      <c r="R553" s="26"/>
      <c r="W553" s="50"/>
      <c r="X553" s="51"/>
      <c r="AD553" s="62">
        <v>4561</v>
      </c>
      <c r="AE553" s="62">
        <v>4550</v>
      </c>
      <c r="BD553" s="94">
        <v>4556</v>
      </c>
      <c r="BG553" s="62"/>
      <c r="BH553" s="62"/>
      <c r="BI553" s="1">
        <v>4558</v>
      </c>
      <c r="BJ553" s="1">
        <v>4565</v>
      </c>
      <c r="BK553" s="1">
        <v>4557</v>
      </c>
      <c r="BL553" s="1">
        <v>4563</v>
      </c>
      <c r="BM553" s="78"/>
      <c r="BN553" s="78"/>
      <c r="BO553" s="78"/>
      <c r="BP553" s="89"/>
      <c r="BS553" s="88"/>
      <c r="BU553" s="58"/>
      <c r="BV553" s="58"/>
      <c r="BW553" s="58"/>
      <c r="BX553" s="58"/>
      <c r="BY553" s="1">
        <v>120.128</v>
      </c>
      <c r="BZ553" s="1">
        <v>120.015</v>
      </c>
      <c r="CA553" s="1">
        <v>120.032</v>
      </c>
      <c r="CB553" s="1">
        <v>1.0731999999999999</v>
      </c>
      <c r="CC553" s="1">
        <v>1.0740000000000001</v>
      </c>
      <c r="CD553" s="1">
        <v>1.0739000000000001</v>
      </c>
      <c r="CG553" s="1">
        <v>4558</v>
      </c>
      <c r="CH553" s="1">
        <v>4589</v>
      </c>
      <c r="CI553" s="1">
        <v>4554</v>
      </c>
      <c r="CJ553" s="1">
        <v>4585</v>
      </c>
      <c r="CK553" s="1">
        <v>4558</v>
      </c>
      <c r="CL553" s="1">
        <v>4616</v>
      </c>
      <c r="CM553" s="1">
        <v>4554</v>
      </c>
      <c r="CN553" s="1">
        <v>4605</v>
      </c>
      <c r="CO553" s="1">
        <v>1185.3</v>
      </c>
      <c r="CP553" s="1">
        <v>4558</v>
      </c>
      <c r="CQ553" s="1">
        <v>4636</v>
      </c>
      <c r="CR553" s="1">
        <v>4554</v>
      </c>
      <c r="CS553" s="1">
        <v>4620</v>
      </c>
      <c r="CX553" s="58"/>
      <c r="CY553" s="58"/>
      <c r="DA553" s="1" t="s">
        <v>618</v>
      </c>
      <c r="DC553" s="58"/>
      <c r="DD553" s="58"/>
      <c r="DE553">
        <v>15.11</v>
      </c>
      <c r="DF553">
        <v>119.69</v>
      </c>
      <c r="DG553">
        <v>1.87</v>
      </c>
    </row>
    <row r="554" spans="1:111">
      <c r="A554" s="1">
        <v>2015</v>
      </c>
      <c r="B554" s="1">
        <v>5</v>
      </c>
      <c r="C554" s="24">
        <v>42096</v>
      </c>
      <c r="D554" s="1">
        <v>4618</v>
      </c>
      <c r="E554" s="1">
        <v>4623</v>
      </c>
      <c r="F554" s="1">
        <v>4611</v>
      </c>
      <c r="G554" s="1">
        <v>4616</v>
      </c>
      <c r="H554" s="46">
        <v>1202.5</v>
      </c>
      <c r="I554" s="1">
        <v>4558</v>
      </c>
      <c r="J554" s="1">
        <v>4636</v>
      </c>
      <c r="K554" s="1">
        <v>4554</v>
      </c>
      <c r="L554" s="1">
        <v>4617</v>
      </c>
      <c r="M554" s="53">
        <v>4622</v>
      </c>
      <c r="N554" s="47">
        <v>4628</v>
      </c>
      <c r="O554" s="47">
        <v>4610</v>
      </c>
      <c r="P554" s="47">
        <v>4626</v>
      </c>
      <c r="Q554" s="8">
        <v>4618</v>
      </c>
      <c r="R554" s="26"/>
      <c r="W554" s="50"/>
      <c r="X554" s="51"/>
      <c r="AD554" s="62">
        <v>4620</v>
      </c>
      <c r="AE554" s="62">
        <v>4611</v>
      </c>
      <c r="BD554" s="94">
        <v>4621</v>
      </c>
      <c r="BG554" s="62"/>
      <c r="BH554" s="62"/>
      <c r="BI554" s="1">
        <v>4622</v>
      </c>
      <c r="BJ554" s="1">
        <v>4626</v>
      </c>
      <c r="BK554" s="1">
        <v>4613</v>
      </c>
      <c r="BL554" s="1">
        <v>4614</v>
      </c>
      <c r="BM554" s="78"/>
      <c r="BN554" s="78"/>
      <c r="BO554" s="78"/>
      <c r="BP554" s="89"/>
      <c r="BS554" s="88"/>
      <c r="BU554" s="58"/>
      <c r="BV554" s="58"/>
      <c r="BW554" s="58"/>
      <c r="BX554" s="58"/>
      <c r="BY554" s="1">
        <v>119.756</v>
      </c>
      <c r="BZ554" s="1">
        <v>119.646</v>
      </c>
      <c r="CA554" s="1">
        <v>119.58799999999999</v>
      </c>
      <c r="CB554" s="1">
        <v>1.0763</v>
      </c>
      <c r="CC554" s="1">
        <v>1.0767</v>
      </c>
      <c r="CD554" s="1">
        <v>1.0769</v>
      </c>
      <c r="CG554" s="1">
        <v>4622</v>
      </c>
      <c r="CH554" s="1">
        <v>4626</v>
      </c>
      <c r="CI554" s="1">
        <v>4610</v>
      </c>
      <c r="CJ554" s="1">
        <v>4624</v>
      </c>
      <c r="CK554" s="1">
        <v>4622</v>
      </c>
      <c r="CL554" s="1">
        <v>4628</v>
      </c>
      <c r="CM554" s="1">
        <v>4596</v>
      </c>
      <c r="CN554" s="1">
        <v>4598</v>
      </c>
      <c r="CO554" s="1">
        <v>1203.4000000000001</v>
      </c>
      <c r="CP554" s="1">
        <v>4622</v>
      </c>
      <c r="CQ554" s="1">
        <v>4628</v>
      </c>
      <c r="CR554" s="1">
        <v>4592</v>
      </c>
      <c r="CS554" s="1">
        <v>4610</v>
      </c>
      <c r="CX554" s="58"/>
      <c r="CY554" s="58"/>
      <c r="DA554" s="1" t="s">
        <v>618</v>
      </c>
      <c r="DC554" s="58"/>
      <c r="DD554" s="58"/>
      <c r="DE554">
        <v>14.67</v>
      </c>
      <c r="DF554">
        <v>119.755</v>
      </c>
      <c r="DG554">
        <v>1.9</v>
      </c>
    </row>
    <row r="555" spans="1:111">
      <c r="A555" s="1">
        <v>2015</v>
      </c>
      <c r="B555" s="1">
        <v>6</v>
      </c>
      <c r="C555" s="24">
        <v>42097</v>
      </c>
      <c r="D555" s="1">
        <v>4610</v>
      </c>
      <c r="E555" s="1">
        <v>4612</v>
      </c>
      <c r="F555" s="1">
        <v>4595</v>
      </c>
      <c r="G555" s="1">
        <v>4602</v>
      </c>
      <c r="H555" s="46">
        <v>1200.9000000000001</v>
      </c>
      <c r="I555" s="1">
        <v>4622</v>
      </c>
      <c r="J555" s="1">
        <v>4628</v>
      </c>
      <c r="K555" s="1">
        <v>4592</v>
      </c>
      <c r="L555" s="1">
        <v>4601</v>
      </c>
      <c r="M555" s="53">
        <v>4605</v>
      </c>
      <c r="N555" s="47">
        <v>4635</v>
      </c>
      <c r="O555" s="47">
        <v>4602</v>
      </c>
      <c r="P555" s="47">
        <v>4631</v>
      </c>
      <c r="Q555" s="8">
        <v>4610</v>
      </c>
      <c r="R555" s="26"/>
      <c r="W555" s="50"/>
      <c r="X555" s="51"/>
      <c r="AD555" s="62">
        <v>4612</v>
      </c>
      <c r="AE555" s="62">
        <v>4599</v>
      </c>
      <c r="BD555" s="94">
        <v>4604</v>
      </c>
      <c r="BG555" s="62"/>
      <c r="BH555" s="62"/>
      <c r="BI555" s="1">
        <v>4605</v>
      </c>
      <c r="BJ555" s="1">
        <v>4609</v>
      </c>
      <c r="BK555" s="1">
        <v>4602</v>
      </c>
      <c r="BL555" s="1">
        <v>4609</v>
      </c>
      <c r="BM555" s="78"/>
      <c r="BN555" s="78"/>
      <c r="BO555" s="78"/>
      <c r="BP555" s="89"/>
      <c r="BS555" s="88"/>
      <c r="BU555" s="58"/>
      <c r="BV555" s="58"/>
      <c r="BW555" s="58"/>
      <c r="BX555" s="58"/>
      <c r="BY555" s="1">
        <v>119.72799999999999</v>
      </c>
      <c r="BZ555" s="1">
        <v>119.73399999999999</v>
      </c>
      <c r="CA555" s="1">
        <v>119.697</v>
      </c>
      <c r="CB555" s="1">
        <v>1.0880000000000001</v>
      </c>
      <c r="CC555" s="1">
        <v>1.0875999999999999</v>
      </c>
      <c r="CD555" s="1">
        <v>1.087</v>
      </c>
      <c r="CG555" s="1">
        <v>4605</v>
      </c>
      <c r="CH555" s="1">
        <v>4635</v>
      </c>
      <c r="CI555" s="1">
        <v>4602</v>
      </c>
      <c r="CJ555" s="1">
        <v>4635</v>
      </c>
      <c r="CK555" s="1">
        <v>4605</v>
      </c>
      <c r="CL555" s="1">
        <v>4635</v>
      </c>
      <c r="CM555" s="1">
        <v>4602</v>
      </c>
      <c r="CN555" s="1">
        <v>4633</v>
      </c>
      <c r="CO555" s="1">
        <v>1200.9000000000001</v>
      </c>
      <c r="CP555" s="1">
        <v>4605</v>
      </c>
      <c r="CQ555" s="1">
        <v>4640</v>
      </c>
      <c r="CR555" s="1">
        <v>4602</v>
      </c>
      <c r="CS555" s="1">
        <v>4640</v>
      </c>
      <c r="CX555" s="58"/>
      <c r="CY555" s="58"/>
      <c r="DA555" s="1" t="s">
        <v>618</v>
      </c>
      <c r="DC555" s="58"/>
      <c r="DD555" s="58"/>
      <c r="DE555">
        <v>14.67</v>
      </c>
      <c r="DF555">
        <v>118.873</v>
      </c>
      <c r="DG555">
        <v>1.9</v>
      </c>
    </row>
    <row r="556" spans="1:111">
      <c r="A556" s="1">
        <v>2015</v>
      </c>
      <c r="B556" s="1">
        <v>2</v>
      </c>
      <c r="C556" s="24">
        <v>42100</v>
      </c>
      <c r="D556" s="1">
        <v>4645</v>
      </c>
      <c r="E556" s="1">
        <v>4655</v>
      </c>
      <c r="F556" s="1">
        <v>4644</v>
      </c>
      <c r="G556" s="1">
        <v>4645</v>
      </c>
      <c r="H556" s="46">
        <v>1214.5</v>
      </c>
      <c r="I556" s="1">
        <v>4605</v>
      </c>
      <c r="J556" s="1">
        <v>4655</v>
      </c>
      <c r="K556" s="1">
        <v>4602</v>
      </c>
      <c r="L556" s="1">
        <v>4650</v>
      </c>
      <c r="M556" s="53">
        <v>4653</v>
      </c>
      <c r="N556" s="47">
        <v>4670</v>
      </c>
      <c r="O556" s="47">
        <v>4648</v>
      </c>
      <c r="P556" s="47">
        <v>4656</v>
      </c>
      <c r="Q556" s="8">
        <v>4645</v>
      </c>
      <c r="R556" s="26"/>
      <c r="W556" s="50"/>
      <c r="X556" s="51"/>
      <c r="AD556" s="62">
        <v>4655</v>
      </c>
      <c r="AE556" s="62">
        <v>4644</v>
      </c>
      <c r="BD556" s="94">
        <v>4652</v>
      </c>
      <c r="BG556" s="62"/>
      <c r="BH556" s="62"/>
      <c r="BI556" s="1">
        <v>4653</v>
      </c>
      <c r="BJ556" s="1">
        <v>4670</v>
      </c>
      <c r="BK556" s="1">
        <v>4651</v>
      </c>
      <c r="BL556" s="1">
        <v>4664</v>
      </c>
      <c r="BM556" s="78"/>
      <c r="BN556" s="78"/>
      <c r="BO556" s="78"/>
      <c r="BP556" s="89"/>
      <c r="BS556" s="88"/>
      <c r="BU556" s="58"/>
      <c r="BV556" s="58"/>
      <c r="BW556" s="58"/>
      <c r="BX556" s="58"/>
      <c r="BY556" s="1">
        <v>118.88</v>
      </c>
      <c r="BZ556" s="1">
        <v>118.90600000000001</v>
      </c>
      <c r="CA556" s="1">
        <v>118.834</v>
      </c>
      <c r="CB556" s="1">
        <v>1.1003000000000001</v>
      </c>
      <c r="CC556" s="1">
        <v>1.1008</v>
      </c>
      <c r="CD556" s="1">
        <v>1.1001000000000001</v>
      </c>
      <c r="CG556" s="1">
        <v>4653</v>
      </c>
      <c r="CH556" s="1">
        <v>4670</v>
      </c>
      <c r="CI556" s="1">
        <v>4648</v>
      </c>
      <c r="CJ556" s="1">
        <v>4659</v>
      </c>
      <c r="CK556" s="1">
        <v>4653</v>
      </c>
      <c r="CL556" s="1">
        <v>4670</v>
      </c>
      <c r="CM556" s="1">
        <v>4648</v>
      </c>
      <c r="CN556" s="1">
        <v>4668</v>
      </c>
      <c r="CO556" s="1">
        <v>1221.8</v>
      </c>
      <c r="CP556" s="1">
        <v>4653</v>
      </c>
      <c r="CQ556" s="1">
        <v>4675</v>
      </c>
      <c r="CR556" s="1">
        <v>4648</v>
      </c>
      <c r="CS556" s="1">
        <v>4664</v>
      </c>
      <c r="CX556" s="58"/>
      <c r="CY556" s="58"/>
      <c r="DA556" s="1" t="s">
        <v>618</v>
      </c>
      <c r="DC556" s="58"/>
      <c r="DD556" s="58"/>
      <c r="DE556">
        <v>14.74</v>
      </c>
      <c r="DF556">
        <v>119.464</v>
      </c>
      <c r="DG556">
        <v>1.9</v>
      </c>
    </row>
    <row r="557" spans="1:111">
      <c r="A557" s="1">
        <v>2015</v>
      </c>
      <c r="B557" s="1">
        <v>3</v>
      </c>
      <c r="C557" s="24">
        <v>42101</v>
      </c>
      <c r="D557" s="1">
        <v>4657</v>
      </c>
      <c r="E557" s="1">
        <v>4659</v>
      </c>
      <c r="F557" s="1">
        <v>4641</v>
      </c>
      <c r="G557" s="1">
        <v>4654</v>
      </c>
      <c r="H557" s="46">
        <v>1208.2</v>
      </c>
      <c r="I557" s="1">
        <v>4653</v>
      </c>
      <c r="J557" s="1">
        <v>4675</v>
      </c>
      <c r="K557" s="1">
        <v>4641</v>
      </c>
      <c r="L557" s="1">
        <v>4653</v>
      </c>
      <c r="M557" s="53">
        <v>4660</v>
      </c>
      <c r="N557" s="47">
        <v>4676</v>
      </c>
      <c r="O557" s="47">
        <v>4647</v>
      </c>
      <c r="P557" s="47">
        <v>4670</v>
      </c>
      <c r="Q557" s="8">
        <v>4657</v>
      </c>
      <c r="R557" s="26"/>
      <c r="W557" s="50"/>
      <c r="X557" s="51"/>
      <c r="AD557" s="62">
        <v>4658</v>
      </c>
      <c r="AE557" s="62">
        <v>4641</v>
      </c>
      <c r="BD557" s="94">
        <v>4658</v>
      </c>
      <c r="BG557" s="62"/>
      <c r="BH557" s="62"/>
      <c r="BI557" s="1">
        <v>4660</v>
      </c>
      <c r="BJ557" s="1">
        <v>4663</v>
      </c>
      <c r="BK557" s="1">
        <v>4654</v>
      </c>
      <c r="BL557" s="1">
        <v>4657</v>
      </c>
      <c r="BM557" s="78"/>
      <c r="BN557" s="78"/>
      <c r="BO557" s="78"/>
      <c r="BP557" s="89"/>
      <c r="BS557" s="88"/>
      <c r="BU557" s="58"/>
      <c r="BV557" s="58"/>
      <c r="BW557" s="58"/>
      <c r="BX557" s="58"/>
      <c r="BY557" s="1">
        <v>119.538</v>
      </c>
      <c r="BZ557" s="1">
        <v>119.495</v>
      </c>
      <c r="CA557" s="1">
        <v>119.488</v>
      </c>
      <c r="CB557" s="1">
        <v>1.0922000000000001</v>
      </c>
      <c r="CC557" s="1">
        <v>1.0932999999999999</v>
      </c>
      <c r="CD557" s="1">
        <v>1.0933999999999999</v>
      </c>
      <c r="CG557" s="1">
        <v>4660</v>
      </c>
      <c r="CH557" s="1">
        <v>4670</v>
      </c>
      <c r="CI557" s="1">
        <v>4647</v>
      </c>
      <c r="CJ557" s="1">
        <v>4668</v>
      </c>
      <c r="CK557" s="1">
        <v>4660</v>
      </c>
      <c r="CL557" s="1">
        <v>4684</v>
      </c>
      <c r="CM557" s="1">
        <v>4647</v>
      </c>
      <c r="CN557" s="1">
        <v>4684</v>
      </c>
      <c r="CO557" s="1">
        <v>1210.8</v>
      </c>
      <c r="CP557" s="1">
        <v>4660</v>
      </c>
      <c r="CQ557" s="1">
        <v>4684</v>
      </c>
      <c r="CR557" s="1">
        <v>4647</v>
      </c>
      <c r="CS557" s="1">
        <v>4670</v>
      </c>
      <c r="CX557" s="58"/>
      <c r="CY557" s="58"/>
      <c r="DA557" s="1" t="s">
        <v>618</v>
      </c>
      <c r="DC557" s="58"/>
      <c r="DD557" s="58"/>
      <c r="DE557">
        <v>14.78</v>
      </c>
      <c r="DF557">
        <v>120.34399999999999</v>
      </c>
      <c r="DG557">
        <v>1.89</v>
      </c>
    </row>
    <row r="558" spans="1:111">
      <c r="A558" s="1">
        <v>2015</v>
      </c>
      <c r="B558" s="1">
        <v>4</v>
      </c>
      <c r="C558" s="24">
        <v>42102</v>
      </c>
      <c r="D558" s="1">
        <v>4665</v>
      </c>
      <c r="E558" s="1">
        <v>4670</v>
      </c>
      <c r="F558" s="1">
        <v>4652</v>
      </c>
      <c r="G558" s="1">
        <v>4654</v>
      </c>
      <c r="H558" s="46">
        <v>1202.7</v>
      </c>
      <c r="I558" s="1">
        <v>4660</v>
      </c>
      <c r="J558" s="1">
        <v>4684</v>
      </c>
      <c r="K558" s="1">
        <v>4647</v>
      </c>
      <c r="L558" s="1">
        <v>4665</v>
      </c>
      <c r="M558" s="53">
        <v>4656</v>
      </c>
      <c r="N558" s="47">
        <v>4658</v>
      </c>
      <c r="O558" s="47">
        <v>4631</v>
      </c>
      <c r="P558" s="47">
        <v>4645</v>
      </c>
      <c r="Q558" s="8">
        <v>4665</v>
      </c>
      <c r="R558" s="26"/>
      <c r="W558" s="50"/>
      <c r="X558" s="51"/>
      <c r="AD558" s="62">
        <v>4670</v>
      </c>
      <c r="AE558" s="62">
        <v>4663</v>
      </c>
      <c r="BD558" s="94">
        <v>4654</v>
      </c>
      <c r="BG558" s="62"/>
      <c r="BH558" s="62"/>
      <c r="BI558" s="1">
        <v>4656</v>
      </c>
      <c r="BJ558" s="1">
        <v>4658</v>
      </c>
      <c r="BK558" s="1">
        <v>4654</v>
      </c>
      <c r="BL558" s="1">
        <v>4658</v>
      </c>
      <c r="BM558" s="78"/>
      <c r="BN558" s="78"/>
      <c r="BO558" s="78"/>
      <c r="BP558" s="89"/>
      <c r="BS558" s="88"/>
      <c r="BU558" s="58"/>
      <c r="BV558" s="58"/>
      <c r="BW558" s="58"/>
      <c r="BX558" s="58"/>
      <c r="BY558" s="1">
        <v>120.28100000000001</v>
      </c>
      <c r="BZ558" s="1">
        <v>120.29</v>
      </c>
      <c r="CA558" s="1">
        <v>120.295</v>
      </c>
      <c r="CB558" s="1">
        <v>1.0814999999999999</v>
      </c>
      <c r="CC558" s="1">
        <v>1.0823</v>
      </c>
      <c r="CD558" s="1">
        <v>1.0823</v>
      </c>
      <c r="CG558" s="1">
        <v>4656</v>
      </c>
      <c r="CH558" s="1">
        <v>4658</v>
      </c>
      <c r="CI558" s="1">
        <v>4631</v>
      </c>
      <c r="CJ558" s="1">
        <v>4635</v>
      </c>
      <c r="CK558" s="1">
        <v>4656</v>
      </c>
      <c r="CL558" s="1">
        <v>4658</v>
      </c>
      <c r="CM558" s="1">
        <v>4630</v>
      </c>
      <c r="CN558" s="1">
        <v>4633</v>
      </c>
      <c r="CO558" s="1">
        <v>1210.3</v>
      </c>
      <c r="CP558" s="1">
        <v>4656</v>
      </c>
      <c r="CQ558" s="1">
        <v>4658</v>
      </c>
      <c r="CR558" s="1">
        <v>4617</v>
      </c>
      <c r="CS558" s="1">
        <v>4621</v>
      </c>
      <c r="CX558" s="58"/>
      <c r="CY558" s="58"/>
      <c r="DA558" s="1" t="s">
        <v>618</v>
      </c>
      <c r="DC558" s="58"/>
      <c r="DD558" s="58"/>
      <c r="DE558">
        <v>13.98</v>
      </c>
      <c r="DF558">
        <v>120.155</v>
      </c>
      <c r="DG558">
        <v>1.9</v>
      </c>
    </row>
    <row r="559" spans="1:111">
      <c r="A559" s="1">
        <v>2015</v>
      </c>
      <c r="B559" s="1">
        <v>5</v>
      </c>
      <c r="C559" s="24">
        <v>42103</v>
      </c>
      <c r="D559" s="1">
        <v>4627</v>
      </c>
      <c r="E559" s="1">
        <v>4638</v>
      </c>
      <c r="F559" s="1">
        <v>4605</v>
      </c>
      <c r="G559" s="1">
        <v>4610</v>
      </c>
      <c r="H559" s="46">
        <v>1193.5999999999999</v>
      </c>
      <c r="I559" s="1">
        <v>4656</v>
      </c>
      <c r="J559" s="1">
        <v>4658</v>
      </c>
      <c r="K559" s="1">
        <v>4617</v>
      </c>
      <c r="L559" s="1">
        <v>4621</v>
      </c>
      <c r="M559" s="53">
        <v>4607</v>
      </c>
      <c r="N559" s="47">
        <v>4625</v>
      </c>
      <c r="O559" s="47">
        <v>4602</v>
      </c>
      <c r="P559" s="47">
        <v>4607</v>
      </c>
      <c r="Q559" s="8">
        <v>4629</v>
      </c>
      <c r="R559" s="26"/>
      <c r="W559" s="50"/>
      <c r="X559" s="51"/>
      <c r="AD559" s="62">
        <v>4638</v>
      </c>
      <c r="AE559" s="62">
        <v>4617</v>
      </c>
      <c r="BD559" s="94">
        <v>4605</v>
      </c>
      <c r="BG559" s="62"/>
      <c r="BH559" s="62"/>
      <c r="BI559" s="1">
        <v>4607</v>
      </c>
      <c r="BJ559" s="1">
        <v>4617</v>
      </c>
      <c r="BK559" s="1">
        <v>4606</v>
      </c>
      <c r="BL559" s="1">
        <v>4614</v>
      </c>
      <c r="BM559" s="78"/>
      <c r="BN559" s="78"/>
      <c r="BO559" s="78"/>
      <c r="BP559" s="89"/>
      <c r="BS559" s="88"/>
      <c r="BU559" s="58"/>
      <c r="BV559" s="58"/>
      <c r="BW559" s="58"/>
      <c r="BX559" s="58"/>
      <c r="BY559" s="1">
        <v>120.139</v>
      </c>
      <c r="BZ559" s="1">
        <v>120.114</v>
      </c>
      <c r="CA559" s="1">
        <v>120.10599999999999</v>
      </c>
      <c r="CB559" s="1">
        <v>1.0781000000000001</v>
      </c>
      <c r="CC559" s="1">
        <v>1.0786</v>
      </c>
      <c r="CD559" s="1">
        <v>1.0784</v>
      </c>
      <c r="CG559" s="1">
        <v>4607</v>
      </c>
      <c r="CH559" s="1">
        <v>4625</v>
      </c>
      <c r="CI559" s="1">
        <v>4606</v>
      </c>
      <c r="CJ559" s="1">
        <v>4619</v>
      </c>
      <c r="CK559" s="1">
        <v>4607</v>
      </c>
      <c r="CL559" s="1">
        <v>4625</v>
      </c>
      <c r="CM559" s="1">
        <v>4602</v>
      </c>
      <c r="CN559" s="1">
        <v>4614</v>
      </c>
      <c r="CO559" s="1">
        <v>1195.5</v>
      </c>
      <c r="CP559" s="1">
        <v>4607</v>
      </c>
      <c r="CQ559" s="1">
        <v>4625</v>
      </c>
      <c r="CR559" s="1">
        <v>4602</v>
      </c>
      <c r="CS559" s="1">
        <v>4623</v>
      </c>
      <c r="CX559" s="58"/>
      <c r="CY559" s="58"/>
      <c r="DA559" s="1" t="s">
        <v>618</v>
      </c>
      <c r="DC559" s="58"/>
      <c r="DD559" s="58"/>
      <c r="DE559">
        <v>13.09</v>
      </c>
      <c r="DF559">
        <v>120.55500000000001</v>
      </c>
      <c r="DG559">
        <v>1.96</v>
      </c>
    </row>
    <row r="560" spans="1:111">
      <c r="A560" s="1">
        <v>2015</v>
      </c>
      <c r="B560" s="1">
        <v>6</v>
      </c>
      <c r="C560" s="24">
        <v>42104</v>
      </c>
      <c r="D560" s="1">
        <v>4619</v>
      </c>
      <c r="E560" s="1">
        <v>4631</v>
      </c>
      <c r="F560" s="1">
        <v>4615</v>
      </c>
      <c r="G560" s="1">
        <v>4621</v>
      </c>
      <c r="H560" s="46">
        <v>1204.5999999999999</v>
      </c>
      <c r="I560" s="1">
        <v>4607</v>
      </c>
      <c r="J560" s="1">
        <v>4625</v>
      </c>
      <c r="K560" s="1">
        <v>4602</v>
      </c>
      <c r="L560" s="1">
        <v>4621</v>
      </c>
      <c r="M560" s="53">
        <v>4621</v>
      </c>
      <c r="N560" s="47">
        <v>4665</v>
      </c>
      <c r="O560" s="47">
        <v>4618</v>
      </c>
      <c r="P560" s="47">
        <v>4657</v>
      </c>
      <c r="Q560" s="8">
        <v>4619</v>
      </c>
      <c r="R560" s="26"/>
      <c r="W560" s="50"/>
      <c r="X560" s="51"/>
      <c r="AD560" s="62">
        <v>4624</v>
      </c>
      <c r="AE560" s="62">
        <v>4615</v>
      </c>
      <c r="BD560" s="94">
        <v>4620</v>
      </c>
      <c r="BG560" s="62"/>
      <c r="BH560" s="62"/>
      <c r="BI560" s="1">
        <v>4621</v>
      </c>
      <c r="BJ560" s="1">
        <v>4649</v>
      </c>
      <c r="BK560" s="1">
        <v>4618</v>
      </c>
      <c r="BL560" s="1">
        <v>4644</v>
      </c>
      <c r="BM560" s="78"/>
      <c r="BN560" s="78"/>
      <c r="BO560" s="78"/>
      <c r="BP560" s="89"/>
      <c r="BS560" s="88"/>
      <c r="BU560" s="58"/>
      <c r="BV560" s="58"/>
      <c r="BW560" s="58"/>
      <c r="BX560" s="58"/>
      <c r="BY560" s="1">
        <v>120.577</v>
      </c>
      <c r="BZ560" s="1">
        <v>120.551</v>
      </c>
      <c r="CA560" s="1">
        <v>120.556</v>
      </c>
      <c r="CB560" s="1">
        <v>1.0659000000000001</v>
      </c>
      <c r="CC560" s="1">
        <v>1.0664</v>
      </c>
      <c r="CD560" s="1">
        <v>1.0667</v>
      </c>
      <c r="CG560" s="1">
        <v>4621</v>
      </c>
      <c r="CH560" s="1">
        <v>4657</v>
      </c>
      <c r="CI560" s="1">
        <v>4618</v>
      </c>
      <c r="CJ560" s="1">
        <v>4651</v>
      </c>
      <c r="CK560" s="1">
        <v>4621</v>
      </c>
      <c r="CL560" s="1">
        <v>4665</v>
      </c>
      <c r="CM560" s="1">
        <v>4618</v>
      </c>
      <c r="CN560" s="1">
        <v>4658</v>
      </c>
      <c r="CO560" s="1">
        <v>1201.0999999999999</v>
      </c>
      <c r="CP560" s="1">
        <v>4621</v>
      </c>
      <c r="CQ560" s="1">
        <v>4665</v>
      </c>
      <c r="CR560" s="1">
        <v>4618</v>
      </c>
      <c r="CS560" s="1">
        <v>4654</v>
      </c>
      <c r="CX560" s="58"/>
      <c r="CY560" s="58"/>
      <c r="DA560" s="1" t="s">
        <v>618</v>
      </c>
      <c r="DC560" s="58"/>
      <c r="DD560" s="58"/>
      <c r="DE560">
        <v>12.58</v>
      </c>
      <c r="DF560">
        <v>120.27800000000001</v>
      </c>
      <c r="DG560">
        <v>1.95</v>
      </c>
    </row>
    <row r="561" spans="1:111">
      <c r="A561" s="1">
        <v>2015</v>
      </c>
      <c r="B561" s="1">
        <v>2</v>
      </c>
      <c r="C561" s="24">
        <v>42107</v>
      </c>
      <c r="D561" s="1">
        <v>4659</v>
      </c>
      <c r="E561" s="1">
        <v>4664</v>
      </c>
      <c r="F561" s="1">
        <v>4650</v>
      </c>
      <c r="G561" s="1">
        <v>4654</v>
      </c>
      <c r="H561" s="46">
        <v>1199.3</v>
      </c>
      <c r="I561" s="1">
        <v>4621</v>
      </c>
      <c r="J561" s="1">
        <v>4665</v>
      </c>
      <c r="K561" s="1">
        <v>4618</v>
      </c>
      <c r="L561" s="1">
        <v>4660</v>
      </c>
      <c r="M561" s="53">
        <v>4657</v>
      </c>
      <c r="N561" s="47">
        <v>4660</v>
      </c>
      <c r="O561" s="47">
        <v>4628</v>
      </c>
      <c r="P561" s="47">
        <v>4633</v>
      </c>
      <c r="Q561" s="8">
        <v>4660</v>
      </c>
      <c r="R561" s="26"/>
      <c r="W561" s="50"/>
      <c r="X561" s="51"/>
      <c r="AD561" s="62">
        <v>4664</v>
      </c>
      <c r="AE561" s="62">
        <v>4654</v>
      </c>
      <c r="BD561" s="94">
        <v>4655</v>
      </c>
      <c r="BG561" s="62"/>
      <c r="BH561" s="62"/>
      <c r="BI561" s="1">
        <v>4657</v>
      </c>
      <c r="BJ561" s="1">
        <v>4660</v>
      </c>
      <c r="BK561" s="1">
        <v>4648</v>
      </c>
      <c r="BL561" s="1">
        <v>4650</v>
      </c>
      <c r="BM561" s="78"/>
      <c r="BN561" s="78"/>
      <c r="BO561" s="78"/>
      <c r="BP561" s="89"/>
      <c r="BS561" s="88"/>
      <c r="BU561" s="58"/>
      <c r="BV561" s="58"/>
      <c r="BW561" s="58"/>
      <c r="BX561" s="58"/>
      <c r="BY561" s="1">
        <v>120.32</v>
      </c>
      <c r="BZ561" s="1">
        <v>120.209</v>
      </c>
      <c r="CA561" s="1">
        <v>120.21599999999999</v>
      </c>
      <c r="CB561" s="1">
        <v>1.0587</v>
      </c>
      <c r="CC561" s="1">
        <v>1.0616000000000001</v>
      </c>
      <c r="CD561" s="1">
        <v>1.0608</v>
      </c>
      <c r="CG561" s="1">
        <v>4657</v>
      </c>
      <c r="CH561" s="1">
        <v>4660</v>
      </c>
      <c r="CI561" s="1">
        <v>4628</v>
      </c>
      <c r="CJ561" s="1">
        <v>4641</v>
      </c>
      <c r="CK561" s="1">
        <v>4657</v>
      </c>
      <c r="CL561" s="1">
        <v>4660</v>
      </c>
      <c r="CM561" s="1">
        <v>4622</v>
      </c>
      <c r="CN561" s="1">
        <v>4630</v>
      </c>
      <c r="CO561" s="1">
        <v>1200.8</v>
      </c>
      <c r="CP561" s="1">
        <v>4657</v>
      </c>
      <c r="CQ561" s="1">
        <v>4660</v>
      </c>
      <c r="CR561" s="1">
        <v>4620</v>
      </c>
      <c r="CS561" s="1">
        <v>4620</v>
      </c>
      <c r="CX561" s="58"/>
      <c r="CY561" s="58"/>
      <c r="DA561" s="1" t="s">
        <v>618</v>
      </c>
      <c r="DC561" s="58"/>
      <c r="DD561" s="58"/>
      <c r="DE561">
        <v>13.94</v>
      </c>
      <c r="DF561">
        <v>120.14700000000001</v>
      </c>
      <c r="DG561">
        <v>1.94</v>
      </c>
    </row>
    <row r="562" spans="1:111">
      <c r="A562" s="1">
        <v>2015</v>
      </c>
      <c r="B562" s="1">
        <v>3</v>
      </c>
      <c r="C562" s="24">
        <v>42108</v>
      </c>
      <c r="D562" s="1">
        <v>4620</v>
      </c>
      <c r="E562" s="1">
        <v>4623</v>
      </c>
      <c r="F562" s="1">
        <v>4592</v>
      </c>
      <c r="G562" s="1">
        <v>4593</v>
      </c>
      <c r="H562" s="46">
        <v>1192.5999999999999</v>
      </c>
      <c r="I562" s="1">
        <v>4657</v>
      </c>
      <c r="J562" s="1">
        <v>4660</v>
      </c>
      <c r="K562" s="1">
        <v>4615</v>
      </c>
      <c r="L562" s="1">
        <v>4620</v>
      </c>
      <c r="M562" s="53">
        <v>4587</v>
      </c>
      <c r="N562" s="47">
        <v>4595</v>
      </c>
      <c r="O562" s="47">
        <v>4558</v>
      </c>
      <c r="P562" s="47">
        <v>4573</v>
      </c>
      <c r="Q562" s="8">
        <v>4620</v>
      </c>
      <c r="R562" s="26"/>
      <c r="W562" s="50"/>
      <c r="X562" s="51"/>
      <c r="AD562" s="62">
        <v>4623</v>
      </c>
      <c r="AE562" s="62">
        <v>4615</v>
      </c>
      <c r="BD562" s="94">
        <v>4582</v>
      </c>
      <c r="BG562" s="62"/>
      <c r="BH562" s="62"/>
      <c r="BI562" s="1">
        <v>4587</v>
      </c>
      <c r="BJ562" s="1">
        <v>4595</v>
      </c>
      <c r="BK562" s="1">
        <v>4583</v>
      </c>
      <c r="BL562" s="1">
        <v>4587</v>
      </c>
      <c r="BM562" s="78"/>
      <c r="BN562" s="78"/>
      <c r="BO562" s="78"/>
      <c r="BP562" s="89"/>
      <c r="BS562" s="88"/>
      <c r="BU562" s="58"/>
      <c r="BV562" s="58"/>
      <c r="BW562" s="58"/>
      <c r="BX562" s="58"/>
      <c r="BY562" s="1">
        <v>120.11499999999999</v>
      </c>
      <c r="BZ562" s="1">
        <v>120.071</v>
      </c>
      <c r="CA562" s="1">
        <v>120.065</v>
      </c>
      <c r="CB562" s="1">
        <v>1.0567</v>
      </c>
      <c r="CC562" s="1">
        <v>1.0575000000000001</v>
      </c>
      <c r="CD562" s="1">
        <v>1.0571999999999999</v>
      </c>
      <c r="CG562" s="1">
        <v>4587</v>
      </c>
      <c r="CH562" s="1">
        <v>4595</v>
      </c>
      <c r="CI562" s="1">
        <v>4558</v>
      </c>
      <c r="CJ562" s="1">
        <v>4562</v>
      </c>
      <c r="CK562" s="1">
        <v>4587</v>
      </c>
      <c r="CL562" s="1">
        <v>4595</v>
      </c>
      <c r="CM562" s="1">
        <v>4558</v>
      </c>
      <c r="CN562" s="1">
        <v>4577</v>
      </c>
      <c r="CO562" s="1">
        <v>1192.9000000000001</v>
      </c>
      <c r="CP562" s="1">
        <v>4587</v>
      </c>
      <c r="CQ562" s="1">
        <v>4595</v>
      </c>
      <c r="CR562" s="1">
        <v>4558</v>
      </c>
      <c r="CS562" s="1">
        <v>4569</v>
      </c>
      <c r="CX562" s="58"/>
      <c r="CY562" s="58"/>
      <c r="DA562" s="1" t="s">
        <v>618</v>
      </c>
      <c r="DC562" s="58"/>
      <c r="DD562" s="58"/>
      <c r="DE562">
        <v>13.67</v>
      </c>
      <c r="DF562">
        <v>119.377</v>
      </c>
      <c r="DG562">
        <v>1.9</v>
      </c>
    </row>
    <row r="563" spans="1:111">
      <c r="A563" s="1">
        <v>2015</v>
      </c>
      <c r="B563" s="1">
        <v>4</v>
      </c>
      <c r="C563" s="24">
        <v>42109</v>
      </c>
      <c r="D563" s="1">
        <v>4578</v>
      </c>
      <c r="E563" s="1">
        <v>4590</v>
      </c>
      <c r="F563" s="1">
        <v>4571</v>
      </c>
      <c r="G563" s="1">
        <v>4584</v>
      </c>
      <c r="H563" s="46">
        <v>1201.3</v>
      </c>
      <c r="I563" s="1">
        <v>4587</v>
      </c>
      <c r="J563" s="1">
        <v>4595</v>
      </c>
      <c r="K563" s="1">
        <v>4558</v>
      </c>
      <c r="L563" s="1">
        <v>4584</v>
      </c>
      <c r="M563" s="53">
        <v>4575</v>
      </c>
      <c r="N563" s="47">
        <v>4585</v>
      </c>
      <c r="O563" s="47">
        <v>4560</v>
      </c>
      <c r="P563" s="47">
        <v>4574</v>
      </c>
      <c r="Q563" s="8">
        <v>4577</v>
      </c>
      <c r="R563" s="26"/>
      <c r="W563" s="50"/>
      <c r="X563" s="51"/>
      <c r="AD563" s="62">
        <v>4590</v>
      </c>
      <c r="AE563" s="62">
        <v>4577</v>
      </c>
      <c r="BD563" s="94">
        <v>4572</v>
      </c>
      <c r="BG563" s="62"/>
      <c r="BH563" s="62"/>
      <c r="BI563" s="1">
        <v>4575</v>
      </c>
      <c r="BJ563" s="1">
        <v>4575</v>
      </c>
      <c r="BK563" s="1">
        <v>4560</v>
      </c>
      <c r="BL563" s="1">
        <v>4563</v>
      </c>
      <c r="BM563" s="78"/>
      <c r="BN563" s="78"/>
      <c r="BO563" s="78"/>
      <c r="BP563" s="89"/>
      <c r="BS563" s="88"/>
      <c r="BU563" s="58"/>
      <c r="BV563" s="58"/>
      <c r="BW563" s="58"/>
      <c r="BX563" s="58"/>
      <c r="BY563" s="1">
        <v>119.395</v>
      </c>
      <c r="BZ563" s="1">
        <v>119.393</v>
      </c>
      <c r="CA563" s="1">
        <v>119.453</v>
      </c>
      <c r="CB563" s="1">
        <v>1.0654999999999999</v>
      </c>
      <c r="CC563" s="1">
        <v>1.0650999999999999</v>
      </c>
      <c r="CD563" s="1">
        <v>1.0647</v>
      </c>
      <c r="CG563" s="1">
        <v>4575</v>
      </c>
      <c r="CH563" s="1">
        <v>4580</v>
      </c>
      <c r="CI563" s="1">
        <v>4560</v>
      </c>
      <c r="CJ563" s="1">
        <v>4574</v>
      </c>
      <c r="CK563" s="1">
        <v>4575</v>
      </c>
      <c r="CL563" s="1">
        <v>4585</v>
      </c>
      <c r="CM563" s="1">
        <v>4560</v>
      </c>
      <c r="CN563" s="1">
        <v>4579</v>
      </c>
      <c r="CO563" s="1">
        <v>1189.0999999999999</v>
      </c>
      <c r="CP563" s="1">
        <v>4575</v>
      </c>
      <c r="CQ563" s="1">
        <v>4594</v>
      </c>
      <c r="CR563" s="1">
        <v>4560</v>
      </c>
      <c r="CS563" s="1">
        <v>4592</v>
      </c>
      <c r="CX563" s="58"/>
      <c r="CY563" s="58"/>
      <c r="DA563" s="1" t="s">
        <v>618</v>
      </c>
      <c r="DC563" s="58"/>
      <c r="DD563" s="58"/>
      <c r="DE563">
        <v>12.84</v>
      </c>
      <c r="DF563">
        <v>119.053</v>
      </c>
      <c r="DG563">
        <v>1.9</v>
      </c>
    </row>
    <row r="564" spans="1:111">
      <c r="A564" s="1">
        <v>2015</v>
      </c>
      <c r="B564" s="1">
        <v>5</v>
      </c>
      <c r="C564" s="24">
        <v>42110</v>
      </c>
      <c r="D564" s="1">
        <v>4607</v>
      </c>
      <c r="E564" s="1">
        <v>4612</v>
      </c>
      <c r="F564" s="1">
        <v>4595</v>
      </c>
      <c r="G564" s="1">
        <v>4612</v>
      </c>
      <c r="H564" s="46">
        <v>1198</v>
      </c>
      <c r="I564" s="1">
        <v>4575</v>
      </c>
      <c r="J564" s="1">
        <v>4612</v>
      </c>
      <c r="K564" s="1">
        <v>4560</v>
      </c>
      <c r="L564" s="1">
        <v>4604</v>
      </c>
      <c r="M564" s="53">
        <v>4616</v>
      </c>
      <c r="N564" s="47">
        <v>4628</v>
      </c>
      <c r="O564" s="47">
        <v>4600</v>
      </c>
      <c r="P564" s="47">
        <v>4605</v>
      </c>
      <c r="Q564" s="8">
        <v>4607</v>
      </c>
      <c r="R564" s="26"/>
      <c r="W564" s="50"/>
      <c r="X564" s="51"/>
      <c r="AD564" s="62">
        <v>4612</v>
      </c>
      <c r="AE564" s="62">
        <v>4602</v>
      </c>
      <c r="BD564" s="94">
        <v>4614</v>
      </c>
      <c r="BG564" s="62"/>
      <c r="BH564" s="62"/>
      <c r="BI564" s="1">
        <v>4616</v>
      </c>
      <c r="BJ564" s="1">
        <v>4628</v>
      </c>
      <c r="BK564" s="1">
        <v>4613</v>
      </c>
      <c r="BL564" s="1">
        <v>4616</v>
      </c>
      <c r="BM564" s="78"/>
      <c r="BN564" s="78"/>
      <c r="BO564" s="78"/>
      <c r="BP564" s="89"/>
      <c r="BS564" s="88"/>
      <c r="BU564" s="58"/>
      <c r="BV564" s="58"/>
      <c r="BW564" s="58"/>
      <c r="BX564" s="58"/>
      <c r="BY564" s="1">
        <v>119.142</v>
      </c>
      <c r="BZ564" s="1">
        <v>119.17400000000001</v>
      </c>
      <c r="CA564" s="1">
        <v>119.155</v>
      </c>
      <c r="CB564" s="1">
        <v>1.0684</v>
      </c>
      <c r="CC564" s="1">
        <v>1.0673999999999999</v>
      </c>
      <c r="CD564" s="1">
        <v>1.0677000000000001</v>
      </c>
      <c r="CG564" s="1">
        <v>4616</v>
      </c>
      <c r="CH564" s="1">
        <v>4628</v>
      </c>
      <c r="CI564" s="1">
        <v>4609</v>
      </c>
      <c r="CJ564" s="1">
        <v>4610</v>
      </c>
      <c r="CK564" s="1">
        <v>4616</v>
      </c>
      <c r="CL564" s="1">
        <v>4628</v>
      </c>
      <c r="CM564" s="1">
        <v>4574</v>
      </c>
      <c r="CN564" s="1">
        <v>4586</v>
      </c>
      <c r="CO564" s="1">
        <v>1206.5999999999999</v>
      </c>
      <c r="CP564" s="1">
        <v>4616</v>
      </c>
      <c r="CQ564" s="1">
        <v>4628</v>
      </c>
      <c r="CR564" s="1">
        <v>4574</v>
      </c>
      <c r="CS564" s="1">
        <v>4577</v>
      </c>
      <c r="CX564" s="58"/>
      <c r="CY564" s="58"/>
      <c r="DA564" s="1" t="s">
        <v>618</v>
      </c>
      <c r="DC564" s="58"/>
      <c r="DD564" s="58"/>
      <c r="DE564">
        <v>12.6</v>
      </c>
      <c r="DF564">
        <v>119.01300000000001</v>
      </c>
      <c r="DG564">
        <v>1.88</v>
      </c>
    </row>
    <row r="565" spans="1:111">
      <c r="A565" s="1">
        <v>2015</v>
      </c>
      <c r="B565" s="1">
        <v>6</v>
      </c>
      <c r="C565" s="24">
        <v>42111</v>
      </c>
      <c r="D565" s="1">
        <v>4582</v>
      </c>
      <c r="E565" s="1">
        <v>4588</v>
      </c>
      <c r="F565" s="1">
        <v>4575</v>
      </c>
      <c r="G565" s="1">
        <v>4586</v>
      </c>
      <c r="H565" s="46">
        <v>1203.0999999999999</v>
      </c>
      <c r="I565" s="1">
        <v>4616</v>
      </c>
      <c r="J565" s="1">
        <v>4628</v>
      </c>
      <c r="K565" s="1">
        <v>4574</v>
      </c>
      <c r="L565" s="1">
        <v>4580</v>
      </c>
      <c r="M565" s="53">
        <v>4590</v>
      </c>
      <c r="N565" s="47">
        <v>4601</v>
      </c>
      <c r="O565" s="47">
        <v>4585</v>
      </c>
      <c r="P565" s="47">
        <v>4600</v>
      </c>
      <c r="Q565" s="8">
        <v>4582</v>
      </c>
      <c r="R565" s="26"/>
      <c r="W565" s="50"/>
      <c r="X565" s="51"/>
      <c r="AD565" s="62">
        <v>4587</v>
      </c>
      <c r="AE565" s="62">
        <v>4576</v>
      </c>
      <c r="BD565" s="94">
        <v>4589</v>
      </c>
      <c r="BG565" s="62"/>
      <c r="BH565" s="62"/>
      <c r="BI565" s="1">
        <v>4590</v>
      </c>
      <c r="BJ565" s="1">
        <v>4597</v>
      </c>
      <c r="BK565" s="1">
        <v>4589</v>
      </c>
      <c r="BL565" s="1">
        <v>4594</v>
      </c>
      <c r="BM565" s="78"/>
      <c r="BN565" s="78"/>
      <c r="BO565" s="78"/>
      <c r="BP565" s="89"/>
      <c r="BS565" s="88"/>
      <c r="BU565" s="58"/>
      <c r="BV565" s="58"/>
      <c r="BW565" s="58"/>
      <c r="BX565" s="58"/>
      <c r="BY565" s="1">
        <v>119.002</v>
      </c>
      <c r="BZ565" s="1">
        <v>119.008</v>
      </c>
      <c r="CA565" s="1">
        <v>119.068</v>
      </c>
      <c r="CB565" s="1">
        <v>1.0761000000000001</v>
      </c>
      <c r="CC565" s="1">
        <v>1.077</v>
      </c>
      <c r="CD565" s="1">
        <v>1.0753999999999999</v>
      </c>
      <c r="CG565" s="1">
        <v>4590</v>
      </c>
      <c r="CH565" s="1">
        <v>4600</v>
      </c>
      <c r="CI565" s="1">
        <v>4585</v>
      </c>
      <c r="CJ565" s="1">
        <v>4600</v>
      </c>
      <c r="CK565" s="1">
        <v>4590</v>
      </c>
      <c r="CL565" s="1">
        <v>4605</v>
      </c>
      <c r="CM565" s="1">
        <v>4585</v>
      </c>
      <c r="CN565" s="1">
        <v>4603</v>
      </c>
      <c r="CO565" s="1">
        <v>1204</v>
      </c>
      <c r="CP565" s="1">
        <v>4590</v>
      </c>
      <c r="CQ565" s="1">
        <v>4608</v>
      </c>
      <c r="CR565" s="1">
        <v>4585</v>
      </c>
      <c r="CS565" s="1">
        <v>4589</v>
      </c>
      <c r="CX565" s="58"/>
      <c r="CY565" s="58"/>
      <c r="DA565" s="1" t="s">
        <v>618</v>
      </c>
      <c r="DC565" s="58"/>
      <c r="DD565" s="58"/>
      <c r="DE565">
        <v>13.89</v>
      </c>
      <c r="DF565">
        <v>118.901</v>
      </c>
      <c r="DG565">
        <v>1.85</v>
      </c>
    </row>
    <row r="566" spans="1:111">
      <c r="A566" s="1">
        <v>2015</v>
      </c>
      <c r="B566" s="1">
        <v>2</v>
      </c>
      <c r="C566" s="24">
        <v>42114</v>
      </c>
      <c r="D566" s="1">
        <v>4603</v>
      </c>
      <c r="E566" s="1">
        <v>4603</v>
      </c>
      <c r="F566" s="1">
        <v>4582</v>
      </c>
      <c r="G566" s="1">
        <v>4586</v>
      </c>
      <c r="H566" s="46">
        <v>1193.7</v>
      </c>
      <c r="I566" s="1">
        <v>4590</v>
      </c>
      <c r="J566" s="1">
        <v>4608</v>
      </c>
      <c r="K566" s="1">
        <v>4585</v>
      </c>
      <c r="L566" s="1">
        <v>4598</v>
      </c>
      <c r="M566" s="53">
        <v>4597</v>
      </c>
      <c r="N566" s="47">
        <v>4599</v>
      </c>
      <c r="O566" s="47">
        <v>4565</v>
      </c>
      <c r="P566" s="47">
        <v>4574</v>
      </c>
      <c r="Q566" s="35">
        <v>4582</v>
      </c>
      <c r="R566" s="26"/>
      <c r="W566" s="50"/>
      <c r="X566" s="51"/>
      <c r="AD566" s="62">
        <v>4603</v>
      </c>
      <c r="AE566" s="62">
        <v>4593</v>
      </c>
      <c r="BD566" s="94">
        <v>4596</v>
      </c>
      <c r="BG566" s="62"/>
      <c r="BH566" s="62"/>
      <c r="BI566" s="1">
        <v>4597</v>
      </c>
      <c r="BJ566" s="1">
        <v>4599</v>
      </c>
      <c r="BK566" s="1">
        <v>4592</v>
      </c>
      <c r="BL566" s="1">
        <v>4596</v>
      </c>
      <c r="BM566" s="78"/>
      <c r="BN566" s="78"/>
      <c r="BO566" s="78"/>
      <c r="BP566" s="89"/>
      <c r="BS566" s="88"/>
      <c r="BU566" s="58"/>
      <c r="BV566" s="58"/>
      <c r="BW566" s="58"/>
      <c r="BX566" s="58"/>
      <c r="BY566" s="1">
        <v>119.002</v>
      </c>
      <c r="BZ566" s="1">
        <v>118.901</v>
      </c>
      <c r="CA566" s="35">
        <v>119.068</v>
      </c>
      <c r="CB566" s="1">
        <v>1.0761000000000001</v>
      </c>
      <c r="CC566" s="1">
        <v>1.0807</v>
      </c>
      <c r="CD566" s="35">
        <v>1.0753999999999999</v>
      </c>
      <c r="CG566" s="1">
        <v>4597</v>
      </c>
      <c r="CH566" s="1">
        <v>4599</v>
      </c>
      <c r="CI566" s="1">
        <v>4571</v>
      </c>
      <c r="CJ566" s="1">
        <v>4572</v>
      </c>
      <c r="CK566" s="1">
        <v>4597</v>
      </c>
      <c r="CL566" s="1">
        <v>4599</v>
      </c>
      <c r="CM566" s="1">
        <v>4562</v>
      </c>
      <c r="CN566" s="1">
        <v>4568</v>
      </c>
      <c r="CO566" s="1">
        <v>1205.9000000000001</v>
      </c>
      <c r="CP566" s="1">
        <v>4597</v>
      </c>
      <c r="CQ566" s="1">
        <v>4599</v>
      </c>
      <c r="CR566" s="1">
        <v>4562</v>
      </c>
      <c r="CS566" s="1">
        <v>4573</v>
      </c>
      <c r="CX566" s="58"/>
      <c r="CY566" s="58"/>
      <c r="DA566" s="1" t="s">
        <v>618</v>
      </c>
      <c r="DC566" s="58"/>
      <c r="DD566" s="58"/>
      <c r="DE566">
        <v>13.3</v>
      </c>
      <c r="DF566">
        <v>119.211</v>
      </c>
      <c r="DG566">
        <v>1.9</v>
      </c>
    </row>
    <row r="567" spans="1:111">
      <c r="A567" s="1">
        <v>2015</v>
      </c>
      <c r="B567" s="1">
        <v>3</v>
      </c>
      <c r="C567" s="24">
        <v>42115</v>
      </c>
      <c r="D567" s="1">
        <v>4575</v>
      </c>
      <c r="E567" s="1">
        <v>4590</v>
      </c>
      <c r="F567" s="1">
        <v>4571</v>
      </c>
      <c r="G567" s="1">
        <v>4582</v>
      </c>
      <c r="H567" s="46">
        <v>1203.0999999999999</v>
      </c>
      <c r="I567" s="1">
        <v>4597</v>
      </c>
      <c r="J567" s="1">
        <v>4599</v>
      </c>
      <c r="K567" s="1">
        <v>4562</v>
      </c>
      <c r="L567" s="1">
        <v>4580</v>
      </c>
      <c r="M567" s="53">
        <v>4583</v>
      </c>
      <c r="N567" s="47">
        <v>4605</v>
      </c>
      <c r="O567" s="47">
        <v>4580</v>
      </c>
      <c r="P567" s="47">
        <v>4594</v>
      </c>
      <c r="Q567" s="8">
        <v>4576</v>
      </c>
      <c r="R567" s="26"/>
      <c r="W567" s="50"/>
      <c r="X567" s="51"/>
      <c r="AD567" s="62">
        <v>4582</v>
      </c>
      <c r="AE567" s="62">
        <v>4571</v>
      </c>
      <c r="BD567" s="94">
        <v>4581</v>
      </c>
      <c r="BG567" s="62"/>
      <c r="BH567" s="62"/>
      <c r="BI567" s="1">
        <v>4583</v>
      </c>
      <c r="BJ567" s="1">
        <v>4595</v>
      </c>
      <c r="BK567" s="1">
        <v>4580</v>
      </c>
      <c r="BL567" s="1">
        <v>4589</v>
      </c>
      <c r="BM567" s="78"/>
      <c r="BN567" s="78"/>
      <c r="BO567" s="78"/>
      <c r="BP567" s="89"/>
      <c r="BS567" s="88"/>
      <c r="BU567" s="58"/>
      <c r="BV567" s="58"/>
      <c r="BW567" s="58"/>
      <c r="BX567" s="58"/>
      <c r="BY567" s="1">
        <v>119.173</v>
      </c>
      <c r="BZ567" s="1">
        <v>119.282</v>
      </c>
      <c r="CA567" s="1">
        <v>119.2</v>
      </c>
      <c r="CB567" s="1">
        <v>1.0738000000000001</v>
      </c>
      <c r="CC567" s="1">
        <v>1.0738000000000001</v>
      </c>
      <c r="CD567" s="1">
        <v>1.0750999999999999</v>
      </c>
      <c r="CG567" s="1">
        <v>4583</v>
      </c>
      <c r="CH567" s="1">
        <v>4605</v>
      </c>
      <c r="CI567" s="1">
        <v>4580</v>
      </c>
      <c r="CJ567" s="1">
        <v>4597</v>
      </c>
      <c r="CK567" s="1">
        <v>4583</v>
      </c>
      <c r="CL567" s="1">
        <v>4605</v>
      </c>
      <c r="CM567" s="1">
        <v>4580</v>
      </c>
      <c r="CN567" s="1">
        <v>4595</v>
      </c>
      <c r="CO567" s="1">
        <v>1195.3</v>
      </c>
      <c r="CP567" s="1">
        <v>4583</v>
      </c>
      <c r="CQ567" s="1">
        <v>4622</v>
      </c>
      <c r="CR567" s="1">
        <v>4580</v>
      </c>
      <c r="CS567" s="1">
        <v>4617</v>
      </c>
      <c r="CX567" s="58"/>
      <c r="CY567" s="58"/>
      <c r="DA567" s="1" t="s">
        <v>618</v>
      </c>
      <c r="DC567" s="58"/>
      <c r="DD567" s="58"/>
      <c r="DE567">
        <v>13.25</v>
      </c>
      <c r="DF567">
        <v>119.688</v>
      </c>
      <c r="DG567">
        <v>1.92</v>
      </c>
    </row>
    <row r="568" spans="1:111">
      <c r="A568" s="1">
        <v>2015</v>
      </c>
      <c r="B568" s="1">
        <v>4</v>
      </c>
      <c r="C568" s="24">
        <v>42116</v>
      </c>
      <c r="D568" s="1">
        <v>4614</v>
      </c>
      <c r="E568" s="1">
        <v>4617</v>
      </c>
      <c r="F568" s="1">
        <v>4600</v>
      </c>
      <c r="G568" s="1">
        <v>4614</v>
      </c>
      <c r="H568" s="46">
        <v>1186.9000000000001</v>
      </c>
      <c r="I568" s="1">
        <v>4583</v>
      </c>
      <c r="J568" s="1">
        <v>4622</v>
      </c>
      <c r="K568" s="1">
        <v>4580</v>
      </c>
      <c r="L568" s="1">
        <v>4609</v>
      </c>
      <c r="M568" s="53">
        <v>4609</v>
      </c>
      <c r="N568" s="47">
        <v>4615</v>
      </c>
      <c r="O568" s="47">
        <v>4594</v>
      </c>
      <c r="P568" s="47">
        <v>4599</v>
      </c>
      <c r="Q568" s="8">
        <v>4614</v>
      </c>
      <c r="R568" s="26"/>
      <c r="W568" s="50"/>
      <c r="X568" s="51"/>
      <c r="AD568" s="62">
        <v>4615</v>
      </c>
      <c r="AE568" s="62">
        <v>4607</v>
      </c>
      <c r="BD568" s="94">
        <v>4608</v>
      </c>
      <c r="BG568" s="62"/>
      <c r="BH568" s="62"/>
      <c r="BI568" s="1">
        <v>4609</v>
      </c>
      <c r="BJ568" s="1">
        <v>4609</v>
      </c>
      <c r="BK568" s="1">
        <v>4596</v>
      </c>
      <c r="BL568" s="1">
        <v>4599</v>
      </c>
      <c r="BM568" s="78"/>
      <c r="BN568" s="78"/>
      <c r="BO568" s="78"/>
      <c r="BP568" s="89"/>
      <c r="BS568" s="88"/>
      <c r="BU568" s="58"/>
      <c r="BV568" s="58"/>
      <c r="BW568" s="58"/>
      <c r="BX568" s="58"/>
      <c r="BY568" s="1">
        <v>119.678</v>
      </c>
      <c r="BZ568" s="1">
        <v>119.658</v>
      </c>
      <c r="CA568" s="1">
        <v>119.655</v>
      </c>
      <c r="CB568" s="1">
        <v>1.0736000000000001</v>
      </c>
      <c r="CC568" s="1">
        <v>1.0738000000000001</v>
      </c>
      <c r="CD568" s="1">
        <v>1.0740000000000001</v>
      </c>
      <c r="CG568" s="1">
        <v>4609</v>
      </c>
      <c r="CH568" s="1">
        <v>4615</v>
      </c>
      <c r="CI568" s="1">
        <v>4596</v>
      </c>
      <c r="CJ568" s="1">
        <v>4601</v>
      </c>
      <c r="CK568" s="1">
        <v>4609</v>
      </c>
      <c r="CL568" s="1">
        <v>4615</v>
      </c>
      <c r="CM568" s="1">
        <v>4563</v>
      </c>
      <c r="CN568" s="1">
        <v>4569</v>
      </c>
      <c r="CO568" s="1">
        <v>1198.5999999999999</v>
      </c>
      <c r="CP568" s="1">
        <v>4609</v>
      </c>
      <c r="CQ568" s="1">
        <v>4615</v>
      </c>
      <c r="CR568" s="1">
        <v>4563</v>
      </c>
      <c r="CS568" s="1">
        <v>4565</v>
      </c>
      <c r="CX568" s="58"/>
      <c r="CY568" s="58"/>
      <c r="DA568" s="1" t="s">
        <v>618</v>
      </c>
      <c r="DC568" s="58"/>
      <c r="DD568" s="58"/>
      <c r="DE568">
        <v>12.71</v>
      </c>
      <c r="DF568">
        <v>119.928</v>
      </c>
      <c r="DG568">
        <v>1.97</v>
      </c>
    </row>
    <row r="569" spans="1:111">
      <c r="A569" s="1">
        <v>2015</v>
      </c>
      <c r="B569" s="1">
        <v>5</v>
      </c>
      <c r="C569" s="24">
        <v>42117</v>
      </c>
      <c r="D569" s="1">
        <v>4576</v>
      </c>
      <c r="E569" s="1">
        <v>4577</v>
      </c>
      <c r="F569" s="1">
        <v>4562</v>
      </c>
      <c r="G569" s="1">
        <v>4573</v>
      </c>
      <c r="H569" s="46">
        <v>1194.3</v>
      </c>
      <c r="I569" s="1">
        <v>4609</v>
      </c>
      <c r="J569" s="1">
        <v>4615</v>
      </c>
      <c r="K569" s="1">
        <v>4562</v>
      </c>
      <c r="L569" s="1">
        <v>4572</v>
      </c>
      <c r="M569" s="53">
        <v>4567</v>
      </c>
      <c r="N569" s="47">
        <v>4590</v>
      </c>
      <c r="O569" s="47">
        <v>4565</v>
      </c>
      <c r="P569" s="47">
        <v>4570</v>
      </c>
      <c r="Q569" s="8">
        <v>4575</v>
      </c>
      <c r="R569" s="26"/>
      <c r="W569" s="50"/>
      <c r="X569" s="51"/>
      <c r="AD569" s="62">
        <v>4577</v>
      </c>
      <c r="AE569" s="62">
        <v>4562</v>
      </c>
      <c r="BD569" s="94">
        <v>4566</v>
      </c>
      <c r="BG569" s="62"/>
      <c r="BH569" s="62"/>
      <c r="BI569" s="1">
        <v>4567</v>
      </c>
      <c r="BJ569" s="1">
        <v>4579</v>
      </c>
      <c r="BK569" s="1">
        <v>4565</v>
      </c>
      <c r="BL569" s="1">
        <v>4575</v>
      </c>
      <c r="BM569" s="78"/>
      <c r="BN569" s="78"/>
      <c r="BO569" s="78"/>
      <c r="BP569" s="89"/>
      <c r="BS569" s="88"/>
      <c r="BU569" s="58"/>
      <c r="BV569" s="58"/>
      <c r="BW569" s="58"/>
      <c r="BX569" s="58"/>
      <c r="BY569" s="1">
        <v>119.91200000000001</v>
      </c>
      <c r="BZ569" s="1">
        <v>119.998</v>
      </c>
      <c r="CA569" s="1">
        <v>119.956</v>
      </c>
      <c r="CB569" s="1">
        <v>1.0725</v>
      </c>
      <c r="CC569" s="1">
        <v>1.0723</v>
      </c>
      <c r="CD569" s="1">
        <v>1.0725</v>
      </c>
      <c r="CG569" s="1">
        <v>4567</v>
      </c>
      <c r="CH569" s="1">
        <v>4590</v>
      </c>
      <c r="CI569" s="1">
        <v>4565</v>
      </c>
      <c r="CJ569" s="1">
        <v>4576</v>
      </c>
      <c r="CK569" s="1">
        <v>4567</v>
      </c>
      <c r="CL569" s="1">
        <v>4590</v>
      </c>
      <c r="CM569" s="1">
        <v>4565</v>
      </c>
      <c r="CN569" s="1">
        <v>4579</v>
      </c>
      <c r="CO569" s="1">
        <v>1189.2</v>
      </c>
      <c r="CP569" s="1">
        <v>4567</v>
      </c>
      <c r="CQ569" s="1">
        <v>4593</v>
      </c>
      <c r="CR569" s="1">
        <v>4565</v>
      </c>
      <c r="CS569" s="1">
        <v>4586</v>
      </c>
      <c r="CX569" s="58"/>
      <c r="CY569" s="58"/>
      <c r="DA569" s="1" t="s">
        <v>618</v>
      </c>
      <c r="DC569" s="58"/>
      <c r="DD569" s="58"/>
      <c r="DE569">
        <v>12.48</v>
      </c>
      <c r="DF569">
        <v>119.571</v>
      </c>
      <c r="DG569">
        <v>1.95</v>
      </c>
    </row>
    <row r="570" spans="1:111">
      <c r="A570" s="1">
        <v>2015</v>
      </c>
      <c r="B570" s="1">
        <v>6</v>
      </c>
      <c r="C570" s="24">
        <v>42118</v>
      </c>
      <c r="D570" s="1">
        <v>4581</v>
      </c>
      <c r="E570" s="1">
        <v>4583</v>
      </c>
      <c r="F570" s="1">
        <v>4568</v>
      </c>
      <c r="G570" s="1">
        <v>4572</v>
      </c>
      <c r="H570" s="46">
        <v>1175</v>
      </c>
      <c r="I570" s="1">
        <v>4567</v>
      </c>
      <c r="J570" s="1">
        <v>4593</v>
      </c>
      <c r="K570" s="1">
        <v>4565</v>
      </c>
      <c r="L570" s="1">
        <v>4574</v>
      </c>
      <c r="M570" s="53">
        <v>4571</v>
      </c>
      <c r="N570" s="47">
        <v>4576</v>
      </c>
      <c r="O570" s="47">
        <v>4533</v>
      </c>
      <c r="P570" s="47">
        <v>4533</v>
      </c>
      <c r="Q570" s="8">
        <v>4582</v>
      </c>
      <c r="R570" s="26"/>
      <c r="W570" s="50"/>
      <c r="X570" s="51"/>
      <c r="AD570" s="62">
        <v>4583</v>
      </c>
      <c r="AE570" s="62">
        <v>4572</v>
      </c>
      <c r="BD570" s="94">
        <v>4571</v>
      </c>
      <c r="BG570" s="62"/>
      <c r="BH570" s="62"/>
      <c r="BI570" s="1">
        <v>4571</v>
      </c>
      <c r="BJ570" s="1">
        <v>4576</v>
      </c>
      <c r="BK570" s="1">
        <v>4567</v>
      </c>
      <c r="BL570" s="1">
        <v>4570</v>
      </c>
      <c r="BM570" s="78"/>
      <c r="BN570" s="78"/>
      <c r="BO570" s="78"/>
      <c r="BP570" s="89"/>
      <c r="BS570" s="88"/>
      <c r="BU570" s="58"/>
      <c r="BV570" s="58"/>
      <c r="BW570" s="58"/>
      <c r="BX570" s="58"/>
      <c r="BY570" s="1">
        <v>119.584</v>
      </c>
      <c r="BZ570" s="1">
        <v>119.59</v>
      </c>
      <c r="CA570" s="1">
        <v>119.596</v>
      </c>
      <c r="CB570" s="1">
        <v>1.0824</v>
      </c>
      <c r="CC570" s="1">
        <v>1.0818000000000001</v>
      </c>
      <c r="CD570" s="1">
        <v>1.0814999999999999</v>
      </c>
      <c r="CG570" s="1">
        <v>4571</v>
      </c>
      <c r="CH570" s="1">
        <v>4576</v>
      </c>
      <c r="CI570" s="1">
        <v>4541</v>
      </c>
      <c r="CJ570" s="1">
        <v>4543</v>
      </c>
      <c r="CK570" s="1">
        <v>4571</v>
      </c>
      <c r="CL570" s="1">
        <v>4576</v>
      </c>
      <c r="CM570" s="1">
        <v>4496</v>
      </c>
      <c r="CN570" s="1">
        <v>4503</v>
      </c>
      <c r="CO570" s="1">
        <v>1193.3</v>
      </c>
      <c r="CP570" s="1">
        <v>4571</v>
      </c>
      <c r="CQ570" s="1">
        <v>4576</v>
      </c>
      <c r="CR570" s="1">
        <v>4487</v>
      </c>
      <c r="CS570" s="1">
        <v>4492</v>
      </c>
      <c r="CX570" s="58"/>
      <c r="CY570" s="58"/>
      <c r="DA570" s="1" t="s">
        <v>618</v>
      </c>
      <c r="DC570" s="58"/>
      <c r="DD570" s="58"/>
      <c r="DE570">
        <v>12.29</v>
      </c>
      <c r="DF570">
        <v>118.89400000000001</v>
      </c>
      <c r="DG570">
        <v>1.92</v>
      </c>
    </row>
    <row r="571" spans="1:111">
      <c r="A571" s="1">
        <v>2015</v>
      </c>
      <c r="B571" s="1">
        <v>2</v>
      </c>
      <c r="C571" s="24">
        <v>42121</v>
      </c>
      <c r="D571" s="1">
        <v>4501</v>
      </c>
      <c r="E571" s="1">
        <v>4518</v>
      </c>
      <c r="F571" s="1">
        <v>4498</v>
      </c>
      <c r="G571" s="1">
        <v>4512</v>
      </c>
      <c r="H571" s="46">
        <v>1203.2</v>
      </c>
      <c r="I571" s="1">
        <v>4571</v>
      </c>
      <c r="J571" s="1">
        <v>4576</v>
      </c>
      <c r="K571" s="1">
        <v>4487</v>
      </c>
      <c r="L571" s="1">
        <v>4510</v>
      </c>
      <c r="M571" s="53">
        <v>4522</v>
      </c>
      <c r="N571" s="47">
        <v>4546</v>
      </c>
      <c r="O571" s="47">
        <v>4518</v>
      </c>
      <c r="P571" s="47">
        <v>4538</v>
      </c>
      <c r="Q571" s="8">
        <v>4502</v>
      </c>
      <c r="R571" s="26"/>
      <c r="W571" s="50"/>
      <c r="X571" s="51"/>
      <c r="AD571" s="62">
        <v>4512</v>
      </c>
      <c r="AE571" s="62">
        <v>4498</v>
      </c>
      <c r="BD571" s="94">
        <v>4520</v>
      </c>
      <c r="BG571" s="62"/>
      <c r="BH571" s="62"/>
      <c r="BI571" s="1">
        <v>4522</v>
      </c>
      <c r="BJ571" s="1">
        <v>4523</v>
      </c>
      <c r="BK571" s="1">
        <v>4518</v>
      </c>
      <c r="BL571" s="1">
        <v>4521</v>
      </c>
      <c r="BM571" s="78"/>
      <c r="BN571" s="78"/>
      <c r="BO571" s="78"/>
      <c r="BP571" s="89"/>
      <c r="BS571" s="88"/>
      <c r="BU571" s="58"/>
      <c r="BV571" s="58"/>
      <c r="BW571" s="58"/>
      <c r="BX571" s="58"/>
      <c r="BY571" s="1">
        <v>118.88500000000001</v>
      </c>
      <c r="BZ571" s="1">
        <v>118.88</v>
      </c>
      <c r="CA571" s="1">
        <v>118.929</v>
      </c>
      <c r="CB571" s="1">
        <v>1.0865</v>
      </c>
      <c r="CC571" s="1">
        <v>1.0864</v>
      </c>
      <c r="CD571" s="1">
        <v>1.0869</v>
      </c>
      <c r="CG571" s="1">
        <v>4522</v>
      </c>
      <c r="CH571" s="1">
        <v>4546</v>
      </c>
      <c r="CI571" s="1">
        <v>4518</v>
      </c>
      <c r="CJ571" s="1">
        <v>4544</v>
      </c>
      <c r="CK571" s="1">
        <v>4522</v>
      </c>
      <c r="CL571" s="1">
        <v>4601</v>
      </c>
      <c r="CM571" s="1">
        <v>4518</v>
      </c>
      <c r="CN571" s="1">
        <v>4601</v>
      </c>
      <c r="CO571" s="1">
        <v>1181.9000000000001</v>
      </c>
      <c r="CP571" s="1">
        <v>4522</v>
      </c>
      <c r="CQ571" s="1">
        <v>4604</v>
      </c>
      <c r="CR571" s="1">
        <v>4518</v>
      </c>
      <c r="CS571" s="1">
        <v>4594</v>
      </c>
      <c r="CX571" s="58"/>
      <c r="CY571" s="58"/>
      <c r="DA571" s="1" t="s">
        <v>618</v>
      </c>
      <c r="DC571" s="58"/>
      <c r="DD571" s="58"/>
      <c r="DE571">
        <v>13.12</v>
      </c>
      <c r="DF571">
        <v>119.057</v>
      </c>
      <c r="DG571">
        <v>1.92</v>
      </c>
    </row>
    <row r="572" spans="1:111">
      <c r="A572" s="1">
        <v>2015</v>
      </c>
      <c r="B572" s="1">
        <v>3</v>
      </c>
      <c r="C572" s="24">
        <v>42122</v>
      </c>
      <c r="D572" s="1">
        <v>4583</v>
      </c>
      <c r="E572" s="1">
        <v>4591</v>
      </c>
      <c r="F572" s="1">
        <v>4579</v>
      </c>
      <c r="G572" s="1">
        <v>4582</v>
      </c>
      <c r="H572" s="46">
        <v>1204.4000000000001</v>
      </c>
      <c r="I572" s="1">
        <v>4522</v>
      </c>
      <c r="J572" s="1">
        <v>4604</v>
      </c>
      <c r="K572" s="1">
        <v>4518</v>
      </c>
      <c r="L572" s="1">
        <v>4585</v>
      </c>
      <c r="M572" s="53">
        <v>4586</v>
      </c>
      <c r="N572" s="47">
        <v>4606</v>
      </c>
      <c r="O572" s="47">
        <v>4580</v>
      </c>
      <c r="P572" s="47">
        <v>4596</v>
      </c>
      <c r="Q572" s="8">
        <v>4583</v>
      </c>
      <c r="R572" s="26"/>
      <c r="W572" s="50"/>
      <c r="X572" s="51"/>
      <c r="AD572" s="62">
        <v>4587</v>
      </c>
      <c r="AE572" s="62">
        <v>4579</v>
      </c>
      <c r="BD572" s="94">
        <v>4584</v>
      </c>
      <c r="BG572" s="62"/>
      <c r="BH572" s="62"/>
      <c r="BI572" s="1">
        <v>4586</v>
      </c>
      <c r="BJ572" s="1">
        <v>4587</v>
      </c>
      <c r="BK572" s="1">
        <v>4580</v>
      </c>
      <c r="BL572" s="1">
        <v>4586</v>
      </c>
      <c r="BM572" s="78"/>
      <c r="BN572" s="78"/>
      <c r="BO572" s="78"/>
      <c r="BP572" s="89"/>
      <c r="BS572" s="88"/>
      <c r="BU572" s="58"/>
      <c r="BV572" s="58"/>
      <c r="BW572" s="58"/>
      <c r="BX572" s="58"/>
      <c r="BY572" s="1">
        <v>119.03</v>
      </c>
      <c r="BZ572" s="1">
        <v>119.09</v>
      </c>
      <c r="CA572" s="1">
        <v>119.133</v>
      </c>
      <c r="CB572" s="1">
        <v>1.0891999999999999</v>
      </c>
      <c r="CC572" s="1">
        <v>1.0879000000000001</v>
      </c>
      <c r="CD572" s="1">
        <v>1.0876999999999999</v>
      </c>
      <c r="CG572" s="1">
        <v>4586</v>
      </c>
      <c r="CH572" s="1">
        <v>4606</v>
      </c>
      <c r="CI572" s="1">
        <v>4580</v>
      </c>
      <c r="CJ572" s="1">
        <v>4597</v>
      </c>
      <c r="CK572" s="1">
        <v>4586</v>
      </c>
      <c r="CL572" s="1">
        <v>4626</v>
      </c>
      <c r="CM572" s="1">
        <v>4580</v>
      </c>
      <c r="CN572" s="1">
        <v>4623</v>
      </c>
      <c r="CO572" s="1">
        <v>1200.7</v>
      </c>
      <c r="CP572" s="1">
        <v>4586</v>
      </c>
      <c r="CQ572" s="1">
        <v>4632</v>
      </c>
      <c r="CR572" s="1">
        <v>4580</v>
      </c>
      <c r="CS572" s="1">
        <v>4621</v>
      </c>
      <c r="CX572" s="58"/>
      <c r="CY572" s="58"/>
      <c r="DA572" s="1" t="s">
        <v>618</v>
      </c>
      <c r="DC572" s="58"/>
      <c r="DD572" s="58"/>
      <c r="DE572">
        <v>13.39</v>
      </c>
      <c r="DF572">
        <v>119.038</v>
      </c>
      <c r="DG572">
        <v>2.04</v>
      </c>
    </row>
    <row r="573" spans="1:111">
      <c r="A573" s="1">
        <v>2015</v>
      </c>
      <c r="B573" s="1">
        <v>5</v>
      </c>
      <c r="C573" s="24">
        <v>42124</v>
      </c>
      <c r="D573" s="1">
        <v>4598</v>
      </c>
      <c r="E573" s="1">
        <v>4602</v>
      </c>
      <c r="F573" s="1">
        <v>4570</v>
      </c>
      <c r="G573" s="1">
        <v>4582</v>
      </c>
      <c r="H573" s="46">
        <v>1182.4000000000001</v>
      </c>
      <c r="I573" s="1">
        <v>4586</v>
      </c>
      <c r="J573" s="1">
        <v>4632</v>
      </c>
      <c r="K573" s="1">
        <v>4580</v>
      </c>
      <c r="L573" s="1">
        <v>4596</v>
      </c>
      <c r="M573" s="53">
        <v>4581</v>
      </c>
      <c r="N573" s="47">
        <v>4599</v>
      </c>
      <c r="O573" s="47">
        <v>4532</v>
      </c>
      <c r="P573" s="47">
        <v>4534</v>
      </c>
      <c r="Q573" s="8">
        <v>4598</v>
      </c>
      <c r="R573" s="26"/>
      <c r="W573" s="50"/>
      <c r="X573" s="51"/>
      <c r="AD573" s="62">
        <v>4602</v>
      </c>
      <c r="AE573" s="62">
        <v>4594</v>
      </c>
      <c r="BD573" s="94">
        <v>4580</v>
      </c>
      <c r="BG573" s="62"/>
      <c r="BH573" s="62"/>
      <c r="BI573" s="1">
        <v>4581</v>
      </c>
      <c r="BJ573" s="1">
        <v>4595</v>
      </c>
      <c r="BK573" s="1">
        <v>4581</v>
      </c>
      <c r="BL573" s="1">
        <v>4588</v>
      </c>
      <c r="BM573" s="78"/>
      <c r="BN573" s="78"/>
      <c r="BO573" s="78"/>
      <c r="BP573" s="89"/>
      <c r="BS573" s="88"/>
      <c r="BU573" s="58"/>
      <c r="BV573" s="58"/>
      <c r="BW573" s="58"/>
      <c r="BX573" s="58"/>
      <c r="BY573" s="1">
        <v>119.04</v>
      </c>
      <c r="BZ573" s="1">
        <v>119.04600000000001</v>
      </c>
      <c r="CA573" s="1">
        <v>118.971</v>
      </c>
      <c r="CB573" s="1">
        <v>1.1128</v>
      </c>
      <c r="CC573" s="1">
        <v>1.1114999999999999</v>
      </c>
      <c r="CD573" s="1">
        <v>1.1114999999999999</v>
      </c>
      <c r="CG573" s="1">
        <v>4581</v>
      </c>
      <c r="CH573" s="1">
        <v>4599</v>
      </c>
      <c r="CI573" s="1">
        <v>4559</v>
      </c>
      <c r="CJ573" s="1">
        <v>4561</v>
      </c>
      <c r="CK573" s="1">
        <v>4581</v>
      </c>
      <c r="CL573" s="1">
        <v>4599</v>
      </c>
      <c r="CM573" s="1">
        <v>4510</v>
      </c>
      <c r="CN573" s="1">
        <v>4530</v>
      </c>
      <c r="CO573" s="1">
        <v>1204.5</v>
      </c>
      <c r="CP573" s="1">
        <v>4581</v>
      </c>
      <c r="CQ573" s="1">
        <v>4599</v>
      </c>
      <c r="CR573" s="1">
        <v>4510</v>
      </c>
      <c r="CS573" s="1">
        <v>4534</v>
      </c>
      <c r="CX573" s="58"/>
      <c r="CY573" s="58"/>
      <c r="DA573" s="1" t="s">
        <v>618</v>
      </c>
      <c r="DC573" s="58"/>
      <c r="DD573" s="58"/>
      <c r="DE573">
        <v>14.55</v>
      </c>
      <c r="DF573">
        <v>119.42700000000001</v>
      </c>
      <c r="DG573">
        <v>2.0499999999999998</v>
      </c>
    </row>
    <row r="574" spans="1:111">
      <c r="A574" s="1">
        <v>2015</v>
      </c>
      <c r="B574" s="1">
        <v>6</v>
      </c>
      <c r="C574" s="24">
        <v>42125</v>
      </c>
      <c r="D574" s="1">
        <v>4539</v>
      </c>
      <c r="E574" s="1">
        <v>4546</v>
      </c>
      <c r="F574" s="1">
        <v>4534</v>
      </c>
      <c r="G574" s="1">
        <v>4535</v>
      </c>
      <c r="H574" s="46">
        <v>1190.3</v>
      </c>
      <c r="I574" s="1">
        <v>4581</v>
      </c>
      <c r="J574" s="1">
        <v>4599</v>
      </c>
      <c r="K574" s="1">
        <v>4510</v>
      </c>
      <c r="L574" s="1">
        <v>4541</v>
      </c>
      <c r="M574" s="53">
        <v>4539</v>
      </c>
      <c r="N574" s="47">
        <v>4546</v>
      </c>
      <c r="O574" s="47">
        <v>4497</v>
      </c>
      <c r="P574" s="47">
        <v>4507</v>
      </c>
      <c r="Q574" s="8">
        <v>4539</v>
      </c>
      <c r="R574" s="26"/>
      <c r="W574" s="50"/>
      <c r="X574" s="51"/>
      <c r="AD574" s="62">
        <v>4546</v>
      </c>
      <c r="AE574" s="62">
        <v>4537</v>
      </c>
      <c r="BD574" s="94">
        <v>4538</v>
      </c>
      <c r="BG574" s="62"/>
      <c r="BH574" s="62"/>
      <c r="BI574" s="1">
        <v>4539</v>
      </c>
      <c r="BJ574" s="1">
        <v>4546</v>
      </c>
      <c r="BK574" s="1">
        <v>4537</v>
      </c>
      <c r="BL574" s="1">
        <v>4544</v>
      </c>
      <c r="BM574" s="78"/>
      <c r="BN574" s="78"/>
      <c r="BO574" s="78"/>
      <c r="BP574" s="89"/>
      <c r="BS574" s="88"/>
      <c r="BU574" s="58"/>
      <c r="BV574" s="58"/>
      <c r="BW574" s="58"/>
      <c r="BX574" s="58"/>
      <c r="BY574" s="1">
        <v>119.378</v>
      </c>
      <c r="BZ574" s="1">
        <v>119.40900000000001</v>
      </c>
      <c r="CA574" s="1">
        <v>119.477</v>
      </c>
      <c r="CB574" s="1">
        <v>1.1224000000000001</v>
      </c>
      <c r="CC574" s="1">
        <v>1.1214999999999999</v>
      </c>
      <c r="CD574" s="1">
        <v>1.1213</v>
      </c>
      <c r="CG574" s="1">
        <v>4539</v>
      </c>
      <c r="CH574" s="1">
        <v>4546</v>
      </c>
      <c r="CI574" s="1">
        <v>4497</v>
      </c>
      <c r="CJ574" s="1">
        <v>4510</v>
      </c>
      <c r="CK574" s="1">
        <v>4539</v>
      </c>
      <c r="CL574" s="1">
        <v>4546</v>
      </c>
      <c r="CM574" s="1">
        <v>4497</v>
      </c>
      <c r="CN574" s="1">
        <v>4522</v>
      </c>
      <c r="CO574" s="1">
        <v>1182.5999999999999</v>
      </c>
      <c r="CP574" s="1">
        <v>4539</v>
      </c>
      <c r="CQ574" s="1">
        <v>4546</v>
      </c>
      <c r="CR574" s="1">
        <v>4497</v>
      </c>
      <c r="CS574" s="1">
        <v>4531</v>
      </c>
      <c r="CX574" s="58"/>
      <c r="CY574" s="58"/>
      <c r="DA574" s="1" t="s">
        <v>618</v>
      </c>
      <c r="DC574" s="58"/>
      <c r="DD574" s="58"/>
      <c r="DE574">
        <v>15.15</v>
      </c>
      <c r="DF574">
        <v>119.47</v>
      </c>
      <c r="DG574">
        <v>2.2400000000000002</v>
      </c>
    </row>
    <row r="575" spans="1:111">
      <c r="A575" s="1">
        <v>2015</v>
      </c>
      <c r="B575" s="1">
        <v>5</v>
      </c>
      <c r="C575" s="24">
        <v>42131</v>
      </c>
      <c r="D575" s="1">
        <v>4554</v>
      </c>
      <c r="E575" s="1">
        <v>4562</v>
      </c>
      <c r="F575" s="1">
        <v>4548</v>
      </c>
      <c r="G575" s="1">
        <v>4551</v>
      </c>
      <c r="H575" s="46">
        <v>1182.2</v>
      </c>
      <c r="I575" s="1">
        <v>4539</v>
      </c>
      <c r="J575" s="1">
        <v>4562</v>
      </c>
      <c r="K575" s="1">
        <v>4497</v>
      </c>
      <c r="L575" s="1">
        <v>4550</v>
      </c>
      <c r="M575" s="53">
        <v>4533</v>
      </c>
      <c r="N575" s="47">
        <v>4545</v>
      </c>
      <c r="O575" s="47">
        <v>4512</v>
      </c>
      <c r="P575" s="47">
        <v>4536</v>
      </c>
      <c r="Q575" s="8">
        <v>4556</v>
      </c>
      <c r="R575" s="26"/>
      <c r="W575" s="50"/>
      <c r="X575" s="51"/>
      <c r="AD575" s="62">
        <v>4562</v>
      </c>
      <c r="AE575" s="62">
        <v>4548</v>
      </c>
      <c r="BD575" s="94">
        <v>4531</v>
      </c>
      <c r="BG575" s="62"/>
      <c r="BH575" s="62"/>
      <c r="BI575" s="1">
        <v>4533</v>
      </c>
      <c r="BJ575" s="1">
        <v>4535</v>
      </c>
      <c r="BK575" s="1">
        <v>4524</v>
      </c>
      <c r="BL575" s="1">
        <v>4526</v>
      </c>
      <c r="BM575" s="78"/>
      <c r="BN575" s="78"/>
      <c r="BO575" s="78"/>
      <c r="BP575" s="89"/>
      <c r="BS575" s="88"/>
      <c r="BU575" s="58"/>
      <c r="BV575" s="58"/>
      <c r="BW575" s="58"/>
      <c r="BX575" s="58"/>
      <c r="BY575" s="1">
        <v>119.48</v>
      </c>
      <c r="BZ575" s="1">
        <v>119.407</v>
      </c>
      <c r="CA575" s="1">
        <v>119.41</v>
      </c>
      <c r="CB575" s="1">
        <v>1.1347</v>
      </c>
      <c r="CC575" s="1">
        <v>1.1342000000000001</v>
      </c>
      <c r="CD575" s="1">
        <v>1.1339999999999999</v>
      </c>
      <c r="CG575" s="1">
        <v>4533</v>
      </c>
      <c r="CH575" s="1">
        <v>4537</v>
      </c>
      <c r="CI575" s="1">
        <v>4512</v>
      </c>
      <c r="CJ575" s="1">
        <v>4521</v>
      </c>
      <c r="CK575" s="1">
        <v>4533</v>
      </c>
      <c r="CL575" s="1">
        <v>4545</v>
      </c>
      <c r="CM575" s="1">
        <v>4512</v>
      </c>
      <c r="CN575" s="1">
        <v>4530</v>
      </c>
      <c r="CO575" s="1">
        <v>1182.0999999999999</v>
      </c>
      <c r="CP575" s="1">
        <v>4533</v>
      </c>
      <c r="CQ575" s="1">
        <v>4548</v>
      </c>
      <c r="CR575" s="1">
        <v>4512</v>
      </c>
      <c r="CS575" s="1">
        <v>4543</v>
      </c>
      <c r="CX575" s="58"/>
      <c r="CY575" s="58"/>
      <c r="DA575" s="1" t="s">
        <v>618</v>
      </c>
      <c r="DC575" s="58"/>
      <c r="DD575" s="58"/>
      <c r="DE575">
        <v>15.13</v>
      </c>
      <c r="DF575">
        <v>119.702</v>
      </c>
      <c r="DG575">
        <v>2.1800000000000002</v>
      </c>
    </row>
    <row r="576" spans="1:111">
      <c r="A576" s="1">
        <v>2015</v>
      </c>
      <c r="B576" s="1">
        <v>6</v>
      </c>
      <c r="C576" s="24">
        <v>42132</v>
      </c>
      <c r="D576" s="1">
        <v>4545</v>
      </c>
      <c r="E576" s="1">
        <v>4555</v>
      </c>
      <c r="F576" s="1">
        <v>4541</v>
      </c>
      <c r="G576" s="1">
        <v>4552</v>
      </c>
      <c r="H576" s="46">
        <v>1188.9000000000001</v>
      </c>
      <c r="I576" s="1">
        <v>4533</v>
      </c>
      <c r="J576" s="1">
        <v>4555</v>
      </c>
      <c r="K576" s="1">
        <v>4512</v>
      </c>
      <c r="L576" s="1">
        <v>4554</v>
      </c>
      <c r="M576" s="53">
        <v>4564</v>
      </c>
      <c r="N576" s="47">
        <v>4585</v>
      </c>
      <c r="O576" s="47">
        <v>4553</v>
      </c>
      <c r="P576" s="47">
        <v>4561</v>
      </c>
      <c r="Q576" s="8">
        <v>4545</v>
      </c>
      <c r="R576" s="26"/>
      <c r="W576" s="50"/>
      <c r="X576" s="51"/>
      <c r="AD576" s="62">
        <v>4556</v>
      </c>
      <c r="AE576" s="62">
        <v>4541</v>
      </c>
      <c r="BD576" s="94">
        <v>4564</v>
      </c>
      <c r="BG576" s="62"/>
      <c r="BH576" s="62"/>
      <c r="BI576" s="1">
        <v>4564</v>
      </c>
      <c r="BJ576" s="1">
        <v>4572</v>
      </c>
      <c r="BK576" s="1">
        <v>4564</v>
      </c>
      <c r="BL576" s="1">
        <v>4568</v>
      </c>
      <c r="BM576" s="78"/>
      <c r="BN576" s="78"/>
      <c r="BO576" s="78"/>
      <c r="BP576" s="89"/>
      <c r="BS576" s="88"/>
      <c r="BU576" s="58"/>
      <c r="BV576" s="58"/>
      <c r="BW576" s="58"/>
      <c r="BX576" s="58"/>
      <c r="BY576" s="1">
        <v>119.738</v>
      </c>
      <c r="BZ576" s="1">
        <v>119.727</v>
      </c>
      <c r="CA576" s="1">
        <v>119.715</v>
      </c>
      <c r="CB576" s="1">
        <v>1.1266</v>
      </c>
      <c r="CC576" s="1">
        <v>1.1245000000000001</v>
      </c>
      <c r="CD576" s="1">
        <v>1.1244000000000001</v>
      </c>
      <c r="CG576" s="1">
        <v>4564</v>
      </c>
      <c r="CH576" s="1">
        <v>4585</v>
      </c>
      <c r="CI576" s="1">
        <v>4553</v>
      </c>
      <c r="CJ576" s="1">
        <v>4566</v>
      </c>
      <c r="CK576" s="1">
        <v>4564</v>
      </c>
      <c r="CL576" s="1">
        <v>4585</v>
      </c>
      <c r="CM576" s="1">
        <v>4551</v>
      </c>
      <c r="CN576" s="1">
        <v>4552</v>
      </c>
      <c r="CO576" s="1">
        <v>1186.3</v>
      </c>
      <c r="CP576" s="1">
        <v>4564</v>
      </c>
      <c r="CQ576" s="1">
        <v>4585</v>
      </c>
      <c r="CR576" s="1">
        <v>4551</v>
      </c>
      <c r="CS576" s="1">
        <v>4563</v>
      </c>
      <c r="CX576" s="58"/>
      <c r="CY576" s="58"/>
      <c r="DA576" s="1" t="s">
        <v>618</v>
      </c>
      <c r="DC576" s="58"/>
      <c r="DD576" s="58"/>
      <c r="DE576">
        <v>12.86</v>
      </c>
      <c r="DF576">
        <v>119.768</v>
      </c>
      <c r="DG576">
        <v>2.15</v>
      </c>
    </row>
    <row r="577" spans="1:111">
      <c r="A577" s="1">
        <v>2015</v>
      </c>
      <c r="B577" s="1">
        <v>2</v>
      </c>
      <c r="C577" s="24">
        <v>42135</v>
      </c>
      <c r="D577" s="1">
        <v>4570</v>
      </c>
      <c r="E577" s="1">
        <v>4572</v>
      </c>
      <c r="F577" s="1">
        <v>4565</v>
      </c>
      <c r="G577" s="1">
        <v>4571</v>
      </c>
      <c r="H577" s="46">
        <v>1183</v>
      </c>
      <c r="I577" s="1">
        <v>4564</v>
      </c>
      <c r="J577" s="1">
        <v>4585</v>
      </c>
      <c r="K577" s="1">
        <v>4551</v>
      </c>
      <c r="L577" s="1">
        <v>4568</v>
      </c>
      <c r="M577" s="53">
        <v>4559</v>
      </c>
      <c r="N577" s="47">
        <v>4582</v>
      </c>
      <c r="O577" s="47">
        <v>4552</v>
      </c>
      <c r="P577" s="47">
        <v>4572</v>
      </c>
      <c r="Q577" s="8">
        <v>4571</v>
      </c>
      <c r="R577" s="26"/>
      <c r="W577" s="50"/>
      <c r="X577" s="51"/>
      <c r="AD577" s="62">
        <v>4571</v>
      </c>
      <c r="AE577" s="62">
        <v>4566</v>
      </c>
      <c r="BD577" s="94">
        <v>4558</v>
      </c>
      <c r="BG577" s="62"/>
      <c r="BH577" s="62"/>
      <c r="BI577" s="1">
        <v>4559</v>
      </c>
      <c r="BJ577" s="1">
        <v>4562</v>
      </c>
      <c r="BK577" s="1">
        <v>4555</v>
      </c>
      <c r="BL577" s="1">
        <v>4561</v>
      </c>
      <c r="BM577" s="78"/>
      <c r="BN577" s="78"/>
      <c r="BO577" s="78"/>
      <c r="BP577" s="89"/>
      <c r="BS577" s="88"/>
      <c r="BU577" s="58"/>
      <c r="BV577" s="58"/>
      <c r="BW577" s="58"/>
      <c r="BX577" s="58"/>
      <c r="BY577" s="1">
        <v>119.749</v>
      </c>
      <c r="BZ577" s="1">
        <v>119.836</v>
      </c>
      <c r="CA577" s="1">
        <v>119.80800000000001</v>
      </c>
      <c r="CB577" s="1">
        <v>1.1200000000000001</v>
      </c>
      <c r="CC577" s="1">
        <v>1.1194</v>
      </c>
      <c r="CD577" s="1">
        <v>1.1196999999999999</v>
      </c>
      <c r="CG577" s="1">
        <v>4559</v>
      </c>
      <c r="CH577" s="1">
        <v>4582</v>
      </c>
      <c r="CI577" s="1">
        <v>4552</v>
      </c>
      <c r="CJ577" s="1">
        <v>4570</v>
      </c>
      <c r="CK577" s="1">
        <v>4559</v>
      </c>
      <c r="CL577" s="1">
        <v>4582</v>
      </c>
      <c r="CM577" s="1">
        <v>4552</v>
      </c>
      <c r="CN577" s="1">
        <v>4572</v>
      </c>
      <c r="CO577" s="1">
        <v>1184.5999999999999</v>
      </c>
      <c r="CP577" s="1">
        <v>4559</v>
      </c>
      <c r="CQ577" s="1">
        <v>4582</v>
      </c>
      <c r="CR577" s="1">
        <v>4537</v>
      </c>
      <c r="CS577" s="1">
        <v>4556</v>
      </c>
      <c r="CX577" s="58"/>
      <c r="CY577" s="58"/>
      <c r="DA577" s="1" t="s">
        <v>618</v>
      </c>
      <c r="DC577" s="58"/>
      <c r="DD577" s="58"/>
      <c r="DE577">
        <v>13.85</v>
      </c>
      <c r="DF577">
        <v>120.11199999999999</v>
      </c>
      <c r="DG577">
        <v>2.27</v>
      </c>
    </row>
    <row r="578" spans="1:111">
      <c r="A578" s="1">
        <v>2015</v>
      </c>
      <c r="B578" s="1">
        <v>3</v>
      </c>
      <c r="C578" s="24">
        <v>42136</v>
      </c>
      <c r="D578" s="1">
        <v>4560</v>
      </c>
      <c r="E578" s="1">
        <v>4564</v>
      </c>
      <c r="F578" s="1">
        <v>4553</v>
      </c>
      <c r="G578" s="1">
        <v>4558</v>
      </c>
      <c r="H578" s="46">
        <v>1192.4000000000001</v>
      </c>
      <c r="I578" s="1">
        <v>4559</v>
      </c>
      <c r="J578" s="1">
        <v>4582</v>
      </c>
      <c r="K578" s="1">
        <v>4537</v>
      </c>
      <c r="L578" s="1">
        <v>4561</v>
      </c>
      <c r="M578" s="53">
        <v>4558</v>
      </c>
      <c r="N578" s="47">
        <v>4603</v>
      </c>
      <c r="O578" s="47">
        <v>4554</v>
      </c>
      <c r="P578" s="47">
        <v>4582</v>
      </c>
      <c r="Q578" s="8">
        <v>4559</v>
      </c>
      <c r="R578" s="26"/>
      <c r="W578" s="50"/>
      <c r="X578" s="51"/>
      <c r="AD578" s="62">
        <v>4563</v>
      </c>
      <c r="AE578" s="62">
        <v>4556</v>
      </c>
      <c r="BD578" s="94">
        <v>4556</v>
      </c>
      <c r="BG578" s="62"/>
      <c r="BH578" s="62"/>
      <c r="BI578" s="1">
        <v>4558</v>
      </c>
      <c r="BJ578" s="1">
        <v>4562</v>
      </c>
      <c r="BK578" s="1">
        <v>4556</v>
      </c>
      <c r="BL578" s="1">
        <v>4561</v>
      </c>
      <c r="BM578" s="78"/>
      <c r="BN578" s="78"/>
      <c r="BO578" s="78"/>
      <c r="BP578" s="89"/>
      <c r="BS578" s="88"/>
      <c r="BU578" s="58"/>
      <c r="BV578" s="58"/>
      <c r="BW578" s="58"/>
      <c r="BX578" s="58"/>
      <c r="BY578" s="1">
        <v>120.089</v>
      </c>
      <c r="BZ578" s="1">
        <v>120.125</v>
      </c>
      <c r="CA578" s="1">
        <v>120.137</v>
      </c>
      <c r="CB578" s="1">
        <v>1.1155999999999999</v>
      </c>
      <c r="CC578" s="1">
        <v>1.1149</v>
      </c>
      <c r="CD578" s="1">
        <v>1.1143000000000001</v>
      </c>
      <c r="CG578" s="1">
        <v>4558</v>
      </c>
      <c r="CH578" s="1">
        <v>4603</v>
      </c>
      <c r="CI578" s="1">
        <v>4554</v>
      </c>
      <c r="CJ578" s="1">
        <v>4600</v>
      </c>
      <c r="CK578" s="1">
        <v>4558</v>
      </c>
      <c r="CL578" s="1">
        <v>4603</v>
      </c>
      <c r="CM578" s="1">
        <v>4554</v>
      </c>
      <c r="CN578" s="1">
        <v>4576</v>
      </c>
      <c r="CO578" s="1">
        <v>1184</v>
      </c>
      <c r="CP578" s="1">
        <v>4558</v>
      </c>
      <c r="CQ578" s="1">
        <v>4603</v>
      </c>
      <c r="CR578" s="1">
        <v>4554</v>
      </c>
      <c r="CS578" s="1">
        <v>4587</v>
      </c>
      <c r="CX578" s="58"/>
      <c r="CY578" s="58"/>
      <c r="DA578" s="1" t="s">
        <v>618</v>
      </c>
      <c r="DC578" s="58"/>
      <c r="DD578" s="58"/>
      <c r="DE578">
        <v>13.86</v>
      </c>
      <c r="DF578">
        <v>119.861</v>
      </c>
      <c r="DG578">
        <v>2.2599999999999998</v>
      </c>
    </row>
    <row r="579" spans="1:111">
      <c r="A579" s="1">
        <v>2015</v>
      </c>
      <c r="B579" s="1">
        <v>4</v>
      </c>
      <c r="C579" s="24">
        <v>42137</v>
      </c>
      <c r="D579" s="1">
        <v>4581</v>
      </c>
      <c r="E579" s="1">
        <v>4588</v>
      </c>
      <c r="F579" s="1">
        <v>4577</v>
      </c>
      <c r="G579" s="1">
        <v>4584</v>
      </c>
      <c r="H579" s="46">
        <v>1218.2</v>
      </c>
      <c r="I579" s="1">
        <v>4558</v>
      </c>
      <c r="J579" s="1">
        <v>4603</v>
      </c>
      <c r="K579" s="1">
        <v>4554</v>
      </c>
      <c r="L579" s="1">
        <v>4578</v>
      </c>
      <c r="M579" s="53">
        <v>4590</v>
      </c>
      <c r="N579" s="47">
        <v>4630</v>
      </c>
      <c r="O579" s="47">
        <v>4578</v>
      </c>
      <c r="P579" s="47">
        <v>4628</v>
      </c>
      <c r="Q579" s="8">
        <v>4580</v>
      </c>
      <c r="R579" s="26"/>
      <c r="W579" s="50"/>
      <c r="X579" s="51"/>
      <c r="AD579" s="62">
        <v>4584</v>
      </c>
      <c r="AE579" s="62">
        <v>4576</v>
      </c>
      <c r="BD579" s="94">
        <v>4588</v>
      </c>
      <c r="BG579" s="62"/>
      <c r="BH579" s="62"/>
      <c r="BI579" s="1">
        <v>4590</v>
      </c>
      <c r="BJ579" s="1">
        <v>4593</v>
      </c>
      <c r="BK579" s="1">
        <v>4586</v>
      </c>
      <c r="BL579" s="1">
        <v>4586</v>
      </c>
      <c r="BM579" s="78"/>
      <c r="BN579" s="78"/>
      <c r="BO579" s="78"/>
      <c r="BP579" s="89"/>
      <c r="BS579" s="88"/>
      <c r="BU579" s="58"/>
      <c r="BV579" s="58"/>
      <c r="BW579" s="58"/>
      <c r="BX579" s="58"/>
      <c r="BY579" s="1">
        <v>119.871</v>
      </c>
      <c r="BZ579" s="1">
        <v>119.889</v>
      </c>
      <c r="CA579" s="1">
        <v>119.842</v>
      </c>
      <c r="CB579" s="1">
        <v>1.1213</v>
      </c>
      <c r="CC579" s="1">
        <v>1.1216999999999999</v>
      </c>
      <c r="CD579" s="1">
        <v>1.1220000000000001</v>
      </c>
      <c r="CG579" s="1">
        <v>4590</v>
      </c>
      <c r="CH579" s="1">
        <v>4615</v>
      </c>
      <c r="CI579" s="1">
        <v>4578</v>
      </c>
      <c r="CJ579" s="1">
        <v>4606</v>
      </c>
      <c r="CK579" s="1">
        <v>4590</v>
      </c>
      <c r="CL579" s="1">
        <v>4655</v>
      </c>
      <c r="CM579" s="1">
        <v>4578</v>
      </c>
      <c r="CN579" s="1">
        <v>4634</v>
      </c>
      <c r="CO579" s="1">
        <v>1194.8</v>
      </c>
      <c r="CP579" s="1">
        <v>4590</v>
      </c>
      <c r="CQ579" s="1">
        <v>4655</v>
      </c>
      <c r="CR579" s="1">
        <v>4578</v>
      </c>
      <c r="CS579" s="1">
        <v>4637</v>
      </c>
      <c r="CX579" s="58"/>
      <c r="CY579" s="58"/>
      <c r="DA579" s="1" t="s">
        <v>618</v>
      </c>
      <c r="DC579" s="58"/>
      <c r="DD579" s="58"/>
      <c r="DE579">
        <v>13.76</v>
      </c>
      <c r="DF579">
        <v>119.184</v>
      </c>
      <c r="DG579">
        <v>2.2799999999999998</v>
      </c>
    </row>
    <row r="580" spans="1:111">
      <c r="A580" s="1">
        <v>2015</v>
      </c>
      <c r="B580" s="1">
        <v>5</v>
      </c>
      <c r="C580" s="24">
        <v>42138</v>
      </c>
      <c r="D580" s="1">
        <v>4636</v>
      </c>
      <c r="E580" s="1">
        <v>4647</v>
      </c>
      <c r="F580" s="1">
        <v>4634</v>
      </c>
      <c r="G580" s="1">
        <v>4640</v>
      </c>
      <c r="H580" s="46">
        <v>1225.2</v>
      </c>
      <c r="I580" s="1">
        <v>4590</v>
      </c>
      <c r="J580" s="1">
        <v>4655</v>
      </c>
      <c r="K580" s="1">
        <v>4578</v>
      </c>
      <c r="L580" s="1">
        <v>4637</v>
      </c>
      <c r="M580" s="53">
        <v>4641</v>
      </c>
      <c r="N580" s="47">
        <v>4668</v>
      </c>
      <c r="O580" s="47">
        <v>4637</v>
      </c>
      <c r="P580" s="47">
        <v>4664</v>
      </c>
      <c r="Q580" s="8">
        <v>4637</v>
      </c>
      <c r="R580" s="26"/>
      <c r="W580" s="50"/>
      <c r="X580" s="51"/>
      <c r="AD580" s="62">
        <v>4647</v>
      </c>
      <c r="AE580" s="62">
        <v>4635</v>
      </c>
      <c r="BD580" s="94">
        <v>4640</v>
      </c>
      <c r="BG580" s="62"/>
      <c r="BH580" s="62"/>
      <c r="BI580" s="1">
        <v>4641</v>
      </c>
      <c r="BJ580" s="1">
        <v>4647</v>
      </c>
      <c r="BK580" s="1">
        <v>4637</v>
      </c>
      <c r="BL580" s="1">
        <v>4646</v>
      </c>
      <c r="BM580" s="78"/>
      <c r="BN580" s="78"/>
      <c r="BO580" s="78"/>
      <c r="BP580" s="89"/>
      <c r="BS580" s="88"/>
      <c r="BU580" s="58"/>
      <c r="BV580" s="58"/>
      <c r="BW580" s="58"/>
      <c r="BX580" s="58"/>
      <c r="BY580" s="1">
        <v>119.155</v>
      </c>
      <c r="BZ580" s="1">
        <v>119.145</v>
      </c>
      <c r="CA580" s="1">
        <v>119.181</v>
      </c>
      <c r="CB580" s="1">
        <v>1.1354</v>
      </c>
      <c r="CC580" s="1">
        <v>1.1352</v>
      </c>
      <c r="CD580" s="1">
        <v>1.1349</v>
      </c>
      <c r="CG580" s="1">
        <v>4641</v>
      </c>
      <c r="CH580" s="1">
        <v>4665</v>
      </c>
      <c r="CI580" s="1">
        <v>4637</v>
      </c>
      <c r="CJ580" s="1">
        <v>4656</v>
      </c>
      <c r="CK580" s="1">
        <v>4641</v>
      </c>
      <c r="CL580" s="1">
        <v>4686</v>
      </c>
      <c r="CM580" s="1">
        <v>4637</v>
      </c>
      <c r="CN580" s="1">
        <v>4665</v>
      </c>
      <c r="CO580" s="1">
        <v>1215.2</v>
      </c>
      <c r="CP580" s="1">
        <v>4641</v>
      </c>
      <c r="CQ580" s="1">
        <v>4686</v>
      </c>
      <c r="CR580" s="1">
        <v>4637</v>
      </c>
      <c r="CS580" s="1">
        <v>4669</v>
      </c>
      <c r="CX580" s="58"/>
      <c r="CY580" s="58"/>
      <c r="DA580" s="1" t="s">
        <v>618</v>
      </c>
      <c r="DC580" s="58"/>
      <c r="DD580" s="58"/>
      <c r="DE580">
        <v>12.74</v>
      </c>
      <c r="DF580">
        <v>119.187</v>
      </c>
      <c r="DG580">
        <v>2.2400000000000002</v>
      </c>
    </row>
    <row r="581" spans="1:111">
      <c r="A581" s="1">
        <v>2015</v>
      </c>
      <c r="B581" s="1">
        <v>6</v>
      </c>
      <c r="C581" s="24">
        <v>42139</v>
      </c>
      <c r="D581" s="1">
        <v>4667</v>
      </c>
      <c r="E581" s="1">
        <v>4672</v>
      </c>
      <c r="F581" s="1">
        <v>4663</v>
      </c>
      <c r="G581" s="1">
        <v>4668</v>
      </c>
      <c r="H581" s="46">
        <v>1225.3</v>
      </c>
      <c r="I581" s="1">
        <v>4641</v>
      </c>
      <c r="J581" s="1">
        <v>4686</v>
      </c>
      <c r="K581" s="1">
        <v>4637</v>
      </c>
      <c r="L581" s="1">
        <v>4667</v>
      </c>
      <c r="M581" s="53">
        <v>4673</v>
      </c>
      <c r="N581" s="47">
        <v>4677</v>
      </c>
      <c r="O581" s="47">
        <v>4649</v>
      </c>
      <c r="P581" s="47">
        <v>4676</v>
      </c>
      <c r="Q581" s="8">
        <v>4666</v>
      </c>
      <c r="R581" s="26"/>
      <c r="W581" s="50"/>
      <c r="X581" s="51"/>
      <c r="AD581" s="62">
        <v>4672</v>
      </c>
      <c r="AE581" s="62">
        <v>4663</v>
      </c>
      <c r="BD581" s="94">
        <v>4672</v>
      </c>
      <c r="BG581" s="62"/>
      <c r="BH581" s="62"/>
      <c r="BI581" s="1">
        <v>4673</v>
      </c>
      <c r="BJ581" s="1">
        <v>4676</v>
      </c>
      <c r="BK581" s="1">
        <v>4666</v>
      </c>
      <c r="BL581" s="1">
        <v>4670</v>
      </c>
      <c r="BM581" s="78"/>
      <c r="BN581" s="78"/>
      <c r="BO581" s="78"/>
      <c r="BP581" s="89"/>
      <c r="BS581" s="88"/>
      <c r="BU581" s="58"/>
      <c r="BV581" s="58"/>
      <c r="BW581" s="58"/>
      <c r="BX581" s="58"/>
      <c r="BY581" s="1">
        <v>119.14700000000001</v>
      </c>
      <c r="BZ581" s="1">
        <v>119.185</v>
      </c>
      <c r="CA581" s="1">
        <v>119.22</v>
      </c>
      <c r="CB581" s="1">
        <v>1.141</v>
      </c>
      <c r="CC581" s="1">
        <v>1.1402000000000001</v>
      </c>
      <c r="CD581" s="1">
        <v>1.1402000000000001</v>
      </c>
      <c r="CG581" s="1">
        <v>4673</v>
      </c>
      <c r="CH581" s="1">
        <v>4676</v>
      </c>
      <c r="CI581" s="1">
        <v>4649</v>
      </c>
      <c r="CJ581" s="1">
        <v>4671</v>
      </c>
      <c r="CK581" s="1">
        <v>4673</v>
      </c>
      <c r="CL581" s="1">
        <v>4682</v>
      </c>
      <c r="CM581" s="1">
        <v>4649</v>
      </c>
      <c r="CN581" s="1">
        <v>4676</v>
      </c>
      <c r="CO581" s="1">
        <v>1218.2</v>
      </c>
      <c r="CP581" s="1">
        <v>4673</v>
      </c>
      <c r="CQ581" s="1">
        <v>4690</v>
      </c>
      <c r="CR581" s="1">
        <v>4649</v>
      </c>
      <c r="CS581" s="1">
        <v>4683</v>
      </c>
      <c r="CX581" s="58"/>
      <c r="CY581" s="58"/>
      <c r="DA581" s="1" t="s">
        <v>618</v>
      </c>
      <c r="DC581" s="58"/>
      <c r="DD581" s="58"/>
      <c r="DE581">
        <v>12.38</v>
      </c>
      <c r="DF581">
        <v>119.367</v>
      </c>
      <c r="DG581">
        <v>2.14</v>
      </c>
    </row>
    <row r="582" spans="1:111">
      <c r="A582" s="1">
        <v>2015</v>
      </c>
      <c r="B582" s="1">
        <v>2</v>
      </c>
      <c r="C582" s="24">
        <v>42142</v>
      </c>
      <c r="D582" s="1">
        <v>4685</v>
      </c>
      <c r="E582" s="1">
        <v>4723</v>
      </c>
      <c r="F582" s="1">
        <v>4677</v>
      </c>
      <c r="G582" s="1">
        <v>4717</v>
      </c>
      <c r="H582" s="46">
        <v>1225.3</v>
      </c>
      <c r="I582" s="1">
        <v>4673</v>
      </c>
      <c r="J582" s="1">
        <v>4692</v>
      </c>
      <c r="K582" s="1">
        <v>4649</v>
      </c>
      <c r="L582" s="1">
        <v>4691</v>
      </c>
      <c r="M582" s="53">
        <v>4714</v>
      </c>
      <c r="N582" s="47">
        <v>4724</v>
      </c>
      <c r="O582" s="47">
        <v>4700</v>
      </c>
      <c r="P582" s="47">
        <v>4701</v>
      </c>
      <c r="Q582" s="8">
        <v>4685</v>
      </c>
      <c r="R582" s="26"/>
      <c r="W582" s="50"/>
      <c r="X582" s="51"/>
      <c r="AD582" s="62">
        <v>4693</v>
      </c>
      <c r="AE582" s="62">
        <v>4677</v>
      </c>
      <c r="BD582" s="94">
        <v>4713</v>
      </c>
      <c r="BG582" s="62"/>
      <c r="BH582" s="62"/>
      <c r="BI582" s="1">
        <v>4714</v>
      </c>
      <c r="BJ582" s="1">
        <v>4715</v>
      </c>
      <c r="BK582" s="1">
        <v>4711</v>
      </c>
      <c r="BL582" s="1">
        <v>4711</v>
      </c>
      <c r="BM582" s="78"/>
      <c r="BN582" s="78"/>
      <c r="BO582" s="78"/>
      <c r="BP582" s="89"/>
      <c r="BS582" s="88"/>
      <c r="BU582" s="58"/>
      <c r="BV582" s="58"/>
      <c r="BW582" s="58"/>
      <c r="BX582" s="58"/>
      <c r="BY582" s="1">
        <v>119.29</v>
      </c>
      <c r="BZ582" s="1">
        <v>119.41</v>
      </c>
      <c r="CA582" s="1">
        <v>119.346</v>
      </c>
      <c r="CB582" s="1">
        <v>1.1449</v>
      </c>
      <c r="CC582" s="1">
        <v>1.1443000000000001</v>
      </c>
      <c r="CD582" s="1">
        <v>1.1444000000000001</v>
      </c>
      <c r="CG582" s="1">
        <v>4714</v>
      </c>
      <c r="CH582" s="1">
        <v>4724</v>
      </c>
      <c r="CI582" s="1">
        <v>4701</v>
      </c>
      <c r="CJ582" s="1">
        <v>4711</v>
      </c>
      <c r="CK582" s="1">
        <v>4714</v>
      </c>
      <c r="CL582" s="1">
        <v>4724</v>
      </c>
      <c r="CM582" s="1">
        <v>4700</v>
      </c>
      <c r="CN582" s="1">
        <v>4715</v>
      </c>
      <c r="CO582" s="1">
        <v>1228.2</v>
      </c>
      <c r="CP582" s="1">
        <v>4714</v>
      </c>
      <c r="CQ582" s="1">
        <v>4724</v>
      </c>
      <c r="CR582" s="1">
        <v>4700</v>
      </c>
      <c r="CS582" s="1">
        <v>4714</v>
      </c>
      <c r="CX582" s="58"/>
      <c r="CY582" s="58"/>
      <c r="DA582" s="1" t="s">
        <v>618</v>
      </c>
      <c r="DC582" s="58"/>
      <c r="DD582" s="58"/>
      <c r="DE582">
        <v>12.73</v>
      </c>
      <c r="DF582">
        <v>119.98099999999999</v>
      </c>
      <c r="DG582">
        <v>2.23</v>
      </c>
    </row>
    <row r="583" spans="1:111">
      <c r="A583" s="1">
        <v>2015</v>
      </c>
      <c r="B583" s="1">
        <v>3</v>
      </c>
      <c r="C583" s="24">
        <v>42143</v>
      </c>
      <c r="D583" s="1">
        <v>4708</v>
      </c>
      <c r="E583" s="1">
        <v>4710</v>
      </c>
      <c r="F583" s="1">
        <v>4695</v>
      </c>
      <c r="G583" s="1">
        <v>4700</v>
      </c>
      <c r="H583" s="46">
        <v>1207.5</v>
      </c>
      <c r="I583" s="1">
        <v>4714</v>
      </c>
      <c r="J583" s="1">
        <v>4724</v>
      </c>
      <c r="K583" s="1">
        <v>4695</v>
      </c>
      <c r="L583" s="1">
        <v>4697</v>
      </c>
      <c r="M583" s="53">
        <v>4689</v>
      </c>
      <c r="N583" s="47">
        <v>4708</v>
      </c>
      <c r="O583" s="47">
        <v>4681</v>
      </c>
      <c r="P583" s="47">
        <v>4691</v>
      </c>
      <c r="Q583" s="8">
        <v>4708</v>
      </c>
      <c r="R583" s="26"/>
      <c r="W583" s="50"/>
      <c r="X583" s="51"/>
      <c r="AD583" s="62">
        <v>4710</v>
      </c>
      <c r="AE583" s="62">
        <v>4695</v>
      </c>
      <c r="BD583" s="94">
        <v>4686</v>
      </c>
      <c r="BG583" s="62"/>
      <c r="BH583" s="62"/>
      <c r="BI583" s="1">
        <v>4689</v>
      </c>
      <c r="BJ583" s="1">
        <v>4693</v>
      </c>
      <c r="BK583" s="1">
        <v>4685</v>
      </c>
      <c r="BL583" s="1">
        <v>4689</v>
      </c>
      <c r="BM583" s="78"/>
      <c r="BN583" s="78"/>
      <c r="BO583" s="78"/>
      <c r="BP583" s="89"/>
      <c r="BS583" s="88"/>
      <c r="BU583" s="58"/>
      <c r="BV583" s="58"/>
      <c r="BW583" s="58"/>
      <c r="BX583" s="58"/>
      <c r="BY583" s="1">
        <v>119.983</v>
      </c>
      <c r="BZ583" s="1">
        <v>119.95</v>
      </c>
      <c r="CA583" s="1">
        <v>119.919</v>
      </c>
      <c r="CB583" s="1">
        <v>1.1315</v>
      </c>
      <c r="CC583" s="1">
        <v>1.1318999999999999</v>
      </c>
      <c r="CD583" s="1">
        <v>1.1325000000000001</v>
      </c>
      <c r="CG583" s="1">
        <v>4689</v>
      </c>
      <c r="CH583" s="1">
        <v>4708</v>
      </c>
      <c r="CI583" s="1">
        <v>4681</v>
      </c>
      <c r="CJ583" s="1">
        <v>4688</v>
      </c>
      <c r="CK583" s="1">
        <v>4689</v>
      </c>
      <c r="CL583" s="1">
        <v>4708</v>
      </c>
      <c r="CM583" s="1">
        <v>4665</v>
      </c>
      <c r="CN583" s="1">
        <v>4674</v>
      </c>
      <c r="CO583" s="1">
        <v>1219.2</v>
      </c>
      <c r="CP583" s="1">
        <v>4689</v>
      </c>
      <c r="CQ583" s="1">
        <v>4708</v>
      </c>
      <c r="CR583" s="1">
        <v>4665</v>
      </c>
      <c r="CS583" s="1">
        <v>4675</v>
      </c>
      <c r="CX583" s="58"/>
      <c r="CY583" s="58"/>
      <c r="DA583" s="1" t="s">
        <v>618</v>
      </c>
      <c r="DC583" s="58"/>
      <c r="DD583" s="58"/>
      <c r="DE583">
        <v>12.85</v>
      </c>
      <c r="DF583">
        <v>120.67700000000001</v>
      </c>
      <c r="DG583">
        <v>2.2599999999999998</v>
      </c>
    </row>
    <row r="584" spans="1:111">
      <c r="A584" s="1">
        <v>2015</v>
      </c>
      <c r="B584" s="1">
        <v>4</v>
      </c>
      <c r="C584" s="24">
        <v>42144</v>
      </c>
      <c r="D584" s="1">
        <v>4679</v>
      </c>
      <c r="E584" s="1">
        <v>4688</v>
      </c>
      <c r="F584" s="1">
        <v>4670</v>
      </c>
      <c r="G584" s="1">
        <v>4673</v>
      </c>
      <c r="H584" s="46">
        <v>1209.3</v>
      </c>
      <c r="I584" s="1">
        <v>4689</v>
      </c>
      <c r="J584" s="1">
        <v>4708</v>
      </c>
      <c r="K584" s="1">
        <v>4665</v>
      </c>
      <c r="L584" s="1">
        <v>4684</v>
      </c>
      <c r="M584" s="53">
        <v>4679</v>
      </c>
      <c r="N584" s="47">
        <v>4701</v>
      </c>
      <c r="O584" s="47">
        <v>4676</v>
      </c>
      <c r="P584" s="47">
        <v>4699</v>
      </c>
      <c r="Q584" s="8">
        <v>4678</v>
      </c>
      <c r="R584" s="26"/>
      <c r="W584" s="50"/>
      <c r="X584" s="51"/>
      <c r="AD584" s="62">
        <v>4687</v>
      </c>
      <c r="AE584" s="62">
        <v>4676</v>
      </c>
      <c r="BD584" s="94">
        <v>4678</v>
      </c>
      <c r="BG584" s="62"/>
      <c r="BH584" s="62"/>
      <c r="BI584" s="1">
        <v>4679</v>
      </c>
      <c r="BJ584" s="1">
        <v>4685</v>
      </c>
      <c r="BK584" s="1">
        <v>4679</v>
      </c>
      <c r="BL584" s="1">
        <v>4682</v>
      </c>
      <c r="BM584" s="78"/>
      <c r="BN584" s="78"/>
      <c r="BO584" s="78"/>
      <c r="BP584" s="89"/>
      <c r="BS584" s="88"/>
      <c r="BU584" s="58"/>
      <c r="BV584" s="58"/>
      <c r="BW584" s="58"/>
      <c r="BX584" s="58"/>
      <c r="BY584" s="1">
        <v>120.69199999999999</v>
      </c>
      <c r="BZ584" s="1">
        <v>120.664</v>
      </c>
      <c r="CA584" s="1">
        <v>120.642</v>
      </c>
      <c r="CB584" s="1">
        <v>1.115</v>
      </c>
      <c r="CC584" s="1">
        <v>1.1148</v>
      </c>
      <c r="CD584" s="1">
        <v>1.1146</v>
      </c>
      <c r="CG584" s="1">
        <v>4679</v>
      </c>
      <c r="CH584" s="1">
        <v>4698</v>
      </c>
      <c r="CI584" s="1">
        <v>4676</v>
      </c>
      <c r="CJ584" s="1">
        <v>4686</v>
      </c>
      <c r="CK584" s="1">
        <v>4679</v>
      </c>
      <c r="CL584" s="1">
        <v>4704</v>
      </c>
      <c r="CM584" s="1">
        <v>4676</v>
      </c>
      <c r="CN584" s="1">
        <v>4703</v>
      </c>
      <c r="CO584" s="1">
        <v>1206.7</v>
      </c>
      <c r="CP584" s="1">
        <v>4679</v>
      </c>
      <c r="CQ584" s="1">
        <v>4710</v>
      </c>
      <c r="CR584" s="1">
        <v>4676</v>
      </c>
      <c r="CS584" s="1">
        <v>4705</v>
      </c>
      <c r="CX584" s="58"/>
      <c r="CY584" s="58"/>
      <c r="DA584" s="1" t="s">
        <v>618</v>
      </c>
      <c r="DC584" s="58"/>
      <c r="DD584" s="58"/>
      <c r="DE584">
        <v>12.88</v>
      </c>
      <c r="DF584">
        <v>121.3</v>
      </c>
      <c r="DG584">
        <v>2.25</v>
      </c>
    </row>
    <row r="585" spans="1:111">
      <c r="A585" s="1">
        <v>2015</v>
      </c>
      <c r="B585" s="1">
        <v>5</v>
      </c>
      <c r="C585" s="24">
        <v>42145</v>
      </c>
      <c r="D585" s="1">
        <v>4703</v>
      </c>
      <c r="E585" s="1">
        <v>4709</v>
      </c>
      <c r="F585" s="1">
        <v>4692</v>
      </c>
      <c r="G585" s="1">
        <v>4698</v>
      </c>
      <c r="H585" s="46">
        <v>1205.9000000000001</v>
      </c>
      <c r="I585" s="1">
        <v>4679</v>
      </c>
      <c r="J585" s="1">
        <v>4710</v>
      </c>
      <c r="K585" s="1">
        <v>4676</v>
      </c>
      <c r="L585" s="1">
        <v>4707</v>
      </c>
      <c r="M585" s="53">
        <v>4698</v>
      </c>
      <c r="N585" s="47">
        <v>4700</v>
      </c>
      <c r="O585" s="47">
        <v>4671</v>
      </c>
      <c r="P585" s="47">
        <v>4679</v>
      </c>
      <c r="Q585" s="8">
        <v>4705</v>
      </c>
      <c r="R585" s="26"/>
      <c r="W585" s="50"/>
      <c r="X585" s="51"/>
      <c r="AD585" s="62">
        <v>4709</v>
      </c>
      <c r="AE585" s="62">
        <v>4692</v>
      </c>
      <c r="BD585" s="94">
        <v>4696</v>
      </c>
      <c r="BG585" s="62"/>
      <c r="BH585" s="62"/>
      <c r="BI585" s="1">
        <v>4698</v>
      </c>
      <c r="BJ585" s="1">
        <v>4700</v>
      </c>
      <c r="BK585" s="1">
        <v>4695</v>
      </c>
      <c r="BL585" s="1">
        <v>4696</v>
      </c>
      <c r="BM585" s="78"/>
      <c r="BN585" s="78"/>
      <c r="BO585" s="78"/>
      <c r="BP585" s="89"/>
      <c r="BS585" s="88"/>
      <c r="BU585" s="58"/>
      <c r="BV585" s="58"/>
      <c r="BW585" s="58"/>
      <c r="BX585" s="58"/>
      <c r="BY585" s="1">
        <v>121.36</v>
      </c>
      <c r="BZ585" s="1">
        <v>121.25</v>
      </c>
      <c r="CA585" s="1">
        <v>121.232</v>
      </c>
      <c r="CB585" s="1">
        <v>1.1093</v>
      </c>
      <c r="CC585" s="1">
        <v>1.1094999999999999</v>
      </c>
      <c r="CD585" s="1">
        <v>1.1099000000000001</v>
      </c>
      <c r="CG585" s="1">
        <v>4698</v>
      </c>
      <c r="CH585" s="1">
        <v>4700</v>
      </c>
      <c r="CI585" s="1">
        <v>4675</v>
      </c>
      <c r="CJ585" s="1">
        <v>4677</v>
      </c>
      <c r="CK585" s="1">
        <v>4698</v>
      </c>
      <c r="CL585" s="1">
        <v>4700</v>
      </c>
      <c r="CM585" s="1">
        <v>4671</v>
      </c>
      <c r="CN585" s="1">
        <v>4686</v>
      </c>
      <c r="CO585" s="1">
        <v>1211.0999999999999</v>
      </c>
      <c r="CP585" s="1">
        <v>4698</v>
      </c>
      <c r="CQ585" s="1">
        <v>4700</v>
      </c>
      <c r="CR585" s="1">
        <v>4671</v>
      </c>
      <c r="CS585" s="1">
        <v>4675</v>
      </c>
      <c r="CX585" s="58"/>
      <c r="CY585" s="58"/>
      <c r="DA585" s="1" t="s">
        <v>618</v>
      </c>
      <c r="DC585" s="58"/>
      <c r="DD585" s="58"/>
      <c r="DE585">
        <v>12.11</v>
      </c>
      <c r="DF585">
        <v>121.065</v>
      </c>
      <c r="DG585">
        <v>2.19</v>
      </c>
    </row>
    <row r="586" spans="1:111">
      <c r="A586" s="1">
        <v>2015</v>
      </c>
      <c r="B586" s="1">
        <v>6</v>
      </c>
      <c r="C586" s="24">
        <v>42146</v>
      </c>
      <c r="D586" s="1">
        <v>4682</v>
      </c>
      <c r="E586" s="1">
        <v>4685</v>
      </c>
      <c r="F586" s="1">
        <v>4672</v>
      </c>
      <c r="G586" s="1">
        <v>4678</v>
      </c>
      <c r="H586" s="46">
        <v>1204</v>
      </c>
      <c r="I586" s="1">
        <v>4698</v>
      </c>
      <c r="J586" s="1">
        <v>4700</v>
      </c>
      <c r="K586" s="1">
        <v>4671</v>
      </c>
      <c r="L586" s="1">
        <v>4679</v>
      </c>
      <c r="M586" s="53">
        <v>4686</v>
      </c>
      <c r="N586" s="47">
        <v>4704</v>
      </c>
      <c r="O586" s="47">
        <v>4682</v>
      </c>
      <c r="P586" s="47">
        <v>4690</v>
      </c>
      <c r="Q586" s="8">
        <v>4682</v>
      </c>
      <c r="R586" s="26"/>
      <c r="W586" s="50"/>
      <c r="X586" s="51"/>
      <c r="AD586" s="62">
        <v>4685</v>
      </c>
      <c r="AE586" s="62">
        <v>4674</v>
      </c>
      <c r="BD586" s="94">
        <v>4685</v>
      </c>
      <c r="BG586" s="62"/>
      <c r="BH586" s="62"/>
      <c r="BI586" s="1">
        <v>4686</v>
      </c>
      <c r="BJ586" s="1">
        <v>4703</v>
      </c>
      <c r="BK586" s="1">
        <v>4686</v>
      </c>
      <c r="BL586" s="1">
        <v>4696</v>
      </c>
      <c r="BM586" s="78"/>
      <c r="BN586" s="78"/>
      <c r="BO586" s="78"/>
      <c r="BP586" s="89"/>
      <c r="BS586" s="88"/>
      <c r="BU586" s="58"/>
      <c r="BV586" s="58"/>
      <c r="BW586" s="58"/>
      <c r="BX586" s="58"/>
      <c r="BY586" s="1">
        <v>121.036</v>
      </c>
      <c r="BZ586" s="1">
        <v>121.04</v>
      </c>
      <c r="CA586" s="1">
        <v>121.041</v>
      </c>
      <c r="CB586" s="1">
        <v>1.1112</v>
      </c>
      <c r="CC586" s="1">
        <v>1.1108</v>
      </c>
      <c r="CD586" s="1">
        <v>1.1111</v>
      </c>
      <c r="CG586" s="1">
        <v>4686</v>
      </c>
      <c r="CH586" s="1">
        <v>4704</v>
      </c>
      <c r="CI586" s="1">
        <v>4686</v>
      </c>
      <c r="CJ586" s="1">
        <v>4697</v>
      </c>
      <c r="CK586" s="1">
        <v>4686</v>
      </c>
      <c r="CL586" s="1">
        <v>4704</v>
      </c>
      <c r="CM586" s="1">
        <v>4682</v>
      </c>
      <c r="CN586" s="1">
        <v>4695</v>
      </c>
      <c r="CO586" s="1">
        <v>1212.4000000000001</v>
      </c>
      <c r="CP586" s="1">
        <v>4686</v>
      </c>
      <c r="CQ586" s="1">
        <v>4704</v>
      </c>
      <c r="CR586" s="1">
        <v>4682</v>
      </c>
      <c r="CS586" s="1">
        <v>4697</v>
      </c>
      <c r="CX586" s="58"/>
      <c r="CY586" s="58"/>
      <c r="DA586" s="1" t="s">
        <v>618</v>
      </c>
      <c r="DC586" s="58"/>
      <c r="DD586" s="58"/>
      <c r="DE586">
        <v>12.13</v>
      </c>
      <c r="DF586">
        <v>121.563</v>
      </c>
      <c r="DG586">
        <v>2.2200000000000002</v>
      </c>
    </row>
    <row r="587" spans="1:111">
      <c r="A587" s="1">
        <v>2015</v>
      </c>
      <c r="B587" s="1">
        <v>2</v>
      </c>
      <c r="C587" s="24">
        <v>42149</v>
      </c>
      <c r="D587" s="1">
        <v>4694</v>
      </c>
      <c r="E587" s="1">
        <v>4701</v>
      </c>
      <c r="F587" s="1">
        <v>4694</v>
      </c>
      <c r="G587" s="1">
        <v>4694</v>
      </c>
      <c r="H587" s="46">
        <v>1206.5</v>
      </c>
      <c r="I587" s="1">
        <v>4686</v>
      </c>
      <c r="J587" s="1">
        <v>4704</v>
      </c>
      <c r="K587" s="1">
        <v>4682</v>
      </c>
      <c r="L587" s="1">
        <v>4699</v>
      </c>
      <c r="M587" s="53">
        <v>4696</v>
      </c>
      <c r="N587" s="47">
        <v>4698</v>
      </c>
      <c r="O587" s="47">
        <v>4689</v>
      </c>
      <c r="P587" s="47">
        <v>4697</v>
      </c>
      <c r="Q587" s="8">
        <v>4695</v>
      </c>
      <c r="R587" s="26"/>
      <c r="W587" s="50"/>
      <c r="X587" s="51"/>
      <c r="AD587" s="62">
        <v>4701</v>
      </c>
      <c r="AE587" s="62">
        <v>4694</v>
      </c>
      <c r="BD587" s="94">
        <v>4694</v>
      </c>
      <c r="BG587" s="62"/>
      <c r="BH587" s="62"/>
      <c r="BI587" s="1">
        <v>4696</v>
      </c>
      <c r="BJ587" s="1">
        <v>4697</v>
      </c>
      <c r="BK587" s="1">
        <v>4693</v>
      </c>
      <c r="BL587" s="1">
        <v>4695</v>
      </c>
      <c r="BM587" s="78"/>
      <c r="BN587" s="78"/>
      <c r="BO587" s="78"/>
      <c r="BP587" s="89"/>
      <c r="BS587" s="88"/>
      <c r="BU587" s="58"/>
      <c r="BV587" s="58"/>
      <c r="BW587" s="58"/>
      <c r="BX587" s="58"/>
      <c r="BY587" s="1">
        <v>121.502</v>
      </c>
      <c r="BZ587" s="1">
        <v>121.524</v>
      </c>
      <c r="CA587" s="1">
        <v>121.574</v>
      </c>
      <c r="CB587" s="1">
        <v>1.1004</v>
      </c>
      <c r="CC587" s="1">
        <v>1.1004</v>
      </c>
      <c r="CD587" s="1">
        <v>1.099</v>
      </c>
      <c r="CG587" s="1">
        <v>4696</v>
      </c>
      <c r="CH587" s="1">
        <v>4697</v>
      </c>
      <c r="CI587" s="1">
        <v>4689</v>
      </c>
      <c r="CJ587" s="1">
        <v>4692</v>
      </c>
      <c r="CK587" s="1">
        <v>4696</v>
      </c>
      <c r="CL587" s="1">
        <v>4698</v>
      </c>
      <c r="CM587" s="1">
        <v>4689</v>
      </c>
      <c r="CN587" s="1">
        <v>4695</v>
      </c>
      <c r="CO587" s="1">
        <v>1203.5</v>
      </c>
      <c r="CP587" s="1">
        <v>4696</v>
      </c>
      <c r="CQ587" s="1">
        <v>4708</v>
      </c>
      <c r="CR587" s="1">
        <v>4689</v>
      </c>
      <c r="CS587" s="1">
        <v>4700</v>
      </c>
      <c r="CX587" s="58"/>
      <c r="CY587" s="58"/>
      <c r="DA587" s="1" t="s">
        <v>618</v>
      </c>
      <c r="DC587" s="58"/>
      <c r="DD587" s="58"/>
      <c r="DE587">
        <v>12.13</v>
      </c>
      <c r="DF587">
        <v>121.54</v>
      </c>
      <c r="DG587">
        <v>2.2200000000000002</v>
      </c>
    </row>
    <row r="588" spans="1:111">
      <c r="A588" s="1">
        <v>2015</v>
      </c>
      <c r="B588" s="1">
        <v>3</v>
      </c>
      <c r="C588" s="24">
        <v>42150</v>
      </c>
      <c r="D588" s="1">
        <v>4707</v>
      </c>
      <c r="E588" s="1">
        <v>4715</v>
      </c>
      <c r="F588" s="1">
        <v>4702</v>
      </c>
      <c r="G588" s="1">
        <v>4712</v>
      </c>
      <c r="H588" s="46">
        <v>1187.3</v>
      </c>
      <c r="I588" s="1">
        <v>4696</v>
      </c>
      <c r="J588" s="1">
        <v>4709</v>
      </c>
      <c r="K588" s="1">
        <v>4689</v>
      </c>
      <c r="L588" s="1">
        <v>4705</v>
      </c>
      <c r="M588" s="53">
        <v>4704</v>
      </c>
      <c r="N588" s="47">
        <v>4709</v>
      </c>
      <c r="O588" s="47">
        <v>4681</v>
      </c>
      <c r="P588" s="47">
        <v>4688</v>
      </c>
      <c r="Q588" s="8">
        <v>4706</v>
      </c>
      <c r="R588" s="26"/>
      <c r="W588" s="50"/>
      <c r="X588" s="51"/>
      <c r="AD588" s="62">
        <v>4709</v>
      </c>
      <c r="AE588" s="62">
        <v>4702</v>
      </c>
      <c r="BD588" s="94">
        <v>4703</v>
      </c>
      <c r="BG588" s="62"/>
      <c r="BH588" s="62"/>
      <c r="BI588" s="1">
        <v>4704</v>
      </c>
      <c r="BJ588" s="1">
        <v>4707</v>
      </c>
      <c r="BK588" s="1">
        <v>4700</v>
      </c>
      <c r="BL588" s="1">
        <v>4704</v>
      </c>
      <c r="BM588" s="78"/>
      <c r="BN588" s="78"/>
      <c r="BO588" s="78"/>
      <c r="BP588" s="89"/>
      <c r="BS588" s="88"/>
      <c r="BU588" s="58"/>
      <c r="BV588" s="58"/>
      <c r="BW588" s="58"/>
      <c r="BX588" s="58"/>
      <c r="BY588" s="1">
        <v>121.55800000000001</v>
      </c>
      <c r="BZ588" s="1">
        <v>121.553</v>
      </c>
      <c r="CA588" s="1">
        <v>121.602</v>
      </c>
      <c r="CB588" s="1">
        <v>1.0978000000000001</v>
      </c>
      <c r="CC588" s="1">
        <v>1.0979000000000001</v>
      </c>
      <c r="CD588" s="1">
        <v>1.097</v>
      </c>
      <c r="CG588" s="1">
        <v>4704</v>
      </c>
      <c r="CH588" s="1">
        <v>4709</v>
      </c>
      <c r="CI588" s="1">
        <v>4681</v>
      </c>
      <c r="CJ588" s="1">
        <v>4686</v>
      </c>
      <c r="CK588" s="1">
        <v>4704</v>
      </c>
      <c r="CL588" s="1">
        <v>4709</v>
      </c>
      <c r="CM588" s="1">
        <v>4681</v>
      </c>
      <c r="CN588" s="1">
        <v>4690</v>
      </c>
      <c r="CO588" s="1">
        <v>1195.7</v>
      </c>
      <c r="CP588" s="1">
        <v>4704</v>
      </c>
      <c r="CQ588" s="1">
        <v>4709</v>
      </c>
      <c r="CR588" s="1">
        <v>4677</v>
      </c>
      <c r="CS588" s="1">
        <v>4686</v>
      </c>
      <c r="CX588" s="58"/>
      <c r="CY588" s="58"/>
      <c r="DA588" s="1" t="s">
        <v>618</v>
      </c>
      <c r="DC588" s="58"/>
      <c r="DD588" s="58"/>
      <c r="DE588">
        <v>14.06</v>
      </c>
      <c r="DF588">
        <v>123.084</v>
      </c>
      <c r="DG588">
        <v>2.14</v>
      </c>
    </row>
    <row r="589" spans="1:111">
      <c r="A589" s="1">
        <v>2015</v>
      </c>
      <c r="B589" s="1">
        <v>4</v>
      </c>
      <c r="C589" s="24">
        <v>42151</v>
      </c>
      <c r="D589" s="1">
        <v>4686</v>
      </c>
      <c r="E589" s="1">
        <v>4695</v>
      </c>
      <c r="F589" s="1">
        <v>4683</v>
      </c>
      <c r="G589" s="1">
        <v>4689</v>
      </c>
      <c r="H589" s="46">
        <v>1187.5</v>
      </c>
      <c r="I589" s="1">
        <v>4704</v>
      </c>
      <c r="J589" s="1">
        <v>4709</v>
      </c>
      <c r="K589" s="1">
        <v>4677</v>
      </c>
      <c r="L589" s="1">
        <v>4693</v>
      </c>
      <c r="M589" s="53">
        <v>4689</v>
      </c>
      <c r="N589" s="47">
        <v>4708</v>
      </c>
      <c r="O589" s="47">
        <v>4687</v>
      </c>
      <c r="P589" s="47">
        <v>4705</v>
      </c>
      <c r="Q589" s="8">
        <v>4686</v>
      </c>
      <c r="R589" s="26"/>
      <c r="W589" s="50"/>
      <c r="X589" s="51"/>
      <c r="AD589" s="62">
        <v>4695</v>
      </c>
      <c r="AE589" s="62">
        <v>4683</v>
      </c>
      <c r="BD589" s="94">
        <v>4688</v>
      </c>
      <c r="BG589" s="62"/>
      <c r="BH589" s="62"/>
      <c r="BI589" s="1">
        <v>4689</v>
      </c>
      <c r="BJ589" s="1">
        <v>4697</v>
      </c>
      <c r="BK589" s="1">
        <v>4687</v>
      </c>
      <c r="BL589" s="1">
        <v>4691</v>
      </c>
      <c r="BM589" s="78"/>
      <c r="BN589" s="78"/>
      <c r="BO589" s="78"/>
      <c r="BP589" s="89"/>
      <c r="BS589" s="88"/>
      <c r="BU589" s="58"/>
      <c r="BV589" s="58"/>
      <c r="BW589" s="58"/>
      <c r="BX589" s="58"/>
      <c r="BY589" s="1">
        <v>123.10299999999999</v>
      </c>
      <c r="BZ589" s="1">
        <v>123.005</v>
      </c>
      <c r="CA589" s="1">
        <v>122.985</v>
      </c>
      <c r="CB589" s="1">
        <v>1.0872999999999999</v>
      </c>
      <c r="CC589" s="1">
        <v>1.0883</v>
      </c>
      <c r="CD589" s="1">
        <v>1.0887</v>
      </c>
      <c r="CG589" s="1">
        <v>4689</v>
      </c>
      <c r="CH589" s="1">
        <v>4706</v>
      </c>
      <c r="CI589" s="1">
        <v>4687</v>
      </c>
      <c r="CJ589" s="1">
        <v>4703</v>
      </c>
      <c r="CK589" s="1">
        <v>4689</v>
      </c>
      <c r="CL589" s="1">
        <v>4711</v>
      </c>
      <c r="CM589" s="1">
        <v>4687</v>
      </c>
      <c r="CN589" s="1">
        <v>4711</v>
      </c>
      <c r="CO589" s="1">
        <v>1187.7</v>
      </c>
      <c r="CP589" s="1">
        <v>4689</v>
      </c>
      <c r="CQ589" s="1">
        <v>4717</v>
      </c>
      <c r="CR589" s="1">
        <v>4687</v>
      </c>
      <c r="CS589" s="1">
        <v>4714</v>
      </c>
      <c r="CX589" s="58"/>
      <c r="CY589" s="58"/>
      <c r="DA589" s="1" t="s">
        <v>618</v>
      </c>
      <c r="DC589" s="58"/>
      <c r="DD589" s="58"/>
      <c r="DE589">
        <v>13.27</v>
      </c>
      <c r="DF589">
        <v>123.708</v>
      </c>
      <c r="DG589">
        <v>2.13</v>
      </c>
    </row>
    <row r="590" spans="1:111">
      <c r="A590" s="1">
        <v>2015</v>
      </c>
      <c r="B590" s="1">
        <v>5</v>
      </c>
      <c r="C590" s="24">
        <v>42152</v>
      </c>
      <c r="D590" s="1">
        <v>4710</v>
      </c>
      <c r="E590" s="1">
        <v>4731</v>
      </c>
      <c r="F590" s="1">
        <v>4707</v>
      </c>
      <c r="G590" s="1">
        <v>4717</v>
      </c>
      <c r="H590" s="46">
        <v>1187.8</v>
      </c>
      <c r="I590" s="1">
        <v>4689</v>
      </c>
      <c r="J590" s="1">
        <v>4717</v>
      </c>
      <c r="K590" s="1">
        <v>4687</v>
      </c>
      <c r="L590" s="1">
        <v>4714</v>
      </c>
      <c r="M590" s="53">
        <v>4716</v>
      </c>
      <c r="N590" s="47">
        <v>4732</v>
      </c>
      <c r="O590" s="47">
        <v>4711</v>
      </c>
      <c r="P590" s="47">
        <v>4715</v>
      </c>
      <c r="Q590" s="8">
        <v>4711</v>
      </c>
      <c r="R590" s="26"/>
      <c r="W590" s="50"/>
      <c r="X590" s="51"/>
      <c r="AD590" s="62">
        <v>4716</v>
      </c>
      <c r="AE590" s="62">
        <v>4707</v>
      </c>
      <c r="BD590" s="94">
        <v>4715</v>
      </c>
      <c r="BG590" s="62"/>
      <c r="BH590" s="62"/>
      <c r="BI590" s="1">
        <v>4716</v>
      </c>
      <c r="BJ590" s="1">
        <v>4730</v>
      </c>
      <c r="BK590" s="1">
        <v>4715</v>
      </c>
      <c r="BL590" s="1">
        <v>4729</v>
      </c>
      <c r="BM590" s="78"/>
      <c r="BN590" s="78"/>
      <c r="BO590" s="78"/>
      <c r="BP590" s="89"/>
      <c r="BS590" s="88"/>
      <c r="BU590" s="58"/>
      <c r="BV590" s="58"/>
      <c r="BW590" s="58"/>
      <c r="BX590" s="58"/>
      <c r="BY590" s="1">
        <v>123.66500000000001</v>
      </c>
      <c r="BZ590" s="1">
        <v>123.727</v>
      </c>
      <c r="CA590" s="1">
        <v>123.748</v>
      </c>
      <c r="CB590" s="1">
        <v>1.0904</v>
      </c>
      <c r="CC590" s="1">
        <v>1.0903</v>
      </c>
      <c r="CD590" s="1">
        <v>1.0898000000000001</v>
      </c>
      <c r="CG590" s="1">
        <v>4716</v>
      </c>
      <c r="CH590" s="1">
        <v>4732</v>
      </c>
      <c r="CI590" s="1">
        <v>4715</v>
      </c>
      <c r="CJ590" s="1">
        <v>4726</v>
      </c>
      <c r="CK590" s="1">
        <v>4716</v>
      </c>
      <c r="CL590" s="1">
        <v>4732</v>
      </c>
      <c r="CM590" s="1">
        <v>4710</v>
      </c>
      <c r="CN590" s="1">
        <v>4725</v>
      </c>
      <c r="CO590" s="1">
        <v>1190.3</v>
      </c>
      <c r="CP590" s="1">
        <v>4716</v>
      </c>
      <c r="CQ590" s="1">
        <v>4739</v>
      </c>
      <c r="CR590" s="1">
        <v>4710</v>
      </c>
      <c r="CS590" s="1">
        <v>4723</v>
      </c>
      <c r="CX590" s="58"/>
      <c r="CY590" s="58"/>
      <c r="DA590" s="1" t="s">
        <v>618</v>
      </c>
      <c r="DC590" s="58"/>
      <c r="DD590" s="58"/>
      <c r="DE590">
        <v>13.31</v>
      </c>
      <c r="DF590">
        <v>123.902</v>
      </c>
      <c r="DG590">
        <v>2.13</v>
      </c>
    </row>
    <row r="591" spans="1:111">
      <c r="A591" s="1">
        <v>2015</v>
      </c>
      <c r="B591" s="1">
        <v>6</v>
      </c>
      <c r="C591" s="24">
        <v>42153</v>
      </c>
      <c r="D591" s="1">
        <v>4719</v>
      </c>
      <c r="E591" s="1">
        <v>4726</v>
      </c>
      <c r="F591" s="1">
        <v>4711</v>
      </c>
      <c r="G591" s="1">
        <v>4720</v>
      </c>
      <c r="H591" s="46">
        <v>1189.8</v>
      </c>
      <c r="I591" s="1">
        <v>4716</v>
      </c>
      <c r="J591" s="1">
        <v>4739</v>
      </c>
      <c r="K591" s="1">
        <v>4710</v>
      </c>
      <c r="L591" s="1">
        <v>4715</v>
      </c>
      <c r="M591" s="53">
        <v>4723</v>
      </c>
      <c r="N591" s="47">
        <v>4742</v>
      </c>
      <c r="O591" s="47">
        <v>4714</v>
      </c>
      <c r="P591" s="47">
        <v>4735</v>
      </c>
      <c r="Q591" s="8">
        <v>4720</v>
      </c>
      <c r="R591" s="26"/>
      <c r="W591" s="50"/>
      <c r="X591" s="51"/>
      <c r="AD591" s="62">
        <v>4722</v>
      </c>
      <c r="AE591" s="62">
        <v>4713</v>
      </c>
      <c r="BD591" s="94">
        <v>4721</v>
      </c>
      <c r="BG591" s="62"/>
      <c r="BH591" s="62"/>
      <c r="BI591" s="1">
        <v>4723</v>
      </c>
      <c r="BJ591" s="1">
        <v>4724</v>
      </c>
      <c r="BK591" s="1">
        <v>4716</v>
      </c>
      <c r="BL591" s="1">
        <v>4717</v>
      </c>
      <c r="BM591" s="78"/>
      <c r="BN591" s="78"/>
      <c r="BO591" s="78"/>
      <c r="BP591" s="89"/>
      <c r="BS591" s="88"/>
      <c r="BU591" s="58"/>
      <c r="BV591" s="58"/>
      <c r="BW591" s="58"/>
      <c r="BX591" s="58"/>
      <c r="BY591" s="1">
        <v>123.953</v>
      </c>
      <c r="BZ591" s="1">
        <v>123.855</v>
      </c>
      <c r="CA591" s="1">
        <v>123.843</v>
      </c>
      <c r="CB591" s="1">
        <v>1.0948</v>
      </c>
      <c r="CC591" s="1">
        <v>1.0967</v>
      </c>
      <c r="CD591" s="1">
        <v>1.0960000000000001</v>
      </c>
      <c r="CG591" s="1">
        <v>4723</v>
      </c>
      <c r="CH591" s="1">
        <v>4742</v>
      </c>
      <c r="CI591" s="1">
        <v>4714</v>
      </c>
      <c r="CJ591" s="1">
        <v>4729</v>
      </c>
      <c r="CK591" s="1">
        <v>4723</v>
      </c>
      <c r="CL591" s="1">
        <v>4742</v>
      </c>
      <c r="CM591" s="1">
        <v>4714</v>
      </c>
      <c r="CN591" s="1">
        <v>4733</v>
      </c>
      <c r="CO591" s="1">
        <v>1189.2</v>
      </c>
      <c r="CP591" s="1">
        <v>4723</v>
      </c>
      <c r="CQ591" s="1">
        <v>4742</v>
      </c>
      <c r="CR591" s="1">
        <v>4714</v>
      </c>
      <c r="CS591" s="1">
        <v>4735</v>
      </c>
      <c r="CX591" s="58"/>
      <c r="CY591" s="58"/>
      <c r="DA591" s="1" t="s">
        <v>618</v>
      </c>
      <c r="DC591" s="58"/>
      <c r="DD591" s="58"/>
      <c r="DE591">
        <v>13.84</v>
      </c>
      <c r="DF591">
        <v>124.09</v>
      </c>
      <c r="DG591">
        <v>2.1</v>
      </c>
    </row>
    <row r="592" spans="1:111">
      <c r="A592" s="1">
        <v>2015</v>
      </c>
      <c r="B592" s="1">
        <v>2</v>
      </c>
      <c r="C592" s="24">
        <v>42156</v>
      </c>
      <c r="D592" s="1">
        <v>4745</v>
      </c>
      <c r="E592" s="1">
        <v>4746</v>
      </c>
      <c r="F592" s="1">
        <v>4736</v>
      </c>
      <c r="G592" s="1">
        <v>4743</v>
      </c>
      <c r="H592" s="46">
        <v>1189.3</v>
      </c>
      <c r="I592" s="1">
        <v>4723</v>
      </c>
      <c r="J592" s="1">
        <v>4746</v>
      </c>
      <c r="K592" s="1">
        <v>4714</v>
      </c>
      <c r="L592" s="1">
        <v>4740</v>
      </c>
      <c r="M592" s="53">
        <v>4725</v>
      </c>
      <c r="N592" s="47">
        <v>4790</v>
      </c>
      <c r="O592" s="47">
        <v>4713</v>
      </c>
      <c r="P592" s="47">
        <v>4788</v>
      </c>
      <c r="Q592" s="8">
        <v>4745</v>
      </c>
      <c r="R592" s="26"/>
      <c r="W592" s="50"/>
      <c r="X592" s="51"/>
      <c r="AD592" s="62">
        <v>4746</v>
      </c>
      <c r="AE592" s="62">
        <v>4738</v>
      </c>
      <c r="BD592" s="94">
        <v>4723</v>
      </c>
      <c r="BG592" s="62"/>
      <c r="BH592" s="62"/>
      <c r="BI592" s="1">
        <v>4725</v>
      </c>
      <c r="BJ592" s="1">
        <v>4728</v>
      </c>
      <c r="BK592" s="1">
        <v>4723</v>
      </c>
      <c r="BL592" s="1">
        <v>4727</v>
      </c>
      <c r="BM592" s="78"/>
      <c r="BN592" s="78"/>
      <c r="BO592" s="78"/>
      <c r="BP592" s="89"/>
      <c r="BS592" s="88"/>
      <c r="BU592" s="58"/>
      <c r="BV592" s="58"/>
      <c r="BW592" s="58"/>
      <c r="BX592" s="58"/>
      <c r="BY592" s="1">
        <v>124.07599999999999</v>
      </c>
      <c r="BZ592" s="1">
        <v>124.167</v>
      </c>
      <c r="CA592" s="1">
        <v>124.203</v>
      </c>
      <c r="CB592" s="1">
        <v>1.0979000000000001</v>
      </c>
      <c r="CC592" s="1">
        <v>1.0967</v>
      </c>
      <c r="CD592" s="1">
        <v>1.0956999999999999</v>
      </c>
      <c r="CG592" s="1">
        <v>4725</v>
      </c>
      <c r="CH592" s="1">
        <v>4728</v>
      </c>
      <c r="CI592" s="1">
        <v>4713</v>
      </c>
      <c r="CJ592" s="1">
        <v>4725</v>
      </c>
      <c r="CK592" s="1">
        <v>4725</v>
      </c>
      <c r="CL592" s="1">
        <v>4794</v>
      </c>
      <c r="CM592" s="1">
        <v>4713</v>
      </c>
      <c r="CN592" s="1">
        <v>4792</v>
      </c>
      <c r="CO592" s="1">
        <v>1187.5</v>
      </c>
      <c r="CP592" s="1">
        <v>4725</v>
      </c>
      <c r="CQ592" s="1">
        <v>4794</v>
      </c>
      <c r="CR592" s="1">
        <v>4713</v>
      </c>
      <c r="CS592" s="1">
        <v>4758</v>
      </c>
      <c r="CX592" s="58"/>
      <c r="CY592" s="58"/>
      <c r="DA592" s="1" t="s">
        <v>618</v>
      </c>
      <c r="DC592" s="58"/>
      <c r="DD592" s="58"/>
      <c r="DE592">
        <v>13.97</v>
      </c>
      <c r="DF592">
        <v>124.79600000000001</v>
      </c>
      <c r="DG592">
        <v>2.19</v>
      </c>
    </row>
    <row r="593" spans="1:111">
      <c r="A593" s="1">
        <v>2015</v>
      </c>
      <c r="B593" s="1">
        <v>3</v>
      </c>
      <c r="C593" s="24">
        <v>42157</v>
      </c>
      <c r="D593" s="1">
        <v>4761</v>
      </c>
      <c r="E593" s="1">
        <v>4762</v>
      </c>
      <c r="F593" s="1">
        <v>4742</v>
      </c>
      <c r="G593" s="1">
        <v>4747</v>
      </c>
      <c r="H593" s="46">
        <v>1194.4000000000001</v>
      </c>
      <c r="I593" s="1">
        <v>4725</v>
      </c>
      <c r="J593" s="1">
        <v>4794</v>
      </c>
      <c r="K593" s="1">
        <v>4713</v>
      </c>
      <c r="L593" s="1">
        <v>4752</v>
      </c>
      <c r="M593" s="53">
        <v>4748</v>
      </c>
      <c r="N593" s="47">
        <v>4770</v>
      </c>
      <c r="O593" s="47">
        <v>4736</v>
      </c>
      <c r="P593" s="47">
        <v>4748</v>
      </c>
      <c r="Q593" s="8">
        <v>4761</v>
      </c>
      <c r="R593" s="26"/>
      <c r="W593" s="50"/>
      <c r="X593" s="51"/>
      <c r="AD593" s="62">
        <v>4762</v>
      </c>
      <c r="AE593" s="62">
        <v>4750</v>
      </c>
      <c r="BD593" s="94">
        <v>4746</v>
      </c>
      <c r="BG593" s="62"/>
      <c r="BH593" s="62"/>
      <c r="BI593" s="1">
        <v>4748</v>
      </c>
      <c r="BJ593" s="1">
        <v>4748</v>
      </c>
      <c r="BK593" s="1">
        <v>4738</v>
      </c>
      <c r="BL593" s="1">
        <v>4742</v>
      </c>
      <c r="BM593" s="78"/>
      <c r="BN593" s="78"/>
      <c r="BO593" s="78"/>
      <c r="BP593" s="89"/>
      <c r="BS593" s="88"/>
      <c r="BU593" s="58"/>
      <c r="BV593" s="58"/>
      <c r="BW593" s="58"/>
      <c r="BX593" s="58"/>
      <c r="BY593" s="1">
        <v>124.782</v>
      </c>
      <c r="BZ593" s="1">
        <v>124.822</v>
      </c>
      <c r="CA593" s="1">
        <v>124.86199999999999</v>
      </c>
      <c r="CB593" s="1">
        <v>1.0927</v>
      </c>
      <c r="CC593" s="1">
        <v>1.0927</v>
      </c>
      <c r="CD593" s="1">
        <v>1.0921000000000001</v>
      </c>
      <c r="CG593" s="1">
        <v>4748</v>
      </c>
      <c r="CH593" s="1">
        <v>4770</v>
      </c>
      <c r="CI593" s="1">
        <v>4736</v>
      </c>
      <c r="CJ593" s="1">
        <v>4757</v>
      </c>
      <c r="CK593" s="1">
        <v>4748</v>
      </c>
      <c r="CL593" s="1">
        <v>4770</v>
      </c>
      <c r="CM593" s="1">
        <v>4736</v>
      </c>
      <c r="CN593" s="1">
        <v>4752</v>
      </c>
      <c r="CO593" s="1">
        <v>1188</v>
      </c>
      <c r="CP593" s="1">
        <v>4748</v>
      </c>
      <c r="CQ593" s="1">
        <v>4770</v>
      </c>
      <c r="CR593" s="1">
        <v>4736</v>
      </c>
      <c r="CS593" s="1">
        <v>4748</v>
      </c>
      <c r="CX593" s="58"/>
      <c r="CY593" s="58"/>
      <c r="DA593" s="1" t="s">
        <v>618</v>
      </c>
      <c r="DC593" s="58"/>
      <c r="DD593" s="58"/>
      <c r="DE593">
        <v>14.24</v>
      </c>
      <c r="DF593">
        <v>124.06399999999999</v>
      </c>
      <c r="DG593">
        <v>2.27</v>
      </c>
    </row>
    <row r="594" spans="1:111">
      <c r="A594" s="1">
        <v>2015</v>
      </c>
      <c r="B594" s="1">
        <v>4</v>
      </c>
      <c r="C594" s="24">
        <v>42158</v>
      </c>
      <c r="D594" s="1">
        <v>4748</v>
      </c>
      <c r="E594" s="1">
        <v>4755</v>
      </c>
      <c r="F594" s="1">
        <v>4735</v>
      </c>
      <c r="G594" s="1">
        <v>4738</v>
      </c>
      <c r="H594" s="46">
        <v>1184.9000000000001</v>
      </c>
      <c r="I594" s="1">
        <v>4748</v>
      </c>
      <c r="J594" s="1">
        <v>4770</v>
      </c>
      <c r="K594" s="1">
        <v>4736</v>
      </c>
      <c r="L594" s="1">
        <v>4747</v>
      </c>
      <c r="M594" s="53">
        <v>4736</v>
      </c>
      <c r="N594" s="47">
        <v>4762</v>
      </c>
      <c r="O594" s="47">
        <v>4734</v>
      </c>
      <c r="P594" s="47">
        <v>4744</v>
      </c>
      <c r="Q594" s="8">
        <v>4748</v>
      </c>
      <c r="R594" s="26"/>
      <c r="W594" s="50"/>
      <c r="X594" s="51"/>
      <c r="AD594" s="62">
        <v>4755</v>
      </c>
      <c r="AE594" s="62">
        <v>4745</v>
      </c>
      <c r="BD594" s="94">
        <v>4734</v>
      </c>
      <c r="BG594" s="62"/>
      <c r="BH594" s="62"/>
      <c r="BI594" s="1">
        <v>4736</v>
      </c>
      <c r="BJ594" s="1">
        <v>4740</v>
      </c>
      <c r="BK594" s="1">
        <v>4735</v>
      </c>
      <c r="BL594" s="1">
        <v>4738</v>
      </c>
      <c r="BM594" s="78"/>
      <c r="BN594" s="78"/>
      <c r="BO594" s="78"/>
      <c r="BP594" s="89"/>
      <c r="BS594" s="88"/>
      <c r="BU594" s="58"/>
      <c r="BV594" s="58"/>
      <c r="BW594" s="58"/>
      <c r="BX594" s="58"/>
      <c r="BY594" s="1">
        <v>124.119</v>
      </c>
      <c r="BZ594" s="1">
        <v>124.074</v>
      </c>
      <c r="CA594" s="1">
        <v>124.03100000000001</v>
      </c>
      <c r="CB594" s="1">
        <v>1.1151</v>
      </c>
      <c r="CC594" s="1">
        <v>1.1152</v>
      </c>
      <c r="CD594" s="1">
        <v>1.115</v>
      </c>
      <c r="CG594" s="1">
        <v>4736</v>
      </c>
      <c r="CH594" s="1">
        <v>4759</v>
      </c>
      <c r="CI594" s="1">
        <v>4734</v>
      </c>
      <c r="CJ594" s="1">
        <v>4752</v>
      </c>
      <c r="CK594" s="1">
        <v>4736</v>
      </c>
      <c r="CL594" s="1">
        <v>4762</v>
      </c>
      <c r="CM594" s="1">
        <v>4734</v>
      </c>
      <c r="CN594" s="1">
        <v>4744</v>
      </c>
      <c r="CO594" s="1">
        <v>1190</v>
      </c>
      <c r="CP594" s="1">
        <v>4736</v>
      </c>
      <c r="CQ594" s="1">
        <v>4762</v>
      </c>
      <c r="CR594" s="1">
        <v>4702</v>
      </c>
      <c r="CS594" s="1">
        <v>4725</v>
      </c>
      <c r="CX594" s="58"/>
      <c r="CY594" s="58"/>
      <c r="DA594" s="1" t="s">
        <v>618</v>
      </c>
      <c r="DC594" s="58"/>
      <c r="DD594" s="58"/>
      <c r="DE594">
        <v>13.66</v>
      </c>
      <c r="DF594">
        <v>124.27500000000001</v>
      </c>
      <c r="DG594">
        <v>2.37</v>
      </c>
    </row>
    <row r="595" spans="1:111">
      <c r="A595" s="1">
        <v>2015</v>
      </c>
      <c r="B595" s="1">
        <v>5</v>
      </c>
      <c r="C595" s="24">
        <v>42159</v>
      </c>
      <c r="D595" s="1">
        <v>4725</v>
      </c>
      <c r="E595" s="1">
        <v>4732</v>
      </c>
      <c r="F595" s="1">
        <v>4716</v>
      </c>
      <c r="G595" s="1">
        <v>4721</v>
      </c>
      <c r="H595" s="46">
        <v>1176.4000000000001</v>
      </c>
      <c r="I595" s="1">
        <v>4736</v>
      </c>
      <c r="J595" s="1">
        <v>4762</v>
      </c>
      <c r="K595" s="1">
        <v>4702</v>
      </c>
      <c r="L595" s="1">
        <v>4727</v>
      </c>
      <c r="M595" s="53">
        <v>4710</v>
      </c>
      <c r="N595" s="47">
        <v>4715</v>
      </c>
      <c r="O595" s="47">
        <v>4689</v>
      </c>
      <c r="P595" s="47">
        <v>4692</v>
      </c>
      <c r="Q595" s="8">
        <v>4725</v>
      </c>
      <c r="R595" s="26"/>
      <c r="W595" s="50"/>
      <c r="X595" s="51"/>
      <c r="AD595" s="62">
        <v>4731</v>
      </c>
      <c r="AE595" s="62">
        <v>4716</v>
      </c>
      <c r="BD595" s="94">
        <v>4708</v>
      </c>
      <c r="BG595" s="62"/>
      <c r="BH595" s="62"/>
      <c r="BI595" s="1">
        <v>4710</v>
      </c>
      <c r="BJ595" s="1">
        <v>4715</v>
      </c>
      <c r="BK595" s="1">
        <v>4706</v>
      </c>
      <c r="BL595" s="1">
        <v>4708</v>
      </c>
      <c r="BM595" s="78"/>
      <c r="BN595" s="78"/>
      <c r="BO595" s="78"/>
      <c r="BP595" s="89"/>
      <c r="BS595" s="88"/>
      <c r="BU595" s="58"/>
      <c r="BV595" s="58"/>
      <c r="BW595" s="58"/>
      <c r="BX595" s="58"/>
      <c r="BY595" s="1">
        <v>124.247</v>
      </c>
      <c r="BZ595" s="1">
        <v>124.325</v>
      </c>
      <c r="CA595" s="1">
        <v>124.316</v>
      </c>
      <c r="CB595" s="1">
        <v>1.1274</v>
      </c>
      <c r="CC595" s="1">
        <v>1.1267</v>
      </c>
      <c r="CD595" s="1">
        <v>1.1256999999999999</v>
      </c>
      <c r="CG595" s="1">
        <v>4710</v>
      </c>
      <c r="CH595" s="1">
        <v>4715</v>
      </c>
      <c r="CI595" s="1">
        <v>4689</v>
      </c>
      <c r="CJ595" s="1">
        <v>4699</v>
      </c>
      <c r="CK595" s="1">
        <v>4710</v>
      </c>
      <c r="CL595" s="1">
        <v>4715</v>
      </c>
      <c r="CM595" s="1">
        <v>4683</v>
      </c>
      <c r="CN595" s="1">
        <v>4692</v>
      </c>
      <c r="CO595" s="1">
        <v>1184</v>
      </c>
      <c r="CP595" s="1">
        <v>4710</v>
      </c>
      <c r="CQ595" s="1">
        <v>4715</v>
      </c>
      <c r="CR595" s="1">
        <v>4683</v>
      </c>
      <c r="CS595" s="1">
        <v>4696</v>
      </c>
      <c r="CX595" s="58"/>
      <c r="CY595" s="58"/>
      <c r="DA595" s="1" t="s">
        <v>618</v>
      </c>
      <c r="DC595" s="58"/>
      <c r="DD595" s="58"/>
      <c r="DE595">
        <v>14.71</v>
      </c>
      <c r="DF595">
        <v>124.426</v>
      </c>
      <c r="DG595">
        <v>2.31</v>
      </c>
    </row>
    <row r="596" spans="1:111">
      <c r="A596" s="1">
        <v>2015</v>
      </c>
      <c r="B596" s="1">
        <v>6</v>
      </c>
      <c r="C596" s="24">
        <v>42160</v>
      </c>
      <c r="D596" s="1">
        <v>4697</v>
      </c>
      <c r="E596" s="1">
        <v>4703</v>
      </c>
      <c r="F596" s="1">
        <v>4696</v>
      </c>
      <c r="G596" s="1">
        <v>4702</v>
      </c>
      <c r="H596" s="46">
        <v>1168.0999999999999</v>
      </c>
      <c r="I596" s="1">
        <v>4710</v>
      </c>
      <c r="J596" s="1">
        <v>4715</v>
      </c>
      <c r="K596" s="1">
        <v>4683</v>
      </c>
      <c r="L596" s="1">
        <v>4700</v>
      </c>
      <c r="M596" s="53">
        <v>4702</v>
      </c>
      <c r="N596" s="47">
        <v>4723</v>
      </c>
      <c r="O596" s="47">
        <v>4682</v>
      </c>
      <c r="P596" s="47">
        <v>4694</v>
      </c>
      <c r="Q596" s="8">
        <v>4698</v>
      </c>
      <c r="R596" s="26"/>
      <c r="W596" s="50"/>
      <c r="X596" s="51"/>
      <c r="AD596" s="62">
        <v>4703</v>
      </c>
      <c r="AE596" s="62">
        <v>4696</v>
      </c>
      <c r="BD596" s="94">
        <v>4701</v>
      </c>
      <c r="BG596" s="62"/>
      <c r="BH596" s="62"/>
      <c r="BI596" s="1">
        <v>4702</v>
      </c>
      <c r="BJ596" s="1">
        <v>4707</v>
      </c>
      <c r="BK596" s="1">
        <v>4699</v>
      </c>
      <c r="BL596" s="1">
        <v>4701</v>
      </c>
      <c r="BM596" s="78"/>
      <c r="BN596" s="78"/>
      <c r="BO596" s="78"/>
      <c r="BP596" s="89"/>
      <c r="BS596" s="88"/>
      <c r="BU596" s="58"/>
      <c r="BV596" s="58"/>
      <c r="BW596" s="58"/>
      <c r="BX596" s="58"/>
      <c r="BY596" s="1">
        <v>124.35899999999999</v>
      </c>
      <c r="BZ596" s="1">
        <v>124.426</v>
      </c>
      <c r="CA596" s="1">
        <v>124.39100000000001</v>
      </c>
      <c r="CB596" s="1">
        <v>1.1237999999999999</v>
      </c>
      <c r="CC596" s="1">
        <v>1.1184000000000001</v>
      </c>
      <c r="CD596" s="1">
        <v>1.1207</v>
      </c>
      <c r="CG596" s="1">
        <v>4702</v>
      </c>
      <c r="CH596" s="1">
        <v>4723</v>
      </c>
      <c r="CI596" s="1">
        <v>4682</v>
      </c>
      <c r="CJ596" s="1">
        <v>4704</v>
      </c>
      <c r="CK596" s="1">
        <v>4702</v>
      </c>
      <c r="CL596" s="1">
        <v>4723</v>
      </c>
      <c r="CM596" s="1">
        <v>4682</v>
      </c>
      <c r="CN596" s="1">
        <v>4706</v>
      </c>
      <c r="CO596" s="1">
        <v>1175.3</v>
      </c>
      <c r="CP596" s="1">
        <v>4702</v>
      </c>
      <c r="CQ596" s="1">
        <v>4723</v>
      </c>
      <c r="CR596" s="1">
        <v>4682</v>
      </c>
      <c r="CS596" s="1">
        <v>4715</v>
      </c>
      <c r="CX596" s="58"/>
      <c r="CY596" s="58"/>
      <c r="DA596" s="1" t="s">
        <v>618</v>
      </c>
      <c r="DC596" s="58"/>
      <c r="DD596" s="58"/>
      <c r="DE596">
        <v>14.21</v>
      </c>
      <c r="DF596">
        <v>125.592</v>
      </c>
      <c r="DG596">
        <v>2.4</v>
      </c>
    </row>
    <row r="597" spans="1:111">
      <c r="A597" s="1">
        <v>2015</v>
      </c>
      <c r="B597" s="1">
        <v>2</v>
      </c>
      <c r="C597" s="24">
        <v>42163</v>
      </c>
      <c r="D597" s="1">
        <v>4719</v>
      </c>
      <c r="E597" s="1">
        <v>4737</v>
      </c>
      <c r="F597" s="1">
        <v>4710</v>
      </c>
      <c r="G597" s="1">
        <v>4720</v>
      </c>
      <c r="H597" s="46">
        <v>1173.2</v>
      </c>
      <c r="I597" s="1">
        <v>4702</v>
      </c>
      <c r="J597" s="1">
        <v>4737</v>
      </c>
      <c r="K597" s="1">
        <v>4682</v>
      </c>
      <c r="L597" s="1">
        <v>4723</v>
      </c>
      <c r="M597" s="53">
        <v>4714</v>
      </c>
      <c r="N597" s="47">
        <v>4723</v>
      </c>
      <c r="O597" s="47">
        <v>4701</v>
      </c>
      <c r="P597" s="47">
        <v>4703</v>
      </c>
      <c r="Q597" s="8">
        <v>4719</v>
      </c>
      <c r="R597" s="26"/>
      <c r="W597" s="50"/>
      <c r="X597" s="51"/>
      <c r="AD597" s="62">
        <v>4737</v>
      </c>
      <c r="AE597" s="62">
        <v>4716</v>
      </c>
      <c r="BD597" s="94">
        <v>4712</v>
      </c>
      <c r="BG597" s="62"/>
      <c r="BH597" s="62"/>
      <c r="BI597" s="1">
        <v>4714</v>
      </c>
      <c r="BJ597" s="1">
        <v>4721</v>
      </c>
      <c r="BK597" s="1">
        <v>4711</v>
      </c>
      <c r="BL597" s="1">
        <v>4719</v>
      </c>
      <c r="BM597" s="78"/>
      <c r="BN597" s="78"/>
      <c r="BO597" s="78"/>
      <c r="BP597" s="89"/>
      <c r="BS597" s="88"/>
      <c r="BU597" s="58"/>
      <c r="BV597" s="58"/>
      <c r="BW597" s="58"/>
      <c r="BX597" s="58"/>
      <c r="BY597" s="1">
        <v>125.599</v>
      </c>
      <c r="BZ597" s="1">
        <v>125.643</v>
      </c>
      <c r="CA597" s="1">
        <v>125.627</v>
      </c>
      <c r="CB597" s="1">
        <v>1.1096999999999999</v>
      </c>
      <c r="CC597" s="1">
        <v>1.1107</v>
      </c>
      <c r="CD597" s="1">
        <v>1.1107</v>
      </c>
      <c r="CG597" s="1">
        <v>4714</v>
      </c>
      <c r="CH597" s="1">
        <v>4723</v>
      </c>
      <c r="CI597" s="1">
        <v>4703</v>
      </c>
      <c r="CJ597" s="1">
        <v>4704</v>
      </c>
      <c r="CK597" s="1">
        <v>4714</v>
      </c>
      <c r="CL597" s="1">
        <v>4723</v>
      </c>
      <c r="CM597" s="1">
        <v>4700</v>
      </c>
      <c r="CN597" s="1">
        <v>4706</v>
      </c>
      <c r="CO597" s="1">
        <v>1172.5999999999999</v>
      </c>
      <c r="CP597" s="1">
        <v>4714</v>
      </c>
      <c r="CQ597" s="1">
        <v>4723</v>
      </c>
      <c r="CR597" s="1">
        <v>4689</v>
      </c>
      <c r="CS597" s="1">
        <v>4692</v>
      </c>
      <c r="CX597" s="58"/>
      <c r="CY597" s="58"/>
      <c r="DA597" s="1" t="s">
        <v>618</v>
      </c>
      <c r="DC597" s="58"/>
      <c r="DD597" s="58"/>
      <c r="DE597">
        <v>15.29</v>
      </c>
      <c r="DF597">
        <v>124.55800000000001</v>
      </c>
      <c r="DG597">
        <v>2.38</v>
      </c>
    </row>
    <row r="598" spans="1:111">
      <c r="A598" s="1">
        <v>2015</v>
      </c>
      <c r="B598" s="1">
        <v>3</v>
      </c>
      <c r="C598" s="24">
        <v>42164</v>
      </c>
      <c r="D598" s="1">
        <v>4689</v>
      </c>
      <c r="E598" s="1">
        <v>4706</v>
      </c>
      <c r="F598" s="1">
        <v>4688</v>
      </c>
      <c r="G598" s="1">
        <v>4694</v>
      </c>
      <c r="H598" s="46">
        <v>1175.9000000000001</v>
      </c>
      <c r="I598" s="1">
        <v>4714</v>
      </c>
      <c r="J598" s="1">
        <v>4723</v>
      </c>
      <c r="K598" s="1">
        <v>4688</v>
      </c>
      <c r="L598" s="1">
        <v>4695</v>
      </c>
      <c r="M598" s="53">
        <v>4694</v>
      </c>
      <c r="N598" s="47">
        <v>4709</v>
      </c>
      <c r="O598" s="47">
        <v>4692</v>
      </c>
      <c r="P598" s="47">
        <v>4700</v>
      </c>
      <c r="Q598" s="8">
        <v>4687</v>
      </c>
      <c r="R598" s="26"/>
      <c r="W598" s="50"/>
      <c r="X598" s="51"/>
      <c r="AD598" s="62">
        <v>4698</v>
      </c>
      <c r="AE598" s="62">
        <v>4688</v>
      </c>
      <c r="BD598" s="94">
        <v>4694</v>
      </c>
      <c r="BG598" s="62"/>
      <c r="BH598" s="62"/>
      <c r="BI598" s="1">
        <v>4694</v>
      </c>
      <c r="BJ598" s="1">
        <v>4701</v>
      </c>
      <c r="BK598" s="1">
        <v>4692</v>
      </c>
      <c r="BL598" s="1">
        <v>4701</v>
      </c>
      <c r="BM598" s="78"/>
      <c r="BN598" s="78"/>
      <c r="BO598" s="78"/>
      <c r="BP598" s="89"/>
      <c r="BS598" s="88"/>
      <c r="BU598" s="58"/>
      <c r="BV598" s="58"/>
      <c r="BW598" s="58"/>
      <c r="BX598" s="58"/>
      <c r="BY598" s="1">
        <v>124.486</v>
      </c>
      <c r="BZ598" s="1">
        <v>124.592</v>
      </c>
      <c r="CA598" s="1">
        <v>124.57599999999999</v>
      </c>
      <c r="CB598" s="1">
        <v>1.1292</v>
      </c>
      <c r="CC598" s="1">
        <v>1.1281000000000001</v>
      </c>
      <c r="CD598" s="1">
        <v>1.1279999999999999</v>
      </c>
      <c r="CG598" s="1">
        <v>4694</v>
      </c>
      <c r="CH598" s="1">
        <v>4709</v>
      </c>
      <c r="CI598" s="1">
        <v>4692</v>
      </c>
      <c r="CJ598" s="1">
        <v>4703</v>
      </c>
      <c r="CK598" s="1">
        <v>4694</v>
      </c>
      <c r="CL598" s="1">
        <v>4709</v>
      </c>
      <c r="CM598" s="1">
        <v>4690</v>
      </c>
      <c r="CN598" s="1">
        <v>4694</v>
      </c>
      <c r="CO598" s="1">
        <v>1176.2</v>
      </c>
      <c r="CP598" s="1">
        <v>4694</v>
      </c>
      <c r="CQ598" s="1">
        <v>4709</v>
      </c>
      <c r="CR598" s="1">
        <v>4690</v>
      </c>
      <c r="CS598" s="1">
        <v>4698</v>
      </c>
      <c r="CX598" s="58"/>
      <c r="CY598" s="58"/>
      <c r="DA598" s="1" t="s">
        <v>618</v>
      </c>
      <c r="DC598" s="58"/>
      <c r="DD598" s="58"/>
      <c r="DE598">
        <v>14.47</v>
      </c>
      <c r="DF598">
        <v>124.324</v>
      </c>
      <c r="DG598">
        <v>2.42</v>
      </c>
    </row>
    <row r="599" spans="1:111">
      <c r="A599" s="1">
        <v>2015</v>
      </c>
      <c r="B599" s="1">
        <v>4</v>
      </c>
      <c r="C599" s="24">
        <v>42165</v>
      </c>
      <c r="D599" s="1">
        <v>4696</v>
      </c>
      <c r="E599" s="1">
        <v>4700</v>
      </c>
      <c r="F599" s="1">
        <v>4643</v>
      </c>
      <c r="G599" s="1">
        <v>4653</v>
      </c>
      <c r="H599" s="46">
        <v>1185.0999999999999</v>
      </c>
      <c r="I599" s="1">
        <v>4694</v>
      </c>
      <c r="J599" s="1">
        <v>4709</v>
      </c>
      <c r="K599" s="1">
        <v>4690</v>
      </c>
      <c r="L599" s="1">
        <v>4694</v>
      </c>
      <c r="M599" s="53">
        <v>4662</v>
      </c>
      <c r="N599" s="47">
        <v>4695</v>
      </c>
      <c r="O599" s="47">
        <v>4656</v>
      </c>
      <c r="P599" s="47">
        <v>4684</v>
      </c>
      <c r="Q599" s="8">
        <v>4695</v>
      </c>
      <c r="R599" s="26"/>
      <c r="W599" s="50"/>
      <c r="X599" s="51"/>
      <c r="AD599" s="62">
        <v>4700</v>
      </c>
      <c r="AE599" s="62">
        <v>4692</v>
      </c>
      <c r="BD599" s="94">
        <v>4661</v>
      </c>
      <c r="BG599" s="62"/>
      <c r="BH599" s="62"/>
      <c r="BI599" s="1">
        <v>4662</v>
      </c>
      <c r="BJ599" s="1">
        <v>4668</v>
      </c>
      <c r="BK599" s="1">
        <v>4657</v>
      </c>
      <c r="BL599" s="1">
        <v>4667</v>
      </c>
      <c r="BM599" s="78"/>
      <c r="BN599" s="78"/>
      <c r="BO599" s="78"/>
      <c r="BP599" s="89"/>
      <c r="BS599" s="88"/>
      <c r="BU599" s="58"/>
      <c r="BV599" s="58"/>
      <c r="BW599" s="58"/>
      <c r="BX599" s="58"/>
      <c r="BY599" s="1">
        <v>124.34399999999999</v>
      </c>
      <c r="BZ599" s="1">
        <v>124.376</v>
      </c>
      <c r="CA599" s="1">
        <v>124.345</v>
      </c>
      <c r="CB599" s="1">
        <v>1.1283000000000001</v>
      </c>
      <c r="CC599" s="1">
        <v>1.1278999999999999</v>
      </c>
      <c r="CD599" s="1">
        <v>1.1296999999999999</v>
      </c>
      <c r="CG599" s="1">
        <v>4662</v>
      </c>
      <c r="CH599" s="1">
        <v>4695</v>
      </c>
      <c r="CI599" s="1">
        <v>4656</v>
      </c>
      <c r="CJ599" s="1">
        <v>4684</v>
      </c>
      <c r="CK599" s="1">
        <v>4662</v>
      </c>
      <c r="CL599" s="1">
        <v>4695</v>
      </c>
      <c r="CM599" s="1">
        <v>4656</v>
      </c>
      <c r="CN599" s="1">
        <v>4677</v>
      </c>
      <c r="CO599" s="1">
        <v>1182.9000000000001</v>
      </c>
      <c r="CP599" s="1">
        <v>4662</v>
      </c>
      <c r="CQ599" s="1">
        <v>4695</v>
      </c>
      <c r="CR599" s="1">
        <v>4656</v>
      </c>
      <c r="CS599" s="1">
        <v>4669</v>
      </c>
      <c r="CX599" s="58"/>
      <c r="CY599" s="58"/>
      <c r="DA599" s="1" t="s">
        <v>618</v>
      </c>
      <c r="DC599" s="58"/>
      <c r="DD599" s="58"/>
      <c r="DE599">
        <v>13.22</v>
      </c>
      <c r="DF599">
        <v>122.744</v>
      </c>
      <c r="DG599">
        <v>2.48</v>
      </c>
    </row>
    <row r="600" spans="1:111">
      <c r="A600" s="1">
        <v>2015</v>
      </c>
      <c r="B600" s="1">
        <v>5</v>
      </c>
      <c r="C600" s="24">
        <v>42166</v>
      </c>
      <c r="D600" s="1">
        <v>4677</v>
      </c>
      <c r="E600" s="1">
        <v>4692</v>
      </c>
      <c r="F600" s="1">
        <v>4677</v>
      </c>
      <c r="G600" s="1">
        <v>4688</v>
      </c>
      <c r="H600" s="46">
        <v>1181.5</v>
      </c>
      <c r="I600" s="1">
        <v>4662</v>
      </c>
      <c r="J600" s="1">
        <v>4695</v>
      </c>
      <c r="K600" s="1">
        <v>4656</v>
      </c>
      <c r="L600" s="1">
        <v>4686</v>
      </c>
      <c r="M600" s="53">
        <v>4684</v>
      </c>
      <c r="N600" s="47">
        <v>4693</v>
      </c>
      <c r="O600" s="47">
        <v>4672</v>
      </c>
      <c r="P600" s="47">
        <v>4679</v>
      </c>
      <c r="Q600" s="8">
        <v>4677</v>
      </c>
      <c r="R600" s="26"/>
      <c r="W600" s="50"/>
      <c r="X600" s="51"/>
      <c r="AD600" s="62">
        <v>4688</v>
      </c>
      <c r="AE600" s="62">
        <v>4677</v>
      </c>
      <c r="BD600" s="94">
        <v>4683</v>
      </c>
      <c r="BG600" s="62"/>
      <c r="BH600" s="62"/>
      <c r="BI600" s="1">
        <v>4684</v>
      </c>
      <c r="BJ600" s="1">
        <v>4691</v>
      </c>
      <c r="BK600" s="1">
        <v>4684</v>
      </c>
      <c r="BL600" s="1">
        <v>4689</v>
      </c>
      <c r="BM600" s="78"/>
      <c r="BN600" s="78"/>
      <c r="BO600" s="78"/>
      <c r="BP600" s="89"/>
      <c r="BS600" s="88"/>
      <c r="BU600" s="58"/>
      <c r="BV600" s="58"/>
      <c r="BW600" s="58"/>
      <c r="BX600" s="58"/>
      <c r="BY600" s="1">
        <v>122.68300000000001</v>
      </c>
      <c r="BZ600" s="1">
        <v>122.81699999999999</v>
      </c>
      <c r="CA600" s="1">
        <v>122.874</v>
      </c>
      <c r="CB600" s="1">
        <v>1.1324000000000001</v>
      </c>
      <c r="CC600" s="1">
        <v>1.1318999999999999</v>
      </c>
      <c r="CD600" s="1">
        <v>1.1308</v>
      </c>
      <c r="CG600" s="1">
        <v>4684</v>
      </c>
      <c r="CH600" s="1">
        <v>4693</v>
      </c>
      <c r="CI600" s="1">
        <v>4672</v>
      </c>
      <c r="CJ600" s="1">
        <v>4686</v>
      </c>
      <c r="CK600" s="1">
        <v>4684</v>
      </c>
      <c r="CL600" s="1">
        <v>4693</v>
      </c>
      <c r="CM600" s="1">
        <v>4672</v>
      </c>
      <c r="CN600" s="1">
        <v>4679</v>
      </c>
      <c r="CO600" s="1">
        <v>1183.4000000000001</v>
      </c>
      <c r="CP600" s="1">
        <v>4684</v>
      </c>
      <c r="CQ600" s="1">
        <v>4693</v>
      </c>
      <c r="CR600" s="1">
        <v>4670</v>
      </c>
      <c r="CS600" s="1">
        <v>4678</v>
      </c>
      <c r="CX600" s="58"/>
      <c r="CY600" s="58"/>
      <c r="DA600" s="1" t="s">
        <v>618</v>
      </c>
      <c r="DC600" s="58"/>
      <c r="DD600" s="58"/>
      <c r="DE600">
        <v>12.85</v>
      </c>
      <c r="DF600">
        <v>123.473</v>
      </c>
      <c r="DG600">
        <v>2.38</v>
      </c>
    </row>
    <row r="601" spans="1:111">
      <c r="A601" s="1">
        <v>2015</v>
      </c>
      <c r="B601" s="1">
        <v>6</v>
      </c>
      <c r="C601" s="24">
        <v>42167</v>
      </c>
      <c r="D601" s="1">
        <v>4684</v>
      </c>
      <c r="E601" s="1">
        <v>4691</v>
      </c>
      <c r="F601" s="1">
        <v>4681</v>
      </c>
      <c r="G601" s="1">
        <v>4682</v>
      </c>
      <c r="H601" s="46">
        <v>1179.2</v>
      </c>
      <c r="I601" s="1">
        <v>4684</v>
      </c>
      <c r="J601" s="1">
        <v>4693</v>
      </c>
      <c r="K601" s="1">
        <v>4670</v>
      </c>
      <c r="L601" s="1">
        <v>4689</v>
      </c>
      <c r="M601" s="53">
        <v>4690</v>
      </c>
      <c r="N601" s="47">
        <v>4692</v>
      </c>
      <c r="O601" s="47">
        <v>4668</v>
      </c>
      <c r="P601" s="47">
        <v>4686</v>
      </c>
      <c r="Q601" s="8">
        <v>4684</v>
      </c>
      <c r="R601" s="26"/>
      <c r="W601" s="50"/>
      <c r="X601" s="51"/>
      <c r="AD601" s="62">
        <v>4691</v>
      </c>
      <c r="AE601" s="62">
        <v>4681</v>
      </c>
      <c r="BD601" s="94">
        <v>4689</v>
      </c>
      <c r="BG601" s="62"/>
      <c r="BH601" s="62"/>
      <c r="BI601" s="1">
        <v>4690</v>
      </c>
      <c r="BJ601" s="1">
        <v>4692</v>
      </c>
      <c r="BK601" s="1">
        <v>4683</v>
      </c>
      <c r="BL601" s="1">
        <v>4684</v>
      </c>
      <c r="BM601" s="78"/>
      <c r="BN601" s="78"/>
      <c r="BO601" s="78"/>
      <c r="BP601" s="89"/>
      <c r="BS601" s="88"/>
      <c r="BU601" s="58"/>
      <c r="BV601" s="58"/>
      <c r="BW601" s="58"/>
      <c r="BX601" s="58"/>
      <c r="BY601" s="1">
        <v>123.42100000000001</v>
      </c>
      <c r="BZ601" s="1">
        <v>123.51</v>
      </c>
      <c r="CA601" s="1">
        <v>123.59</v>
      </c>
      <c r="CB601" s="1">
        <v>1.1257999999999999</v>
      </c>
      <c r="CC601" s="1">
        <v>1.1245000000000001</v>
      </c>
      <c r="CD601" s="1">
        <v>1.1240000000000001</v>
      </c>
      <c r="CG601" s="1">
        <v>4690</v>
      </c>
      <c r="CH601" s="1">
        <v>4692</v>
      </c>
      <c r="CI601" s="1">
        <v>4668</v>
      </c>
      <c r="CJ601" s="1">
        <v>4674</v>
      </c>
      <c r="CK601" s="1">
        <v>4690</v>
      </c>
      <c r="CL601" s="1">
        <v>4692</v>
      </c>
      <c r="CM601" s="1">
        <v>4668</v>
      </c>
      <c r="CN601" s="1">
        <v>4676</v>
      </c>
      <c r="CO601" s="1">
        <v>1178.9000000000001</v>
      </c>
      <c r="CP601" s="1">
        <v>4690</v>
      </c>
      <c r="CQ601" s="1">
        <v>4692</v>
      </c>
      <c r="CR601" s="1">
        <v>4665</v>
      </c>
      <c r="CS601" s="1">
        <v>4674</v>
      </c>
      <c r="CX601" s="58"/>
      <c r="CY601" s="58"/>
      <c r="DA601" s="1" t="s">
        <v>618</v>
      </c>
      <c r="DC601" s="58"/>
      <c r="DD601" s="58"/>
      <c r="DE601">
        <v>13.78</v>
      </c>
      <c r="DF601">
        <v>123.28400000000001</v>
      </c>
      <c r="DG601">
        <v>2.38</v>
      </c>
    </row>
    <row r="602" spans="1:111">
      <c r="A602" s="1">
        <v>2015</v>
      </c>
      <c r="B602" s="1">
        <v>2</v>
      </c>
      <c r="C602" s="24">
        <v>42170</v>
      </c>
      <c r="D602" s="1">
        <v>4681</v>
      </c>
      <c r="E602" s="1">
        <v>4684</v>
      </c>
      <c r="F602" s="1">
        <v>4672</v>
      </c>
      <c r="G602" s="1">
        <v>4673</v>
      </c>
      <c r="H602" s="46">
        <v>1185.7</v>
      </c>
      <c r="I602" s="1">
        <v>4690</v>
      </c>
      <c r="J602" s="1">
        <v>4692</v>
      </c>
      <c r="K602" s="1">
        <v>4665</v>
      </c>
      <c r="L602" s="1">
        <v>4678</v>
      </c>
      <c r="M602" s="53">
        <v>4687</v>
      </c>
      <c r="N602" s="47">
        <v>4688</v>
      </c>
      <c r="O602" s="47">
        <v>4650</v>
      </c>
      <c r="P602" s="47">
        <v>4678</v>
      </c>
      <c r="Q602" s="8">
        <v>4681</v>
      </c>
      <c r="R602" s="26"/>
      <c r="W602" s="50"/>
      <c r="X602" s="51"/>
      <c r="AD602" s="62">
        <v>4684</v>
      </c>
      <c r="AE602" s="62">
        <v>4676</v>
      </c>
      <c r="BD602" s="113">
        <v>4689</v>
      </c>
      <c r="BG602" s="62"/>
      <c r="BH602" s="62"/>
      <c r="BI602" s="1">
        <v>4687</v>
      </c>
      <c r="BJ602" s="1">
        <v>4688</v>
      </c>
      <c r="BK602" s="1">
        <v>4664</v>
      </c>
      <c r="BL602" s="1">
        <v>4670</v>
      </c>
      <c r="BM602" s="78"/>
      <c r="BN602" s="78"/>
      <c r="BO602" s="78"/>
      <c r="BP602" s="89"/>
      <c r="BS602" s="88"/>
      <c r="BU602" s="58"/>
      <c r="BV602" s="58"/>
      <c r="BW602" s="58"/>
      <c r="BX602" s="58"/>
      <c r="BY602" s="1">
        <v>123.236</v>
      </c>
      <c r="BZ602" s="1">
        <v>123.35</v>
      </c>
      <c r="CA602" s="1">
        <v>123.29600000000001</v>
      </c>
      <c r="CB602" s="1">
        <v>1.1212</v>
      </c>
      <c r="CC602" s="1">
        <v>1.1222000000000001</v>
      </c>
      <c r="CD602" s="1">
        <v>1.1218999999999999</v>
      </c>
      <c r="CG602" s="1">
        <v>4687</v>
      </c>
      <c r="CH602" s="1">
        <v>4688</v>
      </c>
      <c r="CI602" s="1">
        <v>4650</v>
      </c>
      <c r="CJ602" s="1">
        <v>4670</v>
      </c>
      <c r="CK602" s="1">
        <v>4687</v>
      </c>
      <c r="CL602" s="1">
        <v>4688</v>
      </c>
      <c r="CM602" s="1">
        <v>4650</v>
      </c>
      <c r="CN602" s="1">
        <v>4682</v>
      </c>
      <c r="CO602" s="1">
        <v>1177.9000000000001</v>
      </c>
      <c r="CP602" s="1">
        <v>4687</v>
      </c>
      <c r="CQ602" s="1">
        <v>4713</v>
      </c>
      <c r="CR602" s="1">
        <v>4650</v>
      </c>
      <c r="CS602" s="1">
        <v>4702</v>
      </c>
      <c r="CX602" s="58"/>
      <c r="CY602" s="58"/>
      <c r="DA602" s="1" t="s">
        <v>618</v>
      </c>
      <c r="DC602" s="58"/>
      <c r="DD602" s="58"/>
      <c r="DE602">
        <v>15.39</v>
      </c>
      <c r="DF602">
        <v>123.43</v>
      </c>
      <c r="DG602">
        <v>2.36</v>
      </c>
    </row>
    <row r="603" spans="1:111">
      <c r="A603" s="1">
        <v>2015</v>
      </c>
      <c r="B603" s="1">
        <v>3</v>
      </c>
      <c r="C603" s="24">
        <v>42171</v>
      </c>
      <c r="D603" s="1">
        <v>4695</v>
      </c>
      <c r="E603" s="1">
        <v>4705</v>
      </c>
      <c r="F603" s="1">
        <v>4691</v>
      </c>
      <c r="G603" s="1">
        <v>4693</v>
      </c>
      <c r="H603" s="46">
        <v>1181</v>
      </c>
      <c r="I603" s="1">
        <v>4687</v>
      </c>
      <c r="J603" s="1">
        <v>4713</v>
      </c>
      <c r="K603" s="1">
        <v>4650</v>
      </c>
      <c r="L603" s="1">
        <v>4700</v>
      </c>
      <c r="M603" s="53">
        <v>4700</v>
      </c>
      <c r="N603" s="47">
        <v>4700</v>
      </c>
      <c r="O603" s="47">
        <v>4657</v>
      </c>
      <c r="P603" s="47">
        <v>4665</v>
      </c>
      <c r="Q603" s="8">
        <v>4695</v>
      </c>
      <c r="R603" s="26"/>
      <c r="W603" s="50"/>
      <c r="X603" s="51"/>
      <c r="AD603" s="62">
        <v>4703</v>
      </c>
      <c r="AE603" s="62">
        <v>4691</v>
      </c>
      <c r="BD603" s="94">
        <v>4698</v>
      </c>
      <c r="BG603" s="62"/>
      <c r="BH603" s="62"/>
      <c r="BI603" s="1">
        <v>4700</v>
      </c>
      <c r="BJ603" s="1">
        <v>4700</v>
      </c>
      <c r="BK603" s="1">
        <v>4682</v>
      </c>
      <c r="BL603" s="1">
        <v>4687</v>
      </c>
      <c r="BM603" s="78"/>
      <c r="BN603" s="78"/>
      <c r="BO603" s="78"/>
      <c r="BP603" s="89"/>
      <c r="BS603" s="88"/>
      <c r="BU603" s="58"/>
      <c r="BV603" s="58"/>
      <c r="BW603" s="58"/>
      <c r="BX603" s="58"/>
      <c r="BY603" s="1">
        <v>123.414</v>
      </c>
      <c r="BZ603" s="1">
        <v>123.41</v>
      </c>
      <c r="CA603" s="1">
        <v>123.42400000000001</v>
      </c>
      <c r="CB603" s="1">
        <v>1.1284000000000001</v>
      </c>
      <c r="CC603" s="1">
        <v>1.1278999999999999</v>
      </c>
      <c r="CD603" s="1">
        <v>1.1274</v>
      </c>
      <c r="CG603" s="1">
        <v>4700</v>
      </c>
      <c r="CH603" s="1">
        <v>4700</v>
      </c>
      <c r="CI603" s="1">
        <v>4682</v>
      </c>
      <c r="CJ603" s="1">
        <v>4687</v>
      </c>
      <c r="CK603" s="1">
        <v>4700</v>
      </c>
      <c r="CL603" s="1">
        <v>4700</v>
      </c>
      <c r="CM603" s="1">
        <v>4657</v>
      </c>
      <c r="CN603" s="1">
        <v>4664</v>
      </c>
      <c r="CO603" s="1">
        <v>1183.2</v>
      </c>
      <c r="CP603" s="1">
        <v>4700</v>
      </c>
      <c r="CQ603" s="1">
        <v>4700</v>
      </c>
      <c r="CR603" s="1">
        <v>4657</v>
      </c>
      <c r="CS603" s="1">
        <v>4678</v>
      </c>
      <c r="CX603" s="58"/>
      <c r="CY603" s="58"/>
      <c r="DA603" s="1" t="s">
        <v>618</v>
      </c>
      <c r="DC603" s="58"/>
      <c r="DD603" s="58"/>
      <c r="DE603">
        <v>14.81</v>
      </c>
      <c r="DF603">
        <v>123.39100000000001</v>
      </c>
      <c r="DG603">
        <v>2.3199999999999998</v>
      </c>
    </row>
    <row r="604" spans="1:111">
      <c r="A604" s="1">
        <v>2015</v>
      </c>
      <c r="B604" s="1">
        <v>4</v>
      </c>
      <c r="C604" s="24">
        <v>42172</v>
      </c>
      <c r="D604" s="1">
        <v>4681</v>
      </c>
      <c r="E604" s="1">
        <v>4682</v>
      </c>
      <c r="F604" s="1">
        <v>4671</v>
      </c>
      <c r="G604" s="1">
        <v>4677</v>
      </c>
      <c r="H604" s="46">
        <v>1184.5999999999999</v>
      </c>
      <c r="I604" s="1">
        <v>4700</v>
      </c>
      <c r="J604" s="1">
        <v>4700</v>
      </c>
      <c r="K604" s="1">
        <v>4657</v>
      </c>
      <c r="L604" s="1">
        <v>4674</v>
      </c>
      <c r="M604" s="53">
        <v>4680</v>
      </c>
      <c r="N604" s="47">
        <v>4692</v>
      </c>
      <c r="O604" s="47">
        <v>4677</v>
      </c>
      <c r="P604" s="47">
        <v>4689</v>
      </c>
      <c r="Q604" s="8">
        <v>4679</v>
      </c>
      <c r="R604" s="26"/>
      <c r="W604" s="50"/>
      <c r="X604" s="51"/>
      <c r="AD604" s="62">
        <v>4682</v>
      </c>
      <c r="AE604" s="62">
        <v>4672</v>
      </c>
      <c r="BD604" s="94">
        <v>4679</v>
      </c>
      <c r="BG604" s="62"/>
      <c r="BH604" s="62"/>
      <c r="BI604" s="1">
        <v>4680</v>
      </c>
      <c r="BJ604" s="1">
        <v>4684</v>
      </c>
      <c r="BK604" s="1">
        <v>4677</v>
      </c>
      <c r="BL604" s="1">
        <v>4684</v>
      </c>
      <c r="BM604" s="78"/>
      <c r="BN604" s="78"/>
      <c r="BO604" s="78"/>
      <c r="BP604" s="89"/>
      <c r="BS604" s="88"/>
      <c r="BU604" s="58"/>
      <c r="BV604" s="58"/>
      <c r="BW604" s="58"/>
      <c r="BX604" s="58"/>
      <c r="BY604" s="1">
        <v>123.367</v>
      </c>
      <c r="BZ604" s="1">
        <v>123.38800000000001</v>
      </c>
      <c r="CA604" s="1">
        <v>123.446</v>
      </c>
      <c r="CB604" s="1">
        <v>1.1248</v>
      </c>
      <c r="CC604" s="1">
        <v>1.1246</v>
      </c>
      <c r="CD604" s="1">
        <v>1.1240000000000001</v>
      </c>
      <c r="CG604" s="1">
        <v>4680</v>
      </c>
      <c r="CH604" s="1">
        <v>4692</v>
      </c>
      <c r="CI604" s="1">
        <v>4677</v>
      </c>
      <c r="CJ604" s="1">
        <v>4691</v>
      </c>
      <c r="CK604" s="1">
        <v>4680</v>
      </c>
      <c r="CL604" s="1">
        <v>4694</v>
      </c>
      <c r="CM604" s="1">
        <v>4677</v>
      </c>
      <c r="CN604" s="1">
        <v>4686</v>
      </c>
      <c r="CO604" s="1">
        <v>1179.5</v>
      </c>
      <c r="CP604" s="1">
        <v>4680</v>
      </c>
      <c r="CQ604" s="1">
        <v>4711</v>
      </c>
      <c r="CR604" s="1">
        <v>4677</v>
      </c>
      <c r="CS604" s="1">
        <v>4700</v>
      </c>
      <c r="CX604" s="58"/>
      <c r="CY604" s="58"/>
      <c r="DA604" s="1" t="s">
        <v>618</v>
      </c>
      <c r="DC604" s="58"/>
      <c r="DD604" s="58"/>
      <c r="DE604">
        <v>14.5</v>
      </c>
      <c r="DF604">
        <v>123.438</v>
      </c>
      <c r="DG604">
        <v>2.31</v>
      </c>
    </row>
    <row r="605" spans="1:111">
      <c r="A605" s="1">
        <v>2015</v>
      </c>
      <c r="B605" s="1">
        <v>5</v>
      </c>
      <c r="C605" s="24">
        <v>42173</v>
      </c>
      <c r="D605" s="1">
        <v>4699</v>
      </c>
      <c r="E605" s="1">
        <v>4700</v>
      </c>
      <c r="F605" s="1">
        <v>4684</v>
      </c>
      <c r="G605" s="1">
        <v>4687</v>
      </c>
      <c r="H605" s="46">
        <v>1201.5</v>
      </c>
      <c r="I605" s="1">
        <v>4680</v>
      </c>
      <c r="J605" s="1">
        <v>4711</v>
      </c>
      <c r="K605" s="1">
        <v>4677</v>
      </c>
      <c r="L605" s="1">
        <v>4694</v>
      </c>
      <c r="M605" s="53">
        <v>4691</v>
      </c>
      <c r="N605" s="47">
        <v>4735</v>
      </c>
      <c r="O605" s="47">
        <v>4689</v>
      </c>
      <c r="P605" s="47">
        <v>4733</v>
      </c>
      <c r="Q605" s="8">
        <v>4697</v>
      </c>
      <c r="R605" s="26"/>
      <c r="W605" s="50"/>
      <c r="X605" s="51"/>
      <c r="AD605" s="62">
        <v>4700</v>
      </c>
      <c r="AE605" s="62">
        <v>4689</v>
      </c>
      <c r="BD605" s="94">
        <v>4690</v>
      </c>
      <c r="BG605" s="62"/>
      <c r="BH605" s="62"/>
      <c r="BI605" s="1">
        <v>4691</v>
      </c>
      <c r="BJ605" s="1">
        <v>4713</v>
      </c>
      <c r="BK605" s="1">
        <v>4689</v>
      </c>
      <c r="BL605" s="1">
        <v>4712</v>
      </c>
      <c r="BM605" s="78"/>
      <c r="BN605" s="78"/>
      <c r="BO605" s="78"/>
      <c r="BP605" s="89"/>
      <c r="BS605" s="88"/>
      <c r="BU605" s="58"/>
      <c r="BV605" s="58"/>
      <c r="BW605" s="58"/>
      <c r="BX605" s="58"/>
      <c r="BY605" s="1">
        <v>123.42700000000001</v>
      </c>
      <c r="BZ605" s="1">
        <v>123.479</v>
      </c>
      <c r="CA605" s="1">
        <v>123.545</v>
      </c>
      <c r="CB605" s="1">
        <v>1.1336999999999999</v>
      </c>
      <c r="CC605" s="1">
        <v>1.1342000000000001</v>
      </c>
      <c r="CD605" s="1">
        <v>1.1365000000000001</v>
      </c>
      <c r="CG605" s="1">
        <v>4691</v>
      </c>
      <c r="CH605" s="1">
        <v>4734</v>
      </c>
      <c r="CI605" s="1">
        <v>4689</v>
      </c>
      <c r="CJ605" s="1">
        <v>4726</v>
      </c>
      <c r="CK605" s="1">
        <v>4691</v>
      </c>
      <c r="CL605" s="1">
        <v>4745</v>
      </c>
      <c r="CM605" s="1">
        <v>4689</v>
      </c>
      <c r="CN605" s="1">
        <v>4744</v>
      </c>
      <c r="CO605" s="1">
        <v>1195.2</v>
      </c>
      <c r="CP605" s="1">
        <v>4691</v>
      </c>
      <c r="CQ605" s="1">
        <v>4753</v>
      </c>
      <c r="CR605" s="1">
        <v>4689</v>
      </c>
      <c r="CS605" s="1">
        <v>4743</v>
      </c>
      <c r="CX605" s="58"/>
      <c r="CY605" s="58"/>
      <c r="DA605" s="1" t="s">
        <v>618</v>
      </c>
      <c r="DC605" s="58"/>
      <c r="DD605" s="58"/>
      <c r="DE605">
        <v>13.19</v>
      </c>
      <c r="DF605">
        <v>122.938</v>
      </c>
      <c r="DG605">
        <v>2.35</v>
      </c>
    </row>
    <row r="606" spans="1:111">
      <c r="A606" s="1">
        <v>2015</v>
      </c>
      <c r="B606" s="1">
        <v>6</v>
      </c>
      <c r="C606" s="24">
        <v>42174</v>
      </c>
      <c r="D606" s="1">
        <v>4737</v>
      </c>
      <c r="E606" s="1">
        <v>4745</v>
      </c>
      <c r="F606" s="1">
        <v>4729</v>
      </c>
      <c r="G606" s="1">
        <v>4743</v>
      </c>
      <c r="H606" s="46">
        <v>1201.9000000000001</v>
      </c>
      <c r="I606" s="1">
        <v>4691</v>
      </c>
      <c r="J606" s="1">
        <v>4753</v>
      </c>
      <c r="K606" s="1">
        <v>4689</v>
      </c>
      <c r="L606" s="1">
        <v>4732</v>
      </c>
      <c r="M606" s="53">
        <v>4733</v>
      </c>
      <c r="N606" s="47">
        <v>4755</v>
      </c>
      <c r="O606" s="47">
        <v>4731</v>
      </c>
      <c r="P606" s="47">
        <v>4735</v>
      </c>
      <c r="Q606" s="8">
        <v>4736</v>
      </c>
      <c r="R606" s="26"/>
      <c r="W606" s="50"/>
      <c r="X606" s="51"/>
      <c r="AD606" s="62">
        <v>4740</v>
      </c>
      <c r="AE606" s="62">
        <v>4730</v>
      </c>
      <c r="BD606" s="94">
        <v>4732</v>
      </c>
      <c r="BG606" s="62"/>
      <c r="BH606" s="62"/>
      <c r="BI606" s="1">
        <v>4733</v>
      </c>
      <c r="BJ606" s="1">
        <v>4739</v>
      </c>
      <c r="BK606" s="1">
        <v>4731</v>
      </c>
      <c r="BL606" s="1">
        <v>4738</v>
      </c>
      <c r="BM606" s="78"/>
      <c r="BN606" s="78"/>
      <c r="BO606" s="78"/>
      <c r="BP606" s="89"/>
      <c r="BS606" s="88"/>
      <c r="BU606" s="58"/>
      <c r="BV606" s="58"/>
      <c r="BW606" s="58"/>
      <c r="BX606" s="58"/>
      <c r="BY606" s="1">
        <v>122.96899999999999</v>
      </c>
      <c r="BZ606" s="1">
        <v>122.964</v>
      </c>
      <c r="CA606" s="1">
        <v>123.002</v>
      </c>
      <c r="CB606" s="1">
        <v>1.1359999999999999</v>
      </c>
      <c r="CC606" s="1">
        <v>1.1371</v>
      </c>
      <c r="CD606" s="1">
        <v>1.137</v>
      </c>
      <c r="CG606" s="1">
        <v>4733</v>
      </c>
      <c r="CH606" s="1">
        <v>4755</v>
      </c>
      <c r="CI606" s="1">
        <v>4731</v>
      </c>
      <c r="CJ606" s="1">
        <v>4746</v>
      </c>
      <c r="CK606" s="1">
        <v>4733</v>
      </c>
      <c r="CL606" s="1">
        <v>4755</v>
      </c>
      <c r="CM606" s="1">
        <v>4731</v>
      </c>
      <c r="CN606" s="1">
        <v>4731</v>
      </c>
      <c r="CO606" s="1">
        <v>1198.5</v>
      </c>
      <c r="CP606" s="1">
        <v>4733</v>
      </c>
      <c r="CQ606" s="1">
        <v>4755</v>
      </c>
      <c r="CR606" s="1">
        <v>4722</v>
      </c>
      <c r="CS606" s="1">
        <v>4727</v>
      </c>
      <c r="CX606" s="58"/>
      <c r="CY606" s="58"/>
      <c r="DA606" s="1" t="s">
        <v>618</v>
      </c>
      <c r="DC606" s="58"/>
      <c r="DD606" s="58"/>
      <c r="DE606">
        <v>13.96</v>
      </c>
      <c r="DF606">
        <v>122.929</v>
      </c>
      <c r="DG606">
        <v>2.27</v>
      </c>
    </row>
    <row r="607" spans="1:111">
      <c r="A607" s="1">
        <v>2015</v>
      </c>
      <c r="B607" s="1">
        <v>2</v>
      </c>
      <c r="C607" s="24">
        <v>42177</v>
      </c>
      <c r="D607" s="1">
        <v>4724</v>
      </c>
      <c r="E607" s="1">
        <v>4725</v>
      </c>
      <c r="F607" s="1">
        <v>4714</v>
      </c>
      <c r="G607" s="1">
        <v>4715</v>
      </c>
      <c r="H607" s="46">
        <v>1184.0999999999999</v>
      </c>
      <c r="I607" s="1">
        <v>4733</v>
      </c>
      <c r="J607" s="1">
        <v>4755</v>
      </c>
      <c r="K607" s="1">
        <v>4719</v>
      </c>
      <c r="L607" s="1">
        <v>4724</v>
      </c>
      <c r="M607" s="53">
        <v>4723</v>
      </c>
      <c r="N607" s="47">
        <v>4727</v>
      </c>
      <c r="O607" s="47">
        <v>4686</v>
      </c>
      <c r="P607" s="47">
        <v>4688</v>
      </c>
      <c r="Q607" s="8">
        <v>4724</v>
      </c>
      <c r="R607" s="26"/>
      <c r="W607" s="50"/>
      <c r="X607" s="51"/>
      <c r="AD607" s="62">
        <v>4726</v>
      </c>
      <c r="AE607" s="62">
        <v>4719</v>
      </c>
      <c r="BD607" s="94">
        <v>4722</v>
      </c>
      <c r="BG607" s="62"/>
      <c r="BH607" s="62"/>
      <c r="BI607" s="1">
        <v>4723</v>
      </c>
      <c r="BJ607" s="1">
        <v>4724</v>
      </c>
      <c r="BK607" s="1">
        <v>4718</v>
      </c>
      <c r="BL607" s="1">
        <v>4718</v>
      </c>
      <c r="BM607" s="78"/>
      <c r="BN607" s="78"/>
      <c r="BO607" s="78"/>
      <c r="BP607" s="89"/>
      <c r="BS607" s="88"/>
      <c r="BU607" s="58"/>
      <c r="BV607" s="58"/>
      <c r="BW607" s="58"/>
      <c r="BX607" s="58"/>
      <c r="BY607" s="1">
        <v>122.962</v>
      </c>
      <c r="BZ607" s="1">
        <v>122.72199999999999</v>
      </c>
      <c r="CA607" s="1">
        <v>122.75</v>
      </c>
      <c r="CB607" s="1">
        <v>1.1375</v>
      </c>
      <c r="CC607" s="1">
        <v>1.1365000000000001</v>
      </c>
      <c r="CD607" s="1">
        <v>1.1372</v>
      </c>
      <c r="CG607" s="1">
        <v>4723</v>
      </c>
      <c r="CH607" s="1">
        <v>4727</v>
      </c>
      <c r="CI607" s="1">
        <v>4706</v>
      </c>
      <c r="CJ607" s="1">
        <v>4707</v>
      </c>
      <c r="CK607" s="1">
        <v>4723</v>
      </c>
      <c r="CL607" s="1">
        <v>4727</v>
      </c>
      <c r="CM607" s="1">
        <v>4676</v>
      </c>
      <c r="CN607" s="1">
        <v>4686</v>
      </c>
      <c r="CO607" s="1">
        <v>1194.5999999999999</v>
      </c>
      <c r="CP607" s="1">
        <v>4723</v>
      </c>
      <c r="CQ607" s="1">
        <v>4727</v>
      </c>
      <c r="CR607" s="1">
        <v>4676</v>
      </c>
      <c r="CS607" s="1">
        <v>4688</v>
      </c>
      <c r="CX607" s="58"/>
      <c r="CY607" s="58"/>
      <c r="DA607" s="1" t="s">
        <v>618</v>
      </c>
      <c r="DC607" s="58"/>
      <c r="DD607" s="58"/>
      <c r="DE607">
        <v>12.74</v>
      </c>
      <c r="DF607">
        <v>123.379</v>
      </c>
      <c r="DG607">
        <v>2.36</v>
      </c>
    </row>
    <row r="608" spans="1:111">
      <c r="A608" s="1">
        <v>2015</v>
      </c>
      <c r="B608" s="1">
        <v>3</v>
      </c>
      <c r="C608" s="24">
        <v>42178</v>
      </c>
      <c r="D608" s="1">
        <v>4696</v>
      </c>
      <c r="E608" s="1">
        <v>4712</v>
      </c>
      <c r="F608" s="1">
        <v>4694</v>
      </c>
      <c r="G608" s="1">
        <v>4705</v>
      </c>
      <c r="H608" s="46">
        <v>1177.5</v>
      </c>
      <c r="I608" s="1">
        <v>4723</v>
      </c>
      <c r="J608" s="1">
        <v>4727</v>
      </c>
      <c r="K608" s="1">
        <v>4676</v>
      </c>
      <c r="L608" s="1">
        <v>4710</v>
      </c>
      <c r="M608" s="53">
        <v>4704</v>
      </c>
      <c r="N608" s="47">
        <v>4706</v>
      </c>
      <c r="O608" s="47">
        <v>4682</v>
      </c>
      <c r="P608" s="47">
        <v>4692</v>
      </c>
      <c r="Q608" s="8">
        <v>4694</v>
      </c>
      <c r="R608" s="26"/>
      <c r="W608" s="50"/>
      <c r="X608" s="51"/>
      <c r="AD608" s="62">
        <v>4712</v>
      </c>
      <c r="AE608" s="62">
        <v>4694</v>
      </c>
      <c r="BD608" s="94">
        <v>4703</v>
      </c>
      <c r="BG608" s="62"/>
      <c r="BH608" s="62"/>
      <c r="BI608" s="1">
        <v>4704</v>
      </c>
      <c r="BJ608" s="1">
        <v>4706</v>
      </c>
      <c r="BK608" s="1">
        <v>4696</v>
      </c>
      <c r="BL608" s="1">
        <v>4697</v>
      </c>
      <c r="BM608" s="78"/>
      <c r="BN608" s="78"/>
      <c r="BO608" s="78"/>
      <c r="BP608" s="89"/>
      <c r="BS608" s="88"/>
      <c r="BU608" s="58"/>
      <c r="BV608" s="58"/>
      <c r="BW608" s="58"/>
      <c r="BX608" s="58"/>
      <c r="BY608" s="1">
        <v>123.36499999999999</v>
      </c>
      <c r="BZ608" s="1">
        <v>123.374</v>
      </c>
      <c r="CA608" s="1">
        <v>123.401</v>
      </c>
      <c r="CB608" s="1">
        <v>1.1341000000000001</v>
      </c>
      <c r="CC608" s="1">
        <v>1.1344000000000001</v>
      </c>
      <c r="CD608" s="1">
        <v>1.1346000000000001</v>
      </c>
      <c r="CG608" s="1">
        <v>4704</v>
      </c>
      <c r="CH608" s="1">
        <v>4706</v>
      </c>
      <c r="CI608" s="1">
        <v>4685</v>
      </c>
      <c r="CJ608" s="1">
        <v>4691</v>
      </c>
      <c r="CK608" s="1">
        <v>4704</v>
      </c>
      <c r="CL608" s="1">
        <v>4706</v>
      </c>
      <c r="CM608" s="1">
        <v>4682</v>
      </c>
      <c r="CN608" s="1">
        <v>4683</v>
      </c>
      <c r="CO608" s="1">
        <v>1182.5999999999999</v>
      </c>
      <c r="CP608" s="1">
        <v>4704</v>
      </c>
      <c r="CQ608" s="1">
        <v>4706</v>
      </c>
      <c r="CR608" s="1">
        <v>4676</v>
      </c>
      <c r="CS608" s="1">
        <v>4681</v>
      </c>
      <c r="CX608" s="58"/>
      <c r="CY608" s="58"/>
      <c r="DA608" s="1" t="s">
        <v>618</v>
      </c>
      <c r="DC608" s="58"/>
      <c r="DD608" s="58"/>
      <c r="DE608">
        <v>12.11</v>
      </c>
      <c r="DF608">
        <v>123.94</v>
      </c>
      <c r="DG608">
        <v>2.41</v>
      </c>
    </row>
    <row r="609" spans="1:111">
      <c r="A609" s="1">
        <v>2015</v>
      </c>
      <c r="B609" s="1">
        <v>4</v>
      </c>
      <c r="C609" s="24">
        <v>42179</v>
      </c>
      <c r="D609" s="1">
        <v>4686</v>
      </c>
      <c r="E609" s="1">
        <v>4689</v>
      </c>
      <c r="F609" s="1">
        <v>4674</v>
      </c>
      <c r="G609" s="1">
        <v>4684</v>
      </c>
      <c r="H609" s="46">
        <v>1174.5</v>
      </c>
      <c r="I609" s="1">
        <v>4704</v>
      </c>
      <c r="J609" s="1">
        <v>4706</v>
      </c>
      <c r="K609" s="1">
        <v>4674</v>
      </c>
      <c r="L609" s="1">
        <v>4676</v>
      </c>
      <c r="M609" s="53">
        <v>4675</v>
      </c>
      <c r="N609" s="47">
        <v>4687</v>
      </c>
      <c r="O609" s="47">
        <v>4658</v>
      </c>
      <c r="P609" s="47">
        <v>4675</v>
      </c>
      <c r="Q609" s="8">
        <v>4685</v>
      </c>
      <c r="R609" s="26"/>
      <c r="W609" s="50"/>
      <c r="X609" s="51"/>
      <c r="AD609" s="62">
        <v>4687</v>
      </c>
      <c r="AE609" s="62">
        <v>4674</v>
      </c>
      <c r="BD609" s="94">
        <v>4674</v>
      </c>
      <c r="BG609" s="62"/>
      <c r="BH609" s="62"/>
      <c r="BI609" s="1">
        <v>4675</v>
      </c>
      <c r="BJ609" s="1">
        <v>4679</v>
      </c>
      <c r="BK609" s="1">
        <v>4674</v>
      </c>
      <c r="BL609" s="1">
        <v>4676</v>
      </c>
      <c r="BM609" s="78"/>
      <c r="BN609" s="78"/>
      <c r="BO609" s="78"/>
      <c r="BP609" s="89"/>
      <c r="BS609" s="88"/>
      <c r="BU609" s="58"/>
      <c r="BV609" s="58"/>
      <c r="BW609" s="58"/>
      <c r="BX609" s="58"/>
      <c r="BY609" s="1">
        <v>123.94</v>
      </c>
      <c r="BZ609" s="1">
        <v>123.899</v>
      </c>
      <c r="CA609" s="1">
        <v>123.869</v>
      </c>
      <c r="CB609" s="1">
        <v>1.1168</v>
      </c>
      <c r="CC609" s="1">
        <v>1.1173</v>
      </c>
      <c r="CD609" s="1">
        <v>1.1171</v>
      </c>
      <c r="CG609" s="1">
        <v>4675</v>
      </c>
      <c r="CH609" s="1">
        <v>4687</v>
      </c>
      <c r="CI609" s="1">
        <v>4658</v>
      </c>
      <c r="CJ609" s="1">
        <v>4669</v>
      </c>
      <c r="CK609" s="1">
        <v>4675</v>
      </c>
      <c r="CL609" s="1">
        <v>4687</v>
      </c>
      <c r="CM609" s="1">
        <v>4658</v>
      </c>
      <c r="CN609" s="1">
        <v>4676</v>
      </c>
      <c r="CO609" s="1">
        <v>1175.4000000000001</v>
      </c>
      <c r="CP609" s="1">
        <v>4675</v>
      </c>
      <c r="CQ609" s="1">
        <v>4687</v>
      </c>
      <c r="CR609" s="1">
        <v>4658</v>
      </c>
      <c r="CS609" s="1">
        <v>4666</v>
      </c>
      <c r="CX609" s="58"/>
      <c r="CY609" s="58"/>
      <c r="DA609" s="1" t="s">
        <v>618</v>
      </c>
      <c r="DC609" s="58"/>
      <c r="DD609" s="58"/>
      <c r="DE609">
        <v>13.26</v>
      </c>
      <c r="DF609">
        <v>123.89100000000001</v>
      </c>
      <c r="DG609">
        <v>2.37</v>
      </c>
    </row>
    <row r="610" spans="1:111">
      <c r="A610" s="1">
        <v>2015</v>
      </c>
      <c r="B610" s="1">
        <v>5</v>
      </c>
      <c r="C610" s="24">
        <v>42180</v>
      </c>
      <c r="D610" s="1">
        <v>4672</v>
      </c>
      <c r="E610" s="1">
        <v>4677</v>
      </c>
      <c r="F610" s="1">
        <v>4670</v>
      </c>
      <c r="G610" s="1">
        <v>4672</v>
      </c>
      <c r="H610" s="46">
        <v>1172.4000000000001</v>
      </c>
      <c r="I610" s="1">
        <v>4675</v>
      </c>
      <c r="J610" s="1">
        <v>4687</v>
      </c>
      <c r="K610" s="1">
        <v>4658</v>
      </c>
      <c r="L610" s="1">
        <v>4674</v>
      </c>
      <c r="M610" s="53">
        <v>4671</v>
      </c>
      <c r="N610" s="47">
        <v>4673</v>
      </c>
      <c r="O610" s="47">
        <v>4648</v>
      </c>
      <c r="P610" s="47">
        <v>4653</v>
      </c>
      <c r="Q610" s="8">
        <v>4672</v>
      </c>
      <c r="R610" s="26"/>
      <c r="W610" s="50"/>
      <c r="X610" s="51"/>
      <c r="AD610" s="62">
        <v>4676</v>
      </c>
      <c r="AE610" s="62">
        <v>4670</v>
      </c>
      <c r="BD610" s="94">
        <v>4668</v>
      </c>
      <c r="BG610" s="62"/>
      <c r="BH610" s="62"/>
      <c r="BI610" s="1">
        <v>4671</v>
      </c>
      <c r="BJ610" s="1">
        <v>4673</v>
      </c>
      <c r="BK610" s="1">
        <v>4662</v>
      </c>
      <c r="BL610" s="1">
        <v>4665</v>
      </c>
      <c r="BM610" s="78"/>
      <c r="BN610" s="78"/>
      <c r="BO610" s="78"/>
      <c r="BP610" s="89"/>
      <c r="BS610" s="88"/>
      <c r="BU610" s="58"/>
      <c r="BV610" s="58"/>
      <c r="BW610" s="58"/>
      <c r="BX610" s="58"/>
      <c r="BY610" s="1">
        <v>123.849</v>
      </c>
      <c r="BZ610" s="1">
        <v>123.887</v>
      </c>
      <c r="CA610" s="1">
        <v>123.85</v>
      </c>
      <c r="CB610" s="1">
        <v>1.1205000000000001</v>
      </c>
      <c r="CC610" s="1">
        <v>1.1204000000000001</v>
      </c>
      <c r="CD610" s="1">
        <v>1.1205000000000001</v>
      </c>
      <c r="CG610" s="1">
        <v>4671</v>
      </c>
      <c r="CH610" s="1">
        <v>4673</v>
      </c>
      <c r="CI610" s="1">
        <v>4648</v>
      </c>
      <c r="CJ610" s="1">
        <v>4653</v>
      </c>
      <c r="CK610" s="1">
        <v>4671</v>
      </c>
      <c r="CL610" s="1">
        <v>4673</v>
      </c>
      <c r="CM610" s="1">
        <v>4648</v>
      </c>
      <c r="CN610" s="1">
        <v>4653</v>
      </c>
      <c r="CO610" s="1">
        <v>1174.2</v>
      </c>
      <c r="CP610" s="1">
        <v>4671</v>
      </c>
      <c r="CQ610" s="1">
        <v>4673</v>
      </c>
      <c r="CR610" s="1">
        <v>4647</v>
      </c>
      <c r="CS610" s="1">
        <v>4652</v>
      </c>
      <c r="CX610" s="58"/>
      <c r="CY610" s="58"/>
      <c r="DA610" s="1" t="s">
        <v>618</v>
      </c>
      <c r="DC610" s="58"/>
      <c r="DD610" s="58"/>
      <c r="DE610">
        <v>14.01</v>
      </c>
      <c r="DF610" s="111">
        <v>123.89100000000001</v>
      </c>
      <c r="DG610">
        <v>2.39</v>
      </c>
    </row>
    <row r="611" spans="1:111">
      <c r="A611" s="1">
        <v>2015</v>
      </c>
      <c r="B611" s="1">
        <v>6</v>
      </c>
      <c r="C611" s="24">
        <v>42181</v>
      </c>
      <c r="D611" s="1">
        <v>4658</v>
      </c>
      <c r="E611" s="1">
        <v>4658</v>
      </c>
      <c r="F611" s="1">
        <v>4643</v>
      </c>
      <c r="G611" s="1">
        <v>4649</v>
      </c>
      <c r="H611" s="46">
        <v>1173.2</v>
      </c>
      <c r="I611" s="1">
        <v>4671</v>
      </c>
      <c r="J611" s="1">
        <v>4673</v>
      </c>
      <c r="K611" s="1">
        <v>4647</v>
      </c>
      <c r="L611" s="1">
        <v>4649</v>
      </c>
      <c r="M611" s="53">
        <v>4649</v>
      </c>
      <c r="N611" s="47">
        <v>4664</v>
      </c>
      <c r="O611" s="47">
        <v>4644</v>
      </c>
      <c r="P611" s="47">
        <v>4652</v>
      </c>
      <c r="Q611" s="8">
        <v>4657</v>
      </c>
      <c r="R611" s="26"/>
      <c r="W611" s="50"/>
      <c r="X611" s="51"/>
      <c r="AD611" s="62">
        <v>4658</v>
      </c>
      <c r="AE611" s="62">
        <v>4647</v>
      </c>
      <c r="BD611" s="94">
        <v>4648</v>
      </c>
      <c r="BG611" s="62"/>
      <c r="BH611" s="62"/>
      <c r="BI611" s="1">
        <v>4649</v>
      </c>
      <c r="BJ611" s="1">
        <v>4658</v>
      </c>
      <c r="BK611" s="1">
        <v>4648</v>
      </c>
      <c r="BL611" s="1">
        <v>4655</v>
      </c>
      <c r="BM611" s="78"/>
      <c r="BN611" s="78"/>
      <c r="BO611" s="78"/>
      <c r="BP611" s="89"/>
      <c r="BS611" s="88"/>
      <c r="BU611" s="58"/>
      <c r="BV611" s="58"/>
      <c r="BW611" s="58"/>
      <c r="BX611" s="58"/>
      <c r="BY611" s="1">
        <v>123.622</v>
      </c>
      <c r="BZ611" s="1">
        <v>123.566</v>
      </c>
      <c r="CA611" s="1">
        <v>123.589</v>
      </c>
      <c r="CB611" s="1">
        <v>1.1204000000000001</v>
      </c>
      <c r="CC611" s="1">
        <v>1.1205000000000001</v>
      </c>
      <c r="CD611" s="1">
        <v>1.1204000000000001</v>
      </c>
      <c r="CG611" s="1">
        <v>4649</v>
      </c>
      <c r="CH611" s="1">
        <v>4664</v>
      </c>
      <c r="CI611" s="1">
        <v>4645</v>
      </c>
      <c r="CJ611" s="1">
        <v>4654</v>
      </c>
      <c r="CK611" s="1">
        <v>4649</v>
      </c>
      <c r="CL611" s="1">
        <v>4664</v>
      </c>
      <c r="CM611" s="1">
        <v>4644</v>
      </c>
      <c r="CN611" s="1">
        <v>4658</v>
      </c>
      <c r="CO611" s="1">
        <v>1175</v>
      </c>
      <c r="CP611" s="1">
        <v>4649</v>
      </c>
      <c r="CQ611" s="1">
        <v>4668</v>
      </c>
      <c r="CR611" s="1">
        <v>4644</v>
      </c>
      <c r="CS611" s="1">
        <v>4663</v>
      </c>
      <c r="CX611" s="58"/>
      <c r="CY611" s="58"/>
      <c r="DA611" s="1" t="s">
        <v>618</v>
      </c>
      <c r="DC611" s="58"/>
      <c r="DD611" s="58"/>
      <c r="DE611">
        <v>14.02</v>
      </c>
      <c r="DF611">
        <v>122.501</v>
      </c>
      <c r="DG611">
        <v>2.48</v>
      </c>
    </row>
    <row r="612" spans="1:111">
      <c r="A612" s="1">
        <v>2015</v>
      </c>
      <c r="B612" s="1">
        <v>2</v>
      </c>
      <c r="C612" s="24">
        <v>42184</v>
      </c>
      <c r="D612" s="1">
        <v>4666</v>
      </c>
      <c r="E612" s="1">
        <v>4682</v>
      </c>
      <c r="F612" s="1">
        <v>4648</v>
      </c>
      <c r="G612" s="1">
        <v>4659</v>
      </c>
      <c r="H612" s="46">
        <v>1179.5999999999999</v>
      </c>
      <c r="I612" s="1">
        <v>4649</v>
      </c>
      <c r="J612" s="1">
        <v>4682</v>
      </c>
      <c r="K612" s="1">
        <v>4644</v>
      </c>
      <c r="L612" s="1">
        <v>4671</v>
      </c>
      <c r="M612" s="53">
        <v>4647</v>
      </c>
      <c r="N612" s="47">
        <v>4667</v>
      </c>
      <c r="O612" s="47">
        <v>4631</v>
      </c>
      <c r="P612" s="47">
        <v>4641</v>
      </c>
      <c r="Q612" s="8">
        <v>4670</v>
      </c>
      <c r="R612" s="26"/>
      <c r="W612" s="50"/>
      <c r="X612" s="51"/>
      <c r="AD612" s="62">
        <v>4682</v>
      </c>
      <c r="AE612" s="62">
        <v>4659</v>
      </c>
      <c r="BD612" s="94">
        <v>4643</v>
      </c>
      <c r="BG612" s="62"/>
      <c r="BH612" s="62"/>
      <c r="BI612" s="1">
        <v>4647</v>
      </c>
      <c r="BJ612" s="1">
        <v>4653</v>
      </c>
      <c r="BK612" s="1">
        <v>4643</v>
      </c>
      <c r="BL612" s="1">
        <v>4647</v>
      </c>
      <c r="BM612" s="78"/>
      <c r="BN612" s="78"/>
      <c r="BO612" s="78"/>
      <c r="BP612" s="89"/>
      <c r="BS612" s="88"/>
      <c r="BU612" s="58"/>
      <c r="BV612" s="58"/>
      <c r="BW612" s="58"/>
      <c r="BX612" s="58"/>
      <c r="BY612" s="1">
        <v>122.74299999999999</v>
      </c>
      <c r="BZ612" s="1">
        <v>122.607</v>
      </c>
      <c r="CA612" s="1">
        <v>122.61</v>
      </c>
      <c r="CB612" s="1">
        <v>1.1007</v>
      </c>
      <c r="CC612" s="1">
        <v>1.1000000000000001</v>
      </c>
      <c r="CD612" s="1">
        <v>1.0974999999999999</v>
      </c>
      <c r="CG612" s="1">
        <v>4647</v>
      </c>
      <c r="CH612" s="1">
        <v>4667</v>
      </c>
      <c r="CI612" s="1">
        <v>4639</v>
      </c>
      <c r="CJ612" s="1">
        <v>4658</v>
      </c>
      <c r="CK612" s="1">
        <v>4647</v>
      </c>
      <c r="CL612" s="1">
        <v>4667</v>
      </c>
      <c r="CM612" s="1">
        <v>4628</v>
      </c>
      <c r="CN612" s="1">
        <v>4632</v>
      </c>
      <c r="CO612" s="1">
        <v>1178.2</v>
      </c>
      <c r="CP612" s="1">
        <v>4647</v>
      </c>
      <c r="CQ612" s="1">
        <v>4667</v>
      </c>
      <c r="CR612" s="1">
        <v>4628</v>
      </c>
      <c r="CS612" s="1">
        <v>4636</v>
      </c>
      <c r="CX612" s="58"/>
      <c r="CY612" s="58"/>
      <c r="DA612" s="1" t="s">
        <v>618</v>
      </c>
      <c r="DC612" s="58"/>
      <c r="DD612" s="58"/>
      <c r="DE612">
        <v>18.850000000000001</v>
      </c>
      <c r="DF612">
        <v>122.556</v>
      </c>
      <c r="DG612">
        <v>2.33</v>
      </c>
    </row>
    <row r="613" spans="1:111">
      <c r="A613" s="1">
        <v>2015</v>
      </c>
      <c r="B613" s="1">
        <v>3</v>
      </c>
      <c r="C613" s="24">
        <v>42185</v>
      </c>
      <c r="D613" s="1">
        <v>4642</v>
      </c>
      <c r="E613" s="1">
        <v>4643</v>
      </c>
      <c r="F613" s="1">
        <v>4617</v>
      </c>
      <c r="G613" s="1">
        <v>4623</v>
      </c>
      <c r="H613" s="46">
        <v>1171.8</v>
      </c>
      <c r="I613" s="1">
        <v>4647</v>
      </c>
      <c r="J613" s="1">
        <v>4667</v>
      </c>
      <c r="K613" s="1">
        <v>4626</v>
      </c>
      <c r="L613" s="1">
        <v>4629</v>
      </c>
      <c r="M613" s="53">
        <v>4614</v>
      </c>
      <c r="N613" s="47">
        <v>4622</v>
      </c>
      <c r="O613" s="47">
        <v>4593</v>
      </c>
      <c r="P613" s="47">
        <v>4595</v>
      </c>
      <c r="Q613" s="8">
        <v>4641</v>
      </c>
      <c r="R613" s="26"/>
      <c r="W613" s="50"/>
      <c r="X613" s="51"/>
      <c r="AD613" s="62">
        <v>4643</v>
      </c>
      <c r="AE613" s="62">
        <v>4626</v>
      </c>
      <c r="BD613" s="94">
        <v>4612</v>
      </c>
      <c r="BG613" s="62"/>
      <c r="BH613" s="62"/>
      <c r="BI613" s="1">
        <v>4614</v>
      </c>
      <c r="BJ613" s="1">
        <v>4618</v>
      </c>
      <c r="BK613" s="1">
        <v>4611</v>
      </c>
      <c r="BL613" s="1">
        <v>4614</v>
      </c>
      <c r="BM613" s="78"/>
      <c r="BN613" s="78"/>
      <c r="BO613" s="78"/>
      <c r="BP613" s="89"/>
      <c r="BS613" s="88"/>
      <c r="BU613" s="58"/>
      <c r="BV613" s="58"/>
      <c r="BW613" s="58"/>
      <c r="BX613" s="58"/>
      <c r="BY613" s="1">
        <v>122.539</v>
      </c>
      <c r="BZ613" s="1">
        <v>122.563</v>
      </c>
      <c r="CA613" s="1">
        <v>122.646</v>
      </c>
      <c r="CB613" s="1">
        <v>1.1235999999999999</v>
      </c>
      <c r="CC613" s="1">
        <v>1.1213</v>
      </c>
      <c r="CD613" s="1">
        <v>1.1222000000000001</v>
      </c>
      <c r="CG613" s="1">
        <v>4614</v>
      </c>
      <c r="CH613" s="1">
        <v>4622</v>
      </c>
      <c r="CI613" s="1">
        <v>4602</v>
      </c>
      <c r="CJ613" s="1">
        <v>4604</v>
      </c>
      <c r="CK613" s="1">
        <v>4614</v>
      </c>
      <c r="CL613" s="1">
        <v>4622</v>
      </c>
      <c r="CM613" s="1">
        <v>4590</v>
      </c>
      <c r="CN613" s="1">
        <v>4590</v>
      </c>
      <c r="CO613" s="1">
        <v>1176.0999999999999</v>
      </c>
      <c r="CP613" s="1">
        <v>4614</v>
      </c>
      <c r="CQ613" s="1">
        <v>4622</v>
      </c>
      <c r="CR613" s="1">
        <v>4585</v>
      </c>
      <c r="CS613" s="1">
        <v>4603</v>
      </c>
      <c r="CX613" s="58"/>
      <c r="CY613" s="58"/>
      <c r="DA613" s="1" t="s">
        <v>618</v>
      </c>
      <c r="DC613" s="58"/>
      <c r="DD613" s="58"/>
      <c r="DE613">
        <v>18.23</v>
      </c>
      <c r="DF613">
        <v>122.405</v>
      </c>
      <c r="DG613">
        <v>2.34</v>
      </c>
    </row>
    <row r="614" spans="1:111">
      <c r="A614" s="1">
        <v>2015</v>
      </c>
      <c r="B614" s="1">
        <v>4</v>
      </c>
      <c r="C614" s="24">
        <v>42186</v>
      </c>
      <c r="D614" s="1">
        <v>4611</v>
      </c>
      <c r="E614" s="1">
        <v>4624</v>
      </c>
      <c r="F614" s="1">
        <v>4610</v>
      </c>
      <c r="G614" s="1">
        <v>4621</v>
      </c>
      <c r="H614" s="46">
        <v>1167.8</v>
      </c>
      <c r="I614" s="1">
        <v>4614</v>
      </c>
      <c r="J614" s="1">
        <v>4622</v>
      </c>
      <c r="K614" s="1">
        <v>4585</v>
      </c>
      <c r="L614" s="1">
        <v>4618</v>
      </c>
      <c r="M614" s="53">
        <v>4618</v>
      </c>
      <c r="N614" s="47">
        <v>4626</v>
      </c>
      <c r="O614" s="47">
        <v>4614</v>
      </c>
      <c r="P614" s="47">
        <v>4617</v>
      </c>
      <c r="Q614" s="8">
        <v>4614</v>
      </c>
      <c r="R614" s="26"/>
      <c r="W614" s="50"/>
      <c r="X614" s="51"/>
      <c r="AD614" s="62">
        <v>4620</v>
      </c>
      <c r="AE614" s="62">
        <v>4610</v>
      </c>
      <c r="BD614" s="94">
        <v>4617</v>
      </c>
      <c r="BG614" s="62"/>
      <c r="BH614" s="62"/>
      <c r="BI614" s="1">
        <v>4618</v>
      </c>
      <c r="BJ614" s="1">
        <v>4622</v>
      </c>
      <c r="BK614" s="1">
        <v>4615</v>
      </c>
      <c r="BL614" s="1">
        <v>4621</v>
      </c>
      <c r="BM614" s="78"/>
      <c r="BN614" s="78"/>
      <c r="BO614" s="78"/>
      <c r="BP614" s="89"/>
      <c r="BS614" s="88"/>
      <c r="BU614" s="58"/>
      <c r="BV614" s="58"/>
      <c r="BW614" s="58"/>
      <c r="BX614" s="58"/>
      <c r="BY614" s="1">
        <v>122.5</v>
      </c>
      <c r="BZ614" s="1">
        <v>122.40600000000001</v>
      </c>
      <c r="CA614" s="1">
        <v>122.398</v>
      </c>
      <c r="CB614" s="1">
        <v>1.1137999999999999</v>
      </c>
      <c r="CC614" s="1">
        <v>1.1131</v>
      </c>
      <c r="CD614" s="1">
        <v>1.1133999999999999</v>
      </c>
      <c r="CG614" s="1">
        <v>4618</v>
      </c>
      <c r="CH614" s="1">
        <v>4626</v>
      </c>
      <c r="CI614" s="1">
        <v>4615</v>
      </c>
      <c r="CJ614" s="1">
        <v>4619</v>
      </c>
      <c r="CK614" s="1">
        <v>4618</v>
      </c>
      <c r="CL614" s="1">
        <v>4632</v>
      </c>
      <c r="CM614" s="1">
        <v>4614</v>
      </c>
      <c r="CN614" s="1">
        <v>4616</v>
      </c>
      <c r="CO614" s="1">
        <v>1173.0999999999999</v>
      </c>
      <c r="CP614" s="1">
        <v>4618</v>
      </c>
      <c r="CQ614" s="1">
        <v>4632</v>
      </c>
      <c r="CR614" s="1">
        <v>4614</v>
      </c>
      <c r="CS614" s="1">
        <v>4620</v>
      </c>
      <c r="CX614" s="58"/>
      <c r="CY614" s="58"/>
      <c r="DA614" s="1" t="s">
        <v>618</v>
      </c>
      <c r="DC614" s="58"/>
      <c r="DD614" s="58"/>
      <c r="DE614">
        <v>16.09</v>
      </c>
      <c r="DF614">
        <v>123.161</v>
      </c>
      <c r="DG614">
        <v>2.42</v>
      </c>
    </row>
    <row r="615" spans="1:111">
      <c r="A615" s="1">
        <v>2015</v>
      </c>
      <c r="B615" s="1">
        <v>5</v>
      </c>
      <c r="C615" s="24">
        <v>42187</v>
      </c>
      <c r="D615" s="1">
        <v>4623</v>
      </c>
      <c r="E615" s="1">
        <v>4628</v>
      </c>
      <c r="F615" s="1">
        <v>4611</v>
      </c>
      <c r="G615" s="1">
        <v>4611</v>
      </c>
      <c r="H615" s="46">
        <v>1165.2</v>
      </c>
      <c r="I615" s="1">
        <v>4618</v>
      </c>
      <c r="J615" s="1">
        <v>4632</v>
      </c>
      <c r="K615" s="1">
        <v>4614</v>
      </c>
      <c r="L615" s="1">
        <v>4625</v>
      </c>
      <c r="M615" s="53">
        <v>4610</v>
      </c>
      <c r="N615" s="47">
        <v>4625</v>
      </c>
      <c r="O615" s="47">
        <v>4588</v>
      </c>
      <c r="P615" s="47">
        <v>4601</v>
      </c>
      <c r="Q615" s="8">
        <v>4623</v>
      </c>
      <c r="R615" s="26"/>
      <c r="W615" s="50"/>
      <c r="X615" s="51"/>
      <c r="AD615" s="62">
        <v>4627</v>
      </c>
      <c r="AE615" s="62">
        <v>4619</v>
      </c>
      <c r="BD615" s="94">
        <v>4609</v>
      </c>
      <c r="BG615" s="62"/>
      <c r="BH615" s="62"/>
      <c r="BI615" s="1">
        <v>4610</v>
      </c>
      <c r="BJ615" s="1">
        <v>4625</v>
      </c>
      <c r="BK615" s="1">
        <v>4610</v>
      </c>
      <c r="BL615" s="1">
        <v>4619</v>
      </c>
      <c r="BM615" s="78"/>
      <c r="BN615" s="78"/>
      <c r="BO615" s="78"/>
      <c r="BP615" s="89"/>
      <c r="BS615" s="88"/>
      <c r="BU615" s="58"/>
      <c r="BV615" s="58"/>
      <c r="BW615" s="58"/>
      <c r="BX615" s="58"/>
      <c r="BY615" s="1">
        <v>123.175</v>
      </c>
      <c r="BZ615" s="1">
        <v>123.229</v>
      </c>
      <c r="CA615" s="1">
        <v>123.325</v>
      </c>
      <c r="CB615" s="1">
        <v>1.1052999999999999</v>
      </c>
      <c r="CC615" s="1">
        <v>1.1045</v>
      </c>
      <c r="CD615" s="1">
        <v>1.1032999999999999</v>
      </c>
      <c r="CG615" s="1">
        <v>4610</v>
      </c>
      <c r="CH615" s="1">
        <v>4625</v>
      </c>
      <c r="CI615" s="1">
        <v>4588</v>
      </c>
      <c r="CJ615" s="1">
        <v>4607</v>
      </c>
      <c r="CK615" s="1">
        <v>4610</v>
      </c>
      <c r="CL615" s="1">
        <v>4625</v>
      </c>
      <c r="CM615" s="1">
        <v>4588</v>
      </c>
      <c r="CN615" s="1">
        <v>4597</v>
      </c>
      <c r="CO615" s="1">
        <v>1164.5999999999999</v>
      </c>
      <c r="CP615" s="1">
        <v>4610</v>
      </c>
      <c r="CQ615" s="1">
        <v>4625</v>
      </c>
      <c r="CR615" s="1">
        <v>4588</v>
      </c>
      <c r="CS615" s="1">
        <v>4598</v>
      </c>
      <c r="CX615" s="58"/>
      <c r="CY615" s="58"/>
      <c r="DA615" s="1" t="s">
        <v>618</v>
      </c>
      <c r="DC615" s="58"/>
      <c r="DD615" s="58"/>
      <c r="DE615">
        <v>16.79</v>
      </c>
      <c r="DF615">
        <v>123.078</v>
      </c>
      <c r="DG615">
        <v>2.39</v>
      </c>
    </row>
    <row r="616" spans="1:111">
      <c r="A616" s="1">
        <v>2015</v>
      </c>
      <c r="B616" s="1">
        <v>6</v>
      </c>
      <c r="C616" s="24">
        <v>42188</v>
      </c>
      <c r="D616" s="1">
        <v>4604</v>
      </c>
      <c r="E616" s="1">
        <v>4614</v>
      </c>
      <c r="F616" s="1">
        <v>4599</v>
      </c>
      <c r="G616" s="1">
        <v>4614</v>
      </c>
      <c r="H616" s="46">
        <v>1167.8</v>
      </c>
      <c r="I616" s="1">
        <v>4610</v>
      </c>
      <c r="J616" s="1">
        <v>4625</v>
      </c>
      <c r="K616" s="1">
        <v>4588</v>
      </c>
      <c r="L616" s="1">
        <v>4605</v>
      </c>
      <c r="M616" s="53">
        <v>4615</v>
      </c>
      <c r="N616" s="47">
        <v>4619</v>
      </c>
      <c r="O616" s="47">
        <v>4599</v>
      </c>
      <c r="P616" s="47">
        <v>4599</v>
      </c>
      <c r="Q616" s="8">
        <v>4604</v>
      </c>
      <c r="R616" s="26"/>
      <c r="W616" s="50"/>
      <c r="X616" s="51"/>
      <c r="AD616" s="62">
        <v>4607</v>
      </c>
      <c r="AE616" s="62">
        <v>4599</v>
      </c>
      <c r="BD616" s="94">
        <v>4614</v>
      </c>
      <c r="BG616" s="62"/>
      <c r="BH616" s="62"/>
      <c r="BI616" s="1">
        <v>4615</v>
      </c>
      <c r="BJ616" s="1">
        <v>4619</v>
      </c>
      <c r="BK616" s="1">
        <v>4611</v>
      </c>
      <c r="BL616" s="1">
        <v>4618</v>
      </c>
      <c r="BM616" s="78"/>
      <c r="BN616" s="78"/>
      <c r="BO616" s="78"/>
      <c r="BP616" s="89"/>
      <c r="BS616" s="88"/>
      <c r="BU616" s="58"/>
      <c r="BV616" s="58"/>
      <c r="BW616" s="58"/>
      <c r="BX616" s="58"/>
      <c r="BY616" s="1">
        <v>123.06399999999999</v>
      </c>
      <c r="BZ616" s="1">
        <v>123.068</v>
      </c>
      <c r="CA616" s="1">
        <v>123.06399999999999</v>
      </c>
      <c r="CB616" s="1">
        <v>1.1084000000000001</v>
      </c>
      <c r="CC616" s="1">
        <v>1.1088</v>
      </c>
      <c r="CD616" s="1">
        <v>1.1086</v>
      </c>
      <c r="CG616" s="1">
        <v>4615</v>
      </c>
      <c r="CH616" s="1">
        <v>4619</v>
      </c>
      <c r="CI616" s="1">
        <v>4606</v>
      </c>
      <c r="CJ616" s="1">
        <v>4608</v>
      </c>
      <c r="CK616" s="1">
        <v>4615</v>
      </c>
      <c r="CL616" s="1">
        <v>4619</v>
      </c>
      <c r="CM616" s="1">
        <v>4593</v>
      </c>
      <c r="CN616" s="1">
        <v>4599</v>
      </c>
      <c r="CO616" s="1">
        <v>1168</v>
      </c>
      <c r="CP616" s="1">
        <v>4615</v>
      </c>
      <c r="CQ616" s="1">
        <v>4619</v>
      </c>
      <c r="CR616" s="1">
        <v>4592</v>
      </c>
      <c r="CS616" s="1">
        <v>4601</v>
      </c>
      <c r="CX616" s="58"/>
      <c r="CY616" s="58"/>
      <c r="DA616" s="1" t="s">
        <v>618</v>
      </c>
      <c r="DC616" s="58"/>
      <c r="DD616" s="58"/>
      <c r="DE616">
        <v>16.79</v>
      </c>
      <c r="DF616">
        <v>122.148</v>
      </c>
      <c r="DG616">
        <v>2.39</v>
      </c>
    </row>
    <row r="617" spans="1:111">
      <c r="A617" s="1">
        <v>2015</v>
      </c>
      <c r="B617" s="1">
        <v>2</v>
      </c>
      <c r="C617" s="24">
        <v>42191</v>
      </c>
      <c r="D617" s="1">
        <v>4608</v>
      </c>
      <c r="E617" s="1">
        <v>4617</v>
      </c>
      <c r="F617" s="1">
        <v>4574</v>
      </c>
      <c r="G617" s="1">
        <v>4586</v>
      </c>
      <c r="H617" s="46">
        <v>1169.3</v>
      </c>
      <c r="I617" s="1">
        <v>4615</v>
      </c>
      <c r="J617" s="1">
        <v>4619</v>
      </c>
      <c r="K617" s="1">
        <v>4592</v>
      </c>
      <c r="L617" s="1">
        <v>4599</v>
      </c>
      <c r="M617" s="53">
        <v>4589</v>
      </c>
      <c r="N617" s="47">
        <v>4593</v>
      </c>
      <c r="O617" s="47">
        <v>4576</v>
      </c>
      <c r="P617" s="47">
        <v>4590</v>
      </c>
      <c r="Q617" s="8">
        <v>4607</v>
      </c>
      <c r="R617" s="26"/>
      <c r="W617" s="50"/>
      <c r="X617" s="51"/>
      <c r="AD617" s="62">
        <v>4617</v>
      </c>
      <c r="AE617" s="62">
        <v>4596</v>
      </c>
      <c r="BD617" s="94">
        <v>4587</v>
      </c>
      <c r="BG617" s="62"/>
      <c r="BH617" s="62"/>
      <c r="BI617" s="1">
        <v>4589</v>
      </c>
      <c r="BJ617" s="1">
        <v>4592</v>
      </c>
      <c r="BK617" s="1">
        <v>4576</v>
      </c>
      <c r="BL617" s="1">
        <v>4580</v>
      </c>
      <c r="BM617" s="78"/>
      <c r="BN617" s="78"/>
      <c r="BO617" s="78"/>
      <c r="BP617" s="89"/>
      <c r="BS617" s="88"/>
      <c r="BU617" s="58"/>
      <c r="BV617" s="58"/>
      <c r="BW617" s="58"/>
      <c r="BX617" s="58"/>
      <c r="BY617" s="1">
        <v>121.926</v>
      </c>
      <c r="BZ617" s="1">
        <v>122.29300000000001</v>
      </c>
      <c r="CA617" s="1">
        <v>122.402</v>
      </c>
      <c r="CB617" s="1">
        <v>1.0991</v>
      </c>
      <c r="CC617" s="1">
        <v>1.1025</v>
      </c>
      <c r="CD617" s="1">
        <v>1.0999000000000001</v>
      </c>
      <c r="CG617" s="1">
        <v>4589</v>
      </c>
      <c r="CH617" s="1">
        <v>4593</v>
      </c>
      <c r="CI617" s="1">
        <v>4576</v>
      </c>
      <c r="CJ617" s="1">
        <v>4586</v>
      </c>
      <c r="CK617" s="1">
        <v>4589</v>
      </c>
      <c r="CL617" s="1">
        <v>4603</v>
      </c>
      <c r="CM617" s="1">
        <v>4576</v>
      </c>
      <c r="CN617" s="1">
        <v>4595</v>
      </c>
      <c r="CO617" s="1">
        <v>1163.8</v>
      </c>
      <c r="CP617" s="1">
        <v>4589</v>
      </c>
      <c r="CQ617" s="1">
        <v>4616</v>
      </c>
      <c r="CR617" s="1">
        <v>4576</v>
      </c>
      <c r="CS617" s="1">
        <v>4599</v>
      </c>
      <c r="CX617" s="58"/>
      <c r="CY617" s="58"/>
      <c r="DA617" s="1" t="s">
        <v>618</v>
      </c>
      <c r="DC617" s="58"/>
      <c r="DD617" s="58"/>
      <c r="DE617">
        <v>17.010000000000002</v>
      </c>
      <c r="DF617">
        <v>122.554</v>
      </c>
      <c r="DG617">
        <v>2.2799999999999998</v>
      </c>
    </row>
    <row r="618" spans="1:111">
      <c r="A618" s="1">
        <v>2015</v>
      </c>
      <c r="B618" s="1">
        <v>3</v>
      </c>
      <c r="C618" s="24">
        <v>42192</v>
      </c>
      <c r="D618" s="1">
        <v>4603</v>
      </c>
      <c r="E618" s="1">
        <v>4607</v>
      </c>
      <c r="F618" s="1">
        <v>4592</v>
      </c>
      <c r="G618" s="1">
        <v>4597</v>
      </c>
      <c r="H618" s="46">
        <v>1154.5</v>
      </c>
      <c r="I618" s="1">
        <v>4589</v>
      </c>
      <c r="J618" s="1">
        <v>4616</v>
      </c>
      <c r="K618" s="1">
        <v>4576</v>
      </c>
      <c r="L618" s="1">
        <v>4603</v>
      </c>
      <c r="M618" s="53">
        <v>4598</v>
      </c>
      <c r="N618" s="47">
        <v>4601</v>
      </c>
      <c r="O618" s="47">
        <v>4538</v>
      </c>
      <c r="P618" s="47">
        <v>4541</v>
      </c>
      <c r="Q618" s="8">
        <v>4603</v>
      </c>
      <c r="R618" s="26"/>
      <c r="W618" s="50"/>
      <c r="X618" s="51"/>
      <c r="AD618" s="62">
        <v>4607</v>
      </c>
      <c r="AE618" s="62">
        <v>4601</v>
      </c>
      <c r="BD618" s="94">
        <v>4596</v>
      </c>
      <c r="BG618" s="62"/>
      <c r="BH618" s="62"/>
      <c r="BI618" s="1">
        <v>4598</v>
      </c>
      <c r="BJ618" s="1">
        <v>4601</v>
      </c>
      <c r="BK618" s="1">
        <v>4593</v>
      </c>
      <c r="BL618" s="1">
        <v>4596</v>
      </c>
      <c r="BM618" s="78"/>
      <c r="BN618" s="78"/>
      <c r="BO618" s="78"/>
      <c r="BP618" s="89"/>
      <c r="BS618" s="88"/>
      <c r="BU618" s="58"/>
      <c r="BV618" s="58"/>
      <c r="BW618" s="58"/>
      <c r="BX618" s="58"/>
      <c r="BY618" s="1">
        <v>122.57299999999999</v>
      </c>
      <c r="BZ618" s="1">
        <v>122.59399999999999</v>
      </c>
      <c r="CA618" s="1">
        <v>122.614</v>
      </c>
      <c r="CB618" s="1">
        <v>1.1055999999999999</v>
      </c>
      <c r="CC618" s="1">
        <v>1.1055999999999999</v>
      </c>
      <c r="CD618" s="1">
        <v>1.1048</v>
      </c>
      <c r="CG618" s="1">
        <v>4598</v>
      </c>
      <c r="CH618" s="1">
        <v>4601</v>
      </c>
      <c r="CI618" s="1">
        <v>4563</v>
      </c>
      <c r="CJ618" s="1">
        <v>4568</v>
      </c>
      <c r="CK618" s="1">
        <v>4598</v>
      </c>
      <c r="CL618" s="1">
        <v>4601</v>
      </c>
      <c r="CM618" s="1">
        <v>4501</v>
      </c>
      <c r="CN618" s="1">
        <v>4527</v>
      </c>
      <c r="CO618" s="1">
        <v>1166.4000000000001</v>
      </c>
      <c r="CP618" s="1">
        <v>4598</v>
      </c>
      <c r="CQ618" s="1">
        <v>4601</v>
      </c>
      <c r="CR618" s="1">
        <v>4501</v>
      </c>
      <c r="CS618" s="1">
        <v>4546</v>
      </c>
      <c r="CX618" s="58"/>
      <c r="CY618" s="58"/>
      <c r="DA618" s="1" t="s">
        <v>618</v>
      </c>
      <c r="DC618" s="58"/>
      <c r="DD618" s="58"/>
      <c r="DE618">
        <v>16.09</v>
      </c>
      <c r="DF618">
        <v>122.47</v>
      </c>
      <c r="DG618">
        <v>2.23</v>
      </c>
    </row>
    <row r="619" spans="1:111">
      <c r="A619" s="1">
        <v>2015</v>
      </c>
      <c r="B619" s="1">
        <v>4</v>
      </c>
      <c r="C619" s="24">
        <v>42193</v>
      </c>
      <c r="D619" s="1">
        <v>4539</v>
      </c>
      <c r="E619" s="1">
        <v>4543</v>
      </c>
      <c r="F619" s="1">
        <v>4497</v>
      </c>
      <c r="G619" s="1">
        <v>4500</v>
      </c>
      <c r="H619" s="46">
        <v>1163.5</v>
      </c>
      <c r="I619" s="1">
        <v>4598</v>
      </c>
      <c r="J619" s="1">
        <v>4601</v>
      </c>
      <c r="K619" s="1">
        <v>4501</v>
      </c>
      <c r="L619" s="1">
        <v>4518</v>
      </c>
      <c r="M619" s="53">
        <v>4488</v>
      </c>
      <c r="N619" s="47">
        <v>4527</v>
      </c>
      <c r="O619" s="47">
        <v>4482</v>
      </c>
      <c r="P619" s="47">
        <v>4509</v>
      </c>
      <c r="Q619" s="8">
        <v>4540</v>
      </c>
      <c r="R619" s="26"/>
      <c r="W619" s="50"/>
      <c r="X619" s="51"/>
      <c r="AD619" s="62">
        <v>4543</v>
      </c>
      <c r="AE619" s="62">
        <v>4511</v>
      </c>
      <c r="BD619" s="94">
        <v>4487</v>
      </c>
      <c r="BG619" s="62"/>
      <c r="BH619" s="62"/>
      <c r="BI619" s="1">
        <v>4488</v>
      </c>
      <c r="BJ619" s="1">
        <v>4512</v>
      </c>
      <c r="BK619" s="1">
        <v>4482</v>
      </c>
      <c r="BL619" s="1">
        <v>4501</v>
      </c>
      <c r="BM619" s="78"/>
      <c r="BN619" s="78"/>
      <c r="BO619" s="78"/>
      <c r="BP619" s="89"/>
      <c r="BS619" s="88"/>
      <c r="BU619" s="58"/>
      <c r="BV619" s="58"/>
      <c r="BW619" s="58"/>
      <c r="BX619" s="58"/>
      <c r="BY619" s="1">
        <v>122.55500000000001</v>
      </c>
      <c r="BZ619" s="1">
        <v>122.53100000000001</v>
      </c>
      <c r="CA619" s="1">
        <v>122.55200000000001</v>
      </c>
      <c r="CB619" s="1">
        <v>1.1011</v>
      </c>
      <c r="CC619" s="1">
        <v>1.1004</v>
      </c>
      <c r="CD619" s="1">
        <v>1.101</v>
      </c>
      <c r="CG619" s="1">
        <v>4488</v>
      </c>
      <c r="CH619" s="1">
        <v>4520</v>
      </c>
      <c r="CI619" s="1">
        <v>4482</v>
      </c>
      <c r="CJ619" s="1">
        <v>4499</v>
      </c>
      <c r="CK619" s="1">
        <v>4488</v>
      </c>
      <c r="CL619" s="1">
        <v>4527</v>
      </c>
      <c r="CM619" s="1">
        <v>4482</v>
      </c>
      <c r="CN619" s="1">
        <v>4512</v>
      </c>
      <c r="CO619" s="1">
        <v>1152.2</v>
      </c>
      <c r="CP619" s="1">
        <v>4488</v>
      </c>
      <c r="CQ619" s="1">
        <v>4527</v>
      </c>
      <c r="CR619" s="1">
        <v>4482</v>
      </c>
      <c r="CS619" s="1">
        <v>4500</v>
      </c>
      <c r="CX619" s="58"/>
      <c r="CY619" s="58"/>
      <c r="DA619" s="1" t="s">
        <v>618</v>
      </c>
      <c r="DC619" s="58"/>
      <c r="DD619" s="58"/>
      <c r="DE619">
        <v>19.66</v>
      </c>
      <c r="DF619">
        <v>120.70699999999999</v>
      </c>
      <c r="DG619">
        <v>2.21</v>
      </c>
    </row>
    <row r="620" spans="1:111">
      <c r="A620" s="1">
        <v>2015</v>
      </c>
      <c r="B620" s="1">
        <v>5</v>
      </c>
      <c r="C620" s="24">
        <v>42194</v>
      </c>
      <c r="D620" s="1">
        <v>4487</v>
      </c>
      <c r="E620" s="1">
        <v>4547</v>
      </c>
      <c r="F620" s="1">
        <v>4478</v>
      </c>
      <c r="G620" s="1">
        <v>4537</v>
      </c>
      <c r="H620" s="46">
        <v>1158.8</v>
      </c>
      <c r="I620" s="1">
        <v>4488</v>
      </c>
      <c r="J620" s="1">
        <v>4527</v>
      </c>
      <c r="K620" s="1">
        <v>4478</v>
      </c>
      <c r="L620" s="1">
        <v>4503</v>
      </c>
      <c r="M620" s="53">
        <v>4535</v>
      </c>
      <c r="N620" s="47">
        <v>4549</v>
      </c>
      <c r="O620" s="47">
        <v>4524</v>
      </c>
      <c r="P620" s="47">
        <v>4539</v>
      </c>
      <c r="Q620" s="8">
        <v>4487</v>
      </c>
      <c r="R620" s="26"/>
      <c r="W620" s="50"/>
      <c r="X620" s="51"/>
      <c r="AD620" s="62">
        <v>4505</v>
      </c>
      <c r="AE620" s="62">
        <v>4478</v>
      </c>
      <c r="BD620" s="94">
        <v>4535</v>
      </c>
      <c r="BG620" s="62"/>
      <c r="BH620" s="62"/>
      <c r="BI620" s="1">
        <v>4535</v>
      </c>
      <c r="BJ620" s="1">
        <v>4539</v>
      </c>
      <c r="BK620" s="1">
        <v>4525</v>
      </c>
      <c r="BL620" s="1">
        <v>4532</v>
      </c>
      <c r="BM620" s="78"/>
      <c r="BN620" s="78"/>
      <c r="BO620" s="78"/>
      <c r="BP620" s="89"/>
      <c r="BS620" s="88"/>
      <c r="BU620" s="58"/>
      <c r="BV620" s="58"/>
      <c r="BW620" s="58"/>
      <c r="BX620" s="58"/>
      <c r="BY620" s="1">
        <v>120.712</v>
      </c>
      <c r="BZ620" s="1">
        <v>120.691</v>
      </c>
      <c r="CA620" s="1">
        <v>120.813</v>
      </c>
      <c r="CB620" s="1">
        <v>1.1075999999999999</v>
      </c>
      <c r="CC620" s="1">
        <v>1.1076999999999999</v>
      </c>
      <c r="CD620" s="1">
        <v>1.107</v>
      </c>
      <c r="CG620" s="1">
        <v>4535</v>
      </c>
      <c r="CH620" s="1">
        <v>4547</v>
      </c>
      <c r="CI620" s="1">
        <v>4524</v>
      </c>
      <c r="CJ620" s="1">
        <v>4538</v>
      </c>
      <c r="CK620" s="1">
        <v>4535</v>
      </c>
      <c r="CL620" s="1">
        <v>4549</v>
      </c>
      <c r="CM620" s="1">
        <v>4524</v>
      </c>
      <c r="CN620" s="1">
        <v>4531</v>
      </c>
      <c r="CO620" s="1">
        <v>1162.4000000000001</v>
      </c>
      <c r="CP620" s="1">
        <v>4535</v>
      </c>
      <c r="CQ620" s="1">
        <v>4549</v>
      </c>
      <c r="CR620" s="1">
        <v>4514</v>
      </c>
      <c r="CS620" s="1">
        <v>4521</v>
      </c>
      <c r="CX620" s="58"/>
      <c r="CY620" s="58"/>
      <c r="DA620" s="1" t="s">
        <v>618</v>
      </c>
      <c r="DC620" s="58"/>
      <c r="DD620" s="58"/>
      <c r="DE620">
        <v>19.97</v>
      </c>
      <c r="DF620">
        <v>121.29900000000001</v>
      </c>
      <c r="DG620">
        <v>2.2999999999999998</v>
      </c>
    </row>
    <row r="621" spans="1:111">
      <c r="A621" s="1">
        <v>2015</v>
      </c>
      <c r="B621" s="1">
        <v>6</v>
      </c>
      <c r="C621" s="24">
        <v>42195</v>
      </c>
      <c r="D621" s="1">
        <v>4522</v>
      </c>
      <c r="E621" s="1">
        <v>4553</v>
      </c>
      <c r="F621" s="1">
        <v>4519</v>
      </c>
      <c r="G621" s="1">
        <v>4553</v>
      </c>
      <c r="H621" s="46">
        <v>1157.9000000000001</v>
      </c>
      <c r="I621" s="1">
        <v>4535</v>
      </c>
      <c r="J621" s="1">
        <v>4549</v>
      </c>
      <c r="K621" s="1">
        <v>4514</v>
      </c>
      <c r="L621" s="1">
        <v>4536</v>
      </c>
      <c r="M621" s="53">
        <v>4557</v>
      </c>
      <c r="N621" s="47">
        <v>4571</v>
      </c>
      <c r="O621" s="47">
        <v>4554</v>
      </c>
      <c r="P621" s="47">
        <v>4564</v>
      </c>
      <c r="Q621" s="8">
        <v>4523</v>
      </c>
      <c r="R621" s="26"/>
      <c r="W621" s="50"/>
      <c r="X621" s="51"/>
      <c r="AD621" s="62">
        <v>4538</v>
      </c>
      <c r="AE621" s="62">
        <v>4519</v>
      </c>
      <c r="BD621" s="94">
        <v>4555</v>
      </c>
      <c r="BG621" s="62"/>
      <c r="BH621" s="62"/>
      <c r="BI621" s="1">
        <v>4557</v>
      </c>
      <c r="BJ621" s="1">
        <v>4564</v>
      </c>
      <c r="BK621" s="1">
        <v>4554</v>
      </c>
      <c r="BL621" s="1">
        <v>4556</v>
      </c>
      <c r="BM621" s="78"/>
      <c r="BN621" s="78"/>
      <c r="BO621" s="78"/>
      <c r="BP621" s="89"/>
      <c r="BS621" s="88"/>
      <c r="BU621" s="58"/>
      <c r="BV621" s="58"/>
      <c r="BW621" s="58"/>
      <c r="BX621" s="58"/>
      <c r="BY621" s="1">
        <v>121.327</v>
      </c>
      <c r="BZ621" s="1">
        <v>121.705</v>
      </c>
      <c r="CA621" s="1">
        <v>121.715</v>
      </c>
      <c r="CB621" s="1">
        <v>1.1036999999999999</v>
      </c>
      <c r="CC621" s="1">
        <v>1.1059000000000001</v>
      </c>
      <c r="CD621" s="1">
        <v>1.1060000000000001</v>
      </c>
      <c r="CG621" s="1">
        <v>4557</v>
      </c>
      <c r="CH621" s="1">
        <v>4570</v>
      </c>
      <c r="CI621" s="1">
        <v>4554</v>
      </c>
      <c r="CJ621" s="1">
        <v>4558</v>
      </c>
      <c r="CK621" s="1">
        <v>4557</v>
      </c>
      <c r="CL621" s="1">
        <v>4571</v>
      </c>
      <c r="CM621" s="1">
        <v>4554</v>
      </c>
      <c r="CN621" s="1">
        <v>4566</v>
      </c>
      <c r="CO621" s="1">
        <v>1162</v>
      </c>
      <c r="CP621" s="1">
        <v>4557</v>
      </c>
      <c r="CQ621" s="1">
        <v>4588</v>
      </c>
      <c r="CR621" s="1">
        <v>4554</v>
      </c>
      <c r="CS621" s="1">
        <v>4579</v>
      </c>
      <c r="CX621" s="58"/>
      <c r="CY621" s="58"/>
      <c r="DA621" s="1" t="s">
        <v>618</v>
      </c>
      <c r="DC621" s="58"/>
      <c r="DD621" s="58"/>
      <c r="DE621">
        <v>16.829999999999998</v>
      </c>
      <c r="DF621">
        <v>122.485</v>
      </c>
      <c r="DG621">
        <v>2.42</v>
      </c>
    </row>
    <row r="622" spans="1:111">
      <c r="A622" s="1">
        <v>2015</v>
      </c>
      <c r="B622" s="1">
        <v>2</v>
      </c>
      <c r="C622" s="24">
        <v>42198</v>
      </c>
      <c r="D622" s="1">
        <v>4569</v>
      </c>
      <c r="E622" s="1">
        <v>4581</v>
      </c>
      <c r="F622" s="1">
        <v>4561</v>
      </c>
      <c r="G622" s="1">
        <v>4561</v>
      </c>
      <c r="H622" s="46">
        <v>1157</v>
      </c>
      <c r="I622" s="1">
        <v>4557</v>
      </c>
      <c r="J622" s="1">
        <v>4588</v>
      </c>
      <c r="K622" s="1">
        <v>4554</v>
      </c>
      <c r="L622" s="1">
        <v>4563</v>
      </c>
      <c r="M622" s="53">
        <v>4567</v>
      </c>
      <c r="N622" s="47">
        <v>4584</v>
      </c>
      <c r="O622" s="47">
        <v>4560</v>
      </c>
      <c r="P622" s="47">
        <v>4564</v>
      </c>
      <c r="Q622" s="8">
        <v>4569</v>
      </c>
      <c r="R622" s="26"/>
      <c r="W622" s="50"/>
      <c r="X622" s="51"/>
      <c r="AD622" s="62">
        <v>4576</v>
      </c>
      <c r="AE622" s="62">
        <v>4561</v>
      </c>
      <c r="BD622" s="94">
        <v>4566</v>
      </c>
      <c r="BG622" s="62"/>
      <c r="BH622" s="62"/>
      <c r="BI622" s="1">
        <v>4567</v>
      </c>
      <c r="BJ622" s="1">
        <v>4576</v>
      </c>
      <c r="BK622" s="1">
        <v>4564</v>
      </c>
      <c r="BL622" s="1">
        <v>4576</v>
      </c>
      <c r="BM622" s="78"/>
      <c r="BN622" s="78"/>
      <c r="BO622" s="78"/>
      <c r="BP622" s="89"/>
      <c r="BS622" s="88"/>
      <c r="BU622" s="58"/>
      <c r="BV622" s="58"/>
      <c r="BW622" s="58"/>
      <c r="BX622" s="58"/>
      <c r="BY622" s="1">
        <v>122.188</v>
      </c>
      <c r="BZ622" s="1">
        <v>122.52</v>
      </c>
      <c r="CA622" s="1">
        <v>122.514</v>
      </c>
      <c r="CB622" s="1">
        <v>1.1094999999999999</v>
      </c>
      <c r="CC622" s="1">
        <v>1.1132</v>
      </c>
      <c r="CD622" s="1">
        <v>1.1128</v>
      </c>
      <c r="CG622" s="1">
        <v>4567</v>
      </c>
      <c r="CH622" s="1">
        <v>4584</v>
      </c>
      <c r="CI622" s="1">
        <v>4563</v>
      </c>
      <c r="CJ622" s="1">
        <v>4570</v>
      </c>
      <c r="CK622" s="1">
        <v>4567</v>
      </c>
      <c r="CL622" s="1">
        <v>4584</v>
      </c>
      <c r="CM622" s="1">
        <v>4560</v>
      </c>
      <c r="CN622" s="1">
        <v>4572</v>
      </c>
      <c r="CO622" s="1">
        <v>1154</v>
      </c>
      <c r="CP622" s="1">
        <v>4567</v>
      </c>
      <c r="CQ622" s="1">
        <v>4588</v>
      </c>
      <c r="CR622" s="1">
        <v>4560</v>
      </c>
      <c r="CS622" s="1">
        <v>4584</v>
      </c>
      <c r="CX622" s="58"/>
      <c r="CY622" s="58"/>
      <c r="DA622" s="1" t="s">
        <v>618</v>
      </c>
      <c r="DC622" s="58"/>
      <c r="DD622" s="58"/>
      <c r="DE622">
        <v>13.9</v>
      </c>
      <c r="DF622">
        <v>123.459</v>
      </c>
      <c r="DG622">
        <v>2.4300000000000002</v>
      </c>
    </row>
    <row r="623" spans="1:111">
      <c r="A623" s="1">
        <v>2015</v>
      </c>
      <c r="B623" s="1">
        <v>3</v>
      </c>
      <c r="C623" s="24">
        <v>42199</v>
      </c>
      <c r="D623" s="1">
        <v>4585</v>
      </c>
      <c r="E623" s="1">
        <v>4588</v>
      </c>
      <c r="F623" s="1">
        <v>4568</v>
      </c>
      <c r="G623" s="1">
        <v>4572</v>
      </c>
      <c r="H623" s="46">
        <v>1154.3</v>
      </c>
      <c r="I623" s="1">
        <v>4567</v>
      </c>
      <c r="J623" s="1">
        <v>4588</v>
      </c>
      <c r="K623" s="1">
        <v>4560</v>
      </c>
      <c r="L623" s="1">
        <v>4576</v>
      </c>
      <c r="M623" s="53">
        <v>4575</v>
      </c>
      <c r="N623" s="47">
        <v>4579</v>
      </c>
      <c r="O623" s="47">
        <v>4563</v>
      </c>
      <c r="P623" s="47">
        <v>4575</v>
      </c>
      <c r="Q623" s="8">
        <v>4584</v>
      </c>
      <c r="R623" s="26"/>
      <c r="W623" s="50"/>
      <c r="X623" s="51"/>
      <c r="AD623" s="62">
        <v>4588</v>
      </c>
      <c r="AE623" s="62">
        <v>4574</v>
      </c>
      <c r="BD623" s="94">
        <v>4572</v>
      </c>
      <c r="BG623" s="62"/>
      <c r="BH623" s="62"/>
      <c r="BI623" s="1">
        <v>4575</v>
      </c>
      <c r="BJ623" s="1">
        <v>4575</v>
      </c>
      <c r="BK623" s="1">
        <v>4566</v>
      </c>
      <c r="BL623" s="1">
        <v>4567</v>
      </c>
      <c r="BM623" s="78"/>
      <c r="BN623" s="78"/>
      <c r="BO623" s="78"/>
      <c r="BP623" s="89"/>
      <c r="BS623" s="88"/>
      <c r="BU623" s="58"/>
      <c r="BV623" s="58"/>
      <c r="BW623" s="58"/>
      <c r="BX623" s="58"/>
      <c r="BY623" s="1">
        <v>123.426</v>
      </c>
      <c r="BZ623" s="1">
        <v>123.545</v>
      </c>
      <c r="CA623" s="1">
        <v>123.58199999999999</v>
      </c>
      <c r="CB623" s="1">
        <v>1.1006</v>
      </c>
      <c r="CC623" s="1">
        <v>1.1006</v>
      </c>
      <c r="CD623" s="1">
        <v>1.0986</v>
      </c>
      <c r="CG623" s="1">
        <v>4575</v>
      </c>
      <c r="CH623" s="1">
        <v>4575</v>
      </c>
      <c r="CI623" s="1">
        <v>4564</v>
      </c>
      <c r="CJ623" s="1">
        <v>4567</v>
      </c>
      <c r="CK623" s="1">
        <v>4575</v>
      </c>
      <c r="CL623" s="1">
        <v>4580</v>
      </c>
      <c r="CM623" s="1">
        <v>4563</v>
      </c>
      <c r="CN623" s="1">
        <v>4576</v>
      </c>
      <c r="CO623" s="1">
        <v>1153.0999999999999</v>
      </c>
      <c r="CP623" s="1">
        <v>4575</v>
      </c>
      <c r="CQ623" s="1">
        <v>4580</v>
      </c>
      <c r="CR623" s="1">
        <v>4563</v>
      </c>
      <c r="CS623" s="1">
        <v>4568</v>
      </c>
      <c r="CX623" s="58"/>
      <c r="CY623" s="58"/>
      <c r="DA623" s="1" t="s">
        <v>618</v>
      </c>
      <c r="DC623" s="58"/>
      <c r="DD623" s="58"/>
      <c r="DE623">
        <v>13.37</v>
      </c>
      <c r="DF623">
        <v>123.38</v>
      </c>
      <c r="DG623">
        <v>2.4</v>
      </c>
    </row>
    <row r="624" spans="1:111">
      <c r="A624" s="1">
        <v>2015</v>
      </c>
      <c r="B624" s="1">
        <v>4</v>
      </c>
      <c r="C624" s="24">
        <v>42200</v>
      </c>
      <c r="D624" s="1">
        <v>4575</v>
      </c>
      <c r="E624" s="1">
        <v>4578</v>
      </c>
      <c r="F624" s="1">
        <v>4569</v>
      </c>
      <c r="G624" s="1">
        <v>4573</v>
      </c>
      <c r="H624" s="46">
        <v>1148.4000000000001</v>
      </c>
      <c r="I624" s="1">
        <v>4575</v>
      </c>
      <c r="J624" s="1">
        <v>4580</v>
      </c>
      <c r="K624" s="1">
        <v>4563</v>
      </c>
      <c r="L624" s="1">
        <v>4577</v>
      </c>
      <c r="M624" s="53">
        <v>4576</v>
      </c>
      <c r="N624" s="47">
        <v>4581</v>
      </c>
      <c r="O624" s="47">
        <v>4553</v>
      </c>
      <c r="P624" s="47">
        <v>4563</v>
      </c>
      <c r="Q624" s="8">
        <v>4575</v>
      </c>
      <c r="R624" s="26"/>
      <c r="W624" s="50"/>
      <c r="X624" s="51"/>
      <c r="AD624" s="62">
        <v>4579</v>
      </c>
      <c r="AE624" s="62">
        <v>4571</v>
      </c>
      <c r="BD624" s="94">
        <v>4574</v>
      </c>
      <c r="BG624" s="62"/>
      <c r="BH624" s="62"/>
      <c r="BI624" s="1">
        <v>4576</v>
      </c>
      <c r="BJ624" s="1">
        <v>4580</v>
      </c>
      <c r="BK624" s="1">
        <v>4573</v>
      </c>
      <c r="BL624" s="1">
        <v>4577</v>
      </c>
      <c r="BM624" s="78"/>
      <c r="BN624" s="78"/>
      <c r="BO624" s="78"/>
      <c r="BP624" s="89"/>
      <c r="BS624" s="88"/>
      <c r="BU624" s="58"/>
      <c r="BV624" s="58"/>
      <c r="BW624" s="58"/>
      <c r="BX624" s="58"/>
      <c r="BY624" s="1">
        <v>123.42</v>
      </c>
      <c r="BZ624" s="1">
        <v>123.354</v>
      </c>
      <c r="CA624" s="1">
        <v>123.331</v>
      </c>
      <c r="CB624" s="1">
        <v>1.1009</v>
      </c>
      <c r="CC624" s="1">
        <v>1.1012999999999999</v>
      </c>
      <c r="CD624" s="1">
        <v>1.1007</v>
      </c>
      <c r="CG624" s="1">
        <v>4576</v>
      </c>
      <c r="CH624" s="1">
        <v>4581</v>
      </c>
      <c r="CI624" s="1">
        <v>4569</v>
      </c>
      <c r="CJ624" s="1">
        <v>4573</v>
      </c>
      <c r="CK624" s="1">
        <v>4576</v>
      </c>
      <c r="CL624" s="1">
        <v>4581</v>
      </c>
      <c r="CM624" s="1">
        <v>4553</v>
      </c>
      <c r="CN624" s="1">
        <v>4558</v>
      </c>
      <c r="CO624" s="1">
        <v>1153.8</v>
      </c>
      <c r="CP624" s="1">
        <v>4576</v>
      </c>
      <c r="CQ624" s="1">
        <v>4581</v>
      </c>
      <c r="CR624" s="1">
        <v>4547</v>
      </c>
      <c r="CS624" s="1">
        <v>4561</v>
      </c>
      <c r="CX624" s="58"/>
      <c r="CY624" s="58"/>
      <c r="DA624" s="1" t="s">
        <v>618</v>
      </c>
      <c r="DC624" s="58"/>
      <c r="DD624" s="58"/>
      <c r="DE624">
        <v>13.23</v>
      </c>
      <c r="DF624">
        <v>123.767</v>
      </c>
      <c r="DG624">
        <v>2.35</v>
      </c>
    </row>
    <row r="625" spans="1:111">
      <c r="A625" s="1">
        <v>2015</v>
      </c>
      <c r="B625" s="1">
        <v>5</v>
      </c>
      <c r="C625" s="24">
        <v>42201</v>
      </c>
      <c r="D625" s="1">
        <v>4562</v>
      </c>
      <c r="E625" s="1">
        <v>4563</v>
      </c>
      <c r="F625" s="1">
        <v>4552</v>
      </c>
      <c r="G625" s="1">
        <v>4556</v>
      </c>
      <c r="H625" s="46">
        <v>1143.9000000000001</v>
      </c>
      <c r="I625" s="1">
        <v>4576</v>
      </c>
      <c r="J625" s="1">
        <v>4581</v>
      </c>
      <c r="K625" s="1">
        <v>4547</v>
      </c>
      <c r="L625" s="1">
        <v>4556</v>
      </c>
      <c r="M625" s="53">
        <v>4556</v>
      </c>
      <c r="N625" s="47">
        <v>4561</v>
      </c>
      <c r="O625" s="47">
        <v>4548</v>
      </c>
      <c r="P625" s="47">
        <v>4551</v>
      </c>
      <c r="Q625" s="8">
        <v>4562</v>
      </c>
      <c r="R625" s="26"/>
      <c r="W625" s="50"/>
      <c r="X625" s="51"/>
      <c r="AD625" s="62">
        <v>4563</v>
      </c>
      <c r="AE625" s="62">
        <v>4553</v>
      </c>
      <c r="BD625" s="94">
        <v>4555</v>
      </c>
      <c r="BG625" s="62"/>
      <c r="BH625" s="62"/>
      <c r="BI625" s="1">
        <v>4556</v>
      </c>
      <c r="BJ625" s="1">
        <v>4558</v>
      </c>
      <c r="BK625" s="1">
        <v>4551</v>
      </c>
      <c r="BL625" s="1">
        <v>4555</v>
      </c>
      <c r="BM625" s="78"/>
      <c r="BN625" s="78"/>
      <c r="BO625" s="78"/>
      <c r="BP625" s="89"/>
      <c r="BS625" s="88"/>
      <c r="BU625" s="58"/>
      <c r="BV625" s="58"/>
      <c r="BW625" s="58"/>
      <c r="BX625" s="58"/>
      <c r="BY625" s="1">
        <v>123.76600000000001</v>
      </c>
      <c r="BZ625" s="1">
        <v>123.932</v>
      </c>
      <c r="CA625" s="1">
        <v>123.886</v>
      </c>
      <c r="CB625" s="1">
        <v>1.0947</v>
      </c>
      <c r="CC625" s="1">
        <v>1.0955999999999999</v>
      </c>
      <c r="CD625" s="1">
        <v>1.0940000000000001</v>
      </c>
      <c r="CG625" s="1">
        <v>4556</v>
      </c>
      <c r="CH625" s="1">
        <v>4558</v>
      </c>
      <c r="CI625" s="1">
        <v>4548</v>
      </c>
      <c r="CJ625" s="1">
        <v>4554</v>
      </c>
      <c r="CK625" s="1">
        <v>4556</v>
      </c>
      <c r="CL625" s="1">
        <v>4561</v>
      </c>
      <c r="CM625" s="1">
        <v>4548</v>
      </c>
      <c r="CN625" s="1">
        <v>4556</v>
      </c>
      <c r="CO625" s="1">
        <v>1145.0999999999999</v>
      </c>
      <c r="CP625" s="1">
        <v>4556</v>
      </c>
      <c r="CQ625" s="1">
        <v>4561</v>
      </c>
      <c r="CR625" s="1">
        <v>4548</v>
      </c>
      <c r="CS625" s="1">
        <v>4559</v>
      </c>
      <c r="CX625" s="58"/>
      <c r="CY625" s="58"/>
      <c r="DA625" s="1" t="s">
        <v>618</v>
      </c>
      <c r="DC625" s="58"/>
      <c r="DD625" s="58"/>
      <c r="DE625">
        <v>12.11</v>
      </c>
      <c r="DF625">
        <v>124.15300000000001</v>
      </c>
      <c r="DG625">
        <v>2.35</v>
      </c>
    </row>
    <row r="626" spans="1:111">
      <c r="A626" s="1">
        <v>2015</v>
      </c>
      <c r="B626" s="1">
        <v>6</v>
      </c>
      <c r="C626" s="24">
        <v>42202</v>
      </c>
      <c r="D626" s="1">
        <v>4557</v>
      </c>
      <c r="E626" s="1">
        <v>4559</v>
      </c>
      <c r="F626" s="1">
        <v>4553</v>
      </c>
      <c r="G626" s="1">
        <v>4556</v>
      </c>
      <c r="H626" s="46">
        <v>1106.8</v>
      </c>
      <c r="I626" s="1">
        <v>4556</v>
      </c>
      <c r="J626" s="1">
        <v>4561</v>
      </c>
      <c r="K626" s="1">
        <v>4548</v>
      </c>
      <c r="L626" s="1">
        <v>4556</v>
      </c>
      <c r="M626" s="53">
        <v>4554</v>
      </c>
      <c r="N626" s="47">
        <v>4556</v>
      </c>
      <c r="O626" s="47">
        <v>4519</v>
      </c>
      <c r="P626" s="47">
        <v>4521</v>
      </c>
      <c r="Q626" s="8">
        <v>4558</v>
      </c>
      <c r="R626" s="26"/>
      <c r="W626" s="50"/>
      <c r="X626" s="51"/>
      <c r="AD626" s="62">
        <v>4559</v>
      </c>
      <c r="AE626" s="62">
        <v>4554</v>
      </c>
      <c r="BD626" s="94">
        <v>4552</v>
      </c>
      <c r="BG626" s="62"/>
      <c r="BH626" s="62"/>
      <c r="BI626" s="1">
        <v>4554</v>
      </c>
      <c r="BJ626" s="1">
        <v>4556</v>
      </c>
      <c r="BK626" s="1">
        <v>4551</v>
      </c>
      <c r="BL626" s="1">
        <v>4553</v>
      </c>
      <c r="BM626" s="78"/>
      <c r="BN626" s="78"/>
      <c r="BO626" s="78"/>
      <c r="BP626" s="89"/>
      <c r="BS626" s="88"/>
      <c r="BU626" s="58"/>
      <c r="BV626" s="58"/>
      <c r="BW626" s="58"/>
      <c r="BX626" s="58"/>
      <c r="BY626" s="1">
        <v>124.158</v>
      </c>
      <c r="BZ626" s="1">
        <v>124.148</v>
      </c>
      <c r="CA626" s="1">
        <v>124.154</v>
      </c>
      <c r="CB626" s="1">
        <v>1.0873999999999999</v>
      </c>
      <c r="CC626" s="1">
        <v>1.0876999999999999</v>
      </c>
      <c r="CD626" s="1">
        <v>1.0885</v>
      </c>
      <c r="CG626" s="1">
        <v>4554</v>
      </c>
      <c r="CH626" s="1">
        <v>4556</v>
      </c>
      <c r="CI626" s="1">
        <v>4528</v>
      </c>
      <c r="CJ626" s="1">
        <v>4537</v>
      </c>
      <c r="CK626" s="1">
        <v>4554</v>
      </c>
      <c r="CL626" s="1">
        <v>4556</v>
      </c>
      <c r="CM626" s="1">
        <v>4498</v>
      </c>
      <c r="CN626" s="1">
        <v>4504</v>
      </c>
      <c r="CO626" s="1">
        <v>1143.4000000000001</v>
      </c>
      <c r="CP626" s="1">
        <v>4554</v>
      </c>
      <c r="CQ626" s="1">
        <v>4556</v>
      </c>
      <c r="CR626" s="1">
        <v>4498</v>
      </c>
      <c r="CS626" s="1">
        <v>4509</v>
      </c>
      <c r="CX626" s="58"/>
      <c r="CY626" s="58"/>
      <c r="DA626" s="1" t="s">
        <v>618</v>
      </c>
      <c r="DC626" s="58"/>
      <c r="DD626" s="58"/>
      <c r="DE626">
        <v>12.25</v>
      </c>
      <c r="DF626">
        <v>124.306</v>
      </c>
      <c r="DG626">
        <v>2.37</v>
      </c>
    </row>
    <row r="627" spans="1:111">
      <c r="A627" s="1">
        <v>2015</v>
      </c>
      <c r="B627" s="1">
        <v>3</v>
      </c>
      <c r="C627" s="24">
        <v>42206</v>
      </c>
      <c r="D627" s="1">
        <v>4385</v>
      </c>
      <c r="E627" s="1">
        <v>4413</v>
      </c>
      <c r="F627" s="1">
        <v>4385</v>
      </c>
      <c r="G627" s="1">
        <v>4400</v>
      </c>
      <c r="H627" s="46">
        <v>1103.5</v>
      </c>
      <c r="I627" s="1">
        <v>4554</v>
      </c>
      <c r="J627" s="1">
        <v>4556</v>
      </c>
      <c r="K627" s="1">
        <v>4385</v>
      </c>
      <c r="L627" s="1">
        <v>4399</v>
      </c>
      <c r="M627" s="53">
        <v>4416</v>
      </c>
      <c r="N627" s="47">
        <v>4427</v>
      </c>
      <c r="O627" s="47">
        <v>4401</v>
      </c>
      <c r="P627" s="47">
        <v>4406</v>
      </c>
      <c r="Q627" s="8">
        <v>4381</v>
      </c>
      <c r="R627" s="26"/>
      <c r="W627" s="50"/>
      <c r="X627" s="51"/>
      <c r="AD627" s="62">
        <v>4413</v>
      </c>
      <c r="AE627" s="62">
        <v>4385</v>
      </c>
      <c r="BD627" s="94">
        <v>4413</v>
      </c>
      <c r="BG627" s="62"/>
      <c r="BH627" s="62"/>
      <c r="BI627" s="1">
        <v>4416</v>
      </c>
      <c r="BJ627" s="1">
        <v>4425</v>
      </c>
      <c r="BK627" s="1">
        <v>4414</v>
      </c>
      <c r="BL627" s="1">
        <v>4420</v>
      </c>
      <c r="BM627" s="78"/>
      <c r="BN627" s="78"/>
      <c r="BO627" s="78"/>
      <c r="BP627" s="89"/>
      <c r="BS627" s="88"/>
      <c r="BU627" s="58"/>
      <c r="BV627" s="58"/>
      <c r="BW627" s="58"/>
      <c r="BX627" s="58"/>
      <c r="BY627" s="1">
        <v>124.294</v>
      </c>
      <c r="BZ627" s="1">
        <v>124.285</v>
      </c>
      <c r="CA627" s="1">
        <v>124.295</v>
      </c>
      <c r="CB627" s="1">
        <v>1.0825</v>
      </c>
      <c r="CC627" s="1">
        <v>1.0832999999999999</v>
      </c>
      <c r="CD627" s="1">
        <v>1.0833999999999999</v>
      </c>
      <c r="CG627" s="1">
        <v>4416</v>
      </c>
      <c r="CH627" s="1">
        <v>4427</v>
      </c>
      <c r="CI627" s="1">
        <v>4401</v>
      </c>
      <c r="CJ627" s="1">
        <v>4403</v>
      </c>
      <c r="CK627" s="1">
        <v>4416</v>
      </c>
      <c r="CL627" s="1">
        <v>4427</v>
      </c>
      <c r="CM627" s="1">
        <v>4401</v>
      </c>
      <c r="CN627" s="1">
        <v>4405</v>
      </c>
      <c r="CO627" s="1">
        <v>1106.7</v>
      </c>
      <c r="CP627" s="1">
        <v>4416</v>
      </c>
      <c r="CQ627" s="1">
        <v>4427</v>
      </c>
      <c r="CR627" s="1">
        <v>4370</v>
      </c>
      <c r="CS627" s="1">
        <v>4371</v>
      </c>
      <c r="CX627" s="58"/>
      <c r="CY627" s="58"/>
      <c r="DA627" s="1" t="s">
        <v>618</v>
      </c>
      <c r="DC627" s="58"/>
      <c r="DD627" s="58"/>
      <c r="DE627">
        <v>12.22</v>
      </c>
      <c r="DF627">
        <v>123.86499999999999</v>
      </c>
      <c r="DG627">
        <v>2.34</v>
      </c>
    </row>
    <row r="628" spans="1:111">
      <c r="A628" s="1">
        <v>2015</v>
      </c>
      <c r="B628" s="1">
        <v>4</v>
      </c>
      <c r="C628" s="24">
        <v>42207</v>
      </c>
      <c r="D628" s="1">
        <v>4369</v>
      </c>
      <c r="E628" s="1">
        <v>4380</v>
      </c>
      <c r="F628" s="1">
        <v>4328</v>
      </c>
      <c r="G628" s="1">
        <v>4347</v>
      </c>
      <c r="H628" s="46">
        <v>1091.5</v>
      </c>
      <c r="I628" s="1">
        <v>4416</v>
      </c>
      <c r="J628" s="1">
        <v>4427</v>
      </c>
      <c r="K628" s="1">
        <v>4346</v>
      </c>
      <c r="L628" s="1">
        <v>4347</v>
      </c>
      <c r="M628" s="53">
        <v>4340</v>
      </c>
      <c r="N628" s="47">
        <v>4350</v>
      </c>
      <c r="O628" s="47">
        <v>4318</v>
      </c>
      <c r="P628" s="47">
        <v>4337</v>
      </c>
      <c r="Q628" s="8">
        <v>4369</v>
      </c>
      <c r="R628" s="26"/>
      <c r="W628" s="50"/>
      <c r="X628" s="51"/>
      <c r="AD628" s="62">
        <v>4380</v>
      </c>
      <c r="AE628" s="62">
        <v>4345</v>
      </c>
      <c r="BD628" s="94">
        <v>4339</v>
      </c>
      <c r="BG628" s="62"/>
      <c r="BH628" s="62"/>
      <c r="BI628" s="1">
        <v>4340</v>
      </c>
      <c r="BJ628" s="1">
        <v>4349</v>
      </c>
      <c r="BK628" s="1">
        <v>4337</v>
      </c>
      <c r="BL628" s="1">
        <v>4348</v>
      </c>
      <c r="BM628" s="78"/>
      <c r="BN628" s="78"/>
      <c r="BO628" s="78"/>
      <c r="BP628" s="89"/>
      <c r="BS628" s="88"/>
      <c r="BU628" s="58"/>
      <c r="BV628" s="58"/>
      <c r="BW628" s="58"/>
      <c r="BX628" s="58"/>
      <c r="BY628" s="1">
        <v>123.889</v>
      </c>
      <c r="BZ628" s="1">
        <v>123.846</v>
      </c>
      <c r="CA628" s="1">
        <v>123.863</v>
      </c>
      <c r="CB628" s="1">
        <v>1.0933999999999999</v>
      </c>
      <c r="CC628" s="1">
        <v>1.0936999999999999</v>
      </c>
      <c r="CD628" s="1">
        <v>1.0938000000000001</v>
      </c>
      <c r="CG628" s="1">
        <v>4340</v>
      </c>
      <c r="CH628" s="1">
        <v>4350</v>
      </c>
      <c r="CI628" s="1">
        <v>4318</v>
      </c>
      <c r="CJ628" s="1">
        <v>4327</v>
      </c>
      <c r="CK628" s="1">
        <v>4340</v>
      </c>
      <c r="CL628" s="1">
        <v>4350</v>
      </c>
      <c r="CM628" s="1">
        <v>4318</v>
      </c>
      <c r="CN628" s="1">
        <v>4343</v>
      </c>
      <c r="CO628" s="1">
        <v>1093</v>
      </c>
      <c r="CP628" s="1">
        <v>4340</v>
      </c>
      <c r="CQ628" s="1">
        <v>4362</v>
      </c>
      <c r="CR628" s="1">
        <v>4318</v>
      </c>
      <c r="CS628" s="1">
        <v>4354</v>
      </c>
      <c r="CX628" s="58"/>
      <c r="CY628" s="58"/>
      <c r="DA628" s="1" t="s">
        <v>618</v>
      </c>
      <c r="DC628" s="58"/>
      <c r="DD628" s="58"/>
      <c r="DE628">
        <v>12.12</v>
      </c>
      <c r="DF628">
        <v>123.953</v>
      </c>
      <c r="DG628">
        <v>2.3199999999999998</v>
      </c>
    </row>
    <row r="629" spans="1:111">
      <c r="A629" s="1">
        <v>2015</v>
      </c>
      <c r="B629" s="1">
        <v>5</v>
      </c>
      <c r="C629" s="24">
        <v>42208</v>
      </c>
      <c r="D629" s="1">
        <v>4355</v>
      </c>
      <c r="E629" s="1">
        <v>4377</v>
      </c>
      <c r="F629" s="1">
        <v>4352</v>
      </c>
      <c r="G629" s="1">
        <v>4370</v>
      </c>
      <c r="H629" s="46">
        <v>1089.4000000000001</v>
      </c>
      <c r="I629" s="1">
        <v>4340</v>
      </c>
      <c r="J629" s="1">
        <v>4376</v>
      </c>
      <c r="K629" s="1">
        <v>4318</v>
      </c>
      <c r="L629" s="1">
        <v>4375</v>
      </c>
      <c r="M629" s="53">
        <v>4360</v>
      </c>
      <c r="N629" s="47">
        <v>4391</v>
      </c>
      <c r="O629" s="47">
        <v>4357</v>
      </c>
      <c r="P629" s="47">
        <v>4367</v>
      </c>
      <c r="Q629" s="8">
        <v>4353</v>
      </c>
      <c r="R629" s="26"/>
      <c r="W629" s="50"/>
      <c r="X629" s="51"/>
      <c r="AD629" s="62">
        <v>4377</v>
      </c>
      <c r="AE629" s="62">
        <v>4352</v>
      </c>
      <c r="BD629" s="94">
        <v>4358</v>
      </c>
      <c r="BG629" s="62"/>
      <c r="BH629" s="62"/>
      <c r="BI629" s="1">
        <v>4360</v>
      </c>
      <c r="BJ629" s="1">
        <v>4391</v>
      </c>
      <c r="BK629" s="1">
        <v>4357</v>
      </c>
      <c r="BL629" s="1">
        <v>4388</v>
      </c>
      <c r="BM629" s="78"/>
      <c r="BN629" s="78"/>
      <c r="BO629" s="78"/>
      <c r="BP629" s="89"/>
      <c r="BS629" s="88"/>
      <c r="BU629" s="58"/>
      <c r="BV629" s="58"/>
      <c r="BW629" s="58"/>
      <c r="BX629" s="58"/>
      <c r="BY629" s="1">
        <v>123.971</v>
      </c>
      <c r="BZ629" s="1">
        <v>123.988</v>
      </c>
      <c r="CA629" s="1">
        <v>124.047</v>
      </c>
      <c r="CB629" s="1">
        <v>1.0929</v>
      </c>
      <c r="CC629" s="1">
        <v>1.0928</v>
      </c>
      <c r="CD629" s="1">
        <v>1.0925</v>
      </c>
      <c r="CG629" s="1">
        <v>4360</v>
      </c>
      <c r="CH629" s="1">
        <v>4391</v>
      </c>
      <c r="CI629" s="1">
        <v>4357</v>
      </c>
      <c r="CJ629" s="1">
        <v>4364</v>
      </c>
      <c r="CK629" s="1">
        <v>4360</v>
      </c>
      <c r="CL629" s="1">
        <v>4391</v>
      </c>
      <c r="CM629" s="1">
        <v>4355</v>
      </c>
      <c r="CN629" s="1">
        <v>4356</v>
      </c>
      <c r="CO629" s="1">
        <v>1103.5</v>
      </c>
      <c r="CP629" s="1">
        <v>4360</v>
      </c>
      <c r="CQ629" s="1">
        <v>4391</v>
      </c>
      <c r="CR629" s="1">
        <v>4328</v>
      </c>
      <c r="CS629" s="1">
        <v>4328</v>
      </c>
      <c r="CX629" s="58"/>
      <c r="CY629" s="58"/>
      <c r="DA629" s="1" t="s">
        <v>618</v>
      </c>
      <c r="DC629" s="58"/>
      <c r="DD629" s="58"/>
      <c r="DE629">
        <v>12.64</v>
      </c>
      <c r="DF629">
        <v>123.899</v>
      </c>
      <c r="DG629">
        <v>2.2799999999999998</v>
      </c>
    </row>
    <row r="630" spans="1:111">
      <c r="A630" s="1">
        <v>2015</v>
      </c>
      <c r="B630" s="1">
        <v>6</v>
      </c>
      <c r="C630" s="24">
        <v>42209</v>
      </c>
      <c r="D630" s="1">
        <v>4335</v>
      </c>
      <c r="E630" s="1">
        <v>4339</v>
      </c>
      <c r="F630" s="1">
        <v>4285</v>
      </c>
      <c r="G630" s="1">
        <v>4318</v>
      </c>
      <c r="H630" s="46">
        <v>1085.5</v>
      </c>
      <c r="I630" s="1">
        <v>4360</v>
      </c>
      <c r="J630" s="1">
        <v>4391</v>
      </c>
      <c r="K630" s="1">
        <v>4308</v>
      </c>
      <c r="L630" s="1">
        <v>4312</v>
      </c>
      <c r="M630" s="53">
        <v>4307</v>
      </c>
      <c r="N630" s="47">
        <v>4314</v>
      </c>
      <c r="O630" s="47">
        <v>4288</v>
      </c>
      <c r="P630" s="47">
        <v>4295</v>
      </c>
      <c r="Q630" s="8">
        <v>4335</v>
      </c>
      <c r="R630" s="26"/>
      <c r="W630" s="50"/>
      <c r="X630" s="51"/>
      <c r="AD630" s="62">
        <v>4339</v>
      </c>
      <c r="AE630" s="62">
        <v>4308</v>
      </c>
      <c r="BD630" s="94">
        <v>4306</v>
      </c>
      <c r="BG630" s="62"/>
      <c r="BH630" s="62"/>
      <c r="BI630" s="1">
        <v>4307</v>
      </c>
      <c r="BJ630" s="1">
        <v>4313</v>
      </c>
      <c r="BK630" s="1">
        <v>4307</v>
      </c>
      <c r="BL630" s="1">
        <v>4312</v>
      </c>
      <c r="BM630" s="78"/>
      <c r="BN630" s="78"/>
      <c r="BO630" s="78"/>
      <c r="BP630" s="89"/>
      <c r="BS630" s="88"/>
      <c r="BU630" s="58"/>
      <c r="BV630" s="58"/>
      <c r="BW630" s="58"/>
      <c r="BX630" s="58"/>
      <c r="BY630" s="1">
        <v>123.923</v>
      </c>
      <c r="BZ630" s="1">
        <v>123.88500000000001</v>
      </c>
      <c r="CA630" s="1">
        <v>123.886</v>
      </c>
      <c r="CB630" s="1">
        <v>1.0984</v>
      </c>
      <c r="CC630" s="1">
        <v>1.0987</v>
      </c>
      <c r="CD630" s="1">
        <v>1.0987</v>
      </c>
      <c r="CG630" s="1">
        <v>4307</v>
      </c>
      <c r="CH630" s="1">
        <v>4314</v>
      </c>
      <c r="CI630" s="1">
        <v>4288</v>
      </c>
      <c r="CJ630" s="1">
        <v>4309</v>
      </c>
      <c r="CK630" s="1">
        <v>4307</v>
      </c>
      <c r="CL630" s="1">
        <v>4314</v>
      </c>
      <c r="CM630" s="1">
        <v>4288</v>
      </c>
      <c r="CN630" s="1">
        <v>4297</v>
      </c>
      <c r="CO630" s="1">
        <v>1082.7</v>
      </c>
      <c r="CP630" s="1">
        <v>4307</v>
      </c>
      <c r="CQ630" s="1">
        <v>4374</v>
      </c>
      <c r="CR630" s="1">
        <v>4288</v>
      </c>
      <c r="CS630" s="1">
        <v>4354</v>
      </c>
      <c r="CX630" s="58"/>
      <c r="CY630" s="58"/>
      <c r="DA630" s="1" t="s">
        <v>618</v>
      </c>
      <c r="DC630" s="58"/>
      <c r="DD630" s="58"/>
      <c r="DE630">
        <v>13.74</v>
      </c>
      <c r="DF630">
        <v>123.729</v>
      </c>
      <c r="DG630">
        <v>2.27</v>
      </c>
    </row>
    <row r="631" spans="1:111">
      <c r="A631" s="1">
        <v>2015</v>
      </c>
      <c r="B631" s="1">
        <v>2</v>
      </c>
      <c r="C631" s="24">
        <v>42212</v>
      </c>
      <c r="D631" s="1">
        <v>4356</v>
      </c>
      <c r="E631" s="1">
        <v>4360</v>
      </c>
      <c r="F631" s="1">
        <v>4342</v>
      </c>
      <c r="G631" s="1">
        <v>4357</v>
      </c>
      <c r="H631" s="46">
        <v>1096.4000000000001</v>
      </c>
      <c r="I631" s="1">
        <v>4307</v>
      </c>
      <c r="J631" s="1">
        <v>4374</v>
      </c>
      <c r="K631" s="1">
        <v>4288</v>
      </c>
      <c r="L631" s="1">
        <v>4356</v>
      </c>
      <c r="M631" s="53">
        <v>4369</v>
      </c>
      <c r="N631" s="47">
        <v>4372</v>
      </c>
      <c r="O631" s="47">
        <v>4301</v>
      </c>
      <c r="P631" s="47">
        <v>4329</v>
      </c>
      <c r="Q631" s="8">
        <v>4357</v>
      </c>
      <c r="R631" s="26"/>
      <c r="W631" s="50"/>
      <c r="X631" s="51"/>
      <c r="AD631" s="62">
        <v>4360</v>
      </c>
      <c r="AE631" s="62">
        <v>4342</v>
      </c>
      <c r="BD631" s="94">
        <v>4368</v>
      </c>
      <c r="BG631" s="62"/>
      <c r="BH631" s="62"/>
      <c r="BI631" s="1">
        <v>4369</v>
      </c>
      <c r="BJ631" s="1">
        <v>4372</v>
      </c>
      <c r="BK631" s="1">
        <v>4364</v>
      </c>
      <c r="BL631" s="1">
        <v>4369</v>
      </c>
      <c r="BM631" s="78"/>
      <c r="BN631" s="78"/>
      <c r="BO631" s="78"/>
      <c r="BP631" s="89"/>
      <c r="BS631" s="88"/>
      <c r="BU631" s="58"/>
      <c r="BV631" s="58"/>
      <c r="BW631" s="58"/>
      <c r="BX631" s="58"/>
      <c r="BY631" s="1">
        <v>123.741</v>
      </c>
      <c r="BZ631" s="1">
        <v>123.81</v>
      </c>
      <c r="CA631" s="1">
        <v>123.78</v>
      </c>
      <c r="CB631" s="1">
        <v>1.0983000000000001</v>
      </c>
      <c r="CC631" s="1">
        <v>1.0974999999999999</v>
      </c>
      <c r="CD631" s="1">
        <v>1.0971</v>
      </c>
      <c r="CG631" s="1">
        <v>4369</v>
      </c>
      <c r="CH631" s="1">
        <v>4372</v>
      </c>
      <c r="CI631" s="1">
        <v>4301</v>
      </c>
      <c r="CJ631" s="1">
        <v>4317</v>
      </c>
      <c r="CK631" s="1">
        <v>4369</v>
      </c>
      <c r="CL631" s="1">
        <v>4372</v>
      </c>
      <c r="CM631" s="1">
        <v>4301</v>
      </c>
      <c r="CN631" s="1">
        <v>4325</v>
      </c>
      <c r="CO631" s="1">
        <v>1102.7</v>
      </c>
      <c r="CP631" s="1">
        <v>4369</v>
      </c>
      <c r="CQ631" s="1">
        <v>4372</v>
      </c>
      <c r="CR631" s="1">
        <v>4301</v>
      </c>
      <c r="CS631" s="1">
        <v>4330</v>
      </c>
      <c r="CX631" s="58"/>
      <c r="CY631" s="58"/>
      <c r="DA631" s="1" t="s">
        <v>618</v>
      </c>
      <c r="DC631" s="58"/>
      <c r="DD631" s="58"/>
      <c r="DE631">
        <v>15.6</v>
      </c>
      <c r="DF631">
        <v>123.244</v>
      </c>
      <c r="DG631">
        <v>2.23</v>
      </c>
    </row>
    <row r="632" spans="1:111">
      <c r="A632" s="1">
        <v>2015</v>
      </c>
      <c r="B632" s="1">
        <v>3</v>
      </c>
      <c r="C632" s="24">
        <v>42213</v>
      </c>
      <c r="D632" s="1">
        <v>4329</v>
      </c>
      <c r="E632" s="1">
        <v>4350</v>
      </c>
      <c r="F632" s="1">
        <v>4316</v>
      </c>
      <c r="G632" s="1">
        <v>4348</v>
      </c>
      <c r="H632" s="46">
        <v>1094.5</v>
      </c>
      <c r="I632" s="1">
        <v>4369</v>
      </c>
      <c r="J632" s="1">
        <v>4372</v>
      </c>
      <c r="K632" s="1">
        <v>4301</v>
      </c>
      <c r="L632" s="1">
        <v>4317</v>
      </c>
      <c r="M632" s="53">
        <v>4350</v>
      </c>
      <c r="N632" s="47">
        <v>4358</v>
      </c>
      <c r="O632" s="47">
        <v>4332</v>
      </c>
      <c r="P632" s="47">
        <v>4353</v>
      </c>
      <c r="Q632" s="8">
        <v>4327</v>
      </c>
      <c r="R632" s="26"/>
      <c r="W632" s="50"/>
      <c r="X632" s="51"/>
      <c r="AD632" s="62">
        <v>4329</v>
      </c>
      <c r="AE632" s="62">
        <v>4315</v>
      </c>
      <c r="BD632" s="94">
        <v>4349</v>
      </c>
      <c r="BG632" s="62"/>
      <c r="BH632" s="62"/>
      <c r="BI632" s="1">
        <v>4350</v>
      </c>
      <c r="BJ632" s="1">
        <v>4351</v>
      </c>
      <c r="BK632" s="1">
        <v>4343</v>
      </c>
      <c r="BL632" s="1">
        <v>4346</v>
      </c>
      <c r="BM632" s="78"/>
      <c r="BN632" s="78"/>
      <c r="BO632" s="78"/>
      <c r="BP632" s="89"/>
      <c r="BS632" s="88"/>
      <c r="BU632" s="58"/>
      <c r="BV632" s="58"/>
      <c r="BW632" s="58"/>
      <c r="BX632" s="58"/>
      <c r="BY632" s="1">
        <v>123.251</v>
      </c>
      <c r="BZ632" s="1">
        <v>123.29600000000001</v>
      </c>
      <c r="CA632" s="1">
        <v>123.279</v>
      </c>
      <c r="CB632" s="1">
        <v>1.1088</v>
      </c>
      <c r="CC632" s="1">
        <v>1.1087</v>
      </c>
      <c r="CD632" s="1">
        <v>1.1089</v>
      </c>
      <c r="CG632" s="1">
        <v>4350</v>
      </c>
      <c r="CH632" s="1">
        <v>4351</v>
      </c>
      <c r="CI632" s="1">
        <v>4332</v>
      </c>
      <c r="CJ632" s="1">
        <v>4343</v>
      </c>
      <c r="CK632" s="1">
        <v>4350</v>
      </c>
      <c r="CL632" s="1">
        <v>4358</v>
      </c>
      <c r="CM632" s="1">
        <v>4332</v>
      </c>
      <c r="CN632" s="1">
        <v>4347</v>
      </c>
      <c r="CO632" s="1">
        <v>1094.8</v>
      </c>
      <c r="CP632" s="1">
        <v>4350</v>
      </c>
      <c r="CQ632" s="1">
        <v>4358</v>
      </c>
      <c r="CR632" s="1">
        <v>4332</v>
      </c>
      <c r="CS632" s="1">
        <v>4344</v>
      </c>
      <c r="CX632" s="58"/>
      <c r="CY632" s="58"/>
      <c r="DA632" s="1" t="s">
        <v>618</v>
      </c>
      <c r="DC632" s="58"/>
      <c r="DD632" s="58"/>
      <c r="DE632">
        <v>13.44</v>
      </c>
      <c r="DF632">
        <v>123.6</v>
      </c>
      <c r="DG632">
        <v>2.25</v>
      </c>
    </row>
    <row r="633" spans="1:111">
      <c r="A633" s="1">
        <v>2015</v>
      </c>
      <c r="B633" s="1">
        <v>4</v>
      </c>
      <c r="C633" s="24">
        <v>42214</v>
      </c>
      <c r="D633" s="1">
        <v>4344</v>
      </c>
      <c r="E633" s="1">
        <v>4353</v>
      </c>
      <c r="F633" s="1">
        <v>4339</v>
      </c>
      <c r="G633" s="1">
        <v>4352</v>
      </c>
      <c r="H633" s="46">
        <v>1092.5999999999999</v>
      </c>
      <c r="I633" s="1">
        <v>4350</v>
      </c>
      <c r="J633" s="1">
        <v>4358</v>
      </c>
      <c r="K633" s="1">
        <v>4332</v>
      </c>
      <c r="L633" s="1">
        <v>4343</v>
      </c>
      <c r="M633" s="53">
        <v>4354</v>
      </c>
      <c r="N633" s="47">
        <v>4359</v>
      </c>
      <c r="O633" s="47">
        <v>4330</v>
      </c>
      <c r="P633" s="47">
        <v>4332</v>
      </c>
      <c r="Q633" s="8">
        <v>4345</v>
      </c>
      <c r="R633" s="26"/>
      <c r="W633" s="50"/>
      <c r="X633" s="51"/>
      <c r="AD633" s="62">
        <v>4348</v>
      </c>
      <c r="AE633" s="62">
        <v>4341</v>
      </c>
      <c r="BD633" s="94">
        <v>4352</v>
      </c>
      <c r="BG633" s="62"/>
      <c r="BH633" s="62"/>
      <c r="BI633" s="1">
        <v>4354</v>
      </c>
      <c r="BJ633" s="1">
        <v>4359</v>
      </c>
      <c r="BK633" s="1">
        <v>4351</v>
      </c>
      <c r="BL633" s="1">
        <v>4353</v>
      </c>
      <c r="BM633" s="78"/>
      <c r="BN633" s="78"/>
      <c r="BO633" s="78"/>
      <c r="BP633" s="89"/>
      <c r="BS633" s="88"/>
      <c r="BU633" s="58"/>
      <c r="BV633" s="58"/>
      <c r="BW633" s="58"/>
      <c r="BX633" s="58"/>
      <c r="BY633" s="1">
        <v>123.56100000000001</v>
      </c>
      <c r="BZ633" s="1">
        <v>123.58</v>
      </c>
      <c r="CA633" s="1">
        <v>123.584</v>
      </c>
      <c r="CB633" s="1">
        <v>1.1060000000000001</v>
      </c>
      <c r="CC633" s="1">
        <v>1.1063000000000001</v>
      </c>
      <c r="CD633" s="1">
        <v>1.1064000000000001</v>
      </c>
      <c r="CG633" s="1">
        <v>4354</v>
      </c>
      <c r="CH633" s="1">
        <v>4359</v>
      </c>
      <c r="CI633" s="1">
        <v>4339</v>
      </c>
      <c r="CJ633" s="1">
        <v>4343</v>
      </c>
      <c r="CK633" s="1">
        <v>4354</v>
      </c>
      <c r="CL633" s="1">
        <v>4359</v>
      </c>
      <c r="CM633" s="1">
        <v>4326</v>
      </c>
      <c r="CN633" s="1">
        <v>4345</v>
      </c>
      <c r="CO633" s="1">
        <v>1097.2</v>
      </c>
      <c r="CP633" s="1">
        <v>4354</v>
      </c>
      <c r="CQ633" s="1">
        <v>4370</v>
      </c>
      <c r="CR633" s="1">
        <v>4326</v>
      </c>
      <c r="CS633" s="1">
        <v>4357</v>
      </c>
      <c r="CX633" s="58"/>
      <c r="CY633" s="58"/>
      <c r="DA633" s="1" t="s">
        <v>618</v>
      </c>
      <c r="DC633" s="58"/>
      <c r="DD633" s="58"/>
      <c r="DE633">
        <v>12.5</v>
      </c>
      <c r="DF633">
        <v>123.956</v>
      </c>
      <c r="DG633">
        <v>2.2799999999999998</v>
      </c>
    </row>
    <row r="634" spans="1:111">
      <c r="A634" s="1">
        <v>2015</v>
      </c>
      <c r="B634" s="1">
        <v>5</v>
      </c>
      <c r="C634" s="24">
        <v>42215</v>
      </c>
      <c r="D634" s="1">
        <v>4364</v>
      </c>
      <c r="E634" s="1">
        <v>4373</v>
      </c>
      <c r="F634" s="1">
        <v>4329</v>
      </c>
      <c r="G634" s="1">
        <v>4334</v>
      </c>
      <c r="H634" s="46">
        <v>1088.0999999999999</v>
      </c>
      <c r="I634" s="1">
        <v>4354</v>
      </c>
      <c r="J634" s="1">
        <v>4373</v>
      </c>
      <c r="K634" s="1">
        <v>4326</v>
      </c>
      <c r="L634" s="1">
        <v>4354</v>
      </c>
      <c r="M634" s="53">
        <v>4327</v>
      </c>
      <c r="N634" s="47">
        <v>4340</v>
      </c>
      <c r="O634" s="47">
        <v>4322</v>
      </c>
      <c r="P634" s="47">
        <v>4334</v>
      </c>
      <c r="Q634" s="8">
        <v>4364</v>
      </c>
      <c r="R634" s="26"/>
      <c r="W634" s="50"/>
      <c r="X634" s="51"/>
      <c r="AD634" s="62">
        <v>4373</v>
      </c>
      <c r="AE634" s="62">
        <v>4352</v>
      </c>
      <c r="BD634" s="94">
        <v>4325</v>
      </c>
      <c r="BG634" s="62"/>
      <c r="BH634" s="62"/>
      <c r="BI634" s="1">
        <v>4327</v>
      </c>
      <c r="BJ634" s="1">
        <v>4330</v>
      </c>
      <c r="BK634" s="1">
        <v>4322</v>
      </c>
      <c r="BL634" s="1">
        <v>4326</v>
      </c>
      <c r="BM634" s="78"/>
      <c r="BN634" s="78"/>
      <c r="BO634" s="78"/>
      <c r="BP634" s="89"/>
      <c r="BS634" s="88"/>
      <c r="BU634" s="58"/>
      <c r="BV634" s="58"/>
      <c r="BW634" s="58"/>
      <c r="BX634" s="58"/>
      <c r="BY634" s="1">
        <v>123.943</v>
      </c>
      <c r="BZ634" s="1">
        <v>123.923</v>
      </c>
      <c r="CA634" s="1">
        <v>123.944</v>
      </c>
      <c r="CB634" s="1">
        <v>1.0983000000000001</v>
      </c>
      <c r="CC634" s="1">
        <v>1.0987</v>
      </c>
      <c r="CD634" s="1">
        <v>1.0985</v>
      </c>
      <c r="CG634" s="1">
        <v>4327</v>
      </c>
      <c r="CH634" s="1">
        <v>4339</v>
      </c>
      <c r="CI634" s="1">
        <v>4322</v>
      </c>
      <c r="CJ634" s="1">
        <v>4333</v>
      </c>
      <c r="CK634" s="1">
        <v>4327</v>
      </c>
      <c r="CL634" s="1">
        <v>4372</v>
      </c>
      <c r="CM634" s="1">
        <v>4322</v>
      </c>
      <c r="CN634" s="1">
        <v>4359</v>
      </c>
      <c r="CO634" s="1">
        <v>1085.4000000000001</v>
      </c>
      <c r="CP634" s="1">
        <v>4327</v>
      </c>
      <c r="CQ634" s="1">
        <v>4372</v>
      </c>
      <c r="CR634" s="1">
        <v>4322</v>
      </c>
      <c r="CS634" s="1">
        <v>4340</v>
      </c>
      <c r="CX634" s="58"/>
      <c r="CY634" s="58"/>
      <c r="DA634" s="1" t="s">
        <v>618</v>
      </c>
      <c r="DC634" s="58"/>
      <c r="DD634" s="58"/>
      <c r="DE634">
        <v>12.13</v>
      </c>
      <c r="DF634">
        <v>124.18300000000001</v>
      </c>
      <c r="DG634">
        <v>2.27</v>
      </c>
    </row>
    <row r="635" spans="1:111">
      <c r="A635" s="1">
        <v>2015</v>
      </c>
      <c r="B635" s="1">
        <v>6</v>
      </c>
      <c r="C635" s="24">
        <v>42216</v>
      </c>
      <c r="D635" s="1">
        <v>4334</v>
      </c>
      <c r="E635" s="1">
        <v>4335</v>
      </c>
      <c r="F635" s="1">
        <v>4310</v>
      </c>
      <c r="G635" s="1">
        <v>4314</v>
      </c>
      <c r="H635" s="46">
        <v>1095.0999999999999</v>
      </c>
      <c r="I635" s="1">
        <v>4327</v>
      </c>
      <c r="J635" s="1">
        <v>4372</v>
      </c>
      <c r="K635" s="1">
        <v>4312</v>
      </c>
      <c r="L635" s="1">
        <v>4319</v>
      </c>
      <c r="M635" s="53">
        <v>4315</v>
      </c>
      <c r="N635" s="47">
        <v>4370</v>
      </c>
      <c r="O635" s="47">
        <v>4305</v>
      </c>
      <c r="P635" s="47">
        <v>4352</v>
      </c>
      <c r="Q635" s="8">
        <v>4334</v>
      </c>
      <c r="R635" s="26"/>
      <c r="W635" s="50"/>
      <c r="X635" s="51"/>
      <c r="AD635" s="62">
        <v>4335</v>
      </c>
      <c r="AE635" s="62">
        <v>4312</v>
      </c>
      <c r="BD635" s="94">
        <v>4312</v>
      </c>
      <c r="BG635" s="62"/>
      <c r="BH635" s="62"/>
      <c r="BI635" s="1">
        <v>4315</v>
      </c>
      <c r="BJ635" s="1">
        <v>4318</v>
      </c>
      <c r="BK635" s="1">
        <v>4310</v>
      </c>
      <c r="BL635" s="1">
        <v>4312</v>
      </c>
      <c r="BM635" s="78"/>
      <c r="BN635" s="78"/>
      <c r="BO635" s="78"/>
      <c r="BP635" s="89"/>
      <c r="BS635" s="88"/>
      <c r="BU635" s="58"/>
      <c r="BV635" s="58"/>
      <c r="BW635" s="58"/>
      <c r="BX635" s="58"/>
      <c r="BY635" s="1">
        <v>124.143</v>
      </c>
      <c r="BZ635" s="1">
        <v>124.16</v>
      </c>
      <c r="CA635" s="1">
        <v>124.05800000000001</v>
      </c>
      <c r="CB635" s="1">
        <v>1.0931999999999999</v>
      </c>
      <c r="CC635" s="1">
        <v>1.0934999999999999</v>
      </c>
      <c r="CD635" s="1">
        <v>1.0940000000000001</v>
      </c>
      <c r="CG635" s="1">
        <v>4315</v>
      </c>
      <c r="CH635" s="1">
        <v>4333</v>
      </c>
      <c r="CI635" s="1">
        <v>4305</v>
      </c>
      <c r="CJ635" s="1">
        <v>4324</v>
      </c>
      <c r="CK635" s="1">
        <v>4315</v>
      </c>
      <c r="CL635" s="1">
        <v>4370</v>
      </c>
      <c r="CM635" s="1">
        <v>4305</v>
      </c>
      <c r="CN635" s="1">
        <v>4346</v>
      </c>
      <c r="CO635" s="1">
        <v>1081.5999999999999</v>
      </c>
      <c r="CP635" s="1">
        <v>4315</v>
      </c>
      <c r="CQ635" s="1">
        <v>4370</v>
      </c>
      <c r="CR635" s="1">
        <v>4305</v>
      </c>
      <c r="CS635" s="1">
        <v>4352</v>
      </c>
      <c r="CX635" s="58"/>
      <c r="CY635" s="58"/>
      <c r="DA635" s="1" t="s">
        <v>618</v>
      </c>
      <c r="DC635" s="58"/>
      <c r="DD635" s="58"/>
      <c r="DE635">
        <v>12.12</v>
      </c>
      <c r="DF635">
        <v>123.89700000000001</v>
      </c>
      <c r="DG635">
        <v>2.21</v>
      </c>
    </row>
    <row r="636" spans="1:111">
      <c r="A636" s="1">
        <v>2015</v>
      </c>
      <c r="B636" s="1">
        <v>2</v>
      </c>
      <c r="C636" s="24">
        <v>42219</v>
      </c>
      <c r="D636" s="1">
        <v>4350</v>
      </c>
      <c r="E636" s="1">
        <v>4367</v>
      </c>
      <c r="F636" s="1">
        <v>4344</v>
      </c>
      <c r="G636" s="1">
        <v>4358</v>
      </c>
      <c r="H636" s="46">
        <v>1089.4000000000001</v>
      </c>
      <c r="I636" s="1">
        <v>4315</v>
      </c>
      <c r="J636" s="1">
        <v>4370</v>
      </c>
      <c r="K636" s="1">
        <v>4305</v>
      </c>
      <c r="L636" s="1">
        <v>4344</v>
      </c>
      <c r="M636" s="53">
        <v>4359</v>
      </c>
      <c r="N636" s="47">
        <v>4360</v>
      </c>
      <c r="O636" s="47">
        <v>4339</v>
      </c>
      <c r="P636" s="47">
        <v>4343</v>
      </c>
      <c r="Q636" s="8">
        <v>4349</v>
      </c>
      <c r="R636" s="26"/>
      <c r="W636" s="50"/>
      <c r="X636" s="51"/>
      <c r="AD636" s="62">
        <v>4353</v>
      </c>
      <c r="AE636" s="62">
        <v>4342</v>
      </c>
      <c r="BD636" s="94">
        <v>4357</v>
      </c>
      <c r="BG636" s="62"/>
      <c r="BH636" s="62"/>
      <c r="BI636" s="1">
        <v>4359</v>
      </c>
      <c r="BJ636" s="1">
        <v>4360</v>
      </c>
      <c r="BK636" s="1">
        <v>4349</v>
      </c>
      <c r="BL636" s="1">
        <v>4353</v>
      </c>
      <c r="BM636" s="78"/>
      <c r="BN636" s="78"/>
      <c r="BO636" s="78"/>
      <c r="BP636" s="89"/>
      <c r="BS636" s="88"/>
      <c r="BU636" s="58"/>
      <c r="BV636" s="58"/>
      <c r="BW636" s="58"/>
      <c r="BX636" s="58"/>
      <c r="BY636" s="1">
        <v>123.884</v>
      </c>
      <c r="BZ636" s="1">
        <v>123.944</v>
      </c>
      <c r="CA636" s="1">
        <v>124.051</v>
      </c>
      <c r="CB636" s="1">
        <v>1.0974999999999999</v>
      </c>
      <c r="CC636" s="1">
        <v>1.0975999999999999</v>
      </c>
      <c r="CD636" s="1">
        <v>1.0968</v>
      </c>
      <c r="CG636" s="1">
        <v>4359</v>
      </c>
      <c r="CH636" s="1">
        <v>4360</v>
      </c>
      <c r="CI636" s="1">
        <v>4341</v>
      </c>
      <c r="CJ636" s="1">
        <v>4343</v>
      </c>
      <c r="CK636" s="1">
        <v>4359</v>
      </c>
      <c r="CL636" s="1">
        <v>4360</v>
      </c>
      <c r="CM636" s="1">
        <v>4338</v>
      </c>
      <c r="CN636" s="1">
        <v>4342</v>
      </c>
      <c r="CO636" s="1">
        <v>1092.4000000000001</v>
      </c>
      <c r="CP636" s="1">
        <v>4359</v>
      </c>
      <c r="CQ636" s="1">
        <v>4360</v>
      </c>
      <c r="CR636" s="1">
        <v>4315</v>
      </c>
      <c r="CS636" s="1">
        <v>4321</v>
      </c>
      <c r="CX636" s="58"/>
      <c r="CY636" s="58"/>
      <c r="DA636" s="1" t="s">
        <v>618</v>
      </c>
      <c r="DC636" s="58"/>
      <c r="DD636" s="58"/>
      <c r="DE636">
        <v>12.56</v>
      </c>
      <c r="DF636">
        <v>124.00700000000001</v>
      </c>
      <c r="DG636">
        <v>2.15</v>
      </c>
    </row>
    <row r="637" spans="1:111">
      <c r="A637" s="1">
        <v>2015</v>
      </c>
      <c r="B637" s="1">
        <v>3</v>
      </c>
      <c r="C637" s="24">
        <v>42220</v>
      </c>
      <c r="D637" s="1">
        <v>4310</v>
      </c>
      <c r="E637" s="1">
        <v>4327</v>
      </c>
      <c r="F637" s="1">
        <v>4300</v>
      </c>
      <c r="G637" s="1">
        <v>4324</v>
      </c>
      <c r="H637" s="46">
        <v>1087</v>
      </c>
      <c r="I637" s="1">
        <v>4359</v>
      </c>
      <c r="J637" s="1">
        <v>4360</v>
      </c>
      <c r="K637" s="1">
        <v>4300</v>
      </c>
      <c r="L637" s="1">
        <v>4311</v>
      </c>
      <c r="M637" s="53">
        <v>4329</v>
      </c>
      <c r="N637" s="47">
        <v>4354</v>
      </c>
      <c r="O637" s="47">
        <v>4325</v>
      </c>
      <c r="P637" s="47">
        <v>4343</v>
      </c>
      <c r="Q637" s="8">
        <v>4310</v>
      </c>
      <c r="R637" s="26"/>
      <c r="W637" s="50"/>
      <c r="X637" s="51"/>
      <c r="AD637" s="62">
        <v>4314</v>
      </c>
      <c r="AE637" s="62">
        <v>4300</v>
      </c>
      <c r="BD637" s="94">
        <v>4327</v>
      </c>
      <c r="BG637" s="62"/>
      <c r="BH637" s="62"/>
      <c r="BI637" s="1">
        <v>4329</v>
      </c>
      <c r="BJ637" s="1">
        <v>4340</v>
      </c>
      <c r="BK637" s="1">
        <v>4325</v>
      </c>
      <c r="BL637" s="1">
        <v>4339</v>
      </c>
      <c r="BM637" s="78"/>
      <c r="BN637" s="78"/>
      <c r="BO637" s="78"/>
      <c r="BP637" s="89"/>
      <c r="BS637" s="88"/>
      <c r="BU637" s="58"/>
      <c r="BV637" s="58"/>
      <c r="BW637" s="58"/>
      <c r="BX637" s="58"/>
      <c r="BY637" s="1">
        <v>124.03400000000001</v>
      </c>
      <c r="BZ637" s="1">
        <v>123.976</v>
      </c>
      <c r="CA637" s="1">
        <v>123.94499999999999</v>
      </c>
      <c r="CB637" s="1">
        <v>1.095</v>
      </c>
      <c r="CC637" s="1">
        <v>1.0952999999999999</v>
      </c>
      <c r="CD637" s="1">
        <v>1.0953999999999999</v>
      </c>
      <c r="CG637" s="1">
        <v>4329</v>
      </c>
      <c r="CH637" s="1">
        <v>4354</v>
      </c>
      <c r="CI637" s="1">
        <v>4325</v>
      </c>
      <c r="CJ637" s="1">
        <v>4339</v>
      </c>
      <c r="CK637" s="1">
        <v>4329</v>
      </c>
      <c r="CL637" s="1">
        <v>4354</v>
      </c>
      <c r="CM637" s="1">
        <v>4325</v>
      </c>
      <c r="CN637" s="1">
        <v>4341</v>
      </c>
      <c r="CO637" s="1">
        <v>1090.2</v>
      </c>
      <c r="CP637" s="1">
        <v>4329</v>
      </c>
      <c r="CQ637" s="1">
        <v>4354</v>
      </c>
      <c r="CR637" s="1">
        <v>4323</v>
      </c>
      <c r="CS637" s="1">
        <v>4336</v>
      </c>
      <c r="CX637" s="58"/>
      <c r="CY637" s="58"/>
      <c r="DA637" s="1" t="s">
        <v>618</v>
      </c>
      <c r="DC637" s="58"/>
      <c r="DD637" s="58"/>
      <c r="DE637">
        <v>13</v>
      </c>
      <c r="DF637">
        <v>124.379</v>
      </c>
      <c r="DG637">
        <v>2.21</v>
      </c>
    </row>
    <row r="638" spans="1:111">
      <c r="A638" s="1">
        <v>2015</v>
      </c>
      <c r="B638" s="1">
        <v>4</v>
      </c>
      <c r="C638" s="24">
        <v>42221</v>
      </c>
      <c r="D638" s="1">
        <v>4327</v>
      </c>
      <c r="E638" s="1">
        <v>4338</v>
      </c>
      <c r="F638" s="1">
        <v>4324</v>
      </c>
      <c r="G638" s="1">
        <v>4333</v>
      </c>
      <c r="H638" s="46">
        <v>1084</v>
      </c>
      <c r="I638" s="1">
        <v>4329</v>
      </c>
      <c r="J638" s="1">
        <v>4354</v>
      </c>
      <c r="K638" s="1">
        <v>4323</v>
      </c>
      <c r="L638" s="1">
        <v>4333</v>
      </c>
      <c r="M638" s="53">
        <v>4335</v>
      </c>
      <c r="N638" s="47">
        <v>4350</v>
      </c>
      <c r="O638" s="47">
        <v>4325</v>
      </c>
      <c r="P638" s="47">
        <v>4347</v>
      </c>
      <c r="Q638" s="8">
        <v>4326</v>
      </c>
      <c r="R638" s="26"/>
      <c r="W638" s="50"/>
      <c r="X638" s="51"/>
      <c r="AD638" s="62">
        <v>4335</v>
      </c>
      <c r="AE638" s="62">
        <v>4324</v>
      </c>
      <c r="BD638" s="94">
        <v>4333</v>
      </c>
      <c r="BG638" s="62"/>
      <c r="BH638" s="62"/>
      <c r="BI638" s="1">
        <v>4335</v>
      </c>
      <c r="BJ638" s="1">
        <v>4335</v>
      </c>
      <c r="BK638" s="1">
        <v>4326</v>
      </c>
      <c r="BL638" s="1">
        <v>4327</v>
      </c>
      <c r="BM638" s="78"/>
      <c r="BN638" s="78"/>
      <c r="BO638" s="78"/>
      <c r="BP638" s="89"/>
      <c r="BS638" s="88"/>
      <c r="BU638" s="58"/>
      <c r="BV638" s="58"/>
      <c r="BW638" s="58"/>
      <c r="BX638" s="58"/>
      <c r="BY638" s="1">
        <v>124.383</v>
      </c>
      <c r="BZ638" s="1">
        <v>124.31100000000001</v>
      </c>
      <c r="CA638" s="1">
        <v>124.283</v>
      </c>
      <c r="CB638" s="1">
        <v>1.0881000000000001</v>
      </c>
      <c r="CC638" s="1">
        <v>1.0892999999999999</v>
      </c>
      <c r="CD638" s="1">
        <v>1.0887</v>
      </c>
      <c r="CG638" s="1">
        <v>4335</v>
      </c>
      <c r="CH638" s="1">
        <v>4344</v>
      </c>
      <c r="CI638" s="1">
        <v>4325</v>
      </c>
      <c r="CJ638" s="1">
        <v>4341</v>
      </c>
      <c r="CK638" s="1">
        <v>4335</v>
      </c>
      <c r="CL638" s="1">
        <v>4350</v>
      </c>
      <c r="CM638" s="1">
        <v>4325</v>
      </c>
      <c r="CN638" s="1">
        <v>4345</v>
      </c>
      <c r="CO638" s="1">
        <v>1084.3</v>
      </c>
      <c r="CP638" s="1">
        <v>4335</v>
      </c>
      <c r="CQ638" s="1">
        <v>4350</v>
      </c>
      <c r="CR638" s="1">
        <v>4325</v>
      </c>
      <c r="CS638" s="1">
        <v>4346</v>
      </c>
      <c r="CX638" s="58"/>
      <c r="CY638" s="58"/>
      <c r="DA638" s="1" t="s">
        <v>618</v>
      </c>
      <c r="DC638" s="58"/>
      <c r="DD638" s="58"/>
      <c r="DE638">
        <v>12.51</v>
      </c>
      <c r="DF638">
        <v>124.85599999999999</v>
      </c>
      <c r="DG638">
        <v>2.27</v>
      </c>
    </row>
    <row r="639" spans="1:111">
      <c r="A639" s="1">
        <v>2015</v>
      </c>
      <c r="B639" s="1">
        <v>5</v>
      </c>
      <c r="C639" s="24">
        <v>42222</v>
      </c>
      <c r="D639" s="1">
        <v>4340</v>
      </c>
      <c r="E639" s="1">
        <v>4347</v>
      </c>
      <c r="F639" s="1">
        <v>4335</v>
      </c>
      <c r="G639" s="1">
        <v>4342</v>
      </c>
      <c r="H639" s="46">
        <v>1089</v>
      </c>
      <c r="I639" s="1">
        <v>4335</v>
      </c>
      <c r="J639" s="1">
        <v>4350</v>
      </c>
      <c r="K639" s="1">
        <v>4325</v>
      </c>
      <c r="L639" s="1">
        <v>4340</v>
      </c>
      <c r="M639" s="53">
        <v>4347</v>
      </c>
      <c r="N639" s="47">
        <v>4358</v>
      </c>
      <c r="O639" s="47">
        <v>4339</v>
      </c>
      <c r="P639" s="47">
        <v>4351</v>
      </c>
      <c r="Q639" s="8">
        <v>4340</v>
      </c>
      <c r="R639" s="26"/>
      <c r="W639" s="50"/>
      <c r="X639" s="51"/>
      <c r="AD639" s="62">
        <v>4344</v>
      </c>
      <c r="AE639" s="62">
        <v>4335</v>
      </c>
      <c r="BD639" s="94">
        <v>4346</v>
      </c>
      <c r="BG639" s="62"/>
      <c r="BH639" s="62"/>
      <c r="BI639" s="1">
        <v>4347</v>
      </c>
      <c r="BJ639" s="1">
        <v>4347</v>
      </c>
      <c r="BK639" s="1">
        <v>4339</v>
      </c>
      <c r="BL639" s="1">
        <v>4341</v>
      </c>
      <c r="BM639" s="78"/>
      <c r="BN639" s="78"/>
      <c r="BO639" s="78"/>
      <c r="BP639" s="89"/>
      <c r="BS639" s="88"/>
      <c r="BU639" s="58"/>
      <c r="BV639" s="58"/>
      <c r="BW639" s="58"/>
      <c r="BX639" s="58"/>
      <c r="BY639" s="1">
        <v>124.869</v>
      </c>
      <c r="BZ639" s="1">
        <v>124.78</v>
      </c>
      <c r="CA639" s="1">
        <v>124.748</v>
      </c>
      <c r="CB639" s="1">
        <v>1.0906</v>
      </c>
      <c r="CC639" s="1">
        <v>1.0903</v>
      </c>
      <c r="CD639" s="1">
        <v>1.0902000000000001</v>
      </c>
      <c r="CG639" s="1">
        <v>4347</v>
      </c>
      <c r="CH639" s="1">
        <v>4350</v>
      </c>
      <c r="CI639" s="1">
        <v>4339</v>
      </c>
      <c r="CJ639" s="1">
        <v>4346</v>
      </c>
      <c r="CK639" s="1">
        <v>4347</v>
      </c>
      <c r="CL639" s="1">
        <v>4363</v>
      </c>
      <c r="CM639" s="1">
        <v>4339</v>
      </c>
      <c r="CN639" s="1">
        <v>4357</v>
      </c>
      <c r="CO639" s="1">
        <v>1083.9000000000001</v>
      </c>
      <c r="CP639" s="1">
        <v>4347</v>
      </c>
      <c r="CQ639" s="1">
        <v>4368</v>
      </c>
      <c r="CR639" s="1">
        <v>4339</v>
      </c>
      <c r="CS639" s="1">
        <v>4361</v>
      </c>
      <c r="CX639" s="58"/>
      <c r="CY639" s="58"/>
      <c r="DA639" s="1" t="s">
        <v>618</v>
      </c>
      <c r="DC639" s="58"/>
      <c r="DD639" s="58"/>
      <c r="DE639">
        <v>13.77</v>
      </c>
      <c r="DF639">
        <v>124.714</v>
      </c>
      <c r="DG639">
        <v>2.23</v>
      </c>
    </row>
    <row r="640" spans="1:111">
      <c r="A640" s="1">
        <v>2015</v>
      </c>
      <c r="B640" s="1">
        <v>6</v>
      </c>
      <c r="C640" s="24">
        <v>42223</v>
      </c>
      <c r="D640" s="1">
        <v>4358</v>
      </c>
      <c r="E640" s="1">
        <v>4364</v>
      </c>
      <c r="F640" s="1">
        <v>4351</v>
      </c>
      <c r="G640" s="1">
        <v>4355</v>
      </c>
      <c r="H640" s="46">
        <v>1094.0999999999999</v>
      </c>
      <c r="I640" s="1">
        <v>4347</v>
      </c>
      <c r="J640" s="1">
        <v>4368</v>
      </c>
      <c r="K640" s="1">
        <v>4339</v>
      </c>
      <c r="L640" s="1">
        <v>4356</v>
      </c>
      <c r="M640" s="53">
        <v>4377</v>
      </c>
      <c r="N640" s="47">
        <v>4385</v>
      </c>
      <c r="O640" s="47">
        <v>4337</v>
      </c>
      <c r="P640" s="47">
        <v>4374</v>
      </c>
      <c r="Q640" s="8">
        <v>4357</v>
      </c>
      <c r="R640" s="26"/>
      <c r="W640" s="50"/>
      <c r="X640" s="51"/>
      <c r="AD640" s="62">
        <v>4364</v>
      </c>
      <c r="AE640" s="62">
        <v>4353</v>
      </c>
      <c r="BD640" s="94">
        <v>4375</v>
      </c>
      <c r="BG640" s="62"/>
      <c r="BH640" s="62"/>
      <c r="BI640" s="1">
        <v>4377</v>
      </c>
      <c r="BJ640" s="1">
        <v>4379</v>
      </c>
      <c r="BK640" s="1">
        <v>4367</v>
      </c>
      <c r="BL640" s="1">
        <v>4370</v>
      </c>
      <c r="BM640" s="78"/>
      <c r="BN640" s="78"/>
      <c r="BO640" s="78"/>
      <c r="BP640" s="89"/>
      <c r="BS640" s="88"/>
      <c r="BU640" s="58"/>
      <c r="BV640" s="58"/>
      <c r="BW640" s="58"/>
      <c r="BX640" s="58"/>
      <c r="BY640" s="1">
        <v>124.735</v>
      </c>
      <c r="BZ640" s="1">
        <v>124.697</v>
      </c>
      <c r="CA640" s="1">
        <v>124.723</v>
      </c>
      <c r="CB640" s="1">
        <v>1.0925</v>
      </c>
      <c r="CC640" s="1">
        <v>1.0927</v>
      </c>
      <c r="CD640" s="1">
        <v>1.0925</v>
      </c>
      <c r="CG640" s="1">
        <v>4377</v>
      </c>
      <c r="CH640" s="1">
        <v>4379</v>
      </c>
      <c r="CI640" s="1">
        <v>4337</v>
      </c>
      <c r="CJ640" s="1">
        <v>4342</v>
      </c>
      <c r="CK640" s="1">
        <v>4377</v>
      </c>
      <c r="CL640" s="1">
        <v>4387</v>
      </c>
      <c r="CM640" s="1">
        <v>4337</v>
      </c>
      <c r="CN640" s="1">
        <v>4374</v>
      </c>
      <c r="CO640" s="1">
        <v>1092</v>
      </c>
      <c r="CP640" s="1">
        <v>4377</v>
      </c>
      <c r="CQ640" s="1">
        <v>4387</v>
      </c>
      <c r="CR640" s="1">
        <v>4337</v>
      </c>
      <c r="CS640" s="1">
        <v>4355</v>
      </c>
      <c r="CX640" s="58"/>
      <c r="CY640" s="58"/>
      <c r="DA640" s="1" t="s">
        <v>618</v>
      </c>
      <c r="DC640" s="58"/>
      <c r="DD640" s="58"/>
      <c r="DE640">
        <v>13.39</v>
      </c>
      <c r="DF640">
        <v>124.184</v>
      </c>
      <c r="DG640">
        <v>2.17</v>
      </c>
    </row>
    <row r="641" spans="1:111">
      <c r="A641" s="1">
        <v>2015</v>
      </c>
      <c r="B641" s="1">
        <v>2</v>
      </c>
      <c r="C641" s="24">
        <v>42226</v>
      </c>
      <c r="D641" s="1">
        <v>4353</v>
      </c>
      <c r="E641" s="1">
        <v>4377</v>
      </c>
      <c r="F641" s="1">
        <v>4344</v>
      </c>
      <c r="G641" s="1">
        <v>4371</v>
      </c>
      <c r="H641" s="46">
        <v>1104.0999999999999</v>
      </c>
      <c r="I641" s="1">
        <v>4377</v>
      </c>
      <c r="J641" s="1">
        <v>4387</v>
      </c>
      <c r="K641" s="1">
        <v>4337</v>
      </c>
      <c r="L641" s="1">
        <v>4355</v>
      </c>
      <c r="M641" s="53">
        <v>4379</v>
      </c>
      <c r="N641" s="47">
        <v>4384</v>
      </c>
      <c r="O641" s="47">
        <v>4368</v>
      </c>
      <c r="P641" s="47">
        <v>4382</v>
      </c>
      <c r="Q641" s="8">
        <v>4354</v>
      </c>
      <c r="R641" s="26"/>
      <c r="W641" s="50"/>
      <c r="X641" s="51"/>
      <c r="AD641" s="62">
        <v>4357</v>
      </c>
      <c r="AE641" s="62">
        <v>4344</v>
      </c>
      <c r="BD641" s="94">
        <v>4377</v>
      </c>
      <c r="BG641" s="62"/>
      <c r="BH641" s="62"/>
      <c r="BI641" s="1">
        <v>4379</v>
      </c>
      <c r="BJ641" s="1">
        <v>4379</v>
      </c>
      <c r="BK641" s="1">
        <v>4368</v>
      </c>
      <c r="BL641" s="1">
        <v>4373</v>
      </c>
      <c r="BM641" s="78"/>
      <c r="BN641" s="78"/>
      <c r="BO641" s="78"/>
      <c r="BP641" s="89"/>
      <c r="BS641" s="88"/>
      <c r="BU641" s="58"/>
      <c r="BV641" s="58"/>
      <c r="BW641" s="58"/>
      <c r="BX641" s="58"/>
      <c r="BY641" s="1">
        <v>124.236</v>
      </c>
      <c r="BZ641" s="1">
        <v>124.286</v>
      </c>
      <c r="CA641" s="1">
        <v>124.30200000000001</v>
      </c>
      <c r="CB641" s="1">
        <v>1.0961000000000001</v>
      </c>
      <c r="CC641" s="1">
        <v>1.0964</v>
      </c>
      <c r="CD641" s="1">
        <v>1.0963000000000001</v>
      </c>
      <c r="CG641" s="1">
        <v>4379</v>
      </c>
      <c r="CH641" s="1">
        <v>4382</v>
      </c>
      <c r="CI641" s="1">
        <v>4368</v>
      </c>
      <c r="CJ641" s="1">
        <v>4378</v>
      </c>
      <c r="CK641" s="1">
        <v>4379</v>
      </c>
      <c r="CL641" s="1">
        <v>4413</v>
      </c>
      <c r="CM641" s="1">
        <v>4368</v>
      </c>
      <c r="CN641" s="1">
        <v>4404</v>
      </c>
      <c r="CO641" s="1">
        <v>1094.4000000000001</v>
      </c>
      <c r="CP641" s="1">
        <v>4379</v>
      </c>
      <c r="CQ641" s="1">
        <v>4425</v>
      </c>
      <c r="CR641" s="1">
        <v>4368</v>
      </c>
      <c r="CS641" s="1">
        <v>4410</v>
      </c>
      <c r="CX641" s="58"/>
      <c r="CY641" s="58"/>
      <c r="DA641" s="1" t="s">
        <v>618</v>
      </c>
      <c r="DC641" s="58"/>
      <c r="DD641" s="58"/>
      <c r="DE641">
        <v>12.23</v>
      </c>
      <c r="DF641">
        <v>124.596</v>
      </c>
      <c r="DG641">
        <v>2.2400000000000002</v>
      </c>
    </row>
    <row r="642" spans="1:111">
      <c r="A642" s="1">
        <v>2015</v>
      </c>
      <c r="B642" s="1">
        <v>3</v>
      </c>
      <c r="C642" s="24">
        <v>42227</v>
      </c>
      <c r="D642" s="1">
        <v>4420</v>
      </c>
      <c r="E642" s="1">
        <v>4424</v>
      </c>
      <c r="F642" s="1">
        <v>4379</v>
      </c>
      <c r="G642" s="1">
        <v>4406</v>
      </c>
      <c r="H642" s="46">
        <v>1108.0999999999999</v>
      </c>
      <c r="I642" s="1">
        <v>4379</v>
      </c>
      <c r="J642" s="1">
        <v>4425</v>
      </c>
      <c r="K642" s="1">
        <v>4368</v>
      </c>
      <c r="L642" s="1">
        <v>4388</v>
      </c>
      <c r="M642" s="53">
        <v>4414</v>
      </c>
      <c r="N642" s="47">
        <v>4479</v>
      </c>
      <c r="O642" s="47">
        <v>4413</v>
      </c>
      <c r="P642" s="47">
        <v>4434</v>
      </c>
      <c r="Q642" s="8">
        <v>4418</v>
      </c>
      <c r="R642" s="26"/>
      <c r="W642" s="50"/>
      <c r="X642" s="51"/>
      <c r="AD642" s="62">
        <v>4424</v>
      </c>
      <c r="AE642" s="62">
        <v>4379</v>
      </c>
      <c r="BD642" s="94">
        <v>4412</v>
      </c>
      <c r="BG642" s="62"/>
      <c r="BH642" s="62"/>
      <c r="BI642" s="1">
        <v>4414</v>
      </c>
      <c r="BJ642" s="1">
        <v>4479</v>
      </c>
      <c r="BK642" s="1">
        <v>4413</v>
      </c>
      <c r="BL642" s="1">
        <v>4457</v>
      </c>
      <c r="BM642" s="78"/>
      <c r="BN642" s="78"/>
      <c r="BO642" s="78"/>
      <c r="BP642" s="89"/>
      <c r="BS642" s="88"/>
      <c r="BU642" s="58"/>
      <c r="BV642" s="58"/>
      <c r="BW642" s="58"/>
      <c r="BX642" s="58"/>
      <c r="BY642" s="1">
        <v>124.63200000000001</v>
      </c>
      <c r="BZ642" s="1">
        <v>124.56</v>
      </c>
      <c r="CA642" s="1">
        <v>124.622</v>
      </c>
      <c r="CB642" s="1">
        <v>1.1019000000000001</v>
      </c>
      <c r="CC642" s="1">
        <v>1.1016999999999999</v>
      </c>
      <c r="CD642" s="1">
        <v>1.1014999999999999</v>
      </c>
      <c r="CG642" s="1">
        <v>4414</v>
      </c>
      <c r="CH642" s="1">
        <v>4479</v>
      </c>
      <c r="CI642" s="1">
        <v>4413</v>
      </c>
      <c r="CJ642" s="1">
        <v>4437</v>
      </c>
      <c r="CK642" s="1">
        <v>4414</v>
      </c>
      <c r="CL642" s="1">
        <v>4479</v>
      </c>
      <c r="CM642" s="1">
        <v>4413</v>
      </c>
      <c r="CN642" s="1">
        <v>4431</v>
      </c>
      <c r="CO642" s="1">
        <v>1113.8</v>
      </c>
      <c r="CP642" s="1">
        <v>4414</v>
      </c>
      <c r="CQ642" s="1">
        <v>4479</v>
      </c>
      <c r="CR642" s="1">
        <v>4413</v>
      </c>
      <c r="CS642" s="1">
        <v>4451</v>
      </c>
      <c r="CX642" s="58"/>
      <c r="CY642" s="58"/>
      <c r="DA642" s="1" t="s">
        <v>618</v>
      </c>
      <c r="DC642" s="58"/>
      <c r="DD642" s="58"/>
      <c r="DE642">
        <v>13.71</v>
      </c>
      <c r="DF642">
        <v>125.154</v>
      </c>
      <c r="DG642">
        <v>2.14</v>
      </c>
    </row>
    <row r="643" spans="1:111">
      <c r="A643" s="1">
        <v>2015</v>
      </c>
      <c r="B643" s="1">
        <v>4</v>
      </c>
      <c r="C643" s="24">
        <v>42228</v>
      </c>
      <c r="D643" s="1">
        <v>4446</v>
      </c>
      <c r="E643" s="1">
        <v>4466</v>
      </c>
      <c r="F643" s="1">
        <v>4421</v>
      </c>
      <c r="G643" s="1">
        <v>4455</v>
      </c>
      <c r="H643" s="46">
        <v>1125</v>
      </c>
      <c r="I643" s="1">
        <v>4414</v>
      </c>
      <c r="J643" s="1">
        <v>4479</v>
      </c>
      <c r="K643" s="1">
        <v>4413</v>
      </c>
      <c r="L643" s="1">
        <v>4463</v>
      </c>
      <c r="M643" s="53">
        <v>4461</v>
      </c>
      <c r="N643" s="47">
        <v>4468</v>
      </c>
      <c r="O643" s="47">
        <v>4442</v>
      </c>
      <c r="P643" s="47">
        <v>4448</v>
      </c>
      <c r="Q643" s="8">
        <v>4445</v>
      </c>
      <c r="R643" s="26"/>
      <c r="W643" s="50"/>
      <c r="X643" s="51"/>
      <c r="AD643" s="62">
        <v>4466</v>
      </c>
      <c r="AE643" s="62">
        <v>4421</v>
      </c>
      <c r="BD643" s="94">
        <v>4460</v>
      </c>
      <c r="BG643" s="62"/>
      <c r="BH643" s="62"/>
      <c r="BI643" s="1">
        <v>4461</v>
      </c>
      <c r="BJ643" s="1">
        <v>4463</v>
      </c>
      <c r="BK643" s="1">
        <v>4451</v>
      </c>
      <c r="BL643" s="1">
        <v>4457</v>
      </c>
      <c r="BM643" s="78"/>
      <c r="BN643" s="78"/>
      <c r="BO643" s="78"/>
      <c r="BP643" s="89"/>
      <c r="BS643" s="88"/>
      <c r="BU643" s="58"/>
      <c r="BV643" s="58"/>
      <c r="BW643" s="58"/>
      <c r="BX643" s="58"/>
      <c r="BY643" s="1">
        <v>125.117</v>
      </c>
      <c r="BZ643" s="1">
        <v>125.06</v>
      </c>
      <c r="CA643" s="1">
        <v>125.08</v>
      </c>
      <c r="CB643" s="1">
        <v>1.1042000000000001</v>
      </c>
      <c r="CC643" s="1">
        <v>1.1044</v>
      </c>
      <c r="CD643" s="1">
        <v>1.1040000000000001</v>
      </c>
      <c r="CG643" s="1">
        <v>4461</v>
      </c>
      <c r="CH643" s="1">
        <v>4468</v>
      </c>
      <c r="CI643" s="1">
        <v>4442</v>
      </c>
      <c r="CJ643" s="1">
        <v>4450</v>
      </c>
      <c r="CK643" s="1">
        <v>4461</v>
      </c>
      <c r="CL643" s="1">
        <v>4468</v>
      </c>
      <c r="CM643" s="1">
        <v>4442</v>
      </c>
      <c r="CN643" s="1">
        <v>4460</v>
      </c>
      <c r="CO643" s="1">
        <v>1117.9000000000001</v>
      </c>
      <c r="CP643" s="1">
        <v>4461</v>
      </c>
      <c r="CQ643" s="1">
        <v>4479</v>
      </c>
      <c r="CR643" s="1">
        <v>4442</v>
      </c>
      <c r="CS643" s="1">
        <v>4479</v>
      </c>
      <c r="CX643" s="58"/>
      <c r="CY643" s="58"/>
      <c r="DA643" s="1" t="s">
        <v>618</v>
      </c>
      <c r="DC643" s="58"/>
      <c r="DD643" s="58"/>
      <c r="DE643">
        <v>13.61</v>
      </c>
      <c r="DF643">
        <v>124.197</v>
      </c>
      <c r="DG643">
        <v>2.13</v>
      </c>
    </row>
    <row r="644" spans="1:111">
      <c r="A644" s="1">
        <v>2015</v>
      </c>
      <c r="B644" s="1">
        <v>5</v>
      </c>
      <c r="C644" s="24">
        <v>42229</v>
      </c>
      <c r="D644" s="1">
        <v>4480</v>
      </c>
      <c r="E644" s="1">
        <v>4490</v>
      </c>
      <c r="F644" s="1">
        <v>4468</v>
      </c>
      <c r="G644" s="1">
        <v>4477</v>
      </c>
      <c r="H644" s="46">
        <v>1114.2</v>
      </c>
      <c r="I644" s="1">
        <v>4461</v>
      </c>
      <c r="J644" s="1">
        <v>4490</v>
      </c>
      <c r="K644" s="1">
        <v>4442</v>
      </c>
      <c r="L644" s="1">
        <v>4473</v>
      </c>
      <c r="M644" s="53">
        <v>4468</v>
      </c>
      <c r="N644" s="47">
        <v>4470</v>
      </c>
      <c r="O644" s="47">
        <v>4448</v>
      </c>
      <c r="P644" s="47">
        <v>4450</v>
      </c>
      <c r="Q644" s="8">
        <v>4480</v>
      </c>
      <c r="R644" s="26"/>
      <c r="W644" s="50"/>
      <c r="X644" s="51"/>
      <c r="AD644" s="62">
        <v>4490</v>
      </c>
      <c r="AE644" s="62">
        <v>4468</v>
      </c>
      <c r="BD644" s="94">
        <v>4467</v>
      </c>
      <c r="BG644" s="62"/>
      <c r="BH644" s="62"/>
      <c r="BI644" s="1">
        <v>4468</v>
      </c>
      <c r="BJ644" s="1">
        <v>4470</v>
      </c>
      <c r="BK644" s="1">
        <v>4462</v>
      </c>
      <c r="BL644" s="1">
        <v>4465</v>
      </c>
      <c r="BM644" s="78"/>
      <c r="BN644" s="78"/>
      <c r="BO644" s="78"/>
      <c r="BP644" s="89"/>
      <c r="BS644" s="88"/>
      <c r="BU644" s="58"/>
      <c r="BV644" s="58"/>
      <c r="BW644" s="58"/>
      <c r="BX644" s="58"/>
      <c r="BY644" s="1">
        <v>124.215</v>
      </c>
      <c r="BZ644" s="1">
        <v>124.2</v>
      </c>
      <c r="CA644" s="1">
        <v>124.248</v>
      </c>
      <c r="CB644" s="1">
        <v>1.1157999999999999</v>
      </c>
      <c r="CC644" s="1">
        <v>1.1156999999999999</v>
      </c>
      <c r="CD644" s="1">
        <v>1.1157999999999999</v>
      </c>
      <c r="CG644" s="1">
        <v>4468</v>
      </c>
      <c r="CH644" s="1">
        <v>4470</v>
      </c>
      <c r="CI644" s="1">
        <v>4448</v>
      </c>
      <c r="CJ644" s="1">
        <v>4454</v>
      </c>
      <c r="CK644" s="1">
        <v>4468</v>
      </c>
      <c r="CL644" s="1">
        <v>4470</v>
      </c>
      <c r="CM644" s="1">
        <v>4447</v>
      </c>
      <c r="CN644" s="1">
        <v>4449</v>
      </c>
      <c r="CO644" s="1">
        <v>1117.9000000000001</v>
      </c>
      <c r="CP644" s="1">
        <v>4468</v>
      </c>
      <c r="CQ644" s="1">
        <v>4470</v>
      </c>
      <c r="CR644" s="1">
        <v>4442</v>
      </c>
      <c r="CS644" s="1">
        <v>4446</v>
      </c>
      <c r="CX644" s="58"/>
      <c r="CY644" s="58"/>
      <c r="DA644" s="1" t="s">
        <v>618</v>
      </c>
      <c r="DC644" s="58"/>
      <c r="DD644" s="58"/>
      <c r="DE644">
        <v>13.49</v>
      </c>
      <c r="DF644">
        <v>124.398</v>
      </c>
      <c r="DG644">
        <v>2.19</v>
      </c>
    </row>
    <row r="645" spans="1:111">
      <c r="A645" s="1">
        <v>2015</v>
      </c>
      <c r="B645" s="1">
        <v>6</v>
      </c>
      <c r="C645" s="24">
        <v>42230</v>
      </c>
      <c r="D645" s="1">
        <v>4443</v>
      </c>
      <c r="E645" s="1">
        <v>4453</v>
      </c>
      <c r="F645" s="1">
        <v>4438</v>
      </c>
      <c r="G645" s="1">
        <v>4445</v>
      </c>
      <c r="H645" s="46">
        <v>1112.7</v>
      </c>
      <c r="I645" s="1">
        <v>4468</v>
      </c>
      <c r="J645" s="1">
        <v>4470</v>
      </c>
      <c r="K645" s="1">
        <v>4438</v>
      </c>
      <c r="L645" s="1">
        <v>4444</v>
      </c>
      <c r="M645" s="53">
        <v>4450</v>
      </c>
      <c r="N645" s="47">
        <v>4460</v>
      </c>
      <c r="O645" s="47">
        <v>4448</v>
      </c>
      <c r="P645" s="47">
        <v>4457</v>
      </c>
      <c r="Q645" s="8">
        <v>4443</v>
      </c>
      <c r="R645" s="26"/>
      <c r="W645" s="50"/>
      <c r="X645" s="51"/>
      <c r="AD645" s="62">
        <v>4453</v>
      </c>
      <c r="AE645" s="62">
        <v>4438</v>
      </c>
      <c r="BD645" s="94">
        <v>4448</v>
      </c>
      <c r="BG645" s="62"/>
      <c r="BH645" s="62"/>
      <c r="BI645" s="1">
        <v>4450</v>
      </c>
      <c r="BJ645" s="1">
        <v>4455</v>
      </c>
      <c r="BK645" s="1">
        <v>4448</v>
      </c>
      <c r="BL645" s="1">
        <v>4451</v>
      </c>
      <c r="BM645" s="78"/>
      <c r="BN645" s="78"/>
      <c r="BO645" s="78"/>
      <c r="BP645" s="89"/>
      <c r="BS645" s="88"/>
      <c r="BU645" s="58"/>
      <c r="BV645" s="58"/>
      <c r="BW645" s="58"/>
      <c r="BX645" s="58"/>
      <c r="BY645" s="1">
        <v>124.438</v>
      </c>
      <c r="BZ645" s="1">
        <v>124.423</v>
      </c>
      <c r="CA645" s="1">
        <v>124.369</v>
      </c>
      <c r="CB645" s="1">
        <v>1.115</v>
      </c>
      <c r="CC645" s="1">
        <v>1.1153999999999999</v>
      </c>
      <c r="CD645" s="1">
        <v>1.1160000000000001</v>
      </c>
      <c r="CG645" s="1">
        <v>4450</v>
      </c>
      <c r="CH645" s="1">
        <v>4459</v>
      </c>
      <c r="CI645" s="1">
        <v>4448</v>
      </c>
      <c r="CJ645" s="1">
        <v>4452</v>
      </c>
      <c r="CK645" s="1">
        <v>4450</v>
      </c>
      <c r="CL645" s="1">
        <v>4464</v>
      </c>
      <c r="CM645" s="1">
        <v>4444</v>
      </c>
      <c r="CN645" s="1">
        <v>4445</v>
      </c>
      <c r="CO645" s="1">
        <v>1115.8</v>
      </c>
      <c r="CP645" s="1">
        <v>4450</v>
      </c>
      <c r="CQ645" s="1">
        <v>4464</v>
      </c>
      <c r="CR645" s="1">
        <v>4429</v>
      </c>
      <c r="CS645" s="1">
        <v>4437</v>
      </c>
      <c r="CX645" s="58"/>
      <c r="CY645" s="58"/>
      <c r="DA645" s="1" t="s">
        <v>618</v>
      </c>
      <c r="DC645" s="58"/>
      <c r="DD645" s="58"/>
      <c r="DE645">
        <v>12.83</v>
      </c>
      <c r="DF645">
        <v>124.285</v>
      </c>
      <c r="DG645">
        <v>2.2000000000000002</v>
      </c>
    </row>
    <row r="646" spans="1:111">
      <c r="A646" s="1">
        <v>2015</v>
      </c>
      <c r="B646" s="1">
        <v>2</v>
      </c>
      <c r="C646" s="24">
        <v>42233</v>
      </c>
      <c r="D646" s="1">
        <v>4443</v>
      </c>
      <c r="E646" s="1">
        <v>4460</v>
      </c>
      <c r="F646" s="1">
        <v>4441</v>
      </c>
      <c r="G646" s="1">
        <v>4459</v>
      </c>
      <c r="H646" s="46">
        <v>1118.4000000000001</v>
      </c>
      <c r="I646" s="1">
        <v>4450</v>
      </c>
      <c r="J646" s="1">
        <v>4464</v>
      </c>
      <c r="K646" s="1">
        <v>4429</v>
      </c>
      <c r="L646" s="1">
        <v>4452</v>
      </c>
      <c r="M646" s="53">
        <v>4461</v>
      </c>
      <c r="N646" s="47">
        <v>4473</v>
      </c>
      <c r="O646" s="47">
        <v>4455</v>
      </c>
      <c r="P646" s="47">
        <v>4466</v>
      </c>
      <c r="Q646" s="8">
        <v>4444</v>
      </c>
      <c r="R646" s="26"/>
      <c r="W646" s="50"/>
      <c r="X646" s="51"/>
      <c r="AD646" s="62">
        <v>4454</v>
      </c>
      <c r="AE646" s="62">
        <v>4441</v>
      </c>
      <c r="BD646" s="94">
        <v>4460</v>
      </c>
      <c r="BG646" s="62"/>
      <c r="BH646" s="62"/>
      <c r="BI646" s="1">
        <v>4461</v>
      </c>
      <c r="BJ646" s="1">
        <v>4462</v>
      </c>
      <c r="BK646" s="1">
        <v>4457</v>
      </c>
      <c r="BL646" s="1">
        <v>4459</v>
      </c>
      <c r="BM646" s="78"/>
      <c r="BN646" s="78"/>
      <c r="BO646" s="78"/>
      <c r="BP646" s="89"/>
      <c r="BS646" s="88"/>
      <c r="BU646" s="58"/>
      <c r="BV646" s="58"/>
      <c r="BW646" s="58"/>
      <c r="BX646" s="58"/>
      <c r="BY646" s="1">
        <v>124.324</v>
      </c>
      <c r="BZ646" s="1">
        <v>124.31100000000001</v>
      </c>
      <c r="CA646" s="1">
        <v>124.355</v>
      </c>
      <c r="CB646" s="1">
        <v>1.1113</v>
      </c>
      <c r="CC646" s="1">
        <v>1.1095999999999999</v>
      </c>
      <c r="CD646" s="1">
        <v>1.1092</v>
      </c>
      <c r="CG646" s="1">
        <v>4461</v>
      </c>
      <c r="CH646" s="1">
        <v>4473</v>
      </c>
      <c r="CI646" s="1">
        <v>4455</v>
      </c>
      <c r="CJ646" s="1">
        <v>4466</v>
      </c>
      <c r="CK646" s="1">
        <v>4461</v>
      </c>
      <c r="CL646" s="1">
        <v>4473</v>
      </c>
      <c r="CM646" s="1">
        <v>4453</v>
      </c>
      <c r="CN646" s="1">
        <v>4455</v>
      </c>
      <c r="CO646" s="1">
        <v>1116.7</v>
      </c>
      <c r="CP646" s="1">
        <v>4461</v>
      </c>
      <c r="CQ646" s="1">
        <v>4473</v>
      </c>
      <c r="CR646" s="1">
        <v>4453</v>
      </c>
      <c r="CS646" s="1">
        <v>4456</v>
      </c>
      <c r="CX646" s="58"/>
      <c r="CY646" s="58"/>
      <c r="DA646" s="1" t="s">
        <v>618</v>
      </c>
      <c r="DC646" s="58"/>
      <c r="DD646" s="58"/>
      <c r="DE646">
        <v>13.02</v>
      </c>
      <c r="DF646">
        <v>124.395</v>
      </c>
      <c r="DG646">
        <v>2.15</v>
      </c>
    </row>
    <row r="647" spans="1:111">
      <c r="A647" s="1">
        <v>2015</v>
      </c>
      <c r="B647" s="1">
        <v>3</v>
      </c>
      <c r="C647" s="24">
        <v>42234</v>
      </c>
      <c r="D647" s="1">
        <v>4458</v>
      </c>
      <c r="E647" s="1">
        <v>4466</v>
      </c>
      <c r="F647" s="1">
        <v>4455</v>
      </c>
      <c r="G647" s="1">
        <v>4462</v>
      </c>
      <c r="H647" s="46">
        <v>1117.2</v>
      </c>
      <c r="I647" s="1">
        <v>4461</v>
      </c>
      <c r="J647" s="1">
        <v>4473</v>
      </c>
      <c r="K647" s="1">
        <v>4453</v>
      </c>
      <c r="L647" s="1">
        <v>4458</v>
      </c>
      <c r="M647" s="53">
        <v>4461</v>
      </c>
      <c r="N647" s="47">
        <v>4466</v>
      </c>
      <c r="O647" s="47">
        <v>4426</v>
      </c>
      <c r="P647" s="47">
        <v>4431</v>
      </c>
      <c r="Q647" s="8">
        <v>4457</v>
      </c>
      <c r="R647" s="26"/>
      <c r="W647" s="50"/>
      <c r="X647" s="51"/>
      <c r="AD647" s="62">
        <v>4463</v>
      </c>
      <c r="AE647" s="62">
        <v>4455</v>
      </c>
      <c r="BD647" s="94">
        <v>4458</v>
      </c>
      <c r="BG647" s="62"/>
      <c r="BH647" s="62"/>
      <c r="BI647" s="1">
        <v>4461</v>
      </c>
      <c r="BJ647" s="1">
        <v>4461</v>
      </c>
      <c r="BK647" s="1">
        <v>4455</v>
      </c>
      <c r="BL647" s="1">
        <v>4459</v>
      </c>
      <c r="BM647" s="78"/>
      <c r="BN647" s="78"/>
      <c r="BO647" s="78"/>
      <c r="BP647" s="89"/>
      <c r="BS647" s="88"/>
      <c r="BU647" s="58"/>
      <c r="BV647" s="58"/>
      <c r="BW647" s="58"/>
      <c r="BX647" s="58"/>
      <c r="BY647" s="1">
        <v>124.38800000000001</v>
      </c>
      <c r="BZ647" s="1">
        <v>124.432</v>
      </c>
      <c r="CA647" s="1">
        <v>124.431</v>
      </c>
      <c r="CB647" s="1">
        <v>1.1079000000000001</v>
      </c>
      <c r="CC647" s="1">
        <v>1.1075999999999999</v>
      </c>
      <c r="CD647" s="1">
        <v>1.1076999999999999</v>
      </c>
      <c r="CG647" s="1">
        <v>4461</v>
      </c>
      <c r="CH647" s="1">
        <v>4466</v>
      </c>
      <c r="CI647" s="1">
        <v>4451</v>
      </c>
      <c r="CJ647" s="1">
        <v>4456</v>
      </c>
      <c r="CK647" s="1">
        <v>4461</v>
      </c>
      <c r="CL647" s="1">
        <v>4466</v>
      </c>
      <c r="CM647" s="1">
        <v>4426</v>
      </c>
      <c r="CN647" s="1">
        <v>4456</v>
      </c>
      <c r="CO647" s="1">
        <v>1119.5999999999999</v>
      </c>
      <c r="CP647" s="1">
        <v>4461</v>
      </c>
      <c r="CQ647" s="1">
        <v>4466</v>
      </c>
      <c r="CR647" s="1">
        <v>4426</v>
      </c>
      <c r="CS647" s="1">
        <v>4450</v>
      </c>
      <c r="CX647" s="58"/>
      <c r="CY647" s="58"/>
      <c r="DA647" s="1" t="s">
        <v>618</v>
      </c>
      <c r="DC647" s="58"/>
      <c r="DD647" s="58"/>
      <c r="DE647">
        <v>13.79</v>
      </c>
      <c r="DF647">
        <v>124.38200000000001</v>
      </c>
      <c r="DG647">
        <v>2.2000000000000002</v>
      </c>
    </row>
    <row r="648" spans="1:111">
      <c r="A648" s="1">
        <v>2015</v>
      </c>
      <c r="B648" s="1">
        <v>4</v>
      </c>
      <c r="C648" s="24">
        <v>42235</v>
      </c>
      <c r="D648" s="1">
        <v>4457</v>
      </c>
      <c r="E648" s="1">
        <v>4458</v>
      </c>
      <c r="F648" s="1">
        <v>4449</v>
      </c>
      <c r="G648" s="1">
        <v>4456</v>
      </c>
      <c r="H648" s="46">
        <v>1133.5999999999999</v>
      </c>
      <c r="I648" s="1">
        <v>4461</v>
      </c>
      <c r="J648" s="1">
        <v>4466</v>
      </c>
      <c r="K648" s="1">
        <v>4426</v>
      </c>
      <c r="L648" s="1">
        <v>4455</v>
      </c>
      <c r="M648" s="53">
        <v>4472</v>
      </c>
      <c r="N648" s="47">
        <v>4503</v>
      </c>
      <c r="O648" s="47">
        <v>4461</v>
      </c>
      <c r="P648" s="47">
        <v>4495</v>
      </c>
      <c r="Q648" s="8">
        <v>4457</v>
      </c>
      <c r="R648" s="26"/>
      <c r="W648" s="50"/>
      <c r="X648" s="51"/>
      <c r="AD648" s="62">
        <v>4457</v>
      </c>
      <c r="AE648" s="62">
        <v>4451</v>
      </c>
      <c r="BD648" s="94">
        <v>4471</v>
      </c>
      <c r="BG648" s="62"/>
      <c r="BH648" s="62"/>
      <c r="BI648" s="1">
        <v>4472</v>
      </c>
      <c r="BJ648" s="1">
        <v>4476</v>
      </c>
      <c r="BK648" s="1">
        <v>4468</v>
      </c>
      <c r="BL648" s="1">
        <v>4469</v>
      </c>
      <c r="BM648" s="78"/>
      <c r="BN648" s="78"/>
      <c r="BO648" s="78"/>
      <c r="BP648" s="89"/>
      <c r="BS648" s="88"/>
      <c r="BU648" s="58"/>
      <c r="BV648" s="58"/>
      <c r="BW648" s="58"/>
      <c r="BX648" s="58"/>
      <c r="BY648" s="1">
        <v>124.41</v>
      </c>
      <c r="BZ648" s="1">
        <v>124.387</v>
      </c>
      <c r="CA648" s="1">
        <v>124.378</v>
      </c>
      <c r="CB648" s="1">
        <v>1.1023000000000001</v>
      </c>
      <c r="CC648" s="1">
        <v>1.1029</v>
      </c>
      <c r="CD648" s="1">
        <v>1.1029</v>
      </c>
      <c r="CG648" s="1">
        <v>4472</v>
      </c>
      <c r="CH648" s="1">
        <v>4477</v>
      </c>
      <c r="CI648" s="1">
        <v>4461</v>
      </c>
      <c r="CJ648" s="1">
        <v>4468</v>
      </c>
      <c r="CK648" s="1">
        <v>4472</v>
      </c>
      <c r="CL648" s="1">
        <v>4503</v>
      </c>
      <c r="CM648" s="1">
        <v>4461</v>
      </c>
      <c r="CN648" s="1">
        <v>4494</v>
      </c>
      <c r="CO648" s="1">
        <v>1121.4000000000001</v>
      </c>
      <c r="CP648" s="1">
        <v>4472</v>
      </c>
      <c r="CQ648" s="1">
        <v>4503</v>
      </c>
      <c r="CR648" s="1">
        <v>4461</v>
      </c>
      <c r="CS648" s="1">
        <v>4483</v>
      </c>
      <c r="CX648" s="58"/>
      <c r="CY648" s="58"/>
      <c r="DA648" s="1" t="s">
        <v>618</v>
      </c>
      <c r="DC648" s="58"/>
      <c r="DD648" s="58"/>
      <c r="DE648">
        <v>15.25</v>
      </c>
      <c r="DF648">
        <v>123.89</v>
      </c>
      <c r="DG648">
        <v>2.13</v>
      </c>
    </row>
    <row r="649" spans="1:111">
      <c r="A649" s="1">
        <v>2015</v>
      </c>
      <c r="B649" s="1">
        <v>5</v>
      </c>
      <c r="C649" s="24">
        <v>42236</v>
      </c>
      <c r="D649" s="1">
        <v>4505</v>
      </c>
      <c r="E649" s="1">
        <v>4539</v>
      </c>
      <c r="F649" s="1">
        <v>4500</v>
      </c>
      <c r="G649" s="1">
        <v>4530</v>
      </c>
      <c r="H649" s="46">
        <v>1153.2</v>
      </c>
      <c r="I649" s="1">
        <v>4472</v>
      </c>
      <c r="J649" s="1">
        <v>4510</v>
      </c>
      <c r="K649" s="1">
        <v>4461</v>
      </c>
      <c r="L649" s="1">
        <v>4509</v>
      </c>
      <c r="M649" s="53">
        <v>4526</v>
      </c>
      <c r="N649" s="47">
        <v>4557</v>
      </c>
      <c r="O649" s="47">
        <v>4515</v>
      </c>
      <c r="P649" s="47">
        <v>4554</v>
      </c>
      <c r="Q649" s="8">
        <v>4505</v>
      </c>
      <c r="R649" s="26"/>
      <c r="W649" s="50"/>
      <c r="X649" s="51"/>
      <c r="AD649" s="62">
        <v>4511</v>
      </c>
      <c r="AE649" s="62">
        <v>4500</v>
      </c>
      <c r="BD649" s="94">
        <v>4525</v>
      </c>
      <c r="BG649" s="62"/>
      <c r="BH649" s="62"/>
      <c r="BI649" s="1">
        <v>4526</v>
      </c>
      <c r="BJ649" s="1">
        <v>4529</v>
      </c>
      <c r="BK649" s="1">
        <v>4524</v>
      </c>
      <c r="BL649" s="1">
        <v>4525</v>
      </c>
      <c r="BM649" s="78"/>
      <c r="BN649" s="78"/>
      <c r="BO649" s="78"/>
      <c r="BP649" s="89"/>
      <c r="BS649" s="88"/>
      <c r="BU649" s="58"/>
      <c r="BV649" s="58"/>
      <c r="BW649" s="58"/>
      <c r="BX649" s="58"/>
      <c r="BY649" s="1">
        <v>123.798</v>
      </c>
      <c r="BZ649" s="1">
        <v>123.907</v>
      </c>
      <c r="CA649" s="1">
        <v>123.914</v>
      </c>
      <c r="CB649" s="1">
        <v>1.1121000000000001</v>
      </c>
      <c r="CC649" s="1">
        <v>1.1119000000000001</v>
      </c>
      <c r="CD649" s="1">
        <v>1.1116999999999999</v>
      </c>
      <c r="CG649" s="1">
        <v>4526</v>
      </c>
      <c r="CH649" s="1">
        <v>4544</v>
      </c>
      <c r="CI649" s="1">
        <v>4515</v>
      </c>
      <c r="CJ649" s="1">
        <v>4536</v>
      </c>
      <c r="CK649" s="1">
        <v>4526</v>
      </c>
      <c r="CL649" s="1">
        <v>4564</v>
      </c>
      <c r="CM649" s="1">
        <v>4515</v>
      </c>
      <c r="CN649" s="1">
        <v>4560</v>
      </c>
      <c r="CO649" s="1">
        <v>1136.8</v>
      </c>
      <c r="CP649" s="1">
        <v>4526</v>
      </c>
      <c r="CQ649" s="1">
        <v>4569</v>
      </c>
      <c r="CR649" s="1">
        <v>4515</v>
      </c>
      <c r="CS649" s="1">
        <v>4564</v>
      </c>
      <c r="CX649" s="58"/>
      <c r="CY649" s="58"/>
      <c r="DA649" s="1" t="s">
        <v>618</v>
      </c>
      <c r="DC649" s="58"/>
      <c r="DD649" s="58"/>
      <c r="DE649">
        <v>19.14</v>
      </c>
      <c r="DF649">
        <v>123.38800000000001</v>
      </c>
      <c r="DG649">
        <v>2.08</v>
      </c>
    </row>
    <row r="650" spans="1:111">
      <c r="A650" s="1">
        <v>2015</v>
      </c>
      <c r="B650" s="1">
        <v>6</v>
      </c>
      <c r="C650" s="24">
        <v>42237</v>
      </c>
      <c r="D650" s="1">
        <v>4575</v>
      </c>
      <c r="E650" s="1">
        <v>4603</v>
      </c>
      <c r="F650" s="1">
        <v>4564</v>
      </c>
      <c r="G650" s="1">
        <v>4580</v>
      </c>
      <c r="H650" s="46">
        <v>1159.5999999999999</v>
      </c>
      <c r="I650" s="1">
        <v>4526</v>
      </c>
      <c r="J650" s="1">
        <v>4595</v>
      </c>
      <c r="K650" s="1">
        <v>4515</v>
      </c>
      <c r="L650" s="1">
        <v>4580</v>
      </c>
      <c r="M650" s="53">
        <v>4553</v>
      </c>
      <c r="N650" s="47">
        <v>4556</v>
      </c>
      <c r="O650" s="47">
        <v>4533</v>
      </c>
      <c r="P650" s="47">
        <v>4543</v>
      </c>
      <c r="Q650" s="8">
        <v>4575</v>
      </c>
      <c r="R650" s="26"/>
      <c r="W650" s="50"/>
      <c r="X650" s="51"/>
      <c r="AD650" s="62">
        <v>4595</v>
      </c>
      <c r="AE650" s="62">
        <v>4564</v>
      </c>
      <c r="BD650" s="94">
        <v>4552</v>
      </c>
      <c r="BG650" s="62"/>
      <c r="BH650" s="62"/>
      <c r="BI650" s="1">
        <v>4553</v>
      </c>
      <c r="BJ650" s="1">
        <v>4556</v>
      </c>
      <c r="BK650" s="1">
        <v>4533</v>
      </c>
      <c r="BL650" s="1">
        <v>4543</v>
      </c>
      <c r="BM650" s="78"/>
      <c r="BN650" s="78"/>
      <c r="BO650" s="78"/>
      <c r="BP650" s="89"/>
      <c r="BS650" s="88"/>
      <c r="BU650" s="58"/>
      <c r="BV650" s="58"/>
      <c r="BW650" s="58"/>
      <c r="BX650" s="58"/>
      <c r="BY650" s="1">
        <v>123.395</v>
      </c>
      <c r="BZ650" s="1">
        <v>123.47</v>
      </c>
      <c r="CA650" s="1">
        <v>123.428</v>
      </c>
      <c r="CB650" s="1">
        <v>1.1242000000000001</v>
      </c>
      <c r="CC650" s="1">
        <v>1.123</v>
      </c>
      <c r="CD650" s="1">
        <v>1.1235999999999999</v>
      </c>
      <c r="CG650" s="1">
        <v>4553</v>
      </c>
      <c r="CH650" s="1">
        <v>4556</v>
      </c>
      <c r="CI650" s="1">
        <v>4533</v>
      </c>
      <c r="CJ650" s="1">
        <v>4544</v>
      </c>
      <c r="CK650" s="1">
        <v>4553</v>
      </c>
      <c r="CL650" s="1">
        <v>4556</v>
      </c>
      <c r="CM650" s="1">
        <v>4521</v>
      </c>
      <c r="CN650" s="1">
        <v>4533</v>
      </c>
      <c r="CO650" s="1">
        <v>1152.0999999999999</v>
      </c>
      <c r="CP650" s="1">
        <v>4553</v>
      </c>
      <c r="CQ650" s="1">
        <v>4556</v>
      </c>
      <c r="CR650" s="1">
        <v>4521</v>
      </c>
      <c r="CS650" s="1">
        <v>4535</v>
      </c>
      <c r="CX650" s="58"/>
      <c r="CY650" s="58"/>
      <c r="DA650" s="1" t="s">
        <v>618</v>
      </c>
      <c r="DC650" s="58"/>
      <c r="DD650" s="58"/>
      <c r="DE650">
        <v>28.03</v>
      </c>
      <c r="DF650">
        <v>121.976</v>
      </c>
      <c r="DG650">
        <v>2.0499999999999998</v>
      </c>
    </row>
    <row r="651" spans="1:111">
      <c r="A651" s="1">
        <v>2015</v>
      </c>
      <c r="B651" s="1">
        <v>2</v>
      </c>
      <c r="C651" s="24">
        <v>42240</v>
      </c>
      <c r="D651" s="1">
        <v>4538</v>
      </c>
      <c r="E651" s="1">
        <v>4543</v>
      </c>
      <c r="F651" s="1">
        <v>4478</v>
      </c>
      <c r="G651" s="1">
        <v>4485</v>
      </c>
      <c r="H651" s="46">
        <v>1154.4000000000001</v>
      </c>
      <c r="I651" s="1">
        <v>4553</v>
      </c>
      <c r="J651" s="1">
        <v>4556</v>
      </c>
      <c r="K651" s="1">
        <v>4506</v>
      </c>
      <c r="L651" s="1">
        <v>4513</v>
      </c>
      <c r="M651" s="53">
        <v>4492</v>
      </c>
      <c r="N651" s="47">
        <v>4493</v>
      </c>
      <c r="O651" s="47">
        <v>4338</v>
      </c>
      <c r="P651" s="47">
        <v>4405</v>
      </c>
      <c r="Q651" s="8">
        <v>4538</v>
      </c>
      <c r="R651" s="26"/>
      <c r="W651" s="50"/>
      <c r="X651" s="51"/>
      <c r="AD651" s="62">
        <v>4543</v>
      </c>
      <c r="AE651" s="62">
        <v>4506</v>
      </c>
      <c r="BD651" s="94">
        <v>4489</v>
      </c>
      <c r="BG651" s="62"/>
      <c r="BH651" s="62"/>
      <c r="BI651" s="1">
        <v>4492</v>
      </c>
      <c r="BJ651" s="1">
        <v>4493</v>
      </c>
      <c r="BK651" s="1">
        <v>4468</v>
      </c>
      <c r="BL651" s="1">
        <v>4470</v>
      </c>
      <c r="BM651" s="78"/>
      <c r="BN651" s="78"/>
      <c r="BO651" s="78"/>
      <c r="BP651" s="89"/>
      <c r="BS651" s="88"/>
      <c r="BU651" s="58"/>
      <c r="BV651" s="58"/>
      <c r="BW651" s="58"/>
      <c r="BX651" s="58"/>
      <c r="BY651" s="1">
        <v>121.88</v>
      </c>
      <c r="BZ651" s="1">
        <v>121.313</v>
      </c>
      <c r="CA651" s="1">
        <v>121.771</v>
      </c>
      <c r="CB651" s="1">
        <v>1.1378999999999999</v>
      </c>
      <c r="CC651" s="1">
        <v>1.1394</v>
      </c>
      <c r="CD651" s="1">
        <v>1.1375</v>
      </c>
      <c r="CG651" s="1">
        <v>4492</v>
      </c>
      <c r="CH651" s="1">
        <v>4493</v>
      </c>
      <c r="CI651" s="1">
        <v>4441</v>
      </c>
      <c r="CJ651" s="1">
        <v>4446</v>
      </c>
      <c r="CK651" s="1">
        <v>4492</v>
      </c>
      <c r="CL651" s="1">
        <v>4493</v>
      </c>
      <c r="CM651" s="1">
        <v>4338</v>
      </c>
      <c r="CN651" s="1">
        <v>4417</v>
      </c>
      <c r="CO651" s="1">
        <v>1157.8</v>
      </c>
      <c r="CP651" s="1">
        <v>4492</v>
      </c>
      <c r="CQ651" s="1">
        <v>4493</v>
      </c>
      <c r="CR651" s="1">
        <v>4338</v>
      </c>
      <c r="CS651" s="1">
        <v>4382</v>
      </c>
      <c r="CX651" s="58"/>
      <c r="CY651" s="58"/>
      <c r="DA651" s="1" t="s">
        <v>618</v>
      </c>
      <c r="DC651" s="58"/>
      <c r="DD651" s="58"/>
      <c r="DE651">
        <v>40.74</v>
      </c>
      <c r="DF651">
        <v>118.574</v>
      </c>
      <c r="DG651">
        <v>2</v>
      </c>
    </row>
    <row r="652" spans="1:111">
      <c r="A652" s="1">
        <v>2015</v>
      </c>
      <c r="B652" s="1">
        <v>3</v>
      </c>
      <c r="C652" s="24">
        <v>42241</v>
      </c>
      <c r="D652" s="1">
        <v>4400</v>
      </c>
      <c r="E652" s="1">
        <v>4452</v>
      </c>
      <c r="F652" s="1">
        <v>4394</v>
      </c>
      <c r="G652" s="1">
        <v>4402</v>
      </c>
      <c r="H652" s="46">
        <v>1138.3</v>
      </c>
      <c r="I652" s="1">
        <v>4492</v>
      </c>
      <c r="J652" s="1">
        <v>4493</v>
      </c>
      <c r="K652" s="1">
        <v>4338</v>
      </c>
      <c r="L652" s="1">
        <v>4442</v>
      </c>
      <c r="M652" s="53">
        <v>4398</v>
      </c>
      <c r="N652" s="47">
        <v>4435</v>
      </c>
      <c r="O652" s="47">
        <v>4383</v>
      </c>
      <c r="P652" s="47">
        <v>4384</v>
      </c>
      <c r="Q652" s="8">
        <v>4400</v>
      </c>
      <c r="R652" s="26"/>
      <c r="W652" s="50"/>
      <c r="X652" s="51"/>
      <c r="AD652" s="62">
        <v>4450</v>
      </c>
      <c r="AE652" s="62">
        <v>4394</v>
      </c>
      <c r="BD652" s="94">
        <v>4397</v>
      </c>
      <c r="BG652" s="62"/>
      <c r="BH652" s="62"/>
      <c r="BI652" s="1">
        <v>4398</v>
      </c>
      <c r="BJ652" s="1">
        <v>4418</v>
      </c>
      <c r="BK652" s="1">
        <v>4396</v>
      </c>
      <c r="BL652" s="1">
        <v>4409</v>
      </c>
      <c r="BM652" s="78"/>
      <c r="BN652" s="78"/>
      <c r="BO652" s="78"/>
      <c r="BP652" s="89"/>
      <c r="BS652" s="88"/>
      <c r="BU652" s="58"/>
      <c r="BV652" s="58"/>
      <c r="BW652" s="58"/>
      <c r="BX652" s="58"/>
      <c r="BY652" s="1">
        <v>118.41</v>
      </c>
      <c r="BZ652" s="1">
        <v>118.497</v>
      </c>
      <c r="CA652" s="1">
        <v>118.902</v>
      </c>
      <c r="CB652" s="1">
        <v>1.1618999999999999</v>
      </c>
      <c r="CC652" s="1">
        <v>1.1597</v>
      </c>
      <c r="CD652" s="1">
        <v>1.1581999999999999</v>
      </c>
      <c r="CG652" s="1">
        <v>4398</v>
      </c>
      <c r="CH652" s="1">
        <v>4431</v>
      </c>
      <c r="CI652" s="1">
        <v>4396</v>
      </c>
      <c r="CJ652" s="1">
        <v>4429</v>
      </c>
      <c r="CK652" s="1">
        <v>4398</v>
      </c>
      <c r="CL652" s="1">
        <v>4435</v>
      </c>
      <c r="CM652" s="1">
        <v>4357</v>
      </c>
      <c r="CN652" s="1">
        <v>4368</v>
      </c>
      <c r="CO652" s="1">
        <v>1148.9000000000001</v>
      </c>
      <c r="CP652" s="1">
        <v>4398</v>
      </c>
      <c r="CQ652" s="1">
        <v>4435</v>
      </c>
      <c r="CR652" s="1">
        <v>4357</v>
      </c>
      <c r="CS652" s="1">
        <v>4376</v>
      </c>
      <c r="CX652" s="58"/>
      <c r="CY652" s="58"/>
      <c r="DA652" s="1" t="s">
        <v>618</v>
      </c>
      <c r="DC652" s="58"/>
      <c r="DD652" s="58"/>
      <c r="DE652">
        <v>36.020000000000003</v>
      </c>
      <c r="DF652">
        <v>118.976</v>
      </c>
      <c r="DG652">
        <v>2.13</v>
      </c>
    </row>
    <row r="653" spans="1:111">
      <c r="A653" s="1">
        <v>2015</v>
      </c>
      <c r="B653" s="1">
        <v>4</v>
      </c>
      <c r="C653" s="24">
        <v>42242</v>
      </c>
      <c r="D653" s="1">
        <v>4359</v>
      </c>
      <c r="E653" s="1">
        <v>4374</v>
      </c>
      <c r="F653" s="1">
        <v>4332</v>
      </c>
      <c r="G653" s="1">
        <v>4358</v>
      </c>
      <c r="H653" s="46">
        <v>1124.9000000000001</v>
      </c>
      <c r="I653" s="1">
        <v>4359</v>
      </c>
      <c r="J653" s="35">
        <v>4493</v>
      </c>
      <c r="K653" s="35">
        <v>4338</v>
      </c>
      <c r="L653" s="35">
        <v>4442</v>
      </c>
      <c r="M653" s="53">
        <v>4353</v>
      </c>
      <c r="N653" s="47">
        <v>4357</v>
      </c>
      <c r="O653" s="47">
        <v>4298</v>
      </c>
      <c r="P653" s="47">
        <v>4302</v>
      </c>
      <c r="Q653" s="35">
        <v>4400</v>
      </c>
      <c r="R653" s="26"/>
      <c r="W653" s="50"/>
      <c r="X653" s="51"/>
      <c r="AD653" s="111">
        <v>4450</v>
      </c>
      <c r="AE653" s="111">
        <v>4394</v>
      </c>
      <c r="BD653" s="94">
        <v>4352</v>
      </c>
      <c r="BG653" s="62"/>
      <c r="BH653" s="62"/>
      <c r="BI653" s="1">
        <v>4353</v>
      </c>
      <c r="BJ653" s="1">
        <v>4355</v>
      </c>
      <c r="BK653" s="1">
        <v>4346</v>
      </c>
      <c r="BL653" s="1">
        <v>4355</v>
      </c>
      <c r="BM653" s="78"/>
      <c r="BN653" s="78"/>
      <c r="BO653" s="78"/>
      <c r="BP653" s="89"/>
      <c r="BS653" s="88"/>
      <c r="BU653" s="58"/>
      <c r="BV653" s="58"/>
      <c r="BW653" s="58"/>
      <c r="BX653" s="58"/>
      <c r="BY653" s="1">
        <v>118.834</v>
      </c>
      <c r="BZ653" s="1">
        <v>118.852</v>
      </c>
      <c r="CA653" s="35">
        <v>118.902</v>
      </c>
      <c r="CB653" s="1">
        <v>1.1516</v>
      </c>
      <c r="CC653" s="1">
        <v>1.1520999999999999</v>
      </c>
      <c r="CD653" s="35">
        <v>1.1581999999999999</v>
      </c>
      <c r="CG653" s="1">
        <v>4353</v>
      </c>
      <c r="CH653" s="1">
        <v>4357</v>
      </c>
      <c r="CI653" s="1">
        <v>4313</v>
      </c>
      <c r="CJ653" s="1">
        <v>4321</v>
      </c>
      <c r="CK653" s="1">
        <v>4353</v>
      </c>
      <c r="CL653" s="1">
        <v>4357</v>
      </c>
      <c r="CM653" s="1">
        <v>4278</v>
      </c>
      <c r="CN653" s="1">
        <v>4293</v>
      </c>
      <c r="CO653" s="1">
        <v>1136.7</v>
      </c>
      <c r="CP653" s="1">
        <v>4353</v>
      </c>
      <c r="CQ653" s="1">
        <v>4357</v>
      </c>
      <c r="CR653" s="1">
        <v>4278</v>
      </c>
      <c r="CS653" s="1">
        <v>4313</v>
      </c>
      <c r="CX653" s="58"/>
      <c r="CY653" s="58"/>
      <c r="DA653" s="1" t="s">
        <v>618</v>
      </c>
      <c r="DC653" s="58"/>
      <c r="DD653" s="58"/>
      <c r="DE653">
        <v>30.32</v>
      </c>
      <c r="DF653">
        <v>120.185</v>
      </c>
      <c r="DG653">
        <v>2.17</v>
      </c>
    </row>
    <row r="654" spans="1:111">
      <c r="A654" s="1">
        <v>2015</v>
      </c>
      <c r="B654" s="1">
        <v>5</v>
      </c>
      <c r="C654" s="24">
        <v>42243</v>
      </c>
      <c r="D654" s="1">
        <v>4324</v>
      </c>
      <c r="E654" s="1">
        <v>4344</v>
      </c>
      <c r="F654" s="1">
        <v>4319</v>
      </c>
      <c r="G654" s="1">
        <v>4326</v>
      </c>
      <c r="H654" s="46">
        <v>1125</v>
      </c>
      <c r="I654" s="1">
        <v>4353</v>
      </c>
      <c r="J654" s="1">
        <v>4357</v>
      </c>
      <c r="K654" s="1">
        <v>4278</v>
      </c>
      <c r="L654" s="1">
        <v>4341</v>
      </c>
      <c r="M654" s="53">
        <v>4340</v>
      </c>
      <c r="N654" s="47">
        <v>4351</v>
      </c>
      <c r="O654" s="47">
        <v>4315</v>
      </c>
      <c r="P654" s="47">
        <v>4317</v>
      </c>
      <c r="Q654" s="8">
        <v>4322</v>
      </c>
      <c r="R654" s="26"/>
      <c r="W654" s="50"/>
      <c r="X654" s="51"/>
      <c r="AD654" s="62">
        <v>4343</v>
      </c>
      <c r="AE654" s="62">
        <v>4319</v>
      </c>
      <c r="BD654" s="94">
        <v>4338</v>
      </c>
      <c r="BG654" s="62"/>
      <c r="BH654" s="62"/>
      <c r="BI654" s="1">
        <v>4340</v>
      </c>
      <c r="BJ654" s="1">
        <v>4350</v>
      </c>
      <c r="BK654" s="1">
        <v>4337</v>
      </c>
      <c r="BL654" s="1">
        <v>4339</v>
      </c>
      <c r="BM654" s="78"/>
      <c r="BN654" s="78"/>
      <c r="BO654" s="78"/>
      <c r="BP654" s="89"/>
      <c r="BS654" s="88"/>
      <c r="BU654" s="58"/>
      <c r="BV654" s="58"/>
      <c r="BW654" s="58"/>
      <c r="BX654" s="58"/>
      <c r="BY654" s="1">
        <v>119.929</v>
      </c>
      <c r="BZ654" s="1">
        <v>120.277</v>
      </c>
      <c r="CA654" s="1">
        <v>120.03400000000001</v>
      </c>
      <c r="CB654" s="1">
        <v>1.1314</v>
      </c>
      <c r="CC654" s="1">
        <v>1.1335999999999999</v>
      </c>
      <c r="CD654" s="1">
        <v>1.1337999999999999</v>
      </c>
      <c r="CG654" s="1">
        <v>4340</v>
      </c>
      <c r="CH654" s="1">
        <v>4351</v>
      </c>
      <c r="CI654" s="1">
        <v>4321</v>
      </c>
      <c r="CJ654" s="1">
        <v>4331</v>
      </c>
      <c r="CK654" s="1">
        <v>4340</v>
      </c>
      <c r="CL654" s="1">
        <v>4351</v>
      </c>
      <c r="CM654" s="1">
        <v>4315</v>
      </c>
      <c r="CN654" s="1">
        <v>4339</v>
      </c>
      <c r="CO654" s="1">
        <v>1125.9000000000001</v>
      </c>
      <c r="CP654" s="1">
        <v>4340</v>
      </c>
      <c r="CQ654" s="1">
        <v>4371</v>
      </c>
      <c r="CR654" s="1">
        <v>4315</v>
      </c>
      <c r="CS654" s="1">
        <v>4344</v>
      </c>
      <c r="CX654" s="58"/>
      <c r="CY654" s="58"/>
      <c r="DA654" s="1" t="s">
        <v>618</v>
      </c>
      <c r="DC654" s="58"/>
      <c r="DD654" s="58"/>
      <c r="DE654">
        <v>26.1</v>
      </c>
      <c r="DF654">
        <v>121.166</v>
      </c>
      <c r="DG654">
        <v>2.17</v>
      </c>
    </row>
    <row r="655" spans="1:111">
      <c r="A655" s="1">
        <v>2015</v>
      </c>
      <c r="B655" s="1">
        <v>6</v>
      </c>
      <c r="C655" s="24">
        <v>42244</v>
      </c>
      <c r="D655" s="1">
        <v>4369</v>
      </c>
      <c r="E655" s="1">
        <v>4392</v>
      </c>
      <c r="F655" s="1">
        <v>4362</v>
      </c>
      <c r="G655" s="1">
        <v>4388</v>
      </c>
      <c r="H655" s="46">
        <v>1134</v>
      </c>
      <c r="I655" s="1">
        <v>4340</v>
      </c>
      <c r="J655" s="1">
        <v>4388</v>
      </c>
      <c r="K655" s="1">
        <v>4315</v>
      </c>
      <c r="L655" s="1">
        <v>4381</v>
      </c>
      <c r="M655" s="53">
        <v>4386</v>
      </c>
      <c r="N655" s="47">
        <v>4404</v>
      </c>
      <c r="O655" s="47">
        <v>4352</v>
      </c>
      <c r="P655" s="47">
        <v>4400</v>
      </c>
      <c r="Q655" s="8">
        <v>4369</v>
      </c>
      <c r="R655" s="26"/>
      <c r="W655" s="50"/>
      <c r="X655" s="51"/>
      <c r="AD655" s="62">
        <v>4388</v>
      </c>
      <c r="AE655" s="62">
        <v>4362</v>
      </c>
      <c r="BD655" s="94">
        <v>4383</v>
      </c>
      <c r="BG655" s="62"/>
      <c r="BH655" s="62"/>
      <c r="BI655" s="1">
        <v>4386</v>
      </c>
      <c r="BJ655" s="1">
        <v>4389</v>
      </c>
      <c r="BK655" s="1">
        <v>4367</v>
      </c>
      <c r="BL655" s="1">
        <v>4369</v>
      </c>
      <c r="BM655" s="78"/>
      <c r="BN655" s="78"/>
      <c r="BO655" s="78"/>
      <c r="BP655" s="89"/>
      <c r="BS655" s="88"/>
      <c r="BU655" s="58"/>
      <c r="BV655" s="58"/>
      <c r="BW655" s="58"/>
      <c r="BX655" s="58"/>
      <c r="BY655" s="1">
        <v>121.02200000000001</v>
      </c>
      <c r="BZ655" s="1">
        <v>121.078</v>
      </c>
      <c r="CA655" s="1">
        <v>121.03</v>
      </c>
      <c r="CB655" s="1">
        <v>1.1247</v>
      </c>
      <c r="CC655" s="1">
        <v>1.1244000000000001</v>
      </c>
      <c r="CD655" s="1">
        <v>1.1248</v>
      </c>
      <c r="CG655" s="1">
        <v>4386</v>
      </c>
      <c r="CH655" s="1">
        <v>4389</v>
      </c>
      <c r="CI655" s="1">
        <v>4352</v>
      </c>
      <c r="CJ655" s="1">
        <v>4363</v>
      </c>
      <c r="CK655" s="1">
        <v>4386</v>
      </c>
      <c r="CL655" s="1">
        <v>4425</v>
      </c>
      <c r="CM655" s="1">
        <v>4352</v>
      </c>
      <c r="CN655" s="1">
        <v>4410</v>
      </c>
      <c r="CO655" s="1">
        <v>1129.2</v>
      </c>
      <c r="CP655" s="1">
        <v>4386</v>
      </c>
      <c r="CQ655" s="1">
        <v>4425</v>
      </c>
      <c r="CR655" s="1">
        <v>4352</v>
      </c>
      <c r="CS655" s="1">
        <v>4411</v>
      </c>
      <c r="CX655" s="58"/>
      <c r="CY655" s="58"/>
      <c r="DA655" s="1" t="s">
        <v>618</v>
      </c>
      <c r="DC655" s="58"/>
      <c r="DD655" s="58"/>
      <c r="DE655">
        <v>26.05</v>
      </c>
      <c r="DF655">
        <v>121.622</v>
      </c>
      <c r="DG655">
        <v>2.19</v>
      </c>
    </row>
    <row r="656" spans="1:111">
      <c r="A656" s="1">
        <v>2015</v>
      </c>
      <c r="B656" s="1">
        <v>2</v>
      </c>
      <c r="C656" s="24">
        <v>42247</v>
      </c>
      <c r="D656" s="1">
        <v>4400</v>
      </c>
      <c r="E656" s="1">
        <v>4406</v>
      </c>
      <c r="F656" s="1">
        <v>4382</v>
      </c>
      <c r="G656" s="1">
        <v>4396</v>
      </c>
      <c r="H656" s="46">
        <v>1133.9000000000001</v>
      </c>
      <c r="I656" s="1">
        <v>4386</v>
      </c>
      <c r="J656" s="1">
        <v>4425</v>
      </c>
      <c r="K656" s="1">
        <v>4352</v>
      </c>
      <c r="L656" s="1">
        <v>4401</v>
      </c>
      <c r="M656" s="53">
        <v>4397</v>
      </c>
      <c r="N656" s="47">
        <v>4404</v>
      </c>
      <c r="O656" s="47">
        <v>4372</v>
      </c>
      <c r="P656" s="47">
        <v>4377</v>
      </c>
      <c r="Q656" s="8">
        <v>4401</v>
      </c>
      <c r="R656" s="26"/>
      <c r="W656" s="50"/>
      <c r="X656" s="51"/>
      <c r="AD656" s="62">
        <v>4405</v>
      </c>
      <c r="AE656" s="62">
        <v>4382</v>
      </c>
      <c r="BD656" s="94">
        <v>4395</v>
      </c>
      <c r="BG656" s="62"/>
      <c r="BH656" s="62"/>
      <c r="BI656" s="1">
        <v>4397</v>
      </c>
      <c r="BJ656" s="1">
        <v>4402</v>
      </c>
      <c r="BK656" s="1">
        <v>4393</v>
      </c>
      <c r="BL656" s="1">
        <v>4395</v>
      </c>
      <c r="BM656" s="78"/>
      <c r="BN656" s="78"/>
      <c r="BO656" s="78"/>
      <c r="BP656" s="89"/>
      <c r="BS656" s="88"/>
      <c r="BU656" s="58"/>
      <c r="BV656" s="58"/>
      <c r="BW656" s="58"/>
      <c r="BX656" s="58"/>
      <c r="BY656" s="1">
        <v>121.68600000000001</v>
      </c>
      <c r="BZ656" s="1">
        <v>121.26600000000001</v>
      </c>
      <c r="CA656" s="1">
        <v>121.253</v>
      </c>
      <c r="CB656" s="1">
        <v>1.1173</v>
      </c>
      <c r="CC656" s="1">
        <v>1.1198999999999999</v>
      </c>
      <c r="CD656" s="1">
        <v>1.1214999999999999</v>
      </c>
      <c r="CG656" s="1">
        <v>4397</v>
      </c>
      <c r="CH656" s="1">
        <v>4404</v>
      </c>
      <c r="CI656" s="1">
        <v>4379</v>
      </c>
      <c r="CJ656" s="1">
        <v>4381</v>
      </c>
      <c r="CK656" s="1">
        <v>4397</v>
      </c>
      <c r="CL656" s="1">
        <v>4404</v>
      </c>
      <c r="CM656" s="1">
        <v>4372</v>
      </c>
      <c r="CN656" s="1">
        <v>4394</v>
      </c>
      <c r="CO656" s="1">
        <v>1132.7</v>
      </c>
      <c r="CP656" s="1">
        <v>4397</v>
      </c>
      <c r="CQ656" s="1">
        <v>4409</v>
      </c>
      <c r="CR656" s="1">
        <v>4372</v>
      </c>
      <c r="CS656" s="1">
        <v>4400</v>
      </c>
      <c r="CX656" s="58"/>
      <c r="CY656" s="58"/>
      <c r="DA656" s="1" t="s">
        <v>618</v>
      </c>
      <c r="DC656" s="58"/>
      <c r="DD656" s="58"/>
      <c r="DE656">
        <v>28.43</v>
      </c>
      <c r="DF656">
        <v>121.249</v>
      </c>
      <c r="DG656">
        <v>2.2000000000000002</v>
      </c>
    </row>
    <row r="657" spans="1:111">
      <c r="A657" s="1">
        <v>2015</v>
      </c>
      <c r="B657" s="1">
        <v>3</v>
      </c>
      <c r="C657" s="24">
        <v>42248</v>
      </c>
      <c r="D657" s="1">
        <v>4401</v>
      </c>
      <c r="E657" s="1">
        <v>4424</v>
      </c>
      <c r="F657" s="1">
        <v>4398</v>
      </c>
      <c r="G657" s="1">
        <v>4407</v>
      </c>
      <c r="H657" s="46">
        <v>1139.3</v>
      </c>
      <c r="I657" s="1">
        <v>4397</v>
      </c>
      <c r="J657" s="1">
        <v>4424</v>
      </c>
      <c r="K657" s="1">
        <v>4372</v>
      </c>
      <c r="L657" s="1">
        <v>4408</v>
      </c>
      <c r="M657" s="53">
        <v>4405</v>
      </c>
      <c r="N657" s="47">
        <v>4408</v>
      </c>
      <c r="O657" s="47">
        <v>4370</v>
      </c>
      <c r="P657" s="47">
        <v>4396</v>
      </c>
      <c r="Q657" s="8">
        <v>4402</v>
      </c>
      <c r="R657" s="26"/>
      <c r="W657" s="50"/>
      <c r="X657" s="51"/>
      <c r="AD657" s="62">
        <v>4424</v>
      </c>
      <c r="AE657" s="62">
        <v>4398</v>
      </c>
      <c r="BD657" s="94">
        <v>4402</v>
      </c>
      <c r="BG657" s="62"/>
      <c r="BH657" s="62"/>
      <c r="BI657" s="1">
        <v>4405</v>
      </c>
      <c r="BJ657" s="1">
        <v>4408</v>
      </c>
      <c r="BK657" s="1">
        <v>4376</v>
      </c>
      <c r="BL657" s="1">
        <v>4381</v>
      </c>
      <c r="BM657" s="78"/>
      <c r="BN657" s="78"/>
      <c r="BO657" s="78"/>
      <c r="BP657" s="89"/>
      <c r="BS657" s="88"/>
      <c r="BU657" s="58"/>
      <c r="BV657" s="58"/>
      <c r="BW657" s="58"/>
      <c r="BX657" s="58"/>
      <c r="BY657" s="1">
        <v>121.22799999999999</v>
      </c>
      <c r="BZ657" s="1">
        <v>121.22</v>
      </c>
      <c r="CA657" s="1">
        <v>121.128</v>
      </c>
      <c r="CB657" s="1">
        <v>1.1211</v>
      </c>
      <c r="CC657" s="1">
        <v>1.1217999999999999</v>
      </c>
      <c r="CD657" s="1">
        <v>1.1223000000000001</v>
      </c>
      <c r="CG657" s="1">
        <v>4405</v>
      </c>
      <c r="CH657" s="1">
        <v>4408</v>
      </c>
      <c r="CI657" s="1">
        <v>4370</v>
      </c>
      <c r="CJ657" s="1">
        <v>4379</v>
      </c>
      <c r="CK657" s="1">
        <v>4405</v>
      </c>
      <c r="CL657" s="1">
        <v>4408</v>
      </c>
      <c r="CM657" s="1">
        <v>4370</v>
      </c>
      <c r="CN657" s="1">
        <v>4373</v>
      </c>
      <c r="CO657" s="1">
        <v>1141.3</v>
      </c>
      <c r="CP657" s="1">
        <v>4405</v>
      </c>
      <c r="CQ657" s="1">
        <v>4408</v>
      </c>
      <c r="CR657" s="1">
        <v>4370</v>
      </c>
      <c r="CS657" s="1">
        <v>4375</v>
      </c>
      <c r="CX657" s="58"/>
      <c r="CY657" s="58"/>
      <c r="DA657" s="1" t="s">
        <v>618</v>
      </c>
      <c r="DC657" s="58"/>
      <c r="DD657" s="58"/>
      <c r="DE657">
        <v>31.4</v>
      </c>
      <c r="DF657">
        <v>119.331</v>
      </c>
      <c r="DG657">
        <v>2.17</v>
      </c>
    </row>
    <row r="658" spans="1:111">
      <c r="A658" s="1">
        <v>2015</v>
      </c>
      <c r="B658" s="1">
        <v>4</v>
      </c>
      <c r="C658" s="24">
        <v>42249</v>
      </c>
      <c r="D658" s="1">
        <v>4369</v>
      </c>
      <c r="E658" s="1">
        <v>4395</v>
      </c>
      <c r="F658" s="1">
        <v>4368</v>
      </c>
      <c r="G658" s="1">
        <v>4393</v>
      </c>
      <c r="H658" s="46">
        <v>1133.2</v>
      </c>
      <c r="I658" s="1">
        <v>4405</v>
      </c>
      <c r="J658" s="1">
        <v>4408</v>
      </c>
      <c r="K658" s="1">
        <v>4368</v>
      </c>
      <c r="L658" s="1">
        <v>4382</v>
      </c>
      <c r="M658" s="53">
        <v>4390</v>
      </c>
      <c r="N658" s="47">
        <v>4393</v>
      </c>
      <c r="O658" s="47">
        <v>4372</v>
      </c>
      <c r="P658" s="47">
        <v>4384</v>
      </c>
      <c r="Q658" s="8">
        <v>4368</v>
      </c>
      <c r="R658" s="26"/>
      <c r="W658" s="50"/>
      <c r="X658" s="51"/>
      <c r="AD658" s="62">
        <v>4388</v>
      </c>
      <c r="AE658" s="62">
        <v>4368</v>
      </c>
      <c r="BD658" s="94">
        <v>4389</v>
      </c>
      <c r="BG658" s="62"/>
      <c r="BH658" s="62"/>
      <c r="BI658" s="1">
        <v>4390</v>
      </c>
      <c r="BJ658" s="1">
        <v>4393</v>
      </c>
      <c r="BK658" s="1">
        <v>4378</v>
      </c>
      <c r="BL658" s="1">
        <v>4380</v>
      </c>
      <c r="BM658" s="78"/>
      <c r="BN658" s="78"/>
      <c r="BO658" s="78"/>
      <c r="BP658" s="89"/>
      <c r="BS658" s="88"/>
      <c r="BU658" s="58"/>
      <c r="BV658" s="58"/>
      <c r="BW658" s="58"/>
      <c r="BX658" s="58"/>
      <c r="BY658" s="1">
        <v>119.371</v>
      </c>
      <c r="BZ658" s="1">
        <v>119.593</v>
      </c>
      <c r="CA658" s="1">
        <v>119.733</v>
      </c>
      <c r="CB658" s="1">
        <v>1.1315</v>
      </c>
      <c r="CC658" s="1">
        <v>1.1297999999999999</v>
      </c>
      <c r="CD658" s="1">
        <v>1.1293</v>
      </c>
      <c r="CG658" s="1">
        <v>4390</v>
      </c>
      <c r="CH658" s="1">
        <v>4393</v>
      </c>
      <c r="CI658" s="1">
        <v>4372</v>
      </c>
      <c r="CJ658" s="1">
        <v>4378</v>
      </c>
      <c r="CK658" s="1">
        <v>4390</v>
      </c>
      <c r="CL658" s="1">
        <v>4393</v>
      </c>
      <c r="CM658" s="1">
        <v>4353</v>
      </c>
      <c r="CN658" s="1">
        <v>4360</v>
      </c>
      <c r="CO658" s="1">
        <v>1141.2</v>
      </c>
      <c r="CP658" s="1">
        <v>4390</v>
      </c>
      <c r="CQ658" s="1">
        <v>4393</v>
      </c>
      <c r="CR658" s="1">
        <v>4353</v>
      </c>
      <c r="CS658" s="1">
        <v>4366</v>
      </c>
      <c r="CX658" s="58"/>
      <c r="CY658" s="58"/>
      <c r="DA658" s="1" t="s">
        <v>618</v>
      </c>
      <c r="DC658" s="58"/>
      <c r="DD658" s="58"/>
      <c r="DE658">
        <v>26.09</v>
      </c>
      <c r="DF658">
        <v>120.328</v>
      </c>
      <c r="DG658">
        <v>2.19</v>
      </c>
    </row>
    <row r="659" spans="1:111">
      <c r="A659" s="1">
        <v>2015</v>
      </c>
      <c r="B659" s="1">
        <v>5</v>
      </c>
      <c r="C659" s="24">
        <v>42250</v>
      </c>
      <c r="D659" s="1">
        <v>4376</v>
      </c>
      <c r="E659" s="1">
        <v>4379</v>
      </c>
      <c r="F659" s="1">
        <v>4365</v>
      </c>
      <c r="G659" s="1">
        <v>4369</v>
      </c>
      <c r="H659" s="46">
        <v>1124.5</v>
      </c>
      <c r="I659" s="1">
        <v>4390</v>
      </c>
      <c r="J659" s="1">
        <v>4393</v>
      </c>
      <c r="K659" s="1">
        <v>4353</v>
      </c>
      <c r="L659" s="1">
        <v>4373</v>
      </c>
      <c r="M659" s="53">
        <v>4370</v>
      </c>
      <c r="N659" s="47">
        <v>4373</v>
      </c>
      <c r="O659" s="47">
        <v>4311</v>
      </c>
      <c r="P659" s="47">
        <v>4329</v>
      </c>
      <c r="Q659" s="8">
        <v>4375</v>
      </c>
      <c r="R659" s="26"/>
      <c r="W659" s="50"/>
      <c r="X659" s="51"/>
      <c r="AD659" s="62">
        <v>4378</v>
      </c>
      <c r="AE659" s="62">
        <v>4368</v>
      </c>
      <c r="BD659" s="94">
        <v>4369</v>
      </c>
      <c r="BG659" s="62"/>
      <c r="BH659" s="62"/>
      <c r="BI659" s="1">
        <v>4370</v>
      </c>
      <c r="BJ659" s="1">
        <v>4373</v>
      </c>
      <c r="BK659" s="1">
        <v>4364</v>
      </c>
      <c r="BL659" s="1">
        <v>4364</v>
      </c>
      <c r="BM659" s="78"/>
      <c r="BN659" s="78"/>
      <c r="BO659" s="78"/>
      <c r="BP659" s="89"/>
      <c r="BS659" s="88"/>
      <c r="BU659" s="58"/>
      <c r="BV659" s="58"/>
      <c r="BW659" s="58"/>
      <c r="BX659" s="58"/>
      <c r="BY659" s="1">
        <v>120.33</v>
      </c>
      <c r="BZ659" s="1">
        <v>120.459</v>
      </c>
      <c r="CA659" s="1">
        <v>120.574</v>
      </c>
      <c r="CB659" s="1">
        <v>1.1227</v>
      </c>
      <c r="CC659" s="1">
        <v>1.1221000000000001</v>
      </c>
      <c r="CD659" s="1">
        <v>1.1214999999999999</v>
      </c>
      <c r="CG659" s="1">
        <v>4370</v>
      </c>
      <c r="CH659" s="1">
        <v>4373</v>
      </c>
      <c r="CI659" s="1">
        <v>4318</v>
      </c>
      <c r="CJ659" s="1">
        <v>4326</v>
      </c>
      <c r="CK659" s="1">
        <v>4370</v>
      </c>
      <c r="CL659" s="1">
        <v>4373</v>
      </c>
      <c r="CM659" s="1">
        <v>4311</v>
      </c>
      <c r="CN659" s="1">
        <v>4335</v>
      </c>
      <c r="CO659" s="1">
        <v>1132.5999999999999</v>
      </c>
      <c r="CP659" s="1">
        <v>4370</v>
      </c>
      <c r="CQ659" s="1">
        <v>4373</v>
      </c>
      <c r="CR659" s="1">
        <v>4311</v>
      </c>
      <c r="CS659" s="1">
        <v>4322</v>
      </c>
      <c r="CX659" s="58"/>
      <c r="CY659" s="58"/>
      <c r="DA659" s="1" t="s">
        <v>618</v>
      </c>
      <c r="DC659" s="58"/>
      <c r="DD659" s="58"/>
      <c r="DE659">
        <v>25.61</v>
      </c>
      <c r="DF659">
        <v>120.06</v>
      </c>
      <c r="DG659">
        <v>2.17</v>
      </c>
    </row>
    <row r="660" spans="1:111">
      <c r="A660" s="1">
        <v>2015</v>
      </c>
      <c r="B660" s="1">
        <v>6</v>
      </c>
      <c r="C660" s="24">
        <v>42251</v>
      </c>
      <c r="D660" s="1">
        <v>4331</v>
      </c>
      <c r="E660" s="1">
        <v>4331</v>
      </c>
      <c r="F660" s="1">
        <v>4290</v>
      </c>
      <c r="G660" s="1">
        <v>4301</v>
      </c>
      <c r="H660" s="46">
        <v>1121.4000000000001</v>
      </c>
      <c r="I660" s="1">
        <v>4370</v>
      </c>
      <c r="J660" s="1">
        <v>4373</v>
      </c>
      <c r="K660" s="1">
        <v>4310</v>
      </c>
      <c r="L660" s="1">
        <v>4315</v>
      </c>
      <c r="M660" s="53">
        <v>4298</v>
      </c>
      <c r="N660" s="47">
        <v>4318</v>
      </c>
      <c r="O660" s="47">
        <v>4262</v>
      </c>
      <c r="P660" s="47">
        <v>4273</v>
      </c>
      <c r="Q660" s="8">
        <v>4330</v>
      </c>
      <c r="R660" s="26"/>
      <c r="W660" s="50"/>
      <c r="X660" s="51"/>
      <c r="AD660" s="62">
        <v>4331</v>
      </c>
      <c r="AE660" s="62">
        <v>4310</v>
      </c>
      <c r="BD660" s="94">
        <v>4296</v>
      </c>
      <c r="BG660" s="62"/>
      <c r="BH660" s="62"/>
      <c r="BI660" s="1">
        <v>4298</v>
      </c>
      <c r="BJ660" s="1">
        <v>4300</v>
      </c>
      <c r="BK660" s="1">
        <v>4286</v>
      </c>
      <c r="BL660" s="1">
        <v>4291</v>
      </c>
      <c r="BM660" s="78"/>
      <c r="BN660" s="78"/>
      <c r="BO660" s="78"/>
      <c r="BP660" s="89"/>
      <c r="BS660" s="88"/>
      <c r="BU660" s="58"/>
      <c r="BV660" s="58"/>
      <c r="BW660" s="58"/>
      <c r="BX660" s="58"/>
      <c r="BY660" s="1">
        <v>120.075</v>
      </c>
      <c r="BZ660" s="1">
        <v>120.128</v>
      </c>
      <c r="CA660" s="1">
        <v>120.06</v>
      </c>
      <c r="CB660" s="1">
        <v>1.1123000000000001</v>
      </c>
      <c r="CC660" s="1">
        <v>1.1121000000000001</v>
      </c>
      <c r="CD660" s="1">
        <v>1.1125</v>
      </c>
      <c r="CG660" s="1">
        <v>4298</v>
      </c>
      <c r="CH660" s="1">
        <v>4318</v>
      </c>
      <c r="CI660" s="1">
        <v>4275</v>
      </c>
      <c r="CJ660" s="1">
        <v>4280</v>
      </c>
      <c r="CK660" s="1">
        <v>4298</v>
      </c>
      <c r="CL660" s="1">
        <v>4318</v>
      </c>
      <c r="CM660" s="1">
        <v>4262</v>
      </c>
      <c r="CN660" s="1">
        <v>4272</v>
      </c>
      <c r="CO660" s="1">
        <v>1124.9000000000001</v>
      </c>
      <c r="CP660" s="1">
        <v>4298</v>
      </c>
      <c r="CQ660" s="1">
        <v>4318</v>
      </c>
      <c r="CR660" s="1">
        <v>4262</v>
      </c>
      <c r="CS660" s="1">
        <v>4273</v>
      </c>
      <c r="CX660" s="58"/>
      <c r="CY660" s="58"/>
      <c r="DA660" s="1" t="s">
        <v>618</v>
      </c>
      <c r="DC660" s="58"/>
      <c r="DD660" s="58"/>
      <c r="DE660">
        <v>27.8</v>
      </c>
      <c r="DF660">
        <v>118.962</v>
      </c>
      <c r="DG660">
        <v>2.13</v>
      </c>
    </row>
    <row r="661" spans="1:111">
      <c r="A661" s="1">
        <v>2015</v>
      </c>
      <c r="B661" s="1">
        <v>2</v>
      </c>
      <c r="C661" s="24">
        <v>42254</v>
      </c>
      <c r="D661" s="1">
        <v>4274</v>
      </c>
      <c r="E661" s="1">
        <v>4300</v>
      </c>
      <c r="F661" s="1">
        <v>4256</v>
      </c>
      <c r="G661" s="1">
        <v>4292</v>
      </c>
      <c r="H661" s="46">
        <v>1118.4000000000001</v>
      </c>
      <c r="I661" s="1">
        <v>4298</v>
      </c>
      <c r="J661" s="1">
        <v>4318</v>
      </c>
      <c r="K661" s="1">
        <v>4256</v>
      </c>
      <c r="L661" s="1">
        <v>4293</v>
      </c>
      <c r="M661" s="53">
        <v>4285</v>
      </c>
      <c r="N661" s="47">
        <v>4292</v>
      </c>
      <c r="O661" s="47">
        <v>4277</v>
      </c>
      <c r="P661" s="47">
        <v>4277</v>
      </c>
      <c r="Q661" s="8">
        <v>4276</v>
      </c>
      <c r="R661" s="26"/>
      <c r="W661" s="50"/>
      <c r="X661" s="51"/>
      <c r="AD661" s="62">
        <v>4300</v>
      </c>
      <c r="AE661" s="62">
        <v>4256</v>
      </c>
      <c r="BD661" s="94">
        <v>4284</v>
      </c>
      <c r="BG661" s="62"/>
      <c r="BH661" s="62"/>
      <c r="BI661" s="1">
        <v>4285</v>
      </c>
      <c r="BJ661" s="1">
        <v>4292</v>
      </c>
      <c r="BK661" s="1">
        <v>4284</v>
      </c>
      <c r="BL661" s="1">
        <v>4289</v>
      </c>
      <c r="BM661" s="78"/>
      <c r="BN661" s="78"/>
      <c r="BO661" s="78"/>
      <c r="BP661" s="89"/>
      <c r="BS661" s="88"/>
      <c r="BU661" s="58"/>
      <c r="BV661" s="58"/>
      <c r="BW661" s="58"/>
      <c r="BX661" s="58"/>
      <c r="BY661" s="1">
        <v>118.932</v>
      </c>
      <c r="BZ661" s="1">
        <v>119.08</v>
      </c>
      <c r="CA661" s="1">
        <v>119.19</v>
      </c>
      <c r="CB661" s="1">
        <v>1.1164000000000001</v>
      </c>
      <c r="CC661" s="1">
        <v>1.1149</v>
      </c>
      <c r="CD661" s="1">
        <v>1.1151</v>
      </c>
      <c r="CG661" s="1">
        <v>4285</v>
      </c>
      <c r="CH661" s="1">
        <v>4292</v>
      </c>
      <c r="CI661" s="1">
        <v>4279</v>
      </c>
      <c r="CJ661" s="1">
        <v>4285</v>
      </c>
      <c r="CK661" s="1">
        <v>4285</v>
      </c>
      <c r="CL661" s="1">
        <v>4292</v>
      </c>
      <c r="CM661" s="1">
        <v>4277</v>
      </c>
      <c r="CN661" s="1">
        <v>4281</v>
      </c>
      <c r="CO661" s="1">
        <v>1121.4000000000001</v>
      </c>
      <c r="CP661" s="1">
        <v>4285</v>
      </c>
      <c r="CQ661" s="1">
        <v>4292</v>
      </c>
      <c r="CR661" s="1">
        <v>4266</v>
      </c>
      <c r="CS661" s="1">
        <v>4279</v>
      </c>
      <c r="CX661" s="58"/>
      <c r="CY661" s="58"/>
      <c r="DA661" s="1" t="s">
        <v>618</v>
      </c>
      <c r="DC661" s="58"/>
      <c r="DD661" s="58"/>
      <c r="DE661">
        <v>27.8</v>
      </c>
      <c r="DF661">
        <v>119.27200000000001</v>
      </c>
      <c r="DG661">
        <v>2.13</v>
      </c>
    </row>
    <row r="662" spans="1:111">
      <c r="A662" s="1">
        <v>2015</v>
      </c>
      <c r="B662" s="1">
        <v>3</v>
      </c>
      <c r="C662" s="24">
        <v>42255</v>
      </c>
      <c r="D662" s="1">
        <v>4286</v>
      </c>
      <c r="E662" s="1">
        <v>4288</v>
      </c>
      <c r="F662" s="1">
        <v>4268</v>
      </c>
      <c r="G662" s="1">
        <v>4281</v>
      </c>
      <c r="H662" s="46">
        <v>1120.9000000000001</v>
      </c>
      <c r="I662" s="1">
        <v>4285</v>
      </c>
      <c r="J662" s="1">
        <v>4292</v>
      </c>
      <c r="K662" s="1">
        <v>4266</v>
      </c>
      <c r="L662" s="1">
        <v>4281</v>
      </c>
      <c r="M662" s="53">
        <v>4303</v>
      </c>
      <c r="N662" s="47">
        <v>4319</v>
      </c>
      <c r="O662" s="47">
        <v>4299</v>
      </c>
      <c r="P662" s="47">
        <v>4307</v>
      </c>
      <c r="Q662" s="8">
        <v>4285</v>
      </c>
      <c r="R662" s="26"/>
      <c r="W662" s="50"/>
      <c r="X662" s="51"/>
      <c r="AD662" s="62">
        <v>4288</v>
      </c>
      <c r="AE662" s="62">
        <v>4275</v>
      </c>
      <c r="BD662" s="94">
        <v>4302</v>
      </c>
      <c r="BG662" s="62"/>
      <c r="BH662" s="62"/>
      <c r="BI662" s="1">
        <v>4303</v>
      </c>
      <c r="BJ662" s="1">
        <v>4315</v>
      </c>
      <c r="BK662" s="1">
        <v>4301</v>
      </c>
      <c r="BL662" s="1">
        <v>4303</v>
      </c>
      <c r="BM662" s="78"/>
      <c r="BN662" s="78"/>
      <c r="BO662" s="78"/>
      <c r="BP662" s="89"/>
      <c r="BS662" s="88"/>
      <c r="BU662" s="58"/>
      <c r="BV662" s="58"/>
      <c r="BW662" s="58"/>
      <c r="BX662" s="58"/>
      <c r="BY662" s="1">
        <v>119.282</v>
      </c>
      <c r="BZ662" s="1">
        <v>119.3</v>
      </c>
      <c r="CA662" s="1">
        <v>119.41200000000001</v>
      </c>
      <c r="CB662" s="1">
        <v>1.117</v>
      </c>
      <c r="CC662" s="1">
        <v>1.117</v>
      </c>
      <c r="CD662" s="1">
        <v>1.1162000000000001</v>
      </c>
      <c r="CG662" s="1">
        <v>4303</v>
      </c>
      <c r="CH662" s="1">
        <v>4319</v>
      </c>
      <c r="CI662" s="1">
        <v>4299</v>
      </c>
      <c r="CJ662" s="1">
        <v>4314</v>
      </c>
      <c r="CK662" s="1">
        <v>4303</v>
      </c>
      <c r="CL662" s="1">
        <v>4319</v>
      </c>
      <c r="CM662" s="1">
        <v>4299</v>
      </c>
      <c r="CN662" s="1">
        <v>4303</v>
      </c>
      <c r="CO662" s="1">
        <v>1119.0999999999999</v>
      </c>
      <c r="CP662" s="1">
        <v>4303</v>
      </c>
      <c r="CQ662" s="1">
        <v>4319</v>
      </c>
      <c r="CR662" s="1">
        <v>4299</v>
      </c>
      <c r="CS662" s="1">
        <v>4309</v>
      </c>
      <c r="CX662" s="58"/>
      <c r="CY662" s="58"/>
      <c r="DA662" s="1" t="s">
        <v>618</v>
      </c>
      <c r="DC662" s="58"/>
      <c r="DD662" s="58"/>
      <c r="DE662">
        <v>24.9</v>
      </c>
      <c r="DF662">
        <v>119.86199999999999</v>
      </c>
      <c r="DG662">
        <v>2.19</v>
      </c>
    </row>
    <row r="663" spans="1:111">
      <c r="A663" s="1">
        <v>2015</v>
      </c>
      <c r="B663" s="1">
        <v>4</v>
      </c>
      <c r="C663" s="24">
        <v>42256</v>
      </c>
      <c r="D663" s="1">
        <v>4318</v>
      </c>
      <c r="E663" s="1">
        <v>4337</v>
      </c>
      <c r="F663" s="1">
        <v>4316</v>
      </c>
      <c r="G663" s="1">
        <v>4328</v>
      </c>
      <c r="H663" s="46">
        <v>1105.3</v>
      </c>
      <c r="I663" s="1">
        <v>4303</v>
      </c>
      <c r="J663" s="1">
        <v>4332</v>
      </c>
      <c r="K663" s="1">
        <v>4299</v>
      </c>
      <c r="L663" s="1">
        <v>4326</v>
      </c>
      <c r="M663" s="53">
        <v>4336</v>
      </c>
      <c r="N663" s="47">
        <v>4337</v>
      </c>
      <c r="O663" s="47">
        <v>4305</v>
      </c>
      <c r="P663" s="47">
        <v>4311</v>
      </c>
      <c r="Q663" s="8">
        <v>4317</v>
      </c>
      <c r="R663" s="26"/>
      <c r="W663" s="50"/>
      <c r="X663" s="51"/>
      <c r="AD663" s="62">
        <v>4332</v>
      </c>
      <c r="AE663" s="62">
        <v>4316</v>
      </c>
      <c r="BD663" s="94">
        <v>4334</v>
      </c>
      <c r="BG663" s="62"/>
      <c r="BH663" s="62"/>
      <c r="BI663" s="1">
        <v>4336</v>
      </c>
      <c r="BJ663" s="1">
        <v>4337</v>
      </c>
      <c r="BK663" s="1">
        <v>4327</v>
      </c>
      <c r="BL663" s="1">
        <v>4331</v>
      </c>
      <c r="BM663" s="78"/>
      <c r="BN663" s="78"/>
      <c r="BO663" s="78"/>
      <c r="BP663" s="89"/>
      <c r="BS663" s="88"/>
      <c r="BU663" s="58"/>
      <c r="BV663" s="58"/>
      <c r="BW663" s="58"/>
      <c r="BX663" s="58"/>
      <c r="BY663" s="1">
        <v>119.813</v>
      </c>
      <c r="BZ663" s="1">
        <v>119.958</v>
      </c>
      <c r="CA663" s="1">
        <v>120.06</v>
      </c>
      <c r="CB663" s="1">
        <v>1.1203000000000001</v>
      </c>
      <c r="CC663" s="1">
        <v>1.1211</v>
      </c>
      <c r="CD663" s="1">
        <v>1.1208</v>
      </c>
      <c r="CG663" s="1">
        <v>4336</v>
      </c>
      <c r="CH663" s="1">
        <v>4337</v>
      </c>
      <c r="CI663" s="1">
        <v>4321</v>
      </c>
      <c r="CJ663" s="1">
        <v>4330</v>
      </c>
      <c r="CK663" s="1">
        <v>4336</v>
      </c>
      <c r="CL663" s="1">
        <v>4337</v>
      </c>
      <c r="CM663" s="1">
        <v>4299</v>
      </c>
      <c r="CN663" s="1">
        <v>4300</v>
      </c>
      <c r="CO663" s="1">
        <v>1121</v>
      </c>
      <c r="CP663" s="1">
        <v>4336</v>
      </c>
      <c r="CQ663" s="1">
        <v>4337</v>
      </c>
      <c r="CR663" s="1">
        <v>4270</v>
      </c>
      <c r="CS663" s="1">
        <v>4279</v>
      </c>
      <c r="CX663" s="58"/>
      <c r="CY663" s="58"/>
      <c r="DA663" s="1" t="s">
        <v>618</v>
      </c>
      <c r="DC663" s="58"/>
      <c r="DD663" s="58"/>
      <c r="DE663">
        <v>26.23</v>
      </c>
      <c r="DF663">
        <v>120.46</v>
      </c>
      <c r="DG663">
        <v>2.1800000000000002</v>
      </c>
    </row>
    <row r="664" spans="1:111">
      <c r="A664" s="1">
        <v>2015</v>
      </c>
      <c r="B664" s="1">
        <v>5</v>
      </c>
      <c r="C664" s="24">
        <v>42257</v>
      </c>
      <c r="D664" s="1">
        <v>4265</v>
      </c>
      <c r="E664" s="1">
        <v>4290</v>
      </c>
      <c r="F664" s="1">
        <v>4243</v>
      </c>
      <c r="G664" s="1">
        <v>4275</v>
      </c>
      <c r="H664" s="46">
        <v>1110.0999999999999</v>
      </c>
      <c r="I664" s="1">
        <v>4336</v>
      </c>
      <c r="J664" s="1">
        <v>4337</v>
      </c>
      <c r="K664" s="1">
        <v>4243</v>
      </c>
      <c r="L664" s="1">
        <v>4262</v>
      </c>
      <c r="M664" s="53">
        <v>4286</v>
      </c>
      <c r="N664" s="47">
        <v>4311</v>
      </c>
      <c r="O664" s="47">
        <v>4281</v>
      </c>
      <c r="P664" s="47">
        <v>4295</v>
      </c>
      <c r="Q664" s="8">
        <v>4264</v>
      </c>
      <c r="R664" s="26"/>
      <c r="W664" s="50"/>
      <c r="X664" s="51"/>
      <c r="AD664" s="62">
        <v>4266</v>
      </c>
      <c r="AE664" s="62">
        <v>4243</v>
      </c>
      <c r="BD664" s="94">
        <v>4284</v>
      </c>
      <c r="BG664" s="62"/>
      <c r="BH664" s="62"/>
      <c r="BI664" s="1">
        <v>4286</v>
      </c>
      <c r="BJ664" s="1">
        <v>4293</v>
      </c>
      <c r="BK664" s="1">
        <v>4281</v>
      </c>
      <c r="BL664" s="1">
        <v>4284</v>
      </c>
      <c r="BM664" s="78"/>
      <c r="BN664" s="78"/>
      <c r="BO664" s="78"/>
      <c r="BP664" s="89"/>
      <c r="BS664" s="88"/>
      <c r="BU664" s="58"/>
      <c r="BV664" s="58"/>
      <c r="BW664" s="58"/>
      <c r="BX664" s="58"/>
      <c r="BY664" s="1">
        <v>120.518</v>
      </c>
      <c r="BZ664" s="1">
        <v>120.392</v>
      </c>
      <c r="CA664" s="1">
        <v>120.30500000000001</v>
      </c>
      <c r="CB664" s="1">
        <v>1.1207</v>
      </c>
      <c r="CC664" s="1">
        <v>1.1215999999999999</v>
      </c>
      <c r="CD664" s="1">
        <v>1.1218999999999999</v>
      </c>
      <c r="CG664" s="1">
        <v>4286</v>
      </c>
      <c r="CH664" s="1">
        <v>4300</v>
      </c>
      <c r="CI664" s="1">
        <v>4281</v>
      </c>
      <c r="CJ664" s="1">
        <v>4292</v>
      </c>
      <c r="CK664" s="1">
        <v>4286</v>
      </c>
      <c r="CL664" s="1">
        <v>4311</v>
      </c>
      <c r="CM664" s="1">
        <v>4281</v>
      </c>
      <c r="CN664" s="1">
        <v>4291</v>
      </c>
      <c r="CO664" s="1">
        <v>1106.5999999999999</v>
      </c>
      <c r="CP664" s="1">
        <v>4286</v>
      </c>
      <c r="CQ664" s="1">
        <v>4311</v>
      </c>
      <c r="CR664" s="1">
        <v>4281</v>
      </c>
      <c r="CS664" s="1">
        <v>4290</v>
      </c>
      <c r="CX664" s="58"/>
      <c r="CY664" s="58"/>
      <c r="DA664" s="1" t="s">
        <v>618</v>
      </c>
      <c r="DC664" s="58"/>
      <c r="DD664" s="58"/>
      <c r="DE664">
        <v>24.37</v>
      </c>
      <c r="DF664">
        <v>120.66200000000001</v>
      </c>
      <c r="DG664">
        <v>2.2200000000000002</v>
      </c>
    </row>
    <row r="665" spans="1:111">
      <c r="A665" s="1">
        <v>2015</v>
      </c>
      <c r="B665" s="1">
        <v>6</v>
      </c>
      <c r="C665" s="24">
        <v>42258</v>
      </c>
      <c r="D665" s="1">
        <v>4294</v>
      </c>
      <c r="E665" s="1">
        <v>4303</v>
      </c>
      <c r="F665" s="1">
        <v>4290</v>
      </c>
      <c r="G665" s="1">
        <v>4293</v>
      </c>
      <c r="H665" s="46">
        <v>1103.3</v>
      </c>
      <c r="I665" s="1">
        <v>4286</v>
      </c>
      <c r="J665" s="1">
        <v>4311</v>
      </c>
      <c r="K665" s="1">
        <v>4281</v>
      </c>
      <c r="L665" s="1">
        <v>4299</v>
      </c>
      <c r="M665" s="53">
        <v>4280</v>
      </c>
      <c r="N665" s="47">
        <v>4284</v>
      </c>
      <c r="O665" s="47">
        <v>4247</v>
      </c>
      <c r="P665" s="47">
        <v>4253</v>
      </c>
      <c r="Q665" s="8">
        <v>4293</v>
      </c>
      <c r="R665" s="26"/>
      <c r="W665" s="50"/>
      <c r="X665" s="51"/>
      <c r="AD665" s="62">
        <v>4303</v>
      </c>
      <c r="AE665" s="62">
        <v>4292</v>
      </c>
      <c r="BD665" s="94">
        <v>4279</v>
      </c>
      <c r="BG665" s="62"/>
      <c r="BH665" s="62"/>
      <c r="BI665" s="1">
        <v>4280</v>
      </c>
      <c r="BJ665" s="1">
        <v>4283</v>
      </c>
      <c r="BK665" s="1">
        <v>4271</v>
      </c>
      <c r="BL665" s="1">
        <v>4273</v>
      </c>
      <c r="BM665" s="78"/>
      <c r="BN665" s="78"/>
      <c r="BO665" s="78"/>
      <c r="BP665" s="89"/>
      <c r="BS665" s="88"/>
      <c r="BU665" s="58"/>
      <c r="BV665" s="58"/>
      <c r="BW665" s="58"/>
      <c r="BX665" s="58"/>
      <c r="BY665" s="1">
        <v>120.622</v>
      </c>
      <c r="BZ665" s="1">
        <v>120.727</v>
      </c>
      <c r="CA665" s="1">
        <v>120.613</v>
      </c>
      <c r="CB665" s="1">
        <v>1.1278999999999999</v>
      </c>
      <c r="CC665" s="1">
        <v>1.1288</v>
      </c>
      <c r="CD665" s="1">
        <v>1.1284000000000001</v>
      </c>
      <c r="CG665" s="1">
        <v>4280</v>
      </c>
      <c r="CH665" s="1">
        <v>4284</v>
      </c>
      <c r="CI665" s="1">
        <v>4265</v>
      </c>
      <c r="CJ665" s="1">
        <v>4275</v>
      </c>
      <c r="CK665" s="1">
        <v>4280</v>
      </c>
      <c r="CL665" s="1">
        <v>4284</v>
      </c>
      <c r="CM665" s="1">
        <v>4246</v>
      </c>
      <c r="CN665" s="1">
        <v>4248</v>
      </c>
      <c r="CO665" s="1">
        <v>1107.2</v>
      </c>
      <c r="CP665" s="1">
        <v>4280</v>
      </c>
      <c r="CQ665" s="1">
        <v>4284</v>
      </c>
      <c r="CR665" s="1">
        <v>4245</v>
      </c>
      <c r="CS665" s="1">
        <v>4266</v>
      </c>
      <c r="CX665" s="58"/>
      <c r="CY665" s="58"/>
      <c r="DA665" s="1" t="s">
        <v>618</v>
      </c>
      <c r="DC665" s="58"/>
      <c r="DD665" s="58"/>
      <c r="DE665">
        <v>23.2</v>
      </c>
      <c r="DF665">
        <v>120.541</v>
      </c>
      <c r="DG665">
        <v>2.1800000000000002</v>
      </c>
    </row>
    <row r="666" spans="1:111">
      <c r="A666" s="1">
        <v>2015</v>
      </c>
      <c r="B666" s="1">
        <v>2</v>
      </c>
      <c r="C666" s="24">
        <v>42261</v>
      </c>
      <c r="D666" s="1">
        <v>4271</v>
      </c>
      <c r="E666" s="1">
        <v>4279</v>
      </c>
      <c r="F666" s="1">
        <v>4262</v>
      </c>
      <c r="G666" s="1">
        <v>4264</v>
      </c>
      <c r="H666" s="46">
        <v>1107.5999999999999</v>
      </c>
      <c r="I666" s="1">
        <v>4280</v>
      </c>
      <c r="J666" s="1">
        <v>4284</v>
      </c>
      <c r="K666" s="1">
        <v>4245</v>
      </c>
      <c r="L666" s="1">
        <v>4277</v>
      </c>
      <c r="M666" s="53">
        <v>4262</v>
      </c>
      <c r="N666" s="47">
        <v>4265</v>
      </c>
      <c r="O666" s="47">
        <v>4247</v>
      </c>
      <c r="P666" s="47">
        <v>4248</v>
      </c>
      <c r="Q666" s="8">
        <v>4271</v>
      </c>
      <c r="R666" s="26"/>
      <c r="W666" s="50"/>
      <c r="X666" s="51"/>
      <c r="AD666" s="62">
        <v>4279</v>
      </c>
      <c r="AE666" s="62">
        <v>4270</v>
      </c>
      <c r="BD666" s="94">
        <v>4261</v>
      </c>
      <c r="BG666" s="62"/>
      <c r="BH666" s="62"/>
      <c r="BI666" s="1">
        <v>4262</v>
      </c>
      <c r="BJ666" s="1">
        <v>4265</v>
      </c>
      <c r="BK666" s="1">
        <v>4257</v>
      </c>
      <c r="BL666" s="1">
        <v>4259</v>
      </c>
      <c r="BM666" s="78"/>
      <c r="BN666" s="78"/>
      <c r="BO666" s="78"/>
      <c r="BP666" s="89"/>
      <c r="BS666" s="88"/>
      <c r="BU666" s="58"/>
      <c r="BV666" s="58"/>
      <c r="BW666" s="58"/>
      <c r="BX666" s="58"/>
      <c r="BY666" s="1">
        <v>120.545</v>
      </c>
      <c r="BZ666" s="1">
        <v>120.645</v>
      </c>
      <c r="CA666" s="1">
        <v>120.733</v>
      </c>
      <c r="CB666" s="1">
        <v>1.1332</v>
      </c>
      <c r="CC666" s="1">
        <v>1.1342000000000001</v>
      </c>
      <c r="CD666" s="1">
        <v>1.1343000000000001</v>
      </c>
      <c r="CG666" s="1">
        <v>4262</v>
      </c>
      <c r="CH666" s="1">
        <v>4265</v>
      </c>
      <c r="CI666" s="1">
        <v>4249</v>
      </c>
      <c r="CJ666" s="1">
        <v>4255</v>
      </c>
      <c r="CK666" s="1">
        <v>4262</v>
      </c>
      <c r="CL666" s="1">
        <v>4265</v>
      </c>
      <c r="CM666" s="1">
        <v>4243</v>
      </c>
      <c r="CN666" s="1">
        <v>4253</v>
      </c>
      <c r="CO666" s="1">
        <v>1106.5999999999999</v>
      </c>
      <c r="CP666" s="1">
        <v>4262</v>
      </c>
      <c r="CQ666" s="1">
        <v>4265</v>
      </c>
      <c r="CR666" s="1">
        <v>4243</v>
      </c>
      <c r="CS666" s="1">
        <v>4260</v>
      </c>
      <c r="CX666" s="58"/>
      <c r="CY666" s="58"/>
      <c r="DA666" s="1" t="s">
        <v>618</v>
      </c>
      <c r="DC666" s="58"/>
      <c r="DD666" s="58"/>
      <c r="DE666">
        <v>24.25</v>
      </c>
      <c r="DF666">
        <v>120.215</v>
      </c>
      <c r="DG666">
        <v>2.1800000000000002</v>
      </c>
    </row>
    <row r="667" spans="1:111">
      <c r="A667" s="1">
        <v>2015</v>
      </c>
      <c r="B667" s="1">
        <v>3</v>
      </c>
      <c r="C667" s="24">
        <v>42262</v>
      </c>
      <c r="D667" s="1">
        <v>4272</v>
      </c>
      <c r="E667" s="1">
        <v>4279</v>
      </c>
      <c r="F667" s="1">
        <v>4247</v>
      </c>
      <c r="G667" s="1">
        <v>4248</v>
      </c>
      <c r="H667" s="46">
        <v>1102.5999999999999</v>
      </c>
      <c r="I667" s="1">
        <v>4262</v>
      </c>
      <c r="J667" s="1">
        <v>4279</v>
      </c>
      <c r="K667" s="1">
        <v>4243</v>
      </c>
      <c r="L667" s="1">
        <v>4268</v>
      </c>
      <c r="M667" s="53">
        <v>4243</v>
      </c>
      <c r="N667" s="47">
        <v>4250</v>
      </c>
      <c r="O667" s="47">
        <v>4225</v>
      </c>
      <c r="P667" s="47">
        <v>4242</v>
      </c>
      <c r="Q667" s="8">
        <v>4272</v>
      </c>
      <c r="R667" s="26"/>
      <c r="W667" s="50"/>
      <c r="X667" s="51"/>
      <c r="AD667" s="62">
        <v>4279</v>
      </c>
      <c r="AE667" s="62">
        <v>4266</v>
      </c>
      <c r="BD667" s="94">
        <v>4241</v>
      </c>
      <c r="BG667" s="62"/>
      <c r="BH667" s="62"/>
      <c r="BI667" s="1">
        <v>4243</v>
      </c>
      <c r="BJ667" s="1">
        <v>4244</v>
      </c>
      <c r="BK667" s="1">
        <v>4230</v>
      </c>
      <c r="BL667" s="1">
        <v>4231</v>
      </c>
      <c r="BM667" s="78"/>
      <c r="BN667" s="78"/>
      <c r="BO667" s="78"/>
      <c r="BP667" s="89"/>
      <c r="BS667" s="88"/>
      <c r="BU667" s="58"/>
      <c r="BV667" s="58"/>
      <c r="BW667" s="58"/>
      <c r="BX667" s="58"/>
      <c r="BY667" s="1">
        <v>120.239</v>
      </c>
      <c r="BZ667" s="1">
        <v>120.327</v>
      </c>
      <c r="CA667" s="1">
        <v>120.364</v>
      </c>
      <c r="CB667" s="1">
        <v>1.1316999999999999</v>
      </c>
      <c r="CC667" s="1">
        <v>1.1309</v>
      </c>
      <c r="CD667" s="1">
        <v>1.1306</v>
      </c>
      <c r="CG667" s="1">
        <v>4243</v>
      </c>
      <c r="CH667" s="1">
        <v>4247</v>
      </c>
      <c r="CI667" s="1">
        <v>4225</v>
      </c>
      <c r="CJ667" s="1">
        <v>4244</v>
      </c>
      <c r="CK667" s="1">
        <v>4243</v>
      </c>
      <c r="CL667" s="1">
        <v>4250</v>
      </c>
      <c r="CM667" s="1">
        <v>4225</v>
      </c>
      <c r="CN667" s="1">
        <v>4248</v>
      </c>
      <c r="CO667" s="1">
        <v>1106.0999999999999</v>
      </c>
      <c r="CP667" s="1">
        <v>4243</v>
      </c>
      <c r="CQ667" s="1">
        <v>4257</v>
      </c>
      <c r="CR667" s="1">
        <v>4225</v>
      </c>
      <c r="CS667" s="1">
        <v>4255</v>
      </c>
      <c r="CX667" s="58"/>
      <c r="CY667" s="58"/>
      <c r="DA667" s="1" t="s">
        <v>618</v>
      </c>
      <c r="DC667" s="58"/>
      <c r="DD667" s="58"/>
      <c r="DE667">
        <v>22.54</v>
      </c>
      <c r="DF667">
        <v>120.43</v>
      </c>
      <c r="DG667">
        <v>2.2799999999999998</v>
      </c>
    </row>
    <row r="668" spans="1:111">
      <c r="A668" s="1">
        <v>2015</v>
      </c>
      <c r="B668" s="1">
        <v>4</v>
      </c>
      <c r="C668" s="24">
        <v>42263</v>
      </c>
      <c r="D668" s="1">
        <v>4260</v>
      </c>
      <c r="E668" s="1">
        <v>4260</v>
      </c>
      <c r="F668" s="1">
        <v>4246</v>
      </c>
      <c r="G668" s="1">
        <v>4251</v>
      </c>
      <c r="H668" s="46">
        <v>1118.4000000000001</v>
      </c>
      <c r="I668" s="1">
        <v>4243</v>
      </c>
      <c r="J668" s="1">
        <v>4260</v>
      </c>
      <c r="K668" s="1">
        <v>4225</v>
      </c>
      <c r="L668" s="1">
        <v>4254</v>
      </c>
      <c r="M668" s="53">
        <v>4266</v>
      </c>
      <c r="N668" s="47">
        <v>4308</v>
      </c>
      <c r="O668" s="47">
        <v>4261</v>
      </c>
      <c r="P668" s="47">
        <v>4305</v>
      </c>
      <c r="Q668" s="8">
        <v>4260</v>
      </c>
      <c r="R668" s="26"/>
      <c r="W668" s="50"/>
      <c r="X668" s="51"/>
      <c r="AD668" s="62">
        <v>4260</v>
      </c>
      <c r="AE668" s="62">
        <v>4249</v>
      </c>
      <c r="BD668" s="94">
        <v>4266</v>
      </c>
      <c r="BG668" s="62"/>
      <c r="BH668" s="62"/>
      <c r="BI668" s="1">
        <v>4266</v>
      </c>
      <c r="BJ668" s="1">
        <v>4270</v>
      </c>
      <c r="BK668" s="1">
        <v>4261</v>
      </c>
      <c r="BL668" s="1">
        <v>4262</v>
      </c>
      <c r="BM668" s="78"/>
      <c r="BN668" s="78"/>
      <c r="BO668" s="78"/>
      <c r="BP668" s="89"/>
      <c r="BS668" s="88"/>
      <c r="BU668" s="58"/>
      <c r="BV668" s="58"/>
      <c r="BW668" s="58"/>
      <c r="BX668" s="58"/>
      <c r="BY668" s="1">
        <v>120.417</v>
      </c>
      <c r="BZ668" s="1">
        <v>120.386</v>
      </c>
      <c r="CA668" s="1">
        <v>120.435</v>
      </c>
      <c r="CB668" s="1">
        <v>1.1269</v>
      </c>
      <c r="CC668" s="1">
        <v>1.1272</v>
      </c>
      <c r="CD668" s="1">
        <v>1.1271</v>
      </c>
      <c r="CG668" s="1">
        <v>4266</v>
      </c>
      <c r="CH668" s="1">
        <v>4297</v>
      </c>
      <c r="CI668" s="1">
        <v>4261</v>
      </c>
      <c r="CJ668" s="1">
        <v>4295</v>
      </c>
      <c r="CK668" s="1">
        <v>4266</v>
      </c>
      <c r="CL668" s="1">
        <v>4318</v>
      </c>
      <c r="CM668" s="1">
        <v>4261</v>
      </c>
      <c r="CN668" s="1">
        <v>4317</v>
      </c>
      <c r="CO668" s="1">
        <v>1106.8</v>
      </c>
      <c r="CP668" s="1">
        <v>4266</v>
      </c>
      <c r="CQ668" s="1">
        <v>4340</v>
      </c>
      <c r="CR668" s="1">
        <v>4261</v>
      </c>
      <c r="CS668" s="1">
        <v>4322</v>
      </c>
      <c r="CX668" s="58"/>
      <c r="CY668" s="58"/>
      <c r="DA668" s="1" t="s">
        <v>618</v>
      </c>
      <c r="DC668" s="58"/>
      <c r="DD668" s="58"/>
      <c r="DE668">
        <v>21.35</v>
      </c>
      <c r="DF668">
        <v>120.589</v>
      </c>
      <c r="DG668">
        <v>2.2999999999999998</v>
      </c>
    </row>
    <row r="669" spans="1:111">
      <c r="A669" s="1">
        <v>2015</v>
      </c>
      <c r="B669" s="1">
        <v>5</v>
      </c>
      <c r="C669" s="24">
        <v>42264</v>
      </c>
      <c r="D669" s="1">
        <v>4320</v>
      </c>
      <c r="E669" s="1">
        <v>4332</v>
      </c>
      <c r="F669" s="1">
        <v>4315</v>
      </c>
      <c r="G669" s="1">
        <v>4332</v>
      </c>
      <c r="H669" s="46">
        <v>1117</v>
      </c>
      <c r="I669" s="1">
        <v>4266</v>
      </c>
      <c r="J669" s="1">
        <v>4340</v>
      </c>
      <c r="K669" s="1">
        <v>4261</v>
      </c>
      <c r="L669" s="1">
        <v>4321</v>
      </c>
      <c r="M669" s="53">
        <v>4331</v>
      </c>
      <c r="N669" s="47">
        <v>4337</v>
      </c>
      <c r="O669" s="47">
        <v>4313</v>
      </c>
      <c r="P669" s="47">
        <v>4323</v>
      </c>
      <c r="Q669" s="8">
        <v>4322</v>
      </c>
      <c r="R669" s="26"/>
      <c r="W669" s="50"/>
      <c r="X669" s="51"/>
      <c r="AD669" s="62">
        <v>4327</v>
      </c>
      <c r="AE669" s="62">
        <v>4317</v>
      </c>
      <c r="BD669" s="94">
        <v>4329</v>
      </c>
      <c r="BG669" s="62"/>
      <c r="BH669" s="62"/>
      <c r="BI669" s="1">
        <v>4331</v>
      </c>
      <c r="BJ669" s="1">
        <v>4337</v>
      </c>
      <c r="BK669" s="1">
        <v>4329</v>
      </c>
      <c r="BL669" s="1">
        <v>4330</v>
      </c>
      <c r="BM669" s="78"/>
      <c r="BN669" s="78"/>
      <c r="BO669" s="78"/>
      <c r="BP669" s="89"/>
      <c r="BS669" s="88"/>
      <c r="BU669" s="58"/>
      <c r="BV669" s="58"/>
      <c r="BW669" s="58"/>
      <c r="BX669" s="58"/>
      <c r="BY669" s="1">
        <v>120.57</v>
      </c>
      <c r="BZ669" s="1">
        <v>120.565</v>
      </c>
      <c r="CA669" s="1">
        <v>120.548</v>
      </c>
      <c r="CB669" s="1">
        <v>1.1292</v>
      </c>
      <c r="CC669" s="1">
        <v>1.1292</v>
      </c>
      <c r="CD669" s="1">
        <v>1.1291</v>
      </c>
      <c r="CG669" s="1">
        <v>4331</v>
      </c>
      <c r="CH669" s="1">
        <v>4337</v>
      </c>
      <c r="CI669" s="1">
        <v>4316</v>
      </c>
      <c r="CJ669" s="1">
        <v>4318</v>
      </c>
      <c r="CK669" s="1">
        <v>4331</v>
      </c>
      <c r="CL669" s="1">
        <v>4337</v>
      </c>
      <c r="CM669" s="1">
        <v>4313</v>
      </c>
      <c r="CN669" s="1">
        <v>4325</v>
      </c>
      <c r="CO669" s="1">
        <v>1120.2</v>
      </c>
      <c r="CP669" s="1">
        <v>4331</v>
      </c>
      <c r="CQ669" s="1">
        <v>4359</v>
      </c>
      <c r="CR669" s="1">
        <v>4313</v>
      </c>
      <c r="CS669" s="1">
        <v>4355</v>
      </c>
      <c r="CX669" s="58"/>
      <c r="CY669" s="58"/>
      <c r="DA669" s="1" t="s">
        <v>618</v>
      </c>
      <c r="DC669" s="58"/>
      <c r="DD669" s="58"/>
      <c r="DE669">
        <v>21.14</v>
      </c>
      <c r="DF669">
        <v>120.17100000000001</v>
      </c>
      <c r="DG669">
        <v>2.2200000000000002</v>
      </c>
    </row>
    <row r="670" spans="1:111">
      <c r="A670" s="1">
        <v>2015</v>
      </c>
      <c r="B670" s="1">
        <v>6</v>
      </c>
      <c r="C670" s="24">
        <v>42265</v>
      </c>
      <c r="D670" s="1">
        <v>4345</v>
      </c>
      <c r="E670" s="1">
        <v>4351</v>
      </c>
      <c r="F670" s="1">
        <v>4321</v>
      </c>
      <c r="G670" s="1">
        <v>4330</v>
      </c>
      <c r="H670" s="46">
        <v>1129.5</v>
      </c>
      <c r="I670" s="1">
        <v>4331</v>
      </c>
      <c r="J670" s="1">
        <v>4359</v>
      </c>
      <c r="K670" s="1">
        <v>4313</v>
      </c>
      <c r="L670" s="1">
        <v>4340</v>
      </c>
      <c r="M670" s="53">
        <v>4315</v>
      </c>
      <c r="N670" s="47">
        <v>4362</v>
      </c>
      <c r="O670" s="47">
        <v>4314</v>
      </c>
      <c r="P670" s="47">
        <v>4361</v>
      </c>
      <c r="Q670" s="8">
        <v>4344</v>
      </c>
      <c r="R670" s="26"/>
      <c r="W670" s="50"/>
      <c r="X670" s="51"/>
      <c r="AD670" s="62">
        <v>4351</v>
      </c>
      <c r="AE670" s="62">
        <v>4321</v>
      </c>
      <c r="BD670" s="94">
        <v>4314</v>
      </c>
      <c r="BG670" s="62"/>
      <c r="BH670" s="62"/>
      <c r="BI670" s="1">
        <v>4315</v>
      </c>
      <c r="BJ670" s="1">
        <v>4329</v>
      </c>
      <c r="BK670" s="1">
        <v>4314</v>
      </c>
      <c r="BL670" s="1">
        <v>4325</v>
      </c>
      <c r="BM670" s="78"/>
      <c r="BN670" s="78"/>
      <c r="BO670" s="78"/>
      <c r="BP670" s="89"/>
      <c r="BS670" s="88"/>
      <c r="BU670" s="58"/>
      <c r="BV670" s="58"/>
      <c r="BW670" s="58"/>
      <c r="BX670" s="58"/>
      <c r="BY670" s="1">
        <v>120.015</v>
      </c>
      <c r="BZ670" s="1">
        <v>120.148</v>
      </c>
      <c r="CA670" s="1">
        <v>120.08499999999999</v>
      </c>
      <c r="CB670" s="1">
        <v>1.1435</v>
      </c>
      <c r="CC670" s="1">
        <v>1.1412</v>
      </c>
      <c r="CD670" s="1">
        <v>1.1397999999999999</v>
      </c>
      <c r="CG670" s="1">
        <v>4315</v>
      </c>
      <c r="CH670" s="1">
        <v>4358</v>
      </c>
      <c r="CI670" s="1">
        <v>4314</v>
      </c>
      <c r="CJ670" s="1">
        <v>4355</v>
      </c>
      <c r="CK670" s="1">
        <v>4315</v>
      </c>
      <c r="CL670" s="1">
        <v>4368</v>
      </c>
      <c r="CM670" s="1">
        <v>4314</v>
      </c>
      <c r="CN670" s="1">
        <v>4361</v>
      </c>
      <c r="CO670" s="1">
        <v>1129.9000000000001</v>
      </c>
      <c r="CP670" s="1">
        <v>4315</v>
      </c>
      <c r="CQ670" s="1">
        <v>4368</v>
      </c>
      <c r="CR670" s="1">
        <v>4314</v>
      </c>
      <c r="CS670" s="1">
        <v>4361</v>
      </c>
      <c r="CX670" s="58"/>
      <c r="CY670" s="58"/>
      <c r="DA670" s="1" t="s">
        <v>618</v>
      </c>
      <c r="DC670" s="58"/>
      <c r="DD670" s="58"/>
      <c r="DE670">
        <v>22.13</v>
      </c>
      <c r="DF670">
        <v>120.21299999999999</v>
      </c>
      <c r="DG670">
        <v>2.14</v>
      </c>
    </row>
    <row r="671" spans="1:111">
      <c r="A671" s="1">
        <v>2015</v>
      </c>
      <c r="B671" s="1">
        <v>5</v>
      </c>
      <c r="C671" s="24">
        <v>42271</v>
      </c>
      <c r="D671" s="1">
        <v>4355</v>
      </c>
      <c r="E671" s="1">
        <v>4361</v>
      </c>
      <c r="F671" s="1">
        <v>4349</v>
      </c>
      <c r="G671" s="1">
        <v>4356</v>
      </c>
      <c r="H671" s="46">
        <v>1153.8</v>
      </c>
      <c r="I671" s="1">
        <v>4315</v>
      </c>
      <c r="J671" s="1">
        <v>4368</v>
      </c>
      <c r="K671" s="1">
        <v>4314</v>
      </c>
      <c r="L671" s="1">
        <v>4357</v>
      </c>
      <c r="M671" s="53">
        <v>4360</v>
      </c>
      <c r="N671" s="47">
        <v>4405</v>
      </c>
      <c r="O671" s="47">
        <v>4343</v>
      </c>
      <c r="P671" s="47">
        <v>4404</v>
      </c>
      <c r="Q671" s="8">
        <v>4355</v>
      </c>
      <c r="R671" s="26"/>
      <c r="W671" s="50"/>
      <c r="X671" s="51"/>
      <c r="AD671" s="62">
        <v>4360</v>
      </c>
      <c r="AE671" s="62">
        <v>4349</v>
      </c>
      <c r="BD671" s="94">
        <v>4358</v>
      </c>
      <c r="BG671" s="62"/>
      <c r="BH671" s="62"/>
      <c r="BI671" s="1">
        <v>4360</v>
      </c>
      <c r="BJ671" s="1">
        <v>4364</v>
      </c>
      <c r="BK671" s="1">
        <v>4357</v>
      </c>
      <c r="BL671" s="1">
        <v>4360</v>
      </c>
      <c r="BM671" s="78"/>
      <c r="BN671" s="78"/>
      <c r="BO671" s="78"/>
      <c r="BP671" s="89"/>
      <c r="BS671" s="88"/>
      <c r="BU671" s="58"/>
      <c r="BV671" s="58"/>
      <c r="BW671" s="58"/>
      <c r="BX671" s="58"/>
      <c r="BY671" s="1">
        <v>120.27200000000001</v>
      </c>
      <c r="BZ671" s="1">
        <v>120.286</v>
      </c>
      <c r="CA671" s="1">
        <v>120.20099999999999</v>
      </c>
      <c r="CB671" s="1">
        <v>1.1186</v>
      </c>
      <c r="CC671" s="1">
        <v>1.1180000000000001</v>
      </c>
      <c r="CD671" s="1">
        <v>1.1186</v>
      </c>
      <c r="CG671" s="1">
        <v>4360</v>
      </c>
      <c r="CH671" s="1">
        <v>4364</v>
      </c>
      <c r="CI671" s="1">
        <v>4343</v>
      </c>
      <c r="CJ671" s="1">
        <v>4352</v>
      </c>
      <c r="CK671" s="1">
        <v>4360</v>
      </c>
      <c r="CL671" s="1">
        <v>4418</v>
      </c>
      <c r="CM671" s="1">
        <v>4343</v>
      </c>
      <c r="CN671" s="1">
        <v>4405</v>
      </c>
      <c r="CO671" s="1">
        <v>1134.7</v>
      </c>
      <c r="CP671" s="1">
        <v>4360</v>
      </c>
      <c r="CQ671" s="1">
        <v>4422</v>
      </c>
      <c r="CR671" s="1">
        <v>4343</v>
      </c>
      <c r="CS671" s="1">
        <v>4422</v>
      </c>
      <c r="CX671" s="58"/>
      <c r="CY671" s="58"/>
      <c r="DA671" s="1" t="s">
        <v>618</v>
      </c>
      <c r="DC671" s="58"/>
      <c r="DD671" s="58"/>
      <c r="DE671">
        <v>23.47</v>
      </c>
      <c r="DF671">
        <v>120.18899999999999</v>
      </c>
      <c r="DG671">
        <v>2.12</v>
      </c>
    </row>
    <row r="672" spans="1:111">
      <c r="A672" s="1">
        <v>2015</v>
      </c>
      <c r="B672" s="1">
        <v>6</v>
      </c>
      <c r="C672" s="24">
        <v>42272</v>
      </c>
      <c r="D672" s="1">
        <v>4422</v>
      </c>
      <c r="E672" s="1">
        <v>4428</v>
      </c>
      <c r="F672" s="1">
        <v>4405</v>
      </c>
      <c r="G672" s="1">
        <v>4418</v>
      </c>
      <c r="H672" s="46">
        <v>1145.5999999999999</v>
      </c>
      <c r="I672" s="1">
        <v>4360</v>
      </c>
      <c r="J672" s="1">
        <v>4428</v>
      </c>
      <c r="K672" s="1">
        <v>4343</v>
      </c>
      <c r="L672" s="1">
        <v>4420</v>
      </c>
      <c r="M672" s="53">
        <v>4423</v>
      </c>
      <c r="N672" s="47">
        <v>4438</v>
      </c>
      <c r="O672" s="47">
        <v>4409</v>
      </c>
      <c r="P672" s="47">
        <v>4430</v>
      </c>
      <c r="Q672" s="8">
        <v>4422</v>
      </c>
      <c r="R672" s="26"/>
      <c r="W672" s="50"/>
      <c r="X672" s="51"/>
      <c r="AD672" s="62">
        <v>4428</v>
      </c>
      <c r="AE672" s="62">
        <v>4418</v>
      </c>
      <c r="BD672" s="94">
        <v>4421</v>
      </c>
      <c r="BG672" s="62"/>
      <c r="BH672" s="62"/>
      <c r="BI672" s="1">
        <v>4423</v>
      </c>
      <c r="BJ672" s="1">
        <v>4425</v>
      </c>
      <c r="BK672" s="1">
        <v>4409</v>
      </c>
      <c r="BL672" s="1">
        <v>4417</v>
      </c>
      <c r="BM672" s="78"/>
      <c r="BN672" s="78"/>
      <c r="BO672" s="78"/>
      <c r="BP672" s="89"/>
      <c r="BS672" s="88"/>
      <c r="BU672" s="58"/>
      <c r="BV672" s="58"/>
      <c r="BW672" s="58"/>
      <c r="BX672" s="58"/>
      <c r="BY672" s="1">
        <v>120.07899999999999</v>
      </c>
      <c r="BZ672" s="1">
        <v>120.27</v>
      </c>
      <c r="CA672" s="1">
        <v>120.258</v>
      </c>
      <c r="CB672" s="1">
        <v>1.1229</v>
      </c>
      <c r="CC672" s="1">
        <v>1.1178999999999999</v>
      </c>
      <c r="CD672" s="1">
        <v>1.1177999999999999</v>
      </c>
      <c r="CG672" s="1">
        <v>4423</v>
      </c>
      <c r="CH672" s="1">
        <v>4432</v>
      </c>
      <c r="CI672" s="1">
        <v>4409</v>
      </c>
      <c r="CJ672" s="1">
        <v>4428</v>
      </c>
      <c r="CK672" s="1">
        <v>4423</v>
      </c>
      <c r="CL672" s="1">
        <v>4438</v>
      </c>
      <c r="CM672" s="1">
        <v>4409</v>
      </c>
      <c r="CN672" s="1">
        <v>4424</v>
      </c>
      <c r="CO672" s="1">
        <v>1142.3</v>
      </c>
      <c r="CP672" s="1">
        <v>4423</v>
      </c>
      <c r="CQ672" s="1">
        <v>4438</v>
      </c>
      <c r="CR672" s="1">
        <v>4409</v>
      </c>
      <c r="CS672" s="1">
        <v>4425</v>
      </c>
      <c r="CX672" s="58"/>
      <c r="CY672" s="58"/>
      <c r="DA672" s="1" t="s">
        <v>618</v>
      </c>
      <c r="DC672" s="58"/>
      <c r="DD672" s="58"/>
      <c r="DE672">
        <v>23.62</v>
      </c>
      <c r="DF672">
        <v>120.48699999999999</v>
      </c>
      <c r="DG672">
        <v>2.17</v>
      </c>
    </row>
    <row r="673" spans="1:111">
      <c r="A673" s="1">
        <v>2015</v>
      </c>
      <c r="B673" s="1">
        <v>2</v>
      </c>
      <c r="C673" s="24">
        <v>42275</v>
      </c>
      <c r="D673" s="1">
        <v>4419</v>
      </c>
      <c r="E673" s="1">
        <v>4420</v>
      </c>
      <c r="F673" s="1">
        <v>4404</v>
      </c>
      <c r="G673" s="1">
        <v>4407</v>
      </c>
      <c r="H673" s="46">
        <v>1131.3</v>
      </c>
      <c r="I673" s="1">
        <v>4423</v>
      </c>
      <c r="J673" s="1">
        <v>4438</v>
      </c>
      <c r="K673" s="1">
        <v>4405</v>
      </c>
      <c r="L673" s="1">
        <v>4408</v>
      </c>
      <c r="M673" s="53">
        <v>4383</v>
      </c>
      <c r="N673" s="47">
        <v>4385</v>
      </c>
      <c r="O673" s="47">
        <v>4340</v>
      </c>
      <c r="P673" s="47">
        <v>4349</v>
      </c>
      <c r="Q673" s="8">
        <v>4420</v>
      </c>
      <c r="R673" s="26"/>
      <c r="W673" s="50"/>
      <c r="X673" s="51"/>
      <c r="AD673" s="62">
        <v>4420</v>
      </c>
      <c r="AE673" s="62">
        <v>4406</v>
      </c>
      <c r="BD673" s="94">
        <v>4381</v>
      </c>
      <c r="BG673" s="62"/>
      <c r="BH673" s="62"/>
      <c r="BI673" s="1">
        <v>4383</v>
      </c>
      <c r="BJ673" s="1">
        <v>4385</v>
      </c>
      <c r="BK673" s="1">
        <v>4374</v>
      </c>
      <c r="BL673" s="1">
        <v>4376</v>
      </c>
      <c r="BM673" s="78"/>
      <c r="BN673" s="78"/>
      <c r="BO673" s="78"/>
      <c r="BP673" s="89"/>
      <c r="BS673" s="88"/>
      <c r="BU673" s="58"/>
      <c r="BV673" s="58"/>
      <c r="BW673" s="58"/>
      <c r="BX673" s="58"/>
      <c r="BY673" s="1">
        <v>120.52500000000001</v>
      </c>
      <c r="BZ673" s="1">
        <v>120.52500000000001</v>
      </c>
      <c r="CA673" s="1">
        <v>120.376</v>
      </c>
      <c r="CB673" s="1">
        <v>1.1186</v>
      </c>
      <c r="CC673" s="1">
        <v>1.1191</v>
      </c>
      <c r="CD673" s="1">
        <v>1.1201000000000001</v>
      </c>
      <c r="CG673" s="1">
        <v>4383</v>
      </c>
      <c r="CH673" s="1">
        <v>4385</v>
      </c>
      <c r="CI673" s="1">
        <v>4340</v>
      </c>
      <c r="CJ673" s="1">
        <v>4346</v>
      </c>
      <c r="CK673" s="1">
        <v>4383</v>
      </c>
      <c r="CL673" s="1">
        <v>4385</v>
      </c>
      <c r="CM673" s="1">
        <v>4340</v>
      </c>
      <c r="CN673" s="1">
        <v>4355</v>
      </c>
      <c r="CO673" s="1">
        <v>1136.7</v>
      </c>
      <c r="CP673" s="1">
        <v>4383</v>
      </c>
      <c r="CQ673" s="1">
        <v>4385</v>
      </c>
      <c r="CR673" s="1">
        <v>4340</v>
      </c>
      <c r="CS673" s="1">
        <v>4345</v>
      </c>
      <c r="CX673" s="58"/>
      <c r="CY673" s="58"/>
      <c r="DA673" s="1" t="s">
        <v>618</v>
      </c>
      <c r="DC673" s="58"/>
      <c r="DD673" s="58"/>
      <c r="DE673">
        <v>27.63</v>
      </c>
      <c r="DF673">
        <v>119.884</v>
      </c>
      <c r="DG673">
        <v>2.1</v>
      </c>
    </row>
    <row r="674" spans="1:111">
      <c r="A674" s="1">
        <v>2015</v>
      </c>
      <c r="B674" s="1">
        <v>3</v>
      </c>
      <c r="C674" s="24">
        <v>42276</v>
      </c>
      <c r="D674" s="1">
        <v>4344</v>
      </c>
      <c r="E674" s="1">
        <v>4345</v>
      </c>
      <c r="F674" s="1">
        <v>4304</v>
      </c>
      <c r="G674" s="1">
        <v>4309</v>
      </c>
      <c r="H674" s="46">
        <v>1126.8</v>
      </c>
      <c r="I674" s="1">
        <v>4383</v>
      </c>
      <c r="J674" s="1">
        <v>4385</v>
      </c>
      <c r="K674" s="1">
        <v>4335</v>
      </c>
      <c r="L674" s="1">
        <v>4340</v>
      </c>
      <c r="M674" s="53">
        <v>4318</v>
      </c>
      <c r="N674" s="47">
        <v>4346</v>
      </c>
      <c r="O674" s="47">
        <v>4315</v>
      </c>
      <c r="P674" s="47">
        <v>4345</v>
      </c>
      <c r="Q674" s="8">
        <v>4346</v>
      </c>
      <c r="R674" s="26"/>
      <c r="W674" s="50"/>
      <c r="X674" s="51"/>
      <c r="AD674" s="62">
        <v>4345</v>
      </c>
      <c r="AE674" s="62">
        <v>4335</v>
      </c>
      <c r="BD674" s="94">
        <v>4316</v>
      </c>
      <c r="BG674" s="62"/>
      <c r="BH674" s="62"/>
      <c r="BI674" s="1">
        <v>4318</v>
      </c>
      <c r="BJ674" s="1">
        <v>4327</v>
      </c>
      <c r="BK674" s="1">
        <v>4316</v>
      </c>
      <c r="BL674" s="1">
        <v>4323</v>
      </c>
      <c r="BM674" s="78"/>
      <c r="BN674" s="78"/>
      <c r="BO674" s="78"/>
      <c r="BP674" s="89"/>
      <c r="BS674" s="88"/>
      <c r="BU674" s="58"/>
      <c r="BV674" s="58"/>
      <c r="BW674" s="58"/>
      <c r="BX674" s="58"/>
      <c r="BY674" s="1">
        <v>119.923</v>
      </c>
      <c r="BZ674" s="1">
        <v>119.94499999999999</v>
      </c>
      <c r="CA674" s="1">
        <v>119.85899999999999</v>
      </c>
      <c r="CB674" s="1">
        <v>1.1244000000000001</v>
      </c>
      <c r="CC674" s="1">
        <v>1.1235999999999999</v>
      </c>
      <c r="CD674" s="1">
        <v>1.1228</v>
      </c>
      <c r="CG674" s="1">
        <v>4318</v>
      </c>
      <c r="CH674" s="1">
        <v>4343</v>
      </c>
      <c r="CI674" s="1">
        <v>4315</v>
      </c>
      <c r="CJ674" s="1">
        <v>4340</v>
      </c>
      <c r="CK674" s="1">
        <v>4318</v>
      </c>
      <c r="CL674" s="1">
        <v>4352</v>
      </c>
      <c r="CM674" s="1">
        <v>4315</v>
      </c>
      <c r="CN674" s="1">
        <v>4346</v>
      </c>
      <c r="CO674" s="1">
        <v>1126.2</v>
      </c>
      <c r="CP674" s="1">
        <v>4318</v>
      </c>
      <c r="CQ674" s="1">
        <v>4352</v>
      </c>
      <c r="CR674" s="1">
        <v>4315</v>
      </c>
      <c r="CS674" s="1">
        <v>4322</v>
      </c>
      <c r="CX674" s="58"/>
      <c r="CY674" s="58"/>
      <c r="DA674" s="1" t="s">
        <v>618</v>
      </c>
      <c r="DC674" s="58"/>
      <c r="DD674" s="58"/>
      <c r="DE674">
        <v>26.83</v>
      </c>
      <c r="DF674">
        <v>119.81399999999999</v>
      </c>
      <c r="DG674">
        <v>2.0499999999999998</v>
      </c>
    </row>
    <row r="675" spans="1:111">
      <c r="A675" s="1">
        <v>2015</v>
      </c>
      <c r="B675" s="1">
        <v>4</v>
      </c>
      <c r="C675" s="24">
        <v>42277</v>
      </c>
      <c r="D675" s="1">
        <v>4322</v>
      </c>
      <c r="E675" s="1">
        <v>4334</v>
      </c>
      <c r="F675" s="1">
        <v>4310</v>
      </c>
      <c r="G675" s="1">
        <v>4327</v>
      </c>
      <c r="H675" s="46">
        <v>1114.5</v>
      </c>
      <c r="I675" s="1">
        <v>4318</v>
      </c>
      <c r="J675" s="1">
        <v>4352</v>
      </c>
      <c r="K675" s="1">
        <v>4310</v>
      </c>
      <c r="L675" s="1">
        <v>4311</v>
      </c>
      <c r="M675" s="53">
        <v>4321</v>
      </c>
      <c r="N675" s="47">
        <v>4333</v>
      </c>
      <c r="O675" s="47">
        <v>4281</v>
      </c>
      <c r="P675" s="47">
        <v>4284</v>
      </c>
      <c r="Q675" s="8">
        <v>4321</v>
      </c>
      <c r="R675" s="26"/>
      <c r="W675" s="50"/>
      <c r="X675" s="51"/>
      <c r="AD675" s="62">
        <v>4334</v>
      </c>
      <c r="AE675" s="62">
        <v>4309</v>
      </c>
      <c r="BD675" s="94">
        <v>4319</v>
      </c>
      <c r="BG675" s="62"/>
      <c r="BH675" s="62"/>
      <c r="BI675" s="1">
        <v>4321</v>
      </c>
      <c r="BJ675" s="1">
        <v>4330</v>
      </c>
      <c r="BK675" s="1">
        <v>4320</v>
      </c>
      <c r="BL675" s="1">
        <v>4327</v>
      </c>
      <c r="BM675" s="78"/>
      <c r="BN675" s="78"/>
      <c r="BO675" s="78"/>
      <c r="BP675" s="89"/>
      <c r="BS675" s="88"/>
      <c r="BU675" s="58"/>
      <c r="BV675" s="58"/>
      <c r="BW675" s="58"/>
      <c r="BX675" s="58"/>
      <c r="BY675" s="1">
        <v>119.742</v>
      </c>
      <c r="BZ675" s="1">
        <v>119.83499999999999</v>
      </c>
      <c r="CA675" s="1">
        <v>119.879</v>
      </c>
      <c r="CB675" s="1">
        <v>1.1249</v>
      </c>
      <c r="CC675" s="1">
        <v>1.1251</v>
      </c>
      <c r="CD675" s="1">
        <v>1.1254</v>
      </c>
      <c r="CG675" s="1">
        <v>4321</v>
      </c>
      <c r="CH675" s="1">
        <v>4333</v>
      </c>
      <c r="CI675" s="1">
        <v>4294</v>
      </c>
      <c r="CJ675" s="1">
        <v>4298</v>
      </c>
      <c r="CK675" s="1">
        <v>4321</v>
      </c>
      <c r="CL675" s="1">
        <v>4333</v>
      </c>
      <c r="CM675" s="1">
        <v>4270</v>
      </c>
      <c r="CN675" s="1">
        <v>4272</v>
      </c>
      <c r="CO675" s="1">
        <v>1124.5999999999999</v>
      </c>
      <c r="CP675" s="1">
        <v>4321</v>
      </c>
      <c r="CQ675" s="1">
        <v>4333</v>
      </c>
      <c r="CR675" s="1">
        <v>4264</v>
      </c>
      <c r="CS675" s="1">
        <v>4288</v>
      </c>
      <c r="CX675" s="58"/>
      <c r="CY675" s="58"/>
      <c r="DA675" s="1" t="s">
        <v>618</v>
      </c>
      <c r="DC675" s="58"/>
      <c r="DD675" s="58"/>
      <c r="DE675">
        <v>24.5</v>
      </c>
      <c r="DF675">
        <v>119.85</v>
      </c>
      <c r="DG675">
        <v>2.06</v>
      </c>
    </row>
    <row r="676" spans="1:111">
      <c r="A676" s="1">
        <v>2015</v>
      </c>
      <c r="B676" s="1">
        <v>5</v>
      </c>
      <c r="C676" s="24">
        <v>42278</v>
      </c>
      <c r="D676" s="1">
        <v>4279</v>
      </c>
      <c r="E676" s="1">
        <v>4296</v>
      </c>
      <c r="F676" s="1">
        <v>4277</v>
      </c>
      <c r="G676" s="1">
        <v>4281</v>
      </c>
      <c r="H676" s="46">
        <v>1113.7</v>
      </c>
      <c r="I676" s="1">
        <v>4321</v>
      </c>
      <c r="J676" s="1">
        <v>4333</v>
      </c>
      <c r="K676" s="1">
        <v>4264</v>
      </c>
      <c r="L676" s="1">
        <v>4287</v>
      </c>
      <c r="M676" s="53">
        <v>4282</v>
      </c>
      <c r="N676" s="47">
        <v>4288</v>
      </c>
      <c r="O676" s="47">
        <v>4267</v>
      </c>
      <c r="P676" s="47">
        <v>4280</v>
      </c>
      <c r="Q676" s="8">
        <v>4280</v>
      </c>
      <c r="R676" s="26"/>
      <c r="W676" s="50"/>
      <c r="X676" s="51"/>
      <c r="AD676" s="62">
        <v>4289</v>
      </c>
      <c r="AE676" s="62">
        <v>4277</v>
      </c>
      <c r="BD676" s="94">
        <v>4281</v>
      </c>
      <c r="BG676" s="62"/>
      <c r="BH676" s="62"/>
      <c r="BI676" s="1">
        <v>4282</v>
      </c>
      <c r="BJ676" s="1">
        <v>4288</v>
      </c>
      <c r="BK676" s="1">
        <v>4278</v>
      </c>
      <c r="BL676" s="1">
        <v>4281</v>
      </c>
      <c r="BM676" s="78"/>
      <c r="BN676" s="78"/>
      <c r="BO676" s="78"/>
      <c r="BP676" s="89"/>
      <c r="BS676" s="88"/>
      <c r="BU676" s="58"/>
      <c r="BV676" s="58"/>
      <c r="BW676" s="58"/>
      <c r="BX676" s="58"/>
      <c r="BY676" s="1">
        <v>119.88500000000001</v>
      </c>
      <c r="BZ676" s="1">
        <v>119.929</v>
      </c>
      <c r="CA676" s="1">
        <v>119.858</v>
      </c>
      <c r="CB676" s="1">
        <v>1.1175999999999999</v>
      </c>
      <c r="CC676" s="1">
        <v>1.1171</v>
      </c>
      <c r="CD676" s="1">
        <v>1.1169</v>
      </c>
      <c r="CG676" s="1">
        <v>4282</v>
      </c>
      <c r="CH676" s="1">
        <v>4288</v>
      </c>
      <c r="CI676" s="1">
        <v>4267</v>
      </c>
      <c r="CJ676" s="1">
        <v>4277</v>
      </c>
      <c r="CK676" s="1">
        <v>4282</v>
      </c>
      <c r="CL676" s="1">
        <v>4288</v>
      </c>
      <c r="CM676" s="1">
        <v>4267</v>
      </c>
      <c r="CN676" s="1">
        <v>4276</v>
      </c>
      <c r="CO676" s="1">
        <v>1112.4000000000001</v>
      </c>
      <c r="CP676" s="1">
        <v>4282</v>
      </c>
      <c r="CQ676" s="1">
        <v>4288</v>
      </c>
      <c r="CR676" s="1">
        <v>4267</v>
      </c>
      <c r="CS676" s="1">
        <v>4278</v>
      </c>
      <c r="CX676" s="58"/>
      <c r="CY676" s="58"/>
      <c r="DA676" s="1" t="s">
        <v>618</v>
      </c>
      <c r="DC676" s="58"/>
      <c r="DD676" s="58"/>
      <c r="DE676">
        <v>24.5</v>
      </c>
      <c r="DF676">
        <v>119.911</v>
      </c>
      <c r="DG676">
        <v>2.06</v>
      </c>
    </row>
    <row r="677" spans="1:111">
      <c r="A677" s="1">
        <v>2015</v>
      </c>
      <c r="B677" s="1">
        <v>6</v>
      </c>
      <c r="C677" s="24">
        <v>42279</v>
      </c>
      <c r="D677" s="1">
        <v>4272</v>
      </c>
      <c r="E677" s="1">
        <v>4276</v>
      </c>
      <c r="F677" s="1">
        <v>4264</v>
      </c>
      <c r="G677" s="1">
        <v>4267</v>
      </c>
      <c r="H677" s="46">
        <v>1136.5999999999999</v>
      </c>
      <c r="I677" s="1">
        <v>4282</v>
      </c>
      <c r="J677" s="1">
        <v>4288</v>
      </c>
      <c r="K677" s="1">
        <v>4267</v>
      </c>
      <c r="L677" s="1">
        <v>4273</v>
      </c>
      <c r="M677" s="53">
        <v>4264</v>
      </c>
      <c r="N677" s="47">
        <v>4350</v>
      </c>
      <c r="O677" s="47">
        <v>4251</v>
      </c>
      <c r="P677" s="47">
        <v>4349</v>
      </c>
      <c r="Q677" s="8">
        <v>4272</v>
      </c>
      <c r="R677" s="26"/>
      <c r="W677" s="50"/>
      <c r="X677" s="51"/>
      <c r="AD677" s="62">
        <v>4276</v>
      </c>
      <c r="AE677" s="62">
        <v>4268</v>
      </c>
      <c r="BD677" s="94">
        <v>4262</v>
      </c>
      <c r="BG677" s="62"/>
      <c r="BH677" s="62"/>
      <c r="BI677" s="1">
        <v>4264</v>
      </c>
      <c r="BJ677" s="1">
        <v>4267</v>
      </c>
      <c r="BK677" s="1">
        <v>4257</v>
      </c>
      <c r="BL677" s="1">
        <v>4260</v>
      </c>
      <c r="BM677" s="78"/>
      <c r="BN677" s="78"/>
      <c r="BO677" s="78"/>
      <c r="BP677" s="89"/>
      <c r="BS677" s="88"/>
      <c r="BU677" s="58"/>
      <c r="BV677" s="58"/>
      <c r="BW677" s="58"/>
      <c r="BX677" s="58"/>
      <c r="BY677" s="1">
        <v>119.929</v>
      </c>
      <c r="BZ677" s="1">
        <v>119.86199999999999</v>
      </c>
      <c r="CA677" s="1">
        <v>119.83499999999999</v>
      </c>
      <c r="CB677" s="1">
        <v>1.1194999999999999</v>
      </c>
      <c r="CC677" s="1">
        <v>1.1192</v>
      </c>
      <c r="CD677" s="1">
        <v>1.1193</v>
      </c>
      <c r="CG677" s="1">
        <v>4264</v>
      </c>
      <c r="CH677" s="1">
        <v>4339</v>
      </c>
      <c r="CI677" s="1">
        <v>4251</v>
      </c>
      <c r="CJ677" s="1">
        <v>4325</v>
      </c>
      <c r="CK677" s="1">
        <v>4264</v>
      </c>
      <c r="CL677" s="1">
        <v>4350</v>
      </c>
      <c r="CM677" s="1">
        <v>4251</v>
      </c>
      <c r="CN677" s="1">
        <v>4337</v>
      </c>
      <c r="CO677" s="1">
        <v>1107.4000000000001</v>
      </c>
      <c r="CP677" s="1">
        <v>4264</v>
      </c>
      <c r="CQ677" s="1">
        <v>4365</v>
      </c>
      <c r="CR677" s="1">
        <v>4251</v>
      </c>
      <c r="CS677" s="1">
        <v>4365</v>
      </c>
      <c r="CX677" s="58"/>
      <c r="CY677" s="58"/>
      <c r="DA677" s="1" t="s">
        <v>618</v>
      </c>
      <c r="DC677" s="58"/>
      <c r="DD677" s="58"/>
      <c r="DE677">
        <v>20.94</v>
      </c>
      <c r="DF677">
        <v>120.006</v>
      </c>
      <c r="DG677">
        <v>1.99</v>
      </c>
    </row>
    <row r="678" spans="1:111">
      <c r="A678" s="1">
        <v>2015</v>
      </c>
      <c r="B678" s="1">
        <v>2</v>
      </c>
      <c r="C678" s="24">
        <v>42282</v>
      </c>
      <c r="D678" s="1">
        <v>4368</v>
      </c>
      <c r="E678" s="1">
        <v>4374</v>
      </c>
      <c r="F678" s="1">
        <v>4356</v>
      </c>
      <c r="G678" s="1">
        <v>4357</v>
      </c>
      <c r="H678" s="46">
        <v>1137.5999999999999</v>
      </c>
      <c r="I678" s="1">
        <v>4264</v>
      </c>
      <c r="J678" s="1">
        <v>4374</v>
      </c>
      <c r="K678" s="1">
        <v>4251</v>
      </c>
      <c r="L678" s="1">
        <v>4363</v>
      </c>
      <c r="M678" s="53">
        <v>4368</v>
      </c>
      <c r="N678" s="47">
        <v>4394</v>
      </c>
      <c r="O678" s="47">
        <v>4349</v>
      </c>
      <c r="P678" s="47">
        <v>4388</v>
      </c>
      <c r="Q678" s="8">
        <v>4368</v>
      </c>
      <c r="R678" s="26"/>
      <c r="W678" s="50"/>
      <c r="X678" s="51"/>
      <c r="AD678" s="62">
        <v>4374</v>
      </c>
      <c r="AE678" s="62">
        <v>4360</v>
      </c>
      <c r="BD678" s="94">
        <v>4366</v>
      </c>
      <c r="BG678" s="62"/>
      <c r="BH678" s="62"/>
      <c r="BI678" s="1">
        <v>4368</v>
      </c>
      <c r="BJ678" s="1">
        <v>4371</v>
      </c>
      <c r="BK678" s="1">
        <v>4366</v>
      </c>
      <c r="BL678" s="1">
        <v>4367</v>
      </c>
      <c r="BM678" s="78"/>
      <c r="BN678" s="78"/>
      <c r="BO678" s="78"/>
      <c r="BP678" s="89"/>
      <c r="BS678" s="88"/>
      <c r="BU678" s="58"/>
      <c r="BV678" s="58"/>
      <c r="BW678" s="58"/>
      <c r="BX678" s="58"/>
      <c r="BY678" s="1">
        <v>119.98699999999999</v>
      </c>
      <c r="BZ678" s="1">
        <v>119.96</v>
      </c>
      <c r="CA678" s="1">
        <v>120.003</v>
      </c>
      <c r="CB678" s="1">
        <v>1.1221000000000001</v>
      </c>
      <c r="CC678" s="1">
        <v>1.1214999999999999</v>
      </c>
      <c r="CD678" s="1">
        <v>1.1224000000000001</v>
      </c>
      <c r="CG678" s="1">
        <v>4368</v>
      </c>
      <c r="CH678" s="1">
        <v>4378</v>
      </c>
      <c r="CI678" s="1">
        <v>4349</v>
      </c>
      <c r="CJ678" s="1">
        <v>4369</v>
      </c>
      <c r="CK678" s="1">
        <v>4368</v>
      </c>
      <c r="CL678" s="1">
        <v>4394</v>
      </c>
      <c r="CM678" s="1">
        <v>4349</v>
      </c>
      <c r="CN678" s="1">
        <v>4377</v>
      </c>
      <c r="CO678" s="1">
        <v>1135.7</v>
      </c>
      <c r="CP678" s="1">
        <v>4368</v>
      </c>
      <c r="CQ678" s="1">
        <v>4394</v>
      </c>
      <c r="CR678" s="1">
        <v>4349</v>
      </c>
      <c r="CS678" s="1">
        <v>4380</v>
      </c>
      <c r="CX678" s="58"/>
      <c r="CY678" s="58"/>
      <c r="DA678" s="1" t="s">
        <v>618</v>
      </c>
      <c r="DC678" s="58"/>
      <c r="DD678" s="58"/>
      <c r="DE678">
        <v>19.54</v>
      </c>
      <c r="DF678">
        <v>120.453</v>
      </c>
      <c r="DG678">
        <v>2.06</v>
      </c>
    </row>
    <row r="679" spans="1:111">
      <c r="A679" s="1">
        <v>2015</v>
      </c>
      <c r="B679" s="1">
        <v>3</v>
      </c>
      <c r="C679" s="24">
        <v>42283</v>
      </c>
      <c r="D679" s="1">
        <v>4378</v>
      </c>
      <c r="E679" s="1">
        <v>4384</v>
      </c>
      <c r="F679" s="1">
        <v>4375</v>
      </c>
      <c r="G679" s="1">
        <v>4377</v>
      </c>
      <c r="H679" s="46">
        <v>1146.4000000000001</v>
      </c>
      <c r="I679" s="1">
        <v>4368</v>
      </c>
      <c r="J679" s="1">
        <v>4394</v>
      </c>
      <c r="K679" s="1">
        <v>4349</v>
      </c>
      <c r="L679" s="1">
        <v>4381</v>
      </c>
      <c r="M679" s="53">
        <v>4382</v>
      </c>
      <c r="N679" s="47">
        <v>4427</v>
      </c>
      <c r="O679" s="47">
        <v>4376</v>
      </c>
      <c r="P679" s="47">
        <v>4423</v>
      </c>
      <c r="Q679" s="8">
        <v>4378</v>
      </c>
      <c r="R679" s="26"/>
      <c r="W679" s="50"/>
      <c r="X679" s="51"/>
      <c r="AD679" s="62">
        <v>4384</v>
      </c>
      <c r="AE679" s="62">
        <v>4375</v>
      </c>
      <c r="BD679" s="94">
        <v>4379</v>
      </c>
      <c r="BG679" s="62"/>
      <c r="BH679" s="62"/>
      <c r="BI679" s="1">
        <v>4382</v>
      </c>
      <c r="BJ679" s="1">
        <v>4385</v>
      </c>
      <c r="BK679" s="1">
        <v>4376</v>
      </c>
      <c r="BL679" s="1">
        <v>4379</v>
      </c>
      <c r="BM679" s="78"/>
      <c r="BN679" s="78"/>
      <c r="BO679" s="78"/>
      <c r="BP679" s="89"/>
      <c r="BS679" s="88"/>
      <c r="BU679" s="58"/>
      <c r="BV679" s="58"/>
      <c r="BW679" s="58"/>
      <c r="BX679" s="58"/>
      <c r="BY679" s="1">
        <v>120.461</v>
      </c>
      <c r="BZ679" s="1">
        <v>120.44</v>
      </c>
      <c r="CA679" s="1">
        <v>120.483</v>
      </c>
      <c r="CB679" s="1">
        <v>1.1188</v>
      </c>
      <c r="CC679" s="1">
        <v>1.119</v>
      </c>
      <c r="CD679" s="1">
        <v>1.1193</v>
      </c>
      <c r="CG679" s="1">
        <v>4382</v>
      </c>
      <c r="CH679" s="1">
        <v>4408</v>
      </c>
      <c r="CI679" s="1">
        <v>4376</v>
      </c>
      <c r="CJ679" s="1">
        <v>4407</v>
      </c>
      <c r="CK679" s="1">
        <v>4382</v>
      </c>
      <c r="CL679" s="1">
        <v>4429</v>
      </c>
      <c r="CM679" s="1">
        <v>4376</v>
      </c>
      <c r="CN679" s="1">
        <v>4425</v>
      </c>
      <c r="CO679" s="1">
        <v>1137.8</v>
      </c>
      <c r="CP679" s="1">
        <v>4382</v>
      </c>
      <c r="CQ679" s="1">
        <v>4429</v>
      </c>
      <c r="CR679" s="1">
        <v>4376</v>
      </c>
      <c r="CS679" s="1">
        <v>4416</v>
      </c>
      <c r="CX679" s="58"/>
      <c r="CY679" s="58"/>
      <c r="DA679" s="1" t="s">
        <v>618</v>
      </c>
      <c r="DC679" s="58"/>
      <c r="DD679" s="58"/>
      <c r="DE679">
        <v>19.399999999999999</v>
      </c>
      <c r="DF679">
        <v>120.239</v>
      </c>
      <c r="DG679">
        <v>2.04</v>
      </c>
    </row>
    <row r="680" spans="1:111">
      <c r="A680" s="1">
        <v>2015</v>
      </c>
      <c r="B680" s="1">
        <v>4</v>
      </c>
      <c r="C680" s="24">
        <v>42284</v>
      </c>
      <c r="D680" s="1">
        <v>4413</v>
      </c>
      <c r="E680" s="1">
        <v>4426</v>
      </c>
      <c r="F680" s="1">
        <v>4404</v>
      </c>
      <c r="G680" s="1">
        <v>4425</v>
      </c>
      <c r="H680" s="46">
        <v>1148.7</v>
      </c>
      <c r="I680" s="1">
        <v>4382</v>
      </c>
      <c r="J680" s="1">
        <v>4429</v>
      </c>
      <c r="K680" s="1">
        <v>4376</v>
      </c>
      <c r="L680" s="1">
        <v>4420</v>
      </c>
      <c r="M680" s="53">
        <v>4417</v>
      </c>
      <c r="N680" s="47">
        <v>4433</v>
      </c>
      <c r="O680" s="47">
        <v>4391</v>
      </c>
      <c r="P680" s="47">
        <v>4397</v>
      </c>
      <c r="Q680" s="8">
        <v>4414</v>
      </c>
      <c r="R680" s="26"/>
      <c r="W680" s="50"/>
      <c r="X680" s="51"/>
      <c r="AD680" s="62">
        <v>4422</v>
      </c>
      <c r="AE680" s="62">
        <v>4412</v>
      </c>
      <c r="BD680" s="94">
        <v>4415</v>
      </c>
      <c r="BG680" s="62"/>
      <c r="BH680" s="62"/>
      <c r="BI680" s="1">
        <v>4417</v>
      </c>
      <c r="BJ680" s="1">
        <v>4417</v>
      </c>
      <c r="BK680" s="1">
        <v>4411</v>
      </c>
      <c r="BL680" s="1">
        <v>4411</v>
      </c>
      <c r="BM680" s="78"/>
      <c r="BN680" s="78"/>
      <c r="BO680" s="78"/>
      <c r="BP680" s="89"/>
      <c r="BS680" s="88"/>
      <c r="BU680" s="58"/>
      <c r="BV680" s="58"/>
      <c r="BW680" s="58"/>
      <c r="BX680" s="58"/>
      <c r="BY680" s="1">
        <v>120.224</v>
      </c>
      <c r="BZ680" s="1">
        <v>120.229</v>
      </c>
      <c r="CA680" s="1">
        <v>120.259</v>
      </c>
      <c r="CB680" s="1">
        <v>1.1272</v>
      </c>
      <c r="CC680" s="1">
        <v>1.1271</v>
      </c>
      <c r="CD680" s="1">
        <v>1.1267</v>
      </c>
      <c r="CG680" s="1">
        <v>4417</v>
      </c>
      <c r="CH680" s="1">
        <v>4433</v>
      </c>
      <c r="CI680" s="1">
        <v>4404</v>
      </c>
      <c r="CJ680" s="1">
        <v>4423</v>
      </c>
      <c r="CK680" s="1">
        <v>4417</v>
      </c>
      <c r="CL680" s="1">
        <v>4433</v>
      </c>
      <c r="CM680" s="1">
        <v>4385</v>
      </c>
      <c r="CN680" s="1">
        <v>4398</v>
      </c>
      <c r="CO680" s="1">
        <v>1148.5999999999999</v>
      </c>
      <c r="CP680" s="1">
        <v>4417</v>
      </c>
      <c r="CQ680" s="1">
        <v>4433</v>
      </c>
      <c r="CR680" s="1">
        <v>4385</v>
      </c>
      <c r="CS680" s="1">
        <v>4400</v>
      </c>
      <c r="CX680" s="58"/>
      <c r="CY680" s="58"/>
      <c r="DA680" s="1" t="s">
        <v>618</v>
      </c>
      <c r="DC680" s="58"/>
      <c r="DD680" s="58"/>
      <c r="DE680">
        <v>18.399999999999999</v>
      </c>
      <c r="DF680">
        <v>119.98</v>
      </c>
      <c r="DG680">
        <v>2.06</v>
      </c>
    </row>
    <row r="681" spans="1:111">
      <c r="A681" s="1">
        <v>2015</v>
      </c>
      <c r="B681" s="1">
        <v>5</v>
      </c>
      <c r="C681" s="24">
        <v>42285</v>
      </c>
      <c r="D681" s="1">
        <v>4396</v>
      </c>
      <c r="E681" s="1">
        <v>4398</v>
      </c>
      <c r="F681" s="1">
        <v>4379</v>
      </c>
      <c r="G681" s="1">
        <v>4380</v>
      </c>
      <c r="H681" s="46">
        <v>1144.3</v>
      </c>
      <c r="I681" s="1">
        <v>4417</v>
      </c>
      <c r="J681" s="1">
        <v>4433</v>
      </c>
      <c r="K681" s="1">
        <v>4384</v>
      </c>
      <c r="L681" s="1">
        <v>4391</v>
      </c>
      <c r="M681" s="53">
        <v>4384</v>
      </c>
      <c r="N681" s="47">
        <v>4392</v>
      </c>
      <c r="O681" s="47">
        <v>4362</v>
      </c>
      <c r="P681" s="47">
        <v>4375</v>
      </c>
      <c r="Q681" s="8">
        <v>4397</v>
      </c>
      <c r="R681" s="26"/>
      <c r="W681" s="50"/>
      <c r="X681" s="51"/>
      <c r="AD681" s="62">
        <v>4398</v>
      </c>
      <c r="AE681" s="62">
        <v>4384</v>
      </c>
      <c r="BD681" s="94">
        <v>4382</v>
      </c>
      <c r="BG681" s="62"/>
      <c r="BH681" s="62"/>
      <c r="BI681" s="1">
        <v>4384</v>
      </c>
      <c r="BJ681" s="1">
        <v>4388</v>
      </c>
      <c r="BK681" s="1">
        <v>4382</v>
      </c>
      <c r="BL681" s="1">
        <v>4383</v>
      </c>
      <c r="BM681" s="78"/>
      <c r="BN681" s="78"/>
      <c r="BO681" s="78"/>
      <c r="BP681" s="89"/>
      <c r="BS681" s="88"/>
      <c r="BU681" s="58"/>
      <c r="BV681" s="58"/>
      <c r="BW681" s="58"/>
      <c r="BX681" s="58"/>
      <c r="BY681" s="1">
        <v>120.02</v>
      </c>
      <c r="BZ681" s="1">
        <v>119.958</v>
      </c>
      <c r="CA681" s="1">
        <v>119.923</v>
      </c>
      <c r="CB681" s="1">
        <v>1.1236999999999999</v>
      </c>
      <c r="CC681" s="1">
        <v>1.1240000000000001</v>
      </c>
      <c r="CD681" s="1">
        <v>1.1237999999999999</v>
      </c>
      <c r="CG681" s="1">
        <v>4384</v>
      </c>
      <c r="CH681" s="1">
        <v>4392</v>
      </c>
      <c r="CI681" s="1">
        <v>4362</v>
      </c>
      <c r="CJ681" s="1">
        <v>4368</v>
      </c>
      <c r="CK681" s="1">
        <v>4384</v>
      </c>
      <c r="CL681" s="1">
        <v>4399</v>
      </c>
      <c r="CM681" s="1">
        <v>4362</v>
      </c>
      <c r="CN681" s="1">
        <v>4390</v>
      </c>
      <c r="CO681" s="1">
        <v>1142.9000000000001</v>
      </c>
      <c r="CP681" s="1">
        <v>4384</v>
      </c>
      <c r="CQ681" s="1">
        <v>4411</v>
      </c>
      <c r="CR681" s="1">
        <v>4362</v>
      </c>
      <c r="CS681" s="1">
        <v>4386</v>
      </c>
      <c r="CX681" s="58"/>
      <c r="CY681" s="58"/>
      <c r="DA681" s="1" t="s">
        <v>618</v>
      </c>
      <c r="DC681" s="58"/>
      <c r="DD681" s="58"/>
      <c r="DE681">
        <v>17.420000000000002</v>
      </c>
      <c r="DF681">
        <v>119.90900000000001</v>
      </c>
      <c r="DG681">
        <v>2.11</v>
      </c>
    </row>
    <row r="682" spans="1:111">
      <c r="A682" s="1">
        <v>2015</v>
      </c>
      <c r="B682" s="1">
        <v>6</v>
      </c>
      <c r="C682" s="24">
        <v>42286</v>
      </c>
      <c r="D682" s="1">
        <v>4380</v>
      </c>
      <c r="E682" s="1">
        <v>4417</v>
      </c>
      <c r="F682" s="1">
        <v>4375</v>
      </c>
      <c r="G682" s="1">
        <v>4417</v>
      </c>
      <c r="H682" s="46">
        <v>1164.5</v>
      </c>
      <c r="I682" s="1">
        <v>4384</v>
      </c>
      <c r="J682" s="1">
        <v>4411</v>
      </c>
      <c r="K682" s="1">
        <v>4362</v>
      </c>
      <c r="L682" s="1">
        <v>4388</v>
      </c>
      <c r="M682" s="53">
        <v>4409</v>
      </c>
      <c r="N682" s="47">
        <v>4453</v>
      </c>
      <c r="O682" s="47">
        <v>4408</v>
      </c>
      <c r="P682" s="47">
        <v>4439</v>
      </c>
      <c r="Q682" s="8">
        <v>4379</v>
      </c>
      <c r="R682" s="26"/>
      <c r="W682" s="50"/>
      <c r="X682" s="51"/>
      <c r="AD682" s="62">
        <v>4390</v>
      </c>
      <c r="AE682" s="62">
        <v>4375</v>
      </c>
      <c r="BD682" s="94">
        <v>4408</v>
      </c>
      <c r="BG682" s="62"/>
      <c r="BH682" s="62"/>
      <c r="BI682" s="1">
        <v>4409</v>
      </c>
      <c r="BJ682" s="1">
        <v>4439</v>
      </c>
      <c r="BK682" s="1">
        <v>4408</v>
      </c>
      <c r="BL682" s="1">
        <v>4429</v>
      </c>
      <c r="BM682" s="78"/>
      <c r="BN682" s="78"/>
      <c r="BO682" s="78"/>
      <c r="BP682" s="89"/>
      <c r="BS682" s="88"/>
      <c r="BU682" s="58"/>
      <c r="BV682" s="58"/>
      <c r="BW682" s="58"/>
      <c r="BX682" s="58"/>
      <c r="BY682" s="1">
        <v>119.938</v>
      </c>
      <c r="BZ682" s="1">
        <v>119.9</v>
      </c>
      <c r="CA682" s="1">
        <v>119.929</v>
      </c>
      <c r="CB682" s="1">
        <v>1.1275999999999999</v>
      </c>
      <c r="CC682" s="1">
        <v>1.1288</v>
      </c>
      <c r="CD682" s="1">
        <v>1.1284000000000001</v>
      </c>
      <c r="CG682" s="1">
        <v>4409</v>
      </c>
      <c r="CH682" s="1">
        <v>4452</v>
      </c>
      <c r="CI682" s="1">
        <v>4408</v>
      </c>
      <c r="CJ682" s="1">
        <v>4446</v>
      </c>
      <c r="CK682" s="1">
        <v>4409</v>
      </c>
      <c r="CL682" s="1">
        <v>4459</v>
      </c>
      <c r="CM682" s="1">
        <v>4408</v>
      </c>
      <c r="CN682" s="1">
        <v>4458</v>
      </c>
      <c r="CO682" s="1">
        <v>1151.2</v>
      </c>
      <c r="CP682" s="1">
        <v>4409</v>
      </c>
      <c r="CQ682" s="1">
        <v>4462</v>
      </c>
      <c r="CR682" s="1">
        <v>4408</v>
      </c>
      <c r="CS682" s="1">
        <v>4454</v>
      </c>
      <c r="CX682" s="58"/>
      <c r="CY682" s="58"/>
      <c r="DA682" s="1" t="s">
        <v>618</v>
      </c>
      <c r="DC682" s="58"/>
      <c r="DD682" s="58"/>
      <c r="DE682">
        <v>16.170000000000002</v>
      </c>
      <c r="DF682">
        <v>120.032</v>
      </c>
      <c r="DG682">
        <v>2.09</v>
      </c>
    </row>
    <row r="683" spans="1:111">
      <c r="A683" s="1">
        <v>2015</v>
      </c>
      <c r="B683" s="1">
        <v>3</v>
      </c>
      <c r="C683" s="24">
        <v>42290</v>
      </c>
      <c r="D683" s="1">
        <v>4463</v>
      </c>
      <c r="E683" s="1">
        <v>4468</v>
      </c>
      <c r="F683" s="1">
        <v>4422</v>
      </c>
      <c r="G683" s="1">
        <v>4433</v>
      </c>
      <c r="H683" s="46">
        <v>1165.4000000000001</v>
      </c>
      <c r="I683" s="1">
        <v>4409</v>
      </c>
      <c r="J683" s="1">
        <v>4468</v>
      </c>
      <c r="K683" s="1">
        <v>4408</v>
      </c>
      <c r="L683" s="1">
        <v>4448</v>
      </c>
      <c r="M683" s="53">
        <v>4436</v>
      </c>
      <c r="N683" s="47">
        <v>4469</v>
      </c>
      <c r="O683" s="47">
        <v>4414</v>
      </c>
      <c r="P683" s="47">
        <v>4465</v>
      </c>
      <c r="Q683" s="8">
        <v>4464</v>
      </c>
      <c r="R683" s="26"/>
      <c r="W683" s="50"/>
      <c r="X683" s="51"/>
      <c r="AD683" s="62">
        <v>4468</v>
      </c>
      <c r="AE683" s="62">
        <v>4439</v>
      </c>
      <c r="BD683" s="94">
        <v>4434</v>
      </c>
      <c r="BG683" s="62"/>
      <c r="BH683" s="62"/>
      <c r="BI683" s="1">
        <v>4436</v>
      </c>
      <c r="BJ683" s="1">
        <v>4439</v>
      </c>
      <c r="BK683" s="1">
        <v>4424</v>
      </c>
      <c r="BL683" s="1">
        <v>4425</v>
      </c>
      <c r="BM683" s="78"/>
      <c r="BN683" s="78"/>
      <c r="BO683" s="78"/>
      <c r="BP683" s="89"/>
      <c r="BS683" s="88"/>
      <c r="BU683" s="58"/>
      <c r="BV683" s="58"/>
      <c r="BW683" s="58"/>
      <c r="BX683" s="58"/>
      <c r="BY683" s="1">
        <v>120.042</v>
      </c>
      <c r="BZ683" s="1">
        <v>120.021</v>
      </c>
      <c r="CA683" s="1">
        <v>120.032</v>
      </c>
      <c r="CB683" s="1">
        <v>1.1357999999999999</v>
      </c>
      <c r="CC683" s="1">
        <v>1.1356999999999999</v>
      </c>
      <c r="CD683" s="1">
        <v>1.1355</v>
      </c>
      <c r="CG683" s="1">
        <v>4436</v>
      </c>
      <c r="CH683" s="1">
        <v>4444</v>
      </c>
      <c r="CI683" s="1">
        <v>4414</v>
      </c>
      <c r="CJ683" s="1">
        <v>4440</v>
      </c>
      <c r="CK683" s="1">
        <v>4436</v>
      </c>
      <c r="CL683" s="1">
        <v>4474</v>
      </c>
      <c r="CM683" s="1">
        <v>4414</v>
      </c>
      <c r="CN683" s="1">
        <v>4474</v>
      </c>
      <c r="CO683" s="1">
        <v>1156.7</v>
      </c>
      <c r="CP683" s="1">
        <v>4436</v>
      </c>
      <c r="CQ683" s="1">
        <v>4479</v>
      </c>
      <c r="CR683" s="1">
        <v>4414</v>
      </c>
      <c r="CS683" s="1">
        <v>4471</v>
      </c>
      <c r="CX683" s="58"/>
      <c r="CY683" s="58"/>
      <c r="DA683" s="1" t="s">
        <v>618</v>
      </c>
      <c r="DC683" s="58"/>
      <c r="DD683" s="58"/>
      <c r="DE683">
        <v>17.670000000000002</v>
      </c>
      <c r="DF683">
        <v>119.76300000000001</v>
      </c>
      <c r="DG683">
        <v>2.06</v>
      </c>
    </row>
    <row r="684" spans="1:111">
      <c r="A684" s="1">
        <v>2015</v>
      </c>
      <c r="B684" s="1">
        <v>4</v>
      </c>
      <c r="C684" s="24">
        <v>42291</v>
      </c>
      <c r="D684" s="1">
        <v>4475</v>
      </c>
      <c r="E684" s="1">
        <v>4498</v>
      </c>
      <c r="F684" s="1">
        <v>4465</v>
      </c>
      <c r="G684" s="1">
        <v>4496</v>
      </c>
      <c r="H684" s="46">
        <v>1183.9000000000001</v>
      </c>
      <c r="I684" s="1">
        <v>4436</v>
      </c>
      <c r="J684" s="1">
        <v>4498</v>
      </c>
      <c r="K684" s="1">
        <v>4414</v>
      </c>
      <c r="L684" s="1">
        <v>4491</v>
      </c>
      <c r="M684" s="53">
        <v>4496</v>
      </c>
      <c r="N684" s="47">
        <v>4501</v>
      </c>
      <c r="O684" s="47">
        <v>4455</v>
      </c>
      <c r="P684" s="47">
        <v>4492</v>
      </c>
      <c r="Q684" s="8">
        <v>4472</v>
      </c>
      <c r="R684" s="26"/>
      <c r="W684" s="50"/>
      <c r="X684" s="51"/>
      <c r="AD684" s="62">
        <v>4498</v>
      </c>
      <c r="AE684" s="62">
        <v>4465</v>
      </c>
      <c r="BD684" s="94">
        <v>4495</v>
      </c>
      <c r="BG684" s="62"/>
      <c r="BH684" s="62"/>
      <c r="BI684" s="1">
        <v>4496</v>
      </c>
      <c r="BJ684" s="1">
        <v>4501</v>
      </c>
      <c r="BK684" s="1">
        <v>4494</v>
      </c>
      <c r="BL684" s="1">
        <v>4494</v>
      </c>
      <c r="BM684" s="78"/>
      <c r="BN684" s="78"/>
      <c r="BO684" s="78"/>
      <c r="BP684" s="89"/>
      <c r="BS684" s="88"/>
      <c r="BU684" s="58"/>
      <c r="BV684" s="58"/>
      <c r="BW684" s="58"/>
      <c r="BX684" s="58"/>
      <c r="BY684" s="1">
        <v>119.744</v>
      </c>
      <c r="BZ684" s="1">
        <v>119.767</v>
      </c>
      <c r="CA684" s="1">
        <v>119.733</v>
      </c>
      <c r="CB684" s="1">
        <v>1.1378999999999999</v>
      </c>
      <c r="CC684" s="1">
        <v>1.1384000000000001</v>
      </c>
      <c r="CD684" s="1">
        <v>1.1383000000000001</v>
      </c>
      <c r="CG684" s="1">
        <v>4496</v>
      </c>
      <c r="CH684" s="1">
        <v>4501</v>
      </c>
      <c r="CI684" s="1">
        <v>4455</v>
      </c>
      <c r="CJ684" s="1">
        <v>4483</v>
      </c>
      <c r="CK684" s="1">
        <v>4496</v>
      </c>
      <c r="CL684" s="1">
        <v>4501</v>
      </c>
      <c r="CM684" s="1">
        <v>4455</v>
      </c>
      <c r="CN684" s="1">
        <v>4493</v>
      </c>
      <c r="CO684" s="1">
        <v>1174.3</v>
      </c>
      <c r="CP684" s="1">
        <v>4496</v>
      </c>
      <c r="CQ684" s="1">
        <v>4525</v>
      </c>
      <c r="CR684" s="1">
        <v>4455</v>
      </c>
      <c r="CS684" s="1">
        <v>4517</v>
      </c>
      <c r="CX684" s="58"/>
      <c r="CY684" s="58"/>
      <c r="DA684" s="1" t="s">
        <v>618</v>
      </c>
      <c r="DC684" s="58"/>
      <c r="DD684" s="58"/>
      <c r="DE684">
        <v>18.03</v>
      </c>
      <c r="DF684">
        <v>118.80200000000001</v>
      </c>
      <c r="DG684">
        <v>1.98</v>
      </c>
    </row>
    <row r="685" spans="1:111">
      <c r="A685" s="1">
        <v>2015</v>
      </c>
      <c r="B685" s="1">
        <v>5</v>
      </c>
      <c r="C685" s="24">
        <v>42292</v>
      </c>
      <c r="D685" s="1">
        <v>4511</v>
      </c>
      <c r="E685" s="1">
        <v>4519</v>
      </c>
      <c r="F685" s="1">
        <v>4504</v>
      </c>
      <c r="G685" s="1">
        <v>4510</v>
      </c>
      <c r="H685" s="46">
        <v>1183</v>
      </c>
      <c r="I685" s="1">
        <v>4496</v>
      </c>
      <c r="J685" s="1">
        <v>4525</v>
      </c>
      <c r="K685" s="1">
        <v>4455</v>
      </c>
      <c r="L685" s="1">
        <v>4508</v>
      </c>
      <c r="M685" s="53">
        <v>4484</v>
      </c>
      <c r="N685" s="47">
        <v>4511</v>
      </c>
      <c r="O685" s="47">
        <v>4465</v>
      </c>
      <c r="P685" s="47">
        <v>4486</v>
      </c>
      <c r="Q685" s="8">
        <v>4512</v>
      </c>
      <c r="R685" s="26"/>
      <c r="W685" s="50"/>
      <c r="X685" s="51"/>
      <c r="AD685" s="62">
        <v>4519</v>
      </c>
      <c r="AE685" s="62">
        <v>4506</v>
      </c>
      <c r="BD685" s="94">
        <v>4483</v>
      </c>
      <c r="BG685" s="62"/>
      <c r="BH685" s="62"/>
      <c r="BI685" s="1">
        <v>4484</v>
      </c>
      <c r="BJ685" s="1">
        <v>4496</v>
      </c>
      <c r="BK685" s="1">
        <v>4483</v>
      </c>
      <c r="BL685" s="1">
        <v>4491</v>
      </c>
      <c r="BM685" s="78"/>
      <c r="BN685" s="78"/>
      <c r="BO685" s="78"/>
      <c r="BP685" s="89"/>
      <c r="BS685" s="88"/>
      <c r="BU685" s="58"/>
      <c r="BV685" s="58"/>
      <c r="BW685" s="58"/>
      <c r="BX685" s="58"/>
      <c r="BY685" s="1">
        <v>118.837</v>
      </c>
      <c r="BZ685" s="1">
        <v>118.83799999999999</v>
      </c>
      <c r="CA685" s="1">
        <v>118.85299999999999</v>
      </c>
      <c r="CB685" s="1">
        <v>1.1474</v>
      </c>
      <c r="CC685" s="1">
        <v>1.1474</v>
      </c>
      <c r="CD685" s="1">
        <v>1.1474</v>
      </c>
      <c r="CG685" s="1">
        <v>4484</v>
      </c>
      <c r="CH685" s="1">
        <v>4511</v>
      </c>
      <c r="CI685" s="1">
        <v>4465</v>
      </c>
      <c r="CJ685" s="1">
        <v>4480</v>
      </c>
      <c r="CK685" s="1">
        <v>4484</v>
      </c>
      <c r="CL685" s="1">
        <v>4511</v>
      </c>
      <c r="CM685" s="1">
        <v>4465</v>
      </c>
      <c r="CN685" s="1">
        <v>4495</v>
      </c>
      <c r="CO685" s="1">
        <v>1184.9000000000001</v>
      </c>
      <c r="CP685" s="1">
        <v>4484</v>
      </c>
      <c r="CQ685" s="1">
        <v>4512</v>
      </c>
      <c r="CR685" s="1">
        <v>4465</v>
      </c>
      <c r="CS685" s="1">
        <v>4511</v>
      </c>
      <c r="CX685" s="58"/>
      <c r="CY685" s="58"/>
      <c r="DA685" s="1" t="s">
        <v>618</v>
      </c>
      <c r="DC685" s="58"/>
      <c r="DD685" s="58"/>
      <c r="DE685">
        <v>16.05</v>
      </c>
      <c r="DF685">
        <v>118.895</v>
      </c>
      <c r="DG685">
        <v>2.02</v>
      </c>
    </row>
    <row r="686" spans="1:111">
      <c r="A686" s="1">
        <v>2015</v>
      </c>
      <c r="B686" s="1">
        <v>6</v>
      </c>
      <c r="C686" s="24">
        <v>42293</v>
      </c>
      <c r="D686" s="1">
        <v>4504</v>
      </c>
      <c r="E686" s="1">
        <v>4513</v>
      </c>
      <c r="F686" s="1">
        <v>4486</v>
      </c>
      <c r="G686" s="1">
        <v>4489</v>
      </c>
      <c r="H686" s="46">
        <v>1183.0999999999999</v>
      </c>
      <c r="I686" s="1">
        <v>4484</v>
      </c>
      <c r="J686" s="1">
        <v>4513</v>
      </c>
      <c r="K686" s="1">
        <v>4465</v>
      </c>
      <c r="L686" s="1">
        <v>4503</v>
      </c>
      <c r="M686" s="53">
        <v>4484</v>
      </c>
      <c r="N686" s="47">
        <v>4514</v>
      </c>
      <c r="O686" s="47">
        <v>4481</v>
      </c>
      <c r="P686" s="47">
        <v>4508</v>
      </c>
      <c r="Q686" s="8">
        <v>4505</v>
      </c>
      <c r="R686" s="26"/>
      <c r="W686" s="50"/>
      <c r="X686" s="51"/>
      <c r="AD686" s="62">
        <v>4513</v>
      </c>
      <c r="AE686" s="62">
        <v>4500</v>
      </c>
      <c r="BD686" s="94">
        <v>4484</v>
      </c>
      <c r="BG686" s="62"/>
      <c r="BH686" s="62"/>
      <c r="BI686" s="1">
        <v>4484</v>
      </c>
      <c r="BJ686" s="1">
        <v>4488</v>
      </c>
      <c r="BK686" s="1">
        <v>4481</v>
      </c>
      <c r="BL686" s="1">
        <v>4484</v>
      </c>
      <c r="BM686" s="78"/>
      <c r="BN686" s="78"/>
      <c r="BO686" s="78"/>
      <c r="BP686" s="89"/>
      <c r="BS686" s="88"/>
      <c r="BU686" s="58"/>
      <c r="BV686" s="58"/>
      <c r="BW686" s="58"/>
      <c r="BX686" s="58"/>
      <c r="BY686" s="1">
        <v>118.896</v>
      </c>
      <c r="BZ686" s="1">
        <v>118.95</v>
      </c>
      <c r="CA686" s="1">
        <v>119.04300000000001</v>
      </c>
      <c r="CB686" s="1">
        <v>1.1385000000000001</v>
      </c>
      <c r="CC686" s="1">
        <v>1.1375</v>
      </c>
      <c r="CD686" s="1">
        <v>1.1368</v>
      </c>
      <c r="CG686" s="1">
        <v>4484</v>
      </c>
      <c r="CH686" s="1">
        <v>4514</v>
      </c>
      <c r="CI686" s="1">
        <v>4481</v>
      </c>
      <c r="CJ686" s="1">
        <v>4508</v>
      </c>
      <c r="CK686" s="1">
        <v>4484</v>
      </c>
      <c r="CL686" s="1">
        <v>4518</v>
      </c>
      <c r="CM686" s="1">
        <v>4481</v>
      </c>
      <c r="CN686" s="1">
        <v>4514</v>
      </c>
      <c r="CO686" s="1">
        <v>1176.2</v>
      </c>
      <c r="CP686" s="1">
        <v>4484</v>
      </c>
      <c r="CQ686" s="1">
        <v>4521</v>
      </c>
      <c r="CR686" s="1">
        <v>4481</v>
      </c>
      <c r="CS686" s="1">
        <v>4515</v>
      </c>
      <c r="CX686" s="58"/>
      <c r="CY686" s="58"/>
      <c r="DA686" s="1" t="s">
        <v>618</v>
      </c>
      <c r="DC686" s="58"/>
      <c r="DD686" s="58"/>
      <c r="DE686">
        <v>15.05</v>
      </c>
      <c r="DF686">
        <v>119.396</v>
      </c>
      <c r="DG686">
        <v>2.02</v>
      </c>
    </row>
    <row r="687" spans="1:111">
      <c r="A687" s="1">
        <v>2015</v>
      </c>
      <c r="B687" s="1">
        <v>2</v>
      </c>
      <c r="C687" s="24">
        <v>42296</v>
      </c>
      <c r="D687" s="1">
        <v>4499</v>
      </c>
      <c r="E687" s="1">
        <v>4499</v>
      </c>
      <c r="F687" s="1">
        <v>4475</v>
      </c>
      <c r="G687" s="1">
        <v>4476</v>
      </c>
      <c r="H687" s="46">
        <v>1170.5999999999999</v>
      </c>
      <c r="I687" s="1">
        <v>4484</v>
      </c>
      <c r="J687" s="1">
        <v>4521</v>
      </c>
      <c r="K687" s="1">
        <v>4475</v>
      </c>
      <c r="L687" s="1">
        <v>4484</v>
      </c>
      <c r="M687" s="53">
        <v>4472</v>
      </c>
      <c r="N687" s="47">
        <v>4496</v>
      </c>
      <c r="O687" s="47">
        <v>4472</v>
      </c>
      <c r="P687" s="47">
        <v>4493</v>
      </c>
      <c r="Q687" s="8">
        <v>4498</v>
      </c>
      <c r="R687" s="26"/>
      <c r="W687" s="50"/>
      <c r="X687" s="51"/>
      <c r="AD687" s="62">
        <v>4499</v>
      </c>
      <c r="AE687" s="62">
        <v>4475</v>
      </c>
      <c r="BD687" s="94">
        <v>4471</v>
      </c>
      <c r="BG687" s="62"/>
      <c r="BH687" s="62"/>
      <c r="BI687" s="1">
        <v>4472</v>
      </c>
      <c r="BJ687" s="1">
        <v>4483</v>
      </c>
      <c r="BK687" s="1">
        <v>4472</v>
      </c>
      <c r="BL687" s="1">
        <v>4480</v>
      </c>
      <c r="BM687" s="78"/>
      <c r="BN687" s="78"/>
      <c r="BO687" s="78"/>
      <c r="BP687" s="89"/>
      <c r="BS687" s="88"/>
      <c r="BU687" s="58"/>
      <c r="BV687" s="58"/>
      <c r="BW687" s="58"/>
      <c r="BX687" s="58"/>
      <c r="BY687" s="1">
        <v>119.39</v>
      </c>
      <c r="BZ687" s="1">
        <v>119.38500000000001</v>
      </c>
      <c r="CA687" s="1">
        <v>119.283</v>
      </c>
      <c r="CB687" s="1">
        <v>1.1359999999999999</v>
      </c>
      <c r="CC687" s="1">
        <v>1.1355</v>
      </c>
      <c r="CD687" s="1">
        <v>1.1357999999999999</v>
      </c>
      <c r="CG687" s="1">
        <v>4472</v>
      </c>
      <c r="CH687" s="1">
        <v>4494</v>
      </c>
      <c r="CI687" s="1">
        <v>4472</v>
      </c>
      <c r="CJ687" s="1">
        <v>4489</v>
      </c>
      <c r="CK687" s="1">
        <v>4472</v>
      </c>
      <c r="CL687" s="1">
        <v>4498</v>
      </c>
      <c r="CM687" s="1">
        <v>4469</v>
      </c>
      <c r="CN687" s="1">
        <v>4478</v>
      </c>
      <c r="CO687" s="1">
        <v>1173</v>
      </c>
      <c r="CP687" s="1">
        <v>4472</v>
      </c>
      <c r="CQ687" s="1">
        <v>4498</v>
      </c>
      <c r="CR687" s="1">
        <v>4469</v>
      </c>
      <c r="CS687" s="1">
        <v>4483</v>
      </c>
      <c r="CX687" s="58"/>
      <c r="CY687" s="58"/>
      <c r="DA687" s="1" t="s">
        <v>618</v>
      </c>
      <c r="DC687" s="58"/>
      <c r="DD687" s="58"/>
      <c r="DE687">
        <v>14.98</v>
      </c>
      <c r="DF687">
        <v>119.482</v>
      </c>
      <c r="DG687">
        <v>2.0299999999999998</v>
      </c>
    </row>
    <row r="688" spans="1:111">
      <c r="A688" s="1">
        <v>2015</v>
      </c>
      <c r="B688" s="1">
        <v>3</v>
      </c>
      <c r="C688" s="24">
        <v>42297</v>
      </c>
      <c r="D688" s="1">
        <v>4473</v>
      </c>
      <c r="E688" s="1">
        <v>4480</v>
      </c>
      <c r="F688" s="1">
        <v>4465</v>
      </c>
      <c r="G688" s="1">
        <v>4480</v>
      </c>
      <c r="H688" s="46">
        <v>1175.8</v>
      </c>
      <c r="I688" s="1">
        <v>4472</v>
      </c>
      <c r="J688" s="1">
        <v>4498</v>
      </c>
      <c r="K688" s="1">
        <v>4467</v>
      </c>
      <c r="L688" s="1">
        <v>4467</v>
      </c>
      <c r="M688" s="53">
        <v>4498</v>
      </c>
      <c r="N688" s="47">
        <v>4521</v>
      </c>
      <c r="O688" s="47">
        <v>4485</v>
      </c>
      <c r="P688" s="47">
        <v>4511</v>
      </c>
      <c r="Q688" s="8">
        <v>4472</v>
      </c>
      <c r="R688" s="26"/>
      <c r="W688" s="50"/>
      <c r="X688" s="51"/>
      <c r="AD688" s="62">
        <v>4480</v>
      </c>
      <c r="AE688" s="62">
        <v>4465</v>
      </c>
      <c r="BD688" s="94">
        <v>4496</v>
      </c>
      <c r="BG688" s="62"/>
      <c r="BH688" s="62"/>
      <c r="BI688" s="1">
        <v>4498</v>
      </c>
      <c r="BJ688" s="1">
        <v>4499</v>
      </c>
      <c r="BK688" s="1">
        <v>4491</v>
      </c>
      <c r="BL688" s="1">
        <v>4491</v>
      </c>
      <c r="BM688" s="78"/>
      <c r="BN688" s="78"/>
      <c r="BO688" s="78"/>
      <c r="BP688" s="89"/>
      <c r="BS688" s="88"/>
      <c r="BU688" s="58"/>
      <c r="BV688" s="58"/>
      <c r="BW688" s="58"/>
      <c r="BX688" s="58"/>
      <c r="BY688" s="1">
        <v>119.502</v>
      </c>
      <c r="BZ688" s="1">
        <v>119.526</v>
      </c>
      <c r="CA688" s="1">
        <v>119.511</v>
      </c>
      <c r="CB688" s="1">
        <v>1.1326000000000001</v>
      </c>
      <c r="CC688" s="1">
        <v>1.1328</v>
      </c>
      <c r="CD688" s="1">
        <v>1.1327</v>
      </c>
      <c r="CG688" s="1">
        <v>4498</v>
      </c>
      <c r="CH688" s="1">
        <v>4508</v>
      </c>
      <c r="CI688" s="1">
        <v>4485</v>
      </c>
      <c r="CJ688" s="1">
        <v>4496</v>
      </c>
      <c r="CK688" s="1">
        <v>4498</v>
      </c>
      <c r="CL688" s="1">
        <v>4528</v>
      </c>
      <c r="CM688" s="1">
        <v>4485</v>
      </c>
      <c r="CN688" s="1">
        <v>4518</v>
      </c>
      <c r="CO688" s="1">
        <v>1173.8</v>
      </c>
      <c r="CP688" s="1">
        <v>4498</v>
      </c>
      <c r="CQ688" s="1">
        <v>4528</v>
      </c>
      <c r="CR688" s="1">
        <v>4485</v>
      </c>
      <c r="CS688" s="1">
        <v>4512</v>
      </c>
      <c r="CX688" s="58"/>
      <c r="CY688" s="58"/>
      <c r="DA688" s="1" t="s">
        <v>618</v>
      </c>
      <c r="DC688" s="58"/>
      <c r="DD688" s="58"/>
      <c r="DE688">
        <v>15.75</v>
      </c>
      <c r="DF688">
        <v>119.864</v>
      </c>
      <c r="DG688">
        <v>2.0699999999999998</v>
      </c>
    </row>
    <row r="689" spans="1:111">
      <c r="A689" s="1">
        <v>2015</v>
      </c>
      <c r="B689" s="1">
        <v>4</v>
      </c>
      <c r="C689" s="24">
        <v>42298</v>
      </c>
      <c r="D689" s="1">
        <v>4516</v>
      </c>
      <c r="E689" s="1">
        <v>4526</v>
      </c>
      <c r="F689" s="1">
        <v>4512</v>
      </c>
      <c r="G689" s="1">
        <v>4517</v>
      </c>
      <c r="H689" s="46">
        <v>1167.0999999999999</v>
      </c>
      <c r="I689" s="1">
        <v>4498</v>
      </c>
      <c r="J689" s="1">
        <v>4528</v>
      </c>
      <c r="K689" s="1">
        <v>4485</v>
      </c>
      <c r="L689" s="1">
        <v>4520</v>
      </c>
      <c r="M689" s="53">
        <v>4511</v>
      </c>
      <c r="N689" s="47">
        <v>4525</v>
      </c>
      <c r="O689" s="47">
        <v>4478</v>
      </c>
      <c r="P689" s="47">
        <v>4484</v>
      </c>
      <c r="Q689" s="8">
        <v>4516</v>
      </c>
      <c r="R689" s="26"/>
      <c r="W689" s="50"/>
      <c r="X689" s="51"/>
      <c r="AD689" s="62">
        <v>4526</v>
      </c>
      <c r="AE689" s="62">
        <v>4512</v>
      </c>
      <c r="BD689" s="94">
        <v>4509</v>
      </c>
      <c r="BG689" s="62"/>
      <c r="BH689" s="62"/>
      <c r="BI689" s="1">
        <v>4511</v>
      </c>
      <c r="BJ689" s="1">
        <v>4516</v>
      </c>
      <c r="BK689" s="1">
        <v>4508</v>
      </c>
      <c r="BL689" s="1">
        <v>4513</v>
      </c>
      <c r="BM689" s="78"/>
      <c r="BN689" s="78"/>
      <c r="BO689" s="78"/>
      <c r="BP689" s="89"/>
      <c r="BS689" s="88"/>
      <c r="BU689" s="58"/>
      <c r="BV689" s="58"/>
      <c r="BW689" s="58"/>
      <c r="BX689" s="58"/>
      <c r="BY689" s="1">
        <v>119.837</v>
      </c>
      <c r="BZ689" s="1">
        <v>119.827</v>
      </c>
      <c r="CA689" s="1">
        <v>119.789</v>
      </c>
      <c r="CB689" s="1">
        <v>1.1346000000000001</v>
      </c>
      <c r="CC689" s="1">
        <v>1.1352</v>
      </c>
      <c r="CD689" s="1">
        <v>1.1353</v>
      </c>
      <c r="CG689" s="1">
        <v>4511</v>
      </c>
      <c r="CH689" s="1">
        <v>4525</v>
      </c>
      <c r="CI689" s="1">
        <v>4508</v>
      </c>
      <c r="CJ689" s="1">
        <v>4520</v>
      </c>
      <c r="CK689" s="1">
        <v>4511</v>
      </c>
      <c r="CL689" s="1">
        <v>4525</v>
      </c>
      <c r="CM689" s="1">
        <v>4468</v>
      </c>
      <c r="CN689" s="1">
        <v>4479</v>
      </c>
      <c r="CO689" s="1">
        <v>1175.7</v>
      </c>
      <c r="CP689" s="1">
        <v>4511</v>
      </c>
      <c r="CQ689" s="1">
        <v>4525</v>
      </c>
      <c r="CR689" s="1">
        <v>4468</v>
      </c>
      <c r="CS689" s="1">
        <v>4480</v>
      </c>
      <c r="CX689" s="58"/>
      <c r="CY689" s="58"/>
      <c r="DA689" s="1" t="s">
        <v>618</v>
      </c>
      <c r="DC689" s="58"/>
      <c r="DD689" s="58"/>
      <c r="DE689">
        <v>16.7</v>
      </c>
      <c r="DF689">
        <v>119.93300000000001</v>
      </c>
      <c r="DG689">
        <v>2.0299999999999998</v>
      </c>
    </row>
    <row r="690" spans="1:111">
      <c r="A690" s="1">
        <v>2015</v>
      </c>
      <c r="B690" s="1">
        <v>5</v>
      </c>
      <c r="C690" s="24">
        <v>42299</v>
      </c>
      <c r="D690" s="1">
        <v>4473</v>
      </c>
      <c r="E690" s="1">
        <v>4481</v>
      </c>
      <c r="F690" s="1">
        <v>4465</v>
      </c>
      <c r="G690" s="1">
        <v>4468</v>
      </c>
      <c r="H690" s="46">
        <v>1165.9000000000001</v>
      </c>
      <c r="I690" s="1">
        <v>4511</v>
      </c>
      <c r="J690" s="1">
        <v>4525</v>
      </c>
      <c r="K690" s="1">
        <v>4468</v>
      </c>
      <c r="L690" s="1">
        <v>4475</v>
      </c>
      <c r="M690" s="53">
        <v>4476</v>
      </c>
      <c r="N690" s="47">
        <v>4503</v>
      </c>
      <c r="O690" s="47">
        <v>4468</v>
      </c>
      <c r="P690" s="47">
        <v>4499</v>
      </c>
      <c r="Q690" s="8">
        <v>4472</v>
      </c>
      <c r="R690" s="26"/>
      <c r="W690" s="50"/>
      <c r="X690" s="51"/>
      <c r="AD690" s="62">
        <v>4481</v>
      </c>
      <c r="AE690" s="62">
        <v>4472</v>
      </c>
      <c r="BD690" s="94">
        <v>4475</v>
      </c>
      <c r="BG690" s="62"/>
      <c r="BH690" s="62"/>
      <c r="BI690" s="1">
        <v>4476</v>
      </c>
      <c r="BJ690" s="1">
        <v>4477</v>
      </c>
      <c r="BK690" s="1">
        <v>4470</v>
      </c>
      <c r="BL690" s="1">
        <v>4471</v>
      </c>
      <c r="BM690" s="78"/>
      <c r="BN690" s="78"/>
      <c r="BO690" s="78"/>
      <c r="BP690" s="89"/>
      <c r="BS690" s="88"/>
      <c r="BU690" s="58"/>
      <c r="BV690" s="58"/>
      <c r="BW690" s="58"/>
      <c r="BX690" s="58"/>
      <c r="BY690" s="1">
        <v>119.928</v>
      </c>
      <c r="BZ690" s="1">
        <v>119.88800000000001</v>
      </c>
      <c r="CA690" s="1">
        <v>119.845</v>
      </c>
      <c r="CB690" s="1">
        <v>1.1338999999999999</v>
      </c>
      <c r="CC690" s="1">
        <v>1.1342000000000001</v>
      </c>
      <c r="CD690" s="1">
        <v>1.1347</v>
      </c>
      <c r="CG690" s="1">
        <v>4476</v>
      </c>
      <c r="CH690" s="1">
        <v>4486</v>
      </c>
      <c r="CI690" s="1">
        <v>4468</v>
      </c>
      <c r="CJ690" s="1">
        <v>4481</v>
      </c>
      <c r="CK690" s="1">
        <v>4476</v>
      </c>
      <c r="CL690" s="1">
        <v>4514</v>
      </c>
      <c r="CM690" s="1">
        <v>4468</v>
      </c>
      <c r="CN690" s="1">
        <v>4501</v>
      </c>
      <c r="CO690" s="1">
        <v>1167.3</v>
      </c>
      <c r="CP690" s="1">
        <v>4476</v>
      </c>
      <c r="CQ690" s="1">
        <v>4514</v>
      </c>
      <c r="CR690" s="1">
        <v>4468</v>
      </c>
      <c r="CS690" s="1">
        <v>4499</v>
      </c>
      <c r="CX690" s="58"/>
      <c r="CY690" s="58"/>
      <c r="DA690" s="1" t="s">
        <v>618</v>
      </c>
      <c r="DC690" s="58"/>
      <c r="DD690" s="58"/>
      <c r="DE690">
        <v>14.45</v>
      </c>
      <c r="DF690">
        <v>120.69</v>
      </c>
      <c r="DG690">
        <v>2.0299999999999998</v>
      </c>
    </row>
    <row r="691" spans="1:111">
      <c r="A691" s="1">
        <v>2015</v>
      </c>
      <c r="B691" s="1">
        <v>6</v>
      </c>
      <c r="C691" s="24">
        <v>42300</v>
      </c>
      <c r="D691" s="1">
        <v>4509</v>
      </c>
      <c r="E691" s="1">
        <v>4517</v>
      </c>
      <c r="F691" s="1">
        <v>4505</v>
      </c>
      <c r="G691" s="1">
        <v>4513</v>
      </c>
      <c r="H691" s="46">
        <v>1162.8</v>
      </c>
      <c r="I691" s="1">
        <v>4476</v>
      </c>
      <c r="J691" s="1">
        <v>4517</v>
      </c>
      <c r="K691" s="1">
        <v>4468</v>
      </c>
      <c r="L691" s="1">
        <v>4514</v>
      </c>
      <c r="M691" s="53">
        <v>4522</v>
      </c>
      <c r="N691" s="47">
        <v>4565</v>
      </c>
      <c r="O691" s="47">
        <v>4492</v>
      </c>
      <c r="P691" s="47">
        <v>4498</v>
      </c>
      <c r="Q691" s="8">
        <v>4510</v>
      </c>
      <c r="R691" s="26"/>
      <c r="W691" s="50"/>
      <c r="X691" s="51"/>
      <c r="AD691" s="62">
        <v>4517</v>
      </c>
      <c r="AE691" s="62">
        <v>4505</v>
      </c>
      <c r="BD691" s="94">
        <v>4521</v>
      </c>
      <c r="BG691" s="62"/>
      <c r="BH691" s="62"/>
      <c r="BI691" s="1">
        <v>4522</v>
      </c>
      <c r="BJ691" s="1">
        <v>4524</v>
      </c>
      <c r="BK691" s="1">
        <v>4513</v>
      </c>
      <c r="BL691" s="1">
        <v>4516</v>
      </c>
      <c r="BM691" s="78"/>
      <c r="BN691" s="78"/>
      <c r="BO691" s="78"/>
      <c r="BP691" s="89"/>
      <c r="BS691" s="88"/>
      <c r="BU691" s="58"/>
      <c r="BV691" s="58"/>
      <c r="BW691" s="58"/>
      <c r="BX691" s="58"/>
      <c r="BY691" s="1">
        <v>120.69199999999999</v>
      </c>
      <c r="BZ691" s="1">
        <v>120.733</v>
      </c>
      <c r="CA691" s="1">
        <v>120.875</v>
      </c>
      <c r="CB691" s="1">
        <v>1.1109</v>
      </c>
      <c r="CC691" s="1">
        <v>1.1099000000000001</v>
      </c>
      <c r="CD691" s="1">
        <v>1.1077999999999999</v>
      </c>
      <c r="CG691" s="1">
        <v>4522</v>
      </c>
      <c r="CH691" s="1">
        <v>4563</v>
      </c>
      <c r="CI691" s="1">
        <v>4512</v>
      </c>
      <c r="CJ691" s="1">
        <v>4558</v>
      </c>
      <c r="CK691" s="1">
        <v>4522</v>
      </c>
      <c r="CL691" s="1">
        <v>4565</v>
      </c>
      <c r="CM691" s="1">
        <v>4492</v>
      </c>
      <c r="CN691" s="1">
        <v>4508</v>
      </c>
      <c r="CO691" s="1">
        <v>1173</v>
      </c>
      <c r="CP691" s="1">
        <v>4522</v>
      </c>
      <c r="CQ691" s="1">
        <v>4565</v>
      </c>
      <c r="CR691" s="1">
        <v>4492</v>
      </c>
      <c r="CS691" s="1">
        <v>4527</v>
      </c>
      <c r="CX691" s="58"/>
      <c r="CY691" s="58"/>
      <c r="DA691" s="1" t="s">
        <v>618</v>
      </c>
      <c r="DC691" s="58"/>
      <c r="DD691" s="58"/>
      <c r="DE691">
        <v>14.46</v>
      </c>
      <c r="DF691">
        <v>121.471</v>
      </c>
      <c r="DG691">
        <v>2.08</v>
      </c>
    </row>
    <row r="692" spans="1:111">
      <c r="A692" s="1">
        <v>2015</v>
      </c>
      <c r="B692" s="1">
        <v>2</v>
      </c>
      <c r="C692" s="24">
        <v>42303</v>
      </c>
      <c r="D692" s="1">
        <v>4520</v>
      </c>
      <c r="E692" s="1">
        <v>4520</v>
      </c>
      <c r="F692" s="1">
        <v>4506</v>
      </c>
      <c r="G692" s="1">
        <v>4518</v>
      </c>
      <c r="H692" s="46">
        <v>1162.9000000000001</v>
      </c>
      <c r="I692" s="1">
        <v>4522</v>
      </c>
      <c r="J692" s="1">
        <v>4565</v>
      </c>
      <c r="K692" s="1">
        <v>4492</v>
      </c>
      <c r="L692" s="1">
        <v>4517</v>
      </c>
      <c r="M692" s="53">
        <v>4522</v>
      </c>
      <c r="N692" s="47">
        <v>4565</v>
      </c>
      <c r="O692" s="47">
        <v>4492</v>
      </c>
      <c r="P692" s="47">
        <v>4517</v>
      </c>
      <c r="Q692" s="8">
        <v>4509</v>
      </c>
      <c r="R692" s="26"/>
      <c r="W692" s="50"/>
      <c r="X692" s="51"/>
      <c r="AD692" s="62">
        <v>4520</v>
      </c>
      <c r="AE692" s="62">
        <v>4506</v>
      </c>
      <c r="BD692" s="94">
        <v>4516</v>
      </c>
      <c r="BG692" s="62"/>
      <c r="BH692" s="62"/>
      <c r="BI692" s="1">
        <v>4522</v>
      </c>
      <c r="BJ692" s="1">
        <v>4565</v>
      </c>
      <c r="BK692" s="1">
        <v>4492</v>
      </c>
      <c r="BL692" s="1">
        <v>4517</v>
      </c>
      <c r="BM692" s="78"/>
      <c r="BN692" s="78"/>
      <c r="BO692" s="78"/>
      <c r="BP692" s="89"/>
      <c r="BS692" s="88"/>
      <c r="BU692" s="58"/>
      <c r="BV692" s="58"/>
      <c r="BW692" s="58"/>
      <c r="BX692" s="58"/>
      <c r="BY692" s="1">
        <v>121.431</v>
      </c>
      <c r="BZ692" s="1">
        <v>121.36799999999999</v>
      </c>
      <c r="CA692" s="1">
        <v>121.307</v>
      </c>
      <c r="CB692" s="1">
        <v>1.1002000000000001</v>
      </c>
      <c r="CC692" s="1">
        <v>1.1022000000000001</v>
      </c>
      <c r="CD692" s="1">
        <v>1.1020000000000001</v>
      </c>
      <c r="CG692" s="1">
        <v>4522</v>
      </c>
      <c r="CH692" s="1">
        <v>4565</v>
      </c>
      <c r="CI692" s="1">
        <v>4492</v>
      </c>
      <c r="CJ692" s="1">
        <v>4517</v>
      </c>
      <c r="CK692" s="1">
        <v>4522</v>
      </c>
      <c r="CL692" s="1">
        <v>4565</v>
      </c>
      <c r="CM692" s="1">
        <v>4492</v>
      </c>
      <c r="CN692" s="1">
        <v>4517</v>
      </c>
      <c r="CO692" s="1">
        <v>1164.5</v>
      </c>
      <c r="CP692" s="1">
        <v>4504</v>
      </c>
      <c r="CQ692" s="1">
        <v>4524</v>
      </c>
      <c r="CR692" s="1">
        <v>4499</v>
      </c>
      <c r="CS692" s="1">
        <v>4509</v>
      </c>
      <c r="CX692" s="58"/>
      <c r="CY692" s="58"/>
      <c r="DA692" s="1" t="s">
        <v>618</v>
      </c>
      <c r="DC692" s="58"/>
      <c r="DD692" s="58"/>
      <c r="DE692">
        <v>15.29</v>
      </c>
      <c r="DF692">
        <v>121.05800000000001</v>
      </c>
      <c r="DG692">
        <v>2.06</v>
      </c>
    </row>
    <row r="693" spans="1:111">
      <c r="A693" s="1">
        <v>2015</v>
      </c>
      <c r="B693" s="1">
        <v>3</v>
      </c>
      <c r="C693" s="24">
        <v>42304</v>
      </c>
      <c r="D693" s="1">
        <v>4507</v>
      </c>
      <c r="E693" s="1">
        <v>4508</v>
      </c>
      <c r="F693" s="1">
        <v>4489</v>
      </c>
      <c r="G693" s="1">
        <v>4501</v>
      </c>
      <c r="H693" s="46">
        <v>1165.8</v>
      </c>
      <c r="I693" s="1">
        <v>4507</v>
      </c>
      <c r="J693" s="1">
        <v>4508</v>
      </c>
      <c r="K693" s="1">
        <v>4497</v>
      </c>
      <c r="L693" s="1">
        <v>4500</v>
      </c>
      <c r="M693" s="53">
        <v>4491</v>
      </c>
      <c r="N693" s="47">
        <v>4496</v>
      </c>
      <c r="O693" s="47">
        <v>4469</v>
      </c>
      <c r="P693" s="47">
        <v>4486</v>
      </c>
      <c r="Q693" s="8">
        <v>4518</v>
      </c>
      <c r="R693" s="26"/>
      <c r="W693" s="50"/>
      <c r="X693" s="51"/>
      <c r="AD693" s="62">
        <v>4508</v>
      </c>
      <c r="AE693" s="62">
        <v>4497</v>
      </c>
      <c r="BD693" s="113">
        <v>4516</v>
      </c>
      <c r="BG693" s="62"/>
      <c r="BH693" s="62"/>
      <c r="BI693" s="1">
        <v>4491</v>
      </c>
      <c r="BJ693" s="1">
        <v>4496</v>
      </c>
      <c r="BK693" s="1">
        <v>4487</v>
      </c>
      <c r="BL693" s="1">
        <v>4491</v>
      </c>
      <c r="BM693" s="78"/>
      <c r="BN693" s="78"/>
      <c r="BO693" s="78"/>
      <c r="BP693" s="89"/>
      <c r="BS693" s="88"/>
      <c r="BU693" s="58"/>
      <c r="BV693" s="58"/>
      <c r="BW693" s="58"/>
      <c r="BX693" s="58"/>
      <c r="BY693" s="1">
        <v>121.093</v>
      </c>
      <c r="BZ693" s="1">
        <v>121.063</v>
      </c>
      <c r="CA693" s="1">
        <v>120.943</v>
      </c>
      <c r="CB693" s="1">
        <v>1.1057999999999999</v>
      </c>
      <c r="CC693" s="1">
        <v>1.1053999999999999</v>
      </c>
      <c r="CD693" s="1">
        <v>1.1060000000000001</v>
      </c>
      <c r="CG693" s="1">
        <v>4491</v>
      </c>
      <c r="CH693" s="1">
        <v>4496</v>
      </c>
      <c r="CI693" s="1">
        <v>4473</v>
      </c>
      <c r="CJ693" s="1">
        <v>4479</v>
      </c>
      <c r="CK693" s="1">
        <v>4491</v>
      </c>
      <c r="CL693" s="1">
        <v>4496</v>
      </c>
      <c r="CM693" s="1">
        <v>4469</v>
      </c>
      <c r="CN693" s="1">
        <v>4491</v>
      </c>
      <c r="CO693" s="1">
        <v>1166.2</v>
      </c>
      <c r="CP693" s="1">
        <v>4491</v>
      </c>
      <c r="CQ693" s="1">
        <v>4496</v>
      </c>
      <c r="CR693" s="1">
        <v>4469</v>
      </c>
      <c r="CS693" s="1">
        <v>4487</v>
      </c>
      <c r="CX693" s="58"/>
      <c r="CY693" s="58"/>
      <c r="DA693" s="1" t="s">
        <v>618</v>
      </c>
      <c r="DC693" s="58"/>
      <c r="DD693" s="58"/>
      <c r="DE693">
        <v>15.43</v>
      </c>
      <c r="DF693">
        <v>120.357</v>
      </c>
      <c r="DG693">
        <v>2.0299999999999998</v>
      </c>
    </row>
    <row r="694" spans="1:111">
      <c r="A694" s="1">
        <v>2015</v>
      </c>
      <c r="B694" s="1">
        <v>4</v>
      </c>
      <c r="C694" s="24">
        <v>42305</v>
      </c>
      <c r="D694" s="1">
        <v>4494</v>
      </c>
      <c r="E694" s="1">
        <v>4513</v>
      </c>
      <c r="F694" s="1">
        <v>4487</v>
      </c>
      <c r="G694" s="1">
        <v>4513</v>
      </c>
      <c r="H694" s="46">
        <v>1155.7</v>
      </c>
      <c r="I694" s="1">
        <v>4491</v>
      </c>
      <c r="J694" s="1">
        <v>4496</v>
      </c>
      <c r="K694" s="1">
        <v>4469</v>
      </c>
      <c r="L694" s="1">
        <v>4495</v>
      </c>
      <c r="M694" s="53">
        <v>4491</v>
      </c>
      <c r="N694" s="47">
        <v>4496</v>
      </c>
      <c r="O694" s="47">
        <v>4469</v>
      </c>
      <c r="P694" s="47">
        <v>4495</v>
      </c>
      <c r="Q694" s="8">
        <v>9597</v>
      </c>
      <c r="R694" s="26"/>
      <c r="W694" s="50"/>
      <c r="X694" s="51"/>
      <c r="AD694" s="62">
        <v>4497</v>
      </c>
      <c r="AE694" s="62">
        <v>4487</v>
      </c>
      <c r="BD694" s="94">
        <v>4493</v>
      </c>
      <c r="BG694" s="62"/>
      <c r="BH694" s="62"/>
      <c r="BI694" s="1">
        <v>4491</v>
      </c>
      <c r="BJ694" s="1">
        <v>4496</v>
      </c>
      <c r="BK694" s="1">
        <v>4469</v>
      </c>
      <c r="BL694" s="1">
        <v>4495</v>
      </c>
      <c r="BM694" s="78"/>
      <c r="BN694" s="78"/>
      <c r="BO694" s="78"/>
      <c r="BP694" s="89"/>
      <c r="BS694" s="88"/>
      <c r="BU694" s="58"/>
      <c r="BV694" s="58"/>
      <c r="BW694" s="58"/>
      <c r="BX694" s="58"/>
      <c r="BY694" s="1">
        <v>120.447</v>
      </c>
      <c r="BZ694" s="1">
        <v>120.43</v>
      </c>
      <c r="CA694" s="1">
        <v>120.44799999999999</v>
      </c>
      <c r="CB694" s="1">
        <v>1.105</v>
      </c>
      <c r="CC694" s="1">
        <v>1.1037999999999999</v>
      </c>
      <c r="CD694" s="1">
        <v>1.1033999999999999</v>
      </c>
      <c r="CG694" s="1">
        <v>4491</v>
      </c>
      <c r="CH694" s="1">
        <v>4496</v>
      </c>
      <c r="CI694" s="1">
        <v>4469</v>
      </c>
      <c r="CJ694" s="1">
        <v>4495</v>
      </c>
      <c r="CK694" s="1">
        <v>4491</v>
      </c>
      <c r="CL694" s="1">
        <v>4496</v>
      </c>
      <c r="CM694" s="1">
        <v>4469</v>
      </c>
      <c r="CN694" s="1">
        <v>4495</v>
      </c>
      <c r="CO694" s="1">
        <v>1171</v>
      </c>
      <c r="CP694" s="1">
        <v>4511</v>
      </c>
      <c r="CQ694" s="1">
        <v>4553</v>
      </c>
      <c r="CR694" s="1">
        <v>4460</v>
      </c>
      <c r="CS694" s="1">
        <v>4483</v>
      </c>
      <c r="CX694" s="58"/>
      <c r="CY694" s="58"/>
      <c r="DA694" s="1" t="s">
        <v>618</v>
      </c>
      <c r="DC694" s="58"/>
      <c r="DD694" s="58"/>
      <c r="DE694">
        <v>14.33</v>
      </c>
      <c r="DF694">
        <v>121.086</v>
      </c>
      <c r="DG694">
        <v>2.09</v>
      </c>
    </row>
    <row r="695" spans="1:111">
      <c r="A695" s="1">
        <v>2015</v>
      </c>
      <c r="B695" s="1">
        <v>5</v>
      </c>
      <c r="C695" s="24">
        <v>42306</v>
      </c>
      <c r="D695" s="1">
        <v>4481</v>
      </c>
      <c r="E695" s="1">
        <v>4491</v>
      </c>
      <c r="F695" s="1">
        <v>4471</v>
      </c>
      <c r="G695" s="1">
        <v>4488</v>
      </c>
      <c r="H695" s="46">
        <v>1147.3</v>
      </c>
      <c r="I695" s="1">
        <v>4511</v>
      </c>
      <c r="J695" s="1">
        <v>4553</v>
      </c>
      <c r="K695" s="1">
        <v>4460</v>
      </c>
      <c r="L695" s="1">
        <v>4485</v>
      </c>
      <c r="M695" s="53">
        <v>4511</v>
      </c>
      <c r="N695" s="47">
        <v>4553</v>
      </c>
      <c r="O695" s="47">
        <v>4460</v>
      </c>
      <c r="P695" s="47">
        <v>4485</v>
      </c>
      <c r="Q695" s="8">
        <v>4495</v>
      </c>
      <c r="R695" s="26"/>
      <c r="W695" s="50"/>
      <c r="X695" s="51"/>
      <c r="AD695" s="62">
        <v>4487</v>
      </c>
      <c r="AE695" s="62">
        <v>4471</v>
      </c>
      <c r="BD695" s="94">
        <v>4483</v>
      </c>
      <c r="BG695" s="62"/>
      <c r="BH695" s="62"/>
      <c r="BI695" s="1">
        <v>4511</v>
      </c>
      <c r="BJ695" s="1">
        <v>4553</v>
      </c>
      <c r="BK695" s="1">
        <v>4460</v>
      </c>
      <c r="BL695" s="1">
        <v>4485</v>
      </c>
      <c r="BM695" s="78"/>
      <c r="BN695" s="78"/>
      <c r="BO695" s="78"/>
      <c r="BP695" s="89"/>
      <c r="BS695" s="88"/>
      <c r="BU695" s="58"/>
      <c r="BV695" s="58"/>
      <c r="BW695" s="58"/>
      <c r="BX695" s="58"/>
      <c r="BY695" s="1">
        <v>121.087</v>
      </c>
      <c r="BZ695" s="1">
        <v>121.111</v>
      </c>
      <c r="CA695" s="1">
        <v>120.84399999999999</v>
      </c>
      <c r="CB695" s="1">
        <v>1.0923</v>
      </c>
      <c r="CC695" s="1">
        <v>1.0928</v>
      </c>
      <c r="CD695" s="1">
        <v>1.0928</v>
      </c>
      <c r="CG695" s="1">
        <v>4511</v>
      </c>
      <c r="CH695" s="1">
        <v>4553</v>
      </c>
      <c r="CI695" s="1">
        <v>4460</v>
      </c>
      <c r="CJ695" s="1">
        <v>4485</v>
      </c>
      <c r="CK695" s="1">
        <v>4511</v>
      </c>
      <c r="CL695" s="1">
        <v>4553</v>
      </c>
      <c r="CM695" s="1">
        <v>4460</v>
      </c>
      <c r="CN695" s="1">
        <v>4485</v>
      </c>
      <c r="CO695" s="1">
        <v>1158.4000000000001</v>
      </c>
      <c r="CP695" s="1">
        <v>4480</v>
      </c>
      <c r="CQ695" s="1">
        <v>4487</v>
      </c>
      <c r="CR695" s="1">
        <v>4441</v>
      </c>
      <c r="CS695" s="1">
        <v>4443</v>
      </c>
      <c r="CX695" s="58"/>
      <c r="CY695" s="58"/>
      <c r="DA695" s="1" t="s">
        <v>618</v>
      </c>
      <c r="DC695" s="58"/>
      <c r="DD695" s="58"/>
      <c r="DE695">
        <v>14.61</v>
      </c>
      <c r="DF695">
        <v>121.07899999999999</v>
      </c>
      <c r="DG695">
        <v>2.17</v>
      </c>
    </row>
    <row r="696" spans="1:111">
      <c r="A696" s="1">
        <v>2015</v>
      </c>
      <c r="B696" s="1">
        <v>6</v>
      </c>
      <c r="C696" s="24">
        <v>42307</v>
      </c>
      <c r="D696" s="1">
        <v>4442</v>
      </c>
      <c r="E696" s="1">
        <v>4458</v>
      </c>
      <c r="F696" s="1">
        <v>4415</v>
      </c>
      <c r="G696" s="1">
        <v>4443</v>
      </c>
      <c r="H696" s="46">
        <v>1141.4000000000001</v>
      </c>
      <c r="I696" s="1">
        <v>4480</v>
      </c>
      <c r="J696" s="1">
        <v>4487</v>
      </c>
      <c r="K696" s="1">
        <v>4441</v>
      </c>
      <c r="L696" s="1">
        <v>4442</v>
      </c>
      <c r="M696" s="53">
        <v>4480</v>
      </c>
      <c r="N696" s="47">
        <v>4487</v>
      </c>
      <c r="O696" s="47">
        <v>4441</v>
      </c>
      <c r="P696" s="47">
        <v>4442</v>
      </c>
      <c r="Q696" s="8">
        <v>4485</v>
      </c>
      <c r="R696" s="26"/>
      <c r="W696" s="50"/>
      <c r="X696" s="51"/>
      <c r="AD696" s="62">
        <v>4445</v>
      </c>
      <c r="AE696" s="62">
        <v>4427</v>
      </c>
      <c r="BD696" s="94">
        <v>4440</v>
      </c>
      <c r="BG696" s="62"/>
      <c r="BH696" s="62"/>
      <c r="BI696" s="1">
        <v>4480</v>
      </c>
      <c r="BJ696" s="1">
        <v>4487</v>
      </c>
      <c r="BK696" s="1">
        <v>4441</v>
      </c>
      <c r="BL696" s="1">
        <v>4442</v>
      </c>
      <c r="BM696" s="78"/>
      <c r="BN696" s="78"/>
      <c r="BO696" s="78"/>
      <c r="BP696" s="89"/>
      <c r="BS696" s="88"/>
      <c r="BU696" s="58"/>
      <c r="BV696" s="58"/>
      <c r="BW696" s="58"/>
      <c r="BX696" s="58"/>
      <c r="BY696" s="1">
        <v>121.124</v>
      </c>
      <c r="BZ696" s="1">
        <v>120.994</v>
      </c>
      <c r="CA696" s="1">
        <v>120.996</v>
      </c>
      <c r="CB696" s="1">
        <v>1.0978000000000001</v>
      </c>
      <c r="CC696" s="1">
        <v>1.0984</v>
      </c>
      <c r="CD696" s="1">
        <v>1.0993999999999999</v>
      </c>
      <c r="CG696" s="1">
        <v>4480</v>
      </c>
      <c r="CH696" s="1">
        <v>4487</v>
      </c>
      <c r="CI696" s="1">
        <v>4441</v>
      </c>
      <c r="CJ696" s="1">
        <v>4442</v>
      </c>
      <c r="CK696" s="1">
        <v>4480</v>
      </c>
      <c r="CL696" s="1">
        <v>4487</v>
      </c>
      <c r="CM696" s="1">
        <v>4441</v>
      </c>
      <c r="CN696" s="1">
        <v>4442</v>
      </c>
      <c r="CO696" s="1">
        <v>1149.2</v>
      </c>
      <c r="CP696" s="1">
        <v>4437</v>
      </c>
      <c r="CQ696" s="1">
        <v>4444</v>
      </c>
      <c r="CR696" s="1">
        <v>4395</v>
      </c>
      <c r="CS696" s="1">
        <v>4408</v>
      </c>
      <c r="CX696" s="58"/>
      <c r="CY696" s="58"/>
      <c r="DA696" s="1" t="s">
        <v>618</v>
      </c>
      <c r="DC696" s="58"/>
      <c r="DD696" s="58"/>
      <c r="DE696">
        <v>15.07</v>
      </c>
      <c r="DF696">
        <v>120.361</v>
      </c>
      <c r="DG696">
        <v>2.15</v>
      </c>
    </row>
    <row r="697" spans="1:111">
      <c r="A697" s="1">
        <v>2015</v>
      </c>
      <c r="B697" s="1">
        <v>2</v>
      </c>
      <c r="C697" s="24">
        <v>42310</v>
      </c>
      <c r="D697" s="1">
        <v>4399</v>
      </c>
      <c r="E697" s="1">
        <v>4399</v>
      </c>
      <c r="F697" s="1">
        <v>4382</v>
      </c>
      <c r="G697" s="1">
        <v>4399</v>
      </c>
      <c r="H697" s="46">
        <v>1117.3</v>
      </c>
      <c r="I697" s="1">
        <v>4437</v>
      </c>
      <c r="J697" s="1">
        <v>4444</v>
      </c>
      <c r="K697" s="1">
        <v>4382</v>
      </c>
      <c r="L697" s="1">
        <v>4388</v>
      </c>
      <c r="M697" s="53">
        <v>4398</v>
      </c>
      <c r="N697" s="47">
        <v>4403</v>
      </c>
      <c r="O697" s="47">
        <v>4382</v>
      </c>
      <c r="P697" s="47">
        <v>4385</v>
      </c>
      <c r="Q697" s="8">
        <v>4398</v>
      </c>
      <c r="R697" s="26"/>
      <c r="W697" s="50"/>
      <c r="X697" s="51"/>
      <c r="AD697" s="62">
        <v>4399</v>
      </c>
      <c r="AE697" s="62">
        <v>4382</v>
      </c>
      <c r="BD697" s="94">
        <v>4397</v>
      </c>
      <c r="BG697" s="62"/>
      <c r="BH697" s="62"/>
      <c r="BI697" s="1">
        <v>4398</v>
      </c>
      <c r="BJ697" s="1">
        <v>4403</v>
      </c>
      <c r="BK697" s="1">
        <v>4387</v>
      </c>
      <c r="BL697" s="1">
        <v>4388</v>
      </c>
      <c r="BM697" s="78"/>
      <c r="BN697" s="78"/>
      <c r="BO697" s="78"/>
      <c r="BP697" s="89"/>
      <c r="BS697" s="88"/>
      <c r="BU697" s="58"/>
      <c r="BV697" s="58"/>
      <c r="BW697" s="58"/>
      <c r="BX697" s="58"/>
      <c r="BY697" s="1">
        <v>120.33</v>
      </c>
      <c r="BZ697" s="1">
        <v>120.557</v>
      </c>
      <c r="CA697" s="1">
        <v>120.51300000000001</v>
      </c>
      <c r="CB697" s="1">
        <v>1.1041000000000001</v>
      </c>
      <c r="CC697" s="1">
        <v>1.1028</v>
      </c>
      <c r="CD697" s="1">
        <v>1.1023000000000001</v>
      </c>
      <c r="CG697" s="1">
        <v>4398</v>
      </c>
      <c r="CH697" s="1">
        <v>4403</v>
      </c>
      <c r="CI697" s="1">
        <v>4382</v>
      </c>
      <c r="CJ697" s="1">
        <v>4389</v>
      </c>
      <c r="CK697" s="1">
        <v>4398</v>
      </c>
      <c r="CL697" s="1">
        <v>4403</v>
      </c>
      <c r="CM697" s="1">
        <v>4374</v>
      </c>
      <c r="CN697" s="1">
        <v>4374</v>
      </c>
      <c r="CO697" s="1">
        <v>1138.5999999999999</v>
      </c>
      <c r="CP697" s="1">
        <v>4398</v>
      </c>
      <c r="CQ697" s="1">
        <v>4403</v>
      </c>
      <c r="CR697" s="1">
        <v>4372</v>
      </c>
      <c r="CS697" s="1">
        <v>4388</v>
      </c>
      <c r="CX697" s="58"/>
      <c r="CY697" s="58"/>
      <c r="DA697" s="1" t="s">
        <v>618</v>
      </c>
      <c r="DC697" s="58"/>
      <c r="DD697" s="58"/>
      <c r="DE697">
        <v>14.54</v>
      </c>
      <c r="DF697">
        <v>121.024</v>
      </c>
      <c r="DG697">
        <v>2.2200000000000002</v>
      </c>
    </row>
    <row r="698" spans="1:111">
      <c r="A698" s="1">
        <v>2015</v>
      </c>
      <c r="B698" s="1">
        <v>4</v>
      </c>
      <c r="C698" s="24">
        <v>42312</v>
      </c>
      <c r="D698" s="1">
        <v>4342</v>
      </c>
      <c r="E698" s="1">
        <v>4361</v>
      </c>
      <c r="F698" s="1">
        <v>4341</v>
      </c>
      <c r="G698" s="1">
        <v>4341</v>
      </c>
      <c r="H698" s="46">
        <v>1107.5</v>
      </c>
      <c r="I698" s="1">
        <v>4398</v>
      </c>
      <c r="J698" s="1">
        <v>4403</v>
      </c>
      <c r="K698" s="1">
        <v>4341</v>
      </c>
      <c r="L698" s="1">
        <v>4357</v>
      </c>
      <c r="M698" s="53">
        <v>4337</v>
      </c>
      <c r="N698" s="47">
        <v>4350</v>
      </c>
      <c r="O698" s="47">
        <v>4327</v>
      </c>
      <c r="P698" s="47">
        <v>4344</v>
      </c>
      <c r="Q698" s="8">
        <v>4341</v>
      </c>
      <c r="R698" s="26"/>
      <c r="W698" s="50"/>
      <c r="X698" s="51"/>
      <c r="AD698" s="62">
        <v>4361</v>
      </c>
      <c r="AE698" s="62">
        <v>4341</v>
      </c>
      <c r="BD698" s="94">
        <v>4335</v>
      </c>
      <c r="BG698" s="62"/>
      <c r="BH698" s="62"/>
      <c r="BI698" s="1">
        <v>4337</v>
      </c>
      <c r="BJ698" s="1">
        <v>4340</v>
      </c>
      <c r="BK698" s="1">
        <v>4335</v>
      </c>
      <c r="BL698" s="1">
        <v>4336</v>
      </c>
      <c r="BM698" s="78"/>
      <c r="BN698" s="78"/>
      <c r="BO698" s="78"/>
      <c r="BP698" s="89"/>
      <c r="BS698" s="88"/>
      <c r="BU698" s="58"/>
      <c r="BV698" s="58"/>
      <c r="BW698" s="58"/>
      <c r="BX698" s="58"/>
      <c r="BY698" s="1">
        <v>120.989</v>
      </c>
      <c r="BZ698" s="1">
        <v>121.059</v>
      </c>
      <c r="CA698" s="1">
        <v>121.101</v>
      </c>
      <c r="CB698" s="1">
        <v>1.0963000000000001</v>
      </c>
      <c r="CC698" s="1">
        <v>1.0964</v>
      </c>
      <c r="CD698" s="1">
        <v>1.0962000000000001</v>
      </c>
      <c r="CG698" s="1">
        <v>4337</v>
      </c>
      <c r="CH698" s="1">
        <v>4345</v>
      </c>
      <c r="CI698" s="1">
        <v>4327</v>
      </c>
      <c r="CJ698" s="1">
        <v>4332</v>
      </c>
      <c r="CK698" s="1">
        <v>4337</v>
      </c>
      <c r="CL698" s="1">
        <v>4353</v>
      </c>
      <c r="CM698" s="1">
        <v>4327</v>
      </c>
      <c r="CN698" s="1">
        <v>4335</v>
      </c>
      <c r="CO698" s="1">
        <v>1118.4000000000001</v>
      </c>
      <c r="CP698" s="1">
        <v>4337</v>
      </c>
      <c r="CQ698" s="1">
        <v>4353</v>
      </c>
      <c r="CR698" s="1">
        <v>4306</v>
      </c>
      <c r="CS698" s="1">
        <v>4307</v>
      </c>
      <c r="CX698" s="58"/>
      <c r="CY698" s="58"/>
      <c r="DA698" s="1" t="s">
        <v>618</v>
      </c>
      <c r="DC698" s="58"/>
      <c r="DD698" s="58"/>
      <c r="DE698">
        <v>15.51</v>
      </c>
      <c r="DF698">
        <v>121.55500000000001</v>
      </c>
      <c r="DG698">
        <v>2.23</v>
      </c>
    </row>
    <row r="699" spans="1:111">
      <c r="A699" s="1">
        <v>2015</v>
      </c>
      <c r="B699" s="1">
        <v>5</v>
      </c>
      <c r="C699" s="24">
        <v>42313</v>
      </c>
      <c r="D699" s="1">
        <v>4316</v>
      </c>
      <c r="E699" s="1">
        <v>4320</v>
      </c>
      <c r="F699" s="1">
        <v>4309</v>
      </c>
      <c r="G699" s="1">
        <v>4311</v>
      </c>
      <c r="H699" s="46">
        <v>1103.7</v>
      </c>
      <c r="I699" s="1">
        <v>4337</v>
      </c>
      <c r="J699" s="1">
        <v>4353</v>
      </c>
      <c r="K699" s="1">
        <v>4306</v>
      </c>
      <c r="L699" s="1">
        <v>4312</v>
      </c>
      <c r="M699" s="53">
        <v>4311</v>
      </c>
      <c r="N699" s="47">
        <v>4333</v>
      </c>
      <c r="O699" s="47">
        <v>4311</v>
      </c>
      <c r="P699" s="47">
        <v>4319</v>
      </c>
      <c r="Q699" s="8">
        <v>4313</v>
      </c>
      <c r="R699" s="26"/>
      <c r="W699" s="50"/>
      <c r="X699" s="51"/>
      <c r="AD699" s="62">
        <v>4317</v>
      </c>
      <c r="AE699" s="62">
        <v>4309</v>
      </c>
      <c r="BD699" s="94">
        <v>4310</v>
      </c>
      <c r="BG699" s="62"/>
      <c r="BH699" s="62"/>
      <c r="BI699" s="1">
        <v>4311</v>
      </c>
      <c r="BJ699" s="1">
        <v>4319</v>
      </c>
      <c r="BK699" s="1">
        <v>4311</v>
      </c>
      <c r="BL699" s="1">
        <v>4318</v>
      </c>
      <c r="BM699" s="78"/>
      <c r="BN699" s="78"/>
      <c r="BO699" s="78"/>
      <c r="BP699" s="89"/>
      <c r="BS699" s="88"/>
      <c r="BU699" s="58"/>
      <c r="BV699" s="58"/>
      <c r="BW699" s="58"/>
      <c r="BX699" s="58"/>
      <c r="BY699" s="1">
        <v>121.565</v>
      </c>
      <c r="BZ699" s="1">
        <v>121.54600000000001</v>
      </c>
      <c r="CA699" s="1">
        <v>121.49</v>
      </c>
      <c r="CB699" s="1">
        <v>1.0860000000000001</v>
      </c>
      <c r="CC699" s="1">
        <v>1.0867</v>
      </c>
      <c r="CD699" s="1">
        <v>1.0864</v>
      </c>
      <c r="CG699" s="1">
        <v>4311</v>
      </c>
      <c r="CH699" s="1">
        <v>4333</v>
      </c>
      <c r="CI699" s="1">
        <v>4311</v>
      </c>
      <c r="CJ699" s="1">
        <v>4318</v>
      </c>
      <c r="CK699" s="1">
        <v>4311</v>
      </c>
      <c r="CL699" s="1">
        <v>4333</v>
      </c>
      <c r="CM699" s="1">
        <v>4307</v>
      </c>
      <c r="CN699" s="1">
        <v>4310</v>
      </c>
      <c r="CO699" s="1">
        <v>1108.4000000000001</v>
      </c>
      <c r="CP699" s="1">
        <v>4311</v>
      </c>
      <c r="CQ699" s="1">
        <v>4333</v>
      </c>
      <c r="CR699" s="1">
        <v>4302</v>
      </c>
      <c r="CS699" s="1">
        <v>4307</v>
      </c>
      <c r="CX699" s="58"/>
      <c r="CY699" s="58"/>
      <c r="DA699" s="1" t="s">
        <v>618</v>
      </c>
      <c r="DC699" s="58"/>
      <c r="DD699" s="58"/>
      <c r="DE699">
        <v>15.05</v>
      </c>
      <c r="DF699">
        <v>121.733</v>
      </c>
      <c r="DG699">
        <v>2.25</v>
      </c>
    </row>
    <row r="700" spans="1:111">
      <c r="A700" s="1">
        <v>2015</v>
      </c>
      <c r="B700" s="1">
        <v>6</v>
      </c>
      <c r="C700" s="24">
        <v>42314</v>
      </c>
      <c r="D700" s="1">
        <v>4304</v>
      </c>
      <c r="E700" s="1">
        <v>4325</v>
      </c>
      <c r="F700" s="1">
        <v>4303</v>
      </c>
      <c r="G700" s="1">
        <v>4322</v>
      </c>
      <c r="H700" s="46">
        <v>1087.7</v>
      </c>
      <c r="I700" s="1">
        <v>4311</v>
      </c>
      <c r="J700" s="1">
        <v>4333</v>
      </c>
      <c r="K700" s="1">
        <v>4302</v>
      </c>
      <c r="L700" s="1">
        <v>4311</v>
      </c>
      <c r="M700" s="53">
        <v>4327</v>
      </c>
      <c r="N700" s="47">
        <v>4330</v>
      </c>
      <c r="O700" s="47">
        <v>4272</v>
      </c>
      <c r="P700" s="47">
        <v>4275</v>
      </c>
      <c r="Q700" s="8">
        <v>4303</v>
      </c>
      <c r="R700" s="26"/>
      <c r="W700" s="50"/>
      <c r="X700" s="51"/>
      <c r="AD700" s="62">
        <v>4316</v>
      </c>
      <c r="AE700" s="62">
        <v>4303</v>
      </c>
      <c r="BD700" s="94">
        <v>4325</v>
      </c>
      <c r="BG700" s="62"/>
      <c r="BH700" s="62"/>
      <c r="BI700" s="1">
        <v>4327</v>
      </c>
      <c r="BJ700" s="1">
        <v>4328</v>
      </c>
      <c r="BK700" s="1">
        <v>4321</v>
      </c>
      <c r="BL700" s="1">
        <v>4323</v>
      </c>
      <c r="BM700" s="78"/>
      <c r="BN700" s="78"/>
      <c r="BO700" s="78"/>
      <c r="BP700" s="89"/>
      <c r="BS700" s="88"/>
      <c r="BU700" s="58"/>
      <c r="BV700" s="58"/>
      <c r="BW700" s="58"/>
      <c r="BX700" s="58"/>
      <c r="BY700" s="1">
        <v>121.753</v>
      </c>
      <c r="BZ700" s="1">
        <v>121.718</v>
      </c>
      <c r="CA700" s="1">
        <v>121.69</v>
      </c>
      <c r="CB700" s="1">
        <v>1.0876999999999999</v>
      </c>
      <c r="CC700" s="1">
        <v>1.0882000000000001</v>
      </c>
      <c r="CD700" s="1">
        <v>1.0883</v>
      </c>
      <c r="CG700" s="1">
        <v>4327</v>
      </c>
      <c r="CH700" s="1">
        <v>4328</v>
      </c>
      <c r="CI700" s="1">
        <v>4319</v>
      </c>
      <c r="CJ700" s="1">
        <v>4324</v>
      </c>
      <c r="CK700" s="1">
        <v>4327</v>
      </c>
      <c r="CL700" s="1">
        <v>4330</v>
      </c>
      <c r="CM700" s="1">
        <v>4271</v>
      </c>
      <c r="CN700" s="1">
        <v>4284</v>
      </c>
      <c r="CO700" s="1">
        <v>1108.0999999999999</v>
      </c>
      <c r="CP700" s="1">
        <v>4327</v>
      </c>
      <c r="CQ700" s="1">
        <v>4330</v>
      </c>
      <c r="CR700" s="1">
        <v>4271</v>
      </c>
      <c r="CS700" s="1">
        <v>4297</v>
      </c>
      <c r="CX700" s="58"/>
      <c r="CY700" s="58"/>
      <c r="DA700" s="1" t="s">
        <v>618</v>
      </c>
      <c r="DC700" s="58"/>
      <c r="DD700" s="58"/>
      <c r="DE700">
        <v>14.33</v>
      </c>
      <c r="DF700">
        <v>123.34399999999999</v>
      </c>
      <c r="DG700">
        <v>2.33</v>
      </c>
    </row>
    <row r="701" spans="1:111">
      <c r="A701" s="1">
        <v>2015</v>
      </c>
      <c r="B701" s="1">
        <v>2</v>
      </c>
      <c r="C701" s="24">
        <v>42317</v>
      </c>
      <c r="D701" s="1">
        <v>4296</v>
      </c>
      <c r="E701" s="1">
        <v>4318</v>
      </c>
      <c r="F701" s="1">
        <v>4292</v>
      </c>
      <c r="G701" s="1">
        <v>4309</v>
      </c>
      <c r="H701" s="46">
        <v>1091.2</v>
      </c>
      <c r="I701" s="1">
        <v>4327</v>
      </c>
      <c r="J701" s="1">
        <v>4330</v>
      </c>
      <c r="K701" s="1">
        <v>4271</v>
      </c>
      <c r="L701" s="1">
        <v>4315</v>
      </c>
      <c r="M701" s="53">
        <v>4312</v>
      </c>
      <c r="N701" s="47">
        <v>4326</v>
      </c>
      <c r="O701" s="47">
        <v>4306</v>
      </c>
      <c r="P701" s="47">
        <v>4307</v>
      </c>
      <c r="Q701" s="8">
        <v>4296</v>
      </c>
      <c r="R701" s="26"/>
      <c r="W701" s="50"/>
      <c r="X701" s="51"/>
      <c r="AD701" s="62">
        <v>4317</v>
      </c>
      <c r="AE701" s="62">
        <v>4292</v>
      </c>
      <c r="BD701" s="94">
        <v>4310</v>
      </c>
      <c r="BG701" s="62"/>
      <c r="BH701" s="62"/>
      <c r="BI701" s="1">
        <v>4312</v>
      </c>
      <c r="BJ701" s="1">
        <v>4315</v>
      </c>
      <c r="BK701" s="1">
        <v>4308</v>
      </c>
      <c r="BL701" s="1">
        <v>4311</v>
      </c>
      <c r="BM701" s="78"/>
      <c r="BN701" s="78"/>
      <c r="BO701" s="78"/>
      <c r="BP701" s="89"/>
      <c r="BS701" s="88"/>
      <c r="BU701" s="58"/>
      <c r="BV701" s="58"/>
      <c r="BW701" s="58"/>
      <c r="BX701" s="58"/>
      <c r="BY701" s="1">
        <v>123.261</v>
      </c>
      <c r="BZ701" s="1">
        <v>123.32599999999999</v>
      </c>
      <c r="CA701" s="1">
        <v>123.209</v>
      </c>
      <c r="CB701" s="1">
        <v>1.0726</v>
      </c>
      <c r="CC701" s="1">
        <v>1.0721000000000001</v>
      </c>
      <c r="CD701" s="1">
        <v>1.0732999999999999</v>
      </c>
      <c r="CG701" s="1">
        <v>4312</v>
      </c>
      <c r="CH701" s="1">
        <v>4326</v>
      </c>
      <c r="CI701" s="1">
        <v>4308</v>
      </c>
      <c r="CJ701" s="1">
        <v>4318</v>
      </c>
      <c r="CK701" s="1">
        <v>4312</v>
      </c>
      <c r="CL701" s="1">
        <v>4326</v>
      </c>
      <c r="CM701" s="1">
        <v>4293</v>
      </c>
      <c r="CN701" s="1">
        <v>4295</v>
      </c>
      <c r="CO701" s="1">
        <v>1092.5</v>
      </c>
      <c r="CP701" s="1">
        <v>4312</v>
      </c>
      <c r="CQ701" s="1">
        <v>4326</v>
      </c>
      <c r="CR701" s="1">
        <v>4283</v>
      </c>
      <c r="CS701" s="1">
        <v>4288</v>
      </c>
      <c r="CX701" s="58"/>
      <c r="CY701" s="58"/>
      <c r="DA701" s="1" t="s">
        <v>618</v>
      </c>
      <c r="DC701" s="58"/>
      <c r="DD701" s="58"/>
      <c r="DE701">
        <v>16.52</v>
      </c>
      <c r="DF701">
        <v>123.18300000000001</v>
      </c>
      <c r="DG701">
        <v>2.34</v>
      </c>
    </row>
    <row r="702" spans="1:111">
      <c r="A702" s="1">
        <v>2015</v>
      </c>
      <c r="B702" s="1">
        <v>3</v>
      </c>
      <c r="C702" s="24">
        <v>42318</v>
      </c>
      <c r="D702" s="1">
        <v>4299</v>
      </c>
      <c r="E702" s="1">
        <v>4309</v>
      </c>
      <c r="F702" s="1">
        <v>4294</v>
      </c>
      <c r="G702" s="1">
        <v>4304</v>
      </c>
      <c r="H702" s="46">
        <v>1088.9000000000001</v>
      </c>
      <c r="I702" s="1">
        <v>4312</v>
      </c>
      <c r="J702" s="1">
        <v>4326</v>
      </c>
      <c r="K702" s="1">
        <v>4283</v>
      </c>
      <c r="L702" s="1">
        <v>4305</v>
      </c>
      <c r="M702" s="53">
        <v>4307</v>
      </c>
      <c r="N702" s="47">
        <v>4315</v>
      </c>
      <c r="O702" s="47">
        <v>4291</v>
      </c>
      <c r="P702" s="47">
        <v>4292</v>
      </c>
      <c r="Q702" s="8">
        <v>4299</v>
      </c>
      <c r="R702" s="26"/>
      <c r="W702" s="50"/>
      <c r="X702" s="51"/>
      <c r="AD702" s="62">
        <v>4309</v>
      </c>
      <c r="AE702" s="62">
        <v>4294</v>
      </c>
      <c r="BD702" s="94">
        <v>4305</v>
      </c>
      <c r="BG702" s="62"/>
      <c r="BH702" s="62"/>
      <c r="BI702" s="1">
        <v>4307</v>
      </c>
      <c r="BJ702" s="1">
        <v>4312</v>
      </c>
      <c r="BK702" s="1">
        <v>4302</v>
      </c>
      <c r="BL702" s="1">
        <v>4303</v>
      </c>
      <c r="BM702" s="78"/>
      <c r="BN702" s="78"/>
      <c r="BO702" s="78"/>
      <c r="BP702" s="89"/>
      <c r="BS702" s="88"/>
      <c r="BU702" s="58"/>
      <c r="BV702" s="58"/>
      <c r="BW702" s="58"/>
      <c r="BX702" s="58"/>
      <c r="BY702" s="1">
        <v>123.155</v>
      </c>
      <c r="BZ702" s="1">
        <v>123.072</v>
      </c>
      <c r="CA702" s="1">
        <v>123.071</v>
      </c>
      <c r="CB702" s="1">
        <v>1.0755999999999999</v>
      </c>
      <c r="CC702" s="1">
        <v>1.0754999999999999</v>
      </c>
      <c r="CD702" s="1">
        <v>1.0758000000000001</v>
      </c>
      <c r="CG702" s="1">
        <v>4307</v>
      </c>
      <c r="CH702" s="1">
        <v>4315</v>
      </c>
      <c r="CI702" s="1">
        <v>4298</v>
      </c>
      <c r="CJ702" s="1">
        <v>4309</v>
      </c>
      <c r="CK702" s="1">
        <v>4307</v>
      </c>
      <c r="CL702" s="1">
        <v>4315</v>
      </c>
      <c r="CM702" s="1">
        <v>4283</v>
      </c>
      <c r="CN702" s="1">
        <v>4290</v>
      </c>
      <c r="CO702" s="1">
        <v>1090.7</v>
      </c>
      <c r="CP702" s="1">
        <v>4307</v>
      </c>
      <c r="CQ702" s="1">
        <v>4315</v>
      </c>
      <c r="CR702" s="1">
        <v>4283</v>
      </c>
      <c r="CS702" s="1">
        <v>4286</v>
      </c>
      <c r="CX702" s="58"/>
      <c r="CY702" s="58"/>
      <c r="DA702" s="1" t="s">
        <v>618</v>
      </c>
      <c r="DC702" s="58"/>
      <c r="DD702" s="58"/>
      <c r="DE702">
        <v>15.29</v>
      </c>
      <c r="DF702">
        <v>123.188</v>
      </c>
      <c r="DG702">
        <v>2.3199999999999998</v>
      </c>
    </row>
    <row r="703" spans="1:111">
      <c r="A703" s="1">
        <v>2015</v>
      </c>
      <c r="B703" s="1">
        <v>4</v>
      </c>
      <c r="C703" s="24">
        <v>42319</v>
      </c>
      <c r="D703" s="1">
        <v>4290</v>
      </c>
      <c r="E703" s="1">
        <v>4294</v>
      </c>
      <c r="F703" s="1">
        <v>4281</v>
      </c>
      <c r="G703" s="1">
        <v>4292</v>
      </c>
      <c r="H703" s="46">
        <v>1084.9000000000001</v>
      </c>
      <c r="I703" s="1">
        <v>4307</v>
      </c>
      <c r="J703" s="1">
        <v>4315</v>
      </c>
      <c r="K703" s="1">
        <v>4281</v>
      </c>
      <c r="L703" s="1">
        <v>4290</v>
      </c>
      <c r="M703" s="53">
        <v>4297</v>
      </c>
      <c r="N703" s="47">
        <v>4298</v>
      </c>
      <c r="O703" s="47">
        <v>4277</v>
      </c>
      <c r="P703" s="47">
        <v>4281</v>
      </c>
      <c r="Q703" s="8">
        <v>4290</v>
      </c>
      <c r="R703" s="26"/>
      <c r="W703" s="50"/>
      <c r="X703" s="51"/>
      <c r="AD703" s="62">
        <v>4294</v>
      </c>
      <c r="AE703" s="62">
        <v>4281</v>
      </c>
      <c r="BD703" s="94">
        <v>4295</v>
      </c>
      <c r="BG703" s="62"/>
      <c r="BH703" s="62"/>
      <c r="BI703" s="1">
        <v>4297</v>
      </c>
      <c r="BJ703" s="1">
        <v>4298</v>
      </c>
      <c r="BK703" s="1">
        <v>4289</v>
      </c>
      <c r="BL703" s="1">
        <v>4292</v>
      </c>
      <c r="BM703" s="78"/>
      <c r="BN703" s="78"/>
      <c r="BO703" s="78"/>
      <c r="BP703" s="89"/>
      <c r="BS703" s="88"/>
      <c r="BU703" s="58"/>
      <c r="BV703" s="58"/>
      <c r="BW703" s="58"/>
      <c r="BX703" s="58"/>
      <c r="BY703" s="1">
        <v>123.227</v>
      </c>
      <c r="BZ703" s="1">
        <v>123.22</v>
      </c>
      <c r="CA703" s="1">
        <v>123.09399999999999</v>
      </c>
      <c r="CB703" s="1">
        <v>1.0714999999999999</v>
      </c>
      <c r="CC703" s="1">
        <v>1.0722</v>
      </c>
      <c r="CD703" s="1">
        <v>1.0737000000000001</v>
      </c>
      <c r="CG703" s="1">
        <v>4297</v>
      </c>
      <c r="CH703" s="1">
        <v>4298</v>
      </c>
      <c r="CI703" s="1">
        <v>4282</v>
      </c>
      <c r="CJ703" s="1">
        <v>4290</v>
      </c>
      <c r="CK703" s="1">
        <v>4297</v>
      </c>
      <c r="CL703" s="1">
        <v>4298</v>
      </c>
      <c r="CM703" s="1">
        <v>4274</v>
      </c>
      <c r="CN703" s="1">
        <v>4275</v>
      </c>
      <c r="CO703" s="1">
        <v>1089.8</v>
      </c>
      <c r="CP703" s="1">
        <v>4297</v>
      </c>
      <c r="CQ703" s="1">
        <v>4298</v>
      </c>
      <c r="CR703" s="1">
        <v>4261</v>
      </c>
      <c r="CS703" s="1">
        <v>4265</v>
      </c>
      <c r="CX703" s="58"/>
      <c r="CY703" s="58"/>
      <c r="DA703" s="1" t="s">
        <v>618</v>
      </c>
      <c r="DC703" s="58"/>
      <c r="DD703" s="58"/>
      <c r="DE703">
        <v>16.059999999999999</v>
      </c>
      <c r="DF703">
        <v>122.842</v>
      </c>
      <c r="DG703">
        <v>2.34</v>
      </c>
    </row>
    <row r="704" spans="1:111">
      <c r="A704" s="1">
        <v>2015</v>
      </c>
      <c r="B704" s="1">
        <v>5</v>
      </c>
      <c r="C704" s="24">
        <v>42320</v>
      </c>
      <c r="D704" s="1">
        <v>4265</v>
      </c>
      <c r="E704" s="1">
        <v>4284</v>
      </c>
      <c r="F704" s="1">
        <v>4265</v>
      </c>
      <c r="G704" s="1">
        <v>4277</v>
      </c>
      <c r="H704" s="46">
        <v>1083.8</v>
      </c>
      <c r="I704" s="1">
        <v>4297</v>
      </c>
      <c r="J704" s="1">
        <v>4298</v>
      </c>
      <c r="K704" s="1">
        <v>4261</v>
      </c>
      <c r="L704" s="1">
        <v>4282</v>
      </c>
      <c r="M704" s="53">
        <v>4276</v>
      </c>
      <c r="N704" s="47">
        <v>4280</v>
      </c>
      <c r="O704" s="47">
        <v>4248</v>
      </c>
      <c r="P704" s="47">
        <v>4251</v>
      </c>
      <c r="Q704" s="8">
        <v>4265</v>
      </c>
      <c r="R704" s="26"/>
      <c r="W704" s="50"/>
      <c r="X704" s="51"/>
      <c r="AD704" s="62">
        <v>4284</v>
      </c>
      <c r="AE704" s="62">
        <v>4265</v>
      </c>
      <c r="BD704" s="94">
        <v>4274</v>
      </c>
      <c r="BG704" s="62"/>
      <c r="BH704" s="62"/>
      <c r="BI704" s="1">
        <v>4276</v>
      </c>
      <c r="BJ704" s="1">
        <v>4279</v>
      </c>
      <c r="BK704" s="1">
        <v>4272</v>
      </c>
      <c r="BL704" s="1">
        <v>4276</v>
      </c>
      <c r="BM704" s="78"/>
      <c r="BN704" s="78"/>
      <c r="BO704" s="78"/>
      <c r="BP704" s="89"/>
      <c r="BS704" s="88"/>
      <c r="BU704" s="58"/>
      <c r="BV704" s="58"/>
      <c r="BW704" s="58"/>
      <c r="BX704" s="58"/>
      <c r="BY704" s="1">
        <v>122.85</v>
      </c>
      <c r="BZ704" s="1">
        <v>122.81699999999999</v>
      </c>
      <c r="CA704" s="1">
        <v>122.764</v>
      </c>
      <c r="CB704" s="1">
        <v>1.0743</v>
      </c>
      <c r="CC704" s="1">
        <v>1.0757000000000001</v>
      </c>
      <c r="CD704" s="1">
        <v>1.0763</v>
      </c>
      <c r="CG704" s="1">
        <v>4276</v>
      </c>
      <c r="CH704" s="1">
        <v>4280</v>
      </c>
      <c r="CI704" s="1">
        <v>4263</v>
      </c>
      <c r="CJ704" s="1">
        <v>4265</v>
      </c>
      <c r="CK704" s="1">
        <v>4276</v>
      </c>
      <c r="CL704" s="1">
        <v>4280</v>
      </c>
      <c r="CM704" s="1">
        <v>4225</v>
      </c>
      <c r="CN704" s="1">
        <v>4265</v>
      </c>
      <c r="CO704" s="1">
        <v>1086.9000000000001</v>
      </c>
      <c r="CP704" s="1">
        <v>4276</v>
      </c>
      <c r="CQ704" s="1">
        <v>4280</v>
      </c>
      <c r="CR704" s="1">
        <v>4225</v>
      </c>
      <c r="CS704" s="1">
        <v>4252</v>
      </c>
      <c r="CX704" s="58"/>
      <c r="CY704" s="58"/>
      <c r="DA704" s="1" t="s">
        <v>618</v>
      </c>
      <c r="DC704" s="58"/>
      <c r="DD704" s="58"/>
      <c r="DE704">
        <v>18.37</v>
      </c>
      <c r="DF704">
        <v>122.601</v>
      </c>
      <c r="DG704">
        <v>2.3199999999999998</v>
      </c>
    </row>
    <row r="705" spans="1:111">
      <c r="A705" s="1">
        <v>2015</v>
      </c>
      <c r="B705" s="1">
        <v>6</v>
      </c>
      <c r="C705" s="24">
        <v>42321</v>
      </c>
      <c r="D705" s="1">
        <v>4251</v>
      </c>
      <c r="E705" s="1">
        <v>4255</v>
      </c>
      <c r="F705" s="1">
        <v>4237</v>
      </c>
      <c r="G705" s="1">
        <v>4246</v>
      </c>
      <c r="H705" s="46">
        <v>1080.9000000000001</v>
      </c>
      <c r="I705" s="1">
        <v>4276</v>
      </c>
      <c r="J705" s="1">
        <v>4280</v>
      </c>
      <c r="K705" s="1">
        <v>4225</v>
      </c>
      <c r="L705" s="1">
        <v>4247</v>
      </c>
      <c r="M705" s="53">
        <v>4253</v>
      </c>
      <c r="N705" s="47">
        <v>4268</v>
      </c>
      <c r="O705" s="47">
        <v>4240</v>
      </c>
      <c r="P705" s="47">
        <v>4248</v>
      </c>
      <c r="Q705" s="8">
        <v>4250</v>
      </c>
      <c r="R705" s="26"/>
      <c r="W705" s="50"/>
      <c r="X705" s="51"/>
      <c r="AD705" s="62">
        <v>4255</v>
      </c>
      <c r="AE705" s="62">
        <v>4237</v>
      </c>
      <c r="BD705" s="94">
        <v>4251</v>
      </c>
      <c r="BG705" s="62"/>
      <c r="BH705" s="62"/>
      <c r="BI705" s="1">
        <v>4253</v>
      </c>
      <c r="BJ705" s="1">
        <v>4255</v>
      </c>
      <c r="BK705" s="1">
        <v>4249</v>
      </c>
      <c r="BL705" s="1">
        <v>4250</v>
      </c>
      <c r="BM705" s="78"/>
      <c r="BN705" s="78"/>
      <c r="BO705" s="78"/>
      <c r="BP705" s="89"/>
      <c r="BS705" s="88"/>
      <c r="BU705" s="58"/>
      <c r="BV705" s="58"/>
      <c r="BW705" s="58"/>
      <c r="BX705" s="58"/>
      <c r="BY705" s="1">
        <v>122.614</v>
      </c>
      <c r="BZ705" s="1">
        <v>122.607</v>
      </c>
      <c r="CA705" s="1">
        <v>122.571</v>
      </c>
      <c r="CB705" s="1">
        <v>1.081</v>
      </c>
      <c r="CC705" s="1">
        <v>1.0809</v>
      </c>
      <c r="CD705" s="1">
        <v>1.0817000000000001</v>
      </c>
      <c r="CG705" s="1">
        <v>4253</v>
      </c>
      <c r="CH705" s="1">
        <v>4268</v>
      </c>
      <c r="CI705" s="1">
        <v>4249</v>
      </c>
      <c r="CJ705" s="1">
        <v>4255</v>
      </c>
      <c r="CK705" s="1">
        <v>4253</v>
      </c>
      <c r="CL705" s="1">
        <v>4268</v>
      </c>
      <c r="CM705" s="1">
        <v>4239</v>
      </c>
      <c r="CN705" s="1">
        <v>4249</v>
      </c>
      <c r="CO705" s="1">
        <v>1082.4000000000001</v>
      </c>
      <c r="CP705" s="1">
        <v>4253</v>
      </c>
      <c r="CQ705" s="1">
        <v>4268</v>
      </c>
      <c r="CR705" s="1">
        <v>4239</v>
      </c>
      <c r="CS705" s="1">
        <v>4246</v>
      </c>
      <c r="CX705" s="58"/>
      <c r="CY705" s="58"/>
      <c r="DA705" s="1" t="s">
        <v>618</v>
      </c>
      <c r="DC705" s="58"/>
      <c r="DD705" s="58"/>
      <c r="DE705">
        <v>20.079999999999998</v>
      </c>
      <c r="DF705">
        <v>122.265</v>
      </c>
      <c r="DG705">
        <v>2.2799999999999998</v>
      </c>
    </row>
    <row r="706" spans="1:111">
      <c r="A706" s="1">
        <v>2015</v>
      </c>
      <c r="B706" s="1">
        <v>2</v>
      </c>
      <c r="C706" s="24">
        <v>42324</v>
      </c>
      <c r="D706" s="1">
        <v>4260</v>
      </c>
      <c r="E706" s="1">
        <v>4292</v>
      </c>
      <c r="F706" s="1">
        <v>4259</v>
      </c>
      <c r="G706" s="1">
        <v>4290</v>
      </c>
      <c r="H706" s="46">
        <v>1081.8</v>
      </c>
      <c r="I706" s="1">
        <v>4253</v>
      </c>
      <c r="J706" s="1">
        <v>4285</v>
      </c>
      <c r="K706" s="1">
        <v>4239</v>
      </c>
      <c r="L706" s="1">
        <v>4280</v>
      </c>
      <c r="M706" s="53">
        <v>4298</v>
      </c>
      <c r="N706" s="47">
        <v>4302</v>
      </c>
      <c r="O706" s="47">
        <v>4274</v>
      </c>
      <c r="P706" s="47">
        <v>4277</v>
      </c>
      <c r="Q706" s="8">
        <v>4257</v>
      </c>
      <c r="R706" s="26"/>
      <c r="W706" s="50"/>
      <c r="X706" s="51"/>
      <c r="AD706" s="62">
        <v>4285</v>
      </c>
      <c r="AE706" s="62">
        <v>4259</v>
      </c>
      <c r="BD706" s="94">
        <v>4297</v>
      </c>
      <c r="BG706" s="62"/>
      <c r="BH706" s="62"/>
      <c r="BI706" s="1">
        <v>4298</v>
      </c>
      <c r="BJ706" s="1">
        <v>4300</v>
      </c>
      <c r="BK706" s="1">
        <v>4289</v>
      </c>
      <c r="BL706" s="1">
        <v>4291</v>
      </c>
      <c r="BM706" s="78"/>
      <c r="BN706" s="78"/>
      <c r="BO706" s="78"/>
      <c r="BP706" s="89"/>
      <c r="BS706" s="88"/>
      <c r="BU706" s="58"/>
      <c r="BV706" s="58"/>
      <c r="BW706" s="58"/>
      <c r="BX706" s="58"/>
      <c r="BY706" s="1">
        <v>122.31699999999999</v>
      </c>
      <c r="BZ706" s="1">
        <v>122.401</v>
      </c>
      <c r="CA706" s="1">
        <v>122.361</v>
      </c>
      <c r="CB706" s="1">
        <v>1.073</v>
      </c>
      <c r="CC706" s="1">
        <v>1.0719000000000001</v>
      </c>
      <c r="CD706" s="1">
        <v>1.0698000000000001</v>
      </c>
      <c r="CG706" s="1">
        <v>4298</v>
      </c>
      <c r="CH706" s="1">
        <v>4302</v>
      </c>
      <c r="CI706" s="1">
        <v>4288</v>
      </c>
      <c r="CJ706" s="1">
        <v>4301</v>
      </c>
      <c r="CK706" s="1">
        <v>4298</v>
      </c>
      <c r="CL706" s="1">
        <v>4302</v>
      </c>
      <c r="CM706" s="1">
        <v>4265</v>
      </c>
      <c r="CN706" s="1">
        <v>4269</v>
      </c>
      <c r="CO706" s="1">
        <v>1091.9000000000001</v>
      </c>
      <c r="CP706" s="1">
        <v>4298</v>
      </c>
      <c r="CQ706" s="1">
        <v>4302</v>
      </c>
      <c r="CR706" s="1">
        <v>4265</v>
      </c>
      <c r="CS706" s="1">
        <v>4271</v>
      </c>
      <c r="CX706" s="58"/>
      <c r="CY706" s="58"/>
      <c r="DA706" s="1" t="s">
        <v>618</v>
      </c>
      <c r="DC706" s="58"/>
      <c r="DD706" s="58"/>
      <c r="DE706">
        <v>18.16</v>
      </c>
      <c r="DF706">
        <v>123.19199999999999</v>
      </c>
      <c r="DG706">
        <v>2.27</v>
      </c>
    </row>
    <row r="707" spans="1:111">
      <c r="A707" s="1">
        <v>2015</v>
      </c>
      <c r="B707" s="1">
        <v>3</v>
      </c>
      <c r="C707" s="24">
        <v>42325</v>
      </c>
      <c r="D707" s="1">
        <v>4272</v>
      </c>
      <c r="E707" s="1">
        <v>4280</v>
      </c>
      <c r="F707" s="1">
        <v>4247</v>
      </c>
      <c r="G707" s="1">
        <v>4254</v>
      </c>
      <c r="H707" s="46">
        <v>1068.4000000000001</v>
      </c>
      <c r="I707" s="1">
        <v>4298</v>
      </c>
      <c r="J707" s="1">
        <v>4302</v>
      </c>
      <c r="K707" s="1">
        <v>4265</v>
      </c>
      <c r="L707" s="1">
        <v>4274</v>
      </c>
      <c r="M707" s="53">
        <v>4253</v>
      </c>
      <c r="N707" s="47">
        <v>4267</v>
      </c>
      <c r="O707" s="47">
        <v>4248</v>
      </c>
      <c r="P707" s="47">
        <v>4251</v>
      </c>
      <c r="Q707" s="8">
        <v>4273</v>
      </c>
      <c r="R707" s="26"/>
      <c r="W707" s="50"/>
      <c r="X707" s="51"/>
      <c r="AD707" s="62">
        <v>4280</v>
      </c>
      <c r="AE707" s="62">
        <v>4265</v>
      </c>
      <c r="BD707" s="94">
        <v>4251</v>
      </c>
      <c r="BG707" s="62"/>
      <c r="BH707" s="62"/>
      <c r="BI707" s="1">
        <v>4253</v>
      </c>
      <c r="BJ707" s="1">
        <v>4256</v>
      </c>
      <c r="BK707" s="1">
        <v>4248</v>
      </c>
      <c r="BL707" s="1">
        <v>4256</v>
      </c>
      <c r="BM707" s="78"/>
      <c r="BN707" s="78"/>
      <c r="BO707" s="78"/>
      <c r="BP707" s="89"/>
      <c r="BS707" s="88"/>
      <c r="BU707" s="58"/>
      <c r="BV707" s="58"/>
      <c r="BW707" s="58"/>
      <c r="BX707" s="58"/>
      <c r="BY707" s="1">
        <v>123.20399999999999</v>
      </c>
      <c r="BZ707" s="1">
        <v>123.23</v>
      </c>
      <c r="CA707" s="1">
        <v>123.283</v>
      </c>
      <c r="CB707" s="1">
        <v>1.0685</v>
      </c>
      <c r="CC707" s="1">
        <v>1.0686</v>
      </c>
      <c r="CD707" s="1">
        <v>1.0688</v>
      </c>
      <c r="CG707" s="1">
        <v>4253</v>
      </c>
      <c r="CH707" s="1">
        <v>4263</v>
      </c>
      <c r="CI707" s="1">
        <v>4248</v>
      </c>
      <c r="CJ707" s="1">
        <v>4254</v>
      </c>
      <c r="CK707" s="1">
        <v>4253</v>
      </c>
      <c r="CL707" s="1">
        <v>4267</v>
      </c>
      <c r="CM707" s="1">
        <v>4248</v>
      </c>
      <c r="CN707" s="1">
        <v>4253</v>
      </c>
      <c r="CO707" s="1">
        <v>1078.8</v>
      </c>
      <c r="CP707" s="1">
        <v>4253</v>
      </c>
      <c r="CQ707" s="1">
        <v>4267</v>
      </c>
      <c r="CR707" s="1">
        <v>4207</v>
      </c>
      <c r="CS707" s="1">
        <v>4222</v>
      </c>
      <c r="CX707" s="58"/>
      <c r="CY707" s="58"/>
      <c r="DA707" s="1" t="s">
        <v>618</v>
      </c>
      <c r="DC707" s="58"/>
      <c r="DD707" s="58"/>
      <c r="DE707">
        <v>18.84</v>
      </c>
      <c r="DF707">
        <v>123.411</v>
      </c>
      <c r="DG707">
        <v>2.2599999999999998</v>
      </c>
    </row>
    <row r="708" spans="1:111">
      <c r="A708" s="1">
        <v>2015</v>
      </c>
      <c r="B708" s="1">
        <v>4</v>
      </c>
      <c r="C708" s="24">
        <v>42326</v>
      </c>
      <c r="D708" s="1">
        <v>4218</v>
      </c>
      <c r="E708" s="1">
        <v>4223</v>
      </c>
      <c r="F708" s="1">
        <v>4200</v>
      </c>
      <c r="G708" s="1">
        <v>4216</v>
      </c>
      <c r="H708" s="46">
        <v>1069.8</v>
      </c>
      <c r="I708" s="1">
        <v>4253</v>
      </c>
      <c r="J708" s="1">
        <v>4267</v>
      </c>
      <c r="K708" s="1">
        <v>4202</v>
      </c>
      <c r="L708" s="1">
        <v>4206</v>
      </c>
      <c r="M708" s="53">
        <v>4216</v>
      </c>
      <c r="N708" s="47">
        <v>4223</v>
      </c>
      <c r="O708" s="47">
        <v>4208</v>
      </c>
      <c r="P708" s="47">
        <v>4215</v>
      </c>
      <c r="Q708" s="8">
        <v>4218</v>
      </c>
      <c r="R708" s="26"/>
      <c r="W708" s="50"/>
      <c r="X708" s="51"/>
      <c r="AD708" s="62">
        <v>4223</v>
      </c>
      <c r="AE708" s="62">
        <v>4202</v>
      </c>
      <c r="BD708" s="94">
        <v>4215</v>
      </c>
      <c r="BG708" s="62"/>
      <c r="BH708" s="62"/>
      <c r="BI708" s="1">
        <v>4216</v>
      </c>
      <c r="BJ708" s="1">
        <v>4222</v>
      </c>
      <c r="BK708" s="1">
        <v>4214</v>
      </c>
      <c r="BL708" s="1">
        <v>4218</v>
      </c>
      <c r="BM708" s="78"/>
      <c r="BN708" s="78"/>
      <c r="BO708" s="78"/>
      <c r="BP708" s="89"/>
      <c r="BS708" s="88"/>
      <c r="BU708" s="58"/>
      <c r="BV708" s="58"/>
      <c r="BW708" s="58"/>
      <c r="BX708" s="58"/>
      <c r="BY708" s="1">
        <v>123.404</v>
      </c>
      <c r="BZ708" s="1">
        <v>123.438</v>
      </c>
      <c r="CA708" s="1">
        <v>123.446</v>
      </c>
      <c r="CB708" s="1">
        <v>1.0647</v>
      </c>
      <c r="CC708" s="1">
        <v>1.0645</v>
      </c>
      <c r="CD708" s="1">
        <v>1.0643</v>
      </c>
      <c r="CG708" s="1">
        <v>4216</v>
      </c>
      <c r="CH708" s="1">
        <v>4223</v>
      </c>
      <c r="CI708" s="1">
        <v>4212</v>
      </c>
      <c r="CJ708" s="1">
        <v>4216</v>
      </c>
      <c r="CK708" s="1">
        <v>4216</v>
      </c>
      <c r="CL708" s="1">
        <v>4224</v>
      </c>
      <c r="CM708" s="1">
        <v>4208</v>
      </c>
      <c r="CN708" s="1">
        <v>4214</v>
      </c>
      <c r="CO708" s="1">
        <v>1069.7</v>
      </c>
      <c r="CP708" s="1">
        <v>4216</v>
      </c>
      <c r="CQ708" s="1">
        <v>4225</v>
      </c>
      <c r="CR708" s="1">
        <v>4208</v>
      </c>
      <c r="CS708" s="1">
        <v>4220</v>
      </c>
      <c r="CX708" s="58"/>
      <c r="CY708" s="58"/>
      <c r="DA708" s="1" t="s">
        <v>618</v>
      </c>
      <c r="DC708" s="58"/>
      <c r="DD708" s="58"/>
      <c r="DE708">
        <v>16.850000000000001</v>
      </c>
      <c r="DF708">
        <v>123.57899999999999</v>
      </c>
      <c r="DG708">
        <v>2.27</v>
      </c>
    </row>
    <row r="709" spans="1:111">
      <c r="A709" s="1">
        <v>2015</v>
      </c>
      <c r="B709" s="1">
        <v>5</v>
      </c>
      <c r="C709" s="24">
        <v>42327</v>
      </c>
      <c r="D709" s="1">
        <v>4228</v>
      </c>
      <c r="E709" s="1">
        <v>4255</v>
      </c>
      <c r="F709" s="1">
        <v>4228</v>
      </c>
      <c r="G709" s="1">
        <v>4246</v>
      </c>
      <c r="H709" s="46">
        <v>1081.5</v>
      </c>
      <c r="I709" s="1">
        <v>4216</v>
      </c>
      <c r="J709" s="1">
        <v>4255</v>
      </c>
      <c r="K709" s="1">
        <v>4208</v>
      </c>
      <c r="L709" s="1">
        <v>4251</v>
      </c>
      <c r="M709" s="53">
        <v>4239</v>
      </c>
      <c r="N709" s="47">
        <v>4241</v>
      </c>
      <c r="O709" s="47">
        <v>4210</v>
      </c>
      <c r="P709" s="47">
        <v>4217</v>
      </c>
      <c r="Q709" s="8">
        <v>4228</v>
      </c>
      <c r="R709" s="26"/>
      <c r="W709" s="50"/>
      <c r="X709" s="51"/>
      <c r="AD709" s="62">
        <v>4255</v>
      </c>
      <c r="AE709" s="62">
        <v>4228</v>
      </c>
      <c r="BD709" s="94">
        <v>4238</v>
      </c>
      <c r="BG709" s="62"/>
      <c r="BH709" s="62"/>
      <c r="BI709" s="1">
        <v>4239</v>
      </c>
      <c r="BJ709" s="1">
        <v>4241</v>
      </c>
      <c r="BK709" s="1">
        <v>4233</v>
      </c>
      <c r="BL709" s="1">
        <v>4233</v>
      </c>
      <c r="BM709" s="78"/>
      <c r="BN709" s="78"/>
      <c r="BO709" s="78"/>
      <c r="BP709" s="89"/>
      <c r="BS709" s="88"/>
      <c r="BU709" s="58"/>
      <c r="BV709" s="58"/>
      <c r="BW709" s="58"/>
      <c r="BX709" s="58"/>
      <c r="BY709" s="1">
        <v>123.54600000000001</v>
      </c>
      <c r="BZ709" s="1">
        <v>123.56100000000001</v>
      </c>
      <c r="CA709" s="1">
        <v>123.538</v>
      </c>
      <c r="CB709" s="1">
        <v>1.0651999999999999</v>
      </c>
      <c r="CC709" s="1">
        <v>1.0663</v>
      </c>
      <c r="CD709" s="1">
        <v>1.0669</v>
      </c>
      <c r="CG709" s="1">
        <v>4239</v>
      </c>
      <c r="CH709" s="1">
        <v>4241</v>
      </c>
      <c r="CI709" s="1">
        <v>4214</v>
      </c>
      <c r="CJ709" s="1">
        <v>4220</v>
      </c>
      <c r="CK709" s="1">
        <v>4239</v>
      </c>
      <c r="CL709" s="1">
        <v>4256</v>
      </c>
      <c r="CM709" s="1">
        <v>4210</v>
      </c>
      <c r="CN709" s="1">
        <v>4247</v>
      </c>
      <c r="CO709" s="1">
        <v>1075.3</v>
      </c>
      <c r="CP709" s="1">
        <v>4239</v>
      </c>
      <c r="CQ709" s="1">
        <v>4262</v>
      </c>
      <c r="CR709" s="1">
        <v>4210</v>
      </c>
      <c r="CS709" s="1">
        <v>4239</v>
      </c>
      <c r="CX709" s="58"/>
      <c r="CY709" s="58"/>
      <c r="DA709" s="1" t="s">
        <v>618</v>
      </c>
      <c r="DC709" s="58"/>
      <c r="DD709" s="58"/>
      <c r="DE709">
        <v>16.989999999999998</v>
      </c>
      <c r="DF709">
        <v>122.86199999999999</v>
      </c>
      <c r="DG709">
        <v>2.25</v>
      </c>
    </row>
    <row r="710" spans="1:111">
      <c r="A710" s="1">
        <v>2015</v>
      </c>
      <c r="B710" s="1">
        <v>6</v>
      </c>
      <c r="C710" s="24">
        <v>42328</v>
      </c>
      <c r="D710" s="1">
        <v>4250</v>
      </c>
      <c r="E710" s="1">
        <v>4264</v>
      </c>
      <c r="F710" s="1">
        <v>4243</v>
      </c>
      <c r="G710" s="1">
        <v>4260</v>
      </c>
      <c r="H710" s="46">
        <v>1068.4000000000001</v>
      </c>
      <c r="I710" s="1">
        <v>4239</v>
      </c>
      <c r="J710" s="1">
        <v>4262</v>
      </c>
      <c r="K710" s="1">
        <v>4210</v>
      </c>
      <c r="L710" s="1">
        <v>4259</v>
      </c>
      <c r="M710" s="53">
        <v>4256</v>
      </c>
      <c r="N710" s="47">
        <v>4268</v>
      </c>
      <c r="O710" s="47">
        <v>4241</v>
      </c>
      <c r="P710" s="47">
        <v>4247</v>
      </c>
      <c r="Q710" s="8">
        <v>4250</v>
      </c>
      <c r="R710" s="26"/>
      <c r="W710" s="50"/>
      <c r="X710" s="51"/>
      <c r="AC710" s="35"/>
      <c r="AD710" s="62">
        <v>4261</v>
      </c>
      <c r="AE710" s="62">
        <v>4243</v>
      </c>
      <c r="BD710" s="94">
        <v>4255</v>
      </c>
      <c r="BG710" s="62"/>
      <c r="BH710" s="62"/>
      <c r="BI710" s="1">
        <v>4256</v>
      </c>
      <c r="BJ710" s="1">
        <v>4257</v>
      </c>
      <c r="BK710" s="1">
        <v>4242</v>
      </c>
      <c r="BL710" s="1">
        <v>4243</v>
      </c>
      <c r="BM710" s="78"/>
      <c r="BN710" s="78"/>
      <c r="BO710" s="78"/>
      <c r="BP710" s="89"/>
      <c r="BS710" s="88"/>
      <c r="BU710" s="58"/>
      <c r="BV710" s="58"/>
      <c r="BW710" s="58"/>
      <c r="BX710" s="58"/>
      <c r="BY710" s="1">
        <v>122.855</v>
      </c>
      <c r="BZ710" s="1">
        <v>122.928</v>
      </c>
      <c r="CA710" s="1">
        <v>122.916</v>
      </c>
      <c r="CB710" s="1">
        <v>1.0732999999999999</v>
      </c>
      <c r="CC710" s="1">
        <v>1.0731999999999999</v>
      </c>
      <c r="CD710" s="1">
        <v>1.0726</v>
      </c>
      <c r="CG710" s="1">
        <v>4256</v>
      </c>
      <c r="CH710" s="1">
        <v>4268</v>
      </c>
      <c r="CI710" s="1">
        <v>4241</v>
      </c>
      <c r="CJ710" s="1">
        <v>4256</v>
      </c>
      <c r="CK710" s="1">
        <v>4256</v>
      </c>
      <c r="CL710" s="1">
        <v>4268</v>
      </c>
      <c r="CM710" s="1">
        <v>4241</v>
      </c>
      <c r="CN710" s="1">
        <v>4244</v>
      </c>
      <c r="CO710" s="1">
        <v>1078.8</v>
      </c>
      <c r="CP710" s="1">
        <v>4256</v>
      </c>
      <c r="CQ710" s="1">
        <v>4268</v>
      </c>
      <c r="CR710" s="1">
        <v>4224</v>
      </c>
      <c r="CS710" s="1">
        <v>4231</v>
      </c>
      <c r="CX710" s="58"/>
      <c r="CY710" s="58"/>
      <c r="DA710" s="1" t="s">
        <v>618</v>
      </c>
      <c r="DC710" s="58"/>
      <c r="DD710" s="58"/>
      <c r="DE710">
        <v>15.62</v>
      </c>
      <c r="DF710">
        <v>122.82899999999999</v>
      </c>
      <c r="DG710">
        <v>2.25</v>
      </c>
    </row>
    <row r="711" spans="1:111">
      <c r="A711" s="1">
        <v>2015</v>
      </c>
      <c r="B711" s="1">
        <v>3</v>
      </c>
      <c r="C711" s="24">
        <v>42332</v>
      </c>
      <c r="D711" s="1">
        <v>4207</v>
      </c>
      <c r="E711" s="1">
        <v>4208</v>
      </c>
      <c r="F711" s="1">
        <v>4197</v>
      </c>
      <c r="G711" s="1">
        <v>4202</v>
      </c>
      <c r="H711" s="46">
        <v>1075.0999999999999</v>
      </c>
      <c r="I711" s="1">
        <v>4256</v>
      </c>
      <c r="J711" s="1">
        <v>4268</v>
      </c>
      <c r="K711" s="1">
        <v>4198</v>
      </c>
      <c r="L711" s="1">
        <v>4200</v>
      </c>
      <c r="M711" s="53">
        <v>4208</v>
      </c>
      <c r="N711" s="47">
        <v>4234</v>
      </c>
      <c r="O711" s="47">
        <v>4201</v>
      </c>
      <c r="P711" s="47">
        <v>4218</v>
      </c>
      <c r="Q711" s="8">
        <v>4205</v>
      </c>
      <c r="R711" s="26"/>
      <c r="W711" s="50"/>
      <c r="X711" s="51"/>
      <c r="AC711" s="1">
        <v>1.0662</v>
      </c>
      <c r="AD711" s="62">
        <v>4208</v>
      </c>
      <c r="AE711" s="62">
        <v>4198</v>
      </c>
      <c r="BD711" s="94">
        <v>4207</v>
      </c>
      <c r="BG711" s="62"/>
      <c r="BH711" s="62"/>
      <c r="BI711" s="1">
        <v>4208</v>
      </c>
      <c r="BJ711" s="1">
        <v>4209</v>
      </c>
      <c r="BK711" s="1">
        <v>4201</v>
      </c>
      <c r="BL711" s="1">
        <v>4206</v>
      </c>
      <c r="BM711" s="78"/>
      <c r="BN711" s="78"/>
      <c r="BO711" s="78"/>
      <c r="BP711" s="89"/>
      <c r="BS711" s="88"/>
      <c r="BU711" s="58"/>
      <c r="BV711" s="58"/>
      <c r="BW711" s="58"/>
      <c r="BX711" s="58"/>
      <c r="BY711" s="1">
        <v>122.88</v>
      </c>
      <c r="BZ711" s="1">
        <v>122.91200000000001</v>
      </c>
      <c r="CA711" s="1">
        <v>122.934</v>
      </c>
      <c r="CB711" s="1">
        <v>1.0627</v>
      </c>
      <c r="CC711" s="1">
        <v>1.0631999999999999</v>
      </c>
      <c r="CD711" s="1">
        <v>1.0634999999999999</v>
      </c>
      <c r="CG711" s="1">
        <v>4208</v>
      </c>
      <c r="CH711" s="1">
        <v>4217</v>
      </c>
      <c r="CI711" s="1">
        <v>4201</v>
      </c>
      <c r="CJ711" s="1">
        <v>4213</v>
      </c>
      <c r="CK711" s="1">
        <v>4208</v>
      </c>
      <c r="CL711" s="1">
        <v>4234</v>
      </c>
      <c r="CM711" s="1">
        <v>4201</v>
      </c>
      <c r="CN711" s="1">
        <v>4218</v>
      </c>
      <c r="CO711" s="1">
        <v>1072.9000000000001</v>
      </c>
      <c r="CP711" s="1">
        <v>4208</v>
      </c>
      <c r="CQ711" s="1">
        <v>4234</v>
      </c>
      <c r="CR711" s="1">
        <v>4201</v>
      </c>
      <c r="CS711" s="1">
        <v>4208</v>
      </c>
      <c r="CX711" s="58"/>
      <c r="CY711" s="58"/>
      <c r="DA711" s="1" t="s">
        <v>618</v>
      </c>
      <c r="DC711" s="58"/>
      <c r="DD711" s="58"/>
      <c r="DE711">
        <v>15.93</v>
      </c>
      <c r="DF711">
        <v>122.54900000000001</v>
      </c>
      <c r="DG711">
        <v>2.2400000000000002</v>
      </c>
    </row>
    <row r="712" spans="1:111">
      <c r="A712" s="1">
        <v>2015</v>
      </c>
      <c r="B712" s="1">
        <v>4</v>
      </c>
      <c r="C712" s="24">
        <v>42333</v>
      </c>
      <c r="D712" s="1">
        <v>4211</v>
      </c>
      <c r="E712" s="1">
        <v>4225</v>
      </c>
      <c r="F712" s="1">
        <v>4208</v>
      </c>
      <c r="G712" s="1">
        <v>4219</v>
      </c>
      <c r="H712" s="46">
        <v>1070.5999999999999</v>
      </c>
      <c r="I712" s="1">
        <v>4208</v>
      </c>
      <c r="J712" s="1">
        <v>4234</v>
      </c>
      <c r="K712" s="1">
        <v>4201</v>
      </c>
      <c r="L712" s="1">
        <v>4218</v>
      </c>
      <c r="M712" s="53">
        <v>4218</v>
      </c>
      <c r="N712" s="47">
        <v>4222</v>
      </c>
      <c r="O712" s="47">
        <v>4196</v>
      </c>
      <c r="P712" s="47">
        <v>4201</v>
      </c>
      <c r="Q712" s="8">
        <v>4211</v>
      </c>
      <c r="R712" s="26"/>
      <c r="W712" s="50"/>
      <c r="X712" s="51"/>
      <c r="AC712" s="1">
        <v>1.0580000000000001</v>
      </c>
      <c r="AD712" s="62">
        <v>4220</v>
      </c>
      <c r="AE712" s="62">
        <v>4208</v>
      </c>
      <c r="BD712" s="94">
        <v>4217</v>
      </c>
      <c r="BG712" s="62"/>
      <c r="BH712" s="62"/>
      <c r="BI712" s="1">
        <v>4218</v>
      </c>
      <c r="BJ712" s="1">
        <v>4222</v>
      </c>
      <c r="BK712" s="1">
        <v>4215</v>
      </c>
      <c r="BL712" s="1">
        <v>4216</v>
      </c>
      <c r="BM712" s="78"/>
      <c r="BN712" s="78"/>
      <c r="BO712" s="78"/>
      <c r="BP712" s="89"/>
      <c r="BS712" s="88"/>
      <c r="BU712" s="58"/>
      <c r="BV712" s="58"/>
      <c r="BW712" s="58"/>
      <c r="BX712" s="58"/>
      <c r="BY712" s="1">
        <v>122.48</v>
      </c>
      <c r="BZ712" s="1">
        <v>122.52</v>
      </c>
      <c r="CA712" s="1">
        <v>122.53</v>
      </c>
      <c r="CB712" s="1">
        <v>1.0646</v>
      </c>
      <c r="CC712" s="1">
        <v>1.0645</v>
      </c>
      <c r="CD712" s="1">
        <v>1.0643</v>
      </c>
      <c r="CG712" s="1">
        <v>4218</v>
      </c>
      <c r="CH712" s="1">
        <v>4222</v>
      </c>
      <c r="CI712" s="1">
        <v>4204</v>
      </c>
      <c r="CJ712" s="1">
        <v>4214</v>
      </c>
      <c r="CK712" s="1">
        <v>4218</v>
      </c>
      <c r="CL712" s="1">
        <v>4222</v>
      </c>
      <c r="CM712" s="1">
        <v>4196</v>
      </c>
      <c r="CN712" s="1">
        <v>4202</v>
      </c>
      <c r="CO712" s="1">
        <v>1077.8</v>
      </c>
      <c r="CP712" s="1">
        <v>4218</v>
      </c>
      <c r="CQ712" s="1">
        <v>4222</v>
      </c>
      <c r="CR712" s="1">
        <v>4194</v>
      </c>
      <c r="CS712" s="1">
        <v>4200</v>
      </c>
      <c r="CX712" s="58"/>
      <c r="CY712" s="58"/>
      <c r="DA712" s="1" t="s">
        <v>618</v>
      </c>
      <c r="DC712" s="58"/>
      <c r="DD712" s="58"/>
      <c r="DE712">
        <v>15.19</v>
      </c>
      <c r="DF712">
        <v>122.72499999999999</v>
      </c>
      <c r="DG712">
        <v>2.23</v>
      </c>
    </row>
    <row r="713" spans="1:111">
      <c r="A713" s="1">
        <v>2015</v>
      </c>
      <c r="B713" s="1">
        <v>5</v>
      </c>
      <c r="C713" s="24">
        <v>42334</v>
      </c>
      <c r="D713" s="1">
        <v>4199</v>
      </c>
      <c r="E713" s="1">
        <v>4212</v>
      </c>
      <c r="F713" s="1">
        <v>4196</v>
      </c>
      <c r="G713" s="1">
        <v>4203</v>
      </c>
      <c r="H713" s="46">
        <v>1071.0999999999999</v>
      </c>
      <c r="I713" s="1">
        <v>4218</v>
      </c>
      <c r="J713" s="1">
        <v>4222</v>
      </c>
      <c r="K713" s="1">
        <v>4194</v>
      </c>
      <c r="L713" s="1">
        <v>4203</v>
      </c>
      <c r="M713" s="53">
        <v>4203</v>
      </c>
      <c r="N713" s="47">
        <v>4204</v>
      </c>
      <c r="O713" s="47">
        <v>4194</v>
      </c>
      <c r="P713" s="47">
        <v>4197</v>
      </c>
      <c r="Q713" s="8">
        <v>4199</v>
      </c>
      <c r="R713" s="26"/>
      <c r="W713" s="50"/>
      <c r="X713" s="51"/>
      <c r="AC713" s="1">
        <v>1.0617000000000001</v>
      </c>
      <c r="AD713" s="62">
        <v>4205</v>
      </c>
      <c r="AE713" s="62">
        <v>4196</v>
      </c>
      <c r="BD713" s="94">
        <v>4201</v>
      </c>
      <c r="BG713" s="62"/>
      <c r="BH713" s="62"/>
      <c r="BI713" s="1">
        <v>4203</v>
      </c>
      <c r="BJ713" s="1">
        <v>4204</v>
      </c>
      <c r="BK713" s="1">
        <v>4199</v>
      </c>
      <c r="BL713" s="1">
        <v>4199</v>
      </c>
      <c r="BM713" s="78"/>
      <c r="BN713" s="78"/>
      <c r="BO713" s="78"/>
      <c r="BP713" s="89"/>
      <c r="BS713" s="88"/>
      <c r="BU713" s="58"/>
      <c r="BV713" s="58"/>
      <c r="BW713" s="58"/>
      <c r="BX713" s="58"/>
      <c r="BY713" s="1">
        <v>122.736</v>
      </c>
      <c r="BZ713" s="1">
        <v>122.699</v>
      </c>
      <c r="CA713" s="1">
        <v>122.69199999999999</v>
      </c>
      <c r="CB713" s="1">
        <v>1.0617000000000001</v>
      </c>
      <c r="CC713" s="1">
        <v>1.0621</v>
      </c>
      <c r="CD713" s="1">
        <v>1.0623</v>
      </c>
      <c r="CG713" s="1">
        <v>4203</v>
      </c>
      <c r="CH713" s="1">
        <v>4204</v>
      </c>
      <c r="CI713" s="1">
        <v>4194</v>
      </c>
      <c r="CJ713" s="1">
        <v>4199</v>
      </c>
      <c r="CK713" s="1">
        <v>4203</v>
      </c>
      <c r="CL713" s="1">
        <v>4204</v>
      </c>
      <c r="CM713" s="1">
        <v>4192</v>
      </c>
      <c r="CN713" s="1">
        <v>4195</v>
      </c>
      <c r="CO713" s="1">
        <v>1070.7</v>
      </c>
      <c r="CP713" s="1">
        <v>4203</v>
      </c>
      <c r="CQ713" s="1">
        <v>4204</v>
      </c>
      <c r="CR713" s="1">
        <v>4192</v>
      </c>
      <c r="CS713" s="1">
        <v>4198</v>
      </c>
      <c r="CX713" s="58"/>
      <c r="CY713" s="58"/>
      <c r="DA713" s="1" t="s">
        <v>618</v>
      </c>
      <c r="DC713" s="58"/>
      <c r="DD713" s="58"/>
      <c r="DE713">
        <v>15.19</v>
      </c>
      <c r="DF713">
        <v>122.621</v>
      </c>
      <c r="DG713">
        <v>2.23</v>
      </c>
    </row>
    <row r="714" spans="1:111">
      <c r="A714" s="1">
        <v>2015</v>
      </c>
      <c r="B714" s="1">
        <v>6</v>
      </c>
      <c r="C714" s="24">
        <v>42335</v>
      </c>
      <c r="D714" s="1">
        <v>4201</v>
      </c>
      <c r="E714" s="1">
        <v>4208</v>
      </c>
      <c r="F714" s="1">
        <v>4177</v>
      </c>
      <c r="G714" s="1">
        <v>4180</v>
      </c>
      <c r="H714" s="46">
        <v>1056.2</v>
      </c>
      <c r="I714" s="1">
        <v>4203</v>
      </c>
      <c r="J714" s="1">
        <v>4208</v>
      </c>
      <c r="K714" s="1">
        <v>4192</v>
      </c>
      <c r="L714" s="1">
        <v>4193</v>
      </c>
      <c r="M714" s="53">
        <v>4176</v>
      </c>
      <c r="N714" s="47">
        <v>4181</v>
      </c>
      <c r="O714" s="47">
        <v>4133</v>
      </c>
      <c r="P714" s="47">
        <v>4137</v>
      </c>
      <c r="Q714" s="8">
        <v>4201</v>
      </c>
      <c r="R714" s="26"/>
      <c r="W714" s="50"/>
      <c r="X714" s="51"/>
      <c r="AC714" s="1">
        <v>1.0578000000000001</v>
      </c>
      <c r="AD714" s="62">
        <v>4208</v>
      </c>
      <c r="AE714" s="62">
        <v>4191</v>
      </c>
      <c r="BD714" s="94">
        <v>4176</v>
      </c>
      <c r="BG714" s="62"/>
      <c r="BH714" s="62"/>
      <c r="BI714" s="1">
        <v>4176</v>
      </c>
      <c r="BJ714" s="1">
        <v>4181</v>
      </c>
      <c r="BK714" s="1">
        <v>4174</v>
      </c>
      <c r="BL714" s="1">
        <v>4177</v>
      </c>
      <c r="BM714" s="78"/>
      <c r="BN714" s="78"/>
      <c r="BO714" s="78"/>
      <c r="BP714" s="89"/>
      <c r="BS714" s="88"/>
      <c r="BU714" s="58"/>
      <c r="BV714" s="58"/>
      <c r="BW714" s="58"/>
      <c r="BX714" s="58"/>
      <c r="BY714" s="1">
        <v>122.578</v>
      </c>
      <c r="BZ714" s="1">
        <v>122.613</v>
      </c>
      <c r="CA714" s="1">
        <v>122.643</v>
      </c>
      <c r="CB714" s="1">
        <v>1.0607</v>
      </c>
      <c r="CC714" s="1">
        <v>1.0607</v>
      </c>
      <c r="CD714" s="1">
        <v>1.0604</v>
      </c>
      <c r="CG714" s="1">
        <v>4176</v>
      </c>
      <c r="CH714" s="1">
        <v>4181</v>
      </c>
      <c r="CI714" s="1">
        <v>4169</v>
      </c>
      <c r="CJ714" s="1">
        <v>4178</v>
      </c>
      <c r="CK714" s="1">
        <v>4176</v>
      </c>
      <c r="CL714" s="1">
        <v>4181</v>
      </c>
      <c r="CM714" s="1">
        <v>4127</v>
      </c>
      <c r="CN714" s="1">
        <v>4146</v>
      </c>
      <c r="CO714" s="1">
        <v>1067</v>
      </c>
      <c r="CP714" s="1">
        <v>4176</v>
      </c>
      <c r="CQ714" s="1">
        <v>4181</v>
      </c>
      <c r="CR714" s="1">
        <v>4127</v>
      </c>
      <c r="CS714" s="1">
        <v>4156</v>
      </c>
      <c r="CX714" s="58"/>
      <c r="CY714" s="58"/>
      <c r="DA714" s="1" t="s">
        <v>618</v>
      </c>
      <c r="DC714" s="58"/>
      <c r="DD714" s="58"/>
      <c r="DE714">
        <v>15.12</v>
      </c>
      <c r="DF714">
        <v>122.751</v>
      </c>
      <c r="DG714">
        <v>2.23</v>
      </c>
    </row>
    <row r="715" spans="1:111">
      <c r="A715" s="1">
        <v>2015</v>
      </c>
      <c r="B715" s="1">
        <v>2</v>
      </c>
      <c r="C715" s="24">
        <v>42338</v>
      </c>
      <c r="D715" s="1">
        <v>4149</v>
      </c>
      <c r="E715" s="1">
        <v>4151</v>
      </c>
      <c r="F715" s="1">
        <v>4130</v>
      </c>
      <c r="G715" s="1">
        <v>4138</v>
      </c>
      <c r="H715" s="46">
        <v>1063.7</v>
      </c>
      <c r="I715" s="1">
        <v>4176</v>
      </c>
      <c r="J715" s="1">
        <v>4181</v>
      </c>
      <c r="K715" s="1">
        <v>4127</v>
      </c>
      <c r="L715" s="1">
        <v>4135</v>
      </c>
      <c r="M715" s="53">
        <v>4138</v>
      </c>
      <c r="N715" s="47">
        <v>4168</v>
      </c>
      <c r="O715" s="47">
        <v>4137</v>
      </c>
      <c r="P715" s="47">
        <v>4162</v>
      </c>
      <c r="Q715" s="8">
        <v>4149</v>
      </c>
      <c r="R715" s="26"/>
      <c r="W715" s="50"/>
      <c r="X715" s="51"/>
      <c r="AC715" s="1">
        <v>1.0581</v>
      </c>
      <c r="AD715" s="62">
        <v>4151</v>
      </c>
      <c r="AE715" s="62">
        <v>4131</v>
      </c>
      <c r="BD715" s="94">
        <v>4136</v>
      </c>
      <c r="BG715" s="62"/>
      <c r="BH715" s="62"/>
      <c r="BI715" s="1">
        <v>4138</v>
      </c>
      <c r="BJ715" s="1">
        <v>4150</v>
      </c>
      <c r="BK715" s="1">
        <v>4137</v>
      </c>
      <c r="BL715" s="1">
        <v>4146</v>
      </c>
      <c r="BM715" s="78"/>
      <c r="BN715" s="78"/>
      <c r="BO715" s="78"/>
      <c r="BP715" s="89"/>
      <c r="BS715" s="88"/>
      <c r="BU715" s="58"/>
      <c r="BV715" s="58"/>
      <c r="BW715" s="58"/>
      <c r="BX715" s="58"/>
      <c r="BY715" s="1">
        <v>122.82299999999999</v>
      </c>
      <c r="BZ715" s="1">
        <v>122.774</v>
      </c>
      <c r="CA715" s="1">
        <v>122.81699999999999</v>
      </c>
      <c r="CB715" s="1">
        <v>1.0589</v>
      </c>
      <c r="CC715" s="1">
        <v>1.0590999999999999</v>
      </c>
      <c r="CD715" s="1">
        <v>1.0583</v>
      </c>
      <c r="CG715" s="1">
        <v>4138</v>
      </c>
      <c r="CH715" s="1">
        <v>4157</v>
      </c>
      <c r="CI715" s="1">
        <v>4137</v>
      </c>
      <c r="CJ715" s="1">
        <v>4154</v>
      </c>
      <c r="CK715" s="1">
        <v>4138</v>
      </c>
      <c r="CL715" s="1">
        <v>4179</v>
      </c>
      <c r="CM715" s="1">
        <v>4137</v>
      </c>
      <c r="CN715" s="1">
        <v>4170</v>
      </c>
      <c r="CO715" s="1">
        <v>1056.5</v>
      </c>
      <c r="CP715" s="1">
        <v>4138</v>
      </c>
      <c r="CQ715" s="1">
        <v>4195</v>
      </c>
      <c r="CR715" s="1">
        <v>4137</v>
      </c>
      <c r="CS715" s="1">
        <v>4195</v>
      </c>
      <c r="CX715" s="58"/>
      <c r="CY715" s="58"/>
      <c r="DA715" s="1" t="s">
        <v>618</v>
      </c>
      <c r="DC715" s="58"/>
      <c r="DD715" s="58"/>
      <c r="DE715">
        <v>16.13</v>
      </c>
      <c r="DF715">
        <v>123.087</v>
      </c>
      <c r="DG715">
        <v>2.2200000000000002</v>
      </c>
    </row>
    <row r="716" spans="1:111">
      <c r="A716" s="1">
        <v>2015</v>
      </c>
      <c r="B716" s="1">
        <v>3</v>
      </c>
      <c r="C716" s="24">
        <v>42339</v>
      </c>
      <c r="D716" s="1">
        <v>4189</v>
      </c>
      <c r="E716" s="1">
        <v>4221</v>
      </c>
      <c r="F716" s="1">
        <v>4183</v>
      </c>
      <c r="G716" s="1">
        <v>4211</v>
      </c>
      <c r="H716" s="46">
        <v>1068.5</v>
      </c>
      <c r="I716" s="1">
        <v>4138</v>
      </c>
      <c r="J716" s="1">
        <v>4209</v>
      </c>
      <c r="K716" s="1">
        <v>4137</v>
      </c>
      <c r="L716" s="1">
        <v>4200</v>
      </c>
      <c r="M716" s="53">
        <v>4210</v>
      </c>
      <c r="N716" s="47">
        <v>4218</v>
      </c>
      <c r="O716" s="47">
        <v>4196</v>
      </c>
      <c r="P716" s="47">
        <v>4204</v>
      </c>
      <c r="Q716" s="8">
        <v>4189</v>
      </c>
      <c r="R716" s="26"/>
      <c r="W716" s="50"/>
      <c r="X716" s="51"/>
      <c r="AC716" s="1">
        <v>1.0609</v>
      </c>
      <c r="AD716" s="62">
        <v>4209</v>
      </c>
      <c r="AE716" s="62">
        <v>4183</v>
      </c>
      <c r="BD716" s="94">
        <v>4208</v>
      </c>
      <c r="BG716" s="62"/>
      <c r="BH716" s="62"/>
      <c r="BI716" s="1">
        <v>4210</v>
      </c>
      <c r="BJ716" s="1">
        <v>4213</v>
      </c>
      <c r="BK716" s="1">
        <v>4199</v>
      </c>
      <c r="BL716" s="1">
        <v>4203</v>
      </c>
      <c r="BM716" s="78"/>
      <c r="BN716" s="78"/>
      <c r="BO716" s="78"/>
      <c r="BP716" s="89"/>
      <c r="BS716" s="88"/>
      <c r="BU716" s="58"/>
      <c r="BV716" s="58"/>
      <c r="BW716" s="58"/>
      <c r="BX716" s="58"/>
      <c r="BY716" s="1">
        <v>123.101</v>
      </c>
      <c r="BZ716" s="1">
        <v>123.18600000000001</v>
      </c>
      <c r="CA716" s="1">
        <v>123.214</v>
      </c>
      <c r="CB716" s="1">
        <v>1.0567</v>
      </c>
      <c r="CC716" s="1">
        <v>1.0569</v>
      </c>
      <c r="CD716" s="1">
        <v>1.0568</v>
      </c>
      <c r="CG716" s="1">
        <v>4210</v>
      </c>
      <c r="CH716" s="1">
        <v>4215</v>
      </c>
      <c r="CI716" s="1">
        <v>4196</v>
      </c>
      <c r="CJ716" s="1">
        <v>4205</v>
      </c>
      <c r="CK716" s="1">
        <v>4210</v>
      </c>
      <c r="CL716" s="1">
        <v>4218</v>
      </c>
      <c r="CM716" s="1">
        <v>4187</v>
      </c>
      <c r="CN716" s="1">
        <v>4190</v>
      </c>
      <c r="CO716" s="1">
        <v>1069.2</v>
      </c>
      <c r="CP716" s="1">
        <v>4210</v>
      </c>
      <c r="CQ716" s="1">
        <v>4218</v>
      </c>
      <c r="CR716" s="1">
        <v>4176</v>
      </c>
      <c r="CS716" s="1">
        <v>4186</v>
      </c>
      <c r="CX716" s="58"/>
      <c r="CY716" s="58"/>
      <c r="DA716" s="1" t="s">
        <v>618</v>
      </c>
      <c r="DC716" s="58"/>
      <c r="DD716" s="58"/>
      <c r="DE716">
        <v>14.67</v>
      </c>
      <c r="DF716">
        <v>122.88800000000001</v>
      </c>
      <c r="DG716">
        <v>2.15</v>
      </c>
    </row>
    <row r="717" spans="1:111">
      <c r="A717" s="1">
        <v>2015</v>
      </c>
      <c r="B717" s="1">
        <v>4</v>
      </c>
      <c r="C717" s="24">
        <v>42340</v>
      </c>
      <c r="D717" s="1">
        <v>4201</v>
      </c>
      <c r="E717" s="1">
        <v>4205</v>
      </c>
      <c r="F717" s="1">
        <v>4195</v>
      </c>
      <c r="G717" s="1">
        <v>4199</v>
      </c>
      <c r="H717" s="46">
        <v>1052.4000000000001</v>
      </c>
      <c r="I717" s="1">
        <v>4210</v>
      </c>
      <c r="J717" s="1">
        <v>4218</v>
      </c>
      <c r="K717" s="1">
        <v>4176</v>
      </c>
      <c r="L717" s="1">
        <v>4200</v>
      </c>
      <c r="M717" s="53">
        <v>4195</v>
      </c>
      <c r="N717" s="47">
        <v>4204</v>
      </c>
      <c r="O717" s="47">
        <v>4171</v>
      </c>
      <c r="P717" s="47">
        <v>4173</v>
      </c>
      <c r="Q717" s="8">
        <v>4201</v>
      </c>
      <c r="R717" s="26"/>
      <c r="W717" s="50"/>
      <c r="X717" s="51"/>
      <c r="AC717" s="1">
        <v>1.0584</v>
      </c>
      <c r="AD717" s="62">
        <v>4205</v>
      </c>
      <c r="AE717" s="62">
        <v>4195</v>
      </c>
      <c r="BD717" s="94">
        <v>4194</v>
      </c>
      <c r="BG717" s="62"/>
      <c r="BH717" s="62"/>
      <c r="BI717" s="1">
        <v>4195</v>
      </c>
      <c r="BJ717" s="1">
        <v>4204</v>
      </c>
      <c r="BK717" s="1">
        <v>4195</v>
      </c>
      <c r="BL717" s="1">
        <v>4199</v>
      </c>
      <c r="BM717" s="78"/>
      <c r="BN717" s="78"/>
      <c r="BO717" s="78"/>
      <c r="BP717" s="89"/>
      <c r="BS717" s="88"/>
      <c r="BU717" s="58"/>
      <c r="BV717" s="58"/>
      <c r="BW717" s="58"/>
      <c r="BX717" s="58"/>
      <c r="BY717" s="1">
        <v>122.87</v>
      </c>
      <c r="BZ717" s="1">
        <v>122.937</v>
      </c>
      <c r="CA717" s="1">
        <v>122.922</v>
      </c>
      <c r="CB717" s="1">
        <v>1.0631999999999999</v>
      </c>
      <c r="CC717" s="1">
        <v>1.0623</v>
      </c>
      <c r="CD717" s="1">
        <v>1.0625</v>
      </c>
      <c r="CG717" s="1">
        <v>4195</v>
      </c>
      <c r="CH717" s="1">
        <v>4204</v>
      </c>
      <c r="CI717" s="1">
        <v>4195</v>
      </c>
      <c r="CJ717" s="1">
        <v>4197</v>
      </c>
      <c r="CK717" s="1">
        <v>4195</v>
      </c>
      <c r="CL717" s="1">
        <v>4204</v>
      </c>
      <c r="CM717" s="1">
        <v>4162</v>
      </c>
      <c r="CN717" s="1">
        <v>4164</v>
      </c>
      <c r="CO717" s="1">
        <v>1067.4000000000001</v>
      </c>
      <c r="CP717" s="1">
        <v>4195</v>
      </c>
      <c r="CQ717" s="1">
        <v>4204</v>
      </c>
      <c r="CR717" s="1">
        <v>4150</v>
      </c>
      <c r="CS717" s="1">
        <v>4161</v>
      </c>
      <c r="CX717" s="58"/>
      <c r="CY717" s="58"/>
      <c r="DA717" s="1" t="s">
        <v>618</v>
      </c>
      <c r="DC717" s="58"/>
      <c r="DD717" s="58"/>
      <c r="DE717">
        <v>15.91</v>
      </c>
      <c r="DF717">
        <v>123.241</v>
      </c>
      <c r="DG717">
        <v>2.1800000000000002</v>
      </c>
    </row>
    <row r="718" spans="1:111">
      <c r="A718" s="1">
        <v>2015</v>
      </c>
      <c r="B718" s="1">
        <v>5</v>
      </c>
      <c r="C718" s="24">
        <v>42341</v>
      </c>
      <c r="D718" s="1">
        <v>4151</v>
      </c>
      <c r="E718" s="1">
        <v>4158</v>
      </c>
      <c r="F718" s="1">
        <v>4121</v>
      </c>
      <c r="G718" s="1">
        <v>4154</v>
      </c>
      <c r="H718" s="46">
        <v>1061.5</v>
      </c>
      <c r="I718" s="1">
        <v>4195</v>
      </c>
      <c r="J718" s="1">
        <v>4204</v>
      </c>
      <c r="K718" s="1">
        <v>4121</v>
      </c>
      <c r="L718" s="1">
        <v>4133</v>
      </c>
      <c r="M718" s="53">
        <v>4154</v>
      </c>
      <c r="N718" s="47">
        <v>4183</v>
      </c>
      <c r="O718" s="47">
        <v>4136</v>
      </c>
      <c r="P718" s="47">
        <v>4163</v>
      </c>
      <c r="Q718" s="8">
        <v>4151</v>
      </c>
      <c r="R718" s="26"/>
      <c r="W718" s="50"/>
      <c r="X718" s="51"/>
      <c r="AC718" s="1">
        <v>1.0857000000000001</v>
      </c>
      <c r="AD718" s="62">
        <v>4154</v>
      </c>
      <c r="AE718" s="62">
        <v>4121</v>
      </c>
      <c r="BD718" s="94">
        <v>4152</v>
      </c>
      <c r="BG718" s="62"/>
      <c r="BH718" s="62"/>
      <c r="BI718" s="1">
        <v>4154</v>
      </c>
      <c r="BJ718" s="1">
        <v>4154</v>
      </c>
      <c r="BK718" s="1">
        <v>4148</v>
      </c>
      <c r="BL718" s="1">
        <v>4151</v>
      </c>
      <c r="BM718" s="78"/>
      <c r="BN718" s="78"/>
      <c r="BO718" s="78"/>
      <c r="BP718" s="89"/>
      <c r="BS718" s="88"/>
      <c r="BU718" s="58"/>
      <c r="BV718" s="58"/>
      <c r="BW718" s="58"/>
      <c r="BX718" s="58"/>
      <c r="BY718" s="1">
        <v>123.229</v>
      </c>
      <c r="BZ718" s="1">
        <v>123.286</v>
      </c>
      <c r="CA718" s="1">
        <v>123.242</v>
      </c>
      <c r="CB718" s="1">
        <v>1.0615000000000001</v>
      </c>
      <c r="CC718" s="1">
        <v>1.0609</v>
      </c>
      <c r="CD718" s="1">
        <v>1.0610999999999999</v>
      </c>
      <c r="CG718" s="1">
        <v>4154</v>
      </c>
      <c r="CH718" s="1">
        <v>4157</v>
      </c>
      <c r="CI718" s="1">
        <v>4136</v>
      </c>
      <c r="CJ718" s="1">
        <v>4153</v>
      </c>
      <c r="CK718" s="1">
        <v>4154</v>
      </c>
      <c r="CL718" s="1">
        <v>4183</v>
      </c>
      <c r="CM718" s="1">
        <v>4136</v>
      </c>
      <c r="CN718" s="1">
        <v>4153</v>
      </c>
      <c r="CO718" s="1">
        <v>1051</v>
      </c>
      <c r="CP718" s="1">
        <v>4154</v>
      </c>
      <c r="CQ718" s="1">
        <v>4183</v>
      </c>
      <c r="CR718" s="1">
        <v>4136</v>
      </c>
      <c r="CS718" s="1">
        <v>4161</v>
      </c>
      <c r="CX718" s="58"/>
      <c r="CY718" s="58"/>
      <c r="DA718" s="1" t="s">
        <v>618</v>
      </c>
      <c r="DC718" s="58"/>
      <c r="DD718" s="58"/>
      <c r="DE718">
        <v>18.11</v>
      </c>
      <c r="DF718">
        <v>122.556</v>
      </c>
      <c r="DG718">
        <v>2.33</v>
      </c>
    </row>
    <row r="719" spans="1:111">
      <c r="A719" s="1">
        <v>2015</v>
      </c>
      <c r="B719" s="1">
        <v>6</v>
      </c>
      <c r="C719" s="24">
        <v>42342</v>
      </c>
      <c r="D719" s="1">
        <v>4168</v>
      </c>
      <c r="E719" s="1">
        <v>4172</v>
      </c>
      <c r="F719" s="1">
        <v>4152</v>
      </c>
      <c r="G719" s="1">
        <v>4160</v>
      </c>
      <c r="H719" s="46">
        <v>1084.0999999999999</v>
      </c>
      <c r="I719" s="1">
        <v>4154</v>
      </c>
      <c r="J719" s="1">
        <v>4183</v>
      </c>
      <c r="K719" s="1">
        <v>4136</v>
      </c>
      <c r="L719" s="1">
        <v>4159</v>
      </c>
      <c r="M719" s="53">
        <v>4159</v>
      </c>
      <c r="N719" s="47">
        <v>4209</v>
      </c>
      <c r="O719" s="47">
        <v>4151</v>
      </c>
      <c r="P719" s="47">
        <v>4188</v>
      </c>
      <c r="Q719" s="8">
        <v>4164</v>
      </c>
      <c r="R719" s="26"/>
      <c r="W719" s="50"/>
      <c r="X719" s="51"/>
      <c r="AC719" s="1">
        <v>1.0899000000000001</v>
      </c>
      <c r="AD719" s="62">
        <v>4172</v>
      </c>
      <c r="AE719" s="62">
        <v>4154</v>
      </c>
      <c r="BD719" s="94">
        <v>4158</v>
      </c>
      <c r="BG719" s="62"/>
      <c r="BH719" s="62"/>
      <c r="BI719" s="1">
        <v>4159</v>
      </c>
      <c r="BJ719" s="1">
        <v>4165</v>
      </c>
      <c r="BK719" s="1">
        <v>4151</v>
      </c>
      <c r="BL719" s="1">
        <v>4155</v>
      </c>
      <c r="BM719" s="78"/>
      <c r="BN719" s="78"/>
      <c r="BO719" s="78"/>
      <c r="BP719" s="89"/>
      <c r="BS719" s="88"/>
      <c r="BU719" s="58"/>
      <c r="BV719" s="58"/>
      <c r="BW719" s="58"/>
      <c r="BX719" s="58"/>
      <c r="BY719" s="1">
        <v>122.476</v>
      </c>
      <c r="BZ719" s="1">
        <v>122.65900000000001</v>
      </c>
      <c r="CA719" s="1">
        <v>122.66800000000001</v>
      </c>
      <c r="CB719" s="1">
        <v>1.095</v>
      </c>
      <c r="CC719" s="1">
        <v>1.0931999999999999</v>
      </c>
      <c r="CD719" s="1">
        <v>1.0914999999999999</v>
      </c>
      <c r="CG719" s="1">
        <v>4159</v>
      </c>
      <c r="CH719" s="1">
        <v>4175</v>
      </c>
      <c r="CI719" s="1">
        <v>4151</v>
      </c>
      <c r="CJ719" s="1">
        <v>4169</v>
      </c>
      <c r="CK719" s="1">
        <v>4159</v>
      </c>
      <c r="CL719" s="1">
        <v>4248</v>
      </c>
      <c r="CM719" s="1">
        <v>4151</v>
      </c>
      <c r="CN719" s="1">
        <v>4238</v>
      </c>
      <c r="CO719" s="1">
        <v>1058.8</v>
      </c>
      <c r="CP719" s="1">
        <v>4159</v>
      </c>
      <c r="CQ719" s="1">
        <v>4281</v>
      </c>
      <c r="CR719" s="1">
        <v>4151</v>
      </c>
      <c r="CS719" s="1">
        <v>4263</v>
      </c>
      <c r="CX719" s="58"/>
      <c r="CY719" s="58"/>
      <c r="DA719" s="1" t="s">
        <v>618</v>
      </c>
      <c r="DC719" s="58"/>
      <c r="DD719" s="58"/>
      <c r="DE719">
        <v>14.81</v>
      </c>
      <c r="DF719">
        <v>123.205</v>
      </c>
      <c r="DG719">
        <v>2.2799999999999998</v>
      </c>
    </row>
    <row r="720" spans="1:111">
      <c r="A720" s="1">
        <v>2015</v>
      </c>
      <c r="B720" s="1">
        <v>2</v>
      </c>
      <c r="C720" s="24">
        <v>42345</v>
      </c>
      <c r="D720" s="1">
        <v>4264</v>
      </c>
      <c r="E720" s="1">
        <v>4278</v>
      </c>
      <c r="F720" s="1">
        <v>4261</v>
      </c>
      <c r="G720" s="1">
        <v>4273</v>
      </c>
      <c r="H720" s="46">
        <v>1071.7</v>
      </c>
      <c r="I720" s="1">
        <v>4159</v>
      </c>
      <c r="J720" s="1">
        <v>4281</v>
      </c>
      <c r="K720" s="1">
        <v>4151</v>
      </c>
      <c r="L720" s="1">
        <v>4278</v>
      </c>
      <c r="M720" s="53">
        <v>4277</v>
      </c>
      <c r="N720" s="47">
        <v>4277</v>
      </c>
      <c r="O720" s="47">
        <v>4255</v>
      </c>
      <c r="P720" s="47">
        <v>4262</v>
      </c>
      <c r="Q720" s="8">
        <v>4266</v>
      </c>
      <c r="R720" s="26"/>
      <c r="W720" s="50"/>
      <c r="X720" s="51"/>
      <c r="AC720" s="1">
        <v>1.0817000000000001</v>
      </c>
      <c r="AD720" s="62">
        <v>4280</v>
      </c>
      <c r="AE720" s="62">
        <v>4261</v>
      </c>
      <c r="BD720" s="94">
        <v>4275</v>
      </c>
      <c r="BG720" s="62"/>
      <c r="BH720" s="62"/>
      <c r="BI720" s="1">
        <v>4277</v>
      </c>
      <c r="BJ720" s="1">
        <v>4277</v>
      </c>
      <c r="BK720" s="1">
        <v>4266</v>
      </c>
      <c r="BL720" s="1">
        <v>4270</v>
      </c>
      <c r="BM720" s="78"/>
      <c r="BN720" s="78"/>
      <c r="BO720" s="78"/>
      <c r="BP720" s="89"/>
      <c r="BS720" s="88"/>
      <c r="BU720" s="58"/>
      <c r="BV720" s="58"/>
      <c r="BW720" s="58"/>
      <c r="BX720" s="58"/>
      <c r="BY720" s="1">
        <v>123.185</v>
      </c>
      <c r="BZ720" s="1">
        <v>123.205</v>
      </c>
      <c r="CA720" s="1">
        <v>123.2</v>
      </c>
      <c r="CB720" s="1">
        <v>1.0868</v>
      </c>
      <c r="CC720" s="1">
        <v>1.0878000000000001</v>
      </c>
      <c r="CD720" s="1">
        <v>1.0882000000000001</v>
      </c>
      <c r="CG720" s="1">
        <v>4277</v>
      </c>
      <c r="CH720" s="1">
        <v>4277</v>
      </c>
      <c r="CI720" s="1">
        <v>4263</v>
      </c>
      <c r="CJ720" s="1">
        <v>4266</v>
      </c>
      <c r="CK720" s="1">
        <v>4277</v>
      </c>
      <c r="CL720" s="1">
        <v>4277</v>
      </c>
      <c r="CM720" s="1">
        <v>4242</v>
      </c>
      <c r="CN720" s="1">
        <v>4246</v>
      </c>
      <c r="CO720" s="1">
        <v>1082.8</v>
      </c>
      <c r="CP720" s="1">
        <v>4277</v>
      </c>
      <c r="CQ720" s="1">
        <v>4277</v>
      </c>
      <c r="CR720" s="1">
        <v>4232</v>
      </c>
      <c r="CS720" s="1">
        <v>4233</v>
      </c>
      <c r="CX720" s="58"/>
      <c r="CY720" s="58"/>
      <c r="DA720" s="1" t="s">
        <v>618</v>
      </c>
      <c r="DC720" s="58"/>
      <c r="DD720" s="58"/>
      <c r="DE720">
        <v>15.84</v>
      </c>
      <c r="DF720">
        <v>123.346</v>
      </c>
      <c r="DG720">
        <v>2.23</v>
      </c>
    </row>
    <row r="721" spans="1:111">
      <c r="A721" s="1">
        <v>2015</v>
      </c>
      <c r="B721" s="1">
        <v>3</v>
      </c>
      <c r="C721" s="24">
        <v>42346</v>
      </c>
      <c r="D721" s="1">
        <v>4221</v>
      </c>
      <c r="E721" s="1">
        <v>4225</v>
      </c>
      <c r="F721" s="1">
        <v>4203</v>
      </c>
      <c r="G721" s="1">
        <v>4222</v>
      </c>
      <c r="H721" s="46">
        <v>1074.2</v>
      </c>
      <c r="I721" s="1">
        <v>4277</v>
      </c>
      <c r="J721" s="1">
        <v>4277</v>
      </c>
      <c r="K721" s="1">
        <v>4203</v>
      </c>
      <c r="L721" s="1">
        <v>4207</v>
      </c>
      <c r="M721" s="53">
        <v>4221</v>
      </c>
      <c r="N721" s="47">
        <v>4229</v>
      </c>
      <c r="O721" s="47">
        <v>4193</v>
      </c>
      <c r="P721" s="47">
        <v>4201</v>
      </c>
      <c r="Q721" s="8">
        <v>4223</v>
      </c>
      <c r="R721" s="26"/>
      <c r="W721" s="50"/>
      <c r="X721" s="51"/>
      <c r="AC721" s="1">
        <v>1.0891</v>
      </c>
      <c r="AD721" s="62">
        <v>4225</v>
      </c>
      <c r="AE721" s="62">
        <v>4203</v>
      </c>
      <c r="BD721" s="94">
        <v>4220</v>
      </c>
      <c r="BG721" s="62"/>
      <c r="BH721" s="62"/>
      <c r="BI721" s="1">
        <v>4221</v>
      </c>
      <c r="BJ721" s="1">
        <v>4229</v>
      </c>
      <c r="BK721" s="1">
        <v>4220</v>
      </c>
      <c r="BL721" s="1">
        <v>4225</v>
      </c>
      <c r="BM721" s="78"/>
      <c r="BN721" s="78"/>
      <c r="BO721" s="78"/>
      <c r="BP721" s="89"/>
      <c r="BS721" s="88"/>
      <c r="BU721" s="58"/>
      <c r="BV721" s="58"/>
      <c r="BW721" s="58"/>
      <c r="BX721" s="58"/>
      <c r="BY721" s="1">
        <v>123.339</v>
      </c>
      <c r="BZ721" s="1">
        <v>123.381</v>
      </c>
      <c r="CA721" s="1">
        <v>123.309</v>
      </c>
      <c r="CB721" s="1">
        <v>1.0847</v>
      </c>
      <c r="CC721" s="1">
        <v>1.0832999999999999</v>
      </c>
      <c r="CD721" s="1">
        <v>1.0832999999999999</v>
      </c>
      <c r="CG721" s="1">
        <v>4221</v>
      </c>
      <c r="CH721" s="1">
        <v>4229</v>
      </c>
      <c r="CI721" s="1">
        <v>4200</v>
      </c>
      <c r="CJ721" s="1">
        <v>4202</v>
      </c>
      <c r="CK721" s="1">
        <v>4221</v>
      </c>
      <c r="CL721" s="1">
        <v>4235</v>
      </c>
      <c r="CM721" s="1">
        <v>4193</v>
      </c>
      <c r="CN721" s="1">
        <v>4219</v>
      </c>
      <c r="CO721" s="1">
        <v>1073.4000000000001</v>
      </c>
      <c r="CP721" s="1">
        <v>4221</v>
      </c>
      <c r="CQ721" s="1">
        <v>4235</v>
      </c>
      <c r="CR721" s="1">
        <v>4193</v>
      </c>
      <c r="CS721" s="1">
        <v>4220</v>
      </c>
      <c r="CX721" s="58"/>
      <c r="CY721" s="58"/>
      <c r="DA721" s="1" t="s">
        <v>618</v>
      </c>
      <c r="DC721" s="58"/>
      <c r="DD721" s="58"/>
      <c r="DE721">
        <v>17.600000000000001</v>
      </c>
      <c r="DF721">
        <v>122.96599999999999</v>
      </c>
      <c r="DG721">
        <v>2.2400000000000002</v>
      </c>
    </row>
    <row r="722" spans="1:111">
      <c r="A722" s="1">
        <v>2015</v>
      </c>
      <c r="B722" s="1">
        <v>4</v>
      </c>
      <c r="C722" s="24">
        <v>42347</v>
      </c>
      <c r="D722" s="1">
        <v>4227</v>
      </c>
      <c r="E722" s="1">
        <v>4235</v>
      </c>
      <c r="F722" s="1">
        <v>4220</v>
      </c>
      <c r="G722" s="1">
        <v>4223</v>
      </c>
      <c r="H722" s="46">
        <v>1072.7</v>
      </c>
      <c r="I722" s="1">
        <v>4221</v>
      </c>
      <c r="J722" s="1">
        <v>4235</v>
      </c>
      <c r="K722" s="1">
        <v>4193</v>
      </c>
      <c r="L722" s="1">
        <v>4227</v>
      </c>
      <c r="M722" s="53">
        <v>4223</v>
      </c>
      <c r="N722" s="47">
        <v>4238</v>
      </c>
      <c r="O722" s="47">
        <v>4209</v>
      </c>
      <c r="P722" s="47">
        <v>4229</v>
      </c>
      <c r="Q722" s="8">
        <v>4226</v>
      </c>
      <c r="R722" s="26"/>
      <c r="W722" s="50"/>
      <c r="X722" s="51"/>
      <c r="AC722" s="1">
        <v>1.0965</v>
      </c>
      <c r="AD722" s="62">
        <v>4235</v>
      </c>
      <c r="AE722" s="62">
        <v>4220</v>
      </c>
      <c r="BD722" s="94">
        <v>4221</v>
      </c>
      <c r="BG722" s="62"/>
      <c r="BH722" s="62"/>
      <c r="BI722" s="1">
        <v>4223</v>
      </c>
      <c r="BJ722" s="1">
        <v>4228</v>
      </c>
      <c r="BK722" s="1">
        <v>4219</v>
      </c>
      <c r="BL722" s="1">
        <v>4227</v>
      </c>
      <c r="BM722" s="78"/>
      <c r="BN722" s="78"/>
      <c r="BO722" s="78"/>
      <c r="BP722" s="89"/>
      <c r="BS722" s="88"/>
      <c r="BU722" s="58"/>
      <c r="BV722" s="58"/>
      <c r="BW722" s="58"/>
      <c r="BX722" s="58"/>
      <c r="BY722" s="1">
        <v>123.001</v>
      </c>
      <c r="BZ722" s="1">
        <v>122.886</v>
      </c>
      <c r="CA722" s="1">
        <v>122.917</v>
      </c>
      <c r="CB722" s="1">
        <v>1.0893999999999999</v>
      </c>
      <c r="CC722" s="1">
        <v>1.0894999999999999</v>
      </c>
      <c r="CD722" s="1">
        <v>1.0892999999999999</v>
      </c>
      <c r="CG722" s="1">
        <v>4223</v>
      </c>
      <c r="CH722" s="1">
        <v>4238</v>
      </c>
      <c r="CI722" s="1">
        <v>4209</v>
      </c>
      <c r="CJ722" s="1">
        <v>4224</v>
      </c>
      <c r="CK722" s="1">
        <v>4223</v>
      </c>
      <c r="CL722" s="1">
        <v>4238</v>
      </c>
      <c r="CM722" s="1">
        <v>4209</v>
      </c>
      <c r="CN722" s="1">
        <v>4220</v>
      </c>
      <c r="CO722" s="1">
        <v>1076.0999999999999</v>
      </c>
      <c r="CP722" s="1">
        <v>4223</v>
      </c>
      <c r="CQ722" s="1">
        <v>4238</v>
      </c>
      <c r="CR722" s="1">
        <v>4161</v>
      </c>
      <c r="CS722" s="1">
        <v>4161</v>
      </c>
      <c r="CX722" s="58"/>
      <c r="CY722" s="58"/>
      <c r="DA722" s="1" t="s">
        <v>618</v>
      </c>
      <c r="DC722" s="58"/>
      <c r="DD722" s="58"/>
      <c r="DE722">
        <v>19.61</v>
      </c>
      <c r="DF722">
        <v>121.402</v>
      </c>
      <c r="DG722">
        <v>2.21</v>
      </c>
    </row>
    <row r="723" spans="1:111">
      <c r="A723" s="1">
        <v>2015</v>
      </c>
      <c r="B723" s="1">
        <v>5</v>
      </c>
      <c r="C723" s="24">
        <v>42348</v>
      </c>
      <c r="D723" s="1">
        <v>4173</v>
      </c>
      <c r="E723" s="1">
        <v>4185</v>
      </c>
      <c r="F723" s="1">
        <v>4162</v>
      </c>
      <c r="G723" s="1">
        <v>4173</v>
      </c>
      <c r="H723" s="46">
        <v>1071</v>
      </c>
      <c r="I723" s="1">
        <v>4223</v>
      </c>
      <c r="J723" s="1">
        <v>4238</v>
      </c>
      <c r="K723" s="1">
        <v>4161</v>
      </c>
      <c r="L723" s="1">
        <v>4172</v>
      </c>
      <c r="M723" s="53">
        <v>4178</v>
      </c>
      <c r="N723" s="47">
        <v>4185</v>
      </c>
      <c r="O723" s="47">
        <v>4161</v>
      </c>
      <c r="P723" s="47">
        <v>4166</v>
      </c>
      <c r="Q723" s="8">
        <v>4173</v>
      </c>
      <c r="R723" s="26"/>
      <c r="W723" s="50"/>
      <c r="X723" s="51"/>
      <c r="AC723" s="1">
        <v>1.0965</v>
      </c>
      <c r="AD723" s="62">
        <v>4178</v>
      </c>
      <c r="AE723" s="62">
        <v>4162</v>
      </c>
      <c r="BD723" s="94">
        <v>4177</v>
      </c>
      <c r="BG723" s="62"/>
      <c r="BH723" s="62"/>
      <c r="BI723" s="1">
        <v>4178</v>
      </c>
      <c r="BJ723" s="1">
        <v>4183</v>
      </c>
      <c r="BK723" s="1">
        <v>4175</v>
      </c>
      <c r="BL723" s="1">
        <v>4181</v>
      </c>
      <c r="BM723" s="78"/>
      <c r="BN723" s="78"/>
      <c r="BO723" s="78"/>
      <c r="BP723" s="89"/>
      <c r="BS723" s="88"/>
      <c r="BU723" s="58"/>
      <c r="BV723" s="58"/>
      <c r="BW723" s="58"/>
      <c r="BX723" s="58"/>
      <c r="BY723" s="1">
        <v>121.41500000000001</v>
      </c>
      <c r="BZ723" s="1">
        <v>121.599</v>
      </c>
      <c r="CA723" s="1">
        <v>121.723</v>
      </c>
      <c r="CB723" s="1">
        <v>1.1019000000000001</v>
      </c>
      <c r="CC723" s="1">
        <v>1.1017999999999999</v>
      </c>
      <c r="CD723" s="1">
        <v>1.1014999999999999</v>
      </c>
      <c r="CG723" s="1">
        <v>4178</v>
      </c>
      <c r="CH723" s="1">
        <v>4185</v>
      </c>
      <c r="CI723" s="1">
        <v>4165</v>
      </c>
      <c r="CJ723" s="1">
        <v>4165</v>
      </c>
      <c r="CK723" s="1">
        <v>4178</v>
      </c>
      <c r="CL723" s="1">
        <v>4185</v>
      </c>
      <c r="CM723" s="1">
        <v>4152</v>
      </c>
      <c r="CN723" s="1">
        <v>4162</v>
      </c>
      <c r="CO723" s="1">
        <v>1072.5</v>
      </c>
      <c r="CP723" s="1">
        <v>4178</v>
      </c>
      <c r="CQ723" s="1">
        <v>4185</v>
      </c>
      <c r="CR723" s="1">
        <v>4152</v>
      </c>
      <c r="CS723" s="1">
        <v>4168</v>
      </c>
      <c r="CX723" s="58"/>
      <c r="CY723" s="58"/>
      <c r="DA723" s="1" t="s">
        <v>618</v>
      </c>
      <c r="DC723" s="58"/>
      <c r="DD723" s="58"/>
      <c r="DE723">
        <v>19.34</v>
      </c>
      <c r="DF723">
        <v>121.617</v>
      </c>
      <c r="DG723">
        <v>2.2400000000000002</v>
      </c>
    </row>
    <row r="724" spans="1:111">
      <c r="A724" s="1">
        <v>2015</v>
      </c>
      <c r="B724" s="1">
        <v>6</v>
      </c>
      <c r="C724" s="24">
        <v>42349</v>
      </c>
      <c r="D724" s="1">
        <v>4170</v>
      </c>
      <c r="E724" s="1">
        <v>4179</v>
      </c>
      <c r="F724" s="1">
        <v>4159</v>
      </c>
      <c r="G724" s="1">
        <v>4172</v>
      </c>
      <c r="H724" s="46">
        <v>1075.7</v>
      </c>
      <c r="I724" s="1">
        <v>4178</v>
      </c>
      <c r="J724" s="1">
        <v>4185</v>
      </c>
      <c r="K724" s="1">
        <v>4152</v>
      </c>
      <c r="L724" s="1">
        <v>4167</v>
      </c>
      <c r="M724" s="53">
        <v>4175</v>
      </c>
      <c r="N724" s="47">
        <v>4179</v>
      </c>
      <c r="O724" s="47">
        <v>4126</v>
      </c>
      <c r="P724" s="47">
        <v>4140</v>
      </c>
      <c r="Q724" s="8">
        <v>4170</v>
      </c>
      <c r="R724" s="26"/>
      <c r="W724" s="50"/>
      <c r="X724" s="51"/>
      <c r="AC724" s="1">
        <v>1.0951</v>
      </c>
      <c r="AD724" s="62">
        <v>4179</v>
      </c>
      <c r="AE724" s="62">
        <v>4162</v>
      </c>
      <c r="BD724" s="94">
        <v>4173</v>
      </c>
      <c r="BG724" s="62"/>
      <c r="BH724" s="62"/>
      <c r="BI724" s="1">
        <v>4175</v>
      </c>
      <c r="BJ724" s="1">
        <v>4179</v>
      </c>
      <c r="BK724" s="1">
        <v>4170</v>
      </c>
      <c r="BL724" s="1">
        <v>4170</v>
      </c>
      <c r="BM724" s="78"/>
      <c r="BN724" s="78"/>
      <c r="BO724" s="78"/>
      <c r="BP724" s="89"/>
      <c r="BS724" s="88"/>
      <c r="BU724" s="58"/>
      <c r="BV724" s="58"/>
      <c r="BW724" s="58"/>
      <c r="BX724" s="58"/>
      <c r="BY724" s="1">
        <v>121.568</v>
      </c>
      <c r="BZ724" s="1">
        <v>121.65600000000001</v>
      </c>
      <c r="CA724" s="1">
        <v>121.73</v>
      </c>
      <c r="CB724" s="1">
        <v>1.0946</v>
      </c>
      <c r="CC724" s="1">
        <v>1.0943000000000001</v>
      </c>
      <c r="CD724" s="1">
        <v>1.0947</v>
      </c>
      <c r="CG724" s="1">
        <v>4175</v>
      </c>
      <c r="CH724" s="1">
        <v>4179</v>
      </c>
      <c r="CI724" s="1">
        <v>4127</v>
      </c>
      <c r="CJ724" s="1">
        <v>4129</v>
      </c>
      <c r="CK724" s="1">
        <v>4175</v>
      </c>
      <c r="CL724" s="1">
        <v>4179</v>
      </c>
      <c r="CM724" s="1">
        <v>4118</v>
      </c>
      <c r="CN724" s="1">
        <v>4161</v>
      </c>
      <c r="CO724" s="1">
        <v>1069</v>
      </c>
      <c r="CP724" s="1">
        <v>4175</v>
      </c>
      <c r="CQ724" s="1">
        <v>4179</v>
      </c>
      <c r="CR724" s="1">
        <v>4118</v>
      </c>
      <c r="CS724" s="1">
        <v>4162</v>
      </c>
      <c r="CX724" s="58"/>
      <c r="CY724" s="58"/>
      <c r="DA724" s="1" t="s">
        <v>618</v>
      </c>
      <c r="DC724" s="58"/>
      <c r="DD724" s="58"/>
      <c r="DE724">
        <v>24.39</v>
      </c>
      <c r="DF724">
        <v>121.148</v>
      </c>
      <c r="DG724">
        <v>2.14</v>
      </c>
    </row>
    <row r="725" spans="1:111">
      <c r="A725" s="1">
        <v>2015</v>
      </c>
      <c r="B725" s="1">
        <v>2</v>
      </c>
      <c r="C725" s="24">
        <v>42352</v>
      </c>
      <c r="D725" s="1">
        <v>4143</v>
      </c>
      <c r="E725" s="1">
        <v>4171</v>
      </c>
      <c r="F725" s="1">
        <v>4140</v>
      </c>
      <c r="G725" s="1">
        <v>4163</v>
      </c>
      <c r="H725" s="46">
        <v>1063.5</v>
      </c>
      <c r="I725" s="1">
        <v>4175</v>
      </c>
      <c r="J725" s="1">
        <v>4179</v>
      </c>
      <c r="K725" s="1">
        <v>4118</v>
      </c>
      <c r="L725" s="1">
        <v>4155</v>
      </c>
      <c r="M725" s="53">
        <v>4156</v>
      </c>
      <c r="N725" s="47">
        <v>4161</v>
      </c>
      <c r="O725" s="47">
        <v>4121</v>
      </c>
      <c r="P725" s="47">
        <v>4147</v>
      </c>
      <c r="Q725" s="8">
        <v>4143</v>
      </c>
      <c r="R725" s="26"/>
      <c r="W725" s="50"/>
      <c r="X725" s="51"/>
      <c r="AC725" s="1">
        <v>1.0981000000000001</v>
      </c>
      <c r="AD725" s="62">
        <v>4157</v>
      </c>
      <c r="AE725" s="62">
        <v>4140</v>
      </c>
      <c r="BD725" s="94">
        <v>4154</v>
      </c>
      <c r="BG725" s="62"/>
      <c r="BH725" s="62"/>
      <c r="BI725" s="1">
        <v>4156</v>
      </c>
      <c r="BJ725" s="1">
        <v>4161</v>
      </c>
      <c r="BK725" s="1">
        <v>4138</v>
      </c>
      <c r="BL725" s="1">
        <v>4141</v>
      </c>
      <c r="BM725" s="78"/>
      <c r="BN725" s="78"/>
      <c r="BO725" s="78"/>
      <c r="BP725" s="89"/>
      <c r="BS725" s="88"/>
      <c r="BU725" s="58"/>
      <c r="BV725" s="58"/>
      <c r="BW725" s="58"/>
      <c r="BX725" s="58"/>
      <c r="BY725" s="1">
        <v>121.099</v>
      </c>
      <c r="BZ725" s="1">
        <v>121.066</v>
      </c>
      <c r="CA725" s="1">
        <v>120.91</v>
      </c>
      <c r="CB725" s="1">
        <v>1.0976999999999999</v>
      </c>
      <c r="CC725" s="1">
        <v>1.0972</v>
      </c>
      <c r="CD725" s="1">
        <v>1.0983000000000001</v>
      </c>
      <c r="CG725" s="1">
        <v>4156</v>
      </c>
      <c r="CH725" s="1">
        <v>4161</v>
      </c>
      <c r="CI725" s="1">
        <v>4121</v>
      </c>
      <c r="CJ725" s="1">
        <v>4124</v>
      </c>
      <c r="CK725" s="1">
        <v>4156</v>
      </c>
      <c r="CL725" s="1">
        <v>4161</v>
      </c>
      <c r="CM725" s="1">
        <v>4121</v>
      </c>
      <c r="CN725" s="1">
        <v>4136</v>
      </c>
      <c r="CO725" s="1">
        <v>1067.0999999999999</v>
      </c>
      <c r="CP725" s="1">
        <v>4156</v>
      </c>
      <c r="CQ725" s="1">
        <v>4161</v>
      </c>
      <c r="CR725" s="1">
        <v>4102</v>
      </c>
      <c r="CS725" s="1">
        <v>4109</v>
      </c>
      <c r="CX725" s="58"/>
      <c r="CY725" s="58"/>
      <c r="DA725" s="1" t="s">
        <v>618</v>
      </c>
      <c r="DC725" s="58"/>
      <c r="DD725" s="58"/>
      <c r="DE725">
        <v>22.73</v>
      </c>
      <c r="DF725">
        <v>121.009</v>
      </c>
      <c r="DG725">
        <v>2.23</v>
      </c>
    </row>
    <row r="726" spans="1:111">
      <c r="A726" s="1">
        <v>2015</v>
      </c>
      <c r="B726" s="1">
        <v>3</v>
      </c>
      <c r="C726" s="24">
        <v>42353</v>
      </c>
      <c r="D726" s="1">
        <v>4110</v>
      </c>
      <c r="E726" s="1">
        <v>4128</v>
      </c>
      <c r="F726" s="1">
        <v>4104</v>
      </c>
      <c r="G726" s="1">
        <v>4105</v>
      </c>
      <c r="H726" s="46">
        <v>1060.4000000000001</v>
      </c>
      <c r="I726" s="1">
        <v>4156</v>
      </c>
      <c r="J726" s="1">
        <v>4161</v>
      </c>
      <c r="K726" s="1">
        <v>4102</v>
      </c>
      <c r="L726" s="1">
        <v>4116</v>
      </c>
      <c r="M726" s="53">
        <v>4100</v>
      </c>
      <c r="N726" s="47">
        <v>4131</v>
      </c>
      <c r="O726" s="47">
        <v>4092</v>
      </c>
      <c r="P726" s="47">
        <v>4118</v>
      </c>
      <c r="Q726" s="8">
        <v>4109</v>
      </c>
      <c r="R726" s="26"/>
      <c r="W726" s="50"/>
      <c r="X726" s="51"/>
      <c r="AC726" s="1">
        <v>1.0981000000000001</v>
      </c>
      <c r="AD726" s="62">
        <v>4128</v>
      </c>
      <c r="AE726" s="62">
        <v>4108</v>
      </c>
      <c r="BD726" s="94">
        <v>4099</v>
      </c>
      <c r="BG726" s="62"/>
      <c r="BH726" s="62"/>
      <c r="BI726" s="1">
        <v>4100</v>
      </c>
      <c r="BJ726" s="1">
        <v>4104</v>
      </c>
      <c r="BK726" s="1">
        <v>4096</v>
      </c>
      <c r="BL726" s="1">
        <v>4102</v>
      </c>
      <c r="BM726" s="78"/>
      <c r="BN726" s="78"/>
      <c r="BO726" s="78"/>
      <c r="BP726" s="89"/>
      <c r="BS726" s="88"/>
      <c r="BU726" s="58"/>
      <c r="BV726" s="58"/>
      <c r="BW726" s="58"/>
      <c r="BX726" s="58"/>
      <c r="BY726" s="1">
        <v>121.018</v>
      </c>
      <c r="BZ726" s="1">
        <v>120.997</v>
      </c>
      <c r="CA726" s="1">
        <v>121.1</v>
      </c>
      <c r="CB726" s="1">
        <v>1.0986</v>
      </c>
      <c r="CC726" s="1">
        <v>1.1000000000000001</v>
      </c>
      <c r="CD726" s="1">
        <v>1.0991</v>
      </c>
      <c r="CG726" s="1">
        <v>4100</v>
      </c>
      <c r="CH726" s="1">
        <v>4131</v>
      </c>
      <c r="CI726" s="1">
        <v>4092</v>
      </c>
      <c r="CJ726" s="1">
        <v>4121</v>
      </c>
      <c r="CK726" s="1">
        <v>4100</v>
      </c>
      <c r="CL726" s="1">
        <v>4131</v>
      </c>
      <c r="CM726" s="1">
        <v>4092</v>
      </c>
      <c r="CN726" s="1">
        <v>4124</v>
      </c>
      <c r="CO726" s="1">
        <v>1061.9000000000001</v>
      </c>
      <c r="CP726" s="1">
        <v>4100</v>
      </c>
      <c r="CQ726" s="1">
        <v>4146</v>
      </c>
      <c r="CR726" s="1">
        <v>4092</v>
      </c>
      <c r="CS726" s="1">
        <v>4137</v>
      </c>
      <c r="CX726" s="58"/>
      <c r="CY726" s="58"/>
      <c r="DA726" s="1" t="s">
        <v>618</v>
      </c>
      <c r="DC726" s="58"/>
      <c r="DD726" s="58"/>
      <c r="DE726">
        <v>20.95</v>
      </c>
      <c r="DF726">
        <v>121.684</v>
      </c>
      <c r="DG726">
        <v>2.27</v>
      </c>
    </row>
    <row r="727" spans="1:111">
      <c r="A727" s="1">
        <v>2015</v>
      </c>
      <c r="B727" s="1">
        <v>4</v>
      </c>
      <c r="C727" s="24">
        <v>42354</v>
      </c>
      <c r="D727" s="1">
        <v>4127</v>
      </c>
      <c r="E727" s="1">
        <v>4150</v>
      </c>
      <c r="F727" s="1">
        <v>4126</v>
      </c>
      <c r="G727" s="1">
        <v>4148</v>
      </c>
      <c r="H727" s="46">
        <v>1073.0999999999999</v>
      </c>
      <c r="I727" s="1">
        <v>4100</v>
      </c>
      <c r="J727" s="1">
        <v>4146</v>
      </c>
      <c r="K727" s="1">
        <v>4092</v>
      </c>
      <c r="L727" s="1">
        <v>4139</v>
      </c>
      <c r="M727" s="53">
        <v>4149</v>
      </c>
      <c r="N727" s="47">
        <v>4184</v>
      </c>
      <c r="O727" s="47">
        <v>4141</v>
      </c>
      <c r="P727" s="47">
        <v>4184</v>
      </c>
      <c r="Q727" s="8">
        <v>4127</v>
      </c>
      <c r="R727" s="26"/>
      <c r="W727" s="50"/>
      <c r="X727" s="51"/>
      <c r="AC727" s="1">
        <v>1.0935999999999999</v>
      </c>
      <c r="AD727" s="62">
        <v>4141</v>
      </c>
      <c r="AE727" s="62">
        <v>4126</v>
      </c>
      <c r="BD727" s="94">
        <v>4147</v>
      </c>
      <c r="BG727" s="62"/>
      <c r="BH727" s="62"/>
      <c r="BI727" s="1">
        <v>4149</v>
      </c>
      <c r="BJ727" s="1">
        <v>4153</v>
      </c>
      <c r="BK727" s="1">
        <v>4146</v>
      </c>
      <c r="BL727" s="1">
        <v>4151</v>
      </c>
      <c r="BM727" s="78"/>
      <c r="BN727" s="78"/>
      <c r="BO727" s="78"/>
      <c r="BP727" s="89"/>
      <c r="BS727" s="88"/>
      <c r="BU727" s="58"/>
      <c r="BV727" s="58"/>
      <c r="BW727" s="58"/>
      <c r="BX727" s="58"/>
      <c r="BY727" s="1">
        <v>121.699</v>
      </c>
      <c r="BZ727" s="1">
        <v>121.642</v>
      </c>
      <c r="CA727" s="1">
        <v>121.676</v>
      </c>
      <c r="CB727" s="1">
        <v>1.0921000000000001</v>
      </c>
      <c r="CC727" s="1">
        <v>1.0932999999999999</v>
      </c>
      <c r="CD727" s="1">
        <v>1.0934999999999999</v>
      </c>
      <c r="CG727" s="1">
        <v>4149</v>
      </c>
      <c r="CH727" s="1">
        <v>4159</v>
      </c>
      <c r="CI727" s="1">
        <v>4141</v>
      </c>
      <c r="CJ727" s="1">
        <v>4146</v>
      </c>
      <c r="CK727" s="1">
        <v>4149</v>
      </c>
      <c r="CL727" s="1">
        <v>4193</v>
      </c>
      <c r="CM727" s="1">
        <v>4141</v>
      </c>
      <c r="CN727" s="1">
        <v>4191</v>
      </c>
      <c r="CO727" s="1">
        <v>1064.5999999999999</v>
      </c>
      <c r="CP727" s="1">
        <v>4149</v>
      </c>
      <c r="CQ727" s="1">
        <v>4198</v>
      </c>
      <c r="CR727" s="1">
        <v>4141</v>
      </c>
      <c r="CS727" s="1">
        <v>4184</v>
      </c>
      <c r="CX727" s="58"/>
      <c r="CY727" s="58"/>
      <c r="DA727" s="1" t="s">
        <v>618</v>
      </c>
      <c r="DC727" s="58"/>
      <c r="DD727" s="58"/>
      <c r="DE727">
        <v>17.86</v>
      </c>
      <c r="DF727">
        <v>122.264</v>
      </c>
      <c r="DG727">
        <v>2.29</v>
      </c>
    </row>
    <row r="728" spans="1:111">
      <c r="A728" s="1">
        <v>2015</v>
      </c>
      <c r="B728" s="1">
        <v>5</v>
      </c>
      <c r="C728" s="24">
        <v>42355</v>
      </c>
      <c r="D728" s="1">
        <v>4190</v>
      </c>
      <c r="E728" s="1">
        <v>4203</v>
      </c>
      <c r="F728" s="1">
        <v>4170</v>
      </c>
      <c r="G728" s="1">
        <v>4177</v>
      </c>
      <c r="H728" s="46">
        <v>1050.5999999999999</v>
      </c>
      <c r="I728" s="1">
        <v>4149</v>
      </c>
      <c r="J728" s="1">
        <v>4203</v>
      </c>
      <c r="K728" s="1">
        <v>4141</v>
      </c>
      <c r="L728" s="1">
        <v>4180</v>
      </c>
      <c r="M728" s="53">
        <v>4177</v>
      </c>
      <c r="N728" s="47">
        <v>4183</v>
      </c>
      <c r="O728" s="47">
        <v>4142</v>
      </c>
      <c r="P728" s="47">
        <v>4155</v>
      </c>
      <c r="Q728" s="8">
        <v>4188</v>
      </c>
      <c r="R728" s="26"/>
      <c r="W728" s="50"/>
      <c r="X728" s="51"/>
      <c r="AC728" s="1">
        <v>1.0845</v>
      </c>
      <c r="AD728" s="62">
        <v>4203</v>
      </c>
      <c r="AE728" s="62">
        <v>4170</v>
      </c>
      <c r="BD728" s="94">
        <v>4176</v>
      </c>
      <c r="BG728" s="62"/>
      <c r="BH728" s="62"/>
      <c r="BI728" s="1">
        <v>4177</v>
      </c>
      <c r="BJ728" s="1">
        <v>4179</v>
      </c>
      <c r="BK728" s="1">
        <v>4170</v>
      </c>
      <c r="BL728" s="1">
        <v>4175</v>
      </c>
      <c r="BM728" s="78"/>
      <c r="BN728" s="78"/>
      <c r="BO728" s="78"/>
      <c r="BP728" s="89"/>
      <c r="BS728" s="88"/>
      <c r="BU728" s="58"/>
      <c r="BV728" s="58"/>
      <c r="BW728" s="58"/>
      <c r="BX728" s="58"/>
      <c r="BY728" s="1">
        <v>122.146</v>
      </c>
      <c r="BZ728" s="1">
        <v>122.405</v>
      </c>
      <c r="CA728" s="1">
        <v>122.44799999999999</v>
      </c>
      <c r="CB728" s="1">
        <v>1.0918000000000001</v>
      </c>
      <c r="CC728" s="1">
        <v>1.0882000000000001</v>
      </c>
      <c r="CD728" s="1">
        <v>1.0873999999999999</v>
      </c>
      <c r="CG728" s="1">
        <v>4177</v>
      </c>
      <c r="CH728" s="1">
        <v>4183</v>
      </c>
      <c r="CI728" s="1">
        <v>4165</v>
      </c>
      <c r="CJ728" s="1">
        <v>4174</v>
      </c>
      <c r="CK728" s="1">
        <v>4177</v>
      </c>
      <c r="CL728" s="1">
        <v>4183</v>
      </c>
      <c r="CM728" s="1">
        <v>4117</v>
      </c>
      <c r="CN728" s="1">
        <v>4125</v>
      </c>
      <c r="CO728" s="1">
        <v>1065.9000000000001</v>
      </c>
      <c r="CP728" s="1">
        <v>4177</v>
      </c>
      <c r="CQ728" s="1">
        <v>4183</v>
      </c>
      <c r="CR728" s="1">
        <v>4111</v>
      </c>
      <c r="CS728" s="1">
        <v>4128</v>
      </c>
      <c r="CX728" s="58"/>
      <c r="CY728" s="58"/>
      <c r="DA728" s="1" t="s">
        <v>618</v>
      </c>
      <c r="DC728" s="58"/>
      <c r="DD728" s="58"/>
      <c r="DE728">
        <v>18.940000000000001</v>
      </c>
      <c r="DF728">
        <v>122.649</v>
      </c>
      <c r="DG728">
        <v>2.2400000000000002</v>
      </c>
    </row>
    <row r="729" spans="1:111">
      <c r="A729" s="1">
        <v>2015</v>
      </c>
      <c r="B729" s="1">
        <v>6</v>
      </c>
      <c r="C729" s="24">
        <v>42356</v>
      </c>
      <c r="D729" s="1">
        <v>4125</v>
      </c>
      <c r="E729" s="1">
        <v>4163</v>
      </c>
      <c r="F729" s="1">
        <v>4111</v>
      </c>
      <c r="G729" s="1">
        <v>4122</v>
      </c>
      <c r="H729" s="46">
        <v>1065</v>
      </c>
      <c r="I729" s="1">
        <v>4177</v>
      </c>
      <c r="J729" s="1">
        <v>4183</v>
      </c>
      <c r="K729" s="1">
        <v>4111</v>
      </c>
      <c r="L729" s="1">
        <v>4132</v>
      </c>
      <c r="M729" s="53">
        <v>4120</v>
      </c>
      <c r="N729" s="47">
        <v>4120</v>
      </c>
      <c r="O729" s="47">
        <v>4085</v>
      </c>
      <c r="P729" s="47">
        <v>4118</v>
      </c>
      <c r="Q729" s="8">
        <v>4125</v>
      </c>
      <c r="R729" s="26"/>
      <c r="W729" s="50"/>
      <c r="X729" s="51"/>
      <c r="AC729" s="1">
        <v>1.0822000000000001</v>
      </c>
      <c r="AD729" s="62">
        <v>4134</v>
      </c>
      <c r="AE729" s="62">
        <v>4121</v>
      </c>
      <c r="BD729" s="94">
        <v>4118</v>
      </c>
      <c r="BG729" s="62"/>
      <c r="BH729" s="62"/>
      <c r="BI729" s="1">
        <v>4120</v>
      </c>
      <c r="BJ729" s="1">
        <v>4120</v>
      </c>
      <c r="BK729" s="1">
        <v>4106</v>
      </c>
      <c r="BL729" s="1">
        <v>4108</v>
      </c>
      <c r="BM729" s="78"/>
      <c r="BN729" s="78"/>
      <c r="BO729" s="78"/>
      <c r="BP729" s="89"/>
      <c r="BS729" s="88"/>
      <c r="BU729" s="58"/>
      <c r="BV729" s="58"/>
      <c r="BW729" s="58"/>
      <c r="BX729" s="58"/>
      <c r="BY729" s="1">
        <v>122.70699999999999</v>
      </c>
      <c r="BZ729" s="1">
        <v>122.595</v>
      </c>
      <c r="CA729" s="1">
        <v>122.45399999999999</v>
      </c>
      <c r="CB729" s="1">
        <v>1.0818000000000001</v>
      </c>
      <c r="CC729" s="1">
        <v>1.0831</v>
      </c>
      <c r="CD729" s="1">
        <v>1.0842000000000001</v>
      </c>
      <c r="CG729" s="1">
        <v>4120</v>
      </c>
      <c r="CH729" s="1">
        <v>4120</v>
      </c>
      <c r="CI729" s="1">
        <v>4085</v>
      </c>
      <c r="CJ729" s="1">
        <v>4103</v>
      </c>
      <c r="CK729" s="1">
        <v>4120</v>
      </c>
      <c r="CL729" s="1">
        <v>4140</v>
      </c>
      <c r="CM729" s="1">
        <v>4085</v>
      </c>
      <c r="CN729" s="1">
        <v>4133</v>
      </c>
      <c r="CO729" s="1">
        <v>1054.9000000000001</v>
      </c>
      <c r="CP729" s="1">
        <v>4120</v>
      </c>
      <c r="CQ729" s="1">
        <v>4159</v>
      </c>
      <c r="CR729" s="1">
        <v>4085</v>
      </c>
      <c r="CS729" s="1">
        <v>4137</v>
      </c>
      <c r="CX729" s="58"/>
      <c r="CY729" s="58"/>
      <c r="DA729" s="1" t="s">
        <v>618</v>
      </c>
      <c r="DC729" s="58"/>
      <c r="DD729" s="58"/>
      <c r="DE729">
        <v>20.7</v>
      </c>
      <c r="DF729">
        <v>121.16500000000001</v>
      </c>
      <c r="DG729">
        <v>2.2000000000000002</v>
      </c>
    </row>
    <row r="730" spans="1:111">
      <c r="A730" s="1">
        <v>2015</v>
      </c>
      <c r="B730" s="1">
        <v>2</v>
      </c>
      <c r="C730" s="24">
        <v>42359</v>
      </c>
      <c r="D730" s="1">
        <v>4133</v>
      </c>
      <c r="E730" s="1">
        <v>4157</v>
      </c>
      <c r="F730" s="1">
        <v>4125</v>
      </c>
      <c r="G730" s="1">
        <v>4145</v>
      </c>
      <c r="H730" s="46">
        <v>1077.3</v>
      </c>
      <c r="I730" s="1">
        <v>4120</v>
      </c>
      <c r="J730" s="1">
        <v>4159</v>
      </c>
      <c r="K730" s="1">
        <v>4085</v>
      </c>
      <c r="L730" s="1">
        <v>4137</v>
      </c>
      <c r="M730" s="53">
        <v>4151</v>
      </c>
      <c r="N730" s="47">
        <v>4169</v>
      </c>
      <c r="O730" s="47">
        <v>4142</v>
      </c>
      <c r="P730" s="47">
        <v>4161</v>
      </c>
      <c r="Q730" s="8">
        <v>4132</v>
      </c>
      <c r="R730" s="26"/>
      <c r="W730" s="50"/>
      <c r="X730" s="51"/>
      <c r="AC730" s="1">
        <v>1.0892999999999999</v>
      </c>
      <c r="AD730" s="62">
        <v>4143</v>
      </c>
      <c r="AE730" s="62">
        <v>4125</v>
      </c>
      <c r="BD730" s="94">
        <v>4149</v>
      </c>
      <c r="BG730" s="62"/>
      <c r="BH730" s="62"/>
      <c r="BI730" s="1">
        <v>4151</v>
      </c>
      <c r="BJ730" s="1">
        <v>4168</v>
      </c>
      <c r="BK730" s="1">
        <v>4148</v>
      </c>
      <c r="BL730" s="1">
        <v>4168</v>
      </c>
      <c r="BM730" s="78"/>
      <c r="BN730" s="78"/>
      <c r="BO730" s="78"/>
      <c r="BP730" s="89"/>
      <c r="BS730" s="88"/>
      <c r="BU730" s="58"/>
      <c r="BV730" s="58"/>
      <c r="BW730" s="58"/>
      <c r="BX730" s="58"/>
      <c r="BY730" s="1">
        <v>121.161</v>
      </c>
      <c r="BZ730" s="1">
        <v>121.331</v>
      </c>
      <c r="CA730" s="1">
        <v>121.29900000000001</v>
      </c>
      <c r="CB730" s="1">
        <v>1.0866</v>
      </c>
      <c r="CC730" s="1">
        <v>1.0862000000000001</v>
      </c>
      <c r="CD730" s="1">
        <v>1.0869</v>
      </c>
      <c r="CG730" s="1">
        <v>4151</v>
      </c>
      <c r="CH730" s="1">
        <v>4169</v>
      </c>
      <c r="CI730" s="1">
        <v>4145</v>
      </c>
      <c r="CJ730" s="1">
        <v>4148</v>
      </c>
      <c r="CK730" s="1">
        <v>4151</v>
      </c>
      <c r="CL730" s="1">
        <v>4179</v>
      </c>
      <c r="CM730" s="1">
        <v>4142</v>
      </c>
      <c r="CN730" s="1">
        <v>4178</v>
      </c>
      <c r="CO730" s="1">
        <v>1070.5</v>
      </c>
      <c r="CP730" s="1">
        <v>4151</v>
      </c>
      <c r="CQ730" s="1">
        <v>4187</v>
      </c>
      <c r="CR730" s="1">
        <v>4142</v>
      </c>
      <c r="CS730" s="1">
        <v>4184</v>
      </c>
      <c r="CX730" s="58"/>
      <c r="CY730" s="58"/>
      <c r="DA730" s="1" t="s">
        <v>618</v>
      </c>
      <c r="DC730" s="58"/>
      <c r="DD730" s="58"/>
      <c r="DE730">
        <v>18.7</v>
      </c>
      <c r="DF730">
        <v>121.21599999999999</v>
      </c>
      <c r="DG730">
        <v>2.2000000000000002</v>
      </c>
    </row>
    <row r="731" spans="1:111">
      <c r="A731" s="1">
        <v>2015</v>
      </c>
      <c r="B731" s="1">
        <v>3</v>
      </c>
      <c r="C731" s="24">
        <v>42360</v>
      </c>
      <c r="D731" s="1">
        <v>4177</v>
      </c>
      <c r="E731" s="1">
        <v>4189</v>
      </c>
      <c r="F731" s="1">
        <v>4173</v>
      </c>
      <c r="G731" s="1">
        <v>4185</v>
      </c>
      <c r="H731" s="46">
        <v>1069.5999999999999</v>
      </c>
      <c r="I731" s="1">
        <v>4151</v>
      </c>
      <c r="J731" s="1">
        <v>4189</v>
      </c>
      <c r="K731" s="1">
        <v>4142</v>
      </c>
      <c r="L731" s="1">
        <v>4179</v>
      </c>
      <c r="M731" s="53">
        <v>4177</v>
      </c>
      <c r="N731" s="47">
        <v>4177</v>
      </c>
      <c r="O731" s="47">
        <v>4152</v>
      </c>
      <c r="P731" s="47">
        <v>4160</v>
      </c>
      <c r="Q731" s="8">
        <v>4176</v>
      </c>
      <c r="R731" s="26"/>
      <c r="W731" s="50"/>
      <c r="X731" s="51"/>
      <c r="AC731" s="1">
        <v>1.0958000000000001</v>
      </c>
      <c r="AD731" s="62">
        <v>4189</v>
      </c>
      <c r="AE731" s="62">
        <v>4173</v>
      </c>
      <c r="BD731" s="94">
        <v>4174</v>
      </c>
      <c r="BG731" s="62"/>
      <c r="BH731" s="62"/>
      <c r="BI731" s="1">
        <v>4177</v>
      </c>
      <c r="BJ731" s="1">
        <v>4177</v>
      </c>
      <c r="BK731" s="1">
        <v>4169</v>
      </c>
      <c r="BL731" s="1">
        <v>4170</v>
      </c>
      <c r="BM731" s="78"/>
      <c r="BN731" s="78"/>
      <c r="BO731" s="78"/>
      <c r="BP731" s="89"/>
      <c r="BS731" s="88"/>
      <c r="BU731" s="58"/>
      <c r="BV731" s="58"/>
      <c r="BW731" s="58"/>
      <c r="BX731" s="58"/>
      <c r="BY731" s="1">
        <v>121.114</v>
      </c>
      <c r="BZ731" s="1">
        <v>121.227</v>
      </c>
      <c r="CA731" s="1">
        <v>121.211</v>
      </c>
      <c r="CB731" s="1">
        <v>1.0921000000000001</v>
      </c>
      <c r="CC731" s="1">
        <v>1.0911</v>
      </c>
      <c r="CD731" s="1">
        <v>1.0911</v>
      </c>
      <c r="CG731" s="1">
        <v>4177</v>
      </c>
      <c r="CH731" s="1">
        <v>4177</v>
      </c>
      <c r="CI731" s="1">
        <v>4160</v>
      </c>
      <c r="CJ731" s="1">
        <v>4163</v>
      </c>
      <c r="CK731" s="1">
        <v>4177</v>
      </c>
      <c r="CL731" s="1">
        <v>4177</v>
      </c>
      <c r="CM731" s="1">
        <v>4152</v>
      </c>
      <c r="CN731" s="1">
        <v>4154</v>
      </c>
      <c r="CO731" s="1">
        <v>1078.3</v>
      </c>
      <c r="CP731" s="1">
        <v>4177</v>
      </c>
      <c r="CQ731" s="1">
        <v>4177</v>
      </c>
      <c r="CR731" s="1">
        <v>4145</v>
      </c>
      <c r="CS731" s="1">
        <v>4151</v>
      </c>
      <c r="CX731" s="58"/>
      <c r="CY731" s="58"/>
      <c r="DA731" s="1" t="s">
        <v>618</v>
      </c>
      <c r="DC731" s="58"/>
      <c r="DD731" s="58"/>
      <c r="DE731">
        <v>15.57</v>
      </c>
      <c r="DF731">
        <v>120.886</v>
      </c>
      <c r="DG731">
        <v>2.2599999999999998</v>
      </c>
    </row>
    <row r="732" spans="1:111">
      <c r="A732" s="1">
        <v>2015</v>
      </c>
      <c r="B732" s="1">
        <v>5</v>
      </c>
      <c r="C732" s="24">
        <v>42362</v>
      </c>
      <c r="D732" s="1">
        <v>4143</v>
      </c>
      <c r="E732" s="1">
        <v>4144</v>
      </c>
      <c r="F732" s="1">
        <v>4134</v>
      </c>
      <c r="G732" s="1">
        <v>4139</v>
      </c>
      <c r="H732" s="46">
        <v>1075.8</v>
      </c>
      <c r="I732" s="1">
        <v>4177</v>
      </c>
      <c r="J732" s="1">
        <v>4177</v>
      </c>
      <c r="K732" s="1">
        <v>4137</v>
      </c>
      <c r="L732" s="1">
        <v>4142</v>
      </c>
      <c r="M732" s="53">
        <v>4136</v>
      </c>
      <c r="N732" s="47">
        <v>4137</v>
      </c>
      <c r="O732" s="47">
        <v>4118</v>
      </c>
      <c r="P732" s="47">
        <v>4127</v>
      </c>
      <c r="Q732" s="8">
        <v>4142</v>
      </c>
      <c r="R732" s="26"/>
      <c r="W732" s="50"/>
      <c r="X732" s="51"/>
      <c r="AC732" s="1">
        <v>1.0940000000000001</v>
      </c>
      <c r="AD732" s="62">
        <v>4144</v>
      </c>
      <c r="AE732" s="62">
        <v>4137</v>
      </c>
      <c r="BD732" s="94">
        <v>4134</v>
      </c>
      <c r="BG732" s="62"/>
      <c r="BH732" s="62"/>
      <c r="BI732" s="1">
        <v>4136</v>
      </c>
      <c r="BJ732" s="1">
        <v>4137</v>
      </c>
      <c r="BK732" s="1">
        <v>4132</v>
      </c>
      <c r="BL732" s="1">
        <v>4132</v>
      </c>
      <c r="BM732" s="78"/>
      <c r="BN732" s="78"/>
      <c r="BO732" s="78"/>
      <c r="BP732" s="89"/>
      <c r="BS732" s="88"/>
      <c r="BU732" s="58"/>
      <c r="BV732" s="58"/>
      <c r="BW732" s="58"/>
      <c r="BX732" s="58"/>
      <c r="BY732" s="1">
        <v>120.85</v>
      </c>
      <c r="BZ732" s="1">
        <v>120.93</v>
      </c>
      <c r="CA732" s="1">
        <v>120.938</v>
      </c>
      <c r="CB732" s="1">
        <v>1.0923</v>
      </c>
      <c r="CC732" s="1">
        <v>1.0906</v>
      </c>
      <c r="CD732" s="1">
        <v>1.0907</v>
      </c>
      <c r="CG732" s="1">
        <v>4136</v>
      </c>
      <c r="CH732" s="1">
        <v>4137</v>
      </c>
      <c r="CI732" s="1">
        <v>4118</v>
      </c>
      <c r="CJ732" s="1">
        <v>4132</v>
      </c>
      <c r="CK732" s="1">
        <v>4136</v>
      </c>
      <c r="CL732" s="1">
        <v>4138</v>
      </c>
      <c r="CM732" s="1">
        <v>4118</v>
      </c>
      <c r="CN732" s="1">
        <v>4131</v>
      </c>
      <c r="CO732" s="1">
        <v>1073.4000000000001</v>
      </c>
      <c r="CP732" s="1">
        <v>4136</v>
      </c>
      <c r="CQ732" s="1">
        <v>4139</v>
      </c>
      <c r="CR732" s="1">
        <v>4118</v>
      </c>
      <c r="CS732" s="1">
        <v>4135</v>
      </c>
      <c r="CX732" s="58"/>
      <c r="CY732" s="58"/>
      <c r="DA732" s="1" t="s">
        <v>618</v>
      </c>
      <c r="DC732" s="58"/>
      <c r="DD732" s="58"/>
      <c r="DE732">
        <v>15.74</v>
      </c>
      <c r="DF732">
        <v>120.411</v>
      </c>
      <c r="DG732">
        <v>2.2400000000000002</v>
      </c>
    </row>
    <row r="733" spans="1:111">
      <c r="A733" s="1">
        <v>2015</v>
      </c>
      <c r="B733" s="1">
        <v>6</v>
      </c>
      <c r="C733" s="24">
        <v>42363</v>
      </c>
      <c r="D733" s="1">
        <v>4135</v>
      </c>
      <c r="E733" s="1">
        <v>4138</v>
      </c>
      <c r="F733" s="1">
        <v>4126</v>
      </c>
      <c r="G733" s="1">
        <v>4126</v>
      </c>
      <c r="H733" s="46">
        <v>1075.9000000000001</v>
      </c>
      <c r="I733" s="1">
        <v>4136</v>
      </c>
      <c r="J733" s="1">
        <v>4139</v>
      </c>
      <c r="K733" s="1">
        <v>4118</v>
      </c>
      <c r="L733" s="1">
        <v>4130</v>
      </c>
      <c r="M733" s="53">
        <v>4129</v>
      </c>
      <c r="N733" s="47">
        <v>4139</v>
      </c>
      <c r="O733" s="47">
        <v>4127</v>
      </c>
      <c r="P733" s="47">
        <v>4136</v>
      </c>
      <c r="Q733" s="8">
        <v>4136</v>
      </c>
      <c r="R733" s="26"/>
      <c r="W733" s="50"/>
      <c r="X733" s="51"/>
      <c r="AC733" s="1">
        <v>1.0951</v>
      </c>
      <c r="AD733" s="62">
        <v>4138</v>
      </c>
      <c r="AE733" s="62">
        <v>4128</v>
      </c>
      <c r="BD733" s="94">
        <v>4126</v>
      </c>
      <c r="BG733" s="62"/>
      <c r="BH733" s="62"/>
      <c r="BI733" s="1">
        <v>4129</v>
      </c>
      <c r="BJ733" s="1">
        <v>4138</v>
      </c>
      <c r="BK733" s="1">
        <v>4127</v>
      </c>
      <c r="BL733" s="1">
        <v>4137</v>
      </c>
      <c r="BM733" s="78"/>
      <c r="BN733" s="78"/>
      <c r="BO733" s="78"/>
      <c r="BP733" s="89"/>
      <c r="BS733" s="88"/>
      <c r="BU733" s="58"/>
      <c r="BV733" s="58"/>
      <c r="BW733" s="58"/>
      <c r="BX733" s="58"/>
      <c r="BY733" s="1">
        <v>120.34099999999999</v>
      </c>
      <c r="BZ733" s="1">
        <v>120.277</v>
      </c>
      <c r="CA733" s="1">
        <v>120.175</v>
      </c>
      <c r="CB733" s="1">
        <v>1.0964</v>
      </c>
      <c r="CC733" s="1">
        <v>1.0967</v>
      </c>
      <c r="CD733" s="1">
        <v>1.0967</v>
      </c>
      <c r="CG733" s="1">
        <v>4129</v>
      </c>
      <c r="CH733" s="1">
        <v>4138</v>
      </c>
      <c r="CI733" s="1">
        <v>4127</v>
      </c>
      <c r="CJ733" s="1">
        <v>4137</v>
      </c>
      <c r="CK733" s="1">
        <v>4129</v>
      </c>
      <c r="CL733" s="1">
        <v>4139</v>
      </c>
      <c r="CM733" s="1">
        <v>4127</v>
      </c>
      <c r="CN733" s="1">
        <v>4138</v>
      </c>
      <c r="CO733" s="1">
        <v>1075.9000000000001</v>
      </c>
      <c r="CP733" s="1">
        <v>4129</v>
      </c>
      <c r="CQ733" s="1">
        <v>4139</v>
      </c>
      <c r="CR733" s="1">
        <v>4127</v>
      </c>
      <c r="CS733" s="1">
        <v>4137</v>
      </c>
      <c r="CX733" s="58"/>
      <c r="CY733" s="58"/>
      <c r="DA733" s="1" t="s">
        <v>618</v>
      </c>
      <c r="DC733" s="58"/>
      <c r="DD733" s="58"/>
      <c r="DE733">
        <v>15.74</v>
      </c>
      <c r="DF733">
        <v>120.425</v>
      </c>
      <c r="DG733">
        <v>2.2400000000000002</v>
      </c>
    </row>
    <row r="734" spans="1:111">
      <c r="A734" s="1">
        <v>2015</v>
      </c>
      <c r="B734" s="1">
        <v>2</v>
      </c>
      <c r="C734" s="24">
        <v>42366</v>
      </c>
      <c r="D734" s="1">
        <v>4134</v>
      </c>
      <c r="E734" s="1">
        <v>4141</v>
      </c>
      <c r="F734" s="1">
        <v>4123</v>
      </c>
      <c r="G734" s="1">
        <v>4134</v>
      </c>
      <c r="H734" s="46">
        <v>1068</v>
      </c>
      <c r="I734" s="1">
        <v>4129</v>
      </c>
      <c r="J734" s="1">
        <v>4141</v>
      </c>
      <c r="K734" s="1">
        <v>4123</v>
      </c>
      <c r="L734" s="1">
        <v>4127</v>
      </c>
      <c r="M734" s="53">
        <v>4132</v>
      </c>
      <c r="N734" s="47">
        <v>4137</v>
      </c>
      <c r="O734" s="47">
        <v>4120</v>
      </c>
      <c r="P734" s="47">
        <v>4121</v>
      </c>
      <c r="Q734" s="8">
        <v>4134</v>
      </c>
      <c r="R734" s="26"/>
      <c r="W734" s="50"/>
      <c r="X734" s="51"/>
      <c r="AC734" s="1">
        <v>1.0972999999999999</v>
      </c>
      <c r="AD734" s="62">
        <v>4141</v>
      </c>
      <c r="AE734" s="62">
        <v>4123</v>
      </c>
      <c r="BD734" s="94">
        <v>4131</v>
      </c>
      <c r="BG734" s="62"/>
      <c r="BH734" s="62"/>
      <c r="BI734" s="1">
        <v>4132</v>
      </c>
      <c r="BJ734" s="1">
        <v>4136</v>
      </c>
      <c r="BK734" s="1">
        <v>4131</v>
      </c>
      <c r="BL734" s="1">
        <v>4132</v>
      </c>
      <c r="BM734" s="78"/>
      <c r="BN734" s="78"/>
      <c r="BO734" s="78"/>
      <c r="BP734" s="89"/>
      <c r="BS734" s="88"/>
      <c r="BU734" s="58"/>
      <c r="BV734" s="58"/>
      <c r="BW734" s="58"/>
      <c r="BX734" s="58"/>
      <c r="BY734" s="1">
        <v>120.184</v>
      </c>
      <c r="BZ734" s="1">
        <v>120.21599999999999</v>
      </c>
      <c r="CA734" s="1">
        <v>120.254</v>
      </c>
      <c r="CB734" s="1">
        <v>1.0954999999999999</v>
      </c>
      <c r="CC734" s="1">
        <v>1.0962000000000001</v>
      </c>
      <c r="CD734" s="1">
        <v>1.0965</v>
      </c>
      <c r="CG734" s="1">
        <v>4132</v>
      </c>
      <c r="CH734" s="1">
        <v>4137</v>
      </c>
      <c r="CI734" s="1">
        <v>4123</v>
      </c>
      <c r="CJ734" s="1">
        <v>4125</v>
      </c>
      <c r="CK734" s="1">
        <v>4132</v>
      </c>
      <c r="CL734" s="1">
        <v>4137</v>
      </c>
      <c r="CM734" s="1">
        <v>4120</v>
      </c>
      <c r="CN734" s="1">
        <v>4121</v>
      </c>
      <c r="CO734" s="1">
        <v>1071.9000000000001</v>
      </c>
      <c r="CP734" s="1">
        <v>4132</v>
      </c>
      <c r="CQ734" s="1">
        <v>4137</v>
      </c>
      <c r="CR734" s="1">
        <v>4104</v>
      </c>
      <c r="CS734" s="1">
        <v>4108</v>
      </c>
      <c r="CX734" s="58"/>
      <c r="CY734" s="58"/>
      <c r="DA734" s="1" t="s">
        <v>618</v>
      </c>
      <c r="DC734" s="58"/>
      <c r="DD734" s="58"/>
      <c r="DE734">
        <v>16.91</v>
      </c>
      <c r="DF734">
        <v>120.369</v>
      </c>
      <c r="DG734">
        <v>2.23</v>
      </c>
    </row>
    <row r="735" spans="1:111">
      <c r="A735" s="1">
        <v>2015</v>
      </c>
      <c r="B735" s="1">
        <v>3</v>
      </c>
      <c r="C735" s="24">
        <v>42367</v>
      </c>
      <c r="D735" s="1">
        <v>4107</v>
      </c>
      <c r="E735" s="1">
        <v>4128</v>
      </c>
      <c r="F735" s="1">
        <v>4105</v>
      </c>
      <c r="G735" s="1">
        <v>4128</v>
      </c>
      <c r="H735" s="46">
        <v>1068.5999999999999</v>
      </c>
      <c r="I735" s="1">
        <v>4132</v>
      </c>
      <c r="J735" s="1">
        <v>4137</v>
      </c>
      <c r="K735" s="1">
        <v>4104</v>
      </c>
      <c r="L735" s="1">
        <v>4122</v>
      </c>
      <c r="M735" s="53">
        <v>4128</v>
      </c>
      <c r="N735" s="47">
        <v>4138</v>
      </c>
      <c r="O735" s="47">
        <v>4113</v>
      </c>
      <c r="P735" s="47">
        <v>4121</v>
      </c>
      <c r="Q735" s="8">
        <v>4106</v>
      </c>
      <c r="R735" s="26"/>
      <c r="W735" s="50"/>
      <c r="X735" s="51"/>
      <c r="AC735" s="1">
        <v>1.0919000000000001</v>
      </c>
      <c r="AD735" s="62">
        <v>4124</v>
      </c>
      <c r="AE735" s="62">
        <v>4105</v>
      </c>
      <c r="BD735" s="94">
        <v>4126</v>
      </c>
      <c r="BG735" s="62"/>
      <c r="BH735" s="62"/>
      <c r="BI735" s="1">
        <v>4128</v>
      </c>
      <c r="BJ735" s="1">
        <v>4132</v>
      </c>
      <c r="BK735" s="1">
        <v>4126</v>
      </c>
      <c r="BL735" s="1">
        <v>4126</v>
      </c>
      <c r="BM735" s="78"/>
      <c r="BN735" s="78"/>
      <c r="BO735" s="78"/>
      <c r="BP735" s="89"/>
      <c r="BS735" s="88"/>
      <c r="BU735" s="58"/>
      <c r="BV735" s="58"/>
      <c r="BW735" s="58"/>
      <c r="BX735" s="58"/>
      <c r="BY735" s="1">
        <v>120.354</v>
      </c>
      <c r="BZ735" s="1">
        <v>120.39100000000001</v>
      </c>
      <c r="CA735" s="1">
        <v>120.366</v>
      </c>
      <c r="CB735" s="1">
        <v>1.0973999999999999</v>
      </c>
      <c r="CC735" s="1">
        <v>1.0972</v>
      </c>
      <c r="CD735" s="1">
        <v>1.0975999999999999</v>
      </c>
      <c r="CG735" s="1">
        <v>4128</v>
      </c>
      <c r="CH735" s="1">
        <v>4138</v>
      </c>
      <c r="CI735" s="1">
        <v>4113</v>
      </c>
      <c r="CJ735" s="1">
        <v>4122</v>
      </c>
      <c r="CK735" s="1">
        <v>4128</v>
      </c>
      <c r="CL735" s="1">
        <v>4138</v>
      </c>
      <c r="CM735" s="1">
        <v>4113</v>
      </c>
      <c r="CN735" s="1">
        <v>4122</v>
      </c>
      <c r="CO735" s="1">
        <v>1072.8</v>
      </c>
      <c r="CP735" s="1">
        <v>4128</v>
      </c>
      <c r="CQ735" s="1">
        <v>4138</v>
      </c>
      <c r="CR735" s="1">
        <v>4109</v>
      </c>
      <c r="CS735" s="1">
        <v>4117</v>
      </c>
      <c r="CX735" s="58"/>
      <c r="CY735" s="58"/>
      <c r="DA735" s="1" t="s">
        <v>618</v>
      </c>
      <c r="DC735" s="58"/>
      <c r="DD735" s="58"/>
      <c r="DE735">
        <v>16.079999999999998</v>
      </c>
      <c r="DF735">
        <v>120.474</v>
      </c>
      <c r="DG735">
        <v>2.31</v>
      </c>
    </row>
    <row r="736" spans="1:111">
      <c r="A736" s="1">
        <v>2015</v>
      </c>
      <c r="B736" s="1">
        <v>4</v>
      </c>
      <c r="C736" s="24">
        <v>42368</v>
      </c>
      <c r="D736" s="1">
        <v>4117</v>
      </c>
      <c r="E736" s="1">
        <v>4124</v>
      </c>
      <c r="F736" s="1">
        <v>4113</v>
      </c>
      <c r="G736" s="1">
        <v>4119</v>
      </c>
      <c r="H736" s="46">
        <v>1060.2</v>
      </c>
      <c r="I736" s="1">
        <v>4128</v>
      </c>
      <c r="J736" s="1">
        <v>4138</v>
      </c>
      <c r="K736" s="1">
        <v>4109</v>
      </c>
      <c r="L736" s="1">
        <v>4122</v>
      </c>
      <c r="M736" s="1">
        <v>4119</v>
      </c>
      <c r="N736" s="1">
        <v>4119</v>
      </c>
      <c r="O736" s="1">
        <v>4119</v>
      </c>
      <c r="P736" s="1">
        <v>4119</v>
      </c>
      <c r="Q736" s="8">
        <v>4117</v>
      </c>
      <c r="R736" s="26"/>
      <c r="W736" s="50"/>
      <c r="X736" s="51"/>
      <c r="AC736" s="1">
        <v>1.0927</v>
      </c>
      <c r="AD736" s="62">
        <v>4124</v>
      </c>
      <c r="AE736" s="62">
        <v>4113</v>
      </c>
      <c r="BD736" s="94">
        <v>4112</v>
      </c>
      <c r="BG736" s="62"/>
      <c r="BH736" s="62"/>
      <c r="BI736" s="1">
        <v>4119</v>
      </c>
      <c r="BJ736" s="1">
        <v>4119</v>
      </c>
      <c r="BK736" s="1">
        <v>4119</v>
      </c>
      <c r="BL736" s="1">
        <v>4119</v>
      </c>
      <c r="BM736" s="78"/>
      <c r="BN736" s="78"/>
      <c r="BO736" s="78"/>
      <c r="BP736" s="89"/>
      <c r="BS736" s="88"/>
      <c r="BU736" s="58"/>
      <c r="BV736" s="58"/>
      <c r="BW736" s="58"/>
      <c r="BX736" s="58"/>
      <c r="BY736" s="1">
        <v>120.44199999999999</v>
      </c>
      <c r="BZ736" s="1">
        <v>120.511</v>
      </c>
      <c r="CA736" s="1">
        <v>120.54900000000001</v>
      </c>
      <c r="CB736" s="1">
        <v>1.0933999999999999</v>
      </c>
      <c r="CC736" s="1">
        <v>1.0923</v>
      </c>
      <c r="CD736" s="1">
        <v>1.0926</v>
      </c>
      <c r="CG736" s="1">
        <v>4119</v>
      </c>
      <c r="CH736" s="1">
        <v>4119</v>
      </c>
      <c r="CI736" s="1">
        <v>4119</v>
      </c>
      <c r="CJ736" s="1">
        <v>4119</v>
      </c>
      <c r="CK736" s="1">
        <v>4119</v>
      </c>
      <c r="CL736" s="1">
        <v>4119</v>
      </c>
      <c r="CM736" s="1">
        <v>4119</v>
      </c>
      <c r="CN736" s="1">
        <v>4119</v>
      </c>
      <c r="CO736" s="1">
        <v>1067.7</v>
      </c>
      <c r="CP736" s="35">
        <v>4128</v>
      </c>
      <c r="CQ736" s="35">
        <v>4138</v>
      </c>
      <c r="CR736" s="35">
        <v>4109</v>
      </c>
      <c r="CS736" s="35">
        <v>4117</v>
      </c>
      <c r="CX736" s="58"/>
      <c r="CY736" s="58"/>
      <c r="DA736" s="1" t="s">
        <v>618</v>
      </c>
      <c r="DC736" s="58"/>
      <c r="DD736" s="58"/>
      <c r="DE736">
        <v>18.21</v>
      </c>
      <c r="DF736">
        <v>120.19499999999999</v>
      </c>
      <c r="DG736">
        <v>2.27</v>
      </c>
    </row>
    <row r="737" spans="1:111">
      <c r="A737" s="1">
        <v>2016</v>
      </c>
      <c r="B737" s="1">
        <v>2</v>
      </c>
      <c r="C737" s="24">
        <v>42373</v>
      </c>
      <c r="D737" s="1">
        <v>4088</v>
      </c>
      <c r="E737" s="1">
        <v>4099</v>
      </c>
      <c r="F737" s="1">
        <v>4060</v>
      </c>
      <c r="G737" s="1">
        <v>4071</v>
      </c>
      <c r="H737" s="46">
        <v>1073.7</v>
      </c>
      <c r="I737" s="1">
        <v>4088</v>
      </c>
      <c r="J737" s="1">
        <v>4099</v>
      </c>
      <c r="K737" s="1">
        <v>4071</v>
      </c>
      <c r="L737" s="1">
        <v>4075</v>
      </c>
      <c r="M737" s="53">
        <v>4073</v>
      </c>
      <c r="N737" s="47">
        <v>4108</v>
      </c>
      <c r="O737" s="47">
        <v>4060</v>
      </c>
      <c r="P737" s="47">
        <v>4105</v>
      </c>
      <c r="Q737" s="8">
        <v>4088</v>
      </c>
      <c r="R737" s="26"/>
      <c r="W737" s="50"/>
      <c r="X737" s="51"/>
      <c r="AC737" s="1">
        <v>1.0857000000000001</v>
      </c>
      <c r="AD737" s="62">
        <v>4099</v>
      </c>
      <c r="AE737" s="62">
        <v>4073</v>
      </c>
      <c r="BD737" s="94">
        <v>4070</v>
      </c>
      <c r="BG737" s="62"/>
      <c r="BH737" s="62"/>
      <c r="BI737" s="1">
        <v>4073</v>
      </c>
      <c r="BJ737" s="1">
        <v>4079</v>
      </c>
      <c r="BK737" s="1">
        <v>4060</v>
      </c>
      <c r="BL737" s="1">
        <v>4071</v>
      </c>
      <c r="BM737" s="78"/>
      <c r="BN737" s="78"/>
      <c r="BO737" s="78"/>
      <c r="BP737" s="89"/>
      <c r="BS737" s="88"/>
      <c r="BU737" s="58"/>
      <c r="BV737" s="58"/>
      <c r="BW737" s="58"/>
      <c r="BX737" s="58"/>
      <c r="BY737" s="1">
        <v>120.161</v>
      </c>
      <c r="BZ737" s="1">
        <v>120.349</v>
      </c>
      <c r="CA737" s="1">
        <v>120.318</v>
      </c>
      <c r="CB737" s="1">
        <v>1.0861000000000001</v>
      </c>
      <c r="CC737" s="1">
        <v>1.0858000000000001</v>
      </c>
      <c r="CD737" s="1">
        <v>1.0852999999999999</v>
      </c>
      <c r="CG737" s="1">
        <v>4073</v>
      </c>
      <c r="CH737" s="1">
        <v>4082</v>
      </c>
      <c r="CI737" s="1">
        <v>4060</v>
      </c>
      <c r="CJ737" s="1">
        <v>4077</v>
      </c>
      <c r="CK737" s="1">
        <v>4073</v>
      </c>
      <c r="CL737" s="1">
        <v>4119</v>
      </c>
      <c r="CM737" s="1">
        <v>4060</v>
      </c>
      <c r="CN737" s="1">
        <v>4112</v>
      </c>
      <c r="CO737" s="1">
        <v>1071.7</v>
      </c>
      <c r="CP737" s="1">
        <v>4073</v>
      </c>
      <c r="CQ737" s="1">
        <v>4124</v>
      </c>
      <c r="CR737" s="1">
        <v>4060</v>
      </c>
      <c r="CS737" s="1">
        <v>4099</v>
      </c>
      <c r="CX737" s="58"/>
      <c r="CY737" s="58"/>
      <c r="DA737" s="1" t="s">
        <v>618</v>
      </c>
      <c r="DC737" s="58"/>
      <c r="DD737" s="58"/>
      <c r="DE737">
        <v>20.7</v>
      </c>
      <c r="DF737">
        <v>119.398</v>
      </c>
      <c r="DG737">
        <v>2.25</v>
      </c>
    </row>
    <row r="738" spans="1:111">
      <c r="A738" s="1">
        <v>2016</v>
      </c>
      <c r="B738" s="1">
        <v>3</v>
      </c>
      <c r="C738" s="24">
        <v>42374</v>
      </c>
      <c r="D738" s="1">
        <v>4095</v>
      </c>
      <c r="E738" s="1">
        <v>4117</v>
      </c>
      <c r="F738" s="1">
        <v>4093</v>
      </c>
      <c r="G738" s="1">
        <v>4108</v>
      </c>
      <c r="H738" s="46">
        <v>1077.5</v>
      </c>
      <c r="I738" s="1">
        <v>4073</v>
      </c>
      <c r="J738" s="1">
        <v>4124</v>
      </c>
      <c r="K738" s="1">
        <v>4060</v>
      </c>
      <c r="L738" s="1">
        <v>4109</v>
      </c>
      <c r="M738" s="53">
        <v>4114</v>
      </c>
      <c r="N738" s="47">
        <v>4116</v>
      </c>
      <c r="O738" s="47">
        <v>4091</v>
      </c>
      <c r="P738" s="47">
        <v>4102</v>
      </c>
      <c r="Q738" s="8">
        <v>4094</v>
      </c>
      <c r="R738" s="26"/>
      <c r="W738" s="50"/>
      <c r="X738" s="51"/>
      <c r="AC738" s="1">
        <v>1.075</v>
      </c>
      <c r="AD738" s="62">
        <v>4113</v>
      </c>
      <c r="AE738" s="62">
        <v>4093</v>
      </c>
      <c r="BD738" s="94">
        <v>4113</v>
      </c>
      <c r="BG738" s="62"/>
      <c r="BH738" s="62"/>
      <c r="BI738" s="1">
        <v>4114</v>
      </c>
      <c r="BJ738" s="1">
        <v>4116</v>
      </c>
      <c r="BK738" s="1">
        <v>4100</v>
      </c>
      <c r="BL738" s="1">
        <v>4101</v>
      </c>
      <c r="BM738" s="78"/>
      <c r="BN738" s="78"/>
      <c r="BO738" s="78"/>
      <c r="BP738" s="89"/>
      <c r="BS738" s="88"/>
      <c r="BU738" s="58"/>
      <c r="BV738" s="58"/>
      <c r="BW738" s="58"/>
      <c r="BX738" s="58"/>
      <c r="BY738" s="1">
        <v>119.42700000000001</v>
      </c>
      <c r="BZ738" s="1">
        <v>119.358</v>
      </c>
      <c r="CA738" s="1">
        <v>119.47</v>
      </c>
      <c r="CB738" s="1">
        <v>1.0829</v>
      </c>
      <c r="CC738" s="1">
        <v>1.0827</v>
      </c>
      <c r="CD738" s="1">
        <v>1.0824</v>
      </c>
      <c r="CG738" s="1">
        <v>4114</v>
      </c>
      <c r="CH738" s="1">
        <v>4116</v>
      </c>
      <c r="CI738" s="1">
        <v>4091</v>
      </c>
      <c r="CJ738" s="1">
        <v>4100</v>
      </c>
      <c r="CK738" s="1">
        <v>4114</v>
      </c>
      <c r="CL738" s="1">
        <v>4116</v>
      </c>
      <c r="CM738" s="1">
        <v>4091</v>
      </c>
      <c r="CN738" s="1">
        <v>4097</v>
      </c>
      <c r="CO738" s="1">
        <v>1076.0999999999999</v>
      </c>
      <c r="CP738" s="1">
        <v>4114</v>
      </c>
      <c r="CQ738" s="1">
        <v>4116</v>
      </c>
      <c r="CR738" s="1">
        <v>4091</v>
      </c>
      <c r="CS738" s="1">
        <v>4102</v>
      </c>
      <c r="CX738" s="58"/>
      <c r="CY738" s="58"/>
      <c r="DA738" s="1" t="s">
        <v>618</v>
      </c>
      <c r="DC738" s="58"/>
      <c r="DD738" s="58"/>
      <c r="DE738">
        <v>19.34</v>
      </c>
      <c r="DF738">
        <v>119.035</v>
      </c>
      <c r="DG738">
        <v>2.25</v>
      </c>
    </row>
    <row r="739" spans="1:111">
      <c r="A739" s="1">
        <v>2016</v>
      </c>
      <c r="B739" s="1">
        <v>4</v>
      </c>
      <c r="C739" s="24">
        <v>42375</v>
      </c>
      <c r="D739" s="1">
        <v>4099</v>
      </c>
      <c r="E739" s="1">
        <v>4105</v>
      </c>
      <c r="F739" s="1">
        <v>4067</v>
      </c>
      <c r="G739" s="1">
        <v>4093</v>
      </c>
      <c r="H739" s="46">
        <v>1093.5999999999999</v>
      </c>
      <c r="I739" s="1">
        <v>4114</v>
      </c>
      <c r="J739" s="1">
        <v>4116</v>
      </c>
      <c r="K739" s="1">
        <v>4067</v>
      </c>
      <c r="L739" s="1">
        <v>4075</v>
      </c>
      <c r="M739" s="53">
        <v>4092</v>
      </c>
      <c r="N739" s="47">
        <v>4120</v>
      </c>
      <c r="O739" s="47">
        <v>4089</v>
      </c>
      <c r="P739" s="47">
        <v>4114</v>
      </c>
      <c r="Q739" s="8">
        <v>4099</v>
      </c>
      <c r="R739" s="26"/>
      <c r="W739" s="50"/>
      <c r="X739" s="51"/>
      <c r="AC739" s="1">
        <v>1.0748</v>
      </c>
      <c r="AD739" s="62">
        <v>4105</v>
      </c>
      <c r="AE739" s="62">
        <v>4067</v>
      </c>
      <c r="BD739" s="94">
        <v>4091</v>
      </c>
      <c r="BG739" s="62"/>
      <c r="BH739" s="62"/>
      <c r="BI739" s="1">
        <v>4092</v>
      </c>
      <c r="BJ739" s="1">
        <v>4107</v>
      </c>
      <c r="BK739" s="1">
        <v>4089</v>
      </c>
      <c r="BL739" s="1">
        <v>4094</v>
      </c>
      <c r="BM739" s="78"/>
      <c r="BN739" s="78"/>
      <c r="BO739" s="78"/>
      <c r="BP739" s="89"/>
      <c r="BS739" s="88"/>
      <c r="BU739" s="58"/>
      <c r="BV739" s="58"/>
      <c r="BW739" s="58"/>
      <c r="BX739" s="58"/>
      <c r="BY739" s="1">
        <v>119.03</v>
      </c>
      <c r="BZ739" s="1">
        <v>119.10299999999999</v>
      </c>
      <c r="CA739" s="1">
        <v>119.127</v>
      </c>
      <c r="CB739" s="1">
        <v>1.075</v>
      </c>
      <c r="CC739" s="1">
        <v>1.0753999999999999</v>
      </c>
      <c r="CD739" s="1">
        <v>1.075</v>
      </c>
      <c r="CG739" s="1">
        <v>4092</v>
      </c>
      <c r="CH739" s="1">
        <v>4118</v>
      </c>
      <c r="CI739" s="1">
        <v>4089</v>
      </c>
      <c r="CJ739" s="1">
        <v>4115</v>
      </c>
      <c r="CK739" s="1">
        <v>4092</v>
      </c>
      <c r="CL739" s="1">
        <v>4141</v>
      </c>
      <c r="CM739" s="1">
        <v>4089</v>
      </c>
      <c r="CN739" s="1">
        <v>4128</v>
      </c>
      <c r="CO739" s="1">
        <v>1081.4000000000001</v>
      </c>
      <c r="CP739" s="1">
        <v>4092</v>
      </c>
      <c r="CQ739" s="1">
        <v>4145</v>
      </c>
      <c r="CR739" s="1">
        <v>4089</v>
      </c>
      <c r="CS739" s="1">
        <v>4140</v>
      </c>
      <c r="CX739" s="58"/>
      <c r="CY739" s="58"/>
      <c r="DA739" s="1" t="s">
        <v>618</v>
      </c>
      <c r="DC739" s="58"/>
      <c r="DD739" s="58"/>
      <c r="DE739">
        <v>20.59</v>
      </c>
      <c r="DF739">
        <v>118.462</v>
      </c>
      <c r="DG739">
        <v>2.1800000000000002</v>
      </c>
    </row>
    <row r="740" spans="1:111">
      <c r="A740" s="1">
        <v>2016</v>
      </c>
      <c r="B740" s="1">
        <v>5</v>
      </c>
      <c r="C740" s="24">
        <v>42376</v>
      </c>
      <c r="D740" s="1">
        <v>4139</v>
      </c>
      <c r="E740" s="1">
        <v>4156</v>
      </c>
      <c r="F740" s="1">
        <v>4114</v>
      </c>
      <c r="G740" s="1">
        <v>4145</v>
      </c>
      <c r="H740" s="46">
        <v>1109.5</v>
      </c>
      <c r="I740" s="1">
        <v>4092</v>
      </c>
      <c r="J740" s="1">
        <v>4147</v>
      </c>
      <c r="K740" s="1">
        <v>4089</v>
      </c>
      <c r="L740" s="1">
        <v>4131</v>
      </c>
      <c r="M740" s="53">
        <v>4142</v>
      </c>
      <c r="N740" s="47">
        <v>4152</v>
      </c>
      <c r="O740" s="47">
        <v>4111</v>
      </c>
      <c r="P740" s="47">
        <v>4142</v>
      </c>
      <c r="Q740" s="8">
        <v>4139</v>
      </c>
      <c r="R740" s="26"/>
      <c r="W740" s="50"/>
      <c r="X740" s="51"/>
      <c r="AC740" s="1">
        <v>1.0857000000000001</v>
      </c>
      <c r="AD740" s="62">
        <v>4147</v>
      </c>
      <c r="AE740" s="62">
        <v>4114</v>
      </c>
      <c r="BD740" s="94">
        <v>4141</v>
      </c>
      <c r="BG740" s="62"/>
      <c r="BH740" s="62"/>
      <c r="BI740" s="1">
        <v>4142</v>
      </c>
      <c r="BJ740" s="1">
        <v>4143</v>
      </c>
      <c r="BK740" s="1">
        <v>4120</v>
      </c>
      <c r="BL740" s="1">
        <v>4125</v>
      </c>
      <c r="BM740" s="78"/>
      <c r="BN740" s="78"/>
      <c r="BO740" s="78"/>
      <c r="BP740" s="89"/>
      <c r="BS740" s="88"/>
      <c r="BU740" s="58"/>
      <c r="BV740" s="58"/>
      <c r="BW740" s="58"/>
      <c r="BX740" s="58"/>
      <c r="BY740" s="1">
        <v>118.482</v>
      </c>
      <c r="BZ740" s="1">
        <v>118.499</v>
      </c>
      <c r="CA740" s="1">
        <v>118.61799999999999</v>
      </c>
      <c r="CB740" s="1">
        <v>1.0787</v>
      </c>
      <c r="CC740" s="1">
        <v>1.0777000000000001</v>
      </c>
      <c r="CD740" s="1">
        <v>1.0775999999999999</v>
      </c>
      <c r="CG740" s="1">
        <v>4142</v>
      </c>
      <c r="CH740" s="1">
        <v>4143</v>
      </c>
      <c r="CI740" s="1">
        <v>4111</v>
      </c>
      <c r="CJ740" s="1">
        <v>4135</v>
      </c>
      <c r="CK740" s="1">
        <v>4142</v>
      </c>
      <c r="CL740" s="1">
        <v>4170</v>
      </c>
      <c r="CM740" s="1">
        <v>4111</v>
      </c>
      <c r="CN740" s="1">
        <v>4167</v>
      </c>
      <c r="CO740" s="1">
        <v>1093.7</v>
      </c>
      <c r="CP740" s="1">
        <v>4142</v>
      </c>
      <c r="CQ740" s="1">
        <v>4179</v>
      </c>
      <c r="CR740" s="1">
        <v>4111</v>
      </c>
      <c r="CS740" s="1">
        <v>4163</v>
      </c>
      <c r="CX740" s="58"/>
      <c r="CY740" s="58"/>
      <c r="DA740" s="1" t="s">
        <v>618</v>
      </c>
      <c r="DC740" s="58"/>
      <c r="DD740" s="58"/>
      <c r="DE740">
        <v>24.99</v>
      </c>
      <c r="DF740">
        <v>117.64100000000001</v>
      </c>
      <c r="DG740">
        <v>2.15</v>
      </c>
    </row>
    <row r="741" spans="1:111">
      <c r="A741" s="1">
        <v>2016</v>
      </c>
      <c r="B741" s="1">
        <v>6</v>
      </c>
      <c r="C741" s="24">
        <v>42377</v>
      </c>
      <c r="D741" s="1">
        <v>4168</v>
      </c>
      <c r="E741" s="1">
        <v>4181</v>
      </c>
      <c r="F741" s="1">
        <v>4153</v>
      </c>
      <c r="G741" s="1">
        <v>4172</v>
      </c>
      <c r="H741" s="46">
        <v>1094.5999999999999</v>
      </c>
      <c r="I741" s="1">
        <v>4142</v>
      </c>
      <c r="J741" s="1">
        <v>4181</v>
      </c>
      <c r="K741" s="1">
        <v>4111</v>
      </c>
      <c r="L741" s="1">
        <v>4169</v>
      </c>
      <c r="M741" s="53">
        <v>4168</v>
      </c>
      <c r="N741" s="47">
        <v>4170</v>
      </c>
      <c r="O741" s="47">
        <v>4148</v>
      </c>
      <c r="P741" s="47">
        <v>4155</v>
      </c>
      <c r="Q741" s="8">
        <v>4167</v>
      </c>
      <c r="R741" s="26"/>
      <c r="W741" s="50"/>
      <c r="X741" s="51"/>
      <c r="AC741" s="1">
        <v>1.0846</v>
      </c>
      <c r="AD741" s="62">
        <v>4181</v>
      </c>
      <c r="AE741" s="62">
        <v>4153</v>
      </c>
      <c r="BD741" s="94">
        <v>4160</v>
      </c>
      <c r="BG741" s="62"/>
      <c r="BH741" s="62"/>
      <c r="BI741" s="1">
        <v>4162</v>
      </c>
      <c r="BJ741" s="1">
        <v>4164</v>
      </c>
      <c r="BK741" s="1">
        <v>4152</v>
      </c>
      <c r="BL741" s="1">
        <v>4163</v>
      </c>
      <c r="BM741" s="78"/>
      <c r="BN741" s="78"/>
      <c r="BO741" s="78"/>
      <c r="BP741" s="89"/>
      <c r="BS741" s="88"/>
      <c r="BU741" s="58"/>
      <c r="BV741" s="58"/>
      <c r="BW741" s="58"/>
      <c r="BX741" s="58"/>
      <c r="BY741" s="1">
        <v>117.565</v>
      </c>
      <c r="BZ741" s="1">
        <v>117.554</v>
      </c>
      <c r="CA741" s="1">
        <v>117.554</v>
      </c>
      <c r="CB741" s="1">
        <v>1.0934999999999999</v>
      </c>
      <c r="CC741" s="1">
        <v>1.0923</v>
      </c>
      <c r="CD741" s="1">
        <v>1.0925</v>
      </c>
      <c r="CG741" s="1">
        <v>4162</v>
      </c>
      <c r="CH741" s="1">
        <v>4164</v>
      </c>
      <c r="CI741" s="1">
        <v>4141</v>
      </c>
      <c r="CJ741" s="1">
        <v>4158</v>
      </c>
      <c r="CK741" s="1">
        <v>4162</v>
      </c>
      <c r="CL741" s="1">
        <v>4164</v>
      </c>
      <c r="CM741" s="1">
        <v>4141</v>
      </c>
      <c r="CN741" s="1">
        <v>4157</v>
      </c>
      <c r="CO741" s="1">
        <v>1100.3</v>
      </c>
      <c r="CP741" s="1">
        <v>4162</v>
      </c>
      <c r="CQ741" s="1">
        <v>4164</v>
      </c>
      <c r="CR741" s="1">
        <v>4130</v>
      </c>
      <c r="CS741" s="1">
        <v>4133</v>
      </c>
      <c r="CX741" s="58"/>
      <c r="CY741" s="58"/>
      <c r="DA741" s="1" t="s">
        <v>618</v>
      </c>
      <c r="DC741" s="58"/>
      <c r="DD741" s="58"/>
      <c r="DE741">
        <v>24.3</v>
      </c>
      <c r="DF741">
        <v>117.741</v>
      </c>
      <c r="DG741">
        <v>2.16</v>
      </c>
    </row>
    <row r="742" spans="1:111">
      <c r="A742" s="1">
        <v>2016</v>
      </c>
      <c r="B742" s="1">
        <v>3</v>
      </c>
      <c r="C742" s="24">
        <v>42381</v>
      </c>
      <c r="D742" s="1">
        <v>4121</v>
      </c>
      <c r="E742" s="1">
        <v>4124</v>
      </c>
      <c r="F742" s="1">
        <v>4107</v>
      </c>
      <c r="G742" s="1">
        <v>4109</v>
      </c>
      <c r="H742" s="46">
        <v>1088.4000000000001</v>
      </c>
      <c r="I742" s="1">
        <v>4162</v>
      </c>
      <c r="J742" s="1">
        <v>4164</v>
      </c>
      <c r="K742" s="1">
        <v>4113</v>
      </c>
      <c r="L742" s="1">
        <v>4120</v>
      </c>
      <c r="M742" s="53">
        <v>4106</v>
      </c>
      <c r="N742" s="47">
        <v>4122</v>
      </c>
      <c r="O742" s="47">
        <v>4088</v>
      </c>
      <c r="P742" s="47">
        <v>4097</v>
      </c>
      <c r="Q742" s="8">
        <v>4121</v>
      </c>
      <c r="R742" s="26"/>
      <c r="W742" s="50"/>
      <c r="X742" s="51"/>
      <c r="AC742" s="1">
        <v>1.085</v>
      </c>
      <c r="AD742" s="62">
        <v>4123</v>
      </c>
      <c r="AE742" s="62">
        <v>4113</v>
      </c>
      <c r="BD742" s="94">
        <v>4103</v>
      </c>
      <c r="BG742" s="62"/>
      <c r="BH742" s="62"/>
      <c r="BI742" s="1">
        <v>4106</v>
      </c>
      <c r="BJ742" s="1">
        <v>4118</v>
      </c>
      <c r="BK742" s="1">
        <v>4103</v>
      </c>
      <c r="BL742" s="1">
        <v>4114</v>
      </c>
      <c r="BM742" s="78"/>
      <c r="BN742" s="78"/>
      <c r="BO742" s="78"/>
      <c r="BP742" s="89"/>
      <c r="BS742" s="88"/>
      <c r="BU742" s="58"/>
      <c r="BV742" s="58"/>
      <c r="BW742" s="58"/>
      <c r="BX742" s="58"/>
      <c r="BY742" s="1">
        <v>117.751</v>
      </c>
      <c r="BZ742" s="1">
        <v>117.682</v>
      </c>
      <c r="CA742" s="1">
        <v>117.675</v>
      </c>
      <c r="CB742" s="1">
        <v>1.0851999999999999</v>
      </c>
      <c r="CC742" s="1">
        <v>1.0860000000000001</v>
      </c>
      <c r="CD742" s="1">
        <v>1.0855999999999999</v>
      </c>
      <c r="CG742" s="1">
        <v>4106</v>
      </c>
      <c r="CH742" s="1">
        <v>4122</v>
      </c>
      <c r="CI742" s="1">
        <v>4088</v>
      </c>
      <c r="CJ742" s="1">
        <v>4095</v>
      </c>
      <c r="CK742" s="1">
        <v>4106</v>
      </c>
      <c r="CL742" s="1">
        <v>4122</v>
      </c>
      <c r="CM742" s="1">
        <v>4079</v>
      </c>
      <c r="CN742" s="1">
        <v>4090</v>
      </c>
      <c r="CO742" s="1">
        <v>1096.5</v>
      </c>
      <c r="CP742" s="1">
        <v>4106</v>
      </c>
      <c r="CQ742" s="1">
        <v>4122</v>
      </c>
      <c r="CR742" s="1">
        <v>4079</v>
      </c>
      <c r="CS742" s="1">
        <v>4080</v>
      </c>
      <c r="CX742" s="58"/>
      <c r="CY742" s="58"/>
      <c r="DA742" s="1" t="s">
        <v>618</v>
      </c>
      <c r="DC742" s="58"/>
      <c r="DD742" s="58"/>
      <c r="DE742">
        <v>22.47</v>
      </c>
      <c r="DF742">
        <v>117.667</v>
      </c>
      <c r="DG742">
        <v>2.1</v>
      </c>
    </row>
    <row r="743" spans="1:111">
      <c r="A743" s="1">
        <v>2016</v>
      </c>
      <c r="B743" s="1">
        <v>4</v>
      </c>
      <c r="C743" s="24">
        <v>42382</v>
      </c>
      <c r="D743" s="1">
        <v>4089</v>
      </c>
      <c r="E743" s="1">
        <v>4103</v>
      </c>
      <c r="F743" s="1">
        <v>4084</v>
      </c>
      <c r="G743" s="1">
        <v>4099</v>
      </c>
      <c r="H743" s="46">
        <v>1093.2</v>
      </c>
      <c r="I743" s="1">
        <v>4106</v>
      </c>
      <c r="J743" s="1">
        <v>4122</v>
      </c>
      <c r="K743" s="1">
        <v>4079</v>
      </c>
      <c r="L743" s="1">
        <v>4097</v>
      </c>
      <c r="M743" s="53">
        <v>4084</v>
      </c>
      <c r="N743" s="47">
        <v>4092</v>
      </c>
      <c r="O743" s="47">
        <v>4079</v>
      </c>
      <c r="P743" s="47">
        <v>4084</v>
      </c>
      <c r="Q743" s="8">
        <v>4090</v>
      </c>
      <c r="R743" s="26"/>
      <c r="W743" s="50"/>
      <c r="X743" s="51"/>
      <c r="AC743" s="1">
        <v>1.0826</v>
      </c>
      <c r="AD743" s="62">
        <v>4099</v>
      </c>
      <c r="AE743" s="62">
        <v>4084</v>
      </c>
      <c r="BD743" s="94">
        <v>4083</v>
      </c>
      <c r="BG743" s="62"/>
      <c r="BH743" s="62"/>
      <c r="BI743" s="1">
        <v>4084</v>
      </c>
      <c r="BJ743" s="1">
        <v>4091</v>
      </c>
      <c r="BK743" s="1">
        <v>4079</v>
      </c>
      <c r="BL743" s="1">
        <v>4084</v>
      </c>
      <c r="BM743" s="78"/>
      <c r="BN743" s="78"/>
      <c r="BO743" s="78"/>
      <c r="BP743" s="89"/>
      <c r="BS743" s="88"/>
      <c r="BU743" s="58"/>
      <c r="BV743" s="58"/>
      <c r="BW743" s="58"/>
      <c r="BX743" s="58"/>
      <c r="BY743" s="1">
        <v>117.71299999999999</v>
      </c>
      <c r="BZ743" s="1">
        <v>117.718</v>
      </c>
      <c r="CA743" s="1">
        <v>117.842</v>
      </c>
      <c r="CB743" s="1">
        <v>1.0853999999999999</v>
      </c>
      <c r="CC743" s="1">
        <v>1.0849</v>
      </c>
      <c r="CD743" s="1">
        <v>1.0843</v>
      </c>
      <c r="CG743" s="1">
        <v>4084</v>
      </c>
      <c r="CH743" s="1">
        <v>4092</v>
      </c>
      <c r="CI743" s="1">
        <v>4079</v>
      </c>
      <c r="CJ743" s="1">
        <v>4085</v>
      </c>
      <c r="CK743" s="1">
        <v>4084</v>
      </c>
      <c r="CL743" s="1">
        <v>4110</v>
      </c>
      <c r="CM743" s="1">
        <v>4079</v>
      </c>
      <c r="CN743" s="1">
        <v>4108</v>
      </c>
      <c r="CO743" s="1">
        <v>1080.7</v>
      </c>
      <c r="CP743" s="1">
        <v>4084</v>
      </c>
      <c r="CQ743" s="1">
        <v>4121</v>
      </c>
      <c r="CR743" s="1">
        <v>4079</v>
      </c>
      <c r="CS743" s="1">
        <v>4113</v>
      </c>
      <c r="CX743" s="58"/>
      <c r="CY743" s="58"/>
      <c r="DA743" s="1" t="s">
        <v>618</v>
      </c>
      <c r="DC743" s="58"/>
      <c r="DD743" s="58"/>
      <c r="DE743">
        <v>25.22</v>
      </c>
      <c r="DF743">
        <v>117.73</v>
      </c>
      <c r="DG743">
        <v>2.0699999999999998</v>
      </c>
    </row>
    <row r="744" spans="1:111">
      <c r="A744" s="1">
        <v>2016</v>
      </c>
      <c r="B744" s="1">
        <v>5</v>
      </c>
      <c r="C744" s="24">
        <v>42383</v>
      </c>
      <c r="D744" s="1">
        <v>4109</v>
      </c>
      <c r="E744" s="1">
        <v>4110</v>
      </c>
      <c r="F744" s="1">
        <v>4096</v>
      </c>
      <c r="G744" s="1">
        <v>4104</v>
      </c>
      <c r="H744" s="46">
        <v>1077.7</v>
      </c>
      <c r="I744" s="1">
        <v>4084</v>
      </c>
      <c r="J744" s="1">
        <v>4121</v>
      </c>
      <c r="K744" s="1">
        <v>4079</v>
      </c>
      <c r="L744" s="1">
        <v>4101</v>
      </c>
      <c r="M744" s="53">
        <v>4106</v>
      </c>
      <c r="N744" s="47">
        <v>4115</v>
      </c>
      <c r="O744" s="47">
        <v>4079</v>
      </c>
      <c r="P744" s="47">
        <v>4083</v>
      </c>
      <c r="Q744" s="8">
        <v>4110</v>
      </c>
      <c r="R744" s="26"/>
      <c r="W744" s="50"/>
      <c r="X744" s="51"/>
      <c r="AC744" s="1">
        <v>1.0895999999999999</v>
      </c>
      <c r="AD744" s="62">
        <v>4110</v>
      </c>
      <c r="AE744" s="62">
        <v>4096</v>
      </c>
      <c r="BD744" s="94">
        <v>4104</v>
      </c>
      <c r="BG744" s="62"/>
      <c r="BH744" s="62"/>
      <c r="BI744" s="1">
        <v>4106</v>
      </c>
      <c r="BJ744" s="1">
        <v>4114</v>
      </c>
      <c r="BK744" s="1">
        <v>4105</v>
      </c>
      <c r="BL744" s="1">
        <v>4107</v>
      </c>
      <c r="BM744" s="78"/>
      <c r="BN744" s="78"/>
      <c r="BO744" s="78"/>
      <c r="BP744" s="89"/>
      <c r="BS744" s="88"/>
      <c r="BU744" s="58"/>
      <c r="BV744" s="58"/>
      <c r="BW744" s="58"/>
      <c r="BX744" s="58"/>
      <c r="BY744" s="1">
        <v>117.669</v>
      </c>
      <c r="BZ744" s="1">
        <v>117.626</v>
      </c>
      <c r="CA744" s="1">
        <v>117.42700000000001</v>
      </c>
      <c r="CB744" s="1">
        <v>1.0882000000000001</v>
      </c>
      <c r="CC744" s="1">
        <v>1.0885</v>
      </c>
      <c r="CD744" s="1">
        <v>1.0885</v>
      </c>
      <c r="CG744" s="1">
        <v>4106</v>
      </c>
      <c r="CH744" s="1">
        <v>4115</v>
      </c>
      <c r="CI744" s="1">
        <v>4089</v>
      </c>
      <c r="CJ744" s="1">
        <v>4091</v>
      </c>
      <c r="CK744" s="1">
        <v>4106</v>
      </c>
      <c r="CL744" s="1">
        <v>4115</v>
      </c>
      <c r="CM744" s="1">
        <v>4078</v>
      </c>
      <c r="CN744" s="1">
        <v>4081</v>
      </c>
      <c r="CO744" s="1">
        <v>1090.2</v>
      </c>
      <c r="CP744" s="1">
        <v>4106</v>
      </c>
      <c r="CQ744" s="1">
        <v>4115</v>
      </c>
      <c r="CR744" s="1">
        <v>4046</v>
      </c>
      <c r="CS744" s="1">
        <v>4050</v>
      </c>
      <c r="CX744" s="58"/>
      <c r="CY744" s="58"/>
      <c r="DA744" s="1" t="s">
        <v>618</v>
      </c>
      <c r="DC744" s="58"/>
      <c r="DD744" s="58"/>
      <c r="DE744">
        <v>23.95</v>
      </c>
      <c r="DF744">
        <v>118.051</v>
      </c>
      <c r="DG744">
        <v>2.1</v>
      </c>
    </row>
    <row r="745" spans="1:111">
      <c r="A745" s="1">
        <v>2016</v>
      </c>
      <c r="B745" s="1">
        <v>6</v>
      </c>
      <c r="C745" s="24">
        <v>42384</v>
      </c>
      <c r="D745" s="1">
        <v>4067</v>
      </c>
      <c r="E745" s="1">
        <v>4075</v>
      </c>
      <c r="F745" s="1">
        <v>4057</v>
      </c>
      <c r="G745" s="1">
        <v>4072</v>
      </c>
      <c r="H745" s="46">
        <v>1090.7</v>
      </c>
      <c r="I745" s="1">
        <v>4106</v>
      </c>
      <c r="J745" s="1">
        <v>4115</v>
      </c>
      <c r="K745" s="1">
        <v>4046</v>
      </c>
      <c r="L745" s="1">
        <v>4066</v>
      </c>
      <c r="M745" s="53">
        <v>4073</v>
      </c>
      <c r="N745" s="47">
        <v>4090</v>
      </c>
      <c r="O745" s="47">
        <v>4051</v>
      </c>
      <c r="P745" s="47">
        <v>4086</v>
      </c>
      <c r="Q745" s="8">
        <v>4067</v>
      </c>
      <c r="R745" s="26"/>
      <c r="W745" s="50"/>
      <c r="X745" s="51"/>
      <c r="AC745" s="1">
        <v>1.0966</v>
      </c>
      <c r="AD745" s="62">
        <v>4071</v>
      </c>
      <c r="AE745" s="62">
        <v>4057</v>
      </c>
      <c r="BD745" s="94">
        <v>4072</v>
      </c>
      <c r="BG745" s="62"/>
      <c r="BH745" s="62"/>
      <c r="BI745" s="1">
        <v>4081</v>
      </c>
      <c r="BJ745" s="1">
        <v>4085</v>
      </c>
      <c r="BK745" s="1">
        <v>4079</v>
      </c>
      <c r="BL745" s="1">
        <v>4081</v>
      </c>
      <c r="BM745" s="78"/>
      <c r="BN745" s="78"/>
      <c r="BO745" s="78"/>
      <c r="BP745" s="89"/>
      <c r="BS745" s="88"/>
      <c r="BU745" s="58"/>
      <c r="BV745" s="58"/>
      <c r="BW745" s="58"/>
      <c r="BX745" s="58"/>
      <c r="BY745" s="1">
        <v>118.063</v>
      </c>
      <c r="BZ745" s="1">
        <v>118.155</v>
      </c>
      <c r="CA745" s="1">
        <v>118.20099999999999</v>
      </c>
      <c r="CB745" s="1">
        <v>1.0865</v>
      </c>
      <c r="CC745" s="1">
        <v>1.0863</v>
      </c>
      <c r="CD745" s="1">
        <v>1.0857000000000001</v>
      </c>
      <c r="CG745" s="1">
        <v>4073</v>
      </c>
      <c r="CH745" s="1">
        <v>4079</v>
      </c>
      <c r="CI745" s="1">
        <v>4051</v>
      </c>
      <c r="CJ745" s="1">
        <v>4065</v>
      </c>
      <c r="CK745" s="1">
        <v>4073</v>
      </c>
      <c r="CL745" s="1">
        <v>4096</v>
      </c>
      <c r="CM745" s="1">
        <v>4051</v>
      </c>
      <c r="CN745" s="1">
        <v>4087</v>
      </c>
      <c r="CO745" s="1">
        <v>1084.2</v>
      </c>
      <c r="CP745" s="1">
        <v>4073</v>
      </c>
      <c r="CQ745" s="1">
        <v>4096</v>
      </c>
      <c r="CR745" s="1">
        <v>4051</v>
      </c>
      <c r="CS745" s="1">
        <v>4066</v>
      </c>
      <c r="CX745" s="58"/>
      <c r="CY745" s="58"/>
      <c r="DA745" s="1" t="s">
        <v>618</v>
      </c>
      <c r="DC745" s="58"/>
      <c r="DD745" s="58"/>
      <c r="DE745">
        <v>27.02</v>
      </c>
      <c r="DF745">
        <v>116.66500000000001</v>
      </c>
      <c r="DG745">
        <v>2.0299999999999998</v>
      </c>
    </row>
    <row r="746" spans="1:111">
      <c r="A746" s="1">
        <v>2016</v>
      </c>
      <c r="B746" s="1">
        <v>2</v>
      </c>
      <c r="C746" s="24">
        <v>42387</v>
      </c>
      <c r="D746" s="1">
        <v>4077</v>
      </c>
      <c r="E746" s="1">
        <v>4096</v>
      </c>
      <c r="F746" s="1">
        <v>4076</v>
      </c>
      <c r="G746" s="1">
        <v>4080</v>
      </c>
      <c r="H746" s="46">
        <v>1088.9000000000001</v>
      </c>
      <c r="I746" s="1">
        <v>4073</v>
      </c>
      <c r="J746" s="1">
        <v>4096</v>
      </c>
      <c r="K746" s="1">
        <v>4051</v>
      </c>
      <c r="L746" s="1">
        <v>4088</v>
      </c>
      <c r="M746" s="53">
        <v>4083</v>
      </c>
      <c r="N746" s="47">
        <v>4092</v>
      </c>
      <c r="O746" s="47">
        <v>4075</v>
      </c>
      <c r="P746" s="47">
        <v>4085</v>
      </c>
      <c r="Q746" s="8">
        <v>4078</v>
      </c>
      <c r="R746" s="26"/>
      <c r="W746" s="50"/>
      <c r="X746" s="51"/>
      <c r="AC746" s="1">
        <v>1.0894999999999999</v>
      </c>
      <c r="AD746" s="62">
        <v>4096</v>
      </c>
      <c r="AE746" s="62">
        <v>4076</v>
      </c>
      <c r="BD746" s="94">
        <v>4082</v>
      </c>
      <c r="BG746" s="62"/>
      <c r="BH746" s="62"/>
      <c r="BI746" s="1">
        <v>4083</v>
      </c>
      <c r="BJ746" s="1">
        <v>4083</v>
      </c>
      <c r="BK746" s="1">
        <v>4075</v>
      </c>
      <c r="BL746" s="1">
        <v>4082</v>
      </c>
      <c r="BM746" s="78"/>
      <c r="BN746" s="78"/>
      <c r="BO746" s="78"/>
      <c r="BP746" s="89"/>
      <c r="BS746" s="88"/>
      <c r="BU746" s="58"/>
      <c r="BV746" s="58"/>
      <c r="BW746" s="58"/>
      <c r="BX746" s="58"/>
      <c r="BY746" s="1">
        <v>116.765</v>
      </c>
      <c r="BZ746" s="1">
        <v>116.923</v>
      </c>
      <c r="CA746" s="1">
        <v>117.004</v>
      </c>
      <c r="CB746" s="1">
        <v>1.093</v>
      </c>
      <c r="CC746" s="1">
        <v>1.0919000000000001</v>
      </c>
      <c r="CD746" s="1">
        <v>1.0919000000000001</v>
      </c>
      <c r="CG746" s="1">
        <v>4083</v>
      </c>
      <c r="CH746" s="1">
        <v>4092</v>
      </c>
      <c r="CI746" s="1">
        <v>4075</v>
      </c>
      <c r="CJ746" s="1">
        <v>4089</v>
      </c>
      <c r="CK746" s="1">
        <v>4083</v>
      </c>
      <c r="CL746" s="1">
        <v>4092</v>
      </c>
      <c r="CM746" s="1">
        <v>4075</v>
      </c>
      <c r="CN746" s="1">
        <v>4084</v>
      </c>
      <c r="CO746" s="1">
        <v>1088.7</v>
      </c>
      <c r="CP746" s="1">
        <v>4083</v>
      </c>
      <c r="CQ746" s="1">
        <v>4092</v>
      </c>
      <c r="CR746" s="1">
        <v>4075</v>
      </c>
      <c r="CS746" s="1">
        <v>4086</v>
      </c>
      <c r="CX746" s="58"/>
      <c r="CY746" s="58"/>
      <c r="DA746" s="1" t="s">
        <v>618</v>
      </c>
      <c r="DC746" s="58"/>
      <c r="DD746" s="58"/>
      <c r="DE746">
        <v>27.02</v>
      </c>
      <c r="DF746">
        <v>117.30200000000001</v>
      </c>
      <c r="DG746">
        <v>2.0299999999999998</v>
      </c>
    </row>
    <row r="747" spans="1:111">
      <c r="A747" s="1">
        <v>2016</v>
      </c>
      <c r="B747" s="1">
        <v>3</v>
      </c>
      <c r="C747" s="24">
        <v>42388</v>
      </c>
      <c r="D747" s="1">
        <v>4084</v>
      </c>
      <c r="E747" s="1">
        <v>4098</v>
      </c>
      <c r="F747" s="1">
        <v>4077</v>
      </c>
      <c r="G747" s="1">
        <v>4096</v>
      </c>
      <c r="H747" s="46">
        <v>1086.8</v>
      </c>
      <c r="I747" s="1">
        <v>4083</v>
      </c>
      <c r="J747" s="1">
        <v>4094</v>
      </c>
      <c r="K747" s="1">
        <v>4075</v>
      </c>
      <c r="L747" s="1">
        <v>4083</v>
      </c>
      <c r="M747" s="53">
        <v>4103</v>
      </c>
      <c r="N747" s="47">
        <v>4122</v>
      </c>
      <c r="O747" s="47">
        <v>4083</v>
      </c>
      <c r="P747" s="47">
        <v>4089</v>
      </c>
      <c r="Q747" s="8">
        <v>4084</v>
      </c>
      <c r="R747" s="26"/>
      <c r="W747" s="50"/>
      <c r="X747" s="51"/>
      <c r="AC747" s="1">
        <v>1.0866</v>
      </c>
      <c r="AD747" s="62">
        <v>4094</v>
      </c>
      <c r="AE747" s="62">
        <v>4077</v>
      </c>
      <c r="BD747" s="94">
        <v>4102</v>
      </c>
      <c r="BG747" s="62"/>
      <c r="BH747" s="62"/>
      <c r="BI747" s="1">
        <v>4103</v>
      </c>
      <c r="BJ747" s="1">
        <v>4121</v>
      </c>
      <c r="BK747" s="1">
        <v>4099</v>
      </c>
      <c r="BL747" s="1">
        <v>4119</v>
      </c>
      <c r="BM747" s="78"/>
      <c r="BN747" s="78"/>
      <c r="BO747" s="78"/>
      <c r="BP747" s="89"/>
      <c r="BS747" s="88"/>
      <c r="BU747" s="58"/>
      <c r="BV747" s="58"/>
      <c r="BW747" s="58"/>
      <c r="BX747" s="58"/>
      <c r="BY747" s="1">
        <v>117.348</v>
      </c>
      <c r="BZ747" s="1">
        <v>117.42</v>
      </c>
      <c r="CA747" s="1">
        <v>117.402</v>
      </c>
      <c r="CB747" s="1">
        <v>1.0899000000000001</v>
      </c>
      <c r="CC747" s="1">
        <v>1.0891</v>
      </c>
      <c r="CD747" s="1">
        <v>1.0892999999999999</v>
      </c>
      <c r="CG747" s="1">
        <v>4103</v>
      </c>
      <c r="CH747" s="1">
        <v>4122</v>
      </c>
      <c r="CI747" s="1">
        <v>4083</v>
      </c>
      <c r="CJ747" s="1">
        <v>4085</v>
      </c>
      <c r="CK747" s="1">
        <v>4103</v>
      </c>
      <c r="CL747" s="1">
        <v>4122</v>
      </c>
      <c r="CM747" s="1">
        <v>4083</v>
      </c>
      <c r="CN747" s="1">
        <v>4084</v>
      </c>
      <c r="CO747" s="1">
        <v>1093</v>
      </c>
      <c r="CP747" s="1">
        <v>4103</v>
      </c>
      <c r="CQ747" s="1">
        <v>4122</v>
      </c>
      <c r="CR747" s="1">
        <v>4077</v>
      </c>
      <c r="CS747" s="1">
        <v>4092</v>
      </c>
      <c r="CX747" s="58"/>
      <c r="CY747" s="58"/>
      <c r="DA747" s="1" t="s">
        <v>618</v>
      </c>
      <c r="DC747" s="58"/>
      <c r="DD747" s="58"/>
      <c r="DE747">
        <v>26.05</v>
      </c>
      <c r="DF747">
        <v>117.556</v>
      </c>
      <c r="DG747">
        <v>2.04</v>
      </c>
    </row>
    <row r="748" spans="1:111">
      <c r="A748" s="1">
        <v>2016</v>
      </c>
      <c r="B748" s="1">
        <v>4</v>
      </c>
      <c r="C748" s="24">
        <v>42389</v>
      </c>
      <c r="D748" s="1">
        <v>4086</v>
      </c>
      <c r="E748" s="1">
        <v>4093</v>
      </c>
      <c r="F748" s="1">
        <v>4067</v>
      </c>
      <c r="G748" s="1">
        <v>4068</v>
      </c>
      <c r="H748" s="46">
        <v>1101.8</v>
      </c>
      <c r="I748" s="1">
        <v>4103</v>
      </c>
      <c r="J748" s="1">
        <v>4122</v>
      </c>
      <c r="K748" s="1">
        <v>4077</v>
      </c>
      <c r="L748" s="1">
        <v>4088</v>
      </c>
      <c r="M748" s="53">
        <v>4076</v>
      </c>
      <c r="N748" s="47">
        <v>4110</v>
      </c>
      <c r="O748" s="47">
        <v>4061</v>
      </c>
      <c r="P748" s="47">
        <v>4107</v>
      </c>
      <c r="Q748" s="8">
        <v>4087</v>
      </c>
      <c r="R748" s="26"/>
      <c r="W748" s="50"/>
      <c r="X748" s="51"/>
      <c r="AC748" s="1">
        <v>1.0916999999999999</v>
      </c>
      <c r="AD748" s="62">
        <v>4093</v>
      </c>
      <c r="AE748" s="62">
        <v>4083</v>
      </c>
      <c r="BD748" s="94">
        <v>4074</v>
      </c>
      <c r="BG748" s="62"/>
      <c r="BH748" s="62"/>
      <c r="BI748" s="1">
        <v>4076</v>
      </c>
      <c r="BJ748" s="1">
        <v>4084</v>
      </c>
      <c r="BK748" s="1">
        <v>4065</v>
      </c>
      <c r="BL748" s="1">
        <v>4070</v>
      </c>
      <c r="BM748" s="78"/>
      <c r="BN748" s="78"/>
      <c r="BO748" s="78"/>
      <c r="BP748" s="89"/>
      <c r="BS748" s="88"/>
      <c r="BU748" s="58"/>
      <c r="BV748" s="58"/>
      <c r="BW748" s="58"/>
      <c r="BX748" s="58"/>
      <c r="BY748" s="1">
        <v>117.574</v>
      </c>
      <c r="BZ748" s="1">
        <v>117.628</v>
      </c>
      <c r="CA748" s="1">
        <v>117.56699999999999</v>
      </c>
      <c r="CB748" s="1">
        <v>1.0911</v>
      </c>
      <c r="CC748" s="1">
        <v>1.0911</v>
      </c>
      <c r="CD748" s="1">
        <v>1.0911</v>
      </c>
      <c r="CG748" s="1">
        <v>4076</v>
      </c>
      <c r="CH748" s="1">
        <v>4099</v>
      </c>
      <c r="CI748" s="1">
        <v>4061</v>
      </c>
      <c r="CJ748" s="1">
        <v>4099</v>
      </c>
      <c r="CK748" s="1">
        <v>4076</v>
      </c>
      <c r="CL748" s="1">
        <v>4110</v>
      </c>
      <c r="CM748" s="1">
        <v>4061</v>
      </c>
      <c r="CN748" s="1">
        <v>4100</v>
      </c>
      <c r="CO748" s="1">
        <v>1094.9000000000001</v>
      </c>
      <c r="CP748" s="1">
        <v>4076</v>
      </c>
      <c r="CQ748" s="1">
        <v>4122</v>
      </c>
      <c r="CR748" s="1">
        <v>4061</v>
      </c>
      <c r="CS748" s="1">
        <v>4115</v>
      </c>
      <c r="CX748" s="58"/>
      <c r="CY748" s="58"/>
      <c r="DA748" s="1" t="s">
        <v>618</v>
      </c>
      <c r="DC748" s="58"/>
      <c r="DD748" s="58"/>
      <c r="DE748">
        <v>27.59</v>
      </c>
      <c r="DF748">
        <v>116.926</v>
      </c>
      <c r="DG748">
        <v>1.98</v>
      </c>
    </row>
    <row r="749" spans="1:111">
      <c r="A749" s="1">
        <v>2016</v>
      </c>
      <c r="B749" s="1">
        <v>5</v>
      </c>
      <c r="C749" s="24">
        <v>42390</v>
      </c>
      <c r="D749" s="1">
        <v>4115</v>
      </c>
      <c r="E749" s="1">
        <v>4130</v>
      </c>
      <c r="F749" s="1">
        <v>4108</v>
      </c>
      <c r="G749" s="1">
        <v>4110</v>
      </c>
      <c r="H749" s="46">
        <v>1101.5</v>
      </c>
      <c r="I749" s="1">
        <v>4076</v>
      </c>
      <c r="J749" s="1">
        <v>4130</v>
      </c>
      <c r="K749" s="1">
        <v>4061</v>
      </c>
      <c r="L749" s="1">
        <v>4124</v>
      </c>
      <c r="M749" s="53">
        <v>4113</v>
      </c>
      <c r="N749" s="47">
        <v>4116</v>
      </c>
      <c r="O749" s="47">
        <v>4098</v>
      </c>
      <c r="P749" s="47">
        <v>4104</v>
      </c>
      <c r="Q749" s="8">
        <v>4113</v>
      </c>
      <c r="R749" s="26"/>
      <c r="W749" s="50"/>
      <c r="X749" s="51"/>
      <c r="AC749" s="1">
        <v>1.0793999999999999</v>
      </c>
      <c r="AD749" s="62">
        <v>4130</v>
      </c>
      <c r="AE749" s="62">
        <v>4108</v>
      </c>
      <c r="BD749" s="94">
        <v>4112</v>
      </c>
      <c r="BG749" s="62"/>
      <c r="BH749" s="62"/>
      <c r="BI749" s="1">
        <v>4113</v>
      </c>
      <c r="BJ749" s="1">
        <v>4116</v>
      </c>
      <c r="BK749" s="1">
        <v>4104</v>
      </c>
      <c r="BL749" s="1">
        <v>4111</v>
      </c>
      <c r="BM749" s="78"/>
      <c r="BN749" s="78"/>
      <c r="BO749" s="78"/>
      <c r="BP749" s="89"/>
      <c r="BS749" s="88"/>
      <c r="BU749" s="58"/>
      <c r="BV749" s="58"/>
      <c r="BW749" s="58"/>
      <c r="BX749" s="58"/>
      <c r="BY749" s="1">
        <v>116.867</v>
      </c>
      <c r="BZ749" s="1">
        <v>116.938</v>
      </c>
      <c r="CA749" s="1">
        <v>117.143</v>
      </c>
      <c r="CB749" s="1">
        <v>1.0891</v>
      </c>
      <c r="CC749" s="1">
        <v>1.0887</v>
      </c>
      <c r="CD749" s="1">
        <v>1.0875999999999999</v>
      </c>
      <c r="CG749" s="1">
        <v>4113</v>
      </c>
      <c r="CH749" s="1">
        <v>4116</v>
      </c>
      <c r="CI749" s="1">
        <v>4098</v>
      </c>
      <c r="CJ749" s="1">
        <v>4110</v>
      </c>
      <c r="CK749" s="1">
        <v>4113</v>
      </c>
      <c r="CL749" s="1">
        <v>4116</v>
      </c>
      <c r="CM749" s="1">
        <v>4098</v>
      </c>
      <c r="CN749" s="1">
        <v>4101</v>
      </c>
      <c r="CO749" s="1">
        <v>1100.3</v>
      </c>
      <c r="CP749" s="1">
        <v>4113</v>
      </c>
      <c r="CQ749" s="1">
        <v>4130</v>
      </c>
      <c r="CR749" s="1">
        <v>4094</v>
      </c>
      <c r="CS749" s="1">
        <v>4130</v>
      </c>
      <c r="CX749" s="58"/>
      <c r="CY749" s="58"/>
      <c r="DA749" s="1" t="s">
        <v>618</v>
      </c>
      <c r="DC749" s="58"/>
      <c r="DD749" s="58"/>
      <c r="DE749">
        <v>26.69</v>
      </c>
      <c r="DF749">
        <v>117.715</v>
      </c>
      <c r="DG749">
        <v>2.02</v>
      </c>
    </row>
    <row r="750" spans="1:111">
      <c r="A750" s="1">
        <v>2016</v>
      </c>
      <c r="B750" s="1">
        <v>6</v>
      </c>
      <c r="C750" s="24">
        <v>42391</v>
      </c>
      <c r="D750" s="1">
        <v>4144</v>
      </c>
      <c r="E750" s="1">
        <v>4148</v>
      </c>
      <c r="F750" s="1">
        <v>4124</v>
      </c>
      <c r="G750" s="1">
        <v>4142</v>
      </c>
      <c r="H750" s="46">
        <v>1096.3</v>
      </c>
      <c r="I750" s="1">
        <v>4113</v>
      </c>
      <c r="J750" s="1">
        <v>4145</v>
      </c>
      <c r="K750" s="1">
        <v>4094</v>
      </c>
      <c r="L750" s="1">
        <v>4130</v>
      </c>
      <c r="M750" s="53">
        <v>4138</v>
      </c>
      <c r="N750" s="47">
        <v>4153</v>
      </c>
      <c r="O750" s="47">
        <v>4130</v>
      </c>
      <c r="P750" s="47">
        <v>4132</v>
      </c>
      <c r="Q750" s="8">
        <v>4143</v>
      </c>
      <c r="R750" s="26"/>
      <c r="W750" s="50"/>
      <c r="X750" s="51"/>
      <c r="AC750" s="1">
        <v>1.0803</v>
      </c>
      <c r="AD750" s="62">
        <v>4145</v>
      </c>
      <c r="AE750" s="62">
        <v>4124</v>
      </c>
      <c r="BD750" s="94">
        <v>4136</v>
      </c>
      <c r="BG750" s="62"/>
      <c r="BH750" s="62"/>
      <c r="BI750" s="1">
        <v>4138</v>
      </c>
      <c r="BJ750" s="1">
        <v>4141</v>
      </c>
      <c r="BK750" s="1">
        <v>4133</v>
      </c>
      <c r="BL750" s="1">
        <v>4133</v>
      </c>
      <c r="BM750" s="78"/>
      <c r="BN750" s="78"/>
      <c r="BO750" s="78"/>
      <c r="BP750" s="89"/>
      <c r="BS750" s="88"/>
      <c r="BU750" s="58"/>
      <c r="BV750" s="58"/>
      <c r="BW750" s="58"/>
      <c r="BX750" s="58"/>
      <c r="BY750" s="1">
        <v>117.49299999999999</v>
      </c>
      <c r="BZ750" s="1">
        <v>117.812</v>
      </c>
      <c r="CA750" s="1">
        <v>117.904</v>
      </c>
      <c r="CB750" s="1">
        <v>1.0888</v>
      </c>
      <c r="CC750" s="1">
        <v>1.0871</v>
      </c>
      <c r="CD750" s="1">
        <v>1.0858000000000001</v>
      </c>
      <c r="CG750" s="1">
        <v>4138</v>
      </c>
      <c r="CH750" s="1">
        <v>4153</v>
      </c>
      <c r="CI750" s="1">
        <v>4131</v>
      </c>
      <c r="CJ750" s="1">
        <v>4145</v>
      </c>
      <c r="CK750" s="1">
        <v>4138</v>
      </c>
      <c r="CL750" s="1">
        <v>4153</v>
      </c>
      <c r="CM750" s="1">
        <v>4127</v>
      </c>
      <c r="CN750" s="1">
        <v>4145</v>
      </c>
      <c r="CO750" s="1">
        <v>1097.4000000000001</v>
      </c>
      <c r="CP750" s="1">
        <v>4138</v>
      </c>
      <c r="CQ750" s="1">
        <v>4175</v>
      </c>
      <c r="CR750" s="1">
        <v>4127</v>
      </c>
      <c r="CS750" s="1">
        <v>4159</v>
      </c>
      <c r="CX750" s="58"/>
      <c r="CY750" s="58"/>
      <c r="DA750" s="1" t="s">
        <v>618</v>
      </c>
      <c r="DC750" s="58"/>
      <c r="DD750" s="58"/>
      <c r="DE750">
        <v>22.34</v>
      </c>
      <c r="DF750">
        <v>118.645</v>
      </c>
      <c r="DG750">
        <v>2.0499999999999998</v>
      </c>
    </row>
    <row r="751" spans="1:111">
      <c r="A751" s="1">
        <v>2016</v>
      </c>
      <c r="B751" s="1">
        <v>2</v>
      </c>
      <c r="C751" s="24">
        <v>42394</v>
      </c>
      <c r="D751" s="1">
        <v>4158</v>
      </c>
      <c r="E751" s="1">
        <v>4184</v>
      </c>
      <c r="F751" s="1">
        <v>4156</v>
      </c>
      <c r="G751" s="1">
        <v>4174</v>
      </c>
      <c r="H751" s="46">
        <v>1108.2</v>
      </c>
      <c r="I751" s="1">
        <v>4138</v>
      </c>
      <c r="J751" s="1">
        <v>4175</v>
      </c>
      <c r="K751" s="1">
        <v>4127</v>
      </c>
      <c r="L751" s="1">
        <v>4172</v>
      </c>
      <c r="M751" s="53">
        <v>4174</v>
      </c>
      <c r="N751" s="47">
        <v>4191</v>
      </c>
      <c r="O751" s="47">
        <v>4167</v>
      </c>
      <c r="P751" s="47">
        <v>4186</v>
      </c>
      <c r="Q751" s="8">
        <v>4159</v>
      </c>
      <c r="R751" s="26"/>
      <c r="W751" s="50"/>
      <c r="X751" s="51"/>
      <c r="AC751" s="1">
        <v>1.0829</v>
      </c>
      <c r="AD751" s="62">
        <v>4174</v>
      </c>
      <c r="AE751" s="62">
        <v>4156</v>
      </c>
      <c r="BD751" s="94">
        <v>4173</v>
      </c>
      <c r="BG751" s="62"/>
      <c r="BH751" s="62"/>
      <c r="BI751" s="1">
        <v>4174</v>
      </c>
      <c r="BJ751" s="1">
        <v>4183</v>
      </c>
      <c r="BK751" s="1">
        <v>4172</v>
      </c>
      <c r="BL751" s="1">
        <v>4173</v>
      </c>
      <c r="BM751" s="78"/>
      <c r="BN751" s="78"/>
      <c r="BO751" s="78"/>
      <c r="BP751" s="89"/>
      <c r="BS751" s="88"/>
      <c r="BU751" s="58"/>
      <c r="BV751" s="58"/>
      <c r="BW751" s="58"/>
      <c r="BX751" s="58"/>
      <c r="BY751" s="1">
        <v>118.66200000000001</v>
      </c>
      <c r="BZ751" s="1">
        <v>118.733</v>
      </c>
      <c r="CA751" s="1">
        <v>118.58</v>
      </c>
      <c r="CB751" s="1">
        <v>1.0793999999999999</v>
      </c>
      <c r="CC751" s="1">
        <v>1.0793999999999999</v>
      </c>
      <c r="CD751" s="1">
        <v>1.0797000000000001</v>
      </c>
      <c r="CG751" s="1">
        <v>4174</v>
      </c>
      <c r="CH751" s="1">
        <v>4188</v>
      </c>
      <c r="CI751" s="1">
        <v>4167</v>
      </c>
      <c r="CJ751" s="1">
        <v>4185</v>
      </c>
      <c r="CK751" s="1">
        <v>4174</v>
      </c>
      <c r="CL751" s="1">
        <v>4191</v>
      </c>
      <c r="CM751" s="1">
        <v>4167</v>
      </c>
      <c r="CN751" s="1">
        <v>4187</v>
      </c>
      <c r="CO751" s="1">
        <v>1104.3</v>
      </c>
      <c r="CP751" s="1">
        <v>4174</v>
      </c>
      <c r="CQ751" s="1">
        <v>4198</v>
      </c>
      <c r="CR751" s="1">
        <v>4167</v>
      </c>
      <c r="CS751" s="1">
        <v>4185</v>
      </c>
      <c r="CX751" s="58"/>
      <c r="CY751" s="58"/>
      <c r="DA751" s="1" t="s">
        <v>618</v>
      </c>
      <c r="DC751" s="58"/>
      <c r="DD751" s="58"/>
      <c r="DE751">
        <v>24.15</v>
      </c>
      <c r="DF751">
        <v>118.319</v>
      </c>
      <c r="DG751">
        <v>2.02</v>
      </c>
    </row>
    <row r="752" spans="1:111">
      <c r="A752" s="1">
        <v>2016</v>
      </c>
      <c r="B752" s="1">
        <v>3</v>
      </c>
      <c r="C752" s="24">
        <v>42395</v>
      </c>
      <c r="D752" s="1">
        <v>4188</v>
      </c>
      <c r="E752" s="1">
        <v>4204</v>
      </c>
      <c r="F752" s="1">
        <v>4180</v>
      </c>
      <c r="G752" s="1">
        <v>4194</v>
      </c>
      <c r="H752" s="46">
        <v>1121</v>
      </c>
      <c r="I752" s="1">
        <v>4174</v>
      </c>
      <c r="J752" s="1">
        <v>4198</v>
      </c>
      <c r="K752" s="1">
        <v>4167</v>
      </c>
      <c r="L752" s="1">
        <v>4186</v>
      </c>
      <c r="M752" s="53">
        <v>4202</v>
      </c>
      <c r="N752" s="47">
        <v>4220</v>
      </c>
      <c r="O752" s="47">
        <v>4196</v>
      </c>
      <c r="P752" s="47">
        <v>4215</v>
      </c>
      <c r="Q752" s="8">
        <v>4188</v>
      </c>
      <c r="R752" s="26"/>
      <c r="W752" s="50"/>
      <c r="X752" s="51"/>
      <c r="AC752" s="1">
        <v>1.0831999999999999</v>
      </c>
      <c r="AD752" s="62">
        <v>4192</v>
      </c>
      <c r="AE752" s="62">
        <v>4180</v>
      </c>
      <c r="BD752" s="94">
        <v>4201</v>
      </c>
      <c r="BG752" s="62"/>
      <c r="BH752" s="62"/>
      <c r="BI752" s="1">
        <v>4202</v>
      </c>
      <c r="BJ752" s="1">
        <v>4206</v>
      </c>
      <c r="BK752" s="1">
        <v>4196</v>
      </c>
      <c r="BL752" s="1">
        <v>4201</v>
      </c>
      <c r="BM752" s="78"/>
      <c r="BN752" s="78"/>
      <c r="BO752" s="78"/>
      <c r="BP752" s="89"/>
      <c r="BS752" s="88"/>
      <c r="BU752" s="58"/>
      <c r="BV752" s="58"/>
      <c r="BW752" s="58"/>
      <c r="BX752" s="58"/>
      <c r="BY752" s="1">
        <v>118.3</v>
      </c>
      <c r="BZ752" s="1">
        <v>118.346</v>
      </c>
      <c r="CA752" s="1">
        <v>118.22799999999999</v>
      </c>
      <c r="CB752" s="1">
        <v>1.0853999999999999</v>
      </c>
      <c r="CC752" s="1">
        <v>1.0851999999999999</v>
      </c>
      <c r="CD752" s="1">
        <v>1.0851999999999999</v>
      </c>
      <c r="CG752" s="1">
        <v>4202</v>
      </c>
      <c r="CH752" s="1">
        <v>4216</v>
      </c>
      <c r="CI752" s="1">
        <v>4196</v>
      </c>
      <c r="CJ752" s="1">
        <v>4206</v>
      </c>
      <c r="CK752" s="1">
        <v>4202</v>
      </c>
      <c r="CL752" s="1">
        <v>4220</v>
      </c>
      <c r="CM752" s="1">
        <v>4196</v>
      </c>
      <c r="CN752" s="1">
        <v>4212</v>
      </c>
      <c r="CO752" s="1">
        <v>1115.5</v>
      </c>
      <c r="CP752" s="1">
        <v>4202</v>
      </c>
      <c r="CQ752" s="1">
        <v>4248</v>
      </c>
      <c r="CR752" s="1">
        <v>4196</v>
      </c>
      <c r="CS752" s="1">
        <v>4248</v>
      </c>
      <c r="CX752" s="58"/>
      <c r="CY752" s="58"/>
      <c r="DA752" s="1" t="s">
        <v>618</v>
      </c>
      <c r="DC752" s="58"/>
      <c r="DD752" s="58"/>
      <c r="DE752">
        <v>22.5</v>
      </c>
      <c r="DF752">
        <v>118.45</v>
      </c>
      <c r="DG752">
        <v>2.02</v>
      </c>
    </row>
    <row r="753" spans="1:111">
      <c r="A753" s="1">
        <v>2016</v>
      </c>
      <c r="B753" s="1">
        <v>4</v>
      </c>
      <c r="C753" s="24">
        <v>42396</v>
      </c>
      <c r="D753" s="1">
        <v>4235</v>
      </c>
      <c r="E753" s="1">
        <v>4240</v>
      </c>
      <c r="F753" s="1">
        <v>4225</v>
      </c>
      <c r="G753" s="1">
        <v>4235</v>
      </c>
      <c r="H753" s="46">
        <v>1125.0999999999999</v>
      </c>
      <c r="I753" s="1">
        <v>4202</v>
      </c>
      <c r="J753" s="1">
        <v>4248</v>
      </c>
      <c r="K753" s="1">
        <v>4196</v>
      </c>
      <c r="L753" s="1">
        <v>4231</v>
      </c>
      <c r="M753" s="53">
        <v>4227</v>
      </c>
      <c r="N753" s="47">
        <v>4239</v>
      </c>
      <c r="O753" s="47">
        <v>4216</v>
      </c>
      <c r="P753" s="47">
        <v>4231</v>
      </c>
      <c r="Q753" s="8">
        <v>4235</v>
      </c>
      <c r="R753" s="26"/>
      <c r="W753" s="50"/>
      <c r="X753" s="51"/>
      <c r="AC753" s="1">
        <v>1.0902000000000001</v>
      </c>
      <c r="AD753" s="62">
        <v>4240</v>
      </c>
      <c r="AE753" s="62">
        <v>4225</v>
      </c>
      <c r="BD753" s="94">
        <v>4225</v>
      </c>
      <c r="BG753" s="62"/>
      <c r="BH753" s="62"/>
      <c r="BI753" s="1">
        <v>4227</v>
      </c>
      <c r="BJ753" s="1">
        <v>4227</v>
      </c>
      <c r="BK753" s="1">
        <v>4216</v>
      </c>
      <c r="BL753" s="1">
        <v>4221</v>
      </c>
      <c r="BM753" s="78"/>
      <c r="BN753" s="78"/>
      <c r="BO753" s="78"/>
      <c r="BP753" s="89"/>
      <c r="BS753" s="88"/>
      <c r="BU753" s="58"/>
      <c r="BV753" s="58"/>
      <c r="BW753" s="58"/>
      <c r="BX753" s="58"/>
      <c r="BY753" s="1">
        <v>118.446</v>
      </c>
      <c r="BZ753" s="1">
        <v>118.386</v>
      </c>
      <c r="CA753" s="1">
        <v>118.39700000000001</v>
      </c>
      <c r="CB753" s="1">
        <v>1.0859000000000001</v>
      </c>
      <c r="CC753" s="1">
        <v>1.0869</v>
      </c>
      <c r="CD753" s="1">
        <v>1.0862000000000001</v>
      </c>
      <c r="CG753" s="1">
        <v>4227</v>
      </c>
      <c r="CH753" s="1">
        <v>4233</v>
      </c>
      <c r="CI753" s="1">
        <v>4216</v>
      </c>
      <c r="CJ753" s="1">
        <v>4233</v>
      </c>
      <c r="CK753" s="1">
        <v>4227</v>
      </c>
      <c r="CL753" s="1">
        <v>4239</v>
      </c>
      <c r="CM753" s="1">
        <v>4216</v>
      </c>
      <c r="CN753" s="1">
        <v>4230</v>
      </c>
      <c r="CO753" s="1">
        <v>1118.4000000000001</v>
      </c>
      <c r="CP753" s="1">
        <v>4227</v>
      </c>
      <c r="CQ753" s="1">
        <v>4248</v>
      </c>
      <c r="CR753" s="1">
        <v>4216</v>
      </c>
      <c r="CS753" s="1">
        <v>4242</v>
      </c>
      <c r="CX753" s="58"/>
      <c r="CY753" s="58"/>
      <c r="DA753" s="1" t="s">
        <v>618</v>
      </c>
      <c r="DC753" s="58"/>
      <c r="DD753" s="58"/>
      <c r="DE753">
        <v>23.11</v>
      </c>
      <c r="DF753">
        <v>118.651</v>
      </c>
      <c r="DG753">
        <v>2</v>
      </c>
    </row>
    <row r="754" spans="1:111">
      <c r="A754" s="1">
        <v>2016</v>
      </c>
      <c r="B754" s="1">
        <v>5</v>
      </c>
      <c r="C754" s="24">
        <v>42397</v>
      </c>
      <c r="D754" s="1">
        <v>4259</v>
      </c>
      <c r="E754" s="1">
        <v>4259</v>
      </c>
      <c r="F754" s="1">
        <v>4235</v>
      </c>
      <c r="G754" s="1">
        <v>4241</v>
      </c>
      <c r="H754" s="46">
        <v>1114.0999999999999</v>
      </c>
      <c r="I754" s="1">
        <v>4227</v>
      </c>
      <c r="J754" s="1">
        <v>4259</v>
      </c>
      <c r="K754" s="1">
        <v>4216</v>
      </c>
      <c r="L754" s="1">
        <v>4253</v>
      </c>
      <c r="M754" s="53">
        <v>4242</v>
      </c>
      <c r="N754" s="47">
        <v>4258</v>
      </c>
      <c r="O754" s="47">
        <v>4240</v>
      </c>
      <c r="P754" s="47">
        <v>4255</v>
      </c>
      <c r="Q754" s="8">
        <v>4259</v>
      </c>
      <c r="R754" s="26"/>
      <c r="W754" s="50"/>
      <c r="X754" s="51"/>
      <c r="AC754" s="1">
        <v>1.0922000000000001</v>
      </c>
      <c r="AD754" s="62">
        <v>4259</v>
      </c>
      <c r="AE754" s="62">
        <v>4244</v>
      </c>
      <c r="BD754" s="113">
        <v>4225</v>
      </c>
      <c r="BG754" s="62"/>
      <c r="BH754" s="62"/>
      <c r="BI754" s="1">
        <v>4242</v>
      </c>
      <c r="BJ754" s="1">
        <v>4247</v>
      </c>
      <c r="BK754" s="1">
        <v>4241</v>
      </c>
      <c r="BL754" s="1">
        <v>4245</v>
      </c>
      <c r="BM754" s="78"/>
      <c r="BN754" s="78"/>
      <c r="BO754" s="78"/>
      <c r="BP754" s="89"/>
      <c r="BS754" s="88"/>
      <c r="BU754" s="58"/>
      <c r="BV754" s="58"/>
      <c r="BW754" s="58"/>
      <c r="BX754" s="58"/>
      <c r="BY754" s="1">
        <v>118.637</v>
      </c>
      <c r="BZ754" s="1">
        <v>118.628</v>
      </c>
      <c r="CA754" s="1">
        <v>118.473</v>
      </c>
      <c r="CB754" s="1">
        <v>1.0891999999999999</v>
      </c>
      <c r="CC754" s="1">
        <v>1.0900000000000001</v>
      </c>
      <c r="CD754" s="1">
        <v>1.0905</v>
      </c>
      <c r="CG754" s="1">
        <v>4242</v>
      </c>
      <c r="CH754" s="1">
        <v>4258</v>
      </c>
      <c r="CI754" s="1">
        <v>4240</v>
      </c>
      <c r="CJ754" s="1">
        <v>4251</v>
      </c>
      <c r="CK754" s="1">
        <v>4242</v>
      </c>
      <c r="CL754" s="1">
        <v>4258</v>
      </c>
      <c r="CM754" s="1">
        <v>4220</v>
      </c>
      <c r="CN754" s="1">
        <v>4229</v>
      </c>
      <c r="CO754" s="1">
        <v>1117.8</v>
      </c>
      <c r="CP754" s="1">
        <v>4242</v>
      </c>
      <c r="CQ754" s="1">
        <v>4258</v>
      </c>
      <c r="CR754" s="1">
        <v>4220</v>
      </c>
      <c r="CS754" s="1">
        <v>4230</v>
      </c>
      <c r="CX754" s="58"/>
      <c r="CY754" s="58"/>
      <c r="DA754" s="1" t="s">
        <v>618</v>
      </c>
      <c r="DC754" s="58"/>
      <c r="DD754" s="58"/>
      <c r="DE754">
        <v>22.42</v>
      </c>
      <c r="DF754">
        <v>118.80200000000001</v>
      </c>
      <c r="DG754">
        <v>1.99</v>
      </c>
    </row>
    <row r="755" spans="1:111">
      <c r="A755" s="1">
        <v>2016</v>
      </c>
      <c r="B755" s="1">
        <v>6</v>
      </c>
      <c r="C755" s="24">
        <v>42398</v>
      </c>
      <c r="D755" s="1">
        <v>4234</v>
      </c>
      <c r="E755" s="1">
        <v>4310</v>
      </c>
      <c r="F755" s="1">
        <v>4220</v>
      </c>
      <c r="G755" s="1">
        <v>4295</v>
      </c>
      <c r="H755" s="46">
        <v>1116.4000000000001</v>
      </c>
      <c r="I755" s="1">
        <v>4242</v>
      </c>
      <c r="J755" s="1">
        <v>4258</v>
      </c>
      <c r="K755" s="1">
        <v>4220</v>
      </c>
      <c r="L755" s="1">
        <v>4229</v>
      </c>
      <c r="M755" s="53">
        <v>4299</v>
      </c>
      <c r="N755" s="47">
        <v>4318</v>
      </c>
      <c r="O755" s="47">
        <v>4282</v>
      </c>
      <c r="P755" s="47">
        <v>4311</v>
      </c>
      <c r="Q755" s="8">
        <v>4234</v>
      </c>
      <c r="R755" s="26"/>
      <c r="W755" s="50"/>
      <c r="X755" s="51"/>
      <c r="AC755" s="1">
        <v>1.0868</v>
      </c>
      <c r="AD755" s="62">
        <v>4235</v>
      </c>
      <c r="AE755" s="62">
        <v>4227</v>
      </c>
      <c r="BD755" s="94">
        <v>4299</v>
      </c>
      <c r="BG755" s="62"/>
      <c r="BH755" s="62"/>
      <c r="BI755" s="1">
        <v>4299</v>
      </c>
      <c r="BJ755" s="1">
        <v>4300</v>
      </c>
      <c r="BK755" s="1">
        <v>4282</v>
      </c>
      <c r="BL755" s="1">
        <v>4292</v>
      </c>
      <c r="BM755" s="78"/>
      <c r="BN755" s="78"/>
      <c r="BO755" s="78"/>
      <c r="BP755" s="89"/>
      <c r="BS755" s="88"/>
      <c r="BU755" s="58"/>
      <c r="BV755" s="58"/>
      <c r="BW755" s="58"/>
      <c r="BX755" s="58"/>
      <c r="BY755" s="1">
        <v>118.831</v>
      </c>
      <c r="BZ755" s="1">
        <v>118.80200000000001</v>
      </c>
      <c r="CA755" s="1">
        <v>118.93</v>
      </c>
      <c r="CB755" s="1">
        <v>1.0941000000000001</v>
      </c>
      <c r="CC755" s="1">
        <v>1.0941000000000001</v>
      </c>
      <c r="CD755" s="1">
        <v>1.0935999999999999</v>
      </c>
      <c r="CG755" s="1">
        <v>4299</v>
      </c>
      <c r="CH755" s="1">
        <v>4310</v>
      </c>
      <c r="CI755" s="1">
        <v>4282</v>
      </c>
      <c r="CJ755" s="1">
        <v>4309</v>
      </c>
      <c r="CK755" s="1">
        <v>4299</v>
      </c>
      <c r="CL755" s="1">
        <v>4322</v>
      </c>
      <c r="CM755" s="1">
        <v>4282</v>
      </c>
      <c r="CN755" s="1">
        <v>4313</v>
      </c>
      <c r="CO755" s="1">
        <v>1112.2</v>
      </c>
      <c r="CP755" s="1">
        <v>4299</v>
      </c>
      <c r="CQ755" s="1">
        <v>4334</v>
      </c>
      <c r="CR755" s="1">
        <v>4282</v>
      </c>
      <c r="CS755" s="1">
        <v>4321</v>
      </c>
      <c r="CX755" s="58"/>
      <c r="CY755" s="58"/>
      <c r="DA755" s="1" t="s">
        <v>618</v>
      </c>
      <c r="DC755" s="58"/>
      <c r="DD755" s="58"/>
      <c r="DE755">
        <v>20.2</v>
      </c>
      <c r="DF755">
        <v>121.339</v>
      </c>
      <c r="DG755">
        <v>1.93</v>
      </c>
    </row>
    <row r="756" spans="1:111">
      <c r="A756" s="1">
        <v>2016</v>
      </c>
      <c r="B756" s="1">
        <v>2</v>
      </c>
      <c r="C756" s="24">
        <v>42401</v>
      </c>
      <c r="D756" s="1">
        <v>4331</v>
      </c>
      <c r="E756" s="1">
        <v>4346</v>
      </c>
      <c r="F756" s="1">
        <v>4320</v>
      </c>
      <c r="G756" s="1">
        <v>4342</v>
      </c>
      <c r="H756" s="46">
        <v>1129</v>
      </c>
      <c r="I756" s="1">
        <v>4299</v>
      </c>
      <c r="J756" s="1">
        <v>4340</v>
      </c>
      <c r="K756" s="1">
        <v>4282</v>
      </c>
      <c r="L756" s="1">
        <v>4336</v>
      </c>
      <c r="M756" s="53">
        <v>4346</v>
      </c>
      <c r="N756" s="47">
        <v>4350</v>
      </c>
      <c r="O756" s="47">
        <v>4330</v>
      </c>
      <c r="P756" s="47">
        <v>4341</v>
      </c>
      <c r="Q756" s="8">
        <v>4332</v>
      </c>
      <c r="R756" s="26"/>
      <c r="W756" s="50"/>
      <c r="X756" s="51"/>
      <c r="AC756" s="1">
        <v>1.0883</v>
      </c>
      <c r="AD756" s="62">
        <v>4340</v>
      </c>
      <c r="AE756" s="62">
        <v>4320</v>
      </c>
      <c r="BD756" s="94">
        <v>4345</v>
      </c>
      <c r="BG756" s="62"/>
      <c r="BH756" s="62"/>
      <c r="BI756" s="1">
        <v>4346</v>
      </c>
      <c r="BJ756" s="1">
        <v>4348</v>
      </c>
      <c r="BK756" s="1">
        <v>4330</v>
      </c>
      <c r="BL756" s="1">
        <v>4332</v>
      </c>
      <c r="BM756" s="78"/>
      <c r="BN756" s="78"/>
      <c r="BO756" s="78"/>
      <c r="BP756" s="89"/>
      <c r="BS756" s="88"/>
      <c r="BU756" s="58"/>
      <c r="BV756" s="58"/>
      <c r="BW756" s="58"/>
      <c r="BX756" s="58"/>
      <c r="BY756" s="1">
        <v>121.235</v>
      </c>
      <c r="BZ756" s="1">
        <v>121.425</v>
      </c>
      <c r="CA756" s="1">
        <v>121.364</v>
      </c>
      <c r="CB756" s="1">
        <v>1.0832999999999999</v>
      </c>
      <c r="CC756" s="1">
        <v>1.0822000000000001</v>
      </c>
      <c r="CD756" s="1">
        <v>1.0825</v>
      </c>
      <c r="CG756" s="1">
        <v>4346</v>
      </c>
      <c r="CH756" s="1">
        <v>4350</v>
      </c>
      <c r="CI756" s="1">
        <v>4330</v>
      </c>
      <c r="CJ756" s="1">
        <v>4348</v>
      </c>
      <c r="CK756" s="1">
        <v>4346</v>
      </c>
      <c r="CL756" s="1">
        <v>4354</v>
      </c>
      <c r="CM756" s="1">
        <v>4330</v>
      </c>
      <c r="CN756" s="1">
        <v>4342</v>
      </c>
      <c r="CO756" s="1">
        <v>1121.8</v>
      </c>
      <c r="CP756" s="1">
        <v>4346</v>
      </c>
      <c r="CQ756" s="1">
        <v>4359</v>
      </c>
      <c r="CR756" s="1">
        <v>4330</v>
      </c>
      <c r="CS756" s="1">
        <v>4359</v>
      </c>
      <c r="CX756" s="58"/>
      <c r="CY756" s="58"/>
      <c r="DA756" s="1" t="s">
        <v>618</v>
      </c>
      <c r="DC756" s="58"/>
      <c r="DD756" s="58"/>
      <c r="DE756">
        <v>19.98</v>
      </c>
      <c r="DF756">
        <v>121.024</v>
      </c>
      <c r="DG756">
        <v>1.97</v>
      </c>
    </row>
    <row r="757" spans="1:111">
      <c r="A757" s="1">
        <v>2016</v>
      </c>
      <c r="B757" s="1">
        <v>3</v>
      </c>
      <c r="C757" s="24">
        <v>42402</v>
      </c>
      <c r="D757" s="1">
        <v>4354</v>
      </c>
      <c r="E757" s="1">
        <v>4362</v>
      </c>
      <c r="F757" s="1">
        <v>4323</v>
      </c>
      <c r="G757" s="1">
        <v>4328</v>
      </c>
      <c r="H757" s="46">
        <v>1129.2</v>
      </c>
      <c r="I757" s="1">
        <v>4346</v>
      </c>
      <c r="J757" s="1">
        <v>4362</v>
      </c>
      <c r="K757" s="1">
        <v>4330</v>
      </c>
      <c r="L757" s="1">
        <v>4340</v>
      </c>
      <c r="M757" s="53">
        <v>4329</v>
      </c>
      <c r="N757" s="47">
        <v>4339</v>
      </c>
      <c r="O757" s="47">
        <v>4327</v>
      </c>
      <c r="P757" s="47">
        <v>4335</v>
      </c>
      <c r="Q757" s="8">
        <v>4354</v>
      </c>
      <c r="R757" s="26"/>
      <c r="W757" s="50"/>
      <c r="X757" s="51"/>
      <c r="AC757" s="1">
        <v>1.0928</v>
      </c>
      <c r="AD757" s="62">
        <v>4362</v>
      </c>
      <c r="AE757" s="62">
        <v>4338</v>
      </c>
      <c r="BD757" s="94">
        <v>4327</v>
      </c>
      <c r="BG757" s="62"/>
      <c r="BH757" s="62"/>
      <c r="BI757" s="1">
        <v>4329</v>
      </c>
      <c r="BJ757" s="1">
        <v>4334</v>
      </c>
      <c r="BK757" s="1">
        <v>4327</v>
      </c>
      <c r="BL757" s="1">
        <v>4331</v>
      </c>
      <c r="BM757" s="78"/>
      <c r="BN757" s="78"/>
      <c r="BO757" s="78"/>
      <c r="BP757" s="89"/>
      <c r="BS757" s="88"/>
      <c r="BU757" s="58"/>
      <c r="BV757" s="58"/>
      <c r="BW757" s="58"/>
      <c r="BX757" s="58"/>
      <c r="BY757" s="1">
        <v>121.004</v>
      </c>
      <c r="BZ757" s="1">
        <v>121.01</v>
      </c>
      <c r="CA757" s="1">
        <v>120.87</v>
      </c>
      <c r="CB757" s="1">
        <v>1.0894999999999999</v>
      </c>
      <c r="CC757" s="1">
        <v>1.089</v>
      </c>
      <c r="CD757" s="1">
        <v>1.0896999999999999</v>
      </c>
      <c r="CG757" s="1">
        <v>4329</v>
      </c>
      <c r="CH757" s="1">
        <v>4339</v>
      </c>
      <c r="CI757" s="1">
        <v>4327</v>
      </c>
      <c r="CJ757" s="1">
        <v>4334</v>
      </c>
      <c r="CK757" s="1">
        <v>4329</v>
      </c>
      <c r="CL757" s="1">
        <v>4344</v>
      </c>
      <c r="CM757" s="1">
        <v>4327</v>
      </c>
      <c r="CN757" s="1">
        <v>4334</v>
      </c>
      <c r="CO757" s="1">
        <v>1125</v>
      </c>
      <c r="CP757" s="1">
        <v>4329</v>
      </c>
      <c r="CQ757" s="1">
        <v>4344</v>
      </c>
      <c r="CR757" s="1">
        <v>4304</v>
      </c>
      <c r="CS757" s="1">
        <v>4321</v>
      </c>
      <c r="CX757" s="58"/>
      <c r="CY757" s="58"/>
      <c r="DA757" s="1" t="s">
        <v>618</v>
      </c>
      <c r="DC757" s="58"/>
      <c r="DD757" s="58"/>
      <c r="DE757">
        <v>21.98</v>
      </c>
      <c r="DF757">
        <v>120.038</v>
      </c>
      <c r="DG757">
        <v>1.86</v>
      </c>
    </row>
    <row r="758" spans="1:111">
      <c r="A758" s="1">
        <v>2016</v>
      </c>
      <c r="B758" s="1">
        <v>4</v>
      </c>
      <c r="C758" s="24">
        <v>42403</v>
      </c>
      <c r="D758" s="1">
        <v>4312</v>
      </c>
      <c r="E758" s="1">
        <v>4315</v>
      </c>
      <c r="F758" s="1">
        <v>4296</v>
      </c>
      <c r="G758" s="1">
        <v>4309</v>
      </c>
      <c r="H758" s="46">
        <v>1143.3</v>
      </c>
      <c r="I758" s="1">
        <v>4329</v>
      </c>
      <c r="J758" s="1">
        <v>4344</v>
      </c>
      <c r="K758" s="1">
        <v>4296</v>
      </c>
      <c r="L758" s="1">
        <v>4307</v>
      </c>
      <c r="M758" s="53">
        <v>4310</v>
      </c>
      <c r="N758" s="47">
        <v>4316</v>
      </c>
      <c r="O758" s="47">
        <v>4287</v>
      </c>
      <c r="P758" s="47">
        <v>4294</v>
      </c>
      <c r="Q758" s="8">
        <v>4313</v>
      </c>
      <c r="R758" s="26"/>
      <c r="W758" s="50"/>
      <c r="X758" s="51"/>
      <c r="AC758" s="1">
        <v>1.0958000000000001</v>
      </c>
      <c r="AD758" s="62">
        <v>4315</v>
      </c>
      <c r="AE758" s="62">
        <v>4296</v>
      </c>
      <c r="BD758" s="94">
        <v>4309</v>
      </c>
      <c r="BG758" s="62"/>
      <c r="BH758" s="62"/>
      <c r="BI758" s="1">
        <v>4310</v>
      </c>
      <c r="BJ758" s="1">
        <v>4313</v>
      </c>
      <c r="BK758" s="1">
        <v>4304</v>
      </c>
      <c r="BL758" s="1">
        <v>4309</v>
      </c>
      <c r="BM758" s="78"/>
      <c r="BN758" s="78"/>
      <c r="BO758" s="78"/>
      <c r="BP758" s="89"/>
      <c r="BS758" s="88"/>
      <c r="BU758" s="58"/>
      <c r="BV758" s="58"/>
      <c r="BW758" s="58"/>
      <c r="BX758" s="58"/>
      <c r="BY758" s="1">
        <v>119.986</v>
      </c>
      <c r="BZ758" s="1">
        <v>119.765</v>
      </c>
      <c r="CA758" s="1">
        <v>119.872</v>
      </c>
      <c r="CB758" s="1">
        <v>1.0912999999999999</v>
      </c>
      <c r="CC758" s="1">
        <v>1.0927</v>
      </c>
      <c r="CD758" s="1">
        <v>1.0919000000000001</v>
      </c>
      <c r="CG758" s="1">
        <v>4310</v>
      </c>
      <c r="CH758" s="1">
        <v>4316</v>
      </c>
      <c r="CI758" s="1">
        <v>4298</v>
      </c>
      <c r="CJ758" s="1">
        <v>4305</v>
      </c>
      <c r="CK758" s="1">
        <v>4310</v>
      </c>
      <c r="CL758" s="1">
        <v>4316</v>
      </c>
      <c r="CM758" s="1">
        <v>4286</v>
      </c>
      <c r="CN758" s="1">
        <v>4289</v>
      </c>
      <c r="CO758" s="1">
        <v>1126.8</v>
      </c>
      <c r="CP758" s="1">
        <v>4310</v>
      </c>
      <c r="CQ758" s="1">
        <v>4316</v>
      </c>
      <c r="CR758" s="1">
        <v>4272</v>
      </c>
      <c r="CS758" s="1">
        <v>4276</v>
      </c>
      <c r="CX758" s="58"/>
      <c r="CY758" s="58"/>
      <c r="DA758" s="1" t="s">
        <v>618</v>
      </c>
      <c r="DC758" s="58"/>
      <c r="DD758" s="58"/>
      <c r="DE758">
        <v>21.65</v>
      </c>
      <c r="DF758">
        <v>117.86</v>
      </c>
      <c r="DG758">
        <v>1.88</v>
      </c>
    </row>
    <row r="759" spans="1:111">
      <c r="A759" s="1">
        <v>2016</v>
      </c>
      <c r="B759" s="1">
        <v>5</v>
      </c>
      <c r="C759" s="24">
        <v>42404</v>
      </c>
      <c r="D759" s="1">
        <v>4309</v>
      </c>
      <c r="E759" s="1">
        <v>4311</v>
      </c>
      <c r="F759" s="1">
        <v>4286</v>
      </c>
      <c r="G759" s="1">
        <v>4303</v>
      </c>
      <c r="H759" s="46">
        <v>1156.0999999999999</v>
      </c>
      <c r="I759" s="1">
        <v>4310</v>
      </c>
      <c r="J759" s="1">
        <v>4316</v>
      </c>
      <c r="K759" s="1">
        <v>4272</v>
      </c>
      <c r="L759" s="1">
        <v>4303</v>
      </c>
      <c r="M759" s="53">
        <v>4310</v>
      </c>
      <c r="N759" s="47">
        <v>4314</v>
      </c>
      <c r="O759" s="47">
        <v>4295</v>
      </c>
      <c r="P759" s="47">
        <v>4304</v>
      </c>
      <c r="Q759" s="8">
        <v>4308</v>
      </c>
      <c r="R759" s="26"/>
      <c r="W759" s="50"/>
      <c r="X759" s="51"/>
      <c r="AC759" s="1">
        <v>1.1205000000000001</v>
      </c>
      <c r="AD759" s="62">
        <v>4311</v>
      </c>
      <c r="AE759" s="62">
        <v>4286</v>
      </c>
      <c r="BD759" s="94">
        <v>4309</v>
      </c>
      <c r="BG759" s="62"/>
      <c r="BH759" s="62"/>
      <c r="BI759" s="1">
        <v>4310</v>
      </c>
      <c r="BJ759" s="1">
        <v>4310</v>
      </c>
      <c r="BK759" s="1">
        <v>4295</v>
      </c>
      <c r="BL759" s="1">
        <v>4300</v>
      </c>
      <c r="BM759" s="78"/>
      <c r="BN759" s="78"/>
      <c r="BO759" s="78"/>
      <c r="BP759" s="89"/>
      <c r="BS759" s="88"/>
      <c r="BU759" s="58"/>
      <c r="BV759" s="58"/>
      <c r="BW759" s="58"/>
      <c r="BX759" s="58"/>
      <c r="BY759" s="1">
        <v>117.71599999999999</v>
      </c>
      <c r="BZ759" s="1">
        <v>117.947</v>
      </c>
      <c r="CA759" s="1">
        <v>118.164</v>
      </c>
      <c r="CB759" s="1">
        <v>1.1109</v>
      </c>
      <c r="CC759" s="1">
        <v>1.1089</v>
      </c>
      <c r="CD759" s="1">
        <v>1.109</v>
      </c>
      <c r="CG759" s="1">
        <v>4310</v>
      </c>
      <c r="CH759" s="1">
        <v>4311</v>
      </c>
      <c r="CI759" s="1">
        <v>4295</v>
      </c>
      <c r="CJ759" s="1">
        <v>4303</v>
      </c>
      <c r="CK759" s="1">
        <v>4310</v>
      </c>
      <c r="CL759" s="1">
        <v>4319</v>
      </c>
      <c r="CM759" s="1">
        <v>4295</v>
      </c>
      <c r="CN759" s="1">
        <v>4314</v>
      </c>
      <c r="CO759" s="1">
        <v>1144.3</v>
      </c>
      <c r="CP759" s="1">
        <v>4310</v>
      </c>
      <c r="CQ759" s="1">
        <v>4319</v>
      </c>
      <c r="CR759" s="1">
        <v>4295</v>
      </c>
      <c r="CS759" s="1">
        <v>4302</v>
      </c>
      <c r="CX759" s="58"/>
      <c r="CY759" s="58"/>
      <c r="DA759" s="1" t="s">
        <v>618</v>
      </c>
      <c r="DC759" s="58"/>
      <c r="DD759" s="58"/>
      <c r="DE759">
        <v>21.84</v>
      </c>
      <c r="DF759">
        <v>116.73399999999999</v>
      </c>
      <c r="DG759">
        <v>1.86</v>
      </c>
    </row>
    <row r="760" spans="1:111">
      <c r="A760" s="1">
        <v>2016</v>
      </c>
      <c r="B760" s="1">
        <v>6</v>
      </c>
      <c r="C760" s="24">
        <v>42405</v>
      </c>
      <c r="D760" s="1">
        <v>4311</v>
      </c>
      <c r="E760" s="1">
        <v>4313</v>
      </c>
      <c r="F760" s="1">
        <v>4303</v>
      </c>
      <c r="G760" s="1">
        <v>4307</v>
      </c>
      <c r="H760" s="46">
        <v>1157.7</v>
      </c>
      <c r="I760" s="1">
        <v>4310</v>
      </c>
      <c r="J760" s="1">
        <v>4319</v>
      </c>
      <c r="K760" s="1">
        <v>4295</v>
      </c>
      <c r="L760" s="1">
        <v>4307</v>
      </c>
      <c r="M760" s="53">
        <v>4307</v>
      </c>
      <c r="N760" s="47">
        <v>4329</v>
      </c>
      <c r="O760" s="47">
        <v>4298</v>
      </c>
      <c r="P760" s="47">
        <v>4305</v>
      </c>
      <c r="Q760" s="8">
        <v>4311</v>
      </c>
      <c r="R760" s="26"/>
      <c r="W760" s="50"/>
      <c r="X760" s="51"/>
      <c r="AC760" s="1">
        <v>1.1162000000000001</v>
      </c>
      <c r="AD760" s="62">
        <v>4312</v>
      </c>
      <c r="AE760" s="62">
        <v>4303</v>
      </c>
      <c r="BD760" s="94">
        <v>4307</v>
      </c>
      <c r="BG760" s="62"/>
      <c r="BH760" s="62"/>
      <c r="BI760" s="1">
        <v>4307</v>
      </c>
      <c r="BJ760" s="1">
        <v>4310</v>
      </c>
      <c r="BK760" s="1">
        <v>4303</v>
      </c>
      <c r="BL760" s="1">
        <v>4309</v>
      </c>
      <c r="BM760" s="78"/>
      <c r="BN760" s="78"/>
      <c r="BO760" s="78"/>
      <c r="BP760" s="89"/>
      <c r="BS760" s="88"/>
      <c r="BU760" s="58"/>
      <c r="BV760" s="58"/>
      <c r="BW760" s="58"/>
      <c r="BX760" s="58"/>
      <c r="BY760" s="1">
        <v>116.76300000000001</v>
      </c>
      <c r="BZ760" s="1">
        <v>116.834</v>
      </c>
      <c r="CA760" s="1">
        <v>116.876</v>
      </c>
      <c r="CB760" s="1">
        <v>1.1206</v>
      </c>
      <c r="CC760" s="1">
        <v>1.1204000000000001</v>
      </c>
      <c r="CD760" s="1">
        <v>1.1197999999999999</v>
      </c>
      <c r="CG760" s="1">
        <v>4307</v>
      </c>
      <c r="CH760" s="1">
        <v>4327</v>
      </c>
      <c r="CI760" s="1">
        <v>4303</v>
      </c>
      <c r="CJ760" s="1">
        <v>4319</v>
      </c>
      <c r="CK760" s="1">
        <v>4307</v>
      </c>
      <c r="CL760" s="1">
        <v>4329</v>
      </c>
      <c r="CM760" s="1">
        <v>4281</v>
      </c>
      <c r="CN760" s="1">
        <v>4291</v>
      </c>
      <c r="CO760" s="1">
        <v>1155.4000000000001</v>
      </c>
      <c r="CP760" s="1">
        <v>4307</v>
      </c>
      <c r="CQ760" s="1">
        <v>4329</v>
      </c>
      <c r="CR760" s="1">
        <v>4281</v>
      </c>
      <c r="CS760" s="1">
        <v>4321</v>
      </c>
      <c r="CX760" s="58"/>
      <c r="CY760" s="58"/>
      <c r="DA760" s="1" t="s">
        <v>618</v>
      </c>
      <c r="DC760" s="58"/>
      <c r="DD760" s="58"/>
      <c r="DE760">
        <v>23.38</v>
      </c>
      <c r="DF760">
        <v>116.836</v>
      </c>
      <c r="DG760">
        <v>1.85</v>
      </c>
    </row>
    <row r="761" spans="1:111">
      <c r="A761" s="1">
        <v>2016</v>
      </c>
      <c r="B761" s="1">
        <v>2</v>
      </c>
      <c r="C761" s="24">
        <v>42408</v>
      </c>
      <c r="D761" s="1">
        <v>4347</v>
      </c>
      <c r="E761" s="1">
        <v>4367</v>
      </c>
      <c r="F761" s="1">
        <v>4346</v>
      </c>
      <c r="G761" s="1">
        <v>4360</v>
      </c>
      <c r="H761" s="46">
        <v>1190.8</v>
      </c>
      <c r="I761" s="1">
        <v>4307</v>
      </c>
      <c r="J761" s="1">
        <v>4363</v>
      </c>
      <c r="K761" s="1">
        <v>4281</v>
      </c>
      <c r="L761" s="1">
        <v>4354</v>
      </c>
      <c r="M761" s="53">
        <v>4363</v>
      </c>
      <c r="N761" s="47">
        <v>4394</v>
      </c>
      <c r="O761" s="47">
        <v>4358</v>
      </c>
      <c r="P761" s="47">
        <v>4393</v>
      </c>
      <c r="Q761" s="8">
        <v>4347</v>
      </c>
      <c r="R761" s="26"/>
      <c r="W761" s="50"/>
      <c r="X761" s="51"/>
      <c r="AC761" s="1">
        <v>1.1095999999999999</v>
      </c>
      <c r="AD761" s="62">
        <v>4363</v>
      </c>
      <c r="AE761" s="62">
        <v>4346</v>
      </c>
      <c r="BD761" s="94">
        <v>4362</v>
      </c>
      <c r="BG761" s="62"/>
      <c r="BH761" s="62"/>
      <c r="BI761" s="1">
        <v>4363</v>
      </c>
      <c r="BJ761" s="1">
        <v>4365</v>
      </c>
      <c r="BK761" s="1">
        <v>4358</v>
      </c>
      <c r="BL761" s="1">
        <v>4362</v>
      </c>
      <c r="BM761" s="78"/>
      <c r="BN761" s="78"/>
      <c r="BO761" s="78"/>
      <c r="BP761" s="89"/>
      <c r="BS761" s="88"/>
      <c r="BU761" s="58"/>
      <c r="BV761" s="58"/>
      <c r="BW761" s="58"/>
      <c r="BX761" s="58"/>
      <c r="BY761" s="1">
        <v>116.845</v>
      </c>
      <c r="BZ761" s="1">
        <v>116.95</v>
      </c>
      <c r="CA761" s="1">
        <v>116.95</v>
      </c>
      <c r="CB761" s="1">
        <v>1.1149</v>
      </c>
      <c r="CC761" s="1">
        <v>1.1144000000000001</v>
      </c>
      <c r="CD761" s="1">
        <v>1.1144000000000001</v>
      </c>
      <c r="CG761" s="1">
        <v>4374</v>
      </c>
      <c r="CH761" s="1">
        <v>4396</v>
      </c>
      <c r="CI761" s="1">
        <v>4368</v>
      </c>
      <c r="CJ761" s="1">
        <v>4391</v>
      </c>
      <c r="CK761" s="1">
        <v>4363</v>
      </c>
      <c r="CL761" s="1">
        <v>4410</v>
      </c>
      <c r="CM761" s="1">
        <v>4358</v>
      </c>
      <c r="CN761" s="1">
        <v>4407</v>
      </c>
      <c r="CO761" s="1">
        <v>1167.2</v>
      </c>
      <c r="CP761" s="1">
        <v>4363</v>
      </c>
      <c r="CQ761" s="1">
        <v>4433</v>
      </c>
      <c r="CR761" s="1">
        <v>4358</v>
      </c>
      <c r="CS761" s="1">
        <v>4411</v>
      </c>
      <c r="CX761" s="58"/>
      <c r="CY761" s="58"/>
      <c r="DA761" s="1" t="s">
        <v>618</v>
      </c>
      <c r="DC761" s="58"/>
      <c r="DD761" s="58"/>
      <c r="DE761">
        <v>26</v>
      </c>
      <c r="DF761">
        <v>115.782</v>
      </c>
      <c r="DG761">
        <v>1.74</v>
      </c>
    </row>
    <row r="762" spans="1:111">
      <c r="A762" s="1">
        <v>2016</v>
      </c>
      <c r="B762" s="1">
        <v>3</v>
      </c>
      <c r="C762" s="24">
        <v>42409</v>
      </c>
      <c r="D762" s="1">
        <v>4393</v>
      </c>
      <c r="E762" s="1">
        <v>4395</v>
      </c>
      <c r="F762" s="1">
        <v>4353</v>
      </c>
      <c r="G762" s="1">
        <v>4362</v>
      </c>
      <c r="H762" s="46">
        <v>1188.5999999999999</v>
      </c>
      <c r="I762" s="1">
        <v>4363</v>
      </c>
      <c r="J762" s="1">
        <v>4433</v>
      </c>
      <c r="K762" s="1">
        <v>4358</v>
      </c>
      <c r="L762" s="1">
        <v>4383</v>
      </c>
      <c r="M762" s="53">
        <v>4376</v>
      </c>
      <c r="N762" s="47">
        <v>4387</v>
      </c>
      <c r="O762" s="47">
        <v>4360</v>
      </c>
      <c r="P762" s="47">
        <v>4376</v>
      </c>
      <c r="Q762" s="8">
        <v>4393</v>
      </c>
      <c r="R762" s="26"/>
      <c r="W762" s="50"/>
      <c r="X762" s="51"/>
      <c r="AC762" s="1">
        <v>1.1291</v>
      </c>
      <c r="AD762" s="62">
        <v>4395</v>
      </c>
      <c r="AE762" s="62">
        <v>4374</v>
      </c>
      <c r="BD762" s="94">
        <v>4376</v>
      </c>
      <c r="BG762" s="62"/>
      <c r="BH762" s="62"/>
      <c r="BI762" s="1">
        <v>4376</v>
      </c>
      <c r="BJ762" s="1">
        <v>4387</v>
      </c>
      <c r="BK762" s="1">
        <v>4360</v>
      </c>
      <c r="BL762" s="1">
        <v>4382</v>
      </c>
      <c r="BM762" s="78"/>
      <c r="BN762" s="78"/>
      <c r="BO762" s="78"/>
      <c r="BP762" s="89"/>
      <c r="BS762" s="88"/>
      <c r="BU762" s="58"/>
      <c r="BV762" s="58"/>
      <c r="BW762" s="58"/>
      <c r="BX762" s="58"/>
      <c r="BY762" s="1">
        <v>115.673</v>
      </c>
      <c r="BZ762" s="1">
        <v>115.554</v>
      </c>
      <c r="CA762" s="1">
        <v>115.67700000000001</v>
      </c>
      <c r="CB762" s="1">
        <v>1.119</v>
      </c>
      <c r="CC762" s="1">
        <v>1.1197999999999999</v>
      </c>
      <c r="CD762" s="1">
        <v>1.1189</v>
      </c>
      <c r="CG762" s="1">
        <v>4376</v>
      </c>
      <c r="CH762" s="1">
        <v>4387</v>
      </c>
      <c r="CI762" s="1">
        <v>4360</v>
      </c>
      <c r="CJ762" s="1">
        <v>4378</v>
      </c>
      <c r="CK762" s="1">
        <v>4376</v>
      </c>
      <c r="CL762" s="1">
        <v>4387</v>
      </c>
      <c r="CM762" s="1">
        <v>4360</v>
      </c>
      <c r="CN762" s="1">
        <v>4366</v>
      </c>
      <c r="CO762" s="1">
        <v>1190.0999999999999</v>
      </c>
      <c r="CP762" s="1">
        <v>4376</v>
      </c>
      <c r="CQ762" s="1">
        <v>4387</v>
      </c>
      <c r="CR762" s="1">
        <v>4360</v>
      </c>
      <c r="CS762" s="1">
        <v>4375</v>
      </c>
      <c r="CX762" s="58"/>
      <c r="CY762" s="58"/>
      <c r="DA762" s="1" t="s">
        <v>618</v>
      </c>
      <c r="DC762" s="58"/>
      <c r="DD762" s="58"/>
      <c r="DE762">
        <v>26.54</v>
      </c>
      <c r="DF762">
        <v>115.10299999999999</v>
      </c>
      <c r="DG762">
        <v>1.73</v>
      </c>
    </row>
    <row r="763" spans="1:111">
      <c r="A763" s="1">
        <v>2016</v>
      </c>
      <c r="B763" s="1">
        <v>4</v>
      </c>
      <c r="C763" s="24">
        <v>42410</v>
      </c>
      <c r="D763" s="1">
        <v>4370</v>
      </c>
      <c r="E763" s="1">
        <v>4373</v>
      </c>
      <c r="F763" s="1">
        <v>4345</v>
      </c>
      <c r="G763" s="1">
        <v>4353</v>
      </c>
      <c r="H763" s="46">
        <v>1247.8</v>
      </c>
      <c r="I763" s="1">
        <v>4376</v>
      </c>
      <c r="J763" s="1">
        <v>4387</v>
      </c>
      <c r="K763" s="1">
        <v>4347</v>
      </c>
      <c r="L763" s="1">
        <v>4359</v>
      </c>
      <c r="M763" s="53">
        <v>4356</v>
      </c>
      <c r="N763" s="47">
        <v>4364</v>
      </c>
      <c r="O763" s="47">
        <v>4330</v>
      </c>
      <c r="P763" s="47">
        <v>4352</v>
      </c>
      <c r="Q763" s="8">
        <v>4370</v>
      </c>
      <c r="R763" s="26"/>
      <c r="W763" s="50"/>
      <c r="X763" s="51"/>
      <c r="AC763" s="1">
        <v>1.1231</v>
      </c>
      <c r="AD763" s="62">
        <v>4372</v>
      </c>
      <c r="AE763" s="62">
        <v>4347</v>
      </c>
      <c r="BD763" s="94">
        <v>4354</v>
      </c>
      <c r="BG763" s="62"/>
      <c r="BH763" s="62"/>
      <c r="BI763" s="1">
        <v>4356</v>
      </c>
      <c r="BJ763" s="1">
        <v>4360</v>
      </c>
      <c r="BK763" s="1">
        <v>4345</v>
      </c>
      <c r="BL763" s="1">
        <v>4348</v>
      </c>
      <c r="BM763" s="78"/>
      <c r="BN763" s="78"/>
      <c r="BO763" s="78"/>
      <c r="BP763" s="89"/>
      <c r="BS763" s="88"/>
      <c r="BU763" s="58"/>
      <c r="BV763" s="58"/>
      <c r="BW763" s="58"/>
      <c r="BX763" s="58"/>
      <c r="BY763" s="1">
        <v>115.018</v>
      </c>
      <c r="BZ763" s="1">
        <v>115.184</v>
      </c>
      <c r="CA763" s="1">
        <v>115.187</v>
      </c>
      <c r="CB763" s="1">
        <v>1.1294</v>
      </c>
      <c r="CC763" s="1">
        <v>1.1288</v>
      </c>
      <c r="CD763" s="1">
        <v>1.1288</v>
      </c>
      <c r="CG763" s="1">
        <v>4356</v>
      </c>
      <c r="CH763" s="1">
        <v>4360</v>
      </c>
      <c r="CI763" s="1">
        <v>4330</v>
      </c>
      <c r="CJ763" s="1">
        <v>4340</v>
      </c>
      <c r="CK763" s="1">
        <v>4356</v>
      </c>
      <c r="CL763" s="1">
        <v>4365</v>
      </c>
      <c r="CM763" s="1">
        <v>4330</v>
      </c>
      <c r="CN763" s="1">
        <v>4362</v>
      </c>
      <c r="CO763" s="1">
        <v>1189.9000000000001</v>
      </c>
      <c r="CP763" s="1">
        <v>4356</v>
      </c>
      <c r="CQ763" s="1">
        <v>4365</v>
      </c>
      <c r="CR763" s="1">
        <v>4330</v>
      </c>
      <c r="CS763" s="1">
        <v>4334</v>
      </c>
      <c r="CX763" s="58"/>
      <c r="CY763" s="58"/>
      <c r="DA763" s="1" t="s">
        <v>618</v>
      </c>
      <c r="DC763" s="58"/>
      <c r="DD763" s="58"/>
      <c r="DE763">
        <v>28.14</v>
      </c>
      <c r="DF763">
        <v>112.423</v>
      </c>
      <c r="DG763">
        <v>1.64</v>
      </c>
    </row>
    <row r="764" spans="1:111">
      <c r="A764" s="1">
        <v>2016</v>
      </c>
      <c r="B764" s="1">
        <v>6</v>
      </c>
      <c r="C764" s="24">
        <v>42412</v>
      </c>
      <c r="D764" s="1">
        <v>4446</v>
      </c>
      <c r="E764" s="1">
        <v>4447</v>
      </c>
      <c r="F764" s="1">
        <v>4417</v>
      </c>
      <c r="G764" s="1">
        <v>4437</v>
      </c>
      <c r="H764" s="46">
        <v>1239.4000000000001</v>
      </c>
      <c r="I764" s="1">
        <v>4356</v>
      </c>
      <c r="J764" s="1">
        <v>4447</v>
      </c>
      <c r="K764" s="1">
        <v>4330</v>
      </c>
      <c r="L764" s="1">
        <v>4427</v>
      </c>
      <c r="M764" s="53">
        <v>4440</v>
      </c>
      <c r="N764" s="47">
        <v>4460</v>
      </c>
      <c r="O764" s="47">
        <v>4431</v>
      </c>
      <c r="P764" s="47">
        <v>4446</v>
      </c>
      <c r="Q764" s="8">
        <v>4443</v>
      </c>
      <c r="R764" s="26"/>
      <c r="W764" s="50"/>
      <c r="X764" s="51"/>
      <c r="AC764" s="1">
        <v>1.1244000000000001</v>
      </c>
      <c r="AD764" s="62">
        <v>4447</v>
      </c>
      <c r="AE764" s="62">
        <v>4425</v>
      </c>
      <c r="BD764" s="94">
        <v>4439</v>
      </c>
      <c r="BG764" s="62"/>
      <c r="BH764" s="62"/>
      <c r="BI764" s="1">
        <v>4440</v>
      </c>
      <c r="BJ764" s="1">
        <v>4456</v>
      </c>
      <c r="BK764" s="1">
        <v>4434</v>
      </c>
      <c r="BL764" s="1">
        <v>4439</v>
      </c>
      <c r="BM764" s="78"/>
      <c r="BN764" s="78"/>
      <c r="BO764" s="78"/>
      <c r="BP764" s="89"/>
      <c r="BS764" s="88"/>
      <c r="BU764" s="58"/>
      <c r="BV764" s="58"/>
      <c r="BW764" s="58"/>
      <c r="BX764" s="58"/>
      <c r="BY764" s="1">
        <v>112.34699999999999</v>
      </c>
      <c r="BZ764" s="1">
        <v>112.498</v>
      </c>
      <c r="CA764" s="1">
        <v>112.50700000000001</v>
      </c>
      <c r="CB764" s="1">
        <v>1.1326000000000001</v>
      </c>
      <c r="CC764" s="1">
        <v>1.1315</v>
      </c>
      <c r="CD764" s="1">
        <v>1.1316999999999999</v>
      </c>
      <c r="CG764" s="1">
        <v>4440</v>
      </c>
      <c r="CH764" s="1">
        <v>4456</v>
      </c>
      <c r="CI764" s="1">
        <v>4431</v>
      </c>
      <c r="CJ764" s="1">
        <v>4449</v>
      </c>
      <c r="CK764" s="1">
        <v>4440</v>
      </c>
      <c r="CL764" s="1">
        <v>4460</v>
      </c>
      <c r="CM764" s="1">
        <v>4431</v>
      </c>
      <c r="CN764" s="1">
        <v>4449</v>
      </c>
      <c r="CO764" s="1">
        <v>1238.2</v>
      </c>
      <c r="CP764" s="1">
        <v>4440</v>
      </c>
      <c r="CQ764" s="1">
        <v>4479</v>
      </c>
      <c r="CR764" s="1">
        <v>4431</v>
      </c>
      <c r="CS764" s="1">
        <v>4476</v>
      </c>
      <c r="CX764" s="58"/>
      <c r="CY764" s="58"/>
      <c r="DA764" s="1" t="s">
        <v>618</v>
      </c>
      <c r="DC764" s="58"/>
      <c r="DD764" s="58"/>
      <c r="DE764">
        <v>25.4</v>
      </c>
      <c r="DF764">
        <v>113.41500000000001</v>
      </c>
      <c r="DG764">
        <v>1.75</v>
      </c>
    </row>
    <row r="765" spans="1:111">
      <c r="A765" s="1">
        <v>2016</v>
      </c>
      <c r="B765" s="1">
        <v>2</v>
      </c>
      <c r="C765" s="24">
        <v>42415</v>
      </c>
      <c r="D765" s="1">
        <v>4470</v>
      </c>
      <c r="E765" s="1">
        <v>4470</v>
      </c>
      <c r="F765" s="1">
        <v>4411</v>
      </c>
      <c r="G765" s="1">
        <v>4427</v>
      </c>
      <c r="H765" s="46">
        <v>1209.4000000000001</v>
      </c>
      <c r="I765" s="1">
        <v>4440</v>
      </c>
      <c r="J765" s="1">
        <v>4479</v>
      </c>
      <c r="K765" s="1">
        <v>4418</v>
      </c>
      <c r="L765" s="1">
        <v>4426</v>
      </c>
      <c r="M765" s="53">
        <v>4406</v>
      </c>
      <c r="N765" s="47">
        <v>4416</v>
      </c>
      <c r="O765" s="47">
        <v>4383</v>
      </c>
      <c r="P765" s="47">
        <v>4412</v>
      </c>
      <c r="Q765" s="8">
        <v>4470</v>
      </c>
      <c r="R765" s="26"/>
      <c r="W765" s="50"/>
      <c r="X765" s="51"/>
      <c r="AC765" s="1">
        <v>1.1181000000000001</v>
      </c>
      <c r="AD765" s="62">
        <v>4470</v>
      </c>
      <c r="AE765" s="62">
        <v>4418</v>
      </c>
      <c r="BD765" s="94">
        <v>4406</v>
      </c>
      <c r="BG765" s="62"/>
      <c r="BH765" s="62"/>
      <c r="BI765" s="1">
        <v>4406</v>
      </c>
      <c r="BJ765" s="1">
        <v>4409</v>
      </c>
      <c r="BK765" s="1">
        <v>4392</v>
      </c>
      <c r="BL765" s="1">
        <v>4395</v>
      </c>
      <c r="BM765" s="78"/>
      <c r="BN765" s="78"/>
      <c r="BO765" s="78"/>
      <c r="BP765" s="89"/>
      <c r="BS765" s="88"/>
      <c r="BU765" s="58"/>
      <c r="BV765" s="58"/>
      <c r="BW765" s="58"/>
      <c r="BX765" s="58"/>
      <c r="BY765" s="1">
        <v>113.384</v>
      </c>
      <c r="BZ765" s="1">
        <v>113.684</v>
      </c>
      <c r="CA765" s="1">
        <v>113.672</v>
      </c>
      <c r="CB765" s="1">
        <v>1.1238999999999999</v>
      </c>
      <c r="CC765" s="1">
        <v>1.1227</v>
      </c>
      <c r="CD765" s="1">
        <v>1.1223000000000001</v>
      </c>
      <c r="CG765" s="1">
        <v>4406</v>
      </c>
      <c r="CH765" s="1">
        <v>4409</v>
      </c>
      <c r="CI765" s="1">
        <v>4383</v>
      </c>
      <c r="CJ765" s="1">
        <v>4398</v>
      </c>
      <c r="CK765" s="1">
        <v>4406</v>
      </c>
      <c r="CL765" s="1">
        <v>4416</v>
      </c>
      <c r="CM765" s="1">
        <v>4383</v>
      </c>
      <c r="CN765" s="1">
        <v>4407</v>
      </c>
      <c r="CO765" s="1">
        <v>1213.7</v>
      </c>
      <c r="CP765" s="1">
        <v>4406</v>
      </c>
      <c r="CQ765" s="1">
        <v>4423</v>
      </c>
      <c r="CR765" s="1">
        <v>4383</v>
      </c>
      <c r="CS765" s="1">
        <v>4410</v>
      </c>
      <c r="CX765" s="58"/>
      <c r="CY765" s="58"/>
      <c r="DA765" s="1" t="s">
        <v>618</v>
      </c>
      <c r="DC765" s="58"/>
      <c r="DD765" s="58"/>
      <c r="DE765">
        <v>25.4</v>
      </c>
      <c r="DF765">
        <v>114.602</v>
      </c>
      <c r="DG765">
        <v>1.75</v>
      </c>
    </row>
    <row r="766" spans="1:111">
      <c r="A766" s="1">
        <v>2016</v>
      </c>
      <c r="B766" s="1">
        <v>3</v>
      </c>
      <c r="C766" s="24">
        <v>42416</v>
      </c>
      <c r="D766" s="1">
        <v>4404</v>
      </c>
      <c r="E766" s="1">
        <v>4418</v>
      </c>
      <c r="F766" s="1">
        <v>4361</v>
      </c>
      <c r="G766" s="1">
        <v>4372</v>
      </c>
      <c r="H766" s="46">
        <v>1200.9000000000001</v>
      </c>
      <c r="I766" s="1">
        <v>4406</v>
      </c>
      <c r="J766" s="1">
        <v>4423</v>
      </c>
      <c r="K766" s="1">
        <v>4383</v>
      </c>
      <c r="L766" s="1">
        <v>4397</v>
      </c>
      <c r="M766" s="53">
        <v>4379</v>
      </c>
      <c r="N766" s="47">
        <v>4418</v>
      </c>
      <c r="O766" s="47">
        <v>4360</v>
      </c>
      <c r="P766" s="47">
        <v>4408</v>
      </c>
      <c r="Q766" s="8">
        <v>4403</v>
      </c>
      <c r="R766" s="26"/>
      <c r="W766" s="50"/>
      <c r="X766" s="51"/>
      <c r="AC766" s="1">
        <v>1.1173</v>
      </c>
      <c r="AD766" s="62">
        <v>4418</v>
      </c>
      <c r="AE766" s="62">
        <v>4390</v>
      </c>
      <c r="BD766" s="94">
        <v>4378</v>
      </c>
      <c r="BG766" s="62"/>
      <c r="BH766" s="62"/>
      <c r="BI766" s="1">
        <v>4379</v>
      </c>
      <c r="BJ766" s="1">
        <v>4381</v>
      </c>
      <c r="BK766" s="1">
        <v>4360</v>
      </c>
      <c r="BL766" s="1">
        <v>4378</v>
      </c>
      <c r="BM766" s="78"/>
      <c r="BN766" s="78"/>
      <c r="BO766" s="78"/>
      <c r="BP766" s="89"/>
      <c r="BS766" s="88"/>
      <c r="BU766" s="58"/>
      <c r="BV766" s="58"/>
      <c r="BW766" s="58"/>
      <c r="BX766" s="58"/>
      <c r="BY766" s="1">
        <v>114.577</v>
      </c>
      <c r="BZ766" s="1">
        <v>114.426</v>
      </c>
      <c r="CA766" s="1">
        <v>114.32899999999999</v>
      </c>
      <c r="CB766" s="1">
        <v>1.1153</v>
      </c>
      <c r="CC766" s="1">
        <v>1.1166</v>
      </c>
      <c r="CD766" s="1">
        <v>1.1176999999999999</v>
      </c>
      <c r="CG766" s="1">
        <v>4379</v>
      </c>
      <c r="CH766" s="1">
        <v>4418</v>
      </c>
      <c r="CI766" s="1">
        <v>4360</v>
      </c>
      <c r="CJ766" s="1">
        <v>4403</v>
      </c>
      <c r="CK766" s="1">
        <v>4379</v>
      </c>
      <c r="CL766" s="1">
        <v>4418</v>
      </c>
      <c r="CM766" s="1">
        <v>4360</v>
      </c>
      <c r="CN766" s="1">
        <v>4398</v>
      </c>
      <c r="CO766" s="1">
        <v>1200.5999999999999</v>
      </c>
      <c r="CP766" s="1">
        <v>4379</v>
      </c>
      <c r="CQ766" s="1">
        <v>4418</v>
      </c>
      <c r="CR766" s="1">
        <v>4360</v>
      </c>
      <c r="CS766" s="1">
        <v>4374</v>
      </c>
      <c r="CX766" s="58"/>
      <c r="CY766" s="58"/>
      <c r="DA766" s="1" t="s">
        <v>618</v>
      </c>
      <c r="DC766" s="58"/>
      <c r="DD766" s="58"/>
      <c r="DE766">
        <v>24.11</v>
      </c>
      <c r="DF766">
        <v>114.051</v>
      </c>
      <c r="DG766">
        <v>1.78</v>
      </c>
    </row>
    <row r="767" spans="1:111">
      <c r="A767" s="1">
        <v>2016</v>
      </c>
      <c r="B767" s="1">
        <v>4</v>
      </c>
      <c r="C767" s="24">
        <v>42417</v>
      </c>
      <c r="D767" s="1">
        <v>4379</v>
      </c>
      <c r="E767" s="1">
        <v>4389</v>
      </c>
      <c r="F767" s="1">
        <v>4362</v>
      </c>
      <c r="G767" s="1">
        <v>4379</v>
      </c>
      <c r="H767" s="46">
        <v>1209.8</v>
      </c>
      <c r="I767" s="1">
        <v>4379</v>
      </c>
      <c r="J767" s="1">
        <v>4418</v>
      </c>
      <c r="K767" s="1">
        <v>4360</v>
      </c>
      <c r="L767" s="1">
        <v>4369</v>
      </c>
      <c r="M767" s="53">
        <v>4380</v>
      </c>
      <c r="N767" s="47">
        <v>4402</v>
      </c>
      <c r="O767" s="47">
        <v>4367</v>
      </c>
      <c r="P767" s="47">
        <v>4398</v>
      </c>
      <c r="Q767" s="8">
        <v>4378</v>
      </c>
      <c r="R767" s="26"/>
      <c r="W767" s="50"/>
      <c r="X767" s="51"/>
      <c r="AC767" s="1">
        <v>1.1127</v>
      </c>
      <c r="AD767" s="62">
        <v>4386</v>
      </c>
      <c r="AE767" s="62">
        <v>4362</v>
      </c>
      <c r="BD767" s="94">
        <v>4379</v>
      </c>
      <c r="BG767" s="62"/>
      <c r="BH767" s="62"/>
      <c r="BI767" s="1">
        <v>4380</v>
      </c>
      <c r="BJ767" s="1">
        <v>4386</v>
      </c>
      <c r="BK767" s="1">
        <v>4373</v>
      </c>
      <c r="BL767" s="1">
        <v>4376</v>
      </c>
      <c r="BM767" s="78"/>
      <c r="BN767" s="78"/>
      <c r="BO767" s="78"/>
      <c r="BP767" s="89"/>
      <c r="BS767" s="88"/>
      <c r="BU767" s="58"/>
      <c r="BV767" s="58"/>
      <c r="BW767" s="58"/>
      <c r="BX767" s="58"/>
      <c r="BY767" s="1">
        <v>113.961</v>
      </c>
      <c r="BZ767" s="1">
        <v>114.16200000000001</v>
      </c>
      <c r="CA767" s="1">
        <v>114.089</v>
      </c>
      <c r="CB767" s="1">
        <v>1.1142000000000001</v>
      </c>
      <c r="CC767" s="1">
        <v>1.1143000000000001</v>
      </c>
      <c r="CD767" s="1">
        <v>1.1144000000000001</v>
      </c>
      <c r="CG767" s="1">
        <v>4380</v>
      </c>
      <c r="CH767" s="1">
        <v>4390</v>
      </c>
      <c r="CI767" s="1">
        <v>4367</v>
      </c>
      <c r="CJ767" s="1">
        <v>4389</v>
      </c>
      <c r="CK767" s="1">
        <v>4380</v>
      </c>
      <c r="CL767" s="1">
        <v>4410</v>
      </c>
      <c r="CM767" s="1">
        <v>4367</v>
      </c>
      <c r="CN767" s="1">
        <v>4406</v>
      </c>
      <c r="CO767" s="1">
        <v>1207.4000000000001</v>
      </c>
      <c r="CP767" s="1">
        <v>4380</v>
      </c>
      <c r="CQ767" s="1">
        <v>4418</v>
      </c>
      <c r="CR767" s="1">
        <v>4367</v>
      </c>
      <c r="CS767" s="1">
        <v>4403</v>
      </c>
      <c r="CX767" s="58"/>
      <c r="CY767" s="58"/>
      <c r="DA767" s="1" t="s">
        <v>618</v>
      </c>
      <c r="DC767" s="58"/>
      <c r="DD767" s="58"/>
      <c r="DE767">
        <v>22.31</v>
      </c>
      <c r="DF767">
        <v>114.003</v>
      </c>
      <c r="DG767">
        <v>1.82</v>
      </c>
    </row>
    <row r="768" spans="1:111">
      <c r="A768" s="1">
        <v>2016</v>
      </c>
      <c r="B768" s="1">
        <v>5</v>
      </c>
      <c r="C768" s="24">
        <v>42418</v>
      </c>
      <c r="D768" s="1">
        <v>4397</v>
      </c>
      <c r="E768" s="1">
        <v>4403</v>
      </c>
      <c r="F768" s="1">
        <v>4384</v>
      </c>
      <c r="G768" s="1">
        <v>4393</v>
      </c>
      <c r="H768" s="46">
        <v>1235.0999999999999</v>
      </c>
      <c r="I768" s="1">
        <v>4380</v>
      </c>
      <c r="J768" s="1">
        <v>4418</v>
      </c>
      <c r="K768" s="1">
        <v>4367</v>
      </c>
      <c r="L768" s="1">
        <v>4389</v>
      </c>
      <c r="M768" s="53">
        <v>4386</v>
      </c>
      <c r="N768" s="47">
        <v>4390</v>
      </c>
      <c r="O768" s="47">
        <v>4365</v>
      </c>
      <c r="P768" s="47">
        <v>4380</v>
      </c>
      <c r="Q768" s="8">
        <v>4397</v>
      </c>
      <c r="R768" s="26"/>
      <c r="W768" s="50"/>
      <c r="X768" s="51"/>
      <c r="AC768" s="1">
        <v>1.1088</v>
      </c>
      <c r="AD768" s="62">
        <v>4403</v>
      </c>
      <c r="AE768" s="62">
        <v>4387</v>
      </c>
      <c r="BD768" s="94">
        <v>4385</v>
      </c>
      <c r="BG768" s="62"/>
      <c r="BH768" s="62"/>
      <c r="BI768" s="1">
        <v>4386</v>
      </c>
      <c r="BJ768" s="1">
        <v>4390</v>
      </c>
      <c r="BK768" s="1">
        <v>4378</v>
      </c>
      <c r="BL768" s="1">
        <v>4379</v>
      </c>
      <c r="BM768" s="78"/>
      <c r="BN768" s="78"/>
      <c r="BO768" s="78"/>
      <c r="BP768" s="89"/>
      <c r="BS768" s="88"/>
      <c r="BU768" s="58"/>
      <c r="BV768" s="58"/>
      <c r="BW768" s="58"/>
      <c r="BX768" s="58"/>
      <c r="BY768" s="1">
        <v>113.81399999999999</v>
      </c>
      <c r="BZ768" s="1">
        <v>114.099</v>
      </c>
      <c r="CA768" s="1">
        <v>114.29</v>
      </c>
      <c r="CB768" s="1">
        <v>1.113</v>
      </c>
      <c r="CC768" s="1">
        <v>1.1129</v>
      </c>
      <c r="CD768" s="1">
        <v>1.1121000000000001</v>
      </c>
      <c r="CG768" s="1">
        <v>4386</v>
      </c>
      <c r="CH768" s="1">
        <v>4390</v>
      </c>
      <c r="CI768" s="1">
        <v>4365</v>
      </c>
      <c r="CJ768" s="1">
        <v>4376</v>
      </c>
      <c r="CK768" s="1">
        <v>4386</v>
      </c>
      <c r="CL768" s="1">
        <v>4390</v>
      </c>
      <c r="CM768" s="1">
        <v>4365</v>
      </c>
      <c r="CN768" s="1">
        <v>4387</v>
      </c>
      <c r="CO768" s="1">
        <v>1206.2</v>
      </c>
      <c r="CP768" s="1">
        <v>4386</v>
      </c>
      <c r="CQ768" s="1">
        <v>4470</v>
      </c>
      <c r="CR768" s="1">
        <v>4365</v>
      </c>
      <c r="CS768" s="1">
        <v>4461</v>
      </c>
      <c r="CX768" s="58"/>
      <c r="CY768" s="58"/>
      <c r="DA768" s="1" t="s">
        <v>618</v>
      </c>
      <c r="DC768" s="58"/>
      <c r="DD768" s="58"/>
      <c r="DE768">
        <v>21.64</v>
      </c>
      <c r="DF768">
        <v>113.255</v>
      </c>
      <c r="DG768">
        <v>1.76</v>
      </c>
    </row>
    <row r="769" spans="1:111">
      <c r="A769" s="1">
        <v>2016</v>
      </c>
      <c r="B769" s="1">
        <v>6</v>
      </c>
      <c r="C769" s="24">
        <v>42419</v>
      </c>
      <c r="D769" s="1">
        <v>4445</v>
      </c>
      <c r="E769" s="1">
        <v>4447</v>
      </c>
      <c r="F769" s="1">
        <v>4410</v>
      </c>
      <c r="G769" s="1">
        <v>4427</v>
      </c>
      <c r="H769" s="46">
        <v>1230.8</v>
      </c>
      <c r="I769" s="1">
        <v>4386</v>
      </c>
      <c r="J769" s="1">
        <v>4470</v>
      </c>
      <c r="K769" s="1">
        <v>4365</v>
      </c>
      <c r="L769" s="1">
        <v>4412</v>
      </c>
      <c r="M769" s="53">
        <v>4416</v>
      </c>
      <c r="N769" s="47">
        <v>4445</v>
      </c>
      <c r="O769" s="47">
        <v>4397</v>
      </c>
      <c r="P769" s="47">
        <v>4421</v>
      </c>
      <c r="Q769" s="8">
        <v>4441</v>
      </c>
      <c r="R769" s="26"/>
      <c r="W769" s="50"/>
      <c r="X769" s="51"/>
      <c r="AC769" s="1">
        <v>1.1099000000000001</v>
      </c>
      <c r="AD769" s="62">
        <v>4447</v>
      </c>
      <c r="AE769" s="62">
        <v>4410</v>
      </c>
      <c r="BD769" s="94">
        <v>4414</v>
      </c>
      <c r="BG769" s="62"/>
      <c r="BH769" s="62"/>
      <c r="BI769" s="1">
        <v>4416</v>
      </c>
      <c r="BJ769" s="1">
        <v>4417</v>
      </c>
      <c r="BK769" s="1">
        <v>4402</v>
      </c>
      <c r="BL769" s="1">
        <v>4416</v>
      </c>
      <c r="BM769" s="78"/>
      <c r="BN769" s="78"/>
      <c r="BO769" s="78"/>
      <c r="BP769" s="89"/>
      <c r="BS769" s="88"/>
      <c r="BU769" s="58"/>
      <c r="BV769" s="58"/>
      <c r="BW769" s="58"/>
      <c r="BX769" s="58"/>
      <c r="BY769" s="1">
        <v>113.217</v>
      </c>
      <c r="BZ769" s="1">
        <v>113.297</v>
      </c>
      <c r="CA769" s="1">
        <v>113.248</v>
      </c>
      <c r="CB769" s="1">
        <v>1.1097999999999999</v>
      </c>
      <c r="CC769" s="1">
        <v>1.1107</v>
      </c>
      <c r="CD769" s="1">
        <v>1.1108</v>
      </c>
      <c r="CG769" s="1">
        <v>4416</v>
      </c>
      <c r="CH769" s="1">
        <v>4445</v>
      </c>
      <c r="CI769" s="1">
        <v>4397</v>
      </c>
      <c r="CJ769" s="1">
        <v>4440</v>
      </c>
      <c r="CK769" s="1">
        <v>4416</v>
      </c>
      <c r="CL769" s="1">
        <v>4445</v>
      </c>
      <c r="CM769" s="1">
        <v>4397</v>
      </c>
      <c r="CN769" s="1">
        <v>4423</v>
      </c>
      <c r="CO769" s="1">
        <v>1225.9000000000001</v>
      </c>
      <c r="CP769" s="1">
        <v>4416</v>
      </c>
      <c r="CQ769" s="1">
        <v>4445</v>
      </c>
      <c r="CR769" s="1">
        <v>4397</v>
      </c>
      <c r="CS769" s="1">
        <v>4417</v>
      </c>
      <c r="CX769" s="58"/>
      <c r="CY769" s="58"/>
      <c r="DA769" s="1" t="s">
        <v>618</v>
      </c>
      <c r="DC769" s="58"/>
      <c r="DD769" s="58"/>
      <c r="DE769">
        <v>20.53</v>
      </c>
      <c r="DF769">
        <v>112.496</v>
      </c>
      <c r="DG769">
        <v>1.75</v>
      </c>
    </row>
    <row r="770" spans="1:111">
      <c r="A770" s="1">
        <v>2016</v>
      </c>
      <c r="B770" s="1">
        <v>2</v>
      </c>
      <c r="C770" s="24">
        <v>42422</v>
      </c>
      <c r="D770" s="1">
        <v>4399</v>
      </c>
      <c r="E770" s="1">
        <v>4416</v>
      </c>
      <c r="F770" s="1">
        <v>4375</v>
      </c>
      <c r="G770" s="1">
        <v>4383</v>
      </c>
      <c r="H770" s="46">
        <v>1209</v>
      </c>
      <c r="I770" s="1">
        <v>4416</v>
      </c>
      <c r="J770" s="1">
        <v>4445</v>
      </c>
      <c r="K770" s="1">
        <v>4397</v>
      </c>
      <c r="L770" s="1">
        <v>4400</v>
      </c>
      <c r="M770" s="53">
        <v>4377</v>
      </c>
      <c r="N770" s="47">
        <v>4386</v>
      </c>
      <c r="O770" s="47">
        <v>4343</v>
      </c>
      <c r="P770" s="47">
        <v>4366</v>
      </c>
      <c r="Q770" s="8">
        <v>4399</v>
      </c>
      <c r="R770" s="26"/>
      <c r="W770" s="50"/>
      <c r="X770" s="51"/>
      <c r="AC770" s="1">
        <v>1.1012999999999999</v>
      </c>
      <c r="AD770" s="62">
        <v>4416</v>
      </c>
      <c r="AE770" s="62">
        <v>4397</v>
      </c>
      <c r="BD770" s="94">
        <v>4375</v>
      </c>
      <c r="BG770" s="62"/>
      <c r="BH770" s="62"/>
      <c r="BI770" s="1">
        <v>4377</v>
      </c>
      <c r="BJ770" s="1">
        <v>4379</v>
      </c>
      <c r="BK770" s="1">
        <v>4343</v>
      </c>
      <c r="BL770" s="1">
        <v>4349</v>
      </c>
      <c r="BM770" s="78"/>
      <c r="BN770" s="78"/>
      <c r="BO770" s="78"/>
      <c r="BP770" s="89"/>
      <c r="BS770" s="88"/>
      <c r="BU770" s="58"/>
      <c r="BV770" s="58"/>
      <c r="BW770" s="58"/>
      <c r="BX770" s="58"/>
      <c r="BY770" s="1">
        <v>112.47499999999999</v>
      </c>
      <c r="BZ770" s="1">
        <v>112.498</v>
      </c>
      <c r="CA770" s="1">
        <v>112.498</v>
      </c>
      <c r="CB770" s="1">
        <v>1.1121000000000001</v>
      </c>
      <c r="CC770" s="1">
        <v>1.1124000000000001</v>
      </c>
      <c r="CD770" s="1">
        <v>1.1122000000000001</v>
      </c>
      <c r="CG770" s="1">
        <v>4377</v>
      </c>
      <c r="CH770" s="1">
        <v>4379</v>
      </c>
      <c r="CI770" s="1">
        <v>4343</v>
      </c>
      <c r="CJ770" s="1">
        <v>4358</v>
      </c>
      <c r="CK770" s="1">
        <v>4377</v>
      </c>
      <c r="CL770" s="1">
        <v>4386</v>
      </c>
      <c r="CM770" s="1">
        <v>4343</v>
      </c>
      <c r="CN770" s="1">
        <v>4367</v>
      </c>
      <c r="CO770" s="1">
        <v>1207.0999999999999</v>
      </c>
      <c r="CP770" s="1">
        <v>4377</v>
      </c>
      <c r="CQ770" s="1">
        <v>4386</v>
      </c>
      <c r="CR770" s="1">
        <v>4343</v>
      </c>
      <c r="CS770" s="1">
        <v>4364</v>
      </c>
      <c r="CX770" s="58"/>
      <c r="CY770" s="58"/>
      <c r="DA770" s="1" t="s">
        <v>618</v>
      </c>
      <c r="DC770" s="58"/>
      <c r="DD770" s="58"/>
      <c r="DE770">
        <v>19.38</v>
      </c>
      <c r="DF770">
        <v>112.87</v>
      </c>
      <c r="DG770">
        <v>1.77</v>
      </c>
    </row>
    <row r="771" spans="1:111">
      <c r="A771" s="1">
        <v>2016</v>
      </c>
      <c r="B771" s="1">
        <v>3</v>
      </c>
      <c r="C771" s="24">
        <v>42423</v>
      </c>
      <c r="D771" s="1">
        <v>4356</v>
      </c>
      <c r="E771" s="1">
        <v>4375</v>
      </c>
      <c r="F771" s="1">
        <v>4344</v>
      </c>
      <c r="G771" s="1">
        <v>4359</v>
      </c>
      <c r="H771" s="46">
        <v>1226.0999999999999</v>
      </c>
      <c r="I771" s="1">
        <v>4377</v>
      </c>
      <c r="J771" s="1">
        <v>4386</v>
      </c>
      <c r="K771" s="1">
        <v>4343</v>
      </c>
      <c r="L771" s="1">
        <v>4348</v>
      </c>
      <c r="M771" s="53">
        <v>4361</v>
      </c>
      <c r="N771" s="47">
        <v>4377</v>
      </c>
      <c r="O771" s="47">
        <v>4343</v>
      </c>
      <c r="P771" s="47">
        <v>4369</v>
      </c>
      <c r="Q771" s="8">
        <v>4357</v>
      </c>
      <c r="R771" s="26"/>
      <c r="W771" s="50"/>
      <c r="X771" s="51"/>
      <c r="AC771" s="1">
        <v>1.1006</v>
      </c>
      <c r="AD771" s="62">
        <v>4357</v>
      </c>
      <c r="AE771" s="62">
        <v>4344</v>
      </c>
      <c r="BD771" s="94">
        <v>4360</v>
      </c>
      <c r="BG771" s="62"/>
      <c r="BH771" s="62"/>
      <c r="BI771" s="1">
        <v>4361</v>
      </c>
      <c r="BJ771" s="1">
        <v>4362</v>
      </c>
      <c r="BK771" s="1">
        <v>4350</v>
      </c>
      <c r="BL771" s="1">
        <v>4358</v>
      </c>
      <c r="BM771" s="78"/>
      <c r="BN771" s="78"/>
      <c r="BO771" s="78"/>
      <c r="BP771" s="89"/>
      <c r="BS771" s="88"/>
      <c r="BU771" s="58"/>
      <c r="BV771" s="58"/>
      <c r="BW771" s="58"/>
      <c r="BX771" s="58"/>
      <c r="BY771" s="1">
        <v>112.839</v>
      </c>
      <c r="BZ771" s="1">
        <v>112.937</v>
      </c>
      <c r="CA771" s="1">
        <v>112.973</v>
      </c>
      <c r="CB771" s="1">
        <v>1.1025</v>
      </c>
      <c r="CC771" s="1">
        <v>1.1028</v>
      </c>
      <c r="CD771" s="1">
        <v>1.1026</v>
      </c>
      <c r="CG771" s="1">
        <v>4361</v>
      </c>
      <c r="CH771" s="1">
        <v>4362</v>
      </c>
      <c r="CI771" s="1">
        <v>4343</v>
      </c>
      <c r="CJ771" s="1">
        <v>4350</v>
      </c>
      <c r="CK771" s="1">
        <v>4361</v>
      </c>
      <c r="CL771" s="1">
        <v>4377</v>
      </c>
      <c r="CM771" s="1">
        <v>4343</v>
      </c>
      <c r="CN771" s="1">
        <v>4374</v>
      </c>
      <c r="CO771" s="1">
        <v>1220.0999999999999</v>
      </c>
      <c r="CP771" s="1">
        <v>4361</v>
      </c>
      <c r="CQ771" s="1">
        <v>4384</v>
      </c>
      <c r="CR771" s="1">
        <v>4343</v>
      </c>
      <c r="CS771" s="1">
        <v>4369</v>
      </c>
      <c r="CX771" s="58"/>
      <c r="CY771" s="58"/>
      <c r="DA771" s="1" t="s">
        <v>618</v>
      </c>
      <c r="DC771" s="58"/>
      <c r="DD771" s="58"/>
      <c r="DE771">
        <v>20.98</v>
      </c>
      <c r="DF771">
        <v>112.101</v>
      </c>
      <c r="DG771">
        <v>1.75</v>
      </c>
    </row>
    <row r="772" spans="1:111">
      <c r="A772" s="1">
        <v>2016</v>
      </c>
      <c r="B772" s="1">
        <v>4</v>
      </c>
      <c r="C772" s="24">
        <v>42424</v>
      </c>
      <c r="D772" s="1">
        <v>4390</v>
      </c>
      <c r="E772" s="1">
        <v>4395</v>
      </c>
      <c r="F772" s="1">
        <v>4372</v>
      </c>
      <c r="G772" s="1">
        <v>4375</v>
      </c>
      <c r="H772" s="46">
        <v>1230.4000000000001</v>
      </c>
      <c r="I772" s="1">
        <v>4361</v>
      </c>
      <c r="J772" s="1">
        <v>4395</v>
      </c>
      <c r="K772" s="1">
        <v>4343</v>
      </c>
      <c r="L772" s="1">
        <v>4376</v>
      </c>
      <c r="M772" s="53">
        <v>4368</v>
      </c>
      <c r="N772" s="47">
        <v>4427</v>
      </c>
      <c r="O772" s="47">
        <v>4364</v>
      </c>
      <c r="P772" s="47">
        <v>4425</v>
      </c>
      <c r="Q772" s="8">
        <v>4389</v>
      </c>
      <c r="R772" s="26"/>
      <c r="W772" s="50"/>
      <c r="X772" s="51"/>
      <c r="AC772" s="1">
        <v>1.1002000000000001</v>
      </c>
      <c r="AD772" s="62">
        <v>4395</v>
      </c>
      <c r="AE772" s="62">
        <v>4372</v>
      </c>
      <c r="BD772" s="94">
        <v>4368</v>
      </c>
      <c r="BG772" s="62"/>
      <c r="BH772" s="62"/>
      <c r="BI772" s="1">
        <v>4368</v>
      </c>
      <c r="BJ772" s="1">
        <v>4375</v>
      </c>
      <c r="BK772" s="1">
        <v>4364</v>
      </c>
      <c r="BL772" s="1">
        <v>4371</v>
      </c>
      <c r="BM772" s="78"/>
      <c r="BN772" s="78"/>
      <c r="BO772" s="78"/>
      <c r="BP772" s="89"/>
      <c r="BS772" s="88"/>
      <c r="BU772" s="58"/>
      <c r="BV772" s="58"/>
      <c r="BW772" s="58"/>
      <c r="BX772" s="58"/>
      <c r="BY772" s="1">
        <v>112.048</v>
      </c>
      <c r="BZ772" s="1">
        <v>112.00700000000001</v>
      </c>
      <c r="CA772" s="1">
        <v>111.911</v>
      </c>
      <c r="CB772" s="1">
        <v>1.1017999999999999</v>
      </c>
      <c r="CC772" s="1">
        <v>1.1022000000000001</v>
      </c>
      <c r="CD772" s="1">
        <v>1.1023000000000001</v>
      </c>
      <c r="CG772" s="1">
        <v>4368</v>
      </c>
      <c r="CH772" s="1">
        <v>4405</v>
      </c>
      <c r="CI772" s="1">
        <v>4364</v>
      </c>
      <c r="CJ772" s="1">
        <v>4400</v>
      </c>
      <c r="CK772" s="1">
        <v>4368</v>
      </c>
      <c r="CL772" s="1">
        <v>4429</v>
      </c>
      <c r="CM772" s="1">
        <v>4364</v>
      </c>
      <c r="CN772" s="1">
        <v>4428</v>
      </c>
      <c r="CO772" s="1">
        <v>1226.3</v>
      </c>
      <c r="CP772" s="1">
        <v>4368</v>
      </c>
      <c r="CQ772" s="1">
        <v>4434</v>
      </c>
      <c r="CR772" s="1">
        <v>4364</v>
      </c>
      <c r="CS772" s="1">
        <v>4395</v>
      </c>
      <c r="CX772" s="58"/>
      <c r="CY772" s="58"/>
      <c r="DA772" s="1" t="s">
        <v>618</v>
      </c>
      <c r="DC772" s="58"/>
      <c r="DD772" s="58"/>
      <c r="DE772">
        <v>20.72</v>
      </c>
      <c r="DF772">
        <v>112.11499999999999</v>
      </c>
      <c r="DG772">
        <v>1.74</v>
      </c>
    </row>
    <row r="773" spans="1:111">
      <c r="A773" s="1">
        <v>2016</v>
      </c>
      <c r="B773" s="1">
        <v>5</v>
      </c>
      <c r="C773" s="24">
        <v>42425</v>
      </c>
      <c r="D773" s="1">
        <v>4371</v>
      </c>
      <c r="E773" s="1">
        <v>4420</v>
      </c>
      <c r="F773" s="1">
        <v>4365</v>
      </c>
      <c r="G773" s="1">
        <v>4420</v>
      </c>
      <c r="H773" s="46">
        <v>1235.2</v>
      </c>
      <c r="I773" s="1">
        <v>4368</v>
      </c>
      <c r="J773" s="1">
        <v>4434</v>
      </c>
      <c r="K773" s="1">
        <v>4364</v>
      </c>
      <c r="L773" s="1">
        <v>4404</v>
      </c>
      <c r="M773" s="53">
        <v>4419</v>
      </c>
      <c r="N773" s="47">
        <v>4433</v>
      </c>
      <c r="O773" s="47">
        <v>4405</v>
      </c>
      <c r="P773" s="47">
        <v>4429</v>
      </c>
      <c r="Q773" s="8">
        <v>4371</v>
      </c>
      <c r="R773" s="26"/>
      <c r="W773" s="50"/>
      <c r="X773" s="51"/>
      <c r="AC773" s="1">
        <v>1.1013999999999999</v>
      </c>
      <c r="AD773" s="62">
        <v>4412</v>
      </c>
      <c r="AE773" s="62">
        <v>4365</v>
      </c>
      <c r="BD773" s="94">
        <v>4417</v>
      </c>
      <c r="BG773" s="62"/>
      <c r="BH773" s="62"/>
      <c r="BI773" s="1">
        <v>4419</v>
      </c>
      <c r="BJ773" s="1">
        <v>4432</v>
      </c>
      <c r="BK773" s="1">
        <v>4414</v>
      </c>
      <c r="BL773" s="1">
        <v>4420</v>
      </c>
      <c r="BM773" s="78"/>
      <c r="BN773" s="78"/>
      <c r="BO773" s="78"/>
      <c r="BP773" s="89"/>
      <c r="BS773" s="88"/>
      <c r="BU773" s="58"/>
      <c r="BV773" s="58"/>
      <c r="BW773" s="58"/>
      <c r="BX773" s="58"/>
      <c r="BY773" s="1">
        <v>111.94499999999999</v>
      </c>
      <c r="BZ773" s="1">
        <v>112.00700000000001</v>
      </c>
      <c r="CA773" s="1">
        <v>112.081</v>
      </c>
      <c r="CB773" s="1">
        <v>1.1007</v>
      </c>
      <c r="CC773" s="1">
        <v>1.1016999999999999</v>
      </c>
      <c r="CD773" s="1">
        <v>1.1013999999999999</v>
      </c>
      <c r="CG773" s="1">
        <v>4419</v>
      </c>
      <c r="CH773" s="1">
        <v>4432</v>
      </c>
      <c r="CI773" s="1">
        <v>4405</v>
      </c>
      <c r="CJ773" s="1">
        <v>4426</v>
      </c>
      <c r="CK773" s="1">
        <v>4419</v>
      </c>
      <c r="CL773" s="1">
        <v>4436</v>
      </c>
      <c r="CM773" s="1">
        <v>4402</v>
      </c>
      <c r="CN773" s="1">
        <v>4433</v>
      </c>
      <c r="CO773" s="1">
        <v>1240.9000000000001</v>
      </c>
      <c r="CP773" s="1">
        <v>4419</v>
      </c>
      <c r="CQ773" s="1">
        <v>4453</v>
      </c>
      <c r="CR773" s="1">
        <v>4402</v>
      </c>
      <c r="CS773" s="1">
        <v>4438</v>
      </c>
      <c r="CX773" s="58"/>
      <c r="CY773" s="58"/>
      <c r="DA773" s="1" t="s">
        <v>618</v>
      </c>
      <c r="DC773" s="58"/>
      <c r="DD773" s="58"/>
      <c r="DE773">
        <v>19.11</v>
      </c>
      <c r="DF773">
        <v>112.863</v>
      </c>
      <c r="DG773">
        <v>1.7</v>
      </c>
    </row>
    <row r="774" spans="1:111">
      <c r="A774" s="1">
        <v>2016</v>
      </c>
      <c r="B774" s="1">
        <v>6</v>
      </c>
      <c r="C774" s="24">
        <v>42426</v>
      </c>
      <c r="D774" s="1">
        <v>4443</v>
      </c>
      <c r="E774" s="1">
        <v>4458</v>
      </c>
      <c r="F774" s="1">
        <v>4437</v>
      </c>
      <c r="G774" s="1">
        <v>4440</v>
      </c>
      <c r="H774" s="46">
        <v>1220.4000000000001</v>
      </c>
      <c r="I774" s="1">
        <v>4419</v>
      </c>
      <c r="J774" s="1">
        <v>4458</v>
      </c>
      <c r="K774" s="1">
        <v>4402</v>
      </c>
      <c r="L774" s="1">
        <v>4442</v>
      </c>
      <c r="M774" s="53">
        <v>4445</v>
      </c>
      <c r="N774" s="47">
        <v>4447</v>
      </c>
      <c r="O774" s="47">
        <v>4413</v>
      </c>
      <c r="P774" s="47">
        <v>4433</v>
      </c>
      <c r="Q774" s="8">
        <v>4444</v>
      </c>
      <c r="R774" s="26"/>
      <c r="W774" s="50"/>
      <c r="X774" s="51"/>
      <c r="AC774" s="1">
        <v>1.0974999999999999</v>
      </c>
      <c r="AD774" s="62">
        <v>4458</v>
      </c>
      <c r="AE774" s="62">
        <v>4440</v>
      </c>
      <c r="BD774" s="94">
        <v>4443</v>
      </c>
      <c r="BG774" s="62"/>
      <c r="BH774" s="62"/>
      <c r="BI774" s="1">
        <v>4445</v>
      </c>
      <c r="BJ774" s="1">
        <v>4445</v>
      </c>
      <c r="BK774" s="1">
        <v>4429</v>
      </c>
      <c r="BL774" s="1">
        <v>4430</v>
      </c>
      <c r="BM774" s="78"/>
      <c r="BN774" s="78"/>
      <c r="BO774" s="78"/>
      <c r="BP774" s="89"/>
      <c r="BS774" s="88"/>
      <c r="BU774" s="58"/>
      <c r="BV774" s="58"/>
      <c r="BW774" s="58"/>
      <c r="BX774" s="58"/>
      <c r="BY774" s="1">
        <v>112.944</v>
      </c>
      <c r="BZ774" s="1">
        <v>112.916</v>
      </c>
      <c r="CA774" s="1">
        <v>113.139</v>
      </c>
      <c r="CB774" s="1">
        <v>1.1025</v>
      </c>
      <c r="CC774" s="1">
        <v>1.1022000000000001</v>
      </c>
      <c r="CD774" s="1">
        <v>1.1023000000000001</v>
      </c>
      <c r="CG774" s="1">
        <v>4445</v>
      </c>
      <c r="CH774" s="1">
        <v>4447</v>
      </c>
      <c r="CI774" s="1">
        <v>4413</v>
      </c>
      <c r="CJ774" s="1">
        <v>4446</v>
      </c>
      <c r="CK774" s="1">
        <v>4445</v>
      </c>
      <c r="CL774" s="1">
        <v>4447</v>
      </c>
      <c r="CM774" s="1">
        <v>4413</v>
      </c>
      <c r="CN774" s="1">
        <v>4435</v>
      </c>
      <c r="CO774" s="1">
        <v>1233.9000000000001</v>
      </c>
      <c r="CP774" s="1">
        <v>4445</v>
      </c>
      <c r="CQ774" s="1">
        <v>4447</v>
      </c>
      <c r="CR774" s="1">
        <v>4394</v>
      </c>
      <c r="CS774" s="1">
        <v>4423</v>
      </c>
      <c r="CX774" s="58"/>
      <c r="CY774" s="58"/>
      <c r="DA774" s="1" t="s">
        <v>618</v>
      </c>
      <c r="DC774" s="58"/>
      <c r="DD774" s="58"/>
      <c r="DE774">
        <v>19.809999999999999</v>
      </c>
      <c r="DF774">
        <v>113.953</v>
      </c>
      <c r="DG774">
        <v>1.76</v>
      </c>
    </row>
    <row r="775" spans="1:111">
      <c r="A775" s="1">
        <v>2016</v>
      </c>
      <c r="B775" s="1">
        <v>2</v>
      </c>
      <c r="C775" s="24">
        <v>42429</v>
      </c>
      <c r="D775" s="1">
        <v>4421</v>
      </c>
      <c r="E775" s="1">
        <v>4428</v>
      </c>
      <c r="F775" s="1">
        <v>4411</v>
      </c>
      <c r="G775" s="1">
        <v>4413</v>
      </c>
      <c r="H775" s="46">
        <v>1239.2</v>
      </c>
      <c r="I775" s="1">
        <v>4445</v>
      </c>
      <c r="J775" s="1">
        <v>4447</v>
      </c>
      <c r="K775" s="1">
        <v>4394</v>
      </c>
      <c r="L775" s="1">
        <v>4427</v>
      </c>
      <c r="M775" s="53">
        <v>4422</v>
      </c>
      <c r="N775" s="47">
        <v>4444</v>
      </c>
      <c r="O775" s="47">
        <v>4415</v>
      </c>
      <c r="P775" s="47">
        <v>4426</v>
      </c>
      <c r="Q775" s="8">
        <v>4421</v>
      </c>
      <c r="R775" s="26"/>
      <c r="W775" s="50"/>
      <c r="X775" s="51"/>
      <c r="AC775" s="1">
        <v>1.0878000000000001</v>
      </c>
      <c r="AD775" s="62">
        <v>4429</v>
      </c>
      <c r="AE775" s="62">
        <v>4416</v>
      </c>
      <c r="BD775" s="94">
        <v>4421</v>
      </c>
      <c r="BG775" s="62"/>
      <c r="BH775" s="62"/>
      <c r="BI775" s="1">
        <v>4422</v>
      </c>
      <c r="BJ775" s="1">
        <v>4434</v>
      </c>
      <c r="BK775" s="1">
        <v>4420</v>
      </c>
      <c r="BL775" s="1">
        <v>4434</v>
      </c>
      <c r="BM775" s="78"/>
      <c r="BN775" s="78"/>
      <c r="BO775" s="78"/>
      <c r="BP775" s="89"/>
      <c r="BS775" s="88"/>
      <c r="BU775" s="58"/>
      <c r="BV775" s="58"/>
      <c r="BW775" s="58"/>
      <c r="BX775" s="58"/>
      <c r="BY775" s="1">
        <v>113.91</v>
      </c>
      <c r="BZ775" s="1">
        <v>113.75700000000001</v>
      </c>
      <c r="CA775" s="1">
        <v>113.68600000000001</v>
      </c>
      <c r="CB775" s="1">
        <v>1.0922000000000001</v>
      </c>
      <c r="CC775" s="1">
        <v>1.0913999999999999</v>
      </c>
      <c r="CD775" s="1">
        <v>1.0925</v>
      </c>
      <c r="CG775" s="1">
        <v>4422</v>
      </c>
      <c r="CH775" s="1">
        <v>4444</v>
      </c>
      <c r="CI775" s="1">
        <v>4420</v>
      </c>
      <c r="CJ775" s="1">
        <v>4432</v>
      </c>
      <c r="CK775" s="1">
        <v>4422</v>
      </c>
      <c r="CL775" s="1">
        <v>4444</v>
      </c>
      <c r="CM775" s="1">
        <v>4415</v>
      </c>
      <c r="CN775" s="1">
        <v>4434</v>
      </c>
      <c r="CO775" s="1">
        <v>1231.8</v>
      </c>
      <c r="CP775" s="1">
        <v>4422</v>
      </c>
      <c r="CQ775" s="1">
        <v>4444</v>
      </c>
      <c r="CR775" s="1">
        <v>4415</v>
      </c>
      <c r="CS775" s="1">
        <v>4434</v>
      </c>
      <c r="CX775" s="58"/>
      <c r="CY775" s="58"/>
      <c r="DA775" s="1" t="s">
        <v>618</v>
      </c>
      <c r="DC775" s="58"/>
      <c r="DD775" s="58"/>
      <c r="DE775">
        <v>20.55</v>
      </c>
      <c r="DF775">
        <v>112.79300000000001</v>
      </c>
      <c r="DG775">
        <v>1.74</v>
      </c>
    </row>
    <row r="776" spans="1:111">
      <c r="A776" s="1">
        <v>2016</v>
      </c>
      <c r="B776" s="1">
        <v>3</v>
      </c>
      <c r="C776" s="24">
        <v>42430</v>
      </c>
      <c r="D776" s="1">
        <v>4439</v>
      </c>
      <c r="E776" s="1">
        <v>4466</v>
      </c>
      <c r="F776" s="1">
        <v>4426</v>
      </c>
      <c r="G776" s="1">
        <v>4465</v>
      </c>
      <c r="H776" s="46">
        <v>1232</v>
      </c>
      <c r="I776" s="1">
        <v>4422</v>
      </c>
      <c r="J776" s="1">
        <v>4459</v>
      </c>
      <c r="K776" s="1">
        <v>4415</v>
      </c>
      <c r="L776" s="1">
        <v>4455</v>
      </c>
      <c r="M776" s="53">
        <v>4458</v>
      </c>
      <c r="N776" s="47">
        <v>4490</v>
      </c>
      <c r="O776" s="47">
        <v>4456</v>
      </c>
      <c r="P776" s="47">
        <v>4477</v>
      </c>
      <c r="Q776" s="8">
        <v>4439</v>
      </c>
      <c r="R776" s="26"/>
      <c r="W776" s="50"/>
      <c r="X776" s="51"/>
      <c r="AC776" s="1">
        <v>1.0880000000000001</v>
      </c>
      <c r="AD776" s="62">
        <v>4459</v>
      </c>
      <c r="AE776" s="62">
        <v>4426</v>
      </c>
      <c r="BD776" s="94">
        <v>4456</v>
      </c>
      <c r="BG776" s="62"/>
      <c r="BH776" s="62"/>
      <c r="BI776" s="1">
        <v>4458</v>
      </c>
      <c r="BJ776" s="1">
        <v>4464</v>
      </c>
      <c r="BK776" s="1">
        <v>4456</v>
      </c>
      <c r="BL776" s="1">
        <v>4460</v>
      </c>
      <c r="BM776" s="78"/>
      <c r="BN776" s="78"/>
      <c r="BO776" s="78"/>
      <c r="BP776" s="89"/>
      <c r="BS776" s="88"/>
      <c r="BU776" s="58"/>
      <c r="BV776" s="58"/>
      <c r="BW776" s="58"/>
      <c r="BX776" s="58"/>
      <c r="BY776" s="1">
        <v>112.73</v>
      </c>
      <c r="BZ776" s="1">
        <v>112.295</v>
      </c>
      <c r="CA776" s="1">
        <v>112.44</v>
      </c>
      <c r="CB776" s="1">
        <v>1.0879000000000001</v>
      </c>
      <c r="CC776" s="1">
        <v>1.0888</v>
      </c>
      <c r="CD776" s="1">
        <v>1.0886</v>
      </c>
      <c r="CG776" s="1">
        <v>4458</v>
      </c>
      <c r="CH776" s="1">
        <v>4488</v>
      </c>
      <c r="CI776" s="1">
        <v>4456</v>
      </c>
      <c r="CJ776" s="1">
        <v>4480</v>
      </c>
      <c r="CK776" s="1">
        <v>4458</v>
      </c>
      <c r="CL776" s="1">
        <v>4490</v>
      </c>
      <c r="CM776" s="1">
        <v>4453</v>
      </c>
      <c r="CN776" s="1">
        <v>4464</v>
      </c>
      <c r="CO776" s="1">
        <v>1239.3</v>
      </c>
      <c r="CP776" s="1">
        <v>4458</v>
      </c>
      <c r="CQ776" s="1">
        <v>4490</v>
      </c>
      <c r="CR776" s="1">
        <v>4446</v>
      </c>
      <c r="CS776" s="1">
        <v>4467</v>
      </c>
      <c r="CX776" s="58"/>
      <c r="CY776" s="58"/>
      <c r="DA776" s="1" t="s">
        <v>618</v>
      </c>
      <c r="DC776" s="58"/>
      <c r="DD776" s="58"/>
      <c r="DE776">
        <v>17.7</v>
      </c>
      <c r="DF776">
        <v>113.935</v>
      </c>
      <c r="DG776">
        <v>1.83</v>
      </c>
    </row>
    <row r="777" spans="1:111">
      <c r="A777" s="1">
        <v>2016</v>
      </c>
      <c r="B777" s="1">
        <v>4</v>
      </c>
      <c r="C777" s="24">
        <v>42431</v>
      </c>
      <c r="D777" s="1">
        <v>4467</v>
      </c>
      <c r="E777" s="1">
        <v>4467</v>
      </c>
      <c r="F777" s="1">
        <v>4443</v>
      </c>
      <c r="G777" s="1">
        <v>4455</v>
      </c>
      <c r="H777" s="46">
        <v>1241.0999999999999</v>
      </c>
      <c r="I777" s="1">
        <v>4458</v>
      </c>
      <c r="J777" s="1">
        <v>4490</v>
      </c>
      <c r="K777" s="1">
        <v>4446</v>
      </c>
      <c r="L777" s="1">
        <v>4460</v>
      </c>
      <c r="M777" s="53">
        <v>4457</v>
      </c>
      <c r="N777" s="47">
        <v>4496</v>
      </c>
      <c r="O777" s="47">
        <v>4457</v>
      </c>
      <c r="P777" s="47">
        <v>4491</v>
      </c>
      <c r="Q777" s="8">
        <v>4467</v>
      </c>
      <c r="R777" s="26"/>
      <c r="W777" s="50"/>
      <c r="X777" s="51"/>
      <c r="AC777" s="1">
        <v>1.0839000000000001</v>
      </c>
      <c r="AD777" s="62">
        <v>4467</v>
      </c>
      <c r="AE777" s="62">
        <v>4451</v>
      </c>
      <c r="BD777" s="94">
        <v>4456</v>
      </c>
      <c r="BG777" s="62"/>
      <c r="BH777" s="62"/>
      <c r="BI777" s="1">
        <v>4457</v>
      </c>
      <c r="BJ777" s="1">
        <v>4475</v>
      </c>
      <c r="BK777" s="1">
        <v>4457</v>
      </c>
      <c r="BL777" s="1">
        <v>4473</v>
      </c>
      <c r="BM777" s="78"/>
      <c r="BN777" s="78"/>
      <c r="BO777" s="78"/>
      <c r="BP777" s="89"/>
      <c r="BS777" s="88"/>
      <c r="BU777" s="58"/>
      <c r="BV777" s="58"/>
      <c r="BW777" s="58"/>
      <c r="BX777" s="58"/>
      <c r="BY777" s="1">
        <v>113.85299999999999</v>
      </c>
      <c r="BZ777" s="1">
        <v>114.02200000000001</v>
      </c>
      <c r="CA777" s="1">
        <v>113.941</v>
      </c>
      <c r="CB777" s="1">
        <v>1.0867</v>
      </c>
      <c r="CC777" s="1">
        <v>1.0868</v>
      </c>
      <c r="CD777" s="1">
        <v>1.0873999999999999</v>
      </c>
      <c r="CG777" s="35">
        <v>4458</v>
      </c>
      <c r="CH777" s="35">
        <v>4488</v>
      </c>
      <c r="CI777" s="35">
        <v>4456</v>
      </c>
      <c r="CJ777" s="35">
        <v>4480</v>
      </c>
      <c r="CK777" s="1">
        <v>4457</v>
      </c>
      <c r="CL777" s="1">
        <v>4497</v>
      </c>
      <c r="CM777" s="1">
        <v>4457</v>
      </c>
      <c r="CN777" s="1">
        <v>4492</v>
      </c>
      <c r="CO777" s="1">
        <v>1230</v>
      </c>
      <c r="CP777" s="1">
        <v>4457</v>
      </c>
      <c r="CQ777" s="1">
        <v>4497</v>
      </c>
      <c r="CR777" s="1">
        <v>4457</v>
      </c>
      <c r="CS777" s="1">
        <v>4487</v>
      </c>
      <c r="CX777" s="58"/>
      <c r="CY777" s="58"/>
      <c r="DA777" s="1" t="s">
        <v>618</v>
      </c>
      <c r="DC777" s="58"/>
      <c r="DD777" s="58"/>
      <c r="DE777">
        <v>17.09</v>
      </c>
      <c r="DF777">
        <v>113.38500000000001</v>
      </c>
      <c r="DG777">
        <v>1.85</v>
      </c>
    </row>
    <row r="778" spans="1:111">
      <c r="A778" s="1">
        <v>2016</v>
      </c>
      <c r="B778" s="1">
        <v>5</v>
      </c>
      <c r="C778" s="24">
        <v>42432</v>
      </c>
      <c r="D778" s="1">
        <v>4483</v>
      </c>
      <c r="E778" s="1">
        <v>4504</v>
      </c>
      <c r="F778" s="1">
        <v>4476</v>
      </c>
      <c r="G778" s="1">
        <v>4503</v>
      </c>
      <c r="H778" s="46">
        <v>1264.0999999999999</v>
      </c>
      <c r="I778" s="1">
        <v>4457</v>
      </c>
      <c r="J778" s="1">
        <v>4497</v>
      </c>
      <c r="K778" s="1">
        <v>4457</v>
      </c>
      <c r="L778" s="1">
        <v>4487</v>
      </c>
      <c r="M778" s="53">
        <v>4505</v>
      </c>
      <c r="N778" s="47">
        <v>4515</v>
      </c>
      <c r="O778" s="47">
        <v>4495</v>
      </c>
      <c r="P778" s="47">
        <v>4499</v>
      </c>
      <c r="Q778" s="8">
        <v>4484</v>
      </c>
      <c r="R778" s="26"/>
      <c r="W778" s="50"/>
      <c r="X778" s="51"/>
      <c r="AC778" s="1">
        <v>1.091</v>
      </c>
      <c r="AD778" s="62">
        <v>4490</v>
      </c>
      <c r="AE778" s="62">
        <v>4476</v>
      </c>
      <c r="BD778" s="94">
        <v>4503</v>
      </c>
      <c r="BG778" s="62"/>
      <c r="BH778" s="62"/>
      <c r="BI778" s="1">
        <v>4505</v>
      </c>
      <c r="BJ778" s="1">
        <v>4511</v>
      </c>
      <c r="BK778" s="1">
        <v>4497</v>
      </c>
      <c r="BL778" s="1">
        <v>4497</v>
      </c>
      <c r="BM778" s="78"/>
      <c r="BN778" s="78"/>
      <c r="BO778" s="78"/>
      <c r="BP778" s="89"/>
      <c r="BS778" s="88"/>
      <c r="BU778" s="58"/>
      <c r="BV778" s="58"/>
      <c r="BW778" s="58"/>
      <c r="BX778" s="58"/>
      <c r="BY778" s="1">
        <v>113.371</v>
      </c>
      <c r="BZ778" s="1">
        <v>113.566</v>
      </c>
      <c r="CA778" s="1">
        <v>113.503</v>
      </c>
      <c r="CB778" s="1">
        <v>1.0866</v>
      </c>
      <c r="CC778" s="1">
        <v>1.0869</v>
      </c>
      <c r="CD778" s="1">
        <v>1.0868</v>
      </c>
      <c r="CG778" s="1">
        <v>4505</v>
      </c>
      <c r="CH778" s="1">
        <v>4515</v>
      </c>
      <c r="CI778" s="1">
        <v>4496</v>
      </c>
      <c r="CJ778" s="1">
        <v>4510</v>
      </c>
      <c r="CK778" s="1">
        <v>4505</v>
      </c>
      <c r="CL778" s="1">
        <v>4515</v>
      </c>
      <c r="CM778" s="1">
        <v>4495</v>
      </c>
      <c r="CN778" s="1">
        <v>4505</v>
      </c>
      <c r="CO778" s="1">
        <v>1240.5</v>
      </c>
      <c r="CP778" s="1">
        <v>4505</v>
      </c>
      <c r="CQ778" s="1">
        <v>4547</v>
      </c>
      <c r="CR778" s="1">
        <v>4495</v>
      </c>
      <c r="CS778" s="1">
        <v>4543</v>
      </c>
      <c r="CX778" s="58"/>
      <c r="CY778" s="58"/>
      <c r="DA778" s="1" t="s">
        <v>618</v>
      </c>
      <c r="DC778" s="58"/>
      <c r="DD778" s="58"/>
      <c r="DE778">
        <v>16.7</v>
      </c>
      <c r="DF778">
        <v>113.623</v>
      </c>
      <c r="DG778">
        <v>1.83</v>
      </c>
    </row>
    <row r="779" spans="1:111">
      <c r="A779" s="1">
        <v>2016</v>
      </c>
      <c r="B779" s="1">
        <v>6</v>
      </c>
      <c r="C779" s="24">
        <v>42433</v>
      </c>
      <c r="D779" s="1">
        <v>4560</v>
      </c>
      <c r="E779" s="1">
        <v>4575</v>
      </c>
      <c r="F779" s="1">
        <v>4537</v>
      </c>
      <c r="G779" s="1">
        <v>4574</v>
      </c>
      <c r="H779" s="46">
        <v>1270.7</v>
      </c>
      <c r="I779" s="1">
        <v>4505</v>
      </c>
      <c r="J779" s="1">
        <v>4562</v>
      </c>
      <c r="K779" s="1">
        <v>4495</v>
      </c>
      <c r="L779" s="1">
        <v>4544</v>
      </c>
      <c r="M779" s="53">
        <v>4577</v>
      </c>
      <c r="N779" s="47">
        <v>4614</v>
      </c>
      <c r="O779" s="47">
        <v>4542</v>
      </c>
      <c r="P779" s="47">
        <v>4576</v>
      </c>
      <c r="Q779" s="8">
        <v>4560</v>
      </c>
      <c r="R779" s="26"/>
      <c r="W779" s="50"/>
      <c r="X779" s="51"/>
      <c r="AC779" s="1">
        <v>1.0943000000000001</v>
      </c>
      <c r="AD779" s="62">
        <v>4562</v>
      </c>
      <c r="AE779" s="62">
        <v>4537</v>
      </c>
      <c r="BD779" s="94">
        <v>4574</v>
      </c>
      <c r="BG779" s="62"/>
      <c r="BH779" s="62"/>
      <c r="BI779" s="1">
        <v>4577</v>
      </c>
      <c r="BJ779" s="1">
        <v>4590</v>
      </c>
      <c r="BK779" s="1">
        <v>4570</v>
      </c>
      <c r="BL779" s="1">
        <v>4586</v>
      </c>
      <c r="BM779" s="78"/>
      <c r="BN779" s="78"/>
      <c r="BO779" s="78"/>
      <c r="BP779" s="89"/>
      <c r="BS779" s="88"/>
      <c r="BU779" s="58"/>
      <c r="BV779" s="58"/>
      <c r="BW779" s="58"/>
      <c r="BX779" s="58"/>
      <c r="BY779" s="1">
        <v>113.61499999999999</v>
      </c>
      <c r="BZ779" s="1">
        <v>113.75</v>
      </c>
      <c r="CA779" s="1">
        <v>113.69199999999999</v>
      </c>
      <c r="CB779" s="1">
        <v>1.0962000000000001</v>
      </c>
      <c r="CC779" s="1">
        <v>1.0946</v>
      </c>
      <c r="CD779" s="1">
        <v>1.0946</v>
      </c>
      <c r="CG779" s="1">
        <v>4577</v>
      </c>
      <c r="CH779" s="1">
        <v>4614</v>
      </c>
      <c r="CI779" s="1">
        <v>4570</v>
      </c>
      <c r="CJ779" s="1">
        <v>4585</v>
      </c>
      <c r="CK779" s="1">
        <v>4577</v>
      </c>
      <c r="CL779" s="1">
        <v>4614</v>
      </c>
      <c r="CM779" s="1">
        <v>4542</v>
      </c>
      <c r="CN779" s="1">
        <v>4612</v>
      </c>
      <c r="CO779" s="1">
        <v>1266.3</v>
      </c>
      <c r="CP779" s="1">
        <v>4577</v>
      </c>
      <c r="CQ779" s="1">
        <v>4622</v>
      </c>
      <c r="CR779" s="1">
        <v>4542</v>
      </c>
      <c r="CS779" s="1">
        <v>4591</v>
      </c>
      <c r="CX779" s="58"/>
      <c r="CY779" s="58"/>
      <c r="DA779" s="1" t="s">
        <v>618</v>
      </c>
      <c r="DC779" s="58"/>
      <c r="DD779" s="58"/>
      <c r="DE779">
        <v>16.86</v>
      </c>
      <c r="DF779">
        <v>114.05500000000001</v>
      </c>
      <c r="DG779">
        <v>1.88</v>
      </c>
    </row>
    <row r="780" spans="1:111">
      <c r="A780" s="1">
        <v>2016</v>
      </c>
      <c r="B780" s="1">
        <v>2</v>
      </c>
      <c r="C780" s="24">
        <v>42436</v>
      </c>
      <c r="D780" s="1">
        <v>4582</v>
      </c>
      <c r="E780" s="1">
        <v>4589</v>
      </c>
      <c r="F780" s="1">
        <v>4552</v>
      </c>
      <c r="G780" s="1">
        <v>4571</v>
      </c>
      <c r="H780" s="46">
        <v>1268</v>
      </c>
      <c r="I780" s="1">
        <v>4577</v>
      </c>
      <c r="J780" s="1">
        <v>4622</v>
      </c>
      <c r="K780" s="1">
        <v>4542</v>
      </c>
      <c r="L780" s="1">
        <v>4567</v>
      </c>
      <c r="M780" s="53">
        <v>4576</v>
      </c>
      <c r="N780" s="47">
        <v>4603</v>
      </c>
      <c r="O780" s="47">
        <v>4573</v>
      </c>
      <c r="P780" s="47">
        <v>4577</v>
      </c>
      <c r="Q780" s="8">
        <v>4580</v>
      </c>
      <c r="R780" s="26"/>
      <c r="W780" s="50"/>
      <c r="X780" s="51"/>
      <c r="AC780" s="1">
        <v>1.0958000000000001</v>
      </c>
      <c r="AD780" s="62">
        <v>4589</v>
      </c>
      <c r="AE780" s="62">
        <v>4565</v>
      </c>
      <c r="BD780" s="94">
        <v>4575</v>
      </c>
      <c r="BG780" s="62"/>
      <c r="BH780" s="62"/>
      <c r="BI780" s="1">
        <v>4576</v>
      </c>
      <c r="BJ780" s="1">
        <v>4584</v>
      </c>
      <c r="BK780" s="1">
        <v>4573</v>
      </c>
      <c r="BL780" s="1">
        <v>4580</v>
      </c>
      <c r="BM780" s="78"/>
      <c r="BN780" s="78"/>
      <c r="BO780" s="78"/>
      <c r="BP780" s="89"/>
      <c r="BS780" s="88"/>
      <c r="BU780" s="58"/>
      <c r="BV780" s="58"/>
      <c r="BW780" s="58"/>
      <c r="BX780" s="58"/>
      <c r="BY780" s="1">
        <v>113.98</v>
      </c>
      <c r="BZ780" s="1">
        <v>113.855</v>
      </c>
      <c r="CA780" s="1">
        <v>113.80500000000001</v>
      </c>
      <c r="CB780" s="1">
        <v>1.0992</v>
      </c>
      <c r="CC780" s="1">
        <v>1.0998000000000001</v>
      </c>
      <c r="CD780" s="1">
        <v>1.0993999999999999</v>
      </c>
      <c r="CG780" s="1">
        <v>4576</v>
      </c>
      <c r="CH780" s="1">
        <v>4602</v>
      </c>
      <c r="CI780" s="1">
        <v>4573</v>
      </c>
      <c r="CJ780" s="1">
        <v>4598</v>
      </c>
      <c r="CK780" s="1">
        <v>4576</v>
      </c>
      <c r="CL780" s="1">
        <v>4603</v>
      </c>
      <c r="CM780" s="1">
        <v>4573</v>
      </c>
      <c r="CN780" s="1">
        <v>4587</v>
      </c>
      <c r="CO780" s="1">
        <v>1265.4000000000001</v>
      </c>
      <c r="CP780" s="1">
        <v>4576</v>
      </c>
      <c r="CQ780" s="1">
        <v>4603</v>
      </c>
      <c r="CR780" s="1">
        <v>4556</v>
      </c>
      <c r="CS780" s="1">
        <v>4575</v>
      </c>
      <c r="CX780" s="58"/>
      <c r="CY780" s="58"/>
      <c r="DA780" s="1" t="s">
        <v>618</v>
      </c>
      <c r="DC780" s="58"/>
      <c r="DD780" s="58"/>
      <c r="DE780">
        <v>17.350000000000001</v>
      </c>
      <c r="DF780">
        <v>113.402</v>
      </c>
      <c r="DG780">
        <v>1.9</v>
      </c>
    </row>
    <row r="781" spans="1:111">
      <c r="A781" s="1">
        <v>2016</v>
      </c>
      <c r="B781" s="1">
        <v>3</v>
      </c>
      <c r="C781" s="24">
        <v>42437</v>
      </c>
      <c r="D781" s="1">
        <v>4580</v>
      </c>
      <c r="E781" s="1">
        <v>4582</v>
      </c>
      <c r="F781" s="1">
        <v>4551</v>
      </c>
      <c r="G781" s="1">
        <v>4572</v>
      </c>
      <c r="H781" s="46">
        <v>1261.7</v>
      </c>
      <c r="I781" s="1">
        <v>4576</v>
      </c>
      <c r="J781" s="1">
        <v>4603</v>
      </c>
      <c r="K781" s="1">
        <v>4555</v>
      </c>
      <c r="L781" s="1">
        <v>4568</v>
      </c>
      <c r="M781" s="53">
        <v>4567</v>
      </c>
      <c r="N781" s="47">
        <v>4597</v>
      </c>
      <c r="O781" s="47">
        <v>4565</v>
      </c>
      <c r="P781" s="47">
        <v>4584</v>
      </c>
      <c r="Q781" s="8">
        <v>4580</v>
      </c>
      <c r="R781" s="26"/>
      <c r="W781" s="50"/>
      <c r="X781" s="51"/>
      <c r="AC781" s="1">
        <v>1.1020000000000001</v>
      </c>
      <c r="AD781" s="62">
        <v>4582</v>
      </c>
      <c r="AE781" s="62">
        <v>4555</v>
      </c>
      <c r="BD781" s="94">
        <v>4565</v>
      </c>
      <c r="BG781" s="62"/>
      <c r="BH781" s="62"/>
      <c r="BI781" s="1">
        <v>4567</v>
      </c>
      <c r="BJ781" s="1">
        <v>4583</v>
      </c>
      <c r="BK781" s="1">
        <v>4565</v>
      </c>
      <c r="BL781" s="1">
        <v>4579</v>
      </c>
      <c r="BM781" s="78"/>
      <c r="BN781" s="78"/>
      <c r="BO781" s="78"/>
      <c r="BP781" s="89"/>
      <c r="BS781" s="88"/>
      <c r="BU781" s="58"/>
      <c r="BV781" s="58"/>
      <c r="BW781" s="58"/>
      <c r="BX781" s="58"/>
      <c r="BY781" s="1">
        <v>113.38800000000001</v>
      </c>
      <c r="BZ781" s="1">
        <v>113.322</v>
      </c>
      <c r="CA781" s="1">
        <v>113.461</v>
      </c>
      <c r="CB781" s="1">
        <v>1.1012</v>
      </c>
      <c r="CC781" s="1">
        <v>1.1012</v>
      </c>
      <c r="CD781" s="1">
        <v>1.1012999999999999</v>
      </c>
      <c r="CG781" s="1">
        <v>4567</v>
      </c>
      <c r="CH781" s="1">
        <v>4597</v>
      </c>
      <c r="CI781" s="1">
        <v>4565</v>
      </c>
      <c r="CJ781" s="1">
        <v>4587</v>
      </c>
      <c r="CK781" s="1">
        <v>4567</v>
      </c>
      <c r="CL781" s="1">
        <v>4597</v>
      </c>
      <c r="CM781" s="1">
        <v>4545</v>
      </c>
      <c r="CN781" s="1">
        <v>4550</v>
      </c>
      <c r="CO781" s="1">
        <v>1273.8</v>
      </c>
      <c r="CP781" s="1">
        <v>4567</v>
      </c>
      <c r="CQ781" s="1">
        <v>4597</v>
      </c>
      <c r="CR781" s="1">
        <v>4525</v>
      </c>
      <c r="CS781" s="1">
        <v>4533</v>
      </c>
      <c r="CX781" s="58"/>
      <c r="CY781" s="58"/>
      <c r="DA781" s="1" t="s">
        <v>618</v>
      </c>
      <c r="DC781" s="58"/>
      <c r="DD781" s="58"/>
      <c r="DE781">
        <v>18.670000000000002</v>
      </c>
      <c r="DF781">
        <v>112.637</v>
      </c>
      <c r="DG781">
        <v>1.83</v>
      </c>
    </row>
    <row r="782" spans="1:111">
      <c r="A782" s="1">
        <v>2016</v>
      </c>
      <c r="B782" s="1">
        <v>4</v>
      </c>
      <c r="C782" s="24">
        <v>42438</v>
      </c>
      <c r="D782" s="1">
        <v>4535</v>
      </c>
      <c r="E782" s="1">
        <v>4538</v>
      </c>
      <c r="F782" s="1">
        <v>4488</v>
      </c>
      <c r="G782" s="1">
        <v>4504</v>
      </c>
      <c r="H782" s="46">
        <v>1252.3</v>
      </c>
      <c r="I782" s="1">
        <v>4567</v>
      </c>
      <c r="J782" s="1">
        <v>4597</v>
      </c>
      <c r="K782" s="1">
        <v>4488</v>
      </c>
      <c r="L782" s="1">
        <v>4499</v>
      </c>
      <c r="M782" s="53">
        <v>4508</v>
      </c>
      <c r="N782" s="47">
        <v>4515</v>
      </c>
      <c r="O782" s="47">
        <v>4478</v>
      </c>
      <c r="P782" s="47">
        <v>4503</v>
      </c>
      <c r="Q782" s="8">
        <v>4535</v>
      </c>
      <c r="R782" s="26"/>
      <c r="W782" s="50"/>
      <c r="X782" s="51"/>
      <c r="AC782" s="1">
        <v>1.0952</v>
      </c>
      <c r="AD782" s="62">
        <v>4538</v>
      </c>
      <c r="AE782" s="62">
        <v>4488</v>
      </c>
      <c r="BD782" s="94">
        <v>4506</v>
      </c>
      <c r="BG782" s="62"/>
      <c r="BH782" s="62"/>
      <c r="BI782" s="1">
        <v>4508</v>
      </c>
      <c r="BJ782" s="1">
        <v>4515</v>
      </c>
      <c r="BK782" s="1">
        <v>4507</v>
      </c>
      <c r="BL782" s="1">
        <v>4508</v>
      </c>
      <c r="BM782" s="78"/>
      <c r="BN782" s="78"/>
      <c r="BO782" s="78"/>
      <c r="BP782" s="89"/>
      <c r="BS782" s="88"/>
      <c r="BU782" s="58"/>
      <c r="BV782" s="58"/>
      <c r="BW782" s="58"/>
      <c r="BX782" s="58"/>
      <c r="BY782" s="1">
        <v>112.614</v>
      </c>
      <c r="BZ782" s="1">
        <v>112.661</v>
      </c>
      <c r="CA782" s="1">
        <v>112.664</v>
      </c>
      <c r="CB782" s="1">
        <v>1.1006</v>
      </c>
      <c r="CC782" s="1">
        <v>1.1005</v>
      </c>
      <c r="CD782" s="1">
        <v>1.1001000000000001</v>
      </c>
      <c r="CG782" s="1">
        <v>4508</v>
      </c>
      <c r="CH782" s="1">
        <v>4515</v>
      </c>
      <c r="CI782" s="1">
        <v>4478</v>
      </c>
      <c r="CJ782" s="1">
        <v>4502</v>
      </c>
      <c r="CK782" s="1">
        <v>4508</v>
      </c>
      <c r="CL782" s="1">
        <v>4515</v>
      </c>
      <c r="CM782" s="1">
        <v>4474</v>
      </c>
      <c r="CN782" s="1">
        <v>4487</v>
      </c>
      <c r="CO782" s="1">
        <v>1258.7</v>
      </c>
      <c r="CP782" s="1">
        <v>4508</v>
      </c>
      <c r="CQ782" s="1">
        <v>4535</v>
      </c>
      <c r="CR782" s="1">
        <v>4474</v>
      </c>
      <c r="CS782" s="1">
        <v>4530</v>
      </c>
      <c r="CX782" s="58"/>
      <c r="CY782" s="58"/>
      <c r="DA782" s="1" t="s">
        <v>618</v>
      </c>
      <c r="DC782" s="58"/>
      <c r="DD782" s="58"/>
      <c r="DE782">
        <v>18.34</v>
      </c>
      <c r="DF782">
        <v>113.363</v>
      </c>
      <c r="DG782">
        <v>1.89</v>
      </c>
    </row>
    <row r="783" spans="1:111">
      <c r="A783" s="1">
        <v>2016</v>
      </c>
      <c r="B783" s="1">
        <v>5</v>
      </c>
      <c r="C783" s="24">
        <v>42439</v>
      </c>
      <c r="D783" s="1">
        <v>4525</v>
      </c>
      <c r="E783" s="1">
        <v>4534</v>
      </c>
      <c r="F783" s="1">
        <v>4516</v>
      </c>
      <c r="G783" s="1">
        <v>4519</v>
      </c>
      <c r="H783" s="46">
        <v>1272.2</v>
      </c>
      <c r="I783" s="1">
        <v>4508</v>
      </c>
      <c r="J783" s="1">
        <v>4535</v>
      </c>
      <c r="K783" s="1">
        <v>4474</v>
      </c>
      <c r="L783" s="1">
        <v>4523</v>
      </c>
      <c r="M783" s="53">
        <v>4507</v>
      </c>
      <c r="N783" s="47">
        <v>4562</v>
      </c>
      <c r="O783" s="47">
        <v>4501</v>
      </c>
      <c r="P783" s="47">
        <v>4559</v>
      </c>
      <c r="Q783" s="8">
        <v>4524</v>
      </c>
      <c r="R783" s="26"/>
      <c r="W783" s="50"/>
      <c r="X783" s="51"/>
      <c r="AC783" s="1">
        <v>1.0882000000000001</v>
      </c>
      <c r="AD783" s="62">
        <v>4530</v>
      </c>
      <c r="AE783" s="62">
        <v>4516</v>
      </c>
      <c r="BD783" s="94">
        <v>4505</v>
      </c>
      <c r="BG783" s="62"/>
      <c r="BH783" s="62"/>
      <c r="BI783" s="1">
        <v>4507</v>
      </c>
      <c r="BJ783" s="1">
        <v>4521</v>
      </c>
      <c r="BK783" s="1">
        <v>4504</v>
      </c>
      <c r="BL783" s="1">
        <v>4518</v>
      </c>
      <c r="BM783" s="78"/>
      <c r="BN783" s="78"/>
      <c r="BO783" s="78"/>
      <c r="BP783" s="89"/>
      <c r="BS783" s="88"/>
      <c r="BU783" s="58"/>
      <c r="BV783" s="58"/>
      <c r="BW783" s="58"/>
      <c r="BX783" s="58"/>
      <c r="BY783" s="1">
        <v>113.407</v>
      </c>
      <c r="BZ783" s="1">
        <v>113.32899999999999</v>
      </c>
      <c r="CA783" s="1">
        <v>113.239</v>
      </c>
      <c r="CB783" s="1">
        <v>1.1005</v>
      </c>
      <c r="CC783" s="1">
        <v>1.1000000000000001</v>
      </c>
      <c r="CD783" s="1">
        <v>1.0986</v>
      </c>
      <c r="CG783" s="1">
        <v>4507</v>
      </c>
      <c r="CH783" s="1">
        <v>4535</v>
      </c>
      <c r="CI783" s="1">
        <v>4504</v>
      </c>
      <c r="CJ783" s="1">
        <v>4520</v>
      </c>
      <c r="CK783" s="1">
        <v>4507</v>
      </c>
      <c r="CL783" s="1">
        <v>4589</v>
      </c>
      <c r="CM783" s="1">
        <v>4501</v>
      </c>
      <c r="CN783" s="1">
        <v>4586</v>
      </c>
      <c r="CO783" s="1">
        <v>1249.5999999999999</v>
      </c>
      <c r="CP783" s="1">
        <v>4507</v>
      </c>
      <c r="CQ783" s="1">
        <v>4609</v>
      </c>
      <c r="CR783" s="1">
        <v>4501</v>
      </c>
      <c r="CS783" s="1">
        <v>4569</v>
      </c>
      <c r="CX783" s="58"/>
      <c r="CY783" s="58"/>
      <c r="DA783" s="1" t="s">
        <v>618</v>
      </c>
      <c r="DC783" s="58"/>
      <c r="DD783" s="58"/>
      <c r="DE783">
        <v>18.05</v>
      </c>
      <c r="DF783">
        <v>113.124</v>
      </c>
      <c r="DG783">
        <v>1.93</v>
      </c>
    </row>
    <row r="784" spans="1:111">
      <c r="A784" s="1">
        <v>2016</v>
      </c>
      <c r="B784" s="1">
        <v>6</v>
      </c>
      <c r="C784" s="24">
        <v>42440</v>
      </c>
      <c r="D784" s="1">
        <v>4569</v>
      </c>
      <c r="E784" s="1">
        <v>4620</v>
      </c>
      <c r="F784" s="1">
        <v>4569</v>
      </c>
      <c r="G784" s="1">
        <v>4608</v>
      </c>
      <c r="H784" s="46">
        <v>1259.4000000000001</v>
      </c>
      <c r="I784" s="1">
        <v>4507</v>
      </c>
      <c r="J784" s="1">
        <v>4620</v>
      </c>
      <c r="K784" s="1">
        <v>4501</v>
      </c>
      <c r="L784" s="1">
        <v>4612</v>
      </c>
      <c r="M784" s="53">
        <v>4599</v>
      </c>
      <c r="N784" s="47">
        <v>4615</v>
      </c>
      <c r="O784" s="47">
        <v>4576</v>
      </c>
      <c r="P784" s="47">
        <v>4591</v>
      </c>
      <c r="Q784" s="8">
        <v>4569</v>
      </c>
      <c r="R784" s="26"/>
      <c r="W784" s="50"/>
      <c r="X784" s="51"/>
      <c r="AC784" s="1">
        <v>1.1122000000000001</v>
      </c>
      <c r="AD784" s="62">
        <v>4620</v>
      </c>
      <c r="AE784" s="62">
        <v>4569</v>
      </c>
      <c r="BD784" s="94">
        <v>4597</v>
      </c>
      <c r="BG784" s="62"/>
      <c r="BH784" s="62"/>
      <c r="BI784" s="1">
        <v>4599</v>
      </c>
      <c r="BJ784" s="1">
        <v>4615</v>
      </c>
      <c r="BK784" s="1">
        <v>4598</v>
      </c>
      <c r="BL784" s="1">
        <v>4599</v>
      </c>
      <c r="BM784" s="78"/>
      <c r="BN784" s="78"/>
      <c r="BO784" s="78"/>
      <c r="BP784" s="89"/>
      <c r="BS784" s="88"/>
      <c r="BU784" s="58"/>
      <c r="BV784" s="58"/>
      <c r="BW784" s="58"/>
      <c r="BX784" s="58"/>
      <c r="BY784" s="1">
        <v>113.191</v>
      </c>
      <c r="BZ784" s="1">
        <v>113.128</v>
      </c>
      <c r="CA784" s="1">
        <v>112.867</v>
      </c>
      <c r="CB784" s="1">
        <v>1.1177999999999999</v>
      </c>
      <c r="CC784" s="1">
        <v>1.1177999999999999</v>
      </c>
      <c r="CD784" s="1">
        <v>1.1175999999999999</v>
      </c>
      <c r="CG784" s="1">
        <v>4599</v>
      </c>
      <c r="CH784" s="1">
        <v>4615</v>
      </c>
      <c r="CI784" s="1">
        <v>4577</v>
      </c>
      <c r="CJ784" s="1">
        <v>4587</v>
      </c>
      <c r="CK784" s="1">
        <v>4599</v>
      </c>
      <c r="CL784" s="1">
        <v>4615</v>
      </c>
      <c r="CM784" s="1">
        <v>4576</v>
      </c>
      <c r="CN784" s="1">
        <v>4586</v>
      </c>
      <c r="CO784" s="1">
        <v>1272.4000000000001</v>
      </c>
      <c r="CP784" s="1">
        <v>4599</v>
      </c>
      <c r="CQ784" s="1">
        <v>4615</v>
      </c>
      <c r="CR784" s="1">
        <v>4536</v>
      </c>
      <c r="CS784" s="1">
        <v>4562</v>
      </c>
      <c r="CX784" s="58"/>
      <c r="CY784" s="58"/>
      <c r="DA784" s="1" t="s">
        <v>618</v>
      </c>
      <c r="DC784" s="58"/>
      <c r="DD784" s="58"/>
      <c r="DE784">
        <v>16.5</v>
      </c>
      <c r="DF784">
        <v>113.92400000000001</v>
      </c>
      <c r="DG784">
        <v>1.98</v>
      </c>
    </row>
    <row r="785" spans="1:111">
      <c r="A785" s="1">
        <v>2016</v>
      </c>
      <c r="B785" s="1">
        <v>2</v>
      </c>
      <c r="C785" s="24">
        <v>42443</v>
      </c>
      <c r="D785" s="1">
        <v>4546</v>
      </c>
      <c r="E785" s="1">
        <v>4562</v>
      </c>
      <c r="F785" s="1">
        <v>4541</v>
      </c>
      <c r="G785" s="1">
        <v>4556</v>
      </c>
      <c r="H785" s="46">
        <v>1236</v>
      </c>
      <c r="I785" s="1">
        <v>4599</v>
      </c>
      <c r="J785" s="1">
        <v>4615</v>
      </c>
      <c r="K785" s="1">
        <v>4536</v>
      </c>
      <c r="L785" s="1">
        <v>4556</v>
      </c>
      <c r="M785" s="53">
        <v>4551</v>
      </c>
      <c r="N785" s="47">
        <v>4566</v>
      </c>
      <c r="O785" s="47">
        <v>4514</v>
      </c>
      <c r="P785" s="47">
        <v>4516</v>
      </c>
      <c r="Q785" s="8">
        <v>4544</v>
      </c>
      <c r="R785" s="26"/>
      <c r="W785" s="50"/>
      <c r="X785" s="51"/>
      <c r="AC785" s="1">
        <v>1.1104000000000001</v>
      </c>
      <c r="AD785" s="62">
        <v>4559</v>
      </c>
      <c r="AE785" s="62">
        <v>4541</v>
      </c>
      <c r="BD785" s="94">
        <v>4549</v>
      </c>
      <c r="BG785" s="62"/>
      <c r="BH785" s="62"/>
      <c r="BI785" s="1">
        <v>4551</v>
      </c>
      <c r="BJ785" s="1">
        <v>4558</v>
      </c>
      <c r="BK785" s="1">
        <v>4547</v>
      </c>
      <c r="BL785" s="1">
        <v>4550</v>
      </c>
      <c r="BM785" s="78"/>
      <c r="BN785" s="78"/>
      <c r="BO785" s="78"/>
      <c r="BP785" s="89"/>
      <c r="BS785" s="88"/>
      <c r="BU785" s="58"/>
      <c r="BV785" s="58"/>
      <c r="BW785" s="58"/>
      <c r="BX785" s="58"/>
      <c r="BY785" s="1">
        <v>113.94499999999999</v>
      </c>
      <c r="BZ785" s="1">
        <v>113.75</v>
      </c>
      <c r="CA785" s="1">
        <v>113.77200000000001</v>
      </c>
      <c r="CB785" s="1">
        <v>1.1137999999999999</v>
      </c>
      <c r="CC785" s="1">
        <v>1.1163000000000001</v>
      </c>
      <c r="CD785" s="1">
        <v>1.1166</v>
      </c>
      <c r="CG785" s="1">
        <v>4551</v>
      </c>
      <c r="CH785" s="1">
        <v>4566</v>
      </c>
      <c r="CI785" s="1">
        <v>4540</v>
      </c>
      <c r="CJ785" s="1">
        <v>4550</v>
      </c>
      <c r="CK785" s="1">
        <v>4551</v>
      </c>
      <c r="CL785" s="1">
        <v>4566</v>
      </c>
      <c r="CM785" s="1">
        <v>4507</v>
      </c>
      <c r="CN785" s="1">
        <v>4510</v>
      </c>
      <c r="CO785" s="1">
        <v>1255.5999999999999</v>
      </c>
      <c r="CP785" s="1">
        <v>4551</v>
      </c>
      <c r="CQ785" s="1">
        <v>4566</v>
      </c>
      <c r="CR785" s="1">
        <v>4480</v>
      </c>
      <c r="CS785" s="1">
        <v>4482</v>
      </c>
      <c r="CX785" s="58"/>
      <c r="CY785" s="58"/>
      <c r="DA785" s="1" t="s">
        <v>618</v>
      </c>
      <c r="DC785" s="58"/>
      <c r="DD785" s="58"/>
      <c r="DE785">
        <v>16.920000000000002</v>
      </c>
      <c r="DF785">
        <v>113.79</v>
      </c>
      <c r="DG785">
        <v>1.96</v>
      </c>
    </row>
    <row r="786" spans="1:111">
      <c r="A786" s="1">
        <v>2016</v>
      </c>
      <c r="B786" s="1">
        <v>3</v>
      </c>
      <c r="C786" s="24">
        <v>42444</v>
      </c>
      <c r="D786" s="1">
        <v>4487</v>
      </c>
      <c r="E786" s="1">
        <v>4489</v>
      </c>
      <c r="F786" s="1">
        <v>4440</v>
      </c>
      <c r="G786" s="1">
        <v>4441</v>
      </c>
      <c r="H786" s="46">
        <v>1232.8</v>
      </c>
      <c r="I786" s="1">
        <v>4551</v>
      </c>
      <c r="J786" s="1">
        <v>4566</v>
      </c>
      <c r="K786" s="1">
        <v>4451</v>
      </c>
      <c r="L786" s="1">
        <v>4459</v>
      </c>
      <c r="M786" s="53">
        <v>4439</v>
      </c>
      <c r="N786" s="47">
        <v>4459</v>
      </c>
      <c r="O786" s="47">
        <v>4422</v>
      </c>
      <c r="P786" s="47">
        <v>4432</v>
      </c>
      <c r="Q786" s="8">
        <v>4487</v>
      </c>
      <c r="R786" s="26"/>
      <c r="W786" s="50"/>
      <c r="X786" s="51"/>
      <c r="AC786" s="1">
        <v>1.1096999999999999</v>
      </c>
      <c r="AD786" s="62">
        <v>4489</v>
      </c>
      <c r="AE786" s="62">
        <v>4451</v>
      </c>
      <c r="BD786" s="94">
        <v>4437</v>
      </c>
      <c r="BG786" s="62"/>
      <c r="BH786" s="62"/>
      <c r="BI786" s="1">
        <v>4439</v>
      </c>
      <c r="BJ786" s="1">
        <v>4447</v>
      </c>
      <c r="BK786" s="1">
        <v>4432</v>
      </c>
      <c r="BL786" s="1">
        <v>4444</v>
      </c>
      <c r="BM786" s="78"/>
      <c r="BN786" s="78"/>
      <c r="BO786" s="78"/>
      <c r="BP786" s="89"/>
      <c r="BS786" s="88"/>
      <c r="BU786" s="58"/>
      <c r="BV786" s="58"/>
      <c r="BW786" s="58"/>
      <c r="BX786" s="58"/>
      <c r="BY786" s="1">
        <v>113.82899999999999</v>
      </c>
      <c r="BZ786" s="1">
        <v>113.795</v>
      </c>
      <c r="CA786" s="1">
        <v>113.82899999999999</v>
      </c>
      <c r="CB786" s="1">
        <v>1.1103000000000001</v>
      </c>
      <c r="CC786" s="1">
        <v>1.1103000000000001</v>
      </c>
      <c r="CD786" s="1">
        <v>1.1101000000000001</v>
      </c>
      <c r="CG786" s="1">
        <v>4439</v>
      </c>
      <c r="CH786" s="1">
        <v>4459</v>
      </c>
      <c r="CI786" s="1">
        <v>4428</v>
      </c>
      <c r="CJ786" s="1">
        <v>4443</v>
      </c>
      <c r="CK786" s="1">
        <v>4439</v>
      </c>
      <c r="CL786" s="1">
        <v>4459</v>
      </c>
      <c r="CM786" s="1">
        <v>4422</v>
      </c>
      <c r="CN786" s="1">
        <v>4441</v>
      </c>
      <c r="CO786" s="1">
        <v>1233.2</v>
      </c>
      <c r="CP786" s="1">
        <v>4439</v>
      </c>
      <c r="CQ786" s="1">
        <v>4459</v>
      </c>
      <c r="CR786" s="1">
        <v>4422</v>
      </c>
      <c r="CS786" s="1">
        <v>4444</v>
      </c>
      <c r="CX786" s="58"/>
      <c r="CY786" s="58"/>
      <c r="DA786" s="1" t="s">
        <v>618</v>
      </c>
      <c r="DC786" s="58"/>
      <c r="DD786" s="58"/>
      <c r="DE786">
        <v>16.84</v>
      </c>
      <c r="DF786">
        <v>113.164</v>
      </c>
      <c r="DG786">
        <v>1.96</v>
      </c>
    </row>
    <row r="787" spans="1:111">
      <c r="A787" s="1">
        <v>2016</v>
      </c>
      <c r="B787" s="1">
        <v>4</v>
      </c>
      <c r="C787" s="24">
        <v>42445</v>
      </c>
      <c r="D787" s="1">
        <v>4449</v>
      </c>
      <c r="E787" s="1">
        <v>4465</v>
      </c>
      <c r="F787" s="1">
        <v>4448</v>
      </c>
      <c r="G787" s="1">
        <v>4459</v>
      </c>
      <c r="H787" s="46">
        <v>1229.8</v>
      </c>
      <c r="I787" s="1">
        <v>4439</v>
      </c>
      <c r="J787" s="1">
        <v>4462</v>
      </c>
      <c r="K787" s="1">
        <v>4422</v>
      </c>
      <c r="L787" s="1">
        <v>4458</v>
      </c>
      <c r="M787" s="53">
        <v>4472</v>
      </c>
      <c r="N787" s="47">
        <v>4473</v>
      </c>
      <c r="O787" s="47">
        <v>4447</v>
      </c>
      <c r="P787" s="47">
        <v>4459</v>
      </c>
      <c r="Q787" s="8">
        <v>4449</v>
      </c>
      <c r="R787" s="26"/>
      <c r="W787" s="50"/>
      <c r="X787" s="51"/>
      <c r="AC787" s="1">
        <v>1.1062000000000001</v>
      </c>
      <c r="AD787" s="62">
        <v>4462</v>
      </c>
      <c r="AE787" s="62">
        <v>4448</v>
      </c>
      <c r="BD787" s="94">
        <v>4470</v>
      </c>
      <c r="BG787" s="62"/>
      <c r="BH787" s="62"/>
      <c r="BI787" s="1">
        <v>4472</v>
      </c>
      <c r="BJ787" s="1">
        <v>4473</v>
      </c>
      <c r="BK787" s="1">
        <v>4459</v>
      </c>
      <c r="BL787" s="1">
        <v>4462</v>
      </c>
      <c r="BM787" s="78"/>
      <c r="BN787" s="78"/>
      <c r="BO787" s="78"/>
      <c r="BP787" s="89"/>
      <c r="BS787" s="88"/>
      <c r="BU787" s="58"/>
      <c r="BV787" s="58"/>
      <c r="BW787" s="58"/>
      <c r="BX787" s="58"/>
      <c r="BY787" s="1">
        <v>113.164</v>
      </c>
      <c r="BZ787" s="1">
        <v>113.172</v>
      </c>
      <c r="CA787" s="1">
        <v>113.11499999999999</v>
      </c>
      <c r="CB787" s="1">
        <v>1.1109</v>
      </c>
      <c r="CC787" s="1">
        <v>1.1109</v>
      </c>
      <c r="CD787" s="1">
        <v>1.1108</v>
      </c>
      <c r="CG787" s="1">
        <v>4472</v>
      </c>
      <c r="CH787" s="1">
        <v>4473</v>
      </c>
      <c r="CI787" s="1">
        <v>4453</v>
      </c>
      <c r="CJ787" s="1">
        <v>4462</v>
      </c>
      <c r="CK787" s="1">
        <v>4472</v>
      </c>
      <c r="CL787" s="1">
        <v>4474</v>
      </c>
      <c r="CM787" s="1">
        <v>4447</v>
      </c>
      <c r="CN787" s="1">
        <v>4468</v>
      </c>
      <c r="CO787" s="1">
        <v>1231.2</v>
      </c>
      <c r="CP787" s="1">
        <v>4472</v>
      </c>
      <c r="CQ787" s="1">
        <v>4530</v>
      </c>
      <c r="CR787" s="1">
        <v>4447</v>
      </c>
      <c r="CS787" s="1">
        <v>4528</v>
      </c>
      <c r="CX787" s="58"/>
      <c r="CY787" s="58"/>
      <c r="DA787" s="1" t="s">
        <v>618</v>
      </c>
      <c r="DC787" s="58"/>
      <c r="DD787" s="58"/>
      <c r="DE787">
        <v>14.99</v>
      </c>
      <c r="DF787">
        <v>112.736</v>
      </c>
      <c r="DG787">
        <v>1.94</v>
      </c>
    </row>
    <row r="788" spans="1:111">
      <c r="A788" s="1">
        <v>2016</v>
      </c>
      <c r="B788" s="1">
        <v>5</v>
      </c>
      <c r="C788" s="24">
        <v>42446</v>
      </c>
      <c r="D788" s="1">
        <v>4529</v>
      </c>
      <c r="E788" s="1">
        <v>4548</v>
      </c>
      <c r="F788" s="1">
        <v>4489</v>
      </c>
      <c r="G788" s="1">
        <v>4502</v>
      </c>
      <c r="H788" s="46">
        <v>1258.5999999999999</v>
      </c>
      <c r="I788" s="1">
        <v>4472</v>
      </c>
      <c r="J788" s="1">
        <v>4548</v>
      </c>
      <c r="K788" s="1">
        <v>4447</v>
      </c>
      <c r="L788" s="1">
        <v>4516</v>
      </c>
      <c r="M788" s="53">
        <v>4503</v>
      </c>
      <c r="N788" s="47">
        <v>4521</v>
      </c>
      <c r="O788" s="47">
        <v>4480</v>
      </c>
      <c r="P788" s="47">
        <v>4505</v>
      </c>
      <c r="Q788" s="8">
        <v>4528</v>
      </c>
      <c r="R788" s="26"/>
      <c r="W788" s="50"/>
      <c r="X788" s="51"/>
      <c r="AC788" s="1">
        <v>1.1317999999999999</v>
      </c>
      <c r="AD788" s="62">
        <v>4548</v>
      </c>
      <c r="AE788" s="62">
        <v>4512</v>
      </c>
      <c r="BD788" s="94">
        <v>4502</v>
      </c>
      <c r="BG788" s="62"/>
      <c r="BH788" s="62"/>
      <c r="BI788" s="1">
        <v>4503</v>
      </c>
      <c r="BJ788" s="1">
        <v>4514</v>
      </c>
      <c r="BK788" s="1">
        <v>4496</v>
      </c>
      <c r="BL788" s="1">
        <v>4510</v>
      </c>
      <c r="BM788" s="78"/>
      <c r="BN788" s="78"/>
      <c r="BO788" s="78"/>
      <c r="BP788" s="89"/>
      <c r="BS788" s="88"/>
      <c r="BU788" s="58"/>
      <c r="BV788" s="58"/>
      <c r="BW788" s="58"/>
      <c r="BX788" s="58"/>
      <c r="BY788" s="1">
        <v>112.56100000000001</v>
      </c>
      <c r="BZ788" s="1">
        <v>112.72499999999999</v>
      </c>
      <c r="CA788" s="1">
        <v>112.76300000000001</v>
      </c>
      <c r="CB788" s="1">
        <v>1.1225000000000001</v>
      </c>
      <c r="CC788" s="1">
        <v>1.1220000000000001</v>
      </c>
      <c r="CD788" s="1">
        <v>1.1216999999999999</v>
      </c>
      <c r="CG788" s="1">
        <v>4503</v>
      </c>
      <c r="CH788" s="1">
        <v>4518</v>
      </c>
      <c r="CI788" s="1">
        <v>4480</v>
      </c>
      <c r="CJ788" s="1">
        <v>4510</v>
      </c>
      <c r="CK788" s="1">
        <v>4503</v>
      </c>
      <c r="CL788" s="1">
        <v>4521</v>
      </c>
      <c r="CM788" s="1">
        <v>4480</v>
      </c>
      <c r="CN788" s="1">
        <v>4494</v>
      </c>
      <c r="CO788" s="1">
        <v>1266.2</v>
      </c>
      <c r="CP788" s="1">
        <v>4503</v>
      </c>
      <c r="CQ788" s="1">
        <v>4521</v>
      </c>
      <c r="CR788" s="1">
        <v>4471</v>
      </c>
      <c r="CS788" s="1">
        <v>4477</v>
      </c>
      <c r="CX788" s="58"/>
      <c r="CY788" s="58"/>
      <c r="DA788" s="1" t="s">
        <v>618</v>
      </c>
      <c r="DC788" s="58"/>
      <c r="DD788" s="58"/>
      <c r="DE788">
        <v>14.44</v>
      </c>
      <c r="DF788">
        <v>111.44</v>
      </c>
      <c r="DG788">
        <v>1.9</v>
      </c>
    </row>
    <row r="789" spans="1:111">
      <c r="A789" s="1">
        <v>2016</v>
      </c>
      <c r="B789" s="1">
        <v>6</v>
      </c>
      <c r="C789" s="24">
        <v>42447</v>
      </c>
      <c r="D789" s="1">
        <v>4476</v>
      </c>
      <c r="E789" s="1">
        <v>4496</v>
      </c>
      <c r="F789" s="1">
        <v>4462</v>
      </c>
      <c r="G789" s="1">
        <v>4492</v>
      </c>
      <c r="H789" s="46">
        <v>1244.2</v>
      </c>
      <c r="I789" s="1">
        <v>4503</v>
      </c>
      <c r="J789" s="1">
        <v>4521</v>
      </c>
      <c r="K789" s="1">
        <v>4462</v>
      </c>
      <c r="L789" s="1">
        <v>4483</v>
      </c>
      <c r="M789" s="53">
        <v>4484</v>
      </c>
      <c r="N789" s="47">
        <v>4484</v>
      </c>
      <c r="O789" s="47">
        <v>4442</v>
      </c>
      <c r="P789" s="47">
        <v>4454</v>
      </c>
      <c r="Q789" s="8">
        <v>4476</v>
      </c>
      <c r="R789" s="26"/>
      <c r="W789" s="50"/>
      <c r="X789" s="51"/>
      <c r="AC789" s="1">
        <v>1.1294</v>
      </c>
      <c r="AD789" s="62">
        <v>4490</v>
      </c>
      <c r="AE789" s="62">
        <v>4462</v>
      </c>
      <c r="BD789" s="94">
        <v>4482</v>
      </c>
      <c r="BG789" s="62"/>
      <c r="BH789" s="62"/>
      <c r="BI789" s="1">
        <v>4484</v>
      </c>
      <c r="BJ789" s="1">
        <v>4484</v>
      </c>
      <c r="BK789" s="1">
        <v>4470</v>
      </c>
      <c r="BL789" s="1">
        <v>4473</v>
      </c>
      <c r="BM789" s="78"/>
      <c r="BN789" s="78"/>
      <c r="BO789" s="78"/>
      <c r="BP789" s="89"/>
      <c r="BS789" s="88"/>
      <c r="BU789" s="58"/>
      <c r="BV789" s="58"/>
      <c r="BW789" s="58"/>
      <c r="BX789" s="58"/>
      <c r="BY789" s="1">
        <v>111.38800000000001</v>
      </c>
      <c r="BZ789" s="1">
        <v>111.384</v>
      </c>
      <c r="CA789" s="1">
        <v>111.349</v>
      </c>
      <c r="CB789" s="1">
        <v>1.1318999999999999</v>
      </c>
      <c r="CC789" s="1">
        <v>1.1317999999999999</v>
      </c>
      <c r="CD789" s="1">
        <v>1.1315999999999999</v>
      </c>
      <c r="CG789" s="1">
        <v>4484</v>
      </c>
      <c r="CH789" s="1">
        <v>4484</v>
      </c>
      <c r="CI789" s="1">
        <v>4442</v>
      </c>
      <c r="CJ789" s="1">
        <v>4458</v>
      </c>
      <c r="CK789" s="1">
        <v>4484</v>
      </c>
      <c r="CL789" s="1">
        <v>4484</v>
      </c>
      <c r="CM789" s="1">
        <v>4442</v>
      </c>
      <c r="CN789" s="1">
        <v>4454</v>
      </c>
      <c r="CO789" s="1">
        <v>1261.3</v>
      </c>
      <c r="CP789" s="1">
        <v>4484</v>
      </c>
      <c r="CQ789" s="1">
        <v>4484</v>
      </c>
      <c r="CR789" s="1">
        <v>4442</v>
      </c>
      <c r="CS789" s="1">
        <v>4463</v>
      </c>
      <c r="CX789" s="58"/>
      <c r="CY789" s="58"/>
      <c r="DA789" s="1" t="s">
        <v>618</v>
      </c>
      <c r="DC789" s="58"/>
      <c r="DD789" s="58"/>
      <c r="DE789">
        <v>13.79</v>
      </c>
      <c r="DF789">
        <v>111.95399999999999</v>
      </c>
      <c r="DG789">
        <v>1.92</v>
      </c>
    </row>
    <row r="790" spans="1:111">
      <c r="A790" s="1">
        <v>2016</v>
      </c>
      <c r="B790" s="1">
        <v>3</v>
      </c>
      <c r="C790" s="24">
        <v>42451</v>
      </c>
      <c r="D790" s="1">
        <v>4449</v>
      </c>
      <c r="E790" s="1">
        <v>4463</v>
      </c>
      <c r="F790" s="1">
        <v>4438</v>
      </c>
      <c r="G790" s="1">
        <v>4462</v>
      </c>
      <c r="H790" s="46">
        <v>1248.5999999999999</v>
      </c>
      <c r="I790" s="1">
        <v>4484</v>
      </c>
      <c r="J790" s="1">
        <v>4484</v>
      </c>
      <c r="K790" s="1">
        <v>4438</v>
      </c>
      <c r="L790" s="1">
        <v>4449</v>
      </c>
      <c r="M790" s="53">
        <v>4476</v>
      </c>
      <c r="N790" s="47">
        <v>4492</v>
      </c>
      <c r="O790" s="47">
        <v>4451</v>
      </c>
      <c r="P790" s="47">
        <v>4473</v>
      </c>
      <c r="Q790" s="8">
        <v>4450</v>
      </c>
      <c r="R790" s="26"/>
      <c r="W790" s="50"/>
      <c r="X790" s="51"/>
      <c r="AC790" s="1">
        <v>1.1226</v>
      </c>
      <c r="AD790" s="62">
        <v>4460</v>
      </c>
      <c r="AE790" s="62">
        <v>4438</v>
      </c>
      <c r="BD790" s="94">
        <v>4475</v>
      </c>
      <c r="BG790" s="62"/>
      <c r="BH790" s="62"/>
      <c r="BI790" s="1">
        <v>4476</v>
      </c>
      <c r="BJ790" s="1">
        <v>4492</v>
      </c>
      <c r="BK790" s="1">
        <v>4471</v>
      </c>
      <c r="BL790" s="1">
        <v>4472</v>
      </c>
      <c r="BM790" s="78"/>
      <c r="BN790" s="78"/>
      <c r="BO790" s="78"/>
      <c r="BP790" s="89"/>
      <c r="BS790" s="88"/>
      <c r="BU790" s="58"/>
      <c r="BV790" s="58"/>
      <c r="BW790" s="58"/>
      <c r="BX790" s="58"/>
      <c r="BY790" s="1">
        <v>111.952</v>
      </c>
      <c r="BZ790" s="1">
        <v>112.09099999999999</v>
      </c>
      <c r="CA790" s="1">
        <v>112.14</v>
      </c>
      <c r="CB790" s="1">
        <v>1.1242000000000001</v>
      </c>
      <c r="CC790" s="1">
        <v>1.1240000000000001</v>
      </c>
      <c r="CD790" s="1">
        <v>1.1235999999999999</v>
      </c>
      <c r="CG790" s="1">
        <v>4476</v>
      </c>
      <c r="CH790" s="1">
        <v>4492</v>
      </c>
      <c r="CI790" s="1">
        <v>4451</v>
      </c>
      <c r="CJ790" s="1">
        <v>4473</v>
      </c>
      <c r="CK790" s="1">
        <v>4476</v>
      </c>
      <c r="CL790" s="1">
        <v>4492</v>
      </c>
      <c r="CM790" s="1">
        <v>4451</v>
      </c>
      <c r="CN790" s="1">
        <v>4469</v>
      </c>
      <c r="CO790" s="1">
        <v>1257.4000000000001</v>
      </c>
      <c r="CP790" s="1">
        <v>4476</v>
      </c>
      <c r="CQ790" s="1">
        <v>4492</v>
      </c>
      <c r="CR790" s="1">
        <v>4451</v>
      </c>
      <c r="CS790" s="1">
        <v>4470</v>
      </c>
      <c r="CX790" s="58"/>
      <c r="CY790" s="58"/>
      <c r="DA790" s="1" t="s">
        <v>618</v>
      </c>
      <c r="DC790" s="58"/>
      <c r="DD790" s="58"/>
      <c r="DE790">
        <v>14.17</v>
      </c>
      <c r="DF790">
        <v>112.337</v>
      </c>
      <c r="DG790">
        <v>1.94</v>
      </c>
    </row>
    <row r="791" spans="1:111">
      <c r="A791" s="1">
        <v>2016</v>
      </c>
      <c r="B791" s="1">
        <v>4</v>
      </c>
      <c r="C791" s="24">
        <v>42452</v>
      </c>
      <c r="D791" s="1">
        <v>4473</v>
      </c>
      <c r="E791" s="1">
        <v>4479</v>
      </c>
      <c r="F791" s="1">
        <v>4421</v>
      </c>
      <c r="G791" s="1">
        <v>4431</v>
      </c>
      <c r="H791" s="46">
        <v>1224</v>
      </c>
      <c r="I791" s="1">
        <v>4476</v>
      </c>
      <c r="J791" s="1">
        <v>4492</v>
      </c>
      <c r="K791" s="1">
        <v>4451</v>
      </c>
      <c r="L791" s="1">
        <v>4461</v>
      </c>
      <c r="M791" s="53">
        <v>4427</v>
      </c>
      <c r="N791" s="47">
        <v>4444</v>
      </c>
      <c r="O791" s="47">
        <v>4381</v>
      </c>
      <c r="P791" s="47">
        <v>4383</v>
      </c>
      <c r="Q791" s="8">
        <v>4472</v>
      </c>
      <c r="R791" s="26"/>
      <c r="W791" s="50"/>
      <c r="X791" s="51"/>
      <c r="AC791" s="1">
        <v>1.1189</v>
      </c>
      <c r="AD791" s="62">
        <v>4479</v>
      </c>
      <c r="AE791" s="62">
        <v>4455</v>
      </c>
      <c r="BD791" s="94">
        <v>4425</v>
      </c>
      <c r="BG791" s="62"/>
      <c r="BH791" s="62"/>
      <c r="BI791" s="1">
        <v>4427</v>
      </c>
      <c r="BJ791" s="1">
        <v>4439</v>
      </c>
      <c r="BK791" s="1">
        <v>4420</v>
      </c>
      <c r="BL791" s="1">
        <v>4438</v>
      </c>
      <c r="BM791" s="78"/>
      <c r="BN791" s="78"/>
      <c r="BO791" s="78"/>
      <c r="BP791" s="89"/>
      <c r="BS791" s="88"/>
      <c r="BU791" s="58"/>
      <c r="BV791" s="58"/>
      <c r="BW791" s="58"/>
      <c r="BX791" s="58"/>
      <c r="BY791" s="1">
        <v>112.376</v>
      </c>
      <c r="BZ791" s="1">
        <v>112.27200000000001</v>
      </c>
      <c r="CA791" s="1">
        <v>112.252</v>
      </c>
      <c r="CB791" s="1">
        <v>1.1216999999999999</v>
      </c>
      <c r="CC791" s="1">
        <v>1.1218999999999999</v>
      </c>
      <c r="CD791" s="1">
        <v>1.1221000000000001</v>
      </c>
      <c r="CG791" s="1">
        <v>4427</v>
      </c>
      <c r="CH791" s="1">
        <v>4444</v>
      </c>
      <c r="CI791" s="1">
        <v>4406</v>
      </c>
      <c r="CJ791" s="1">
        <v>4412</v>
      </c>
      <c r="CK791" s="1">
        <v>4427</v>
      </c>
      <c r="CL791" s="1">
        <v>4444</v>
      </c>
      <c r="CM791" s="1">
        <v>4380</v>
      </c>
      <c r="CN791" s="1">
        <v>4395</v>
      </c>
      <c r="CO791" s="1">
        <v>1234.7</v>
      </c>
      <c r="CP791" s="1">
        <v>4427</v>
      </c>
      <c r="CQ791" s="1">
        <v>4444</v>
      </c>
      <c r="CR791" s="1">
        <v>4380</v>
      </c>
      <c r="CS791" s="1">
        <v>4396</v>
      </c>
      <c r="CX791" s="58"/>
      <c r="CY791" s="58"/>
      <c r="DA791" s="1" t="s">
        <v>618</v>
      </c>
      <c r="DC791" s="58"/>
      <c r="DD791" s="58"/>
      <c r="DE791">
        <v>14.94</v>
      </c>
      <c r="DF791">
        <v>112.383</v>
      </c>
      <c r="DG791">
        <v>1.88</v>
      </c>
    </row>
    <row r="792" spans="1:111">
      <c r="A792" s="1">
        <v>2016</v>
      </c>
      <c r="B792" s="1">
        <v>5</v>
      </c>
      <c r="C792" s="24">
        <v>42453</v>
      </c>
      <c r="D792" s="1">
        <v>4389</v>
      </c>
      <c r="E792" s="1">
        <v>4398</v>
      </c>
      <c r="F792" s="1">
        <v>4378</v>
      </c>
      <c r="G792" s="1">
        <v>4392</v>
      </c>
      <c r="H792" s="46">
        <v>1216.7</v>
      </c>
      <c r="I792" s="1">
        <v>4427</v>
      </c>
      <c r="J792" s="1">
        <v>4444</v>
      </c>
      <c r="K792" s="1">
        <v>4378</v>
      </c>
      <c r="L792" s="1">
        <v>4388</v>
      </c>
      <c r="M792" s="53">
        <v>4385</v>
      </c>
      <c r="N792" s="47">
        <v>4402</v>
      </c>
      <c r="O792" s="47">
        <v>4379</v>
      </c>
      <c r="P792" s="47">
        <v>4389</v>
      </c>
      <c r="Q792" s="8">
        <v>4389</v>
      </c>
      <c r="R792" s="26"/>
      <c r="W792" s="50"/>
      <c r="X792" s="51"/>
      <c r="AC792" s="1">
        <v>1.1161000000000001</v>
      </c>
      <c r="AD792" s="62">
        <v>4395</v>
      </c>
      <c r="AE792" s="62">
        <v>4378</v>
      </c>
      <c r="BD792" s="94">
        <v>4384</v>
      </c>
      <c r="BG792" s="62"/>
      <c r="BH792" s="62"/>
      <c r="BI792" s="1">
        <v>4385</v>
      </c>
      <c r="BJ792" s="1">
        <v>4392</v>
      </c>
      <c r="BK792" s="1">
        <v>4379</v>
      </c>
      <c r="BL792" s="1">
        <v>4386</v>
      </c>
      <c r="BM792" s="78"/>
      <c r="BN792" s="78"/>
      <c r="BO792" s="78"/>
      <c r="BP792" s="89"/>
      <c r="BS792" s="88"/>
      <c r="BU792" s="58"/>
      <c r="BV792" s="58"/>
      <c r="BW792" s="58"/>
      <c r="BX792" s="58"/>
      <c r="BY792" s="1">
        <v>112.371</v>
      </c>
      <c r="BZ792" s="1">
        <v>112.42100000000001</v>
      </c>
      <c r="CA792" s="1">
        <v>112.438</v>
      </c>
      <c r="CB792" s="1">
        <v>1.1183000000000001</v>
      </c>
      <c r="CC792" s="1">
        <v>1.1181000000000001</v>
      </c>
      <c r="CD792" s="1">
        <v>1.1177999999999999</v>
      </c>
      <c r="CG792" s="1">
        <v>4385</v>
      </c>
      <c r="CH792" s="1">
        <v>4402</v>
      </c>
      <c r="CI792" s="1">
        <v>4379</v>
      </c>
      <c r="CJ792" s="1">
        <v>4395</v>
      </c>
      <c r="CK792" s="1">
        <v>4385</v>
      </c>
      <c r="CL792" s="1">
        <v>4402</v>
      </c>
      <c r="CM792" s="1">
        <v>4379</v>
      </c>
      <c r="CN792" s="1">
        <v>4391</v>
      </c>
      <c r="CO792" s="1">
        <v>1216.7</v>
      </c>
      <c r="CP792" s="1">
        <v>4385</v>
      </c>
      <c r="CQ792" s="1">
        <v>4405</v>
      </c>
      <c r="CR792" s="1">
        <v>4379</v>
      </c>
      <c r="CS792" s="1">
        <v>4405</v>
      </c>
      <c r="CX792" s="58"/>
      <c r="CY792" s="58"/>
      <c r="DA792" s="1" t="s">
        <v>618</v>
      </c>
      <c r="DC792" s="58"/>
      <c r="DD792" s="58"/>
      <c r="DE792">
        <v>14.74</v>
      </c>
      <c r="DF792">
        <v>112.855</v>
      </c>
      <c r="DG792">
        <v>1.9</v>
      </c>
    </row>
    <row r="793" spans="1:111">
      <c r="A793" s="1">
        <v>2016</v>
      </c>
      <c r="B793" s="1">
        <v>6</v>
      </c>
      <c r="C793" s="24">
        <v>42454</v>
      </c>
      <c r="D793" s="1">
        <v>4394</v>
      </c>
      <c r="E793" s="1">
        <v>4413</v>
      </c>
      <c r="F793" s="1">
        <v>4391</v>
      </c>
      <c r="G793" s="1">
        <v>4410</v>
      </c>
      <c r="H793" s="46">
        <v>1214.5</v>
      </c>
      <c r="I793" s="1">
        <v>4385</v>
      </c>
      <c r="J793" s="1">
        <v>4413</v>
      </c>
      <c r="K793" s="1">
        <v>4379</v>
      </c>
      <c r="L793" s="1">
        <v>4409</v>
      </c>
      <c r="M793" s="53">
        <v>4410</v>
      </c>
      <c r="N793" s="47">
        <v>4412</v>
      </c>
      <c r="O793" s="47">
        <v>4402</v>
      </c>
      <c r="P793" s="47">
        <v>4405</v>
      </c>
      <c r="Q793" s="8">
        <v>4394</v>
      </c>
      <c r="R793" s="26"/>
      <c r="W793" s="50"/>
      <c r="X793" s="51"/>
      <c r="AC793" s="1">
        <v>1.1167</v>
      </c>
      <c r="AD793" s="62">
        <v>4413</v>
      </c>
      <c r="AE793" s="62">
        <v>4391</v>
      </c>
      <c r="BD793" s="94">
        <v>4409</v>
      </c>
      <c r="BG793" s="62"/>
      <c r="BH793" s="62"/>
      <c r="BI793" s="1">
        <v>4410</v>
      </c>
      <c r="BJ793" s="1">
        <v>4411</v>
      </c>
      <c r="BK793" s="1">
        <v>4405</v>
      </c>
      <c r="BL793" s="1">
        <v>4406</v>
      </c>
      <c r="BM793" s="78"/>
      <c r="BN793" s="78"/>
      <c r="BO793" s="78"/>
      <c r="BP793" s="89"/>
      <c r="BS793" s="88"/>
      <c r="BU793" s="58"/>
      <c r="BV793" s="58"/>
      <c r="BW793" s="58"/>
      <c r="BX793" s="58"/>
      <c r="BY793" s="1">
        <v>112.899</v>
      </c>
      <c r="BZ793" s="1">
        <v>112.783</v>
      </c>
      <c r="CA793" s="1">
        <v>112.86</v>
      </c>
      <c r="CB793" s="1">
        <v>1.1175999999999999</v>
      </c>
      <c r="CC793" s="1">
        <v>1.1177999999999999</v>
      </c>
      <c r="CD793" s="1">
        <v>1.1167</v>
      </c>
      <c r="CG793" s="1">
        <v>4410</v>
      </c>
      <c r="CH793" s="1">
        <v>4412</v>
      </c>
      <c r="CI793" s="1">
        <v>4402</v>
      </c>
      <c r="CJ793" s="1">
        <v>4405</v>
      </c>
      <c r="CK793" s="1">
        <v>4410</v>
      </c>
      <c r="CL793" s="1">
        <v>4412</v>
      </c>
      <c r="CM793" s="1">
        <v>4402</v>
      </c>
      <c r="CN793" s="1">
        <v>4405</v>
      </c>
      <c r="CO793" s="1">
        <v>1221.5999999999999</v>
      </c>
      <c r="CP793" s="1">
        <v>4410</v>
      </c>
      <c r="CQ793" s="1">
        <v>4412</v>
      </c>
      <c r="CR793" s="1">
        <v>4402</v>
      </c>
      <c r="CS793" s="1">
        <v>4406</v>
      </c>
      <c r="CX793" s="58"/>
      <c r="CY793" s="58"/>
      <c r="DA793" s="1" t="s">
        <v>618</v>
      </c>
      <c r="DC793" s="58"/>
      <c r="DD793" s="58"/>
      <c r="DE793">
        <v>14.74</v>
      </c>
      <c r="DF793">
        <v>113.36199999999999</v>
      </c>
      <c r="DG793">
        <v>1.9</v>
      </c>
    </row>
    <row r="794" spans="1:111">
      <c r="A794" s="1">
        <v>2016</v>
      </c>
      <c r="B794" s="1">
        <v>2</v>
      </c>
      <c r="C794" s="24">
        <v>42457</v>
      </c>
      <c r="D794" s="1">
        <v>4400</v>
      </c>
      <c r="E794" s="1">
        <v>4412</v>
      </c>
      <c r="F794" s="1">
        <v>4381</v>
      </c>
      <c r="G794" s="1">
        <v>4409</v>
      </c>
      <c r="H794" s="46">
        <v>1220.0999999999999</v>
      </c>
      <c r="I794" s="1">
        <v>4410</v>
      </c>
      <c r="J794" s="1">
        <v>4412</v>
      </c>
      <c r="K794" s="1">
        <v>4381</v>
      </c>
      <c r="L794" s="1">
        <v>4393</v>
      </c>
      <c r="M794" s="53">
        <v>4418</v>
      </c>
      <c r="N794" s="47">
        <v>4430</v>
      </c>
      <c r="O794" s="47">
        <v>4402</v>
      </c>
      <c r="P794" s="47">
        <v>4416</v>
      </c>
      <c r="Q794" s="8">
        <v>4399</v>
      </c>
      <c r="R794" s="26"/>
      <c r="W794" s="50"/>
      <c r="X794" s="51"/>
      <c r="AC794" s="1">
        <v>1.1207</v>
      </c>
      <c r="AD794" s="62">
        <v>4401</v>
      </c>
      <c r="AE794" s="62">
        <v>4381</v>
      </c>
      <c r="BD794" s="94">
        <v>4417</v>
      </c>
      <c r="BG794" s="62"/>
      <c r="BH794" s="62"/>
      <c r="BI794" s="1">
        <v>4418</v>
      </c>
      <c r="BJ794" s="1">
        <v>4419</v>
      </c>
      <c r="BK794" s="1">
        <v>4402</v>
      </c>
      <c r="BL794" s="1">
        <v>4403</v>
      </c>
      <c r="BM794" s="78"/>
      <c r="BN794" s="78"/>
      <c r="BO794" s="78"/>
      <c r="BP794" s="89"/>
      <c r="BS794" s="88"/>
      <c r="BU794" s="58"/>
      <c r="BV794" s="58"/>
      <c r="BW794" s="58"/>
      <c r="BX794" s="58"/>
      <c r="BY794" s="1">
        <v>113.187</v>
      </c>
      <c r="BZ794" s="1">
        <v>113.33799999999999</v>
      </c>
      <c r="CA794" s="1">
        <v>113.45399999999999</v>
      </c>
      <c r="CB794" s="1">
        <v>1.1168</v>
      </c>
      <c r="CC794" s="1">
        <v>1.1157999999999999</v>
      </c>
      <c r="CD794" s="1">
        <v>1.1156999999999999</v>
      </c>
      <c r="CG794" s="1">
        <v>4418</v>
      </c>
      <c r="CH794" s="1">
        <v>4430</v>
      </c>
      <c r="CI794" s="1">
        <v>4402</v>
      </c>
      <c r="CJ794" s="1">
        <v>4417</v>
      </c>
      <c r="CK794" s="1">
        <v>4418</v>
      </c>
      <c r="CL794" s="1">
        <v>4430</v>
      </c>
      <c r="CM794" s="1">
        <v>4402</v>
      </c>
      <c r="CN794" s="1">
        <v>4417</v>
      </c>
      <c r="CO794" s="1">
        <v>1215.2</v>
      </c>
      <c r="CP794" s="1">
        <v>4418</v>
      </c>
      <c r="CQ794" s="1">
        <v>4430</v>
      </c>
      <c r="CR794" s="1">
        <v>4402</v>
      </c>
      <c r="CS794" s="1">
        <v>4417</v>
      </c>
      <c r="CX794" s="58"/>
      <c r="CY794" s="58"/>
      <c r="DA794" s="1" t="s">
        <v>618</v>
      </c>
      <c r="DC794" s="58"/>
      <c r="DD794" s="58"/>
      <c r="DE794">
        <v>15.24</v>
      </c>
      <c r="DF794">
        <v>113.443</v>
      </c>
      <c r="DG794">
        <v>1.87</v>
      </c>
    </row>
    <row r="795" spans="1:111">
      <c r="A795" s="1">
        <v>2016</v>
      </c>
      <c r="B795" s="1">
        <v>3</v>
      </c>
      <c r="C795" s="24">
        <v>42458</v>
      </c>
      <c r="D795" s="1">
        <v>4428</v>
      </c>
      <c r="E795" s="1">
        <v>4432</v>
      </c>
      <c r="F795" s="1">
        <v>4417</v>
      </c>
      <c r="G795" s="1">
        <v>4426</v>
      </c>
      <c r="H795" s="46">
        <v>1242.5</v>
      </c>
      <c r="I795" s="1">
        <v>4418</v>
      </c>
      <c r="J795" s="1">
        <v>4432</v>
      </c>
      <c r="K795" s="1">
        <v>4402</v>
      </c>
      <c r="L795" s="1">
        <v>4427</v>
      </c>
      <c r="M795" s="53">
        <v>4419</v>
      </c>
      <c r="N795" s="47">
        <v>4455</v>
      </c>
      <c r="O795" s="47">
        <v>4416</v>
      </c>
      <c r="P795" s="47">
        <v>4434</v>
      </c>
      <c r="Q795" s="8">
        <v>4428</v>
      </c>
      <c r="R795" s="26"/>
      <c r="W795" s="50"/>
      <c r="X795" s="51"/>
      <c r="AC795" s="1">
        <v>1.1202000000000001</v>
      </c>
      <c r="AD795" s="62">
        <v>4432</v>
      </c>
      <c r="AE795" s="62">
        <v>4421</v>
      </c>
      <c r="BD795" s="94">
        <v>4418</v>
      </c>
      <c r="BG795" s="62"/>
      <c r="BH795" s="62"/>
      <c r="BI795" s="1">
        <v>4419</v>
      </c>
      <c r="BJ795" s="1">
        <v>4430</v>
      </c>
      <c r="BK795" s="1">
        <v>4416</v>
      </c>
      <c r="BL795" s="1">
        <v>4426</v>
      </c>
      <c r="BM795" s="78"/>
      <c r="BN795" s="78"/>
      <c r="BO795" s="78"/>
      <c r="BP795" s="89"/>
      <c r="BS795" s="88"/>
      <c r="BU795" s="58"/>
      <c r="BV795" s="58"/>
      <c r="BW795" s="58"/>
      <c r="BX795" s="58"/>
      <c r="BY795" s="1">
        <v>113.441</v>
      </c>
      <c r="BZ795" s="1">
        <v>113.4</v>
      </c>
      <c r="CA795" s="1">
        <v>113.357</v>
      </c>
      <c r="CB795" s="1">
        <v>1.1196999999999999</v>
      </c>
      <c r="CC795" s="1">
        <v>1.1198999999999999</v>
      </c>
      <c r="CD795" s="1">
        <v>1.1202000000000001</v>
      </c>
      <c r="CG795" s="1">
        <v>4419</v>
      </c>
      <c r="CH795" s="1">
        <v>4432</v>
      </c>
      <c r="CI795" s="1">
        <v>4416</v>
      </c>
      <c r="CJ795" s="1">
        <v>4426</v>
      </c>
      <c r="CK795" s="1">
        <v>4419</v>
      </c>
      <c r="CL795" s="1">
        <v>4455</v>
      </c>
      <c r="CM795" s="1">
        <v>4416</v>
      </c>
      <c r="CN795" s="1">
        <v>4444</v>
      </c>
      <c r="CO795" s="1">
        <v>1218.9000000000001</v>
      </c>
      <c r="CP795" s="1">
        <v>4419</v>
      </c>
      <c r="CQ795" s="1">
        <v>4480</v>
      </c>
      <c r="CR795" s="1">
        <v>4416</v>
      </c>
      <c r="CS795" s="1">
        <v>4473</v>
      </c>
      <c r="CX795" s="58"/>
      <c r="CY795" s="58"/>
      <c r="DA795" s="1" t="s">
        <v>618</v>
      </c>
      <c r="DC795" s="58"/>
      <c r="DD795" s="58"/>
      <c r="DE795">
        <v>13.82</v>
      </c>
      <c r="DF795">
        <v>112.70699999999999</v>
      </c>
      <c r="DG795">
        <v>1.81</v>
      </c>
    </row>
    <row r="796" spans="1:111">
      <c r="A796" s="1">
        <v>2016</v>
      </c>
      <c r="B796" s="1">
        <v>4</v>
      </c>
      <c r="C796" s="24">
        <v>42459</v>
      </c>
      <c r="D796" s="1">
        <v>4462</v>
      </c>
      <c r="E796" s="1">
        <v>4468</v>
      </c>
      <c r="F796" s="1">
        <v>4439</v>
      </c>
      <c r="G796" s="1">
        <v>4451</v>
      </c>
      <c r="H796" s="46">
        <v>1226.5999999999999</v>
      </c>
      <c r="I796" s="1">
        <v>4419</v>
      </c>
      <c r="J796" s="1">
        <v>4480</v>
      </c>
      <c r="K796" s="1">
        <v>4416</v>
      </c>
      <c r="L796" s="1">
        <v>4455</v>
      </c>
      <c r="M796" s="53">
        <v>4452</v>
      </c>
      <c r="N796" s="47">
        <v>4457</v>
      </c>
      <c r="O796" s="47">
        <v>4427</v>
      </c>
      <c r="P796" s="47">
        <v>4443</v>
      </c>
      <c r="Q796" s="8">
        <v>4460</v>
      </c>
      <c r="R796" s="26"/>
      <c r="W796" s="50"/>
      <c r="X796" s="51"/>
      <c r="AC796" s="1">
        <v>1.1318999999999999</v>
      </c>
      <c r="AD796" s="62">
        <v>4468</v>
      </c>
      <c r="AE796" s="62">
        <v>4453</v>
      </c>
      <c r="BD796" s="94">
        <v>4450</v>
      </c>
      <c r="BG796" s="62"/>
      <c r="BH796" s="62"/>
      <c r="BI796" s="1">
        <v>4452</v>
      </c>
      <c r="BJ796" s="1">
        <v>4457</v>
      </c>
      <c r="BK796" s="1">
        <v>4447</v>
      </c>
      <c r="BL796" s="1">
        <v>4450</v>
      </c>
      <c r="BM796" s="78"/>
      <c r="BN796" s="78"/>
      <c r="BO796" s="78"/>
      <c r="BP796" s="89"/>
      <c r="BS796" s="88"/>
      <c r="BU796" s="58"/>
      <c r="BV796" s="58"/>
      <c r="BW796" s="58"/>
      <c r="BX796" s="58"/>
      <c r="BY796" s="1">
        <v>112.678</v>
      </c>
      <c r="BZ796" s="1">
        <v>112.76</v>
      </c>
      <c r="CA796" s="1">
        <v>112.679</v>
      </c>
      <c r="CB796" s="1">
        <v>1.1291</v>
      </c>
      <c r="CC796" s="1">
        <v>1.1289</v>
      </c>
      <c r="CD796" s="1">
        <v>1.129</v>
      </c>
      <c r="CG796" s="1">
        <v>4452</v>
      </c>
      <c r="CH796" s="1">
        <v>4457</v>
      </c>
      <c r="CI796" s="1">
        <v>4427</v>
      </c>
      <c r="CJ796" s="1">
        <v>4438</v>
      </c>
      <c r="CK796" s="1">
        <v>4452</v>
      </c>
      <c r="CL796" s="1">
        <v>4457</v>
      </c>
      <c r="CM796" s="1">
        <v>4427</v>
      </c>
      <c r="CN796" s="1">
        <v>4438</v>
      </c>
      <c r="CO796" s="1">
        <v>1243.8</v>
      </c>
      <c r="CP796" s="1">
        <v>4452</v>
      </c>
      <c r="CQ796" s="1">
        <v>4457</v>
      </c>
      <c r="CR796" s="1">
        <v>4405</v>
      </c>
      <c r="CS796" s="1">
        <v>4417</v>
      </c>
      <c r="CX796" s="58"/>
      <c r="CY796" s="58"/>
      <c r="DA796" s="1" t="s">
        <v>618</v>
      </c>
      <c r="DC796" s="58"/>
      <c r="DD796" s="58"/>
      <c r="DE796">
        <v>13.56</v>
      </c>
      <c r="DF796">
        <v>112.43899999999999</v>
      </c>
      <c r="DG796">
        <v>1.83</v>
      </c>
    </row>
    <row r="797" spans="1:111">
      <c r="A797" s="1">
        <v>2016</v>
      </c>
      <c r="B797" s="1">
        <v>5</v>
      </c>
      <c r="C797" s="24">
        <v>42460</v>
      </c>
      <c r="D797" s="1">
        <v>4410</v>
      </c>
      <c r="E797" s="1">
        <v>4417</v>
      </c>
      <c r="F797" s="1">
        <v>4404</v>
      </c>
      <c r="G797" s="1">
        <v>4408</v>
      </c>
      <c r="H797" s="46">
        <v>1234.5</v>
      </c>
      <c r="I797" s="1">
        <v>4452</v>
      </c>
      <c r="J797" s="1">
        <v>4457</v>
      </c>
      <c r="K797" s="1">
        <v>4404</v>
      </c>
      <c r="L797" s="1">
        <v>4413</v>
      </c>
      <c r="M797" s="53">
        <v>4422</v>
      </c>
      <c r="N797" s="47">
        <v>4451</v>
      </c>
      <c r="O797" s="47">
        <v>4418</v>
      </c>
      <c r="P797" s="47">
        <v>4434</v>
      </c>
      <c r="Q797" s="8">
        <v>4409</v>
      </c>
      <c r="R797" s="26"/>
      <c r="W797" s="50"/>
      <c r="X797" s="51"/>
      <c r="AC797" s="1">
        <v>1.1405000000000001</v>
      </c>
      <c r="AD797" s="62">
        <v>4417</v>
      </c>
      <c r="AE797" s="62">
        <v>4404</v>
      </c>
      <c r="BD797" s="94">
        <v>4421</v>
      </c>
      <c r="BG797" s="62"/>
      <c r="BH797" s="62"/>
      <c r="BI797" s="1">
        <v>4422</v>
      </c>
      <c r="BJ797" s="1">
        <v>4428</v>
      </c>
      <c r="BK797" s="1">
        <v>4418</v>
      </c>
      <c r="BL797" s="1">
        <v>4424</v>
      </c>
      <c r="BM797" s="78"/>
      <c r="BN797" s="78"/>
      <c r="BO797" s="78"/>
      <c r="BP797" s="89"/>
      <c r="BS797" s="88"/>
      <c r="BU797" s="58"/>
      <c r="BV797" s="58"/>
      <c r="BW797" s="58"/>
      <c r="BX797" s="58"/>
      <c r="BY797" s="1">
        <v>112.42400000000001</v>
      </c>
      <c r="BZ797" s="1">
        <v>112.441</v>
      </c>
      <c r="CA797" s="1">
        <v>112.376</v>
      </c>
      <c r="CB797" s="1">
        <v>1.1338999999999999</v>
      </c>
      <c r="CC797" s="1">
        <v>1.1334</v>
      </c>
      <c r="CD797" s="1">
        <v>1.1334</v>
      </c>
      <c r="CG797" s="1">
        <v>4422</v>
      </c>
      <c r="CH797" s="1">
        <v>4451</v>
      </c>
      <c r="CI797" s="1">
        <v>4418</v>
      </c>
      <c r="CJ797" s="1">
        <v>4440</v>
      </c>
      <c r="CK797" s="1">
        <v>4422</v>
      </c>
      <c r="CL797" s="1">
        <v>4451</v>
      </c>
      <c r="CM797" s="1">
        <v>4418</v>
      </c>
      <c r="CN797" s="1">
        <v>4434</v>
      </c>
      <c r="CO797" s="1">
        <v>1232.4000000000001</v>
      </c>
      <c r="CP797" s="1">
        <v>4422</v>
      </c>
      <c r="CQ797" s="1">
        <v>4451</v>
      </c>
      <c r="CR797" s="1">
        <v>4418</v>
      </c>
      <c r="CS797" s="1">
        <v>4434</v>
      </c>
      <c r="CX797" s="58"/>
      <c r="CY797" s="58"/>
      <c r="DA797" s="1" t="s">
        <v>618</v>
      </c>
      <c r="DC797" s="58"/>
      <c r="DD797" s="58"/>
      <c r="DE797">
        <v>13.95</v>
      </c>
      <c r="DF797">
        <v>112.55</v>
      </c>
      <c r="DG797">
        <v>1.79</v>
      </c>
    </row>
    <row r="798" spans="1:111">
      <c r="A798" s="1">
        <v>2016</v>
      </c>
      <c r="B798" s="1">
        <v>6</v>
      </c>
      <c r="C798" s="24">
        <v>42461</v>
      </c>
      <c r="D798" s="1">
        <v>4431</v>
      </c>
      <c r="E798" s="1">
        <v>4432</v>
      </c>
      <c r="F798" s="1">
        <v>4407</v>
      </c>
      <c r="G798" s="1">
        <v>4419</v>
      </c>
      <c r="H798" s="46">
        <v>1223.5</v>
      </c>
      <c r="I798" s="1">
        <v>4422</v>
      </c>
      <c r="J798" s="1">
        <v>4451</v>
      </c>
      <c r="K798" s="1">
        <v>4413</v>
      </c>
      <c r="L798" s="1">
        <v>4415</v>
      </c>
      <c r="M798" s="53">
        <v>4426</v>
      </c>
      <c r="N798" s="47">
        <v>4431</v>
      </c>
      <c r="O798" s="47">
        <v>4347</v>
      </c>
      <c r="P798" s="47">
        <v>4359</v>
      </c>
      <c r="Q798" s="8">
        <v>4430</v>
      </c>
      <c r="R798" s="26"/>
      <c r="W798" s="50"/>
      <c r="X798" s="51"/>
      <c r="AC798" s="1">
        <v>1.1376999999999999</v>
      </c>
      <c r="AD798" s="62">
        <v>4432</v>
      </c>
      <c r="AE798" s="62">
        <v>4413</v>
      </c>
      <c r="BD798" s="94">
        <v>4425</v>
      </c>
      <c r="BG798" s="62"/>
      <c r="BH798" s="62"/>
      <c r="BI798" s="1">
        <v>4426</v>
      </c>
      <c r="BJ798" s="1">
        <v>4429</v>
      </c>
      <c r="BK798" s="1">
        <v>4420</v>
      </c>
      <c r="BL798" s="1">
        <v>4427</v>
      </c>
      <c r="BM798" s="78"/>
      <c r="BN798" s="78"/>
      <c r="BO798" s="78"/>
      <c r="BP798" s="89"/>
      <c r="BS798" s="88"/>
      <c r="BU798" s="58"/>
      <c r="BV798" s="58"/>
      <c r="BW798" s="58"/>
      <c r="BX798" s="58"/>
      <c r="BY798" s="1">
        <v>112.57</v>
      </c>
      <c r="BZ798" s="1">
        <v>112.55500000000001</v>
      </c>
      <c r="CA798" s="1">
        <v>112.501</v>
      </c>
      <c r="CB798" s="1">
        <v>1.1379999999999999</v>
      </c>
      <c r="CC798" s="1">
        <v>1.1377999999999999</v>
      </c>
      <c r="CD798" s="1">
        <v>1.1378999999999999</v>
      </c>
      <c r="CG798" s="1">
        <v>4426</v>
      </c>
      <c r="CH798" s="1">
        <v>4431</v>
      </c>
      <c r="CI798" s="1">
        <v>4361</v>
      </c>
      <c r="CJ798" s="1">
        <v>4374</v>
      </c>
      <c r="CK798" s="1">
        <v>4426</v>
      </c>
      <c r="CL798" s="1">
        <v>4431</v>
      </c>
      <c r="CM798" s="1">
        <v>4346</v>
      </c>
      <c r="CN798" s="1">
        <v>4354</v>
      </c>
      <c r="CO798" s="1">
        <v>1234.9000000000001</v>
      </c>
      <c r="CP798" s="1">
        <v>4426</v>
      </c>
      <c r="CQ798" s="1">
        <v>4431</v>
      </c>
      <c r="CR798" s="1">
        <v>4346</v>
      </c>
      <c r="CS798" s="1">
        <v>4360</v>
      </c>
      <c r="CX798" s="58"/>
      <c r="CY798" s="58"/>
      <c r="DA798" s="1" t="s">
        <v>618</v>
      </c>
      <c r="DC798" s="58"/>
      <c r="DD798" s="58"/>
      <c r="DE798">
        <v>13.1</v>
      </c>
      <c r="DF798">
        <v>111.68899999999999</v>
      </c>
      <c r="DG798">
        <v>1.79</v>
      </c>
    </row>
    <row r="799" spans="1:111">
      <c r="A799" s="1">
        <v>2016</v>
      </c>
      <c r="B799" s="1">
        <v>2</v>
      </c>
      <c r="C799" s="24">
        <v>42464</v>
      </c>
      <c r="D799" s="1">
        <v>4360</v>
      </c>
      <c r="E799" s="1">
        <v>4364</v>
      </c>
      <c r="F799" s="1">
        <v>4332</v>
      </c>
      <c r="G799" s="1">
        <v>4335</v>
      </c>
      <c r="H799" s="46">
        <v>1217</v>
      </c>
      <c r="I799" s="1">
        <v>4426</v>
      </c>
      <c r="J799" s="1">
        <v>4431</v>
      </c>
      <c r="K799" s="1">
        <v>4332</v>
      </c>
      <c r="L799" s="1">
        <v>4340</v>
      </c>
      <c r="M799" s="53">
        <v>4343</v>
      </c>
      <c r="N799" s="47">
        <v>4359</v>
      </c>
      <c r="O799" s="47">
        <v>4336</v>
      </c>
      <c r="P799" s="47">
        <v>4341</v>
      </c>
      <c r="Q799" s="8">
        <v>4359</v>
      </c>
      <c r="R799" s="26"/>
      <c r="W799" s="50"/>
      <c r="X799" s="51"/>
      <c r="AC799" s="1">
        <v>1.1398999999999999</v>
      </c>
      <c r="AD799" s="62">
        <v>4364</v>
      </c>
      <c r="AE799" s="62">
        <v>4332</v>
      </c>
      <c r="BD799" s="94">
        <v>4341</v>
      </c>
      <c r="BG799" s="62"/>
      <c r="BH799" s="62"/>
      <c r="BI799" s="1">
        <v>4343</v>
      </c>
      <c r="BJ799" s="1">
        <v>4355</v>
      </c>
      <c r="BK799" s="1">
        <v>4342</v>
      </c>
      <c r="BL799" s="1">
        <v>4351</v>
      </c>
      <c r="BM799" s="78"/>
      <c r="BN799" s="78"/>
      <c r="BO799" s="78"/>
      <c r="BP799" s="89"/>
      <c r="BS799" s="88"/>
      <c r="BU799" s="58"/>
      <c r="BV799" s="58"/>
      <c r="BW799" s="58"/>
      <c r="BX799" s="58"/>
      <c r="BY799" s="1">
        <v>111.60899999999999</v>
      </c>
      <c r="BZ799" s="1">
        <v>111.702</v>
      </c>
      <c r="CA799" s="1">
        <v>111.714</v>
      </c>
      <c r="CB799" s="1">
        <v>1.1393</v>
      </c>
      <c r="CC799" s="1">
        <v>1.1393</v>
      </c>
      <c r="CD799" s="1">
        <v>1.1394</v>
      </c>
      <c r="CG799" s="1">
        <v>4343</v>
      </c>
      <c r="CH799" s="1">
        <v>4359</v>
      </c>
      <c r="CI799" s="1">
        <v>4338</v>
      </c>
      <c r="CJ799" s="1">
        <v>4355</v>
      </c>
      <c r="CK799" s="1">
        <v>4343</v>
      </c>
      <c r="CL799" s="1">
        <v>4359</v>
      </c>
      <c r="CM799" s="1">
        <v>4336</v>
      </c>
      <c r="CN799" s="1">
        <v>4337</v>
      </c>
      <c r="CO799" s="1">
        <v>1219.5</v>
      </c>
      <c r="CP799" s="1">
        <v>4343</v>
      </c>
      <c r="CQ799" s="1">
        <v>4359</v>
      </c>
      <c r="CR799" s="1">
        <v>4321</v>
      </c>
      <c r="CS799" s="1">
        <v>4329</v>
      </c>
      <c r="CX799" s="58"/>
      <c r="CY799" s="58"/>
      <c r="DA799" s="1" t="s">
        <v>618</v>
      </c>
      <c r="DC799" s="58"/>
      <c r="DD799" s="58"/>
      <c r="DE799">
        <v>14.12</v>
      </c>
      <c r="DF799">
        <v>111.32599999999999</v>
      </c>
      <c r="DG799">
        <v>1.78</v>
      </c>
    </row>
    <row r="800" spans="1:111">
      <c r="A800" s="1">
        <v>2016</v>
      </c>
      <c r="B800" s="1">
        <v>3</v>
      </c>
      <c r="C800" s="24">
        <v>42465</v>
      </c>
      <c r="D800" s="1">
        <v>4324</v>
      </c>
      <c r="E800" s="1">
        <v>4352</v>
      </c>
      <c r="F800" s="1">
        <v>4319</v>
      </c>
      <c r="G800" s="1">
        <v>4351</v>
      </c>
      <c r="H800" s="46">
        <v>1232.9000000000001</v>
      </c>
      <c r="I800" s="1">
        <v>4343</v>
      </c>
      <c r="J800" s="1">
        <v>4359</v>
      </c>
      <c r="K800" s="1">
        <v>4319</v>
      </c>
      <c r="L800" s="1">
        <v>4345</v>
      </c>
      <c r="M800" s="53">
        <v>4336</v>
      </c>
      <c r="N800" s="47">
        <v>4374</v>
      </c>
      <c r="O800" s="47">
        <v>4336</v>
      </c>
      <c r="P800" s="47">
        <v>4357</v>
      </c>
      <c r="Q800" s="8">
        <v>4324</v>
      </c>
      <c r="R800" s="26"/>
      <c r="W800" s="50"/>
      <c r="X800" s="51"/>
      <c r="AC800" s="1">
        <v>1.1355</v>
      </c>
      <c r="AD800" s="62">
        <v>4349</v>
      </c>
      <c r="AE800" s="62">
        <v>4319</v>
      </c>
      <c r="BD800" s="94">
        <v>4335</v>
      </c>
      <c r="BG800" s="62"/>
      <c r="BH800" s="62"/>
      <c r="BI800" s="1">
        <v>4336</v>
      </c>
      <c r="BJ800" s="1">
        <v>4361</v>
      </c>
      <c r="BK800" s="1">
        <v>4336</v>
      </c>
      <c r="BL800" s="1">
        <v>4361</v>
      </c>
      <c r="BM800" s="78"/>
      <c r="BN800" s="78"/>
      <c r="BO800" s="78"/>
      <c r="BP800" s="89"/>
      <c r="BS800" s="88"/>
      <c r="BU800" s="58"/>
      <c r="BV800" s="58"/>
      <c r="BW800" s="58"/>
      <c r="BX800" s="58"/>
      <c r="BY800" s="1">
        <v>111.33499999999999</v>
      </c>
      <c r="BZ800" s="1">
        <v>111.244</v>
      </c>
      <c r="CA800" s="1">
        <v>111.251</v>
      </c>
      <c r="CB800" s="1">
        <v>1.1392</v>
      </c>
      <c r="CC800" s="1">
        <v>1.139</v>
      </c>
      <c r="CD800" s="1">
        <v>1.1387</v>
      </c>
      <c r="CG800" s="1">
        <v>4336</v>
      </c>
      <c r="CH800" s="1">
        <v>4374</v>
      </c>
      <c r="CI800" s="1">
        <v>4336</v>
      </c>
      <c r="CJ800" s="1">
        <v>4367</v>
      </c>
      <c r="CK800" s="1">
        <v>4336</v>
      </c>
      <c r="CL800" s="1">
        <v>4374</v>
      </c>
      <c r="CM800" s="1">
        <v>4336</v>
      </c>
      <c r="CN800" s="1">
        <v>4345</v>
      </c>
      <c r="CO800" s="1">
        <v>1233.2</v>
      </c>
      <c r="CP800" s="1">
        <v>4336</v>
      </c>
      <c r="CQ800" s="1">
        <v>4374</v>
      </c>
      <c r="CR800" s="1">
        <v>4327</v>
      </c>
      <c r="CS800" s="1">
        <v>4343</v>
      </c>
      <c r="CX800" s="58"/>
      <c r="CY800" s="58"/>
      <c r="DA800" s="1" t="s">
        <v>618</v>
      </c>
      <c r="DC800" s="58"/>
      <c r="DD800" s="58"/>
      <c r="DE800">
        <v>15.42</v>
      </c>
      <c r="DF800">
        <v>110.35</v>
      </c>
      <c r="DG800">
        <v>1.73</v>
      </c>
    </row>
    <row r="801" spans="1:111">
      <c r="A801" s="1">
        <v>2016</v>
      </c>
      <c r="B801" s="1">
        <v>4</v>
      </c>
      <c r="C801" s="24">
        <v>42466</v>
      </c>
      <c r="D801" s="1">
        <v>4348</v>
      </c>
      <c r="E801" s="1">
        <v>4357</v>
      </c>
      <c r="F801" s="1">
        <v>4334</v>
      </c>
      <c r="G801" s="1">
        <v>4339</v>
      </c>
      <c r="H801" s="46">
        <v>1223.8</v>
      </c>
      <c r="I801" s="1">
        <v>4336</v>
      </c>
      <c r="J801" s="1">
        <v>4374</v>
      </c>
      <c r="K801" s="1">
        <v>4327</v>
      </c>
      <c r="L801" s="1">
        <v>4345</v>
      </c>
      <c r="M801" s="53">
        <v>4330</v>
      </c>
      <c r="N801" s="47">
        <v>4336</v>
      </c>
      <c r="O801" s="47">
        <v>4297</v>
      </c>
      <c r="P801" s="47">
        <v>4305</v>
      </c>
      <c r="Q801" s="8">
        <v>4348</v>
      </c>
      <c r="R801" s="26"/>
      <c r="W801" s="50"/>
      <c r="X801" s="51"/>
      <c r="AC801" s="1">
        <v>1.1387</v>
      </c>
      <c r="AD801" s="62">
        <v>4357</v>
      </c>
      <c r="AE801" s="62">
        <v>4337</v>
      </c>
      <c r="BD801" s="94">
        <v>4329</v>
      </c>
      <c r="BG801" s="62"/>
      <c r="BH801" s="62"/>
      <c r="BI801" s="1">
        <v>4330</v>
      </c>
      <c r="BJ801" s="1">
        <v>4335</v>
      </c>
      <c r="BK801" s="1">
        <v>4321</v>
      </c>
      <c r="BL801" s="1">
        <v>4324</v>
      </c>
      <c r="BM801" s="78"/>
      <c r="BN801" s="78"/>
      <c r="BO801" s="78"/>
      <c r="BP801" s="89"/>
      <c r="BS801" s="88"/>
      <c r="BU801" s="58"/>
      <c r="BV801" s="58"/>
      <c r="BW801" s="58"/>
      <c r="BX801" s="58"/>
      <c r="BY801" s="1">
        <v>110.334</v>
      </c>
      <c r="BZ801" s="1">
        <v>110.28100000000001</v>
      </c>
      <c r="CA801" s="1">
        <v>110.38500000000001</v>
      </c>
      <c r="CB801" s="1">
        <v>1.1385000000000001</v>
      </c>
      <c r="CC801" s="1">
        <v>1.1385000000000001</v>
      </c>
      <c r="CD801" s="1">
        <v>1.1380999999999999</v>
      </c>
      <c r="CG801" s="1">
        <v>4330</v>
      </c>
      <c r="CH801" s="1">
        <v>4336</v>
      </c>
      <c r="CI801" s="1">
        <v>4299</v>
      </c>
      <c r="CJ801" s="1">
        <v>4304</v>
      </c>
      <c r="CK801" s="1">
        <v>4330</v>
      </c>
      <c r="CL801" s="1">
        <v>4336</v>
      </c>
      <c r="CM801" s="1">
        <v>4297</v>
      </c>
      <c r="CN801" s="1">
        <v>4302</v>
      </c>
      <c r="CO801" s="1">
        <v>1226.4000000000001</v>
      </c>
      <c r="CP801" s="1">
        <v>4330</v>
      </c>
      <c r="CQ801" s="1">
        <v>4336</v>
      </c>
      <c r="CR801" s="1">
        <v>4281</v>
      </c>
      <c r="CS801" s="1">
        <v>4292</v>
      </c>
      <c r="CX801" s="58"/>
      <c r="CY801" s="58"/>
      <c r="DA801" s="1" t="s">
        <v>618</v>
      </c>
      <c r="DC801" s="58"/>
      <c r="DD801" s="58"/>
      <c r="DE801">
        <v>14.09</v>
      </c>
      <c r="DF801">
        <v>109.762</v>
      </c>
      <c r="DG801">
        <v>1.76</v>
      </c>
    </row>
    <row r="802" spans="1:111">
      <c r="A802" s="1">
        <v>2016</v>
      </c>
      <c r="B802" s="1">
        <v>5</v>
      </c>
      <c r="C802" s="24">
        <v>42467</v>
      </c>
      <c r="D802" s="1">
        <v>4301</v>
      </c>
      <c r="E802" s="1">
        <v>4307</v>
      </c>
      <c r="F802" s="1">
        <v>4278</v>
      </c>
      <c r="G802" s="1">
        <v>4281</v>
      </c>
      <c r="H802" s="46">
        <v>1237.5</v>
      </c>
      <c r="I802" s="1">
        <v>4330</v>
      </c>
      <c r="J802" s="1">
        <v>4336</v>
      </c>
      <c r="K802" s="1">
        <v>4281</v>
      </c>
      <c r="L802" s="1">
        <v>4294</v>
      </c>
      <c r="M802" s="53">
        <v>4270</v>
      </c>
      <c r="N802" s="47">
        <v>4301</v>
      </c>
      <c r="O802" s="47">
        <v>4266</v>
      </c>
      <c r="P802" s="47">
        <v>4297</v>
      </c>
      <c r="Q802" s="8">
        <v>4301</v>
      </c>
      <c r="R802" s="26"/>
      <c r="W802" s="50"/>
      <c r="X802" s="51"/>
      <c r="AC802" s="1">
        <v>1.1352</v>
      </c>
      <c r="AD802" s="62">
        <v>4307</v>
      </c>
      <c r="AE802" s="62">
        <v>4286</v>
      </c>
      <c r="BD802" s="94">
        <v>4268</v>
      </c>
      <c r="BG802" s="62"/>
      <c r="BH802" s="62"/>
      <c r="BI802" s="1">
        <v>4270</v>
      </c>
      <c r="BJ802" s="1">
        <v>4273</v>
      </c>
      <c r="BK802" s="1">
        <v>4266</v>
      </c>
      <c r="BL802" s="1">
        <v>4266</v>
      </c>
      <c r="BM802" s="78"/>
      <c r="BN802" s="78"/>
      <c r="BO802" s="78"/>
      <c r="BP802" s="89"/>
      <c r="BS802" s="88"/>
      <c r="BU802" s="58"/>
      <c r="BV802" s="58"/>
      <c r="BW802" s="58"/>
      <c r="BX802" s="58"/>
      <c r="BY802" s="1">
        <v>109.789</v>
      </c>
      <c r="BZ802" s="1">
        <v>109.726</v>
      </c>
      <c r="CA802" s="1">
        <v>109.71</v>
      </c>
      <c r="CB802" s="1">
        <v>1.1398999999999999</v>
      </c>
      <c r="CC802" s="1">
        <v>1.1395999999999999</v>
      </c>
      <c r="CD802" s="1">
        <v>1.1403000000000001</v>
      </c>
      <c r="CG802" s="1">
        <v>4270</v>
      </c>
      <c r="CH802" s="1">
        <v>4300</v>
      </c>
      <c r="CI802" s="1">
        <v>4266</v>
      </c>
      <c r="CJ802" s="1">
        <v>4298</v>
      </c>
      <c r="CK802" s="1">
        <v>4270</v>
      </c>
      <c r="CL802" s="1">
        <v>4301</v>
      </c>
      <c r="CM802" s="1">
        <v>4266</v>
      </c>
      <c r="CN802" s="1">
        <v>4282</v>
      </c>
      <c r="CO802" s="1">
        <v>1230.4000000000001</v>
      </c>
      <c r="CP802" s="1">
        <v>4270</v>
      </c>
      <c r="CQ802" s="1">
        <v>4301</v>
      </c>
      <c r="CR802" s="1">
        <v>4266</v>
      </c>
      <c r="CS802" s="1">
        <v>4295</v>
      </c>
      <c r="CX802" s="58"/>
      <c r="CY802" s="58"/>
      <c r="DA802" s="1" t="s">
        <v>618</v>
      </c>
      <c r="DC802" s="58"/>
      <c r="DD802" s="58"/>
      <c r="DE802">
        <v>16.16</v>
      </c>
      <c r="DF802">
        <v>108.151</v>
      </c>
      <c r="DG802">
        <v>1.69</v>
      </c>
    </row>
    <row r="803" spans="1:111">
      <c r="A803" s="1">
        <v>2016</v>
      </c>
      <c r="B803" s="1">
        <v>6</v>
      </c>
      <c r="C803" s="24">
        <v>42468</v>
      </c>
      <c r="D803" s="1">
        <v>4299</v>
      </c>
      <c r="E803" s="1">
        <v>4314</v>
      </c>
      <c r="F803" s="1">
        <v>4296</v>
      </c>
      <c r="G803" s="1">
        <v>4299</v>
      </c>
      <c r="H803" s="46">
        <v>1243.8</v>
      </c>
      <c r="I803" s="1">
        <v>4270</v>
      </c>
      <c r="J803" s="1">
        <v>4314</v>
      </c>
      <c r="K803" s="1">
        <v>4266</v>
      </c>
      <c r="L803" s="1">
        <v>4306</v>
      </c>
      <c r="M803" s="53">
        <v>4293</v>
      </c>
      <c r="N803" s="47">
        <v>4316</v>
      </c>
      <c r="O803" s="47">
        <v>4280</v>
      </c>
      <c r="P803" s="47">
        <v>4298</v>
      </c>
      <c r="Q803" s="8">
        <v>4296</v>
      </c>
      <c r="R803" s="26"/>
      <c r="W803" s="50"/>
      <c r="X803" s="51"/>
      <c r="AC803" s="1">
        <v>1.1383000000000001</v>
      </c>
      <c r="AD803" s="62">
        <v>4314</v>
      </c>
      <c r="AE803" s="62">
        <v>4298</v>
      </c>
      <c r="BD803" s="94">
        <v>4292</v>
      </c>
      <c r="BG803" s="62"/>
      <c r="BH803" s="62"/>
      <c r="BI803" s="1">
        <v>4293</v>
      </c>
      <c r="BJ803" s="1">
        <v>4316</v>
      </c>
      <c r="BK803" s="1">
        <v>4292</v>
      </c>
      <c r="BL803" s="1">
        <v>4300</v>
      </c>
      <c r="BM803" s="78"/>
      <c r="BN803" s="78"/>
      <c r="BO803" s="78"/>
      <c r="BP803" s="89"/>
      <c r="BS803" s="88"/>
      <c r="BU803" s="58"/>
      <c r="BV803" s="58"/>
      <c r="BW803" s="58"/>
      <c r="BX803" s="58"/>
      <c r="BY803" s="1">
        <v>108.212</v>
      </c>
      <c r="BZ803" s="1">
        <v>108.315</v>
      </c>
      <c r="CA803" s="1">
        <v>108.38</v>
      </c>
      <c r="CB803" s="1">
        <v>1.1377999999999999</v>
      </c>
      <c r="CC803" s="1">
        <v>1.1375</v>
      </c>
      <c r="CD803" s="1">
        <v>1.1371</v>
      </c>
      <c r="CG803" s="1">
        <v>4293</v>
      </c>
      <c r="CH803" s="1">
        <v>4316</v>
      </c>
      <c r="CI803" s="1">
        <v>4280</v>
      </c>
      <c r="CJ803" s="1">
        <v>4289</v>
      </c>
      <c r="CK803" s="1">
        <v>4293</v>
      </c>
      <c r="CL803" s="1">
        <v>4316</v>
      </c>
      <c r="CM803" s="1">
        <v>4280</v>
      </c>
      <c r="CN803" s="1">
        <v>4301</v>
      </c>
      <c r="CO803" s="1">
        <v>1237.8</v>
      </c>
      <c r="CP803" s="1">
        <v>4293</v>
      </c>
      <c r="CQ803" s="1">
        <v>4316</v>
      </c>
      <c r="CR803" s="1">
        <v>4280</v>
      </c>
      <c r="CS803" s="1">
        <v>4298</v>
      </c>
      <c r="CX803" s="58"/>
      <c r="CY803" s="58"/>
      <c r="DA803" s="1" t="s">
        <v>618</v>
      </c>
      <c r="DC803" s="58"/>
      <c r="DD803" s="58"/>
      <c r="DE803">
        <v>15.36</v>
      </c>
      <c r="DF803">
        <v>108.077</v>
      </c>
      <c r="DG803">
        <v>1.72</v>
      </c>
    </row>
    <row r="804" spans="1:111">
      <c r="A804" s="1">
        <v>2016</v>
      </c>
      <c r="B804" s="1">
        <v>2</v>
      </c>
      <c r="C804" s="24">
        <v>42471</v>
      </c>
      <c r="D804" s="1">
        <v>4312</v>
      </c>
      <c r="E804" s="1">
        <v>4321</v>
      </c>
      <c r="F804" s="1">
        <v>4298</v>
      </c>
      <c r="G804" s="1">
        <v>4312</v>
      </c>
      <c r="H804" s="46">
        <v>1258</v>
      </c>
      <c r="I804" s="1">
        <v>4293</v>
      </c>
      <c r="J804" s="1">
        <v>4316</v>
      </c>
      <c r="K804" s="1">
        <v>4280</v>
      </c>
      <c r="L804" s="1">
        <v>4311</v>
      </c>
      <c r="M804" s="53">
        <v>4323</v>
      </c>
      <c r="N804" s="47">
        <v>4344</v>
      </c>
      <c r="O804" s="47">
        <v>4313</v>
      </c>
      <c r="P804" s="47">
        <v>4342</v>
      </c>
      <c r="Q804" s="8">
        <v>4313</v>
      </c>
      <c r="R804" s="26"/>
      <c r="W804" s="50"/>
      <c r="X804" s="51"/>
      <c r="AC804" s="1">
        <v>1.1436999999999999</v>
      </c>
      <c r="AD804" s="62">
        <v>4314</v>
      </c>
      <c r="AE804" s="62">
        <v>4298</v>
      </c>
      <c r="BD804" s="94">
        <v>4322</v>
      </c>
      <c r="BG804" s="62"/>
      <c r="BH804" s="62"/>
      <c r="BI804" s="1">
        <v>4323</v>
      </c>
      <c r="BJ804" s="1">
        <v>4327</v>
      </c>
      <c r="BK804" s="1">
        <v>4317</v>
      </c>
      <c r="BL804" s="1">
        <v>4323</v>
      </c>
      <c r="BM804" s="78"/>
      <c r="BN804" s="78"/>
      <c r="BO804" s="78"/>
      <c r="BP804" s="89"/>
      <c r="BS804" s="88"/>
      <c r="BU804" s="58"/>
      <c r="BV804" s="58"/>
      <c r="BW804" s="58"/>
      <c r="BX804" s="58"/>
      <c r="BY804" s="1">
        <v>107.96899999999999</v>
      </c>
      <c r="BZ804" s="1">
        <v>108.221</v>
      </c>
      <c r="CA804" s="1">
        <v>108.318</v>
      </c>
      <c r="CB804" s="1">
        <v>1.1415999999999999</v>
      </c>
      <c r="CC804" s="1">
        <v>1.1404000000000001</v>
      </c>
      <c r="CD804" s="1">
        <v>1.1403000000000001</v>
      </c>
      <c r="CG804" s="1">
        <v>4323</v>
      </c>
      <c r="CH804" s="1">
        <v>4336</v>
      </c>
      <c r="CI804" s="1">
        <v>4313</v>
      </c>
      <c r="CJ804" s="1">
        <v>4330</v>
      </c>
      <c r="CK804" s="1">
        <v>4323</v>
      </c>
      <c r="CL804" s="1">
        <v>4344</v>
      </c>
      <c r="CM804" s="1">
        <v>4313</v>
      </c>
      <c r="CN804" s="1">
        <v>4340</v>
      </c>
      <c r="CO804" s="1">
        <v>1251.7</v>
      </c>
      <c r="CP804" s="1">
        <v>4323</v>
      </c>
      <c r="CQ804" s="1">
        <v>4348</v>
      </c>
      <c r="CR804" s="1">
        <v>4313</v>
      </c>
      <c r="CS804" s="1">
        <v>4341</v>
      </c>
      <c r="CX804" s="58"/>
      <c r="CY804" s="58"/>
      <c r="DA804" s="1" t="s">
        <v>618</v>
      </c>
      <c r="DC804" s="58"/>
      <c r="DD804" s="58"/>
      <c r="DE804">
        <v>16.260000000000002</v>
      </c>
      <c r="DF804">
        <v>107.958</v>
      </c>
      <c r="DG804">
        <v>1.72</v>
      </c>
    </row>
    <row r="805" spans="1:111">
      <c r="A805" s="1">
        <v>2016</v>
      </c>
      <c r="B805" s="1">
        <v>3</v>
      </c>
      <c r="C805" s="24">
        <v>42472</v>
      </c>
      <c r="D805" s="1">
        <v>4342</v>
      </c>
      <c r="E805" s="1">
        <v>4352</v>
      </c>
      <c r="F805" s="1">
        <v>4333</v>
      </c>
      <c r="G805" s="1">
        <v>4348</v>
      </c>
      <c r="H805" s="46">
        <v>1260.9000000000001</v>
      </c>
      <c r="I805" s="1">
        <v>4323</v>
      </c>
      <c r="J805" s="1">
        <v>4352</v>
      </c>
      <c r="K805" s="1">
        <v>4313</v>
      </c>
      <c r="L805" s="1">
        <v>4339</v>
      </c>
      <c r="M805" s="53">
        <v>4354</v>
      </c>
      <c r="N805" s="47">
        <v>4370</v>
      </c>
      <c r="O805" s="47">
        <v>4351</v>
      </c>
      <c r="P805" s="47">
        <v>4359</v>
      </c>
      <c r="Q805" s="8">
        <v>4342</v>
      </c>
      <c r="R805" s="26"/>
      <c r="W805" s="50"/>
      <c r="X805" s="51"/>
      <c r="AC805" s="1">
        <v>1.1376999999999999</v>
      </c>
      <c r="AD805" s="62">
        <v>4352</v>
      </c>
      <c r="AE805" s="62">
        <v>4333</v>
      </c>
      <c r="BD805" s="94">
        <v>4353</v>
      </c>
      <c r="BG805" s="62"/>
      <c r="BH805" s="62"/>
      <c r="BI805" s="1">
        <v>4354</v>
      </c>
      <c r="BJ805" s="1">
        <v>4364</v>
      </c>
      <c r="BK805" s="1">
        <v>4351</v>
      </c>
      <c r="BL805" s="1">
        <v>4360</v>
      </c>
      <c r="BM805" s="78"/>
      <c r="BN805" s="78"/>
      <c r="BO805" s="78"/>
      <c r="BP805" s="89"/>
      <c r="BS805" s="88"/>
      <c r="BU805" s="58"/>
      <c r="BV805" s="58"/>
      <c r="BW805" s="58"/>
      <c r="BX805" s="58"/>
      <c r="BY805" s="1">
        <v>107.94499999999999</v>
      </c>
      <c r="BZ805" s="1">
        <v>107.904</v>
      </c>
      <c r="CA805" s="1">
        <v>107.962</v>
      </c>
      <c r="CB805" s="1">
        <v>1.1408</v>
      </c>
      <c r="CC805" s="1">
        <v>1.1413</v>
      </c>
      <c r="CD805" s="1">
        <v>1.1412</v>
      </c>
      <c r="CG805" s="1">
        <v>4354</v>
      </c>
      <c r="CH805" s="1">
        <v>4370</v>
      </c>
      <c r="CI805" s="1">
        <v>4351</v>
      </c>
      <c r="CJ805" s="1">
        <v>4365</v>
      </c>
      <c r="CK805" s="1">
        <v>4354</v>
      </c>
      <c r="CL805" s="1">
        <v>4370</v>
      </c>
      <c r="CM805" s="1">
        <v>4348</v>
      </c>
      <c r="CN805" s="1">
        <v>4353</v>
      </c>
      <c r="CO805" s="1">
        <v>1263.5999999999999</v>
      </c>
      <c r="CP805" s="1">
        <v>4354</v>
      </c>
      <c r="CQ805" s="1">
        <v>4374</v>
      </c>
      <c r="CR805" s="1">
        <v>4348</v>
      </c>
      <c r="CS805" s="1">
        <v>4365</v>
      </c>
      <c r="CX805" s="58"/>
      <c r="CY805" s="58"/>
      <c r="DA805" s="1" t="s">
        <v>618</v>
      </c>
      <c r="DC805" s="58"/>
      <c r="DD805" s="58"/>
      <c r="DE805">
        <v>14.85</v>
      </c>
      <c r="DF805">
        <v>108.56100000000001</v>
      </c>
      <c r="DG805">
        <v>1.78</v>
      </c>
    </row>
    <row r="806" spans="1:111">
      <c r="A806" s="1">
        <v>2016</v>
      </c>
      <c r="B806" s="1">
        <v>4</v>
      </c>
      <c r="C806" s="24">
        <v>42473</v>
      </c>
      <c r="D806" s="1">
        <v>4360</v>
      </c>
      <c r="E806" s="1">
        <v>4367</v>
      </c>
      <c r="F806" s="1">
        <v>4346</v>
      </c>
      <c r="G806" s="1">
        <v>4350</v>
      </c>
      <c r="H806" s="46">
        <v>1244.0999999999999</v>
      </c>
      <c r="I806" s="1">
        <v>4354</v>
      </c>
      <c r="J806" s="1">
        <v>4374</v>
      </c>
      <c r="K806" s="1">
        <v>4348</v>
      </c>
      <c r="L806" s="1">
        <v>4364</v>
      </c>
      <c r="M806" s="53">
        <v>4348</v>
      </c>
      <c r="N806" s="47">
        <v>4360</v>
      </c>
      <c r="O806" s="47">
        <v>4331</v>
      </c>
      <c r="P806" s="47">
        <v>4340</v>
      </c>
      <c r="Q806" s="8">
        <v>4360</v>
      </c>
      <c r="R806" s="26"/>
      <c r="W806" s="50"/>
      <c r="X806" s="51"/>
      <c r="AC806" s="1">
        <v>1.1284000000000001</v>
      </c>
      <c r="AD806" s="62">
        <v>4367</v>
      </c>
      <c r="AE806" s="62">
        <v>4358</v>
      </c>
      <c r="BD806" s="94">
        <v>4347</v>
      </c>
      <c r="BG806" s="62"/>
      <c r="BH806" s="62"/>
      <c r="BI806" s="1">
        <v>4348</v>
      </c>
      <c r="BJ806" s="1">
        <v>4357</v>
      </c>
      <c r="BK806" s="1">
        <v>4348</v>
      </c>
      <c r="BL806" s="1">
        <v>4352</v>
      </c>
      <c r="BM806" s="78"/>
      <c r="BN806" s="78"/>
      <c r="BO806" s="78"/>
      <c r="BP806" s="89"/>
      <c r="BS806" s="88"/>
      <c r="BU806" s="58"/>
      <c r="BV806" s="58"/>
      <c r="BW806" s="58"/>
      <c r="BX806" s="58"/>
      <c r="BY806" s="1">
        <v>108.56</v>
      </c>
      <c r="BZ806" s="1">
        <v>108.547</v>
      </c>
      <c r="CA806" s="1">
        <v>108.67100000000001</v>
      </c>
      <c r="CB806" s="1">
        <v>1.1385000000000001</v>
      </c>
      <c r="CC806" s="1">
        <v>1.1385000000000001</v>
      </c>
      <c r="CD806" s="1">
        <v>1.1384000000000001</v>
      </c>
      <c r="CG806" s="1">
        <v>4348</v>
      </c>
      <c r="CH806" s="1">
        <v>4357</v>
      </c>
      <c r="CI806" s="1">
        <v>4331</v>
      </c>
      <c r="CJ806" s="1">
        <v>4349</v>
      </c>
      <c r="CK806" s="1">
        <v>4348</v>
      </c>
      <c r="CL806" s="1">
        <v>4363</v>
      </c>
      <c r="CM806" s="1">
        <v>4331</v>
      </c>
      <c r="CN806" s="1">
        <v>4360</v>
      </c>
      <c r="CO806" s="1">
        <v>1251.2</v>
      </c>
      <c r="CP806" s="1">
        <v>4348</v>
      </c>
      <c r="CQ806" s="1">
        <v>4363</v>
      </c>
      <c r="CR806" s="1">
        <v>4331</v>
      </c>
      <c r="CS806" s="1">
        <v>4346</v>
      </c>
      <c r="CX806" s="58"/>
      <c r="CY806" s="58"/>
      <c r="DA806" s="1" t="s">
        <v>618</v>
      </c>
      <c r="DC806" s="58"/>
      <c r="DD806" s="58"/>
      <c r="DE806">
        <v>13.84</v>
      </c>
      <c r="DF806">
        <v>109.33199999999999</v>
      </c>
      <c r="DG806">
        <v>1.76</v>
      </c>
    </row>
    <row r="807" spans="1:111">
      <c r="A807" s="1">
        <v>2016</v>
      </c>
      <c r="B807" s="1">
        <v>5</v>
      </c>
      <c r="C807" s="24">
        <v>42474</v>
      </c>
      <c r="D807" s="1">
        <v>4343</v>
      </c>
      <c r="E807" s="1">
        <v>4345</v>
      </c>
      <c r="F807" s="1">
        <v>4303</v>
      </c>
      <c r="G807" s="1">
        <v>4319</v>
      </c>
      <c r="H807" s="46">
        <v>1226.5</v>
      </c>
      <c r="I807" s="1">
        <v>4348</v>
      </c>
      <c r="J807" s="1">
        <v>4363</v>
      </c>
      <c r="K807" s="1">
        <v>4303</v>
      </c>
      <c r="L807" s="1">
        <v>4310</v>
      </c>
      <c r="M807" s="53">
        <v>4320</v>
      </c>
      <c r="N807" s="47">
        <v>4343</v>
      </c>
      <c r="O807" s="47">
        <v>4295</v>
      </c>
      <c r="P807" s="47">
        <v>4303</v>
      </c>
      <c r="Q807" s="8">
        <v>4341</v>
      </c>
      <c r="R807" s="26"/>
      <c r="W807" s="50"/>
      <c r="X807" s="51"/>
      <c r="AC807" s="1">
        <v>1.1277999999999999</v>
      </c>
      <c r="AD807" s="62">
        <v>4345</v>
      </c>
      <c r="AE807" s="62">
        <v>4303</v>
      </c>
      <c r="BD807" s="94">
        <v>4319</v>
      </c>
      <c r="BG807" s="62"/>
      <c r="BH807" s="62"/>
      <c r="BI807" s="1">
        <v>4320</v>
      </c>
      <c r="BJ807" s="1">
        <v>4343</v>
      </c>
      <c r="BK807" s="1">
        <v>4319</v>
      </c>
      <c r="BL807" s="1">
        <v>4332</v>
      </c>
      <c r="BM807" s="78"/>
      <c r="BN807" s="78"/>
      <c r="BO807" s="78"/>
      <c r="BP807" s="89"/>
      <c r="BS807" s="88"/>
      <c r="BU807" s="58"/>
      <c r="BV807" s="58"/>
      <c r="BW807" s="58"/>
      <c r="BX807" s="58"/>
      <c r="BY807" s="1">
        <v>109.34099999999999</v>
      </c>
      <c r="BZ807" s="1">
        <v>109.416</v>
      </c>
      <c r="CA807" s="1">
        <v>109.431</v>
      </c>
      <c r="CB807" s="1">
        <v>1.1274</v>
      </c>
      <c r="CC807" s="1">
        <v>1.1276999999999999</v>
      </c>
      <c r="CD807" s="1">
        <v>1.1277999999999999</v>
      </c>
      <c r="CG807" s="1">
        <v>4320</v>
      </c>
      <c r="CH807" s="1">
        <v>4343</v>
      </c>
      <c r="CI807" s="1">
        <v>4314</v>
      </c>
      <c r="CJ807" s="1">
        <v>4319</v>
      </c>
      <c r="CK807" s="1">
        <v>4320</v>
      </c>
      <c r="CL807" s="1">
        <v>4343</v>
      </c>
      <c r="CM807" s="1">
        <v>4295</v>
      </c>
      <c r="CN807" s="1">
        <v>4298</v>
      </c>
      <c r="CO807" s="1">
        <v>1242.4000000000001</v>
      </c>
      <c r="CP807" s="1">
        <v>4320</v>
      </c>
      <c r="CQ807" s="1">
        <v>4343</v>
      </c>
      <c r="CR807" s="1">
        <v>4276</v>
      </c>
      <c r="CS807" s="1">
        <v>4285</v>
      </c>
      <c r="CX807" s="58"/>
      <c r="CY807" s="58"/>
      <c r="DA807" s="1" t="s">
        <v>618</v>
      </c>
      <c r="DC807" s="58"/>
      <c r="DD807" s="58"/>
      <c r="DE807">
        <v>13.72</v>
      </c>
      <c r="DF807">
        <v>109.39700000000001</v>
      </c>
      <c r="DG807">
        <v>1.78</v>
      </c>
    </row>
    <row r="808" spans="1:111">
      <c r="A808" s="1">
        <v>2016</v>
      </c>
      <c r="B808" s="1">
        <v>6</v>
      </c>
      <c r="C808" s="24">
        <v>42475</v>
      </c>
      <c r="D808" s="1">
        <v>4300</v>
      </c>
      <c r="E808" s="1">
        <v>4318</v>
      </c>
      <c r="F808" s="1">
        <v>4295</v>
      </c>
      <c r="G808" s="1">
        <v>4310</v>
      </c>
      <c r="H808" s="46">
        <v>1234.5999999999999</v>
      </c>
      <c r="I808" s="1">
        <v>4320</v>
      </c>
      <c r="J808" s="1">
        <v>4343</v>
      </c>
      <c r="K808" s="1">
        <v>4276</v>
      </c>
      <c r="L808" s="1">
        <v>4304</v>
      </c>
      <c r="M808" s="53">
        <v>4304</v>
      </c>
      <c r="N808" s="47">
        <v>4307</v>
      </c>
      <c r="O808" s="47">
        <v>4275</v>
      </c>
      <c r="P808" s="47">
        <v>4280</v>
      </c>
      <c r="Q808" s="8">
        <v>4300</v>
      </c>
      <c r="R808" s="26"/>
      <c r="W808" s="50"/>
      <c r="X808" s="51"/>
      <c r="AC808" s="1">
        <v>1.1288</v>
      </c>
      <c r="AD808" s="62">
        <v>4306</v>
      </c>
      <c r="AE808" s="62">
        <v>4295</v>
      </c>
      <c r="BD808" s="94">
        <v>4303</v>
      </c>
      <c r="BG808" s="62"/>
      <c r="BH808" s="62"/>
      <c r="BI808" s="1">
        <v>4304</v>
      </c>
      <c r="BJ808" s="1">
        <v>4307</v>
      </c>
      <c r="BK808" s="1">
        <v>4297</v>
      </c>
      <c r="BL808" s="1">
        <v>4302</v>
      </c>
      <c r="BM808" s="78"/>
      <c r="BN808" s="78"/>
      <c r="BO808" s="78"/>
      <c r="BP808" s="89"/>
      <c r="BS808" s="88"/>
      <c r="BU808" s="58"/>
      <c r="BV808" s="58"/>
      <c r="BW808" s="58"/>
      <c r="BX808" s="58"/>
      <c r="BY808" s="1">
        <v>109.402</v>
      </c>
      <c r="BZ808" s="1">
        <v>109.38200000000001</v>
      </c>
      <c r="CA808" s="1">
        <v>109.31</v>
      </c>
      <c r="CB808" s="1">
        <v>1.1267</v>
      </c>
      <c r="CC808" s="1">
        <v>1.1264000000000001</v>
      </c>
      <c r="CD808" s="1">
        <v>1.1269</v>
      </c>
      <c r="CG808" s="1">
        <v>4304</v>
      </c>
      <c r="CH808" s="1">
        <v>4307</v>
      </c>
      <c r="CI808" s="1">
        <v>4281</v>
      </c>
      <c r="CJ808" s="1">
        <v>4290</v>
      </c>
      <c r="CK808" s="1">
        <v>4304</v>
      </c>
      <c r="CL808" s="1">
        <v>4307</v>
      </c>
      <c r="CM808" s="1">
        <v>4275</v>
      </c>
      <c r="CN808" s="1">
        <v>4280</v>
      </c>
      <c r="CO808" s="1">
        <v>1231.5999999999999</v>
      </c>
      <c r="CP808" s="1">
        <v>4304</v>
      </c>
      <c r="CQ808" s="1">
        <v>4307</v>
      </c>
      <c r="CR808" s="1">
        <v>4275</v>
      </c>
      <c r="CS808" s="1">
        <v>4286</v>
      </c>
      <c r="CX808" s="58"/>
      <c r="CY808" s="58"/>
      <c r="DA808" s="1" t="s">
        <v>618</v>
      </c>
      <c r="DC808" s="58"/>
      <c r="DD808" s="58"/>
      <c r="DE808">
        <v>13.62</v>
      </c>
      <c r="DF808">
        <v>108.256</v>
      </c>
      <c r="DG808">
        <v>1.75</v>
      </c>
    </row>
    <row r="809" spans="1:111">
      <c r="A809" s="1">
        <v>2016</v>
      </c>
      <c r="B809" s="1">
        <v>2</v>
      </c>
      <c r="C809" s="24">
        <v>42478</v>
      </c>
      <c r="D809" s="1">
        <v>4278</v>
      </c>
      <c r="E809" s="1">
        <v>4287</v>
      </c>
      <c r="F809" s="1">
        <v>4263</v>
      </c>
      <c r="G809" s="1">
        <v>4271</v>
      </c>
      <c r="H809" s="46">
        <v>1235</v>
      </c>
      <c r="I809" s="1">
        <v>4304</v>
      </c>
      <c r="J809" s="1">
        <v>4307</v>
      </c>
      <c r="K809" s="1">
        <v>4263</v>
      </c>
      <c r="L809" s="1">
        <v>4264</v>
      </c>
      <c r="M809" s="53">
        <v>4272</v>
      </c>
      <c r="N809" s="47">
        <v>4313</v>
      </c>
      <c r="O809" s="47">
        <v>4272</v>
      </c>
      <c r="P809" s="47">
        <v>4301</v>
      </c>
      <c r="Q809" s="8">
        <v>4278</v>
      </c>
      <c r="R809" s="26"/>
      <c r="W809" s="50"/>
      <c r="X809" s="51"/>
      <c r="AC809" s="1">
        <v>1.1299999999999999</v>
      </c>
      <c r="AD809" s="62">
        <v>4287</v>
      </c>
      <c r="AE809" s="62">
        <v>4262</v>
      </c>
      <c r="BD809" s="94">
        <v>4273</v>
      </c>
      <c r="BG809" s="62"/>
      <c r="BH809" s="62"/>
      <c r="BI809" s="1">
        <v>4272</v>
      </c>
      <c r="BJ809" s="1">
        <v>4282</v>
      </c>
      <c r="BK809" s="1">
        <v>4272</v>
      </c>
      <c r="BL809" s="1">
        <v>4276</v>
      </c>
      <c r="BM809" s="78"/>
      <c r="BN809" s="78"/>
      <c r="BO809" s="78"/>
      <c r="BP809" s="89"/>
      <c r="BS809" s="88"/>
      <c r="BU809" s="58"/>
      <c r="BV809" s="58"/>
      <c r="BW809" s="58"/>
      <c r="BX809" s="58"/>
      <c r="BY809" s="1">
        <v>108.184</v>
      </c>
      <c r="BZ809" s="1">
        <v>108.378</v>
      </c>
      <c r="CA809" s="1">
        <v>108.072</v>
      </c>
      <c r="CB809" s="1">
        <v>1.1303000000000001</v>
      </c>
      <c r="CC809" s="1">
        <v>1.1292</v>
      </c>
      <c r="CD809" s="1">
        <v>1.1294999999999999</v>
      </c>
      <c r="CG809" s="1">
        <v>4272</v>
      </c>
      <c r="CH809" s="1">
        <v>4313</v>
      </c>
      <c r="CI809" s="1">
        <v>4272</v>
      </c>
      <c r="CJ809" s="1">
        <v>4307</v>
      </c>
      <c r="CK809" s="1">
        <v>4272</v>
      </c>
      <c r="CL809" s="1">
        <v>4313</v>
      </c>
      <c r="CM809" s="1">
        <v>4272</v>
      </c>
      <c r="CN809" s="1">
        <v>4297</v>
      </c>
      <c r="CO809" s="1">
        <v>1235.8</v>
      </c>
      <c r="CP809" s="1">
        <v>4272</v>
      </c>
      <c r="CQ809" s="1">
        <v>4313</v>
      </c>
      <c r="CR809" s="1">
        <v>4272</v>
      </c>
      <c r="CS809" s="1">
        <v>4292</v>
      </c>
      <c r="CX809" s="58"/>
      <c r="CY809" s="58"/>
      <c r="DA809" s="1" t="s">
        <v>618</v>
      </c>
      <c r="DC809" s="58"/>
      <c r="DD809" s="58"/>
      <c r="DE809">
        <v>13.35</v>
      </c>
      <c r="DF809">
        <v>108.81399999999999</v>
      </c>
      <c r="DG809">
        <v>1.77</v>
      </c>
    </row>
    <row r="810" spans="1:111">
      <c r="A810" s="1">
        <v>2016</v>
      </c>
      <c r="B810" s="1">
        <v>3</v>
      </c>
      <c r="C810" s="24">
        <v>42479</v>
      </c>
      <c r="D810" s="1">
        <v>4290</v>
      </c>
      <c r="E810" s="1">
        <v>4309</v>
      </c>
      <c r="F810" s="1">
        <v>4285</v>
      </c>
      <c r="G810" s="1">
        <v>4301</v>
      </c>
      <c r="H810" s="46">
        <v>1254.3</v>
      </c>
      <c r="I810" s="1">
        <v>4272</v>
      </c>
      <c r="J810" s="1">
        <v>4313</v>
      </c>
      <c r="K810" s="1">
        <v>4272</v>
      </c>
      <c r="L810" s="1">
        <v>4293</v>
      </c>
      <c r="M810" s="53">
        <v>4334</v>
      </c>
      <c r="N810" s="47">
        <v>4385</v>
      </c>
      <c r="O810" s="47">
        <v>4332</v>
      </c>
      <c r="P810" s="47">
        <v>4379</v>
      </c>
      <c r="Q810" s="8">
        <v>4290</v>
      </c>
      <c r="R810" s="26"/>
      <c r="W810" s="50"/>
      <c r="X810" s="51"/>
      <c r="AC810" s="1">
        <v>1.1371</v>
      </c>
      <c r="AD810" s="62">
        <v>4299</v>
      </c>
      <c r="AE810" s="62">
        <v>4285</v>
      </c>
      <c r="BD810" s="94">
        <v>4334</v>
      </c>
      <c r="BG810" s="62"/>
      <c r="BH810" s="62"/>
      <c r="BI810" s="1">
        <v>4334</v>
      </c>
      <c r="BJ810" s="1">
        <v>4342</v>
      </c>
      <c r="BK810" s="1">
        <v>4332</v>
      </c>
      <c r="BL810" s="1">
        <v>4333</v>
      </c>
      <c r="BM810" s="78"/>
      <c r="BN810" s="78"/>
      <c r="BO810" s="78"/>
      <c r="BP810" s="89"/>
      <c r="BS810" s="88"/>
      <c r="BU810" s="58"/>
      <c r="BV810" s="58"/>
      <c r="BW810" s="58"/>
      <c r="BX810" s="58"/>
      <c r="BY810" s="1">
        <v>108.819</v>
      </c>
      <c r="BZ810" s="1">
        <v>108.84699999999999</v>
      </c>
      <c r="CA810" s="1">
        <v>109.083</v>
      </c>
      <c r="CB810" s="1">
        <v>1.1313</v>
      </c>
      <c r="CC810" s="1">
        <v>1.1312</v>
      </c>
      <c r="CD810" s="1">
        <v>1.1307</v>
      </c>
      <c r="CG810" s="1">
        <v>4334</v>
      </c>
      <c r="CH810" s="1">
        <v>4369</v>
      </c>
      <c r="CI810" s="1">
        <v>4332</v>
      </c>
      <c r="CJ810" s="1">
        <v>4366</v>
      </c>
      <c r="CK810" s="1">
        <v>4334</v>
      </c>
      <c r="CL810" s="1">
        <v>4393</v>
      </c>
      <c r="CM810" s="1">
        <v>4332</v>
      </c>
      <c r="CN810" s="1">
        <v>4383</v>
      </c>
      <c r="CO810" s="1">
        <v>1244.0999999999999</v>
      </c>
      <c r="CP810" s="1">
        <v>4334</v>
      </c>
      <c r="CQ810" s="1">
        <v>4393</v>
      </c>
      <c r="CR810" s="1">
        <v>4332</v>
      </c>
      <c r="CS810" s="1">
        <v>4369</v>
      </c>
      <c r="CX810" s="58"/>
      <c r="CY810" s="58"/>
      <c r="DA810" s="1" t="s">
        <v>618</v>
      </c>
      <c r="DC810" s="58"/>
      <c r="DD810" s="58"/>
      <c r="DE810">
        <v>13.24</v>
      </c>
      <c r="DF810">
        <v>109.261</v>
      </c>
      <c r="DG810">
        <v>1.78</v>
      </c>
    </row>
    <row r="811" spans="1:111">
      <c r="A811" s="1">
        <v>2016</v>
      </c>
      <c r="B811" s="1">
        <v>4</v>
      </c>
      <c r="C811" s="24">
        <v>42480</v>
      </c>
      <c r="D811" s="1">
        <v>4364</v>
      </c>
      <c r="E811" s="1">
        <v>4383</v>
      </c>
      <c r="F811" s="1">
        <v>4341</v>
      </c>
      <c r="G811" s="1">
        <v>4345</v>
      </c>
      <c r="H811" s="46">
        <v>1254.4000000000001</v>
      </c>
      <c r="I811" s="1">
        <v>4334</v>
      </c>
      <c r="J811" s="1">
        <v>4393</v>
      </c>
      <c r="K811" s="1">
        <v>4332</v>
      </c>
      <c r="L811" s="1">
        <v>4370</v>
      </c>
      <c r="M811" s="53">
        <v>4343</v>
      </c>
      <c r="N811" s="47">
        <v>4385</v>
      </c>
      <c r="O811" s="47">
        <v>4341</v>
      </c>
      <c r="P811" s="47">
        <v>4379</v>
      </c>
      <c r="Q811" s="8">
        <v>4364</v>
      </c>
      <c r="R811" s="26"/>
      <c r="W811" s="50"/>
      <c r="X811" s="51"/>
      <c r="AC811" s="1">
        <v>1.1343000000000001</v>
      </c>
      <c r="AD811" s="62">
        <v>4383</v>
      </c>
      <c r="AE811" s="62">
        <v>4362</v>
      </c>
      <c r="BD811" s="94">
        <v>4342</v>
      </c>
      <c r="BG811" s="62"/>
      <c r="BH811" s="62"/>
      <c r="BI811" s="1">
        <v>4343</v>
      </c>
      <c r="BJ811" s="1">
        <v>4349</v>
      </c>
      <c r="BK811" s="1">
        <v>4341</v>
      </c>
      <c r="BL811" s="1">
        <v>4346</v>
      </c>
      <c r="BM811" s="78"/>
      <c r="BN811" s="78"/>
      <c r="BO811" s="78"/>
      <c r="BP811" s="89"/>
      <c r="BS811" s="88"/>
      <c r="BU811" s="58"/>
      <c r="BV811" s="58"/>
      <c r="BW811" s="58"/>
      <c r="BX811" s="58"/>
      <c r="BY811" s="1">
        <v>109.20399999999999</v>
      </c>
      <c r="BZ811" s="1">
        <v>109.22199999999999</v>
      </c>
      <c r="CA811" s="1">
        <v>109.25</v>
      </c>
      <c r="CB811" s="1">
        <v>1.1357999999999999</v>
      </c>
      <c r="CC811" s="1">
        <v>1.1358999999999999</v>
      </c>
      <c r="CD811" s="1">
        <v>1.1358999999999999</v>
      </c>
      <c r="CG811" s="1">
        <v>4343</v>
      </c>
      <c r="CH811" s="1">
        <v>4372</v>
      </c>
      <c r="CI811" s="1">
        <v>4341</v>
      </c>
      <c r="CJ811" s="1">
        <v>4372</v>
      </c>
      <c r="CK811" s="1">
        <v>4343</v>
      </c>
      <c r="CL811" s="1">
        <v>4385</v>
      </c>
      <c r="CM811" s="1">
        <v>4341</v>
      </c>
      <c r="CN811" s="1">
        <v>4380</v>
      </c>
      <c r="CO811" s="1">
        <v>1249</v>
      </c>
      <c r="CP811" s="1">
        <v>4343</v>
      </c>
      <c r="CQ811" s="1">
        <v>4398</v>
      </c>
      <c r="CR811" s="1">
        <v>4341</v>
      </c>
      <c r="CS811" s="1">
        <v>4391</v>
      </c>
      <c r="CX811" s="58"/>
      <c r="CY811" s="58"/>
      <c r="DA811" s="1" t="s">
        <v>618</v>
      </c>
      <c r="DC811" s="58"/>
      <c r="DD811" s="58"/>
      <c r="DE811">
        <v>13.28</v>
      </c>
      <c r="DF811">
        <v>109.82299999999999</v>
      </c>
      <c r="DG811">
        <v>1.85</v>
      </c>
    </row>
    <row r="812" spans="1:111">
      <c r="A812" s="1">
        <v>2016</v>
      </c>
      <c r="B812" s="1">
        <v>5</v>
      </c>
      <c r="C812" s="24">
        <v>42481</v>
      </c>
      <c r="D812" s="1">
        <v>4376</v>
      </c>
      <c r="E812" s="1">
        <v>4405</v>
      </c>
      <c r="F812" s="1">
        <v>4363</v>
      </c>
      <c r="G812" s="1">
        <v>4405</v>
      </c>
      <c r="H812" s="46">
        <v>1250.3</v>
      </c>
      <c r="I812" s="1">
        <v>4343</v>
      </c>
      <c r="J812" s="1">
        <v>4398</v>
      </c>
      <c r="K812" s="1">
        <v>4341</v>
      </c>
      <c r="L812" s="1">
        <v>4375</v>
      </c>
      <c r="M812" s="53">
        <v>4411</v>
      </c>
      <c r="N812" s="47">
        <v>4453</v>
      </c>
      <c r="O812" s="47">
        <v>4371</v>
      </c>
      <c r="P812" s="47">
        <v>4377</v>
      </c>
      <c r="Q812" s="8">
        <v>4376</v>
      </c>
      <c r="R812" s="26"/>
      <c r="W812" s="50"/>
      <c r="X812" s="51"/>
      <c r="AC812" s="1">
        <v>1.1295999999999999</v>
      </c>
      <c r="AD812" s="62">
        <v>4377</v>
      </c>
      <c r="AE812" s="62">
        <v>4363</v>
      </c>
      <c r="BD812" s="94">
        <v>4409</v>
      </c>
      <c r="BG812" s="62"/>
      <c r="BH812" s="62"/>
      <c r="BI812" s="1">
        <v>4411</v>
      </c>
      <c r="BJ812" s="1">
        <v>4413</v>
      </c>
      <c r="BK812" s="1">
        <v>4403</v>
      </c>
      <c r="BL812" s="1">
        <v>4412</v>
      </c>
      <c r="BM812" s="78"/>
      <c r="BN812" s="78"/>
      <c r="BO812" s="78"/>
      <c r="BP812" s="89"/>
      <c r="BS812" s="88"/>
      <c r="BU812" s="58"/>
      <c r="BV812" s="58"/>
      <c r="BW812" s="58"/>
      <c r="BX812" s="58"/>
      <c r="BY812" s="1">
        <v>109.845</v>
      </c>
      <c r="BZ812" s="1">
        <v>109.82899999999999</v>
      </c>
      <c r="CA812" s="1">
        <v>109.86799999999999</v>
      </c>
      <c r="CB812" s="1">
        <v>1.1295999999999999</v>
      </c>
      <c r="CC812" s="1">
        <v>1.1301000000000001</v>
      </c>
      <c r="CD812" s="1">
        <v>1.1302000000000001</v>
      </c>
      <c r="CG812" s="1">
        <v>4411</v>
      </c>
      <c r="CH812" s="1">
        <v>4453</v>
      </c>
      <c r="CI812" s="1">
        <v>4403</v>
      </c>
      <c r="CJ812" s="1">
        <v>4446</v>
      </c>
      <c r="CK812" s="1">
        <v>4411</v>
      </c>
      <c r="CL812" s="1">
        <v>4453</v>
      </c>
      <c r="CM812" s="1">
        <v>4368</v>
      </c>
      <c r="CN812" s="1">
        <v>4380</v>
      </c>
      <c r="CO812" s="1">
        <v>1257.9000000000001</v>
      </c>
      <c r="CP812" s="1">
        <v>4411</v>
      </c>
      <c r="CQ812" s="1">
        <v>4453</v>
      </c>
      <c r="CR812" s="1">
        <v>4368</v>
      </c>
      <c r="CS812" s="1">
        <v>4375</v>
      </c>
      <c r="CX812" s="58"/>
      <c r="CY812" s="58"/>
      <c r="DA812" s="1" t="s">
        <v>618</v>
      </c>
      <c r="DC812" s="58"/>
      <c r="DD812" s="58"/>
      <c r="DE812">
        <v>13.95</v>
      </c>
      <c r="DF812">
        <v>109.455</v>
      </c>
      <c r="DG812">
        <v>1.87</v>
      </c>
    </row>
    <row r="813" spans="1:111">
      <c r="A813" s="1">
        <v>2016</v>
      </c>
      <c r="B813" s="1">
        <v>6</v>
      </c>
      <c r="C813" s="24">
        <v>42482</v>
      </c>
      <c r="D813" s="1">
        <v>4372</v>
      </c>
      <c r="E813" s="1">
        <v>4403</v>
      </c>
      <c r="F813" s="1">
        <v>4351</v>
      </c>
      <c r="G813" s="1">
        <v>4398</v>
      </c>
      <c r="H813" s="46">
        <v>1230</v>
      </c>
      <c r="I813" s="1">
        <v>4411</v>
      </c>
      <c r="J813" s="1">
        <v>4453</v>
      </c>
      <c r="K813" s="1">
        <v>4351</v>
      </c>
      <c r="L813" s="1">
        <v>4371</v>
      </c>
      <c r="M813" s="53">
        <v>4404</v>
      </c>
      <c r="N813" s="47">
        <v>4434</v>
      </c>
      <c r="O813" s="47">
        <v>4391</v>
      </c>
      <c r="P813" s="47">
        <v>4426</v>
      </c>
      <c r="Q813" s="8">
        <v>4373</v>
      </c>
      <c r="R813" s="26"/>
      <c r="W813" s="50"/>
      <c r="X813" s="51"/>
      <c r="AC813" s="1">
        <v>1.1251</v>
      </c>
      <c r="AD813" s="62">
        <v>4381</v>
      </c>
      <c r="AE813" s="62">
        <v>4351</v>
      </c>
      <c r="BD813" s="94">
        <v>4403</v>
      </c>
      <c r="BG813" s="62"/>
      <c r="BH813" s="62"/>
      <c r="BI813" s="1">
        <v>4404</v>
      </c>
      <c r="BJ813" s="1">
        <v>4421</v>
      </c>
      <c r="BK813" s="1">
        <v>4401</v>
      </c>
      <c r="BL813" s="1">
        <v>4409</v>
      </c>
      <c r="BM813" s="78"/>
      <c r="BN813" s="78"/>
      <c r="BO813" s="78"/>
      <c r="BP813" s="89"/>
      <c r="BS813" s="88"/>
      <c r="BU813" s="58"/>
      <c r="BV813" s="58"/>
      <c r="BW813" s="58"/>
      <c r="BX813" s="58"/>
      <c r="BY813" s="1">
        <v>109.46</v>
      </c>
      <c r="BZ813" s="1">
        <v>109.435</v>
      </c>
      <c r="CA813" s="1">
        <v>109.43899999999999</v>
      </c>
      <c r="CB813" s="1">
        <v>1.1287</v>
      </c>
      <c r="CC813" s="1">
        <v>1.1291</v>
      </c>
      <c r="CD813" s="1">
        <v>1.129</v>
      </c>
      <c r="CG813" s="1">
        <v>4404</v>
      </c>
      <c r="CH813" s="1">
        <v>4428</v>
      </c>
      <c r="CI813" s="1">
        <v>4391</v>
      </c>
      <c r="CJ813" s="1">
        <v>4427</v>
      </c>
      <c r="CK813" s="1">
        <v>4404</v>
      </c>
      <c r="CL813" s="1">
        <v>4434</v>
      </c>
      <c r="CM813" s="1">
        <v>4391</v>
      </c>
      <c r="CN813" s="1">
        <v>4428</v>
      </c>
      <c r="CO813" s="1">
        <v>1250.5999999999999</v>
      </c>
      <c r="CP813" s="1">
        <v>4404</v>
      </c>
      <c r="CQ813" s="1">
        <v>4434</v>
      </c>
      <c r="CR813" s="1">
        <v>4382</v>
      </c>
      <c r="CS813" s="1">
        <v>4398</v>
      </c>
      <c r="CX813" s="58"/>
      <c r="CY813" s="58"/>
      <c r="DA813" s="1" t="s">
        <v>618</v>
      </c>
      <c r="DC813" s="58"/>
      <c r="DD813" s="58"/>
      <c r="DE813">
        <v>13.22</v>
      </c>
      <c r="DF813">
        <v>111.83199999999999</v>
      </c>
      <c r="DG813">
        <v>1.89</v>
      </c>
    </row>
    <row r="814" spans="1:111">
      <c r="A814" s="1">
        <v>2016</v>
      </c>
      <c r="B814" s="1">
        <v>2</v>
      </c>
      <c r="C814" s="24">
        <v>42485</v>
      </c>
      <c r="D814" s="1">
        <v>4391</v>
      </c>
      <c r="E814" s="1">
        <v>4396</v>
      </c>
      <c r="F814" s="1">
        <v>4375</v>
      </c>
      <c r="G814" s="1">
        <v>4388</v>
      </c>
      <c r="H814" s="46">
        <v>1244.8</v>
      </c>
      <c r="I814" s="1">
        <v>4404</v>
      </c>
      <c r="J814" s="1">
        <v>4434</v>
      </c>
      <c r="K814" s="1">
        <v>4375</v>
      </c>
      <c r="L814" s="1">
        <v>4384</v>
      </c>
      <c r="M814" s="53">
        <v>4369</v>
      </c>
      <c r="N814" s="47">
        <v>4409</v>
      </c>
      <c r="O814" s="47">
        <v>4366</v>
      </c>
      <c r="P814" s="47">
        <v>4401</v>
      </c>
      <c r="Q814" s="8">
        <v>4392</v>
      </c>
      <c r="R814" s="26"/>
      <c r="W814" s="50"/>
      <c r="X814" s="51"/>
      <c r="AC814" s="1">
        <v>1.1319999999999999</v>
      </c>
      <c r="AD814" s="62">
        <v>4393</v>
      </c>
      <c r="AE814" s="62">
        <v>4375</v>
      </c>
      <c r="BD814" s="94">
        <v>4387</v>
      </c>
      <c r="BG814" s="62"/>
      <c r="BH814" s="62"/>
      <c r="BI814" s="1">
        <v>4390</v>
      </c>
      <c r="BJ814" s="1">
        <v>4390</v>
      </c>
      <c r="BK814" s="1">
        <v>4376</v>
      </c>
      <c r="BL814" s="1">
        <v>4384</v>
      </c>
      <c r="BM814" s="78"/>
      <c r="BN814" s="78"/>
      <c r="BO814" s="78"/>
      <c r="BP814" s="89"/>
      <c r="BS814" s="88"/>
      <c r="BU814" s="58"/>
      <c r="BV814" s="58"/>
      <c r="BW814" s="58"/>
      <c r="BX814" s="58"/>
      <c r="BY814" s="1">
        <v>111.858</v>
      </c>
      <c r="BZ814" s="1">
        <v>111.5</v>
      </c>
      <c r="CA814" s="1">
        <v>111.458</v>
      </c>
      <c r="CB814" s="1">
        <v>1.1218999999999999</v>
      </c>
      <c r="CC814" s="1">
        <v>1.1231</v>
      </c>
      <c r="CD814" s="1">
        <v>1.1233</v>
      </c>
      <c r="CG814" s="1">
        <v>4369</v>
      </c>
      <c r="CH814" s="1">
        <v>4380</v>
      </c>
      <c r="CI814" s="1">
        <v>4366</v>
      </c>
      <c r="CJ814" s="1">
        <v>4376</v>
      </c>
      <c r="CK814" s="1">
        <v>4369</v>
      </c>
      <c r="CL814" s="1">
        <v>4411</v>
      </c>
      <c r="CM814" s="1">
        <v>4366</v>
      </c>
      <c r="CN814" s="1">
        <v>4404</v>
      </c>
      <c r="CO814" s="1">
        <v>1237.0999999999999</v>
      </c>
      <c r="CP814" s="1">
        <v>4369</v>
      </c>
      <c r="CQ814" s="1">
        <v>4420</v>
      </c>
      <c r="CR814" s="1">
        <v>4366</v>
      </c>
      <c r="CS814" s="1">
        <v>4419</v>
      </c>
      <c r="CX814" s="58"/>
      <c r="CY814" s="58"/>
      <c r="DA814" s="1" t="s">
        <v>618</v>
      </c>
      <c r="DC814" s="58"/>
      <c r="DD814" s="58"/>
      <c r="DE814">
        <v>13.96</v>
      </c>
      <c r="DF814">
        <v>111.33799999999999</v>
      </c>
      <c r="DG814">
        <v>1.93</v>
      </c>
    </row>
    <row r="815" spans="1:111">
      <c r="A815" s="1">
        <v>2016</v>
      </c>
      <c r="B815" s="1">
        <v>4</v>
      </c>
      <c r="C815" s="24">
        <v>42487</v>
      </c>
      <c r="D815" s="1">
        <v>4416</v>
      </c>
      <c r="E815" s="1">
        <v>4427</v>
      </c>
      <c r="F815" s="1">
        <v>4411</v>
      </c>
      <c r="G815" s="1">
        <v>4420</v>
      </c>
      <c r="H815" s="46">
        <v>1250.4000000000001</v>
      </c>
      <c r="I815" s="1">
        <v>4369</v>
      </c>
      <c r="J815" s="1">
        <v>4427</v>
      </c>
      <c r="K815" s="1">
        <v>4366</v>
      </c>
      <c r="L815" s="1">
        <v>4421</v>
      </c>
      <c r="M815" s="53">
        <v>4424</v>
      </c>
      <c r="N815" s="47">
        <v>4443</v>
      </c>
      <c r="O815" s="47">
        <v>4416</v>
      </c>
      <c r="P815" s="47">
        <v>4429</v>
      </c>
      <c r="Q815" s="8">
        <v>4416</v>
      </c>
      <c r="R815" s="26"/>
      <c r="W815" s="50"/>
      <c r="X815" s="51"/>
      <c r="AC815" s="1">
        <v>1.1325000000000001</v>
      </c>
      <c r="AD815" s="62">
        <v>4427</v>
      </c>
      <c r="AE815" s="62">
        <v>4414</v>
      </c>
      <c r="BD815" s="94">
        <v>4422</v>
      </c>
      <c r="BG815" s="62"/>
      <c r="BH815" s="62"/>
      <c r="BI815" s="1">
        <v>4424</v>
      </c>
      <c r="BJ815" s="1">
        <v>4428</v>
      </c>
      <c r="BK815" s="1">
        <v>4423</v>
      </c>
      <c r="BL815" s="1">
        <v>4425</v>
      </c>
      <c r="BM815" s="78"/>
      <c r="BN815" s="78"/>
      <c r="BO815" s="78"/>
      <c r="BP815" s="89"/>
      <c r="BS815" s="88"/>
      <c r="BU815" s="58"/>
      <c r="BV815" s="58"/>
      <c r="BW815" s="58"/>
      <c r="BX815" s="58"/>
      <c r="BY815" s="1">
        <v>111.312</v>
      </c>
      <c r="BZ815" s="1">
        <v>111.17700000000001</v>
      </c>
      <c r="CA815" s="1">
        <v>111.247</v>
      </c>
      <c r="CB815" s="1">
        <v>1.1296999999999999</v>
      </c>
      <c r="CC815" s="1">
        <v>1.1266</v>
      </c>
      <c r="CD815" s="1">
        <v>1.1295999999999999</v>
      </c>
      <c r="CG815" s="1">
        <v>4424</v>
      </c>
      <c r="CH815" s="1">
        <v>4443</v>
      </c>
      <c r="CI815" s="1">
        <v>4423</v>
      </c>
      <c r="CJ815" s="1">
        <v>4440</v>
      </c>
      <c r="CK815" s="1">
        <v>4424</v>
      </c>
      <c r="CL815" s="1">
        <v>4443</v>
      </c>
      <c r="CM815" s="1">
        <v>4416</v>
      </c>
      <c r="CN815" s="1">
        <v>4424</v>
      </c>
      <c r="CO815" s="1">
        <v>1248.3</v>
      </c>
      <c r="CP815" s="1">
        <v>4424</v>
      </c>
      <c r="CQ815" s="1">
        <v>4455</v>
      </c>
      <c r="CR815" s="1">
        <v>4416</v>
      </c>
      <c r="CS815" s="1">
        <v>4435</v>
      </c>
      <c r="CX815" s="58"/>
      <c r="CY815" s="58"/>
      <c r="DA815" s="1" t="s">
        <v>618</v>
      </c>
      <c r="DC815" s="58"/>
      <c r="DD815" s="58"/>
      <c r="DE815">
        <v>13.77</v>
      </c>
      <c r="DF815">
        <v>111.477</v>
      </c>
      <c r="DG815">
        <v>1.86</v>
      </c>
    </row>
    <row r="816" spans="1:111">
      <c r="A816" s="1">
        <v>2016</v>
      </c>
      <c r="B816" s="1">
        <v>5</v>
      </c>
      <c r="C816" s="24">
        <v>42488</v>
      </c>
      <c r="D816" s="1">
        <v>4440</v>
      </c>
      <c r="E816" s="1">
        <v>4443</v>
      </c>
      <c r="F816" s="1">
        <v>4333</v>
      </c>
      <c r="G816" s="1">
        <v>4361</v>
      </c>
      <c r="H816" s="46">
        <v>1290.5</v>
      </c>
      <c r="I816" s="1">
        <v>4424</v>
      </c>
      <c r="J816" s="1">
        <v>4455</v>
      </c>
      <c r="K816" s="1">
        <v>4416</v>
      </c>
      <c r="L816" s="1">
        <v>4435</v>
      </c>
      <c r="M816" s="53">
        <v>4347</v>
      </c>
      <c r="N816" s="47">
        <v>4366</v>
      </c>
      <c r="O816" s="47">
        <v>4337</v>
      </c>
      <c r="P816" s="47">
        <v>4366</v>
      </c>
      <c r="Q816" s="8">
        <v>4441</v>
      </c>
      <c r="R816" s="26"/>
      <c r="W816" s="50"/>
      <c r="X816" s="51"/>
      <c r="AC816" s="1">
        <v>1.1334</v>
      </c>
      <c r="AD816" s="62">
        <v>4443</v>
      </c>
      <c r="AE816" s="62">
        <v>4431</v>
      </c>
      <c r="BD816" s="94">
        <v>4345</v>
      </c>
      <c r="BG816" s="62"/>
      <c r="BH816" s="62"/>
      <c r="BI816" s="1">
        <v>4347</v>
      </c>
      <c r="BJ816" s="1">
        <v>4358</v>
      </c>
      <c r="BK816" s="1">
        <v>4344</v>
      </c>
      <c r="BL816" s="1">
        <v>4345</v>
      </c>
      <c r="BM816" s="78"/>
      <c r="BN816" s="78"/>
      <c r="BO816" s="78"/>
      <c r="BP816" s="89"/>
      <c r="BS816" s="88"/>
      <c r="BU816" s="58"/>
      <c r="BV816" s="58"/>
      <c r="BW816" s="58"/>
      <c r="BX816" s="58"/>
      <c r="BY816" s="1">
        <v>111.462</v>
      </c>
      <c r="BZ816" s="1">
        <v>111.488</v>
      </c>
      <c r="CA816" s="1">
        <v>111.523</v>
      </c>
      <c r="CB816" s="1">
        <v>1.1322000000000001</v>
      </c>
      <c r="CC816" s="1">
        <v>1.1327</v>
      </c>
      <c r="CD816" s="1">
        <v>1.1328</v>
      </c>
      <c r="CG816" s="1">
        <v>4347</v>
      </c>
      <c r="CH816" s="1">
        <v>4363</v>
      </c>
      <c r="CI816" s="1">
        <v>4337</v>
      </c>
      <c r="CJ816" s="1">
        <v>4357</v>
      </c>
      <c r="CK816" s="1">
        <v>4347</v>
      </c>
      <c r="CL816" s="1">
        <v>4370</v>
      </c>
      <c r="CM816" s="1">
        <v>4337</v>
      </c>
      <c r="CN816" s="1">
        <v>4366</v>
      </c>
      <c r="CO816" s="1">
        <v>1257</v>
      </c>
      <c r="CP816" s="1">
        <v>4347</v>
      </c>
      <c r="CQ816" s="1">
        <v>4398</v>
      </c>
      <c r="CR816" s="1">
        <v>4337</v>
      </c>
      <c r="CS816" s="1">
        <v>4374</v>
      </c>
      <c r="CX816" s="58"/>
      <c r="CY816" s="58"/>
      <c r="DA816" s="1" t="s">
        <v>618</v>
      </c>
      <c r="DC816" s="58"/>
      <c r="DD816" s="58"/>
      <c r="DE816">
        <v>15.7</v>
      </c>
      <c r="DF816">
        <v>106.27500000000001</v>
      </c>
      <c r="DG816">
        <v>1.82</v>
      </c>
    </row>
    <row r="817" spans="1:111">
      <c r="A817" s="1">
        <v>2016</v>
      </c>
      <c r="B817" s="1">
        <v>2</v>
      </c>
      <c r="C817" s="24">
        <v>42492</v>
      </c>
      <c r="D817" s="1">
        <v>4406</v>
      </c>
      <c r="E817" s="1">
        <v>4410</v>
      </c>
      <c r="F817" s="1">
        <v>4397</v>
      </c>
      <c r="G817" s="1">
        <v>4405</v>
      </c>
      <c r="H817" s="46">
        <v>1272.3</v>
      </c>
      <c r="I817" s="1">
        <v>4347</v>
      </c>
      <c r="J817" s="1">
        <v>4409</v>
      </c>
      <c r="K817" s="1">
        <v>4337</v>
      </c>
      <c r="L817" s="1">
        <v>4406</v>
      </c>
      <c r="M817" s="53">
        <v>4403</v>
      </c>
      <c r="N817" s="47">
        <v>4439</v>
      </c>
      <c r="O817" s="47">
        <v>4402</v>
      </c>
      <c r="P817" s="47">
        <v>4419</v>
      </c>
      <c r="Q817" s="35">
        <v>4441</v>
      </c>
      <c r="R817" s="26"/>
      <c r="W817" s="50"/>
      <c r="X817" s="51"/>
      <c r="AC817" s="1">
        <v>1.1508</v>
      </c>
      <c r="AD817" s="62">
        <v>4409</v>
      </c>
      <c r="AE817" s="62">
        <v>4397</v>
      </c>
      <c r="BD817" s="94">
        <v>4403</v>
      </c>
      <c r="BG817" s="62"/>
      <c r="BH817" s="62"/>
      <c r="BI817" s="1">
        <v>4403</v>
      </c>
      <c r="BJ817" s="1">
        <v>4408</v>
      </c>
      <c r="BK817" s="1">
        <v>4402</v>
      </c>
      <c r="BL817" s="1">
        <v>4405</v>
      </c>
      <c r="BM817" s="78"/>
      <c r="BN817" s="78"/>
      <c r="BO817" s="78"/>
      <c r="BP817" s="89"/>
      <c r="BS817" s="88"/>
      <c r="BU817" s="58"/>
      <c r="BV817" s="58"/>
      <c r="BW817" s="58"/>
      <c r="BX817" s="58"/>
      <c r="BY817" s="1">
        <v>106.304</v>
      </c>
      <c r="BZ817" s="1">
        <v>106.565</v>
      </c>
      <c r="CA817" s="35">
        <v>111.523</v>
      </c>
      <c r="CB817" s="1">
        <v>1.1458999999999999</v>
      </c>
      <c r="CC817" s="1">
        <v>1.1457999999999999</v>
      </c>
      <c r="CD817" s="35">
        <v>1.1328</v>
      </c>
      <c r="CG817" s="1">
        <v>4403</v>
      </c>
      <c r="CH817" s="1">
        <v>4439</v>
      </c>
      <c r="CI817" s="1">
        <v>4402</v>
      </c>
      <c r="CJ817" s="1">
        <v>4417</v>
      </c>
      <c r="CK817" s="1">
        <v>4403</v>
      </c>
      <c r="CL817" s="1">
        <v>4439</v>
      </c>
      <c r="CM817" s="1">
        <v>4400</v>
      </c>
      <c r="CN817" s="1">
        <v>4411</v>
      </c>
      <c r="CO817" s="1">
        <v>1297.5999999999999</v>
      </c>
      <c r="CP817" s="1">
        <v>4403</v>
      </c>
      <c r="CQ817" s="1">
        <v>4439</v>
      </c>
      <c r="CR817" s="1">
        <v>4387</v>
      </c>
      <c r="CS817" s="1">
        <v>4395</v>
      </c>
      <c r="CX817" s="58"/>
      <c r="CY817" s="58"/>
      <c r="DA817" s="1" t="s">
        <v>618</v>
      </c>
      <c r="DC817" s="58"/>
      <c r="DD817" s="58"/>
      <c r="DE817">
        <v>15.91</v>
      </c>
      <c r="DF817">
        <v>107.259</v>
      </c>
      <c r="DG817">
        <v>1.75</v>
      </c>
    </row>
    <row r="818" spans="1:111">
      <c r="A818" s="1">
        <v>2016</v>
      </c>
      <c r="B818" s="1">
        <v>6</v>
      </c>
      <c r="C818" s="24">
        <v>42496</v>
      </c>
      <c r="D818" s="1">
        <v>4394</v>
      </c>
      <c r="E818" s="1">
        <v>4394</v>
      </c>
      <c r="F818" s="1">
        <v>4373</v>
      </c>
      <c r="G818" s="1">
        <v>4383</v>
      </c>
      <c r="H818" s="46">
        <v>1294</v>
      </c>
      <c r="I818" s="1">
        <v>4403</v>
      </c>
      <c r="J818" s="1">
        <v>4439</v>
      </c>
      <c r="K818" s="1">
        <v>4373</v>
      </c>
      <c r="L818" s="1">
        <v>4378</v>
      </c>
      <c r="M818" s="53">
        <v>4382</v>
      </c>
      <c r="N818" s="47">
        <v>4411</v>
      </c>
      <c r="O818" s="47">
        <v>4373</v>
      </c>
      <c r="P818" s="47">
        <v>4405</v>
      </c>
      <c r="Q818" s="8">
        <v>4385</v>
      </c>
      <c r="R818" s="26"/>
      <c r="W818" s="50"/>
      <c r="X818" s="51"/>
      <c r="AC818" s="1">
        <v>1.1423000000000001</v>
      </c>
      <c r="AD818" s="62">
        <v>4394</v>
      </c>
      <c r="AE818" s="62">
        <v>4373</v>
      </c>
      <c r="BD818" s="94">
        <v>4380</v>
      </c>
      <c r="BG818" s="62"/>
      <c r="BH818" s="62"/>
      <c r="BI818" s="1">
        <v>4382</v>
      </c>
      <c r="BJ818" s="1">
        <v>4382</v>
      </c>
      <c r="BK818" s="1">
        <v>4373</v>
      </c>
      <c r="BL818" s="1">
        <v>4375</v>
      </c>
      <c r="BM818" s="78"/>
      <c r="BN818" s="78"/>
      <c r="BO818" s="78"/>
      <c r="BP818" s="89"/>
      <c r="BS818" s="88"/>
      <c r="BU818" s="58"/>
      <c r="BV818" s="58"/>
      <c r="BW818" s="58"/>
      <c r="BX818" s="58"/>
      <c r="BY818" s="1">
        <v>107.255</v>
      </c>
      <c r="BZ818" s="1">
        <v>107.244</v>
      </c>
      <c r="CA818" s="1">
        <v>107.364</v>
      </c>
      <c r="CB818" s="1">
        <v>1.1405000000000001</v>
      </c>
      <c r="CC818" s="1">
        <v>1.1405000000000001</v>
      </c>
      <c r="CD818" s="1">
        <v>1.1397999999999999</v>
      </c>
      <c r="CG818" s="1">
        <v>4382</v>
      </c>
      <c r="CH818" s="1">
        <v>4411</v>
      </c>
      <c r="CI818" s="1">
        <v>4373</v>
      </c>
      <c r="CJ818" s="1">
        <v>4404</v>
      </c>
      <c r="CK818" s="1">
        <v>4382</v>
      </c>
      <c r="CL818" s="1">
        <v>4411</v>
      </c>
      <c r="CM818" s="1">
        <v>4373</v>
      </c>
      <c r="CN818" s="1">
        <v>4406</v>
      </c>
      <c r="CO818" s="1">
        <v>1280.0999999999999</v>
      </c>
      <c r="CP818" s="1">
        <v>4382</v>
      </c>
      <c r="CQ818" s="1">
        <v>4421</v>
      </c>
      <c r="CR818" s="1">
        <v>4373</v>
      </c>
      <c r="CS818" s="1">
        <v>4418</v>
      </c>
      <c r="CX818" s="58"/>
      <c r="CY818" s="58"/>
      <c r="DA818" s="1" t="s">
        <v>618</v>
      </c>
      <c r="DC818" s="58"/>
      <c r="DD818" s="58"/>
      <c r="DE818">
        <v>14.72</v>
      </c>
      <c r="DF818">
        <v>107.13800000000001</v>
      </c>
      <c r="DG818">
        <v>1.78</v>
      </c>
    </row>
    <row r="819" spans="1:111">
      <c r="A819" s="1">
        <v>2016</v>
      </c>
      <c r="B819" s="1">
        <v>2</v>
      </c>
      <c r="C819" s="24">
        <v>42499</v>
      </c>
      <c r="D819" s="1">
        <v>4417</v>
      </c>
      <c r="E819" s="1">
        <v>4425</v>
      </c>
      <c r="F819" s="1">
        <v>4404</v>
      </c>
      <c r="G819" s="1">
        <v>4409</v>
      </c>
      <c r="H819" s="46">
        <v>1266.5999999999999</v>
      </c>
      <c r="I819" s="1">
        <v>4382</v>
      </c>
      <c r="J819" s="1">
        <v>4425</v>
      </c>
      <c r="K819" s="1">
        <v>4373</v>
      </c>
      <c r="L819" s="1">
        <v>4416</v>
      </c>
      <c r="M819" s="53">
        <v>4400</v>
      </c>
      <c r="N819" s="47">
        <v>4415</v>
      </c>
      <c r="O819" s="47">
        <v>4382</v>
      </c>
      <c r="P819" s="47">
        <v>4394</v>
      </c>
      <c r="Q819" s="8">
        <v>4417</v>
      </c>
      <c r="R819" s="26"/>
      <c r="W819" s="50"/>
      <c r="X819" s="51"/>
      <c r="AC819" s="1">
        <v>1.1391</v>
      </c>
      <c r="AD819" s="62">
        <v>4425</v>
      </c>
      <c r="AE819" s="62">
        <v>4413</v>
      </c>
      <c r="BD819" s="94">
        <v>4398</v>
      </c>
      <c r="BG819" s="62"/>
      <c r="BH819" s="62"/>
      <c r="BI819" s="1">
        <v>4400</v>
      </c>
      <c r="BJ819" s="1">
        <v>4410</v>
      </c>
      <c r="BK819" s="1">
        <v>4398</v>
      </c>
      <c r="BL819" s="1">
        <v>4406</v>
      </c>
      <c r="BM819" s="78"/>
      <c r="BN819" s="78"/>
      <c r="BO819" s="78"/>
      <c r="BP819" s="89"/>
      <c r="BS819" s="88"/>
      <c r="BU819" s="58"/>
      <c r="BV819" s="58"/>
      <c r="BW819" s="58"/>
      <c r="BX819" s="58"/>
      <c r="BY819" s="1">
        <v>107.06699999999999</v>
      </c>
      <c r="BZ819" s="1">
        <v>107.289</v>
      </c>
      <c r="CA819" s="1">
        <v>107.38500000000001</v>
      </c>
      <c r="CB819" s="1">
        <v>1.1402000000000001</v>
      </c>
      <c r="CC819" s="1">
        <v>1.1397999999999999</v>
      </c>
      <c r="CD819" s="1">
        <v>1.1385000000000001</v>
      </c>
      <c r="CG819" s="1">
        <v>4400</v>
      </c>
      <c r="CH819" s="1">
        <v>4415</v>
      </c>
      <c r="CI819" s="1">
        <v>4398</v>
      </c>
      <c r="CJ819" s="1">
        <v>4409</v>
      </c>
      <c r="CK819" s="1">
        <v>4400</v>
      </c>
      <c r="CL819" s="1">
        <v>4415</v>
      </c>
      <c r="CM819" s="1">
        <v>4382</v>
      </c>
      <c r="CN819" s="1">
        <v>4395</v>
      </c>
      <c r="CO819" s="1">
        <v>1281.5999999999999</v>
      </c>
      <c r="CP819" s="1">
        <v>4400</v>
      </c>
      <c r="CQ819" s="1">
        <v>4415</v>
      </c>
      <c r="CR819" s="1">
        <v>4378</v>
      </c>
      <c r="CS819" s="1">
        <v>4386</v>
      </c>
      <c r="CX819" s="58"/>
      <c r="CY819" s="58"/>
      <c r="DA819" s="1" t="s">
        <v>618</v>
      </c>
      <c r="DC819" s="58"/>
      <c r="DD819" s="58"/>
      <c r="DE819">
        <v>14.57</v>
      </c>
      <c r="DF819">
        <v>108.4</v>
      </c>
      <c r="DG819">
        <v>1.76</v>
      </c>
    </row>
    <row r="820" spans="1:111">
      <c r="A820" s="1">
        <v>2016</v>
      </c>
      <c r="B820" s="1">
        <v>3</v>
      </c>
      <c r="C820" s="24">
        <v>42500</v>
      </c>
      <c r="D820" s="1">
        <v>4379</v>
      </c>
      <c r="E820" s="1">
        <v>4407</v>
      </c>
      <c r="F820" s="1">
        <v>4370</v>
      </c>
      <c r="G820" s="1">
        <v>4402</v>
      </c>
      <c r="H820" s="46">
        <v>1264.8</v>
      </c>
      <c r="I820" s="1">
        <v>4400</v>
      </c>
      <c r="J820" s="1">
        <v>4415</v>
      </c>
      <c r="K820" s="1">
        <v>4370</v>
      </c>
      <c r="L820" s="1">
        <v>4393</v>
      </c>
      <c r="M820" s="53">
        <v>4409</v>
      </c>
      <c r="N820" s="47">
        <v>4425</v>
      </c>
      <c r="O820" s="47">
        <v>4401</v>
      </c>
      <c r="P820" s="47">
        <v>4406</v>
      </c>
      <c r="Q820" s="8">
        <v>4380</v>
      </c>
      <c r="R820" s="26"/>
      <c r="W820" s="50"/>
      <c r="X820" s="51"/>
      <c r="AC820" s="1">
        <v>1.1389</v>
      </c>
      <c r="AD820" s="62">
        <v>4395</v>
      </c>
      <c r="AE820" s="62">
        <v>4370</v>
      </c>
      <c r="BD820" s="94">
        <v>4408</v>
      </c>
      <c r="BG820" s="62"/>
      <c r="BH820" s="62"/>
      <c r="BI820" s="1">
        <v>4409</v>
      </c>
      <c r="BJ820" s="1">
        <v>4414</v>
      </c>
      <c r="BK820" s="1">
        <v>4406</v>
      </c>
      <c r="BL820" s="1">
        <v>4407</v>
      </c>
      <c r="BM820" s="78"/>
      <c r="BN820" s="78"/>
      <c r="BO820" s="78"/>
      <c r="BP820" s="89"/>
      <c r="BS820" s="88"/>
      <c r="BU820" s="58"/>
      <c r="BV820" s="58"/>
      <c r="BW820" s="58"/>
      <c r="BX820" s="58"/>
      <c r="BY820" s="1">
        <v>108.32</v>
      </c>
      <c r="BZ820" s="1">
        <v>108.376</v>
      </c>
      <c r="CA820" s="1">
        <v>108.33799999999999</v>
      </c>
      <c r="CB820" s="1">
        <v>1.1382000000000001</v>
      </c>
      <c r="CC820" s="1">
        <v>1.1385000000000001</v>
      </c>
      <c r="CD820" s="1">
        <v>1.1385000000000001</v>
      </c>
      <c r="CG820" s="1">
        <v>4409</v>
      </c>
      <c r="CH820" s="1">
        <v>4425</v>
      </c>
      <c r="CI820" s="1">
        <v>4405</v>
      </c>
      <c r="CJ820" s="1">
        <v>4409</v>
      </c>
      <c r="CK820" s="1">
        <v>4409</v>
      </c>
      <c r="CL820" s="1">
        <v>4425</v>
      </c>
      <c r="CM820" s="1">
        <v>4385</v>
      </c>
      <c r="CN820" s="1">
        <v>4398</v>
      </c>
      <c r="CO820" s="1">
        <v>1267.5999999999999</v>
      </c>
      <c r="CP820" s="1">
        <v>4409</v>
      </c>
      <c r="CQ820" s="1">
        <v>4430</v>
      </c>
      <c r="CR820" s="1">
        <v>4385</v>
      </c>
      <c r="CS820" s="1">
        <v>4429</v>
      </c>
      <c r="CX820" s="58"/>
      <c r="CY820" s="58"/>
      <c r="DA820" s="1" t="s">
        <v>618</v>
      </c>
      <c r="DC820" s="58"/>
      <c r="DD820" s="58"/>
      <c r="DE820">
        <v>13.63</v>
      </c>
      <c r="DF820">
        <v>109.328</v>
      </c>
      <c r="DG820">
        <v>1.76</v>
      </c>
    </row>
    <row r="821" spans="1:111">
      <c r="A821" s="1">
        <v>2016</v>
      </c>
      <c r="B821" s="1">
        <v>4</v>
      </c>
      <c r="C821" s="24">
        <v>42501</v>
      </c>
      <c r="D821" s="1">
        <v>4418</v>
      </c>
      <c r="E821" s="1">
        <v>4430</v>
      </c>
      <c r="F821" s="1">
        <v>4411</v>
      </c>
      <c r="G821" s="1">
        <v>4424</v>
      </c>
      <c r="H821" s="46">
        <v>1278.7</v>
      </c>
      <c r="I821" s="1">
        <v>4409</v>
      </c>
      <c r="J821" s="1">
        <v>4430</v>
      </c>
      <c r="K821" s="1">
        <v>4385</v>
      </c>
      <c r="L821" s="1">
        <v>4418</v>
      </c>
      <c r="M821" s="53">
        <v>4423</v>
      </c>
      <c r="N821" s="47">
        <v>4447</v>
      </c>
      <c r="O821" s="47">
        <v>4415</v>
      </c>
      <c r="P821" s="47">
        <v>4431</v>
      </c>
      <c r="Q821" s="8">
        <v>4418</v>
      </c>
      <c r="R821" s="26"/>
      <c r="W821" s="50"/>
      <c r="X821" s="51"/>
      <c r="AC821" s="1">
        <v>1.1427</v>
      </c>
      <c r="AD821" s="62">
        <v>4430</v>
      </c>
      <c r="AE821" s="62">
        <v>4414</v>
      </c>
      <c r="BD821" s="94">
        <v>4422</v>
      </c>
      <c r="BG821" s="62"/>
      <c r="BH821" s="62"/>
      <c r="BI821" s="1">
        <v>4423</v>
      </c>
      <c r="BJ821" s="1">
        <v>4424</v>
      </c>
      <c r="BK821" s="1">
        <v>4415</v>
      </c>
      <c r="BL821" s="1">
        <v>4420</v>
      </c>
      <c r="BM821" s="78"/>
      <c r="BN821" s="78"/>
      <c r="BO821" s="78"/>
      <c r="BP821" s="89"/>
      <c r="BS821" s="88"/>
      <c r="BU821" s="58"/>
      <c r="BV821" s="58"/>
      <c r="BW821" s="58"/>
      <c r="BX821" s="58"/>
      <c r="BY821" s="1">
        <v>109.26600000000001</v>
      </c>
      <c r="BZ821" s="1">
        <v>109.259</v>
      </c>
      <c r="CA821" s="1">
        <v>109.196</v>
      </c>
      <c r="CB821" s="1">
        <v>1.1372</v>
      </c>
      <c r="CC821" s="1">
        <v>1.1372</v>
      </c>
      <c r="CD821" s="1">
        <v>1.1373</v>
      </c>
      <c r="CG821" s="1">
        <v>4423</v>
      </c>
      <c r="CH821" s="1">
        <v>4447</v>
      </c>
      <c r="CI821" s="1">
        <v>4415</v>
      </c>
      <c r="CJ821" s="1">
        <v>4437</v>
      </c>
      <c r="CK821" s="1">
        <v>4423</v>
      </c>
      <c r="CL821" s="1">
        <v>4447</v>
      </c>
      <c r="CM821" s="1">
        <v>4415</v>
      </c>
      <c r="CN821" s="1">
        <v>4427</v>
      </c>
      <c r="CO821" s="1">
        <v>1274</v>
      </c>
      <c r="CP821" s="1">
        <v>4423</v>
      </c>
      <c r="CQ821" s="1">
        <v>4447</v>
      </c>
      <c r="CR821" s="1">
        <v>4409</v>
      </c>
      <c r="CS821" s="1">
        <v>4424</v>
      </c>
      <c r="CX821" s="58"/>
      <c r="CY821" s="58"/>
      <c r="DA821" s="1" t="s">
        <v>618</v>
      </c>
      <c r="DC821" s="58"/>
      <c r="DD821" s="58"/>
      <c r="DE821">
        <v>14.69</v>
      </c>
      <c r="DF821">
        <v>108.45099999999999</v>
      </c>
      <c r="DG821">
        <v>1.74</v>
      </c>
    </row>
    <row r="822" spans="1:111">
      <c r="A822" s="1">
        <v>2016</v>
      </c>
      <c r="B822" s="1">
        <v>5</v>
      </c>
      <c r="C822" s="24">
        <v>42502</v>
      </c>
      <c r="D822" s="1">
        <v>4429</v>
      </c>
      <c r="E822" s="1">
        <v>4435</v>
      </c>
      <c r="F822" s="1">
        <v>4417</v>
      </c>
      <c r="G822" s="1">
        <v>4434</v>
      </c>
      <c r="H822" s="46">
        <v>1264.7</v>
      </c>
      <c r="I822" s="1">
        <v>4423</v>
      </c>
      <c r="J822" s="1">
        <v>4447</v>
      </c>
      <c r="K822" s="1">
        <v>4409</v>
      </c>
      <c r="L822" s="1">
        <v>4422</v>
      </c>
      <c r="M822" s="53">
        <v>4422</v>
      </c>
      <c r="N822" s="47">
        <v>4455</v>
      </c>
      <c r="O822" s="47">
        <v>4414</v>
      </c>
      <c r="P822" s="47">
        <v>4455</v>
      </c>
      <c r="Q822" s="8">
        <v>4429</v>
      </c>
      <c r="R822" s="26"/>
      <c r="W822" s="50"/>
      <c r="X822" s="51"/>
      <c r="AC822" s="1">
        <v>1.1413</v>
      </c>
      <c r="AD822" s="62">
        <v>4434</v>
      </c>
      <c r="AE822" s="62">
        <v>4418</v>
      </c>
      <c r="BD822" s="94">
        <v>4420</v>
      </c>
      <c r="BG822" s="62"/>
      <c r="BH822" s="62"/>
      <c r="BI822" s="1">
        <v>4422</v>
      </c>
      <c r="BJ822" s="1">
        <v>4434</v>
      </c>
      <c r="BK822" s="1">
        <v>4421</v>
      </c>
      <c r="BL822" s="1">
        <v>4433</v>
      </c>
      <c r="BM822" s="78"/>
      <c r="BN822" s="78"/>
      <c r="BO822" s="78"/>
      <c r="BP822" s="89"/>
      <c r="BS822" s="88"/>
      <c r="BU822" s="58"/>
      <c r="BV822" s="58"/>
      <c r="BW822" s="58"/>
      <c r="BX822" s="58"/>
      <c r="BY822" s="1">
        <v>108.414</v>
      </c>
      <c r="BZ822" s="1">
        <v>108.41500000000001</v>
      </c>
      <c r="CA822" s="1">
        <v>108.405</v>
      </c>
      <c r="CB822" s="1">
        <v>1.1426000000000001</v>
      </c>
      <c r="CC822" s="1">
        <v>1.1424000000000001</v>
      </c>
      <c r="CD822" s="1">
        <v>1.1426000000000001</v>
      </c>
      <c r="CG822" s="1">
        <v>4422</v>
      </c>
      <c r="CH822" s="1">
        <v>4440</v>
      </c>
      <c r="CI822" s="1">
        <v>4414</v>
      </c>
      <c r="CJ822" s="1">
        <v>4434</v>
      </c>
      <c r="CK822" s="1">
        <v>4422</v>
      </c>
      <c r="CL822" s="1">
        <v>4455</v>
      </c>
      <c r="CM822" s="1">
        <v>4414</v>
      </c>
      <c r="CN822" s="1">
        <v>4428</v>
      </c>
      <c r="CO822" s="1">
        <v>1274</v>
      </c>
      <c r="CP822" s="1">
        <v>4422</v>
      </c>
      <c r="CQ822" s="1">
        <v>4455</v>
      </c>
      <c r="CR822" s="1">
        <v>4401</v>
      </c>
      <c r="CS822" s="1">
        <v>4432</v>
      </c>
      <c r="CX822" s="58"/>
      <c r="CY822" s="58"/>
      <c r="DA822" s="1" t="s">
        <v>618</v>
      </c>
      <c r="DC822" s="58"/>
      <c r="DD822" s="58"/>
      <c r="DE822">
        <v>14.41</v>
      </c>
      <c r="DF822">
        <v>109.07599999999999</v>
      </c>
      <c r="DG822">
        <v>1.76</v>
      </c>
    </row>
    <row r="823" spans="1:111">
      <c r="A823" s="1">
        <v>2016</v>
      </c>
      <c r="B823" s="1">
        <v>6</v>
      </c>
      <c r="C823" s="24">
        <v>42503</v>
      </c>
      <c r="D823" s="1">
        <v>4420</v>
      </c>
      <c r="E823" s="1">
        <v>4435</v>
      </c>
      <c r="F823" s="1">
        <v>4404</v>
      </c>
      <c r="G823" s="1">
        <v>4425</v>
      </c>
      <c r="H823" s="46">
        <v>1272.7</v>
      </c>
      <c r="I823" s="1">
        <v>4422</v>
      </c>
      <c r="J823" s="1">
        <v>4455</v>
      </c>
      <c r="K823" s="1">
        <v>4401</v>
      </c>
      <c r="L823" s="1">
        <v>4409</v>
      </c>
      <c r="M823" s="53">
        <v>4425</v>
      </c>
      <c r="N823" s="47">
        <v>4443</v>
      </c>
      <c r="O823" s="47">
        <v>4416</v>
      </c>
      <c r="P823" s="47">
        <v>4424</v>
      </c>
      <c r="Q823" s="8">
        <v>4421</v>
      </c>
      <c r="R823" s="26"/>
      <c r="W823" s="50"/>
      <c r="X823" s="51"/>
      <c r="AC823" s="1">
        <v>1.131</v>
      </c>
      <c r="AD823" s="62">
        <v>4422</v>
      </c>
      <c r="AE823" s="62">
        <v>4406</v>
      </c>
      <c r="BD823" s="94">
        <v>4423</v>
      </c>
      <c r="BG823" s="62"/>
      <c r="BH823" s="62"/>
      <c r="BI823" s="1">
        <v>4425</v>
      </c>
      <c r="BJ823" s="1">
        <v>4434</v>
      </c>
      <c r="BK823" s="1">
        <v>4424</v>
      </c>
      <c r="BL823" s="1">
        <v>4432</v>
      </c>
      <c r="BM823" s="78"/>
      <c r="BN823" s="78"/>
      <c r="BO823" s="78"/>
      <c r="BP823" s="89"/>
      <c r="BS823" s="88"/>
      <c r="BU823" s="58"/>
      <c r="BV823" s="58"/>
      <c r="BW823" s="58"/>
      <c r="BX823" s="58"/>
      <c r="BY823" s="1">
        <v>109.02500000000001</v>
      </c>
      <c r="BZ823" s="1">
        <v>108.98699999999999</v>
      </c>
      <c r="CA823" s="1">
        <v>109.13</v>
      </c>
      <c r="CB823" s="1">
        <v>1.1376999999999999</v>
      </c>
      <c r="CC823" s="1">
        <v>1.1377999999999999</v>
      </c>
      <c r="CD823" s="1">
        <v>1.1374</v>
      </c>
      <c r="CG823" s="1">
        <v>4425</v>
      </c>
      <c r="CH823" s="1">
        <v>4443</v>
      </c>
      <c r="CI823" s="1">
        <v>4416</v>
      </c>
      <c r="CJ823" s="1">
        <v>4420</v>
      </c>
      <c r="CK823" s="1">
        <v>4425</v>
      </c>
      <c r="CL823" s="1">
        <v>4443</v>
      </c>
      <c r="CM823" s="1">
        <v>4416</v>
      </c>
      <c r="CN823" s="1">
        <v>4432</v>
      </c>
      <c r="CO823" s="1">
        <v>1275.5</v>
      </c>
      <c r="CP823" s="1">
        <v>4425</v>
      </c>
      <c r="CQ823" s="1">
        <v>4443</v>
      </c>
      <c r="CR823" s="1">
        <v>4416</v>
      </c>
      <c r="CS823" s="1">
        <v>4422</v>
      </c>
      <c r="CX823" s="58"/>
      <c r="CY823" s="58"/>
      <c r="DA823" s="1" t="s">
        <v>618</v>
      </c>
      <c r="DC823" s="58"/>
      <c r="DD823" s="58"/>
      <c r="DE823">
        <v>15.04</v>
      </c>
      <c r="DF823">
        <v>108.67</v>
      </c>
      <c r="DG823">
        <v>1.71</v>
      </c>
    </row>
    <row r="824" spans="1:111">
      <c r="A824" s="1">
        <v>2016</v>
      </c>
      <c r="B824" s="1">
        <v>2</v>
      </c>
      <c r="C824" s="24">
        <v>42506</v>
      </c>
      <c r="D824" s="1">
        <v>4425</v>
      </c>
      <c r="E824" s="1">
        <v>4451</v>
      </c>
      <c r="F824" s="1">
        <v>4424</v>
      </c>
      <c r="G824" s="1">
        <v>4451</v>
      </c>
      <c r="H824" s="46">
        <v>1274.2</v>
      </c>
      <c r="I824" s="1">
        <v>4425</v>
      </c>
      <c r="J824" s="1">
        <v>4443</v>
      </c>
      <c r="K824" s="1">
        <v>4416</v>
      </c>
      <c r="L824" s="1">
        <v>4434</v>
      </c>
      <c r="M824" s="53">
        <v>4451</v>
      </c>
      <c r="N824" s="47">
        <v>4478</v>
      </c>
      <c r="O824" s="47">
        <v>4448</v>
      </c>
      <c r="P824" s="47">
        <v>4472</v>
      </c>
      <c r="Q824" s="8">
        <v>4427</v>
      </c>
      <c r="R824" s="26"/>
      <c r="W824" s="50"/>
      <c r="X824" s="51"/>
      <c r="AC824" s="1">
        <v>1.133</v>
      </c>
      <c r="AD824" s="62">
        <v>4436</v>
      </c>
      <c r="AE824" s="62">
        <v>4424</v>
      </c>
      <c r="BD824" s="94">
        <v>4450</v>
      </c>
      <c r="BG824" s="62"/>
      <c r="BH824" s="62"/>
      <c r="BI824" s="1">
        <v>4451</v>
      </c>
      <c r="BJ824" s="1">
        <v>4454</v>
      </c>
      <c r="BK824" s="1">
        <v>4449</v>
      </c>
      <c r="BL824" s="1">
        <v>4453</v>
      </c>
      <c r="BM824" s="78"/>
      <c r="BN824" s="78"/>
      <c r="BO824" s="78"/>
      <c r="BP824" s="89"/>
      <c r="BS824" s="88"/>
      <c r="BU824" s="58"/>
      <c r="BV824" s="58"/>
      <c r="BW824" s="58"/>
      <c r="BX824" s="58"/>
      <c r="BY824" s="1">
        <v>108.645</v>
      </c>
      <c r="BZ824" s="1">
        <v>108.54900000000001</v>
      </c>
      <c r="CA824" s="1">
        <v>108.68899999999999</v>
      </c>
      <c r="CB824" s="1">
        <v>1.1311</v>
      </c>
      <c r="CC824" s="1">
        <v>1.1315999999999999</v>
      </c>
      <c r="CD824" s="1">
        <v>1.1315999999999999</v>
      </c>
      <c r="CG824" s="1">
        <v>4451</v>
      </c>
      <c r="CH824" s="1">
        <v>4478</v>
      </c>
      <c r="CI824" s="1">
        <v>4448</v>
      </c>
      <c r="CJ824" s="1">
        <v>4474</v>
      </c>
      <c r="CK824" s="1">
        <v>4451</v>
      </c>
      <c r="CL824" s="1">
        <v>4478</v>
      </c>
      <c r="CM824" s="1">
        <v>4431</v>
      </c>
      <c r="CN824" s="1">
        <v>4432</v>
      </c>
      <c r="CO824" s="1">
        <v>1282.3</v>
      </c>
      <c r="CP824" s="1">
        <v>4451</v>
      </c>
      <c r="CQ824" s="1">
        <v>4478</v>
      </c>
      <c r="CR824" s="1">
        <v>4430</v>
      </c>
      <c r="CS824" s="1">
        <v>4436</v>
      </c>
      <c r="CX824" s="58"/>
      <c r="CY824" s="58"/>
      <c r="DA824" s="1" t="s">
        <v>618</v>
      </c>
      <c r="DC824" s="58"/>
      <c r="DD824" s="58"/>
      <c r="DE824">
        <v>14.68</v>
      </c>
      <c r="DF824">
        <v>109.056</v>
      </c>
      <c r="DG824">
        <v>1.75</v>
      </c>
    </row>
    <row r="825" spans="1:111">
      <c r="A825" s="1">
        <v>2016</v>
      </c>
      <c r="B825" s="1">
        <v>3</v>
      </c>
      <c r="C825" s="24">
        <v>42507</v>
      </c>
      <c r="D825" s="1">
        <v>4445</v>
      </c>
      <c r="E825" s="1">
        <v>4462</v>
      </c>
      <c r="F825" s="1">
        <v>4443</v>
      </c>
      <c r="G825" s="1">
        <v>4452</v>
      </c>
      <c r="H825" s="46">
        <v>1276.9000000000001</v>
      </c>
      <c r="I825" s="1">
        <v>4451</v>
      </c>
      <c r="J825" s="1">
        <v>4478</v>
      </c>
      <c r="K825" s="1">
        <v>4430</v>
      </c>
      <c r="L825" s="1">
        <v>4458</v>
      </c>
      <c r="M825" s="53">
        <v>4460</v>
      </c>
      <c r="N825" s="47">
        <v>4463</v>
      </c>
      <c r="O825" s="47">
        <v>4438</v>
      </c>
      <c r="P825" s="47">
        <v>4446</v>
      </c>
      <c r="Q825" s="8">
        <v>4447</v>
      </c>
      <c r="R825" s="26"/>
      <c r="W825" s="50"/>
      <c r="X825" s="51"/>
      <c r="AC825" s="1">
        <v>1.1342000000000001</v>
      </c>
      <c r="AD825" s="62">
        <v>4460</v>
      </c>
      <c r="AE825" s="62">
        <v>4443</v>
      </c>
      <c r="BD825" s="94">
        <v>4458</v>
      </c>
      <c r="BG825" s="62"/>
      <c r="BH825" s="62"/>
      <c r="BI825" s="1">
        <v>4460</v>
      </c>
      <c r="BJ825" s="1">
        <v>4460</v>
      </c>
      <c r="BK825" s="1">
        <v>4452</v>
      </c>
      <c r="BL825" s="1">
        <v>4453</v>
      </c>
      <c r="BM825" s="78"/>
      <c r="BN825" s="78"/>
      <c r="BO825" s="78"/>
      <c r="BP825" s="89"/>
      <c r="BS825" s="88"/>
      <c r="BU825" s="58"/>
      <c r="BV825" s="58"/>
      <c r="BW825" s="58"/>
      <c r="BX825" s="58"/>
      <c r="BY825" s="1">
        <v>109.02</v>
      </c>
      <c r="BZ825" s="1">
        <v>109.068</v>
      </c>
      <c r="CA825" s="1">
        <v>109.083</v>
      </c>
      <c r="CB825" s="1">
        <v>1.1319999999999999</v>
      </c>
      <c r="CC825" s="1">
        <v>1.1315</v>
      </c>
      <c r="CD825" s="1">
        <v>1.1314</v>
      </c>
      <c r="CG825" s="1">
        <v>4460</v>
      </c>
      <c r="CH825" s="1">
        <v>4463</v>
      </c>
      <c r="CI825" s="1">
        <v>4446</v>
      </c>
      <c r="CJ825" s="1">
        <v>4446</v>
      </c>
      <c r="CK825" s="1">
        <v>4460</v>
      </c>
      <c r="CL825" s="1">
        <v>4467</v>
      </c>
      <c r="CM825" s="1">
        <v>4438</v>
      </c>
      <c r="CN825" s="1">
        <v>4462</v>
      </c>
      <c r="CO825" s="1">
        <v>1274.4000000000001</v>
      </c>
      <c r="CP825" s="1">
        <v>4460</v>
      </c>
      <c r="CQ825" s="1">
        <v>4467</v>
      </c>
      <c r="CR825" s="1">
        <v>4438</v>
      </c>
      <c r="CS825" s="1">
        <v>4455</v>
      </c>
      <c r="CX825" s="58"/>
      <c r="CY825" s="58"/>
      <c r="DA825" s="1" t="s">
        <v>618</v>
      </c>
      <c r="DC825" s="58"/>
      <c r="DD825" s="58"/>
      <c r="DE825">
        <v>15.57</v>
      </c>
      <c r="DF825">
        <v>109.14400000000001</v>
      </c>
      <c r="DG825">
        <v>1.76</v>
      </c>
    </row>
    <row r="826" spans="1:111">
      <c r="A826" s="1">
        <v>2016</v>
      </c>
      <c r="B826" s="1">
        <v>4</v>
      </c>
      <c r="C826" s="24">
        <v>42508</v>
      </c>
      <c r="D826" s="1">
        <v>4458</v>
      </c>
      <c r="E826" s="1">
        <v>4461</v>
      </c>
      <c r="F826" s="1">
        <v>4446</v>
      </c>
      <c r="G826" s="1">
        <v>4447</v>
      </c>
      <c r="H826" s="46">
        <v>1274.4000000000001</v>
      </c>
      <c r="I826" s="1">
        <v>4460</v>
      </c>
      <c r="J826" s="1">
        <v>4467</v>
      </c>
      <c r="K826" s="1">
        <v>4438</v>
      </c>
      <c r="L826" s="1">
        <v>4456</v>
      </c>
      <c r="M826" s="53">
        <v>4453</v>
      </c>
      <c r="N826" s="47">
        <v>4467</v>
      </c>
      <c r="O826" s="47">
        <v>4433</v>
      </c>
      <c r="P826" s="47">
        <v>4460</v>
      </c>
      <c r="Q826" s="8">
        <v>4460</v>
      </c>
      <c r="R826" s="26"/>
      <c r="W826" s="50"/>
      <c r="X826" s="51"/>
      <c r="AC826" s="1">
        <v>1.1273</v>
      </c>
      <c r="AD826" s="62">
        <v>4460</v>
      </c>
      <c r="AE826" s="62">
        <v>4448</v>
      </c>
      <c r="BD826" s="94">
        <v>4450</v>
      </c>
      <c r="BG826" s="62"/>
      <c r="BH826" s="62"/>
      <c r="BI826" s="1">
        <v>4453</v>
      </c>
      <c r="BJ826" s="1">
        <v>4455</v>
      </c>
      <c r="BK826" s="1">
        <v>4448</v>
      </c>
      <c r="BL826" s="1">
        <v>4448</v>
      </c>
      <c r="BM826" s="78"/>
      <c r="BN826" s="78"/>
      <c r="BO826" s="78"/>
      <c r="BP826" s="89"/>
      <c r="BS826" s="88"/>
      <c r="BU826" s="58"/>
      <c r="BV826" s="58"/>
      <c r="BW826" s="58"/>
      <c r="BX826" s="58"/>
      <c r="BY826" s="1">
        <v>109.14400000000001</v>
      </c>
      <c r="BZ826" s="1">
        <v>109.129</v>
      </c>
      <c r="CA826" s="1">
        <v>108.965</v>
      </c>
      <c r="CB826" s="1">
        <v>1.1314</v>
      </c>
      <c r="CC826" s="1">
        <v>1.1313</v>
      </c>
      <c r="CD826" s="1">
        <v>1.1315</v>
      </c>
      <c r="CG826" s="1">
        <v>4453</v>
      </c>
      <c r="CH826" s="1">
        <v>4457</v>
      </c>
      <c r="CI826" s="1">
        <v>4443</v>
      </c>
      <c r="CJ826" s="1">
        <v>4448</v>
      </c>
      <c r="CK826" s="1">
        <v>4453</v>
      </c>
      <c r="CL826" s="1">
        <v>4467</v>
      </c>
      <c r="CM826" s="1">
        <v>4433</v>
      </c>
      <c r="CN826" s="1">
        <v>4452</v>
      </c>
      <c r="CO826" s="1">
        <v>1273.5</v>
      </c>
      <c r="CP826" s="1">
        <v>4453</v>
      </c>
      <c r="CQ826" s="1">
        <v>4467</v>
      </c>
      <c r="CR826" s="1">
        <v>4431</v>
      </c>
      <c r="CS826" s="1">
        <v>4441</v>
      </c>
      <c r="CX826" s="58"/>
      <c r="CY826" s="58"/>
      <c r="DA826" s="1" t="s">
        <v>618</v>
      </c>
      <c r="DC826" s="58"/>
      <c r="DD826" s="58"/>
      <c r="DE826">
        <v>15.95</v>
      </c>
      <c r="DF826">
        <v>110.212</v>
      </c>
      <c r="DG826">
        <v>1.88</v>
      </c>
    </row>
    <row r="827" spans="1:111">
      <c r="A827" s="1">
        <v>2016</v>
      </c>
      <c r="B827" s="1">
        <v>5</v>
      </c>
      <c r="C827" s="24">
        <v>42509</v>
      </c>
      <c r="D827" s="1">
        <v>4438</v>
      </c>
      <c r="E827" s="1">
        <v>4441</v>
      </c>
      <c r="F827" s="1">
        <v>4416</v>
      </c>
      <c r="G827" s="1">
        <v>4421</v>
      </c>
      <c r="H827" s="46">
        <v>1255.7</v>
      </c>
      <c r="I827" s="1">
        <v>4453</v>
      </c>
      <c r="J827" s="1">
        <v>4467</v>
      </c>
      <c r="K827" s="1">
        <v>4418</v>
      </c>
      <c r="L827" s="1">
        <v>4419</v>
      </c>
      <c r="M827" s="53">
        <v>4413</v>
      </c>
      <c r="N827" s="47">
        <v>4423</v>
      </c>
      <c r="O827" s="47">
        <v>4379</v>
      </c>
      <c r="P827" s="47">
        <v>4383</v>
      </c>
      <c r="Q827" s="8">
        <v>4438</v>
      </c>
      <c r="R827" s="26"/>
      <c r="W827" s="50"/>
      <c r="X827" s="51"/>
      <c r="AC827" s="1">
        <v>1.1198999999999999</v>
      </c>
      <c r="AD827" s="62">
        <v>4441</v>
      </c>
      <c r="AE827" s="62">
        <v>4417</v>
      </c>
      <c r="BD827" s="94">
        <v>4410</v>
      </c>
      <c r="BG827" s="62"/>
      <c r="BH827" s="62"/>
      <c r="BI827" s="1">
        <v>4413</v>
      </c>
      <c r="BJ827" s="1">
        <v>4423</v>
      </c>
      <c r="BK827" s="1">
        <v>4411</v>
      </c>
      <c r="BL827" s="1">
        <v>4417</v>
      </c>
      <c r="BM827" s="78"/>
      <c r="BN827" s="78"/>
      <c r="BO827" s="78"/>
      <c r="BP827" s="89"/>
      <c r="BS827" s="88"/>
      <c r="BU827" s="58"/>
      <c r="BV827" s="58"/>
      <c r="BW827" s="58"/>
      <c r="BX827" s="58"/>
      <c r="BY827" s="1">
        <v>110.197</v>
      </c>
      <c r="BZ827" s="1">
        <v>110.136</v>
      </c>
      <c r="CA827" s="1">
        <v>110.157</v>
      </c>
      <c r="CB827" s="1">
        <v>1.1215999999999999</v>
      </c>
      <c r="CC827" s="1">
        <v>1.1224000000000001</v>
      </c>
      <c r="CD827" s="1">
        <v>1.1220000000000001</v>
      </c>
      <c r="CG827" s="1">
        <v>4413</v>
      </c>
      <c r="CH827" s="1">
        <v>4423</v>
      </c>
      <c r="CI827" s="1">
        <v>4384</v>
      </c>
      <c r="CJ827" s="1">
        <v>4387</v>
      </c>
      <c r="CK827" s="1">
        <v>4413</v>
      </c>
      <c r="CL827" s="1">
        <v>4423</v>
      </c>
      <c r="CM827" s="1">
        <v>4376</v>
      </c>
      <c r="CN827" s="1">
        <v>4390</v>
      </c>
      <c r="CO827" s="1">
        <v>1255</v>
      </c>
      <c r="CP827" s="1">
        <v>4413</v>
      </c>
      <c r="CQ827" s="1">
        <v>4423</v>
      </c>
      <c r="CR827" s="1">
        <v>4376</v>
      </c>
      <c r="CS827" s="1">
        <v>4409</v>
      </c>
      <c r="CX827" s="58"/>
      <c r="CY827" s="58"/>
      <c r="DA827" s="1" t="s">
        <v>618</v>
      </c>
      <c r="DC827" s="58"/>
      <c r="DD827" s="58"/>
      <c r="DE827">
        <v>16.329999999999998</v>
      </c>
      <c r="DF827">
        <v>109.964</v>
      </c>
      <c r="DG827">
        <v>1.85</v>
      </c>
    </row>
    <row r="828" spans="1:111">
      <c r="A828" s="1">
        <v>2016</v>
      </c>
      <c r="B828" s="1">
        <v>6</v>
      </c>
      <c r="C828" s="24">
        <v>42510</v>
      </c>
      <c r="D828" s="1">
        <v>4416</v>
      </c>
      <c r="E828" s="1">
        <v>4423</v>
      </c>
      <c r="F828" s="1">
        <v>4409</v>
      </c>
      <c r="G828" s="1">
        <v>4421</v>
      </c>
      <c r="H828" s="46">
        <v>1252.9000000000001</v>
      </c>
      <c r="I828" s="1">
        <v>4413</v>
      </c>
      <c r="J828" s="1">
        <v>4423</v>
      </c>
      <c r="K828" s="1">
        <v>4376</v>
      </c>
      <c r="L828" s="1">
        <v>4418</v>
      </c>
      <c r="M828" s="53">
        <v>4423</v>
      </c>
      <c r="N828" s="47">
        <v>4444</v>
      </c>
      <c r="O828" s="47">
        <v>4418</v>
      </c>
      <c r="P828" s="47">
        <v>4425</v>
      </c>
      <c r="Q828" s="8">
        <v>4417</v>
      </c>
      <c r="R828" s="26"/>
      <c r="W828" s="50"/>
      <c r="X828" s="51"/>
      <c r="AC828" s="1">
        <v>1.1224000000000001</v>
      </c>
      <c r="AD828" s="62">
        <v>4421</v>
      </c>
      <c r="AE828" s="62">
        <v>4413</v>
      </c>
      <c r="BD828" s="94">
        <v>4423</v>
      </c>
      <c r="BG828" s="62"/>
      <c r="BH828" s="62"/>
      <c r="BI828" s="1">
        <v>4423</v>
      </c>
      <c r="BJ828" s="1">
        <v>4429</v>
      </c>
      <c r="BK828" s="1">
        <v>4418</v>
      </c>
      <c r="BL828" s="1">
        <v>4424</v>
      </c>
      <c r="BM828" s="78"/>
      <c r="BN828" s="78"/>
      <c r="BO828" s="78"/>
      <c r="BP828" s="89"/>
      <c r="BS828" s="88"/>
      <c r="BU828" s="58"/>
      <c r="BV828" s="58"/>
      <c r="BW828" s="58"/>
      <c r="BX828" s="58"/>
      <c r="BY828" s="1">
        <v>109.962</v>
      </c>
      <c r="BZ828" s="1">
        <v>109.94</v>
      </c>
      <c r="CA828" s="1">
        <v>109.91200000000001</v>
      </c>
      <c r="CB828" s="1">
        <v>1.1202000000000001</v>
      </c>
      <c r="CC828" s="1">
        <v>1.1203000000000001</v>
      </c>
      <c r="CD828" s="1">
        <v>1.1202000000000001</v>
      </c>
      <c r="CG828" s="1">
        <v>4423</v>
      </c>
      <c r="CH828" s="1">
        <v>4439</v>
      </c>
      <c r="CI828" s="1">
        <v>4418</v>
      </c>
      <c r="CJ828" s="1">
        <v>4438</v>
      </c>
      <c r="CK828" s="1">
        <v>4423</v>
      </c>
      <c r="CL828" s="1">
        <v>4444</v>
      </c>
      <c r="CM828" s="1">
        <v>4418</v>
      </c>
      <c r="CN828" s="1">
        <v>4422</v>
      </c>
      <c r="CO828" s="1">
        <v>1255.5999999999999</v>
      </c>
      <c r="CP828" s="1">
        <v>4423</v>
      </c>
      <c r="CQ828" s="1">
        <v>4444</v>
      </c>
      <c r="CR828" s="1">
        <v>4410</v>
      </c>
      <c r="CS828" s="1">
        <v>4413</v>
      </c>
      <c r="CX828" s="58"/>
      <c r="CY828" s="58"/>
      <c r="DA828" s="1" t="s">
        <v>618</v>
      </c>
      <c r="DC828" s="58"/>
      <c r="DD828" s="58"/>
      <c r="DE828">
        <v>15.2</v>
      </c>
      <c r="DF828">
        <v>110.158</v>
      </c>
      <c r="DG828">
        <v>1.85</v>
      </c>
    </row>
    <row r="829" spans="1:111">
      <c r="A829" s="1">
        <v>2016</v>
      </c>
      <c r="B829" s="1">
        <v>2</v>
      </c>
      <c r="C829" s="24">
        <v>42513</v>
      </c>
      <c r="D829" s="1">
        <v>4407</v>
      </c>
      <c r="E829" s="1">
        <v>4411</v>
      </c>
      <c r="F829" s="1">
        <v>4385</v>
      </c>
      <c r="G829" s="1">
        <v>4391</v>
      </c>
      <c r="H829" s="46">
        <v>1251.5</v>
      </c>
      <c r="I829" s="1">
        <v>4423</v>
      </c>
      <c r="J829" s="1">
        <v>4444</v>
      </c>
      <c r="K829" s="1">
        <v>4401</v>
      </c>
      <c r="L829" s="1">
        <v>4406</v>
      </c>
      <c r="M829" s="53">
        <v>4384</v>
      </c>
      <c r="N829" s="47">
        <v>4389</v>
      </c>
      <c r="O829" s="47">
        <v>4355</v>
      </c>
      <c r="P829" s="47">
        <v>4362</v>
      </c>
      <c r="Q829" s="8">
        <v>4410</v>
      </c>
      <c r="R829" s="26"/>
      <c r="W829" s="50"/>
      <c r="X829" s="51"/>
      <c r="AC829" s="1">
        <v>1.1195999999999999</v>
      </c>
      <c r="AD829" s="62">
        <v>4408</v>
      </c>
      <c r="AE829" s="62">
        <v>4401</v>
      </c>
      <c r="BD829" s="94">
        <v>4382</v>
      </c>
      <c r="BG829" s="62"/>
      <c r="BH829" s="62"/>
      <c r="BI829" s="1">
        <v>4384</v>
      </c>
      <c r="BJ829" s="1">
        <v>4389</v>
      </c>
      <c r="BK829" s="1">
        <v>4381</v>
      </c>
      <c r="BL829" s="1">
        <v>4384</v>
      </c>
      <c r="BM829" s="78"/>
      <c r="BN829" s="78"/>
      <c r="BO829" s="78"/>
      <c r="BP829" s="89"/>
      <c r="BS829" s="88"/>
      <c r="BU829" s="58"/>
      <c r="BV829" s="58"/>
      <c r="BW829" s="58"/>
      <c r="BX829" s="58"/>
      <c r="BY829" s="1">
        <v>110.151</v>
      </c>
      <c r="BZ829" s="1">
        <v>110.16500000000001</v>
      </c>
      <c r="CA829" s="1">
        <v>110.06</v>
      </c>
      <c r="CB829" s="1">
        <v>1.1208</v>
      </c>
      <c r="CC829" s="1">
        <v>1.1218999999999999</v>
      </c>
      <c r="CD829" s="1">
        <v>1.1220000000000001</v>
      </c>
      <c r="CG829" s="1">
        <v>4384</v>
      </c>
      <c r="CH829" s="1">
        <v>4389</v>
      </c>
      <c r="CI829" s="1">
        <v>4364</v>
      </c>
      <c r="CJ829" s="1">
        <v>4367</v>
      </c>
      <c r="CK829" s="1">
        <v>4384</v>
      </c>
      <c r="CL829" s="1">
        <v>4389</v>
      </c>
      <c r="CM829" s="1">
        <v>4355</v>
      </c>
      <c r="CN829" s="1">
        <v>4369</v>
      </c>
      <c r="CO829" s="1">
        <v>1251.3</v>
      </c>
      <c r="CP829" s="1">
        <v>4384</v>
      </c>
      <c r="CQ829" s="1">
        <v>4389</v>
      </c>
      <c r="CR829" s="1">
        <v>4355</v>
      </c>
      <c r="CS829" s="1">
        <v>4372</v>
      </c>
      <c r="CX829" s="58"/>
      <c r="CY829" s="58"/>
      <c r="DA829" s="1" t="s">
        <v>618</v>
      </c>
      <c r="DC829" s="58"/>
      <c r="DD829" s="58"/>
      <c r="DE829">
        <v>15.82</v>
      </c>
      <c r="DF829">
        <v>109.217</v>
      </c>
      <c r="DG829">
        <v>1.84</v>
      </c>
    </row>
    <row r="830" spans="1:111">
      <c r="A830" s="1">
        <v>2016</v>
      </c>
      <c r="B830" s="1">
        <v>3</v>
      </c>
      <c r="C830" s="24">
        <v>42514</v>
      </c>
      <c r="D830" s="1">
        <v>4371</v>
      </c>
      <c r="E830" s="1">
        <v>4378</v>
      </c>
      <c r="F830" s="1">
        <v>4348</v>
      </c>
      <c r="G830" s="1">
        <v>4351</v>
      </c>
      <c r="H830" s="46">
        <v>1229.2</v>
      </c>
      <c r="I830" s="1">
        <v>4384</v>
      </c>
      <c r="J830" s="1">
        <v>4389</v>
      </c>
      <c r="K830" s="1">
        <v>4355</v>
      </c>
      <c r="L830" s="1">
        <v>4367</v>
      </c>
      <c r="M830" s="53">
        <v>4352</v>
      </c>
      <c r="N830" s="47">
        <v>4361</v>
      </c>
      <c r="O830" s="47">
        <v>4341</v>
      </c>
      <c r="P830" s="47">
        <v>4343</v>
      </c>
      <c r="Q830" s="8">
        <v>4372</v>
      </c>
      <c r="R830" s="26"/>
      <c r="W830" s="50"/>
      <c r="X830" s="51"/>
      <c r="AC830" s="1">
        <v>1.1160000000000001</v>
      </c>
      <c r="AD830" s="62">
        <v>4378</v>
      </c>
      <c r="AE830" s="62">
        <v>4357</v>
      </c>
      <c r="BD830" s="94">
        <v>4350</v>
      </c>
      <c r="BG830" s="62"/>
      <c r="BH830" s="62"/>
      <c r="BI830" s="1">
        <v>4352</v>
      </c>
      <c r="BJ830" s="1">
        <v>4358</v>
      </c>
      <c r="BK830" s="1">
        <v>4351</v>
      </c>
      <c r="BL830" s="1">
        <v>4355</v>
      </c>
      <c r="BM830" s="78"/>
      <c r="BN830" s="78"/>
      <c r="BO830" s="78"/>
      <c r="BP830" s="89"/>
      <c r="BS830" s="88"/>
      <c r="BU830" s="58"/>
      <c r="BV830" s="58"/>
      <c r="BW830" s="58"/>
      <c r="BX830" s="58"/>
      <c r="BY830" s="1">
        <v>109.242</v>
      </c>
      <c r="BZ830" s="1">
        <v>109.259</v>
      </c>
      <c r="CA830" s="1">
        <v>109.375</v>
      </c>
      <c r="CB830" s="1">
        <v>1.1220000000000001</v>
      </c>
      <c r="CC830" s="1">
        <v>1.1216999999999999</v>
      </c>
      <c r="CD830" s="1">
        <v>1.1213</v>
      </c>
      <c r="CG830" s="1">
        <v>4352</v>
      </c>
      <c r="CH830" s="1">
        <v>4361</v>
      </c>
      <c r="CI830" s="1">
        <v>4344</v>
      </c>
      <c r="CJ830" s="1">
        <v>4345</v>
      </c>
      <c r="CK830" s="1">
        <v>4352</v>
      </c>
      <c r="CL830" s="1">
        <v>4361</v>
      </c>
      <c r="CM830" s="1">
        <v>4339</v>
      </c>
      <c r="CN830" s="1">
        <v>4341</v>
      </c>
      <c r="CO830" s="1">
        <v>1243.2</v>
      </c>
      <c r="CP830" s="1">
        <v>4352</v>
      </c>
      <c r="CQ830" s="1">
        <v>4361</v>
      </c>
      <c r="CR830" s="1">
        <v>4324</v>
      </c>
      <c r="CS830" s="1">
        <v>4324</v>
      </c>
      <c r="CX830" s="58"/>
      <c r="CY830" s="58"/>
      <c r="DA830" s="1" t="s">
        <v>618</v>
      </c>
      <c r="DC830" s="58"/>
      <c r="DD830" s="58"/>
      <c r="DE830">
        <v>14.42</v>
      </c>
      <c r="DF830">
        <v>110.01</v>
      </c>
      <c r="DG830">
        <v>1.86</v>
      </c>
    </row>
    <row r="831" spans="1:111">
      <c r="A831" s="1">
        <v>2016</v>
      </c>
      <c r="B831" s="1">
        <v>4</v>
      </c>
      <c r="C831" s="24">
        <v>42515</v>
      </c>
      <c r="D831" s="1">
        <v>4320</v>
      </c>
      <c r="E831" s="1">
        <v>4337</v>
      </c>
      <c r="F831" s="1">
        <v>4309</v>
      </c>
      <c r="G831" s="1">
        <v>4311</v>
      </c>
      <c r="H831" s="46">
        <v>1223.8</v>
      </c>
      <c r="I831" s="1">
        <v>4352</v>
      </c>
      <c r="J831" s="1">
        <v>4361</v>
      </c>
      <c r="K831" s="1">
        <v>4319</v>
      </c>
      <c r="L831" s="1">
        <v>4334</v>
      </c>
      <c r="M831" s="53">
        <v>4310</v>
      </c>
      <c r="N831" s="47">
        <v>4327</v>
      </c>
      <c r="O831" s="47">
        <v>4304</v>
      </c>
      <c r="P831" s="47">
        <v>4307</v>
      </c>
      <c r="Q831" s="8">
        <v>4320</v>
      </c>
      <c r="R831" s="26"/>
      <c r="W831" s="50"/>
      <c r="X831" s="51"/>
      <c r="AC831" s="1">
        <v>1.115</v>
      </c>
      <c r="AD831" s="62">
        <v>4337</v>
      </c>
      <c r="AE831" s="62">
        <v>4319</v>
      </c>
      <c r="BD831" s="94">
        <v>4307</v>
      </c>
      <c r="BG831" s="62"/>
      <c r="BH831" s="62"/>
      <c r="BI831" s="1">
        <v>4310</v>
      </c>
      <c r="BJ831" s="1">
        <v>4319</v>
      </c>
      <c r="BK831" s="1">
        <v>4308</v>
      </c>
      <c r="BL831" s="1">
        <v>4317</v>
      </c>
      <c r="BM831" s="78"/>
      <c r="BN831" s="78"/>
      <c r="BO831" s="78"/>
      <c r="BP831" s="89"/>
      <c r="BS831" s="88"/>
      <c r="BU831" s="58"/>
      <c r="BV831" s="58"/>
      <c r="BW831" s="58"/>
      <c r="BX831" s="58"/>
      <c r="BY831" s="1">
        <v>109.995</v>
      </c>
      <c r="BZ831" s="1">
        <v>110.045</v>
      </c>
      <c r="CA831" s="1">
        <v>110.15</v>
      </c>
      <c r="CB831" s="1">
        <v>1.1141000000000001</v>
      </c>
      <c r="CC831" s="1">
        <v>1.1140000000000001</v>
      </c>
      <c r="CD831" s="1">
        <v>1.1136999999999999</v>
      </c>
      <c r="CG831" s="1">
        <v>4310</v>
      </c>
      <c r="CH831" s="1">
        <v>4327</v>
      </c>
      <c r="CI831" s="1">
        <v>4305</v>
      </c>
      <c r="CJ831" s="1">
        <v>4315</v>
      </c>
      <c r="CK831" s="1">
        <v>4310</v>
      </c>
      <c r="CL831" s="1">
        <v>4327</v>
      </c>
      <c r="CM831" s="1">
        <v>4304</v>
      </c>
      <c r="CN831" s="1">
        <v>4314</v>
      </c>
      <c r="CO831" s="1">
        <v>1224.5999999999999</v>
      </c>
      <c r="CP831" s="1">
        <v>4310</v>
      </c>
      <c r="CQ831" s="1">
        <v>4327</v>
      </c>
      <c r="CR831" s="1">
        <v>4304</v>
      </c>
      <c r="CS831" s="1">
        <v>4319</v>
      </c>
      <c r="CX831" s="58"/>
      <c r="CY831" s="58"/>
      <c r="DA831" s="1" t="s">
        <v>618</v>
      </c>
      <c r="DC831" s="58"/>
      <c r="DD831" s="58"/>
      <c r="DE831">
        <v>13.9</v>
      </c>
      <c r="DF831">
        <v>110.18</v>
      </c>
      <c r="DG831">
        <v>1.87</v>
      </c>
    </row>
    <row r="832" spans="1:111">
      <c r="A832" s="1">
        <v>2016</v>
      </c>
      <c r="B832" s="1">
        <v>5</v>
      </c>
      <c r="C832" s="24">
        <v>42516</v>
      </c>
      <c r="D832" s="1">
        <v>4319</v>
      </c>
      <c r="E832" s="1">
        <v>4327</v>
      </c>
      <c r="F832" s="1">
        <v>4299</v>
      </c>
      <c r="G832" s="1">
        <v>4318</v>
      </c>
      <c r="H832" s="46">
        <v>1220.4000000000001</v>
      </c>
      <c r="I832" s="1">
        <v>4310</v>
      </c>
      <c r="J832" s="1">
        <v>4327</v>
      </c>
      <c r="K832" s="1">
        <v>4299</v>
      </c>
      <c r="L832" s="1">
        <v>4324</v>
      </c>
      <c r="M832" s="53">
        <v>4327</v>
      </c>
      <c r="N832" s="47">
        <v>4333</v>
      </c>
      <c r="O832" s="47">
        <v>4300</v>
      </c>
      <c r="P832" s="47">
        <v>4311</v>
      </c>
      <c r="Q832" s="8">
        <v>4318</v>
      </c>
      <c r="R832" s="26"/>
      <c r="W832" s="50"/>
      <c r="X832" s="51"/>
      <c r="AC832" s="1">
        <v>1.1202000000000001</v>
      </c>
      <c r="AD832" s="62">
        <v>4326</v>
      </c>
      <c r="AE832" s="62">
        <v>4299</v>
      </c>
      <c r="BD832" s="94">
        <v>4326</v>
      </c>
      <c r="BG832" s="62"/>
      <c r="BH832" s="62"/>
      <c r="BI832" s="1">
        <v>4327</v>
      </c>
      <c r="BJ832" s="1">
        <v>4329</v>
      </c>
      <c r="BK832" s="1">
        <v>4322</v>
      </c>
      <c r="BL832" s="1">
        <v>4324</v>
      </c>
      <c r="BM832" s="78"/>
      <c r="BN832" s="78"/>
      <c r="BO832" s="78"/>
      <c r="BP832" s="89"/>
      <c r="BS832" s="88"/>
      <c r="BU832" s="58"/>
      <c r="BV832" s="58"/>
      <c r="BW832" s="58"/>
      <c r="BX832" s="58"/>
      <c r="BY832" s="1">
        <v>110.19499999999999</v>
      </c>
      <c r="BZ832" s="1">
        <v>110.169</v>
      </c>
      <c r="CA832" s="1">
        <v>110.11199999999999</v>
      </c>
      <c r="CB832" s="1">
        <v>1.1155999999999999</v>
      </c>
      <c r="CC832" s="1">
        <v>1.1153999999999999</v>
      </c>
      <c r="CD832" s="1">
        <v>1.1155999999999999</v>
      </c>
      <c r="CG832" s="1">
        <v>4327</v>
      </c>
      <c r="CH832" s="1">
        <v>4333</v>
      </c>
      <c r="CI832" s="1">
        <v>4316</v>
      </c>
      <c r="CJ832" s="1">
        <v>4323</v>
      </c>
      <c r="CK832" s="1">
        <v>4327</v>
      </c>
      <c r="CL832" s="1">
        <v>4333</v>
      </c>
      <c r="CM832" s="1">
        <v>4297</v>
      </c>
      <c r="CN832" s="1">
        <v>4298</v>
      </c>
      <c r="CO832" s="1">
        <v>1228.0999999999999</v>
      </c>
      <c r="CP832" s="1">
        <v>4327</v>
      </c>
      <c r="CQ832" s="1">
        <v>4333</v>
      </c>
      <c r="CR832" s="1">
        <v>4289</v>
      </c>
      <c r="CS832" s="1">
        <v>4289</v>
      </c>
      <c r="CX832" s="58"/>
      <c r="CY832" s="58"/>
      <c r="DA832" s="1" t="s">
        <v>618</v>
      </c>
      <c r="DC832" s="58"/>
      <c r="DD832" s="58"/>
      <c r="DE832">
        <v>13.43</v>
      </c>
      <c r="DF832">
        <v>109.77200000000001</v>
      </c>
      <c r="DG832">
        <v>1.82</v>
      </c>
    </row>
    <row r="833" spans="1:111">
      <c r="A833" s="1">
        <v>2016</v>
      </c>
      <c r="B833" s="1">
        <v>6</v>
      </c>
      <c r="C833" s="24">
        <v>42517</v>
      </c>
      <c r="D833" s="1">
        <v>4296</v>
      </c>
      <c r="E833" s="1">
        <v>4305</v>
      </c>
      <c r="F833" s="1">
        <v>4268</v>
      </c>
      <c r="G833" s="1">
        <v>4293</v>
      </c>
      <c r="H833" s="46">
        <v>1216.7</v>
      </c>
      <c r="I833" s="1">
        <v>4327</v>
      </c>
      <c r="J833" s="1">
        <v>4333</v>
      </c>
      <c r="K833" s="1">
        <v>4283</v>
      </c>
      <c r="L833" s="1">
        <v>4286</v>
      </c>
      <c r="M833" s="53">
        <v>4292</v>
      </c>
      <c r="N833" s="47">
        <v>4301</v>
      </c>
      <c r="O833" s="47">
        <v>4268</v>
      </c>
      <c r="P833" s="47">
        <v>4275</v>
      </c>
      <c r="Q833" s="8">
        <v>4296</v>
      </c>
      <c r="R833" s="26"/>
      <c r="W833" s="50"/>
      <c r="X833" s="51"/>
      <c r="AC833" s="1">
        <v>1.1149</v>
      </c>
      <c r="AD833" s="62">
        <v>4305</v>
      </c>
      <c r="AE833" s="62">
        <v>4284</v>
      </c>
      <c r="BD833" s="94">
        <v>4290</v>
      </c>
      <c r="BG833" s="62"/>
      <c r="BH833" s="62"/>
      <c r="BI833" s="1">
        <v>4292</v>
      </c>
      <c r="BJ833" s="1">
        <v>4301</v>
      </c>
      <c r="BK833" s="1">
        <v>4291</v>
      </c>
      <c r="BL833" s="1">
        <v>4295</v>
      </c>
      <c r="BM833" s="78"/>
      <c r="BN833" s="78"/>
      <c r="BO833" s="78"/>
      <c r="BP833" s="89"/>
      <c r="BS833" s="88"/>
      <c r="BU833" s="58"/>
      <c r="BV833" s="58"/>
      <c r="BW833" s="58"/>
      <c r="BX833" s="58"/>
      <c r="BY833" s="1">
        <v>109.76900000000001</v>
      </c>
      <c r="BZ833" s="1">
        <v>109.72199999999999</v>
      </c>
      <c r="CA833" s="1">
        <v>109.745</v>
      </c>
      <c r="CB833" s="1">
        <v>1.1194</v>
      </c>
      <c r="CC833" s="1">
        <v>1.1192</v>
      </c>
      <c r="CD833" s="1">
        <v>1.1191</v>
      </c>
      <c r="CG833" s="1">
        <v>4292</v>
      </c>
      <c r="CH833" s="1">
        <v>4301</v>
      </c>
      <c r="CI833" s="1">
        <v>4272</v>
      </c>
      <c r="CJ833" s="1">
        <v>4273</v>
      </c>
      <c r="CK833" s="1">
        <v>4292</v>
      </c>
      <c r="CL833" s="1">
        <v>4301</v>
      </c>
      <c r="CM833" s="1">
        <v>4268</v>
      </c>
      <c r="CN833" s="1">
        <v>4269</v>
      </c>
      <c r="CO833" s="1">
        <v>1221.8</v>
      </c>
      <c r="CP833" s="1">
        <v>4292</v>
      </c>
      <c r="CQ833" s="1">
        <v>4301</v>
      </c>
      <c r="CR833" s="1">
        <v>4265</v>
      </c>
      <c r="CS833" s="1">
        <v>4277</v>
      </c>
      <c r="CX833" s="58"/>
      <c r="CY833" s="58"/>
      <c r="DA833" s="1" t="s">
        <v>618</v>
      </c>
      <c r="DC833" s="58"/>
      <c r="DD833" s="58"/>
      <c r="DE833">
        <v>13.12</v>
      </c>
      <c r="DF833">
        <v>110.383</v>
      </c>
      <c r="DG833">
        <v>1.85</v>
      </c>
    </row>
    <row r="834" spans="1:111">
      <c r="A834" s="1">
        <v>2016</v>
      </c>
      <c r="B834" s="1">
        <v>2</v>
      </c>
      <c r="C834" s="24">
        <v>42520</v>
      </c>
      <c r="D834" s="1">
        <v>4282</v>
      </c>
      <c r="E834" s="1">
        <v>4291</v>
      </c>
      <c r="F834" s="1">
        <v>4261</v>
      </c>
      <c r="G834" s="1">
        <v>4287</v>
      </c>
      <c r="H834" s="46">
        <v>1207.4000000000001</v>
      </c>
      <c r="I834" s="1">
        <v>4292</v>
      </c>
      <c r="J834" s="1">
        <v>4301</v>
      </c>
      <c r="K834" s="1">
        <v>4261</v>
      </c>
      <c r="L834" s="1">
        <v>4270</v>
      </c>
      <c r="M834" s="53">
        <v>4289</v>
      </c>
      <c r="N834" s="47">
        <v>4305</v>
      </c>
      <c r="O834" s="47">
        <v>4284</v>
      </c>
      <c r="P834" s="47">
        <v>4300</v>
      </c>
      <c r="Q834" s="8">
        <v>4281</v>
      </c>
      <c r="R834" s="26"/>
      <c r="W834" s="50"/>
      <c r="X834" s="51"/>
      <c r="AC834" s="1">
        <v>1.1142000000000001</v>
      </c>
      <c r="AD834" s="62">
        <v>4284</v>
      </c>
      <c r="AE834" s="62">
        <v>4261</v>
      </c>
      <c r="BD834" s="94">
        <v>4288</v>
      </c>
      <c r="BG834" s="62"/>
      <c r="BH834" s="62"/>
      <c r="BI834" s="1">
        <v>4289</v>
      </c>
      <c r="BJ834" s="1">
        <v>4291</v>
      </c>
      <c r="BK834" s="1">
        <v>4284</v>
      </c>
      <c r="BL834" s="1">
        <v>4289</v>
      </c>
      <c r="BM834" s="78"/>
      <c r="BN834" s="78"/>
      <c r="BO834" s="78"/>
      <c r="BP834" s="89"/>
      <c r="BS834" s="88"/>
      <c r="BU834" s="58"/>
      <c r="BV834" s="58"/>
      <c r="BW834" s="58"/>
      <c r="BX834" s="58"/>
      <c r="BY834" s="1">
        <v>110.423</v>
      </c>
      <c r="BZ834" s="1">
        <v>110.71</v>
      </c>
      <c r="CA834" s="1">
        <v>110.765</v>
      </c>
      <c r="CB834" s="1">
        <v>1.1113</v>
      </c>
      <c r="CC834" s="1">
        <v>1.111</v>
      </c>
      <c r="CD834" s="1">
        <v>1.1109</v>
      </c>
      <c r="CG834" s="1">
        <v>4289</v>
      </c>
      <c r="CH834" s="1">
        <v>4305</v>
      </c>
      <c r="CI834" s="1">
        <v>4284</v>
      </c>
      <c r="CJ834" s="1">
        <v>4296</v>
      </c>
      <c r="CK834" s="1">
        <v>4289</v>
      </c>
      <c r="CL834" s="1">
        <v>4305</v>
      </c>
      <c r="CM834" s="1">
        <v>4284</v>
      </c>
      <c r="CN834" s="1">
        <v>4295</v>
      </c>
      <c r="CO834" s="1">
        <v>1206.5999999999999</v>
      </c>
      <c r="CP834" s="1">
        <v>4289</v>
      </c>
      <c r="CQ834" s="1">
        <v>4305</v>
      </c>
      <c r="CR834" s="1">
        <v>4284</v>
      </c>
      <c r="CS834" s="1">
        <v>4295</v>
      </c>
      <c r="CX834" s="58"/>
      <c r="CY834" s="58"/>
      <c r="DA834" s="1" t="s">
        <v>618</v>
      </c>
      <c r="DC834" s="58"/>
      <c r="DD834" s="58"/>
      <c r="DE834">
        <v>13.12</v>
      </c>
      <c r="DF834">
        <v>111.142</v>
      </c>
      <c r="DG834">
        <v>1.85</v>
      </c>
    </row>
    <row r="835" spans="1:111">
      <c r="A835" s="1">
        <v>2016</v>
      </c>
      <c r="B835" s="1">
        <v>3</v>
      </c>
      <c r="C835" s="24">
        <v>42521</v>
      </c>
      <c r="D835" s="1">
        <v>4295</v>
      </c>
      <c r="E835" s="1">
        <v>4324</v>
      </c>
      <c r="F835" s="1">
        <v>4294</v>
      </c>
      <c r="G835" s="1">
        <v>4322</v>
      </c>
      <c r="H835" s="46">
        <v>1217.5</v>
      </c>
      <c r="I835" s="1">
        <v>4289</v>
      </c>
      <c r="J835" s="1">
        <v>4317</v>
      </c>
      <c r="K835" s="1">
        <v>4284</v>
      </c>
      <c r="L835" s="1">
        <v>4315</v>
      </c>
      <c r="M835" s="53">
        <v>4313</v>
      </c>
      <c r="N835" s="47">
        <v>4319</v>
      </c>
      <c r="O835" s="47">
        <v>4297</v>
      </c>
      <c r="P835" s="47">
        <v>4316</v>
      </c>
      <c r="Q835" s="8">
        <v>4295</v>
      </c>
      <c r="R835" s="26"/>
      <c r="W835" s="50"/>
      <c r="X835" s="51"/>
      <c r="AC835" s="1">
        <v>1.1169</v>
      </c>
      <c r="AD835" s="62">
        <v>4317</v>
      </c>
      <c r="AE835" s="62">
        <v>4294</v>
      </c>
      <c r="BD835" s="94">
        <v>4311</v>
      </c>
      <c r="BG835" s="62"/>
      <c r="BH835" s="62"/>
      <c r="BI835" s="1">
        <v>4313</v>
      </c>
      <c r="BJ835" s="1">
        <v>4316</v>
      </c>
      <c r="BK835" s="1">
        <v>4297</v>
      </c>
      <c r="BL835" s="1">
        <v>4305</v>
      </c>
      <c r="BM835" s="78"/>
      <c r="BN835" s="78"/>
      <c r="BO835" s="78"/>
      <c r="BP835" s="89"/>
      <c r="BS835" s="88"/>
      <c r="BU835" s="58"/>
      <c r="BV835" s="58"/>
      <c r="BW835" s="58"/>
      <c r="BX835" s="58"/>
      <c r="BY835" s="1">
        <v>111.12</v>
      </c>
      <c r="BZ835" s="1">
        <v>110.977</v>
      </c>
      <c r="CA835" s="1">
        <v>110.822</v>
      </c>
      <c r="CB835" s="1">
        <v>1.1137999999999999</v>
      </c>
      <c r="CC835" s="1">
        <v>1.1144000000000001</v>
      </c>
      <c r="CD835" s="1">
        <v>1.1149</v>
      </c>
      <c r="CG835" s="1">
        <v>4313</v>
      </c>
      <c r="CH835" s="1">
        <v>4316</v>
      </c>
      <c r="CI835" s="1">
        <v>4297</v>
      </c>
      <c r="CJ835" s="1">
        <v>4309</v>
      </c>
      <c r="CK835" s="1">
        <v>4313</v>
      </c>
      <c r="CL835" s="1">
        <v>4321</v>
      </c>
      <c r="CM835" s="1">
        <v>4297</v>
      </c>
      <c r="CN835" s="1">
        <v>4312</v>
      </c>
      <c r="CO835" s="1">
        <v>1213</v>
      </c>
      <c r="CP835" s="1">
        <v>4313</v>
      </c>
      <c r="CQ835" s="1">
        <v>4321</v>
      </c>
      <c r="CR835" s="1">
        <v>4297</v>
      </c>
      <c r="CS835" s="1">
        <v>4307</v>
      </c>
      <c r="CX835" s="58"/>
      <c r="CY835" s="58"/>
      <c r="DA835" s="1" t="s">
        <v>618</v>
      </c>
      <c r="DC835" s="58"/>
      <c r="DD835" s="58"/>
      <c r="DE835">
        <v>14.19</v>
      </c>
      <c r="DF835">
        <v>110.73399999999999</v>
      </c>
      <c r="DG835">
        <v>1.83</v>
      </c>
    </row>
    <row r="836" spans="1:111">
      <c r="A836" s="1">
        <v>2016</v>
      </c>
      <c r="B836" s="1">
        <v>4</v>
      </c>
      <c r="C836" s="24">
        <v>42522</v>
      </c>
      <c r="D836" s="1">
        <v>4312</v>
      </c>
      <c r="E836" s="1">
        <v>4326</v>
      </c>
      <c r="F836" s="1">
        <v>4277</v>
      </c>
      <c r="G836" s="1">
        <v>4283</v>
      </c>
      <c r="H836" s="46">
        <v>1214.7</v>
      </c>
      <c r="I836" s="1">
        <v>4313</v>
      </c>
      <c r="J836" s="1">
        <v>4326</v>
      </c>
      <c r="K836" s="1">
        <v>4297</v>
      </c>
      <c r="L836" s="1">
        <v>4320</v>
      </c>
      <c r="M836" s="53">
        <v>4286</v>
      </c>
      <c r="N836" s="47">
        <v>4292</v>
      </c>
      <c r="O836" s="47">
        <v>4251</v>
      </c>
      <c r="P836" s="47">
        <v>4255</v>
      </c>
      <c r="Q836" s="8">
        <v>4313</v>
      </c>
      <c r="R836" s="26"/>
      <c r="W836" s="50"/>
      <c r="X836" s="51"/>
      <c r="AC836" s="1">
        <v>1.1173999999999999</v>
      </c>
      <c r="AD836" s="62">
        <v>4326</v>
      </c>
      <c r="AE836" s="62">
        <v>4304</v>
      </c>
      <c r="BD836" s="94">
        <v>4284</v>
      </c>
      <c r="BG836" s="62"/>
      <c r="BH836" s="62"/>
      <c r="BI836" s="1">
        <v>4286</v>
      </c>
      <c r="BJ836" s="1">
        <v>4292</v>
      </c>
      <c r="BK836" s="1">
        <v>4285</v>
      </c>
      <c r="BL836" s="1">
        <v>4287</v>
      </c>
      <c r="BM836" s="78"/>
      <c r="BN836" s="78"/>
      <c r="BO836" s="78"/>
      <c r="BP836" s="89"/>
      <c r="BS836" s="88"/>
      <c r="BU836" s="58"/>
      <c r="BV836" s="58"/>
      <c r="BW836" s="58"/>
      <c r="BX836" s="58"/>
      <c r="BY836" s="1">
        <v>110.72499999999999</v>
      </c>
      <c r="BZ836" s="1">
        <v>110.682</v>
      </c>
      <c r="CA836" s="1">
        <v>110.65600000000001</v>
      </c>
      <c r="CB836" s="1">
        <v>1.1132</v>
      </c>
      <c r="CC836" s="1">
        <v>1.1132</v>
      </c>
      <c r="CD836" s="1">
        <v>1.1134999999999999</v>
      </c>
      <c r="CG836" s="1">
        <v>4286</v>
      </c>
      <c r="CH836" s="1">
        <v>4292</v>
      </c>
      <c r="CI836" s="1">
        <v>4258</v>
      </c>
      <c r="CJ836" s="1">
        <v>4258</v>
      </c>
      <c r="CK836" s="1">
        <v>4286</v>
      </c>
      <c r="CL836" s="1">
        <v>4292</v>
      </c>
      <c r="CM836" s="1">
        <v>4250</v>
      </c>
      <c r="CN836" s="1">
        <v>4253</v>
      </c>
      <c r="CO836" s="1">
        <v>1219</v>
      </c>
      <c r="CP836" s="1">
        <v>4286</v>
      </c>
      <c r="CQ836" s="1">
        <v>4292</v>
      </c>
      <c r="CR836" s="1">
        <v>4240</v>
      </c>
      <c r="CS836" s="1">
        <v>4253</v>
      </c>
      <c r="CX836" s="58"/>
      <c r="CY836" s="58"/>
      <c r="DA836" s="1" t="s">
        <v>618</v>
      </c>
      <c r="DC836" s="58"/>
      <c r="DD836" s="58"/>
      <c r="DE836">
        <v>14.2</v>
      </c>
      <c r="DF836">
        <v>109.55</v>
      </c>
      <c r="DG836">
        <v>1.85</v>
      </c>
    </row>
    <row r="837" spans="1:111">
      <c r="A837" s="1">
        <v>2016</v>
      </c>
      <c r="B837" s="1">
        <v>5</v>
      </c>
      <c r="C837" s="24">
        <v>42523</v>
      </c>
      <c r="D837" s="1">
        <v>4256</v>
      </c>
      <c r="E837" s="1">
        <v>4256</v>
      </c>
      <c r="F837" s="1">
        <v>4238</v>
      </c>
      <c r="G837" s="1">
        <v>4246</v>
      </c>
      <c r="H837" s="46">
        <v>1212.5999999999999</v>
      </c>
      <c r="I837" s="1">
        <v>4286</v>
      </c>
      <c r="J837" s="1">
        <v>4292</v>
      </c>
      <c r="K837" s="1">
        <v>4240</v>
      </c>
      <c r="L837" s="1">
        <v>4244</v>
      </c>
      <c r="M837" s="53">
        <v>4249</v>
      </c>
      <c r="N837" s="47">
        <v>4250</v>
      </c>
      <c r="O837" s="47">
        <v>4214</v>
      </c>
      <c r="P837" s="47">
        <v>4221</v>
      </c>
      <c r="Q837" s="8">
        <v>4255</v>
      </c>
      <c r="R837" s="26"/>
      <c r="W837" s="50"/>
      <c r="X837" s="51"/>
      <c r="AC837" s="1">
        <v>1.1157999999999999</v>
      </c>
      <c r="AD837" s="62">
        <v>4256</v>
      </c>
      <c r="AE837" s="62">
        <v>4240</v>
      </c>
      <c r="BD837" s="94">
        <v>4248</v>
      </c>
      <c r="BG837" s="62"/>
      <c r="BH837" s="62"/>
      <c r="BI837" s="1">
        <v>4249</v>
      </c>
      <c r="BJ837" s="1">
        <v>4250</v>
      </c>
      <c r="BK837" s="1">
        <v>4239</v>
      </c>
      <c r="BL837" s="1">
        <v>4240</v>
      </c>
      <c r="BM837" s="78"/>
      <c r="BN837" s="78"/>
      <c r="BO837" s="78"/>
      <c r="BP837" s="89"/>
      <c r="BS837" s="88"/>
      <c r="BU837" s="58"/>
      <c r="BV837" s="58"/>
      <c r="BW837" s="58"/>
      <c r="BX837" s="58"/>
      <c r="BY837" s="1">
        <v>109.54</v>
      </c>
      <c r="BZ837" s="1">
        <v>109.495</v>
      </c>
      <c r="CA837" s="1">
        <v>109.48099999999999</v>
      </c>
      <c r="CB837" s="1">
        <v>1.1188</v>
      </c>
      <c r="CC837" s="1">
        <v>1.1186</v>
      </c>
      <c r="CD837" s="1">
        <v>1.1187</v>
      </c>
      <c r="CG837" s="1">
        <v>4249</v>
      </c>
      <c r="CH837" s="1">
        <v>4250</v>
      </c>
      <c r="CI837" s="1">
        <v>4233</v>
      </c>
      <c r="CJ837" s="1">
        <v>4233</v>
      </c>
      <c r="CK837" s="1">
        <v>4249</v>
      </c>
      <c r="CL837" s="1">
        <v>4250</v>
      </c>
      <c r="CM837" s="1">
        <v>4211</v>
      </c>
      <c r="CN837" s="1">
        <v>4211</v>
      </c>
      <c r="CO837" s="1">
        <v>1217.9000000000001</v>
      </c>
      <c r="CP837" s="1">
        <v>4249</v>
      </c>
      <c r="CQ837" s="1">
        <v>4250</v>
      </c>
      <c r="CR837" s="1">
        <v>4211</v>
      </c>
      <c r="CS837" s="1">
        <v>4226</v>
      </c>
      <c r="CX837" s="58"/>
      <c r="CY837" s="58"/>
      <c r="DA837" s="1" t="s">
        <v>618</v>
      </c>
      <c r="DC837" s="58"/>
      <c r="DD837" s="58"/>
      <c r="DE837">
        <v>13.63</v>
      </c>
      <c r="DF837">
        <v>108.873</v>
      </c>
      <c r="DG837">
        <v>1.81</v>
      </c>
    </row>
    <row r="838" spans="1:111">
      <c r="A838" s="1">
        <v>2016</v>
      </c>
      <c r="B838" s="1">
        <v>6</v>
      </c>
      <c r="C838" s="24">
        <v>42524</v>
      </c>
      <c r="D838" s="1">
        <v>4214</v>
      </c>
      <c r="E838" s="1">
        <v>4230</v>
      </c>
      <c r="F838" s="1">
        <v>4213</v>
      </c>
      <c r="G838" s="1">
        <v>4218</v>
      </c>
      <c r="H838" s="46">
        <v>1242.9000000000001</v>
      </c>
      <c r="I838" s="1">
        <v>4249</v>
      </c>
      <c r="J838" s="1">
        <v>4250</v>
      </c>
      <c r="K838" s="1">
        <v>4211</v>
      </c>
      <c r="L838" s="1">
        <v>4226</v>
      </c>
      <c r="M838" s="53">
        <v>4223</v>
      </c>
      <c r="N838" s="47">
        <v>4272</v>
      </c>
      <c r="O838" s="47">
        <v>4220</v>
      </c>
      <c r="P838" s="47">
        <v>4253</v>
      </c>
      <c r="Q838" s="8">
        <v>4215</v>
      </c>
      <c r="R838" s="26"/>
      <c r="W838" s="50"/>
      <c r="X838" s="51"/>
      <c r="AC838" s="1">
        <v>1.1319999999999999</v>
      </c>
      <c r="AD838" s="62">
        <v>4230</v>
      </c>
      <c r="AE838" s="62">
        <v>4213</v>
      </c>
      <c r="BD838" s="94">
        <v>4221</v>
      </c>
      <c r="BG838" s="62"/>
      <c r="BH838" s="62"/>
      <c r="BI838" s="1">
        <v>4223</v>
      </c>
      <c r="BJ838" s="1">
        <v>4225</v>
      </c>
      <c r="BK838" s="1">
        <v>4220</v>
      </c>
      <c r="BL838" s="1">
        <v>4224</v>
      </c>
      <c r="BM838" s="78"/>
      <c r="BN838" s="78"/>
      <c r="BO838" s="78"/>
      <c r="BP838" s="89"/>
      <c r="BS838" s="88"/>
      <c r="BU838" s="58"/>
      <c r="BV838" s="58"/>
      <c r="BW838" s="58"/>
      <c r="BX838" s="58"/>
      <c r="BY838" s="1">
        <v>108.863</v>
      </c>
      <c r="BZ838" s="1">
        <v>108.873</v>
      </c>
      <c r="CA838" s="1">
        <v>108.873</v>
      </c>
      <c r="CB838" s="1">
        <v>1.1152</v>
      </c>
      <c r="CC838" s="1">
        <v>1.1151</v>
      </c>
      <c r="CD838" s="1">
        <v>1.115</v>
      </c>
      <c r="CG838" s="1">
        <v>4223</v>
      </c>
      <c r="CH838" s="1">
        <v>4269</v>
      </c>
      <c r="CI838" s="1">
        <v>4220</v>
      </c>
      <c r="CJ838" s="1">
        <v>4260</v>
      </c>
      <c r="CK838" s="1">
        <v>4223</v>
      </c>
      <c r="CL838" s="1">
        <v>4272</v>
      </c>
      <c r="CM838" s="1">
        <v>4220</v>
      </c>
      <c r="CN838" s="1">
        <v>4244</v>
      </c>
      <c r="CO838" s="1">
        <v>1214.4000000000001</v>
      </c>
      <c r="CP838" s="1">
        <v>4223</v>
      </c>
      <c r="CQ838" s="1">
        <v>4272</v>
      </c>
      <c r="CR838" s="1">
        <v>4220</v>
      </c>
      <c r="CS838" s="1">
        <v>4244</v>
      </c>
      <c r="CX838" s="58"/>
      <c r="CY838" s="58"/>
      <c r="DA838" s="1" t="s">
        <v>618</v>
      </c>
      <c r="DC838" s="58"/>
      <c r="DD838" s="58"/>
      <c r="DE838">
        <v>13.47</v>
      </c>
      <c r="DF838">
        <v>106.48</v>
      </c>
      <c r="DG838">
        <v>1.7</v>
      </c>
    </row>
    <row r="839" spans="1:111">
      <c r="A839" s="1">
        <v>2016</v>
      </c>
      <c r="B839" s="1">
        <v>2</v>
      </c>
      <c r="C839" s="24">
        <v>42527</v>
      </c>
      <c r="D839" s="1">
        <v>4269</v>
      </c>
      <c r="E839" s="1">
        <v>4271</v>
      </c>
      <c r="F839" s="1">
        <v>4248</v>
      </c>
      <c r="G839" s="1">
        <v>4255</v>
      </c>
      <c r="H839" s="46">
        <v>1247.4000000000001</v>
      </c>
      <c r="I839" s="1">
        <v>4223</v>
      </c>
      <c r="J839" s="1">
        <v>4272</v>
      </c>
      <c r="K839" s="1">
        <v>4220</v>
      </c>
      <c r="L839" s="1">
        <v>4252</v>
      </c>
      <c r="M839" s="53">
        <v>4260</v>
      </c>
      <c r="N839" s="47">
        <v>4275</v>
      </c>
      <c r="O839" s="47">
        <v>4258</v>
      </c>
      <c r="P839" s="47">
        <v>4269</v>
      </c>
      <c r="Q839" s="8">
        <v>4269</v>
      </c>
      <c r="R839" s="26"/>
      <c r="W839" s="50"/>
      <c r="X839" s="51"/>
      <c r="AC839" s="1">
        <v>1.1348</v>
      </c>
      <c r="AD839" s="62">
        <v>4271</v>
      </c>
      <c r="AE839" s="62">
        <v>4248</v>
      </c>
      <c r="BD839" s="94">
        <v>4260</v>
      </c>
      <c r="BG839" s="62"/>
      <c r="BH839" s="62"/>
      <c r="BI839" s="1">
        <v>4260</v>
      </c>
      <c r="BJ839" s="1">
        <v>4267</v>
      </c>
      <c r="BK839" s="1">
        <v>4258</v>
      </c>
      <c r="BL839" s="1">
        <v>4259</v>
      </c>
      <c r="BM839" s="78"/>
      <c r="BN839" s="78"/>
      <c r="BO839" s="78"/>
      <c r="BP839" s="89"/>
      <c r="BS839" s="88"/>
      <c r="BU839" s="58"/>
      <c r="BV839" s="58"/>
      <c r="BW839" s="58"/>
      <c r="BX839" s="58"/>
      <c r="BY839" s="1">
        <v>106.54900000000001</v>
      </c>
      <c r="BZ839" s="1">
        <v>106.791</v>
      </c>
      <c r="CA839" s="1">
        <v>106.73</v>
      </c>
      <c r="CB839" s="1">
        <v>1.1355999999999999</v>
      </c>
      <c r="CC839" s="1">
        <v>1.1349</v>
      </c>
      <c r="CD839" s="1">
        <v>1.135</v>
      </c>
      <c r="CG839" s="1">
        <v>4260</v>
      </c>
      <c r="CH839" s="1">
        <v>4275</v>
      </c>
      <c r="CI839" s="1">
        <v>4258</v>
      </c>
      <c r="CJ839" s="1">
        <v>4271</v>
      </c>
      <c r="CK839" s="1">
        <v>4260</v>
      </c>
      <c r="CL839" s="1">
        <v>4278</v>
      </c>
      <c r="CM839" s="1">
        <v>4258</v>
      </c>
      <c r="CN839" s="1">
        <v>4277</v>
      </c>
      <c r="CO839" s="1">
        <v>1243.7</v>
      </c>
      <c r="CP839" s="1">
        <v>4260</v>
      </c>
      <c r="CQ839" s="1">
        <v>4286</v>
      </c>
      <c r="CR839" s="1">
        <v>4258</v>
      </c>
      <c r="CS839" s="1">
        <v>4284</v>
      </c>
      <c r="CX839" s="58"/>
      <c r="CY839" s="58"/>
      <c r="DA839" s="1" t="s">
        <v>618</v>
      </c>
      <c r="DC839" s="58"/>
      <c r="DD839" s="58"/>
      <c r="DE839">
        <v>13.65</v>
      </c>
      <c r="DF839">
        <v>107.58499999999999</v>
      </c>
      <c r="DG839">
        <v>1.72</v>
      </c>
    </row>
    <row r="840" spans="1:111">
      <c r="A840" s="1">
        <v>2016</v>
      </c>
      <c r="B840" s="1">
        <v>3</v>
      </c>
      <c r="C840" s="24">
        <v>42528</v>
      </c>
      <c r="D840" s="1">
        <v>4286</v>
      </c>
      <c r="E840" s="1">
        <v>4298</v>
      </c>
      <c r="F840" s="1">
        <v>4277</v>
      </c>
      <c r="G840" s="1">
        <v>4285</v>
      </c>
      <c r="H840" s="46">
        <v>1247</v>
      </c>
      <c r="I840" s="1">
        <v>4260</v>
      </c>
      <c r="J840" s="1">
        <v>4289</v>
      </c>
      <c r="K840" s="1">
        <v>4258</v>
      </c>
      <c r="L840" s="1">
        <v>4287</v>
      </c>
      <c r="M840" s="53">
        <v>4286</v>
      </c>
      <c r="N840" s="47">
        <v>4294</v>
      </c>
      <c r="O840" s="47">
        <v>4262</v>
      </c>
      <c r="P840" s="47">
        <v>4270</v>
      </c>
      <c r="Q840" s="8">
        <v>4285</v>
      </c>
      <c r="R840" s="26"/>
      <c r="W840" s="50"/>
      <c r="X840" s="51"/>
      <c r="AC840" s="1">
        <v>1.1357999999999999</v>
      </c>
      <c r="AD840" s="62">
        <v>4289</v>
      </c>
      <c r="AE840" s="62">
        <v>4277</v>
      </c>
      <c r="BD840" s="94">
        <v>4286</v>
      </c>
      <c r="BG840" s="62"/>
      <c r="BH840" s="62"/>
      <c r="BI840" s="1">
        <v>4286</v>
      </c>
      <c r="BJ840" s="1">
        <v>4294</v>
      </c>
      <c r="BK840" s="1">
        <v>4286</v>
      </c>
      <c r="BL840" s="1">
        <v>4292</v>
      </c>
      <c r="BM840" s="78"/>
      <c r="BN840" s="78"/>
      <c r="BO840" s="78"/>
      <c r="BP840" s="89"/>
      <c r="BS840" s="88"/>
      <c r="BU840" s="58"/>
      <c r="BV840" s="58"/>
      <c r="BW840" s="58"/>
      <c r="BX840" s="58"/>
      <c r="BY840" s="1">
        <v>107.554</v>
      </c>
      <c r="BZ840" s="1">
        <v>107.517</v>
      </c>
      <c r="CA840" s="1">
        <v>107.44499999999999</v>
      </c>
      <c r="CB840" s="1">
        <v>1.1354</v>
      </c>
      <c r="CC840" s="1">
        <v>1.1355999999999999</v>
      </c>
      <c r="CD840" s="1">
        <v>1.1363000000000001</v>
      </c>
      <c r="CG840" s="1">
        <v>4286</v>
      </c>
      <c r="CH840" s="1">
        <v>4294</v>
      </c>
      <c r="CI840" s="1">
        <v>4262</v>
      </c>
      <c r="CJ840" s="1">
        <v>4267</v>
      </c>
      <c r="CK840" s="1">
        <v>4286</v>
      </c>
      <c r="CL840" s="1">
        <v>4294</v>
      </c>
      <c r="CM840" s="1">
        <v>4262</v>
      </c>
      <c r="CN840" s="1">
        <v>4265</v>
      </c>
      <c r="CO840" s="1">
        <v>1244.9000000000001</v>
      </c>
      <c r="CP840" s="1">
        <v>4286</v>
      </c>
      <c r="CQ840" s="1">
        <v>4294</v>
      </c>
      <c r="CR840" s="1">
        <v>4262</v>
      </c>
      <c r="CS840" s="1">
        <v>4282</v>
      </c>
      <c r="CX840" s="58"/>
      <c r="CY840" s="58"/>
      <c r="DA840" s="1" t="s">
        <v>618</v>
      </c>
      <c r="DC840" s="58"/>
      <c r="DD840" s="58"/>
      <c r="DE840">
        <v>14.05</v>
      </c>
      <c r="DF840">
        <v>107.4</v>
      </c>
      <c r="DG840">
        <v>1.71</v>
      </c>
    </row>
    <row r="841" spans="1:111">
      <c r="A841" s="1">
        <v>2016</v>
      </c>
      <c r="B841" s="1">
        <v>4</v>
      </c>
      <c r="C841" s="24">
        <v>42529</v>
      </c>
      <c r="D841" s="1">
        <v>4278</v>
      </c>
      <c r="E841" s="1">
        <v>4292</v>
      </c>
      <c r="F841" s="1">
        <v>4264</v>
      </c>
      <c r="G841" s="1">
        <v>4289</v>
      </c>
      <c r="H841" s="46">
        <v>1262.3</v>
      </c>
      <c r="I841" s="1">
        <v>4286</v>
      </c>
      <c r="J841" s="1">
        <v>4294</v>
      </c>
      <c r="K841" s="1">
        <v>4262</v>
      </c>
      <c r="L841" s="1">
        <v>4270</v>
      </c>
      <c r="M841" s="53">
        <v>4295</v>
      </c>
      <c r="N841" s="47">
        <v>4322</v>
      </c>
      <c r="O841" s="47">
        <v>4290</v>
      </c>
      <c r="P841" s="47">
        <v>4321</v>
      </c>
      <c r="Q841" s="8">
        <v>4278</v>
      </c>
      <c r="R841" s="26"/>
      <c r="W841" s="50"/>
      <c r="X841" s="51"/>
      <c r="AC841" s="1">
        <v>1.1407</v>
      </c>
      <c r="AD841" s="62">
        <v>4278</v>
      </c>
      <c r="AE841" s="62">
        <v>4264</v>
      </c>
      <c r="BD841" s="94">
        <v>4295</v>
      </c>
      <c r="BG841" s="62"/>
      <c r="BH841" s="62"/>
      <c r="BI841" s="1">
        <v>4295</v>
      </c>
      <c r="BJ841" s="1">
        <v>4299</v>
      </c>
      <c r="BK841" s="1">
        <v>4290</v>
      </c>
      <c r="BL841" s="1">
        <v>4293</v>
      </c>
      <c r="BM841" s="78"/>
      <c r="BN841" s="78"/>
      <c r="BO841" s="78"/>
      <c r="BP841" s="89"/>
      <c r="BS841" s="88"/>
      <c r="BU841" s="58"/>
      <c r="BV841" s="58"/>
      <c r="BW841" s="58"/>
      <c r="BX841" s="58"/>
      <c r="BY841" s="1">
        <v>107.35899999999999</v>
      </c>
      <c r="BZ841" s="1">
        <v>107.367</v>
      </c>
      <c r="CA841" s="1">
        <v>107.26</v>
      </c>
      <c r="CB841" s="1">
        <v>1.1357999999999999</v>
      </c>
      <c r="CC841" s="1">
        <v>1.1357999999999999</v>
      </c>
      <c r="CD841" s="1">
        <v>1.1355999999999999</v>
      </c>
      <c r="CG841" s="1">
        <v>4295</v>
      </c>
      <c r="CH841" s="1">
        <v>4310</v>
      </c>
      <c r="CI841" s="1">
        <v>4290</v>
      </c>
      <c r="CJ841" s="1">
        <v>4309</v>
      </c>
      <c r="CK841" s="1">
        <v>4295</v>
      </c>
      <c r="CL841" s="1">
        <v>4323</v>
      </c>
      <c r="CM841" s="1">
        <v>4290</v>
      </c>
      <c r="CN841" s="1">
        <v>4312</v>
      </c>
      <c r="CO841" s="1">
        <v>1254.4000000000001</v>
      </c>
      <c r="CP841" s="1">
        <v>4295</v>
      </c>
      <c r="CQ841" s="1">
        <v>4323</v>
      </c>
      <c r="CR841" s="1">
        <v>4290</v>
      </c>
      <c r="CS841" s="1">
        <v>4319</v>
      </c>
      <c r="CX841" s="58"/>
      <c r="CY841" s="58"/>
      <c r="DA841" s="1" t="s">
        <v>618</v>
      </c>
      <c r="DC841" s="58"/>
      <c r="DD841" s="58"/>
      <c r="DE841">
        <v>14.08</v>
      </c>
      <c r="DF841">
        <v>106.93600000000001</v>
      </c>
      <c r="DG841">
        <v>1.71</v>
      </c>
    </row>
    <row r="842" spans="1:111">
      <c r="A842" s="1">
        <v>2016</v>
      </c>
      <c r="B842" s="1">
        <v>5</v>
      </c>
      <c r="C842" s="24">
        <v>42530</v>
      </c>
      <c r="D842" s="1">
        <v>4327</v>
      </c>
      <c r="E842" s="1">
        <v>4328</v>
      </c>
      <c r="F842" s="1">
        <v>4307</v>
      </c>
      <c r="G842" s="1">
        <v>4309</v>
      </c>
      <c r="H842" s="46">
        <v>1272.7</v>
      </c>
      <c r="I842" s="1">
        <v>4295</v>
      </c>
      <c r="J842" s="1">
        <v>4328</v>
      </c>
      <c r="K842" s="1">
        <v>4290</v>
      </c>
      <c r="L842" s="1">
        <v>4311</v>
      </c>
      <c r="M842" s="53">
        <v>4300</v>
      </c>
      <c r="N842" s="47">
        <v>4314</v>
      </c>
      <c r="O842" s="47">
        <v>4288</v>
      </c>
      <c r="P842" s="47">
        <v>4313</v>
      </c>
      <c r="Q842" s="8">
        <v>4327</v>
      </c>
      <c r="R842" s="26"/>
      <c r="W842" s="50"/>
      <c r="X842" s="51"/>
      <c r="AC842" s="1">
        <v>1.1325000000000001</v>
      </c>
      <c r="AD842" s="62">
        <v>4328</v>
      </c>
      <c r="AE842" s="62">
        <v>4307</v>
      </c>
      <c r="BD842" s="94">
        <v>4297</v>
      </c>
      <c r="BG842" s="62"/>
      <c r="BH842" s="62"/>
      <c r="BI842" s="1">
        <v>4300</v>
      </c>
      <c r="BJ842" s="1">
        <v>4300</v>
      </c>
      <c r="BK842" s="1">
        <v>4288</v>
      </c>
      <c r="BL842" s="1">
        <v>4291</v>
      </c>
      <c r="BM842" s="78"/>
      <c r="BN842" s="78"/>
      <c r="BO842" s="78"/>
      <c r="BP842" s="89"/>
      <c r="BS842" s="88"/>
      <c r="BU842" s="58"/>
      <c r="BV842" s="58"/>
      <c r="BW842" s="58"/>
      <c r="BX842" s="58"/>
      <c r="BY842" s="1">
        <v>106.994</v>
      </c>
      <c r="BZ842" s="1">
        <v>106.92</v>
      </c>
      <c r="CA842" s="1">
        <v>106.79300000000001</v>
      </c>
      <c r="CB842" s="1">
        <v>1.1394</v>
      </c>
      <c r="CC842" s="1">
        <v>1.1396999999999999</v>
      </c>
      <c r="CD842" s="1">
        <v>1.1403000000000001</v>
      </c>
      <c r="CG842" s="1">
        <v>4300</v>
      </c>
      <c r="CH842" s="1">
        <v>4303</v>
      </c>
      <c r="CI842" s="1">
        <v>4288</v>
      </c>
      <c r="CJ842" s="1">
        <v>4303</v>
      </c>
      <c r="CK842" s="1">
        <v>4300</v>
      </c>
      <c r="CL842" s="1">
        <v>4326</v>
      </c>
      <c r="CM842" s="1">
        <v>4288</v>
      </c>
      <c r="CN842" s="1">
        <v>4319</v>
      </c>
      <c r="CO842" s="1">
        <v>1261.0999999999999</v>
      </c>
      <c r="CP842" s="1">
        <v>4300</v>
      </c>
      <c r="CQ842" s="1">
        <v>4344</v>
      </c>
      <c r="CR842" s="1">
        <v>4288</v>
      </c>
      <c r="CS842" s="1">
        <v>4343</v>
      </c>
      <c r="CX842" s="58"/>
      <c r="CY842" s="58"/>
      <c r="DA842" s="1" t="s">
        <v>618</v>
      </c>
      <c r="DC842" s="58"/>
      <c r="DD842" s="58"/>
      <c r="DE842">
        <v>14.64</v>
      </c>
      <c r="DF842">
        <v>107.048</v>
      </c>
      <c r="DG842">
        <v>1.68</v>
      </c>
    </row>
    <row r="843" spans="1:111">
      <c r="A843" s="1">
        <v>2016</v>
      </c>
      <c r="B843" s="1">
        <v>6</v>
      </c>
      <c r="C843" s="24">
        <v>42531</v>
      </c>
      <c r="D843" s="1">
        <v>4340</v>
      </c>
      <c r="E843" s="1">
        <v>4348</v>
      </c>
      <c r="F843" s="1">
        <v>4333</v>
      </c>
      <c r="G843" s="1">
        <v>4336</v>
      </c>
      <c r="H843" s="46">
        <v>1275.9000000000001</v>
      </c>
      <c r="I843" s="1">
        <v>4300</v>
      </c>
      <c r="J843" s="1">
        <v>4347</v>
      </c>
      <c r="K843" s="1">
        <v>4288</v>
      </c>
      <c r="L843" s="1">
        <v>4344</v>
      </c>
      <c r="M843" s="53">
        <v>4338</v>
      </c>
      <c r="N843" s="47">
        <v>4362</v>
      </c>
      <c r="O843" s="47">
        <v>4331</v>
      </c>
      <c r="P843" s="47">
        <v>4361</v>
      </c>
      <c r="Q843" s="8">
        <v>4342</v>
      </c>
      <c r="R843" s="26"/>
      <c r="W843" s="50"/>
      <c r="X843" s="51"/>
      <c r="AC843" s="1">
        <v>1.1284000000000001</v>
      </c>
      <c r="AD843" s="62">
        <v>4347</v>
      </c>
      <c r="AE843" s="62">
        <v>4333</v>
      </c>
      <c r="BD843" s="94">
        <v>4335</v>
      </c>
      <c r="BG843" s="62"/>
      <c r="BH843" s="62"/>
      <c r="BI843" s="1">
        <v>4338</v>
      </c>
      <c r="BJ843" s="1">
        <v>4345</v>
      </c>
      <c r="BK843" s="1">
        <v>4335</v>
      </c>
      <c r="BL843" s="1">
        <v>4340</v>
      </c>
      <c r="BM843" s="78"/>
      <c r="BN843" s="78"/>
      <c r="BO843" s="78"/>
      <c r="BP843" s="89"/>
      <c r="BS843" s="88"/>
      <c r="BU843" s="58"/>
      <c r="BV843" s="58"/>
      <c r="BW843" s="58"/>
      <c r="BX843" s="58"/>
      <c r="BY843" s="1">
        <v>107.084</v>
      </c>
      <c r="BZ843" s="1">
        <v>107.003</v>
      </c>
      <c r="CA843" s="1">
        <v>107.083</v>
      </c>
      <c r="CB843" s="1">
        <v>1.1315999999999999</v>
      </c>
      <c r="CC843" s="1">
        <v>1.1313</v>
      </c>
      <c r="CD843" s="1">
        <v>1.1314</v>
      </c>
      <c r="CG843" s="1">
        <v>4338</v>
      </c>
      <c r="CH843" s="1">
        <v>4346</v>
      </c>
      <c r="CI843" s="1">
        <v>4331</v>
      </c>
      <c r="CJ843" s="1">
        <v>4344</v>
      </c>
      <c r="CK843" s="1">
        <v>4338</v>
      </c>
      <c r="CL843" s="1">
        <v>4368</v>
      </c>
      <c r="CM843" s="1">
        <v>4331</v>
      </c>
      <c r="CN843" s="1">
        <v>4366</v>
      </c>
      <c r="CO843" s="1">
        <v>1270.3</v>
      </c>
      <c r="CP843" s="1">
        <v>4338</v>
      </c>
      <c r="CQ843" s="1">
        <v>4368</v>
      </c>
      <c r="CR843" s="1">
        <v>4331</v>
      </c>
      <c r="CS843" s="1">
        <v>4358</v>
      </c>
      <c r="CX843" s="58"/>
      <c r="CY843" s="58"/>
      <c r="DA843" s="1" t="s">
        <v>618</v>
      </c>
      <c r="DC843" s="58"/>
      <c r="DD843" s="58"/>
      <c r="DE843">
        <v>17.03</v>
      </c>
      <c r="DF843">
        <v>106.83199999999999</v>
      </c>
      <c r="DG843">
        <v>1.64</v>
      </c>
    </row>
    <row r="844" spans="1:111">
      <c r="A844" s="1">
        <v>2016</v>
      </c>
      <c r="B844" s="1">
        <v>2</v>
      </c>
      <c r="C844" s="24">
        <v>42534</v>
      </c>
      <c r="D844" s="1">
        <v>4357</v>
      </c>
      <c r="E844" s="1">
        <v>4363</v>
      </c>
      <c r="F844" s="1">
        <v>4318</v>
      </c>
      <c r="G844" s="1">
        <v>4343</v>
      </c>
      <c r="H844" s="46">
        <v>1286.9000000000001</v>
      </c>
      <c r="I844" s="1">
        <v>4338</v>
      </c>
      <c r="J844" s="1">
        <v>4368</v>
      </c>
      <c r="K844" s="1">
        <v>4327</v>
      </c>
      <c r="L844" s="1">
        <v>4333</v>
      </c>
      <c r="M844" s="53">
        <v>4353</v>
      </c>
      <c r="N844" s="47">
        <v>4370</v>
      </c>
      <c r="O844" s="47">
        <v>4348</v>
      </c>
      <c r="P844" s="47">
        <v>4356</v>
      </c>
      <c r="Q844" s="8">
        <v>4356</v>
      </c>
      <c r="R844" s="26"/>
      <c r="W844" s="50"/>
      <c r="X844" s="51"/>
      <c r="AC844" s="1">
        <v>1.1262000000000001</v>
      </c>
      <c r="AD844" s="62">
        <v>4363</v>
      </c>
      <c r="AE844" s="62">
        <v>4327</v>
      </c>
      <c r="BD844" s="94">
        <v>4349</v>
      </c>
      <c r="BG844" s="62"/>
      <c r="BH844" s="62"/>
      <c r="BI844" s="1">
        <v>4353</v>
      </c>
      <c r="BJ844" s="1">
        <v>4356</v>
      </c>
      <c r="BK844" s="1">
        <v>4348</v>
      </c>
      <c r="BL844" s="1">
        <v>4354</v>
      </c>
      <c r="BM844" s="78"/>
      <c r="BN844" s="78"/>
      <c r="BO844" s="78"/>
      <c r="BP844" s="89"/>
      <c r="BS844" s="88"/>
      <c r="BU844" s="58"/>
      <c r="BV844" s="58"/>
      <c r="BW844" s="58"/>
      <c r="BX844" s="58"/>
      <c r="BY844" s="1">
        <v>106.911</v>
      </c>
      <c r="BZ844" s="1">
        <v>106.715</v>
      </c>
      <c r="CA844" s="1">
        <v>106.468</v>
      </c>
      <c r="CB844" s="1">
        <v>1.1253</v>
      </c>
      <c r="CC844" s="1">
        <v>1.1247</v>
      </c>
      <c r="CD844" s="1">
        <v>1.1237999999999999</v>
      </c>
      <c r="CG844" s="1">
        <v>4353</v>
      </c>
      <c r="CH844" s="1">
        <v>4366</v>
      </c>
      <c r="CI844" s="1">
        <v>4348</v>
      </c>
      <c r="CJ844" s="1">
        <v>4365</v>
      </c>
      <c r="CK844" s="1">
        <v>4353</v>
      </c>
      <c r="CL844" s="1">
        <v>4370</v>
      </c>
      <c r="CM844" s="1">
        <v>4348</v>
      </c>
      <c r="CN844" s="1">
        <v>4365</v>
      </c>
      <c r="CO844" s="1">
        <v>1283.9000000000001</v>
      </c>
      <c r="CP844" s="1">
        <v>4353</v>
      </c>
      <c r="CQ844" s="1">
        <v>4370</v>
      </c>
      <c r="CR844" s="1">
        <v>4348</v>
      </c>
      <c r="CS844" s="1">
        <v>4357</v>
      </c>
      <c r="CX844" s="58"/>
      <c r="CY844" s="58"/>
      <c r="DA844" s="1" t="s">
        <v>618</v>
      </c>
      <c r="DC844" s="58"/>
      <c r="DD844" s="58"/>
      <c r="DE844">
        <v>20.97</v>
      </c>
      <c r="DF844">
        <v>106.16</v>
      </c>
      <c r="DG844">
        <v>1.62</v>
      </c>
    </row>
    <row r="845" spans="1:111">
      <c r="A845" s="1">
        <v>2016</v>
      </c>
      <c r="B845" s="1">
        <v>3</v>
      </c>
      <c r="C845" s="24">
        <v>42535</v>
      </c>
      <c r="D845" s="1">
        <v>4359</v>
      </c>
      <c r="E845" s="1">
        <v>4370</v>
      </c>
      <c r="F845" s="1">
        <v>4331</v>
      </c>
      <c r="G845" s="1">
        <v>4334</v>
      </c>
      <c r="H845" s="46">
        <v>1288.5</v>
      </c>
      <c r="I845" s="1">
        <v>4353</v>
      </c>
      <c r="J845" s="1">
        <v>4370</v>
      </c>
      <c r="K845" s="1">
        <v>4346</v>
      </c>
      <c r="L845" s="1">
        <v>4353</v>
      </c>
      <c r="M845" s="53">
        <v>4333</v>
      </c>
      <c r="N845" s="47">
        <v>4370</v>
      </c>
      <c r="O845" s="47">
        <v>4327</v>
      </c>
      <c r="P845" s="47">
        <v>4363</v>
      </c>
      <c r="Q845" s="8">
        <v>4359</v>
      </c>
      <c r="R845" s="26"/>
      <c r="W845" s="50"/>
      <c r="X845" s="51"/>
      <c r="AC845" s="1">
        <v>1.1207</v>
      </c>
      <c r="AD845" s="62">
        <v>4370</v>
      </c>
      <c r="AE845" s="62">
        <v>4346</v>
      </c>
      <c r="BD845" s="94">
        <v>4336</v>
      </c>
      <c r="BG845" s="62"/>
      <c r="BH845" s="62"/>
      <c r="BI845" s="1">
        <v>4333</v>
      </c>
      <c r="BJ845" s="1">
        <v>4343</v>
      </c>
      <c r="BK845" s="1">
        <v>4327</v>
      </c>
      <c r="BL845" s="1">
        <v>4333</v>
      </c>
      <c r="BM845" s="78"/>
      <c r="BN845" s="78"/>
      <c r="BO845" s="78"/>
      <c r="BP845" s="89"/>
      <c r="BS845" s="88"/>
      <c r="BU845" s="58"/>
      <c r="BV845" s="58"/>
      <c r="BW845" s="58"/>
      <c r="BX845" s="58"/>
      <c r="BY845" s="1">
        <v>106.255</v>
      </c>
      <c r="BZ845" s="1">
        <v>106.086</v>
      </c>
      <c r="CA845" s="1">
        <v>106.21299999999999</v>
      </c>
      <c r="CB845" s="1">
        <v>1.1293</v>
      </c>
      <c r="CC845" s="1">
        <v>1.1293</v>
      </c>
      <c r="CD845" s="1">
        <v>1.1288</v>
      </c>
      <c r="CG845" s="1">
        <v>4333</v>
      </c>
      <c r="CH845" s="1">
        <v>4360</v>
      </c>
      <c r="CI845" s="1">
        <v>4327</v>
      </c>
      <c r="CJ845" s="1">
        <v>4358</v>
      </c>
      <c r="CK845" s="1">
        <v>4333</v>
      </c>
      <c r="CL845" s="1">
        <v>4370</v>
      </c>
      <c r="CM845" s="1">
        <v>4327</v>
      </c>
      <c r="CN845" s="1">
        <v>4360</v>
      </c>
      <c r="CO845" s="1">
        <v>1281.8</v>
      </c>
      <c r="CP845" s="1">
        <v>4333</v>
      </c>
      <c r="CQ845" s="1">
        <v>4370</v>
      </c>
      <c r="CR845" s="1">
        <v>4327</v>
      </c>
      <c r="CS845" s="1">
        <v>4358</v>
      </c>
      <c r="CX845" s="58"/>
      <c r="CY845" s="58"/>
      <c r="DA845" s="1" t="s">
        <v>618</v>
      </c>
      <c r="DC845" s="58"/>
      <c r="DD845" s="58"/>
      <c r="DE845">
        <v>20.5</v>
      </c>
      <c r="DF845">
        <v>105.99</v>
      </c>
      <c r="DG845">
        <v>1.61</v>
      </c>
    </row>
    <row r="846" spans="1:111">
      <c r="A846" s="1">
        <v>2016</v>
      </c>
      <c r="B846" s="1">
        <v>4</v>
      </c>
      <c r="C846" s="24">
        <v>42536</v>
      </c>
      <c r="D846" s="1">
        <v>4361</v>
      </c>
      <c r="E846" s="1">
        <v>4373</v>
      </c>
      <c r="F846" s="1">
        <v>4354</v>
      </c>
      <c r="G846" s="1">
        <v>4371</v>
      </c>
      <c r="H846" s="46">
        <v>1294.5</v>
      </c>
      <c r="I846" s="1">
        <v>4333</v>
      </c>
      <c r="J846" s="1">
        <v>4370</v>
      </c>
      <c r="K846" s="1">
        <v>4327</v>
      </c>
      <c r="L846" s="1">
        <v>4362</v>
      </c>
      <c r="M846" s="53">
        <v>4368</v>
      </c>
      <c r="N846" s="47">
        <v>4369</v>
      </c>
      <c r="O846" s="47">
        <v>4346</v>
      </c>
      <c r="P846" s="47">
        <v>4358</v>
      </c>
      <c r="Q846" s="8">
        <v>4361</v>
      </c>
      <c r="R846" s="26"/>
      <c r="W846" s="50"/>
      <c r="X846" s="51"/>
      <c r="AC846" s="1">
        <v>1.1227</v>
      </c>
      <c r="AD846" s="62">
        <v>4364</v>
      </c>
      <c r="AE846" s="62">
        <v>4354</v>
      </c>
      <c r="BD846" s="94">
        <v>4367</v>
      </c>
      <c r="BG846" s="62"/>
      <c r="BH846" s="62"/>
      <c r="BI846" s="1">
        <v>4368</v>
      </c>
      <c r="BJ846" s="1">
        <v>4369</v>
      </c>
      <c r="BK846" s="1">
        <v>4356</v>
      </c>
      <c r="BL846" s="1">
        <v>4362</v>
      </c>
      <c r="BM846" s="78"/>
      <c r="BN846" s="78"/>
      <c r="BO846" s="78"/>
      <c r="BP846" s="89"/>
      <c r="BS846" s="88"/>
      <c r="BU846" s="58"/>
      <c r="BV846" s="58"/>
      <c r="BW846" s="58"/>
      <c r="BX846" s="58"/>
      <c r="BY846" s="1">
        <v>106.111</v>
      </c>
      <c r="BZ846" s="1">
        <v>106.036</v>
      </c>
      <c r="CA846" s="1">
        <v>106.095</v>
      </c>
      <c r="CB846" s="1">
        <v>1.1208</v>
      </c>
      <c r="CC846" s="1">
        <v>1.1209</v>
      </c>
      <c r="CD846" s="1">
        <v>1.1211</v>
      </c>
      <c r="CG846" s="1">
        <v>4368</v>
      </c>
      <c r="CH846" s="1">
        <v>4369</v>
      </c>
      <c r="CI846" s="1">
        <v>4346</v>
      </c>
      <c r="CJ846" s="1">
        <v>4357</v>
      </c>
      <c r="CK846" s="1">
        <v>4368</v>
      </c>
      <c r="CL846" s="1">
        <v>4369</v>
      </c>
      <c r="CM846" s="1">
        <v>4346</v>
      </c>
      <c r="CN846" s="1">
        <v>4349</v>
      </c>
      <c r="CO846" s="1">
        <v>1285.4000000000001</v>
      </c>
      <c r="CP846" s="1">
        <v>4368</v>
      </c>
      <c r="CQ846" s="1">
        <v>4385</v>
      </c>
      <c r="CR846" s="1">
        <v>4346</v>
      </c>
      <c r="CS846" s="1">
        <v>4379</v>
      </c>
      <c r="CX846" s="58"/>
      <c r="CY846" s="58"/>
      <c r="DA846" s="1" t="s">
        <v>618</v>
      </c>
      <c r="DC846" s="58"/>
      <c r="DD846" s="58"/>
      <c r="DE846">
        <v>20.14</v>
      </c>
      <c r="DF846">
        <v>106.005</v>
      </c>
      <c r="DG846">
        <v>1.6</v>
      </c>
    </row>
    <row r="847" spans="1:111">
      <c r="A847" s="1">
        <v>2016</v>
      </c>
      <c r="B847" s="1">
        <v>5</v>
      </c>
      <c r="C847" s="24">
        <v>42537</v>
      </c>
      <c r="D847" s="1">
        <v>4382</v>
      </c>
      <c r="E847" s="1">
        <v>4397</v>
      </c>
      <c r="F847" s="1">
        <v>4341</v>
      </c>
      <c r="G847" s="1">
        <v>4363</v>
      </c>
      <c r="H847" s="46">
        <v>1298.4000000000001</v>
      </c>
      <c r="I847" s="1">
        <v>4368</v>
      </c>
      <c r="J847" s="1">
        <v>4397</v>
      </c>
      <c r="K847" s="1">
        <v>4346</v>
      </c>
      <c r="L847" s="1">
        <v>4389</v>
      </c>
      <c r="M847" s="53">
        <v>4361</v>
      </c>
      <c r="N847" s="47">
        <v>4378</v>
      </c>
      <c r="O847" s="47">
        <v>4345</v>
      </c>
      <c r="P847" s="47">
        <v>4360</v>
      </c>
      <c r="Q847" s="8">
        <v>4382</v>
      </c>
      <c r="R847" s="26"/>
      <c r="W847" s="50"/>
      <c r="X847" s="51"/>
      <c r="AC847" s="1">
        <v>1.1152</v>
      </c>
      <c r="AD847" s="62">
        <v>4397</v>
      </c>
      <c r="AE847" s="62">
        <v>4377</v>
      </c>
      <c r="BD847" s="94">
        <v>4358</v>
      </c>
      <c r="BG847" s="62"/>
      <c r="BH847" s="62"/>
      <c r="BI847" s="1">
        <v>4361</v>
      </c>
      <c r="BJ847" s="1">
        <v>4361</v>
      </c>
      <c r="BK847" s="1">
        <v>4350</v>
      </c>
      <c r="BL847" s="1">
        <v>4358</v>
      </c>
      <c r="BM847" s="78"/>
      <c r="BN847" s="78"/>
      <c r="BO847" s="78"/>
      <c r="BP847" s="89"/>
      <c r="BS847" s="88"/>
      <c r="BU847" s="58"/>
      <c r="BV847" s="58"/>
      <c r="BW847" s="58"/>
      <c r="BX847" s="58"/>
      <c r="BY847" s="1">
        <v>106.01300000000001</v>
      </c>
      <c r="BZ847" s="1">
        <v>105.85599999999999</v>
      </c>
      <c r="CA847" s="1">
        <v>105.83799999999999</v>
      </c>
      <c r="CB847" s="1">
        <v>1.1259999999999999</v>
      </c>
      <c r="CC847" s="1">
        <v>1.1262000000000001</v>
      </c>
      <c r="CD847" s="1">
        <v>1.1262000000000001</v>
      </c>
      <c r="CG847" s="1">
        <v>4361</v>
      </c>
      <c r="CH847" s="1">
        <v>4378</v>
      </c>
      <c r="CI847" s="1">
        <v>4345</v>
      </c>
      <c r="CJ847" s="1">
        <v>4374</v>
      </c>
      <c r="CK847" s="1">
        <v>4361</v>
      </c>
      <c r="CL847" s="1">
        <v>4378</v>
      </c>
      <c r="CM847" s="1">
        <v>4345</v>
      </c>
      <c r="CN847" s="1">
        <v>4369</v>
      </c>
      <c r="CO847" s="1">
        <v>1312</v>
      </c>
      <c r="CP847" s="1">
        <v>4361</v>
      </c>
      <c r="CQ847" s="1">
        <v>4378</v>
      </c>
      <c r="CR847" s="1">
        <v>4287</v>
      </c>
      <c r="CS847" s="1">
        <v>4298</v>
      </c>
      <c r="CX847" s="58"/>
      <c r="CY847" s="58"/>
      <c r="DA847" s="1" t="s">
        <v>618</v>
      </c>
      <c r="DC847" s="58"/>
      <c r="DD847" s="58"/>
      <c r="DE847">
        <v>19.37</v>
      </c>
      <c r="DF847">
        <v>104.3</v>
      </c>
      <c r="DG847">
        <v>1.56</v>
      </c>
    </row>
    <row r="848" spans="1:111">
      <c r="A848" s="1">
        <v>2016</v>
      </c>
      <c r="B848" s="1">
        <v>6</v>
      </c>
      <c r="C848" s="24">
        <v>42538</v>
      </c>
      <c r="D848" s="1">
        <v>4302</v>
      </c>
      <c r="E848" s="1">
        <v>4316</v>
      </c>
      <c r="F848" s="1">
        <v>4285</v>
      </c>
      <c r="G848" s="1">
        <v>4289</v>
      </c>
      <c r="H848" s="46">
        <v>1294.8</v>
      </c>
      <c r="I848" s="1">
        <v>4361</v>
      </c>
      <c r="J848" s="1">
        <v>4378</v>
      </c>
      <c r="K848" s="1">
        <v>4285</v>
      </c>
      <c r="L848" s="1">
        <v>4287</v>
      </c>
      <c r="M848" s="53">
        <v>4291</v>
      </c>
      <c r="N848" s="47">
        <v>4313</v>
      </c>
      <c r="O848" s="47">
        <v>4286</v>
      </c>
      <c r="P848" s="47">
        <v>4308</v>
      </c>
      <c r="Q848" s="8">
        <v>4302</v>
      </c>
      <c r="R848" s="26"/>
      <c r="W848" s="50"/>
      <c r="X848" s="51"/>
      <c r="AC848" s="1">
        <v>1.1274</v>
      </c>
      <c r="AD848" s="62">
        <v>4316</v>
      </c>
      <c r="AE848" s="62">
        <v>4285</v>
      </c>
      <c r="BD848" s="94">
        <v>4289</v>
      </c>
      <c r="BG848" s="62"/>
      <c r="BH848" s="62"/>
      <c r="BI848" s="1">
        <v>4291</v>
      </c>
      <c r="BJ848" s="1">
        <v>4295</v>
      </c>
      <c r="BK848" s="1">
        <v>4286</v>
      </c>
      <c r="BL848" s="1">
        <v>4290</v>
      </c>
      <c r="BM848" s="78"/>
      <c r="BN848" s="78"/>
      <c r="BO848" s="78"/>
      <c r="BP848" s="89"/>
      <c r="BS848" s="88"/>
      <c r="BU848" s="58"/>
      <c r="BV848" s="58"/>
      <c r="BW848" s="58"/>
      <c r="BX848" s="58"/>
      <c r="BY848" s="1">
        <v>104.26</v>
      </c>
      <c r="BZ848" s="1">
        <v>104.355</v>
      </c>
      <c r="CA848" s="1">
        <v>104.73399999999999</v>
      </c>
      <c r="CB848" s="1">
        <v>1.1225000000000001</v>
      </c>
      <c r="CC848" s="1">
        <v>1.1234999999999999</v>
      </c>
      <c r="CD848" s="1">
        <v>1.1256999999999999</v>
      </c>
      <c r="CG848" s="1">
        <v>4291</v>
      </c>
      <c r="CH848" s="1">
        <v>4310</v>
      </c>
      <c r="CI848" s="1">
        <v>4286</v>
      </c>
      <c r="CJ848" s="1">
        <v>4305</v>
      </c>
      <c r="CK848" s="1">
        <v>4291</v>
      </c>
      <c r="CL848" s="1">
        <v>4328</v>
      </c>
      <c r="CM848" s="1">
        <v>4286</v>
      </c>
      <c r="CN848" s="1">
        <v>4306</v>
      </c>
      <c r="CO848" s="1">
        <v>1287.7</v>
      </c>
      <c r="CP848" s="1">
        <v>4291</v>
      </c>
      <c r="CQ848" s="1">
        <v>4328</v>
      </c>
      <c r="CR848" s="1">
        <v>4286</v>
      </c>
      <c r="CS848" s="1">
        <v>4318</v>
      </c>
      <c r="CX848" s="58"/>
      <c r="CY848" s="58"/>
      <c r="DA848" s="1" t="s">
        <v>618</v>
      </c>
      <c r="DC848" s="58"/>
      <c r="DD848" s="58"/>
      <c r="DE848">
        <v>19.41</v>
      </c>
      <c r="DF848">
        <v>104.718</v>
      </c>
      <c r="DG848">
        <v>1.62</v>
      </c>
    </row>
    <row r="849" spans="1:111">
      <c r="A849" s="1">
        <v>2016</v>
      </c>
      <c r="B849" s="1">
        <v>2</v>
      </c>
      <c r="C849" s="24">
        <v>42541</v>
      </c>
      <c r="D849" s="1">
        <v>4322</v>
      </c>
      <c r="E849" s="1">
        <v>4326</v>
      </c>
      <c r="F849" s="1">
        <v>4291</v>
      </c>
      <c r="G849" s="1">
        <v>4301</v>
      </c>
      <c r="H849" s="46">
        <v>1292.0999999999999</v>
      </c>
      <c r="I849" s="1">
        <v>4291</v>
      </c>
      <c r="J849" s="1">
        <v>4328</v>
      </c>
      <c r="K849" s="1">
        <v>4286</v>
      </c>
      <c r="L849" s="1">
        <v>4305</v>
      </c>
      <c r="M849" s="53">
        <v>4304</v>
      </c>
      <c r="N849" s="47">
        <v>4318</v>
      </c>
      <c r="O849" s="47">
        <v>4281</v>
      </c>
      <c r="P849" s="47">
        <v>4288</v>
      </c>
      <c r="Q849" s="8">
        <v>4321</v>
      </c>
      <c r="R849" s="26"/>
      <c r="W849" s="50"/>
      <c r="X849" s="51"/>
      <c r="AC849" s="1">
        <v>1.1339999999999999</v>
      </c>
      <c r="AD849" s="62">
        <v>4326</v>
      </c>
      <c r="AE849" s="62">
        <v>4303</v>
      </c>
      <c r="BD849" s="113">
        <v>4289</v>
      </c>
      <c r="BG849" s="62"/>
      <c r="BH849" s="62"/>
      <c r="BI849" s="1">
        <v>4304</v>
      </c>
      <c r="BJ849" s="1">
        <v>4318</v>
      </c>
      <c r="BK849" s="1">
        <v>4303</v>
      </c>
      <c r="BL849" s="1">
        <v>4313</v>
      </c>
      <c r="BM849" s="78"/>
      <c r="BN849" s="78"/>
      <c r="BO849" s="78"/>
      <c r="BP849" s="89"/>
      <c r="BS849" s="88"/>
      <c r="BU849" s="58"/>
      <c r="BV849" s="58"/>
      <c r="BW849" s="58"/>
      <c r="BX849" s="58"/>
      <c r="BY849" s="1">
        <v>104.715</v>
      </c>
      <c r="BZ849" s="1">
        <v>104.629</v>
      </c>
      <c r="CA849" s="1">
        <v>104.652</v>
      </c>
      <c r="CB849" s="1">
        <v>1.1335</v>
      </c>
      <c r="CC849" s="1">
        <v>1.1334</v>
      </c>
      <c r="CD849" s="1">
        <v>1.1346000000000001</v>
      </c>
      <c r="CG849" s="1">
        <v>4304</v>
      </c>
      <c r="CH849" s="1">
        <v>4318</v>
      </c>
      <c r="CI849" s="1">
        <v>4281</v>
      </c>
      <c r="CJ849" s="1">
        <v>4294</v>
      </c>
      <c r="CK849" s="1">
        <v>4304</v>
      </c>
      <c r="CL849" s="1">
        <v>4318</v>
      </c>
      <c r="CM849" s="1">
        <v>4281</v>
      </c>
      <c r="CN849" s="1">
        <v>4301</v>
      </c>
      <c r="CO849" s="1">
        <v>1290.8</v>
      </c>
      <c r="CP849" s="1">
        <v>4304</v>
      </c>
      <c r="CQ849" s="1">
        <v>4318</v>
      </c>
      <c r="CR849" s="1">
        <v>4281</v>
      </c>
      <c r="CS849" s="1">
        <v>4284</v>
      </c>
      <c r="CX849" s="58"/>
      <c r="CY849" s="58"/>
      <c r="DA849" s="1" t="s">
        <v>618</v>
      </c>
      <c r="DC849" s="58"/>
      <c r="DD849" s="58"/>
      <c r="DE849">
        <v>18.37</v>
      </c>
      <c r="DF849">
        <v>103.91500000000001</v>
      </c>
      <c r="DG849">
        <v>1.67</v>
      </c>
    </row>
    <row r="850" spans="1:111">
      <c r="A850" s="1">
        <v>2016</v>
      </c>
      <c r="B850" s="1">
        <v>3</v>
      </c>
      <c r="C850" s="24">
        <v>42542</v>
      </c>
      <c r="D850" s="1">
        <v>4284</v>
      </c>
      <c r="E850" s="1">
        <v>4304</v>
      </c>
      <c r="F850" s="1">
        <v>4281</v>
      </c>
      <c r="G850" s="1">
        <v>4295</v>
      </c>
      <c r="H850" s="46">
        <v>1270.0999999999999</v>
      </c>
      <c r="I850" s="1">
        <v>4304</v>
      </c>
      <c r="J850" s="1">
        <v>4318</v>
      </c>
      <c r="K850" s="1">
        <v>4281</v>
      </c>
      <c r="L850" s="1">
        <v>4289</v>
      </c>
      <c r="M850" s="53">
        <v>4294</v>
      </c>
      <c r="N850" s="47">
        <v>4295</v>
      </c>
      <c r="O850" s="47">
        <v>4256</v>
      </c>
      <c r="P850" s="47">
        <v>4263</v>
      </c>
      <c r="Q850" s="8">
        <v>4284</v>
      </c>
      <c r="R850" s="26"/>
      <c r="W850" s="50"/>
      <c r="X850" s="51"/>
      <c r="AC850" s="1">
        <v>1.1245000000000001</v>
      </c>
      <c r="AD850" s="62">
        <v>4304</v>
      </c>
      <c r="AE850" s="62">
        <v>4281</v>
      </c>
      <c r="BD850" s="94">
        <v>4289</v>
      </c>
      <c r="BG850" s="62"/>
      <c r="BH850" s="62"/>
      <c r="BI850" s="1">
        <v>4294</v>
      </c>
      <c r="BJ850" s="1">
        <v>4295</v>
      </c>
      <c r="BK850" s="1">
        <v>4286</v>
      </c>
      <c r="BL850" s="1">
        <v>4287</v>
      </c>
      <c r="BM850" s="78"/>
      <c r="BN850" s="78"/>
      <c r="BO850" s="78"/>
      <c r="BP850" s="89"/>
      <c r="BS850" s="88"/>
      <c r="BU850" s="58"/>
      <c r="BV850" s="58"/>
      <c r="BW850" s="58"/>
      <c r="BX850" s="58"/>
      <c r="BY850" s="1">
        <v>103.93</v>
      </c>
      <c r="BZ850" s="1">
        <v>103.892</v>
      </c>
      <c r="CA850" s="1">
        <v>103.843</v>
      </c>
      <c r="CB850" s="1">
        <v>1.1315</v>
      </c>
      <c r="CC850" s="1">
        <v>1.1315</v>
      </c>
      <c r="CD850" s="1">
        <v>1.1322000000000001</v>
      </c>
      <c r="CG850" s="1">
        <v>4294</v>
      </c>
      <c r="CH850" s="1">
        <v>4295</v>
      </c>
      <c r="CI850" s="1">
        <v>4258</v>
      </c>
      <c r="CJ850" s="1">
        <v>4262</v>
      </c>
      <c r="CK850" s="1">
        <v>4294</v>
      </c>
      <c r="CL850" s="1">
        <v>4295</v>
      </c>
      <c r="CM850" s="1">
        <v>4243</v>
      </c>
      <c r="CN850" s="1">
        <v>4255</v>
      </c>
      <c r="CO850" s="1">
        <v>1285.8</v>
      </c>
      <c r="CP850" s="1">
        <v>4294</v>
      </c>
      <c r="CQ850" s="1">
        <v>4295</v>
      </c>
      <c r="CR850" s="1">
        <v>4243</v>
      </c>
      <c r="CS850" s="1">
        <v>4262</v>
      </c>
      <c r="CX850" s="58"/>
      <c r="CY850" s="58"/>
      <c r="DA850" s="1" t="s">
        <v>618</v>
      </c>
      <c r="DC850" s="58"/>
      <c r="DD850" s="58"/>
      <c r="DE850">
        <v>18.48</v>
      </c>
      <c r="DF850">
        <v>104.771</v>
      </c>
      <c r="DG850">
        <v>1.7</v>
      </c>
    </row>
    <row r="851" spans="1:111">
      <c r="A851" s="1">
        <v>2016</v>
      </c>
      <c r="B851" s="1">
        <v>4</v>
      </c>
      <c r="C851" s="24">
        <v>42543</v>
      </c>
      <c r="D851" s="1">
        <v>4257</v>
      </c>
      <c r="E851" s="1">
        <v>4258</v>
      </c>
      <c r="F851" s="1">
        <v>4226</v>
      </c>
      <c r="G851" s="1">
        <v>4231</v>
      </c>
      <c r="H851" s="46">
        <v>1270</v>
      </c>
      <c r="I851" s="1">
        <v>4294</v>
      </c>
      <c r="J851" s="1">
        <v>4295</v>
      </c>
      <c r="K851" s="1">
        <v>4243</v>
      </c>
      <c r="L851" s="1">
        <v>4248</v>
      </c>
      <c r="M851" s="53">
        <v>4236</v>
      </c>
      <c r="N851" s="47">
        <v>4250</v>
      </c>
      <c r="O851" s="47">
        <v>4231</v>
      </c>
      <c r="P851" s="47">
        <v>4245</v>
      </c>
      <c r="Q851" s="8">
        <v>4257</v>
      </c>
      <c r="R851" s="26"/>
      <c r="W851" s="50"/>
      <c r="X851" s="51"/>
      <c r="AC851" s="1">
        <v>1.1314</v>
      </c>
      <c r="AD851" s="62">
        <v>4258</v>
      </c>
      <c r="AE851" s="62">
        <v>4246</v>
      </c>
      <c r="BD851" s="94">
        <v>4238</v>
      </c>
      <c r="BG851" s="62"/>
      <c r="BH851" s="62"/>
      <c r="BI851" s="1">
        <v>4236</v>
      </c>
      <c r="BJ851" s="1">
        <v>4245</v>
      </c>
      <c r="BK851" s="1">
        <v>4234</v>
      </c>
      <c r="BL851" s="1">
        <v>4240</v>
      </c>
      <c r="BM851" s="78"/>
      <c r="BN851" s="78"/>
      <c r="BO851" s="78"/>
      <c r="BP851" s="89"/>
      <c r="BS851" s="88"/>
      <c r="BU851" s="58"/>
      <c r="BV851" s="58"/>
      <c r="BW851" s="58"/>
      <c r="BX851" s="58"/>
      <c r="BY851" s="1">
        <v>104.745</v>
      </c>
      <c r="BZ851" s="1">
        <v>104.721</v>
      </c>
      <c r="CA851" s="1">
        <v>104.73099999999999</v>
      </c>
      <c r="CB851" s="1">
        <v>1.1243000000000001</v>
      </c>
      <c r="CC851" s="1">
        <v>1.1256999999999999</v>
      </c>
      <c r="CD851" s="1">
        <v>1.125</v>
      </c>
      <c r="CG851" s="1">
        <v>4236</v>
      </c>
      <c r="CH851" s="1">
        <v>4250</v>
      </c>
      <c r="CI851" s="1">
        <v>4231</v>
      </c>
      <c r="CJ851" s="1">
        <v>4237</v>
      </c>
      <c r="CK851" s="35">
        <v>4294</v>
      </c>
      <c r="CL851" s="35">
        <v>4295</v>
      </c>
      <c r="CM851" s="35">
        <v>4243</v>
      </c>
      <c r="CN851" s="35">
        <v>4255</v>
      </c>
      <c r="CO851" s="1">
        <v>1270.5999999999999</v>
      </c>
      <c r="CP851" s="1">
        <v>4236</v>
      </c>
      <c r="CQ851" s="1">
        <v>4254</v>
      </c>
      <c r="CR851" s="1">
        <v>4230</v>
      </c>
      <c r="CS851" s="1">
        <v>4234</v>
      </c>
      <c r="CX851" s="58"/>
      <c r="CY851" s="58"/>
      <c r="DA851" s="1" t="s">
        <v>618</v>
      </c>
      <c r="DC851" s="58"/>
      <c r="DD851" s="58"/>
      <c r="DE851">
        <v>21.17</v>
      </c>
      <c r="DF851">
        <v>104.842</v>
      </c>
      <c r="DG851">
        <v>1.69</v>
      </c>
    </row>
    <row r="852" spans="1:111">
      <c r="A852" s="1">
        <v>2016</v>
      </c>
      <c r="B852" s="1">
        <v>5</v>
      </c>
      <c r="C852" s="24">
        <v>42544</v>
      </c>
      <c r="D852" s="1">
        <v>4235</v>
      </c>
      <c r="E852" s="1">
        <v>4246</v>
      </c>
      <c r="F852" s="1">
        <v>4229</v>
      </c>
      <c r="G852" s="1">
        <v>4239</v>
      </c>
      <c r="H852" s="46">
        <v>1263.0999999999999</v>
      </c>
      <c r="I852" s="1">
        <v>4236</v>
      </c>
      <c r="J852" s="1">
        <v>4254</v>
      </c>
      <c r="K852" s="1">
        <v>4230</v>
      </c>
      <c r="L852" s="1">
        <v>4244</v>
      </c>
      <c r="M852" s="53">
        <v>4248</v>
      </c>
      <c r="N852" s="47">
        <v>4283</v>
      </c>
      <c r="O852" s="47">
        <v>4245</v>
      </c>
      <c r="P852" s="47">
        <v>4278</v>
      </c>
      <c r="Q852" s="35">
        <v>4257</v>
      </c>
      <c r="R852" s="26"/>
      <c r="W852" s="50"/>
      <c r="X852" s="51"/>
      <c r="AC852" s="1">
        <v>1.1367</v>
      </c>
      <c r="AD852" s="62">
        <v>4246</v>
      </c>
      <c r="AE852" s="62">
        <v>4231</v>
      </c>
      <c r="BD852" s="94">
        <v>4248</v>
      </c>
      <c r="BG852" s="62"/>
      <c r="BH852" s="62"/>
      <c r="BI852" s="1">
        <v>4248</v>
      </c>
      <c r="BJ852" s="1">
        <v>4252</v>
      </c>
      <c r="BK852" s="1">
        <v>4245</v>
      </c>
      <c r="BL852" s="1">
        <v>4248</v>
      </c>
      <c r="BM852" s="78"/>
      <c r="BN852" s="78"/>
      <c r="BO852" s="78"/>
      <c r="BP852" s="89"/>
      <c r="BS852" s="88"/>
      <c r="BU852" s="58"/>
      <c r="BV852" s="58"/>
      <c r="BW852" s="58"/>
      <c r="BX852" s="58"/>
      <c r="BY852" s="1">
        <v>104.41200000000001</v>
      </c>
      <c r="BZ852" s="1">
        <v>104.717</v>
      </c>
      <c r="CA852" s="35">
        <v>104.73099999999999</v>
      </c>
      <c r="CB852" s="1">
        <v>1.1295999999999999</v>
      </c>
      <c r="CC852" s="1">
        <v>1.1335999999999999</v>
      </c>
      <c r="CD852" s="35">
        <v>1.125</v>
      </c>
      <c r="CG852" s="1">
        <v>4248</v>
      </c>
      <c r="CH852" s="1">
        <v>4282</v>
      </c>
      <c r="CI852" s="1">
        <v>4245</v>
      </c>
      <c r="CJ852" s="1">
        <v>4272</v>
      </c>
      <c r="CK852" s="1">
        <v>4248</v>
      </c>
      <c r="CL852" s="1">
        <v>4283</v>
      </c>
      <c r="CM852" s="1">
        <v>4245</v>
      </c>
      <c r="CN852" s="1">
        <v>4279</v>
      </c>
      <c r="CO852" s="1">
        <v>1270.9000000000001</v>
      </c>
      <c r="CP852" s="1">
        <v>4248</v>
      </c>
      <c r="CQ852" s="1">
        <v>4296</v>
      </c>
      <c r="CR852" s="1">
        <v>4245</v>
      </c>
      <c r="CS852" s="1">
        <v>4273</v>
      </c>
      <c r="CX852" s="58"/>
      <c r="CY852" s="58"/>
      <c r="DA852" s="1" t="s">
        <v>618</v>
      </c>
      <c r="DC852" s="58"/>
      <c r="DD852" s="58"/>
      <c r="DE852">
        <v>17.25</v>
      </c>
      <c r="DF852">
        <v>106.398</v>
      </c>
      <c r="DG852">
        <v>1.74</v>
      </c>
    </row>
    <row r="853" spans="1:111">
      <c r="A853" s="1">
        <v>2016</v>
      </c>
      <c r="B853" s="1">
        <v>6</v>
      </c>
      <c r="C853" s="24">
        <v>42545</v>
      </c>
      <c r="D853" s="1">
        <v>4262</v>
      </c>
      <c r="E853" s="1">
        <v>4370</v>
      </c>
      <c r="F853" s="1">
        <v>4155</v>
      </c>
      <c r="G853" s="1">
        <v>4321</v>
      </c>
      <c r="H853" s="46">
        <v>1322.4</v>
      </c>
      <c r="I853" s="1">
        <v>4248</v>
      </c>
      <c r="J853" s="1">
        <v>4296</v>
      </c>
      <c r="K853" s="1">
        <v>4245</v>
      </c>
      <c r="L853" s="1">
        <v>4264</v>
      </c>
      <c r="M853" s="53">
        <v>4330</v>
      </c>
      <c r="N853" s="47">
        <v>4358</v>
      </c>
      <c r="O853" s="47">
        <v>4308</v>
      </c>
      <c r="P853" s="47">
        <v>4310</v>
      </c>
      <c r="Q853" s="8">
        <v>4263</v>
      </c>
      <c r="R853" s="26"/>
      <c r="W853" s="50"/>
      <c r="X853" s="51"/>
      <c r="AC853" s="1">
        <v>1.1087</v>
      </c>
      <c r="AD853" s="62">
        <v>4294</v>
      </c>
      <c r="AE853" s="62">
        <v>4251</v>
      </c>
      <c r="BD853" s="94">
        <v>4332</v>
      </c>
      <c r="BG853" s="62"/>
      <c r="BH853" s="62"/>
      <c r="BI853" s="1">
        <v>4330</v>
      </c>
      <c r="BJ853" s="1">
        <v>4344</v>
      </c>
      <c r="BK853" s="1">
        <v>4322</v>
      </c>
      <c r="BL853" s="1">
        <v>4334</v>
      </c>
      <c r="BM853" s="78"/>
      <c r="BN853" s="78"/>
      <c r="BO853" s="78"/>
      <c r="BP853" s="89"/>
      <c r="BS853" s="88"/>
      <c r="BU853" s="58"/>
      <c r="BV853" s="58"/>
      <c r="BW853" s="58"/>
      <c r="BX853" s="58"/>
      <c r="BY853" s="1">
        <v>106.149</v>
      </c>
      <c r="BZ853" s="1">
        <v>105.968</v>
      </c>
      <c r="CA853" s="1">
        <v>104.91200000000001</v>
      </c>
      <c r="CB853" s="1">
        <v>1.1388</v>
      </c>
      <c r="CC853" s="1">
        <v>1.1354</v>
      </c>
      <c r="CD853" s="1">
        <v>1.1325000000000001</v>
      </c>
      <c r="CG853" s="1">
        <v>4330</v>
      </c>
      <c r="CH853" s="1">
        <v>4357</v>
      </c>
      <c r="CI853" s="1">
        <v>4311</v>
      </c>
      <c r="CJ853" s="1">
        <v>4346</v>
      </c>
      <c r="CK853" s="1">
        <v>4330</v>
      </c>
      <c r="CL853" s="1">
        <v>4358</v>
      </c>
      <c r="CM853" s="1">
        <v>4300</v>
      </c>
      <c r="CN853" s="1">
        <v>4309</v>
      </c>
      <c r="CO853" s="1">
        <v>1318.6</v>
      </c>
      <c r="CP853" s="1">
        <v>4330</v>
      </c>
      <c r="CQ853" s="1">
        <v>4358</v>
      </c>
      <c r="CR853" s="1">
        <v>4300</v>
      </c>
      <c r="CS853" s="1">
        <v>4316</v>
      </c>
      <c r="CX853" s="58"/>
      <c r="CY853" s="58"/>
      <c r="DA853" s="1" t="s">
        <v>618</v>
      </c>
      <c r="DC853" s="58"/>
      <c r="DD853" s="58"/>
      <c r="DE853">
        <v>25.76</v>
      </c>
      <c r="DF853">
        <v>101.836</v>
      </c>
      <c r="DG853">
        <v>1.58</v>
      </c>
    </row>
    <row r="854" spans="1:111">
      <c r="A854" s="1">
        <v>2016</v>
      </c>
      <c r="B854" s="1">
        <v>2</v>
      </c>
      <c r="C854" s="24">
        <v>42548</v>
      </c>
      <c r="D854" s="1">
        <v>4357</v>
      </c>
      <c r="E854" s="1">
        <v>4368</v>
      </c>
      <c r="F854" s="1">
        <v>4318</v>
      </c>
      <c r="G854" s="1">
        <v>4335</v>
      </c>
      <c r="H854" s="46">
        <v>1324.7</v>
      </c>
      <c r="I854" s="1">
        <v>4330</v>
      </c>
      <c r="J854" s="1">
        <v>4368</v>
      </c>
      <c r="K854" s="1">
        <v>4300</v>
      </c>
      <c r="L854" s="1">
        <v>4332</v>
      </c>
      <c r="M854" s="53">
        <v>4334</v>
      </c>
      <c r="N854" s="47">
        <v>4338</v>
      </c>
      <c r="O854" s="47">
        <v>4310</v>
      </c>
      <c r="P854" s="47">
        <v>4315</v>
      </c>
      <c r="Q854" s="8">
        <v>4355</v>
      </c>
      <c r="R854" s="26"/>
      <c r="W854" s="50"/>
      <c r="X854" s="51"/>
      <c r="AC854" s="1">
        <v>1.1005</v>
      </c>
      <c r="AD854" s="62">
        <v>4368</v>
      </c>
      <c r="AE854" s="62">
        <v>4329</v>
      </c>
      <c r="BD854" s="94">
        <v>4329</v>
      </c>
      <c r="BG854" s="62"/>
      <c r="BH854" s="62"/>
      <c r="BI854" s="1">
        <v>4334</v>
      </c>
      <c r="BJ854" s="1">
        <v>4335</v>
      </c>
      <c r="BK854" s="1">
        <v>4324</v>
      </c>
      <c r="BL854" s="1">
        <v>4330</v>
      </c>
      <c r="BM854" s="78"/>
      <c r="BN854" s="78"/>
      <c r="BO854" s="78"/>
      <c r="BP854" s="89"/>
      <c r="BS854" s="88"/>
      <c r="BU854" s="58"/>
      <c r="BV854" s="58"/>
      <c r="BW854" s="58"/>
      <c r="BX854" s="58"/>
      <c r="BY854" s="1">
        <v>101.53</v>
      </c>
      <c r="BZ854" s="1">
        <v>102.175</v>
      </c>
      <c r="CA854" s="1">
        <v>102.154</v>
      </c>
      <c r="CB854" s="1">
        <v>1.1012999999999999</v>
      </c>
      <c r="CC854" s="1">
        <v>1.1067</v>
      </c>
      <c r="CD854" s="1">
        <v>1.1032</v>
      </c>
      <c r="CG854" s="1">
        <v>4334</v>
      </c>
      <c r="CH854" s="1">
        <v>4338</v>
      </c>
      <c r="CI854" s="1">
        <v>4315</v>
      </c>
      <c r="CJ854" s="1">
        <v>4321</v>
      </c>
      <c r="CK854" s="1">
        <v>4334</v>
      </c>
      <c r="CL854" s="1">
        <v>4338</v>
      </c>
      <c r="CM854" s="1">
        <v>4310</v>
      </c>
      <c r="CN854" s="1">
        <v>4314</v>
      </c>
      <c r="CO854" s="1">
        <v>1329</v>
      </c>
      <c r="CP854" s="1">
        <v>4334</v>
      </c>
      <c r="CQ854" s="1">
        <v>4338</v>
      </c>
      <c r="CR854" s="1">
        <v>4293</v>
      </c>
      <c r="CS854" s="1">
        <v>4332</v>
      </c>
      <c r="CX854" s="58"/>
      <c r="CY854" s="58"/>
      <c r="DA854" s="1" t="s">
        <v>618</v>
      </c>
      <c r="DC854" s="58"/>
      <c r="DD854" s="58"/>
      <c r="DE854">
        <v>23.85</v>
      </c>
      <c r="DF854">
        <v>101.94499999999999</v>
      </c>
      <c r="DG854">
        <v>1.46</v>
      </c>
    </row>
    <row r="855" spans="1:111">
      <c r="A855" s="1">
        <v>2016</v>
      </c>
      <c r="B855" s="1">
        <v>3</v>
      </c>
      <c r="C855" s="24">
        <v>42549</v>
      </c>
      <c r="D855" s="1">
        <v>4317</v>
      </c>
      <c r="E855" s="1">
        <v>4325</v>
      </c>
      <c r="F855" s="1">
        <v>4290</v>
      </c>
      <c r="G855" s="1">
        <v>4296</v>
      </c>
      <c r="H855" s="46">
        <v>1314.5</v>
      </c>
      <c r="I855" s="1">
        <v>4334</v>
      </c>
      <c r="J855" s="1">
        <v>4338</v>
      </c>
      <c r="K855" s="1">
        <v>4293</v>
      </c>
      <c r="L855" s="1">
        <v>4314</v>
      </c>
      <c r="M855" s="53">
        <v>4298</v>
      </c>
      <c r="N855" s="47">
        <v>4325</v>
      </c>
      <c r="O855" s="47">
        <v>4278</v>
      </c>
      <c r="P855" s="47">
        <v>4305</v>
      </c>
      <c r="Q855" s="8">
        <v>4317</v>
      </c>
      <c r="R855" s="26"/>
      <c r="W855" s="50"/>
      <c r="X855" s="51"/>
      <c r="AC855" s="1">
        <v>1.1059000000000001</v>
      </c>
      <c r="AD855" s="62">
        <v>4325</v>
      </c>
      <c r="AE855" s="62">
        <v>4301</v>
      </c>
      <c r="BD855" s="94">
        <v>4298</v>
      </c>
      <c r="BG855" s="62"/>
      <c r="BH855" s="62"/>
      <c r="BI855" s="1">
        <v>4298</v>
      </c>
      <c r="BJ855" s="1">
        <v>4303</v>
      </c>
      <c r="BK855" s="1">
        <v>4295</v>
      </c>
      <c r="BL855" s="1">
        <v>4298</v>
      </c>
      <c r="BM855" s="78"/>
      <c r="BN855" s="78"/>
      <c r="BO855" s="78"/>
      <c r="BP855" s="89"/>
      <c r="BS855" s="88"/>
      <c r="BU855" s="58"/>
      <c r="BV855" s="58"/>
      <c r="BW855" s="58"/>
      <c r="BX855" s="58"/>
      <c r="BY855" s="1">
        <v>102.00700000000001</v>
      </c>
      <c r="BZ855" s="1">
        <v>101.934</v>
      </c>
      <c r="CA855" s="1">
        <v>101.82299999999999</v>
      </c>
      <c r="CB855" s="1">
        <v>1.1026</v>
      </c>
      <c r="CC855" s="1">
        <v>1.1013999999999999</v>
      </c>
      <c r="CD855" s="1">
        <v>1.1013999999999999</v>
      </c>
      <c r="CG855" s="1">
        <v>4298</v>
      </c>
      <c r="CH855" s="1">
        <v>4308</v>
      </c>
      <c r="CI855" s="1">
        <v>4278</v>
      </c>
      <c r="CJ855" s="1">
        <v>4305</v>
      </c>
      <c r="CK855" s="1">
        <v>4298</v>
      </c>
      <c r="CL855" s="1">
        <v>4325</v>
      </c>
      <c r="CM855" s="1">
        <v>4278</v>
      </c>
      <c r="CN855" s="1">
        <v>4315</v>
      </c>
      <c r="CO855" s="1">
        <v>1315</v>
      </c>
      <c r="CP855" s="1">
        <v>4298</v>
      </c>
      <c r="CQ855" s="1">
        <v>4325</v>
      </c>
      <c r="CR855" s="1">
        <v>4278</v>
      </c>
      <c r="CS855" s="1">
        <v>4318</v>
      </c>
      <c r="CX855" s="58"/>
      <c r="CY855" s="58"/>
      <c r="DA855" s="1" t="s">
        <v>618</v>
      </c>
      <c r="DC855" s="58"/>
      <c r="DD855" s="58"/>
      <c r="DE855">
        <v>18.75</v>
      </c>
      <c r="DF855">
        <v>102.773</v>
      </c>
      <c r="DG855">
        <v>1.46</v>
      </c>
    </row>
    <row r="856" spans="1:111">
      <c r="A856" s="1">
        <v>2016</v>
      </c>
      <c r="B856" s="1">
        <v>4</v>
      </c>
      <c r="C856" s="24">
        <v>42550</v>
      </c>
      <c r="D856" s="1">
        <v>4319</v>
      </c>
      <c r="E856" s="1">
        <v>4331</v>
      </c>
      <c r="F856" s="1">
        <v>4307</v>
      </c>
      <c r="G856" s="1">
        <v>4322</v>
      </c>
      <c r="H856" s="46">
        <v>1326.9</v>
      </c>
      <c r="I856" s="1">
        <v>4298</v>
      </c>
      <c r="J856" s="1">
        <v>4330</v>
      </c>
      <c r="K856" s="1">
        <v>4278</v>
      </c>
      <c r="L856" s="1">
        <v>4327</v>
      </c>
      <c r="M856" s="53">
        <v>4326</v>
      </c>
      <c r="N856" s="47">
        <v>4348</v>
      </c>
      <c r="O856" s="47">
        <v>4324</v>
      </c>
      <c r="P856" s="47">
        <v>4337</v>
      </c>
      <c r="Q856" s="8">
        <v>4319</v>
      </c>
      <c r="R856" s="26"/>
      <c r="W856" s="50"/>
      <c r="X856" s="51"/>
      <c r="AC856" s="1">
        <v>1.1111</v>
      </c>
      <c r="AD856" s="62">
        <v>4329</v>
      </c>
      <c r="AE856" s="62">
        <v>4307</v>
      </c>
      <c r="BD856" s="94">
        <v>4323</v>
      </c>
      <c r="BG856" s="62"/>
      <c r="BH856" s="62"/>
      <c r="BI856" s="1">
        <v>4326</v>
      </c>
      <c r="BJ856" s="1">
        <v>4330</v>
      </c>
      <c r="BK856" s="1">
        <v>4324</v>
      </c>
      <c r="BL856" s="1">
        <v>4327</v>
      </c>
      <c r="BM856" s="78"/>
      <c r="BN856" s="78"/>
      <c r="BO856" s="78"/>
      <c r="BP856" s="89"/>
      <c r="BS856" s="88"/>
      <c r="BU856" s="58"/>
      <c r="BV856" s="58"/>
      <c r="BW856" s="58"/>
      <c r="BX856" s="58"/>
      <c r="BY856" s="1">
        <v>102.753</v>
      </c>
      <c r="BZ856" s="1">
        <v>102.633</v>
      </c>
      <c r="CA856" s="1">
        <v>102.70699999999999</v>
      </c>
      <c r="CB856" s="1">
        <v>1.1065</v>
      </c>
      <c r="CC856" s="1">
        <v>1.1073999999999999</v>
      </c>
      <c r="CD856" s="1">
        <v>1.1074999999999999</v>
      </c>
      <c r="CG856" s="1">
        <v>4326</v>
      </c>
      <c r="CH856" s="1">
        <v>4347</v>
      </c>
      <c r="CI856" s="1">
        <v>4324</v>
      </c>
      <c r="CJ856" s="1">
        <v>4347</v>
      </c>
      <c r="CK856" s="1">
        <v>4326</v>
      </c>
      <c r="CL856" s="1">
        <v>4356</v>
      </c>
      <c r="CM856" s="1">
        <v>4324</v>
      </c>
      <c r="CN856" s="1">
        <v>4347</v>
      </c>
      <c r="CO856" s="1">
        <v>1323.2</v>
      </c>
      <c r="CP856" s="1">
        <v>4326</v>
      </c>
      <c r="CQ856" s="1">
        <v>4356</v>
      </c>
      <c r="CR856" s="1">
        <v>4324</v>
      </c>
      <c r="CS856" s="1">
        <v>4342</v>
      </c>
      <c r="CX856" s="58"/>
      <c r="CY856" s="58"/>
      <c r="DA856" s="1" t="s">
        <v>618</v>
      </c>
      <c r="DC856" s="58"/>
      <c r="DD856" s="58"/>
      <c r="DE856">
        <v>16.64</v>
      </c>
      <c r="DF856">
        <v>102.965</v>
      </c>
      <c r="DG856">
        <v>1.48</v>
      </c>
    </row>
    <row r="857" spans="1:111">
      <c r="A857" s="1">
        <v>2016</v>
      </c>
      <c r="B857" s="1">
        <v>5</v>
      </c>
      <c r="C857" s="24">
        <v>42551</v>
      </c>
      <c r="D857" s="1">
        <v>4330</v>
      </c>
      <c r="E857" s="1">
        <v>4333</v>
      </c>
      <c r="F857" s="1">
        <v>4320</v>
      </c>
      <c r="G857" s="1">
        <v>4320</v>
      </c>
      <c r="H857" s="46">
        <v>1324.7</v>
      </c>
      <c r="I857" s="1">
        <v>4326</v>
      </c>
      <c r="J857" s="1">
        <v>4356</v>
      </c>
      <c r="K857" s="1">
        <v>4323</v>
      </c>
      <c r="L857" s="1">
        <v>4327</v>
      </c>
      <c r="M857" s="53">
        <v>4318</v>
      </c>
      <c r="N857" s="47">
        <v>4349</v>
      </c>
      <c r="O857" s="47">
        <v>4318</v>
      </c>
      <c r="P857" s="47">
        <v>4341</v>
      </c>
      <c r="Q857" s="8">
        <v>4332</v>
      </c>
      <c r="R857" s="26"/>
      <c r="W857" s="50"/>
      <c r="X857" s="51"/>
      <c r="AC857" s="1">
        <v>1.1100000000000001</v>
      </c>
      <c r="AD857" s="62">
        <v>4333</v>
      </c>
      <c r="AE857" s="62">
        <v>4323</v>
      </c>
      <c r="BD857" s="94">
        <v>4319</v>
      </c>
      <c r="BG857" s="62"/>
      <c r="BH857" s="62"/>
      <c r="BI857" s="1">
        <v>4318</v>
      </c>
      <c r="BJ857" s="1">
        <v>4333</v>
      </c>
      <c r="BK857" s="1">
        <v>4318</v>
      </c>
      <c r="BL857" s="1">
        <v>4331</v>
      </c>
      <c r="BM857" s="78"/>
      <c r="BN857" s="78"/>
      <c r="BO857" s="78"/>
      <c r="BP857" s="89"/>
      <c r="BS857" s="88"/>
      <c r="BU857" s="58"/>
      <c r="BV857" s="58"/>
      <c r="BW857" s="58"/>
      <c r="BX857" s="58"/>
      <c r="BY857" s="1">
        <v>102.83199999999999</v>
      </c>
      <c r="BZ857" s="1">
        <v>102.875</v>
      </c>
      <c r="CA857" s="1">
        <v>102.785</v>
      </c>
      <c r="CB857" s="1">
        <v>1.1125</v>
      </c>
      <c r="CC857" s="1">
        <v>1.1123000000000001</v>
      </c>
      <c r="CD857" s="1">
        <v>1.1124000000000001</v>
      </c>
      <c r="CG857" s="1">
        <v>4318</v>
      </c>
      <c r="CH857" s="1">
        <v>4345</v>
      </c>
      <c r="CI857" s="1">
        <v>4318</v>
      </c>
      <c r="CJ857" s="1">
        <v>4332</v>
      </c>
      <c r="CK857" s="1">
        <v>4318</v>
      </c>
      <c r="CL857" s="1">
        <v>4349</v>
      </c>
      <c r="CM857" s="1">
        <v>4318</v>
      </c>
      <c r="CN857" s="1">
        <v>4331</v>
      </c>
      <c r="CO857" s="1">
        <v>1319.1</v>
      </c>
      <c r="CP857" s="1">
        <v>4318</v>
      </c>
      <c r="CQ857" s="1">
        <v>4357</v>
      </c>
      <c r="CR857" s="1">
        <v>4318</v>
      </c>
      <c r="CS857" s="1">
        <v>4356</v>
      </c>
      <c r="CX857" s="58"/>
      <c r="CY857" s="58"/>
      <c r="DA857" s="1" t="s">
        <v>618</v>
      </c>
      <c r="DC857" s="58"/>
      <c r="DD857" s="58"/>
      <c r="DE857">
        <v>15.63</v>
      </c>
      <c r="DF857">
        <v>103.282</v>
      </c>
      <c r="DG857">
        <v>1.49</v>
      </c>
    </row>
    <row r="858" spans="1:111">
      <c r="A858" s="1">
        <v>2016</v>
      </c>
      <c r="B858" s="1">
        <v>6</v>
      </c>
      <c r="C858" s="24">
        <v>42552</v>
      </c>
      <c r="D858" s="1">
        <v>4360</v>
      </c>
      <c r="E858" s="1">
        <v>4393</v>
      </c>
      <c r="F858" s="1">
        <v>4348</v>
      </c>
      <c r="G858" s="1">
        <v>4379</v>
      </c>
      <c r="H858" s="46">
        <v>1339</v>
      </c>
      <c r="I858" s="1">
        <v>4318</v>
      </c>
      <c r="J858" s="1">
        <v>4376</v>
      </c>
      <c r="K858" s="1">
        <v>4318</v>
      </c>
      <c r="L858" s="1">
        <v>4371</v>
      </c>
      <c r="M858" s="53">
        <v>4380</v>
      </c>
      <c r="N858" s="47">
        <v>4398</v>
      </c>
      <c r="O858" s="47">
        <v>4373</v>
      </c>
      <c r="P858" s="47">
        <v>4389</v>
      </c>
      <c r="Q858" s="8">
        <v>4359</v>
      </c>
      <c r="R858" s="26"/>
      <c r="W858" s="50"/>
      <c r="X858" s="51"/>
      <c r="AC858" s="1">
        <v>1.1144000000000001</v>
      </c>
      <c r="AD858" s="62">
        <v>4376</v>
      </c>
      <c r="AE858" s="62">
        <v>4348</v>
      </c>
      <c r="BD858" s="94">
        <v>4378</v>
      </c>
      <c r="BG858" s="62"/>
      <c r="BH858" s="62"/>
      <c r="BI858" s="1">
        <v>4380</v>
      </c>
      <c r="BJ858" s="1">
        <v>4385</v>
      </c>
      <c r="BK858" s="1">
        <v>4376</v>
      </c>
      <c r="BL858" s="1">
        <v>4378</v>
      </c>
      <c r="BM858" s="78"/>
      <c r="BN858" s="78"/>
      <c r="BO858" s="78"/>
      <c r="BP858" s="89"/>
      <c r="BS858" s="88"/>
      <c r="BU858" s="58"/>
      <c r="BV858" s="58"/>
      <c r="BW858" s="58"/>
      <c r="BX858" s="58"/>
      <c r="BY858" s="1">
        <v>103.22</v>
      </c>
      <c r="BZ858" s="1">
        <v>103.193</v>
      </c>
      <c r="CA858" s="1">
        <v>103.077</v>
      </c>
      <c r="CB858" s="1">
        <v>1.1107</v>
      </c>
      <c r="CC858" s="1">
        <v>1.1105</v>
      </c>
      <c r="CD858" s="1">
        <v>1.1106</v>
      </c>
      <c r="CG858" s="1">
        <v>4380</v>
      </c>
      <c r="CH858" s="1">
        <v>4387</v>
      </c>
      <c r="CI858" s="1">
        <v>4373</v>
      </c>
      <c r="CJ858" s="1">
        <v>4385</v>
      </c>
      <c r="CK858" s="1">
        <v>4380</v>
      </c>
      <c r="CL858" s="1">
        <v>4398</v>
      </c>
      <c r="CM858" s="1">
        <v>4373</v>
      </c>
      <c r="CN858" s="1">
        <v>4390</v>
      </c>
      <c r="CO858" s="1">
        <v>1337</v>
      </c>
      <c r="CP858" s="1">
        <v>4380</v>
      </c>
      <c r="CQ858" s="1">
        <v>4398</v>
      </c>
      <c r="CR858" s="1">
        <v>4373</v>
      </c>
      <c r="CS858" s="1">
        <v>4388</v>
      </c>
      <c r="CX858" s="58"/>
      <c r="CY858" s="58"/>
      <c r="DA858" s="1" t="s">
        <v>618</v>
      </c>
      <c r="DC858" s="58"/>
      <c r="DD858" s="58"/>
      <c r="DE858">
        <v>14.77</v>
      </c>
      <c r="DF858">
        <v>102.595</v>
      </c>
      <c r="DG858">
        <v>1.46</v>
      </c>
    </row>
    <row r="859" spans="1:111">
      <c r="A859" s="1">
        <v>2016</v>
      </c>
      <c r="B859" s="1">
        <v>2</v>
      </c>
      <c r="C859" s="24">
        <v>42555</v>
      </c>
      <c r="D859" s="1">
        <v>4400</v>
      </c>
      <c r="E859" s="1">
        <v>4454</v>
      </c>
      <c r="F859" s="1">
        <v>4394</v>
      </c>
      <c r="G859" s="1">
        <v>4442</v>
      </c>
      <c r="H859" s="46">
        <v>1353.5</v>
      </c>
      <c r="I859" s="1">
        <v>4380</v>
      </c>
      <c r="J859" s="1">
        <v>4432</v>
      </c>
      <c r="K859" s="1">
        <v>4373</v>
      </c>
      <c r="L859" s="1">
        <v>4427</v>
      </c>
      <c r="M859" s="53">
        <v>4435</v>
      </c>
      <c r="N859" s="47">
        <v>4443</v>
      </c>
      <c r="O859" s="47">
        <v>4423</v>
      </c>
      <c r="P859" s="47">
        <v>4436</v>
      </c>
      <c r="Q859" s="8">
        <v>4400</v>
      </c>
      <c r="R859" s="26"/>
      <c r="W859" s="50"/>
      <c r="X859" s="51"/>
      <c r="AC859" s="1">
        <v>1.1135999999999999</v>
      </c>
      <c r="AD859" s="62">
        <v>4432</v>
      </c>
      <c r="AE859" s="62">
        <v>4394</v>
      </c>
      <c r="BD859" s="94">
        <v>4434</v>
      </c>
      <c r="BG859" s="62"/>
      <c r="BH859" s="62"/>
      <c r="BI859" s="1">
        <v>4435</v>
      </c>
      <c r="BJ859" s="1">
        <v>4439</v>
      </c>
      <c r="BK859" s="1">
        <v>4423</v>
      </c>
      <c r="BL859" s="1">
        <v>4434</v>
      </c>
      <c r="BM859" s="78"/>
      <c r="BN859" s="78"/>
      <c r="BO859" s="78"/>
      <c r="BP859" s="89"/>
      <c r="BS859" s="88"/>
      <c r="BU859" s="58"/>
      <c r="BV859" s="58"/>
      <c r="BW859" s="58"/>
      <c r="BX859" s="58"/>
      <c r="BY859" s="1">
        <v>102.57</v>
      </c>
      <c r="BZ859" s="1">
        <v>102.589</v>
      </c>
      <c r="CA859" s="1">
        <v>102.495</v>
      </c>
      <c r="CB859" s="1">
        <v>1.1133</v>
      </c>
      <c r="CC859" s="1">
        <v>1.1133</v>
      </c>
      <c r="CD859" s="1">
        <v>1.1128</v>
      </c>
      <c r="CG859" s="1">
        <v>4435</v>
      </c>
      <c r="CH859" s="1">
        <v>4440</v>
      </c>
      <c r="CI859" s="1">
        <v>4423</v>
      </c>
      <c r="CJ859" s="1">
        <v>4436</v>
      </c>
      <c r="CK859" s="1">
        <v>4435</v>
      </c>
      <c r="CL859" s="1">
        <v>4443</v>
      </c>
      <c r="CM859" s="1">
        <v>4423</v>
      </c>
      <c r="CN859" s="1">
        <v>4432</v>
      </c>
      <c r="CO859" s="1">
        <v>1352.9</v>
      </c>
      <c r="CP859" s="1">
        <v>4435</v>
      </c>
      <c r="CQ859" s="1">
        <v>4443</v>
      </c>
      <c r="CR859" s="1">
        <v>4423</v>
      </c>
      <c r="CS859" s="1">
        <v>4432</v>
      </c>
      <c r="CX859" s="58"/>
      <c r="CY859" s="58"/>
      <c r="DA859" s="1" t="s">
        <v>618</v>
      </c>
      <c r="DC859" s="58"/>
      <c r="DD859" s="58"/>
      <c r="DE859">
        <v>14.77</v>
      </c>
      <c r="DF859">
        <v>102.523</v>
      </c>
      <c r="DG859">
        <v>1.46</v>
      </c>
    </row>
    <row r="860" spans="1:111">
      <c r="A860" s="1">
        <v>2016</v>
      </c>
      <c r="B860" s="1">
        <v>3</v>
      </c>
      <c r="C860" s="24">
        <v>42556</v>
      </c>
      <c r="D860" s="1">
        <v>4429</v>
      </c>
      <c r="E860" s="1">
        <v>4430</v>
      </c>
      <c r="F860" s="1">
        <v>4374</v>
      </c>
      <c r="G860" s="1">
        <v>4386</v>
      </c>
      <c r="H860" s="46">
        <v>1358.7</v>
      </c>
      <c r="I860" s="1">
        <v>4435</v>
      </c>
      <c r="J860" s="1">
        <v>4443</v>
      </c>
      <c r="K860" s="1">
        <v>4374</v>
      </c>
      <c r="L860" s="1">
        <v>4395</v>
      </c>
      <c r="M860" s="53">
        <v>4385</v>
      </c>
      <c r="N860" s="47">
        <v>4405</v>
      </c>
      <c r="O860" s="47">
        <v>4375</v>
      </c>
      <c r="P860" s="47">
        <v>4397</v>
      </c>
      <c r="Q860" s="8">
        <v>4429</v>
      </c>
      <c r="R860" s="26"/>
      <c r="W860" s="50"/>
      <c r="X860" s="51"/>
      <c r="AC860" s="1">
        <v>1.1148</v>
      </c>
      <c r="AD860" s="62">
        <v>4430</v>
      </c>
      <c r="AE860" s="62">
        <v>4374</v>
      </c>
      <c r="BD860" s="94">
        <v>4383</v>
      </c>
      <c r="BG860" s="62"/>
      <c r="BH860" s="62"/>
      <c r="BI860" s="1">
        <v>4385</v>
      </c>
      <c r="BJ860" s="1">
        <v>4390</v>
      </c>
      <c r="BK860" s="1">
        <v>4378</v>
      </c>
      <c r="BL860" s="1">
        <v>4381</v>
      </c>
      <c r="BM860" s="78"/>
      <c r="BN860" s="78"/>
      <c r="BO860" s="78"/>
      <c r="BP860" s="89"/>
      <c r="BS860" s="88"/>
      <c r="BU860" s="58"/>
      <c r="BV860" s="58"/>
      <c r="BW860" s="58"/>
      <c r="BX860" s="58"/>
      <c r="BY860" s="1">
        <v>102.572</v>
      </c>
      <c r="BZ860" s="1">
        <v>102.547</v>
      </c>
      <c r="CA860" s="1">
        <v>102.523</v>
      </c>
      <c r="CB860" s="1">
        <v>1.1153999999999999</v>
      </c>
      <c r="CC860" s="1">
        <v>1.1147</v>
      </c>
      <c r="CD860" s="1">
        <v>1.1145</v>
      </c>
      <c r="CG860" s="1">
        <v>4385</v>
      </c>
      <c r="CH860" s="1">
        <v>4397</v>
      </c>
      <c r="CI860" s="1">
        <v>4375</v>
      </c>
      <c r="CJ860" s="1">
        <v>4392</v>
      </c>
      <c r="CK860" s="1">
        <v>4385</v>
      </c>
      <c r="CL860" s="1">
        <v>4405</v>
      </c>
      <c r="CM860" s="1">
        <v>4373</v>
      </c>
      <c r="CN860" s="1">
        <v>4374</v>
      </c>
      <c r="CO860" s="1">
        <v>1347.3</v>
      </c>
      <c r="CP860" s="1">
        <v>4385</v>
      </c>
      <c r="CQ860" s="1">
        <v>4409</v>
      </c>
      <c r="CR860" s="1">
        <v>4368</v>
      </c>
      <c r="CS860" s="1">
        <v>4408</v>
      </c>
      <c r="CX860" s="58"/>
      <c r="CY860" s="58"/>
      <c r="DA860" s="1" t="s">
        <v>618</v>
      </c>
      <c r="DC860" s="58"/>
      <c r="DD860" s="58"/>
      <c r="DE860">
        <v>15.58</v>
      </c>
      <c r="DF860">
        <v>101.73</v>
      </c>
      <c r="DG860">
        <v>1.37</v>
      </c>
    </row>
    <row r="861" spans="1:111">
      <c r="A861" s="1">
        <v>2016</v>
      </c>
      <c r="B861" s="1">
        <v>4</v>
      </c>
      <c r="C861" s="24">
        <v>42557</v>
      </c>
      <c r="D861" s="1">
        <v>4413</v>
      </c>
      <c r="E861" s="1">
        <v>4435</v>
      </c>
      <c r="F861" s="1">
        <v>4404</v>
      </c>
      <c r="G861" s="1">
        <v>4424</v>
      </c>
      <c r="H861" s="46">
        <v>1367.1</v>
      </c>
      <c r="I861" s="1">
        <v>4385</v>
      </c>
      <c r="J861" s="1">
        <v>4429</v>
      </c>
      <c r="K861" s="1">
        <v>4368</v>
      </c>
      <c r="L861" s="1">
        <v>4418</v>
      </c>
      <c r="M861" s="53">
        <v>4421</v>
      </c>
      <c r="N861" s="47">
        <v>4424</v>
      </c>
      <c r="O861" s="47">
        <v>4407</v>
      </c>
      <c r="P861" s="47">
        <v>4412</v>
      </c>
      <c r="Q861" s="8">
        <v>4413</v>
      </c>
      <c r="R861" s="26"/>
      <c r="W861" s="50"/>
      <c r="X861" s="51"/>
      <c r="AC861" s="1">
        <v>1.1069</v>
      </c>
      <c r="AD861" s="62">
        <v>4429</v>
      </c>
      <c r="AE861" s="62">
        <v>4410</v>
      </c>
      <c r="BD861" s="94">
        <v>4420</v>
      </c>
      <c r="BG861" s="62"/>
      <c r="BH861" s="62"/>
      <c r="BI861" s="1">
        <v>4421</v>
      </c>
      <c r="BJ861" s="1">
        <v>4424</v>
      </c>
      <c r="BK861" s="1">
        <v>4416</v>
      </c>
      <c r="BL861" s="1">
        <v>4421</v>
      </c>
      <c r="BM861" s="78"/>
      <c r="BN861" s="78"/>
      <c r="BO861" s="78"/>
      <c r="BP861" s="89"/>
      <c r="BS861" s="88"/>
      <c r="BU861" s="58"/>
      <c r="BV861" s="58"/>
      <c r="BW861" s="58"/>
      <c r="BX861" s="58"/>
      <c r="BY861" s="1">
        <v>101.759</v>
      </c>
      <c r="BZ861" s="1">
        <v>101.577</v>
      </c>
      <c r="CA861" s="1">
        <v>101.149</v>
      </c>
      <c r="CB861" s="1">
        <v>1.1075999999999999</v>
      </c>
      <c r="CC861" s="1">
        <v>1.1063000000000001</v>
      </c>
      <c r="CD861" s="1">
        <v>1.1063000000000001</v>
      </c>
      <c r="CG861" s="1">
        <v>4421</v>
      </c>
      <c r="CH861" s="1">
        <v>4424</v>
      </c>
      <c r="CI861" s="1">
        <v>4407</v>
      </c>
      <c r="CJ861" s="1">
        <v>4420</v>
      </c>
      <c r="CK861" s="1">
        <v>4421</v>
      </c>
      <c r="CL861" s="1">
        <v>4429</v>
      </c>
      <c r="CM861" s="1">
        <v>4407</v>
      </c>
      <c r="CN861" s="1">
        <v>4428</v>
      </c>
      <c r="CO861" s="1">
        <v>1371</v>
      </c>
      <c r="CP861" s="1">
        <v>4421</v>
      </c>
      <c r="CQ861" s="1">
        <v>4432</v>
      </c>
      <c r="CR861" s="1">
        <v>4407</v>
      </c>
      <c r="CS861" s="1">
        <v>4422</v>
      </c>
      <c r="CX861" s="58"/>
      <c r="CY861" s="58"/>
      <c r="DA861" s="1" t="s">
        <v>618</v>
      </c>
      <c r="DC861" s="58"/>
      <c r="DD861" s="58"/>
      <c r="DE861">
        <v>14.96</v>
      </c>
      <c r="DF861">
        <v>101.333</v>
      </c>
      <c r="DG861">
        <v>1.39</v>
      </c>
    </row>
    <row r="862" spans="1:111">
      <c r="A862" s="1">
        <v>2016</v>
      </c>
      <c r="B862" s="1">
        <v>5</v>
      </c>
      <c r="C862" s="24">
        <v>42558</v>
      </c>
      <c r="D862" s="1">
        <v>4422</v>
      </c>
      <c r="E862" s="1">
        <v>4432</v>
      </c>
      <c r="F862" s="1">
        <v>4408</v>
      </c>
      <c r="G862" s="1">
        <v>4409</v>
      </c>
      <c r="H862" s="46">
        <v>1362.3</v>
      </c>
      <c r="I862" s="1">
        <v>4421</v>
      </c>
      <c r="J862" s="1">
        <v>4432</v>
      </c>
      <c r="K862" s="1">
        <v>4407</v>
      </c>
      <c r="L862" s="1">
        <v>4416</v>
      </c>
      <c r="M862" s="53">
        <v>4411</v>
      </c>
      <c r="N862" s="47">
        <v>4422</v>
      </c>
      <c r="O862" s="47">
        <v>4380</v>
      </c>
      <c r="P862" s="47">
        <v>4385</v>
      </c>
      <c r="Q862" s="8">
        <v>4422</v>
      </c>
      <c r="R862" s="26"/>
      <c r="W862" s="50"/>
      <c r="X862" s="51"/>
      <c r="AC862" s="1">
        <v>1.1094999999999999</v>
      </c>
      <c r="AD862" s="62">
        <v>4432</v>
      </c>
      <c r="AE862" s="62">
        <v>4411</v>
      </c>
      <c r="BD862" s="94">
        <v>4410</v>
      </c>
      <c r="BG862" s="62"/>
      <c r="BH862" s="62"/>
      <c r="BI862" s="1">
        <v>4411</v>
      </c>
      <c r="BJ862" s="1">
        <v>4422</v>
      </c>
      <c r="BK862" s="1">
        <v>4411</v>
      </c>
      <c r="BL862" s="1">
        <v>4416</v>
      </c>
      <c r="BM862" s="78"/>
      <c r="BN862" s="78"/>
      <c r="BO862" s="78"/>
      <c r="BP862" s="89"/>
      <c r="BS862" s="88"/>
      <c r="BU862" s="58"/>
      <c r="BV862" s="58"/>
      <c r="BW862" s="58"/>
      <c r="BX862" s="58"/>
      <c r="BY862" s="1">
        <v>101.309</v>
      </c>
      <c r="BZ862" s="1">
        <v>101.137</v>
      </c>
      <c r="CA862" s="1">
        <v>101.128</v>
      </c>
      <c r="CB862" s="1">
        <v>1.1101000000000001</v>
      </c>
      <c r="CC862" s="1">
        <v>1.1093</v>
      </c>
      <c r="CD862" s="1">
        <v>1.1099000000000001</v>
      </c>
      <c r="CG862" s="1">
        <v>4411</v>
      </c>
      <c r="CH862" s="1">
        <v>4422</v>
      </c>
      <c r="CI862" s="1">
        <v>4400</v>
      </c>
      <c r="CJ862" s="1">
        <v>4409</v>
      </c>
      <c r="CK862" s="1">
        <v>4411</v>
      </c>
      <c r="CL862" s="1">
        <v>4422</v>
      </c>
      <c r="CM862" s="1">
        <v>4364</v>
      </c>
      <c r="CN862" s="1">
        <v>4369</v>
      </c>
      <c r="CO862" s="1">
        <v>1368.5</v>
      </c>
      <c r="CP862" s="1">
        <v>4411</v>
      </c>
      <c r="CQ862" s="1">
        <v>4422</v>
      </c>
      <c r="CR862" s="1">
        <v>4364</v>
      </c>
      <c r="CS862" s="1">
        <v>4388</v>
      </c>
      <c r="CX862" s="58"/>
      <c r="CY862" s="58"/>
      <c r="DA862" s="1" t="s">
        <v>618</v>
      </c>
      <c r="DC862" s="58"/>
      <c r="DD862" s="58"/>
      <c r="DE862">
        <v>14.76</v>
      </c>
      <c r="DF862">
        <v>100.78100000000001</v>
      </c>
      <c r="DG862">
        <v>1.39</v>
      </c>
    </row>
    <row r="863" spans="1:111">
      <c r="A863" s="1">
        <v>2016</v>
      </c>
      <c r="B863" s="1">
        <v>6</v>
      </c>
      <c r="C863" s="24">
        <v>42559</v>
      </c>
      <c r="D863" s="1">
        <v>4389</v>
      </c>
      <c r="E863" s="1">
        <v>4396</v>
      </c>
      <c r="F863" s="1">
        <v>4362</v>
      </c>
      <c r="G863" s="1">
        <v>4366</v>
      </c>
      <c r="H863" s="46">
        <v>1358.4</v>
      </c>
      <c r="I863" s="1">
        <v>4411</v>
      </c>
      <c r="J863" s="1">
        <v>4422</v>
      </c>
      <c r="K863" s="1">
        <v>4364</v>
      </c>
      <c r="L863" s="1">
        <v>4377</v>
      </c>
      <c r="M863" s="53">
        <v>4363</v>
      </c>
      <c r="N863" s="47">
        <v>4390</v>
      </c>
      <c r="O863" s="47">
        <v>4327</v>
      </c>
      <c r="P863" s="47">
        <v>4366</v>
      </c>
      <c r="Q863" s="8">
        <v>4390</v>
      </c>
      <c r="R863" s="26"/>
      <c r="W863" s="50"/>
      <c r="X863" s="51"/>
      <c r="AC863" s="1">
        <v>1.1052999999999999</v>
      </c>
      <c r="AD863" s="62">
        <v>4396</v>
      </c>
      <c r="AE863" s="62">
        <v>4373</v>
      </c>
      <c r="BD863" s="94">
        <v>4362</v>
      </c>
      <c r="BG863" s="62"/>
      <c r="BH863" s="62"/>
      <c r="BI863" s="1">
        <v>4363</v>
      </c>
      <c r="BJ863" s="1">
        <v>4367</v>
      </c>
      <c r="BK863" s="1">
        <v>4362</v>
      </c>
      <c r="BL863" s="1">
        <v>4365</v>
      </c>
      <c r="BM863" s="78"/>
      <c r="BN863" s="78"/>
      <c r="BO863" s="78"/>
      <c r="BP863" s="89"/>
      <c r="BS863" s="88"/>
      <c r="BU863" s="58"/>
      <c r="BV863" s="58"/>
      <c r="BW863" s="58"/>
      <c r="BX863" s="58"/>
      <c r="BY863" s="1">
        <v>100.794</v>
      </c>
      <c r="BZ863" s="1">
        <v>100.705</v>
      </c>
      <c r="CA863" s="1">
        <v>100.795</v>
      </c>
      <c r="CB863" s="1">
        <v>1.1063000000000001</v>
      </c>
      <c r="CC863" s="1">
        <v>1.1061000000000001</v>
      </c>
      <c r="CD863" s="1">
        <v>1.1065</v>
      </c>
      <c r="CG863" s="1">
        <v>4363</v>
      </c>
      <c r="CH863" s="1">
        <v>4381</v>
      </c>
      <c r="CI863" s="1">
        <v>4327</v>
      </c>
      <c r="CJ863" s="1">
        <v>4351</v>
      </c>
      <c r="CK863" s="1">
        <v>4363</v>
      </c>
      <c r="CL863" s="1">
        <v>4390</v>
      </c>
      <c r="CM863" s="1">
        <v>4327</v>
      </c>
      <c r="CN863" s="1">
        <v>4367</v>
      </c>
      <c r="CO863" s="1">
        <v>1356.4</v>
      </c>
      <c r="CP863" s="1">
        <v>4363</v>
      </c>
      <c r="CQ863" s="1">
        <v>4390</v>
      </c>
      <c r="CR863" s="1">
        <v>4327</v>
      </c>
      <c r="CS863" s="1">
        <v>4381</v>
      </c>
      <c r="CX863" s="58"/>
      <c r="CY863" s="58"/>
      <c r="DA863" s="1" t="s">
        <v>618</v>
      </c>
      <c r="DC863" s="58"/>
      <c r="DD863" s="58"/>
      <c r="DE863">
        <v>13.2</v>
      </c>
      <c r="DF863">
        <v>100.6</v>
      </c>
      <c r="DG863">
        <v>1.37</v>
      </c>
    </row>
    <row r="864" spans="1:111">
      <c r="A864" s="1">
        <v>2016</v>
      </c>
      <c r="B864" s="1">
        <v>2</v>
      </c>
      <c r="C864" s="24">
        <v>42562</v>
      </c>
      <c r="D864" s="1">
        <v>4413</v>
      </c>
      <c r="E864" s="1">
        <v>4435</v>
      </c>
      <c r="F864" s="1">
        <v>4398</v>
      </c>
      <c r="G864" s="1">
        <v>4430</v>
      </c>
      <c r="H864" s="46">
        <v>1332.2</v>
      </c>
      <c r="I864" s="1">
        <v>4363</v>
      </c>
      <c r="J864" s="1">
        <v>4416</v>
      </c>
      <c r="K864" s="1">
        <v>4327</v>
      </c>
      <c r="L864" s="1">
        <v>4410</v>
      </c>
      <c r="M864" s="53">
        <v>4413</v>
      </c>
      <c r="N864" s="115">
        <v>4390</v>
      </c>
      <c r="O864" s="115">
        <v>4327</v>
      </c>
      <c r="P864" s="115">
        <v>4366</v>
      </c>
      <c r="Q864" s="8">
        <v>4414</v>
      </c>
      <c r="R864" s="26"/>
      <c r="W864" s="50"/>
      <c r="X864" s="51"/>
      <c r="AC864" s="35">
        <v>1.1052999999999999</v>
      </c>
      <c r="AD864" s="62">
        <v>4416</v>
      </c>
      <c r="AE864" s="62">
        <v>4398</v>
      </c>
      <c r="BD864" s="94">
        <v>4431</v>
      </c>
      <c r="BG864" s="62"/>
      <c r="BH864" s="62"/>
      <c r="BI864" s="1">
        <v>4433</v>
      </c>
      <c r="BJ864" s="1">
        <v>4438</v>
      </c>
      <c r="BK864" s="1">
        <v>4428</v>
      </c>
      <c r="BL864" s="1">
        <v>4430</v>
      </c>
      <c r="BM864" s="78"/>
      <c r="BN864" s="78"/>
      <c r="BO864" s="78"/>
      <c r="BP864" s="89"/>
      <c r="BS864" s="88"/>
      <c r="BU864" s="58"/>
      <c r="BV864" s="58"/>
      <c r="BW864" s="58"/>
      <c r="BX864" s="58"/>
      <c r="BY864" s="1">
        <v>100.63</v>
      </c>
      <c r="BZ864" s="1">
        <v>100.661</v>
      </c>
      <c r="CA864" s="1">
        <v>100.73</v>
      </c>
      <c r="CB864" s="1">
        <v>1.105</v>
      </c>
      <c r="CC864" s="1">
        <v>1.1048</v>
      </c>
      <c r="CD864" s="1">
        <v>1.1043000000000001</v>
      </c>
      <c r="CG864" s="1">
        <v>4433</v>
      </c>
      <c r="CH864" s="1">
        <v>4450</v>
      </c>
      <c r="CI864" s="1">
        <v>4428</v>
      </c>
      <c r="CJ864" s="1">
        <v>4440</v>
      </c>
      <c r="CK864" s="1">
        <v>4488</v>
      </c>
      <c r="CL864" s="1">
        <v>4493</v>
      </c>
      <c r="CM864" s="1">
        <v>4458</v>
      </c>
      <c r="CN864" s="1">
        <v>4470</v>
      </c>
      <c r="CO864" s="1">
        <v>1360.2</v>
      </c>
      <c r="CP864" s="1">
        <v>4488</v>
      </c>
      <c r="CQ864" s="1">
        <v>4493</v>
      </c>
      <c r="CR864" s="1">
        <v>4458</v>
      </c>
      <c r="CS864" s="1">
        <v>4485</v>
      </c>
      <c r="CX864" s="58"/>
      <c r="CY864" s="58"/>
      <c r="DA864" s="1" t="s">
        <v>618</v>
      </c>
      <c r="DC864" s="58"/>
      <c r="DD864" s="58"/>
      <c r="DE864">
        <v>12.82</v>
      </c>
      <c r="DF864">
        <v>105.39</v>
      </c>
      <c r="DG864">
        <v>1.53</v>
      </c>
    </row>
    <row r="865" spans="1:111">
      <c r="A865" s="1">
        <v>2016</v>
      </c>
      <c r="B865" s="1">
        <v>6</v>
      </c>
      <c r="C865" s="24">
        <v>42566</v>
      </c>
      <c r="D865" s="1">
        <v>4483</v>
      </c>
      <c r="E865" s="1">
        <v>4509</v>
      </c>
      <c r="F865" s="1">
        <v>4478</v>
      </c>
      <c r="G865" s="1">
        <v>4498</v>
      </c>
      <c r="H865" s="46">
        <v>1329.1</v>
      </c>
      <c r="I865" s="1">
        <v>4488</v>
      </c>
      <c r="J865" s="1">
        <v>4493</v>
      </c>
      <c r="K865" s="1">
        <v>4458</v>
      </c>
      <c r="L865" s="1">
        <v>4492</v>
      </c>
      <c r="M865" s="53">
        <v>4500</v>
      </c>
      <c r="N865" s="47">
        <v>4508</v>
      </c>
      <c r="O865" s="47">
        <v>4476</v>
      </c>
      <c r="P865" s="47">
        <v>4484</v>
      </c>
      <c r="Q865" s="8">
        <v>4483</v>
      </c>
      <c r="R865" s="26"/>
      <c r="W865" s="50"/>
      <c r="X865" s="51"/>
      <c r="AC865" s="1">
        <v>1.1081000000000001</v>
      </c>
      <c r="AD865" s="62">
        <v>4494</v>
      </c>
      <c r="AE865" s="62">
        <v>4478</v>
      </c>
      <c r="BD865" s="94">
        <v>4498</v>
      </c>
      <c r="BG865" s="62"/>
      <c r="BH865" s="62"/>
      <c r="BI865" s="1">
        <v>4500</v>
      </c>
      <c r="BJ865" s="1">
        <v>4508</v>
      </c>
      <c r="BK865" s="1">
        <v>4498</v>
      </c>
      <c r="BL865" s="1">
        <v>4505</v>
      </c>
      <c r="BM865" s="78"/>
      <c r="BN865" s="78"/>
      <c r="BO865" s="78"/>
      <c r="BP865" s="89"/>
      <c r="BS865" s="88"/>
      <c r="BU865" s="58"/>
      <c r="BV865" s="58"/>
      <c r="BW865" s="58"/>
      <c r="BX865" s="58"/>
      <c r="BY865" s="1">
        <v>105.342</v>
      </c>
      <c r="BZ865" s="1">
        <v>105.316</v>
      </c>
      <c r="CA865" s="1">
        <v>105.181</v>
      </c>
      <c r="CB865" s="1">
        <v>1.1119000000000001</v>
      </c>
      <c r="CC865" s="1">
        <v>1.1113</v>
      </c>
      <c r="CD865" s="1">
        <v>1.1105</v>
      </c>
      <c r="CG865" s="1">
        <v>4500</v>
      </c>
      <c r="CH865" s="1">
        <v>4508</v>
      </c>
      <c r="CI865" s="1">
        <v>4495</v>
      </c>
      <c r="CJ865" s="1">
        <v>4501</v>
      </c>
      <c r="CK865" s="1">
        <v>4500</v>
      </c>
      <c r="CL865" s="1">
        <v>4508</v>
      </c>
      <c r="CM865" s="1">
        <v>4476</v>
      </c>
      <c r="CN865" s="1">
        <v>4479</v>
      </c>
      <c r="CO865" s="1">
        <v>1333.4</v>
      </c>
      <c r="CP865" s="1">
        <v>4500</v>
      </c>
      <c r="CQ865" s="1">
        <v>4508</v>
      </c>
      <c r="CR865" s="1">
        <v>4473</v>
      </c>
      <c r="CS865" s="1">
        <v>4480</v>
      </c>
      <c r="CX865" s="58"/>
      <c r="CY865" s="58"/>
      <c r="DA865" s="1" t="s">
        <v>618</v>
      </c>
      <c r="DC865" s="58"/>
      <c r="DD865" s="58"/>
      <c r="DE865">
        <v>12.44</v>
      </c>
      <c r="DF865">
        <v>106.176</v>
      </c>
      <c r="DG865">
        <v>1.59</v>
      </c>
    </row>
    <row r="866" spans="1:111">
      <c r="A866" s="1">
        <v>2016</v>
      </c>
      <c r="B866" s="1">
        <v>3</v>
      </c>
      <c r="C866" s="24">
        <v>42570</v>
      </c>
      <c r="D866" s="1">
        <v>4503</v>
      </c>
      <c r="E866" s="1">
        <v>4505</v>
      </c>
      <c r="F866" s="1">
        <v>4482</v>
      </c>
      <c r="G866" s="1">
        <v>4494</v>
      </c>
      <c r="H866" s="46">
        <v>1332.3</v>
      </c>
      <c r="I866" s="1">
        <v>4500</v>
      </c>
      <c r="J866" s="1">
        <v>4508</v>
      </c>
      <c r="K866" s="1">
        <v>4473</v>
      </c>
      <c r="L866" s="1">
        <v>4489</v>
      </c>
      <c r="M866" s="53">
        <v>4504</v>
      </c>
      <c r="N866" s="47">
        <v>4523</v>
      </c>
      <c r="O866" s="47">
        <v>4493</v>
      </c>
      <c r="P866" s="47">
        <v>4516</v>
      </c>
      <c r="Q866" s="8">
        <v>4502</v>
      </c>
      <c r="R866" s="26"/>
      <c r="W866" s="50"/>
      <c r="X866" s="51"/>
      <c r="AC866" s="1">
        <v>1.1023000000000001</v>
      </c>
      <c r="AD866" s="62">
        <v>4505</v>
      </c>
      <c r="AE866" s="62">
        <v>4482</v>
      </c>
      <c r="BD866" s="94">
        <v>4501</v>
      </c>
      <c r="BG866" s="62"/>
      <c r="BH866" s="62"/>
      <c r="BI866" s="1">
        <v>4504</v>
      </c>
      <c r="BJ866" s="1">
        <v>4516</v>
      </c>
      <c r="BK866" s="1">
        <v>4493</v>
      </c>
      <c r="BL866" s="1">
        <v>4513</v>
      </c>
      <c r="BM866" s="78"/>
      <c r="BN866" s="78"/>
      <c r="BO866" s="78"/>
      <c r="BP866" s="89"/>
      <c r="BS866" s="88"/>
      <c r="BU866" s="58"/>
      <c r="BV866" s="58"/>
      <c r="BW866" s="58"/>
      <c r="BX866" s="58"/>
      <c r="BY866" s="1">
        <v>106.15900000000001</v>
      </c>
      <c r="BZ866" s="1">
        <v>106.209</v>
      </c>
      <c r="CA866" s="1">
        <v>106.152</v>
      </c>
      <c r="CB866" s="1">
        <v>1.1075999999999999</v>
      </c>
      <c r="CC866" s="1">
        <v>1.1075999999999999</v>
      </c>
      <c r="CD866" s="1">
        <v>1.107</v>
      </c>
      <c r="CG866" s="1">
        <v>4504</v>
      </c>
      <c r="CH866" s="1">
        <v>4523</v>
      </c>
      <c r="CI866" s="1">
        <v>4493</v>
      </c>
      <c r="CJ866" s="1">
        <v>4518</v>
      </c>
      <c r="CK866" s="1">
        <v>4504</v>
      </c>
      <c r="CL866" s="1">
        <v>4523</v>
      </c>
      <c r="CM866" s="1">
        <v>4493</v>
      </c>
      <c r="CN866" s="1">
        <v>4519</v>
      </c>
      <c r="CO866" s="1">
        <v>1330.9</v>
      </c>
      <c r="CP866" s="1">
        <v>4504</v>
      </c>
      <c r="CQ866" s="1">
        <v>4523</v>
      </c>
      <c r="CR866" s="1">
        <v>4493</v>
      </c>
      <c r="CS866" s="1">
        <v>4510</v>
      </c>
      <c r="CX866" s="58"/>
      <c r="CY866" s="58"/>
      <c r="DA866" s="1" t="s">
        <v>618</v>
      </c>
      <c r="DC866" s="58"/>
      <c r="DD866" s="58"/>
      <c r="DE866">
        <v>11.97</v>
      </c>
      <c r="DF866">
        <v>106.09</v>
      </c>
      <c r="DG866">
        <v>1.56</v>
      </c>
    </row>
    <row r="867" spans="1:111">
      <c r="A867" s="1">
        <v>2016</v>
      </c>
      <c r="B867" s="1">
        <v>4</v>
      </c>
      <c r="C867" s="24">
        <v>42571</v>
      </c>
      <c r="D867" s="1">
        <v>4515</v>
      </c>
      <c r="E867" s="1">
        <v>4523</v>
      </c>
      <c r="F867" s="1">
        <v>4502</v>
      </c>
      <c r="G867" s="1">
        <v>4513</v>
      </c>
      <c r="H867" s="46">
        <v>1315.8</v>
      </c>
      <c r="I867" s="1">
        <v>4504</v>
      </c>
      <c r="J867" s="1">
        <v>4523</v>
      </c>
      <c r="K867" s="1">
        <v>4493</v>
      </c>
      <c r="L867" s="1">
        <v>4507</v>
      </c>
      <c r="M867" s="53">
        <v>4500</v>
      </c>
      <c r="N867" s="47">
        <v>4516</v>
      </c>
      <c r="O867" s="47">
        <v>4477</v>
      </c>
      <c r="P867" s="47">
        <v>4479</v>
      </c>
      <c r="Q867" s="8">
        <v>4515</v>
      </c>
      <c r="R867" s="26"/>
      <c r="W867" s="50"/>
      <c r="X867" s="51"/>
      <c r="AC867" s="1">
        <v>1.1000000000000001</v>
      </c>
      <c r="AD867" s="62">
        <v>4523</v>
      </c>
      <c r="AE867" s="62">
        <v>4502</v>
      </c>
      <c r="BD867" s="94">
        <v>4499</v>
      </c>
      <c r="BG867" s="62"/>
      <c r="BH867" s="62"/>
      <c r="BI867" s="1">
        <v>4500</v>
      </c>
      <c r="BJ867" s="1">
        <v>4510</v>
      </c>
      <c r="BK867" s="1">
        <v>4499</v>
      </c>
      <c r="BL867" s="1">
        <v>4508</v>
      </c>
      <c r="BM867" s="78"/>
      <c r="BN867" s="78"/>
      <c r="BO867" s="78"/>
      <c r="BP867" s="89"/>
      <c r="BS867" s="88"/>
      <c r="BU867" s="58"/>
      <c r="BV867" s="58"/>
      <c r="BW867" s="58"/>
      <c r="BX867" s="58"/>
      <c r="BY867" s="1">
        <v>106.122</v>
      </c>
      <c r="BZ867" s="1">
        <v>106.24</v>
      </c>
      <c r="CA867" s="1">
        <v>106.146</v>
      </c>
      <c r="CB867" s="1">
        <v>1.1021000000000001</v>
      </c>
      <c r="CC867" s="1">
        <v>1.1020000000000001</v>
      </c>
      <c r="CD867" s="1">
        <v>1.1012999999999999</v>
      </c>
      <c r="CG867" s="1">
        <v>4500</v>
      </c>
      <c r="CH867" s="1">
        <v>4516</v>
      </c>
      <c r="CI867" s="1">
        <v>4478</v>
      </c>
      <c r="CJ867" s="1">
        <v>4485</v>
      </c>
      <c r="CK867" s="1">
        <v>4500</v>
      </c>
      <c r="CL867" s="1">
        <v>4516</v>
      </c>
      <c r="CM867" s="1">
        <v>4477</v>
      </c>
      <c r="CN867" s="1">
        <v>4495</v>
      </c>
      <c r="CO867" s="1">
        <v>1326.5</v>
      </c>
      <c r="CP867" s="1">
        <v>4500</v>
      </c>
      <c r="CQ867" s="1">
        <v>4516</v>
      </c>
      <c r="CR867" s="1">
        <v>4477</v>
      </c>
      <c r="CS867" s="1">
        <v>4498</v>
      </c>
      <c r="CX867" s="58"/>
      <c r="CY867" s="58"/>
      <c r="DA867" s="1" t="s">
        <v>618</v>
      </c>
      <c r="DC867" s="58"/>
      <c r="DD867" s="58"/>
      <c r="DE867">
        <v>11.77</v>
      </c>
      <c r="DF867">
        <v>107.21599999999999</v>
      </c>
      <c r="DG867">
        <v>1.58</v>
      </c>
    </row>
    <row r="868" spans="1:111">
      <c r="A868" s="1">
        <v>2016</v>
      </c>
      <c r="B868" s="1">
        <v>5</v>
      </c>
      <c r="C868" s="24">
        <v>42572</v>
      </c>
      <c r="D868" s="1">
        <v>4494</v>
      </c>
      <c r="E868" s="1">
        <v>4508</v>
      </c>
      <c r="F868" s="1">
        <v>4486</v>
      </c>
      <c r="G868" s="1">
        <v>4505</v>
      </c>
      <c r="H868" s="46">
        <v>1331.2</v>
      </c>
      <c r="I868" s="1">
        <v>4500</v>
      </c>
      <c r="J868" s="1">
        <v>4516</v>
      </c>
      <c r="K868" s="1">
        <v>4477</v>
      </c>
      <c r="L868" s="1">
        <v>4494</v>
      </c>
      <c r="M868" s="53">
        <v>4505</v>
      </c>
      <c r="N868" s="47">
        <v>4506</v>
      </c>
      <c r="O868" s="47">
        <v>4453</v>
      </c>
      <c r="P868" s="47">
        <v>4480</v>
      </c>
      <c r="Q868" s="8">
        <v>4495</v>
      </c>
      <c r="R868" s="26"/>
      <c r="W868" s="50"/>
      <c r="X868" s="51"/>
      <c r="AC868" s="1">
        <v>1.1011</v>
      </c>
      <c r="AD868" s="62">
        <v>4508</v>
      </c>
      <c r="AE868" s="62">
        <v>4486</v>
      </c>
      <c r="BD868" s="94">
        <v>4503</v>
      </c>
      <c r="BG868" s="62"/>
      <c r="BH868" s="62"/>
      <c r="BI868" s="1">
        <v>4505</v>
      </c>
      <c r="BJ868" s="1">
        <v>4506</v>
      </c>
      <c r="BK868" s="1">
        <v>4496</v>
      </c>
      <c r="BL868" s="1">
        <v>4496</v>
      </c>
      <c r="BM868" s="78"/>
      <c r="BN868" s="78"/>
      <c r="BO868" s="78"/>
      <c r="BP868" s="89"/>
      <c r="BS868" s="88"/>
      <c r="BU868" s="58"/>
      <c r="BV868" s="58"/>
      <c r="BW868" s="58"/>
      <c r="BX868" s="58"/>
      <c r="BY868" s="1">
        <v>106.89100000000001</v>
      </c>
      <c r="BZ868" s="1">
        <v>107.11799999999999</v>
      </c>
      <c r="CA868" s="1">
        <v>107.208</v>
      </c>
      <c r="CB868" s="1">
        <v>1.1013999999999999</v>
      </c>
      <c r="CC868" s="1">
        <v>1.1012999999999999</v>
      </c>
      <c r="CD868" s="1">
        <v>1.1016999999999999</v>
      </c>
      <c r="CG868" s="1">
        <v>4505</v>
      </c>
      <c r="CH868" s="1">
        <v>4506</v>
      </c>
      <c r="CI868" s="1">
        <v>4453</v>
      </c>
      <c r="CJ868" s="1">
        <v>4477</v>
      </c>
      <c r="CK868" s="1">
        <v>4505</v>
      </c>
      <c r="CL868" s="1">
        <v>4506</v>
      </c>
      <c r="CM868" s="1">
        <v>4453</v>
      </c>
      <c r="CN868" s="1">
        <v>4492</v>
      </c>
      <c r="CO868" s="1">
        <v>1319</v>
      </c>
      <c r="CP868" s="1">
        <v>4505</v>
      </c>
      <c r="CQ868" s="1">
        <v>4507</v>
      </c>
      <c r="CR868" s="1">
        <v>4453</v>
      </c>
      <c r="CS868" s="1">
        <v>4498</v>
      </c>
      <c r="CX868" s="58"/>
      <c r="CY868" s="58"/>
      <c r="DA868" s="1" t="s">
        <v>618</v>
      </c>
      <c r="DC868" s="58"/>
      <c r="DD868" s="58"/>
      <c r="DE868">
        <v>12.74</v>
      </c>
      <c r="DF868">
        <v>105.794</v>
      </c>
      <c r="DG868">
        <v>1.57</v>
      </c>
    </row>
    <row r="869" spans="1:111">
      <c r="A869" s="1">
        <v>2016</v>
      </c>
      <c r="B869" s="1">
        <v>6</v>
      </c>
      <c r="C869" s="24">
        <v>42573</v>
      </c>
      <c r="D869" s="1">
        <v>4502</v>
      </c>
      <c r="E869" s="1">
        <v>4506</v>
      </c>
      <c r="F869" s="1">
        <v>4479</v>
      </c>
      <c r="G869" s="1">
        <v>4479</v>
      </c>
      <c r="H869" s="46">
        <v>1320.4</v>
      </c>
      <c r="I869" s="1">
        <v>4505</v>
      </c>
      <c r="J869" s="1">
        <v>4507</v>
      </c>
      <c r="K869" s="1">
        <v>4453</v>
      </c>
      <c r="L869" s="1">
        <v>4495</v>
      </c>
      <c r="M869" s="53">
        <v>4485</v>
      </c>
      <c r="N869" s="47">
        <v>4495</v>
      </c>
      <c r="O869" s="47">
        <v>4466</v>
      </c>
      <c r="P869" s="47">
        <v>4469</v>
      </c>
      <c r="Q869" s="8">
        <v>4503</v>
      </c>
      <c r="R869" s="26"/>
      <c r="W869" s="50"/>
      <c r="X869" s="51"/>
      <c r="AC869" s="1">
        <v>1.1012</v>
      </c>
      <c r="AD869" s="62">
        <v>4506</v>
      </c>
      <c r="AE869" s="62">
        <v>4485</v>
      </c>
      <c r="BD869" s="94">
        <v>4483</v>
      </c>
      <c r="BG869" s="62"/>
      <c r="BH869" s="62"/>
      <c r="BI869" s="1">
        <v>4485</v>
      </c>
      <c r="BJ869" s="1">
        <v>4489</v>
      </c>
      <c r="BK869" s="1">
        <v>4482</v>
      </c>
      <c r="BL869" s="1">
        <v>4485</v>
      </c>
      <c r="BM869" s="78"/>
      <c r="BN869" s="78"/>
      <c r="BO869" s="78"/>
      <c r="BP869" s="89"/>
      <c r="BS869" s="88"/>
      <c r="BU869" s="58"/>
      <c r="BV869" s="58"/>
      <c r="BW869" s="58"/>
      <c r="BX869" s="58"/>
      <c r="BY869" s="1">
        <v>105.816</v>
      </c>
      <c r="BZ869" s="1">
        <v>105.85599999999999</v>
      </c>
      <c r="CA869" s="1">
        <v>105.80800000000001</v>
      </c>
      <c r="CB869" s="1">
        <v>1.1027</v>
      </c>
      <c r="CC869" s="1">
        <v>1.1027</v>
      </c>
      <c r="CD869" s="1">
        <v>1.1032</v>
      </c>
      <c r="CG869" s="1">
        <v>4485</v>
      </c>
      <c r="CH869" s="1">
        <v>4495</v>
      </c>
      <c r="CI869" s="1">
        <v>4482</v>
      </c>
      <c r="CJ869" s="1">
        <v>4487</v>
      </c>
      <c r="CK869" s="1">
        <v>4485</v>
      </c>
      <c r="CL869" s="1">
        <v>4495</v>
      </c>
      <c r="CM869" s="1">
        <v>4466</v>
      </c>
      <c r="CN869" s="1">
        <v>4480</v>
      </c>
      <c r="CO869" s="1">
        <v>1324.4</v>
      </c>
      <c r="CP869" s="1">
        <v>4485</v>
      </c>
      <c r="CQ869" s="1">
        <v>4495</v>
      </c>
      <c r="CR869" s="1">
        <v>4466</v>
      </c>
      <c r="CS869" s="1">
        <v>4484</v>
      </c>
      <c r="CX869" s="58"/>
      <c r="CY869" s="58"/>
      <c r="DA869" s="1" t="s">
        <v>618</v>
      </c>
      <c r="DC869" s="58"/>
      <c r="DD869" s="58"/>
      <c r="DE869">
        <v>12.02</v>
      </c>
      <c r="DF869">
        <v>106.23099999999999</v>
      </c>
      <c r="DG869">
        <v>1.57</v>
      </c>
    </row>
    <row r="870" spans="1:111">
      <c r="A870" s="1">
        <v>2016</v>
      </c>
      <c r="B870" s="1">
        <v>2</v>
      </c>
      <c r="C870" s="24">
        <v>42576</v>
      </c>
      <c r="D870" s="1">
        <v>4489</v>
      </c>
      <c r="E870" s="1">
        <v>4494</v>
      </c>
      <c r="F870" s="1">
        <v>4465</v>
      </c>
      <c r="G870" s="1">
        <v>4465</v>
      </c>
      <c r="H870" s="46">
        <v>1315.3</v>
      </c>
      <c r="I870" s="1">
        <v>4485</v>
      </c>
      <c r="J870" s="1">
        <v>4495</v>
      </c>
      <c r="K870" s="1">
        <v>4466</v>
      </c>
      <c r="L870" s="1">
        <v>4479</v>
      </c>
      <c r="M870" s="53">
        <v>4468</v>
      </c>
      <c r="N870" s="47">
        <v>4473</v>
      </c>
      <c r="O870" s="47">
        <v>4448</v>
      </c>
      <c r="P870" s="47">
        <v>4455</v>
      </c>
      <c r="Q870" s="35">
        <v>4503</v>
      </c>
      <c r="R870" s="26"/>
      <c r="W870" s="50"/>
      <c r="X870" s="51"/>
      <c r="AC870" s="1">
        <v>1.0983000000000001</v>
      </c>
      <c r="AD870" s="62">
        <v>4494</v>
      </c>
      <c r="AE870" s="62">
        <v>4476</v>
      </c>
      <c r="BD870" s="94">
        <v>4467</v>
      </c>
      <c r="BG870" s="62"/>
      <c r="BH870" s="62"/>
      <c r="BI870" s="1">
        <v>4468</v>
      </c>
      <c r="BJ870" s="1">
        <v>4473</v>
      </c>
      <c r="BK870" s="1">
        <v>4465</v>
      </c>
      <c r="BL870" s="1">
        <v>4466</v>
      </c>
      <c r="BM870" s="78"/>
      <c r="BN870" s="78"/>
      <c r="BO870" s="78"/>
      <c r="BP870" s="89"/>
      <c r="BS870" s="88"/>
      <c r="BU870" s="58"/>
      <c r="BV870" s="58"/>
      <c r="BW870" s="58"/>
      <c r="BX870" s="58"/>
      <c r="BY870" s="1">
        <v>106.202</v>
      </c>
      <c r="BZ870" s="1">
        <v>106.31100000000001</v>
      </c>
      <c r="CA870" s="35">
        <v>105.80800000000001</v>
      </c>
      <c r="CB870" s="1">
        <v>1.0972</v>
      </c>
      <c r="CC870" s="1">
        <v>1.0967</v>
      </c>
      <c r="CD870" s="35">
        <v>1.1032</v>
      </c>
      <c r="CG870" s="1">
        <v>4468</v>
      </c>
      <c r="CH870" s="1">
        <v>4473</v>
      </c>
      <c r="CI870" s="1">
        <v>4462</v>
      </c>
      <c r="CJ870" s="1">
        <v>4463</v>
      </c>
      <c r="CK870" s="1">
        <v>4468</v>
      </c>
      <c r="CL870" s="1">
        <v>4473</v>
      </c>
      <c r="CM870" s="1">
        <v>4448</v>
      </c>
      <c r="CN870" s="1">
        <v>4455</v>
      </c>
      <c r="CO870" s="1">
        <v>1315.7</v>
      </c>
      <c r="CP870" s="1">
        <v>4468</v>
      </c>
      <c r="CQ870" s="1">
        <v>4476</v>
      </c>
      <c r="CR870" s="1">
        <v>4448</v>
      </c>
      <c r="CS870" s="1">
        <v>4454</v>
      </c>
      <c r="CX870" s="58"/>
      <c r="CY870" s="58"/>
      <c r="DA870" s="1" t="s">
        <v>618</v>
      </c>
      <c r="DC870" s="58"/>
      <c r="DD870" s="58"/>
      <c r="DE870">
        <v>12.87</v>
      </c>
      <c r="DF870">
        <v>105.842</v>
      </c>
      <c r="DG870">
        <v>1.57</v>
      </c>
    </row>
    <row r="871" spans="1:111">
      <c r="A871" s="1">
        <v>2016</v>
      </c>
      <c r="B871" s="1">
        <v>3</v>
      </c>
      <c r="C871" s="24">
        <v>42577</v>
      </c>
      <c r="D871" s="1">
        <v>4442</v>
      </c>
      <c r="E871" s="1">
        <v>4447</v>
      </c>
      <c r="F871" s="1">
        <v>4400</v>
      </c>
      <c r="G871" s="1">
        <v>4405</v>
      </c>
      <c r="H871" s="46">
        <v>1320.8</v>
      </c>
      <c r="I871" s="1">
        <v>4468</v>
      </c>
      <c r="J871" s="1">
        <v>4476</v>
      </c>
      <c r="K871" s="1">
        <v>4417</v>
      </c>
      <c r="L871" s="1">
        <v>4419</v>
      </c>
      <c r="M871" s="53">
        <v>4401</v>
      </c>
      <c r="N871" s="47">
        <v>4415</v>
      </c>
      <c r="O871" s="47">
        <v>4393</v>
      </c>
      <c r="P871" s="47">
        <v>4413</v>
      </c>
      <c r="Q871" s="8">
        <v>4435</v>
      </c>
      <c r="R871" s="26"/>
      <c r="W871" s="50"/>
      <c r="X871" s="51"/>
      <c r="AC871" s="1">
        <v>1.1005</v>
      </c>
      <c r="AD871" s="62">
        <v>4447</v>
      </c>
      <c r="AE871" s="62">
        <v>4417</v>
      </c>
      <c r="BD871" s="94">
        <v>4399</v>
      </c>
      <c r="BG871" s="62"/>
      <c r="BH871" s="62"/>
      <c r="BI871" s="1">
        <v>4401</v>
      </c>
      <c r="BJ871" s="1">
        <v>4405</v>
      </c>
      <c r="BK871" s="1">
        <v>4393</v>
      </c>
      <c r="BL871" s="1">
        <v>4401</v>
      </c>
      <c r="BM871" s="78"/>
      <c r="BN871" s="78"/>
      <c r="BO871" s="78"/>
      <c r="BP871" s="89"/>
      <c r="BS871" s="88"/>
      <c r="BU871" s="58"/>
      <c r="BV871" s="58"/>
      <c r="BW871" s="58"/>
      <c r="BX871" s="58"/>
      <c r="BY871" s="1">
        <v>105.813</v>
      </c>
      <c r="BZ871" s="1">
        <v>105.726</v>
      </c>
      <c r="CA871" s="1">
        <v>105.14400000000001</v>
      </c>
      <c r="CB871" s="1">
        <v>1.0994999999999999</v>
      </c>
      <c r="CC871" s="1">
        <v>1.0992999999999999</v>
      </c>
      <c r="CD871" s="1">
        <v>1.0988</v>
      </c>
      <c r="CG871" s="1">
        <v>4401</v>
      </c>
      <c r="CH871" s="1">
        <v>4415</v>
      </c>
      <c r="CI871" s="1">
        <v>4393</v>
      </c>
      <c r="CJ871" s="1">
        <v>4407</v>
      </c>
      <c r="CK871" s="1">
        <v>4401</v>
      </c>
      <c r="CL871" s="1">
        <v>4423</v>
      </c>
      <c r="CM871" s="1">
        <v>4393</v>
      </c>
      <c r="CN871" s="1">
        <v>4416</v>
      </c>
      <c r="CO871" s="1">
        <v>1321.4</v>
      </c>
      <c r="CP871" s="1">
        <v>4401</v>
      </c>
      <c r="CQ871" s="1">
        <v>4425</v>
      </c>
      <c r="CR871" s="1">
        <v>4393</v>
      </c>
      <c r="CS871" s="1">
        <v>4420</v>
      </c>
      <c r="CX871" s="58"/>
      <c r="CY871" s="58"/>
      <c r="DA871" s="1" t="s">
        <v>618</v>
      </c>
      <c r="DC871" s="58"/>
      <c r="DD871" s="58"/>
      <c r="DE871">
        <v>13.05</v>
      </c>
      <c r="DF871">
        <v>104.68300000000001</v>
      </c>
      <c r="DG871">
        <v>1.56</v>
      </c>
    </row>
    <row r="872" spans="1:111">
      <c r="A872" s="1">
        <v>2016</v>
      </c>
      <c r="B872" s="1">
        <v>4</v>
      </c>
      <c r="C872" s="24">
        <v>42578</v>
      </c>
      <c r="D872" s="1">
        <v>4421</v>
      </c>
      <c r="E872" s="1">
        <v>4475</v>
      </c>
      <c r="F872" s="1">
        <v>4418</v>
      </c>
      <c r="G872" s="1">
        <v>4446</v>
      </c>
      <c r="H872" s="46">
        <v>1339.9</v>
      </c>
      <c r="I872" s="1">
        <v>4401</v>
      </c>
      <c r="J872" s="1">
        <v>4431</v>
      </c>
      <c r="K872" s="1">
        <v>4393</v>
      </c>
      <c r="L872" s="1">
        <v>4431</v>
      </c>
      <c r="M872" s="53">
        <v>4449</v>
      </c>
      <c r="N872" s="47">
        <v>4481</v>
      </c>
      <c r="O872" s="47">
        <v>4440</v>
      </c>
      <c r="P872" s="47">
        <v>4481</v>
      </c>
      <c r="Q872" s="35">
        <v>4435</v>
      </c>
      <c r="R872" s="26"/>
      <c r="W872" s="50"/>
      <c r="X872" s="51"/>
      <c r="AC872" s="1">
        <v>1.0999000000000001</v>
      </c>
      <c r="AD872" s="62">
        <v>4433</v>
      </c>
      <c r="AE872" s="62">
        <v>4418</v>
      </c>
      <c r="BD872" s="94">
        <v>4448</v>
      </c>
      <c r="BG872" s="62"/>
      <c r="BH872" s="62"/>
      <c r="BI872" s="1">
        <v>4449</v>
      </c>
      <c r="BJ872" s="1">
        <v>4450</v>
      </c>
      <c r="BK872" s="1">
        <v>4440</v>
      </c>
      <c r="BL872" s="1">
        <v>4442</v>
      </c>
      <c r="BM872" s="78"/>
      <c r="BN872" s="78"/>
      <c r="BO872" s="78"/>
      <c r="BP872" s="89"/>
      <c r="BS872" s="88"/>
      <c r="BU872" s="58"/>
      <c r="BV872" s="58"/>
      <c r="BW872" s="58"/>
      <c r="BX872" s="58"/>
      <c r="BY872" s="1">
        <v>104.65</v>
      </c>
      <c r="BZ872" s="1">
        <v>104.70099999999999</v>
      </c>
      <c r="CA872" s="35">
        <v>105.14400000000001</v>
      </c>
      <c r="CB872" s="1">
        <v>1.0987</v>
      </c>
      <c r="CC872" s="1">
        <v>1.0988</v>
      </c>
      <c r="CD872" s="35">
        <v>1.0988</v>
      </c>
      <c r="CG872" s="1">
        <v>4449</v>
      </c>
      <c r="CH872" s="1">
        <v>4463</v>
      </c>
      <c r="CI872" s="1">
        <v>4440</v>
      </c>
      <c r="CJ872" s="1">
        <v>4460</v>
      </c>
      <c r="CK872" s="1">
        <v>4449</v>
      </c>
      <c r="CL872" s="1">
        <v>4485</v>
      </c>
      <c r="CM872" s="1">
        <v>4440</v>
      </c>
      <c r="CN872" s="1">
        <v>4479</v>
      </c>
      <c r="CO872" s="1">
        <v>1318.5</v>
      </c>
      <c r="CP872" s="1">
        <v>4449</v>
      </c>
      <c r="CQ872" s="1">
        <v>4494</v>
      </c>
      <c r="CR872" s="1">
        <v>4440</v>
      </c>
      <c r="CS872" s="1">
        <v>4492</v>
      </c>
      <c r="CX872" s="58"/>
      <c r="CY872" s="58"/>
      <c r="DA872" s="1" t="s">
        <v>618</v>
      </c>
      <c r="DC872" s="58"/>
      <c r="DD872" s="58"/>
      <c r="DE872">
        <v>12.83</v>
      </c>
      <c r="DF872">
        <v>105.371</v>
      </c>
      <c r="DG872">
        <v>1.52</v>
      </c>
    </row>
    <row r="873" spans="1:111">
      <c r="A873" s="1">
        <v>2016</v>
      </c>
      <c r="B873" s="1">
        <v>5</v>
      </c>
      <c r="C873" s="24">
        <v>42579</v>
      </c>
      <c r="D873" s="1">
        <v>4486</v>
      </c>
      <c r="E873" s="1">
        <v>4492</v>
      </c>
      <c r="F873" s="1">
        <v>4473</v>
      </c>
      <c r="G873" s="1">
        <v>4480</v>
      </c>
      <c r="H873" s="46">
        <v>1342.1</v>
      </c>
      <c r="I873" s="1">
        <v>4449</v>
      </c>
      <c r="J873" s="1">
        <v>4494</v>
      </c>
      <c r="K873" s="1">
        <v>4440</v>
      </c>
      <c r="L873" s="1">
        <v>4488</v>
      </c>
      <c r="M873" s="53">
        <v>4483</v>
      </c>
      <c r="N873" s="47">
        <v>4495</v>
      </c>
      <c r="O873" s="47">
        <v>4476</v>
      </c>
      <c r="P873" s="47">
        <v>4484</v>
      </c>
      <c r="Q873" s="8">
        <v>4488</v>
      </c>
      <c r="R873" s="26"/>
      <c r="W873" s="50"/>
      <c r="X873" s="51"/>
      <c r="AC873" s="1">
        <v>1.1101000000000001</v>
      </c>
      <c r="AD873" s="62">
        <v>4492</v>
      </c>
      <c r="AE873" s="62">
        <v>4476</v>
      </c>
      <c r="BD873" s="94">
        <v>4480</v>
      </c>
      <c r="BG873" s="62"/>
      <c r="BH873" s="62"/>
      <c r="BI873" s="1">
        <v>4483</v>
      </c>
      <c r="BJ873" s="1">
        <v>4490</v>
      </c>
      <c r="BK873" s="1">
        <v>4479</v>
      </c>
      <c r="BL873" s="1">
        <v>4488</v>
      </c>
      <c r="BM873" s="78"/>
      <c r="BN873" s="78"/>
      <c r="BO873" s="78"/>
      <c r="BP873" s="89"/>
      <c r="BS873" s="88"/>
      <c r="BU873" s="58"/>
      <c r="BV873" s="58"/>
      <c r="BW873" s="58"/>
      <c r="BX873" s="58"/>
      <c r="BY873" s="1">
        <v>105.392</v>
      </c>
      <c r="BZ873" s="1">
        <v>105.66</v>
      </c>
      <c r="CA873" s="1">
        <v>104.95099999999999</v>
      </c>
      <c r="CB873" s="1">
        <v>1.1057999999999999</v>
      </c>
      <c r="CC873" s="1">
        <v>1.1004</v>
      </c>
      <c r="CD873" s="1">
        <v>1.1069</v>
      </c>
      <c r="CG873" s="1">
        <v>4483</v>
      </c>
      <c r="CH873" s="1">
        <v>4495</v>
      </c>
      <c r="CI873" s="1">
        <v>4476</v>
      </c>
      <c r="CJ873" s="1">
        <v>4492</v>
      </c>
      <c r="CK873" s="1">
        <v>4483</v>
      </c>
      <c r="CL873" s="1">
        <v>4495</v>
      </c>
      <c r="CM873" s="1">
        <v>4466</v>
      </c>
      <c r="CN873" s="1">
        <v>4471</v>
      </c>
      <c r="CO873" s="1">
        <v>1349.6</v>
      </c>
      <c r="CP873" s="1">
        <v>4483</v>
      </c>
      <c r="CQ873" s="1">
        <v>4495</v>
      </c>
      <c r="CR873" s="1">
        <v>4461</v>
      </c>
      <c r="CS873" s="1">
        <v>4490</v>
      </c>
      <c r="CX873" s="58"/>
      <c r="CY873" s="58"/>
      <c r="DA873" s="1" t="s">
        <v>618</v>
      </c>
      <c r="DC873" s="58"/>
      <c r="DD873" s="58"/>
      <c r="DE873">
        <v>12.72</v>
      </c>
      <c r="DF873">
        <v>105.29300000000001</v>
      </c>
      <c r="DG873">
        <v>1.51</v>
      </c>
    </row>
    <row r="874" spans="1:111">
      <c r="A874" s="1">
        <v>2016</v>
      </c>
      <c r="B874" s="1">
        <v>6</v>
      </c>
      <c r="C874" s="24">
        <v>42580</v>
      </c>
      <c r="D874" s="1">
        <v>4471</v>
      </c>
      <c r="E874" s="1">
        <v>4491</v>
      </c>
      <c r="F874" s="1">
        <v>4418</v>
      </c>
      <c r="G874" s="1">
        <v>4427</v>
      </c>
      <c r="H874" s="46">
        <v>1357.5</v>
      </c>
      <c r="I874" s="1">
        <v>4483</v>
      </c>
      <c r="J874" s="1">
        <v>4495</v>
      </c>
      <c r="K874" s="1">
        <v>4438</v>
      </c>
      <c r="L874" s="1">
        <v>4446</v>
      </c>
      <c r="M874" s="53">
        <v>4422</v>
      </c>
      <c r="N874" s="47">
        <v>4439</v>
      </c>
      <c r="O874" s="47">
        <v>4414</v>
      </c>
      <c r="P874" s="47">
        <v>4421</v>
      </c>
      <c r="Q874" s="8">
        <v>4465</v>
      </c>
      <c r="R874" s="26"/>
      <c r="W874" s="50"/>
      <c r="X874" s="51"/>
      <c r="AC874" s="1">
        <v>1.1164000000000001</v>
      </c>
      <c r="AD874" s="62">
        <v>4473</v>
      </c>
      <c r="AE874" s="62">
        <v>4444</v>
      </c>
      <c r="BD874" s="94">
        <v>4420</v>
      </c>
      <c r="BG874" s="62"/>
      <c r="BH874" s="62"/>
      <c r="BI874" s="1">
        <v>4422</v>
      </c>
      <c r="BJ874" s="1">
        <v>4428</v>
      </c>
      <c r="BK874" s="1">
        <v>4419</v>
      </c>
      <c r="BL874" s="1">
        <v>4426</v>
      </c>
      <c r="BM874" s="78"/>
      <c r="BN874" s="78"/>
      <c r="BO874" s="78"/>
      <c r="BP874" s="89"/>
      <c r="BS874" s="88"/>
      <c r="BU874" s="58"/>
      <c r="BV874" s="58"/>
      <c r="BW874" s="58"/>
      <c r="BX874" s="58"/>
      <c r="BY874" s="1">
        <v>105.28</v>
      </c>
      <c r="BZ874" s="1">
        <v>104.83</v>
      </c>
      <c r="CA874" s="1">
        <v>104.548</v>
      </c>
      <c r="CB874" s="1">
        <v>1.1076999999999999</v>
      </c>
      <c r="CC874" s="1">
        <v>1.1076999999999999</v>
      </c>
      <c r="CD874" s="1">
        <v>1.1075999999999999</v>
      </c>
      <c r="CG874" s="1">
        <v>4422</v>
      </c>
      <c r="CH874" s="1">
        <v>4438</v>
      </c>
      <c r="CI874" s="1">
        <v>4414</v>
      </c>
      <c r="CJ874" s="1">
        <v>4438</v>
      </c>
      <c r="CK874" s="1">
        <v>4422</v>
      </c>
      <c r="CL874" s="1">
        <v>4439</v>
      </c>
      <c r="CM874" s="1">
        <v>4414</v>
      </c>
      <c r="CN874" s="1">
        <v>4422</v>
      </c>
      <c r="CO874" s="1">
        <v>1337</v>
      </c>
      <c r="CP874" s="1">
        <v>4422</v>
      </c>
      <c r="CQ874" s="1">
        <v>4439</v>
      </c>
      <c r="CR874" s="1">
        <v>4414</v>
      </c>
      <c r="CS874" s="1">
        <v>4422</v>
      </c>
      <c r="CX874" s="58"/>
      <c r="CY874" s="58"/>
      <c r="DA874" s="1" t="s">
        <v>618</v>
      </c>
      <c r="DC874" s="58"/>
      <c r="DD874" s="58"/>
      <c r="DE874">
        <v>11.87</v>
      </c>
      <c r="DF874">
        <v>102.086</v>
      </c>
      <c r="DG874">
        <v>1.46</v>
      </c>
    </row>
    <row r="875" spans="1:111">
      <c r="A875" s="1">
        <v>2016</v>
      </c>
      <c r="B875" s="1">
        <v>2</v>
      </c>
      <c r="C875" s="24">
        <v>42583</v>
      </c>
      <c r="D875" s="1">
        <v>4423</v>
      </c>
      <c r="E875" s="1">
        <v>4439</v>
      </c>
      <c r="F875" s="1">
        <v>4415</v>
      </c>
      <c r="G875" s="1">
        <v>4420</v>
      </c>
      <c r="H875" s="46">
        <v>1359.6</v>
      </c>
      <c r="I875" s="1">
        <v>4422</v>
      </c>
      <c r="J875" s="1">
        <v>4439</v>
      </c>
      <c r="K875" s="1">
        <v>4414</v>
      </c>
      <c r="L875" s="1">
        <v>4436</v>
      </c>
      <c r="M875" s="53">
        <v>4425</v>
      </c>
      <c r="N875" s="47">
        <v>4428</v>
      </c>
      <c r="O875" s="47">
        <v>4415</v>
      </c>
      <c r="P875" s="47">
        <v>4422</v>
      </c>
      <c r="Q875" s="8">
        <v>4421</v>
      </c>
      <c r="R875" s="26"/>
      <c r="W875" s="50"/>
      <c r="X875" s="51"/>
      <c r="AC875" s="1">
        <v>1.1161000000000001</v>
      </c>
      <c r="AD875" s="62">
        <v>4438</v>
      </c>
      <c r="AE875" s="62">
        <v>4415</v>
      </c>
      <c r="BD875" s="94">
        <v>4424</v>
      </c>
      <c r="BG875" s="62"/>
      <c r="BH875" s="62"/>
      <c r="BI875" s="1">
        <v>4425</v>
      </c>
      <c r="BJ875" s="1">
        <v>4426</v>
      </c>
      <c r="BK875" s="1">
        <v>4422</v>
      </c>
      <c r="BL875" s="1">
        <v>4423</v>
      </c>
      <c r="BM875" s="78"/>
      <c r="BN875" s="78"/>
      <c r="BO875" s="78"/>
      <c r="BP875" s="89"/>
      <c r="BS875" s="88"/>
      <c r="BU875" s="58"/>
      <c r="BV875" s="58"/>
      <c r="BW875" s="58"/>
      <c r="BX875" s="58"/>
      <c r="BY875" s="1">
        <v>102.325</v>
      </c>
      <c r="BZ875" s="1">
        <v>102.33</v>
      </c>
      <c r="CA875" s="1">
        <v>102.36199999999999</v>
      </c>
      <c r="CB875" s="1">
        <v>1.1176999999999999</v>
      </c>
      <c r="CC875" s="1">
        <v>1.117</v>
      </c>
      <c r="CD875" s="1">
        <v>1.1167</v>
      </c>
      <c r="CG875" s="1">
        <v>4425</v>
      </c>
      <c r="CH875" s="1">
        <v>4428</v>
      </c>
      <c r="CI875" s="1">
        <v>4415</v>
      </c>
      <c r="CJ875" s="1">
        <v>4426</v>
      </c>
      <c r="CK875" s="1">
        <v>4425</v>
      </c>
      <c r="CL875" s="1">
        <v>4428</v>
      </c>
      <c r="CM875" s="1">
        <v>4415</v>
      </c>
      <c r="CN875" s="1">
        <v>4427</v>
      </c>
      <c r="CO875" s="1">
        <v>1355.6</v>
      </c>
      <c r="CP875" s="1">
        <v>4425</v>
      </c>
      <c r="CQ875" s="1">
        <v>4435</v>
      </c>
      <c r="CR875" s="1">
        <v>4415</v>
      </c>
      <c r="CS875" s="1">
        <v>4433</v>
      </c>
      <c r="CX875" s="58"/>
      <c r="CY875" s="58"/>
      <c r="DA875" s="1" t="s">
        <v>618</v>
      </c>
      <c r="DC875" s="58"/>
      <c r="DD875" s="58"/>
      <c r="DE875">
        <v>12.44</v>
      </c>
      <c r="DF875">
        <v>102.42</v>
      </c>
      <c r="DG875">
        <v>1.5</v>
      </c>
    </row>
    <row r="876" spans="1:111">
      <c r="A876" s="1">
        <v>2016</v>
      </c>
      <c r="B876" s="1">
        <v>3</v>
      </c>
      <c r="C876" s="24">
        <v>42584</v>
      </c>
      <c r="D876" s="1">
        <v>4434</v>
      </c>
      <c r="E876" s="1">
        <v>4436</v>
      </c>
      <c r="F876" s="1">
        <v>4421</v>
      </c>
      <c r="G876" s="1">
        <v>4423</v>
      </c>
      <c r="H876" s="46">
        <v>1372.6</v>
      </c>
      <c r="I876" s="1">
        <v>4425</v>
      </c>
      <c r="J876" s="1">
        <v>4436</v>
      </c>
      <c r="K876" s="1">
        <v>4415</v>
      </c>
      <c r="L876" s="1">
        <v>4431</v>
      </c>
      <c r="M876" s="53">
        <v>4433</v>
      </c>
      <c r="N876" s="47">
        <v>4434</v>
      </c>
      <c r="O876" s="47">
        <v>4418</v>
      </c>
      <c r="P876" s="47">
        <v>4425</v>
      </c>
      <c r="Q876" s="8">
        <v>4433</v>
      </c>
      <c r="R876" s="26"/>
      <c r="W876" s="50"/>
      <c r="X876" s="51"/>
      <c r="AC876" s="1">
        <v>1.1213</v>
      </c>
      <c r="AD876" s="62">
        <v>4436</v>
      </c>
      <c r="AE876" s="62">
        <v>4423</v>
      </c>
      <c r="BD876" s="94">
        <v>4431</v>
      </c>
      <c r="BG876" s="62"/>
      <c r="BH876" s="62"/>
      <c r="BI876" s="1">
        <v>4433</v>
      </c>
      <c r="BJ876" s="1">
        <v>4434</v>
      </c>
      <c r="BK876" s="1">
        <v>4422</v>
      </c>
      <c r="BL876" s="1">
        <v>4427</v>
      </c>
      <c r="BM876" s="78"/>
      <c r="BN876" s="78"/>
      <c r="BO876" s="78"/>
      <c r="BP876" s="89"/>
      <c r="BS876" s="88"/>
      <c r="BU876" s="58"/>
      <c r="BV876" s="58"/>
      <c r="BW876" s="58"/>
      <c r="BX876" s="58"/>
      <c r="BY876" s="1">
        <v>102.39400000000001</v>
      </c>
      <c r="BZ876" s="1">
        <v>102.4</v>
      </c>
      <c r="CA876" s="1">
        <v>102.333</v>
      </c>
      <c r="CB876" s="1">
        <v>1.1163000000000001</v>
      </c>
      <c r="CC876" s="1">
        <v>1.1164000000000001</v>
      </c>
      <c r="CD876" s="1">
        <v>1.1167</v>
      </c>
      <c r="CG876" s="1">
        <v>4433</v>
      </c>
      <c r="CH876" s="1">
        <v>4434</v>
      </c>
      <c r="CI876" s="1">
        <v>4422</v>
      </c>
      <c r="CJ876" s="1">
        <v>4429</v>
      </c>
      <c r="CK876" s="1">
        <v>4433</v>
      </c>
      <c r="CL876" s="1">
        <v>4434</v>
      </c>
      <c r="CM876" s="1">
        <v>4418</v>
      </c>
      <c r="CN876" s="1">
        <v>4422</v>
      </c>
      <c r="CO876" s="1">
        <v>1366.5</v>
      </c>
      <c r="CP876" s="1">
        <v>4433</v>
      </c>
      <c r="CQ876" s="1">
        <v>4434</v>
      </c>
      <c r="CR876" s="1">
        <v>4406</v>
      </c>
      <c r="CS876" s="1">
        <v>4413</v>
      </c>
      <c r="CX876" s="58"/>
      <c r="CY876" s="58"/>
      <c r="DA876" s="1" t="s">
        <v>618</v>
      </c>
      <c r="DC876" s="58"/>
      <c r="DD876" s="58"/>
      <c r="DE876">
        <v>13.37</v>
      </c>
      <c r="DF876">
        <v>100.877</v>
      </c>
      <c r="DG876">
        <v>1.54</v>
      </c>
    </row>
    <row r="877" spans="1:111">
      <c r="A877" s="1">
        <v>2016</v>
      </c>
      <c r="B877" s="1">
        <v>4</v>
      </c>
      <c r="C877" s="24">
        <v>42585</v>
      </c>
      <c r="D877" s="1">
        <v>4414</v>
      </c>
      <c r="E877" s="1">
        <v>4428</v>
      </c>
      <c r="F877" s="1">
        <v>4406</v>
      </c>
      <c r="G877" s="1">
        <v>4411</v>
      </c>
      <c r="H877" s="46">
        <v>1364.7</v>
      </c>
      <c r="I877" s="1">
        <v>4433</v>
      </c>
      <c r="J877" s="1">
        <v>4434</v>
      </c>
      <c r="K877" s="1">
        <v>4406</v>
      </c>
      <c r="L877" s="1">
        <v>4421</v>
      </c>
      <c r="M877" s="53">
        <v>4415</v>
      </c>
      <c r="N877" s="47">
        <v>4425</v>
      </c>
      <c r="O877" s="47">
        <v>4403</v>
      </c>
      <c r="P877" s="47">
        <v>4406</v>
      </c>
      <c r="Q877" s="8">
        <v>4413</v>
      </c>
      <c r="R877" s="26"/>
      <c r="W877" s="50"/>
      <c r="X877" s="51"/>
      <c r="AC877" s="1">
        <v>1.1182000000000001</v>
      </c>
      <c r="AD877" s="62">
        <v>4428</v>
      </c>
      <c r="AE877" s="62">
        <v>4413</v>
      </c>
      <c r="BD877" s="94">
        <v>4414</v>
      </c>
      <c r="BG877" s="62"/>
      <c r="BH877" s="62"/>
      <c r="BI877" s="1">
        <v>4415</v>
      </c>
      <c r="BJ877" s="1">
        <v>4418</v>
      </c>
      <c r="BK877" s="1">
        <v>4411</v>
      </c>
      <c r="BL877" s="1">
        <v>4416</v>
      </c>
      <c r="BM877" s="78"/>
      <c r="BN877" s="78"/>
      <c r="BO877" s="78"/>
      <c r="BP877" s="89"/>
      <c r="BS877" s="88"/>
      <c r="BU877" s="58"/>
      <c r="BV877" s="58"/>
      <c r="BW877" s="58"/>
      <c r="BX877" s="58"/>
      <c r="BY877" s="1">
        <v>100.896</v>
      </c>
      <c r="BZ877" s="1">
        <v>101.03</v>
      </c>
      <c r="CA877" s="1">
        <v>101.02200000000001</v>
      </c>
      <c r="CB877" s="1">
        <v>1.1223000000000001</v>
      </c>
      <c r="CC877" s="1">
        <v>1.1221000000000001</v>
      </c>
      <c r="CD877" s="1">
        <v>1.1218999999999999</v>
      </c>
      <c r="CG877" s="1">
        <v>4415</v>
      </c>
      <c r="CH877" s="1">
        <v>4425</v>
      </c>
      <c r="CI877" s="1">
        <v>4411</v>
      </c>
      <c r="CJ877" s="1">
        <v>4414</v>
      </c>
      <c r="CK877" s="1">
        <v>4415</v>
      </c>
      <c r="CL877" s="1">
        <v>4425</v>
      </c>
      <c r="CM877" s="1">
        <v>4403</v>
      </c>
      <c r="CN877" s="1">
        <v>4406</v>
      </c>
      <c r="CO877" s="1">
        <v>1370.9</v>
      </c>
      <c r="CP877" s="1">
        <v>4415</v>
      </c>
      <c r="CQ877" s="1">
        <v>4425</v>
      </c>
      <c r="CR877" s="1">
        <v>4398</v>
      </c>
      <c r="CS877" s="1">
        <v>4399</v>
      </c>
      <c r="CX877" s="58"/>
      <c r="CY877" s="58"/>
      <c r="DA877" s="1" t="s">
        <v>618</v>
      </c>
      <c r="DC877" s="58"/>
      <c r="DD877" s="58"/>
      <c r="DE877">
        <v>12.86</v>
      </c>
      <c r="DF877">
        <v>101.268</v>
      </c>
      <c r="DG877">
        <v>1.54</v>
      </c>
    </row>
    <row r="878" spans="1:111">
      <c r="A878" s="1">
        <v>2016</v>
      </c>
      <c r="B878" s="1">
        <v>5</v>
      </c>
      <c r="C878" s="24">
        <v>42586</v>
      </c>
      <c r="D878" s="1">
        <v>4401</v>
      </c>
      <c r="E878" s="1">
        <v>4404</v>
      </c>
      <c r="F878" s="1">
        <v>4379</v>
      </c>
      <c r="G878" s="1">
        <v>4400</v>
      </c>
      <c r="H878" s="46">
        <v>1367.4</v>
      </c>
      <c r="I878" s="1">
        <v>4415</v>
      </c>
      <c r="J878" s="1">
        <v>4425</v>
      </c>
      <c r="K878" s="1">
        <v>4390</v>
      </c>
      <c r="L878" s="1">
        <v>4393</v>
      </c>
      <c r="M878" s="53">
        <v>4393</v>
      </c>
      <c r="N878" s="47">
        <v>4420</v>
      </c>
      <c r="O878" s="47">
        <v>4386</v>
      </c>
      <c r="P878" s="47">
        <v>4414</v>
      </c>
      <c r="Q878" s="8">
        <v>4405</v>
      </c>
      <c r="R878" s="26"/>
      <c r="W878" s="50"/>
      <c r="X878" s="51"/>
      <c r="AC878" s="1">
        <v>1.1147</v>
      </c>
      <c r="AD878" s="62">
        <v>4404</v>
      </c>
      <c r="AE878" s="62">
        <v>4390</v>
      </c>
      <c r="BD878" s="94">
        <v>4390</v>
      </c>
      <c r="BG878" s="62"/>
      <c r="BH878" s="62"/>
      <c r="BI878" s="1">
        <v>4393</v>
      </c>
      <c r="BJ878" s="1">
        <v>4394</v>
      </c>
      <c r="BK878" s="1">
        <v>4387</v>
      </c>
      <c r="BL878" s="1">
        <v>4391</v>
      </c>
      <c r="BM878" s="78"/>
      <c r="BN878" s="78"/>
      <c r="BO878" s="78"/>
      <c r="BP878" s="89"/>
      <c r="BS878" s="88"/>
      <c r="BU878" s="58"/>
      <c r="BV878" s="58"/>
      <c r="BW878" s="58"/>
      <c r="BX878" s="58"/>
      <c r="BY878" s="1">
        <v>101.245</v>
      </c>
      <c r="BZ878" s="1">
        <v>101.29</v>
      </c>
      <c r="CA878" s="1">
        <v>101.327</v>
      </c>
      <c r="CB878" s="1">
        <v>1.115</v>
      </c>
      <c r="CC878" s="1">
        <v>1.1149</v>
      </c>
      <c r="CD878" s="1">
        <v>1.1151</v>
      </c>
      <c r="CG878" s="1">
        <v>4393</v>
      </c>
      <c r="CH878" s="1">
        <v>4420</v>
      </c>
      <c r="CI878" s="1">
        <v>4386</v>
      </c>
      <c r="CJ878" s="1">
        <v>4413</v>
      </c>
      <c r="CK878" s="1">
        <v>4393</v>
      </c>
      <c r="CL878" s="1">
        <v>4420</v>
      </c>
      <c r="CM878" s="1">
        <v>4386</v>
      </c>
      <c r="CN878" s="1">
        <v>4414</v>
      </c>
      <c r="CO878" s="1">
        <v>1358.4</v>
      </c>
      <c r="CP878" s="1">
        <v>4393</v>
      </c>
      <c r="CQ878" s="1">
        <v>4420</v>
      </c>
      <c r="CR878" s="1">
        <v>4386</v>
      </c>
      <c r="CS878" s="1">
        <v>4412</v>
      </c>
      <c r="CX878" s="58"/>
      <c r="CY878" s="58"/>
      <c r="DA878" s="1" t="s">
        <v>618</v>
      </c>
      <c r="DC878" s="58"/>
      <c r="DD878" s="58"/>
      <c r="DE878">
        <v>12.42</v>
      </c>
      <c r="DF878">
        <v>101.20699999999999</v>
      </c>
      <c r="DG878">
        <v>1.5</v>
      </c>
    </row>
    <row r="879" spans="1:111">
      <c r="A879" s="1">
        <v>2016</v>
      </c>
      <c r="B879" s="1">
        <v>6</v>
      </c>
      <c r="C879" s="24">
        <v>42587</v>
      </c>
      <c r="D879" s="1">
        <v>4409</v>
      </c>
      <c r="E879" s="1">
        <v>4419</v>
      </c>
      <c r="F879" s="1">
        <v>4404</v>
      </c>
      <c r="G879" s="1">
        <v>4415</v>
      </c>
      <c r="H879" s="46">
        <v>1344.4</v>
      </c>
      <c r="I879" s="1">
        <v>4393</v>
      </c>
      <c r="J879" s="1">
        <v>4420</v>
      </c>
      <c r="K879" s="1">
        <v>4386</v>
      </c>
      <c r="L879" s="1">
        <v>4409</v>
      </c>
      <c r="M879" s="53">
        <v>4417</v>
      </c>
      <c r="N879" s="47">
        <v>4417</v>
      </c>
      <c r="O879" s="47">
        <v>4375</v>
      </c>
      <c r="P879" s="47">
        <v>4380</v>
      </c>
      <c r="Q879" s="8">
        <v>4407</v>
      </c>
      <c r="R879" s="26"/>
      <c r="W879" s="50"/>
      <c r="X879" s="51"/>
      <c r="AC879" s="1">
        <v>1.1056999999999999</v>
      </c>
      <c r="AD879" s="62">
        <v>4414</v>
      </c>
      <c r="AE879" s="62">
        <v>4407</v>
      </c>
      <c r="BD879" s="94">
        <v>4415</v>
      </c>
      <c r="BG879" s="62"/>
      <c r="BH879" s="62"/>
      <c r="BI879" s="1">
        <v>4417</v>
      </c>
      <c r="BJ879" s="1">
        <v>4417</v>
      </c>
      <c r="BK879" s="1">
        <v>4411</v>
      </c>
      <c r="BL879" s="1">
        <v>4411</v>
      </c>
      <c r="BM879" s="78"/>
      <c r="BN879" s="78"/>
      <c r="BO879" s="78"/>
      <c r="BP879" s="89"/>
      <c r="BS879" s="88"/>
      <c r="BU879" s="58"/>
      <c r="BV879" s="58"/>
      <c r="BW879" s="58"/>
      <c r="BX879" s="58"/>
      <c r="BY879" s="1">
        <v>101.215</v>
      </c>
      <c r="BZ879" s="1">
        <v>101.182</v>
      </c>
      <c r="CA879" s="1">
        <v>101.2</v>
      </c>
      <c r="CB879" s="1">
        <v>1.113</v>
      </c>
      <c r="CC879" s="1">
        <v>1.113</v>
      </c>
      <c r="CD879" s="1">
        <v>1.1133999999999999</v>
      </c>
      <c r="CG879" s="1">
        <v>4417</v>
      </c>
      <c r="CH879" s="1">
        <v>4417</v>
      </c>
      <c r="CI879" s="1">
        <v>4375</v>
      </c>
      <c r="CJ879" s="1">
        <v>4385</v>
      </c>
      <c r="CK879" s="1">
        <v>4417</v>
      </c>
      <c r="CL879" s="1">
        <v>4417</v>
      </c>
      <c r="CM879" s="1">
        <v>4368</v>
      </c>
      <c r="CN879" s="1">
        <v>4373</v>
      </c>
      <c r="CO879" s="1">
        <v>1368.9</v>
      </c>
      <c r="CP879" s="1">
        <v>4417</v>
      </c>
      <c r="CQ879" s="1">
        <v>4417</v>
      </c>
      <c r="CR879" s="1">
        <v>4365</v>
      </c>
      <c r="CS879" s="1">
        <v>4369</v>
      </c>
      <c r="CX879" s="58"/>
      <c r="CY879" s="58"/>
      <c r="DA879" s="1" t="s">
        <v>618</v>
      </c>
      <c r="DC879" s="58"/>
      <c r="DD879" s="58"/>
      <c r="DE879">
        <v>11.39</v>
      </c>
      <c r="DF879">
        <v>101.959</v>
      </c>
      <c r="DG879">
        <v>1.58</v>
      </c>
    </row>
    <row r="880" spans="1:111">
      <c r="A880" s="1">
        <v>2016</v>
      </c>
      <c r="B880" s="1">
        <v>2</v>
      </c>
      <c r="C880" s="24">
        <v>42590</v>
      </c>
      <c r="D880" s="1">
        <v>4362</v>
      </c>
      <c r="E880" s="1">
        <v>4374</v>
      </c>
      <c r="F880" s="1">
        <v>4353</v>
      </c>
      <c r="G880" s="1">
        <v>4369</v>
      </c>
      <c r="H880" s="46">
        <v>1341.3</v>
      </c>
      <c r="I880" s="1">
        <v>4417</v>
      </c>
      <c r="J880" s="1">
        <v>4417</v>
      </c>
      <c r="K880" s="1">
        <v>4353</v>
      </c>
      <c r="L880" s="1">
        <v>4372</v>
      </c>
      <c r="M880" s="53">
        <v>4365</v>
      </c>
      <c r="N880" s="47">
        <v>4389</v>
      </c>
      <c r="O880" s="47">
        <v>4360</v>
      </c>
      <c r="P880" s="47">
        <v>4386</v>
      </c>
      <c r="Q880" s="8">
        <v>4363</v>
      </c>
      <c r="R880" s="26"/>
      <c r="W880" s="50"/>
      <c r="X880" s="51"/>
      <c r="AC880" s="1">
        <v>1.1073999999999999</v>
      </c>
      <c r="AD880" s="62">
        <v>4374</v>
      </c>
      <c r="AE880" s="62">
        <v>4353</v>
      </c>
      <c r="BD880" s="94">
        <v>4364</v>
      </c>
      <c r="BG880" s="62"/>
      <c r="BH880" s="62"/>
      <c r="BI880" s="1">
        <v>4365</v>
      </c>
      <c r="BJ880" s="1">
        <v>4367</v>
      </c>
      <c r="BK880" s="1">
        <v>4361</v>
      </c>
      <c r="BL880" s="1">
        <v>4364</v>
      </c>
      <c r="BM880" s="78"/>
      <c r="BN880" s="78"/>
      <c r="BO880" s="78"/>
      <c r="BP880" s="89"/>
      <c r="BS880" s="88"/>
      <c r="BU880" s="58"/>
      <c r="BV880" s="58"/>
      <c r="BW880" s="58"/>
      <c r="BX880" s="58"/>
      <c r="BY880" s="1">
        <v>101.999</v>
      </c>
      <c r="BZ880" s="1">
        <v>102.142</v>
      </c>
      <c r="CA880" s="1">
        <v>102.127</v>
      </c>
      <c r="CB880" s="1">
        <v>1.1086</v>
      </c>
      <c r="CC880" s="1">
        <v>1.1091</v>
      </c>
      <c r="CD880" s="1">
        <v>1.1089</v>
      </c>
      <c r="CG880" s="1">
        <v>4365</v>
      </c>
      <c r="CH880" s="1">
        <v>4385</v>
      </c>
      <c r="CI880" s="1">
        <v>4360</v>
      </c>
      <c r="CJ880" s="1">
        <v>4383</v>
      </c>
      <c r="CK880" s="1">
        <v>4365</v>
      </c>
      <c r="CL880" s="1">
        <v>4389</v>
      </c>
      <c r="CM880" s="1">
        <v>4360</v>
      </c>
      <c r="CN880" s="1">
        <v>4387</v>
      </c>
      <c r="CO880" s="1">
        <v>1337.8</v>
      </c>
      <c r="CP880" s="1">
        <v>4365</v>
      </c>
      <c r="CQ880" s="1">
        <v>4392</v>
      </c>
      <c r="CR880" s="1">
        <v>4360</v>
      </c>
      <c r="CS880" s="1">
        <v>4386</v>
      </c>
      <c r="CX880" s="58"/>
      <c r="CY880" s="58"/>
      <c r="DA880" s="1" t="s">
        <v>618</v>
      </c>
      <c r="DC880" s="58"/>
      <c r="DD880" s="58"/>
      <c r="DE880">
        <v>11.5</v>
      </c>
      <c r="DF880">
        <v>102.437</v>
      </c>
      <c r="DG880">
        <v>1.58</v>
      </c>
    </row>
    <row r="881" spans="1:111">
      <c r="A881" s="1">
        <v>2016</v>
      </c>
      <c r="B881" s="1">
        <v>3</v>
      </c>
      <c r="C881" s="24">
        <v>42591</v>
      </c>
      <c r="D881" s="1">
        <v>4380</v>
      </c>
      <c r="E881" s="1">
        <v>4384</v>
      </c>
      <c r="F881" s="1">
        <v>4370</v>
      </c>
      <c r="G881" s="1">
        <v>4370</v>
      </c>
      <c r="H881" s="46">
        <v>1346.7</v>
      </c>
      <c r="I881" s="1">
        <v>4365</v>
      </c>
      <c r="J881" s="1">
        <v>4392</v>
      </c>
      <c r="K881" s="1">
        <v>4360</v>
      </c>
      <c r="L881" s="1">
        <v>4377</v>
      </c>
      <c r="M881" s="53">
        <v>4369</v>
      </c>
      <c r="N881" s="47">
        <v>4382</v>
      </c>
      <c r="O881" s="47">
        <v>4359</v>
      </c>
      <c r="P881" s="47">
        <v>4376</v>
      </c>
      <c r="Q881" s="8">
        <v>4379</v>
      </c>
      <c r="R881" s="26"/>
      <c r="W881" s="50"/>
      <c r="X881" s="51"/>
      <c r="AC881" s="1">
        <v>1.1103000000000001</v>
      </c>
      <c r="AD881" s="62">
        <v>4384</v>
      </c>
      <c r="AE881" s="62">
        <v>4375</v>
      </c>
      <c r="BD881" s="94">
        <v>4368</v>
      </c>
      <c r="BG881" s="62"/>
      <c r="BH881" s="62"/>
      <c r="BI881" s="1">
        <v>4369</v>
      </c>
      <c r="BJ881" s="1">
        <v>4371</v>
      </c>
      <c r="BK881" s="1">
        <v>4367</v>
      </c>
      <c r="BL881" s="1">
        <v>4367</v>
      </c>
      <c r="BM881" s="78"/>
      <c r="BN881" s="78"/>
      <c r="BO881" s="78"/>
      <c r="BP881" s="89"/>
      <c r="BS881" s="88"/>
      <c r="BU881" s="58"/>
      <c r="BV881" s="58"/>
      <c r="BW881" s="58"/>
      <c r="BX881" s="58"/>
      <c r="BY881" s="1">
        <v>102.452</v>
      </c>
      <c r="BZ881" s="1">
        <v>102.4</v>
      </c>
      <c r="CA881" s="1">
        <v>102.27800000000001</v>
      </c>
      <c r="CB881" s="1">
        <v>1.1087</v>
      </c>
      <c r="CC881" s="1">
        <v>1.1084000000000001</v>
      </c>
      <c r="CD881" s="1">
        <v>1.1083000000000001</v>
      </c>
      <c r="CG881" s="1">
        <v>4369</v>
      </c>
      <c r="CH881" s="1">
        <v>4374</v>
      </c>
      <c r="CI881" s="1">
        <v>4359</v>
      </c>
      <c r="CJ881" s="1">
        <v>4362</v>
      </c>
      <c r="CK881" s="1">
        <v>4369</v>
      </c>
      <c r="CL881" s="1">
        <v>4382</v>
      </c>
      <c r="CM881" s="1">
        <v>4359</v>
      </c>
      <c r="CN881" s="1">
        <v>4376</v>
      </c>
      <c r="CO881" s="1">
        <v>1338.3</v>
      </c>
      <c r="CP881" s="1">
        <v>4369</v>
      </c>
      <c r="CQ881" s="1">
        <v>4382</v>
      </c>
      <c r="CR881" s="1">
        <v>4359</v>
      </c>
      <c r="CS881" s="1">
        <v>4376</v>
      </c>
      <c r="CX881" s="58"/>
      <c r="CY881" s="58"/>
      <c r="DA881" s="1" t="s">
        <v>618</v>
      </c>
      <c r="DC881" s="58"/>
      <c r="DD881" s="58"/>
      <c r="DE881">
        <v>11.66</v>
      </c>
      <c r="DF881">
        <v>101.858</v>
      </c>
      <c r="DG881">
        <v>1.55</v>
      </c>
    </row>
    <row r="882" spans="1:111">
      <c r="A882" s="1">
        <v>2016</v>
      </c>
      <c r="B882" s="1">
        <v>4</v>
      </c>
      <c r="C882" s="24">
        <v>42592</v>
      </c>
      <c r="D882" s="1">
        <v>4380</v>
      </c>
      <c r="E882" s="1">
        <v>4390</v>
      </c>
      <c r="F882" s="1">
        <v>4367</v>
      </c>
      <c r="G882" s="1">
        <v>4388</v>
      </c>
      <c r="H882" s="46">
        <v>1350</v>
      </c>
      <c r="I882" s="1">
        <v>4369</v>
      </c>
      <c r="J882" s="1">
        <v>4383</v>
      </c>
      <c r="K882" s="1">
        <v>4359</v>
      </c>
      <c r="L882" s="1">
        <v>4371</v>
      </c>
      <c r="M882" s="53">
        <v>4394</v>
      </c>
      <c r="N882" s="47">
        <v>4395</v>
      </c>
      <c r="O882" s="47">
        <v>4380</v>
      </c>
      <c r="P882" s="47">
        <v>4385</v>
      </c>
      <c r="Q882" s="8">
        <v>4379</v>
      </c>
      <c r="R882" s="26"/>
      <c r="W882" s="50"/>
      <c r="X882" s="51"/>
      <c r="AC882" s="1">
        <v>1.1178999999999999</v>
      </c>
      <c r="AD882" s="62">
        <v>4383</v>
      </c>
      <c r="AE882" s="62">
        <v>4367</v>
      </c>
      <c r="BD882" s="94">
        <v>4393</v>
      </c>
      <c r="BG882" s="62"/>
      <c r="BH882" s="62"/>
      <c r="BI882" s="1">
        <v>4394</v>
      </c>
      <c r="BJ882" s="1">
        <v>4395</v>
      </c>
      <c r="BK882" s="1">
        <v>4390</v>
      </c>
      <c r="BL882" s="1">
        <v>4391</v>
      </c>
      <c r="BM882" s="78"/>
      <c r="BN882" s="78"/>
      <c r="BO882" s="78"/>
      <c r="BP882" s="89"/>
      <c r="BS882" s="88"/>
      <c r="BU882" s="58"/>
      <c r="BV882" s="58"/>
      <c r="BW882" s="58"/>
      <c r="BX882" s="58"/>
      <c r="BY882" s="1">
        <v>101.884</v>
      </c>
      <c r="BZ882" s="1">
        <v>101.93</v>
      </c>
      <c r="CA882" s="1">
        <v>101.91</v>
      </c>
      <c r="CB882" s="1">
        <v>1.1116999999999999</v>
      </c>
      <c r="CC882" s="1">
        <v>1.1116999999999999</v>
      </c>
      <c r="CD882" s="1">
        <v>1.1114999999999999</v>
      </c>
      <c r="CG882" s="1">
        <v>4394</v>
      </c>
      <c r="CH882" s="1">
        <v>4395</v>
      </c>
      <c r="CI882" s="1">
        <v>4381</v>
      </c>
      <c r="CJ882" s="1">
        <v>4390</v>
      </c>
      <c r="CK882" s="1">
        <v>4394</v>
      </c>
      <c r="CL882" s="1">
        <v>4395</v>
      </c>
      <c r="CM882" s="1">
        <v>4365</v>
      </c>
      <c r="CN882" s="1">
        <v>4365</v>
      </c>
      <c r="CO882" s="1">
        <v>1357.8</v>
      </c>
      <c r="CP882" s="1">
        <v>4394</v>
      </c>
      <c r="CQ882" s="1">
        <v>4395</v>
      </c>
      <c r="CR882" s="1">
        <v>4359</v>
      </c>
      <c r="CS882" s="1">
        <v>4371</v>
      </c>
      <c r="CX882" s="58"/>
      <c r="CY882" s="58"/>
      <c r="DA882" s="1" t="s">
        <v>618</v>
      </c>
      <c r="DC882" s="58"/>
      <c r="DD882" s="58"/>
      <c r="DE882">
        <v>11.68</v>
      </c>
      <c r="DF882">
        <v>101.925</v>
      </c>
      <c r="DG882">
        <v>1.57</v>
      </c>
    </row>
    <row r="883" spans="1:111">
      <c r="A883" s="1">
        <v>2016</v>
      </c>
      <c r="B883" s="1">
        <v>6</v>
      </c>
      <c r="C883" s="24">
        <v>42594</v>
      </c>
      <c r="D883" s="1">
        <v>4367</v>
      </c>
      <c r="E883" s="1">
        <v>4385</v>
      </c>
      <c r="F883" s="1">
        <v>4351</v>
      </c>
      <c r="G883" s="1">
        <v>4384</v>
      </c>
      <c r="H883" s="46">
        <v>1343.2</v>
      </c>
      <c r="I883" s="1">
        <v>4394</v>
      </c>
      <c r="J883" s="1">
        <v>4395</v>
      </c>
      <c r="K883" s="1">
        <v>4351</v>
      </c>
      <c r="L883" s="1">
        <v>4384</v>
      </c>
      <c r="M883" s="53">
        <v>4381</v>
      </c>
      <c r="N883" s="47">
        <v>4397</v>
      </c>
      <c r="O883" s="47">
        <v>4368</v>
      </c>
      <c r="P883" s="47">
        <v>4382</v>
      </c>
      <c r="Q883" s="8">
        <v>4365</v>
      </c>
      <c r="R883" s="26"/>
      <c r="W883" s="50"/>
      <c r="X883" s="51"/>
      <c r="AC883" s="1">
        <v>1.1193</v>
      </c>
      <c r="AD883" s="62">
        <v>4386</v>
      </c>
      <c r="AE883" s="62">
        <v>4351</v>
      </c>
      <c r="BD883" s="94">
        <v>4379</v>
      </c>
      <c r="BG883" s="62"/>
      <c r="BH883" s="62"/>
      <c r="BI883" s="1">
        <v>4381</v>
      </c>
      <c r="BJ883" s="1">
        <v>4383</v>
      </c>
      <c r="BK883" s="1">
        <v>4375</v>
      </c>
      <c r="BL883" s="1">
        <v>4375</v>
      </c>
      <c r="BM883" s="78"/>
      <c r="BN883" s="78"/>
      <c r="BO883" s="78"/>
      <c r="BP883" s="89"/>
      <c r="BS883" s="88"/>
      <c r="BU883" s="58"/>
      <c r="BV883" s="58"/>
      <c r="BW883" s="58"/>
      <c r="BX883" s="58"/>
      <c r="BY883" s="1">
        <v>101.95699999999999</v>
      </c>
      <c r="BZ883" s="1">
        <v>101.879</v>
      </c>
      <c r="CA883" s="1">
        <v>101.81</v>
      </c>
      <c r="CB883" s="1">
        <v>1.1136999999999999</v>
      </c>
      <c r="CC883" s="1">
        <v>1.1138999999999999</v>
      </c>
      <c r="CD883" s="1">
        <v>1.1138999999999999</v>
      </c>
      <c r="CG883" s="1">
        <v>4381</v>
      </c>
      <c r="CH883" s="1">
        <v>4397</v>
      </c>
      <c r="CI883" s="1">
        <v>4368</v>
      </c>
      <c r="CJ883" s="1">
        <v>4385</v>
      </c>
      <c r="CK883" s="1">
        <v>4381</v>
      </c>
      <c r="CL883" s="1">
        <v>4397</v>
      </c>
      <c r="CM883" s="1">
        <v>4368</v>
      </c>
      <c r="CN883" s="1">
        <v>4380</v>
      </c>
      <c r="CO883" s="1">
        <v>1344.6</v>
      </c>
      <c r="CP883" s="1">
        <v>4381</v>
      </c>
      <c r="CQ883" s="1">
        <v>4397</v>
      </c>
      <c r="CR883" s="1">
        <v>4335</v>
      </c>
      <c r="CS883" s="1">
        <v>4335</v>
      </c>
      <c r="CX883" s="58"/>
      <c r="CY883" s="58"/>
      <c r="DA883" s="1" t="s">
        <v>618</v>
      </c>
      <c r="DC883" s="58"/>
      <c r="DD883" s="58"/>
      <c r="DE883">
        <v>11.55</v>
      </c>
      <c r="DF883">
        <v>101.261</v>
      </c>
      <c r="DG883">
        <v>1.52</v>
      </c>
    </row>
    <row r="884" spans="1:111">
      <c r="A884" s="1">
        <v>2016</v>
      </c>
      <c r="B884" s="1">
        <v>2</v>
      </c>
      <c r="C884" s="24">
        <v>42597</v>
      </c>
      <c r="D884" s="1">
        <v>4347</v>
      </c>
      <c r="E884" s="1">
        <v>4353</v>
      </c>
      <c r="F884" s="1">
        <v>4340</v>
      </c>
      <c r="G884" s="1">
        <v>4348</v>
      </c>
      <c r="H884" s="46">
        <v>1344.6</v>
      </c>
      <c r="I884" s="1">
        <v>4381</v>
      </c>
      <c r="J884" s="1">
        <v>4397</v>
      </c>
      <c r="K884" s="1">
        <v>4335</v>
      </c>
      <c r="L884" s="1">
        <v>4351</v>
      </c>
      <c r="M884" s="53">
        <v>4349</v>
      </c>
      <c r="N884" s="47">
        <v>4349</v>
      </c>
      <c r="O884" s="47">
        <v>4336</v>
      </c>
      <c r="P884" s="47">
        <v>4343</v>
      </c>
      <c r="Q884" s="8">
        <v>4348</v>
      </c>
      <c r="R884" s="26"/>
      <c r="W884" s="50"/>
      <c r="X884" s="51"/>
      <c r="AC884" s="1">
        <v>1.1193</v>
      </c>
      <c r="AD884" s="62">
        <v>4353</v>
      </c>
      <c r="AE884" s="62">
        <v>4340</v>
      </c>
      <c r="BD884" s="94">
        <v>4347</v>
      </c>
      <c r="BG884" s="62"/>
      <c r="BH884" s="62"/>
      <c r="BI884" s="1">
        <v>4349</v>
      </c>
      <c r="BJ884" s="1">
        <v>4349</v>
      </c>
      <c r="BK884" s="1">
        <v>4341</v>
      </c>
      <c r="BL884" s="1">
        <v>4341</v>
      </c>
      <c r="BM884" s="78"/>
      <c r="BN884" s="78"/>
      <c r="BO884" s="78"/>
      <c r="BP884" s="89"/>
      <c r="BS884" s="88"/>
      <c r="BU884" s="58"/>
      <c r="BV884" s="58"/>
      <c r="BW884" s="58"/>
      <c r="BX884" s="58"/>
      <c r="BY884" s="1">
        <v>101.136</v>
      </c>
      <c r="BZ884" s="1">
        <v>101.283</v>
      </c>
      <c r="CA884" s="1">
        <v>101.30800000000001</v>
      </c>
      <c r="CB884" s="1">
        <v>1.117</v>
      </c>
      <c r="CC884" s="1">
        <v>1.1161000000000001</v>
      </c>
      <c r="CD884" s="1">
        <v>1.1164000000000001</v>
      </c>
      <c r="CG884" s="1">
        <v>4349</v>
      </c>
      <c r="CH884" s="1">
        <v>4349</v>
      </c>
      <c r="CI884" s="1">
        <v>4336</v>
      </c>
      <c r="CJ884" s="1">
        <v>4337</v>
      </c>
      <c r="CK884" s="1">
        <v>4349</v>
      </c>
      <c r="CL884" s="1">
        <v>4353</v>
      </c>
      <c r="CM884" s="1">
        <v>4336</v>
      </c>
      <c r="CN884" s="1">
        <v>4350</v>
      </c>
      <c r="CO884" s="1">
        <v>1344.3</v>
      </c>
      <c r="CP884" s="1">
        <v>4349</v>
      </c>
      <c r="CQ884" s="1">
        <v>4355</v>
      </c>
      <c r="CR884" s="1">
        <v>4336</v>
      </c>
      <c r="CS884" s="1">
        <v>4353</v>
      </c>
      <c r="CX884" s="58"/>
      <c r="CY884" s="58"/>
      <c r="DA884" s="1" t="s">
        <v>618</v>
      </c>
      <c r="DC884" s="58"/>
      <c r="DD884" s="58"/>
      <c r="DE884">
        <v>11.81</v>
      </c>
      <c r="DF884">
        <v>101.27200000000001</v>
      </c>
      <c r="DG884">
        <v>1.55</v>
      </c>
    </row>
    <row r="885" spans="1:111">
      <c r="A885" s="1">
        <v>2016</v>
      </c>
      <c r="B885" s="1">
        <v>3</v>
      </c>
      <c r="C885" s="24">
        <v>42598</v>
      </c>
      <c r="D885" s="1">
        <v>4355</v>
      </c>
      <c r="E885" s="1">
        <v>4363</v>
      </c>
      <c r="F885" s="1">
        <v>4332</v>
      </c>
      <c r="G885" s="1">
        <v>4337</v>
      </c>
      <c r="H885" s="46">
        <v>1356.9</v>
      </c>
      <c r="I885" s="1">
        <v>4349</v>
      </c>
      <c r="J885" s="1">
        <v>4363</v>
      </c>
      <c r="K885" s="1">
        <v>4336</v>
      </c>
      <c r="L885" s="1">
        <v>4350</v>
      </c>
      <c r="M885" s="53">
        <v>4338</v>
      </c>
      <c r="N885" s="47">
        <v>4346</v>
      </c>
      <c r="O885" s="47">
        <v>4320</v>
      </c>
      <c r="P885" s="47">
        <v>4326</v>
      </c>
      <c r="Q885" s="8">
        <v>4355</v>
      </c>
      <c r="R885" s="26"/>
      <c r="W885" s="50"/>
      <c r="X885" s="51"/>
      <c r="AC885" s="1">
        <v>1.1264000000000001</v>
      </c>
      <c r="AD885" s="62">
        <v>4363</v>
      </c>
      <c r="AE885" s="62">
        <v>4348</v>
      </c>
      <c r="BD885" s="94">
        <v>4336</v>
      </c>
      <c r="BG885" s="62"/>
      <c r="BH885" s="62"/>
      <c r="BI885" s="1">
        <v>4338</v>
      </c>
      <c r="BJ885" s="1">
        <v>4346</v>
      </c>
      <c r="BK885" s="1">
        <v>4337</v>
      </c>
      <c r="BL885" s="1">
        <v>4343</v>
      </c>
      <c r="BM885" s="78"/>
      <c r="BN885" s="78"/>
      <c r="BO885" s="78"/>
      <c r="BP885" s="89"/>
      <c r="BS885" s="88"/>
      <c r="BU885" s="58"/>
      <c r="BV885" s="58"/>
      <c r="BW885" s="58"/>
      <c r="BX885" s="58"/>
      <c r="BY885" s="1">
        <v>101.258</v>
      </c>
      <c r="BZ885" s="1">
        <v>101.2</v>
      </c>
      <c r="CA885" s="1">
        <v>101.245</v>
      </c>
      <c r="CB885" s="1">
        <v>1.1184000000000001</v>
      </c>
      <c r="CC885" s="1">
        <v>1.1186</v>
      </c>
      <c r="CD885" s="1">
        <v>1.1181000000000001</v>
      </c>
      <c r="CG885" s="1">
        <v>4338</v>
      </c>
      <c r="CH885" s="1">
        <v>4346</v>
      </c>
      <c r="CI885" s="1">
        <v>4323</v>
      </c>
      <c r="CJ885" s="1">
        <v>4331</v>
      </c>
      <c r="CK885" s="1">
        <v>4338</v>
      </c>
      <c r="CL885" s="1">
        <v>4346</v>
      </c>
      <c r="CM885" s="1">
        <v>4320</v>
      </c>
      <c r="CN885" s="1">
        <v>4338</v>
      </c>
      <c r="CO885" s="1">
        <v>1356.7</v>
      </c>
      <c r="CP885" s="1">
        <v>4338</v>
      </c>
      <c r="CQ885" s="1">
        <v>4346</v>
      </c>
      <c r="CR885" s="1">
        <v>4320</v>
      </c>
      <c r="CS885" s="1">
        <v>4337</v>
      </c>
      <c r="CX885" s="58"/>
      <c r="CY885" s="58"/>
      <c r="DA885" s="1" t="s">
        <v>618</v>
      </c>
      <c r="DC885" s="58"/>
      <c r="DD885" s="58"/>
      <c r="DE885">
        <v>12.64</v>
      </c>
      <c r="DF885">
        <v>100.223</v>
      </c>
      <c r="DG885">
        <v>1.58</v>
      </c>
    </row>
    <row r="886" spans="1:111">
      <c r="A886" s="1">
        <v>2016</v>
      </c>
      <c r="B886" s="1">
        <v>4</v>
      </c>
      <c r="C886" s="24">
        <v>42599</v>
      </c>
      <c r="D886" s="1">
        <v>4330</v>
      </c>
      <c r="E886" s="1">
        <v>4351</v>
      </c>
      <c r="F886" s="1">
        <v>4330</v>
      </c>
      <c r="G886" s="1">
        <v>4349</v>
      </c>
      <c r="H886" s="46">
        <v>1353.9</v>
      </c>
      <c r="I886" s="1">
        <v>4338</v>
      </c>
      <c r="J886" s="1">
        <v>4346</v>
      </c>
      <c r="K886" s="1">
        <v>4320</v>
      </c>
      <c r="L886" s="1">
        <v>4335</v>
      </c>
      <c r="M886" s="53">
        <v>4340</v>
      </c>
      <c r="N886" s="47">
        <v>4346</v>
      </c>
      <c r="O886" s="47">
        <v>4329</v>
      </c>
      <c r="P886" s="47">
        <v>4329</v>
      </c>
      <c r="Q886" s="8">
        <v>4331</v>
      </c>
      <c r="R886" s="26"/>
      <c r="W886" s="50"/>
      <c r="X886" s="51"/>
      <c r="AC886" s="1">
        <v>1.1267</v>
      </c>
      <c r="AD886" s="62">
        <v>4344</v>
      </c>
      <c r="AE886" s="62">
        <v>4330</v>
      </c>
      <c r="BD886" s="94">
        <v>4339</v>
      </c>
      <c r="BG886" s="62"/>
      <c r="BH886" s="62"/>
      <c r="BI886" s="1">
        <v>4340</v>
      </c>
      <c r="BJ886" s="1">
        <v>4344</v>
      </c>
      <c r="BK886" s="1">
        <v>4339</v>
      </c>
      <c r="BL886" s="1">
        <v>4343</v>
      </c>
      <c r="BM886" s="78"/>
      <c r="BN886" s="78"/>
      <c r="BO886" s="78"/>
      <c r="BP886" s="89"/>
      <c r="BS886" s="88"/>
      <c r="BU886" s="58"/>
      <c r="BV886" s="58"/>
      <c r="BW886" s="58"/>
      <c r="BX886" s="58"/>
      <c r="BY886" s="1">
        <v>100.30800000000001</v>
      </c>
      <c r="BZ886" s="1">
        <v>100.319</v>
      </c>
      <c r="CA886" s="1">
        <v>100.255</v>
      </c>
      <c r="CB886" s="1">
        <v>1.1278999999999999</v>
      </c>
      <c r="CC886" s="1">
        <v>1.1276999999999999</v>
      </c>
      <c r="CD886" s="1">
        <v>1.1275999999999999</v>
      </c>
      <c r="CG886" s="1">
        <v>4340</v>
      </c>
      <c r="CH886" s="1">
        <v>4346</v>
      </c>
      <c r="CI886" s="1">
        <v>4332</v>
      </c>
      <c r="CJ886" s="1">
        <v>4338</v>
      </c>
      <c r="CK886" s="1">
        <v>4340</v>
      </c>
      <c r="CL886" s="1">
        <v>4346</v>
      </c>
      <c r="CM886" s="1">
        <v>4326</v>
      </c>
      <c r="CN886" s="1">
        <v>4333</v>
      </c>
      <c r="CO886" s="1">
        <v>1349.5</v>
      </c>
      <c r="CP886" s="1">
        <v>4340</v>
      </c>
      <c r="CQ886" s="1">
        <v>4346</v>
      </c>
      <c r="CR886" s="1">
        <v>4315</v>
      </c>
      <c r="CS886" s="1">
        <v>4329</v>
      </c>
      <c r="CX886" s="58"/>
      <c r="CY886" s="58"/>
      <c r="DA886" s="1" t="s">
        <v>618</v>
      </c>
      <c r="DC886" s="58"/>
      <c r="DD886" s="58"/>
      <c r="DE886">
        <v>12.19</v>
      </c>
      <c r="DF886">
        <v>100.249</v>
      </c>
      <c r="DG886">
        <v>1.56</v>
      </c>
    </row>
    <row r="887" spans="1:111">
      <c r="A887" s="1">
        <v>2016</v>
      </c>
      <c r="B887" s="1">
        <v>5</v>
      </c>
      <c r="C887" s="24">
        <v>42600</v>
      </c>
      <c r="D887" s="1">
        <v>4333</v>
      </c>
      <c r="E887" s="1">
        <v>4346</v>
      </c>
      <c r="F887" s="1">
        <v>4328</v>
      </c>
      <c r="G887" s="1">
        <v>4333</v>
      </c>
      <c r="H887" s="46">
        <v>1357.2</v>
      </c>
      <c r="I887" s="1">
        <v>4340</v>
      </c>
      <c r="J887" s="1">
        <v>4346</v>
      </c>
      <c r="K887" s="1">
        <v>4315</v>
      </c>
      <c r="L887" s="1">
        <v>4337</v>
      </c>
      <c r="M887" s="53">
        <v>4331</v>
      </c>
      <c r="N887" s="47">
        <v>4348</v>
      </c>
      <c r="O887" s="47">
        <v>4331</v>
      </c>
      <c r="P887" s="47">
        <v>4342</v>
      </c>
      <c r="Q887" s="8">
        <v>4334</v>
      </c>
      <c r="R887" s="26"/>
      <c r="W887" s="50"/>
      <c r="X887" s="51"/>
      <c r="AC887" s="1">
        <v>1.1317999999999999</v>
      </c>
      <c r="AD887" s="62">
        <v>4339</v>
      </c>
      <c r="AE887" s="62">
        <v>4328</v>
      </c>
      <c r="BD887" s="94">
        <v>4330</v>
      </c>
      <c r="BG887" s="62"/>
      <c r="BH887" s="62"/>
      <c r="BI887" s="1">
        <v>4331</v>
      </c>
      <c r="BJ887" s="1">
        <v>4335</v>
      </c>
      <c r="BK887" s="1">
        <v>4331</v>
      </c>
      <c r="BL887" s="1">
        <v>4334</v>
      </c>
      <c r="BM887" s="78"/>
      <c r="BN887" s="78"/>
      <c r="BO887" s="78"/>
      <c r="BP887" s="89"/>
      <c r="BS887" s="88"/>
      <c r="BU887" s="58"/>
      <c r="BV887" s="58"/>
      <c r="BW887" s="58"/>
      <c r="BX887" s="58"/>
      <c r="BY887" s="1">
        <v>100.282</v>
      </c>
      <c r="BZ887" s="1">
        <v>100.098</v>
      </c>
      <c r="CA887" s="1">
        <v>99.853999999999999</v>
      </c>
      <c r="CB887" s="1">
        <v>1.1289</v>
      </c>
      <c r="CC887" s="1">
        <v>1.1292</v>
      </c>
      <c r="CD887" s="1">
        <v>1.1301000000000001</v>
      </c>
      <c r="CG887" s="1">
        <v>4331</v>
      </c>
      <c r="CH887" s="1">
        <v>4348</v>
      </c>
      <c r="CI887" s="1">
        <v>4331</v>
      </c>
      <c r="CJ887" s="1">
        <v>4347</v>
      </c>
      <c r="CK887" s="1">
        <v>4331</v>
      </c>
      <c r="CL887" s="1">
        <v>4348</v>
      </c>
      <c r="CM887" s="1">
        <v>4331</v>
      </c>
      <c r="CN887" s="1">
        <v>4337</v>
      </c>
      <c r="CO887" s="1">
        <v>1355.3</v>
      </c>
      <c r="CP887" s="1">
        <v>4331</v>
      </c>
      <c r="CQ887" s="1">
        <v>4348</v>
      </c>
      <c r="CR887" s="1">
        <v>4328</v>
      </c>
      <c r="CS887" s="1">
        <v>4336</v>
      </c>
      <c r="CX887" s="58"/>
      <c r="CY887" s="58"/>
      <c r="DA887" s="1" t="s">
        <v>618</v>
      </c>
      <c r="DC887" s="58"/>
      <c r="DD887" s="58"/>
      <c r="DE887">
        <v>11.43</v>
      </c>
      <c r="DF887">
        <v>99.951999999999998</v>
      </c>
      <c r="DG887">
        <v>1.54</v>
      </c>
    </row>
    <row r="888" spans="1:111">
      <c r="A888" s="1">
        <v>2016</v>
      </c>
      <c r="B888" s="1">
        <v>6</v>
      </c>
      <c r="C888" s="24">
        <v>42601</v>
      </c>
      <c r="D888" s="1">
        <v>4334</v>
      </c>
      <c r="E888" s="1">
        <v>4336</v>
      </c>
      <c r="F888" s="1">
        <v>4324</v>
      </c>
      <c r="G888" s="1">
        <v>4329</v>
      </c>
      <c r="H888" s="46">
        <v>1346.2</v>
      </c>
      <c r="I888" s="1">
        <v>4331</v>
      </c>
      <c r="J888" s="1">
        <v>4348</v>
      </c>
      <c r="K888" s="1">
        <v>4326</v>
      </c>
      <c r="L888" s="1">
        <v>4326</v>
      </c>
      <c r="M888" s="53">
        <v>4325</v>
      </c>
      <c r="N888" s="47">
        <v>4329</v>
      </c>
      <c r="O888" s="47">
        <v>4301</v>
      </c>
      <c r="P888" s="47">
        <v>4312</v>
      </c>
      <c r="Q888" s="8">
        <v>4336</v>
      </c>
      <c r="R888" s="26"/>
      <c r="W888" s="50"/>
      <c r="X888" s="51"/>
      <c r="AC888" s="1">
        <v>1.1319999999999999</v>
      </c>
      <c r="AD888" s="62">
        <v>4336</v>
      </c>
      <c r="AE888" s="62">
        <v>4324</v>
      </c>
      <c r="BD888" s="94">
        <v>4323</v>
      </c>
      <c r="BG888" s="62"/>
      <c r="BH888" s="62"/>
      <c r="BI888" s="1">
        <v>4325</v>
      </c>
      <c r="BJ888" s="1">
        <v>4329</v>
      </c>
      <c r="BK888" s="1">
        <v>4324</v>
      </c>
      <c r="BL888" s="1">
        <v>4327</v>
      </c>
      <c r="BM888" s="78"/>
      <c r="BN888" s="78"/>
      <c r="BO888" s="78"/>
      <c r="BP888" s="89"/>
      <c r="BS888" s="88"/>
      <c r="BU888" s="58"/>
      <c r="BV888" s="58"/>
      <c r="BW888" s="58"/>
      <c r="BX888" s="58"/>
      <c r="BY888" s="1">
        <v>99.888000000000005</v>
      </c>
      <c r="BZ888" s="1">
        <v>100.086</v>
      </c>
      <c r="CA888" s="1">
        <v>100.134</v>
      </c>
      <c r="CB888" s="1">
        <v>1.1354</v>
      </c>
      <c r="CC888" s="1">
        <v>1.1347</v>
      </c>
      <c r="CD888" s="1">
        <v>1.1345000000000001</v>
      </c>
      <c r="CG888" s="1">
        <v>4325</v>
      </c>
      <c r="CH888" s="1">
        <v>4329</v>
      </c>
      <c r="CI888" s="1">
        <v>4302</v>
      </c>
      <c r="CJ888" s="1">
        <v>4304</v>
      </c>
      <c r="CK888" s="1">
        <v>4325</v>
      </c>
      <c r="CL888" s="1">
        <v>4329</v>
      </c>
      <c r="CM888" s="1">
        <v>4301</v>
      </c>
      <c r="CN888" s="1">
        <v>4322</v>
      </c>
      <c r="CO888" s="1">
        <v>1352.2</v>
      </c>
      <c r="CP888" s="1">
        <v>4325</v>
      </c>
      <c r="CQ888" s="1">
        <v>4329</v>
      </c>
      <c r="CR888" s="1">
        <v>4301</v>
      </c>
      <c r="CS888" s="1">
        <v>4313</v>
      </c>
      <c r="CX888" s="58"/>
      <c r="CY888" s="58"/>
      <c r="DA888" s="1" t="s">
        <v>618</v>
      </c>
      <c r="DC888" s="58"/>
      <c r="DD888" s="58"/>
      <c r="DE888">
        <v>11.34</v>
      </c>
      <c r="DF888">
        <v>100.74</v>
      </c>
      <c r="DG888">
        <v>1.58</v>
      </c>
    </row>
    <row r="889" spans="1:111">
      <c r="A889" s="1">
        <v>2016</v>
      </c>
      <c r="B889" s="1">
        <v>2</v>
      </c>
      <c r="C889" s="24">
        <v>42604</v>
      </c>
      <c r="D889" s="1">
        <v>4308</v>
      </c>
      <c r="E889" s="1">
        <v>4312</v>
      </c>
      <c r="F889" s="1">
        <v>4298</v>
      </c>
      <c r="G889" s="1">
        <v>4307</v>
      </c>
      <c r="H889" s="46">
        <v>1343.4</v>
      </c>
      <c r="I889" s="1">
        <v>4325</v>
      </c>
      <c r="J889" s="1">
        <v>4329</v>
      </c>
      <c r="K889" s="1">
        <v>4301</v>
      </c>
      <c r="L889" s="1">
        <v>4306</v>
      </c>
      <c r="M889" s="53">
        <v>4304</v>
      </c>
      <c r="N889" s="47">
        <v>4307</v>
      </c>
      <c r="O889" s="47">
        <v>4297</v>
      </c>
      <c r="P889" s="47">
        <v>4303</v>
      </c>
      <c r="Q889" s="8">
        <v>4309</v>
      </c>
      <c r="R889" s="26"/>
      <c r="W889" s="50"/>
      <c r="X889" s="51"/>
      <c r="AC889" s="1">
        <v>1.1312</v>
      </c>
      <c r="AD889" s="62">
        <v>4312</v>
      </c>
      <c r="AE889" s="62">
        <v>4301</v>
      </c>
      <c r="BD889" s="94">
        <v>4301</v>
      </c>
      <c r="BG889" s="62"/>
      <c r="BH889" s="62"/>
      <c r="BI889" s="1">
        <v>4304</v>
      </c>
      <c r="BJ889" s="1">
        <v>4305</v>
      </c>
      <c r="BK889" s="1">
        <v>4302</v>
      </c>
      <c r="BL889" s="1">
        <v>4302</v>
      </c>
      <c r="BM889" s="78"/>
      <c r="BN889" s="78"/>
      <c r="BO889" s="78"/>
      <c r="BP889" s="89"/>
      <c r="BS889" s="88"/>
      <c r="BU889" s="58"/>
      <c r="BV889" s="58"/>
      <c r="BW889" s="58"/>
      <c r="BX889" s="58"/>
      <c r="BY889" s="1">
        <v>100.785</v>
      </c>
      <c r="BZ889" s="1">
        <v>100.373</v>
      </c>
      <c r="CA889" s="1">
        <v>100.58799999999999</v>
      </c>
      <c r="CB889" s="1">
        <v>1.1309</v>
      </c>
      <c r="CC889" s="1">
        <v>1.1315</v>
      </c>
      <c r="CD889" s="1">
        <v>1.1294999999999999</v>
      </c>
      <c r="CG889" s="1">
        <v>4304</v>
      </c>
      <c r="CH889" s="1">
        <v>4307</v>
      </c>
      <c r="CI889" s="1">
        <v>4301</v>
      </c>
      <c r="CJ889" s="1">
        <v>4302</v>
      </c>
      <c r="CK889" s="1">
        <v>4304</v>
      </c>
      <c r="CL889" s="1">
        <v>4307</v>
      </c>
      <c r="CM889" s="1">
        <v>4297</v>
      </c>
      <c r="CN889" s="1">
        <v>4301</v>
      </c>
      <c r="CO889" s="1">
        <v>1337.2</v>
      </c>
      <c r="CP889" s="1">
        <v>4304</v>
      </c>
      <c r="CQ889" s="1">
        <v>4307</v>
      </c>
      <c r="CR889" s="1">
        <v>4297</v>
      </c>
      <c r="CS889" s="1">
        <v>4300</v>
      </c>
      <c r="CX889" s="58"/>
      <c r="CY889" s="58"/>
      <c r="DA889" s="1" t="s">
        <v>618</v>
      </c>
      <c r="DC889" s="58"/>
      <c r="DD889" s="58"/>
      <c r="DE889">
        <v>12.27</v>
      </c>
      <c r="DF889">
        <v>100.33</v>
      </c>
      <c r="DG889">
        <v>1.54</v>
      </c>
    </row>
    <row r="890" spans="1:111">
      <c r="A890" s="1">
        <v>2016</v>
      </c>
      <c r="B890" s="1">
        <v>3</v>
      </c>
      <c r="C890" s="24">
        <v>42605</v>
      </c>
      <c r="D890" s="1">
        <v>4298</v>
      </c>
      <c r="E890" s="1">
        <v>4300</v>
      </c>
      <c r="F890" s="1">
        <v>4290</v>
      </c>
      <c r="G890" s="1">
        <v>4290</v>
      </c>
      <c r="H890" s="46">
        <v>1346.1</v>
      </c>
      <c r="I890" s="1">
        <v>4304</v>
      </c>
      <c r="J890" s="1">
        <v>4307</v>
      </c>
      <c r="K890" s="1">
        <v>4292</v>
      </c>
      <c r="L890" s="1">
        <v>4295</v>
      </c>
      <c r="M890" s="53">
        <v>4296</v>
      </c>
      <c r="N890" s="47">
        <v>4308</v>
      </c>
      <c r="O890" s="47">
        <v>4296</v>
      </c>
      <c r="P890" s="47">
        <v>4305</v>
      </c>
      <c r="Q890" s="8">
        <v>4300</v>
      </c>
      <c r="R890" s="26"/>
      <c r="W890" s="50"/>
      <c r="X890" s="51"/>
      <c r="AC890" s="1">
        <v>1.1327</v>
      </c>
      <c r="AD890" s="62">
        <v>4300</v>
      </c>
      <c r="AE890" s="62">
        <v>4292</v>
      </c>
      <c r="BD890" s="94">
        <v>4295</v>
      </c>
      <c r="BG890" s="62"/>
      <c r="BH890" s="62"/>
      <c r="BI890" s="1">
        <v>4296</v>
      </c>
      <c r="BJ890" s="1">
        <v>4301</v>
      </c>
      <c r="BK890" s="1">
        <v>4296</v>
      </c>
      <c r="BL890" s="1">
        <v>4300</v>
      </c>
      <c r="BM890" s="78"/>
      <c r="BN890" s="78"/>
      <c r="BO890" s="78"/>
      <c r="BP890" s="89"/>
      <c r="BS890" s="88"/>
      <c r="BU890" s="58"/>
      <c r="BV890" s="58"/>
      <c r="BW890" s="58"/>
      <c r="BX890" s="58"/>
      <c r="BY890" s="1">
        <v>100.331</v>
      </c>
      <c r="BZ890" s="1">
        <v>100.318</v>
      </c>
      <c r="CA890" s="1">
        <v>100.295</v>
      </c>
      <c r="CB890" s="1">
        <v>1.1319999999999999</v>
      </c>
      <c r="CC890" s="1">
        <v>1.1318999999999999</v>
      </c>
      <c r="CD890" s="1">
        <v>1.1317999999999999</v>
      </c>
      <c r="CG890" s="1">
        <v>4296</v>
      </c>
      <c r="CH890" s="1">
        <v>4308</v>
      </c>
      <c r="CI890" s="1">
        <v>4296</v>
      </c>
      <c r="CJ890" s="1">
        <v>4307</v>
      </c>
      <c r="CK890" s="1">
        <v>4296</v>
      </c>
      <c r="CL890" s="1">
        <v>4308</v>
      </c>
      <c r="CM890" s="1">
        <v>4296</v>
      </c>
      <c r="CN890" s="1">
        <v>4304</v>
      </c>
      <c r="CO890" s="1">
        <v>1344</v>
      </c>
      <c r="CP890" s="1">
        <v>4296</v>
      </c>
      <c r="CQ890" s="1">
        <v>4308</v>
      </c>
      <c r="CR890" s="1">
        <v>4296</v>
      </c>
      <c r="CS890" s="1">
        <v>4299</v>
      </c>
      <c r="CX890" s="58"/>
      <c r="CY890" s="58"/>
      <c r="DA890" s="1" t="s">
        <v>618</v>
      </c>
      <c r="DC890" s="58"/>
      <c r="DD890" s="58"/>
      <c r="DE890">
        <v>12.38</v>
      </c>
      <c r="DF890">
        <v>100.24299999999999</v>
      </c>
      <c r="DG890">
        <v>1.55</v>
      </c>
    </row>
    <row r="891" spans="1:111">
      <c r="A891" s="1">
        <v>2016</v>
      </c>
      <c r="B891" s="1">
        <v>4</v>
      </c>
      <c r="C891" s="24">
        <v>42606</v>
      </c>
      <c r="D891" s="1">
        <v>4300</v>
      </c>
      <c r="E891" s="1">
        <v>4307</v>
      </c>
      <c r="F891" s="1">
        <v>4295</v>
      </c>
      <c r="G891" s="1">
        <v>4298</v>
      </c>
      <c r="H891" s="46">
        <v>1327.3</v>
      </c>
      <c r="I891" s="1">
        <v>4296</v>
      </c>
      <c r="J891" s="1">
        <v>4308</v>
      </c>
      <c r="K891" s="1">
        <v>4296</v>
      </c>
      <c r="L891" s="1">
        <v>4300</v>
      </c>
      <c r="M891" s="53">
        <v>4296</v>
      </c>
      <c r="N891" s="47">
        <v>4299</v>
      </c>
      <c r="O891" s="47">
        <v>4268</v>
      </c>
      <c r="P891" s="47">
        <v>4276</v>
      </c>
      <c r="Q891" s="8">
        <v>4301</v>
      </c>
      <c r="R891" s="26"/>
      <c r="W891" s="50"/>
      <c r="X891" s="51"/>
      <c r="AC891" s="1">
        <v>1.1266</v>
      </c>
      <c r="AD891" s="62">
        <v>4307</v>
      </c>
      <c r="AE891" s="62">
        <v>4298</v>
      </c>
      <c r="BD891" s="94">
        <v>4294</v>
      </c>
      <c r="BG891" s="62"/>
      <c r="BH891" s="62"/>
      <c r="BI891" s="1">
        <v>4296</v>
      </c>
      <c r="BJ891" s="1">
        <v>4299</v>
      </c>
      <c r="BK891" s="1">
        <v>4293</v>
      </c>
      <c r="BL891" s="1">
        <v>4296</v>
      </c>
      <c r="BM891" s="78"/>
      <c r="BN891" s="78"/>
      <c r="BO891" s="78"/>
      <c r="BP891" s="89"/>
      <c r="BS891" s="88"/>
      <c r="BU891" s="58"/>
      <c r="BV891" s="58"/>
      <c r="BW891" s="58"/>
      <c r="BX891" s="58"/>
      <c r="BY891" s="1">
        <v>100.241</v>
      </c>
      <c r="BZ891" s="1">
        <v>100.256</v>
      </c>
      <c r="CA891" s="1">
        <v>100.32599999999999</v>
      </c>
      <c r="CB891" s="1">
        <v>1.1306</v>
      </c>
      <c r="CC891" s="1">
        <v>1.1306</v>
      </c>
      <c r="CD891" s="1">
        <v>1.1302000000000001</v>
      </c>
      <c r="CG891" s="1">
        <v>4296</v>
      </c>
      <c r="CH891" s="1">
        <v>4299</v>
      </c>
      <c r="CI891" s="1">
        <v>4271</v>
      </c>
      <c r="CJ891" s="1">
        <v>4284</v>
      </c>
      <c r="CK891" s="1">
        <v>4296</v>
      </c>
      <c r="CL891" s="1">
        <v>4299</v>
      </c>
      <c r="CM891" s="1">
        <v>4266</v>
      </c>
      <c r="CN891" s="1">
        <v>4277</v>
      </c>
      <c r="CO891" s="1">
        <v>1342.5</v>
      </c>
      <c r="CP891" s="1">
        <v>4296</v>
      </c>
      <c r="CQ891" s="1">
        <v>4299</v>
      </c>
      <c r="CR891" s="1">
        <v>4261</v>
      </c>
      <c r="CS891" s="1">
        <v>4264</v>
      </c>
      <c r="CX891" s="58"/>
      <c r="CY891" s="58"/>
      <c r="DA891" s="1" t="s">
        <v>618</v>
      </c>
      <c r="DC891" s="58"/>
      <c r="DD891" s="58"/>
      <c r="DE891">
        <v>13.45</v>
      </c>
      <c r="DF891">
        <v>100.446</v>
      </c>
      <c r="DG891">
        <v>1.56</v>
      </c>
    </row>
    <row r="892" spans="1:111">
      <c r="A892" s="1">
        <v>2016</v>
      </c>
      <c r="B892" s="1">
        <v>5</v>
      </c>
      <c r="C892" s="24">
        <v>42607</v>
      </c>
      <c r="D892" s="1">
        <v>4272</v>
      </c>
      <c r="E892" s="1">
        <v>4274</v>
      </c>
      <c r="F892" s="1">
        <v>4260</v>
      </c>
      <c r="G892" s="1">
        <v>4265</v>
      </c>
      <c r="H892" s="46">
        <v>1325.1</v>
      </c>
      <c r="I892" s="1">
        <v>4296</v>
      </c>
      <c r="J892" s="1">
        <v>4299</v>
      </c>
      <c r="K892" s="1">
        <v>4260</v>
      </c>
      <c r="L892" s="1">
        <v>4263</v>
      </c>
      <c r="M892" s="53">
        <v>4270</v>
      </c>
      <c r="N892" s="47">
        <v>4270</v>
      </c>
      <c r="O892" s="47">
        <v>4250</v>
      </c>
      <c r="P892" s="47">
        <v>4254</v>
      </c>
      <c r="Q892" s="8">
        <v>4271</v>
      </c>
      <c r="R892" s="26"/>
      <c r="W892" s="50"/>
      <c r="X892" s="51"/>
      <c r="AC892" s="1">
        <v>1.1294</v>
      </c>
      <c r="AD892" s="62">
        <v>4274</v>
      </c>
      <c r="AE892" s="62">
        <v>4260</v>
      </c>
      <c r="BD892" s="94">
        <v>4268</v>
      </c>
      <c r="BG892" s="62"/>
      <c r="BH892" s="62"/>
      <c r="BI892" s="1">
        <v>4270</v>
      </c>
      <c r="BJ892" s="1">
        <v>4270</v>
      </c>
      <c r="BK892" s="1">
        <v>4265</v>
      </c>
      <c r="BL892" s="1">
        <v>4265</v>
      </c>
      <c r="BM892" s="78"/>
      <c r="BN892" s="78"/>
      <c r="BO892" s="78"/>
      <c r="BP892" s="89"/>
      <c r="BS892" s="88"/>
      <c r="BU892" s="58"/>
      <c r="BV892" s="58"/>
      <c r="BW892" s="58"/>
      <c r="BX892" s="58"/>
      <c r="BY892" s="1">
        <v>100.452</v>
      </c>
      <c r="BZ892" s="1">
        <v>100.476</v>
      </c>
      <c r="CA892" s="1">
        <v>100.529</v>
      </c>
      <c r="CB892" s="1">
        <v>1.1264000000000001</v>
      </c>
      <c r="CC892" s="1">
        <v>1.1265000000000001</v>
      </c>
      <c r="CD892" s="1">
        <v>1.1261000000000001</v>
      </c>
      <c r="CG892" s="1">
        <v>4270</v>
      </c>
      <c r="CH892" s="1">
        <v>4270</v>
      </c>
      <c r="CI892" s="1">
        <v>4250</v>
      </c>
      <c r="CJ892" s="1">
        <v>4252</v>
      </c>
      <c r="CK892" s="1">
        <v>4270</v>
      </c>
      <c r="CL892" s="1">
        <v>4270</v>
      </c>
      <c r="CM892" s="1">
        <v>4250</v>
      </c>
      <c r="CN892" s="1">
        <v>4258</v>
      </c>
      <c r="CO892" s="1">
        <v>1329.8</v>
      </c>
      <c r="CP892" s="1">
        <v>4270</v>
      </c>
      <c r="CQ892" s="1">
        <v>4270</v>
      </c>
      <c r="CR892" s="1">
        <v>4250</v>
      </c>
      <c r="CS892" s="1">
        <v>4260</v>
      </c>
      <c r="CX892" s="58"/>
      <c r="CY892" s="58"/>
      <c r="DA892" s="1" t="s">
        <v>618</v>
      </c>
      <c r="DC892" s="58"/>
      <c r="DD892" s="58"/>
      <c r="DE892">
        <v>13.63</v>
      </c>
      <c r="DF892">
        <v>100.55200000000001</v>
      </c>
      <c r="DG892">
        <v>1.58</v>
      </c>
    </row>
    <row r="893" spans="1:111">
      <c r="A893" s="1">
        <v>2016</v>
      </c>
      <c r="B893" s="1">
        <v>6</v>
      </c>
      <c r="C893" s="24">
        <v>42608</v>
      </c>
      <c r="D893" s="1">
        <v>4258</v>
      </c>
      <c r="E893" s="1">
        <v>4263</v>
      </c>
      <c r="F893" s="1">
        <v>4252</v>
      </c>
      <c r="G893" s="1">
        <v>4261</v>
      </c>
      <c r="H893" s="46">
        <v>1325.9</v>
      </c>
      <c r="I893" s="1">
        <v>4270</v>
      </c>
      <c r="J893" s="1">
        <v>4270</v>
      </c>
      <c r="K893" s="1">
        <v>4250</v>
      </c>
      <c r="L893" s="1">
        <v>4261</v>
      </c>
      <c r="M893" s="53">
        <v>4260</v>
      </c>
      <c r="N893" s="47">
        <v>4276</v>
      </c>
      <c r="O893" s="47">
        <v>4255</v>
      </c>
      <c r="P893" s="47">
        <v>4271</v>
      </c>
      <c r="Q893" s="8">
        <v>4259</v>
      </c>
      <c r="R893" s="26"/>
      <c r="W893" s="50"/>
      <c r="X893" s="51"/>
      <c r="AC893" s="1">
        <v>1.1298999999999999</v>
      </c>
      <c r="AD893" s="62">
        <v>4263</v>
      </c>
      <c r="AE893" s="62">
        <v>4252</v>
      </c>
      <c r="BD893" s="94">
        <v>4260</v>
      </c>
      <c r="BG893" s="62"/>
      <c r="BH893" s="62"/>
      <c r="BI893" s="1">
        <v>4260</v>
      </c>
      <c r="BJ893" s="1">
        <v>4262</v>
      </c>
      <c r="BK893" s="1">
        <v>4255</v>
      </c>
      <c r="BL893" s="1">
        <v>4260</v>
      </c>
      <c r="BM893" s="78"/>
      <c r="BN893" s="78"/>
      <c r="BO893" s="78"/>
      <c r="BP893" s="89"/>
      <c r="BS893" s="88"/>
      <c r="BU893" s="58"/>
      <c r="BV893" s="58"/>
      <c r="BW893" s="58"/>
      <c r="BX893" s="58"/>
      <c r="BY893" s="1">
        <v>100.52500000000001</v>
      </c>
      <c r="BZ893" s="1">
        <v>100.563</v>
      </c>
      <c r="CA893" s="1">
        <v>100.56</v>
      </c>
      <c r="CB893" s="1">
        <v>1.1285000000000001</v>
      </c>
      <c r="CC893" s="1">
        <v>1.1286</v>
      </c>
      <c r="CD893" s="1">
        <v>1.1287</v>
      </c>
      <c r="CG893" s="1">
        <v>4260</v>
      </c>
      <c r="CH893" s="1">
        <v>4276</v>
      </c>
      <c r="CI893" s="1">
        <v>4255</v>
      </c>
      <c r="CJ893" s="1">
        <v>4270</v>
      </c>
      <c r="CK893" s="1">
        <v>4260</v>
      </c>
      <c r="CL893" s="1">
        <v>4302</v>
      </c>
      <c r="CM893" s="1">
        <v>4255</v>
      </c>
      <c r="CN893" s="1">
        <v>4286</v>
      </c>
      <c r="CO893" s="1">
        <v>1327.7</v>
      </c>
      <c r="CP893" s="1">
        <v>4260</v>
      </c>
      <c r="CQ893" s="1">
        <v>4306</v>
      </c>
      <c r="CR893" s="1">
        <v>4255</v>
      </c>
      <c r="CS893" s="1">
        <v>4303</v>
      </c>
      <c r="CX893" s="58"/>
      <c r="CY893" s="58"/>
      <c r="DA893" s="1" t="s">
        <v>618</v>
      </c>
      <c r="DC893" s="58"/>
      <c r="DD893" s="58"/>
      <c r="DE893">
        <v>13.65</v>
      </c>
      <c r="DF893">
        <v>101.952</v>
      </c>
      <c r="DG893">
        <v>1.64</v>
      </c>
    </row>
    <row r="894" spans="1:111">
      <c r="A894" s="1">
        <v>2016</v>
      </c>
      <c r="B894" s="1">
        <v>2</v>
      </c>
      <c r="C894" s="24">
        <v>42611</v>
      </c>
      <c r="D894" s="1">
        <v>4307</v>
      </c>
      <c r="E894" s="1">
        <v>4315</v>
      </c>
      <c r="F894" s="1">
        <v>4288</v>
      </c>
      <c r="G894" s="1">
        <v>4315</v>
      </c>
      <c r="H894" s="46">
        <v>1327.1</v>
      </c>
      <c r="I894" s="1">
        <v>4260</v>
      </c>
      <c r="J894" s="1">
        <v>4307</v>
      </c>
      <c r="K894" s="1">
        <v>4255</v>
      </c>
      <c r="L894" s="1">
        <v>4299</v>
      </c>
      <c r="M894" s="53">
        <v>4319</v>
      </c>
      <c r="N894" s="47">
        <v>4327</v>
      </c>
      <c r="O894" s="47">
        <v>4308</v>
      </c>
      <c r="P894" s="47">
        <v>4324</v>
      </c>
      <c r="Q894" s="8">
        <v>4305</v>
      </c>
      <c r="R894" s="26"/>
      <c r="W894" s="50"/>
      <c r="X894" s="51"/>
      <c r="AC894" s="1">
        <v>1.1171</v>
      </c>
      <c r="AD894" s="62">
        <v>4307</v>
      </c>
      <c r="AE894" s="62">
        <v>4288</v>
      </c>
      <c r="BD894" s="94">
        <v>4310</v>
      </c>
      <c r="BG894" s="62"/>
      <c r="BH894" s="62"/>
      <c r="BI894" s="1">
        <v>4312</v>
      </c>
      <c r="BJ894" s="1">
        <v>4317</v>
      </c>
      <c r="BK894" s="1">
        <v>4311</v>
      </c>
      <c r="BL894" s="1">
        <v>4315</v>
      </c>
      <c r="BM894" s="78"/>
      <c r="BN894" s="78"/>
      <c r="BO894" s="78"/>
      <c r="BP894" s="89"/>
      <c r="BS894" s="88"/>
      <c r="BU894" s="58"/>
      <c r="BV894" s="58"/>
      <c r="BW894" s="58"/>
      <c r="BX894" s="58"/>
      <c r="BY894" s="1">
        <v>102.077</v>
      </c>
      <c r="BZ894" s="1">
        <v>101.92400000000001</v>
      </c>
      <c r="CA894" s="1">
        <v>101.929</v>
      </c>
      <c r="CB894" s="1">
        <v>1.1177999999999999</v>
      </c>
      <c r="CC894" s="1">
        <v>1.1198999999999999</v>
      </c>
      <c r="CD894" s="1">
        <v>1.1196999999999999</v>
      </c>
      <c r="CG894" s="1">
        <v>4312</v>
      </c>
      <c r="CH894" s="1">
        <v>4318</v>
      </c>
      <c r="CI894" s="1">
        <v>4303</v>
      </c>
      <c r="CJ894" s="1">
        <v>4318</v>
      </c>
      <c r="CK894" s="1">
        <v>4312</v>
      </c>
      <c r="CL894" s="1">
        <v>4322</v>
      </c>
      <c r="CM894" s="1">
        <v>4303</v>
      </c>
      <c r="CN894" s="1">
        <v>4318</v>
      </c>
      <c r="CO894" s="1">
        <v>1322.7</v>
      </c>
      <c r="CP894" s="1">
        <v>4312</v>
      </c>
      <c r="CQ894" s="1">
        <v>4326</v>
      </c>
      <c r="CR894" s="1">
        <v>4303</v>
      </c>
      <c r="CS894" s="1">
        <v>4317</v>
      </c>
      <c r="CX894" s="58"/>
      <c r="CY894" s="58"/>
      <c r="DA894" s="1" t="s">
        <v>618</v>
      </c>
      <c r="DC894" s="58"/>
      <c r="DD894" s="58"/>
      <c r="DE894">
        <v>12.94</v>
      </c>
      <c r="DF894">
        <v>101.925</v>
      </c>
      <c r="DG894">
        <v>1.57</v>
      </c>
    </row>
    <row r="895" spans="1:111">
      <c r="A895" s="1">
        <v>2016</v>
      </c>
      <c r="B895" s="1">
        <v>3</v>
      </c>
      <c r="C895" s="24">
        <v>42612</v>
      </c>
      <c r="D895" s="1">
        <v>4313</v>
      </c>
      <c r="E895" s="1">
        <v>4328</v>
      </c>
      <c r="F895" s="1">
        <v>4311</v>
      </c>
      <c r="G895" s="1">
        <v>4321</v>
      </c>
      <c r="H895" s="46">
        <v>1316.5</v>
      </c>
      <c r="I895" s="1">
        <v>4312</v>
      </c>
      <c r="J895" s="1">
        <v>4326</v>
      </c>
      <c r="K895" s="1">
        <v>4303</v>
      </c>
      <c r="L895" s="1">
        <v>4322</v>
      </c>
      <c r="M895" s="53">
        <v>4320</v>
      </c>
      <c r="N895" s="47">
        <v>4328</v>
      </c>
      <c r="O895" s="47">
        <v>4314</v>
      </c>
      <c r="P895" s="47">
        <v>4328</v>
      </c>
      <c r="Q895" s="8">
        <v>4314</v>
      </c>
      <c r="R895" s="26"/>
      <c r="W895" s="50"/>
      <c r="X895" s="51"/>
      <c r="AC895" s="1">
        <v>1.1151</v>
      </c>
      <c r="AD895" s="62">
        <v>4324</v>
      </c>
      <c r="AE895" s="62">
        <v>4311</v>
      </c>
      <c r="BD895" s="94">
        <v>4319</v>
      </c>
      <c r="BG895" s="62"/>
      <c r="BH895" s="62"/>
      <c r="BI895" s="1">
        <v>4320</v>
      </c>
      <c r="BJ895" s="1">
        <v>4323</v>
      </c>
      <c r="BK895" s="1">
        <v>4319</v>
      </c>
      <c r="BL895" s="1">
        <v>4322</v>
      </c>
      <c r="BM895" s="78"/>
      <c r="BN895" s="78"/>
      <c r="BO895" s="78"/>
      <c r="BP895" s="89"/>
      <c r="BS895" s="88"/>
      <c r="BU895" s="58"/>
      <c r="BV895" s="58"/>
      <c r="BW895" s="58"/>
      <c r="BX895" s="58"/>
      <c r="BY895" s="1">
        <v>101.917</v>
      </c>
      <c r="BZ895" s="1">
        <v>101.96</v>
      </c>
      <c r="CA895" s="1">
        <v>101.807</v>
      </c>
      <c r="CB895" s="1">
        <v>1.1189</v>
      </c>
      <c r="CC895" s="1">
        <v>1.1187</v>
      </c>
      <c r="CD895" s="1">
        <v>1.1192</v>
      </c>
      <c r="CG895" s="1">
        <v>4320</v>
      </c>
      <c r="CH895" s="1">
        <v>4324</v>
      </c>
      <c r="CI895" s="1">
        <v>4314</v>
      </c>
      <c r="CJ895" s="1">
        <v>4318</v>
      </c>
      <c r="CK895" s="1">
        <v>4320</v>
      </c>
      <c r="CL895" s="1">
        <v>4330</v>
      </c>
      <c r="CM895" s="1">
        <v>4314</v>
      </c>
      <c r="CN895" s="1">
        <v>4329</v>
      </c>
      <c r="CO895" s="1">
        <v>1324.2</v>
      </c>
      <c r="CP895" s="1">
        <v>4320</v>
      </c>
      <c r="CQ895" s="1">
        <v>4336</v>
      </c>
      <c r="CR895" s="1">
        <v>4314</v>
      </c>
      <c r="CS895" s="1">
        <v>4321</v>
      </c>
      <c r="CX895" s="58"/>
      <c r="CY895" s="58"/>
      <c r="DA895" s="1" t="s">
        <v>618</v>
      </c>
      <c r="DC895" s="58"/>
      <c r="DD895" s="58"/>
      <c r="DE895">
        <v>13.12</v>
      </c>
      <c r="DF895">
        <v>102.994</v>
      </c>
      <c r="DG895">
        <v>1.57</v>
      </c>
    </row>
    <row r="896" spans="1:111">
      <c r="A896" s="1">
        <v>2016</v>
      </c>
      <c r="B896" s="1">
        <v>4</v>
      </c>
      <c r="C896" s="24">
        <v>42613</v>
      </c>
      <c r="D896" s="1">
        <v>4315</v>
      </c>
      <c r="E896" s="1">
        <v>4331</v>
      </c>
      <c r="F896" s="1">
        <v>4313</v>
      </c>
      <c r="G896" s="1">
        <v>4329</v>
      </c>
      <c r="H896" s="46">
        <v>1311.8</v>
      </c>
      <c r="I896" s="1">
        <v>4320</v>
      </c>
      <c r="J896" s="1">
        <v>4336</v>
      </c>
      <c r="K896" s="1">
        <v>4313</v>
      </c>
      <c r="L896" s="1">
        <v>4327</v>
      </c>
      <c r="M896" s="53">
        <v>4329</v>
      </c>
      <c r="N896" s="47">
        <v>4338</v>
      </c>
      <c r="O896" s="47">
        <v>4314</v>
      </c>
      <c r="P896" s="47">
        <v>4326</v>
      </c>
      <c r="Q896" s="8">
        <v>4315</v>
      </c>
      <c r="R896" s="26"/>
      <c r="W896" s="50"/>
      <c r="X896" s="51"/>
      <c r="AC896" s="1">
        <v>1.1145</v>
      </c>
      <c r="AD896" s="62">
        <v>4329</v>
      </c>
      <c r="AE896" s="62">
        <v>4313</v>
      </c>
      <c r="BD896" s="94">
        <v>4328</v>
      </c>
      <c r="BG896" s="62"/>
      <c r="BH896" s="62"/>
      <c r="BI896" s="1">
        <v>4329</v>
      </c>
      <c r="BJ896" s="1">
        <v>4334</v>
      </c>
      <c r="BK896" s="1">
        <v>4329</v>
      </c>
      <c r="BL896" s="1">
        <v>4333</v>
      </c>
      <c r="BM896" s="78"/>
      <c r="BN896" s="78"/>
      <c r="BO896" s="78"/>
      <c r="BP896" s="89"/>
      <c r="BS896" s="88"/>
      <c r="BU896" s="58"/>
      <c r="BV896" s="58"/>
      <c r="BW896" s="58"/>
      <c r="BX896" s="58"/>
      <c r="BY896" s="1">
        <v>102.964</v>
      </c>
      <c r="BZ896" s="1">
        <v>102.979</v>
      </c>
      <c r="CA896" s="1">
        <v>102.899</v>
      </c>
      <c r="CB896" s="1">
        <v>1.1143000000000001</v>
      </c>
      <c r="CC896" s="1">
        <v>1.1147</v>
      </c>
      <c r="CD896" s="1">
        <v>1.1149</v>
      </c>
      <c r="CG896" s="1">
        <v>4329</v>
      </c>
      <c r="CH896" s="1">
        <v>4338</v>
      </c>
      <c r="CI896" s="1">
        <v>4314</v>
      </c>
      <c r="CJ896" s="1">
        <v>4322</v>
      </c>
      <c r="CK896" s="1">
        <v>4329</v>
      </c>
      <c r="CL896" s="1">
        <v>4338</v>
      </c>
      <c r="CM896" s="1">
        <v>4314</v>
      </c>
      <c r="CN896" s="1">
        <v>4326</v>
      </c>
      <c r="CO896" s="1">
        <v>1317.5</v>
      </c>
      <c r="CP896" s="1">
        <v>4329</v>
      </c>
      <c r="CQ896" s="1">
        <v>4338</v>
      </c>
      <c r="CR896" s="1">
        <v>4314</v>
      </c>
      <c r="CS896" s="1">
        <v>4322</v>
      </c>
      <c r="CX896" s="58"/>
      <c r="CY896" s="58"/>
      <c r="DA896" s="1" t="s">
        <v>618</v>
      </c>
      <c r="DC896" s="58"/>
      <c r="DD896" s="58"/>
      <c r="DE896">
        <v>13.42</v>
      </c>
      <c r="DF896">
        <v>103.41</v>
      </c>
      <c r="DG896">
        <v>1.57</v>
      </c>
    </row>
    <row r="897" spans="1:111">
      <c r="A897" s="1">
        <v>2016</v>
      </c>
      <c r="B897" s="1">
        <v>5</v>
      </c>
      <c r="C897" s="24">
        <v>42614</v>
      </c>
      <c r="D897" s="1">
        <v>4323</v>
      </c>
      <c r="E897" s="1">
        <v>4324</v>
      </c>
      <c r="F897" s="1">
        <v>4317</v>
      </c>
      <c r="G897" s="1">
        <v>4320</v>
      </c>
      <c r="H897" s="46">
        <v>1317.2</v>
      </c>
      <c r="I897" s="1">
        <v>4329</v>
      </c>
      <c r="J897" s="1">
        <v>4338</v>
      </c>
      <c r="K897" s="1">
        <v>4314</v>
      </c>
      <c r="L897" s="1">
        <v>4320</v>
      </c>
      <c r="M897" s="53">
        <v>4317</v>
      </c>
      <c r="N897" s="47">
        <v>4340</v>
      </c>
      <c r="O897" s="47">
        <v>4316</v>
      </c>
      <c r="P897" s="47">
        <v>4339</v>
      </c>
      <c r="Q897" s="8">
        <v>4324</v>
      </c>
      <c r="R897" s="26"/>
      <c r="W897" s="50"/>
      <c r="X897" s="51"/>
      <c r="AC897" s="1">
        <v>1.1132</v>
      </c>
      <c r="AD897" s="62">
        <v>4324</v>
      </c>
      <c r="AE897" s="62">
        <v>4317</v>
      </c>
      <c r="BD897" s="94">
        <v>4316</v>
      </c>
      <c r="BG897" s="62"/>
      <c r="BH897" s="62"/>
      <c r="BI897" s="1">
        <v>4317</v>
      </c>
      <c r="BJ897" s="1">
        <v>4322</v>
      </c>
      <c r="BK897" s="1">
        <v>4316</v>
      </c>
      <c r="BL897" s="1">
        <v>4320</v>
      </c>
      <c r="BM897" s="78"/>
      <c r="BN897" s="78"/>
      <c r="BO897" s="78"/>
      <c r="BP897" s="89"/>
      <c r="BS897" s="88"/>
      <c r="BU897" s="58"/>
      <c r="BV897" s="58"/>
      <c r="BW897" s="58"/>
      <c r="BX897" s="58"/>
      <c r="BY897" s="1">
        <v>103.426</v>
      </c>
      <c r="BZ897" s="1">
        <v>103.348</v>
      </c>
      <c r="CA897" s="1">
        <v>103.337</v>
      </c>
      <c r="CB897" s="1">
        <v>1.1157999999999999</v>
      </c>
      <c r="CC897" s="1">
        <v>1.1158999999999999</v>
      </c>
      <c r="CD897" s="1">
        <v>1.1156999999999999</v>
      </c>
      <c r="CG897" s="1">
        <v>4317</v>
      </c>
      <c r="CH897" s="1">
        <v>4329</v>
      </c>
      <c r="CI897" s="1">
        <v>4316</v>
      </c>
      <c r="CJ897" s="1">
        <v>4326</v>
      </c>
      <c r="CK897" s="1">
        <v>4317</v>
      </c>
      <c r="CL897" s="1">
        <v>4350</v>
      </c>
      <c r="CM897" s="1">
        <v>4316</v>
      </c>
      <c r="CN897" s="1">
        <v>4331</v>
      </c>
      <c r="CO897" s="1">
        <v>1308.3</v>
      </c>
      <c r="CP897" s="1">
        <v>4317</v>
      </c>
      <c r="CQ897" s="1">
        <v>4350</v>
      </c>
      <c r="CR897" s="1">
        <v>4316</v>
      </c>
      <c r="CS897" s="1">
        <v>4337</v>
      </c>
      <c r="CX897" s="58"/>
      <c r="CY897" s="58"/>
      <c r="DA897" s="1" t="s">
        <v>618</v>
      </c>
      <c r="DC897" s="58"/>
      <c r="DD897" s="58"/>
      <c r="DE897">
        <v>13.48</v>
      </c>
      <c r="DF897">
        <v>103.26600000000001</v>
      </c>
      <c r="DG897">
        <v>1.57</v>
      </c>
    </row>
    <row r="898" spans="1:111">
      <c r="A898" s="1">
        <v>2016</v>
      </c>
      <c r="B898" s="1">
        <v>6</v>
      </c>
      <c r="C898" s="24">
        <v>42615</v>
      </c>
      <c r="D898" s="1">
        <v>4337</v>
      </c>
      <c r="E898" s="1">
        <v>4341</v>
      </c>
      <c r="F898" s="1">
        <v>4334</v>
      </c>
      <c r="G898" s="1">
        <v>4336</v>
      </c>
      <c r="H898" s="46">
        <v>1326.7</v>
      </c>
      <c r="I898" s="1">
        <v>4317</v>
      </c>
      <c r="J898" s="1">
        <v>4350</v>
      </c>
      <c r="K898" s="1">
        <v>4316</v>
      </c>
      <c r="L898" s="1">
        <v>4339</v>
      </c>
      <c r="M898" s="53">
        <v>4340</v>
      </c>
      <c r="N898" s="47">
        <v>4379</v>
      </c>
      <c r="O898" s="47">
        <v>4316</v>
      </c>
      <c r="P898" s="47">
        <v>4378</v>
      </c>
      <c r="Q898" s="8">
        <v>4335</v>
      </c>
      <c r="R898" s="26"/>
      <c r="W898" s="50"/>
      <c r="X898" s="51"/>
      <c r="AC898" s="1">
        <v>1.1201000000000001</v>
      </c>
      <c r="AD898" s="62">
        <v>4341</v>
      </c>
      <c r="AE898" s="62">
        <v>4334</v>
      </c>
      <c r="BD898" s="94">
        <v>4339</v>
      </c>
      <c r="BG898" s="62"/>
      <c r="BH898" s="62"/>
      <c r="BI898" s="1">
        <v>4340</v>
      </c>
      <c r="BJ898" s="1">
        <v>4341</v>
      </c>
      <c r="BK898" s="1">
        <v>4338</v>
      </c>
      <c r="BL898" s="1">
        <v>4340</v>
      </c>
      <c r="BM898" s="78"/>
      <c r="BN898" s="78"/>
      <c r="BO898" s="78"/>
      <c r="BP898" s="89"/>
      <c r="BS898" s="88"/>
      <c r="BU898" s="58"/>
      <c r="BV898" s="58"/>
      <c r="BW898" s="58"/>
      <c r="BX898" s="58"/>
      <c r="BY898" s="1">
        <v>103.23699999999999</v>
      </c>
      <c r="BZ898" s="1">
        <v>103.22499999999999</v>
      </c>
      <c r="CA898" s="1">
        <v>103.25</v>
      </c>
      <c r="CB898" s="1">
        <v>1.1196999999999999</v>
      </c>
      <c r="CC898" s="1">
        <v>1.1194</v>
      </c>
      <c r="CD898" s="1">
        <v>1.1198999999999999</v>
      </c>
      <c r="CG898" s="1">
        <v>4340</v>
      </c>
      <c r="CH898" s="1">
        <v>4377</v>
      </c>
      <c r="CI898" s="1">
        <v>4316</v>
      </c>
      <c r="CJ898" s="1">
        <v>4371</v>
      </c>
      <c r="CK898" s="1">
        <v>4340</v>
      </c>
      <c r="CL898" s="1">
        <v>4384</v>
      </c>
      <c r="CM898" s="1">
        <v>4316</v>
      </c>
      <c r="CN898" s="1">
        <v>4381</v>
      </c>
      <c r="CO898" s="1">
        <v>1314.2</v>
      </c>
      <c r="CP898" s="1">
        <v>4340</v>
      </c>
      <c r="CQ898" s="1">
        <v>4390</v>
      </c>
      <c r="CR898" s="1">
        <v>4316</v>
      </c>
      <c r="CS898" s="1">
        <v>4389</v>
      </c>
      <c r="CX898" s="58"/>
      <c r="CY898" s="58"/>
      <c r="DA898" s="1" t="s">
        <v>618</v>
      </c>
      <c r="DC898" s="58"/>
      <c r="DD898" s="58"/>
      <c r="DE898">
        <v>11.98</v>
      </c>
      <c r="DF898">
        <v>104.12</v>
      </c>
      <c r="DG898">
        <v>1.6</v>
      </c>
    </row>
    <row r="899" spans="1:111">
      <c r="A899" s="1">
        <v>2016</v>
      </c>
      <c r="B899" s="1">
        <v>2</v>
      </c>
      <c r="C899" s="24">
        <v>42618</v>
      </c>
      <c r="D899" s="1">
        <v>4390</v>
      </c>
      <c r="E899" s="1">
        <v>4395</v>
      </c>
      <c r="F899" s="1">
        <v>4373</v>
      </c>
      <c r="G899" s="1">
        <v>4378</v>
      </c>
      <c r="H899" s="46">
        <v>1354.4</v>
      </c>
      <c r="I899" s="1">
        <v>4340</v>
      </c>
      <c r="J899" s="1">
        <v>4395</v>
      </c>
      <c r="K899" s="1">
        <v>4316</v>
      </c>
      <c r="L899" s="1">
        <v>4395</v>
      </c>
      <c r="M899" s="53">
        <v>4386</v>
      </c>
      <c r="N899" s="47">
        <v>4408</v>
      </c>
      <c r="O899" s="47">
        <v>4384</v>
      </c>
      <c r="P899" s="47">
        <v>4400</v>
      </c>
      <c r="Q899" s="8">
        <v>4393</v>
      </c>
      <c r="R899" s="26"/>
      <c r="W899" s="50"/>
      <c r="X899" s="51"/>
      <c r="AC899" s="1">
        <v>1.1164000000000001</v>
      </c>
      <c r="AD899" s="62">
        <v>4397</v>
      </c>
      <c r="AE899" s="62">
        <v>4386</v>
      </c>
      <c r="BD899" s="94">
        <v>4385</v>
      </c>
      <c r="BG899" s="62"/>
      <c r="BH899" s="62"/>
      <c r="BI899" s="1">
        <v>4386</v>
      </c>
      <c r="BJ899" s="1">
        <v>4387</v>
      </c>
      <c r="BK899" s="1">
        <v>4385</v>
      </c>
      <c r="BL899" s="1">
        <v>4386</v>
      </c>
      <c r="BM899" s="78"/>
      <c r="BN899" s="78"/>
      <c r="BO899" s="78"/>
      <c r="BP899" s="89"/>
      <c r="BS899" s="88"/>
      <c r="BU899" s="58"/>
      <c r="BV899" s="58"/>
      <c r="BW899" s="58"/>
      <c r="BX899" s="58"/>
      <c r="BY899" s="1">
        <v>104.09699999999999</v>
      </c>
      <c r="BZ899" s="1">
        <v>104.024</v>
      </c>
      <c r="CA899" s="1">
        <v>103.94199999999999</v>
      </c>
      <c r="CB899" s="1">
        <v>1.1155999999999999</v>
      </c>
      <c r="CC899" s="1">
        <v>1.1158999999999999</v>
      </c>
      <c r="CD899" s="1">
        <v>1.1158999999999999</v>
      </c>
      <c r="CG899" s="1">
        <v>4386</v>
      </c>
      <c r="CH899" s="1">
        <v>4408</v>
      </c>
      <c r="CI899" s="1">
        <v>4384</v>
      </c>
      <c r="CJ899" s="1">
        <v>4404</v>
      </c>
      <c r="CK899" s="1">
        <v>4386</v>
      </c>
      <c r="CL899" s="1">
        <v>4408</v>
      </c>
      <c r="CM899" s="1">
        <v>4373</v>
      </c>
      <c r="CN899" s="1">
        <v>4376</v>
      </c>
      <c r="CO899" s="1">
        <v>1333</v>
      </c>
      <c r="CP899" s="1">
        <v>4386</v>
      </c>
      <c r="CQ899" s="1">
        <v>4410</v>
      </c>
      <c r="CR899" s="1">
        <v>4373</v>
      </c>
      <c r="CS899" s="1">
        <v>4400</v>
      </c>
      <c r="CX899" s="58"/>
      <c r="CY899" s="58"/>
      <c r="DA899" s="1" t="s">
        <v>618</v>
      </c>
      <c r="DC899" s="58"/>
      <c r="DD899" s="58"/>
      <c r="DE899">
        <v>12.02</v>
      </c>
      <c r="DF899">
        <v>102.05500000000001</v>
      </c>
      <c r="DG899">
        <v>1.54</v>
      </c>
    </row>
    <row r="900" spans="1:111">
      <c r="A900" s="1">
        <v>2016</v>
      </c>
      <c r="B900" s="1">
        <v>4</v>
      </c>
      <c r="C900" s="24">
        <v>42620</v>
      </c>
      <c r="D900" s="1">
        <v>4380</v>
      </c>
      <c r="E900" s="1">
        <v>4385</v>
      </c>
      <c r="F900" s="1">
        <v>4368</v>
      </c>
      <c r="G900" s="1">
        <v>4375</v>
      </c>
      <c r="H900" s="46">
        <v>1349.5</v>
      </c>
      <c r="I900" s="1">
        <v>4386</v>
      </c>
      <c r="J900" s="1">
        <v>4410</v>
      </c>
      <c r="K900" s="1">
        <v>4368</v>
      </c>
      <c r="L900" s="1">
        <v>4372</v>
      </c>
      <c r="M900" s="53">
        <v>4376</v>
      </c>
      <c r="N900" s="47">
        <v>4383</v>
      </c>
      <c r="O900" s="47">
        <v>4373</v>
      </c>
      <c r="P900" s="47">
        <v>4377</v>
      </c>
      <c r="Q900" s="8">
        <v>4380</v>
      </c>
      <c r="R900" s="26"/>
      <c r="W900" s="50"/>
      <c r="X900" s="51"/>
      <c r="AC900" s="1">
        <v>1.1248</v>
      </c>
      <c r="AD900" s="62">
        <v>4385</v>
      </c>
      <c r="AE900" s="62">
        <v>4368</v>
      </c>
      <c r="BD900" s="94">
        <v>4376</v>
      </c>
      <c r="BG900" s="62"/>
      <c r="BH900" s="62"/>
      <c r="BI900" s="1">
        <v>4376</v>
      </c>
      <c r="BJ900" s="1">
        <v>4379</v>
      </c>
      <c r="BK900" s="1">
        <v>4375</v>
      </c>
      <c r="BL900" s="1">
        <v>4378</v>
      </c>
      <c r="BM900" s="78"/>
      <c r="BN900" s="78"/>
      <c r="BO900" s="78"/>
      <c r="BP900" s="89"/>
      <c r="BS900" s="88"/>
      <c r="BU900" s="58"/>
      <c r="BV900" s="58"/>
      <c r="BW900" s="58"/>
      <c r="BX900" s="58"/>
      <c r="BY900" s="1">
        <v>102.01600000000001</v>
      </c>
      <c r="BZ900" s="1">
        <v>103.446</v>
      </c>
      <c r="CA900" s="1">
        <v>101.503</v>
      </c>
      <c r="CB900" s="1">
        <v>1.1255999999999999</v>
      </c>
      <c r="CC900" s="1">
        <v>1.1147</v>
      </c>
      <c r="CD900" s="1">
        <v>1.1253</v>
      </c>
      <c r="CG900" s="1">
        <v>4376</v>
      </c>
      <c r="CH900" s="1">
        <v>4383</v>
      </c>
      <c r="CI900" s="1">
        <v>4373</v>
      </c>
      <c r="CJ900" s="1">
        <v>4380</v>
      </c>
      <c r="CK900" s="1">
        <v>4376</v>
      </c>
      <c r="CL900" s="1">
        <v>4383</v>
      </c>
      <c r="CM900" s="1">
        <v>4364</v>
      </c>
      <c r="CN900" s="1">
        <v>4372</v>
      </c>
      <c r="CO900" s="1">
        <v>1352.8</v>
      </c>
      <c r="CP900" s="1">
        <v>4376</v>
      </c>
      <c r="CQ900" s="1">
        <v>4383</v>
      </c>
      <c r="CR900" s="1">
        <v>4364</v>
      </c>
      <c r="CS900" s="1">
        <v>4371</v>
      </c>
      <c r="CX900" s="58"/>
      <c r="CY900" s="58"/>
      <c r="DA900" s="1" t="s">
        <v>618</v>
      </c>
      <c r="DC900" s="58"/>
      <c r="DD900" s="58"/>
      <c r="DE900">
        <v>11.94</v>
      </c>
      <c r="DF900">
        <v>101.71</v>
      </c>
      <c r="DG900">
        <v>1.54</v>
      </c>
    </row>
    <row r="901" spans="1:111">
      <c r="A901" s="1">
        <v>2016</v>
      </c>
      <c r="B901" s="1">
        <v>5</v>
      </c>
      <c r="C901" s="24">
        <v>42621</v>
      </c>
      <c r="D901" s="1">
        <v>4377</v>
      </c>
      <c r="E901" s="1">
        <v>4379</v>
      </c>
      <c r="F901" s="1">
        <v>4366</v>
      </c>
      <c r="G901" s="1">
        <v>4378</v>
      </c>
      <c r="H901" s="46">
        <v>1342.2</v>
      </c>
      <c r="I901" s="1">
        <v>4376</v>
      </c>
      <c r="J901" s="1">
        <v>4383</v>
      </c>
      <c r="K901" s="1">
        <v>4364</v>
      </c>
      <c r="L901" s="1">
        <v>4374</v>
      </c>
      <c r="M901" s="53">
        <v>4374</v>
      </c>
      <c r="N901" s="47">
        <v>4380</v>
      </c>
      <c r="O901" s="47">
        <v>4364</v>
      </c>
      <c r="P901" s="47">
        <v>4369</v>
      </c>
      <c r="Q901" s="8">
        <v>4373</v>
      </c>
      <c r="R901" s="26"/>
      <c r="W901" s="50"/>
      <c r="X901" s="51"/>
      <c r="AC901" s="1">
        <v>1.1305000000000001</v>
      </c>
      <c r="AD901" s="62">
        <v>4378</v>
      </c>
      <c r="AE901" s="62">
        <v>4371</v>
      </c>
      <c r="BD901" s="94">
        <v>4372</v>
      </c>
      <c r="BG901" s="62"/>
      <c r="BH901" s="62"/>
      <c r="BI901" s="1">
        <v>4374</v>
      </c>
      <c r="BJ901" s="1">
        <v>4377</v>
      </c>
      <c r="BK901" s="1">
        <v>4372</v>
      </c>
      <c r="BL901" s="1">
        <v>4376</v>
      </c>
      <c r="BM901" s="78"/>
      <c r="BN901" s="78"/>
      <c r="BO901" s="78"/>
      <c r="BP901" s="89"/>
      <c r="BS901" s="88"/>
      <c r="BU901" s="58"/>
      <c r="BV901" s="58"/>
      <c r="BW901" s="58"/>
      <c r="BX901" s="58"/>
      <c r="BY901" s="1">
        <v>101.741</v>
      </c>
      <c r="BZ901" s="1">
        <v>101.685</v>
      </c>
      <c r="CA901" s="1">
        <v>101.792</v>
      </c>
      <c r="CB901" s="1">
        <v>1.1238999999999999</v>
      </c>
      <c r="CC901" s="1">
        <v>1.1242000000000001</v>
      </c>
      <c r="CD901" s="1">
        <v>1.1240000000000001</v>
      </c>
      <c r="CG901" s="1">
        <v>4374</v>
      </c>
      <c r="CH901" s="1">
        <v>4380</v>
      </c>
      <c r="CI901" s="1">
        <v>4372</v>
      </c>
      <c r="CJ901" s="1">
        <v>4375</v>
      </c>
      <c r="CK901" s="1">
        <v>4374</v>
      </c>
      <c r="CL901" s="1">
        <v>4380</v>
      </c>
      <c r="CM901" s="1">
        <v>4363</v>
      </c>
      <c r="CN901" s="1">
        <v>4368</v>
      </c>
      <c r="CO901" s="1">
        <v>1352.5</v>
      </c>
      <c r="CP901" s="1">
        <v>4374</v>
      </c>
      <c r="CQ901" s="1">
        <v>4381</v>
      </c>
      <c r="CR901" s="1">
        <v>4363</v>
      </c>
      <c r="CS901" s="1">
        <v>4381</v>
      </c>
      <c r="CX901" s="58"/>
      <c r="CY901" s="58"/>
      <c r="DA901" s="1" t="s">
        <v>618</v>
      </c>
      <c r="DC901" s="58"/>
      <c r="DD901" s="58"/>
      <c r="DE901">
        <v>12.51</v>
      </c>
      <c r="DF901">
        <v>102.41800000000001</v>
      </c>
      <c r="DG901">
        <v>1.62</v>
      </c>
    </row>
    <row r="902" spans="1:111">
      <c r="A902" s="1">
        <v>2016</v>
      </c>
      <c r="B902" s="1">
        <v>6</v>
      </c>
      <c r="C902" s="24">
        <v>42622</v>
      </c>
      <c r="D902" s="1">
        <v>4373</v>
      </c>
      <c r="E902" s="1">
        <v>4375</v>
      </c>
      <c r="F902" s="1">
        <v>4364</v>
      </c>
      <c r="G902" s="1">
        <v>4366</v>
      </c>
      <c r="H902" s="46">
        <v>1334.5</v>
      </c>
      <c r="I902" s="1">
        <v>4374</v>
      </c>
      <c r="J902" s="1">
        <v>4381</v>
      </c>
      <c r="K902" s="1">
        <v>4363</v>
      </c>
      <c r="L902" s="1">
        <v>4369</v>
      </c>
      <c r="M902" s="53">
        <v>4363</v>
      </c>
      <c r="N902" s="47">
        <v>4397</v>
      </c>
      <c r="O902" s="47">
        <v>4358</v>
      </c>
      <c r="P902" s="47">
        <v>4378</v>
      </c>
      <c r="Q902" s="8">
        <v>4372</v>
      </c>
      <c r="R902" s="26"/>
      <c r="W902" s="50"/>
      <c r="X902" s="51"/>
      <c r="AC902" s="1">
        <v>1.1208</v>
      </c>
      <c r="AD902" s="62">
        <v>4375</v>
      </c>
      <c r="AE902" s="62">
        <v>4366</v>
      </c>
      <c r="BD902" s="94">
        <v>4361</v>
      </c>
      <c r="BG902" s="62"/>
      <c r="BH902" s="62"/>
      <c r="BI902" s="1">
        <v>4363</v>
      </c>
      <c r="BJ902" s="1">
        <v>4364</v>
      </c>
      <c r="BK902" s="1">
        <v>4358</v>
      </c>
      <c r="BL902" s="1">
        <v>4360</v>
      </c>
      <c r="BM902" s="78"/>
      <c r="BN902" s="78"/>
      <c r="BO902" s="78"/>
      <c r="BP902" s="89"/>
      <c r="BS902" s="88"/>
      <c r="BU902" s="58"/>
      <c r="BV902" s="58"/>
      <c r="BW902" s="58"/>
      <c r="BX902" s="58"/>
      <c r="BY902" s="1">
        <v>102.494</v>
      </c>
      <c r="BZ902" s="1">
        <v>102.316</v>
      </c>
      <c r="CA902" s="1">
        <v>102.313</v>
      </c>
      <c r="CB902" s="1">
        <v>1.1257999999999999</v>
      </c>
      <c r="CC902" s="1">
        <v>1.127</v>
      </c>
      <c r="CD902" s="1">
        <v>1.1269</v>
      </c>
      <c r="CG902" s="1">
        <v>4363</v>
      </c>
      <c r="CH902" s="1">
        <v>4397</v>
      </c>
      <c r="CI902" s="1">
        <v>4358</v>
      </c>
      <c r="CJ902" s="1">
        <v>4389</v>
      </c>
      <c r="CK902" s="1">
        <v>4363</v>
      </c>
      <c r="CL902" s="1">
        <v>4397</v>
      </c>
      <c r="CM902" s="1">
        <v>4358</v>
      </c>
      <c r="CN902" s="1">
        <v>4373</v>
      </c>
      <c r="CO902" s="1">
        <v>1338.7</v>
      </c>
      <c r="CP902" s="1">
        <v>4363</v>
      </c>
      <c r="CQ902" s="1">
        <v>4397</v>
      </c>
      <c r="CR902" s="1">
        <v>4358</v>
      </c>
      <c r="CS902" s="1">
        <v>4363</v>
      </c>
      <c r="CX902" s="58"/>
      <c r="CY902" s="58"/>
      <c r="DA902" s="1" t="s">
        <v>618</v>
      </c>
      <c r="DC902" s="58"/>
      <c r="DD902" s="58"/>
      <c r="DE902">
        <v>17.5</v>
      </c>
      <c r="DF902">
        <v>102.614</v>
      </c>
      <c r="DG902">
        <v>1.67</v>
      </c>
    </row>
    <row r="903" spans="1:111">
      <c r="A903" s="1">
        <v>2016</v>
      </c>
      <c r="B903" s="1">
        <v>2</v>
      </c>
      <c r="C903" s="24">
        <v>42625</v>
      </c>
      <c r="D903" s="1">
        <v>4353</v>
      </c>
      <c r="E903" s="1">
        <v>4357</v>
      </c>
      <c r="F903" s="1">
        <v>4340</v>
      </c>
      <c r="G903" s="1">
        <v>4351</v>
      </c>
      <c r="H903" s="46">
        <v>1331.1</v>
      </c>
      <c r="I903" s="1">
        <v>4363</v>
      </c>
      <c r="J903" s="1">
        <v>4397</v>
      </c>
      <c r="K903" s="1">
        <v>4340</v>
      </c>
      <c r="L903" s="1">
        <v>4342</v>
      </c>
      <c r="M903" s="53">
        <v>4345</v>
      </c>
      <c r="N903" s="47">
        <v>4347</v>
      </c>
      <c r="O903" s="47">
        <v>4311</v>
      </c>
      <c r="P903" s="47">
        <v>4316</v>
      </c>
      <c r="Q903" s="8">
        <v>4352</v>
      </c>
      <c r="R903" s="26"/>
      <c r="W903" s="50"/>
      <c r="X903" s="51"/>
      <c r="AC903" s="1">
        <v>1.1220000000000001</v>
      </c>
      <c r="AD903" s="62">
        <v>4357</v>
      </c>
      <c r="AE903" s="62">
        <v>4340</v>
      </c>
      <c r="BD903" s="94">
        <v>4345</v>
      </c>
      <c r="BG903" s="62"/>
      <c r="BH903" s="62"/>
      <c r="BI903" s="1">
        <v>4345</v>
      </c>
      <c r="BJ903" s="1">
        <v>4347</v>
      </c>
      <c r="BK903" s="1">
        <v>4333</v>
      </c>
      <c r="BL903" s="1">
        <v>4334</v>
      </c>
      <c r="BM903" s="78"/>
      <c r="BN903" s="78"/>
      <c r="BO903" s="78"/>
      <c r="BP903" s="89"/>
      <c r="BS903" s="88"/>
      <c r="BU903" s="58"/>
      <c r="BV903" s="58"/>
      <c r="BW903" s="58"/>
      <c r="BX903" s="58"/>
      <c r="BY903" s="1">
        <v>102.58499999999999</v>
      </c>
      <c r="BZ903" s="1">
        <v>102.38800000000001</v>
      </c>
      <c r="CA903" s="1">
        <v>102.47199999999999</v>
      </c>
      <c r="CB903" s="1">
        <v>1.1235999999999999</v>
      </c>
      <c r="CC903" s="1">
        <v>1.1236999999999999</v>
      </c>
      <c r="CD903" s="1">
        <v>1.1240000000000001</v>
      </c>
      <c r="CG903" s="1">
        <v>4345</v>
      </c>
      <c r="CH903" s="1">
        <v>4347</v>
      </c>
      <c r="CI903" s="1">
        <v>4313</v>
      </c>
      <c r="CJ903" s="1">
        <v>4313</v>
      </c>
      <c r="CK903" s="1">
        <v>4345</v>
      </c>
      <c r="CL903" s="1">
        <v>4347</v>
      </c>
      <c r="CM903" s="1">
        <v>4311</v>
      </c>
      <c r="CN903" s="1">
        <v>4317</v>
      </c>
      <c r="CO903" s="1">
        <v>1330.8</v>
      </c>
      <c r="CP903" s="1">
        <v>4345</v>
      </c>
      <c r="CQ903" s="1">
        <v>4347</v>
      </c>
      <c r="CR903" s="1">
        <v>4305</v>
      </c>
      <c r="CS903" s="1">
        <v>4326</v>
      </c>
      <c r="CX903" s="58"/>
      <c r="CY903" s="58"/>
      <c r="DA903" s="1" t="s">
        <v>618</v>
      </c>
      <c r="DC903" s="58"/>
      <c r="DD903" s="58"/>
      <c r="DE903">
        <v>15.16</v>
      </c>
      <c r="DF903">
        <v>101.855</v>
      </c>
      <c r="DG903">
        <v>1.67</v>
      </c>
    </row>
    <row r="904" spans="1:111">
      <c r="A904" s="1">
        <v>2016</v>
      </c>
      <c r="B904" s="1">
        <v>3</v>
      </c>
      <c r="C904" s="24">
        <v>42626</v>
      </c>
      <c r="D904" s="1">
        <v>4326</v>
      </c>
      <c r="E904" s="1">
        <v>4337</v>
      </c>
      <c r="F904" s="1">
        <v>4311</v>
      </c>
      <c r="G904" s="1">
        <v>4330</v>
      </c>
      <c r="H904" s="46">
        <v>1323.7</v>
      </c>
      <c r="I904" s="1">
        <v>4345</v>
      </c>
      <c r="J904" s="1">
        <v>4347</v>
      </c>
      <c r="K904" s="1">
        <v>4305</v>
      </c>
      <c r="L904" s="1">
        <v>4322</v>
      </c>
      <c r="M904" s="53">
        <v>4330</v>
      </c>
      <c r="N904" s="47">
        <v>4339</v>
      </c>
      <c r="O904" s="47">
        <v>4327</v>
      </c>
      <c r="P904" s="47">
        <v>4331</v>
      </c>
      <c r="Q904" s="8">
        <v>4325</v>
      </c>
      <c r="R904" s="26"/>
      <c r="W904" s="50"/>
      <c r="X904" s="51"/>
      <c r="AC904" s="1">
        <v>1.1237999999999999</v>
      </c>
      <c r="AD904" s="62">
        <v>4327</v>
      </c>
      <c r="AE904" s="62">
        <v>4311</v>
      </c>
      <c r="BD904" s="94">
        <v>4330</v>
      </c>
      <c r="BG904" s="62"/>
      <c r="BH904" s="62"/>
      <c r="BI904" s="1">
        <v>4330</v>
      </c>
      <c r="BJ904" s="1">
        <v>4334</v>
      </c>
      <c r="BK904" s="1">
        <v>4327</v>
      </c>
      <c r="BL904" s="1">
        <v>4333</v>
      </c>
      <c r="BM904" s="78"/>
      <c r="BN904" s="78"/>
      <c r="BO904" s="78"/>
      <c r="BP904" s="89"/>
      <c r="BS904" s="88"/>
      <c r="BU904" s="58"/>
      <c r="BV904" s="58"/>
      <c r="BW904" s="58"/>
      <c r="BX904" s="58"/>
      <c r="BY904" s="1">
        <v>101.851</v>
      </c>
      <c r="BZ904" s="1">
        <v>101.82599999999999</v>
      </c>
      <c r="CA904" s="1">
        <v>101.752</v>
      </c>
      <c r="CB904" s="1">
        <v>1.1234999999999999</v>
      </c>
      <c r="CC904" s="1">
        <v>1.1238999999999999</v>
      </c>
      <c r="CD904" s="1">
        <v>1.1242000000000001</v>
      </c>
      <c r="CG904" s="1">
        <v>4330</v>
      </c>
      <c r="CH904" s="1">
        <v>4338</v>
      </c>
      <c r="CI904" s="1">
        <v>4327</v>
      </c>
      <c r="CJ904" s="1">
        <v>4330</v>
      </c>
      <c r="CK904" s="1">
        <v>4330</v>
      </c>
      <c r="CL904" s="1">
        <v>4339</v>
      </c>
      <c r="CM904" s="1">
        <v>4323</v>
      </c>
      <c r="CN904" s="1">
        <v>4331</v>
      </c>
      <c r="CO904" s="1">
        <v>1333.7</v>
      </c>
      <c r="CP904" s="1">
        <v>4330</v>
      </c>
      <c r="CQ904" s="1">
        <v>4339</v>
      </c>
      <c r="CR904" s="1">
        <v>4320</v>
      </c>
      <c r="CS904" s="1">
        <v>4327</v>
      </c>
      <c r="CX904" s="58"/>
      <c r="CY904" s="58"/>
      <c r="DA904" s="1" t="s">
        <v>618</v>
      </c>
      <c r="DC904" s="58"/>
      <c r="DD904" s="58"/>
      <c r="DE904">
        <v>17.850000000000001</v>
      </c>
      <c r="DF904">
        <v>102.56</v>
      </c>
      <c r="DG904">
        <v>1.73</v>
      </c>
    </row>
    <row r="905" spans="1:111">
      <c r="A905" s="1">
        <v>2016</v>
      </c>
      <c r="B905" s="1">
        <v>4</v>
      </c>
      <c r="C905" s="24">
        <v>42627</v>
      </c>
      <c r="D905" s="1">
        <v>4329</v>
      </c>
      <c r="E905" s="1">
        <v>4351</v>
      </c>
      <c r="F905" s="1">
        <v>4327</v>
      </c>
      <c r="G905" s="1">
        <v>4351</v>
      </c>
      <c r="H905" s="46">
        <v>1326.1</v>
      </c>
      <c r="I905" s="1">
        <v>4330</v>
      </c>
      <c r="J905" s="1">
        <v>4343</v>
      </c>
      <c r="K905" s="1">
        <v>4320</v>
      </c>
      <c r="L905" s="1">
        <v>4340</v>
      </c>
      <c r="M905" s="53">
        <v>4360</v>
      </c>
      <c r="N905" s="47">
        <v>4361</v>
      </c>
      <c r="O905" s="47">
        <v>4335</v>
      </c>
      <c r="P905" s="47">
        <v>4346</v>
      </c>
      <c r="Q905" s="8">
        <v>4328</v>
      </c>
      <c r="R905" s="26"/>
      <c r="W905" s="50"/>
      <c r="X905" s="51"/>
      <c r="AC905" s="1">
        <v>1.1229</v>
      </c>
      <c r="AD905" s="62">
        <v>4343</v>
      </c>
      <c r="AE905" s="62">
        <v>4327</v>
      </c>
      <c r="BD905" s="94">
        <v>4358</v>
      </c>
      <c r="BG905" s="62"/>
      <c r="BH905" s="62"/>
      <c r="BI905" s="1">
        <v>4360</v>
      </c>
      <c r="BJ905" s="1">
        <v>4361</v>
      </c>
      <c r="BK905" s="1">
        <v>4352</v>
      </c>
      <c r="BL905" s="1">
        <v>4357</v>
      </c>
      <c r="BM905" s="78"/>
      <c r="BN905" s="78"/>
      <c r="BO905" s="78"/>
      <c r="BP905" s="89"/>
      <c r="BS905" s="88"/>
      <c r="BU905" s="58"/>
      <c r="BV905" s="58"/>
      <c r="BW905" s="58"/>
      <c r="BX905" s="58"/>
      <c r="BY905" s="1">
        <v>102.559</v>
      </c>
      <c r="BZ905" s="1">
        <v>102.55800000000001</v>
      </c>
      <c r="CA905" s="1">
        <v>102.474</v>
      </c>
      <c r="CB905" s="1">
        <v>1.1220000000000001</v>
      </c>
      <c r="CC905" s="1">
        <v>1.1214999999999999</v>
      </c>
      <c r="CD905" s="1">
        <v>1.1217999999999999</v>
      </c>
      <c r="CG905" s="1">
        <v>4360</v>
      </c>
      <c r="CH905" s="1">
        <v>4361</v>
      </c>
      <c r="CI905" s="1">
        <v>4335</v>
      </c>
      <c r="CJ905" s="1">
        <v>4343</v>
      </c>
      <c r="CK905" s="1">
        <v>4360</v>
      </c>
      <c r="CL905" s="1">
        <v>4361</v>
      </c>
      <c r="CM905" s="1">
        <v>4335</v>
      </c>
      <c r="CN905" s="1">
        <v>4341</v>
      </c>
      <c r="CO905" s="1">
        <v>1324.8</v>
      </c>
      <c r="CP905" s="1">
        <v>4360</v>
      </c>
      <c r="CQ905" s="1">
        <v>4361</v>
      </c>
      <c r="CR905" s="1">
        <v>4326</v>
      </c>
      <c r="CS905" s="1">
        <v>4333</v>
      </c>
      <c r="CX905" s="58"/>
      <c r="CY905" s="58"/>
      <c r="DA905" s="1" t="s">
        <v>618</v>
      </c>
      <c r="DC905" s="58"/>
      <c r="DD905" s="58"/>
      <c r="DE905">
        <v>18.14</v>
      </c>
      <c r="DF905">
        <v>102.419</v>
      </c>
      <c r="DG905">
        <v>1.69</v>
      </c>
    </row>
    <row r="906" spans="1:111">
      <c r="A906" s="1">
        <v>2016</v>
      </c>
      <c r="B906" s="1">
        <v>5</v>
      </c>
      <c r="C906" s="24">
        <v>42628</v>
      </c>
      <c r="D906" s="1">
        <v>4336</v>
      </c>
      <c r="E906" s="1">
        <v>4339</v>
      </c>
      <c r="F906" s="1">
        <v>4322</v>
      </c>
      <c r="G906" s="1">
        <v>4325</v>
      </c>
      <c r="H906" s="46">
        <v>1318</v>
      </c>
      <c r="I906" s="1">
        <v>4360</v>
      </c>
      <c r="J906" s="1">
        <v>4361</v>
      </c>
      <c r="K906" s="1">
        <v>4323</v>
      </c>
      <c r="L906" s="1">
        <v>4324</v>
      </c>
      <c r="M906" s="53">
        <v>4324</v>
      </c>
      <c r="N906" s="47">
        <v>4330</v>
      </c>
      <c r="O906" s="47">
        <v>4301</v>
      </c>
      <c r="P906" s="47">
        <v>4303</v>
      </c>
      <c r="Q906" s="8">
        <v>4337</v>
      </c>
      <c r="R906" s="26"/>
      <c r="W906" s="50"/>
      <c r="X906" s="51"/>
      <c r="AC906" s="1">
        <v>1.1236999999999999</v>
      </c>
      <c r="AD906" s="62">
        <v>4339</v>
      </c>
      <c r="AE906" s="62">
        <v>4322</v>
      </c>
      <c r="BD906" s="94">
        <v>4322</v>
      </c>
      <c r="BG906" s="62"/>
      <c r="BH906" s="62"/>
      <c r="BI906" s="1">
        <v>4324</v>
      </c>
      <c r="BJ906" s="1">
        <v>4324</v>
      </c>
      <c r="BK906" s="1">
        <v>4321</v>
      </c>
      <c r="BL906" s="1">
        <v>4322</v>
      </c>
      <c r="BM906" s="78"/>
      <c r="BN906" s="78"/>
      <c r="BO906" s="78"/>
      <c r="BP906" s="89"/>
      <c r="BS906" s="88"/>
      <c r="BU906" s="58"/>
      <c r="BV906" s="58"/>
      <c r="BW906" s="58"/>
      <c r="BX906" s="58"/>
      <c r="BY906" s="1">
        <v>102.426</v>
      </c>
      <c r="BZ906" s="1">
        <v>102.411</v>
      </c>
      <c r="CA906" s="1">
        <v>102.52800000000001</v>
      </c>
      <c r="CB906" s="1">
        <v>1.1249</v>
      </c>
      <c r="CC906" s="1">
        <v>1.1246</v>
      </c>
      <c r="CD906" s="1">
        <v>1.1247</v>
      </c>
      <c r="CG906" s="1">
        <v>4324</v>
      </c>
      <c r="CH906" s="1">
        <v>4330</v>
      </c>
      <c r="CI906" s="1">
        <v>4320</v>
      </c>
      <c r="CJ906" s="1">
        <v>4327</v>
      </c>
      <c r="CK906" s="1">
        <v>4324</v>
      </c>
      <c r="CL906" s="1">
        <v>4330</v>
      </c>
      <c r="CM906" s="1">
        <v>4301</v>
      </c>
      <c r="CN906" s="1">
        <v>4316</v>
      </c>
      <c r="CO906" s="1">
        <v>1323.2</v>
      </c>
      <c r="CP906" s="1">
        <v>4324</v>
      </c>
      <c r="CQ906" s="1">
        <v>4330</v>
      </c>
      <c r="CR906" s="1">
        <v>4300</v>
      </c>
      <c r="CS906" s="1">
        <v>4300</v>
      </c>
      <c r="CX906" s="58"/>
      <c r="CY906" s="58"/>
      <c r="DA906" s="1" t="s">
        <v>618</v>
      </c>
      <c r="DC906" s="58"/>
      <c r="DD906" s="58"/>
      <c r="DE906">
        <v>16.3</v>
      </c>
      <c r="DF906">
        <v>102.07299999999999</v>
      </c>
      <c r="DG906">
        <v>1.7</v>
      </c>
    </row>
    <row r="907" spans="1:111">
      <c r="A907" s="1">
        <v>2016</v>
      </c>
      <c r="B907" s="1">
        <v>6</v>
      </c>
      <c r="C907" s="24">
        <v>42629</v>
      </c>
      <c r="D907" s="1">
        <v>4297</v>
      </c>
      <c r="E907" s="1">
        <v>4298</v>
      </c>
      <c r="F907" s="1">
        <v>4286</v>
      </c>
      <c r="G907" s="1">
        <v>4292</v>
      </c>
      <c r="H907" s="46">
        <v>1317.8</v>
      </c>
      <c r="I907" s="1">
        <v>4324</v>
      </c>
      <c r="J907" s="1">
        <v>4330</v>
      </c>
      <c r="K907" s="1">
        <v>4292</v>
      </c>
      <c r="L907" s="1">
        <v>4292</v>
      </c>
      <c r="M907" s="53">
        <v>4329</v>
      </c>
      <c r="N907" s="47">
        <v>4335</v>
      </c>
      <c r="O907" s="47">
        <v>4306</v>
      </c>
      <c r="P907" s="47">
        <v>4306</v>
      </c>
      <c r="Q907" s="8">
        <v>4295</v>
      </c>
      <c r="R907" s="26"/>
      <c r="W907" s="50"/>
      <c r="X907" s="51"/>
      <c r="AC907" s="1">
        <v>1.1172</v>
      </c>
      <c r="AD907" s="62">
        <v>4298</v>
      </c>
      <c r="AE907" s="62">
        <v>4290</v>
      </c>
      <c r="BD907" s="113">
        <v>4322</v>
      </c>
      <c r="BG907" s="62"/>
      <c r="BH907" s="62"/>
      <c r="BI907" s="1">
        <v>4329</v>
      </c>
      <c r="BJ907" s="1">
        <v>4335</v>
      </c>
      <c r="BK907" s="1">
        <v>4306</v>
      </c>
      <c r="BL907" s="1">
        <v>4306</v>
      </c>
      <c r="BM907" s="78"/>
      <c r="BN907" s="78"/>
      <c r="BO907" s="78"/>
      <c r="BP907" s="89"/>
      <c r="BS907" s="88"/>
      <c r="BU907" s="58"/>
      <c r="BV907" s="58"/>
      <c r="BW907" s="58"/>
      <c r="BX907" s="58"/>
      <c r="BY907" s="1">
        <v>102.10899999999999</v>
      </c>
      <c r="BZ907" s="1">
        <v>101.89700000000001</v>
      </c>
      <c r="CA907" s="1">
        <v>101.98099999999999</v>
      </c>
      <c r="CB907" s="1">
        <v>1.1243000000000001</v>
      </c>
      <c r="CC907" s="1">
        <v>1.1248</v>
      </c>
      <c r="CD907" s="1">
        <v>1.1245000000000001</v>
      </c>
      <c r="CG907" s="1">
        <v>4329</v>
      </c>
      <c r="CH907" s="1">
        <v>4335</v>
      </c>
      <c r="CI907" s="1">
        <v>4306</v>
      </c>
      <c r="CJ907" s="1">
        <v>4306</v>
      </c>
      <c r="CK907" s="1">
        <v>4329</v>
      </c>
      <c r="CL907" s="1">
        <v>4335</v>
      </c>
      <c r="CM907" s="1">
        <v>4306</v>
      </c>
      <c r="CN907" s="1">
        <v>4306</v>
      </c>
      <c r="CO907" s="1">
        <v>1317.7</v>
      </c>
      <c r="CP907" s="1">
        <v>4324</v>
      </c>
      <c r="CQ907" s="1">
        <v>4330</v>
      </c>
      <c r="CR907" s="1">
        <v>4300</v>
      </c>
      <c r="CS907" s="1">
        <v>4300</v>
      </c>
      <c r="CX907" s="58"/>
      <c r="CY907" s="58"/>
      <c r="DA907" s="1" t="s">
        <v>618</v>
      </c>
      <c r="DC907" s="58"/>
      <c r="DD907" s="58"/>
      <c r="DE907">
        <v>15.53</v>
      </c>
      <c r="DF907">
        <v>101.867</v>
      </c>
      <c r="DG907">
        <v>1.7</v>
      </c>
    </row>
    <row r="908" spans="1:111">
      <c r="A908" s="1">
        <v>2016</v>
      </c>
      <c r="B908" s="1">
        <v>3</v>
      </c>
      <c r="C908" s="24">
        <v>42633</v>
      </c>
      <c r="D908" s="1">
        <v>4284</v>
      </c>
      <c r="E908" s="1">
        <v>4297</v>
      </c>
      <c r="F908" s="1">
        <v>4279</v>
      </c>
      <c r="G908" s="1">
        <v>4285</v>
      </c>
      <c r="H908" s="46">
        <v>1318.3</v>
      </c>
      <c r="I908" s="1">
        <v>4284</v>
      </c>
      <c r="J908" s="1">
        <v>4296</v>
      </c>
      <c r="K908" s="1">
        <v>4279</v>
      </c>
      <c r="L908" s="1">
        <v>4296</v>
      </c>
      <c r="M908" s="53">
        <v>4285</v>
      </c>
      <c r="N908" s="47">
        <v>4288</v>
      </c>
      <c r="O908" s="47">
        <v>4274</v>
      </c>
      <c r="P908" s="47">
        <v>4277</v>
      </c>
      <c r="Q908" s="8">
        <v>4281</v>
      </c>
      <c r="R908" s="26"/>
      <c r="W908" s="50"/>
      <c r="X908" s="51"/>
      <c r="AC908" s="1">
        <v>1.1173999999999999</v>
      </c>
      <c r="AD908" s="62">
        <v>4298</v>
      </c>
      <c r="AE908" s="62">
        <v>4279</v>
      </c>
      <c r="BD908" s="94">
        <v>4282</v>
      </c>
      <c r="BG908" s="62"/>
      <c r="BH908" s="62"/>
      <c r="BI908" s="1">
        <v>4285</v>
      </c>
      <c r="BJ908" s="1">
        <v>4288</v>
      </c>
      <c r="BK908" s="1">
        <v>4281</v>
      </c>
      <c r="BL908" s="1">
        <v>4284</v>
      </c>
      <c r="BM908" s="78"/>
      <c r="BN908" s="78"/>
      <c r="BO908" s="78"/>
      <c r="BP908" s="89"/>
      <c r="BS908" s="88"/>
      <c r="BU908" s="58"/>
      <c r="BV908" s="58"/>
      <c r="BW908" s="58"/>
      <c r="BX908" s="58"/>
      <c r="BY908" s="1">
        <v>101.92700000000001</v>
      </c>
      <c r="BZ908" s="1">
        <v>101.79600000000001</v>
      </c>
      <c r="CA908" s="1">
        <v>101.825</v>
      </c>
      <c r="CB908" s="1">
        <v>1.1174999999999999</v>
      </c>
      <c r="CC908" s="1">
        <v>1.1178999999999999</v>
      </c>
      <c r="CD908" s="1">
        <v>1.1178999999999999</v>
      </c>
      <c r="CG908" s="1">
        <v>4285</v>
      </c>
      <c r="CH908" s="1">
        <v>4288</v>
      </c>
      <c r="CI908" s="1">
        <v>4281</v>
      </c>
      <c r="CJ908" s="1">
        <v>4283</v>
      </c>
      <c r="CK908" s="1">
        <v>4285</v>
      </c>
      <c r="CL908" s="1">
        <v>4288</v>
      </c>
      <c r="CM908" s="1">
        <v>4274</v>
      </c>
      <c r="CN908" s="1">
        <v>4279</v>
      </c>
      <c r="CO908" s="1">
        <v>1319.5</v>
      </c>
      <c r="CP908" s="1">
        <v>4285</v>
      </c>
      <c r="CQ908" s="1">
        <v>4288</v>
      </c>
      <c r="CR908" s="1">
        <v>4274</v>
      </c>
      <c r="CS908" s="1">
        <v>4283</v>
      </c>
      <c r="CX908" s="58"/>
      <c r="CY908" s="58"/>
      <c r="DA908" s="1" t="s">
        <v>618</v>
      </c>
      <c r="DC908" s="58"/>
      <c r="DD908" s="58"/>
      <c r="DE908">
        <v>15.92</v>
      </c>
      <c r="DF908">
        <v>101.71299999999999</v>
      </c>
      <c r="DG908">
        <v>1.69</v>
      </c>
    </row>
    <row r="909" spans="1:111">
      <c r="A909" s="1">
        <v>2016</v>
      </c>
      <c r="B909" s="1">
        <v>4</v>
      </c>
      <c r="C909" s="24">
        <v>42634</v>
      </c>
      <c r="D909" s="1">
        <v>4280</v>
      </c>
      <c r="E909" s="1">
        <v>4325</v>
      </c>
      <c r="F909" s="1">
        <v>4267</v>
      </c>
      <c r="G909" s="1">
        <v>4325</v>
      </c>
      <c r="H909" s="46">
        <v>1340.7</v>
      </c>
      <c r="I909" s="1">
        <v>4285</v>
      </c>
      <c r="J909" s="1">
        <v>4288</v>
      </c>
      <c r="K909" s="1">
        <v>4274</v>
      </c>
      <c r="L909" s="1">
        <v>4277</v>
      </c>
      <c r="M909" s="53">
        <v>4312</v>
      </c>
      <c r="N909" s="47">
        <v>4313</v>
      </c>
      <c r="O909" s="47">
        <v>4273</v>
      </c>
      <c r="P909" s="47">
        <v>4280</v>
      </c>
      <c r="Q909" s="8">
        <v>4277</v>
      </c>
      <c r="R909" s="26"/>
      <c r="W909" s="50"/>
      <c r="X909" s="51"/>
      <c r="AC909" s="1">
        <v>1.1144000000000001</v>
      </c>
      <c r="AD909" s="62">
        <v>4284</v>
      </c>
      <c r="AE909" s="62">
        <v>4275</v>
      </c>
      <c r="BD909" s="94">
        <v>4309</v>
      </c>
      <c r="BG909" s="62"/>
      <c r="BH909" s="62"/>
      <c r="BI909" s="1">
        <v>4312</v>
      </c>
      <c r="BJ909" s="1">
        <v>4313</v>
      </c>
      <c r="BK909" s="1">
        <v>4297</v>
      </c>
      <c r="BL909" s="1">
        <v>4297</v>
      </c>
      <c r="BM909" s="78"/>
      <c r="BN909" s="78"/>
      <c r="BO909" s="78"/>
      <c r="BP909" s="89"/>
      <c r="BS909" s="88"/>
      <c r="BU909" s="58"/>
      <c r="BV909" s="58"/>
      <c r="BW909" s="58"/>
      <c r="BX909" s="58"/>
      <c r="BY909" s="1">
        <v>101.702</v>
      </c>
      <c r="BZ909" s="1">
        <v>101.71899999999999</v>
      </c>
      <c r="CA909" s="1">
        <v>101.526</v>
      </c>
      <c r="CB909" s="1">
        <v>1.1151</v>
      </c>
      <c r="CC909" s="1">
        <v>1.1153999999999999</v>
      </c>
      <c r="CD909" s="1">
        <v>1.1152</v>
      </c>
      <c r="CG909" s="1">
        <v>4312</v>
      </c>
      <c r="CH909" s="1">
        <v>4313</v>
      </c>
      <c r="CI909" s="1">
        <v>4278</v>
      </c>
      <c r="CJ909" s="1">
        <v>4286</v>
      </c>
      <c r="CK909" s="1">
        <v>4312</v>
      </c>
      <c r="CL909" s="1">
        <v>4313</v>
      </c>
      <c r="CM909" s="1">
        <v>4273</v>
      </c>
      <c r="CN909" s="1">
        <v>4281</v>
      </c>
      <c r="CO909" s="1">
        <v>1323.1</v>
      </c>
      <c r="CP909" s="1">
        <v>4312</v>
      </c>
      <c r="CQ909" s="1">
        <v>4313</v>
      </c>
      <c r="CR909" s="1">
        <v>4273</v>
      </c>
      <c r="CS909" s="1">
        <v>4295</v>
      </c>
      <c r="CX909" s="58"/>
      <c r="CY909" s="58"/>
      <c r="DA909" s="1" t="s">
        <v>618</v>
      </c>
      <c r="DC909" s="58"/>
      <c r="DD909" s="58"/>
      <c r="DE909">
        <v>12.02</v>
      </c>
      <c r="DF909">
        <v>100.795</v>
      </c>
      <c r="DG909">
        <v>1.63</v>
      </c>
    </row>
    <row r="910" spans="1:111">
      <c r="A910" s="1">
        <v>2016</v>
      </c>
      <c r="B910" s="1">
        <v>6</v>
      </c>
      <c r="C910" s="24">
        <v>42636</v>
      </c>
      <c r="D910" s="1">
        <v>4316</v>
      </c>
      <c r="E910" s="1">
        <v>4331</v>
      </c>
      <c r="F910" s="1">
        <v>4312</v>
      </c>
      <c r="G910" s="1">
        <v>4313</v>
      </c>
      <c r="H910" s="46">
        <v>1341.7</v>
      </c>
      <c r="I910" s="1">
        <v>4312</v>
      </c>
      <c r="J910" s="1">
        <v>4331</v>
      </c>
      <c r="K910" s="1">
        <v>4273</v>
      </c>
      <c r="L910" s="1">
        <v>4325</v>
      </c>
      <c r="M910" s="53">
        <v>4315</v>
      </c>
      <c r="N910" s="47">
        <v>4329</v>
      </c>
      <c r="O910" s="47">
        <v>4312</v>
      </c>
      <c r="P910" s="47">
        <v>4327</v>
      </c>
      <c r="Q910" s="8">
        <v>4317</v>
      </c>
      <c r="R910" s="26"/>
      <c r="W910" s="50"/>
      <c r="X910" s="51"/>
      <c r="AC910" s="1">
        <v>1.1220000000000001</v>
      </c>
      <c r="AD910" s="62">
        <v>4331</v>
      </c>
      <c r="AE910" s="62">
        <v>4312</v>
      </c>
      <c r="BD910" s="94">
        <v>4313</v>
      </c>
      <c r="BG910" s="62"/>
      <c r="BH910" s="62"/>
      <c r="BI910" s="1">
        <v>4315</v>
      </c>
      <c r="BJ910" s="1">
        <v>4320</v>
      </c>
      <c r="BK910" s="1">
        <v>4314</v>
      </c>
      <c r="BL910" s="1">
        <v>4316</v>
      </c>
      <c r="BM910" s="78"/>
      <c r="BN910" s="78"/>
      <c r="BO910" s="78"/>
      <c r="BP910" s="89"/>
      <c r="BS910" s="88"/>
      <c r="BU910" s="58"/>
      <c r="BV910" s="58"/>
      <c r="BW910" s="58"/>
      <c r="BX910" s="58"/>
      <c r="BY910" s="1">
        <v>100.75700000000001</v>
      </c>
      <c r="BZ910" s="1">
        <v>100.807</v>
      </c>
      <c r="CA910" s="1">
        <v>100.827</v>
      </c>
      <c r="CB910" s="1">
        <v>1.1208</v>
      </c>
      <c r="CC910" s="1">
        <v>1.121</v>
      </c>
      <c r="CD910" s="1">
        <v>1.1209</v>
      </c>
      <c r="CG910" s="1">
        <v>4315</v>
      </c>
      <c r="CH910" s="1">
        <v>4324</v>
      </c>
      <c r="CI910" s="1">
        <v>4312</v>
      </c>
      <c r="CJ910" s="1">
        <v>4322</v>
      </c>
      <c r="CK910" s="1">
        <v>4315</v>
      </c>
      <c r="CL910" s="1">
        <v>4331</v>
      </c>
      <c r="CM910" s="1">
        <v>4312</v>
      </c>
      <c r="CN910" s="1">
        <v>4329</v>
      </c>
      <c r="CO910" s="1">
        <v>1339.4</v>
      </c>
      <c r="CP910" s="1">
        <v>4315</v>
      </c>
      <c r="CQ910" s="1">
        <v>4331</v>
      </c>
      <c r="CR910" s="1">
        <v>4312</v>
      </c>
      <c r="CS910" s="1">
        <v>4327</v>
      </c>
      <c r="CX910" s="58"/>
      <c r="CY910" s="58"/>
      <c r="DA910" s="1" t="s">
        <v>618</v>
      </c>
      <c r="DC910" s="58"/>
      <c r="DD910" s="58"/>
      <c r="DE910">
        <v>12.29</v>
      </c>
      <c r="DF910">
        <v>101.02800000000001</v>
      </c>
      <c r="DG910">
        <v>1.62</v>
      </c>
    </row>
    <row r="911" spans="1:111">
      <c r="A911" s="1">
        <v>2016</v>
      </c>
      <c r="B911" s="1">
        <v>2</v>
      </c>
      <c r="C911" s="24">
        <v>42639</v>
      </c>
      <c r="D911" s="1">
        <v>4325</v>
      </c>
      <c r="E911" s="1">
        <v>4325</v>
      </c>
      <c r="F911" s="1">
        <v>4307</v>
      </c>
      <c r="G911" s="1">
        <v>4310</v>
      </c>
      <c r="H911" s="46">
        <v>1341.9</v>
      </c>
      <c r="I911" s="1">
        <v>4315</v>
      </c>
      <c r="J911" s="1">
        <v>4331</v>
      </c>
      <c r="K911" s="1">
        <v>4311</v>
      </c>
      <c r="L911" s="1">
        <v>4312</v>
      </c>
      <c r="M911" s="53">
        <v>4307</v>
      </c>
      <c r="N911" s="47">
        <v>4319</v>
      </c>
      <c r="O911" s="47">
        <v>4296</v>
      </c>
      <c r="P911" s="47">
        <v>4311</v>
      </c>
      <c r="Q911" s="8">
        <v>4325</v>
      </c>
      <c r="R911" s="26"/>
      <c r="W911" s="50"/>
      <c r="X911" s="51"/>
      <c r="AC911" s="1">
        <v>1.1252</v>
      </c>
      <c r="AD911" s="62">
        <v>4325</v>
      </c>
      <c r="AE911" s="62">
        <v>4310</v>
      </c>
      <c r="BD911" s="94">
        <v>4304</v>
      </c>
      <c r="BG911" s="62"/>
      <c r="BH911" s="62"/>
      <c r="BI911" s="1">
        <v>4307</v>
      </c>
      <c r="BJ911" s="1">
        <v>4307</v>
      </c>
      <c r="BK911" s="1">
        <v>4299</v>
      </c>
      <c r="BL911" s="1">
        <v>4299</v>
      </c>
      <c r="BM911" s="78"/>
      <c r="BN911" s="78"/>
      <c r="BO911" s="78"/>
      <c r="BP911" s="89"/>
      <c r="BS911" s="88"/>
      <c r="BU911" s="58"/>
      <c r="BV911" s="58"/>
      <c r="BW911" s="58"/>
      <c r="BX911" s="58"/>
      <c r="BY911" s="1">
        <v>101.02</v>
      </c>
      <c r="BZ911" s="1">
        <v>100.99299999999999</v>
      </c>
      <c r="CA911" s="1">
        <v>100.91200000000001</v>
      </c>
      <c r="CB911" s="1">
        <v>1.1228</v>
      </c>
      <c r="CC911" s="1">
        <v>1.1234999999999999</v>
      </c>
      <c r="CD911" s="1">
        <v>1.1238999999999999</v>
      </c>
      <c r="CG911" s="1">
        <v>4307</v>
      </c>
      <c r="CH911" s="1">
        <v>4307</v>
      </c>
      <c r="CI911" s="1">
        <v>4296</v>
      </c>
      <c r="CJ911" s="1">
        <v>4306</v>
      </c>
      <c r="CK911" s="1">
        <v>4307</v>
      </c>
      <c r="CL911" s="1">
        <v>4319</v>
      </c>
      <c r="CM911" s="1">
        <v>4296</v>
      </c>
      <c r="CN911" s="1">
        <v>4312</v>
      </c>
      <c r="CO911" s="1">
        <v>1339.2</v>
      </c>
      <c r="CP911" s="1">
        <v>4307</v>
      </c>
      <c r="CQ911" s="1">
        <v>4319</v>
      </c>
      <c r="CR911" s="1">
        <v>4292</v>
      </c>
      <c r="CS911" s="1">
        <v>4294</v>
      </c>
      <c r="CX911" s="58"/>
      <c r="CY911" s="58"/>
      <c r="DA911" s="1" t="s">
        <v>618</v>
      </c>
      <c r="DC911" s="58"/>
      <c r="DD911" s="58"/>
      <c r="DE911">
        <v>14.5</v>
      </c>
      <c r="DF911">
        <v>100.297</v>
      </c>
      <c r="DG911">
        <v>1.59</v>
      </c>
    </row>
    <row r="912" spans="1:111">
      <c r="A912" s="1">
        <v>2016</v>
      </c>
      <c r="B912" s="1">
        <v>3</v>
      </c>
      <c r="C912" s="24">
        <v>42640</v>
      </c>
      <c r="D912" s="1">
        <v>4300</v>
      </c>
      <c r="E912" s="1">
        <v>4319</v>
      </c>
      <c r="F912" s="1">
        <v>4291</v>
      </c>
      <c r="G912" s="1">
        <v>4313</v>
      </c>
      <c r="H912" s="46">
        <v>1330.7</v>
      </c>
      <c r="I912" s="1">
        <v>4307</v>
      </c>
      <c r="J912" s="1">
        <v>4319</v>
      </c>
      <c r="K912" s="1">
        <v>4291</v>
      </c>
      <c r="L912" s="1">
        <v>4304</v>
      </c>
      <c r="M912" s="53">
        <v>4309</v>
      </c>
      <c r="N912" s="47">
        <v>4310</v>
      </c>
      <c r="O912" s="47">
        <v>4268</v>
      </c>
      <c r="P912" s="47">
        <v>4271</v>
      </c>
      <c r="Q912" s="8">
        <v>4298</v>
      </c>
      <c r="R912" s="26"/>
      <c r="W912" s="50"/>
      <c r="X912" s="51"/>
      <c r="AC912" s="1">
        <v>1.1221000000000001</v>
      </c>
      <c r="AD912" s="62">
        <v>4319</v>
      </c>
      <c r="AE912" s="62">
        <v>4291</v>
      </c>
      <c r="BD912" s="94">
        <v>4308</v>
      </c>
      <c r="BG912" s="62"/>
      <c r="BH912" s="62"/>
      <c r="BI912" s="1">
        <v>4309</v>
      </c>
      <c r="BJ912" s="1">
        <v>4310</v>
      </c>
      <c r="BK912" s="1">
        <v>4300</v>
      </c>
      <c r="BL912" s="1">
        <v>4301</v>
      </c>
      <c r="BM912" s="78"/>
      <c r="BN912" s="78"/>
      <c r="BO912" s="78"/>
      <c r="BP912" s="89"/>
      <c r="BS912" s="88"/>
      <c r="BU912" s="58"/>
      <c r="BV912" s="58"/>
      <c r="BW912" s="58"/>
      <c r="BX912" s="58"/>
      <c r="BY912" s="1">
        <v>100.328</v>
      </c>
      <c r="BZ912" s="1">
        <v>100.327</v>
      </c>
      <c r="CA912" s="1">
        <v>100.367</v>
      </c>
      <c r="CB912" s="1">
        <v>1.1254</v>
      </c>
      <c r="CC912" s="1">
        <v>1.125</v>
      </c>
      <c r="CD912" s="1">
        <v>1.125</v>
      </c>
      <c r="CG912" s="1">
        <v>4309</v>
      </c>
      <c r="CH912" s="1">
        <v>4310</v>
      </c>
      <c r="CI912" s="1">
        <v>4276</v>
      </c>
      <c r="CJ912" s="1">
        <v>4281</v>
      </c>
      <c r="CK912" s="1">
        <v>4309</v>
      </c>
      <c r="CL912" s="1">
        <v>4310</v>
      </c>
      <c r="CM912" s="1">
        <v>4266</v>
      </c>
      <c r="CN912" s="1">
        <v>4268</v>
      </c>
      <c r="CO912" s="1">
        <v>1339.7</v>
      </c>
      <c r="CP912" s="1">
        <v>4309</v>
      </c>
      <c r="CQ912" s="1">
        <v>4310</v>
      </c>
      <c r="CR912" s="1">
        <v>4262</v>
      </c>
      <c r="CS912" s="1">
        <v>4269</v>
      </c>
      <c r="CX912" s="58"/>
      <c r="CY912" s="58"/>
      <c r="DA912" s="1" t="s">
        <v>618</v>
      </c>
      <c r="DC912" s="58"/>
      <c r="DD912" s="58"/>
      <c r="DE912">
        <v>13.1</v>
      </c>
      <c r="DF912">
        <v>100.419</v>
      </c>
      <c r="DG912">
        <v>1.56</v>
      </c>
    </row>
    <row r="913" spans="1:111">
      <c r="A913" s="1">
        <v>2016</v>
      </c>
      <c r="B913" s="1">
        <v>4</v>
      </c>
      <c r="C913" s="24">
        <v>42641</v>
      </c>
      <c r="D913" s="1">
        <v>4262</v>
      </c>
      <c r="E913" s="1">
        <v>4273</v>
      </c>
      <c r="F913" s="1">
        <v>4262</v>
      </c>
      <c r="G913" s="1">
        <v>4267</v>
      </c>
      <c r="H913" s="46">
        <v>1324.9</v>
      </c>
      <c r="I913" s="1">
        <v>4309</v>
      </c>
      <c r="J913" s="1">
        <v>4310</v>
      </c>
      <c r="K913" s="1">
        <v>4262</v>
      </c>
      <c r="L913" s="1">
        <v>4271</v>
      </c>
      <c r="M913" s="53">
        <v>4265</v>
      </c>
      <c r="N913" s="47">
        <v>4275</v>
      </c>
      <c r="O913" s="47">
        <v>4261</v>
      </c>
      <c r="P913" s="47">
        <v>4262</v>
      </c>
      <c r="Q913" s="8">
        <v>4262</v>
      </c>
      <c r="R913" s="26"/>
      <c r="W913" s="50"/>
      <c r="X913" s="51"/>
      <c r="AC913" s="1">
        <v>1.1214999999999999</v>
      </c>
      <c r="AD913" s="62">
        <v>4273</v>
      </c>
      <c r="AE913" s="62">
        <v>4262</v>
      </c>
      <c r="BD913" s="94">
        <v>4262</v>
      </c>
      <c r="BG913" s="62"/>
      <c r="BH913" s="62"/>
      <c r="BI913" s="1">
        <v>4265</v>
      </c>
      <c r="BJ913" s="1">
        <v>4270</v>
      </c>
      <c r="BK913" s="1">
        <v>4263</v>
      </c>
      <c r="BL913" s="1">
        <v>4268</v>
      </c>
      <c r="BM913" s="78"/>
      <c r="BN913" s="78"/>
      <c r="BO913" s="78"/>
      <c r="BP913" s="89"/>
      <c r="BS913" s="88"/>
      <c r="BU913" s="58"/>
      <c r="BV913" s="58"/>
      <c r="BW913" s="58"/>
      <c r="BX913" s="58"/>
      <c r="BY913" s="1">
        <v>100.428</v>
      </c>
      <c r="BZ913" s="1">
        <v>100.333</v>
      </c>
      <c r="CA913" s="1">
        <v>100.30200000000001</v>
      </c>
      <c r="CB913" s="1">
        <v>1.1215999999999999</v>
      </c>
      <c r="CC913" s="1">
        <v>1.1218999999999999</v>
      </c>
      <c r="CD913" s="1">
        <v>1.1216999999999999</v>
      </c>
      <c r="CG913" s="1">
        <v>4265</v>
      </c>
      <c r="CH913" s="1">
        <v>4275</v>
      </c>
      <c r="CI913" s="1">
        <v>4263</v>
      </c>
      <c r="CJ913" s="1">
        <v>4267</v>
      </c>
      <c r="CK913" s="1">
        <v>4265</v>
      </c>
      <c r="CL913" s="1">
        <v>4275</v>
      </c>
      <c r="CM913" s="1">
        <v>4255</v>
      </c>
      <c r="CN913" s="1">
        <v>4259</v>
      </c>
      <c r="CO913" s="1">
        <v>1326.5</v>
      </c>
      <c r="CP913" s="1">
        <v>4265</v>
      </c>
      <c r="CQ913" s="1">
        <v>4275</v>
      </c>
      <c r="CR913" s="1">
        <v>4250</v>
      </c>
      <c r="CS913" s="1">
        <v>4263</v>
      </c>
      <c r="CX913" s="58"/>
      <c r="CY913" s="58"/>
      <c r="DA913" s="1" t="s">
        <v>618</v>
      </c>
      <c r="DC913" s="58"/>
      <c r="DD913" s="58"/>
      <c r="DE913">
        <v>12.39</v>
      </c>
      <c r="DF913">
        <v>100.711</v>
      </c>
      <c r="DG913">
        <v>1.57</v>
      </c>
    </row>
    <row r="914" spans="1:111">
      <c r="A914" s="1">
        <v>2016</v>
      </c>
      <c r="B914" s="1">
        <v>5</v>
      </c>
      <c r="C914" s="24">
        <v>42642</v>
      </c>
      <c r="D914" s="1">
        <v>4278</v>
      </c>
      <c r="E914" s="1">
        <v>4308</v>
      </c>
      <c r="F914" s="1">
        <v>4278</v>
      </c>
      <c r="G914" s="1">
        <v>4304</v>
      </c>
      <c r="H914" s="46">
        <v>1323.5</v>
      </c>
      <c r="I914" s="1">
        <v>4265</v>
      </c>
      <c r="J914" s="1">
        <v>4303</v>
      </c>
      <c r="K914" s="1">
        <v>4250</v>
      </c>
      <c r="L914" s="1">
        <v>4299</v>
      </c>
      <c r="M914" s="53">
        <v>4298</v>
      </c>
      <c r="N914" s="47">
        <v>4300</v>
      </c>
      <c r="O914" s="47">
        <v>4283</v>
      </c>
      <c r="P914" s="47">
        <v>4292</v>
      </c>
      <c r="Q914" s="8">
        <v>4275</v>
      </c>
      <c r="R914" s="26"/>
      <c r="W914" s="50"/>
      <c r="X914" s="51"/>
      <c r="AC914" s="1">
        <v>1.1213</v>
      </c>
      <c r="AD914" s="62">
        <v>4303</v>
      </c>
      <c r="AE914" s="62">
        <v>4278</v>
      </c>
      <c r="BD914" s="94">
        <v>4297</v>
      </c>
      <c r="BG914" s="62"/>
      <c r="BH914" s="62"/>
      <c r="BI914" s="1">
        <v>4298</v>
      </c>
      <c r="BJ914" s="1">
        <v>4300</v>
      </c>
      <c r="BK914" s="1">
        <v>4294</v>
      </c>
      <c r="BL914" s="1">
        <v>4294</v>
      </c>
      <c r="BM914" s="78"/>
      <c r="BN914" s="78"/>
      <c r="BO914" s="78"/>
      <c r="BP914" s="89"/>
      <c r="BS914" s="88"/>
      <c r="BU914" s="58"/>
      <c r="BV914" s="58"/>
      <c r="BW914" s="58"/>
      <c r="BX914" s="58"/>
      <c r="BY914" s="1">
        <v>100.694</v>
      </c>
      <c r="BZ914" s="1">
        <v>100.892</v>
      </c>
      <c r="CA914" s="1">
        <v>100.97199999999999</v>
      </c>
      <c r="CB914" s="1">
        <v>1.1216999999999999</v>
      </c>
      <c r="CC914" s="1">
        <v>1.1223000000000001</v>
      </c>
      <c r="CD914" s="1">
        <v>1.1224000000000001</v>
      </c>
      <c r="CG914" s="1">
        <v>4298</v>
      </c>
      <c r="CH914" s="1">
        <v>4300</v>
      </c>
      <c r="CI914" s="1">
        <v>4283</v>
      </c>
      <c r="CJ914" s="1">
        <v>4290</v>
      </c>
      <c r="CK914" s="1">
        <v>4298</v>
      </c>
      <c r="CL914" s="1">
        <v>4300</v>
      </c>
      <c r="CM914" s="1">
        <v>4283</v>
      </c>
      <c r="CN914" s="1">
        <v>4289</v>
      </c>
      <c r="CO914" s="1">
        <v>1325.5</v>
      </c>
      <c r="CP914" s="1">
        <v>4298</v>
      </c>
      <c r="CQ914" s="1">
        <v>4300</v>
      </c>
      <c r="CR914" s="1">
        <v>4276</v>
      </c>
      <c r="CS914" s="1">
        <v>4276</v>
      </c>
      <c r="CX914" s="58"/>
      <c r="CY914" s="58"/>
      <c r="DA914" s="1" t="s">
        <v>618</v>
      </c>
      <c r="DC914" s="58"/>
      <c r="DD914" s="58"/>
      <c r="DE914">
        <v>14.02</v>
      </c>
      <c r="DF914">
        <v>101.06100000000001</v>
      </c>
      <c r="DG914">
        <v>1.56</v>
      </c>
    </row>
    <row r="915" spans="1:111">
      <c r="A915" s="1">
        <v>2016</v>
      </c>
      <c r="B915" s="1">
        <v>6</v>
      </c>
      <c r="C915" s="24">
        <v>42643</v>
      </c>
      <c r="D915" s="1">
        <v>4284</v>
      </c>
      <c r="E915" s="1">
        <v>4304</v>
      </c>
      <c r="F915" s="1">
        <v>4270</v>
      </c>
      <c r="G915" s="1">
        <v>4282</v>
      </c>
      <c r="H915" s="46">
        <v>1317.1</v>
      </c>
      <c r="I915" s="1">
        <v>4298</v>
      </c>
      <c r="J915" s="1">
        <v>4300</v>
      </c>
      <c r="K915" s="1">
        <v>4276</v>
      </c>
      <c r="L915" s="1">
        <v>4287</v>
      </c>
      <c r="M915" s="53">
        <v>4278</v>
      </c>
      <c r="N915" s="47">
        <v>4301</v>
      </c>
      <c r="O915" s="47">
        <v>4276</v>
      </c>
      <c r="P915" s="47">
        <v>4285</v>
      </c>
      <c r="Q915" s="8">
        <v>4286</v>
      </c>
      <c r="R915" s="26"/>
      <c r="W915" s="50"/>
      <c r="X915" s="51"/>
      <c r="AC915" s="1">
        <v>1.1215999999999999</v>
      </c>
      <c r="AD915" s="62">
        <v>4289</v>
      </c>
      <c r="AE915" s="62">
        <v>4281</v>
      </c>
      <c r="BD915" s="94">
        <v>4276</v>
      </c>
      <c r="BG915" s="62"/>
      <c r="BH915" s="62"/>
      <c r="BI915" s="1">
        <v>4278</v>
      </c>
      <c r="BJ915" s="1">
        <v>4291</v>
      </c>
      <c r="BK915" s="1">
        <v>4276</v>
      </c>
      <c r="BL915" s="1">
        <v>4290</v>
      </c>
      <c r="BM915" s="78"/>
      <c r="BN915" s="78"/>
      <c r="BO915" s="78"/>
      <c r="BP915" s="89"/>
      <c r="BS915" s="88"/>
      <c r="BU915" s="58"/>
      <c r="BV915" s="58"/>
      <c r="BW915" s="58"/>
      <c r="BX915" s="58"/>
      <c r="BY915" s="1">
        <v>101.036</v>
      </c>
      <c r="BZ915" s="1">
        <v>101.187</v>
      </c>
      <c r="CA915" s="1">
        <v>101.218</v>
      </c>
      <c r="CB915" s="1">
        <v>1.1222000000000001</v>
      </c>
      <c r="CC915" s="1">
        <v>1.1222000000000001</v>
      </c>
      <c r="CD915" s="1">
        <v>1.1216999999999999</v>
      </c>
      <c r="CG915" s="1">
        <v>4278</v>
      </c>
      <c r="CH915" s="1">
        <v>4300</v>
      </c>
      <c r="CI915" s="1">
        <v>4276</v>
      </c>
      <c r="CJ915" s="1">
        <v>4299</v>
      </c>
      <c r="CK915" s="1">
        <v>4278</v>
      </c>
      <c r="CL915" s="1">
        <v>4301</v>
      </c>
      <c r="CM915" s="1">
        <v>4271</v>
      </c>
      <c r="CN915" s="1">
        <v>4289</v>
      </c>
      <c r="CO915" s="1">
        <v>1329.7</v>
      </c>
      <c r="CP915" s="1">
        <v>4278</v>
      </c>
      <c r="CQ915" s="1">
        <v>4301</v>
      </c>
      <c r="CR915" s="1">
        <v>4268</v>
      </c>
      <c r="CS915" s="1">
        <v>4278</v>
      </c>
      <c r="CX915" s="58"/>
      <c r="CY915" s="58"/>
      <c r="DA915" s="1" t="s">
        <v>618</v>
      </c>
      <c r="DC915" s="58"/>
      <c r="DD915" s="58"/>
      <c r="DE915">
        <v>13.29</v>
      </c>
      <c r="DF915">
        <v>101.331</v>
      </c>
      <c r="DG915">
        <v>1.61</v>
      </c>
    </row>
    <row r="916" spans="1:111">
      <c r="A916" s="1">
        <v>2016</v>
      </c>
      <c r="B916" s="1">
        <v>2</v>
      </c>
      <c r="C916" s="24">
        <v>42646</v>
      </c>
      <c r="D916" s="1">
        <v>4276</v>
      </c>
      <c r="E916" s="1">
        <v>4286</v>
      </c>
      <c r="F916" s="1">
        <v>4265</v>
      </c>
      <c r="G916" s="1">
        <v>4267</v>
      </c>
      <c r="H916" s="46">
        <v>1314</v>
      </c>
      <c r="I916" s="1">
        <v>4278</v>
      </c>
      <c r="J916" s="1">
        <v>4301</v>
      </c>
      <c r="K916" s="1">
        <v>4268</v>
      </c>
      <c r="L916" s="1">
        <v>4281</v>
      </c>
      <c r="M916" s="53">
        <v>4268</v>
      </c>
      <c r="N916" s="47">
        <v>4277</v>
      </c>
      <c r="O916" s="47">
        <v>4261</v>
      </c>
      <c r="P916" s="47">
        <v>4265</v>
      </c>
      <c r="Q916" s="8">
        <v>4280</v>
      </c>
      <c r="R916" s="26"/>
      <c r="W916" s="50"/>
      <c r="X916" s="51"/>
      <c r="AC916" s="1">
        <v>1.1223000000000001</v>
      </c>
      <c r="AD916" s="62">
        <v>4286</v>
      </c>
      <c r="AE916" s="62">
        <v>4270</v>
      </c>
      <c r="BD916" s="94">
        <v>4266</v>
      </c>
      <c r="BG916" s="62"/>
      <c r="BH916" s="62"/>
      <c r="BI916" s="1">
        <v>4268</v>
      </c>
      <c r="BJ916" s="1">
        <v>4274</v>
      </c>
      <c r="BK916" s="1">
        <v>4268</v>
      </c>
      <c r="BL916" s="1">
        <v>4271</v>
      </c>
      <c r="BM916" s="78"/>
      <c r="BN916" s="78"/>
      <c r="BO916" s="78"/>
      <c r="BP916" s="89"/>
      <c r="BS916" s="88"/>
      <c r="BU916" s="58"/>
      <c r="BV916" s="58"/>
      <c r="BW916" s="58"/>
      <c r="BX916" s="58"/>
      <c r="BY916" s="1">
        <v>101.23699999999999</v>
      </c>
      <c r="BZ916" s="1">
        <v>101.408</v>
      </c>
      <c r="CA916" s="1">
        <v>101.43</v>
      </c>
      <c r="CB916" s="1">
        <v>1.1231</v>
      </c>
      <c r="CC916" s="1">
        <v>1.1234</v>
      </c>
      <c r="CD916" s="1">
        <v>1.1231</v>
      </c>
      <c r="CG916" s="1">
        <v>4268</v>
      </c>
      <c r="CH916" s="1">
        <v>4277</v>
      </c>
      <c r="CI916" s="1">
        <v>4262</v>
      </c>
      <c r="CJ916" s="1">
        <v>4264</v>
      </c>
      <c r="CK916" s="1">
        <v>4268</v>
      </c>
      <c r="CL916" s="1">
        <v>4277</v>
      </c>
      <c r="CM916" s="1">
        <v>4261</v>
      </c>
      <c r="CN916" s="1">
        <v>4268</v>
      </c>
      <c r="CO916" s="1">
        <v>1318.6</v>
      </c>
      <c r="CP916" s="1">
        <v>4268</v>
      </c>
      <c r="CQ916" s="1">
        <v>4277</v>
      </c>
      <c r="CR916" s="1">
        <v>4259</v>
      </c>
      <c r="CS916" s="1">
        <v>4267</v>
      </c>
      <c r="CX916" s="58"/>
      <c r="CY916" s="58"/>
      <c r="DA916" s="1" t="s">
        <v>618</v>
      </c>
      <c r="DC916" s="58"/>
      <c r="DD916" s="58"/>
      <c r="DE916">
        <v>13.57</v>
      </c>
      <c r="DF916">
        <v>101.60899999999999</v>
      </c>
      <c r="DG916">
        <v>1.62</v>
      </c>
    </row>
    <row r="917" spans="1:111">
      <c r="A917" s="1">
        <v>2016</v>
      </c>
      <c r="B917" s="1">
        <v>3</v>
      </c>
      <c r="C917" s="24">
        <v>42647</v>
      </c>
      <c r="D917" s="1">
        <v>4275</v>
      </c>
      <c r="E917" s="1">
        <v>4292</v>
      </c>
      <c r="F917" s="1">
        <v>4275</v>
      </c>
      <c r="G917" s="1">
        <v>4290</v>
      </c>
      <c r="H917" s="46">
        <v>1270.5</v>
      </c>
      <c r="I917" s="1">
        <v>4268</v>
      </c>
      <c r="J917" s="1">
        <v>4290</v>
      </c>
      <c r="K917" s="1">
        <v>4259</v>
      </c>
      <c r="L917" s="1">
        <v>4289</v>
      </c>
      <c r="M917" s="53">
        <v>4288</v>
      </c>
      <c r="N917" s="47">
        <v>4296</v>
      </c>
      <c r="O917" s="47">
        <v>4215</v>
      </c>
      <c r="P917" s="47">
        <v>4227</v>
      </c>
      <c r="Q917" s="8">
        <v>4272</v>
      </c>
      <c r="R917" s="26"/>
      <c r="W917" s="50"/>
      <c r="X917" s="51"/>
      <c r="AC917" s="1">
        <v>1.1161000000000001</v>
      </c>
      <c r="AD917" s="62">
        <v>4291</v>
      </c>
      <c r="AE917" s="62">
        <v>4275</v>
      </c>
      <c r="BD917" s="94">
        <v>4287</v>
      </c>
      <c r="BG917" s="62"/>
      <c r="BH917" s="62"/>
      <c r="BI917" s="1">
        <v>4288</v>
      </c>
      <c r="BJ917" s="1">
        <v>4289</v>
      </c>
      <c r="BK917" s="1">
        <v>4285</v>
      </c>
      <c r="BL917" s="1">
        <v>4287</v>
      </c>
      <c r="BM917" s="78"/>
      <c r="BN917" s="78"/>
      <c r="BO917" s="78"/>
      <c r="BP917" s="89"/>
      <c r="BS917" s="88"/>
      <c r="BU917" s="58"/>
      <c r="BV917" s="58"/>
      <c r="BW917" s="58"/>
      <c r="BX917" s="58"/>
      <c r="BY917" s="1">
        <v>101.648</v>
      </c>
      <c r="BZ917" s="1">
        <v>101.711</v>
      </c>
      <c r="CA917" s="1">
        <v>101.747</v>
      </c>
      <c r="CB917" s="1">
        <v>1.1212</v>
      </c>
      <c r="CC917" s="1">
        <v>1.1213</v>
      </c>
      <c r="CD917" s="1">
        <v>1.1213</v>
      </c>
      <c r="CG917" s="1">
        <v>4288</v>
      </c>
      <c r="CH917" s="1">
        <v>4296</v>
      </c>
      <c r="CI917" s="1">
        <v>4247</v>
      </c>
      <c r="CJ917" s="1">
        <v>4248</v>
      </c>
      <c r="CK917" s="1">
        <v>4288</v>
      </c>
      <c r="CL917" s="1">
        <v>4296</v>
      </c>
      <c r="CM917" s="1">
        <v>4215</v>
      </c>
      <c r="CN917" s="1">
        <v>4234</v>
      </c>
      <c r="CO917" s="1">
        <v>1310.8</v>
      </c>
      <c r="CP917" s="1">
        <v>4288</v>
      </c>
      <c r="CQ917" s="1">
        <v>4296</v>
      </c>
      <c r="CR917" s="1">
        <v>4175</v>
      </c>
      <c r="CS917" s="1">
        <v>4191</v>
      </c>
      <c r="CX917" s="58"/>
      <c r="CY917" s="58"/>
      <c r="DA917" s="1" t="s">
        <v>618</v>
      </c>
      <c r="DC917" s="58"/>
      <c r="DD917" s="58"/>
      <c r="DE917">
        <v>13.63</v>
      </c>
      <c r="DF917">
        <v>102.896</v>
      </c>
      <c r="DG917">
        <v>1.68</v>
      </c>
    </row>
    <row r="918" spans="1:111">
      <c r="A918" s="1">
        <v>2016</v>
      </c>
      <c r="B918" s="1">
        <v>4</v>
      </c>
      <c r="C918" s="24">
        <v>42648</v>
      </c>
      <c r="D918" s="1">
        <v>4186</v>
      </c>
      <c r="E918" s="1">
        <v>4204</v>
      </c>
      <c r="F918" s="1">
        <v>4179</v>
      </c>
      <c r="G918" s="1">
        <v>4201</v>
      </c>
      <c r="H918" s="46">
        <v>1269</v>
      </c>
      <c r="I918" s="1">
        <v>4288</v>
      </c>
      <c r="J918" s="1">
        <v>4296</v>
      </c>
      <c r="K918" s="1">
        <v>4175</v>
      </c>
      <c r="L918" s="1">
        <v>4192</v>
      </c>
      <c r="M918" s="53">
        <v>4189</v>
      </c>
      <c r="N918" s="47">
        <v>4214</v>
      </c>
      <c r="O918" s="47">
        <v>4187</v>
      </c>
      <c r="P918" s="47">
        <v>4211</v>
      </c>
      <c r="Q918" s="8">
        <v>4185</v>
      </c>
      <c r="R918" s="26"/>
      <c r="W918" s="50"/>
      <c r="X918" s="51"/>
      <c r="AC918" s="1">
        <v>1.1211</v>
      </c>
      <c r="AD918" s="62">
        <v>4194</v>
      </c>
      <c r="AE918" s="62">
        <v>4179</v>
      </c>
      <c r="BD918" s="94">
        <v>4187</v>
      </c>
      <c r="BG918" s="62"/>
      <c r="BH918" s="62"/>
      <c r="BI918" s="1">
        <v>4189</v>
      </c>
      <c r="BJ918" s="1">
        <v>4194</v>
      </c>
      <c r="BK918" s="1">
        <v>4187</v>
      </c>
      <c r="BL918" s="1">
        <v>4192</v>
      </c>
      <c r="BM918" s="78"/>
      <c r="BN918" s="78"/>
      <c r="BO918" s="78"/>
      <c r="BP918" s="89"/>
      <c r="BS918" s="88"/>
      <c r="BU918" s="58"/>
      <c r="BV918" s="58"/>
      <c r="BW918" s="58"/>
      <c r="BX918" s="58"/>
      <c r="BY918" s="1">
        <v>102.905</v>
      </c>
      <c r="BZ918" s="1">
        <v>102.812</v>
      </c>
      <c r="CA918" s="1">
        <v>102.887</v>
      </c>
      <c r="CB918" s="1">
        <v>1.1204000000000001</v>
      </c>
      <c r="CC918" s="1">
        <v>1.1205000000000001</v>
      </c>
      <c r="CD918" s="1">
        <v>1.1207</v>
      </c>
      <c r="CG918" s="1">
        <v>4189</v>
      </c>
      <c r="CH918" s="1">
        <v>4214</v>
      </c>
      <c r="CI918" s="1">
        <v>4187</v>
      </c>
      <c r="CJ918" s="1">
        <v>4203</v>
      </c>
      <c r="CK918" s="1">
        <v>4189</v>
      </c>
      <c r="CL918" s="1">
        <v>4216</v>
      </c>
      <c r="CM918" s="1">
        <v>4187</v>
      </c>
      <c r="CN918" s="1">
        <v>4208</v>
      </c>
      <c r="CO918" s="1">
        <v>1274.7</v>
      </c>
      <c r="CP918" s="1">
        <v>4189</v>
      </c>
      <c r="CQ918" s="1">
        <v>4216</v>
      </c>
      <c r="CR918" s="1">
        <v>4187</v>
      </c>
      <c r="CS918" s="1">
        <v>4202</v>
      </c>
      <c r="CX918" s="58"/>
      <c r="CY918" s="58"/>
      <c r="DA918" s="1" t="s">
        <v>618</v>
      </c>
      <c r="DC918" s="58"/>
      <c r="DD918" s="58"/>
      <c r="DE918">
        <v>12.99</v>
      </c>
      <c r="DF918">
        <v>103.49</v>
      </c>
      <c r="DG918">
        <v>1.72</v>
      </c>
    </row>
    <row r="919" spans="1:111">
      <c r="A919" s="1">
        <v>2016</v>
      </c>
      <c r="B919" s="1">
        <v>5</v>
      </c>
      <c r="C919" s="24">
        <v>42649</v>
      </c>
      <c r="D919" s="1">
        <v>4207</v>
      </c>
      <c r="E919" s="1">
        <v>4210</v>
      </c>
      <c r="F919" s="1">
        <v>4190</v>
      </c>
      <c r="G919" s="1">
        <v>4198</v>
      </c>
      <c r="H919" s="46">
        <v>1256.2</v>
      </c>
      <c r="I919" s="1">
        <v>4189</v>
      </c>
      <c r="J919" s="1">
        <v>4216</v>
      </c>
      <c r="K919" s="1">
        <v>4187</v>
      </c>
      <c r="L919" s="1">
        <v>4198</v>
      </c>
      <c r="M919" s="53">
        <v>4194</v>
      </c>
      <c r="N919" s="47">
        <v>4210</v>
      </c>
      <c r="O919" s="47">
        <v>4171</v>
      </c>
      <c r="P919" s="47">
        <v>4183</v>
      </c>
      <c r="Q919" s="8">
        <v>4208</v>
      </c>
      <c r="R919" s="26"/>
      <c r="W919" s="50"/>
      <c r="X919" s="51"/>
      <c r="AC919" s="1">
        <v>1.1180000000000001</v>
      </c>
      <c r="AD919" s="62">
        <v>4210</v>
      </c>
      <c r="AE919" s="62">
        <v>4196</v>
      </c>
      <c r="BD919" s="94">
        <v>4195</v>
      </c>
      <c r="BG919" s="62"/>
      <c r="BH919" s="62"/>
      <c r="BI919" s="1">
        <v>4194</v>
      </c>
      <c r="BJ919" s="1">
        <v>4199</v>
      </c>
      <c r="BK919" s="1">
        <v>4193</v>
      </c>
      <c r="BL919" s="1">
        <v>4195</v>
      </c>
      <c r="BM919" s="78"/>
      <c r="BN919" s="78"/>
      <c r="BO919" s="78"/>
      <c r="BP919" s="89"/>
      <c r="BS919" s="88"/>
      <c r="BU919" s="58"/>
      <c r="BV919" s="58"/>
      <c r="BW919" s="58"/>
      <c r="BX919" s="58"/>
      <c r="BY919" s="1">
        <v>103.504</v>
      </c>
      <c r="BZ919" s="1">
        <v>103.49</v>
      </c>
      <c r="CA919" s="1">
        <v>103.476</v>
      </c>
      <c r="CB919" s="1">
        <v>1.1205000000000001</v>
      </c>
      <c r="CC919" s="1">
        <v>1.1207</v>
      </c>
      <c r="CD919" s="1">
        <v>1.1212</v>
      </c>
      <c r="CG919" s="1">
        <v>4194</v>
      </c>
      <c r="CH919" s="1">
        <v>4210</v>
      </c>
      <c r="CI919" s="1">
        <v>4189</v>
      </c>
      <c r="CJ919" s="1">
        <v>4190</v>
      </c>
      <c r="CK919" s="1">
        <v>4194</v>
      </c>
      <c r="CL919" s="1">
        <v>4210</v>
      </c>
      <c r="CM919" s="1">
        <v>4170</v>
      </c>
      <c r="CN919" s="1">
        <v>4171</v>
      </c>
      <c r="CO919" s="1">
        <v>1266.3</v>
      </c>
      <c r="CP919" s="1">
        <v>4194</v>
      </c>
      <c r="CQ919" s="1">
        <v>4210</v>
      </c>
      <c r="CR919" s="1">
        <v>4167</v>
      </c>
      <c r="CS919" s="1">
        <v>4175</v>
      </c>
      <c r="CX919" s="58"/>
      <c r="CY919" s="58"/>
      <c r="DA919" s="1" t="s">
        <v>618</v>
      </c>
      <c r="DC919" s="58"/>
      <c r="DD919" s="58"/>
      <c r="DE919">
        <v>12.84</v>
      </c>
      <c r="DF919">
        <v>104.011</v>
      </c>
      <c r="DG919">
        <v>1.74</v>
      </c>
    </row>
    <row r="920" spans="1:111">
      <c r="A920" s="1">
        <v>2016</v>
      </c>
      <c r="B920" s="1">
        <v>6</v>
      </c>
      <c r="C920" s="24">
        <v>42650</v>
      </c>
      <c r="D920" s="1">
        <v>4172</v>
      </c>
      <c r="E920" s="1">
        <v>4182</v>
      </c>
      <c r="F920" s="1">
        <v>4162</v>
      </c>
      <c r="G920" s="1">
        <v>4165</v>
      </c>
      <c r="H920" s="46">
        <v>1261.4000000000001</v>
      </c>
      <c r="I920" s="1">
        <v>4194</v>
      </c>
      <c r="J920" s="1">
        <v>4210</v>
      </c>
      <c r="K920" s="1">
        <v>4167</v>
      </c>
      <c r="L920" s="1">
        <v>4172</v>
      </c>
      <c r="M920" s="53">
        <v>4173</v>
      </c>
      <c r="N920" s="47">
        <v>4185</v>
      </c>
      <c r="O920" s="47">
        <v>4152</v>
      </c>
      <c r="P920" s="47">
        <v>4157</v>
      </c>
      <c r="Q920" s="8">
        <v>4175</v>
      </c>
      <c r="R920" s="26"/>
      <c r="W920" s="50"/>
      <c r="X920" s="51"/>
      <c r="AC920" s="1">
        <v>1.1193</v>
      </c>
      <c r="AD920" s="62">
        <v>4182</v>
      </c>
      <c r="AE920" s="62">
        <v>4170</v>
      </c>
      <c r="BD920" s="94">
        <v>4171</v>
      </c>
      <c r="BG920" s="62"/>
      <c r="BH920" s="62"/>
      <c r="BI920" s="1">
        <v>4173</v>
      </c>
      <c r="BJ920" s="1">
        <v>4175</v>
      </c>
      <c r="BK920" s="1">
        <v>4169</v>
      </c>
      <c r="BL920" s="1">
        <v>4170</v>
      </c>
      <c r="BM920" s="78"/>
      <c r="BN920" s="78"/>
      <c r="BO920" s="78"/>
      <c r="BP920" s="89"/>
      <c r="BS920" s="88"/>
      <c r="BU920" s="58"/>
      <c r="BV920" s="58"/>
      <c r="BW920" s="58"/>
      <c r="BX920" s="58"/>
      <c r="BY920" s="1">
        <v>103.94</v>
      </c>
      <c r="BZ920" s="1">
        <v>103.875</v>
      </c>
      <c r="CA920" s="1">
        <v>103.908</v>
      </c>
      <c r="CB920" s="1">
        <v>1.115</v>
      </c>
      <c r="CC920" s="1">
        <v>1.1145</v>
      </c>
      <c r="CD920" s="1">
        <v>1.1136999999999999</v>
      </c>
      <c r="CG920" s="1">
        <v>4173</v>
      </c>
      <c r="CH920" s="1">
        <v>4185</v>
      </c>
      <c r="CI920" s="1">
        <v>4158</v>
      </c>
      <c r="CJ920" s="1">
        <v>4176</v>
      </c>
      <c r="CK920" s="1">
        <v>4173</v>
      </c>
      <c r="CL920" s="1">
        <v>4185</v>
      </c>
      <c r="CM920" s="1">
        <v>4147</v>
      </c>
      <c r="CN920" s="1">
        <v>4150</v>
      </c>
      <c r="CO920" s="1">
        <v>1256.8</v>
      </c>
      <c r="CP920" s="1">
        <v>4173</v>
      </c>
      <c r="CQ920" s="1">
        <v>4185</v>
      </c>
      <c r="CR920" s="1">
        <v>4111</v>
      </c>
      <c r="CS920" s="1">
        <v>4145</v>
      </c>
      <c r="CX920" s="58"/>
      <c r="CY920" s="58"/>
      <c r="DA920" s="1" t="s">
        <v>618</v>
      </c>
      <c r="DC920" s="58"/>
      <c r="DD920" s="58"/>
      <c r="DE920">
        <v>13.38</v>
      </c>
      <c r="DF920">
        <v>103.645</v>
      </c>
      <c r="DG920">
        <v>1.72</v>
      </c>
    </row>
    <row r="921" spans="1:111">
      <c r="A921" s="1">
        <v>2016</v>
      </c>
      <c r="B921" s="1">
        <v>3</v>
      </c>
      <c r="C921" s="24">
        <v>42654</v>
      </c>
      <c r="D921" s="1">
        <v>4174</v>
      </c>
      <c r="E921" s="1">
        <v>4192</v>
      </c>
      <c r="F921" s="1">
        <v>4173</v>
      </c>
      <c r="G921" s="1">
        <v>4191</v>
      </c>
      <c r="H921" s="46">
        <v>1254.4000000000001</v>
      </c>
      <c r="I921" s="1">
        <v>4173</v>
      </c>
      <c r="J921" s="1">
        <v>4191</v>
      </c>
      <c r="K921" s="1">
        <v>4111</v>
      </c>
      <c r="L921" s="1">
        <v>4191</v>
      </c>
      <c r="M921" s="53">
        <v>4190</v>
      </c>
      <c r="N921" s="47">
        <v>4192</v>
      </c>
      <c r="O921" s="47">
        <v>4167</v>
      </c>
      <c r="P921" s="47">
        <v>4171</v>
      </c>
      <c r="Q921" s="8">
        <v>4171</v>
      </c>
      <c r="R921" s="26"/>
      <c r="W921" s="50"/>
      <c r="X921" s="51"/>
      <c r="AC921" s="1">
        <v>1.1076999999999999</v>
      </c>
      <c r="AD921" s="62">
        <v>4193</v>
      </c>
      <c r="AE921" s="62">
        <v>4173</v>
      </c>
      <c r="BD921" s="94">
        <v>4189</v>
      </c>
      <c r="BG921" s="62"/>
      <c r="BH921" s="62"/>
      <c r="BI921" s="1">
        <v>4190</v>
      </c>
      <c r="BJ921" s="1">
        <v>4192</v>
      </c>
      <c r="BK921" s="1">
        <v>4182</v>
      </c>
      <c r="BL921" s="1">
        <v>4184</v>
      </c>
      <c r="BM921" s="78"/>
      <c r="BN921" s="78"/>
      <c r="BO921" s="78"/>
      <c r="BP921" s="89"/>
      <c r="BS921" s="88"/>
      <c r="BU921" s="58"/>
      <c r="BV921" s="58"/>
      <c r="BW921" s="58"/>
      <c r="BX921" s="58"/>
      <c r="BY921" s="1">
        <v>103.60299999999999</v>
      </c>
      <c r="BZ921" s="1">
        <v>103.643</v>
      </c>
      <c r="CA921" s="1">
        <v>103.64400000000001</v>
      </c>
      <c r="CB921" s="1">
        <v>1.1137999999999999</v>
      </c>
      <c r="CC921" s="1">
        <v>1.1142000000000001</v>
      </c>
      <c r="CD921" s="1">
        <v>1.1141000000000001</v>
      </c>
      <c r="CG921" s="1">
        <v>4190</v>
      </c>
      <c r="CH921" s="1">
        <v>4192</v>
      </c>
      <c r="CI921" s="1">
        <v>4167</v>
      </c>
      <c r="CJ921" s="1">
        <v>4170</v>
      </c>
      <c r="CK921" s="1">
        <v>4190</v>
      </c>
      <c r="CL921" s="1">
        <v>4192</v>
      </c>
      <c r="CM921" s="1">
        <v>4161</v>
      </c>
      <c r="CN921" s="1">
        <v>4165</v>
      </c>
      <c r="CO921" s="1">
        <v>1259.2</v>
      </c>
      <c r="CP921" s="1">
        <v>4190</v>
      </c>
      <c r="CQ921" s="1">
        <v>4192</v>
      </c>
      <c r="CR921" s="1">
        <v>4150</v>
      </c>
      <c r="CS921" s="1">
        <v>4156</v>
      </c>
      <c r="CX921" s="58"/>
      <c r="CY921" s="58"/>
      <c r="DA921" s="1" t="s">
        <v>618</v>
      </c>
      <c r="DC921" s="58"/>
      <c r="DD921" s="58"/>
      <c r="DE921">
        <v>15.36</v>
      </c>
      <c r="DF921">
        <v>103.56100000000001</v>
      </c>
      <c r="DG921">
        <v>1.76</v>
      </c>
    </row>
    <row r="922" spans="1:111">
      <c r="A922" s="1">
        <v>2016</v>
      </c>
      <c r="B922" s="1">
        <v>4</v>
      </c>
      <c r="C922" s="24">
        <v>42655</v>
      </c>
      <c r="D922" s="1">
        <v>4153</v>
      </c>
      <c r="E922" s="1">
        <v>4170</v>
      </c>
      <c r="F922" s="1">
        <v>4151</v>
      </c>
      <c r="G922" s="1">
        <v>4164</v>
      </c>
      <c r="H922" s="46">
        <v>1256.8</v>
      </c>
      <c r="I922" s="1">
        <v>4190</v>
      </c>
      <c r="J922" s="1">
        <v>4192</v>
      </c>
      <c r="K922" s="1">
        <v>4150</v>
      </c>
      <c r="L922" s="1">
        <v>4168</v>
      </c>
      <c r="M922" s="53">
        <v>4164</v>
      </c>
      <c r="N922" s="47">
        <v>4179</v>
      </c>
      <c r="O922" s="47">
        <v>4157</v>
      </c>
      <c r="P922" s="47">
        <v>4176</v>
      </c>
      <c r="Q922" s="8">
        <v>4152</v>
      </c>
      <c r="R922" s="26"/>
      <c r="W922" s="50"/>
      <c r="X922" s="51"/>
      <c r="AC922" s="1">
        <v>1.1027</v>
      </c>
      <c r="AD922" s="62">
        <v>4170</v>
      </c>
      <c r="AE922" s="62">
        <v>4151</v>
      </c>
      <c r="BD922" s="94">
        <v>4162</v>
      </c>
      <c r="BG922" s="62"/>
      <c r="BH922" s="62"/>
      <c r="BI922" s="1">
        <v>4164</v>
      </c>
      <c r="BJ922" s="1">
        <v>4166</v>
      </c>
      <c r="BK922" s="1">
        <v>4157</v>
      </c>
      <c r="BL922" s="1">
        <v>4162</v>
      </c>
      <c r="BM922" s="78"/>
      <c r="BN922" s="78"/>
      <c r="BO922" s="78"/>
      <c r="BP922" s="89"/>
      <c r="BS922" s="88"/>
      <c r="BU922" s="58"/>
      <c r="BV922" s="58"/>
      <c r="BW922" s="58"/>
      <c r="BX922" s="58"/>
      <c r="BY922" s="1">
        <v>103.5</v>
      </c>
      <c r="BZ922" s="1">
        <v>103.386</v>
      </c>
      <c r="CA922" s="1">
        <v>103.392</v>
      </c>
      <c r="CB922" s="1">
        <v>1.1053999999999999</v>
      </c>
      <c r="CC922" s="1">
        <v>1.1060000000000001</v>
      </c>
      <c r="CD922" s="1">
        <v>1.1060000000000001</v>
      </c>
      <c r="CG922" s="1">
        <v>4164</v>
      </c>
      <c r="CH922" s="1">
        <v>4171</v>
      </c>
      <c r="CI922" s="1">
        <v>4157</v>
      </c>
      <c r="CJ922" s="1">
        <v>4170</v>
      </c>
      <c r="CK922" s="1">
        <v>4164</v>
      </c>
      <c r="CL922" s="1">
        <v>4184</v>
      </c>
      <c r="CM922" s="1">
        <v>4157</v>
      </c>
      <c r="CN922" s="1">
        <v>4171</v>
      </c>
      <c r="CO922" s="1">
        <v>1258.3</v>
      </c>
      <c r="CP922" s="1">
        <v>4164</v>
      </c>
      <c r="CQ922" s="1">
        <v>4191</v>
      </c>
      <c r="CR922" s="1">
        <v>4157</v>
      </c>
      <c r="CS922" s="1">
        <v>4185</v>
      </c>
      <c r="CX922" s="58"/>
      <c r="CY922" s="58"/>
      <c r="DA922" s="1" t="s">
        <v>618</v>
      </c>
      <c r="DC922" s="58"/>
      <c r="DD922" s="58"/>
      <c r="DE922">
        <v>15.91</v>
      </c>
      <c r="DF922">
        <v>104.226</v>
      </c>
      <c r="DG922">
        <v>1.78</v>
      </c>
    </row>
    <row r="923" spans="1:111">
      <c r="A923" s="1">
        <v>2016</v>
      </c>
      <c r="B923" s="1">
        <v>5</v>
      </c>
      <c r="C923" s="24">
        <v>42656</v>
      </c>
      <c r="D923" s="1">
        <v>4191</v>
      </c>
      <c r="E923" s="1">
        <v>4199</v>
      </c>
      <c r="F923" s="1">
        <v>4178</v>
      </c>
      <c r="G923" s="1">
        <v>4189</v>
      </c>
      <c r="H923" s="46">
        <v>1259.4000000000001</v>
      </c>
      <c r="I923" s="1">
        <v>4164</v>
      </c>
      <c r="J923" s="1">
        <v>4199</v>
      </c>
      <c r="K923" s="1">
        <v>4157</v>
      </c>
      <c r="L923" s="1">
        <v>4191</v>
      </c>
      <c r="M923" s="53">
        <v>4186</v>
      </c>
      <c r="N923" s="47">
        <v>4191</v>
      </c>
      <c r="O923" s="47">
        <v>4168</v>
      </c>
      <c r="P923" s="47">
        <v>4174</v>
      </c>
      <c r="Q923" s="8">
        <v>4190</v>
      </c>
      <c r="R923" s="26"/>
      <c r="W923" s="50"/>
      <c r="X923" s="51"/>
      <c r="AC923" s="1">
        <v>1.1026</v>
      </c>
      <c r="AD923" s="62">
        <v>4199</v>
      </c>
      <c r="AE923" s="62">
        <v>4187</v>
      </c>
      <c r="BD923" s="94">
        <v>4184</v>
      </c>
      <c r="BG923" s="62"/>
      <c r="BH923" s="62"/>
      <c r="BI923" s="1">
        <v>4186</v>
      </c>
      <c r="BJ923" s="1">
        <v>4188</v>
      </c>
      <c r="BK923" s="1">
        <v>4183</v>
      </c>
      <c r="BL923" s="1">
        <v>4186</v>
      </c>
      <c r="BM923" s="78"/>
      <c r="BN923" s="78"/>
      <c r="BO923" s="78"/>
      <c r="BP923" s="89"/>
      <c r="BS923" s="88"/>
      <c r="BU923" s="58"/>
      <c r="BV923" s="58"/>
      <c r="BW923" s="58"/>
      <c r="BX923" s="58"/>
      <c r="BY923" s="1">
        <v>104.199</v>
      </c>
      <c r="BZ923" s="1">
        <v>104.247</v>
      </c>
      <c r="CA923" s="1">
        <v>104.345</v>
      </c>
      <c r="CB923" s="1">
        <v>1.1007</v>
      </c>
      <c r="CC923" s="1">
        <v>1.1012</v>
      </c>
      <c r="CD923" s="1">
        <v>1.1012999999999999</v>
      </c>
      <c r="CG923" s="1">
        <v>4186</v>
      </c>
      <c r="CH923" s="1">
        <v>4191</v>
      </c>
      <c r="CI923" s="1">
        <v>4170</v>
      </c>
      <c r="CJ923" s="1">
        <v>4172</v>
      </c>
      <c r="CK923" s="1">
        <v>4186</v>
      </c>
      <c r="CL923" s="1">
        <v>4191</v>
      </c>
      <c r="CM923" s="1">
        <v>4166</v>
      </c>
      <c r="CN923" s="1">
        <v>4166</v>
      </c>
      <c r="CO923" s="1">
        <v>1259.9000000000001</v>
      </c>
      <c r="CP923" s="1">
        <v>4186</v>
      </c>
      <c r="CQ923" s="1">
        <v>4191</v>
      </c>
      <c r="CR923" s="1">
        <v>4164</v>
      </c>
      <c r="CS923" s="1">
        <v>4178</v>
      </c>
      <c r="CX923" s="58"/>
      <c r="CY923" s="58"/>
      <c r="DA923" s="1" t="s">
        <v>618</v>
      </c>
      <c r="DC923" s="58"/>
      <c r="DD923" s="58"/>
      <c r="DE923">
        <v>16.690000000000001</v>
      </c>
      <c r="DF923">
        <v>103.667</v>
      </c>
      <c r="DG923">
        <v>1.74</v>
      </c>
    </row>
    <row r="924" spans="1:111">
      <c r="A924" s="1">
        <v>2016</v>
      </c>
      <c r="B924" s="1">
        <v>6</v>
      </c>
      <c r="C924" s="24">
        <v>42657</v>
      </c>
      <c r="D924" s="1">
        <v>4176</v>
      </c>
      <c r="E924" s="1">
        <v>4187</v>
      </c>
      <c r="F924" s="1">
        <v>4174</v>
      </c>
      <c r="G924" s="1">
        <v>4182</v>
      </c>
      <c r="H924" s="46">
        <v>1255.5</v>
      </c>
      <c r="I924" s="1">
        <v>4186</v>
      </c>
      <c r="J924" s="1">
        <v>4191</v>
      </c>
      <c r="K924" s="1">
        <v>4164</v>
      </c>
      <c r="L924" s="1">
        <v>4182</v>
      </c>
      <c r="M924" s="53">
        <v>4189</v>
      </c>
      <c r="N924" s="47">
        <v>4194</v>
      </c>
      <c r="O924" s="47">
        <v>4168</v>
      </c>
      <c r="P924" s="47">
        <v>4184</v>
      </c>
      <c r="Q924" s="8">
        <v>4177</v>
      </c>
      <c r="R924" s="26"/>
      <c r="W924" s="50"/>
      <c r="X924" s="51"/>
      <c r="AC924" s="1">
        <v>1.1012</v>
      </c>
      <c r="AD924" s="62">
        <v>4187</v>
      </c>
      <c r="AE924" s="62">
        <v>4174</v>
      </c>
      <c r="BD924" s="94">
        <v>4187</v>
      </c>
      <c r="BG924" s="62"/>
      <c r="BH924" s="62"/>
      <c r="BI924" s="1">
        <v>4189</v>
      </c>
      <c r="BJ924" s="1">
        <v>4193</v>
      </c>
      <c r="BK924" s="1">
        <v>4188</v>
      </c>
      <c r="BL924" s="1">
        <v>4190</v>
      </c>
      <c r="BM924" s="78"/>
      <c r="BN924" s="78"/>
      <c r="BO924" s="78"/>
      <c r="BP924" s="89"/>
      <c r="BS924" s="88"/>
      <c r="BU924" s="58"/>
      <c r="BV924" s="58"/>
      <c r="BW924" s="58"/>
      <c r="BX924" s="58"/>
      <c r="BY924" s="1">
        <v>103.699</v>
      </c>
      <c r="BZ924" s="1">
        <v>103.61799999999999</v>
      </c>
      <c r="CA924" s="1">
        <v>103.66800000000001</v>
      </c>
      <c r="CB924" s="1">
        <v>1.1055999999999999</v>
      </c>
      <c r="CC924" s="1">
        <v>1.1054999999999999</v>
      </c>
      <c r="CD924" s="1">
        <v>1.1049</v>
      </c>
      <c r="CG924" s="1">
        <v>4189</v>
      </c>
      <c r="CH924" s="1">
        <v>4194</v>
      </c>
      <c r="CI924" s="1">
        <v>4168</v>
      </c>
      <c r="CJ924" s="1">
        <v>4184</v>
      </c>
      <c r="CK924" s="1">
        <v>4189</v>
      </c>
      <c r="CL924" s="1">
        <v>4199</v>
      </c>
      <c r="CM924" s="1">
        <v>4168</v>
      </c>
      <c r="CN924" s="1">
        <v>4189</v>
      </c>
      <c r="CO924" s="1">
        <v>1256.7</v>
      </c>
      <c r="CP924" s="1">
        <v>4189</v>
      </c>
      <c r="CQ924" s="1">
        <v>4199</v>
      </c>
      <c r="CR924" s="1">
        <v>4168</v>
      </c>
      <c r="CS924" s="1">
        <v>4177</v>
      </c>
      <c r="CX924" s="58"/>
      <c r="CY924" s="58"/>
      <c r="DA924" s="1" t="s">
        <v>618</v>
      </c>
      <c r="DC924" s="58"/>
      <c r="DD924" s="58"/>
      <c r="DE924">
        <v>16.12</v>
      </c>
      <c r="DF924">
        <v>104.33799999999999</v>
      </c>
      <c r="DG924">
        <v>1.79</v>
      </c>
    </row>
    <row r="925" spans="1:111">
      <c r="A925" s="1">
        <v>2016</v>
      </c>
      <c r="B925" s="1">
        <v>2</v>
      </c>
      <c r="C925" s="24">
        <v>42660</v>
      </c>
      <c r="D925" s="1">
        <v>4176</v>
      </c>
      <c r="E925" s="1">
        <v>4190</v>
      </c>
      <c r="F925" s="1">
        <v>4171</v>
      </c>
      <c r="G925" s="1">
        <v>4190</v>
      </c>
      <c r="H925" s="46">
        <v>1256.4000000000001</v>
      </c>
      <c r="I925" s="1">
        <v>4189</v>
      </c>
      <c r="J925" s="1">
        <v>4199</v>
      </c>
      <c r="K925" s="1">
        <v>4168</v>
      </c>
      <c r="L925" s="1">
        <v>4178</v>
      </c>
      <c r="M925" s="53">
        <v>4182</v>
      </c>
      <c r="N925" s="47">
        <v>4186</v>
      </c>
      <c r="O925" s="47">
        <v>4176</v>
      </c>
      <c r="P925" s="47">
        <v>4181</v>
      </c>
      <c r="Q925" s="8">
        <v>4177</v>
      </c>
      <c r="R925" s="26"/>
      <c r="W925" s="50"/>
      <c r="X925" s="51"/>
      <c r="AC925" s="1">
        <v>1.0996999999999999</v>
      </c>
      <c r="AD925" s="62">
        <v>4181</v>
      </c>
      <c r="AE925" s="62">
        <v>4171</v>
      </c>
      <c r="BD925" s="94">
        <v>4179</v>
      </c>
      <c r="BG925" s="62"/>
      <c r="BH925" s="62"/>
      <c r="BI925" s="1">
        <v>4182</v>
      </c>
      <c r="BJ925" s="1">
        <v>4184</v>
      </c>
      <c r="BK925" s="1">
        <v>4178</v>
      </c>
      <c r="BL925" s="1">
        <v>4180</v>
      </c>
      <c r="BM925" s="78"/>
      <c r="BN925" s="78"/>
      <c r="BO925" s="78"/>
      <c r="BP925" s="89"/>
      <c r="BS925" s="88"/>
      <c r="BU925" s="58"/>
      <c r="BV925" s="58"/>
      <c r="BW925" s="58"/>
      <c r="BX925" s="58"/>
      <c r="BY925" s="1">
        <v>104.35599999999999</v>
      </c>
      <c r="BZ925" s="1">
        <v>104.18</v>
      </c>
      <c r="CA925" s="1">
        <v>104.122</v>
      </c>
      <c r="CB925" s="1">
        <v>1.0972</v>
      </c>
      <c r="CC925" s="1">
        <v>1.0972</v>
      </c>
      <c r="CD925" s="1">
        <v>1.0967</v>
      </c>
      <c r="CG925" s="1">
        <v>4182</v>
      </c>
      <c r="CH925" s="1">
        <v>4185</v>
      </c>
      <c r="CI925" s="1">
        <v>4176</v>
      </c>
      <c r="CJ925" s="1">
        <v>4179</v>
      </c>
      <c r="CK925" s="1">
        <v>4182</v>
      </c>
      <c r="CL925" s="1">
        <v>4186</v>
      </c>
      <c r="CM925" s="1">
        <v>4176</v>
      </c>
      <c r="CN925" s="1">
        <v>4181</v>
      </c>
      <c r="CO925" s="1">
        <v>1252.8</v>
      </c>
      <c r="CP925" s="1">
        <v>4182</v>
      </c>
      <c r="CQ925" s="1">
        <v>4186</v>
      </c>
      <c r="CR925" s="1">
        <v>4174</v>
      </c>
      <c r="CS925" s="1">
        <v>4179</v>
      </c>
      <c r="CX925" s="58"/>
      <c r="CY925" s="58"/>
      <c r="DA925" s="1" t="s">
        <v>618</v>
      </c>
      <c r="DC925" s="58"/>
      <c r="DD925" s="58"/>
      <c r="DE925">
        <v>16.21</v>
      </c>
      <c r="DF925">
        <v>103.879</v>
      </c>
      <c r="DG925">
        <v>1.77</v>
      </c>
    </row>
    <row r="926" spans="1:111">
      <c r="A926" s="1">
        <v>2016</v>
      </c>
      <c r="B926" s="1">
        <v>3</v>
      </c>
      <c r="C926" s="24">
        <v>42661</v>
      </c>
      <c r="D926" s="1">
        <v>4178</v>
      </c>
      <c r="E926" s="1">
        <v>4195</v>
      </c>
      <c r="F926" s="1">
        <v>4173</v>
      </c>
      <c r="G926" s="1">
        <v>4194</v>
      </c>
      <c r="H926" s="46">
        <v>1263.3</v>
      </c>
      <c r="I926" s="1">
        <v>4182</v>
      </c>
      <c r="J926" s="1">
        <v>4192</v>
      </c>
      <c r="K926" s="1">
        <v>4173</v>
      </c>
      <c r="L926" s="1">
        <v>4189</v>
      </c>
      <c r="M926" s="53">
        <v>4203</v>
      </c>
      <c r="N926" s="47">
        <v>4208</v>
      </c>
      <c r="O926" s="47">
        <v>4194</v>
      </c>
      <c r="P926" s="47">
        <v>4195</v>
      </c>
      <c r="Q926" s="8">
        <v>4179</v>
      </c>
      <c r="R926" s="26"/>
      <c r="W926" s="50"/>
      <c r="X926" s="51"/>
      <c r="AC926" s="1">
        <v>1.0986</v>
      </c>
      <c r="AD926" s="62">
        <v>4192</v>
      </c>
      <c r="AE926" s="62">
        <v>4173</v>
      </c>
      <c r="BD926" s="94">
        <v>4203</v>
      </c>
      <c r="BG926" s="62"/>
      <c r="BH926" s="62"/>
      <c r="BI926" s="1">
        <v>4203</v>
      </c>
      <c r="BJ926" s="1">
        <v>4208</v>
      </c>
      <c r="BK926" s="1">
        <v>4200</v>
      </c>
      <c r="BL926" s="1">
        <v>4206</v>
      </c>
      <c r="BM926" s="78"/>
      <c r="BN926" s="78"/>
      <c r="BO926" s="78"/>
      <c r="BP926" s="89"/>
      <c r="BS926" s="88"/>
      <c r="BU926" s="58"/>
      <c r="BV926" s="58"/>
      <c r="BW926" s="58"/>
      <c r="BX926" s="58"/>
      <c r="BY926" s="1">
        <v>103.883</v>
      </c>
      <c r="BZ926" s="1">
        <v>103.877</v>
      </c>
      <c r="CA926" s="1">
        <v>103.896</v>
      </c>
      <c r="CB926" s="1">
        <v>1.0999000000000001</v>
      </c>
      <c r="CC926" s="1">
        <v>1.1002000000000001</v>
      </c>
      <c r="CD926" s="1">
        <v>1.1002000000000001</v>
      </c>
      <c r="CG926" s="1">
        <v>4203</v>
      </c>
      <c r="CH926" s="1">
        <v>4208</v>
      </c>
      <c r="CI926" s="1">
        <v>4196</v>
      </c>
      <c r="CJ926" s="1">
        <v>4203</v>
      </c>
      <c r="CK926" s="1">
        <v>4203</v>
      </c>
      <c r="CL926" s="1">
        <v>4208</v>
      </c>
      <c r="CM926" s="1">
        <v>4192</v>
      </c>
      <c r="CN926" s="1">
        <v>4194</v>
      </c>
      <c r="CO926" s="1">
        <v>1264.0999999999999</v>
      </c>
      <c r="CP926" s="1">
        <v>4203</v>
      </c>
      <c r="CQ926" s="1">
        <v>4208</v>
      </c>
      <c r="CR926" s="1">
        <v>4192</v>
      </c>
      <c r="CS926" s="1">
        <v>4202</v>
      </c>
      <c r="CX926" s="58"/>
      <c r="CY926" s="58"/>
      <c r="DA926" s="1" t="s">
        <v>618</v>
      </c>
      <c r="DC926" s="58"/>
      <c r="DD926" s="58"/>
      <c r="DE926">
        <v>15.28</v>
      </c>
      <c r="DF926">
        <v>103.884</v>
      </c>
      <c r="DG926">
        <v>1.75</v>
      </c>
    </row>
    <row r="927" spans="1:111">
      <c r="A927" s="1">
        <v>2016</v>
      </c>
      <c r="B927" s="1">
        <v>4</v>
      </c>
      <c r="C927" s="24">
        <v>42662</v>
      </c>
      <c r="D927" s="1">
        <v>4200</v>
      </c>
      <c r="E927" s="1">
        <v>4206</v>
      </c>
      <c r="F927" s="1">
        <v>4191</v>
      </c>
      <c r="G927" s="1">
        <v>4193</v>
      </c>
      <c r="H927" s="46">
        <v>1270</v>
      </c>
      <c r="I927" s="1">
        <v>4203</v>
      </c>
      <c r="J927" s="1">
        <v>4208</v>
      </c>
      <c r="K927" s="1">
        <v>4192</v>
      </c>
      <c r="L927" s="1">
        <v>4200</v>
      </c>
      <c r="M927" s="53">
        <v>4184</v>
      </c>
      <c r="N927" s="47">
        <v>4215</v>
      </c>
      <c r="O927" s="47">
        <v>4183</v>
      </c>
      <c r="P927" s="47">
        <v>4203</v>
      </c>
      <c r="Q927" s="8">
        <v>4200</v>
      </c>
      <c r="R927" s="26"/>
      <c r="W927" s="50"/>
      <c r="X927" s="51"/>
      <c r="AC927" s="1">
        <v>1.0965</v>
      </c>
      <c r="AD927" s="62">
        <v>4206</v>
      </c>
      <c r="AE927" s="62">
        <v>4197</v>
      </c>
      <c r="BD927" s="94">
        <v>4182</v>
      </c>
      <c r="BG927" s="62"/>
      <c r="BH927" s="62"/>
      <c r="BI927" s="1">
        <v>4184</v>
      </c>
      <c r="BJ927" s="1">
        <v>4190</v>
      </c>
      <c r="BK927" s="1">
        <v>4183</v>
      </c>
      <c r="BL927" s="1">
        <v>4189</v>
      </c>
      <c r="BM927" s="78"/>
      <c r="BN927" s="78"/>
      <c r="BO927" s="78"/>
      <c r="BP927" s="89"/>
      <c r="BS927" s="88"/>
      <c r="BU927" s="58"/>
      <c r="BV927" s="58"/>
      <c r="BW927" s="58"/>
      <c r="BX927" s="58"/>
      <c r="BY927" s="1">
        <v>103.864</v>
      </c>
      <c r="BZ927" s="1">
        <v>103.855</v>
      </c>
      <c r="CA927" s="1">
        <v>103.822</v>
      </c>
      <c r="CB927" s="1">
        <v>1.0981000000000001</v>
      </c>
      <c r="CC927" s="1">
        <v>1.0976999999999999</v>
      </c>
      <c r="CD927" s="1">
        <v>1.0979000000000001</v>
      </c>
      <c r="CG927" s="1">
        <v>4184</v>
      </c>
      <c r="CH927" s="1">
        <v>4215</v>
      </c>
      <c r="CI927" s="1">
        <v>4183</v>
      </c>
      <c r="CJ927" s="1">
        <v>4210</v>
      </c>
      <c r="CK927" s="1">
        <v>4184</v>
      </c>
      <c r="CL927" s="1">
        <v>4215</v>
      </c>
      <c r="CM927" s="1">
        <v>4183</v>
      </c>
      <c r="CN927" s="1">
        <v>4203</v>
      </c>
      <c r="CO927" s="1">
        <v>1263.5</v>
      </c>
      <c r="CP927" s="1">
        <v>4184</v>
      </c>
      <c r="CQ927" s="1">
        <v>4215</v>
      </c>
      <c r="CR927" s="1">
        <v>4183</v>
      </c>
      <c r="CS927" s="1">
        <v>4204</v>
      </c>
      <c r="CX927" s="58"/>
      <c r="CY927" s="58"/>
      <c r="DA927" s="1" t="s">
        <v>618</v>
      </c>
      <c r="DC927" s="58"/>
      <c r="DD927" s="58"/>
      <c r="DE927">
        <v>14.41</v>
      </c>
      <c r="DF927">
        <v>103.41</v>
      </c>
      <c r="DG927">
        <v>1.75</v>
      </c>
    </row>
    <row r="928" spans="1:111">
      <c r="A928" s="1">
        <v>2016</v>
      </c>
      <c r="B928" s="1">
        <v>5</v>
      </c>
      <c r="C928" s="24">
        <v>42663</v>
      </c>
      <c r="D928" s="1">
        <v>4206</v>
      </c>
      <c r="E928" s="1">
        <v>4227</v>
      </c>
      <c r="F928" s="1">
        <v>4205</v>
      </c>
      <c r="G928" s="1">
        <v>4222</v>
      </c>
      <c r="H928" s="46">
        <v>1266.2</v>
      </c>
      <c r="I928" s="1">
        <v>4184</v>
      </c>
      <c r="J928" s="1">
        <v>4224</v>
      </c>
      <c r="K928" s="1">
        <v>4183</v>
      </c>
      <c r="L928" s="1">
        <v>4220</v>
      </c>
      <c r="M928" s="53">
        <v>4218</v>
      </c>
      <c r="N928" s="47">
        <v>4232</v>
      </c>
      <c r="O928" s="47">
        <v>4215</v>
      </c>
      <c r="P928" s="47">
        <v>4228</v>
      </c>
      <c r="Q928" s="8">
        <v>4207</v>
      </c>
      <c r="R928" s="26"/>
      <c r="W928" s="50"/>
      <c r="X928" s="51"/>
      <c r="AC928" s="1">
        <v>1.0952</v>
      </c>
      <c r="AD928" s="62">
        <v>4224</v>
      </c>
      <c r="AE928" s="62">
        <v>4205</v>
      </c>
      <c r="BD928" s="94">
        <v>4216</v>
      </c>
      <c r="BG928" s="62"/>
      <c r="BH928" s="62"/>
      <c r="BI928" s="1">
        <v>4218</v>
      </c>
      <c r="BJ928" s="1">
        <v>4220</v>
      </c>
      <c r="BK928" s="1">
        <v>4217</v>
      </c>
      <c r="BL928" s="1">
        <v>4218</v>
      </c>
      <c r="BM928" s="78"/>
      <c r="BN928" s="78"/>
      <c r="BO928" s="78"/>
      <c r="BP928" s="89"/>
      <c r="BS928" s="88"/>
      <c r="BU928" s="58"/>
      <c r="BV928" s="58"/>
      <c r="BW928" s="58"/>
      <c r="BX928" s="58"/>
      <c r="BY928" s="1">
        <v>103.44499999999999</v>
      </c>
      <c r="BZ928" s="1">
        <v>103.38500000000001</v>
      </c>
      <c r="CA928" s="1">
        <v>103.384</v>
      </c>
      <c r="CB928" s="1">
        <v>1.0973999999999999</v>
      </c>
      <c r="CC928" s="1">
        <v>1.0978000000000001</v>
      </c>
      <c r="CD928" s="1">
        <v>1.0973999999999999</v>
      </c>
      <c r="CG928" s="1">
        <v>4218</v>
      </c>
      <c r="CH928" s="1">
        <v>4226</v>
      </c>
      <c r="CI928" s="1">
        <v>4215</v>
      </c>
      <c r="CJ928" s="1">
        <v>4225</v>
      </c>
      <c r="CK928" s="1">
        <v>4218</v>
      </c>
      <c r="CL928" s="1">
        <v>4232</v>
      </c>
      <c r="CM928" s="1">
        <v>4215</v>
      </c>
      <c r="CN928" s="1">
        <v>4220</v>
      </c>
      <c r="CO928" s="1">
        <v>1270.3</v>
      </c>
      <c r="CP928" s="1">
        <v>4218</v>
      </c>
      <c r="CQ928" s="1">
        <v>4232</v>
      </c>
      <c r="CR928" s="1">
        <v>4215</v>
      </c>
      <c r="CS928" s="1">
        <v>4220</v>
      </c>
      <c r="CX928" s="58"/>
      <c r="CY928" s="58"/>
      <c r="DA928" s="1" t="s">
        <v>618</v>
      </c>
      <c r="DC928" s="58"/>
      <c r="DD928" s="58"/>
      <c r="DE928">
        <v>13.75</v>
      </c>
      <c r="DF928">
        <v>103.94</v>
      </c>
      <c r="DG928">
        <v>1.75</v>
      </c>
    </row>
    <row r="929" spans="1:111">
      <c r="A929" s="1">
        <v>2016</v>
      </c>
      <c r="B929" s="1">
        <v>6</v>
      </c>
      <c r="C929" s="24">
        <v>42664</v>
      </c>
      <c r="D929" s="1">
        <v>4224</v>
      </c>
      <c r="E929" s="1">
        <v>4225</v>
      </c>
      <c r="F929" s="1">
        <v>4203</v>
      </c>
      <c r="G929" s="1">
        <v>4207</v>
      </c>
      <c r="H929" s="46">
        <v>1267.7</v>
      </c>
      <c r="I929" s="1">
        <v>4218</v>
      </c>
      <c r="J929" s="1">
        <v>4232</v>
      </c>
      <c r="K929" s="1">
        <v>4215</v>
      </c>
      <c r="L929" s="1">
        <v>4218</v>
      </c>
      <c r="M929" s="53">
        <v>4208</v>
      </c>
      <c r="N929" s="47">
        <v>4211</v>
      </c>
      <c r="O929" s="47">
        <v>4200</v>
      </c>
      <c r="P929" s="47">
        <v>4204</v>
      </c>
      <c r="Q929" s="8">
        <v>4223</v>
      </c>
      <c r="R929" s="26"/>
      <c r="W929" s="50"/>
      <c r="X929" s="51"/>
      <c r="AC929" s="1">
        <v>1.0871999999999999</v>
      </c>
      <c r="AD929" s="62">
        <v>4225</v>
      </c>
      <c r="AE929" s="62">
        <v>4215</v>
      </c>
      <c r="BD929" s="94">
        <v>4205</v>
      </c>
      <c r="BG929" s="62"/>
      <c r="BH929" s="62"/>
      <c r="BI929" s="1">
        <v>4208</v>
      </c>
      <c r="BJ929" s="1">
        <v>4210</v>
      </c>
      <c r="BK929" s="1">
        <v>4200</v>
      </c>
      <c r="BL929" s="1">
        <v>4206</v>
      </c>
      <c r="BM929" s="78"/>
      <c r="BN929" s="78"/>
      <c r="BO929" s="78"/>
      <c r="BP929" s="89"/>
      <c r="BS929" s="88"/>
      <c r="BU929" s="58"/>
      <c r="BV929" s="58"/>
      <c r="BW929" s="58"/>
      <c r="BX929" s="58"/>
      <c r="BY929" s="1">
        <v>103.952</v>
      </c>
      <c r="BZ929" s="1">
        <v>104.01900000000001</v>
      </c>
      <c r="CA929" s="1">
        <v>104.09699999999999</v>
      </c>
      <c r="CB929" s="1">
        <v>1.0929</v>
      </c>
      <c r="CC929" s="1">
        <v>1.0927</v>
      </c>
      <c r="CD929" s="1">
        <v>1.093</v>
      </c>
      <c r="CG929" s="1">
        <v>4208</v>
      </c>
      <c r="CH929" s="1">
        <v>4211</v>
      </c>
      <c r="CI929" s="1">
        <v>4200</v>
      </c>
      <c r="CJ929" s="1">
        <v>4207</v>
      </c>
      <c r="CK929" s="1">
        <v>4208</v>
      </c>
      <c r="CL929" s="1">
        <v>4212</v>
      </c>
      <c r="CM929" s="1">
        <v>4200</v>
      </c>
      <c r="CN929" s="1">
        <v>4211</v>
      </c>
      <c r="CO929" s="1">
        <v>1264.5999999999999</v>
      </c>
      <c r="CP929" s="1">
        <v>4208</v>
      </c>
      <c r="CQ929" s="1">
        <v>4219</v>
      </c>
      <c r="CR929" s="1">
        <v>4200</v>
      </c>
      <c r="CS929" s="1">
        <v>4217</v>
      </c>
      <c r="CX929" s="58"/>
      <c r="CY929" s="58"/>
      <c r="DA929" s="1" t="s">
        <v>618</v>
      </c>
      <c r="DC929" s="58"/>
      <c r="DD929" s="58"/>
      <c r="DE929">
        <v>13.34</v>
      </c>
      <c r="DF929">
        <v>103.834</v>
      </c>
      <c r="DG929">
        <v>1.74</v>
      </c>
    </row>
    <row r="930" spans="1:111">
      <c r="A930" s="1">
        <v>2016</v>
      </c>
      <c r="B930" s="1">
        <v>2</v>
      </c>
      <c r="C930" s="24">
        <v>42667</v>
      </c>
      <c r="D930" s="1">
        <v>4217</v>
      </c>
      <c r="E930" s="1">
        <v>4217</v>
      </c>
      <c r="F930" s="1">
        <v>4205</v>
      </c>
      <c r="G930" s="1">
        <v>4211</v>
      </c>
      <c r="H930" s="46">
        <v>1265</v>
      </c>
      <c r="I930" s="1">
        <v>4208</v>
      </c>
      <c r="J930" s="1">
        <v>4219</v>
      </c>
      <c r="K930" s="1">
        <v>4200</v>
      </c>
      <c r="L930" s="1">
        <v>4210</v>
      </c>
      <c r="M930" s="53">
        <v>4214</v>
      </c>
      <c r="N930" s="47">
        <v>4233</v>
      </c>
      <c r="O930" s="47">
        <v>4207</v>
      </c>
      <c r="P930" s="47">
        <v>4232</v>
      </c>
      <c r="Q930" s="8">
        <v>4217</v>
      </c>
      <c r="R930" s="26"/>
      <c r="W930" s="50"/>
      <c r="X930" s="51"/>
      <c r="AC930" s="1">
        <v>1.0885</v>
      </c>
      <c r="AD930" s="62">
        <v>4217</v>
      </c>
      <c r="AE930" s="62">
        <v>4207</v>
      </c>
      <c r="BD930" s="94">
        <v>4212</v>
      </c>
      <c r="BG930" s="62"/>
      <c r="BH930" s="62"/>
      <c r="BI930" s="1">
        <v>4214</v>
      </c>
      <c r="BJ930" s="1">
        <v>4216</v>
      </c>
      <c r="BK930" s="1">
        <v>4211</v>
      </c>
      <c r="BL930" s="1">
        <v>4212</v>
      </c>
      <c r="BM930" s="78"/>
      <c r="BN930" s="78"/>
      <c r="BO930" s="78"/>
      <c r="BP930" s="89"/>
      <c r="BS930" s="88"/>
      <c r="BU930" s="58"/>
      <c r="BV930" s="58"/>
      <c r="BW930" s="58"/>
      <c r="BX930" s="58"/>
      <c r="BY930" s="1">
        <v>103.84699999999999</v>
      </c>
      <c r="BZ930" s="1">
        <v>103.98</v>
      </c>
      <c r="CA930" s="1">
        <v>103.923</v>
      </c>
      <c r="CB930" s="1">
        <v>1.0883</v>
      </c>
      <c r="CC930" s="1">
        <v>1.0879000000000001</v>
      </c>
      <c r="CD930" s="1">
        <v>1.0882000000000001</v>
      </c>
      <c r="CG930" s="1">
        <v>4214</v>
      </c>
      <c r="CH930" s="1">
        <v>4232</v>
      </c>
      <c r="CI930" s="1">
        <v>4207</v>
      </c>
      <c r="CJ930" s="1">
        <v>4232</v>
      </c>
      <c r="CK930" s="1">
        <v>4214</v>
      </c>
      <c r="CL930" s="1">
        <v>4233</v>
      </c>
      <c r="CM930" s="1">
        <v>4207</v>
      </c>
      <c r="CN930" s="1">
        <v>4217</v>
      </c>
      <c r="CO930" s="1">
        <v>1265.7</v>
      </c>
      <c r="CP930" s="1">
        <v>4214</v>
      </c>
      <c r="CQ930" s="1">
        <v>4233</v>
      </c>
      <c r="CR930" s="1">
        <v>4207</v>
      </c>
      <c r="CS930" s="1">
        <v>4220</v>
      </c>
      <c r="CX930" s="58"/>
      <c r="CY930" s="58"/>
      <c r="DA930" s="1" t="s">
        <v>618</v>
      </c>
      <c r="DC930" s="58"/>
      <c r="DD930" s="58"/>
      <c r="DE930">
        <v>13.02</v>
      </c>
      <c r="DF930">
        <v>104.23099999999999</v>
      </c>
      <c r="DG930">
        <v>1.76</v>
      </c>
    </row>
    <row r="931" spans="1:111">
      <c r="A931" s="1">
        <v>2016</v>
      </c>
      <c r="B931" s="1">
        <v>3</v>
      </c>
      <c r="C931" s="24">
        <v>42668</v>
      </c>
      <c r="D931" s="1">
        <v>4222</v>
      </c>
      <c r="E931" s="1">
        <v>4241</v>
      </c>
      <c r="F931" s="1">
        <v>4221</v>
      </c>
      <c r="G931" s="1">
        <v>4238</v>
      </c>
      <c r="H931" s="46">
        <v>1274.3</v>
      </c>
      <c r="I931" s="1">
        <v>4214</v>
      </c>
      <c r="J931" s="1">
        <v>4233</v>
      </c>
      <c r="K931" s="1">
        <v>4207</v>
      </c>
      <c r="L931" s="1">
        <v>4232</v>
      </c>
      <c r="M931" s="53">
        <v>4239</v>
      </c>
      <c r="N931" s="47">
        <v>4260</v>
      </c>
      <c r="O931" s="47">
        <v>4239</v>
      </c>
      <c r="P931" s="47">
        <v>4257</v>
      </c>
      <c r="Q931" s="8">
        <v>4222</v>
      </c>
      <c r="R931" s="26"/>
      <c r="W931" s="50"/>
      <c r="X931" s="51"/>
      <c r="AC931" s="1">
        <v>1.0854999999999999</v>
      </c>
      <c r="AD931" s="62">
        <v>4234</v>
      </c>
      <c r="AE931" s="62">
        <v>4221</v>
      </c>
      <c r="BD931" s="94">
        <v>4238</v>
      </c>
      <c r="BG931" s="62"/>
      <c r="BH931" s="62"/>
      <c r="BI931" s="1">
        <v>4239</v>
      </c>
      <c r="BJ931" s="1">
        <v>4246</v>
      </c>
      <c r="BK931" s="1">
        <v>4239</v>
      </c>
      <c r="BL931" s="1">
        <v>4243</v>
      </c>
      <c r="BM931" s="78"/>
      <c r="BN931" s="78"/>
      <c r="BO931" s="78"/>
      <c r="BP931" s="89"/>
      <c r="BS931" s="88"/>
      <c r="BU931" s="58"/>
      <c r="BV931" s="58"/>
      <c r="BW931" s="58"/>
      <c r="BX931" s="58"/>
      <c r="BY931" s="1">
        <v>104.172</v>
      </c>
      <c r="BZ931" s="1">
        <v>104.31</v>
      </c>
      <c r="CA931" s="1">
        <v>104.33499999999999</v>
      </c>
      <c r="CB931" s="1">
        <v>1.0882000000000001</v>
      </c>
      <c r="CC931" s="1">
        <v>1.0873999999999999</v>
      </c>
      <c r="CD931" s="1">
        <v>1.0871999999999999</v>
      </c>
      <c r="CG931" s="1">
        <v>4239</v>
      </c>
      <c r="CH931" s="1">
        <v>4257</v>
      </c>
      <c r="CI931" s="1">
        <v>4239</v>
      </c>
      <c r="CJ931" s="1">
        <v>4256</v>
      </c>
      <c r="CK931" s="1">
        <v>4239</v>
      </c>
      <c r="CL931" s="1">
        <v>4261</v>
      </c>
      <c r="CM931" s="1">
        <v>4239</v>
      </c>
      <c r="CN931" s="1">
        <v>4259</v>
      </c>
      <c r="CO931" s="1">
        <v>1268.5999999999999</v>
      </c>
      <c r="CP931" s="1">
        <v>4239</v>
      </c>
      <c r="CQ931" s="1">
        <v>4262</v>
      </c>
      <c r="CR931" s="1">
        <v>4239</v>
      </c>
      <c r="CS931" s="1">
        <v>4255</v>
      </c>
      <c r="CX931" s="58"/>
      <c r="CY931" s="58"/>
      <c r="DA931" s="1" t="s">
        <v>618</v>
      </c>
      <c r="DC931" s="58"/>
      <c r="DD931" s="58"/>
      <c r="DE931">
        <v>13.46</v>
      </c>
      <c r="DF931">
        <v>104.223</v>
      </c>
      <c r="DG931">
        <v>1.76</v>
      </c>
    </row>
    <row r="932" spans="1:111">
      <c r="A932" s="1">
        <v>2016</v>
      </c>
      <c r="B932" s="1">
        <v>4</v>
      </c>
      <c r="C932" s="24">
        <v>42669</v>
      </c>
      <c r="D932" s="1">
        <v>4254</v>
      </c>
      <c r="E932" s="1">
        <v>4263</v>
      </c>
      <c r="F932" s="1">
        <v>4246</v>
      </c>
      <c r="G932" s="1">
        <v>4256</v>
      </c>
      <c r="H932" s="46">
        <v>1267.5</v>
      </c>
      <c r="I932" s="1">
        <v>4239</v>
      </c>
      <c r="J932" s="1">
        <v>4262</v>
      </c>
      <c r="K932" s="1">
        <v>4239</v>
      </c>
      <c r="L932" s="1">
        <v>4260</v>
      </c>
      <c r="M932" s="53">
        <v>4259</v>
      </c>
      <c r="N932" s="47">
        <v>4263</v>
      </c>
      <c r="O932" s="47">
        <v>4248</v>
      </c>
      <c r="P932" s="47">
        <v>4256</v>
      </c>
      <c r="Q932" s="8">
        <v>4256</v>
      </c>
      <c r="R932" s="26"/>
      <c r="W932" s="50"/>
      <c r="X932" s="51"/>
      <c r="AC932" s="1">
        <v>1.0932999999999999</v>
      </c>
      <c r="AD932" s="62">
        <v>4262</v>
      </c>
      <c r="AE932" s="62">
        <v>4246</v>
      </c>
      <c r="BD932" s="113">
        <v>4238</v>
      </c>
      <c r="BG932" s="62"/>
      <c r="BH932" s="62"/>
      <c r="BI932" s="1">
        <v>4259</v>
      </c>
      <c r="BJ932" s="1">
        <v>4263</v>
      </c>
      <c r="BK932" s="1">
        <v>4259</v>
      </c>
      <c r="BL932" s="1">
        <v>4259</v>
      </c>
      <c r="BM932" s="78"/>
      <c r="BN932" s="78"/>
      <c r="BO932" s="78"/>
      <c r="BP932" s="89"/>
      <c r="BS932" s="88"/>
      <c r="BU932" s="58"/>
      <c r="BV932" s="58"/>
      <c r="BW932" s="58"/>
      <c r="BX932" s="58"/>
      <c r="BY932" s="1">
        <v>104.227</v>
      </c>
      <c r="BZ932" s="1">
        <v>104.096</v>
      </c>
      <c r="CA932" s="1">
        <v>104.14700000000001</v>
      </c>
      <c r="CB932" s="1">
        <v>1.0889</v>
      </c>
      <c r="CC932" s="1">
        <v>1.0891</v>
      </c>
      <c r="CD932" s="1">
        <v>1.0887</v>
      </c>
      <c r="CG932" s="1">
        <v>4259</v>
      </c>
      <c r="CH932" s="1">
        <v>4263</v>
      </c>
      <c r="CI932" s="1">
        <v>4248</v>
      </c>
      <c r="CJ932" s="1">
        <v>4256</v>
      </c>
      <c r="CK932" s="1">
        <v>4259</v>
      </c>
      <c r="CL932" s="1">
        <v>4263</v>
      </c>
      <c r="CM932" s="1">
        <v>4247</v>
      </c>
      <c r="CN932" s="1">
        <v>4249</v>
      </c>
      <c r="CO932" s="1">
        <v>1275</v>
      </c>
      <c r="CP932" s="1">
        <v>4254</v>
      </c>
      <c r="CQ932" s="1">
        <v>4258</v>
      </c>
      <c r="CR932" s="1">
        <v>4239</v>
      </c>
      <c r="CS932" s="1">
        <v>4244</v>
      </c>
      <c r="CX932" s="58"/>
      <c r="CY932" s="58"/>
      <c r="DA932" s="1" t="s">
        <v>618</v>
      </c>
      <c r="DC932" s="58"/>
      <c r="DD932" s="58"/>
      <c r="DE932">
        <v>14.24</v>
      </c>
      <c r="DF932">
        <v>104.499</v>
      </c>
      <c r="DG932">
        <v>1.79</v>
      </c>
    </row>
    <row r="933" spans="1:111">
      <c r="A933" s="1">
        <v>2016</v>
      </c>
      <c r="B933" s="1">
        <v>5</v>
      </c>
      <c r="C933" s="24">
        <v>42670</v>
      </c>
      <c r="D933" s="1">
        <v>4242</v>
      </c>
      <c r="E933" s="1">
        <v>4245</v>
      </c>
      <c r="F933" s="1">
        <v>4229</v>
      </c>
      <c r="G933" s="1">
        <v>4244</v>
      </c>
      <c r="H933" s="46">
        <v>1269.2</v>
      </c>
      <c r="I933" s="1">
        <v>4242</v>
      </c>
      <c r="J933" s="1">
        <v>4242</v>
      </c>
      <c r="K933" s="1">
        <v>4231</v>
      </c>
      <c r="L933" s="1">
        <v>4231</v>
      </c>
      <c r="M933" s="53">
        <v>4246</v>
      </c>
      <c r="N933" s="47">
        <v>4265</v>
      </c>
      <c r="O933" s="47">
        <v>4246</v>
      </c>
      <c r="P933" s="47">
        <v>4253</v>
      </c>
      <c r="Q933" s="8">
        <v>4244</v>
      </c>
      <c r="R933" s="26"/>
      <c r="W933" s="50"/>
      <c r="X933" s="51"/>
      <c r="AC933" s="1">
        <v>1.0916999999999999</v>
      </c>
      <c r="AD933" s="62">
        <v>4242</v>
      </c>
      <c r="AE933" s="62">
        <v>4229</v>
      </c>
      <c r="BD933" s="94">
        <v>4245</v>
      </c>
      <c r="BG933" s="62"/>
      <c r="BH933" s="62"/>
      <c r="BI933" s="1">
        <v>4246</v>
      </c>
      <c r="BJ933" s="1">
        <v>4250</v>
      </c>
      <c r="BK933" s="1">
        <v>4246</v>
      </c>
      <c r="BL933" s="1">
        <v>4249</v>
      </c>
      <c r="BM933" s="78"/>
      <c r="BN933" s="78"/>
      <c r="BO933" s="78"/>
      <c r="BP933" s="89"/>
      <c r="BS933" s="88"/>
      <c r="BU933" s="58"/>
      <c r="BV933" s="58"/>
      <c r="BW933" s="58"/>
      <c r="BX933" s="58"/>
      <c r="BY933" s="1">
        <v>104.47499999999999</v>
      </c>
      <c r="BZ933" s="1">
        <v>104.55200000000001</v>
      </c>
      <c r="CA933" s="1">
        <v>104.59099999999999</v>
      </c>
      <c r="CB933" s="1">
        <v>1.0908</v>
      </c>
      <c r="CC933" s="1">
        <v>1.091</v>
      </c>
      <c r="CD933" s="1">
        <v>1.0911</v>
      </c>
      <c r="CG933" s="1">
        <v>4246</v>
      </c>
      <c r="CH933" s="1">
        <v>4265</v>
      </c>
      <c r="CI933" s="1">
        <v>4246</v>
      </c>
      <c r="CJ933" s="1">
        <v>4264</v>
      </c>
      <c r="CK933" s="1">
        <v>4246</v>
      </c>
      <c r="CL933" s="1">
        <v>4265</v>
      </c>
      <c r="CM933" s="1">
        <v>4246</v>
      </c>
      <c r="CN933" s="1">
        <v>4261</v>
      </c>
      <c r="CO933" s="1">
        <v>1269.5999999999999</v>
      </c>
      <c r="CP933" s="1">
        <v>4246</v>
      </c>
      <c r="CQ933" s="1">
        <v>4277</v>
      </c>
      <c r="CR933" s="1">
        <v>4246</v>
      </c>
      <c r="CS933" s="1">
        <v>4271</v>
      </c>
      <c r="CX933" s="58"/>
      <c r="CY933" s="58"/>
      <c r="DA933" s="1" t="s">
        <v>618</v>
      </c>
      <c r="DC933" s="58"/>
      <c r="DD933" s="58"/>
      <c r="DE933">
        <v>15.36</v>
      </c>
      <c r="DF933">
        <v>105.218</v>
      </c>
      <c r="DG933">
        <v>1.84</v>
      </c>
    </row>
    <row r="934" spans="1:111">
      <c r="A934" s="1">
        <v>2016</v>
      </c>
      <c r="B934" s="1">
        <v>6</v>
      </c>
      <c r="C934" s="24">
        <v>42671</v>
      </c>
      <c r="D934" s="1">
        <v>4274</v>
      </c>
      <c r="E934" s="1">
        <v>4282</v>
      </c>
      <c r="F934" s="1">
        <v>4267</v>
      </c>
      <c r="G934" s="1">
        <v>4274</v>
      </c>
      <c r="H934" s="46">
        <v>1276.8</v>
      </c>
      <c r="I934" s="1">
        <v>4246</v>
      </c>
      <c r="J934" s="1">
        <v>4277</v>
      </c>
      <c r="K934" s="1">
        <v>4246</v>
      </c>
      <c r="L934" s="1">
        <v>4276</v>
      </c>
      <c r="M934" s="53">
        <v>4269</v>
      </c>
      <c r="N934" s="47">
        <v>4284</v>
      </c>
      <c r="O934" s="47">
        <v>4256</v>
      </c>
      <c r="P934" s="47">
        <v>4282</v>
      </c>
      <c r="Q934" s="8">
        <v>4278</v>
      </c>
      <c r="R934" s="26"/>
      <c r="W934" s="50"/>
      <c r="X934" s="51"/>
      <c r="AC934" s="1">
        <v>1.0929</v>
      </c>
      <c r="AD934" s="62">
        <v>4278</v>
      </c>
      <c r="AE934" s="62">
        <v>4267</v>
      </c>
      <c r="BD934" s="94">
        <v>4267</v>
      </c>
      <c r="BG934" s="62"/>
      <c r="BH934" s="62"/>
      <c r="BI934" s="1">
        <v>4269</v>
      </c>
      <c r="BJ934" s="1">
        <v>4270</v>
      </c>
      <c r="BK934" s="1">
        <v>4264</v>
      </c>
      <c r="BL934" s="1">
        <v>4266</v>
      </c>
      <c r="BM934" s="78"/>
      <c r="BN934" s="78"/>
      <c r="BO934" s="78"/>
      <c r="BP934" s="89"/>
      <c r="BS934" s="88"/>
      <c r="BU934" s="58"/>
      <c r="BV934" s="58"/>
      <c r="BW934" s="58"/>
      <c r="BX934" s="58"/>
      <c r="BY934" s="1">
        <v>105.279</v>
      </c>
      <c r="BZ934" s="1">
        <v>105.241</v>
      </c>
      <c r="CA934" s="1">
        <v>105.25700000000001</v>
      </c>
      <c r="CB934" s="1">
        <v>1.0896999999999999</v>
      </c>
      <c r="CC934" s="1">
        <v>1.0895999999999999</v>
      </c>
      <c r="CD934" s="1">
        <v>1.0896999999999999</v>
      </c>
      <c r="CG934" s="1">
        <v>4269</v>
      </c>
      <c r="CH934" s="1">
        <v>4273</v>
      </c>
      <c r="CI934" s="1">
        <v>4256</v>
      </c>
      <c r="CJ934" s="1">
        <v>4259</v>
      </c>
      <c r="CK934" s="1">
        <v>4269</v>
      </c>
      <c r="CL934" s="1">
        <v>4286</v>
      </c>
      <c r="CM934" s="1">
        <v>4256</v>
      </c>
      <c r="CN934" s="1">
        <v>4286</v>
      </c>
      <c r="CO934" s="1">
        <v>1267.5</v>
      </c>
      <c r="CP934" s="1">
        <v>4269</v>
      </c>
      <c r="CQ934" s="1">
        <v>4298</v>
      </c>
      <c r="CR934" s="1">
        <v>4256</v>
      </c>
      <c r="CS934" s="1">
        <v>4277</v>
      </c>
      <c r="CX934" s="58"/>
      <c r="CY934" s="58"/>
      <c r="DA934" s="1" t="s">
        <v>618</v>
      </c>
      <c r="DC934" s="58"/>
      <c r="DD934" s="58"/>
      <c r="DE934">
        <v>16.190000000000001</v>
      </c>
      <c r="DF934">
        <v>104.59</v>
      </c>
      <c r="DG934">
        <v>1.85</v>
      </c>
    </row>
    <row r="935" spans="1:111">
      <c r="A935" s="1">
        <v>2016</v>
      </c>
      <c r="B935" s="1">
        <v>2</v>
      </c>
      <c r="C935" s="24">
        <v>42674</v>
      </c>
      <c r="D935" s="1">
        <v>4280</v>
      </c>
      <c r="E935" s="1">
        <v>4288</v>
      </c>
      <c r="F935" s="1">
        <v>4278</v>
      </c>
      <c r="G935" s="1">
        <v>4283</v>
      </c>
      <c r="H935" s="46">
        <v>1277.8</v>
      </c>
      <c r="I935" s="1">
        <v>4269</v>
      </c>
      <c r="J935" s="1">
        <v>4298</v>
      </c>
      <c r="K935" s="1">
        <v>4256</v>
      </c>
      <c r="L935" s="1">
        <v>4282</v>
      </c>
      <c r="M935" s="53">
        <v>4280</v>
      </c>
      <c r="N935" s="47">
        <v>4282</v>
      </c>
      <c r="O935" s="47">
        <v>4272</v>
      </c>
      <c r="P935" s="47">
        <v>4279</v>
      </c>
      <c r="Q935" s="8">
        <v>4280</v>
      </c>
      <c r="R935" s="26"/>
      <c r="W935" s="50"/>
      <c r="X935" s="51"/>
      <c r="AC935" s="1">
        <v>1.0947</v>
      </c>
      <c r="AD935" s="62">
        <v>4288</v>
      </c>
      <c r="AE935" s="62">
        <v>4278</v>
      </c>
      <c r="BD935" s="94">
        <v>4279</v>
      </c>
      <c r="BG935" s="62"/>
      <c r="BH935" s="62"/>
      <c r="BI935" s="1">
        <v>4280</v>
      </c>
      <c r="BJ935" s="1">
        <v>4282</v>
      </c>
      <c r="BK935" s="1">
        <v>4278</v>
      </c>
      <c r="BL935" s="1">
        <v>4280</v>
      </c>
      <c r="BM935" s="78"/>
      <c r="BN935" s="78"/>
      <c r="BO935" s="78"/>
      <c r="BP935" s="89"/>
      <c r="BS935" s="88"/>
      <c r="BU935" s="58"/>
      <c r="BV935" s="58"/>
      <c r="BW935" s="58"/>
      <c r="BX935" s="58"/>
      <c r="BY935" s="1">
        <v>104.453</v>
      </c>
      <c r="BZ935" s="1">
        <v>104.639</v>
      </c>
      <c r="CA935" s="1">
        <v>104.652</v>
      </c>
      <c r="CB935" s="1">
        <v>1.0991</v>
      </c>
      <c r="CC935" s="1">
        <v>1.0978000000000001</v>
      </c>
      <c r="CD935" s="1">
        <v>1.0983000000000001</v>
      </c>
      <c r="CG935" s="1">
        <v>4280</v>
      </c>
      <c r="CH935" s="1">
        <v>4282</v>
      </c>
      <c r="CI935" s="1">
        <v>4272</v>
      </c>
      <c r="CJ935" s="1">
        <v>4279</v>
      </c>
      <c r="CK935" s="1">
        <v>4280</v>
      </c>
      <c r="CL935" s="1">
        <v>4284</v>
      </c>
      <c r="CM935" s="1">
        <v>4272</v>
      </c>
      <c r="CN935" s="1">
        <v>4280</v>
      </c>
      <c r="CO935" s="1">
        <v>1275.2</v>
      </c>
      <c r="CP935" s="1">
        <v>4280</v>
      </c>
      <c r="CQ935" s="1">
        <v>4289</v>
      </c>
      <c r="CR935" s="1">
        <v>4272</v>
      </c>
      <c r="CS935" s="1">
        <v>4285</v>
      </c>
      <c r="CX935" s="58"/>
      <c r="CY935" s="58"/>
      <c r="DA935" s="1" t="s">
        <v>618</v>
      </c>
      <c r="DC935" s="58"/>
      <c r="DD935" s="58"/>
      <c r="DE935">
        <v>17.059999999999999</v>
      </c>
      <c r="DF935">
        <v>104.81399999999999</v>
      </c>
      <c r="DG935">
        <v>1.83</v>
      </c>
    </row>
    <row r="936" spans="1:111">
      <c r="A936" s="1">
        <v>2016</v>
      </c>
      <c r="B936" s="1">
        <v>3</v>
      </c>
      <c r="C936" s="24">
        <v>42675</v>
      </c>
      <c r="D936" s="1">
        <v>4281</v>
      </c>
      <c r="E936" s="1">
        <v>4295</v>
      </c>
      <c r="F936" s="1">
        <v>4277</v>
      </c>
      <c r="G936" s="1">
        <v>4293</v>
      </c>
      <c r="H936" s="46">
        <v>1289.0999999999999</v>
      </c>
      <c r="I936" s="1">
        <v>4280</v>
      </c>
      <c r="J936" s="1">
        <v>4289</v>
      </c>
      <c r="K936" s="1">
        <v>4272</v>
      </c>
      <c r="L936" s="1">
        <v>4281</v>
      </c>
      <c r="M936" s="53">
        <v>4294</v>
      </c>
      <c r="N936" s="47">
        <v>4323</v>
      </c>
      <c r="O936" s="47">
        <v>4294</v>
      </c>
      <c r="P936" s="47">
        <v>4318</v>
      </c>
      <c r="Q936" s="8">
        <v>4283</v>
      </c>
      <c r="R936" s="26"/>
      <c r="W936" s="50"/>
      <c r="X936" s="51"/>
      <c r="AC936" s="1">
        <v>1.1025</v>
      </c>
      <c r="AD936" s="62">
        <v>4284</v>
      </c>
      <c r="AE936" s="62">
        <v>4277</v>
      </c>
      <c r="BD936" s="94">
        <v>4296</v>
      </c>
      <c r="BG936" s="62"/>
      <c r="BH936" s="62"/>
      <c r="BI936" s="1">
        <v>4297</v>
      </c>
      <c r="BJ936" s="1">
        <v>4300</v>
      </c>
      <c r="BK936" s="1">
        <v>4295</v>
      </c>
      <c r="BL936" s="1">
        <v>4298</v>
      </c>
      <c r="BM936" s="78"/>
      <c r="BN936" s="78"/>
      <c r="BO936" s="78"/>
      <c r="BP936" s="89"/>
      <c r="BS936" s="88"/>
      <c r="BU936" s="58"/>
      <c r="BV936" s="58"/>
      <c r="BW936" s="58"/>
      <c r="BX936" s="58"/>
      <c r="BY936" s="1">
        <v>104.821</v>
      </c>
      <c r="BZ936" s="1">
        <v>104.85</v>
      </c>
      <c r="CA936" s="1">
        <v>104.833</v>
      </c>
      <c r="CB936" s="1">
        <v>1.0981000000000001</v>
      </c>
      <c r="CC936" s="1">
        <v>1.0972</v>
      </c>
      <c r="CD936" s="1">
        <v>1.097</v>
      </c>
      <c r="CG936" s="1">
        <v>4297</v>
      </c>
      <c r="CH936" s="1">
        <v>4304</v>
      </c>
      <c r="CI936" s="1">
        <v>4284</v>
      </c>
      <c r="CJ936" s="1">
        <v>4291</v>
      </c>
      <c r="CK936" s="1">
        <v>4294</v>
      </c>
      <c r="CL936" s="1">
        <v>4323</v>
      </c>
      <c r="CM936" s="1">
        <v>4294</v>
      </c>
      <c r="CN936" s="1">
        <v>4313</v>
      </c>
      <c r="CP936" s="1">
        <v>4294</v>
      </c>
      <c r="CQ936" s="1">
        <v>4323</v>
      </c>
      <c r="CR936" s="1">
        <v>4288</v>
      </c>
      <c r="CS936" s="1">
        <v>4293</v>
      </c>
      <c r="CX936" s="58"/>
      <c r="CY936" s="58"/>
      <c r="DA936" s="1" t="s">
        <v>618</v>
      </c>
      <c r="DC936" s="58"/>
      <c r="DD936" s="58"/>
      <c r="DE936">
        <v>18.559999999999999</v>
      </c>
      <c r="DF936">
        <v>104.06699999999999</v>
      </c>
      <c r="DG936">
        <v>1.82</v>
      </c>
    </row>
    <row r="937" spans="1:111">
      <c r="A937" s="1">
        <v>2016</v>
      </c>
      <c r="B937" s="1">
        <v>4</v>
      </c>
      <c r="C937" s="24">
        <v>42676</v>
      </c>
      <c r="D937" s="1">
        <v>4293</v>
      </c>
      <c r="E937" s="1">
        <v>4295</v>
      </c>
      <c r="F937" s="1">
        <v>4281</v>
      </c>
      <c r="G937" s="1">
        <v>4290</v>
      </c>
      <c r="H937" s="46">
        <v>1303.7</v>
      </c>
      <c r="I937" s="1">
        <v>4294</v>
      </c>
      <c r="J937" s="1">
        <v>4323</v>
      </c>
      <c r="K937" s="1">
        <v>4285</v>
      </c>
      <c r="L937" s="1">
        <v>4288</v>
      </c>
      <c r="M937" s="53">
        <v>4297</v>
      </c>
      <c r="N937" s="47">
        <v>4304</v>
      </c>
      <c r="O937" s="47">
        <v>4284</v>
      </c>
      <c r="P937" s="47">
        <v>4303</v>
      </c>
      <c r="Q937" s="8">
        <v>4292</v>
      </c>
      <c r="R937" s="26"/>
      <c r="W937" s="50"/>
      <c r="X937" s="51"/>
      <c r="AC937" s="1">
        <v>1.1092</v>
      </c>
      <c r="AD937" s="62">
        <v>4295</v>
      </c>
      <c r="AE937" s="62">
        <v>4285</v>
      </c>
      <c r="BD937" s="113">
        <v>4296</v>
      </c>
      <c r="BG937" s="62"/>
      <c r="BH937" s="62"/>
      <c r="BI937" s="35">
        <v>4297</v>
      </c>
      <c r="BJ937" s="35">
        <v>4300</v>
      </c>
      <c r="BK937" s="35">
        <v>4295</v>
      </c>
      <c r="BL937" s="35">
        <v>4298</v>
      </c>
      <c r="BM937" s="78"/>
      <c r="BN937" s="78"/>
      <c r="BO937" s="78"/>
      <c r="BP937" s="89"/>
      <c r="BS937" s="88"/>
      <c r="BU937" s="58"/>
      <c r="BV937" s="58"/>
      <c r="BW937" s="58"/>
      <c r="BX937" s="58"/>
      <c r="BY937" s="1">
        <v>104.152</v>
      </c>
      <c r="BZ937" s="1">
        <v>104.04</v>
      </c>
      <c r="CA937" s="1">
        <v>104.02800000000001</v>
      </c>
      <c r="CB937" s="1">
        <v>1.1054999999999999</v>
      </c>
      <c r="CC937" s="1">
        <v>1.1055999999999999</v>
      </c>
      <c r="CD937" s="1">
        <v>1.1059000000000001</v>
      </c>
      <c r="CG937" s="35">
        <v>4297</v>
      </c>
      <c r="CH937" s="35">
        <v>4304</v>
      </c>
      <c r="CI937" s="35">
        <v>4284</v>
      </c>
      <c r="CJ937" s="35">
        <v>4291</v>
      </c>
      <c r="CK937" s="1">
        <v>4297</v>
      </c>
      <c r="CL937" s="1">
        <v>4309</v>
      </c>
      <c r="CM937" s="1">
        <v>4284</v>
      </c>
      <c r="CN937" s="1">
        <v>4300</v>
      </c>
      <c r="CO937" s="35"/>
      <c r="CP937" s="1">
        <v>4297</v>
      </c>
      <c r="CQ937" s="1">
        <v>4319</v>
      </c>
      <c r="CR937" s="1">
        <v>4284</v>
      </c>
      <c r="CS937" s="1">
        <v>4294</v>
      </c>
      <c r="CX937" s="58"/>
      <c r="CY937" s="58"/>
      <c r="DA937" s="1" t="s">
        <v>618</v>
      </c>
      <c r="DC937" s="58"/>
      <c r="DD937" s="58"/>
      <c r="DE937">
        <v>22.08</v>
      </c>
      <c r="DF937">
        <v>102.97499999999999</v>
      </c>
      <c r="DG937">
        <v>1.81</v>
      </c>
    </row>
    <row r="938" spans="1:111">
      <c r="A938" s="1">
        <v>2016</v>
      </c>
      <c r="B938" s="1">
        <v>6</v>
      </c>
      <c r="C938" s="24">
        <v>42678</v>
      </c>
      <c r="D938" s="1">
        <v>4294</v>
      </c>
      <c r="E938" s="1">
        <v>4304</v>
      </c>
      <c r="F938" s="1">
        <v>4282</v>
      </c>
      <c r="G938" s="1">
        <v>4287</v>
      </c>
      <c r="H938" s="46">
        <v>1305.8</v>
      </c>
      <c r="I938" s="1">
        <v>4297</v>
      </c>
      <c r="J938" s="1">
        <v>4319</v>
      </c>
      <c r="K938" s="1">
        <v>4284</v>
      </c>
      <c r="L938" s="1">
        <v>4296</v>
      </c>
      <c r="M938" s="53">
        <v>4289</v>
      </c>
      <c r="N938" s="47">
        <v>4304</v>
      </c>
      <c r="O938" s="47">
        <v>4280</v>
      </c>
      <c r="P938" s="47">
        <v>4296</v>
      </c>
      <c r="Q938" s="8">
        <v>4293</v>
      </c>
      <c r="R938" s="26"/>
      <c r="W938" s="50"/>
      <c r="X938" s="51"/>
      <c r="AC938" s="1">
        <v>1.1103000000000001</v>
      </c>
      <c r="AD938" s="62">
        <v>4304</v>
      </c>
      <c r="AE938" s="62">
        <v>4290</v>
      </c>
      <c r="BD938" s="94">
        <v>4287</v>
      </c>
      <c r="BG938" s="62"/>
      <c r="BH938" s="62"/>
      <c r="BI938" s="1">
        <v>4289</v>
      </c>
      <c r="BJ938" s="1">
        <v>4294</v>
      </c>
      <c r="BK938" s="1">
        <v>4287</v>
      </c>
      <c r="BL938" s="1">
        <v>4292</v>
      </c>
      <c r="BM938" s="78"/>
      <c r="BN938" s="78"/>
      <c r="BO938" s="78"/>
      <c r="BP938" s="89"/>
      <c r="BS938" s="88"/>
      <c r="BU938" s="58"/>
      <c r="BV938" s="58"/>
      <c r="BW938" s="58"/>
      <c r="BX938" s="58"/>
      <c r="BY938" s="1">
        <v>103</v>
      </c>
      <c r="BZ938" s="1">
        <v>102.95099999999999</v>
      </c>
      <c r="CA938" s="1">
        <v>103.01</v>
      </c>
      <c r="CB938" s="1">
        <v>1.1106</v>
      </c>
      <c r="CC938" s="1">
        <v>1.1106</v>
      </c>
      <c r="CD938" s="1">
        <v>1.1102000000000001</v>
      </c>
      <c r="CG938" s="1">
        <v>4289</v>
      </c>
      <c r="CH938" s="1">
        <v>4304</v>
      </c>
      <c r="CI938" s="1">
        <v>4280</v>
      </c>
      <c r="CJ938" s="1">
        <v>4297</v>
      </c>
      <c r="CK938" s="1">
        <v>4289</v>
      </c>
      <c r="CL938" s="1">
        <v>4304</v>
      </c>
      <c r="CM938" s="1">
        <v>4280</v>
      </c>
      <c r="CN938" s="1">
        <v>4299</v>
      </c>
      <c r="CO938" s="1">
        <v>1302.3499999999999</v>
      </c>
      <c r="CP938" s="1">
        <v>4289</v>
      </c>
      <c r="CQ938" s="1">
        <v>4304</v>
      </c>
      <c r="CR938" s="1">
        <v>4280</v>
      </c>
      <c r="CS938" s="1">
        <v>4301</v>
      </c>
      <c r="CX938" s="58"/>
      <c r="CY938" s="58"/>
      <c r="DA938" s="1" t="s">
        <v>618</v>
      </c>
      <c r="DC938" s="58"/>
      <c r="DD938" s="58"/>
      <c r="DE938">
        <v>22.51</v>
      </c>
      <c r="DF938">
        <v>104.315</v>
      </c>
      <c r="DG938">
        <v>1.78</v>
      </c>
    </row>
    <row r="939" spans="1:111">
      <c r="A939" s="1">
        <v>2016</v>
      </c>
      <c r="B939" s="1">
        <v>2</v>
      </c>
      <c r="C939" s="24">
        <v>42681</v>
      </c>
      <c r="D939" s="1">
        <v>4297</v>
      </c>
      <c r="E939" s="1">
        <v>4316</v>
      </c>
      <c r="F939" s="1">
        <v>4295</v>
      </c>
      <c r="G939" s="1">
        <v>4311</v>
      </c>
      <c r="H939" s="46">
        <v>1282.05</v>
      </c>
      <c r="I939" s="1">
        <v>4289</v>
      </c>
      <c r="J939" s="1">
        <v>4309</v>
      </c>
      <c r="K939" s="1">
        <v>4280</v>
      </c>
      <c r="L939" s="1">
        <v>4308</v>
      </c>
      <c r="M939" s="53">
        <v>4303</v>
      </c>
      <c r="N939" s="47">
        <v>4308</v>
      </c>
      <c r="O939" s="47">
        <v>4293</v>
      </c>
      <c r="P939" s="47">
        <v>4296</v>
      </c>
      <c r="Q939" s="8">
        <v>4297</v>
      </c>
      <c r="R939" s="26"/>
      <c r="W939" s="50"/>
      <c r="X939" s="51"/>
      <c r="AC939" s="1">
        <v>1.1055999999999999</v>
      </c>
      <c r="AD939" s="62">
        <v>4310</v>
      </c>
      <c r="AE939" s="62">
        <v>4295</v>
      </c>
      <c r="BD939" s="94">
        <v>4301</v>
      </c>
      <c r="BG939" s="62"/>
      <c r="BH939" s="62"/>
      <c r="BI939" s="1">
        <v>4303</v>
      </c>
      <c r="BJ939" s="1">
        <v>4308</v>
      </c>
      <c r="BK939" s="1">
        <v>4301</v>
      </c>
      <c r="BL939" s="1">
        <v>4304</v>
      </c>
      <c r="BM939" s="78"/>
      <c r="BN939" s="78"/>
      <c r="BO939" s="78"/>
      <c r="BP939" s="89"/>
      <c r="BS939" s="88"/>
      <c r="BU939" s="58"/>
      <c r="BV939" s="58"/>
      <c r="BW939" s="58"/>
      <c r="BX939" s="58"/>
      <c r="BY939" s="1">
        <v>104.063</v>
      </c>
      <c r="BZ939" s="1">
        <v>103.97499999999999</v>
      </c>
      <c r="CA939" s="1">
        <v>104.22799999999999</v>
      </c>
      <c r="CB939" s="1">
        <v>1.1069</v>
      </c>
      <c r="CC939" s="1">
        <v>1.1089</v>
      </c>
      <c r="CD939" s="1">
        <v>1.1091</v>
      </c>
      <c r="CG939" s="1">
        <v>4303</v>
      </c>
      <c r="CH939" s="1">
        <v>4308</v>
      </c>
      <c r="CI939" s="1">
        <v>4293</v>
      </c>
      <c r="CJ939" s="1">
        <v>4295</v>
      </c>
      <c r="CK939" s="1">
        <v>4303</v>
      </c>
      <c r="CL939" s="1">
        <v>4308</v>
      </c>
      <c r="CM939" s="1">
        <v>4293</v>
      </c>
      <c r="CN939" s="1">
        <v>4294</v>
      </c>
      <c r="CO939" s="1">
        <v>1288.25</v>
      </c>
      <c r="CP939" s="1">
        <v>4303</v>
      </c>
      <c r="CQ939" s="1">
        <v>4308</v>
      </c>
      <c r="CR939" s="1">
        <v>4279</v>
      </c>
      <c r="CS939" s="1">
        <v>4285</v>
      </c>
      <c r="CX939" s="58"/>
      <c r="CY939" s="58"/>
      <c r="DA939" s="1" t="s">
        <v>618</v>
      </c>
      <c r="DC939" s="58"/>
      <c r="DD939" s="58"/>
      <c r="DE939">
        <v>18.71</v>
      </c>
      <c r="DF939">
        <v>104.514</v>
      </c>
      <c r="DG939">
        <v>1.83</v>
      </c>
    </row>
    <row r="940" spans="1:111">
      <c r="A940" s="1">
        <v>2016</v>
      </c>
      <c r="B940" s="1">
        <v>3</v>
      </c>
      <c r="C940" s="24">
        <v>42682</v>
      </c>
      <c r="D940" s="1">
        <v>4289</v>
      </c>
      <c r="E940" s="1">
        <v>4290</v>
      </c>
      <c r="F940" s="1">
        <v>4283</v>
      </c>
      <c r="G940" s="1">
        <v>4284</v>
      </c>
      <c r="H940" s="46">
        <v>1276.1500000000001</v>
      </c>
      <c r="I940" s="1">
        <v>4303</v>
      </c>
      <c r="J940" s="1">
        <v>4308</v>
      </c>
      <c r="K940" s="1">
        <v>4279</v>
      </c>
      <c r="L940" s="1">
        <v>4288</v>
      </c>
      <c r="M940" s="53">
        <v>4290</v>
      </c>
      <c r="N940" s="47">
        <v>4304</v>
      </c>
      <c r="O940" s="47">
        <v>4287</v>
      </c>
      <c r="P940" s="47">
        <v>4292</v>
      </c>
      <c r="Q940" s="8">
        <v>4290</v>
      </c>
      <c r="R940" s="26"/>
      <c r="W940" s="50"/>
      <c r="X940" s="51"/>
      <c r="AC940" s="1">
        <v>1.1044</v>
      </c>
      <c r="AD940" s="62">
        <v>4290</v>
      </c>
      <c r="AE940" s="62">
        <v>4283</v>
      </c>
      <c r="BD940" s="94">
        <v>4289</v>
      </c>
      <c r="BG940" s="62"/>
      <c r="BH940" s="62"/>
      <c r="BI940" s="1">
        <v>4290</v>
      </c>
      <c r="BJ940" s="1">
        <v>4295</v>
      </c>
      <c r="BK940" s="1">
        <v>4289</v>
      </c>
      <c r="BL940" s="1">
        <v>4294</v>
      </c>
      <c r="BM940" s="78"/>
      <c r="BN940" s="78"/>
      <c r="BO940" s="78"/>
      <c r="BP940" s="89"/>
      <c r="BS940" s="88"/>
      <c r="BU940" s="58"/>
      <c r="BV940" s="58"/>
      <c r="BW940" s="58"/>
      <c r="BX940" s="58"/>
      <c r="BY940" s="1">
        <v>104.497</v>
      </c>
      <c r="BZ940" s="1">
        <v>104.536</v>
      </c>
      <c r="CA940" s="1">
        <v>104.57299999999999</v>
      </c>
      <c r="CB940" s="1">
        <v>1.1045</v>
      </c>
      <c r="CC940" s="1">
        <v>1.1046</v>
      </c>
      <c r="CD940" s="1">
        <v>1.1044</v>
      </c>
      <c r="CG940" s="1">
        <v>4290</v>
      </c>
      <c r="CH940" s="1">
        <v>4304</v>
      </c>
      <c r="CI940" s="1">
        <v>4289</v>
      </c>
      <c r="CJ940" s="1">
        <v>4291</v>
      </c>
      <c r="CK940" s="1">
        <v>4290</v>
      </c>
      <c r="CL940" s="1">
        <v>4304</v>
      </c>
      <c r="CM940" s="1">
        <v>4287</v>
      </c>
      <c r="CN940" s="1">
        <v>4297</v>
      </c>
      <c r="CO940" s="1">
        <v>1285.25</v>
      </c>
      <c r="CP940" s="1">
        <v>4290</v>
      </c>
      <c r="CQ940" s="1">
        <v>4320</v>
      </c>
      <c r="CR940" s="1">
        <v>4277</v>
      </c>
      <c r="CS940" s="1">
        <v>4288</v>
      </c>
      <c r="CX940" s="58"/>
      <c r="CY940" s="58"/>
      <c r="DA940" s="1" t="s">
        <v>618</v>
      </c>
      <c r="DC940" s="58"/>
      <c r="DD940" s="58"/>
      <c r="DE940">
        <v>18.739999999999998</v>
      </c>
      <c r="DF940">
        <v>105.142</v>
      </c>
      <c r="DG940">
        <v>1.86</v>
      </c>
    </row>
    <row r="941" spans="1:111">
      <c r="A941" s="1">
        <v>2016</v>
      </c>
      <c r="B941" s="1">
        <v>4</v>
      </c>
      <c r="C941" s="24">
        <v>42683</v>
      </c>
      <c r="D941" s="1">
        <v>4281</v>
      </c>
      <c r="E941" s="1">
        <v>4334</v>
      </c>
      <c r="F941" s="1">
        <v>4276</v>
      </c>
      <c r="G941" s="1">
        <v>4303</v>
      </c>
      <c r="H941" s="46">
        <v>1277.05</v>
      </c>
      <c r="I941" s="1">
        <v>4290</v>
      </c>
      <c r="J941" s="1">
        <v>4320</v>
      </c>
      <c r="K941" s="1">
        <v>4276</v>
      </c>
      <c r="L941" s="1">
        <v>4291</v>
      </c>
      <c r="M941" s="53">
        <v>4320</v>
      </c>
      <c r="N941" s="47">
        <v>4340</v>
      </c>
      <c r="O941" s="47">
        <v>4290</v>
      </c>
      <c r="P941" s="47">
        <v>4328</v>
      </c>
      <c r="Q941" s="8">
        <v>4288</v>
      </c>
      <c r="R941" s="26"/>
      <c r="W941" s="50"/>
      <c r="X941" s="51"/>
      <c r="AC941" s="1">
        <v>1.1017999999999999</v>
      </c>
      <c r="AD941" s="62">
        <v>4294</v>
      </c>
      <c r="AE941" s="62">
        <v>4276</v>
      </c>
      <c r="BD941" s="94">
        <v>4320</v>
      </c>
      <c r="BG941" s="62"/>
      <c r="BH941" s="62"/>
      <c r="BI941" s="1">
        <v>4320</v>
      </c>
      <c r="BJ941" s="1">
        <v>4339</v>
      </c>
      <c r="BK941" s="1">
        <v>4290</v>
      </c>
      <c r="BL941" s="1">
        <v>4307</v>
      </c>
      <c r="BM941" s="78"/>
      <c r="BN941" s="78"/>
      <c r="BO941" s="78"/>
      <c r="BP941" s="89"/>
      <c r="BS941" s="88"/>
      <c r="BU941" s="58"/>
      <c r="BV941" s="58"/>
      <c r="BW941" s="58"/>
      <c r="BX941" s="58"/>
      <c r="BY941" s="1">
        <v>105.108</v>
      </c>
      <c r="BZ941" s="1">
        <v>105.188</v>
      </c>
      <c r="CA941" s="1">
        <v>105.107</v>
      </c>
      <c r="CB941" s="1">
        <v>1.1014999999999999</v>
      </c>
      <c r="CC941" s="1">
        <v>1.1005</v>
      </c>
      <c r="CD941" s="1">
        <v>1.1012999999999999</v>
      </c>
      <c r="CG941" s="1">
        <v>4320</v>
      </c>
      <c r="CH941" s="1">
        <v>4339</v>
      </c>
      <c r="CI941" s="1">
        <v>4290</v>
      </c>
      <c r="CJ941" s="1">
        <v>4324</v>
      </c>
      <c r="CK941" s="1">
        <v>4320</v>
      </c>
      <c r="CL941" s="1">
        <v>4351</v>
      </c>
      <c r="CM941" s="1">
        <v>4290</v>
      </c>
      <c r="CN941" s="1">
        <v>4306</v>
      </c>
      <c r="CO941" s="1">
        <v>1303.1500000000001</v>
      </c>
      <c r="CP941" s="1">
        <v>4320</v>
      </c>
      <c r="CQ941" s="1">
        <v>4351</v>
      </c>
      <c r="CR941" s="1">
        <v>4290</v>
      </c>
      <c r="CS941" s="1">
        <v>4304</v>
      </c>
      <c r="CX941" s="58"/>
      <c r="CY941" s="58"/>
      <c r="DA941" s="1" t="s">
        <v>618</v>
      </c>
      <c r="DC941" s="58"/>
      <c r="DD941" s="58"/>
      <c r="DE941">
        <v>14.38</v>
      </c>
      <c r="DF941">
        <v>105.831</v>
      </c>
      <c r="DG941">
        <v>2.0699999999999998</v>
      </c>
    </row>
    <row r="942" spans="1:111">
      <c r="A942" s="1">
        <v>2016</v>
      </c>
      <c r="B942" s="1">
        <v>5</v>
      </c>
      <c r="C942" s="24">
        <v>42684</v>
      </c>
      <c r="D942" s="1">
        <v>4327</v>
      </c>
      <c r="E942" s="1">
        <v>4342</v>
      </c>
      <c r="F942" s="1">
        <v>4319</v>
      </c>
      <c r="G942" s="1">
        <v>4335</v>
      </c>
      <c r="H942" s="46">
        <v>1259</v>
      </c>
      <c r="I942" s="1">
        <v>4320</v>
      </c>
      <c r="J942" s="1">
        <v>4351</v>
      </c>
      <c r="K942" s="1">
        <v>4290</v>
      </c>
      <c r="L942" s="1">
        <v>4335</v>
      </c>
      <c r="M942" s="53">
        <v>4335</v>
      </c>
      <c r="N942" s="47">
        <v>4378</v>
      </c>
      <c r="O942" s="47">
        <v>4335</v>
      </c>
      <c r="P942" s="47">
        <v>4352</v>
      </c>
      <c r="Q942" s="8">
        <v>4324</v>
      </c>
      <c r="R942" s="26"/>
      <c r="W942" s="50"/>
      <c r="X942" s="51"/>
      <c r="AC942" s="1">
        <v>1.0898000000000001</v>
      </c>
      <c r="AD942" s="62">
        <v>4338</v>
      </c>
      <c r="AE942" s="62">
        <v>4319</v>
      </c>
      <c r="BD942" s="94">
        <v>4335</v>
      </c>
      <c r="BG942" s="62"/>
      <c r="BH942" s="62"/>
      <c r="BI942" s="1">
        <v>4335</v>
      </c>
      <c r="BJ942" s="1">
        <v>4358</v>
      </c>
      <c r="BK942" s="1">
        <v>4335</v>
      </c>
      <c r="BL942" s="1">
        <v>4358</v>
      </c>
      <c r="BM942" s="78"/>
      <c r="BN942" s="78"/>
      <c r="BO942" s="78"/>
      <c r="BP942" s="89"/>
      <c r="BS942" s="88"/>
      <c r="BU942" s="58"/>
      <c r="BV942" s="58"/>
      <c r="BW942" s="58"/>
      <c r="BX942" s="58"/>
      <c r="BY942" s="1">
        <v>105.88500000000001</v>
      </c>
      <c r="BZ942" s="1">
        <v>105.741</v>
      </c>
      <c r="CA942" s="1">
        <v>105.886</v>
      </c>
      <c r="CB942" s="1">
        <v>1.0909</v>
      </c>
      <c r="CC942" s="1">
        <v>1.0919000000000001</v>
      </c>
      <c r="CD942" s="1">
        <v>1.0918000000000001</v>
      </c>
      <c r="CG942" s="1">
        <v>4335</v>
      </c>
      <c r="CH942" s="1">
        <v>4378</v>
      </c>
      <c r="CI942" s="1">
        <v>4335</v>
      </c>
      <c r="CJ942" s="1">
        <v>4370</v>
      </c>
      <c r="CK942" s="1">
        <v>4335</v>
      </c>
      <c r="CL942" s="1">
        <v>4378</v>
      </c>
      <c r="CM942" s="1">
        <v>4322</v>
      </c>
      <c r="CN942" s="1">
        <v>4332</v>
      </c>
      <c r="CO942" s="1">
        <v>1288.6500000000001</v>
      </c>
      <c r="CP942" s="1">
        <v>4335</v>
      </c>
      <c r="CQ942" s="1">
        <v>4378</v>
      </c>
      <c r="CR942" s="1">
        <v>4298</v>
      </c>
      <c r="CS942" s="1">
        <v>4304</v>
      </c>
      <c r="CX942" s="58"/>
      <c r="CY942" s="58"/>
      <c r="DA942" s="1" t="s">
        <v>618</v>
      </c>
      <c r="DC942" s="58"/>
      <c r="DD942" s="58"/>
      <c r="DE942">
        <v>14.74</v>
      </c>
      <c r="DF942">
        <v>106.831</v>
      </c>
      <c r="DG942">
        <v>2.12</v>
      </c>
    </row>
    <row r="943" spans="1:111">
      <c r="A943" s="1">
        <v>2016</v>
      </c>
      <c r="B943" s="1">
        <v>6</v>
      </c>
      <c r="C943" s="24">
        <v>42685</v>
      </c>
      <c r="D943" s="1">
        <v>4309</v>
      </c>
      <c r="E943" s="1">
        <v>4318</v>
      </c>
      <c r="F943" s="1">
        <v>4270</v>
      </c>
      <c r="G943" s="1">
        <v>4300</v>
      </c>
      <c r="H943" s="46">
        <v>1227.1500000000001</v>
      </c>
      <c r="I943" s="1">
        <v>4335</v>
      </c>
      <c r="J943" s="1">
        <v>4378</v>
      </c>
      <c r="K943" s="1">
        <v>4288</v>
      </c>
      <c r="L943" s="1">
        <v>4290</v>
      </c>
      <c r="M943" s="53">
        <v>4302</v>
      </c>
      <c r="N943" s="47">
        <v>4303</v>
      </c>
      <c r="O943" s="47">
        <v>4265</v>
      </c>
      <c r="P943" s="47">
        <v>4289</v>
      </c>
      <c r="Q943" s="8">
        <v>4310</v>
      </c>
      <c r="R943" s="26"/>
      <c r="W943" s="50"/>
      <c r="X943" s="51"/>
      <c r="AC943" s="1">
        <v>1.0905</v>
      </c>
      <c r="AD943" s="62">
        <v>4318</v>
      </c>
      <c r="AE943" s="62">
        <v>4288</v>
      </c>
      <c r="BD943" s="94">
        <v>4300</v>
      </c>
      <c r="BG943" s="62"/>
      <c r="BH943" s="62"/>
      <c r="BI943" s="1">
        <v>4302</v>
      </c>
      <c r="BJ943" s="1">
        <v>4303</v>
      </c>
      <c r="BK943" s="1">
        <v>4287</v>
      </c>
      <c r="BL943" s="1">
        <v>4290</v>
      </c>
      <c r="BM943" s="78"/>
      <c r="BN943" s="78"/>
      <c r="BO943" s="78"/>
      <c r="BP943" s="89"/>
      <c r="BS943" s="88"/>
      <c r="BU943" s="58"/>
      <c r="BV943" s="58"/>
      <c r="BW943" s="58"/>
      <c r="BX943" s="58"/>
      <c r="BY943" s="1">
        <v>106.923</v>
      </c>
      <c r="BZ943" s="1">
        <v>106.82899999999999</v>
      </c>
      <c r="CA943" s="1">
        <v>106.878</v>
      </c>
      <c r="CB943" s="1">
        <v>1.0886</v>
      </c>
      <c r="CC943" s="1">
        <v>1.0888</v>
      </c>
      <c r="CD943" s="1">
        <v>1.0889</v>
      </c>
      <c r="CG943" s="1">
        <v>4302</v>
      </c>
      <c r="CH943" s="1">
        <v>4303</v>
      </c>
      <c r="CI943" s="1">
        <v>4265</v>
      </c>
      <c r="CJ943" s="1">
        <v>4286</v>
      </c>
      <c r="CK943" s="1">
        <v>4302</v>
      </c>
      <c r="CL943" s="1">
        <v>4303</v>
      </c>
      <c r="CM943" s="1">
        <v>4235</v>
      </c>
      <c r="CN943" s="1">
        <v>4240</v>
      </c>
      <c r="CO943" s="1">
        <v>1256.3</v>
      </c>
      <c r="CP943" s="1">
        <v>4302</v>
      </c>
      <c r="CQ943" s="1">
        <v>4303</v>
      </c>
      <c r="CR943" s="1">
        <v>4170</v>
      </c>
      <c r="CS943" s="1">
        <v>4192</v>
      </c>
      <c r="CX943" s="58"/>
      <c r="CY943" s="58"/>
      <c r="DA943" s="1" t="s">
        <v>618</v>
      </c>
      <c r="DC943" s="58"/>
      <c r="DD943" s="58"/>
      <c r="DE943">
        <v>14.17</v>
      </c>
      <c r="DF943">
        <v>106.887</v>
      </c>
      <c r="DG943">
        <v>2.12</v>
      </c>
    </row>
    <row r="944" spans="1:111">
      <c r="A944" s="1">
        <v>2016</v>
      </c>
      <c r="B944" s="1">
        <v>2</v>
      </c>
      <c r="C944" s="24">
        <v>42688</v>
      </c>
      <c r="D944" s="1">
        <v>4211</v>
      </c>
      <c r="E944" s="1">
        <v>4214</v>
      </c>
      <c r="F944" s="1">
        <v>4176</v>
      </c>
      <c r="G944" s="1">
        <v>4194</v>
      </c>
      <c r="H944" s="46">
        <v>1221.3499999999999</v>
      </c>
      <c r="I944" s="1">
        <v>4302</v>
      </c>
      <c r="J944" s="1">
        <v>4303</v>
      </c>
      <c r="K944" s="1">
        <v>4170</v>
      </c>
      <c r="L944" s="1">
        <v>4191</v>
      </c>
      <c r="M944" s="53">
        <v>4216</v>
      </c>
      <c r="N944" s="47">
        <v>4238</v>
      </c>
      <c r="O944" s="47">
        <v>4195</v>
      </c>
      <c r="P944" s="47">
        <v>4222</v>
      </c>
      <c r="Q944" s="8">
        <v>4215</v>
      </c>
      <c r="R944" s="26"/>
      <c r="W944" s="50"/>
      <c r="X944" s="51"/>
      <c r="AC944" s="1">
        <v>1.0772999999999999</v>
      </c>
      <c r="AD944" s="62">
        <v>4214</v>
      </c>
      <c r="AE944" s="62">
        <v>4176</v>
      </c>
      <c r="BD944" s="94">
        <v>4213</v>
      </c>
      <c r="BG944" s="62"/>
      <c r="BH944" s="62"/>
      <c r="BI944" s="1">
        <v>4216</v>
      </c>
      <c r="BJ944" s="1">
        <v>4220</v>
      </c>
      <c r="BK944" s="1">
        <v>4195</v>
      </c>
      <c r="BL944" s="1">
        <v>4200</v>
      </c>
      <c r="BM944" s="78"/>
      <c r="BN944" s="78"/>
      <c r="BO944" s="78"/>
      <c r="BP944" s="89"/>
      <c r="BS944" s="88"/>
      <c r="BU944" s="58"/>
      <c r="BV944" s="58"/>
      <c r="BW944" s="58"/>
      <c r="BX944" s="58"/>
      <c r="BY944" s="1">
        <v>106.873</v>
      </c>
      <c r="BZ944" s="1">
        <v>106.748</v>
      </c>
      <c r="CA944" s="1">
        <v>106.873</v>
      </c>
      <c r="CB944" s="1">
        <v>1.0831</v>
      </c>
      <c r="CC944" s="1">
        <v>1.0838000000000001</v>
      </c>
      <c r="CD944" s="1">
        <v>1.0827</v>
      </c>
      <c r="CG944" s="1">
        <v>4216</v>
      </c>
      <c r="CH944" s="1">
        <v>4238</v>
      </c>
      <c r="CI944" s="1">
        <v>4195</v>
      </c>
      <c r="CJ944" s="1">
        <v>4224</v>
      </c>
      <c r="CK944" s="1">
        <v>4216</v>
      </c>
      <c r="CL944" s="1">
        <v>4238</v>
      </c>
      <c r="CM944" s="1">
        <v>4195</v>
      </c>
      <c r="CN944" s="1">
        <v>4213</v>
      </c>
      <c r="CO944" s="1">
        <v>1217.2</v>
      </c>
      <c r="CP944" s="1">
        <v>4216</v>
      </c>
      <c r="CQ944" s="1">
        <v>4245</v>
      </c>
      <c r="CR944" s="1">
        <v>4195</v>
      </c>
      <c r="CS944" s="1">
        <v>4230</v>
      </c>
      <c r="CX944" s="58"/>
      <c r="CY944" s="58"/>
      <c r="DA944" s="1" t="s">
        <v>618</v>
      </c>
      <c r="DC944" s="58"/>
      <c r="DD944" s="58"/>
      <c r="DE944">
        <v>14.48</v>
      </c>
      <c r="DF944">
        <v>108.46899999999999</v>
      </c>
      <c r="DG944">
        <v>2.2200000000000002</v>
      </c>
    </row>
    <row r="945" spans="1:111">
      <c r="A945" s="1">
        <v>2016</v>
      </c>
      <c r="B945" s="1">
        <v>3</v>
      </c>
      <c r="C945" s="24">
        <v>42689</v>
      </c>
      <c r="D945" s="1">
        <v>4236</v>
      </c>
      <c r="E945" s="1">
        <v>4250</v>
      </c>
      <c r="F945" s="1">
        <v>4228</v>
      </c>
      <c r="G945" s="1">
        <v>4236</v>
      </c>
      <c r="H945" s="46">
        <v>1228.3499999999999</v>
      </c>
      <c r="I945" s="1">
        <v>4216</v>
      </c>
      <c r="J945" s="1">
        <v>4250</v>
      </c>
      <c r="K945" s="1">
        <v>4195</v>
      </c>
      <c r="L945" s="1">
        <v>4242</v>
      </c>
      <c r="M945" s="53">
        <v>4238</v>
      </c>
      <c r="N945" s="47">
        <v>4252</v>
      </c>
      <c r="O945" s="47">
        <v>4233</v>
      </c>
      <c r="P945" s="47">
        <v>4248</v>
      </c>
      <c r="Q945" s="8">
        <v>4235</v>
      </c>
      <c r="R945" s="26"/>
      <c r="W945" s="50"/>
      <c r="X945" s="51"/>
      <c r="AC945" s="1">
        <v>1.0733999999999999</v>
      </c>
      <c r="AD945" s="62">
        <v>4250</v>
      </c>
      <c r="AE945" s="62">
        <v>4228</v>
      </c>
      <c r="BD945" s="94">
        <v>4237</v>
      </c>
      <c r="BG945" s="62"/>
      <c r="BH945" s="62"/>
      <c r="BI945" s="1">
        <v>4238</v>
      </c>
      <c r="BJ945" s="1">
        <v>4245</v>
      </c>
      <c r="BK945" s="1">
        <v>4234</v>
      </c>
      <c r="BL945" s="1">
        <v>4241</v>
      </c>
      <c r="BM945" s="78"/>
      <c r="BN945" s="78"/>
      <c r="BO945" s="78"/>
      <c r="BP945" s="89"/>
      <c r="BS945" s="88"/>
      <c r="BU945" s="58"/>
      <c r="BV945" s="58"/>
      <c r="BW945" s="58"/>
      <c r="BX945" s="58"/>
      <c r="BY945" s="1">
        <v>108.39700000000001</v>
      </c>
      <c r="BZ945" s="1">
        <v>108.29</v>
      </c>
      <c r="CA945" s="1">
        <v>108.224</v>
      </c>
      <c r="CB945" s="1">
        <v>1.0733999999999999</v>
      </c>
      <c r="CC945" s="1">
        <v>1.0745</v>
      </c>
      <c r="CD945" s="1">
        <v>1.0748</v>
      </c>
      <c r="CG945" s="1">
        <v>4238</v>
      </c>
      <c r="CH945" s="1">
        <v>4252</v>
      </c>
      <c r="CI945" s="1">
        <v>4233</v>
      </c>
      <c r="CJ945" s="1">
        <v>4240</v>
      </c>
      <c r="CK945" s="1">
        <v>4238</v>
      </c>
      <c r="CL945" s="1">
        <v>4265</v>
      </c>
      <c r="CM945" s="1">
        <v>4233</v>
      </c>
      <c r="CN945" s="1">
        <v>4263</v>
      </c>
      <c r="CO945" s="1">
        <v>1228.5</v>
      </c>
      <c r="CP945" s="1">
        <v>4238</v>
      </c>
      <c r="CQ945" s="1">
        <v>4275</v>
      </c>
      <c r="CR945" s="1">
        <v>4233</v>
      </c>
      <c r="CS945" s="1">
        <v>4275</v>
      </c>
      <c r="CX945" s="58"/>
      <c r="CY945" s="58"/>
      <c r="DA945" s="1" t="s">
        <v>618</v>
      </c>
      <c r="DC945" s="58"/>
      <c r="DD945" s="58"/>
      <c r="DE945">
        <v>13.37</v>
      </c>
      <c r="DF945">
        <v>109.17</v>
      </c>
      <c r="DG945">
        <v>2.2400000000000002</v>
      </c>
    </row>
    <row r="946" spans="1:111">
      <c r="A946" s="1">
        <v>2016</v>
      </c>
      <c r="B946" s="1">
        <v>4</v>
      </c>
      <c r="C946" s="24">
        <v>42690</v>
      </c>
      <c r="D946" s="1">
        <v>4278</v>
      </c>
      <c r="E946" s="1">
        <v>4295</v>
      </c>
      <c r="F946" s="1">
        <v>4273</v>
      </c>
      <c r="G946" s="1">
        <v>4284</v>
      </c>
      <c r="H946" s="46">
        <v>1224.6500000000001</v>
      </c>
      <c r="I946" s="1">
        <v>4238</v>
      </c>
      <c r="J946" s="1">
        <v>4289</v>
      </c>
      <c r="K946" s="1">
        <v>4233</v>
      </c>
      <c r="L946" s="1">
        <v>4288</v>
      </c>
      <c r="M946" s="53">
        <v>4284</v>
      </c>
      <c r="N946" s="47">
        <v>4296</v>
      </c>
      <c r="O946" s="47">
        <v>4280</v>
      </c>
      <c r="P946" s="47">
        <v>4286</v>
      </c>
      <c r="Q946" s="8">
        <v>4271</v>
      </c>
      <c r="R946" s="26"/>
      <c r="W946" s="50"/>
      <c r="X946" s="51"/>
      <c r="AC946" s="1">
        <v>1.0719000000000001</v>
      </c>
      <c r="AD946" s="62">
        <v>4290</v>
      </c>
      <c r="AE946" s="62">
        <v>4273</v>
      </c>
      <c r="BD946" s="94">
        <v>4283</v>
      </c>
      <c r="BG946" s="62"/>
      <c r="BH946" s="62"/>
      <c r="BI946" s="1">
        <v>4284</v>
      </c>
      <c r="BJ946" s="1">
        <v>4291</v>
      </c>
      <c r="BK946" s="1">
        <v>4283</v>
      </c>
      <c r="BL946" s="1">
        <v>4290</v>
      </c>
      <c r="BM946" s="78"/>
      <c r="BN946" s="78"/>
      <c r="BO946" s="78"/>
      <c r="BP946" s="89"/>
      <c r="BS946" s="88"/>
      <c r="BU946" s="58"/>
      <c r="BV946" s="58"/>
      <c r="BW946" s="58"/>
      <c r="BX946" s="58"/>
      <c r="BY946" s="1">
        <v>109.178</v>
      </c>
      <c r="BZ946" s="1">
        <v>109.042</v>
      </c>
      <c r="CA946" s="1">
        <v>109.127</v>
      </c>
      <c r="CB946" s="1">
        <v>1.0729</v>
      </c>
      <c r="CC946" s="1">
        <v>1.0727</v>
      </c>
      <c r="CD946" s="1">
        <v>1.0725</v>
      </c>
      <c r="CG946" s="1">
        <v>4284</v>
      </c>
      <c r="CH946" s="1">
        <v>4296</v>
      </c>
      <c r="CI946" s="1">
        <v>4280</v>
      </c>
      <c r="CJ946" s="1">
        <v>4285</v>
      </c>
      <c r="CK946" s="1">
        <v>4284</v>
      </c>
      <c r="CL946" s="1">
        <v>4296</v>
      </c>
      <c r="CM946" s="1">
        <v>4280</v>
      </c>
      <c r="CN946" s="1">
        <v>4282</v>
      </c>
      <c r="CO946" s="1">
        <v>1227</v>
      </c>
      <c r="CP946" s="1">
        <v>4284</v>
      </c>
      <c r="CQ946" s="1">
        <v>4296</v>
      </c>
      <c r="CR946" s="1">
        <v>4272</v>
      </c>
      <c r="CS946" s="1">
        <v>4280</v>
      </c>
      <c r="CX946" s="58"/>
      <c r="CY946" s="58"/>
      <c r="DA946" s="1" t="s">
        <v>618</v>
      </c>
      <c r="DC946" s="58"/>
      <c r="DD946" s="58"/>
      <c r="DE946">
        <v>13.72</v>
      </c>
      <c r="DF946">
        <v>109.08799999999999</v>
      </c>
      <c r="DG946">
        <v>2.2200000000000002</v>
      </c>
    </row>
    <row r="947" spans="1:111">
      <c r="A947" s="1">
        <v>2016</v>
      </c>
      <c r="B947" s="1">
        <v>5</v>
      </c>
      <c r="C947" s="24">
        <v>42691</v>
      </c>
      <c r="D947" s="1">
        <v>4263</v>
      </c>
      <c r="E947" s="1">
        <v>4280</v>
      </c>
      <c r="F947" s="1">
        <v>4258</v>
      </c>
      <c r="G947" s="1">
        <v>4277</v>
      </c>
      <c r="H947" s="46">
        <v>1216.75</v>
      </c>
      <c r="I947" s="1">
        <v>4284</v>
      </c>
      <c r="J947" s="1">
        <v>4296</v>
      </c>
      <c r="K947" s="1">
        <v>4258</v>
      </c>
      <c r="L947" s="1">
        <v>4279</v>
      </c>
      <c r="M947" s="53">
        <v>4282</v>
      </c>
      <c r="N947" s="47">
        <v>4287</v>
      </c>
      <c r="O947" s="47">
        <v>4275</v>
      </c>
      <c r="P947" s="47">
        <v>4283</v>
      </c>
      <c r="Q947" s="8">
        <v>4265</v>
      </c>
      <c r="R947" s="26"/>
      <c r="W947" s="50"/>
      <c r="X947" s="51"/>
      <c r="AC947" s="1">
        <v>1.0686</v>
      </c>
      <c r="AD947" s="62">
        <v>4281</v>
      </c>
      <c r="AE947" s="62">
        <v>4258</v>
      </c>
      <c r="BD947" s="94">
        <v>4281</v>
      </c>
      <c r="BG947" s="62"/>
      <c r="BH947" s="62"/>
      <c r="BI947" s="1">
        <v>4282</v>
      </c>
      <c r="BJ947" s="1">
        <v>4284</v>
      </c>
      <c r="BK947" s="1">
        <v>4275</v>
      </c>
      <c r="BL947" s="1">
        <v>4275</v>
      </c>
      <c r="BM947" s="78"/>
      <c r="BN947" s="78"/>
      <c r="BO947" s="78"/>
      <c r="BP947" s="89"/>
      <c r="BS947" s="88"/>
      <c r="BU947" s="58"/>
      <c r="BV947" s="58"/>
      <c r="BW947" s="58"/>
      <c r="BX947" s="58"/>
      <c r="BY947" s="1">
        <v>109.087</v>
      </c>
      <c r="BZ947" s="1">
        <v>108.82299999999999</v>
      </c>
      <c r="CA947" s="1">
        <v>108.742</v>
      </c>
      <c r="CB947" s="1">
        <v>1.0683</v>
      </c>
      <c r="CC947" s="1">
        <v>1.0705</v>
      </c>
      <c r="CD947" s="1">
        <v>1.0707</v>
      </c>
      <c r="CG947" s="1">
        <v>4282</v>
      </c>
      <c r="CH947" s="1">
        <v>4286</v>
      </c>
      <c r="CI947" s="1">
        <v>4275</v>
      </c>
      <c r="CJ947" s="1">
        <v>4286</v>
      </c>
      <c r="CK947" s="1">
        <v>4282</v>
      </c>
      <c r="CL947" s="1">
        <v>4287</v>
      </c>
      <c r="CM947" s="1">
        <v>4275</v>
      </c>
      <c r="CN947" s="1">
        <v>4284</v>
      </c>
      <c r="CO947" s="1">
        <v>1227.45</v>
      </c>
      <c r="CP947" s="1">
        <v>4282</v>
      </c>
      <c r="CQ947" s="1">
        <v>4298</v>
      </c>
      <c r="CR947" s="1">
        <v>4256</v>
      </c>
      <c r="CS947" s="1">
        <v>4262</v>
      </c>
      <c r="CX947" s="58"/>
      <c r="CY947" s="58"/>
      <c r="DA947" s="1" t="s">
        <v>618</v>
      </c>
      <c r="DC947" s="58"/>
      <c r="DD947" s="58"/>
      <c r="DE947">
        <v>13.35</v>
      </c>
      <c r="DF947">
        <v>109.926</v>
      </c>
      <c r="DG947">
        <v>2.2799999999999998</v>
      </c>
    </row>
    <row r="948" spans="1:111">
      <c r="A948" s="1">
        <v>2016</v>
      </c>
      <c r="B948" s="1">
        <v>6</v>
      </c>
      <c r="C948" s="24">
        <v>42692</v>
      </c>
      <c r="D948" s="1">
        <v>4284</v>
      </c>
      <c r="E948" s="1">
        <v>4286</v>
      </c>
      <c r="F948" s="1">
        <v>4259</v>
      </c>
      <c r="G948" s="1">
        <v>4270</v>
      </c>
      <c r="H948" s="46">
        <v>1207.9000000000001</v>
      </c>
      <c r="I948" s="1">
        <v>4282</v>
      </c>
      <c r="J948" s="1">
        <v>4298</v>
      </c>
      <c r="K948" s="1">
        <v>4256</v>
      </c>
      <c r="L948" s="1">
        <v>4261</v>
      </c>
      <c r="M948" s="53">
        <v>4278</v>
      </c>
      <c r="N948" s="47">
        <v>4279</v>
      </c>
      <c r="O948" s="47">
        <v>4256</v>
      </c>
      <c r="P948" s="47">
        <v>4267</v>
      </c>
      <c r="Q948" s="8">
        <v>4283</v>
      </c>
      <c r="R948" s="26"/>
      <c r="W948" s="50"/>
      <c r="X948" s="51"/>
      <c r="AC948" s="1">
        <v>1.0612999999999999</v>
      </c>
      <c r="AD948" s="62">
        <v>4286</v>
      </c>
      <c r="AE948" s="62">
        <v>4259</v>
      </c>
      <c r="BD948" s="94">
        <v>4275</v>
      </c>
      <c r="BG948" s="62"/>
      <c r="BH948" s="62"/>
      <c r="BI948" s="1">
        <v>4278</v>
      </c>
      <c r="BJ948" s="1">
        <v>4279</v>
      </c>
      <c r="BK948" s="1">
        <v>4261</v>
      </c>
      <c r="BL948" s="1">
        <v>4265</v>
      </c>
      <c r="BM948" s="78"/>
      <c r="BN948" s="78"/>
      <c r="BO948" s="78"/>
      <c r="BP948" s="89"/>
      <c r="BS948" s="88"/>
      <c r="BU948" s="58"/>
      <c r="BV948" s="58"/>
      <c r="BW948" s="58"/>
      <c r="BX948" s="58"/>
      <c r="BY948" s="1">
        <v>109.965</v>
      </c>
      <c r="BZ948" s="1">
        <v>110.169</v>
      </c>
      <c r="CA948" s="1">
        <v>110.239</v>
      </c>
      <c r="CB948" s="1">
        <v>1.0625</v>
      </c>
      <c r="CC948" s="1">
        <v>1.0627</v>
      </c>
      <c r="CD948" s="1">
        <v>1.0626</v>
      </c>
      <c r="CG948" s="1">
        <v>4278</v>
      </c>
      <c r="CH948" s="1">
        <v>4279</v>
      </c>
      <c r="CI948" s="1">
        <v>4256</v>
      </c>
      <c r="CJ948" s="1">
        <v>4261</v>
      </c>
      <c r="CK948" s="1">
        <v>4278</v>
      </c>
      <c r="CL948" s="1">
        <v>4279</v>
      </c>
      <c r="CM948" s="1">
        <v>4256</v>
      </c>
      <c r="CN948" s="1">
        <v>4271</v>
      </c>
      <c r="CO948" s="1">
        <v>1204.1500000000001</v>
      </c>
      <c r="CP948" s="1">
        <v>4278</v>
      </c>
      <c r="CQ948" s="1">
        <v>4279</v>
      </c>
      <c r="CR948" s="1">
        <v>4256</v>
      </c>
      <c r="CS948" s="1">
        <v>4277</v>
      </c>
      <c r="CX948" s="58"/>
      <c r="CY948" s="58"/>
      <c r="DA948" s="1" t="s">
        <v>618</v>
      </c>
      <c r="DC948" s="58"/>
      <c r="DD948" s="58"/>
      <c r="DE948">
        <v>12.85</v>
      </c>
      <c r="DF948">
        <v>110.961</v>
      </c>
      <c r="DG948">
        <v>2.34</v>
      </c>
    </row>
    <row r="949" spans="1:111">
      <c r="A949" s="1">
        <v>2016</v>
      </c>
      <c r="B949" s="1">
        <v>2</v>
      </c>
      <c r="C949" s="24">
        <v>42695</v>
      </c>
      <c r="D949" s="1">
        <v>4279</v>
      </c>
      <c r="E949" s="1">
        <v>4304</v>
      </c>
      <c r="F949" s="1">
        <v>4275</v>
      </c>
      <c r="G949" s="1">
        <v>4301</v>
      </c>
      <c r="H949" s="46">
        <v>1213.3499999999999</v>
      </c>
      <c r="I949" s="1">
        <v>4278</v>
      </c>
      <c r="J949" s="1">
        <v>4293</v>
      </c>
      <c r="K949" s="1">
        <v>4256</v>
      </c>
      <c r="L949" s="1">
        <v>4291</v>
      </c>
      <c r="M949" s="53">
        <v>4304</v>
      </c>
      <c r="N949" s="47">
        <v>4305</v>
      </c>
      <c r="O949" s="47">
        <v>4290</v>
      </c>
      <c r="P949" s="47">
        <v>4294</v>
      </c>
      <c r="Q949" s="8">
        <v>4278</v>
      </c>
      <c r="R949" s="26"/>
      <c r="W949" s="50"/>
      <c r="X949" s="51"/>
      <c r="AC949" s="1">
        <v>1.0639000000000001</v>
      </c>
      <c r="AD949" s="62">
        <v>4293</v>
      </c>
      <c r="AE949" s="62">
        <v>4275</v>
      </c>
      <c r="BD949" s="94">
        <v>4302</v>
      </c>
      <c r="BG949" s="62"/>
      <c r="BH949" s="62"/>
      <c r="BI949" s="1">
        <v>4304</v>
      </c>
      <c r="BJ949" s="1">
        <v>4305</v>
      </c>
      <c r="BK949" s="1">
        <v>4300</v>
      </c>
      <c r="BL949" s="1">
        <v>4300</v>
      </c>
      <c r="BM949" s="78"/>
      <c r="BN949" s="78"/>
      <c r="BO949" s="78"/>
      <c r="BP949" s="89"/>
      <c r="BS949" s="88"/>
      <c r="BU949" s="58"/>
      <c r="BV949" s="58"/>
      <c r="BW949" s="58"/>
      <c r="BX949" s="58"/>
      <c r="BY949" s="1">
        <v>110.959</v>
      </c>
      <c r="BZ949" s="1">
        <v>110.928</v>
      </c>
      <c r="CA949" s="1">
        <v>111.083</v>
      </c>
      <c r="CB949" s="1">
        <v>1.06</v>
      </c>
      <c r="CC949" s="1">
        <v>1.0587</v>
      </c>
      <c r="CD949" s="1">
        <v>1.0583</v>
      </c>
      <c r="CG949" s="1">
        <v>4304</v>
      </c>
      <c r="CH949" s="1">
        <v>4305</v>
      </c>
      <c r="CI949" s="1">
        <v>4294</v>
      </c>
      <c r="CJ949" s="1">
        <v>4295</v>
      </c>
      <c r="CK949" s="1">
        <v>4304</v>
      </c>
      <c r="CL949" s="1">
        <v>4305</v>
      </c>
      <c r="CM949" s="1">
        <v>4290</v>
      </c>
      <c r="CN949" s="1">
        <v>4301</v>
      </c>
      <c r="CO949" s="1">
        <v>1214.3499999999999</v>
      </c>
      <c r="CP949" s="1">
        <v>4304</v>
      </c>
      <c r="CQ949" s="1">
        <v>4306</v>
      </c>
      <c r="CR949" s="1">
        <v>4290</v>
      </c>
      <c r="CS949" s="1">
        <v>4306</v>
      </c>
      <c r="CX949" s="58"/>
      <c r="CY949" s="58"/>
      <c r="DA949" s="1" t="s">
        <v>618</v>
      </c>
      <c r="DC949" s="58"/>
      <c r="DD949" s="58"/>
      <c r="DE949">
        <v>12.42</v>
      </c>
      <c r="DF949">
        <v>110.87</v>
      </c>
      <c r="DG949">
        <v>2.34</v>
      </c>
    </row>
    <row r="950" spans="1:111">
      <c r="A950" s="1">
        <v>2016</v>
      </c>
      <c r="B950" s="1">
        <v>3</v>
      </c>
      <c r="C950" s="24">
        <v>42696</v>
      </c>
      <c r="D950" s="1">
        <v>4296</v>
      </c>
      <c r="E950" s="1">
        <v>4316</v>
      </c>
      <c r="F950" s="1">
        <v>4294</v>
      </c>
      <c r="G950" s="1">
        <v>4313</v>
      </c>
      <c r="H950" s="46">
        <v>1187.5</v>
      </c>
      <c r="I950" s="1">
        <v>4304</v>
      </c>
      <c r="J950" s="1">
        <v>4314</v>
      </c>
      <c r="K950" s="1">
        <v>4290</v>
      </c>
      <c r="L950" s="1">
        <v>4313</v>
      </c>
      <c r="M950" s="53">
        <v>4313</v>
      </c>
      <c r="N950" s="47">
        <v>4315</v>
      </c>
      <c r="O950" s="47">
        <v>4306</v>
      </c>
      <c r="P950" s="47">
        <v>4306</v>
      </c>
      <c r="Q950" s="8">
        <v>4296</v>
      </c>
      <c r="R950" s="26"/>
      <c r="W950" s="50"/>
      <c r="X950" s="51"/>
      <c r="AC950" s="1">
        <v>1.0613999999999999</v>
      </c>
      <c r="AD950" s="62">
        <v>4315</v>
      </c>
      <c r="AE950" s="62">
        <v>4294</v>
      </c>
      <c r="BD950" s="94">
        <v>4311</v>
      </c>
      <c r="BG950" s="62"/>
      <c r="BH950" s="62"/>
      <c r="BI950" s="1">
        <v>4313</v>
      </c>
      <c r="BJ950" s="1">
        <v>4315</v>
      </c>
      <c r="BK950" s="1">
        <v>4307</v>
      </c>
      <c r="BL950" s="1">
        <v>4309</v>
      </c>
      <c r="BM950" s="78"/>
      <c r="BN950" s="78"/>
      <c r="BO950" s="78"/>
      <c r="BP950" s="89"/>
      <c r="BS950" s="88"/>
      <c r="BU950" s="58"/>
      <c r="BV950" s="58"/>
      <c r="BW950" s="58"/>
      <c r="BX950" s="58"/>
      <c r="BY950" s="1">
        <v>111.044</v>
      </c>
      <c r="BZ950" s="1">
        <v>110.83799999999999</v>
      </c>
      <c r="CA950" s="1">
        <v>110.736</v>
      </c>
      <c r="CB950" s="1">
        <v>1.0625</v>
      </c>
      <c r="CC950" s="1">
        <v>1.0630999999999999</v>
      </c>
      <c r="CD950" s="1">
        <v>1.0632999999999999</v>
      </c>
      <c r="CG950" s="1">
        <v>4313</v>
      </c>
      <c r="CH950" s="1">
        <v>4315</v>
      </c>
      <c r="CI950" s="1">
        <v>4307</v>
      </c>
      <c r="CJ950" s="1">
        <v>4310</v>
      </c>
      <c r="CK950" s="1">
        <v>4313</v>
      </c>
      <c r="CL950" s="1">
        <v>4315</v>
      </c>
      <c r="CM950" s="1">
        <v>4297</v>
      </c>
      <c r="CN950" s="1">
        <v>4301</v>
      </c>
      <c r="CO950" s="1">
        <v>1216.95</v>
      </c>
      <c r="CP950" s="1">
        <v>4313</v>
      </c>
      <c r="CQ950" s="1">
        <v>4315</v>
      </c>
      <c r="CR950" s="1">
        <v>4292</v>
      </c>
      <c r="CS950" s="1">
        <v>4304</v>
      </c>
      <c r="CX950" s="58"/>
      <c r="CY950" s="58"/>
      <c r="DA950" s="1" t="s">
        <v>618</v>
      </c>
      <c r="DC950" s="58"/>
      <c r="DD950" s="58"/>
      <c r="DE950">
        <v>12.43</v>
      </c>
      <c r="DF950">
        <v>112.5</v>
      </c>
      <c r="DG950">
        <v>2.36</v>
      </c>
    </row>
    <row r="951" spans="1:111">
      <c r="A951" s="1">
        <v>2016</v>
      </c>
      <c r="B951" s="1">
        <v>5</v>
      </c>
      <c r="C951" s="24">
        <v>42698</v>
      </c>
      <c r="D951" s="1">
        <v>4283</v>
      </c>
      <c r="E951" s="1">
        <v>4284</v>
      </c>
      <c r="F951" s="1">
        <v>4258</v>
      </c>
      <c r="G951" s="1">
        <v>4273</v>
      </c>
      <c r="H951" s="46">
        <v>1183.5</v>
      </c>
      <c r="I951" s="1">
        <v>4313</v>
      </c>
      <c r="J951" s="1">
        <v>4315</v>
      </c>
      <c r="K951" s="1">
        <v>4258</v>
      </c>
      <c r="L951" s="1">
        <v>4267</v>
      </c>
      <c r="M951" s="53">
        <v>4282</v>
      </c>
      <c r="N951" s="47">
        <v>4294</v>
      </c>
      <c r="O951" s="47">
        <v>4280</v>
      </c>
      <c r="P951" s="47">
        <v>4292</v>
      </c>
      <c r="Q951" s="8">
        <v>4284</v>
      </c>
      <c r="R951" s="26"/>
      <c r="W951" s="50"/>
      <c r="X951" s="51"/>
      <c r="AC951" s="1">
        <v>1.0568</v>
      </c>
      <c r="AD951" s="62">
        <v>4284</v>
      </c>
      <c r="AE951" s="62">
        <v>4258</v>
      </c>
      <c r="BD951" s="94">
        <v>4281</v>
      </c>
      <c r="BG951" s="62"/>
      <c r="BH951" s="62"/>
      <c r="BI951" s="1">
        <v>4282</v>
      </c>
      <c r="BJ951" s="1">
        <v>4294</v>
      </c>
      <c r="BK951" s="1">
        <v>4280</v>
      </c>
      <c r="BL951" s="1">
        <v>4286</v>
      </c>
      <c r="BM951" s="78"/>
      <c r="BN951" s="78"/>
      <c r="BO951" s="78"/>
      <c r="BP951" s="89"/>
      <c r="BS951" s="88"/>
      <c r="BU951" s="58"/>
      <c r="BV951" s="58"/>
      <c r="BW951" s="58"/>
      <c r="BX951" s="58"/>
      <c r="BY951" s="1">
        <v>112.529</v>
      </c>
      <c r="BZ951" s="1">
        <v>112.51900000000001</v>
      </c>
      <c r="CA951" s="1">
        <v>112.71</v>
      </c>
      <c r="CB951" s="1">
        <v>1.0552999999999999</v>
      </c>
      <c r="CC951" s="1">
        <v>1.0546</v>
      </c>
      <c r="CD951" s="1">
        <v>1.054</v>
      </c>
      <c r="CG951" s="1">
        <v>4282</v>
      </c>
      <c r="CH951" s="1">
        <v>4294</v>
      </c>
      <c r="CI951" s="1">
        <v>4280</v>
      </c>
      <c r="CJ951" s="1">
        <v>4287</v>
      </c>
      <c r="CK951" s="1">
        <v>4282</v>
      </c>
      <c r="CL951" s="1">
        <v>4294</v>
      </c>
      <c r="CM951" s="1">
        <v>4280</v>
      </c>
      <c r="CN951" s="1">
        <v>4291</v>
      </c>
      <c r="CO951" s="1">
        <v>1182.3499999999999</v>
      </c>
      <c r="CP951" s="1">
        <v>4282</v>
      </c>
      <c r="CQ951" s="1">
        <v>4294</v>
      </c>
      <c r="CR951" s="1">
        <v>4280</v>
      </c>
      <c r="CS951" s="1">
        <v>4290</v>
      </c>
      <c r="CX951" s="58"/>
      <c r="CY951" s="58"/>
      <c r="DA951" s="1" t="s">
        <v>618</v>
      </c>
      <c r="DC951" s="58"/>
      <c r="DD951" s="58"/>
      <c r="DE951">
        <v>12.43</v>
      </c>
      <c r="DF951">
        <v>113.32599999999999</v>
      </c>
      <c r="DG951">
        <v>2.36</v>
      </c>
    </row>
    <row r="952" spans="1:111">
      <c r="A952" s="1">
        <v>2016</v>
      </c>
      <c r="B952" s="1">
        <v>6</v>
      </c>
      <c r="C952" s="24">
        <v>42699</v>
      </c>
      <c r="D952" s="1">
        <v>4291</v>
      </c>
      <c r="E952" s="1">
        <v>4298</v>
      </c>
      <c r="F952" s="1">
        <v>4261</v>
      </c>
      <c r="G952" s="1">
        <v>4276</v>
      </c>
      <c r="H952" s="46">
        <v>1183</v>
      </c>
      <c r="I952" s="1">
        <v>4282</v>
      </c>
      <c r="J952" s="1">
        <v>4298</v>
      </c>
      <c r="K952" s="1">
        <v>4261</v>
      </c>
      <c r="L952" s="1">
        <v>4274</v>
      </c>
      <c r="M952" s="53">
        <v>4283</v>
      </c>
      <c r="N952" s="47">
        <v>4295</v>
      </c>
      <c r="O952" s="47">
        <v>4279</v>
      </c>
      <c r="P952" s="47">
        <v>4283</v>
      </c>
      <c r="Q952" s="8">
        <v>4290</v>
      </c>
      <c r="R952" s="26"/>
      <c r="W952" s="50"/>
      <c r="X952" s="51"/>
      <c r="AC952" s="1">
        <v>1.0604</v>
      </c>
      <c r="AD952" s="62">
        <v>4298</v>
      </c>
      <c r="AE952" s="62">
        <v>4261</v>
      </c>
      <c r="BD952" s="94">
        <v>4282</v>
      </c>
      <c r="BG952" s="62"/>
      <c r="BH952" s="62"/>
      <c r="BI952" s="1">
        <v>4283</v>
      </c>
      <c r="BJ952" s="1">
        <v>4293</v>
      </c>
      <c r="BK952" s="1">
        <v>4280</v>
      </c>
      <c r="BL952" s="1">
        <v>4290</v>
      </c>
      <c r="BM952" s="78"/>
      <c r="BN952" s="78"/>
      <c r="BO952" s="78"/>
      <c r="BP952" s="89"/>
      <c r="BS952" s="88"/>
      <c r="BU952" s="58"/>
      <c r="BV952" s="58"/>
      <c r="BW952" s="58"/>
      <c r="BX952" s="58"/>
      <c r="BY952" s="1">
        <v>113.36499999999999</v>
      </c>
      <c r="BZ952" s="1">
        <v>113.25700000000001</v>
      </c>
      <c r="CA952" s="1">
        <v>113.239</v>
      </c>
      <c r="CB952" s="1">
        <v>1.0552999999999999</v>
      </c>
      <c r="CC952" s="1">
        <v>1.0559000000000001</v>
      </c>
      <c r="CD952" s="1">
        <v>1.0561</v>
      </c>
      <c r="CG952" s="1">
        <v>4283</v>
      </c>
      <c r="CH952" s="1">
        <v>4295</v>
      </c>
      <c r="CI952" s="1">
        <v>4280</v>
      </c>
      <c r="CJ952" s="1">
        <v>4288</v>
      </c>
      <c r="CK952" s="1">
        <v>4283</v>
      </c>
      <c r="CL952" s="1">
        <v>4295</v>
      </c>
      <c r="CM952" s="1">
        <v>4279</v>
      </c>
      <c r="CN952" s="1">
        <v>4282</v>
      </c>
      <c r="CO952" s="1">
        <v>1191.1500000000001</v>
      </c>
      <c r="CP952" s="1">
        <v>4283</v>
      </c>
      <c r="CQ952" s="1">
        <v>4295</v>
      </c>
      <c r="CR952" s="1">
        <v>4262</v>
      </c>
      <c r="CS952" s="1">
        <v>4278</v>
      </c>
      <c r="CX952" s="58"/>
      <c r="CY952" s="58"/>
      <c r="DA952" s="1" t="s">
        <v>618</v>
      </c>
      <c r="DC952" s="58"/>
      <c r="DD952" s="58"/>
      <c r="DE952">
        <v>12.34</v>
      </c>
      <c r="DF952">
        <v>112.867</v>
      </c>
      <c r="DG952">
        <v>2.37</v>
      </c>
    </row>
    <row r="953" spans="1:111">
      <c r="A953" s="1">
        <v>2016</v>
      </c>
      <c r="B953" s="1">
        <v>2</v>
      </c>
      <c r="C953" s="24">
        <v>42702</v>
      </c>
      <c r="D953" s="1">
        <v>4275</v>
      </c>
      <c r="E953" s="1">
        <v>4289</v>
      </c>
      <c r="F953" s="1">
        <v>4261</v>
      </c>
      <c r="G953" s="1">
        <v>4271</v>
      </c>
      <c r="H953" s="46">
        <v>1192</v>
      </c>
      <c r="I953" s="1">
        <v>4283</v>
      </c>
      <c r="J953" s="1">
        <v>4295</v>
      </c>
      <c r="K953" s="1">
        <v>4262</v>
      </c>
      <c r="L953" s="1">
        <v>4268</v>
      </c>
      <c r="M953" s="53">
        <v>4271</v>
      </c>
      <c r="N953" s="47">
        <v>4283</v>
      </c>
      <c r="O953" s="47">
        <v>4266</v>
      </c>
      <c r="P953" s="47">
        <v>4278</v>
      </c>
      <c r="Q953" s="8">
        <v>4276</v>
      </c>
      <c r="R953" s="26"/>
      <c r="W953" s="50"/>
      <c r="X953" s="51"/>
      <c r="AC953" s="1">
        <v>1.0576000000000001</v>
      </c>
      <c r="AD953" s="62">
        <v>4289</v>
      </c>
      <c r="AE953" s="62">
        <v>4266</v>
      </c>
      <c r="BD953" s="94">
        <v>4270</v>
      </c>
      <c r="BG953" s="62"/>
      <c r="BH953" s="62"/>
      <c r="BI953" s="1">
        <v>4271</v>
      </c>
      <c r="BJ953" s="1">
        <v>4272</v>
      </c>
      <c r="BK953" s="1">
        <v>4266</v>
      </c>
      <c r="BL953" s="1">
        <v>4271</v>
      </c>
      <c r="BM953" s="78"/>
      <c r="BN953" s="78"/>
      <c r="BO953" s="78"/>
      <c r="BP953" s="89"/>
      <c r="BS953" s="88"/>
      <c r="BU953" s="58"/>
      <c r="BV953" s="58"/>
      <c r="BW953" s="58"/>
      <c r="BX953" s="58"/>
      <c r="BY953" s="1">
        <v>113</v>
      </c>
      <c r="BZ953" s="1">
        <v>112.877</v>
      </c>
      <c r="CA953" s="1">
        <v>112.878</v>
      </c>
      <c r="CB953" s="1">
        <v>1.0617000000000001</v>
      </c>
      <c r="CC953" s="1">
        <v>1.06</v>
      </c>
      <c r="CD953" s="1">
        <v>1.0601</v>
      </c>
      <c r="CG953" s="1">
        <v>4271</v>
      </c>
      <c r="CH953" s="1">
        <v>4283</v>
      </c>
      <c r="CI953" s="1">
        <v>4266</v>
      </c>
      <c r="CJ953" s="1">
        <v>4279</v>
      </c>
      <c r="CK953" s="1">
        <v>4271</v>
      </c>
      <c r="CL953" s="1">
        <v>4283</v>
      </c>
      <c r="CM953" s="1">
        <v>4261</v>
      </c>
      <c r="CN953" s="1">
        <v>4269</v>
      </c>
      <c r="CO953" s="1">
        <v>1193.5</v>
      </c>
      <c r="CP953" s="1">
        <v>4271</v>
      </c>
      <c r="CQ953" s="1">
        <v>4283</v>
      </c>
      <c r="CR953" s="1">
        <v>4261</v>
      </c>
      <c r="CS953" s="1">
        <v>4277</v>
      </c>
      <c r="CX953" s="58"/>
      <c r="CY953" s="58"/>
      <c r="DA953" s="1" t="s">
        <v>618</v>
      </c>
      <c r="DC953" s="58"/>
      <c r="DD953" s="58"/>
      <c r="DE953">
        <v>13.15</v>
      </c>
      <c r="DF953">
        <v>112.06699999999999</v>
      </c>
      <c r="DG953">
        <v>2.3199999999999998</v>
      </c>
    </row>
    <row r="954" spans="1:111">
      <c r="A954" s="1">
        <v>2016</v>
      </c>
      <c r="B954" s="1">
        <v>3</v>
      </c>
      <c r="C954" s="24">
        <v>42703</v>
      </c>
      <c r="D954" s="1">
        <v>4268</v>
      </c>
      <c r="E954" s="1">
        <v>4275</v>
      </c>
      <c r="F954" s="1">
        <v>4262</v>
      </c>
      <c r="G954" s="1">
        <v>4264</v>
      </c>
      <c r="H954" s="46">
        <v>1187</v>
      </c>
      <c r="I954" s="1">
        <v>4271</v>
      </c>
      <c r="J954" s="1">
        <v>4283</v>
      </c>
      <c r="K954" s="1">
        <v>4261</v>
      </c>
      <c r="L954" s="1">
        <v>4273</v>
      </c>
      <c r="M954" s="53">
        <v>4270</v>
      </c>
      <c r="N954" s="47">
        <v>4277</v>
      </c>
      <c r="O954" s="47">
        <v>4268</v>
      </c>
      <c r="P954" s="47">
        <v>4275</v>
      </c>
      <c r="Q954" s="8">
        <v>4270</v>
      </c>
      <c r="R954" s="26"/>
      <c r="W954" s="50"/>
      <c r="X954" s="51"/>
      <c r="AC954" s="1">
        <v>1.0588</v>
      </c>
      <c r="AD954" s="62">
        <v>4275</v>
      </c>
      <c r="AE954" s="62">
        <v>4265</v>
      </c>
      <c r="BD954" s="94">
        <v>4269</v>
      </c>
      <c r="BG954" s="62"/>
      <c r="BH954" s="62"/>
      <c r="BI954" s="1">
        <v>4270</v>
      </c>
      <c r="BJ954" s="1">
        <v>4276</v>
      </c>
      <c r="BK954" s="1">
        <v>4269</v>
      </c>
      <c r="BL954" s="1">
        <v>4273</v>
      </c>
      <c r="BM954" s="78"/>
      <c r="BN954" s="78"/>
      <c r="BO954" s="78"/>
      <c r="BP954" s="89"/>
      <c r="BS954" s="88"/>
      <c r="BU954" s="58"/>
      <c r="BV954" s="58"/>
      <c r="BW954" s="58"/>
      <c r="BX954" s="58"/>
      <c r="BY954" s="1">
        <v>112.104</v>
      </c>
      <c r="BZ954" s="1">
        <v>111.869</v>
      </c>
      <c r="CA954" s="1">
        <v>111.81699999999999</v>
      </c>
      <c r="CB954" s="1">
        <v>1.0608</v>
      </c>
      <c r="CC954" s="1">
        <v>1.0613999999999999</v>
      </c>
      <c r="CD954" s="1">
        <v>1.0617000000000001</v>
      </c>
      <c r="CG954" s="1">
        <v>4270</v>
      </c>
      <c r="CH954" s="1">
        <v>4276</v>
      </c>
      <c r="CI954" s="1">
        <v>4268</v>
      </c>
      <c r="CJ954" s="1">
        <v>4274</v>
      </c>
      <c r="CK954" s="1">
        <v>4270</v>
      </c>
      <c r="CL954" s="1">
        <v>4285</v>
      </c>
      <c r="CM954" s="1">
        <v>4266</v>
      </c>
      <c r="CN954" s="1">
        <v>4283</v>
      </c>
      <c r="CO954" s="1">
        <v>1189</v>
      </c>
      <c r="CP954" s="1">
        <v>4270</v>
      </c>
      <c r="CQ954" s="1">
        <v>4285</v>
      </c>
      <c r="CR954" s="1">
        <v>4266</v>
      </c>
      <c r="CS954" s="1">
        <v>4266</v>
      </c>
      <c r="CX954" s="58"/>
      <c r="CY954" s="58"/>
      <c r="DA954" s="1" t="s">
        <v>618</v>
      </c>
      <c r="DC954" s="58"/>
      <c r="DD954" s="58"/>
      <c r="DE954">
        <v>12.9</v>
      </c>
      <c r="DF954">
        <v>112.325</v>
      </c>
      <c r="DG954">
        <v>2.2999999999999998</v>
      </c>
    </row>
    <row r="955" spans="1:111">
      <c r="A955" s="1">
        <v>2016</v>
      </c>
      <c r="B955" s="1">
        <v>4</v>
      </c>
      <c r="C955" s="24">
        <v>42704</v>
      </c>
      <c r="D955" s="1">
        <v>4275</v>
      </c>
      <c r="E955" s="1">
        <v>4288</v>
      </c>
      <c r="F955" s="1">
        <v>4263</v>
      </c>
      <c r="G955" s="1">
        <v>4286</v>
      </c>
      <c r="H955" s="46">
        <v>1175.3</v>
      </c>
      <c r="I955" s="1">
        <v>4270</v>
      </c>
      <c r="J955" s="1">
        <v>4285</v>
      </c>
      <c r="K955" s="1">
        <v>4263</v>
      </c>
      <c r="L955" s="1">
        <v>4282</v>
      </c>
      <c r="M955" s="53">
        <v>4282</v>
      </c>
      <c r="N955" s="47">
        <v>4294</v>
      </c>
      <c r="O955" s="47">
        <v>4278</v>
      </c>
      <c r="P955" s="47">
        <v>4288</v>
      </c>
      <c r="Q955" s="8">
        <v>4274</v>
      </c>
      <c r="R955" s="26"/>
      <c r="W955" s="50"/>
      <c r="X955" s="51"/>
      <c r="AC955" s="1">
        <v>1.0640000000000001</v>
      </c>
      <c r="AD955" s="62">
        <v>4284</v>
      </c>
      <c r="AE955" s="62">
        <v>4263</v>
      </c>
      <c r="BD955" s="94">
        <v>4282</v>
      </c>
      <c r="BG955" s="62"/>
      <c r="BH955" s="62"/>
      <c r="BI955" s="1">
        <v>4282</v>
      </c>
      <c r="BJ955" s="1">
        <v>4284</v>
      </c>
      <c r="BK955" s="1">
        <v>4278</v>
      </c>
      <c r="BL955" s="1">
        <v>4282</v>
      </c>
      <c r="BM955" s="78"/>
      <c r="BN955" s="78"/>
      <c r="BO955" s="78"/>
      <c r="BP955" s="89"/>
      <c r="BS955" s="88"/>
      <c r="BU955" s="58"/>
      <c r="BV955" s="58"/>
      <c r="BW955" s="58"/>
      <c r="BX955" s="58"/>
      <c r="BY955" s="1">
        <v>112.42700000000001</v>
      </c>
      <c r="BZ955" s="1">
        <v>112.506</v>
      </c>
      <c r="CA955" s="1">
        <v>112.47799999999999</v>
      </c>
      <c r="CB955" s="1">
        <v>1.0645</v>
      </c>
      <c r="CC955" s="1">
        <v>1.0648</v>
      </c>
      <c r="CD955" s="1">
        <v>1.0648</v>
      </c>
      <c r="CG955" s="1">
        <v>4282</v>
      </c>
      <c r="CH955" s="1">
        <v>4294</v>
      </c>
      <c r="CI955" s="1">
        <v>4278</v>
      </c>
      <c r="CJ955" s="1">
        <v>4281</v>
      </c>
      <c r="CK955" s="1">
        <v>4282</v>
      </c>
      <c r="CL955" s="1">
        <v>4294</v>
      </c>
      <c r="CM955" s="1">
        <v>4271</v>
      </c>
      <c r="CN955" s="1">
        <v>4274</v>
      </c>
      <c r="CO955" s="1">
        <v>1190.6500000000001</v>
      </c>
      <c r="CP955" s="1">
        <v>4282</v>
      </c>
      <c r="CQ955" s="1">
        <v>4294</v>
      </c>
      <c r="CR955" s="1">
        <v>4270</v>
      </c>
      <c r="CS955" s="1">
        <v>4284</v>
      </c>
      <c r="CX955" s="58"/>
      <c r="CY955" s="58"/>
      <c r="DA955" s="1" t="s">
        <v>618</v>
      </c>
      <c r="DC955" s="58"/>
      <c r="DD955" s="58"/>
      <c r="DE955">
        <v>13.33</v>
      </c>
      <c r="DF955">
        <v>114.358</v>
      </c>
      <c r="DG955">
        <v>2.37</v>
      </c>
    </row>
    <row r="956" spans="1:111">
      <c r="A956" s="1">
        <v>2016</v>
      </c>
      <c r="B956" s="1">
        <v>5</v>
      </c>
      <c r="C956" s="24">
        <v>42705</v>
      </c>
      <c r="D956" s="1">
        <v>4296</v>
      </c>
      <c r="E956" s="1">
        <v>4301</v>
      </c>
      <c r="F956" s="1">
        <v>4251</v>
      </c>
      <c r="G956" s="1">
        <v>4284</v>
      </c>
      <c r="H956" s="46">
        <v>1173.8</v>
      </c>
      <c r="I956" s="1">
        <v>4282</v>
      </c>
      <c r="J956" s="1">
        <v>4301</v>
      </c>
      <c r="K956" s="1">
        <v>4251</v>
      </c>
      <c r="L956" s="1">
        <v>4270</v>
      </c>
      <c r="M956" s="53">
        <v>4281</v>
      </c>
      <c r="N956" s="47">
        <v>4285</v>
      </c>
      <c r="O956" s="47">
        <v>4265</v>
      </c>
      <c r="P956" s="47">
        <v>4280</v>
      </c>
      <c r="Q956" s="8">
        <v>4290</v>
      </c>
      <c r="R956" s="26"/>
      <c r="W956" s="50"/>
      <c r="X956" s="51"/>
      <c r="AC956" s="1">
        <v>1.0631999999999999</v>
      </c>
      <c r="AD956" s="62">
        <v>4301</v>
      </c>
      <c r="AE956" s="62">
        <v>4251</v>
      </c>
      <c r="BD956" s="94">
        <v>4280</v>
      </c>
      <c r="BG956" s="62"/>
      <c r="BH956" s="62"/>
      <c r="BI956" s="1">
        <v>4281</v>
      </c>
      <c r="BJ956" s="1">
        <v>4285</v>
      </c>
      <c r="BK956" s="1">
        <v>4273</v>
      </c>
      <c r="BL956" s="1">
        <v>4273</v>
      </c>
      <c r="BM956" s="78"/>
      <c r="BN956" s="78"/>
      <c r="BO956" s="78"/>
      <c r="BP956" s="89"/>
      <c r="BS956" s="88"/>
      <c r="BU956" s="58"/>
      <c r="BV956" s="58"/>
      <c r="BW956" s="58"/>
      <c r="BX956" s="58"/>
      <c r="BY956" s="1">
        <v>114.419</v>
      </c>
      <c r="BZ956" s="1">
        <v>114.44499999999999</v>
      </c>
      <c r="CA956" s="1">
        <v>114.38200000000001</v>
      </c>
      <c r="CB956" s="1">
        <v>1.0597000000000001</v>
      </c>
      <c r="CC956" s="1">
        <v>1.0593999999999999</v>
      </c>
      <c r="CD956" s="1">
        <v>1.0596000000000001</v>
      </c>
      <c r="CG956" s="1">
        <v>4281</v>
      </c>
      <c r="CH956" s="1">
        <v>4285</v>
      </c>
      <c r="CI956" s="1">
        <v>4265</v>
      </c>
      <c r="CJ956" s="1">
        <v>4274</v>
      </c>
      <c r="CK956" s="1">
        <v>4281</v>
      </c>
      <c r="CL956" s="1">
        <v>4285</v>
      </c>
      <c r="CM956" s="1">
        <v>4259</v>
      </c>
      <c r="CN956" s="1">
        <v>4265</v>
      </c>
      <c r="CO956" s="1">
        <v>1171.8499999999999</v>
      </c>
      <c r="CP956" s="1">
        <v>4281</v>
      </c>
      <c r="CQ956" s="1">
        <v>4285</v>
      </c>
      <c r="CR956" s="1">
        <v>4259</v>
      </c>
      <c r="CS956" s="1">
        <v>4280</v>
      </c>
      <c r="CX956" s="58"/>
      <c r="CY956" s="58"/>
      <c r="DA956" s="1" t="s">
        <v>618</v>
      </c>
      <c r="DC956" s="58"/>
      <c r="DD956" s="58"/>
      <c r="DE956">
        <v>14.07</v>
      </c>
      <c r="DF956">
        <v>114.099</v>
      </c>
      <c r="DG956">
        <v>2.44</v>
      </c>
    </row>
    <row r="957" spans="1:111">
      <c r="A957" s="1">
        <v>2016</v>
      </c>
      <c r="B957" s="1">
        <v>6</v>
      </c>
      <c r="C957" s="24">
        <v>42706</v>
      </c>
      <c r="D957" s="1">
        <v>4274</v>
      </c>
      <c r="E957" s="1">
        <v>4283</v>
      </c>
      <c r="F957" s="1">
        <v>4270</v>
      </c>
      <c r="G957" s="1">
        <v>4278</v>
      </c>
      <c r="H957" s="46">
        <v>1179</v>
      </c>
      <c r="I957" s="1">
        <v>4281</v>
      </c>
      <c r="J957" s="1">
        <v>4285</v>
      </c>
      <c r="K957" s="1">
        <v>4259</v>
      </c>
      <c r="L957" s="1">
        <v>4275</v>
      </c>
      <c r="M957" s="53">
        <v>4282</v>
      </c>
      <c r="N957" s="47">
        <v>4283</v>
      </c>
      <c r="O957" s="47">
        <v>4261</v>
      </c>
      <c r="P957" s="47">
        <v>4269</v>
      </c>
      <c r="Q957" s="8">
        <v>4272</v>
      </c>
      <c r="R957" s="26"/>
      <c r="W957" s="50"/>
      <c r="X957" s="51"/>
      <c r="AC957" s="1">
        <v>1.0634999999999999</v>
      </c>
      <c r="AD957" s="62">
        <v>4280</v>
      </c>
      <c r="AE957" s="62">
        <v>4270</v>
      </c>
      <c r="BD957" s="94">
        <v>4281</v>
      </c>
      <c r="BG957" s="62"/>
      <c r="BH957" s="62"/>
      <c r="BI957" s="1">
        <v>4282</v>
      </c>
      <c r="BJ957" s="1">
        <v>4282</v>
      </c>
      <c r="BK957" s="1">
        <v>4278</v>
      </c>
      <c r="BL957" s="1">
        <v>4282</v>
      </c>
      <c r="BM957" s="78"/>
      <c r="BN957" s="78"/>
      <c r="BO957" s="78"/>
      <c r="BP957" s="89"/>
      <c r="BS957" s="88"/>
      <c r="BU957" s="58"/>
      <c r="BV957" s="58"/>
      <c r="BW957" s="58"/>
      <c r="BX957" s="58"/>
      <c r="BY957" s="1">
        <v>114.03400000000001</v>
      </c>
      <c r="BZ957" s="1">
        <v>114.134</v>
      </c>
      <c r="CA957" s="1">
        <v>113.93600000000001</v>
      </c>
      <c r="CB957" s="1">
        <v>1.0660000000000001</v>
      </c>
      <c r="CC957" s="1">
        <v>1.0660000000000001</v>
      </c>
      <c r="CD957" s="1">
        <v>1.0664</v>
      </c>
      <c r="CG957" s="1">
        <v>4282</v>
      </c>
      <c r="CH957" s="1">
        <v>4283</v>
      </c>
      <c r="CI957" s="1">
        <v>4262</v>
      </c>
      <c r="CJ957" s="1">
        <v>4271</v>
      </c>
      <c r="CK957" s="1">
        <v>4282</v>
      </c>
      <c r="CL957" s="1">
        <v>4283</v>
      </c>
      <c r="CM957" s="1">
        <v>4261</v>
      </c>
      <c r="CN957" s="1">
        <v>4272</v>
      </c>
      <c r="CO957" s="1">
        <v>1177</v>
      </c>
      <c r="CP957" s="1">
        <v>4282</v>
      </c>
      <c r="CQ957" s="1">
        <v>4283</v>
      </c>
      <c r="CR957" s="1">
        <v>4261</v>
      </c>
      <c r="CS957" s="1">
        <v>4273</v>
      </c>
      <c r="CX957" s="58"/>
      <c r="CY957" s="58"/>
      <c r="DA957" s="1" t="s">
        <v>618</v>
      </c>
      <c r="DC957" s="58"/>
      <c r="DD957" s="58"/>
      <c r="DE957">
        <v>14.12</v>
      </c>
      <c r="DF957">
        <v>113.405</v>
      </c>
      <c r="DG957">
        <v>2.39</v>
      </c>
    </row>
    <row r="958" spans="1:111">
      <c r="A958" s="1">
        <v>2016</v>
      </c>
      <c r="B958" s="1">
        <v>2</v>
      </c>
      <c r="C958" s="24">
        <v>42709</v>
      </c>
      <c r="D958" s="1">
        <v>4284</v>
      </c>
      <c r="E958" s="1">
        <v>4292</v>
      </c>
      <c r="F958" s="1">
        <v>4265</v>
      </c>
      <c r="G958" s="1">
        <v>4271</v>
      </c>
      <c r="H958" s="46">
        <v>1172.0999999999999</v>
      </c>
      <c r="I958" s="1">
        <v>4282</v>
      </c>
      <c r="J958" s="1">
        <v>4292</v>
      </c>
      <c r="K958" s="1">
        <v>4261</v>
      </c>
      <c r="L958" s="1">
        <v>4267</v>
      </c>
      <c r="M958" s="53">
        <v>4270</v>
      </c>
      <c r="N958" s="47">
        <v>4274</v>
      </c>
      <c r="O958" s="47">
        <v>4244</v>
      </c>
      <c r="P958" s="47">
        <v>4265</v>
      </c>
      <c r="Q958" s="8">
        <v>4282</v>
      </c>
      <c r="R958" s="26"/>
      <c r="W958" s="50"/>
      <c r="X958" s="51"/>
      <c r="AC958" s="1">
        <v>1.0688</v>
      </c>
      <c r="AD958" s="62">
        <v>4292</v>
      </c>
      <c r="AE958" s="62">
        <v>4265</v>
      </c>
      <c r="BD958" s="94">
        <v>4269</v>
      </c>
      <c r="BG958" s="62"/>
      <c r="BH958" s="62"/>
      <c r="BI958" s="1">
        <v>4270</v>
      </c>
      <c r="BJ958" s="1">
        <v>4274</v>
      </c>
      <c r="BK958" s="1">
        <v>4260</v>
      </c>
      <c r="BL958" s="1">
        <v>4262</v>
      </c>
      <c r="BM958" s="78"/>
      <c r="BN958" s="78"/>
      <c r="BO958" s="78"/>
      <c r="BP958" s="89"/>
      <c r="BS958" s="88"/>
      <c r="BU958" s="58"/>
      <c r="BV958" s="58"/>
      <c r="BW958" s="58"/>
      <c r="BX958" s="58"/>
      <c r="BY958" s="1">
        <v>113.30800000000001</v>
      </c>
      <c r="BZ958" s="1">
        <v>113.211</v>
      </c>
      <c r="CA958" s="1">
        <v>113.181</v>
      </c>
      <c r="CB958" s="1">
        <v>1.0645</v>
      </c>
      <c r="CC958" s="1">
        <v>1.0545</v>
      </c>
      <c r="CD958" s="1">
        <v>1.0539000000000001</v>
      </c>
      <c r="CG958" s="1">
        <v>4270</v>
      </c>
      <c r="CH958" s="1">
        <v>4274</v>
      </c>
      <c r="CI958" s="1">
        <v>4244</v>
      </c>
      <c r="CJ958" s="1">
        <v>4268</v>
      </c>
      <c r="CK958" s="1">
        <v>4270</v>
      </c>
      <c r="CL958" s="1">
        <v>4274</v>
      </c>
      <c r="CM958" s="1">
        <v>4244</v>
      </c>
      <c r="CN958" s="1">
        <v>4260</v>
      </c>
      <c r="CO958" s="1">
        <v>1169.45</v>
      </c>
      <c r="CP958" s="1">
        <v>4270</v>
      </c>
      <c r="CQ958" s="1">
        <v>4274</v>
      </c>
      <c r="CR958" s="1">
        <v>4244</v>
      </c>
      <c r="CS958" s="1">
        <v>4260</v>
      </c>
      <c r="CX958" s="58"/>
      <c r="CY958" s="58"/>
      <c r="DA958" s="1" t="s">
        <v>618</v>
      </c>
      <c r="DC958" s="58"/>
      <c r="DD958" s="58"/>
      <c r="DE958">
        <v>12.14</v>
      </c>
      <c r="DF958">
        <v>113.785</v>
      </c>
      <c r="DG958">
        <v>2.39</v>
      </c>
    </row>
    <row r="959" spans="1:111">
      <c r="A959" s="1">
        <v>2016</v>
      </c>
      <c r="B959" s="1">
        <v>3</v>
      </c>
      <c r="C959" s="24">
        <v>42710</v>
      </c>
      <c r="D959" s="1">
        <v>4267</v>
      </c>
      <c r="E959" s="1">
        <v>4273</v>
      </c>
      <c r="F959" s="1">
        <v>4260</v>
      </c>
      <c r="G959" s="1">
        <v>4268</v>
      </c>
      <c r="H959" s="35">
        <v>1172.0999999999999</v>
      </c>
      <c r="I959" s="1">
        <v>4270</v>
      </c>
      <c r="J959" s="1">
        <v>4274</v>
      </c>
      <c r="K959" s="1">
        <v>4244</v>
      </c>
      <c r="L959" s="1">
        <v>4271</v>
      </c>
      <c r="M959" s="53">
        <v>4268</v>
      </c>
      <c r="N959" s="47">
        <v>4275</v>
      </c>
      <c r="O959" s="47">
        <v>4267</v>
      </c>
      <c r="P959" s="47">
        <v>4269</v>
      </c>
      <c r="Q959" s="8">
        <v>4262</v>
      </c>
      <c r="R959" s="26"/>
      <c r="W959" s="50"/>
      <c r="X959" s="51"/>
      <c r="AC959" s="1">
        <v>1.0731999999999999</v>
      </c>
      <c r="AD959" s="62">
        <v>4273</v>
      </c>
      <c r="AE959" s="62">
        <v>4260</v>
      </c>
      <c r="BD959" s="94">
        <v>4267</v>
      </c>
      <c r="BG959" s="62"/>
      <c r="BH959" s="62"/>
      <c r="BI959" s="1">
        <v>4268</v>
      </c>
      <c r="BJ959" s="1">
        <v>4272</v>
      </c>
      <c r="BK959" s="1">
        <v>4268</v>
      </c>
      <c r="BL959" s="1">
        <v>4268</v>
      </c>
      <c r="BM959" s="78"/>
      <c r="BN959" s="78"/>
      <c r="BO959" s="78"/>
      <c r="BP959" s="89"/>
      <c r="BS959" s="88"/>
      <c r="BU959" s="58"/>
      <c r="BV959" s="58"/>
      <c r="BW959" s="58"/>
      <c r="BX959" s="58"/>
      <c r="BY959" s="1">
        <v>113.758</v>
      </c>
      <c r="BZ959" s="1">
        <v>113.79</v>
      </c>
      <c r="CA959" s="1">
        <v>113.87</v>
      </c>
      <c r="CB959" s="1">
        <v>1.0763</v>
      </c>
      <c r="CC959" s="1">
        <v>1.0761000000000001</v>
      </c>
      <c r="CD959" s="1">
        <v>1.0759000000000001</v>
      </c>
      <c r="CG959" s="1">
        <v>4268</v>
      </c>
      <c r="CH959" s="1">
        <v>4275</v>
      </c>
      <c r="CI959" s="1">
        <v>4267</v>
      </c>
      <c r="CJ959" s="1">
        <v>4272</v>
      </c>
      <c r="CK959" s="1">
        <v>4268</v>
      </c>
      <c r="CL959" s="1">
        <v>4280</v>
      </c>
      <c r="CM959" s="1">
        <v>4267</v>
      </c>
      <c r="CN959" s="1">
        <v>4275</v>
      </c>
      <c r="CO959" s="35">
        <v>1169.45</v>
      </c>
      <c r="CP959" s="1">
        <v>4268</v>
      </c>
      <c r="CQ959" s="1">
        <v>4280</v>
      </c>
      <c r="CR959" s="1">
        <v>4257</v>
      </c>
      <c r="CS959" s="1">
        <v>4267</v>
      </c>
      <c r="CX959" s="58"/>
      <c r="CY959" s="58"/>
      <c r="DA959" s="1" t="s">
        <v>618</v>
      </c>
      <c r="DC959" s="58"/>
      <c r="DD959" s="58"/>
      <c r="DE959">
        <v>11.79</v>
      </c>
      <c r="DF959">
        <v>114.008</v>
      </c>
      <c r="DG959">
        <v>2.4</v>
      </c>
    </row>
    <row r="960" spans="1:111">
      <c r="A960" s="1">
        <v>2016</v>
      </c>
      <c r="B960" s="1">
        <v>4</v>
      </c>
      <c r="C960" s="24">
        <v>42711</v>
      </c>
      <c r="D960" s="1">
        <v>4266</v>
      </c>
      <c r="E960" s="1">
        <v>4272</v>
      </c>
      <c r="F960" s="1">
        <v>4264</v>
      </c>
      <c r="G960" s="1">
        <v>4267</v>
      </c>
      <c r="H960" s="46">
        <v>1174.5</v>
      </c>
      <c r="I960" s="1">
        <v>4268</v>
      </c>
      <c r="J960" s="1">
        <v>4280</v>
      </c>
      <c r="K960" s="1">
        <v>4257</v>
      </c>
      <c r="L960" s="1">
        <v>4268</v>
      </c>
      <c r="M960" s="53">
        <v>4272</v>
      </c>
      <c r="N960" s="47">
        <v>4284</v>
      </c>
      <c r="O960" s="47">
        <v>4271</v>
      </c>
      <c r="P960" s="47">
        <v>4283</v>
      </c>
      <c r="Q960" s="8">
        <v>9449</v>
      </c>
      <c r="R960" s="26"/>
      <c r="W960" s="50"/>
      <c r="X960" s="51"/>
      <c r="AC960" s="1">
        <v>1.0734999999999999</v>
      </c>
      <c r="AD960" s="62">
        <v>4271</v>
      </c>
      <c r="AE960" s="62">
        <v>4265</v>
      </c>
      <c r="BD960" s="94">
        <v>4271</v>
      </c>
      <c r="BG960" s="62"/>
      <c r="BH960" s="62"/>
      <c r="BI960" s="1">
        <v>4272</v>
      </c>
      <c r="BJ960" s="1">
        <v>4277</v>
      </c>
      <c r="BK960" s="1">
        <v>4271</v>
      </c>
      <c r="BL960" s="1">
        <v>4277</v>
      </c>
      <c r="BM960" s="78"/>
      <c r="BN960" s="78"/>
      <c r="BO960" s="78"/>
      <c r="BP960" s="89"/>
      <c r="BS960" s="88"/>
      <c r="BU960" s="58"/>
      <c r="BV960" s="58"/>
      <c r="BW960" s="58"/>
      <c r="BX960" s="58"/>
      <c r="BY960" s="1">
        <v>114.027</v>
      </c>
      <c r="BZ960" s="1">
        <v>114.03400000000001</v>
      </c>
      <c r="CA960" s="1">
        <v>113.974</v>
      </c>
      <c r="CB960" s="1">
        <v>1.0721000000000001</v>
      </c>
      <c r="CC960" s="1">
        <v>1.0721000000000001</v>
      </c>
      <c r="CD960" s="1">
        <v>1.0718000000000001</v>
      </c>
      <c r="CG960" s="1">
        <v>4272</v>
      </c>
      <c r="CH960" s="1">
        <v>4281</v>
      </c>
      <c r="CI960" s="1">
        <v>4271</v>
      </c>
      <c r="CJ960" s="1">
        <v>4281</v>
      </c>
      <c r="CK960" s="1">
        <v>4272</v>
      </c>
      <c r="CL960" s="1">
        <v>4300</v>
      </c>
      <c r="CM960" s="1">
        <v>4271</v>
      </c>
      <c r="CN960" s="1">
        <v>4298</v>
      </c>
      <c r="CO960" s="35">
        <v>1169.45</v>
      </c>
      <c r="CP960" s="1">
        <v>4272</v>
      </c>
      <c r="CQ960" s="1">
        <v>4300</v>
      </c>
      <c r="CR960" s="1">
        <v>4271</v>
      </c>
      <c r="CS960" s="1">
        <v>4276</v>
      </c>
      <c r="CX960" s="58"/>
      <c r="CY960" s="58"/>
      <c r="DA960" s="1" t="s">
        <v>618</v>
      </c>
      <c r="DC960" s="58"/>
      <c r="DD960" s="58"/>
      <c r="DE960">
        <v>12.22</v>
      </c>
      <c r="DF960">
        <v>113.78</v>
      </c>
      <c r="DG960">
        <v>2.35</v>
      </c>
    </row>
    <row r="961" spans="1:111">
      <c r="A961" s="1">
        <v>2016</v>
      </c>
      <c r="B961" s="1">
        <v>5</v>
      </c>
      <c r="C961" s="24">
        <v>42712</v>
      </c>
      <c r="D961" s="1">
        <v>4274</v>
      </c>
      <c r="E961" s="1">
        <v>4285</v>
      </c>
      <c r="F961" s="1">
        <v>4270</v>
      </c>
      <c r="G961" s="1">
        <v>4280</v>
      </c>
      <c r="H961" s="46">
        <v>1172.5</v>
      </c>
      <c r="I961" s="1">
        <v>4272</v>
      </c>
      <c r="J961" s="1">
        <v>4300</v>
      </c>
      <c r="K961" s="1">
        <v>4271</v>
      </c>
      <c r="L961" s="1">
        <v>4276</v>
      </c>
      <c r="M961" s="53">
        <v>4275</v>
      </c>
      <c r="N961" s="47">
        <v>4284</v>
      </c>
      <c r="O961" s="47">
        <v>4268</v>
      </c>
      <c r="P961" s="47">
        <v>4282</v>
      </c>
      <c r="Q961" s="8">
        <v>4275</v>
      </c>
      <c r="R961" s="26"/>
      <c r="W961" s="50"/>
      <c r="X961" s="51"/>
      <c r="AC961" s="1">
        <v>1.0652999999999999</v>
      </c>
      <c r="AD961" s="62">
        <v>4285</v>
      </c>
      <c r="AE961" s="62">
        <v>4273</v>
      </c>
      <c r="BD961" s="94">
        <v>4274</v>
      </c>
      <c r="BG961" s="62"/>
      <c r="BH961" s="62"/>
      <c r="BI961" s="1">
        <v>4275</v>
      </c>
      <c r="BJ961" s="1">
        <v>4277</v>
      </c>
      <c r="BK961" s="1">
        <v>4268</v>
      </c>
      <c r="BL961" s="1">
        <v>4272</v>
      </c>
      <c r="BM961" s="78"/>
      <c r="BN961" s="78"/>
      <c r="BO961" s="78"/>
      <c r="BP961" s="89"/>
      <c r="BS961" s="88"/>
      <c r="BU961" s="58"/>
      <c r="BV961" s="58"/>
      <c r="BW961" s="58"/>
      <c r="BX961" s="58"/>
      <c r="BY961" s="1">
        <v>113.77</v>
      </c>
      <c r="BZ961" s="1">
        <v>113.646</v>
      </c>
      <c r="CA961" s="1">
        <v>113.735</v>
      </c>
      <c r="CB961" s="1">
        <v>1.0763</v>
      </c>
      <c r="CC961" s="1">
        <v>1.0755999999999999</v>
      </c>
      <c r="CD961" s="1">
        <v>1.0752999999999999</v>
      </c>
      <c r="CG961" s="1">
        <v>4275</v>
      </c>
      <c r="CH961" s="1">
        <v>4278</v>
      </c>
      <c r="CI961" s="1">
        <v>4268</v>
      </c>
      <c r="CJ961" s="1">
        <v>4278</v>
      </c>
      <c r="CK961" s="1">
        <v>4275</v>
      </c>
      <c r="CL961" s="1">
        <v>4286</v>
      </c>
      <c r="CM961" s="1">
        <v>4268</v>
      </c>
      <c r="CN961" s="1">
        <v>4277</v>
      </c>
      <c r="CO961" s="1">
        <v>1177.6500000000001</v>
      </c>
      <c r="CP961" s="1">
        <v>4275</v>
      </c>
      <c r="CQ961" s="1">
        <v>4286</v>
      </c>
      <c r="CR961" s="1">
        <v>4268</v>
      </c>
      <c r="CS961" s="1">
        <v>4274</v>
      </c>
      <c r="CX961" s="58"/>
      <c r="CY961" s="58"/>
      <c r="DA961" s="1" t="s">
        <v>618</v>
      </c>
      <c r="DC961" s="58"/>
      <c r="DD961" s="58"/>
      <c r="DE961">
        <v>12.64</v>
      </c>
      <c r="DF961">
        <v>113.99299999999999</v>
      </c>
      <c r="DG961">
        <v>2.39</v>
      </c>
    </row>
    <row r="962" spans="1:111">
      <c r="A962" s="1">
        <v>2016</v>
      </c>
      <c r="B962" s="1">
        <v>6</v>
      </c>
      <c r="C962" s="24">
        <v>42713</v>
      </c>
      <c r="D962" s="1">
        <v>4274</v>
      </c>
      <c r="E962" s="1">
        <v>4279</v>
      </c>
      <c r="F962" s="1">
        <v>4269</v>
      </c>
      <c r="G962" s="1">
        <v>4279</v>
      </c>
      <c r="H962" s="46">
        <v>1161.4000000000001</v>
      </c>
      <c r="I962" s="1">
        <v>4275</v>
      </c>
      <c r="J962" s="1">
        <v>4286</v>
      </c>
      <c r="K962" s="1">
        <v>4268</v>
      </c>
      <c r="L962" s="1">
        <v>4274</v>
      </c>
      <c r="M962" s="53">
        <v>4282</v>
      </c>
      <c r="N962" s="47">
        <v>4293</v>
      </c>
      <c r="O962" s="47">
        <v>4279</v>
      </c>
      <c r="P962" s="47">
        <v>4292</v>
      </c>
      <c r="Q962" s="8">
        <v>4275</v>
      </c>
      <c r="R962" s="26"/>
      <c r="W962" s="50"/>
      <c r="X962" s="51"/>
      <c r="AC962" s="1">
        <v>1.0577000000000001</v>
      </c>
      <c r="AD962" s="62">
        <v>4276</v>
      </c>
      <c r="AE962" s="62">
        <v>4269</v>
      </c>
      <c r="BD962" s="94">
        <v>4281</v>
      </c>
      <c r="BG962" s="62"/>
      <c r="BH962" s="62"/>
      <c r="BI962" s="1">
        <v>4282</v>
      </c>
      <c r="BJ962" s="1">
        <v>4282</v>
      </c>
      <c r="BK962" s="1">
        <v>4279</v>
      </c>
      <c r="BL962" s="1">
        <v>4280</v>
      </c>
      <c r="BM962" s="78"/>
      <c r="BN962" s="78"/>
      <c r="BO962" s="78"/>
      <c r="BP962" s="89"/>
      <c r="BS962" s="88"/>
      <c r="BU962" s="58"/>
      <c r="BV962" s="58"/>
      <c r="BW962" s="58"/>
      <c r="BX962" s="58"/>
      <c r="BY962" s="1">
        <v>113.98399999999999</v>
      </c>
      <c r="BZ962" s="1">
        <v>114.12</v>
      </c>
      <c r="CA962" s="1">
        <v>114.08199999999999</v>
      </c>
      <c r="CB962" s="1">
        <v>1.0616000000000001</v>
      </c>
      <c r="CC962" s="1">
        <v>1.0616000000000001</v>
      </c>
      <c r="CD962" s="1">
        <v>1.0618000000000001</v>
      </c>
      <c r="CG962" s="1">
        <v>4282</v>
      </c>
      <c r="CH962" s="1">
        <v>4289</v>
      </c>
      <c r="CI962" s="1">
        <v>4279</v>
      </c>
      <c r="CJ962" s="1">
        <v>4286</v>
      </c>
      <c r="CK962" s="1">
        <v>4282</v>
      </c>
      <c r="CL962" s="1">
        <v>4293</v>
      </c>
      <c r="CM962" s="1">
        <v>4279</v>
      </c>
      <c r="CN962" s="1">
        <v>4286</v>
      </c>
      <c r="CO962" s="1">
        <v>1170.25</v>
      </c>
      <c r="CP962" s="1">
        <v>4282</v>
      </c>
      <c r="CQ962" s="1">
        <v>4293</v>
      </c>
      <c r="CR962" s="1">
        <v>4272</v>
      </c>
      <c r="CS962" s="1">
        <v>4274</v>
      </c>
      <c r="CX962" s="58"/>
      <c r="CY962" s="58"/>
      <c r="DA962" s="1" t="s">
        <v>618</v>
      </c>
      <c r="DC962" s="58"/>
      <c r="DD962" s="58"/>
      <c r="DE962">
        <v>11.75</v>
      </c>
      <c r="DF962">
        <v>115.345</v>
      </c>
      <c r="DG962">
        <v>2.46</v>
      </c>
    </row>
    <row r="963" spans="1:111">
      <c r="A963" s="1">
        <v>2016</v>
      </c>
      <c r="B963" s="1">
        <v>2</v>
      </c>
      <c r="C963" s="24">
        <v>42716</v>
      </c>
      <c r="D963" s="1">
        <v>4277</v>
      </c>
      <c r="E963" s="1">
        <v>4283</v>
      </c>
      <c r="F963" s="1">
        <v>4268</v>
      </c>
      <c r="G963" s="1">
        <v>4282</v>
      </c>
      <c r="H963" s="46">
        <v>1164</v>
      </c>
      <c r="I963" s="1">
        <v>4282</v>
      </c>
      <c r="J963" s="1">
        <v>4293</v>
      </c>
      <c r="K963" s="1">
        <v>4268</v>
      </c>
      <c r="L963" s="1">
        <v>4273</v>
      </c>
      <c r="M963" s="53">
        <v>4285</v>
      </c>
      <c r="N963" s="47">
        <v>4287</v>
      </c>
      <c r="O963" s="47">
        <v>4277</v>
      </c>
      <c r="P963" s="47">
        <v>4286</v>
      </c>
      <c r="Q963" s="8">
        <v>4278</v>
      </c>
      <c r="R963" s="26"/>
      <c r="W963" s="50"/>
      <c r="X963" s="51"/>
      <c r="AC963" s="1">
        <v>1.0610999999999999</v>
      </c>
      <c r="AD963" s="62">
        <v>4280</v>
      </c>
      <c r="AE963" s="62">
        <v>4268</v>
      </c>
      <c r="BD963" s="94">
        <v>4284</v>
      </c>
      <c r="BG963" s="62"/>
      <c r="BH963" s="62"/>
      <c r="BI963" s="1">
        <v>4285</v>
      </c>
      <c r="BJ963" s="1">
        <v>4286</v>
      </c>
      <c r="BK963" s="1">
        <v>4277</v>
      </c>
      <c r="BL963" s="1">
        <v>4279</v>
      </c>
      <c r="BM963" s="78"/>
      <c r="BN963" s="78"/>
      <c r="BO963" s="78"/>
      <c r="BP963" s="89"/>
      <c r="BS963" s="88"/>
      <c r="BU963" s="58"/>
      <c r="BV963" s="58"/>
      <c r="BW963" s="58"/>
      <c r="BX963" s="58"/>
      <c r="BY963" s="1">
        <v>115.285</v>
      </c>
      <c r="BZ963" s="1">
        <v>115.508</v>
      </c>
      <c r="CA963" s="1">
        <v>115.48099999999999</v>
      </c>
      <c r="CB963" s="1">
        <v>1.0532999999999999</v>
      </c>
      <c r="CC963" s="1">
        <v>1.0545</v>
      </c>
      <c r="CD963" s="1">
        <v>1.0545</v>
      </c>
      <c r="CG963" s="1">
        <v>4285</v>
      </c>
      <c r="CH963" s="1">
        <v>4287</v>
      </c>
      <c r="CI963" s="1">
        <v>4277</v>
      </c>
      <c r="CJ963" s="1">
        <v>4281</v>
      </c>
      <c r="CK963" s="1">
        <v>4285</v>
      </c>
      <c r="CL963" s="1">
        <v>4289</v>
      </c>
      <c r="CM963" s="1">
        <v>4277</v>
      </c>
      <c r="CN963" s="1">
        <v>4284</v>
      </c>
      <c r="CO963" s="1">
        <v>1154.3499999999999</v>
      </c>
      <c r="CP963" s="1">
        <v>4285</v>
      </c>
      <c r="CQ963" s="1">
        <v>4294</v>
      </c>
      <c r="CR963" s="1">
        <v>4277</v>
      </c>
      <c r="CS963" s="1">
        <v>4282</v>
      </c>
      <c r="CX963" s="58"/>
      <c r="CY963" s="58"/>
      <c r="DA963" s="1" t="s">
        <v>618</v>
      </c>
      <c r="DC963" s="58"/>
      <c r="DD963" s="58"/>
      <c r="DE963">
        <v>12.64</v>
      </c>
      <c r="DF963">
        <v>115.078</v>
      </c>
      <c r="DG963">
        <v>2.48</v>
      </c>
    </row>
    <row r="964" spans="1:111">
      <c r="A964" s="1">
        <v>2016</v>
      </c>
      <c r="B964" s="1">
        <v>3</v>
      </c>
      <c r="C964" s="24">
        <v>42717</v>
      </c>
      <c r="D964" s="1">
        <v>4281</v>
      </c>
      <c r="E964" s="1">
        <v>4288</v>
      </c>
      <c r="F964" s="1">
        <v>4279</v>
      </c>
      <c r="G964" s="1">
        <v>4286</v>
      </c>
      <c r="H964" s="46">
        <v>1160.55</v>
      </c>
      <c r="I964" s="1">
        <v>4285</v>
      </c>
      <c r="J964" s="1">
        <v>4294</v>
      </c>
      <c r="K964" s="1">
        <v>4277</v>
      </c>
      <c r="L964" s="1">
        <v>4286</v>
      </c>
      <c r="M964" s="53">
        <v>4285</v>
      </c>
      <c r="N964" s="47">
        <v>4287</v>
      </c>
      <c r="O964" s="47">
        <v>4273</v>
      </c>
      <c r="P964" s="47">
        <v>4283</v>
      </c>
      <c r="Q964" s="8">
        <v>4281</v>
      </c>
      <c r="R964" s="26"/>
      <c r="W964" s="50"/>
      <c r="X964" s="51"/>
      <c r="AC964" s="1">
        <v>1.0628</v>
      </c>
      <c r="AD964" s="62">
        <v>4288</v>
      </c>
      <c r="AE964" s="62">
        <v>4279</v>
      </c>
      <c r="BD964" s="94">
        <v>4284</v>
      </c>
      <c r="BG964" s="62"/>
      <c r="BH964" s="62"/>
      <c r="BI964" s="1">
        <v>4285</v>
      </c>
      <c r="BJ964" s="1">
        <v>4287</v>
      </c>
      <c r="BK964" s="1">
        <v>4280</v>
      </c>
      <c r="BL964" s="1">
        <v>4282</v>
      </c>
      <c r="BM964" s="78"/>
      <c r="BN964" s="78"/>
      <c r="BO964" s="78"/>
      <c r="BP964" s="89"/>
      <c r="BS964" s="88"/>
      <c r="BU964" s="58"/>
      <c r="BV964" s="58"/>
      <c r="BW964" s="58"/>
      <c r="BX964" s="58"/>
      <c r="BY964" s="1">
        <v>115.023</v>
      </c>
      <c r="BZ964" s="1">
        <v>114.904</v>
      </c>
      <c r="CA964" s="1">
        <v>114.881</v>
      </c>
      <c r="CB964" s="1">
        <v>1.0633999999999999</v>
      </c>
      <c r="CC964" s="1">
        <v>1.0638000000000001</v>
      </c>
      <c r="CD964" s="1">
        <v>1.0641</v>
      </c>
      <c r="CG964" s="1">
        <v>4285</v>
      </c>
      <c r="CH964" s="1">
        <v>4287</v>
      </c>
      <c r="CI964" s="1">
        <v>4273</v>
      </c>
      <c r="CJ964" s="1">
        <v>4279</v>
      </c>
      <c r="CK964" s="1">
        <v>4285</v>
      </c>
      <c r="CL964" s="1">
        <v>4287</v>
      </c>
      <c r="CM964" s="1">
        <v>4270</v>
      </c>
      <c r="CN964" s="1">
        <v>4272</v>
      </c>
      <c r="CO964" s="1">
        <v>1161.6500000000001</v>
      </c>
      <c r="CP964" s="1">
        <v>4285</v>
      </c>
      <c r="CQ964" s="1">
        <v>4287</v>
      </c>
      <c r="CR964" s="1">
        <v>4265</v>
      </c>
      <c r="CS964" s="1">
        <v>4270</v>
      </c>
      <c r="CX964" s="58"/>
      <c r="CY964" s="58"/>
      <c r="DA964" s="1" t="s">
        <v>618</v>
      </c>
      <c r="DC964" s="58"/>
      <c r="DD964" s="58"/>
      <c r="DE964">
        <v>12.72</v>
      </c>
      <c r="DF964">
        <v>115.13800000000001</v>
      </c>
      <c r="DG964">
        <v>2.48</v>
      </c>
    </row>
    <row r="965" spans="1:111">
      <c r="A965" s="1">
        <v>2016</v>
      </c>
      <c r="B965" s="1">
        <v>4</v>
      </c>
      <c r="C965" s="24">
        <v>42718</v>
      </c>
      <c r="D965" s="1">
        <v>4274</v>
      </c>
      <c r="E965" s="1">
        <v>4283</v>
      </c>
      <c r="F965" s="1">
        <v>4271</v>
      </c>
      <c r="G965" s="1">
        <v>4279</v>
      </c>
      <c r="H965" s="46">
        <v>1145.3</v>
      </c>
      <c r="I965" s="1">
        <v>4285</v>
      </c>
      <c r="J965" s="1">
        <v>4287</v>
      </c>
      <c r="K965" s="1">
        <v>4265</v>
      </c>
      <c r="L965" s="1">
        <v>4280</v>
      </c>
      <c r="M965" s="53">
        <v>4280</v>
      </c>
      <c r="N965" s="47">
        <v>4284</v>
      </c>
      <c r="O965" s="47">
        <v>4270</v>
      </c>
      <c r="P965" s="47">
        <v>4277</v>
      </c>
      <c r="Q965" s="8">
        <v>4275</v>
      </c>
      <c r="R965" s="26"/>
      <c r="W965" s="50"/>
      <c r="X965" s="51"/>
      <c r="AC965" s="1">
        <v>1.0641</v>
      </c>
      <c r="AD965" s="62">
        <v>4283</v>
      </c>
      <c r="AE965" s="62">
        <v>4271</v>
      </c>
      <c r="BD965" s="94">
        <v>4279</v>
      </c>
      <c r="BG965" s="62"/>
      <c r="BH965" s="62"/>
      <c r="BI965" s="1">
        <v>4280</v>
      </c>
      <c r="BJ965" s="1">
        <v>4283</v>
      </c>
      <c r="BK965" s="1">
        <v>4279</v>
      </c>
      <c r="BL965" s="1">
        <v>4282</v>
      </c>
      <c r="BM965" s="78"/>
      <c r="BN965" s="78"/>
      <c r="BO965" s="78"/>
      <c r="BP965" s="89"/>
      <c r="BS965" s="88"/>
      <c r="BU965" s="58"/>
      <c r="BV965" s="58"/>
      <c r="BW965" s="58"/>
      <c r="BX965" s="58"/>
      <c r="BY965" s="1">
        <v>115.166</v>
      </c>
      <c r="BZ965" s="1">
        <v>115.22799999999999</v>
      </c>
      <c r="CA965" s="1">
        <v>115.158</v>
      </c>
      <c r="CB965" s="1">
        <v>1.0621</v>
      </c>
      <c r="CC965" s="1">
        <v>1.0627</v>
      </c>
      <c r="CD965" s="1">
        <v>1.0629999999999999</v>
      </c>
      <c r="CG965" s="1">
        <v>4280</v>
      </c>
      <c r="CH965" s="1">
        <v>4284</v>
      </c>
      <c r="CI965" s="1">
        <v>4278</v>
      </c>
      <c r="CJ965" s="1">
        <v>4279</v>
      </c>
      <c r="CK965" s="1">
        <v>4280</v>
      </c>
      <c r="CL965" s="1">
        <v>4288</v>
      </c>
      <c r="CM965" s="1">
        <v>4270</v>
      </c>
      <c r="CN965" s="1">
        <v>4282</v>
      </c>
      <c r="CO965" s="1">
        <v>1163.55</v>
      </c>
      <c r="CP965" s="1">
        <v>4280</v>
      </c>
      <c r="CQ965" s="1">
        <v>4303</v>
      </c>
      <c r="CR965" s="1">
        <v>4270</v>
      </c>
      <c r="CS965" s="1">
        <v>4280</v>
      </c>
      <c r="CX965" s="58"/>
      <c r="CY965" s="58"/>
      <c r="DA965" s="1" t="s">
        <v>618</v>
      </c>
      <c r="DC965" s="58"/>
      <c r="DD965" s="58"/>
      <c r="DE965">
        <v>13.19</v>
      </c>
      <c r="DF965">
        <v>117.01300000000001</v>
      </c>
      <c r="DG965">
        <v>2.5299999999999998</v>
      </c>
    </row>
    <row r="966" spans="1:111">
      <c r="A966" s="1">
        <v>2016</v>
      </c>
      <c r="B966" s="1">
        <v>5</v>
      </c>
      <c r="C966" s="24">
        <v>42719</v>
      </c>
      <c r="D966" s="1">
        <v>4289</v>
      </c>
      <c r="E966" s="1">
        <v>4302</v>
      </c>
      <c r="F966" s="1">
        <v>4280</v>
      </c>
      <c r="G966" s="1">
        <v>4296</v>
      </c>
      <c r="H966" s="46">
        <v>1130.25</v>
      </c>
      <c r="I966" s="1">
        <v>4280</v>
      </c>
      <c r="J966" s="1">
        <v>4303</v>
      </c>
      <c r="K966" s="1">
        <v>4270</v>
      </c>
      <c r="L966" s="1">
        <v>4296</v>
      </c>
      <c r="M966" s="53">
        <v>4296</v>
      </c>
      <c r="N966" s="47">
        <v>4296</v>
      </c>
      <c r="O966" s="47">
        <v>4263</v>
      </c>
      <c r="P966" s="47">
        <v>4269</v>
      </c>
      <c r="Q966" s="8">
        <v>4287</v>
      </c>
      <c r="R966" s="26"/>
      <c r="W966" s="50"/>
      <c r="X966" s="51"/>
      <c r="AC966" s="1">
        <v>1.0428999999999999</v>
      </c>
      <c r="AD966" s="62">
        <v>4302</v>
      </c>
      <c r="AE966" s="62">
        <v>4280</v>
      </c>
      <c r="BD966" s="94">
        <v>4295</v>
      </c>
      <c r="BG966" s="62"/>
      <c r="BH966" s="62"/>
      <c r="BI966" s="1">
        <v>4296</v>
      </c>
      <c r="BJ966" s="1">
        <v>4296</v>
      </c>
      <c r="BK966" s="1">
        <v>4284</v>
      </c>
      <c r="BL966" s="1">
        <v>4289</v>
      </c>
      <c r="BM966" s="78"/>
      <c r="BN966" s="78"/>
      <c r="BO966" s="78"/>
      <c r="BP966" s="89"/>
      <c r="BS966" s="88"/>
      <c r="BU966" s="58"/>
      <c r="BV966" s="58"/>
      <c r="BW966" s="58"/>
      <c r="BX966" s="58"/>
      <c r="BY966" s="1">
        <v>117.139</v>
      </c>
      <c r="BZ966" s="1">
        <v>117.26300000000001</v>
      </c>
      <c r="CA966" s="1">
        <v>117.238</v>
      </c>
      <c r="CB966" s="1">
        <v>1.0532999999999999</v>
      </c>
      <c r="CC966" s="1">
        <v>1.0516000000000001</v>
      </c>
      <c r="CD966" s="1">
        <v>1.0510999999999999</v>
      </c>
      <c r="CG966" s="1">
        <v>4296</v>
      </c>
      <c r="CH966" s="1">
        <v>4296</v>
      </c>
      <c r="CI966" s="1">
        <v>4276</v>
      </c>
      <c r="CJ966" s="1">
        <v>4279</v>
      </c>
      <c r="CK966" s="1">
        <v>4296</v>
      </c>
      <c r="CL966" s="1">
        <v>4296</v>
      </c>
      <c r="CM966" s="1">
        <v>4263</v>
      </c>
      <c r="CN966" s="1">
        <v>4278</v>
      </c>
      <c r="CO966" s="1">
        <v>1138.3499999999999</v>
      </c>
      <c r="CP966" s="1">
        <v>4296</v>
      </c>
      <c r="CQ966" s="1">
        <v>4296</v>
      </c>
      <c r="CR966" s="1">
        <v>4260</v>
      </c>
      <c r="CS966" s="1">
        <v>4268</v>
      </c>
      <c r="CX966" s="58"/>
      <c r="CY966" s="58"/>
      <c r="DA966" s="1" t="s">
        <v>618</v>
      </c>
      <c r="DC966" s="58"/>
      <c r="DD966" s="58"/>
      <c r="DE966">
        <v>12.79</v>
      </c>
      <c r="DF966">
        <v>118.182</v>
      </c>
      <c r="DG966">
        <v>2.58</v>
      </c>
    </row>
    <row r="967" spans="1:111">
      <c r="A967" s="1">
        <v>2016</v>
      </c>
      <c r="B967" s="1">
        <v>6</v>
      </c>
      <c r="C967" s="24">
        <v>42720</v>
      </c>
      <c r="D967" s="1">
        <v>4275</v>
      </c>
      <c r="E967" s="1">
        <v>4285</v>
      </c>
      <c r="F967" s="1">
        <v>4272</v>
      </c>
      <c r="G967" s="1">
        <v>4280</v>
      </c>
      <c r="H967" s="46">
        <v>1136.6500000000001</v>
      </c>
      <c r="I967" s="1">
        <v>4296</v>
      </c>
      <c r="J967" s="1">
        <v>4296</v>
      </c>
      <c r="K967" s="1">
        <v>4260</v>
      </c>
      <c r="L967" s="1">
        <v>4278</v>
      </c>
      <c r="M967" s="53">
        <v>4289</v>
      </c>
      <c r="N967" s="47">
        <v>4297</v>
      </c>
      <c r="O967" s="47">
        <v>4288</v>
      </c>
      <c r="P967" s="47">
        <v>4291</v>
      </c>
      <c r="Q967" s="8">
        <v>4274</v>
      </c>
      <c r="R967" s="26"/>
      <c r="W967" s="50"/>
      <c r="X967" s="51"/>
      <c r="AC967" s="1">
        <v>1.0447</v>
      </c>
      <c r="AD967" s="62">
        <v>4280</v>
      </c>
      <c r="AE967" s="62">
        <v>4272</v>
      </c>
      <c r="BD967" s="94">
        <v>4288</v>
      </c>
      <c r="BG967" s="62"/>
      <c r="BH967" s="62"/>
      <c r="BI967" s="1">
        <v>4289</v>
      </c>
      <c r="BJ967" s="1">
        <v>4297</v>
      </c>
      <c r="BK967" s="1">
        <v>4288</v>
      </c>
      <c r="BL967" s="1">
        <v>4296</v>
      </c>
      <c r="BM967" s="78"/>
      <c r="BN967" s="78"/>
      <c r="BO967" s="78"/>
      <c r="BP967" s="89"/>
      <c r="BS967" s="88"/>
      <c r="BU967" s="58"/>
      <c r="BV967" s="58"/>
      <c r="BW967" s="58"/>
      <c r="BX967" s="58"/>
      <c r="BY967" s="1">
        <v>118.146</v>
      </c>
      <c r="BZ967" s="1">
        <v>118.214</v>
      </c>
      <c r="CA967" s="1">
        <v>118.30200000000001</v>
      </c>
      <c r="CB967" s="1">
        <v>1.0414000000000001</v>
      </c>
      <c r="CC967" s="1">
        <v>1.0419</v>
      </c>
      <c r="CD967" s="1">
        <v>1.0417000000000001</v>
      </c>
      <c r="CG967" s="1">
        <v>4285</v>
      </c>
      <c r="CH967" s="1">
        <v>4289</v>
      </c>
      <c r="CI967" s="1">
        <v>4279</v>
      </c>
      <c r="CJ967" s="1">
        <v>4281</v>
      </c>
      <c r="CK967" s="1">
        <v>4289</v>
      </c>
      <c r="CL967" s="1">
        <v>4297</v>
      </c>
      <c r="CM967" s="1">
        <v>4283</v>
      </c>
      <c r="CN967" s="1">
        <v>4283</v>
      </c>
      <c r="CO967" s="1">
        <v>1135.6500000000001</v>
      </c>
      <c r="CP967" s="1">
        <v>4289</v>
      </c>
      <c r="CQ967" s="1">
        <v>4297</v>
      </c>
      <c r="CR967" s="1">
        <v>4276</v>
      </c>
      <c r="CS967" s="1">
        <v>4285</v>
      </c>
      <c r="CX967" s="58"/>
      <c r="CY967" s="58"/>
      <c r="DA967" s="1" t="s">
        <v>618</v>
      </c>
      <c r="DC967" s="58"/>
      <c r="DD967" s="58"/>
      <c r="DE967">
        <v>12.2</v>
      </c>
      <c r="DF967">
        <v>117.96</v>
      </c>
      <c r="DG967">
        <v>2.6</v>
      </c>
    </row>
    <row r="968" spans="1:111">
      <c r="A968" s="1">
        <v>2016</v>
      </c>
      <c r="B968" s="1">
        <v>2</v>
      </c>
      <c r="C968" s="24">
        <v>42723</v>
      </c>
      <c r="D968" s="1">
        <v>4288</v>
      </c>
      <c r="E968" s="1">
        <v>4289</v>
      </c>
      <c r="F968" s="1">
        <v>4278</v>
      </c>
      <c r="G968" s="1">
        <v>4284</v>
      </c>
      <c r="H968" s="46">
        <v>1141.1500000000001</v>
      </c>
      <c r="I968" s="1">
        <v>4289</v>
      </c>
      <c r="J968" s="1">
        <v>4297</v>
      </c>
      <c r="K968" s="1">
        <v>4276</v>
      </c>
      <c r="L968" s="1">
        <v>4287</v>
      </c>
      <c r="M968" s="53">
        <v>4285</v>
      </c>
      <c r="N968" s="47">
        <v>4289</v>
      </c>
      <c r="O968" s="47">
        <v>4277</v>
      </c>
      <c r="P968" s="47">
        <v>4278</v>
      </c>
      <c r="Q968" s="8">
        <v>4287</v>
      </c>
      <c r="R968" s="26"/>
      <c r="W968" s="50"/>
      <c r="X968" s="51"/>
      <c r="AC968" s="1">
        <v>1.0424</v>
      </c>
      <c r="AD968" s="62">
        <v>4289</v>
      </c>
      <c r="AE968" s="62">
        <v>4284</v>
      </c>
      <c r="BD968" s="113">
        <v>4288</v>
      </c>
      <c r="BG968" s="62"/>
      <c r="BH968" s="62"/>
      <c r="BI968" s="1">
        <v>4285</v>
      </c>
      <c r="BJ968" s="1">
        <v>4289</v>
      </c>
      <c r="BK968" s="1">
        <v>4279</v>
      </c>
      <c r="BL968" s="1">
        <v>4279</v>
      </c>
      <c r="BM968" s="78"/>
      <c r="BN968" s="78"/>
      <c r="BO968" s="78"/>
      <c r="BP968" s="89"/>
      <c r="BS968" s="88"/>
      <c r="BU968" s="58"/>
      <c r="BV968" s="58"/>
      <c r="BW968" s="58"/>
      <c r="BX968" s="58"/>
      <c r="BY968" s="1">
        <v>117.96</v>
      </c>
      <c r="BZ968" s="1">
        <v>117.798</v>
      </c>
      <c r="CA968" s="1">
        <v>117.834</v>
      </c>
      <c r="CB968" s="1">
        <v>1.0431999999999999</v>
      </c>
      <c r="CC968" s="1">
        <v>1.0450999999999999</v>
      </c>
      <c r="CD968" s="1">
        <v>1.0448</v>
      </c>
      <c r="CG968" s="35">
        <v>4285</v>
      </c>
      <c r="CH968" s="35">
        <v>4289</v>
      </c>
      <c r="CI968" s="35">
        <v>4279</v>
      </c>
      <c r="CJ968" s="35">
        <v>4281</v>
      </c>
      <c r="CK968" s="1">
        <v>4285</v>
      </c>
      <c r="CL968" s="1">
        <v>4289</v>
      </c>
      <c r="CM968" s="1">
        <v>4273</v>
      </c>
      <c r="CN968" s="1">
        <v>4275</v>
      </c>
      <c r="CO968" s="1">
        <v>1140</v>
      </c>
      <c r="CP968" s="1">
        <v>4285</v>
      </c>
      <c r="CQ968" s="1">
        <v>4289</v>
      </c>
      <c r="CR968" s="1">
        <v>4265</v>
      </c>
      <c r="CS968" s="1">
        <v>4278</v>
      </c>
      <c r="CX968" s="58"/>
      <c r="CY968" s="58"/>
      <c r="DA968" s="1" t="s">
        <v>618</v>
      </c>
      <c r="DC968" s="58"/>
      <c r="DD968" s="58"/>
      <c r="DE968">
        <v>11.71</v>
      </c>
      <c r="DF968">
        <v>117.191</v>
      </c>
      <c r="DG968">
        <v>2.54</v>
      </c>
    </row>
    <row r="969" spans="1:111">
      <c r="A969" s="1">
        <v>2016</v>
      </c>
      <c r="B969" s="1">
        <v>3</v>
      </c>
      <c r="C969" s="24">
        <v>42724</v>
      </c>
      <c r="D969" s="1">
        <v>4275</v>
      </c>
      <c r="E969" s="1">
        <v>4285</v>
      </c>
      <c r="F969" s="1">
        <v>4268</v>
      </c>
      <c r="G969" s="1">
        <v>4284</v>
      </c>
      <c r="H969" s="46">
        <v>1133.95</v>
      </c>
      <c r="I969" s="1">
        <v>4285</v>
      </c>
      <c r="J969" s="1">
        <v>4289</v>
      </c>
      <c r="K969" s="1">
        <v>4265</v>
      </c>
      <c r="L969" s="1">
        <v>4278</v>
      </c>
      <c r="M969" s="53">
        <v>4284</v>
      </c>
      <c r="N969" s="47">
        <v>4291</v>
      </c>
      <c r="O969" s="47">
        <v>4274</v>
      </c>
      <c r="P969" s="47">
        <v>4275</v>
      </c>
      <c r="Q969" s="8">
        <v>4274</v>
      </c>
      <c r="R969" s="26"/>
      <c r="W969" s="50"/>
      <c r="X969" s="51"/>
      <c r="AC969" s="1">
        <v>1.0367999999999999</v>
      </c>
      <c r="AD969" s="62">
        <v>4280</v>
      </c>
      <c r="AE969" s="62">
        <v>4268</v>
      </c>
      <c r="BD969" s="113">
        <v>4288</v>
      </c>
      <c r="BG969" s="62"/>
      <c r="BH969" s="62"/>
      <c r="BI969" s="1">
        <v>4284</v>
      </c>
      <c r="BJ969" s="1">
        <v>4291</v>
      </c>
      <c r="BK969" s="1">
        <v>4281</v>
      </c>
      <c r="BL969" s="1">
        <v>4282</v>
      </c>
      <c r="BM969" s="78"/>
      <c r="BN969" s="78"/>
      <c r="BO969" s="78"/>
      <c r="BP969" s="89"/>
      <c r="BS969" s="88"/>
      <c r="BU969" s="58"/>
      <c r="BV969" s="58"/>
      <c r="BW969" s="58"/>
      <c r="BX969" s="58"/>
      <c r="BY969" s="1">
        <v>117.126</v>
      </c>
      <c r="BZ969" s="1">
        <v>117.092</v>
      </c>
      <c r="CA969" s="1">
        <v>117.179</v>
      </c>
      <c r="CB969" s="1">
        <v>1.04</v>
      </c>
      <c r="CC969" s="1">
        <v>1.04</v>
      </c>
      <c r="CD969" s="1">
        <v>1.0402</v>
      </c>
      <c r="CG969" s="1">
        <v>4284</v>
      </c>
      <c r="CH969" s="1">
        <v>4291</v>
      </c>
      <c r="CI969" s="1">
        <v>4274</v>
      </c>
      <c r="CJ969" s="1">
        <v>4277</v>
      </c>
      <c r="CK969" s="1">
        <v>4284</v>
      </c>
      <c r="CL969" s="1">
        <v>4291</v>
      </c>
      <c r="CM969" s="1">
        <v>4268</v>
      </c>
      <c r="CN969" s="1">
        <v>4270</v>
      </c>
      <c r="CO969" s="1">
        <v>1134.95</v>
      </c>
      <c r="CP969" s="1">
        <v>4284</v>
      </c>
      <c r="CQ969" s="1">
        <v>4291</v>
      </c>
      <c r="CR969" s="1">
        <v>4265</v>
      </c>
      <c r="CS969" s="1">
        <v>4272</v>
      </c>
      <c r="CX969" s="58"/>
      <c r="CY969" s="58"/>
      <c r="DA969" s="1" t="s">
        <v>618</v>
      </c>
      <c r="DC969" s="58"/>
      <c r="DD969" s="58"/>
      <c r="DE969">
        <v>11.45</v>
      </c>
      <c r="DF969">
        <v>117.824</v>
      </c>
      <c r="DG969">
        <v>2.57</v>
      </c>
    </row>
    <row r="970" spans="1:111">
      <c r="A970" s="1">
        <v>2016</v>
      </c>
      <c r="B970" s="1">
        <v>4</v>
      </c>
      <c r="C970" s="24">
        <v>42725</v>
      </c>
      <c r="D970" s="1">
        <v>4277</v>
      </c>
      <c r="E970" s="1">
        <v>4285</v>
      </c>
      <c r="F970" s="1">
        <v>4273</v>
      </c>
      <c r="G970" s="1">
        <v>4281</v>
      </c>
      <c r="H970" s="46">
        <v>1132.5999999999999</v>
      </c>
      <c r="I970" s="1">
        <v>4284</v>
      </c>
      <c r="J970" s="1">
        <v>4291</v>
      </c>
      <c r="K970" s="1">
        <v>4265</v>
      </c>
      <c r="L970" s="1">
        <v>4281</v>
      </c>
      <c r="M970" s="53">
        <v>4280</v>
      </c>
      <c r="N970" s="47">
        <v>4283</v>
      </c>
      <c r="O970" s="47">
        <v>4267</v>
      </c>
      <c r="P970" s="47">
        <v>4269</v>
      </c>
      <c r="Q970" s="8">
        <v>4277</v>
      </c>
      <c r="R970" s="26"/>
      <c r="W970" s="50"/>
      <c r="X970" s="51"/>
      <c r="AC970" s="1">
        <v>1.0430999999999999</v>
      </c>
      <c r="AD970" s="62">
        <v>4284</v>
      </c>
      <c r="AE970" s="62">
        <v>4273</v>
      </c>
      <c r="BD970" s="113">
        <v>4288</v>
      </c>
      <c r="BG970" s="62"/>
      <c r="BH970" s="62"/>
      <c r="BI970" s="35">
        <v>4284</v>
      </c>
      <c r="BJ970" s="35">
        <v>4291</v>
      </c>
      <c r="BK970" s="35">
        <v>4281</v>
      </c>
      <c r="BL970" s="35">
        <v>4282</v>
      </c>
      <c r="BM970" s="78"/>
      <c r="BN970" s="78"/>
      <c r="BO970" s="78"/>
      <c r="BP970" s="89"/>
      <c r="BS970" s="88"/>
      <c r="BU970" s="58"/>
      <c r="BV970" s="58"/>
      <c r="BW970" s="58"/>
      <c r="BX970" s="58"/>
      <c r="BY970" s="1">
        <v>117.824</v>
      </c>
      <c r="BZ970" s="1">
        <v>117.825</v>
      </c>
      <c r="CA970" s="1">
        <v>117.831</v>
      </c>
      <c r="CB970" s="1">
        <v>1.0389999999999999</v>
      </c>
      <c r="CC970" s="1">
        <v>1.0396000000000001</v>
      </c>
      <c r="CD970" s="1">
        <v>1.0395000000000001</v>
      </c>
      <c r="CG970" s="1">
        <v>4280</v>
      </c>
      <c r="CH970" s="1">
        <v>4283</v>
      </c>
      <c r="CI970" s="1">
        <v>4267</v>
      </c>
      <c r="CJ970" s="1">
        <v>4268</v>
      </c>
      <c r="CK970" s="1">
        <v>4280</v>
      </c>
      <c r="CL970" s="1">
        <v>4283</v>
      </c>
      <c r="CM970" s="1">
        <v>4267</v>
      </c>
      <c r="CN970" s="1">
        <v>4268</v>
      </c>
      <c r="CO970" s="35">
        <v>1134.95</v>
      </c>
      <c r="CP970" s="1">
        <v>4280</v>
      </c>
      <c r="CQ970" s="1">
        <v>4283</v>
      </c>
      <c r="CR970" s="1">
        <v>4265</v>
      </c>
      <c r="CS970" s="1">
        <v>4272</v>
      </c>
      <c r="CX970" s="58"/>
      <c r="CY970" s="58"/>
      <c r="DA970" s="1" t="s">
        <v>618</v>
      </c>
      <c r="DC970" s="58"/>
      <c r="DD970" s="58"/>
      <c r="DE970">
        <v>11.27</v>
      </c>
      <c r="DF970">
        <v>117.53100000000001</v>
      </c>
      <c r="DG970">
        <v>2.5499999999999998</v>
      </c>
    </row>
    <row r="971" spans="1:111">
      <c r="A971" s="1">
        <v>2016</v>
      </c>
      <c r="B971" s="1">
        <v>5</v>
      </c>
      <c r="C971" s="24">
        <v>42726</v>
      </c>
      <c r="D971" s="1">
        <v>4266</v>
      </c>
      <c r="E971" s="1">
        <v>4268</v>
      </c>
      <c r="F971" s="1">
        <v>4258</v>
      </c>
      <c r="G971" s="1">
        <v>4260</v>
      </c>
      <c r="H971" s="46">
        <v>1134.5</v>
      </c>
      <c r="I971" s="1">
        <v>4280</v>
      </c>
      <c r="J971" s="1">
        <v>4283</v>
      </c>
      <c r="K971" s="1">
        <v>4263</v>
      </c>
      <c r="L971" s="1">
        <v>4267</v>
      </c>
      <c r="M971" s="53">
        <v>4273</v>
      </c>
      <c r="N971" s="47">
        <v>4275</v>
      </c>
      <c r="O971" s="47">
        <v>4266</v>
      </c>
      <c r="P971" s="47">
        <v>4268</v>
      </c>
      <c r="Q971" s="8">
        <v>4267</v>
      </c>
      <c r="R971" s="26"/>
      <c r="W971" s="50"/>
      <c r="X971" s="51"/>
      <c r="AC971" s="1" t="s">
        <v>9</v>
      </c>
      <c r="AD971" s="62">
        <v>4269</v>
      </c>
      <c r="AE971" s="62">
        <v>4263</v>
      </c>
      <c r="BD971" s="113">
        <v>4288</v>
      </c>
      <c r="BG971" s="62"/>
      <c r="BH971" s="62"/>
      <c r="BI971" s="1">
        <v>4273</v>
      </c>
      <c r="BJ971" s="1">
        <v>4273</v>
      </c>
      <c r="BK971" s="1">
        <v>4271</v>
      </c>
      <c r="BL971" s="1">
        <v>4273</v>
      </c>
      <c r="BM971" s="78"/>
      <c r="BN971" s="78"/>
      <c r="BO971" s="78"/>
      <c r="BP971" s="89"/>
      <c r="BS971" s="88"/>
      <c r="BU971" s="58"/>
      <c r="BV971" s="58"/>
      <c r="BW971" s="58"/>
      <c r="BX971" s="58"/>
      <c r="BY971" s="1">
        <v>117.53700000000001</v>
      </c>
      <c r="BZ971" s="1">
        <v>117.482</v>
      </c>
      <c r="CA971" s="1">
        <v>117.542</v>
      </c>
      <c r="CB971" s="1">
        <v>1.0430999999999999</v>
      </c>
      <c r="CC971" s="1">
        <v>1.0425</v>
      </c>
      <c r="CD971" s="1">
        <v>1.0427</v>
      </c>
      <c r="CG971" s="1">
        <v>4273</v>
      </c>
      <c r="CH971" s="1">
        <v>4273</v>
      </c>
      <c r="CI971" s="1">
        <v>4269</v>
      </c>
      <c r="CJ971" s="1">
        <v>4269</v>
      </c>
      <c r="CK971" s="1">
        <v>4273</v>
      </c>
      <c r="CL971" s="1">
        <v>4275</v>
      </c>
      <c r="CM971" s="1">
        <v>4266</v>
      </c>
      <c r="CN971" s="1">
        <v>4274</v>
      </c>
      <c r="CO971" s="1">
        <v>1132.75</v>
      </c>
      <c r="CP971" s="1">
        <v>4267</v>
      </c>
      <c r="CQ971" s="1">
        <v>4271</v>
      </c>
      <c r="CR971" s="1">
        <v>4257</v>
      </c>
      <c r="CS971" s="1">
        <v>4257</v>
      </c>
      <c r="CX971" s="58"/>
      <c r="CY971" s="58"/>
      <c r="DA971" s="1" t="s">
        <v>618</v>
      </c>
      <c r="DC971" s="58"/>
      <c r="DD971" s="58"/>
      <c r="DE971">
        <v>11.44</v>
      </c>
      <c r="DF971">
        <v>117.37</v>
      </c>
      <c r="DG971">
        <v>2.54</v>
      </c>
    </row>
    <row r="972" spans="1:111">
      <c r="A972" s="1">
        <v>2016</v>
      </c>
      <c r="B972" s="1">
        <v>2</v>
      </c>
      <c r="C972" s="24">
        <v>42730</v>
      </c>
      <c r="D972" s="1">
        <v>4258</v>
      </c>
      <c r="E972" s="1">
        <v>4258</v>
      </c>
      <c r="F972" s="1">
        <v>4245</v>
      </c>
      <c r="G972" s="1">
        <v>4250</v>
      </c>
      <c r="H972" s="46">
        <v>1135</v>
      </c>
      <c r="I972" s="1">
        <v>4267</v>
      </c>
      <c r="J972" s="1">
        <v>4271</v>
      </c>
      <c r="K972" s="1">
        <v>4251</v>
      </c>
      <c r="L972" s="1">
        <v>4257</v>
      </c>
      <c r="M972" s="53">
        <v>4255</v>
      </c>
      <c r="N972" s="47">
        <v>4255</v>
      </c>
      <c r="O972" s="47">
        <v>4244</v>
      </c>
      <c r="P972" s="47">
        <v>4245</v>
      </c>
      <c r="Q972" s="8">
        <v>4260</v>
      </c>
      <c r="R972" s="26"/>
      <c r="W972" s="50"/>
      <c r="X972" s="51"/>
      <c r="AC972" s="1">
        <v>1.0456000000000001</v>
      </c>
      <c r="AD972" s="62">
        <v>4259</v>
      </c>
      <c r="AE972" s="62">
        <v>4246</v>
      </c>
      <c r="BD972" s="113">
        <v>4288</v>
      </c>
      <c r="BG972" s="62"/>
      <c r="BH972" s="62"/>
      <c r="BI972" s="1">
        <v>4255</v>
      </c>
      <c r="BJ972" s="1">
        <v>4255</v>
      </c>
      <c r="BK972" s="1">
        <v>4250</v>
      </c>
      <c r="BL972" s="1">
        <v>4251</v>
      </c>
      <c r="BM972" s="78"/>
      <c r="BN972" s="78"/>
      <c r="BO972" s="78"/>
      <c r="BP972" s="89"/>
      <c r="BS972" s="88"/>
      <c r="BU972" s="58"/>
      <c r="BV972" s="58"/>
      <c r="BW972" s="58"/>
      <c r="BX972" s="58"/>
      <c r="BY972" s="1">
        <v>117.35599999999999</v>
      </c>
      <c r="BZ972" s="1">
        <v>117.274</v>
      </c>
      <c r="CA972" s="1">
        <v>117.342</v>
      </c>
      <c r="CB972" s="1">
        <v>1.0457000000000001</v>
      </c>
      <c r="CC972" s="1">
        <v>1.0458000000000001</v>
      </c>
      <c r="CD972" s="1">
        <v>1.0455000000000001</v>
      </c>
      <c r="CG972" s="1">
        <v>4255</v>
      </c>
      <c r="CH972" s="1">
        <v>4255</v>
      </c>
      <c r="CI972" s="1">
        <v>4244</v>
      </c>
      <c r="CJ972" s="1">
        <v>4245</v>
      </c>
      <c r="CK972" s="1">
        <v>4255</v>
      </c>
      <c r="CL972" s="1">
        <v>4255</v>
      </c>
      <c r="CM972" s="1">
        <v>4243</v>
      </c>
      <c r="CN972" s="1">
        <v>4245</v>
      </c>
      <c r="CO972" s="1">
        <v>1135</v>
      </c>
      <c r="CP972" s="1">
        <v>4250</v>
      </c>
      <c r="CQ972" s="1">
        <v>4251</v>
      </c>
      <c r="CR972" s="1">
        <v>4238</v>
      </c>
      <c r="CS972" s="1">
        <v>4240</v>
      </c>
      <c r="CX972" s="58"/>
      <c r="CY972" s="58"/>
      <c r="DA972" s="1" t="s">
        <v>618</v>
      </c>
      <c r="DC972" s="58"/>
      <c r="DD972" s="58"/>
      <c r="DE972">
        <v>11.44</v>
      </c>
      <c r="DF972">
        <v>117.086</v>
      </c>
      <c r="DG972">
        <v>2.54</v>
      </c>
    </row>
    <row r="973" spans="1:111">
      <c r="A973" s="1">
        <v>2016</v>
      </c>
      <c r="B973" s="1">
        <v>3</v>
      </c>
      <c r="C973" s="24">
        <v>42731</v>
      </c>
      <c r="D973" s="1">
        <v>4250</v>
      </c>
      <c r="E973" s="1">
        <v>4273</v>
      </c>
      <c r="F973" s="1">
        <v>4250</v>
      </c>
      <c r="G973" s="1">
        <v>4270</v>
      </c>
      <c r="H973" s="46">
        <v>1139.95</v>
      </c>
      <c r="I973" s="1">
        <v>4250</v>
      </c>
      <c r="J973" s="1">
        <v>4264</v>
      </c>
      <c r="K973" s="1">
        <v>4238</v>
      </c>
      <c r="L973" s="1">
        <v>4263</v>
      </c>
      <c r="M973" s="53">
        <v>4290</v>
      </c>
      <c r="N973" s="47">
        <v>4291</v>
      </c>
      <c r="O973" s="47">
        <v>4284</v>
      </c>
      <c r="P973" s="47">
        <v>4286</v>
      </c>
      <c r="Q973" s="8">
        <v>4250</v>
      </c>
      <c r="R973" s="26"/>
      <c r="W973" s="50"/>
      <c r="X973" s="51"/>
      <c r="AC973" s="1">
        <v>1.0443</v>
      </c>
      <c r="AD973" s="62">
        <v>4265</v>
      </c>
      <c r="AE973" s="62">
        <v>4250</v>
      </c>
      <c r="BD973" s="113">
        <v>4288</v>
      </c>
      <c r="BG973" s="62"/>
      <c r="BH973" s="62"/>
      <c r="BI973" s="1">
        <v>0</v>
      </c>
      <c r="BJ973" s="1">
        <v>4276</v>
      </c>
      <c r="BK973" s="1">
        <v>4276</v>
      </c>
      <c r="BL973" s="35">
        <v>4251</v>
      </c>
      <c r="BM973" s="78"/>
      <c r="BN973" s="78"/>
      <c r="BO973" s="78"/>
      <c r="BP973" s="89"/>
      <c r="BS973" s="88"/>
      <c r="BU973" s="58"/>
      <c r="BV973" s="58"/>
      <c r="BW973" s="58"/>
      <c r="BX973" s="58"/>
      <c r="BY973" s="1">
        <v>117.069</v>
      </c>
      <c r="BZ973" s="1">
        <v>117.208</v>
      </c>
      <c r="CA973" s="1">
        <v>117.181</v>
      </c>
      <c r="CB973" s="1">
        <v>1.0458000000000001</v>
      </c>
      <c r="CC973" s="1">
        <v>1.0456000000000001</v>
      </c>
      <c r="CD973" s="1">
        <v>1.0451999999999999</v>
      </c>
      <c r="CG973" s="1">
        <v>4290</v>
      </c>
      <c r="CH973" s="1">
        <v>4291</v>
      </c>
      <c r="CI973" s="1">
        <v>4284</v>
      </c>
      <c r="CJ973" s="1">
        <v>4288</v>
      </c>
      <c r="CK973" s="1">
        <v>4290</v>
      </c>
      <c r="CL973" s="1">
        <v>4291</v>
      </c>
      <c r="CM973" s="1">
        <v>4280</v>
      </c>
      <c r="CN973" s="1">
        <v>4281</v>
      </c>
      <c r="CO973" s="1">
        <v>1145.45</v>
      </c>
      <c r="CP973" s="1">
        <v>4290</v>
      </c>
      <c r="CQ973" s="1">
        <v>4291</v>
      </c>
      <c r="CR973" s="1">
        <v>4272</v>
      </c>
      <c r="CS973" s="1">
        <v>4279</v>
      </c>
      <c r="CX973" s="58"/>
      <c r="CY973" s="58"/>
      <c r="DA973" s="1" t="s">
        <v>618</v>
      </c>
      <c r="DC973" s="58"/>
      <c r="DD973" s="58"/>
      <c r="DE973">
        <v>11.99</v>
      </c>
      <c r="DF973">
        <v>117.446</v>
      </c>
      <c r="DG973">
        <v>2.56</v>
      </c>
    </row>
    <row r="974" spans="1:111">
      <c r="A974" s="1">
        <v>2016</v>
      </c>
      <c r="B974" s="1">
        <v>4</v>
      </c>
      <c r="C974" s="24">
        <v>42732</v>
      </c>
      <c r="D974" s="1">
        <v>4281</v>
      </c>
      <c r="E974" s="1">
        <v>4298</v>
      </c>
      <c r="F974" s="1">
        <v>4280</v>
      </c>
      <c r="G974" s="1">
        <v>4298</v>
      </c>
      <c r="H974" s="46">
        <v>1143.3499999999999</v>
      </c>
      <c r="I974" s="1">
        <v>4290</v>
      </c>
      <c r="J974" s="1">
        <v>4296</v>
      </c>
      <c r="K974" s="1">
        <v>4272</v>
      </c>
      <c r="L974" s="1">
        <v>4294</v>
      </c>
      <c r="M974" s="53">
        <v>4296</v>
      </c>
      <c r="N974" s="47">
        <v>4296</v>
      </c>
      <c r="O974" s="47">
        <v>4281</v>
      </c>
      <c r="P974" s="47">
        <v>4289</v>
      </c>
      <c r="Q974" s="8">
        <v>4282</v>
      </c>
      <c r="R974" s="26"/>
      <c r="W974" s="50"/>
      <c r="X974" s="51"/>
      <c r="AC974" s="1">
        <v>1.0395000000000001</v>
      </c>
      <c r="AD974" s="62">
        <v>4296</v>
      </c>
      <c r="AE974" s="62">
        <v>4280</v>
      </c>
      <c r="BD974" s="113">
        <v>4288</v>
      </c>
      <c r="BG974" s="62"/>
      <c r="BH974" s="62"/>
      <c r="BI974" s="1">
        <v>4296</v>
      </c>
      <c r="BJ974" s="1">
        <v>4296</v>
      </c>
      <c r="BK974" s="1">
        <v>4291</v>
      </c>
      <c r="BL974" s="1">
        <v>4293</v>
      </c>
      <c r="BM974" s="78"/>
      <c r="BN974" s="78"/>
      <c r="BO974" s="78"/>
      <c r="BP974" s="89"/>
      <c r="BS974" s="88"/>
      <c r="BU974" s="58"/>
      <c r="BV974" s="58"/>
      <c r="BW974" s="58"/>
      <c r="BX974" s="58"/>
      <c r="BY974" s="1">
        <v>117.456</v>
      </c>
      <c r="BZ974" s="1">
        <v>117.455</v>
      </c>
      <c r="CA974" s="1">
        <v>117.524</v>
      </c>
      <c r="CB974" s="1">
        <v>1.0455000000000001</v>
      </c>
      <c r="CC974" s="1">
        <v>1.046</v>
      </c>
      <c r="CD974" s="1">
        <v>1.0458000000000001</v>
      </c>
      <c r="CG974" s="1">
        <v>4296</v>
      </c>
      <c r="CH974" s="1">
        <v>4296</v>
      </c>
      <c r="CI974" s="1">
        <v>4281</v>
      </c>
      <c r="CJ974" s="1">
        <v>4288</v>
      </c>
      <c r="CK974" s="1">
        <v>4296</v>
      </c>
      <c r="CL974" s="1">
        <v>4296</v>
      </c>
      <c r="CM974" s="1">
        <v>4281</v>
      </c>
      <c r="CN974" s="1">
        <v>4286</v>
      </c>
      <c r="CO974" s="1">
        <v>1142.25</v>
      </c>
      <c r="CP974" s="1">
        <v>4296</v>
      </c>
      <c r="CQ974" s="1">
        <v>4296</v>
      </c>
      <c r="CR974" s="1">
        <v>4278</v>
      </c>
      <c r="CS974" s="1">
        <v>4279</v>
      </c>
      <c r="CX974" s="58"/>
      <c r="CY974" s="58"/>
      <c r="DA974" s="1" t="s">
        <v>618</v>
      </c>
      <c r="DC974" s="58"/>
      <c r="DD974" s="58"/>
      <c r="DE974">
        <v>12.95</v>
      </c>
      <c r="DF974">
        <v>117.202</v>
      </c>
      <c r="DG974">
        <v>2.5099999999999998</v>
      </c>
    </row>
    <row r="975" spans="1:111">
      <c r="A975" s="1">
        <v>2016</v>
      </c>
      <c r="B975" s="1">
        <v>5</v>
      </c>
      <c r="C975" s="24">
        <v>42733</v>
      </c>
      <c r="D975" s="1">
        <v>4280</v>
      </c>
      <c r="E975" s="1">
        <v>4294</v>
      </c>
      <c r="F975" s="1">
        <v>4277</v>
      </c>
      <c r="G975" s="1">
        <v>4286</v>
      </c>
      <c r="H975" s="35">
        <v>1143.3499999999999</v>
      </c>
      <c r="I975" s="1">
        <v>4296</v>
      </c>
      <c r="J975" s="1">
        <v>4296</v>
      </c>
      <c r="K975" s="1">
        <v>4277</v>
      </c>
      <c r="L975" s="1">
        <v>4285</v>
      </c>
      <c r="M975" s="53">
        <v>4281</v>
      </c>
      <c r="N975" s="47">
        <v>4285</v>
      </c>
      <c r="O975" s="47">
        <v>4273</v>
      </c>
      <c r="P975" s="47">
        <v>4282</v>
      </c>
      <c r="Q975" s="8">
        <v>4279</v>
      </c>
      <c r="R975" s="26"/>
      <c r="W975" s="50"/>
      <c r="X975" s="51"/>
      <c r="AC975" s="1">
        <v>1.0466</v>
      </c>
      <c r="AD975" s="62">
        <v>4291</v>
      </c>
      <c r="AE975" s="62">
        <v>4277</v>
      </c>
      <c r="BD975" s="113">
        <v>4288</v>
      </c>
      <c r="BG975" s="62"/>
      <c r="BH975" s="62"/>
      <c r="BI975" s="1">
        <v>4281</v>
      </c>
      <c r="BJ975" s="1">
        <v>4283</v>
      </c>
      <c r="BK975" s="1">
        <v>4280</v>
      </c>
      <c r="BL975" s="1">
        <v>4282</v>
      </c>
      <c r="BM975" s="78"/>
      <c r="BN975" s="78"/>
      <c r="BO975" s="78"/>
      <c r="BP975" s="89"/>
      <c r="BS975" s="88"/>
      <c r="BU975" s="58"/>
      <c r="BV975" s="58"/>
      <c r="BW975" s="58"/>
      <c r="BX975" s="58"/>
      <c r="BY975" s="1">
        <v>117.2</v>
      </c>
      <c r="BZ975" s="1">
        <v>117.053</v>
      </c>
      <c r="CA975" s="1">
        <v>117.075</v>
      </c>
      <c r="CB975" s="1">
        <v>1.0407999999999999</v>
      </c>
      <c r="CC975" s="1">
        <v>1.0419</v>
      </c>
      <c r="CD975" s="1">
        <v>1.0418000000000001</v>
      </c>
      <c r="CG975" s="1">
        <v>4281</v>
      </c>
      <c r="CH975" s="1">
        <v>4284</v>
      </c>
      <c r="CI975" s="1">
        <v>4273</v>
      </c>
      <c r="CJ975" s="1">
        <v>4283</v>
      </c>
      <c r="CK975" s="1">
        <v>4281</v>
      </c>
      <c r="CL975" s="1">
        <v>4285</v>
      </c>
      <c r="CM975" s="1">
        <v>4273</v>
      </c>
      <c r="CN975" s="1">
        <v>4280</v>
      </c>
      <c r="CO975" s="35">
        <v>1142.25</v>
      </c>
      <c r="CP975" s="1">
        <v>4281</v>
      </c>
      <c r="CQ975" s="1">
        <v>4314</v>
      </c>
      <c r="CR975" s="1">
        <v>4273</v>
      </c>
      <c r="CS975" s="1">
        <v>4314</v>
      </c>
      <c r="CX975" s="58"/>
      <c r="CY975" s="58"/>
      <c r="DA975" s="1" t="s">
        <v>618</v>
      </c>
      <c r="DC975" s="58"/>
      <c r="DD975" s="58"/>
      <c r="DE975">
        <v>13.37</v>
      </c>
      <c r="DF975">
        <v>116.633</v>
      </c>
      <c r="DG975">
        <v>2.48</v>
      </c>
    </row>
    <row r="976" spans="1:111">
      <c r="A976" s="1">
        <v>2016</v>
      </c>
      <c r="B976" s="1">
        <v>6</v>
      </c>
      <c r="C976" s="24">
        <v>42734</v>
      </c>
      <c r="D976" s="1">
        <v>4313</v>
      </c>
      <c r="E976" s="1">
        <v>4338</v>
      </c>
      <c r="F976" s="1">
        <v>4308</v>
      </c>
      <c r="G976" s="1">
        <v>4330</v>
      </c>
      <c r="H976" s="46">
        <v>1159.8</v>
      </c>
      <c r="I976" s="1">
        <v>4281</v>
      </c>
      <c r="J976" s="1">
        <v>4323</v>
      </c>
      <c r="K976" s="1">
        <v>4273</v>
      </c>
      <c r="L976" s="1">
        <v>4312</v>
      </c>
      <c r="M976" s="53">
        <v>4330</v>
      </c>
      <c r="N976" s="47">
        <v>4340</v>
      </c>
      <c r="O976" s="47">
        <v>4324</v>
      </c>
      <c r="P976" s="47">
        <v>4325</v>
      </c>
      <c r="Q976" s="8">
        <v>4314</v>
      </c>
      <c r="R976" s="26"/>
      <c r="W976" s="50"/>
      <c r="X976" s="51"/>
      <c r="AC976" s="1">
        <v>1.0545</v>
      </c>
      <c r="AD976" s="62">
        <v>4323</v>
      </c>
      <c r="AE976" s="62">
        <v>4310</v>
      </c>
      <c r="BD976" s="113">
        <v>4288</v>
      </c>
      <c r="BE976" s="8">
        <v>4319</v>
      </c>
      <c r="BF976" s="8">
        <v>691</v>
      </c>
      <c r="BG976" s="62">
        <v>488</v>
      </c>
      <c r="BH976" s="62">
        <v>1.415983606557377</v>
      </c>
      <c r="BI976" s="1">
        <v>4330</v>
      </c>
      <c r="BJ976" s="1">
        <v>4339</v>
      </c>
      <c r="BK976" s="1">
        <v>4329</v>
      </c>
      <c r="BL976" s="1">
        <v>4336</v>
      </c>
      <c r="BM976" s="78"/>
      <c r="BN976" s="78"/>
      <c r="BO976" s="78"/>
      <c r="BP976" s="89"/>
      <c r="BS976" s="88"/>
      <c r="BU976" s="58"/>
      <c r="BV976" s="58"/>
      <c r="BW976" s="58"/>
      <c r="BX976" s="58"/>
      <c r="BY976" s="1">
        <v>116.621</v>
      </c>
      <c r="BZ976" s="1">
        <v>116.55</v>
      </c>
      <c r="CA976" s="1">
        <v>116.44499999999999</v>
      </c>
      <c r="CB976" s="1">
        <v>1.0484</v>
      </c>
      <c r="CC976" s="1">
        <v>1.0488</v>
      </c>
      <c r="CD976" s="1">
        <v>1.0528999999999999</v>
      </c>
      <c r="CG976" s="1">
        <v>4330</v>
      </c>
      <c r="CH976" s="1">
        <v>4340</v>
      </c>
      <c r="CI976" s="1">
        <v>4329</v>
      </c>
      <c r="CJ976" s="1">
        <v>4334</v>
      </c>
      <c r="CK976" s="1">
        <v>4330</v>
      </c>
      <c r="CL976" s="1">
        <v>4340</v>
      </c>
      <c r="CM976" s="1">
        <v>4324</v>
      </c>
      <c r="CN976" s="1">
        <v>4328</v>
      </c>
      <c r="CO976" s="35">
        <v>1142.25</v>
      </c>
      <c r="CP976" s="1">
        <v>4330</v>
      </c>
      <c r="CQ976" s="1">
        <v>4340</v>
      </c>
      <c r="CR976" s="1">
        <v>4299</v>
      </c>
      <c r="CS976" s="1">
        <v>4304</v>
      </c>
      <c r="CX976" s="58"/>
      <c r="CY976" s="58"/>
      <c r="DA976" s="1" t="s">
        <v>618</v>
      </c>
      <c r="DC976" s="58"/>
      <c r="DD976" s="58"/>
      <c r="DE976">
        <v>12.85</v>
      </c>
      <c r="DF976">
        <v>117.687</v>
      </c>
      <c r="DG976">
        <v>2.4500000000000002</v>
      </c>
    </row>
    <row r="977" spans="1:111">
      <c r="A977" s="1">
        <v>2017</v>
      </c>
      <c r="B977" s="1">
        <v>4</v>
      </c>
      <c r="C977" s="24">
        <v>42739</v>
      </c>
      <c r="D977" s="1">
        <v>4352</v>
      </c>
      <c r="E977" s="1">
        <v>4389</v>
      </c>
      <c r="F977" s="1">
        <v>4352</v>
      </c>
      <c r="G977" s="1">
        <v>4389</v>
      </c>
      <c r="H977" s="46">
        <v>1164.8</v>
      </c>
      <c r="I977" s="1">
        <v>4330</v>
      </c>
      <c r="J977" s="1">
        <v>4374</v>
      </c>
      <c r="K977" s="1">
        <v>4299</v>
      </c>
      <c r="L977" s="1">
        <v>4373</v>
      </c>
      <c r="M977" s="53">
        <v>4388</v>
      </c>
      <c r="N977" s="47">
        <v>4391</v>
      </c>
      <c r="O977" s="47">
        <v>4375</v>
      </c>
      <c r="P977" s="47">
        <v>4379</v>
      </c>
      <c r="Q977" s="8">
        <v>4354</v>
      </c>
      <c r="R977" s="26"/>
      <c r="W977" s="50"/>
      <c r="X977" s="51"/>
      <c r="AC977" s="1">
        <v>1.0436000000000001</v>
      </c>
      <c r="AD977" s="62">
        <v>4375</v>
      </c>
      <c r="AE977" s="62">
        <v>4352</v>
      </c>
      <c r="BD977" s="113">
        <v>4288</v>
      </c>
      <c r="BE977" s="8">
        <v>4356</v>
      </c>
      <c r="BF977" s="8">
        <v>765</v>
      </c>
      <c r="BG977" s="62">
        <v>569</v>
      </c>
      <c r="BH977" s="62">
        <v>1.344463971880492</v>
      </c>
      <c r="BI977" s="1">
        <v>4388</v>
      </c>
      <c r="BJ977" s="1">
        <v>4389</v>
      </c>
      <c r="BK977" s="1">
        <v>4377</v>
      </c>
      <c r="BL977" s="1">
        <v>4386</v>
      </c>
      <c r="BM977" s="78"/>
      <c r="BN977" s="78"/>
      <c r="BO977" s="78"/>
      <c r="BP977" s="89"/>
      <c r="BS977" s="88"/>
      <c r="BU977" s="58"/>
      <c r="BV977" s="58"/>
      <c r="BW977" s="58"/>
      <c r="BX977" s="58"/>
      <c r="BY977" s="1">
        <v>117.733</v>
      </c>
      <c r="BZ977" s="1">
        <v>117.649</v>
      </c>
      <c r="CA977" s="1">
        <v>117.622</v>
      </c>
      <c r="CB977" s="1">
        <v>1.0402</v>
      </c>
      <c r="CC977" s="1">
        <v>1.0411999999999999</v>
      </c>
      <c r="CD977" s="1">
        <v>1.042</v>
      </c>
      <c r="CG977" s="1">
        <v>4388</v>
      </c>
      <c r="CH977" s="1">
        <v>4391</v>
      </c>
      <c r="CI977" s="1">
        <v>4377</v>
      </c>
      <c r="CJ977" s="1">
        <v>4380</v>
      </c>
      <c r="CK977" s="1">
        <v>4388</v>
      </c>
      <c r="CL977" s="1">
        <v>4391</v>
      </c>
      <c r="CM977" s="1">
        <v>4367</v>
      </c>
      <c r="CN977" s="1">
        <v>4369</v>
      </c>
      <c r="CO977" s="1">
        <v>1163.8</v>
      </c>
      <c r="CP977" s="1">
        <v>4388</v>
      </c>
      <c r="CQ977" s="1">
        <v>4391</v>
      </c>
      <c r="CR977" s="1">
        <v>4367</v>
      </c>
      <c r="CS977" s="1">
        <v>4378</v>
      </c>
      <c r="CX977" s="58"/>
      <c r="CY977" s="58"/>
      <c r="DA977" s="1" t="s">
        <v>618</v>
      </c>
      <c r="DC977" s="58"/>
      <c r="DD977" s="58"/>
      <c r="DE977">
        <v>11.85</v>
      </c>
      <c r="DF977">
        <v>117.295</v>
      </c>
      <c r="DG977">
        <v>2.4500000000000002</v>
      </c>
    </row>
    <row r="978" spans="1:111">
      <c r="A978" s="1">
        <v>2017</v>
      </c>
      <c r="B978" s="1">
        <v>5</v>
      </c>
      <c r="C978" s="24">
        <v>42740</v>
      </c>
      <c r="D978" s="1">
        <v>4370</v>
      </c>
      <c r="E978" s="1">
        <v>4383</v>
      </c>
      <c r="F978" s="1">
        <v>4360</v>
      </c>
      <c r="G978" s="1">
        <v>4378</v>
      </c>
      <c r="H978" s="46">
        <v>1180.7</v>
      </c>
      <c r="I978" s="1">
        <v>4388</v>
      </c>
      <c r="J978" s="1">
        <v>4391</v>
      </c>
      <c r="K978" s="1">
        <v>4360</v>
      </c>
      <c r="L978" s="1">
        <v>4368</v>
      </c>
      <c r="M978" s="53">
        <v>4370</v>
      </c>
      <c r="N978" s="47">
        <v>4377</v>
      </c>
      <c r="O978" s="47">
        <v>4366</v>
      </c>
      <c r="P978" s="47">
        <v>4370</v>
      </c>
      <c r="Q978" s="8">
        <v>4370</v>
      </c>
      <c r="R978" s="26"/>
      <c r="W978" s="50"/>
      <c r="X978" s="51"/>
      <c r="AC978" s="1">
        <v>1.0529999999999999</v>
      </c>
      <c r="AD978" s="62">
        <v>4373</v>
      </c>
      <c r="AE978" s="62">
        <v>4360</v>
      </c>
      <c r="BD978" s="113">
        <v>4288</v>
      </c>
      <c r="BE978" s="8">
        <v>4364</v>
      </c>
      <c r="BF978" s="8">
        <v>475</v>
      </c>
      <c r="BG978" s="62">
        <v>435</v>
      </c>
      <c r="BH978" s="62">
        <v>1.0919540229885059</v>
      </c>
      <c r="BI978" s="1">
        <v>4370</v>
      </c>
      <c r="BJ978" s="1">
        <v>4374</v>
      </c>
      <c r="BK978" s="1">
        <v>4366</v>
      </c>
      <c r="BL978" s="1">
        <v>4371</v>
      </c>
      <c r="BM978" s="78"/>
      <c r="BN978" s="78"/>
      <c r="BO978" s="78"/>
      <c r="BP978" s="89"/>
      <c r="BS978" s="88"/>
      <c r="BU978" s="58"/>
      <c r="BV978" s="58"/>
      <c r="BW978" s="58"/>
      <c r="BX978" s="58"/>
      <c r="BY978" s="1">
        <v>117.369</v>
      </c>
      <c r="BZ978" s="1">
        <v>117.306</v>
      </c>
      <c r="CA978" s="1">
        <v>117.383</v>
      </c>
      <c r="CB978" s="1">
        <v>1.0486</v>
      </c>
      <c r="CC978" s="1">
        <v>1.0488</v>
      </c>
      <c r="CD978" s="1">
        <v>1.0484</v>
      </c>
      <c r="CG978" s="1">
        <v>4370</v>
      </c>
      <c r="CH978" s="1">
        <v>4377</v>
      </c>
      <c r="CI978" s="1">
        <v>4366</v>
      </c>
      <c r="CJ978" s="1">
        <v>4374</v>
      </c>
      <c r="CK978" s="1">
        <v>4370</v>
      </c>
      <c r="CL978" s="1">
        <v>4377</v>
      </c>
      <c r="CM978" s="1">
        <v>4366</v>
      </c>
      <c r="CN978" s="1">
        <v>4370</v>
      </c>
      <c r="CO978" s="1">
        <v>1178.0999999999999</v>
      </c>
      <c r="CP978" s="1">
        <v>4370</v>
      </c>
      <c r="CQ978" s="1">
        <v>4377</v>
      </c>
      <c r="CR978" s="1">
        <v>4361</v>
      </c>
      <c r="CS978" s="1">
        <v>4369</v>
      </c>
      <c r="CX978" s="58"/>
      <c r="CY978" s="58"/>
      <c r="DA978" s="1" t="s">
        <v>618</v>
      </c>
      <c r="DC978" s="58"/>
      <c r="DD978" s="58"/>
      <c r="DE978">
        <v>11.67</v>
      </c>
      <c r="DF978">
        <v>115.413</v>
      </c>
      <c r="DG978">
        <v>2.37</v>
      </c>
    </row>
    <row r="979" spans="1:111">
      <c r="A979" s="1">
        <v>2017</v>
      </c>
      <c r="B979" s="1">
        <v>6</v>
      </c>
      <c r="C979" s="24">
        <v>42741</v>
      </c>
      <c r="D979" s="1">
        <v>4353</v>
      </c>
      <c r="E979" s="1">
        <v>4380</v>
      </c>
      <c r="F979" s="1">
        <v>4351</v>
      </c>
      <c r="G979" s="1">
        <v>4360</v>
      </c>
      <c r="H979" s="46">
        <v>1181.9000000000001</v>
      </c>
      <c r="I979" s="1">
        <v>4370</v>
      </c>
      <c r="J979" s="1">
        <v>4377</v>
      </c>
      <c r="K979" s="1">
        <v>4351</v>
      </c>
      <c r="L979" s="1">
        <v>4368</v>
      </c>
      <c r="M979" s="53">
        <v>4363</v>
      </c>
      <c r="N979" s="47">
        <v>4382</v>
      </c>
      <c r="O979" s="47">
        <v>4363</v>
      </c>
      <c r="P979" s="47">
        <v>4373</v>
      </c>
      <c r="Q979" s="8">
        <v>4355</v>
      </c>
      <c r="R979" s="26"/>
      <c r="W979" s="50"/>
      <c r="X979" s="51"/>
      <c r="AC979" s="1">
        <v>1.0544</v>
      </c>
      <c r="AD979" s="62">
        <v>4372</v>
      </c>
      <c r="AE979" s="62">
        <v>4351</v>
      </c>
      <c r="BD979" s="113">
        <v>4288</v>
      </c>
      <c r="BE979" s="8">
        <v>4361</v>
      </c>
      <c r="BF979" s="8">
        <v>708</v>
      </c>
      <c r="BG979" s="62">
        <v>701</v>
      </c>
      <c r="BH979" s="62">
        <v>1.0099857346647647</v>
      </c>
      <c r="BI979" s="1">
        <v>4363</v>
      </c>
      <c r="BJ979" s="1">
        <v>4372</v>
      </c>
      <c r="BK979" s="1">
        <v>4363</v>
      </c>
      <c r="BL979" s="1">
        <v>4371</v>
      </c>
      <c r="BM979" s="78"/>
      <c r="BN979" s="78"/>
      <c r="BO979" s="78"/>
      <c r="BP979" s="89"/>
      <c r="BS979" s="88"/>
      <c r="BU979" s="58"/>
      <c r="BV979" s="58"/>
      <c r="BW979" s="58"/>
      <c r="BX979" s="58"/>
      <c r="BY979" s="1">
        <v>115.568</v>
      </c>
      <c r="BZ979" s="1">
        <v>115.465</v>
      </c>
      <c r="CA979" s="1">
        <v>115.322</v>
      </c>
      <c r="CB979" s="1">
        <v>1.0599000000000001</v>
      </c>
      <c r="CC979" s="1">
        <v>1.0607</v>
      </c>
      <c r="CD979" s="1">
        <v>1.0604</v>
      </c>
      <c r="CG979" s="1">
        <v>4363</v>
      </c>
      <c r="CH979" s="1">
        <v>4372</v>
      </c>
      <c r="CI979" s="1">
        <v>4363</v>
      </c>
      <c r="CJ979" s="1">
        <v>4369</v>
      </c>
      <c r="CK979" s="1">
        <v>4363</v>
      </c>
      <c r="CL979" s="1">
        <v>4385</v>
      </c>
      <c r="CM979" s="1">
        <v>4363</v>
      </c>
      <c r="CN979" s="1">
        <v>4384</v>
      </c>
      <c r="CO979" s="1">
        <v>1176</v>
      </c>
      <c r="CP979" s="1">
        <v>4363</v>
      </c>
      <c r="CQ979" s="1">
        <v>4388</v>
      </c>
      <c r="CR979" s="1">
        <v>4363</v>
      </c>
      <c r="CS979" s="1">
        <v>4385</v>
      </c>
      <c r="CX979" s="58"/>
      <c r="CY979" s="58"/>
      <c r="DA979" s="1" t="s">
        <v>618</v>
      </c>
      <c r="DC979" s="58"/>
      <c r="DD979" s="58"/>
      <c r="DE979">
        <v>11.56</v>
      </c>
      <c r="DF979">
        <v>116.021</v>
      </c>
      <c r="DG979">
        <v>2.38</v>
      </c>
    </row>
    <row r="980" spans="1:111">
      <c r="A980" s="1">
        <v>2017</v>
      </c>
      <c r="B980" s="1">
        <v>3</v>
      </c>
      <c r="C980" s="24">
        <v>42745</v>
      </c>
      <c r="D980" s="1">
        <v>4388</v>
      </c>
      <c r="E980" s="1">
        <v>4388</v>
      </c>
      <c r="F980" s="1">
        <v>4374</v>
      </c>
      <c r="G980" s="1">
        <v>4385</v>
      </c>
      <c r="H980" s="46">
        <v>1187.3</v>
      </c>
      <c r="I980" s="1">
        <v>4363</v>
      </c>
      <c r="J980" s="1">
        <v>4388</v>
      </c>
      <c r="K980" s="1">
        <v>4363</v>
      </c>
      <c r="L980" s="1">
        <v>4384</v>
      </c>
      <c r="M980" s="53">
        <v>4389</v>
      </c>
      <c r="N980" s="47">
        <v>4395</v>
      </c>
      <c r="O980" s="47">
        <v>4384</v>
      </c>
      <c r="P980" s="47">
        <v>4395</v>
      </c>
      <c r="Q980" s="8">
        <v>4388</v>
      </c>
      <c r="R980" s="26"/>
      <c r="W980" s="50"/>
      <c r="X980" s="51"/>
      <c r="AC980" s="1">
        <v>1.0569</v>
      </c>
      <c r="AD980" s="62">
        <v>4388</v>
      </c>
      <c r="AE980" s="62">
        <v>4382</v>
      </c>
      <c r="BD980" s="94">
        <v>4388</v>
      </c>
      <c r="BE980" s="8">
        <v>4384</v>
      </c>
      <c r="BF980" s="8">
        <v>676</v>
      </c>
      <c r="BG980" s="62">
        <v>435</v>
      </c>
      <c r="BH980" s="62">
        <v>1.554022988505747</v>
      </c>
      <c r="BI980" s="1">
        <v>4389</v>
      </c>
      <c r="BJ980" s="1">
        <v>4390</v>
      </c>
      <c r="BK980" s="1">
        <v>4384</v>
      </c>
      <c r="BL980" s="1">
        <v>4385</v>
      </c>
      <c r="BM980" s="78"/>
      <c r="BN980" s="78"/>
      <c r="BO980" s="78"/>
      <c r="BP980" s="89"/>
      <c r="BS980" s="88"/>
      <c r="BU980" s="58"/>
      <c r="BV980" s="58"/>
      <c r="BW980" s="58"/>
      <c r="BX980" s="58"/>
      <c r="BY980" s="1">
        <v>116.032</v>
      </c>
      <c r="BZ980" s="1">
        <v>115.889</v>
      </c>
      <c r="CA980" s="1">
        <v>116.032</v>
      </c>
      <c r="CB980" s="1">
        <v>1.0569</v>
      </c>
      <c r="CC980" s="1">
        <v>1.0587</v>
      </c>
      <c r="CD980" s="1">
        <v>1.0584</v>
      </c>
      <c r="CG980" s="1">
        <v>4389</v>
      </c>
      <c r="CH980" s="1">
        <v>4394</v>
      </c>
      <c r="CI980" s="1">
        <v>4384</v>
      </c>
      <c r="CJ980" s="1">
        <v>4393</v>
      </c>
      <c r="CK980" s="1">
        <v>4389</v>
      </c>
      <c r="CL980" s="1">
        <v>4396</v>
      </c>
      <c r="CM980" s="1">
        <v>4384</v>
      </c>
      <c r="CN980" s="1">
        <v>4394</v>
      </c>
      <c r="CO980" s="1">
        <v>1184.8</v>
      </c>
      <c r="CP980" s="1">
        <v>4389</v>
      </c>
      <c r="CQ980" s="1">
        <v>4397</v>
      </c>
      <c r="CR980" s="1">
        <v>4382</v>
      </c>
      <c r="CS980" s="1">
        <v>4394</v>
      </c>
      <c r="CX980" s="58"/>
      <c r="CY980" s="58"/>
      <c r="DA980" s="1" t="s">
        <v>618</v>
      </c>
      <c r="DC980" s="58"/>
      <c r="DD980" s="58"/>
      <c r="DE980">
        <v>11.49</v>
      </c>
      <c r="DF980">
        <v>115.768</v>
      </c>
      <c r="DG980">
        <v>2.38</v>
      </c>
    </row>
    <row r="981" spans="1:111">
      <c r="A981" s="1">
        <v>2017</v>
      </c>
      <c r="B981" s="1">
        <v>4</v>
      </c>
      <c r="C981" s="24">
        <v>42746</v>
      </c>
      <c r="D981" s="1">
        <v>4396</v>
      </c>
      <c r="E981" s="1">
        <v>4411</v>
      </c>
      <c r="F981" s="1">
        <v>4393</v>
      </c>
      <c r="G981" s="1">
        <v>4407</v>
      </c>
      <c r="H981" s="46">
        <v>1191.9000000000001</v>
      </c>
      <c r="I981" s="1">
        <v>4389</v>
      </c>
      <c r="J981" s="1">
        <v>4406</v>
      </c>
      <c r="K981" s="1">
        <v>4382</v>
      </c>
      <c r="L981" s="1">
        <v>4406</v>
      </c>
      <c r="M981" s="53">
        <v>4408</v>
      </c>
      <c r="N981" s="47">
        <v>4422</v>
      </c>
      <c r="O981" s="47">
        <v>4407</v>
      </c>
      <c r="P981" s="47">
        <v>4412</v>
      </c>
      <c r="Q981" s="8">
        <v>4396</v>
      </c>
      <c r="R981" s="26"/>
      <c r="W981" s="50"/>
      <c r="X981" s="51"/>
      <c r="AC981" s="1">
        <v>1.0513999999999999</v>
      </c>
      <c r="AD981" s="62">
        <v>4408</v>
      </c>
      <c r="AE981" s="62">
        <v>4393</v>
      </c>
      <c r="BD981" s="94">
        <v>4408</v>
      </c>
      <c r="BE981" s="8">
        <v>4397</v>
      </c>
      <c r="BF981" s="8">
        <v>925</v>
      </c>
      <c r="BG981" s="62">
        <v>558</v>
      </c>
      <c r="BH981" s="62">
        <v>1.6577060931899641</v>
      </c>
      <c r="BI981" s="1">
        <v>4408</v>
      </c>
      <c r="BJ981" s="1">
        <v>4412</v>
      </c>
      <c r="BK981" s="1">
        <v>4407</v>
      </c>
      <c r="BL981" s="1">
        <v>4410</v>
      </c>
      <c r="BM981" s="78"/>
      <c r="BN981" s="78"/>
      <c r="BO981" s="78"/>
      <c r="BP981" s="89"/>
      <c r="BS981" s="88"/>
      <c r="BU981" s="58"/>
      <c r="BV981" s="58"/>
      <c r="BW981" s="58"/>
      <c r="BX981" s="58"/>
      <c r="BY981" s="1">
        <v>115.633</v>
      </c>
      <c r="BZ981" s="1">
        <v>115.812</v>
      </c>
      <c r="CA981" s="1">
        <v>115.846</v>
      </c>
      <c r="CB981" s="1">
        <v>1.0562</v>
      </c>
      <c r="CC981" s="1">
        <v>1.0555000000000001</v>
      </c>
      <c r="CD981" s="1">
        <v>1.0552999999999999</v>
      </c>
      <c r="CG981" s="1">
        <v>4408</v>
      </c>
      <c r="CH981" s="1">
        <v>4422</v>
      </c>
      <c r="CI981" s="1">
        <v>4407</v>
      </c>
      <c r="CJ981" s="1">
        <v>4418</v>
      </c>
      <c r="CK981" s="1">
        <v>4408</v>
      </c>
      <c r="CL981" s="1">
        <v>4422</v>
      </c>
      <c r="CM981" s="1">
        <v>4368</v>
      </c>
      <c r="CN981" s="1">
        <v>4399</v>
      </c>
      <c r="CO981" s="1">
        <v>1188.7</v>
      </c>
      <c r="CP981" s="1">
        <v>4408</v>
      </c>
      <c r="CQ981" s="1">
        <v>4422</v>
      </c>
      <c r="CR981" s="1">
        <v>4368</v>
      </c>
      <c r="CS981" s="1">
        <v>4399</v>
      </c>
      <c r="CX981" s="58"/>
      <c r="CY981" s="58"/>
      <c r="DA981" s="1" t="s">
        <v>618</v>
      </c>
      <c r="DC981" s="58"/>
      <c r="DD981" s="58"/>
      <c r="DE981">
        <v>11.26</v>
      </c>
      <c r="DF981">
        <v>115.34</v>
      </c>
      <c r="DG981">
        <v>2.37</v>
      </c>
    </row>
    <row r="982" spans="1:111">
      <c r="A982" s="1">
        <v>2017</v>
      </c>
      <c r="B982" s="1">
        <v>5</v>
      </c>
      <c r="C982" s="24">
        <v>42747</v>
      </c>
      <c r="D982" s="1">
        <v>4395</v>
      </c>
      <c r="E982" s="1">
        <v>4400</v>
      </c>
      <c r="F982" s="1">
        <v>4385</v>
      </c>
      <c r="G982" s="1">
        <v>4392</v>
      </c>
      <c r="H982" s="46">
        <v>1195.2</v>
      </c>
      <c r="I982" s="1">
        <v>4408</v>
      </c>
      <c r="J982" s="1">
        <v>4422</v>
      </c>
      <c r="K982" s="1">
        <v>4368</v>
      </c>
      <c r="L982" s="1">
        <v>4400</v>
      </c>
      <c r="M982" s="53">
        <v>4394</v>
      </c>
      <c r="N982" s="47">
        <v>4410</v>
      </c>
      <c r="O982" s="47">
        <v>4387</v>
      </c>
      <c r="P982" s="47">
        <v>4396</v>
      </c>
      <c r="Q982" s="8">
        <v>4397</v>
      </c>
      <c r="R982" s="26"/>
      <c r="W982" s="50"/>
      <c r="X982" s="51"/>
      <c r="AC982" s="1">
        <v>1.0652999999999999</v>
      </c>
      <c r="AD982" s="62">
        <v>4402</v>
      </c>
      <c r="AE982" s="62">
        <v>4391</v>
      </c>
      <c r="BD982" s="94">
        <v>4394</v>
      </c>
      <c r="BE982" s="8">
        <v>4392</v>
      </c>
      <c r="BF982" s="8">
        <v>532</v>
      </c>
      <c r="BG982" s="62">
        <v>541</v>
      </c>
      <c r="BH982" s="62">
        <v>0.98336414048059151</v>
      </c>
      <c r="BI982" s="1">
        <v>4394</v>
      </c>
      <c r="BJ982" s="1">
        <v>4395</v>
      </c>
      <c r="BK982" s="1">
        <v>4387</v>
      </c>
      <c r="BL982" s="1">
        <v>4392</v>
      </c>
      <c r="BM982" s="78"/>
      <c r="BN982" s="78"/>
      <c r="BO982" s="78"/>
      <c r="BP982" s="89"/>
      <c r="BS982" s="88"/>
      <c r="BU982" s="58"/>
      <c r="BV982" s="58"/>
      <c r="BW982" s="58"/>
      <c r="BX982" s="58"/>
      <c r="BY982" s="1">
        <v>115.43</v>
      </c>
      <c r="BZ982" s="1">
        <v>115.38</v>
      </c>
      <c r="CA982" s="1">
        <v>115.17400000000001</v>
      </c>
      <c r="CB982" s="1">
        <v>1.0572999999999999</v>
      </c>
      <c r="CC982" s="1">
        <v>1.0584</v>
      </c>
      <c r="CD982" s="1">
        <v>1.0589999999999999</v>
      </c>
      <c r="CG982" s="1">
        <v>4394</v>
      </c>
      <c r="CH982" s="1">
        <v>4410</v>
      </c>
      <c r="CI982" s="1">
        <v>4387</v>
      </c>
      <c r="CJ982" s="1">
        <v>4394</v>
      </c>
      <c r="CK982" s="1">
        <v>4394</v>
      </c>
      <c r="CL982" s="1">
        <v>4410</v>
      </c>
      <c r="CM982" s="1">
        <v>4387</v>
      </c>
      <c r="CN982" s="1">
        <v>4401</v>
      </c>
      <c r="CO982" s="1">
        <v>1201.9000000000001</v>
      </c>
      <c r="CP982" s="1">
        <v>4394</v>
      </c>
      <c r="CQ982" s="1">
        <v>4410</v>
      </c>
      <c r="CR982" s="1">
        <v>4378</v>
      </c>
      <c r="CS982" s="1">
        <v>4386</v>
      </c>
      <c r="CX982" s="58"/>
      <c r="CY982" s="58"/>
      <c r="DA982" s="1" t="s">
        <v>618</v>
      </c>
      <c r="DC982" s="58"/>
      <c r="DD982" s="58"/>
      <c r="DE982">
        <v>11.54</v>
      </c>
      <c r="DF982">
        <v>114.711</v>
      </c>
      <c r="DG982">
        <v>2.36</v>
      </c>
    </row>
    <row r="983" spans="1:111">
      <c r="A983" s="1">
        <v>2017</v>
      </c>
      <c r="B983" s="1">
        <v>6</v>
      </c>
      <c r="C983" s="24">
        <v>42748</v>
      </c>
      <c r="D983" s="1">
        <v>4387</v>
      </c>
      <c r="E983" s="1">
        <v>4399</v>
      </c>
      <c r="F983" s="1">
        <v>4384</v>
      </c>
      <c r="G983" s="1">
        <v>4390</v>
      </c>
      <c r="H983" s="46">
        <v>1196.2</v>
      </c>
      <c r="I983" s="1">
        <v>4394</v>
      </c>
      <c r="J983" s="1">
        <v>4410</v>
      </c>
      <c r="K983" s="1">
        <v>4378</v>
      </c>
      <c r="L983" s="1">
        <v>4384</v>
      </c>
      <c r="M983" s="53">
        <v>4387</v>
      </c>
      <c r="N983" s="47">
        <v>4397</v>
      </c>
      <c r="O983" s="47">
        <v>4386</v>
      </c>
      <c r="P983" s="47">
        <v>4394</v>
      </c>
      <c r="Q983" s="8">
        <v>4387</v>
      </c>
      <c r="R983" s="26"/>
      <c r="W983" s="50"/>
      <c r="X983" s="51"/>
      <c r="AC983" s="1">
        <v>1.0649999999999999</v>
      </c>
      <c r="AD983" s="62">
        <v>4399</v>
      </c>
      <c r="AE983" s="62">
        <v>4382</v>
      </c>
      <c r="BD983" s="94">
        <v>4387</v>
      </c>
      <c r="BE983" s="8">
        <v>4391</v>
      </c>
      <c r="BF983" s="8">
        <v>829</v>
      </c>
      <c r="BG983" s="62">
        <v>552</v>
      </c>
      <c r="BH983" s="62">
        <v>1.5018115942028984</v>
      </c>
      <c r="BI983" s="1">
        <v>4387</v>
      </c>
      <c r="BJ983" s="1">
        <v>4392</v>
      </c>
      <c r="BK983" s="1">
        <v>4386</v>
      </c>
      <c r="BL983" s="1">
        <v>4388</v>
      </c>
      <c r="BM983" s="78"/>
      <c r="BN983" s="78"/>
      <c r="BO983" s="78"/>
      <c r="BP983" s="89"/>
      <c r="BS983" s="88"/>
      <c r="BU983" s="58"/>
      <c r="BV983" s="58"/>
      <c r="BW983" s="58"/>
      <c r="BX983" s="58"/>
      <c r="BY983" s="1">
        <v>114.572</v>
      </c>
      <c r="BZ983" s="1">
        <v>114.673</v>
      </c>
      <c r="CA983" s="1">
        <v>114.738</v>
      </c>
      <c r="CB983" s="1">
        <v>1.0623</v>
      </c>
      <c r="CC983" s="1">
        <v>1.0615000000000001</v>
      </c>
      <c r="CD983" s="1">
        <v>1.0611999999999999</v>
      </c>
      <c r="CG983" s="1">
        <v>4387</v>
      </c>
      <c r="CH983" s="1">
        <v>4393</v>
      </c>
      <c r="CI983" s="1">
        <v>4386</v>
      </c>
      <c r="CJ983" s="1">
        <v>4388</v>
      </c>
      <c r="CK983" s="1">
        <v>4387</v>
      </c>
      <c r="CL983" s="1">
        <v>4397</v>
      </c>
      <c r="CM983" s="1">
        <v>4383</v>
      </c>
      <c r="CN983" s="1">
        <v>4387</v>
      </c>
      <c r="CO983" s="1">
        <v>1196.2</v>
      </c>
      <c r="CP983" s="1">
        <v>4387</v>
      </c>
      <c r="CQ983" s="1">
        <v>4399</v>
      </c>
      <c r="CR983" s="1">
        <v>4383</v>
      </c>
      <c r="CS983" s="1">
        <v>4391</v>
      </c>
      <c r="CX983" s="58"/>
      <c r="CY983" s="58"/>
      <c r="DA983" s="1" t="s">
        <v>618</v>
      </c>
      <c r="DC983" s="58"/>
      <c r="DD983" s="58"/>
      <c r="DE983">
        <v>11.23</v>
      </c>
      <c r="DF983">
        <v>114.279</v>
      </c>
      <c r="DG983">
        <v>2.38</v>
      </c>
    </row>
    <row r="984" spans="1:111">
      <c r="A984" s="1">
        <v>2017</v>
      </c>
      <c r="B984" s="1">
        <v>2</v>
      </c>
      <c r="C984" s="24">
        <v>42751</v>
      </c>
      <c r="D984" s="1">
        <v>4394</v>
      </c>
      <c r="E984" s="1">
        <v>4400</v>
      </c>
      <c r="F984" s="1">
        <v>4389</v>
      </c>
      <c r="G984" s="1">
        <v>4395</v>
      </c>
      <c r="H984" s="46">
        <v>1202.5999999999999</v>
      </c>
      <c r="I984" s="1">
        <v>4387</v>
      </c>
      <c r="J984" s="1">
        <v>4400</v>
      </c>
      <c r="K984" s="1">
        <v>4383</v>
      </c>
      <c r="L984" s="1">
        <v>4394</v>
      </c>
      <c r="M984" s="53">
        <v>4394</v>
      </c>
      <c r="N984" s="47">
        <v>4396</v>
      </c>
      <c r="O984" s="47">
        <v>4390</v>
      </c>
      <c r="P984" s="47">
        <v>4393</v>
      </c>
      <c r="Q984" s="8">
        <v>4394</v>
      </c>
      <c r="R984" s="26"/>
      <c r="W984" s="50"/>
      <c r="X984" s="51"/>
      <c r="AC984" s="1">
        <v>1.0591999999999999</v>
      </c>
      <c r="AD984" s="62">
        <v>4400</v>
      </c>
      <c r="AE984" s="62">
        <v>4391</v>
      </c>
      <c r="BD984" s="94">
        <v>4392</v>
      </c>
      <c r="BE984" s="8">
        <v>4398</v>
      </c>
      <c r="BF984" s="8">
        <v>816</v>
      </c>
      <c r="BG984" s="62">
        <v>597</v>
      </c>
      <c r="BH984" s="62">
        <v>1.3668341708542713</v>
      </c>
      <c r="BI984" s="1">
        <v>4394</v>
      </c>
      <c r="BJ984" s="1">
        <v>4396</v>
      </c>
      <c r="BK984" s="1">
        <v>4390</v>
      </c>
      <c r="BL984" s="1">
        <v>4392</v>
      </c>
      <c r="BM984" s="78"/>
      <c r="BN984" s="78"/>
      <c r="BO984" s="78"/>
      <c r="BP984" s="89"/>
      <c r="BS984" s="88"/>
      <c r="BU984" s="58"/>
      <c r="BV984" s="58"/>
      <c r="BW984" s="58"/>
      <c r="BX984" s="58"/>
      <c r="BY984" s="1">
        <v>114.17700000000001</v>
      </c>
      <c r="BZ984" s="1">
        <v>114.32599999999999</v>
      </c>
      <c r="CA984" s="1">
        <v>114.211</v>
      </c>
      <c r="CB984" s="1">
        <v>1.0602</v>
      </c>
      <c r="CC984" s="1">
        <v>1.0632999999999999</v>
      </c>
      <c r="CD984" s="1">
        <v>1.0629</v>
      </c>
      <c r="CG984" s="1">
        <v>4394</v>
      </c>
      <c r="CH984" s="1">
        <v>4396</v>
      </c>
      <c r="CI984" s="1">
        <v>4390</v>
      </c>
      <c r="CJ984" s="1">
        <v>4396</v>
      </c>
      <c r="CK984" s="1">
        <v>4394</v>
      </c>
      <c r="CL984" s="1">
        <v>4396</v>
      </c>
      <c r="CM984" s="1">
        <v>4390</v>
      </c>
      <c r="CN984" s="1">
        <v>4391</v>
      </c>
      <c r="CO984" s="1">
        <v>1202</v>
      </c>
      <c r="CP984" s="1">
        <v>4394</v>
      </c>
      <c r="CQ984" s="1">
        <v>4396</v>
      </c>
      <c r="CR984" s="1">
        <v>4389</v>
      </c>
      <c r="CS984" s="1">
        <v>4390</v>
      </c>
      <c r="CX984" s="58"/>
      <c r="CY984" s="58"/>
      <c r="DA984" s="1" t="s">
        <v>618</v>
      </c>
      <c r="DC984" s="58"/>
      <c r="DD984" s="58"/>
      <c r="DE984">
        <v>11.23</v>
      </c>
      <c r="DF984">
        <v>114.16500000000001</v>
      </c>
      <c r="DG984">
        <v>2.38</v>
      </c>
    </row>
    <row r="985" spans="1:111">
      <c r="A985" s="1">
        <v>2017</v>
      </c>
      <c r="B985" s="1">
        <v>3</v>
      </c>
      <c r="C985" s="24">
        <v>42752</v>
      </c>
      <c r="D985" s="1">
        <v>4394</v>
      </c>
      <c r="E985" s="1">
        <v>4402</v>
      </c>
      <c r="F985" s="1">
        <v>4389</v>
      </c>
      <c r="G985" s="1">
        <v>4397</v>
      </c>
      <c r="H985" s="46">
        <v>1215.5</v>
      </c>
      <c r="I985" s="1">
        <v>4394</v>
      </c>
      <c r="J985" s="1">
        <v>4400</v>
      </c>
      <c r="K985" s="1">
        <v>4389</v>
      </c>
      <c r="L985" s="1">
        <v>4397</v>
      </c>
      <c r="M985" s="53">
        <v>4394</v>
      </c>
      <c r="N985" s="47">
        <v>4407</v>
      </c>
      <c r="O985" s="47">
        <v>4390</v>
      </c>
      <c r="P985" s="47">
        <v>4404</v>
      </c>
      <c r="Q985" s="8">
        <v>4393</v>
      </c>
      <c r="R985" s="26"/>
      <c r="W985" s="50"/>
      <c r="X985" s="51"/>
      <c r="AC985" s="1">
        <v>1.0682</v>
      </c>
      <c r="AD985" s="62">
        <v>4400</v>
      </c>
      <c r="AE985" s="62">
        <v>4389</v>
      </c>
      <c r="BD985" s="94">
        <v>4395</v>
      </c>
      <c r="BE985" s="8">
        <v>4393</v>
      </c>
      <c r="BF985" s="8">
        <v>903</v>
      </c>
      <c r="BG985" s="62">
        <v>587</v>
      </c>
      <c r="BH985" s="62">
        <v>1.5383304940374787</v>
      </c>
      <c r="BI985" s="1">
        <v>4394</v>
      </c>
      <c r="BJ985" s="1">
        <v>4398</v>
      </c>
      <c r="BK985" s="1">
        <v>4390</v>
      </c>
      <c r="BL985" s="1">
        <v>4394</v>
      </c>
      <c r="BM985" s="78"/>
      <c r="BN985" s="78"/>
      <c r="BO985" s="78"/>
      <c r="BP985" s="89"/>
      <c r="BS985" s="88"/>
      <c r="BU985" s="58"/>
      <c r="BV985" s="58"/>
      <c r="BW985" s="58"/>
      <c r="BX985" s="58"/>
      <c r="BY985" s="1">
        <v>114.14100000000001</v>
      </c>
      <c r="BZ985" s="1">
        <v>114.10299999999999</v>
      </c>
      <c r="CA985" s="1">
        <v>114.16500000000001</v>
      </c>
      <c r="CB985" s="1">
        <v>1.0599000000000001</v>
      </c>
      <c r="CC985" s="1">
        <v>1.0602</v>
      </c>
      <c r="CD985" s="1">
        <v>1.06</v>
      </c>
      <c r="CG985" s="1">
        <v>4394</v>
      </c>
      <c r="CH985" s="1">
        <v>4407</v>
      </c>
      <c r="CI985" s="1">
        <v>4390</v>
      </c>
      <c r="CJ985" s="1">
        <v>4400</v>
      </c>
      <c r="CK985" s="1">
        <v>4394</v>
      </c>
      <c r="CL985" s="1">
        <v>4407</v>
      </c>
      <c r="CM985" s="1">
        <v>4390</v>
      </c>
      <c r="CN985" s="1">
        <v>4398</v>
      </c>
      <c r="CO985" s="1">
        <v>1213.8</v>
      </c>
      <c r="CP985" s="1">
        <v>4394</v>
      </c>
      <c r="CQ985" s="1">
        <v>4407</v>
      </c>
      <c r="CR985" s="1">
        <v>4383</v>
      </c>
      <c r="CS985" s="1">
        <v>4386</v>
      </c>
      <c r="CX985" s="58"/>
      <c r="CY985" s="58"/>
      <c r="DA985" s="1" t="s">
        <v>618</v>
      </c>
      <c r="DC985" s="58"/>
      <c r="DD985" s="58"/>
      <c r="DE985">
        <v>11.87</v>
      </c>
      <c r="DF985">
        <v>112.648</v>
      </c>
      <c r="DG985">
        <v>2.33</v>
      </c>
    </row>
    <row r="986" spans="1:111">
      <c r="A986" s="1">
        <v>2017</v>
      </c>
      <c r="B986" s="1">
        <v>4</v>
      </c>
      <c r="C986" s="24">
        <v>42753</v>
      </c>
      <c r="D986" s="1">
        <v>4389</v>
      </c>
      <c r="E986" s="1">
        <v>4398</v>
      </c>
      <c r="F986" s="1">
        <v>4387</v>
      </c>
      <c r="G986" s="1">
        <v>4394</v>
      </c>
      <c r="H986" s="46">
        <v>1204.2</v>
      </c>
      <c r="I986" s="1">
        <v>4394</v>
      </c>
      <c r="J986" s="1">
        <v>4407</v>
      </c>
      <c r="K986" s="1">
        <v>4383</v>
      </c>
      <c r="L986" s="1">
        <v>4390</v>
      </c>
      <c r="M986" s="53">
        <v>4396</v>
      </c>
      <c r="N986" s="47">
        <v>4405</v>
      </c>
      <c r="O986" s="47">
        <v>4391</v>
      </c>
      <c r="P986" s="47">
        <v>4404</v>
      </c>
      <c r="Q986" s="8">
        <v>4389</v>
      </c>
      <c r="R986" s="26"/>
      <c r="W986" s="50"/>
      <c r="X986" s="51"/>
      <c r="AC986" s="1">
        <v>1.0669999999999999</v>
      </c>
      <c r="AD986" s="62">
        <v>4394</v>
      </c>
      <c r="AE986" s="62">
        <v>4387</v>
      </c>
      <c r="BD986" s="94">
        <v>4397</v>
      </c>
      <c r="BE986" s="8">
        <v>4392</v>
      </c>
      <c r="BF986" s="8">
        <v>920</v>
      </c>
      <c r="BG986" s="62">
        <v>533</v>
      </c>
      <c r="BH986" s="62">
        <v>1.726078799249531</v>
      </c>
      <c r="BI986" s="1">
        <v>4396</v>
      </c>
      <c r="BJ986" s="1">
        <v>4397</v>
      </c>
      <c r="BK986" s="1">
        <v>4391</v>
      </c>
      <c r="BL986" s="1">
        <v>4395</v>
      </c>
      <c r="BM986" s="78"/>
      <c r="BN986" s="78"/>
      <c r="BO986" s="78"/>
      <c r="BP986" s="89"/>
      <c r="BS986" s="88"/>
      <c r="BU986" s="58"/>
      <c r="BV986" s="58"/>
      <c r="BW986" s="58"/>
      <c r="BX986" s="58"/>
      <c r="BY986" s="1">
        <v>112.655</v>
      </c>
      <c r="BZ986" s="1">
        <v>112.703</v>
      </c>
      <c r="CA986" s="1">
        <v>112.827</v>
      </c>
      <c r="CB986" s="1">
        <v>1.0705</v>
      </c>
      <c r="CC986" s="1">
        <v>1.0711999999999999</v>
      </c>
      <c r="CD986" s="1">
        <v>1.0701000000000001</v>
      </c>
      <c r="CG986" s="1">
        <v>4396</v>
      </c>
      <c r="CH986" s="1">
        <v>4402</v>
      </c>
      <c r="CI986" s="1">
        <v>4391</v>
      </c>
      <c r="CJ986" s="1">
        <v>4401</v>
      </c>
      <c r="CK986" s="1">
        <v>4396</v>
      </c>
      <c r="CL986" s="1">
        <v>4405</v>
      </c>
      <c r="CM986" s="1">
        <v>4391</v>
      </c>
      <c r="CN986" s="1">
        <v>4404</v>
      </c>
      <c r="CO986" s="1">
        <v>1212.8</v>
      </c>
      <c r="CP986" s="1">
        <v>4396</v>
      </c>
      <c r="CQ986" s="1">
        <v>4409</v>
      </c>
      <c r="CR986" s="1">
        <v>4391</v>
      </c>
      <c r="CS986" s="1">
        <v>4402</v>
      </c>
      <c r="CX986" s="58"/>
      <c r="CY986" s="58"/>
      <c r="DA986" s="1" t="s">
        <v>618</v>
      </c>
      <c r="DC986" s="58"/>
      <c r="DD986" s="58"/>
      <c r="DE986">
        <v>12.48</v>
      </c>
      <c r="DF986">
        <v>114.51600000000001</v>
      </c>
      <c r="DG986">
        <v>2.39</v>
      </c>
    </row>
    <row r="987" spans="1:111">
      <c r="A987" s="1">
        <v>2017</v>
      </c>
      <c r="B987" s="1">
        <v>5</v>
      </c>
      <c r="C987" s="24">
        <v>42754</v>
      </c>
      <c r="D987" s="1">
        <v>4413</v>
      </c>
      <c r="E987" s="1">
        <v>4422</v>
      </c>
      <c r="F987" s="1">
        <v>4400</v>
      </c>
      <c r="G987" s="1">
        <v>4407</v>
      </c>
      <c r="H987" s="46">
        <v>1204.5999999999999</v>
      </c>
      <c r="I987" s="1">
        <v>4396</v>
      </c>
      <c r="J987" s="1">
        <v>4422</v>
      </c>
      <c r="K987" s="1">
        <v>4391</v>
      </c>
      <c r="L987" s="1">
        <v>4403</v>
      </c>
      <c r="M987" s="53">
        <v>4410</v>
      </c>
      <c r="N987" s="47">
        <v>4421</v>
      </c>
      <c r="O987" s="47">
        <v>4407</v>
      </c>
      <c r="P987" s="47">
        <v>4417</v>
      </c>
      <c r="Q987" s="8">
        <v>4414</v>
      </c>
      <c r="R987" s="26"/>
      <c r="W987" s="50"/>
      <c r="X987" s="51"/>
      <c r="AC987" s="1">
        <v>1.0628</v>
      </c>
      <c r="AD987" s="62">
        <v>4422</v>
      </c>
      <c r="AE987" s="62">
        <v>4400</v>
      </c>
      <c r="BD987" s="94">
        <v>4409</v>
      </c>
      <c r="BE987" s="8">
        <v>4415</v>
      </c>
      <c r="BF987" s="8">
        <v>1039</v>
      </c>
      <c r="BG987" s="62">
        <v>745</v>
      </c>
      <c r="BH987" s="62">
        <v>1.3946308724832215</v>
      </c>
      <c r="BI987" s="1">
        <v>4410</v>
      </c>
      <c r="BJ987" s="1">
        <v>4413</v>
      </c>
      <c r="BK987" s="1">
        <v>4407</v>
      </c>
      <c r="BL987" s="1">
        <v>4412</v>
      </c>
      <c r="BM987" s="78"/>
      <c r="BN987" s="78"/>
      <c r="BO987" s="78"/>
      <c r="BP987" s="89"/>
      <c r="BS987" s="88"/>
      <c r="BU987" s="58"/>
      <c r="BV987" s="58"/>
      <c r="BW987" s="58"/>
      <c r="BX987" s="58"/>
      <c r="BY987" s="1">
        <v>114.303</v>
      </c>
      <c r="BZ987" s="1">
        <v>114.55500000000001</v>
      </c>
      <c r="CA987" s="1">
        <v>114.63</v>
      </c>
      <c r="CB987" s="1">
        <v>1.0638000000000001</v>
      </c>
      <c r="CC987" s="1">
        <v>1.0633999999999999</v>
      </c>
      <c r="CD987" s="1">
        <v>1.0632999999999999</v>
      </c>
      <c r="CG987" s="1">
        <v>4410</v>
      </c>
      <c r="CH987" s="1">
        <v>4417</v>
      </c>
      <c r="CI987" s="1">
        <v>4407</v>
      </c>
      <c r="CJ987" s="1">
        <v>4415</v>
      </c>
      <c r="CK987" s="1">
        <v>4410</v>
      </c>
      <c r="CL987" s="1">
        <v>4423</v>
      </c>
      <c r="CM987" s="1">
        <v>4407</v>
      </c>
      <c r="CN987" s="1">
        <v>4419</v>
      </c>
      <c r="CO987" s="1">
        <v>1200.3</v>
      </c>
      <c r="CP987" s="1">
        <v>4410</v>
      </c>
      <c r="CQ987" s="1">
        <v>4432</v>
      </c>
      <c r="CR987" s="1">
        <v>4407</v>
      </c>
      <c r="CS987" s="1">
        <v>4429</v>
      </c>
      <c r="CX987" s="58"/>
      <c r="CY987" s="58"/>
      <c r="DA987" s="1" t="s">
        <v>618</v>
      </c>
      <c r="DC987" s="58"/>
      <c r="DD987" s="58"/>
      <c r="DE987">
        <v>12.78</v>
      </c>
      <c r="DF987">
        <v>114.834</v>
      </c>
      <c r="DG987">
        <v>2.46</v>
      </c>
    </row>
    <row r="988" spans="1:111">
      <c r="A988" s="1">
        <v>2017</v>
      </c>
      <c r="B988" s="1">
        <v>6</v>
      </c>
      <c r="C988" s="24">
        <v>42755</v>
      </c>
      <c r="D988" s="1">
        <v>4426</v>
      </c>
      <c r="E988" s="1">
        <v>4435</v>
      </c>
      <c r="F988" s="1">
        <v>4425</v>
      </c>
      <c r="G988" s="1">
        <v>4434</v>
      </c>
      <c r="H988" s="46">
        <v>1204.9000000000001</v>
      </c>
      <c r="I988" s="1">
        <v>4410</v>
      </c>
      <c r="J988" s="1">
        <v>4432</v>
      </c>
      <c r="K988" s="1">
        <v>4407</v>
      </c>
      <c r="L988" s="1">
        <v>4430</v>
      </c>
      <c r="M988" s="53">
        <v>4433</v>
      </c>
      <c r="N988" s="47">
        <v>4434</v>
      </c>
      <c r="O988" s="47">
        <v>4421</v>
      </c>
      <c r="P988" s="47">
        <v>4426</v>
      </c>
      <c r="Q988" s="8">
        <v>4425</v>
      </c>
      <c r="R988" s="26"/>
      <c r="W988" s="50"/>
      <c r="X988" s="51"/>
      <c r="AC988" s="1">
        <v>1.0652999999999999</v>
      </c>
      <c r="AD988" s="62">
        <v>4432</v>
      </c>
      <c r="AE988" s="62">
        <v>4425</v>
      </c>
      <c r="BD988" s="94">
        <v>4435</v>
      </c>
      <c r="BE988" s="8">
        <v>4428</v>
      </c>
      <c r="BF988" s="8">
        <v>716</v>
      </c>
      <c r="BG988" s="62">
        <v>772</v>
      </c>
      <c r="BH988" s="62">
        <v>0.92746113989637302</v>
      </c>
      <c r="BI988" s="1">
        <v>4433</v>
      </c>
      <c r="BJ988" s="1">
        <v>4434</v>
      </c>
      <c r="BK988" s="1">
        <v>4424</v>
      </c>
      <c r="BL988" s="1">
        <v>4425</v>
      </c>
      <c r="BM988" s="78"/>
      <c r="BN988" s="78"/>
      <c r="BO988" s="78"/>
      <c r="BP988" s="89"/>
      <c r="BS988" s="88"/>
      <c r="BU988" s="58"/>
      <c r="BV988" s="58"/>
      <c r="BW988" s="58"/>
      <c r="BX988" s="58"/>
      <c r="BY988" s="1">
        <v>114.79900000000001</v>
      </c>
      <c r="BZ988" s="1">
        <v>115.044</v>
      </c>
      <c r="CA988" s="1">
        <v>115.01</v>
      </c>
      <c r="CB988" s="1">
        <v>1.0661</v>
      </c>
      <c r="CC988" s="1">
        <v>1.0659000000000001</v>
      </c>
      <c r="CD988" s="1">
        <v>1.0659000000000001</v>
      </c>
      <c r="CG988" s="1">
        <v>4433</v>
      </c>
      <c r="CH988" s="1">
        <v>4434</v>
      </c>
      <c r="CI988" s="1">
        <v>4421</v>
      </c>
      <c r="CJ988" s="1">
        <v>4428</v>
      </c>
      <c r="CK988" s="1">
        <v>4433</v>
      </c>
      <c r="CL988" s="1">
        <v>4434</v>
      </c>
      <c r="CM988" s="1">
        <v>4421</v>
      </c>
      <c r="CN988" s="1">
        <v>4429</v>
      </c>
      <c r="CO988" s="1">
        <v>1204.4000000000001</v>
      </c>
      <c r="CP988" s="1">
        <v>4433</v>
      </c>
      <c r="CQ988" s="1">
        <v>4443</v>
      </c>
      <c r="CR988" s="1">
        <v>4421</v>
      </c>
      <c r="CS988" s="1">
        <v>4432</v>
      </c>
      <c r="CX988" s="58"/>
      <c r="CY988" s="58"/>
      <c r="DA988" s="1" t="s">
        <v>618</v>
      </c>
      <c r="DC988" s="58"/>
      <c r="DD988" s="58"/>
      <c r="DE988">
        <v>11.54</v>
      </c>
      <c r="DF988">
        <v>114.319</v>
      </c>
      <c r="DG988">
        <v>2.4700000000000002</v>
      </c>
    </row>
    <row r="989" spans="1:111">
      <c r="A989" s="1">
        <v>2017</v>
      </c>
      <c r="B989" s="1">
        <v>2</v>
      </c>
      <c r="C989" s="24">
        <v>42758</v>
      </c>
      <c r="D989" s="1">
        <v>4429</v>
      </c>
      <c r="E989" s="1">
        <v>4433</v>
      </c>
      <c r="F989" s="1">
        <v>4412</v>
      </c>
      <c r="G989" s="1">
        <v>4415</v>
      </c>
      <c r="H989" s="46">
        <v>1215.8</v>
      </c>
      <c r="I989" s="1">
        <v>4433</v>
      </c>
      <c r="J989" s="1">
        <v>4443</v>
      </c>
      <c r="K989" s="1">
        <v>4421</v>
      </c>
      <c r="L989" s="1">
        <v>4428</v>
      </c>
      <c r="M989" s="53">
        <v>4410</v>
      </c>
      <c r="N989" s="47">
        <v>4414</v>
      </c>
      <c r="O989" s="47">
        <v>4405</v>
      </c>
      <c r="P989" s="47">
        <v>4409</v>
      </c>
      <c r="Q989" s="8">
        <v>4430</v>
      </c>
      <c r="R989" s="26"/>
      <c r="W989" s="50"/>
      <c r="X989" s="51"/>
      <c r="AC989" s="1">
        <v>1.0730999999999999</v>
      </c>
      <c r="AD989" s="62">
        <v>4433</v>
      </c>
      <c r="AE989" s="62">
        <v>4424</v>
      </c>
      <c r="BD989" s="94">
        <v>4412</v>
      </c>
      <c r="BE989" s="8">
        <v>4427</v>
      </c>
      <c r="BF989" s="8">
        <v>723</v>
      </c>
      <c r="BG989" s="62">
        <v>829</v>
      </c>
      <c r="BH989" s="62">
        <v>0.8721351025331725</v>
      </c>
      <c r="BI989" s="1">
        <v>4410</v>
      </c>
      <c r="BJ989" s="1">
        <v>4411</v>
      </c>
      <c r="BK989" s="1">
        <v>4407</v>
      </c>
      <c r="BL989" s="1">
        <v>4409</v>
      </c>
      <c r="BM989" s="78"/>
      <c r="BN989" s="78"/>
      <c r="BO989" s="78"/>
      <c r="BP989" s="89"/>
      <c r="BS989" s="88"/>
      <c r="BU989" s="58"/>
      <c r="BV989" s="58"/>
      <c r="BW989" s="58"/>
      <c r="BX989" s="58"/>
      <c r="BY989" s="1">
        <v>114.265</v>
      </c>
      <c r="BZ989" s="1">
        <v>114.339</v>
      </c>
      <c r="CA989" s="1">
        <v>114.008</v>
      </c>
      <c r="CB989" s="1">
        <v>1.0707</v>
      </c>
      <c r="CC989" s="1">
        <v>1.071</v>
      </c>
      <c r="CD989" s="1">
        <v>1.0705</v>
      </c>
      <c r="CG989" s="1">
        <v>4410</v>
      </c>
      <c r="CH989" s="1">
        <v>4414</v>
      </c>
      <c r="CI989" s="1">
        <v>4405</v>
      </c>
      <c r="CJ989" s="1">
        <v>4409</v>
      </c>
      <c r="CK989" s="1">
        <v>4410</v>
      </c>
      <c r="CL989" s="1">
        <v>4417</v>
      </c>
      <c r="CM989" s="1">
        <v>4405</v>
      </c>
      <c r="CN989" s="1">
        <v>4416</v>
      </c>
      <c r="CO989" s="1">
        <v>1213.5</v>
      </c>
      <c r="CP989" s="1">
        <v>4410</v>
      </c>
      <c r="CQ989" s="1">
        <v>4417</v>
      </c>
      <c r="CR989" s="1">
        <v>4398</v>
      </c>
      <c r="CS989" s="1">
        <v>4401</v>
      </c>
      <c r="CX989" s="58"/>
      <c r="CY989" s="58"/>
      <c r="DA989" s="1" t="s">
        <v>618</v>
      </c>
      <c r="DC989" s="58"/>
      <c r="DD989" s="58"/>
      <c r="DE989">
        <v>11.77</v>
      </c>
      <c r="DF989">
        <v>112.773</v>
      </c>
      <c r="DG989">
        <v>2.4</v>
      </c>
    </row>
    <row r="990" spans="1:111">
      <c r="A990" s="1">
        <v>2017</v>
      </c>
      <c r="B990" s="1">
        <v>3</v>
      </c>
      <c r="C990" s="24">
        <v>42759</v>
      </c>
      <c r="D990" s="1">
        <v>4393</v>
      </c>
      <c r="E990" s="1">
        <v>4405</v>
      </c>
      <c r="F990" s="1">
        <v>4390</v>
      </c>
      <c r="G990" s="1">
        <v>4397</v>
      </c>
      <c r="H990" s="46">
        <v>1209.4000000000001</v>
      </c>
      <c r="I990" s="1">
        <v>4410</v>
      </c>
      <c r="J990" s="1">
        <v>4417</v>
      </c>
      <c r="K990" s="1">
        <v>4392</v>
      </c>
      <c r="L990" s="1">
        <v>4400</v>
      </c>
      <c r="M990" s="53">
        <v>4399</v>
      </c>
      <c r="N990" s="47">
        <v>4404</v>
      </c>
      <c r="O990" s="47">
        <v>4397</v>
      </c>
      <c r="P990" s="47">
        <v>4402</v>
      </c>
      <c r="Q990" s="8">
        <v>4394</v>
      </c>
      <c r="R990" s="26"/>
      <c r="W990" s="50"/>
      <c r="X990" s="51"/>
      <c r="AC990" s="1">
        <v>1.0749</v>
      </c>
      <c r="AD990" s="62">
        <v>4405</v>
      </c>
      <c r="AE990" s="62">
        <v>4392</v>
      </c>
      <c r="BD990" s="94">
        <v>4399</v>
      </c>
      <c r="BE990" s="8">
        <v>4398</v>
      </c>
      <c r="BF990" s="8">
        <v>820</v>
      </c>
      <c r="BG990" s="62">
        <v>667</v>
      </c>
      <c r="BH990" s="62">
        <v>1.2293853073463268</v>
      </c>
      <c r="BI990" s="1">
        <v>4399</v>
      </c>
      <c r="BJ990" s="1">
        <v>4403</v>
      </c>
      <c r="BK990" s="1">
        <v>4397</v>
      </c>
      <c r="BL990" s="1">
        <v>4398</v>
      </c>
      <c r="BM990" s="78"/>
      <c r="BN990" s="78"/>
      <c r="BO990" s="78"/>
      <c r="BP990" s="89"/>
      <c r="BS990" s="88"/>
      <c r="BU990" s="58"/>
      <c r="BV990" s="58"/>
      <c r="BW990" s="58"/>
      <c r="BX990" s="58"/>
      <c r="BY990" s="1">
        <v>113.148</v>
      </c>
      <c r="BZ990" s="1">
        <v>112.643</v>
      </c>
      <c r="CA990" s="1">
        <v>112.661</v>
      </c>
      <c r="CB990" s="1">
        <v>1.0743</v>
      </c>
      <c r="CC990" s="1">
        <v>1.0770999999999999</v>
      </c>
      <c r="CD990" s="1">
        <v>1.0766</v>
      </c>
      <c r="CG990" s="1">
        <v>4399</v>
      </c>
      <c r="CH990" s="1">
        <v>4404</v>
      </c>
      <c r="CI990" s="1">
        <v>4397</v>
      </c>
      <c r="CJ990" s="1">
        <v>4404</v>
      </c>
      <c r="CK990" s="1">
        <v>4399</v>
      </c>
      <c r="CL990" s="1">
        <v>4407</v>
      </c>
      <c r="CM990" s="1">
        <v>4397</v>
      </c>
      <c r="CN990" s="1">
        <v>4405</v>
      </c>
      <c r="CO990" s="1">
        <v>1213.2</v>
      </c>
      <c r="CP990" s="1">
        <v>4399</v>
      </c>
      <c r="CQ990" s="1">
        <v>4411</v>
      </c>
      <c r="CR990" s="1">
        <v>4397</v>
      </c>
      <c r="CS990" s="1">
        <v>4402</v>
      </c>
      <c r="CX990" s="58"/>
      <c r="CY990" s="58"/>
      <c r="DA990" s="1" t="s">
        <v>618</v>
      </c>
      <c r="DC990" s="58"/>
      <c r="DD990" s="58"/>
      <c r="DE990">
        <v>11.07</v>
      </c>
      <c r="DF990">
        <v>113.80500000000001</v>
      </c>
      <c r="DG990">
        <v>2.4700000000000002</v>
      </c>
    </row>
    <row r="991" spans="1:111">
      <c r="A991" s="1">
        <v>2017</v>
      </c>
      <c r="B991" s="1">
        <v>4</v>
      </c>
      <c r="C991" s="24">
        <v>42760</v>
      </c>
      <c r="D991" s="1">
        <v>4410</v>
      </c>
      <c r="E991" s="1">
        <v>4410</v>
      </c>
      <c r="F991" s="1">
        <v>4377</v>
      </c>
      <c r="G991" s="1">
        <v>4380</v>
      </c>
      <c r="H991" s="46">
        <v>1200.5</v>
      </c>
      <c r="I991" s="1">
        <v>4399</v>
      </c>
      <c r="J991" s="1">
        <v>4411</v>
      </c>
      <c r="K991" s="1">
        <v>4395</v>
      </c>
      <c r="L991" s="1">
        <v>4396</v>
      </c>
      <c r="M991" s="53">
        <v>4380</v>
      </c>
      <c r="N991" s="47">
        <v>4384</v>
      </c>
      <c r="O991" s="47">
        <v>4371</v>
      </c>
      <c r="P991" s="47">
        <v>4375</v>
      </c>
      <c r="Q991" s="8">
        <v>4409</v>
      </c>
      <c r="R991" s="26"/>
      <c r="W991" s="50"/>
      <c r="X991" s="51"/>
      <c r="AC991" s="1">
        <v>1.0744</v>
      </c>
      <c r="AD991" s="62">
        <v>4410</v>
      </c>
      <c r="AE991" s="62">
        <v>4394</v>
      </c>
      <c r="BD991" s="94">
        <v>4380</v>
      </c>
      <c r="BE991" s="8">
        <v>4409</v>
      </c>
      <c r="BF991" s="8">
        <v>1038</v>
      </c>
      <c r="BG991" s="62">
        <v>618</v>
      </c>
      <c r="BH991" s="62">
        <v>1.6796116504854368</v>
      </c>
      <c r="BI991" s="1">
        <v>4380</v>
      </c>
      <c r="BJ991" s="1">
        <v>4384</v>
      </c>
      <c r="BK991" s="1">
        <v>4378</v>
      </c>
      <c r="BL991" s="1">
        <v>4380</v>
      </c>
      <c r="BM991" s="78"/>
      <c r="BN991" s="78"/>
      <c r="BO991" s="78"/>
      <c r="BP991" s="89"/>
      <c r="BS991" s="88"/>
      <c r="BU991" s="58"/>
      <c r="BV991" s="58"/>
      <c r="BW991" s="58"/>
      <c r="BX991" s="58"/>
      <c r="BY991" s="1">
        <v>113.77</v>
      </c>
      <c r="BZ991" s="1">
        <v>113.869</v>
      </c>
      <c r="CA991" s="1">
        <v>113.959</v>
      </c>
      <c r="CB991" s="1">
        <v>1.0732999999999999</v>
      </c>
      <c r="CC991" s="1">
        <v>1.0731999999999999</v>
      </c>
      <c r="CD991" s="1">
        <v>1.0724</v>
      </c>
      <c r="CG991" s="1">
        <v>4380</v>
      </c>
      <c r="CH991" s="1">
        <v>4384</v>
      </c>
      <c r="CI991" s="1">
        <v>4372</v>
      </c>
      <c r="CJ991" s="1">
        <v>4374</v>
      </c>
      <c r="CK991" s="1">
        <v>4380</v>
      </c>
      <c r="CL991" s="1">
        <v>4384</v>
      </c>
      <c r="CM991" s="1">
        <v>4354</v>
      </c>
      <c r="CN991" s="1">
        <v>4359</v>
      </c>
      <c r="CO991" s="1">
        <v>1204.0999999999999</v>
      </c>
      <c r="CP991" s="1">
        <v>4380</v>
      </c>
      <c r="CQ991" s="1">
        <v>4384</v>
      </c>
      <c r="CR991" s="1">
        <v>4354</v>
      </c>
      <c r="CS991" s="1">
        <v>4356</v>
      </c>
      <c r="CX991" s="58"/>
      <c r="CY991" s="58"/>
      <c r="DA991" s="1" t="s">
        <v>618</v>
      </c>
      <c r="DC991" s="58"/>
      <c r="DD991" s="58"/>
      <c r="DE991">
        <v>10.81</v>
      </c>
      <c r="DF991">
        <v>113.289</v>
      </c>
      <c r="DG991">
        <v>2.52</v>
      </c>
    </row>
    <row r="992" spans="1:111">
      <c r="A992" s="1">
        <v>2017</v>
      </c>
      <c r="B992" s="1">
        <v>5</v>
      </c>
      <c r="C992" s="24">
        <v>42761</v>
      </c>
      <c r="D992" s="1">
        <v>4360</v>
      </c>
      <c r="E992" s="1">
        <v>4360</v>
      </c>
      <c r="F992" s="1">
        <v>4348</v>
      </c>
      <c r="G992" s="1">
        <v>4352</v>
      </c>
      <c r="H992" s="46">
        <v>1187.8</v>
      </c>
      <c r="I992" s="1">
        <v>4380</v>
      </c>
      <c r="J992" s="1">
        <v>4384</v>
      </c>
      <c r="K992" s="1">
        <v>4350</v>
      </c>
      <c r="L992" s="1">
        <v>4354</v>
      </c>
      <c r="M992" s="53">
        <v>4354</v>
      </c>
      <c r="N992" s="47">
        <v>4367</v>
      </c>
      <c r="O992" s="47">
        <v>4343</v>
      </c>
      <c r="P992" s="47">
        <v>4352</v>
      </c>
      <c r="Q992" s="8">
        <v>4361</v>
      </c>
      <c r="R992" s="26"/>
      <c r="W992" s="50"/>
      <c r="X992" s="51"/>
      <c r="AC992" s="1">
        <v>1.0697000000000001</v>
      </c>
      <c r="AD992" s="62">
        <v>4360</v>
      </c>
      <c r="AE992" s="62">
        <v>4350</v>
      </c>
      <c r="BD992" s="94">
        <v>4354</v>
      </c>
      <c r="BE992" s="8">
        <v>4357</v>
      </c>
      <c r="BF992" s="8">
        <v>783</v>
      </c>
      <c r="BG992" s="62">
        <v>814</v>
      </c>
      <c r="BH992" s="62">
        <v>0.96191646191646196</v>
      </c>
      <c r="BI992" s="1">
        <v>4354</v>
      </c>
      <c r="BJ992" s="1">
        <v>4359</v>
      </c>
      <c r="BK992" s="1">
        <v>4353</v>
      </c>
      <c r="BL992" s="1">
        <v>4357</v>
      </c>
      <c r="BM992" s="78"/>
      <c r="BN992" s="78"/>
      <c r="BO992" s="78"/>
      <c r="BP992" s="89"/>
      <c r="BS992" s="88"/>
      <c r="BU992" s="58"/>
      <c r="BV992" s="58"/>
      <c r="BW992" s="58"/>
      <c r="BX992" s="58"/>
      <c r="BY992" s="1">
        <v>113.21299999999999</v>
      </c>
      <c r="BZ992" s="1">
        <v>113.384</v>
      </c>
      <c r="CA992" s="1">
        <v>113.345</v>
      </c>
      <c r="CB992" s="1">
        <v>1.0751999999999999</v>
      </c>
      <c r="CC992" s="1">
        <v>1.0751999999999999</v>
      </c>
      <c r="CD992" s="1">
        <v>1.0749</v>
      </c>
      <c r="CG992" s="1">
        <v>4354</v>
      </c>
      <c r="CH992" s="1">
        <v>4367</v>
      </c>
      <c r="CI992" s="1">
        <v>4350</v>
      </c>
      <c r="CJ992" s="1">
        <v>4352</v>
      </c>
      <c r="CK992" s="1">
        <v>4354</v>
      </c>
      <c r="CL992" s="1">
        <v>4367</v>
      </c>
      <c r="CM992" s="1">
        <v>4343</v>
      </c>
      <c r="CN992" s="1">
        <v>4354</v>
      </c>
      <c r="CO992" s="1">
        <v>1196.4000000000001</v>
      </c>
      <c r="CP992" s="1">
        <v>4354</v>
      </c>
      <c r="CQ992" s="1">
        <v>4367</v>
      </c>
      <c r="CR992" s="1">
        <v>4343</v>
      </c>
      <c r="CS992" s="1">
        <v>4363</v>
      </c>
      <c r="CX992" s="58"/>
      <c r="CY992" s="58"/>
      <c r="DA992" s="1" t="s">
        <v>618</v>
      </c>
      <c r="DC992" s="58"/>
      <c r="DD992" s="58"/>
      <c r="DE992">
        <v>10.63</v>
      </c>
      <c r="DF992">
        <v>114.655</v>
      </c>
      <c r="DG992">
        <v>2.5099999999999998</v>
      </c>
    </row>
    <row r="993" spans="1:111">
      <c r="A993" s="1">
        <v>2017</v>
      </c>
      <c r="B993" s="1">
        <v>6</v>
      </c>
      <c r="C993" s="24">
        <v>42762</v>
      </c>
      <c r="D993" s="1">
        <v>4358</v>
      </c>
      <c r="E993" s="1">
        <v>4364</v>
      </c>
      <c r="F993" s="1">
        <v>4353</v>
      </c>
      <c r="G993" s="1">
        <v>4358</v>
      </c>
      <c r="H993" s="46">
        <v>1188.4000000000001</v>
      </c>
      <c r="I993" s="1">
        <v>4354</v>
      </c>
      <c r="J993" s="1">
        <v>4367</v>
      </c>
      <c r="K993" s="1">
        <v>4343</v>
      </c>
      <c r="L993" s="1">
        <v>4363</v>
      </c>
      <c r="M993" s="53">
        <v>4354</v>
      </c>
      <c r="N993" s="47">
        <v>4367</v>
      </c>
      <c r="O993" s="47">
        <v>4343</v>
      </c>
      <c r="P993" s="47">
        <v>4364</v>
      </c>
      <c r="Q993" s="8">
        <v>4363</v>
      </c>
      <c r="R993" s="26"/>
      <c r="W993" s="50"/>
      <c r="X993" s="51"/>
      <c r="AC993" s="1">
        <v>1.0692999999999999</v>
      </c>
      <c r="AD993" s="62">
        <v>4365</v>
      </c>
      <c r="AE993" s="62">
        <v>4353</v>
      </c>
      <c r="BD993" s="94">
        <v>4364</v>
      </c>
      <c r="BE993" s="8">
        <v>4354</v>
      </c>
      <c r="BF993" s="8">
        <v>590</v>
      </c>
      <c r="BG993" s="62">
        <v>784</v>
      </c>
      <c r="BH993" s="62">
        <v>0.75255102040816324</v>
      </c>
      <c r="BI993" s="1">
        <v>4354</v>
      </c>
      <c r="BJ993" s="1">
        <v>4367</v>
      </c>
      <c r="BK993" s="1">
        <v>4343</v>
      </c>
      <c r="BL993" s="1">
        <v>4364</v>
      </c>
      <c r="BM993" s="78"/>
      <c r="BN993" s="78"/>
      <c r="BO993" s="78"/>
      <c r="BP993" s="89"/>
      <c r="BS993" s="88"/>
      <c r="BU993" s="58"/>
      <c r="BV993" s="58"/>
      <c r="BW993" s="58"/>
      <c r="BX993" s="58"/>
      <c r="BY993" s="1">
        <v>114.476</v>
      </c>
      <c r="BZ993" s="1">
        <v>114.59</v>
      </c>
      <c r="CA993" s="1">
        <v>114.538</v>
      </c>
      <c r="CB993" s="1">
        <v>1.0674999999999999</v>
      </c>
      <c r="CC993" s="1">
        <v>1.0678000000000001</v>
      </c>
      <c r="CD993" s="1">
        <v>1.0681</v>
      </c>
      <c r="CG993" s="1">
        <v>4354</v>
      </c>
      <c r="CH993" s="1">
        <v>4367</v>
      </c>
      <c r="CI993" s="1">
        <v>4343</v>
      </c>
      <c r="CJ993" s="1">
        <v>4364</v>
      </c>
      <c r="CK993" s="1">
        <v>4354</v>
      </c>
      <c r="CL993" s="1">
        <v>4367</v>
      </c>
      <c r="CM993" s="1">
        <v>4343</v>
      </c>
      <c r="CN993" s="1">
        <v>4364</v>
      </c>
      <c r="CO993" s="1">
        <v>1183.4000000000001</v>
      </c>
      <c r="CP993" s="1">
        <v>4361</v>
      </c>
      <c r="CQ993" s="1">
        <v>4388</v>
      </c>
      <c r="CR993" s="1">
        <v>4359</v>
      </c>
      <c r="CS993" s="1">
        <v>4386</v>
      </c>
      <c r="CX993" s="58"/>
      <c r="CY993" s="58"/>
      <c r="DA993" s="1" t="s">
        <v>618</v>
      </c>
      <c r="DC993" s="58"/>
      <c r="DD993" s="58"/>
      <c r="DE993">
        <v>10.58</v>
      </c>
      <c r="DF993">
        <v>114.693</v>
      </c>
      <c r="DG993">
        <v>2.48</v>
      </c>
    </row>
    <row r="994" spans="1:111">
      <c r="A994" s="1">
        <v>2017</v>
      </c>
      <c r="B994" s="1">
        <v>2</v>
      </c>
      <c r="C994" s="24">
        <v>42765</v>
      </c>
      <c r="D994" s="1">
        <v>4382</v>
      </c>
      <c r="E994" s="1">
        <v>4387</v>
      </c>
      <c r="F994" s="1">
        <v>4371</v>
      </c>
      <c r="G994" s="1">
        <v>4377</v>
      </c>
      <c r="H994" s="46">
        <v>1194.2</v>
      </c>
      <c r="I994" s="1">
        <v>4361</v>
      </c>
      <c r="J994" s="1">
        <v>4388</v>
      </c>
      <c r="K994" s="1">
        <v>4359</v>
      </c>
      <c r="L994" s="1">
        <v>4378</v>
      </c>
      <c r="M994" s="53">
        <v>4376</v>
      </c>
      <c r="N994" s="47">
        <v>4378</v>
      </c>
      <c r="O994" s="47">
        <v>4365</v>
      </c>
      <c r="P994" s="47">
        <v>4375</v>
      </c>
      <c r="Q994" s="8">
        <v>4381</v>
      </c>
      <c r="R994" s="26"/>
      <c r="W994" s="50"/>
      <c r="X994" s="51"/>
      <c r="AC994" s="1">
        <v>1.0639000000000001</v>
      </c>
      <c r="AD994" s="62">
        <v>4387</v>
      </c>
      <c r="AE994" s="62">
        <v>4376</v>
      </c>
      <c r="BD994" s="94">
        <v>4375</v>
      </c>
      <c r="BE994" s="8">
        <v>4385</v>
      </c>
      <c r="BF994" s="8">
        <v>819</v>
      </c>
      <c r="BG994" s="62">
        <v>685</v>
      </c>
      <c r="BH994" s="62">
        <v>1.1956204379562043</v>
      </c>
      <c r="BI994" s="1">
        <v>4376</v>
      </c>
      <c r="BJ994" s="1">
        <v>4378</v>
      </c>
      <c r="BK994" s="1">
        <v>4375</v>
      </c>
      <c r="BL994" s="1">
        <v>4376</v>
      </c>
      <c r="BM994" s="78"/>
      <c r="BN994" s="78"/>
      <c r="BO994" s="78"/>
      <c r="BP994" s="89"/>
      <c r="BS994" s="88"/>
      <c r="BU994" s="58"/>
      <c r="BV994" s="58"/>
      <c r="BW994" s="58"/>
      <c r="BX994" s="58"/>
      <c r="BY994" s="1">
        <v>114.645</v>
      </c>
      <c r="BZ994" s="1">
        <v>114.898</v>
      </c>
      <c r="CA994" s="1">
        <v>114.664</v>
      </c>
      <c r="CB994" s="1">
        <v>1.0720000000000001</v>
      </c>
      <c r="CC994" s="1">
        <v>1.0710999999999999</v>
      </c>
      <c r="CD994" s="1">
        <v>1.0717000000000001</v>
      </c>
      <c r="CG994" s="1">
        <v>4376</v>
      </c>
      <c r="CH994" s="1">
        <v>4378</v>
      </c>
      <c r="CI994" s="1">
        <v>4365</v>
      </c>
      <c r="CJ994" s="1">
        <v>4371</v>
      </c>
      <c r="CK994" s="1">
        <v>4376</v>
      </c>
      <c r="CL994" s="1">
        <v>4378</v>
      </c>
      <c r="CM994" s="1">
        <v>4365</v>
      </c>
      <c r="CN994" s="1">
        <v>4367</v>
      </c>
      <c r="CO994" s="1">
        <v>1192</v>
      </c>
      <c r="CP994" s="1">
        <v>4376</v>
      </c>
      <c r="CQ994" s="1">
        <v>4380</v>
      </c>
      <c r="CR994" s="1">
        <v>4351</v>
      </c>
      <c r="CS994" s="1">
        <v>4354</v>
      </c>
      <c r="CX994" s="58"/>
      <c r="CY994" s="58"/>
      <c r="DA994" s="1" t="s">
        <v>618</v>
      </c>
      <c r="DC994" s="58"/>
      <c r="DD994" s="58"/>
      <c r="DE994">
        <v>11.88</v>
      </c>
      <c r="DF994">
        <v>113.786</v>
      </c>
      <c r="DG994">
        <v>2.48</v>
      </c>
    </row>
    <row r="995" spans="1:111">
      <c r="A995" s="1">
        <v>2017</v>
      </c>
      <c r="B995" s="1">
        <v>3</v>
      </c>
      <c r="C995" s="24">
        <v>42766</v>
      </c>
      <c r="D995" s="1">
        <v>4360</v>
      </c>
      <c r="E995" s="1">
        <v>4375</v>
      </c>
      <c r="F995" s="1">
        <v>4356</v>
      </c>
      <c r="G995" s="1">
        <v>4366</v>
      </c>
      <c r="H995" s="46">
        <v>1212.8</v>
      </c>
      <c r="I995" s="1">
        <v>4376</v>
      </c>
      <c r="J995" s="1">
        <v>4380</v>
      </c>
      <c r="K995" s="1">
        <v>4351</v>
      </c>
      <c r="L995" s="1">
        <v>4362</v>
      </c>
      <c r="M995" s="53">
        <v>4371</v>
      </c>
      <c r="N995" s="47">
        <v>4382</v>
      </c>
      <c r="O995" s="47">
        <v>4367</v>
      </c>
      <c r="P995" s="47">
        <v>4373</v>
      </c>
      <c r="Q995" s="8">
        <v>4359</v>
      </c>
      <c r="R995" s="26"/>
      <c r="W995" s="50"/>
      <c r="X995" s="51"/>
      <c r="AC995" s="1">
        <v>1.0757000000000001</v>
      </c>
      <c r="AD995" s="62">
        <v>4365</v>
      </c>
      <c r="AE995" s="62">
        <v>4356</v>
      </c>
      <c r="BD995" s="94">
        <v>4370</v>
      </c>
      <c r="BE995" s="8">
        <v>4358</v>
      </c>
      <c r="BF995" s="8">
        <v>768</v>
      </c>
      <c r="BG995" s="62">
        <v>640</v>
      </c>
      <c r="BH995" s="62">
        <v>1.2</v>
      </c>
      <c r="BI995" s="1">
        <v>4371</v>
      </c>
      <c r="BJ995" s="1">
        <v>4374</v>
      </c>
      <c r="BK995" s="1">
        <v>4368</v>
      </c>
      <c r="BL995" s="1">
        <v>4369</v>
      </c>
      <c r="BM995" s="78"/>
      <c r="BN995" s="78"/>
      <c r="BO995" s="78"/>
      <c r="BP995" s="89"/>
      <c r="BS995" s="88"/>
      <c r="BU995" s="58"/>
      <c r="BV995" s="58"/>
      <c r="BW995" s="58"/>
      <c r="BX995" s="58"/>
      <c r="BY995" s="1">
        <v>113.718</v>
      </c>
      <c r="BZ995" s="1">
        <v>113.741</v>
      </c>
      <c r="CA995" s="1">
        <v>113.75700000000001</v>
      </c>
      <c r="CB995" s="1">
        <v>1.0694999999999999</v>
      </c>
      <c r="CC995" s="1">
        <v>1.0703</v>
      </c>
      <c r="CD995" s="1">
        <v>1.0707</v>
      </c>
      <c r="CG995" s="1">
        <v>4371</v>
      </c>
      <c r="CH995" s="1">
        <v>4382</v>
      </c>
      <c r="CI995" s="1">
        <v>4367</v>
      </c>
      <c r="CJ995" s="1">
        <v>4374</v>
      </c>
      <c r="CK995" s="1">
        <v>4371</v>
      </c>
      <c r="CL995" s="1">
        <v>4382</v>
      </c>
      <c r="CM995" s="1">
        <v>4367</v>
      </c>
      <c r="CN995" s="1">
        <v>4368</v>
      </c>
      <c r="CO995" s="1">
        <v>1201.8</v>
      </c>
      <c r="CP995" s="1">
        <v>4371</v>
      </c>
      <c r="CQ995" s="1">
        <v>4388</v>
      </c>
      <c r="CR995" s="1">
        <v>4364</v>
      </c>
      <c r="CS995" s="1">
        <v>4382</v>
      </c>
      <c r="CX995" s="58"/>
      <c r="CY995" s="58"/>
      <c r="DA995" s="1" t="s">
        <v>618</v>
      </c>
      <c r="DC995" s="58"/>
      <c r="DD995" s="58"/>
      <c r="DE995">
        <v>11.99</v>
      </c>
      <c r="DF995">
        <v>112.88200000000001</v>
      </c>
      <c r="DG995">
        <v>2.4500000000000002</v>
      </c>
    </row>
    <row r="996" spans="1:111">
      <c r="A996" s="1">
        <v>2017</v>
      </c>
      <c r="B996" s="1">
        <v>4</v>
      </c>
      <c r="C996" s="24">
        <v>42767</v>
      </c>
      <c r="D996" s="1">
        <v>4380</v>
      </c>
      <c r="E996" s="1">
        <v>4386</v>
      </c>
      <c r="F996" s="1">
        <v>4377</v>
      </c>
      <c r="G996" s="1">
        <v>4382</v>
      </c>
      <c r="H996" s="46">
        <v>1208.7</v>
      </c>
      <c r="I996" s="1">
        <v>4371</v>
      </c>
      <c r="J996" s="1">
        <v>4388</v>
      </c>
      <c r="K996" s="1">
        <v>4364</v>
      </c>
      <c r="L996" s="1">
        <v>4382</v>
      </c>
      <c r="M996" s="53">
        <v>4385</v>
      </c>
      <c r="N996" s="47">
        <v>4401</v>
      </c>
      <c r="O996" s="47">
        <v>4384</v>
      </c>
      <c r="P996" s="47">
        <v>4387</v>
      </c>
      <c r="Q996" s="8">
        <v>4379</v>
      </c>
      <c r="R996" s="26"/>
      <c r="W996" s="50"/>
      <c r="X996" s="51"/>
      <c r="AC996" s="1">
        <v>1.0762</v>
      </c>
      <c r="AD996" s="62">
        <v>4386</v>
      </c>
      <c r="AE996" s="62">
        <v>4377</v>
      </c>
      <c r="BD996" s="94">
        <v>4384</v>
      </c>
      <c r="BE996" s="8">
        <v>4381</v>
      </c>
      <c r="BF996" s="8">
        <v>799</v>
      </c>
      <c r="BG996" s="62">
        <v>547</v>
      </c>
      <c r="BH996" s="62">
        <v>1.4606946983546618</v>
      </c>
      <c r="BI996" s="1">
        <v>4385</v>
      </c>
      <c r="BJ996" s="1">
        <v>4397</v>
      </c>
      <c r="BK996" s="1">
        <v>4384</v>
      </c>
      <c r="BL996" s="1">
        <v>4395</v>
      </c>
      <c r="BM996" s="78"/>
      <c r="BN996" s="78"/>
      <c r="BO996" s="78"/>
      <c r="BP996" s="89"/>
      <c r="BS996" s="88"/>
      <c r="BU996" s="58"/>
      <c r="BV996" s="58"/>
      <c r="BW996" s="58"/>
      <c r="BX996" s="58"/>
      <c r="BY996" s="1">
        <v>112.895</v>
      </c>
      <c r="BZ996" s="1">
        <v>112.696</v>
      </c>
      <c r="CA996" s="1">
        <v>112.786</v>
      </c>
      <c r="CB996" s="1">
        <v>1.0795999999999999</v>
      </c>
      <c r="CC996" s="1">
        <v>1.0798000000000001</v>
      </c>
      <c r="CD996" s="1">
        <v>1.0801000000000001</v>
      </c>
      <c r="CG996" s="1">
        <v>4385</v>
      </c>
      <c r="CH996" s="1">
        <v>4401</v>
      </c>
      <c r="CI996" s="1">
        <v>4384</v>
      </c>
      <c r="CJ996" s="1">
        <v>4396</v>
      </c>
      <c r="CK996" s="1">
        <v>4385</v>
      </c>
      <c r="CL996" s="1">
        <v>4401</v>
      </c>
      <c r="CM996" s="1">
        <v>4382</v>
      </c>
      <c r="CN996" s="1">
        <v>4391</v>
      </c>
      <c r="CO996" s="1">
        <v>1211.7</v>
      </c>
      <c r="CP996" s="1">
        <v>4385</v>
      </c>
      <c r="CQ996" s="1">
        <v>4401</v>
      </c>
      <c r="CR996" s="1">
        <v>4370</v>
      </c>
      <c r="CS996" s="1">
        <v>4381</v>
      </c>
      <c r="CX996" s="58"/>
      <c r="CY996" s="58"/>
      <c r="DA996" s="1" t="s">
        <v>618</v>
      </c>
      <c r="DC996" s="58"/>
      <c r="DD996" s="58"/>
      <c r="DE996">
        <v>11.81</v>
      </c>
      <c r="DF996">
        <v>113.194</v>
      </c>
      <c r="DG996">
        <v>2.4700000000000002</v>
      </c>
    </row>
    <row r="997" spans="1:111">
      <c r="A997" s="1">
        <v>2017</v>
      </c>
      <c r="B997" s="1">
        <v>5</v>
      </c>
      <c r="C997" s="24">
        <v>42768</v>
      </c>
      <c r="D997" s="1">
        <v>4388</v>
      </c>
      <c r="E997" s="1">
        <v>4398</v>
      </c>
      <c r="F997" s="1">
        <v>4387</v>
      </c>
      <c r="G997" s="1">
        <v>4390</v>
      </c>
      <c r="H997" s="46">
        <v>1218.0999999999999</v>
      </c>
      <c r="I997" s="1">
        <v>4385</v>
      </c>
      <c r="J997" s="1">
        <v>4401</v>
      </c>
      <c r="K997" s="1">
        <v>4370</v>
      </c>
      <c r="L997" s="1">
        <v>4394</v>
      </c>
      <c r="M997" s="53">
        <v>4388</v>
      </c>
      <c r="N997" s="47">
        <v>4405</v>
      </c>
      <c r="O997" s="47">
        <v>4387</v>
      </c>
      <c r="P997" s="47">
        <v>4403</v>
      </c>
      <c r="Q997" s="8">
        <v>4387</v>
      </c>
      <c r="R997" s="26"/>
      <c r="W997" s="50"/>
      <c r="X997" s="51"/>
      <c r="AC997" s="1">
        <v>1.0811999999999999</v>
      </c>
      <c r="AD997" s="62">
        <v>4396</v>
      </c>
      <c r="AE997" s="62">
        <v>4388</v>
      </c>
      <c r="BD997" s="94">
        <v>4387</v>
      </c>
      <c r="BE997" s="8">
        <v>4390</v>
      </c>
      <c r="BF997" s="8">
        <v>671</v>
      </c>
      <c r="BG997" s="62">
        <v>324</v>
      </c>
      <c r="BH997" s="62">
        <v>2.0709876543209877</v>
      </c>
      <c r="BI997" s="1">
        <v>4388</v>
      </c>
      <c r="BJ997" s="1">
        <v>4394</v>
      </c>
      <c r="BK997" s="1">
        <v>4387</v>
      </c>
      <c r="BL997" s="1">
        <v>4392</v>
      </c>
      <c r="BM997" s="78"/>
      <c r="BN997" s="78"/>
      <c r="BO997" s="78"/>
      <c r="BP997" s="89"/>
      <c r="BS997" s="88"/>
      <c r="BU997" s="58"/>
      <c r="BV997" s="58"/>
      <c r="BW997" s="58"/>
      <c r="BX997" s="58"/>
      <c r="BY997" s="1">
        <v>113.19</v>
      </c>
      <c r="BZ997" s="1">
        <v>113.36</v>
      </c>
      <c r="CA997" s="1">
        <v>113.212</v>
      </c>
      <c r="CB997" s="1">
        <v>1.077</v>
      </c>
      <c r="CC997" s="1">
        <v>1.0767</v>
      </c>
      <c r="CD997" s="1">
        <v>1.077</v>
      </c>
      <c r="CG997" s="1">
        <v>4388</v>
      </c>
      <c r="CH997" s="1">
        <v>4405</v>
      </c>
      <c r="CI997" s="1">
        <v>4387</v>
      </c>
      <c r="CJ997" s="1">
        <v>4396</v>
      </c>
      <c r="CK997" s="1">
        <v>4388</v>
      </c>
      <c r="CL997" s="1">
        <v>4405</v>
      </c>
      <c r="CM997" s="1">
        <v>4387</v>
      </c>
      <c r="CN997" s="1">
        <v>4397</v>
      </c>
      <c r="CO997" s="1">
        <v>1216.4000000000001</v>
      </c>
      <c r="CP997" s="1">
        <v>4388</v>
      </c>
      <c r="CQ997" s="1">
        <v>4405</v>
      </c>
      <c r="CR997" s="1">
        <v>4384</v>
      </c>
      <c r="CS997" s="1">
        <v>4393</v>
      </c>
      <c r="CX997" s="58"/>
      <c r="CY997" s="58"/>
      <c r="DA997" s="1" t="s">
        <v>618</v>
      </c>
      <c r="DC997" s="58"/>
      <c r="DD997" s="58"/>
      <c r="DE997">
        <v>11.93</v>
      </c>
      <c r="DF997">
        <v>112.819</v>
      </c>
      <c r="DG997">
        <v>2.4700000000000002</v>
      </c>
    </row>
    <row r="998" spans="1:111">
      <c r="A998" s="1">
        <v>2017</v>
      </c>
      <c r="B998" s="1">
        <v>6</v>
      </c>
      <c r="C998" s="24">
        <v>42769</v>
      </c>
      <c r="D998" s="1">
        <v>4396</v>
      </c>
      <c r="E998" s="1">
        <v>4398</v>
      </c>
      <c r="F998" s="1">
        <v>4380</v>
      </c>
      <c r="G998" s="1">
        <v>4397</v>
      </c>
      <c r="H998" s="46">
        <v>1220.8</v>
      </c>
      <c r="I998" s="1">
        <v>4388</v>
      </c>
      <c r="J998" s="1">
        <v>4405</v>
      </c>
      <c r="K998" s="1">
        <v>4384</v>
      </c>
      <c r="L998" s="1">
        <v>4386</v>
      </c>
      <c r="M998" s="53">
        <v>4396</v>
      </c>
      <c r="N998" s="47">
        <v>4403</v>
      </c>
      <c r="O998" s="47">
        <v>4378</v>
      </c>
      <c r="P998" s="47">
        <v>4394</v>
      </c>
      <c r="Q998" s="8">
        <v>4393</v>
      </c>
      <c r="R998" s="26"/>
      <c r="W998" s="50"/>
      <c r="X998" s="51"/>
      <c r="AC998" s="1">
        <v>1.0755999999999999</v>
      </c>
      <c r="AD998" s="62">
        <v>4396</v>
      </c>
      <c r="AE998" s="62">
        <v>4384</v>
      </c>
      <c r="BD998" s="94">
        <v>4396</v>
      </c>
      <c r="BE998" s="8">
        <v>4389</v>
      </c>
      <c r="BF998" s="8">
        <v>674</v>
      </c>
      <c r="BG998" s="62">
        <v>571</v>
      </c>
      <c r="BH998" s="62">
        <v>1.180385288966725</v>
      </c>
      <c r="BI998" s="1">
        <v>4396</v>
      </c>
      <c r="BJ998" s="1">
        <v>4403</v>
      </c>
      <c r="BK998" s="1">
        <v>4396</v>
      </c>
      <c r="BL998" s="1">
        <v>4399</v>
      </c>
      <c r="BM998" s="78"/>
      <c r="BN998" s="78"/>
      <c r="BO998" s="78"/>
      <c r="BP998" s="89"/>
      <c r="BS998" s="88"/>
      <c r="BU998" s="58"/>
      <c r="BV998" s="58"/>
      <c r="BW998" s="58"/>
      <c r="BX998" s="58"/>
      <c r="BY998" s="1">
        <v>112.739</v>
      </c>
      <c r="BZ998" s="1">
        <v>112.84399999999999</v>
      </c>
      <c r="CA998" s="1">
        <v>112.864</v>
      </c>
      <c r="CB998" s="1">
        <v>1.0762</v>
      </c>
      <c r="CC998" s="1">
        <v>1.0760000000000001</v>
      </c>
      <c r="CD998" s="1">
        <v>1.0759000000000001</v>
      </c>
      <c r="CG998" s="1">
        <v>4396</v>
      </c>
      <c r="CH998" s="1">
        <v>4403</v>
      </c>
      <c r="CI998" s="1">
        <v>4391</v>
      </c>
      <c r="CJ998" s="1">
        <v>4392</v>
      </c>
      <c r="CK998" s="1">
        <v>4396</v>
      </c>
      <c r="CL998" s="1">
        <v>4403</v>
      </c>
      <c r="CM998" s="1">
        <v>4378</v>
      </c>
      <c r="CN998" s="1">
        <v>4392</v>
      </c>
      <c r="CO998" s="1">
        <v>1215.5</v>
      </c>
      <c r="CP998" s="1">
        <v>4396</v>
      </c>
      <c r="CQ998" s="1">
        <v>4405</v>
      </c>
      <c r="CR998" s="1">
        <v>4378</v>
      </c>
      <c r="CS998" s="1">
        <v>4404</v>
      </c>
      <c r="CX998" s="58"/>
      <c r="CY998" s="58"/>
      <c r="DA998" s="1" t="s">
        <v>618</v>
      </c>
      <c r="DC998" s="58"/>
      <c r="DD998" s="58"/>
      <c r="DE998">
        <v>10.97</v>
      </c>
      <c r="DF998">
        <v>112.375</v>
      </c>
      <c r="DG998">
        <v>2.4900000000000002</v>
      </c>
    </row>
    <row r="999" spans="1:111">
      <c r="A999" s="1">
        <v>2017</v>
      </c>
      <c r="B999" s="1">
        <v>2</v>
      </c>
      <c r="C999" s="24">
        <v>42772</v>
      </c>
      <c r="D999" s="1">
        <v>4403</v>
      </c>
      <c r="E999" s="1">
        <v>4414</v>
      </c>
      <c r="F999" s="1">
        <v>4402</v>
      </c>
      <c r="G999" s="1">
        <v>4414</v>
      </c>
      <c r="H999" s="46">
        <v>1236.8</v>
      </c>
      <c r="I999" s="1">
        <v>4396</v>
      </c>
      <c r="J999" s="1">
        <v>4410</v>
      </c>
      <c r="K999" s="1">
        <v>4378</v>
      </c>
      <c r="L999" s="1">
        <v>4409</v>
      </c>
      <c r="M999" s="53">
        <v>4414</v>
      </c>
      <c r="N999" s="47">
        <v>4420</v>
      </c>
      <c r="O999" s="47">
        <v>4407</v>
      </c>
      <c r="P999" s="47">
        <v>4418</v>
      </c>
      <c r="Q999" s="8">
        <v>4400</v>
      </c>
      <c r="R999" s="26"/>
      <c r="W999" s="50"/>
      <c r="X999" s="51"/>
      <c r="AC999" s="1">
        <v>1.0718000000000001</v>
      </c>
      <c r="AD999" s="62">
        <v>4411</v>
      </c>
      <c r="AE999" s="62">
        <v>4402</v>
      </c>
      <c r="BD999" s="94">
        <v>4413</v>
      </c>
      <c r="BE999" s="8">
        <v>4404</v>
      </c>
      <c r="BF999" s="8">
        <v>1017</v>
      </c>
      <c r="BG999" s="62">
        <v>688</v>
      </c>
      <c r="BH999" s="62">
        <v>1.4781976744186047</v>
      </c>
      <c r="BI999" s="1">
        <v>4414</v>
      </c>
      <c r="BJ999" s="1">
        <v>4418</v>
      </c>
      <c r="BK999" s="1">
        <v>4414</v>
      </c>
      <c r="BL999" s="1">
        <v>4416</v>
      </c>
      <c r="BM999" s="78"/>
      <c r="BN999" s="78"/>
      <c r="BO999" s="78"/>
      <c r="BP999" s="89"/>
      <c r="BS999" s="88"/>
      <c r="BU999" s="58"/>
      <c r="BV999" s="58"/>
      <c r="BW999" s="58"/>
      <c r="BX999" s="58"/>
      <c r="BY999" s="1">
        <v>112.476</v>
      </c>
      <c r="BZ999" s="1">
        <v>112.506</v>
      </c>
      <c r="CA999" s="1">
        <v>112.64700000000001</v>
      </c>
      <c r="CB999" s="1">
        <v>1.0794999999999999</v>
      </c>
      <c r="CC999" s="1">
        <v>1.0785</v>
      </c>
      <c r="CD999" s="1">
        <v>1.0780000000000001</v>
      </c>
      <c r="CG999" s="1">
        <v>4414</v>
      </c>
      <c r="CH999" s="1">
        <v>4418</v>
      </c>
      <c r="CI999" s="1">
        <v>4407</v>
      </c>
      <c r="CJ999" s="1">
        <v>4415</v>
      </c>
      <c r="CK999" s="1">
        <v>4414</v>
      </c>
      <c r="CL999" s="1">
        <v>4420</v>
      </c>
      <c r="CM999" s="1">
        <v>4407</v>
      </c>
      <c r="CN999" s="1">
        <v>4419</v>
      </c>
      <c r="CO999" s="1">
        <v>1225.5999999999999</v>
      </c>
      <c r="CP999" s="1">
        <v>4414</v>
      </c>
      <c r="CQ999" s="1">
        <v>4424</v>
      </c>
      <c r="CR999" s="1">
        <v>4407</v>
      </c>
      <c r="CS999" s="1">
        <v>4420</v>
      </c>
      <c r="CX999" s="58"/>
      <c r="CY999" s="58"/>
      <c r="DA999" s="1" t="s">
        <v>618</v>
      </c>
      <c r="DC999" s="58"/>
      <c r="DD999" s="58"/>
      <c r="DE999">
        <v>11.37</v>
      </c>
      <c r="DF999">
        <v>111.71</v>
      </c>
      <c r="DG999">
        <v>2.41</v>
      </c>
    </row>
    <row r="1000" spans="1:111">
      <c r="A1000" s="1">
        <v>2017</v>
      </c>
      <c r="B1000" s="1">
        <v>3</v>
      </c>
      <c r="C1000" s="24">
        <v>42773</v>
      </c>
      <c r="D1000" s="1">
        <v>4418</v>
      </c>
      <c r="E1000" s="1">
        <v>4422</v>
      </c>
      <c r="F1000" s="1">
        <v>4412</v>
      </c>
      <c r="G1000" s="1">
        <v>4419</v>
      </c>
      <c r="H1000" s="46">
        <v>1235.5999999999999</v>
      </c>
      <c r="I1000" s="1">
        <v>4414</v>
      </c>
      <c r="J1000" s="1">
        <v>4424</v>
      </c>
      <c r="K1000" s="1">
        <v>4407</v>
      </c>
      <c r="L1000" s="1">
        <v>4415</v>
      </c>
      <c r="M1000" s="53">
        <v>4421</v>
      </c>
      <c r="N1000" s="47">
        <v>4429</v>
      </c>
      <c r="O1000" s="47">
        <v>4417</v>
      </c>
      <c r="P1000" s="47">
        <v>4427</v>
      </c>
      <c r="Q1000" s="8">
        <v>4420</v>
      </c>
      <c r="R1000" s="26"/>
      <c r="W1000" s="50"/>
      <c r="X1000" s="51"/>
      <c r="AC1000" s="1">
        <v>1.0672999999999999</v>
      </c>
      <c r="AD1000" s="62">
        <v>4420</v>
      </c>
      <c r="AE1000" s="62">
        <v>4412</v>
      </c>
      <c r="BD1000" s="94">
        <v>4421</v>
      </c>
      <c r="BE1000" s="8">
        <v>4418</v>
      </c>
      <c r="BF1000" s="8">
        <v>906</v>
      </c>
      <c r="BG1000" s="62">
        <v>584</v>
      </c>
      <c r="BH1000" s="62">
        <v>1.5513698630136987</v>
      </c>
      <c r="BI1000" s="1">
        <v>4421</v>
      </c>
      <c r="BJ1000" s="1">
        <v>4423</v>
      </c>
      <c r="BK1000" s="1">
        <v>4417</v>
      </c>
      <c r="BL1000" s="1">
        <v>4421</v>
      </c>
      <c r="BM1000" s="78"/>
      <c r="BN1000" s="78"/>
      <c r="BO1000" s="78"/>
      <c r="BP1000" s="89"/>
      <c r="BS1000" s="88"/>
      <c r="BU1000" s="58"/>
      <c r="BV1000" s="58"/>
      <c r="BW1000" s="58"/>
      <c r="BX1000" s="58"/>
      <c r="BY1000" s="1">
        <v>111.75700000000001</v>
      </c>
      <c r="BZ1000" s="1">
        <v>111.821</v>
      </c>
      <c r="CA1000" s="1">
        <v>111.76300000000001</v>
      </c>
      <c r="CB1000" s="1">
        <v>1.075</v>
      </c>
      <c r="CC1000" s="1">
        <v>1.0748</v>
      </c>
      <c r="CD1000" s="1">
        <v>1.0748</v>
      </c>
      <c r="CG1000" s="1">
        <v>4421</v>
      </c>
      <c r="CH1000" s="1">
        <v>4429</v>
      </c>
      <c r="CI1000" s="1">
        <v>4417</v>
      </c>
      <c r="CJ1000" s="1">
        <v>4427</v>
      </c>
      <c r="CK1000" s="1">
        <v>4421</v>
      </c>
      <c r="CL1000" s="1">
        <v>4431</v>
      </c>
      <c r="CM1000" s="1">
        <v>4417</v>
      </c>
      <c r="CN1000" s="1">
        <v>4430</v>
      </c>
      <c r="CO1000" s="1">
        <v>1231.0999999999999</v>
      </c>
      <c r="CP1000" s="1">
        <v>4421</v>
      </c>
      <c r="CQ1000" s="1">
        <v>4437</v>
      </c>
      <c r="CR1000" s="1">
        <v>4417</v>
      </c>
      <c r="CS1000" s="1">
        <v>4431</v>
      </c>
      <c r="CX1000" s="58"/>
      <c r="CY1000" s="58"/>
      <c r="DA1000" s="1" t="s">
        <v>618</v>
      </c>
      <c r="DC1000" s="58"/>
      <c r="DD1000" s="58"/>
      <c r="DE1000">
        <v>11.29</v>
      </c>
      <c r="DF1000">
        <v>112.35</v>
      </c>
      <c r="DG1000">
        <v>2.39</v>
      </c>
    </row>
    <row r="1001" spans="1:111">
      <c r="A1001" s="1">
        <v>2017</v>
      </c>
      <c r="B1001" s="1">
        <v>4</v>
      </c>
      <c r="C1001" s="24">
        <v>42774</v>
      </c>
      <c r="D1001" s="1">
        <v>4434</v>
      </c>
      <c r="E1001" s="1">
        <v>4438</v>
      </c>
      <c r="F1001" s="1">
        <v>4429</v>
      </c>
      <c r="G1001" s="1">
        <v>4437</v>
      </c>
      <c r="H1001" s="46">
        <v>1242.8</v>
      </c>
      <c r="I1001" s="1">
        <v>4421</v>
      </c>
      <c r="J1001" s="1">
        <v>4438</v>
      </c>
      <c r="K1001" s="1">
        <v>4417</v>
      </c>
      <c r="L1001" s="1">
        <v>4435</v>
      </c>
      <c r="M1001" s="53">
        <v>4435</v>
      </c>
      <c r="N1001" s="47">
        <v>4450</v>
      </c>
      <c r="O1001" s="47">
        <v>4433</v>
      </c>
      <c r="P1001" s="47">
        <v>4443</v>
      </c>
      <c r="Q1001" s="8">
        <v>4434</v>
      </c>
      <c r="R1001" s="26"/>
      <c r="W1001" s="50"/>
      <c r="X1001" s="51"/>
      <c r="AC1001" s="1">
        <v>1.0666</v>
      </c>
      <c r="AD1001" s="62">
        <v>4438</v>
      </c>
      <c r="AE1001" s="62">
        <v>4429</v>
      </c>
      <c r="BD1001" s="94">
        <v>4435</v>
      </c>
      <c r="BE1001" s="8">
        <v>4432</v>
      </c>
      <c r="BF1001" s="8">
        <v>1014</v>
      </c>
      <c r="BG1001" s="62">
        <v>541</v>
      </c>
      <c r="BH1001" s="62">
        <v>1.8743068391866913</v>
      </c>
      <c r="BI1001" s="1">
        <v>4435</v>
      </c>
      <c r="BJ1001" s="1">
        <v>4437</v>
      </c>
      <c r="BK1001" s="1">
        <v>4433</v>
      </c>
      <c r="BL1001" s="1">
        <v>4436</v>
      </c>
      <c r="BM1001" s="78"/>
      <c r="BN1001" s="78"/>
      <c r="BO1001" s="78"/>
      <c r="BP1001" s="89"/>
      <c r="BS1001" s="88"/>
      <c r="BU1001" s="58"/>
      <c r="BV1001" s="58"/>
      <c r="BW1001" s="58"/>
      <c r="BX1001" s="58"/>
      <c r="BY1001" s="1">
        <v>112.361</v>
      </c>
      <c r="BZ1001" s="1">
        <v>112.352</v>
      </c>
      <c r="CA1001" s="1">
        <v>112.348</v>
      </c>
      <c r="CB1001" s="1">
        <v>1.0689</v>
      </c>
      <c r="CC1001" s="1">
        <v>1.0681</v>
      </c>
      <c r="CD1001" s="1">
        <v>1.0680000000000001</v>
      </c>
      <c r="CG1001" s="1">
        <v>4435</v>
      </c>
      <c r="CH1001" s="1">
        <v>4450</v>
      </c>
      <c r="CI1001" s="1">
        <v>4433</v>
      </c>
      <c r="CJ1001" s="1">
        <v>4448</v>
      </c>
      <c r="CK1001" s="1">
        <v>4435</v>
      </c>
      <c r="CL1001" s="1">
        <v>4450</v>
      </c>
      <c r="CM1001" s="1">
        <v>4433</v>
      </c>
      <c r="CN1001" s="1">
        <v>4449</v>
      </c>
      <c r="CO1001" s="1">
        <v>1235</v>
      </c>
      <c r="CP1001" s="1">
        <v>4435</v>
      </c>
      <c r="CQ1001" s="1">
        <v>4450</v>
      </c>
      <c r="CR1001" s="1">
        <v>4433</v>
      </c>
      <c r="CS1001" s="1">
        <v>4448</v>
      </c>
      <c r="CX1001" s="58"/>
      <c r="CY1001" s="58"/>
      <c r="DA1001" s="1" t="s">
        <v>618</v>
      </c>
      <c r="DC1001" s="58"/>
      <c r="DD1001" s="58"/>
      <c r="DE1001">
        <v>11.45</v>
      </c>
      <c r="DF1001">
        <v>112.006</v>
      </c>
      <c r="DG1001">
        <v>2.35</v>
      </c>
    </row>
    <row r="1002" spans="1:111">
      <c r="A1002" s="1">
        <v>2017</v>
      </c>
      <c r="B1002" s="1">
        <v>5</v>
      </c>
      <c r="C1002" s="24">
        <v>42775</v>
      </c>
      <c r="D1002" s="1">
        <v>4445</v>
      </c>
      <c r="E1002" s="1">
        <v>4464</v>
      </c>
      <c r="F1002" s="1">
        <v>4445</v>
      </c>
      <c r="G1002" s="1">
        <v>4460</v>
      </c>
      <c r="H1002" s="46">
        <v>1232.2</v>
      </c>
      <c r="I1002" s="1">
        <v>4435</v>
      </c>
      <c r="J1002" s="1">
        <v>4460</v>
      </c>
      <c r="K1002" s="1">
        <v>4433</v>
      </c>
      <c r="L1002" s="1">
        <v>4459</v>
      </c>
      <c r="M1002" s="53">
        <v>4460</v>
      </c>
      <c r="N1002" s="47">
        <v>4471</v>
      </c>
      <c r="O1002" s="47">
        <v>4453</v>
      </c>
      <c r="P1002" s="47">
        <v>4466</v>
      </c>
      <c r="Q1002" s="8">
        <v>4445</v>
      </c>
      <c r="R1002" s="26"/>
      <c r="W1002" s="50"/>
      <c r="X1002" s="51"/>
      <c r="AC1002" s="1">
        <v>1.0679000000000001</v>
      </c>
      <c r="AD1002" s="62">
        <v>4461</v>
      </c>
      <c r="AE1002" s="62">
        <v>4445</v>
      </c>
      <c r="BD1002" s="94">
        <v>4460</v>
      </c>
      <c r="BE1002" s="8">
        <v>4447</v>
      </c>
      <c r="BF1002" s="8">
        <v>1470</v>
      </c>
      <c r="BG1002" s="62">
        <v>798</v>
      </c>
      <c r="BH1002" s="62">
        <v>1.8421052631578947</v>
      </c>
      <c r="BI1002" s="1">
        <v>4460</v>
      </c>
      <c r="BJ1002" s="1">
        <v>4470</v>
      </c>
      <c r="BK1002" s="1">
        <v>4459</v>
      </c>
      <c r="BL1002" s="1">
        <v>4469</v>
      </c>
      <c r="BM1002" s="78"/>
      <c r="BN1002" s="78"/>
      <c r="BO1002" s="78"/>
      <c r="BP1002" s="89"/>
      <c r="BS1002" s="88"/>
      <c r="BU1002" s="58"/>
      <c r="BV1002" s="58"/>
      <c r="BW1002" s="58"/>
      <c r="BX1002" s="58"/>
      <c r="BY1002" s="1">
        <v>112.07</v>
      </c>
      <c r="BZ1002" s="1">
        <v>111.867</v>
      </c>
      <c r="CA1002" s="1">
        <v>111.935</v>
      </c>
      <c r="CB1002" s="1">
        <v>1.0688</v>
      </c>
      <c r="CC1002" s="1">
        <v>1.0694999999999999</v>
      </c>
      <c r="CD1002" s="1">
        <v>1.0693999999999999</v>
      </c>
      <c r="CG1002" s="1">
        <v>4435</v>
      </c>
      <c r="CH1002" s="1">
        <v>4450</v>
      </c>
      <c r="CI1002" s="1">
        <v>4433</v>
      </c>
      <c r="CJ1002" s="1">
        <v>4448</v>
      </c>
      <c r="CK1002" s="1">
        <v>4460</v>
      </c>
      <c r="CL1002" s="1">
        <v>4476</v>
      </c>
      <c r="CM1002" s="1">
        <v>4453</v>
      </c>
      <c r="CN1002" s="1">
        <v>4473</v>
      </c>
      <c r="CO1002" s="1">
        <v>1243.4000000000001</v>
      </c>
      <c r="CP1002" s="1">
        <v>4460</v>
      </c>
      <c r="CQ1002" s="1">
        <v>4476</v>
      </c>
      <c r="CR1002" s="1">
        <v>4453</v>
      </c>
      <c r="CS1002" s="1">
        <v>4467</v>
      </c>
      <c r="CX1002" s="58"/>
      <c r="CY1002" s="58"/>
      <c r="DA1002" s="1" t="s">
        <v>618</v>
      </c>
      <c r="DC1002" s="58"/>
      <c r="DD1002" s="58"/>
      <c r="DE1002">
        <v>10.88</v>
      </c>
      <c r="DF1002">
        <v>113.199</v>
      </c>
      <c r="DG1002">
        <v>2.4</v>
      </c>
    </row>
    <row r="1003" spans="1:111">
      <c r="A1003" s="1">
        <v>2017</v>
      </c>
      <c r="B1003" s="1">
        <v>6</v>
      </c>
      <c r="C1003" s="24">
        <v>42776</v>
      </c>
      <c r="D1003" s="1">
        <v>4456</v>
      </c>
      <c r="E1003" s="1">
        <v>4466</v>
      </c>
      <c r="F1003" s="1">
        <v>4453</v>
      </c>
      <c r="G1003" s="1">
        <v>4457</v>
      </c>
      <c r="H1003" s="46">
        <v>1235.9000000000001</v>
      </c>
      <c r="I1003" s="1">
        <v>4460</v>
      </c>
      <c r="J1003" s="1">
        <v>4476</v>
      </c>
      <c r="K1003" s="1">
        <v>4453</v>
      </c>
      <c r="L1003" s="1">
        <v>4460</v>
      </c>
      <c r="M1003" s="53">
        <v>4452</v>
      </c>
      <c r="N1003" s="47">
        <v>4464</v>
      </c>
      <c r="O1003" s="47">
        <v>4451</v>
      </c>
      <c r="P1003" s="47">
        <v>4463</v>
      </c>
      <c r="Q1003" s="8">
        <v>4456</v>
      </c>
      <c r="R1003" s="26"/>
      <c r="W1003" s="50"/>
      <c r="X1003" s="51"/>
      <c r="AC1003" s="1">
        <v>1.0623</v>
      </c>
      <c r="AD1003" s="62">
        <v>4466</v>
      </c>
      <c r="AE1003" s="62">
        <v>4453</v>
      </c>
      <c r="BD1003" s="94">
        <v>4452</v>
      </c>
      <c r="BE1003" s="8">
        <v>4457</v>
      </c>
      <c r="BF1003" s="8">
        <v>916</v>
      </c>
      <c r="BG1003" s="62">
        <v>883</v>
      </c>
      <c r="BH1003" s="62">
        <v>1.0373725934314835</v>
      </c>
      <c r="BI1003" s="1">
        <v>4452</v>
      </c>
      <c r="BJ1003" s="1">
        <v>4457</v>
      </c>
      <c r="BK1003" s="1">
        <v>4451</v>
      </c>
      <c r="BL1003" s="1">
        <v>4455</v>
      </c>
      <c r="BM1003" s="78"/>
      <c r="BN1003" s="78"/>
      <c r="BO1003" s="78"/>
      <c r="BP1003" s="89"/>
      <c r="BS1003" s="88"/>
      <c r="BU1003" s="58"/>
      <c r="BV1003" s="58"/>
      <c r="BW1003" s="58"/>
      <c r="BX1003" s="58"/>
      <c r="BY1003" s="1">
        <v>113.24</v>
      </c>
      <c r="BZ1003" s="1">
        <v>113.312</v>
      </c>
      <c r="CA1003" s="1">
        <v>113.42700000000001</v>
      </c>
      <c r="CB1003" s="1">
        <v>1.0662</v>
      </c>
      <c r="CC1003" s="1">
        <v>1.0657000000000001</v>
      </c>
      <c r="CD1003" s="1">
        <v>1.0654999999999999</v>
      </c>
      <c r="CG1003" s="1">
        <v>4452</v>
      </c>
      <c r="CH1003" s="1">
        <v>4462</v>
      </c>
      <c r="CI1003" s="1">
        <v>4451</v>
      </c>
      <c r="CJ1003" s="1">
        <v>4460</v>
      </c>
      <c r="CK1003" s="1">
        <v>4452</v>
      </c>
      <c r="CL1003" s="1">
        <v>4467</v>
      </c>
      <c r="CM1003" s="1">
        <v>4451</v>
      </c>
      <c r="CN1003" s="1">
        <v>4465</v>
      </c>
      <c r="CO1003" s="1">
        <v>1224.4000000000001</v>
      </c>
      <c r="CP1003" s="1">
        <v>4452</v>
      </c>
      <c r="CQ1003" s="1">
        <v>4481</v>
      </c>
      <c r="CR1003" s="1">
        <v>4451</v>
      </c>
      <c r="CS1003" s="1">
        <v>4479</v>
      </c>
      <c r="CX1003" s="58"/>
      <c r="CY1003" s="58"/>
      <c r="DA1003" s="1" t="s">
        <v>618</v>
      </c>
      <c r="DC1003" s="58"/>
      <c r="DD1003" s="58"/>
      <c r="DE1003">
        <v>10.85</v>
      </c>
      <c r="DF1003">
        <v>113.565</v>
      </c>
      <c r="DG1003">
        <v>2.41</v>
      </c>
    </row>
    <row r="1004" spans="1:111">
      <c r="A1004" s="1">
        <v>2017</v>
      </c>
      <c r="B1004" s="1">
        <v>2</v>
      </c>
      <c r="C1004" s="24">
        <v>42779</v>
      </c>
      <c r="D1004" s="1">
        <v>4487</v>
      </c>
      <c r="E1004" s="1">
        <v>4493</v>
      </c>
      <c r="F1004" s="1">
        <v>4476</v>
      </c>
      <c r="G1004" s="1">
        <v>4480</v>
      </c>
      <c r="H1004" s="46">
        <v>1226.8</v>
      </c>
      <c r="I1004" s="1">
        <v>4452</v>
      </c>
      <c r="J1004" s="1">
        <v>4494</v>
      </c>
      <c r="K1004" s="1">
        <v>4451</v>
      </c>
      <c r="L1004" s="1">
        <v>4489</v>
      </c>
      <c r="M1004" s="53">
        <v>4480</v>
      </c>
      <c r="N1004" s="47">
        <v>4483</v>
      </c>
      <c r="O1004" s="47">
        <v>4466</v>
      </c>
      <c r="P1004" s="47">
        <v>4468</v>
      </c>
      <c r="Q1004" s="8">
        <v>4485</v>
      </c>
      <c r="R1004" s="26"/>
      <c r="W1004" s="50"/>
      <c r="X1004" s="51"/>
      <c r="AC1004" s="1">
        <v>1.0623</v>
      </c>
      <c r="AD1004" s="62">
        <v>4493</v>
      </c>
      <c r="AE1004" s="62">
        <v>4486</v>
      </c>
      <c r="BD1004" s="94">
        <v>4480</v>
      </c>
      <c r="BE1004" s="8">
        <v>4491</v>
      </c>
      <c r="BF1004" s="8">
        <v>779</v>
      </c>
      <c r="BG1004" s="62">
        <v>720</v>
      </c>
      <c r="BH1004" s="62">
        <v>1.0819444444444444</v>
      </c>
      <c r="BI1004" s="1">
        <v>4480</v>
      </c>
      <c r="BJ1004" s="1">
        <v>4482</v>
      </c>
      <c r="BK1004" s="1">
        <v>4476</v>
      </c>
      <c r="BL1004" s="1">
        <v>4478</v>
      </c>
      <c r="BM1004" s="78"/>
      <c r="BN1004" s="78"/>
      <c r="BO1004" s="78"/>
      <c r="BP1004" s="89"/>
      <c r="BS1004" s="88"/>
      <c r="BU1004" s="58"/>
      <c r="BV1004" s="58"/>
      <c r="BW1004" s="58"/>
      <c r="BX1004" s="58"/>
      <c r="BY1004" s="1">
        <v>113.62</v>
      </c>
      <c r="BZ1004" s="1">
        <v>113.706</v>
      </c>
      <c r="CA1004" s="1">
        <v>113.913</v>
      </c>
      <c r="CB1004" s="1">
        <v>1.0629</v>
      </c>
      <c r="CC1004" s="1">
        <v>1.0627</v>
      </c>
      <c r="CD1004" s="1">
        <v>1.0621</v>
      </c>
      <c r="CG1004" s="1">
        <v>4480</v>
      </c>
      <c r="CH1004" s="1">
        <v>4483</v>
      </c>
      <c r="CI1004" s="1">
        <v>4475</v>
      </c>
      <c r="CJ1004" s="1">
        <v>4476</v>
      </c>
      <c r="CK1004" s="1">
        <v>4480</v>
      </c>
      <c r="CL1004" s="1">
        <v>4483</v>
      </c>
      <c r="CM1004" s="1">
        <v>4457</v>
      </c>
      <c r="CN1004" s="1">
        <v>4459</v>
      </c>
      <c r="CO1004" s="1">
        <v>1232.4000000000001</v>
      </c>
      <c r="CP1004" s="1">
        <v>4480</v>
      </c>
      <c r="CQ1004" s="1">
        <v>4483</v>
      </c>
      <c r="CR1004" s="1">
        <v>4452</v>
      </c>
      <c r="CS1004" s="1">
        <v>4463</v>
      </c>
      <c r="CX1004" s="58"/>
      <c r="CY1004" s="58"/>
      <c r="DA1004" s="1" t="s">
        <v>618</v>
      </c>
      <c r="DC1004" s="58"/>
      <c r="DD1004" s="58"/>
      <c r="DE1004">
        <v>11.07</v>
      </c>
      <c r="DF1004">
        <v>113.735</v>
      </c>
      <c r="DG1004">
        <v>2.4300000000000002</v>
      </c>
    </row>
    <row r="1005" spans="1:111">
      <c r="A1005" s="1">
        <v>2017</v>
      </c>
      <c r="B1005" s="1">
        <v>3</v>
      </c>
      <c r="C1005" s="24">
        <v>42780</v>
      </c>
      <c r="D1005" s="1">
        <v>4464</v>
      </c>
      <c r="E1005" s="1">
        <v>4466</v>
      </c>
      <c r="F1005" s="1">
        <v>4457</v>
      </c>
      <c r="G1005" s="1">
        <v>4465</v>
      </c>
      <c r="H1005" s="46">
        <v>1229.5999999999999</v>
      </c>
      <c r="I1005" s="1">
        <v>4480</v>
      </c>
      <c r="J1005" s="1">
        <v>4483</v>
      </c>
      <c r="K1005" s="1">
        <v>4452</v>
      </c>
      <c r="L1005" s="1">
        <v>4461</v>
      </c>
      <c r="M1005" s="53">
        <v>4462</v>
      </c>
      <c r="N1005" s="47">
        <v>4482</v>
      </c>
      <c r="O1005" s="47">
        <v>4460</v>
      </c>
      <c r="P1005" s="47">
        <v>4478</v>
      </c>
      <c r="Q1005" s="8">
        <v>4465</v>
      </c>
      <c r="R1005" s="26"/>
      <c r="W1005" s="50"/>
      <c r="X1005" s="51"/>
      <c r="AC1005" s="1">
        <v>1.0613999999999999</v>
      </c>
      <c r="AD1005" s="62">
        <v>4466</v>
      </c>
      <c r="AE1005" s="62">
        <v>4457</v>
      </c>
      <c r="BD1005" s="94">
        <v>4463</v>
      </c>
      <c r="BE1005" s="8">
        <v>4465</v>
      </c>
      <c r="BF1005" s="8">
        <v>809</v>
      </c>
      <c r="BG1005" s="62">
        <v>732</v>
      </c>
      <c r="BH1005" s="62">
        <v>1.105191256830601</v>
      </c>
      <c r="BI1005" s="1">
        <v>4462</v>
      </c>
      <c r="BJ1005" s="1">
        <v>4465</v>
      </c>
      <c r="BK1005" s="1">
        <v>4460</v>
      </c>
      <c r="BL1005" s="1">
        <v>4465</v>
      </c>
      <c r="BM1005" s="78"/>
      <c r="BN1005" s="78"/>
      <c r="BO1005" s="78"/>
      <c r="BP1005" s="89"/>
      <c r="BS1005" s="88"/>
      <c r="BU1005" s="58"/>
      <c r="BV1005" s="58"/>
      <c r="BW1005" s="58"/>
      <c r="BX1005" s="58"/>
      <c r="BY1005" s="1">
        <v>113.672</v>
      </c>
      <c r="BZ1005" s="1">
        <v>113.79</v>
      </c>
      <c r="CA1005" s="1">
        <v>113.761</v>
      </c>
      <c r="CB1005" s="1">
        <v>1.0596000000000001</v>
      </c>
      <c r="CC1005" s="1">
        <v>1.0593999999999999</v>
      </c>
      <c r="CD1005" s="1">
        <v>1.0596000000000001</v>
      </c>
      <c r="CG1005" s="1">
        <v>4462</v>
      </c>
      <c r="CH1005" s="1">
        <v>4479</v>
      </c>
      <c r="CI1005" s="1">
        <v>4460</v>
      </c>
      <c r="CJ1005" s="1">
        <v>4478</v>
      </c>
      <c r="CK1005" s="1">
        <v>4462</v>
      </c>
      <c r="CL1005" s="1">
        <v>4483</v>
      </c>
      <c r="CM1005" s="1">
        <v>4460</v>
      </c>
      <c r="CN1005" s="1">
        <v>4480</v>
      </c>
      <c r="CO1005" s="1">
        <v>1228.8</v>
      </c>
      <c r="CP1005" s="1">
        <v>4462</v>
      </c>
      <c r="CQ1005" s="1">
        <v>4496</v>
      </c>
      <c r="CR1005" s="1">
        <v>4460</v>
      </c>
      <c r="CS1005" s="1">
        <v>4496</v>
      </c>
      <c r="CX1005" s="58"/>
      <c r="CY1005" s="58"/>
      <c r="DA1005" s="1" t="s">
        <v>618</v>
      </c>
      <c r="DC1005" s="58"/>
      <c r="DD1005" s="58"/>
      <c r="DE1005">
        <v>10.74</v>
      </c>
      <c r="DF1005">
        <v>114.23699999999999</v>
      </c>
      <c r="DG1005">
        <v>2.4700000000000002</v>
      </c>
    </row>
    <row r="1006" spans="1:111">
      <c r="A1006" s="1">
        <v>2017</v>
      </c>
      <c r="B1006" s="1">
        <v>4</v>
      </c>
      <c r="C1006" s="24">
        <v>42781</v>
      </c>
      <c r="D1006" s="1">
        <v>4497</v>
      </c>
      <c r="E1006" s="1">
        <v>4498</v>
      </c>
      <c r="F1006" s="1">
        <v>4487</v>
      </c>
      <c r="G1006" s="1">
        <v>4488</v>
      </c>
      <c r="H1006" s="46">
        <v>1234.8</v>
      </c>
      <c r="I1006" s="1">
        <v>4462</v>
      </c>
      <c r="J1006" s="1">
        <v>4498</v>
      </c>
      <c r="K1006" s="1">
        <v>4460</v>
      </c>
      <c r="L1006" s="1">
        <v>4490</v>
      </c>
      <c r="M1006" s="53">
        <v>4489</v>
      </c>
      <c r="N1006" s="47">
        <v>4499</v>
      </c>
      <c r="O1006" s="47">
        <v>4478</v>
      </c>
      <c r="P1006" s="47">
        <v>4487</v>
      </c>
      <c r="Q1006" s="8">
        <v>4498</v>
      </c>
      <c r="R1006" s="26"/>
      <c r="W1006" s="50"/>
      <c r="X1006" s="51"/>
      <c r="AC1006" s="1">
        <v>1.0533999999999999</v>
      </c>
      <c r="AD1006" s="62">
        <v>4498</v>
      </c>
      <c r="AE1006" s="62">
        <v>4487</v>
      </c>
      <c r="BD1006" s="94">
        <v>4488</v>
      </c>
      <c r="BE1006" s="8">
        <v>4493</v>
      </c>
      <c r="BF1006" s="8">
        <v>934</v>
      </c>
      <c r="BG1006" s="62">
        <v>576</v>
      </c>
      <c r="BH1006" s="62">
        <v>1.6215277777777777</v>
      </c>
      <c r="BI1006" s="1">
        <v>4489</v>
      </c>
      <c r="BJ1006" s="1">
        <v>4494</v>
      </c>
      <c r="BK1006" s="1">
        <v>4489</v>
      </c>
      <c r="BL1006" s="1">
        <v>4492</v>
      </c>
      <c r="BM1006" s="78"/>
      <c r="BN1006" s="78"/>
      <c r="BO1006" s="78"/>
      <c r="BP1006" s="89"/>
      <c r="BS1006" s="88"/>
      <c r="BU1006" s="58"/>
      <c r="BV1006" s="58"/>
      <c r="BW1006" s="58"/>
      <c r="BX1006" s="58"/>
      <c r="BY1006" s="1">
        <v>114.239</v>
      </c>
      <c r="BZ1006" s="1">
        <v>114.366</v>
      </c>
      <c r="CA1006" s="1">
        <v>114.345</v>
      </c>
      <c r="CB1006" s="1">
        <v>1.0576000000000001</v>
      </c>
      <c r="CC1006" s="1">
        <v>1.0577000000000001</v>
      </c>
      <c r="CD1006" s="1">
        <v>1.0577000000000001</v>
      </c>
      <c r="CG1006" s="1">
        <v>4489</v>
      </c>
      <c r="CH1006" s="1">
        <v>4499</v>
      </c>
      <c r="CI1006" s="1">
        <v>4489</v>
      </c>
      <c r="CJ1006" s="1">
        <v>4494</v>
      </c>
      <c r="CK1006" s="1">
        <v>4489</v>
      </c>
      <c r="CL1006" s="1">
        <v>4499</v>
      </c>
      <c r="CM1006" s="1">
        <v>4478</v>
      </c>
      <c r="CN1006" s="1">
        <v>4497</v>
      </c>
      <c r="CO1006" s="1">
        <v>1225.7</v>
      </c>
      <c r="CP1006" s="1">
        <v>4489</v>
      </c>
      <c r="CQ1006" s="1">
        <v>4506</v>
      </c>
      <c r="CR1006" s="1">
        <v>4478</v>
      </c>
      <c r="CS1006" s="1">
        <v>4506</v>
      </c>
      <c r="CX1006" s="58"/>
      <c r="CY1006" s="58"/>
      <c r="DA1006" s="1" t="s">
        <v>618</v>
      </c>
      <c r="DC1006" s="58"/>
      <c r="DD1006" s="58"/>
      <c r="DE1006">
        <v>11.97</v>
      </c>
      <c r="DF1006">
        <v>114.246</v>
      </c>
      <c r="DG1006">
        <v>2.5</v>
      </c>
    </row>
    <row r="1007" spans="1:111">
      <c r="A1007" s="1">
        <v>2017</v>
      </c>
      <c r="B1007" s="1">
        <v>5</v>
      </c>
      <c r="C1007" s="24">
        <v>42782</v>
      </c>
      <c r="D1007" s="1">
        <v>4506</v>
      </c>
      <c r="E1007" s="1">
        <v>4511</v>
      </c>
      <c r="F1007" s="1">
        <v>4500</v>
      </c>
      <c r="G1007" s="1">
        <v>4501</v>
      </c>
      <c r="H1007" s="46">
        <v>1240.5</v>
      </c>
      <c r="I1007" s="1">
        <v>4489</v>
      </c>
      <c r="J1007" s="1">
        <v>4512</v>
      </c>
      <c r="K1007" s="1">
        <v>4478</v>
      </c>
      <c r="L1007" s="1">
        <v>4506</v>
      </c>
      <c r="M1007" s="53">
        <v>4503</v>
      </c>
      <c r="N1007" s="47">
        <v>4510</v>
      </c>
      <c r="O1007" s="47">
        <v>4498</v>
      </c>
      <c r="P1007" s="47">
        <v>4506</v>
      </c>
      <c r="Q1007" s="8">
        <v>4506</v>
      </c>
      <c r="R1007" s="26"/>
      <c r="W1007" s="50"/>
      <c r="X1007" s="51"/>
      <c r="AC1007" s="1">
        <v>1.0639000000000001</v>
      </c>
      <c r="AD1007" s="62">
        <v>4511</v>
      </c>
      <c r="AE1007" s="62">
        <v>4504</v>
      </c>
      <c r="BD1007" s="94">
        <v>4503</v>
      </c>
      <c r="BE1007" s="8">
        <v>4507</v>
      </c>
      <c r="BF1007" s="8">
        <v>1087</v>
      </c>
      <c r="BG1007" s="62">
        <v>680</v>
      </c>
      <c r="BH1007" s="62">
        <v>1.598529411764706</v>
      </c>
      <c r="BI1007" s="1">
        <v>4503</v>
      </c>
      <c r="BJ1007" s="1">
        <v>4505</v>
      </c>
      <c r="BK1007" s="1">
        <v>4498</v>
      </c>
      <c r="BL1007" s="1">
        <v>4498</v>
      </c>
      <c r="BM1007" s="78"/>
      <c r="BN1007" s="78"/>
      <c r="BO1007" s="78"/>
      <c r="BP1007" s="89"/>
      <c r="BS1007" s="88"/>
      <c r="BU1007" s="58"/>
      <c r="BV1007" s="58"/>
      <c r="BW1007" s="58"/>
      <c r="BX1007" s="58"/>
      <c r="BY1007" s="1">
        <v>114.083</v>
      </c>
      <c r="BZ1007" s="1">
        <v>114.227</v>
      </c>
      <c r="CA1007" s="1">
        <v>114.21</v>
      </c>
      <c r="CB1007" s="1">
        <v>1.0602</v>
      </c>
      <c r="CC1007" s="1">
        <v>1.06</v>
      </c>
      <c r="CD1007" s="1">
        <v>1.0602</v>
      </c>
      <c r="CG1007" s="1">
        <v>4503</v>
      </c>
      <c r="CH1007" s="1">
        <v>4507</v>
      </c>
      <c r="CI1007" s="1">
        <v>4498</v>
      </c>
      <c r="CJ1007" s="1">
        <v>4499</v>
      </c>
      <c r="CK1007" s="1">
        <v>4503</v>
      </c>
      <c r="CL1007" s="1">
        <v>4510</v>
      </c>
      <c r="CM1007" s="1">
        <v>4498</v>
      </c>
      <c r="CN1007" s="1">
        <v>4509</v>
      </c>
      <c r="CO1007" s="1">
        <v>1236.8</v>
      </c>
      <c r="CP1007" s="1">
        <v>4503</v>
      </c>
      <c r="CQ1007" s="1">
        <v>4510</v>
      </c>
      <c r="CR1007" s="1">
        <v>4493</v>
      </c>
      <c r="CS1007" s="1">
        <v>4498</v>
      </c>
      <c r="CX1007" s="58"/>
      <c r="CY1007" s="58"/>
      <c r="DA1007" s="1" t="s">
        <v>618</v>
      </c>
      <c r="DC1007" s="58"/>
      <c r="DD1007" s="58"/>
      <c r="DE1007">
        <v>11.76</v>
      </c>
      <c r="DF1007">
        <v>113.25</v>
      </c>
      <c r="DG1007">
        <v>2.4500000000000002</v>
      </c>
    </row>
    <row r="1008" spans="1:111">
      <c r="A1008" s="1">
        <v>2017</v>
      </c>
      <c r="B1008" s="1">
        <v>6</v>
      </c>
      <c r="C1008" s="24">
        <v>42783</v>
      </c>
      <c r="D1008" s="1">
        <v>4492</v>
      </c>
      <c r="E1008" s="1">
        <v>4498</v>
      </c>
      <c r="F1008" s="1">
        <v>4492</v>
      </c>
      <c r="G1008" s="1">
        <v>4493</v>
      </c>
      <c r="H1008" s="46">
        <v>1239.0999999999999</v>
      </c>
      <c r="I1008" s="1">
        <v>4503</v>
      </c>
      <c r="J1008" s="1">
        <v>4510</v>
      </c>
      <c r="K1008" s="1">
        <v>4492</v>
      </c>
      <c r="L1008" s="1">
        <v>4495</v>
      </c>
      <c r="M1008" s="53">
        <v>4496</v>
      </c>
      <c r="N1008" s="47">
        <v>4498</v>
      </c>
      <c r="O1008" s="47">
        <v>4482</v>
      </c>
      <c r="P1008" s="47">
        <v>4486</v>
      </c>
      <c r="Q1008" s="8">
        <v>4490</v>
      </c>
      <c r="R1008" s="26"/>
      <c r="W1008" s="50"/>
      <c r="X1008" s="51"/>
      <c r="AC1008" s="1">
        <v>1.0650999999999999</v>
      </c>
      <c r="AD1008" s="62">
        <v>4498</v>
      </c>
      <c r="AE1008" s="62">
        <v>4492</v>
      </c>
      <c r="BD1008" s="94">
        <v>4495</v>
      </c>
      <c r="BE1008" s="8">
        <v>4493</v>
      </c>
      <c r="BF1008" s="8">
        <v>884</v>
      </c>
      <c r="BG1008" s="62">
        <v>838</v>
      </c>
      <c r="BH1008" s="62">
        <v>1.0548926014319808</v>
      </c>
      <c r="BI1008" s="1">
        <v>4496</v>
      </c>
      <c r="BJ1008" s="1">
        <v>4498</v>
      </c>
      <c r="BK1008" s="1">
        <v>4487</v>
      </c>
      <c r="BL1008" s="1">
        <v>4487</v>
      </c>
      <c r="BM1008" s="78"/>
      <c r="BN1008" s="78"/>
      <c r="BO1008" s="78"/>
      <c r="BP1008" s="89"/>
      <c r="BS1008" s="88"/>
      <c r="BU1008" s="58"/>
      <c r="BV1008" s="58"/>
      <c r="BW1008" s="58"/>
      <c r="BX1008" s="58"/>
      <c r="BY1008" s="1">
        <v>113.25</v>
      </c>
      <c r="BZ1008" s="1">
        <v>113.27800000000001</v>
      </c>
      <c r="CA1008" s="1">
        <v>113.273</v>
      </c>
      <c r="CB1008" s="1">
        <v>1.0674999999999999</v>
      </c>
      <c r="CC1008" s="1">
        <v>1.0671999999999999</v>
      </c>
      <c r="CD1008" s="1">
        <v>1.0671999999999999</v>
      </c>
      <c r="CG1008" s="1">
        <v>4496</v>
      </c>
      <c r="CH1008" s="1">
        <v>4498</v>
      </c>
      <c r="CI1008" s="1">
        <v>4482</v>
      </c>
      <c r="CJ1008" s="1">
        <v>4489</v>
      </c>
      <c r="CK1008" s="1">
        <v>4496</v>
      </c>
      <c r="CL1008" s="1">
        <v>4498</v>
      </c>
      <c r="CM1008" s="1">
        <v>4482</v>
      </c>
      <c r="CN1008" s="1">
        <v>4488</v>
      </c>
      <c r="CO1008" s="1">
        <v>1238.5</v>
      </c>
      <c r="CP1008" s="1">
        <v>4496</v>
      </c>
      <c r="CQ1008" s="1">
        <v>4498</v>
      </c>
      <c r="CR1008" s="1">
        <v>4467</v>
      </c>
      <c r="CS1008" s="1">
        <v>4467</v>
      </c>
      <c r="CX1008" s="58"/>
      <c r="CY1008" s="58"/>
      <c r="DA1008" s="1" t="s">
        <v>618</v>
      </c>
      <c r="DC1008" s="58"/>
      <c r="DD1008" s="58"/>
      <c r="DE1008">
        <v>11.49</v>
      </c>
      <c r="DF1008">
        <v>112.88500000000001</v>
      </c>
      <c r="DG1008">
        <v>2.42</v>
      </c>
    </row>
    <row r="1009" spans="1:111">
      <c r="A1009" s="1">
        <v>2017</v>
      </c>
      <c r="B1009" s="1">
        <v>2</v>
      </c>
      <c r="C1009" s="24">
        <v>42786</v>
      </c>
      <c r="D1009" s="1">
        <v>4468</v>
      </c>
      <c r="E1009" s="1">
        <v>4472</v>
      </c>
      <c r="F1009" s="1">
        <v>4461</v>
      </c>
      <c r="G1009" s="1">
        <v>4470</v>
      </c>
      <c r="H1009" s="46">
        <v>1238.5</v>
      </c>
      <c r="I1009" s="1">
        <v>4496</v>
      </c>
      <c r="J1009" s="1">
        <v>4498</v>
      </c>
      <c r="K1009" s="1">
        <v>4461</v>
      </c>
      <c r="L1009" s="1">
        <v>4467</v>
      </c>
      <c r="M1009" s="53">
        <v>4474</v>
      </c>
      <c r="N1009" s="47">
        <v>4490</v>
      </c>
      <c r="O1009" s="47">
        <v>4471</v>
      </c>
      <c r="P1009" s="47">
        <v>4486</v>
      </c>
      <c r="Q1009" s="8">
        <v>4467</v>
      </c>
      <c r="R1009" s="26"/>
      <c r="W1009" s="50"/>
      <c r="X1009" s="51"/>
      <c r="AC1009" s="1">
        <v>1.0617000000000001</v>
      </c>
      <c r="AD1009" s="62">
        <v>4472</v>
      </c>
      <c r="AE1009" s="62">
        <v>4461</v>
      </c>
      <c r="BD1009" s="94">
        <v>4474</v>
      </c>
      <c r="BE1009" s="8">
        <v>4469</v>
      </c>
      <c r="BF1009" s="8">
        <v>792</v>
      </c>
      <c r="BG1009" s="62">
        <v>958</v>
      </c>
      <c r="BH1009" s="62">
        <v>0.82672233820459295</v>
      </c>
      <c r="BI1009" s="1">
        <v>4474</v>
      </c>
      <c r="BJ1009" s="1">
        <v>4477</v>
      </c>
      <c r="BK1009" s="1">
        <v>4471</v>
      </c>
      <c r="BL1009" s="1">
        <v>4474</v>
      </c>
      <c r="BM1009" s="78"/>
      <c r="BN1009" s="78"/>
      <c r="BO1009" s="78"/>
      <c r="BP1009" s="89"/>
      <c r="BS1009" s="88"/>
      <c r="BU1009" s="58"/>
      <c r="BV1009" s="58"/>
      <c r="BW1009" s="58"/>
      <c r="BX1009" s="58"/>
      <c r="BY1009" s="1">
        <v>112.877</v>
      </c>
      <c r="BZ1009" s="1">
        <v>112.944</v>
      </c>
      <c r="CA1009" s="1">
        <v>112.837</v>
      </c>
      <c r="CB1009" s="1">
        <v>1.0610999999999999</v>
      </c>
      <c r="CC1009" s="1">
        <v>1.0618000000000001</v>
      </c>
      <c r="CD1009" s="1">
        <v>1.0629999999999999</v>
      </c>
      <c r="CG1009" s="1">
        <v>4474</v>
      </c>
      <c r="CH1009" s="1">
        <v>4482</v>
      </c>
      <c r="CI1009" s="1">
        <v>4471</v>
      </c>
      <c r="CJ1009" s="1">
        <v>4482</v>
      </c>
      <c r="CK1009" s="1">
        <v>4474</v>
      </c>
      <c r="CL1009" s="1">
        <v>4490</v>
      </c>
      <c r="CM1009" s="1">
        <v>4471</v>
      </c>
      <c r="CN1009" s="1">
        <v>4483</v>
      </c>
      <c r="CO1009" s="1">
        <v>1236.2</v>
      </c>
      <c r="CP1009" s="1">
        <v>4474</v>
      </c>
      <c r="CQ1009" s="1">
        <v>4490</v>
      </c>
      <c r="CR1009" s="1">
        <v>4471</v>
      </c>
      <c r="CS1009" s="1">
        <v>4486</v>
      </c>
      <c r="CX1009" s="58"/>
      <c r="CY1009" s="58"/>
      <c r="DA1009" s="1" t="s">
        <v>618</v>
      </c>
      <c r="DC1009" s="58"/>
      <c r="DD1009" s="58"/>
      <c r="DE1009">
        <v>11.49</v>
      </c>
      <c r="DF1009">
        <v>113.149</v>
      </c>
      <c r="DG1009">
        <v>2.42</v>
      </c>
    </row>
    <row r="1010" spans="1:111">
      <c r="A1010" s="1">
        <v>2017</v>
      </c>
      <c r="B1010" s="1">
        <v>3</v>
      </c>
      <c r="C1010" s="24">
        <v>42787</v>
      </c>
      <c r="D1010" s="1">
        <v>4486</v>
      </c>
      <c r="E1010" s="1">
        <v>4490</v>
      </c>
      <c r="F1010" s="1">
        <v>4482</v>
      </c>
      <c r="G1010" s="1">
        <v>4485</v>
      </c>
      <c r="H1010" s="46">
        <v>1237.0999999999999</v>
      </c>
      <c r="I1010" s="1">
        <v>4474</v>
      </c>
      <c r="J1010" s="1">
        <v>4490</v>
      </c>
      <c r="K1010" s="1">
        <v>4471</v>
      </c>
      <c r="L1010" s="1">
        <v>4488</v>
      </c>
      <c r="M1010" s="53">
        <v>4483</v>
      </c>
      <c r="N1010" s="47">
        <v>4486</v>
      </c>
      <c r="O1010" s="47">
        <v>4471</v>
      </c>
      <c r="P1010" s="47">
        <v>4472</v>
      </c>
      <c r="Q1010" s="8">
        <v>4486</v>
      </c>
      <c r="R1010" s="26"/>
      <c r="W1010" s="50"/>
      <c r="X1010" s="51"/>
      <c r="AC1010" s="1">
        <v>1.0536000000000001</v>
      </c>
      <c r="AD1010" s="62">
        <v>4490</v>
      </c>
      <c r="AE1010" s="62">
        <v>4482</v>
      </c>
      <c r="BD1010" s="94">
        <v>4482</v>
      </c>
      <c r="BE1010" s="8">
        <v>4489</v>
      </c>
      <c r="BF1010" s="8">
        <v>1010</v>
      </c>
      <c r="BG1010" s="62">
        <v>760</v>
      </c>
      <c r="BH1010" s="62">
        <v>1.3289473684210527</v>
      </c>
      <c r="BI1010" s="1">
        <v>4483</v>
      </c>
      <c r="BJ1010" s="1">
        <v>4486</v>
      </c>
      <c r="BK1010" s="1">
        <v>4483</v>
      </c>
      <c r="BL1010" s="1">
        <v>4484</v>
      </c>
      <c r="BM1010" s="78"/>
      <c r="BN1010" s="78"/>
      <c r="BO1010" s="78"/>
      <c r="BP1010" s="89"/>
      <c r="BS1010" s="88"/>
      <c r="BU1010" s="58"/>
      <c r="BV1010" s="58"/>
      <c r="BW1010" s="58"/>
      <c r="BX1010" s="58"/>
      <c r="BY1010" s="1">
        <v>113.123</v>
      </c>
      <c r="BZ1010" s="1">
        <v>113.157</v>
      </c>
      <c r="CA1010" s="1">
        <v>113.226</v>
      </c>
      <c r="CB1010" s="1">
        <v>1.0615000000000001</v>
      </c>
      <c r="CC1010" s="1">
        <v>1.0613999999999999</v>
      </c>
      <c r="CD1010" s="1">
        <v>1.0611999999999999</v>
      </c>
      <c r="CG1010" s="1">
        <v>4483</v>
      </c>
      <c r="CH1010" s="1">
        <v>4486</v>
      </c>
      <c r="CI1010" s="1">
        <v>4471</v>
      </c>
      <c r="CJ1010" s="1">
        <v>4478</v>
      </c>
      <c r="CK1010" s="1">
        <v>4483</v>
      </c>
      <c r="CL1010" s="1">
        <v>4486</v>
      </c>
      <c r="CM1010" s="1">
        <v>4468</v>
      </c>
      <c r="CN1010" s="1">
        <v>4482</v>
      </c>
      <c r="CO1010" s="1">
        <v>1234.5</v>
      </c>
      <c r="CP1010" s="1">
        <v>4483</v>
      </c>
      <c r="CQ1010" s="1">
        <v>4502</v>
      </c>
      <c r="CR1010" s="1">
        <v>4468</v>
      </c>
      <c r="CS1010" s="1">
        <v>4496</v>
      </c>
      <c r="CX1010" s="58"/>
      <c r="CY1010" s="58"/>
      <c r="DA1010" s="1" t="s">
        <v>618</v>
      </c>
      <c r="DC1010" s="58"/>
      <c r="DD1010" s="58"/>
      <c r="DE1010">
        <v>11.57</v>
      </c>
      <c r="DF1010">
        <v>113.66800000000001</v>
      </c>
      <c r="DG1010">
        <v>2.4300000000000002</v>
      </c>
    </row>
    <row r="1011" spans="1:111">
      <c r="A1011" s="1">
        <v>2017</v>
      </c>
      <c r="B1011" s="1">
        <v>4</v>
      </c>
      <c r="C1011" s="24">
        <v>42788</v>
      </c>
      <c r="D1011" s="1">
        <v>4496</v>
      </c>
      <c r="E1011" s="1">
        <v>4499</v>
      </c>
      <c r="F1011" s="1">
        <v>4485</v>
      </c>
      <c r="G1011" s="1">
        <v>4489</v>
      </c>
      <c r="H1011" s="46">
        <v>1239.3</v>
      </c>
      <c r="I1011" s="1">
        <v>4483</v>
      </c>
      <c r="J1011" s="1">
        <v>4502</v>
      </c>
      <c r="K1011" s="1">
        <v>4468</v>
      </c>
      <c r="L1011" s="1">
        <v>4495</v>
      </c>
      <c r="M1011" s="53">
        <v>4487</v>
      </c>
      <c r="N1011" s="47">
        <v>4490</v>
      </c>
      <c r="O1011" s="47">
        <v>4478</v>
      </c>
      <c r="P1011" s="47">
        <v>4482</v>
      </c>
      <c r="Q1011" s="8">
        <v>4495</v>
      </c>
      <c r="R1011" s="26"/>
      <c r="W1011" s="50"/>
      <c r="X1011" s="51"/>
      <c r="AC1011" s="1">
        <v>1.0512999999999999</v>
      </c>
      <c r="AD1011" s="62">
        <v>4499</v>
      </c>
      <c r="AE1011" s="62">
        <v>4492</v>
      </c>
      <c r="BD1011" s="94">
        <v>4486</v>
      </c>
      <c r="BE1011" s="8">
        <v>4494</v>
      </c>
      <c r="BF1011" s="8">
        <v>819</v>
      </c>
      <c r="BG1011" s="62">
        <v>698</v>
      </c>
      <c r="BH1011" s="62">
        <v>1.1733524355300859</v>
      </c>
      <c r="BI1011" s="1">
        <v>4487</v>
      </c>
      <c r="BJ1011" s="1">
        <v>4488</v>
      </c>
      <c r="BK1011" s="1">
        <v>4480</v>
      </c>
      <c r="BL1011" s="1">
        <v>4481</v>
      </c>
      <c r="BM1011" s="78"/>
      <c r="BN1011" s="78"/>
      <c r="BO1011" s="78"/>
      <c r="BP1011" s="89"/>
      <c r="BS1011" s="88"/>
      <c r="BU1011" s="58"/>
      <c r="BV1011" s="58"/>
      <c r="BW1011" s="58"/>
      <c r="BX1011" s="58"/>
      <c r="BY1011" s="1">
        <v>113.613</v>
      </c>
      <c r="BZ1011" s="1">
        <v>113.71299999999999</v>
      </c>
      <c r="CA1011" s="1">
        <v>113.69</v>
      </c>
      <c r="CB1011" s="1">
        <v>1.0545</v>
      </c>
      <c r="CC1011" s="1">
        <v>1.0538000000000001</v>
      </c>
      <c r="CD1011" s="1">
        <v>1.0542</v>
      </c>
      <c r="CG1011" s="1">
        <v>4487</v>
      </c>
      <c r="CH1011" s="1">
        <v>4488</v>
      </c>
      <c r="CI1011" s="1">
        <v>4478</v>
      </c>
      <c r="CJ1011" s="1">
        <v>4485</v>
      </c>
      <c r="CK1011" s="1">
        <v>4487</v>
      </c>
      <c r="CL1011" s="1">
        <v>4490</v>
      </c>
      <c r="CM1011" s="1">
        <v>4475</v>
      </c>
      <c r="CN1011" s="1">
        <v>4484</v>
      </c>
      <c r="CO1011" s="1">
        <v>1235.3</v>
      </c>
      <c r="CP1011" s="1">
        <v>4487</v>
      </c>
      <c r="CQ1011" s="1">
        <v>4490</v>
      </c>
      <c r="CR1011" s="1">
        <v>4473</v>
      </c>
      <c r="CS1011" s="1">
        <v>4481</v>
      </c>
      <c r="CX1011" s="58"/>
      <c r="CY1011" s="58"/>
      <c r="DA1011" s="1" t="s">
        <v>618</v>
      </c>
      <c r="DC1011" s="58"/>
      <c r="DD1011" s="58"/>
      <c r="DE1011">
        <v>11.74</v>
      </c>
      <c r="DF1011">
        <v>113.197</v>
      </c>
      <c r="DG1011">
        <v>2.42</v>
      </c>
    </row>
    <row r="1012" spans="1:111">
      <c r="A1012" s="1">
        <v>2017</v>
      </c>
      <c r="B1012" s="1">
        <v>5</v>
      </c>
      <c r="C1012" s="24">
        <v>42789</v>
      </c>
      <c r="D1012" s="1">
        <v>4491</v>
      </c>
      <c r="E1012" s="1">
        <v>4493</v>
      </c>
      <c r="F1012" s="1">
        <v>4481</v>
      </c>
      <c r="G1012" s="1">
        <v>4482</v>
      </c>
      <c r="H1012" s="46">
        <v>1250</v>
      </c>
      <c r="I1012" s="1">
        <v>4487</v>
      </c>
      <c r="J1012" s="1">
        <v>4493</v>
      </c>
      <c r="K1012" s="1">
        <v>4473</v>
      </c>
      <c r="L1012" s="1">
        <v>4484</v>
      </c>
      <c r="M1012" s="53">
        <v>4481</v>
      </c>
      <c r="N1012" s="47">
        <v>4505</v>
      </c>
      <c r="O1012" s="47">
        <v>4481</v>
      </c>
      <c r="P1012" s="47">
        <v>4503</v>
      </c>
      <c r="Q1012" s="8">
        <v>4490</v>
      </c>
      <c r="R1012" s="26"/>
      <c r="W1012" s="50"/>
      <c r="X1012" s="51"/>
      <c r="AC1012" s="1">
        <v>1.0582</v>
      </c>
      <c r="AD1012" s="62">
        <v>4493</v>
      </c>
      <c r="AE1012" s="62">
        <v>4481</v>
      </c>
      <c r="BD1012" s="94">
        <v>4480</v>
      </c>
      <c r="BE1012" s="8">
        <v>4489</v>
      </c>
      <c r="BF1012" s="8">
        <v>804</v>
      </c>
      <c r="BG1012" s="62">
        <v>674</v>
      </c>
      <c r="BH1012" s="62">
        <v>1.1928783382789319</v>
      </c>
      <c r="BI1012" s="1">
        <v>4481</v>
      </c>
      <c r="BJ1012" s="1">
        <v>4488</v>
      </c>
      <c r="BK1012" s="1">
        <v>4481</v>
      </c>
      <c r="BL1012" s="1">
        <v>4485</v>
      </c>
      <c r="BM1012" s="78"/>
      <c r="BN1012" s="78"/>
      <c r="BO1012" s="78"/>
      <c r="BP1012" s="89"/>
      <c r="BS1012" s="88"/>
      <c r="BU1012" s="58"/>
      <c r="BV1012" s="58"/>
      <c r="BW1012" s="58"/>
      <c r="BX1012" s="58"/>
      <c r="BY1012" s="1">
        <v>113.08199999999999</v>
      </c>
      <c r="BZ1012" s="1">
        <v>113.324</v>
      </c>
      <c r="CA1012" s="1">
        <v>113.36199999999999</v>
      </c>
      <c r="CB1012" s="1">
        <v>1.0566</v>
      </c>
      <c r="CC1012" s="1">
        <v>1.0553999999999999</v>
      </c>
      <c r="CD1012" s="1">
        <v>1.0555000000000001</v>
      </c>
      <c r="CG1012" s="1">
        <v>4481</v>
      </c>
      <c r="CH1012" s="1">
        <v>4491</v>
      </c>
      <c r="CI1012" s="1">
        <v>4481</v>
      </c>
      <c r="CJ1012" s="1">
        <v>4490</v>
      </c>
      <c r="CK1012" s="1">
        <v>4481</v>
      </c>
      <c r="CL1012" s="1">
        <v>4508</v>
      </c>
      <c r="CM1012" s="1">
        <v>4481</v>
      </c>
      <c r="CN1012" s="1">
        <v>4505</v>
      </c>
      <c r="CO1012" s="1">
        <v>1237.3</v>
      </c>
      <c r="CP1012" s="1">
        <v>4481</v>
      </c>
      <c r="CQ1012" s="1">
        <v>4512</v>
      </c>
      <c r="CR1012" s="1">
        <v>4481</v>
      </c>
      <c r="CS1012" s="1">
        <v>4507</v>
      </c>
      <c r="CX1012" s="58"/>
      <c r="CY1012" s="58"/>
      <c r="DA1012" s="1" t="s">
        <v>618</v>
      </c>
      <c r="DC1012" s="58"/>
      <c r="DD1012" s="58"/>
      <c r="DE1012">
        <v>11.71</v>
      </c>
      <c r="DF1012">
        <v>112.69499999999999</v>
      </c>
      <c r="DG1012">
        <v>2.39</v>
      </c>
    </row>
    <row r="1013" spans="1:111">
      <c r="A1013" s="1">
        <v>2017</v>
      </c>
      <c r="B1013" s="1">
        <v>6</v>
      </c>
      <c r="C1013" s="24">
        <v>42790</v>
      </c>
      <c r="D1013" s="1">
        <v>4507</v>
      </c>
      <c r="E1013" s="1">
        <v>4523</v>
      </c>
      <c r="F1013" s="1">
        <v>4505</v>
      </c>
      <c r="G1013" s="1">
        <v>4523</v>
      </c>
      <c r="H1013" s="46">
        <v>1258.3</v>
      </c>
      <c r="I1013" s="1">
        <v>4481</v>
      </c>
      <c r="J1013" s="1">
        <v>4514</v>
      </c>
      <c r="K1013" s="1">
        <v>4481</v>
      </c>
      <c r="L1013" s="1">
        <v>4512</v>
      </c>
      <c r="M1013" s="53">
        <v>4527</v>
      </c>
      <c r="N1013" s="47">
        <v>4529</v>
      </c>
      <c r="O1013" s="47">
        <v>4515</v>
      </c>
      <c r="P1013" s="47">
        <v>4519</v>
      </c>
      <c r="Q1013" s="8">
        <v>4504</v>
      </c>
      <c r="R1013" s="26"/>
      <c r="W1013" s="50"/>
      <c r="X1013" s="51"/>
      <c r="AC1013" s="1">
        <v>1.0609999999999999</v>
      </c>
      <c r="AD1013" s="62">
        <v>4514</v>
      </c>
      <c r="AE1013" s="62">
        <v>4505</v>
      </c>
      <c r="BD1013" s="94">
        <v>4527</v>
      </c>
      <c r="BE1013" s="8">
        <v>4508</v>
      </c>
      <c r="BF1013" s="8">
        <v>292</v>
      </c>
      <c r="BG1013" s="62">
        <v>314</v>
      </c>
      <c r="BH1013" s="62">
        <v>0.92993630573248409</v>
      </c>
      <c r="BI1013" s="1">
        <v>4527</v>
      </c>
      <c r="BJ1013" s="1">
        <v>4529</v>
      </c>
      <c r="BK1013" s="1">
        <v>4521</v>
      </c>
      <c r="BL1013" s="1">
        <v>4525</v>
      </c>
      <c r="BM1013" s="78"/>
      <c r="BN1013" s="78"/>
      <c r="BO1013" s="78"/>
      <c r="BP1013" s="89"/>
      <c r="BS1013" s="88"/>
      <c r="BU1013" s="58"/>
      <c r="BV1013" s="58"/>
      <c r="BW1013" s="58"/>
      <c r="BX1013" s="58"/>
      <c r="BY1013" s="1">
        <v>112.744</v>
      </c>
      <c r="BZ1013" s="1">
        <v>112.736</v>
      </c>
      <c r="CA1013" s="1">
        <v>112.74</v>
      </c>
      <c r="CB1013" s="1">
        <v>1.0582</v>
      </c>
      <c r="CC1013" s="1">
        <v>1.0582</v>
      </c>
      <c r="CD1013" s="1">
        <v>1.0585</v>
      </c>
      <c r="CG1013" s="1">
        <v>4527</v>
      </c>
      <c r="CH1013" s="1">
        <v>4529</v>
      </c>
      <c r="CI1013" s="1">
        <v>4515</v>
      </c>
      <c r="CJ1013" s="1">
        <v>4519</v>
      </c>
      <c r="CK1013" s="1">
        <v>4527</v>
      </c>
      <c r="CL1013" s="1">
        <v>4529</v>
      </c>
      <c r="CM1013" s="1">
        <v>4506</v>
      </c>
      <c r="CN1013" s="1">
        <v>4512</v>
      </c>
      <c r="CO1013" s="1">
        <v>1255.7</v>
      </c>
      <c r="CP1013" s="1">
        <v>4527</v>
      </c>
      <c r="CQ1013" s="1">
        <v>4527</v>
      </c>
      <c r="CR1013" s="1">
        <v>4508</v>
      </c>
      <c r="CS1013" s="1">
        <v>4513</v>
      </c>
      <c r="CX1013" s="58"/>
      <c r="CY1013" s="58"/>
      <c r="DA1013" s="1" t="s">
        <v>618</v>
      </c>
      <c r="DC1013" s="58"/>
      <c r="DD1013" s="58"/>
      <c r="DE1013">
        <v>11.47</v>
      </c>
      <c r="DF1013">
        <v>112.14</v>
      </c>
      <c r="DG1013">
        <v>2.3199999999999998</v>
      </c>
    </row>
    <row r="1014" spans="1:111">
      <c r="A1014" s="1">
        <v>2017</v>
      </c>
      <c r="B1014" s="1">
        <v>2</v>
      </c>
      <c r="C1014" s="24">
        <v>42793</v>
      </c>
      <c r="D1014" s="1">
        <v>4515</v>
      </c>
      <c r="E1014" s="1">
        <v>4518</v>
      </c>
      <c r="F1014" s="1">
        <v>4506</v>
      </c>
      <c r="G1014" s="1">
        <v>4518</v>
      </c>
      <c r="H1014" s="46">
        <v>1252.7</v>
      </c>
      <c r="I1014" s="1">
        <v>4527</v>
      </c>
      <c r="J1014" s="1">
        <v>4527</v>
      </c>
      <c r="K1014" s="1">
        <v>4506</v>
      </c>
      <c r="L1014" s="1">
        <v>4511</v>
      </c>
      <c r="M1014" s="53">
        <v>4514</v>
      </c>
      <c r="N1014" s="47">
        <v>4519</v>
      </c>
      <c r="O1014" s="47">
        <v>4508</v>
      </c>
      <c r="P1014" s="47">
        <v>4518</v>
      </c>
      <c r="Q1014" s="8">
        <v>4515</v>
      </c>
      <c r="R1014" s="26"/>
      <c r="W1014" s="50"/>
      <c r="X1014" s="51"/>
      <c r="AC1014" s="1">
        <v>1.0599000000000001</v>
      </c>
      <c r="AD1014" s="62">
        <v>4515</v>
      </c>
      <c r="AE1014" s="62">
        <v>4506</v>
      </c>
      <c r="BD1014" s="94">
        <v>4514</v>
      </c>
      <c r="BE1014" s="8">
        <v>4512</v>
      </c>
      <c r="BF1014" s="8">
        <v>565</v>
      </c>
      <c r="BG1014" s="62">
        <v>792</v>
      </c>
      <c r="BH1014" s="62">
        <v>0.71338383838383834</v>
      </c>
      <c r="BI1014" s="1">
        <v>4514</v>
      </c>
      <c r="BJ1014" s="1">
        <v>4515</v>
      </c>
      <c r="BK1014" s="1">
        <v>4508</v>
      </c>
      <c r="BL1014" s="1">
        <v>4512</v>
      </c>
      <c r="BM1014" s="78"/>
      <c r="BN1014" s="78"/>
      <c r="BO1014" s="78"/>
      <c r="BP1014" s="89"/>
      <c r="BS1014" s="88"/>
      <c r="BU1014" s="58"/>
      <c r="BV1014" s="58"/>
      <c r="BW1014" s="58"/>
      <c r="BX1014" s="58"/>
      <c r="BY1014" s="1">
        <v>112.125</v>
      </c>
      <c r="BZ1014" s="1">
        <v>112.26</v>
      </c>
      <c r="CA1014" s="1">
        <v>112.246</v>
      </c>
      <c r="CB1014" s="1">
        <v>1.0569</v>
      </c>
      <c r="CC1014" s="1">
        <v>1.0561</v>
      </c>
      <c r="CD1014" s="1">
        <v>1.0556000000000001</v>
      </c>
      <c r="CG1014" s="1">
        <v>4514</v>
      </c>
      <c r="CH1014" s="1">
        <v>4516</v>
      </c>
      <c r="CI1014" s="1">
        <v>4508</v>
      </c>
      <c r="CJ1014" s="1">
        <v>4513</v>
      </c>
      <c r="CK1014" s="1">
        <v>4514</v>
      </c>
      <c r="CL1014" s="1">
        <v>4520</v>
      </c>
      <c r="CM1014" s="1">
        <v>4508</v>
      </c>
      <c r="CN1014" s="1">
        <v>4520</v>
      </c>
      <c r="CO1014" s="1">
        <v>1254.2</v>
      </c>
      <c r="CP1014" s="1">
        <v>4514</v>
      </c>
      <c r="CQ1014" s="1">
        <v>4537</v>
      </c>
      <c r="CR1014" s="1">
        <v>4508</v>
      </c>
      <c r="CS1014" s="1">
        <v>4524</v>
      </c>
      <c r="CX1014" s="58"/>
      <c r="CY1014" s="58"/>
      <c r="DA1014" s="1" t="s">
        <v>618</v>
      </c>
      <c r="DC1014" s="58"/>
      <c r="DD1014" s="58"/>
      <c r="DE1014">
        <v>12.09</v>
      </c>
      <c r="DF1014">
        <v>112.70099999999999</v>
      </c>
      <c r="DG1014">
        <v>2.37</v>
      </c>
    </row>
    <row r="1015" spans="1:111">
      <c r="A1015" s="1">
        <v>2017</v>
      </c>
      <c r="B1015" s="1">
        <v>3</v>
      </c>
      <c r="C1015" s="24">
        <v>42794</v>
      </c>
      <c r="D1015" s="1">
        <v>4524</v>
      </c>
      <c r="E1015" s="1">
        <v>4526</v>
      </c>
      <c r="F1015" s="1">
        <v>4512</v>
      </c>
      <c r="G1015" s="1">
        <v>4514</v>
      </c>
      <c r="H1015" s="46">
        <v>1249</v>
      </c>
      <c r="I1015" s="1">
        <v>4514</v>
      </c>
      <c r="J1015" s="1">
        <v>4537</v>
      </c>
      <c r="K1015" s="1">
        <v>4508</v>
      </c>
      <c r="L1015" s="1">
        <v>4513</v>
      </c>
      <c r="M1015" s="53">
        <v>4512</v>
      </c>
      <c r="N1015" s="47">
        <v>4513</v>
      </c>
      <c r="O1015" s="47">
        <v>4499</v>
      </c>
      <c r="P1015" s="47">
        <v>4508</v>
      </c>
      <c r="Q1015" s="8">
        <v>4524</v>
      </c>
      <c r="R1015" s="26"/>
      <c r="W1015" s="50"/>
      <c r="X1015" s="51"/>
      <c r="AC1015" s="1">
        <v>1.0596000000000001</v>
      </c>
      <c r="AD1015" s="62">
        <v>4526</v>
      </c>
      <c r="AE1015" s="62">
        <v>4511</v>
      </c>
      <c r="BD1015" s="94">
        <v>4512</v>
      </c>
      <c r="BE1015" s="8">
        <v>4523</v>
      </c>
      <c r="BF1015" s="8">
        <v>809</v>
      </c>
      <c r="BG1015" s="62">
        <v>774</v>
      </c>
      <c r="BH1015" s="62">
        <v>1.045219638242894</v>
      </c>
      <c r="BI1015" s="1">
        <v>4512</v>
      </c>
      <c r="BJ1015" s="1">
        <v>4513</v>
      </c>
      <c r="BK1015" s="1">
        <v>4504</v>
      </c>
      <c r="BL1015" s="1">
        <v>4507</v>
      </c>
      <c r="BM1015" s="78"/>
      <c r="BN1015" s="78"/>
      <c r="BO1015" s="78"/>
      <c r="BP1015" s="89"/>
      <c r="BS1015" s="88"/>
      <c r="BU1015" s="58"/>
      <c r="BV1015" s="58"/>
      <c r="BW1015" s="58"/>
      <c r="BX1015" s="58"/>
      <c r="BY1015" s="1">
        <v>112.73399999999999</v>
      </c>
      <c r="BZ1015" s="1">
        <v>112.756</v>
      </c>
      <c r="CA1015" s="1">
        <v>112.74</v>
      </c>
      <c r="CB1015" s="1">
        <v>1.0589999999999999</v>
      </c>
      <c r="CC1015" s="1">
        <v>1.0586</v>
      </c>
      <c r="CD1015" s="1">
        <v>1.0584</v>
      </c>
      <c r="CG1015" s="1">
        <v>4512</v>
      </c>
      <c r="CH1015" s="1">
        <v>4513</v>
      </c>
      <c r="CI1015" s="1">
        <v>4499</v>
      </c>
      <c r="CJ1015" s="1">
        <v>4503</v>
      </c>
      <c r="CK1015" s="1">
        <v>4512</v>
      </c>
      <c r="CL1015" s="1">
        <v>4513</v>
      </c>
      <c r="CM1015" s="1">
        <v>4499</v>
      </c>
      <c r="CN1015" s="1">
        <v>4505</v>
      </c>
      <c r="CO1015" s="1">
        <v>1252.9000000000001</v>
      </c>
      <c r="CP1015" s="1">
        <v>4512</v>
      </c>
      <c r="CQ1015" s="1">
        <v>4513</v>
      </c>
      <c r="CR1015" s="1">
        <v>4480</v>
      </c>
      <c r="CS1015" s="1">
        <v>4496</v>
      </c>
      <c r="CX1015" s="58"/>
      <c r="CY1015" s="58"/>
      <c r="DA1015" s="1" t="s">
        <v>618</v>
      </c>
      <c r="DC1015" s="58"/>
      <c r="DD1015" s="58"/>
      <c r="DE1015">
        <v>12.92</v>
      </c>
      <c r="DF1015">
        <v>112.76600000000001</v>
      </c>
      <c r="DG1015">
        <v>2.36</v>
      </c>
    </row>
    <row r="1016" spans="1:111">
      <c r="A1016" s="1">
        <v>2017</v>
      </c>
      <c r="B1016" s="1">
        <v>4</v>
      </c>
      <c r="C1016" s="24">
        <v>42795</v>
      </c>
      <c r="D1016" s="1">
        <v>4508</v>
      </c>
      <c r="E1016" s="1">
        <v>4519</v>
      </c>
      <c r="F1016" s="1">
        <v>4499</v>
      </c>
      <c r="G1016" s="1">
        <v>4516</v>
      </c>
      <c r="H1016" s="46">
        <v>1249.8</v>
      </c>
      <c r="I1016" s="1">
        <v>4512</v>
      </c>
      <c r="J1016" s="1">
        <v>4513</v>
      </c>
      <c r="K1016" s="1">
        <v>4480</v>
      </c>
      <c r="L1016" s="1">
        <v>4503</v>
      </c>
      <c r="M1016" s="53">
        <v>4518</v>
      </c>
      <c r="N1016" s="47">
        <v>4532</v>
      </c>
      <c r="O1016" s="47">
        <v>4514</v>
      </c>
      <c r="P1016" s="47">
        <v>4515</v>
      </c>
      <c r="Q1016" s="8">
        <v>4507</v>
      </c>
      <c r="R1016" s="26"/>
      <c r="W1016" s="50"/>
      <c r="X1016" s="51"/>
      <c r="AC1016" s="1">
        <v>1.0524</v>
      </c>
      <c r="AD1016" s="62">
        <v>4511</v>
      </c>
      <c r="AE1016" s="62">
        <v>4499</v>
      </c>
      <c r="BD1016" s="94">
        <v>4518</v>
      </c>
      <c r="BE1016" s="8">
        <v>4508</v>
      </c>
      <c r="BF1016" s="8">
        <v>833</v>
      </c>
      <c r="BG1016" s="62">
        <v>721</v>
      </c>
      <c r="BH1016" s="62">
        <v>1.1553398058252426</v>
      </c>
      <c r="BI1016" s="1">
        <v>4518</v>
      </c>
      <c r="BJ1016" s="1">
        <v>4523</v>
      </c>
      <c r="BK1016" s="1">
        <v>4516</v>
      </c>
      <c r="BL1016" s="1">
        <v>4522</v>
      </c>
      <c r="BM1016" s="78"/>
      <c r="BN1016" s="78"/>
      <c r="BO1016" s="78"/>
      <c r="BP1016" s="89"/>
      <c r="BS1016" s="88"/>
      <c r="BU1016" s="58"/>
      <c r="BV1016" s="58"/>
      <c r="BW1016" s="58"/>
      <c r="BX1016" s="58"/>
      <c r="BY1016" s="1">
        <v>112.31</v>
      </c>
      <c r="BZ1016" s="1">
        <v>112.913</v>
      </c>
      <c r="CA1016" s="1">
        <v>112.98</v>
      </c>
      <c r="CB1016" s="1">
        <v>1.0595000000000001</v>
      </c>
      <c r="CC1016" s="1">
        <v>1.0571999999999999</v>
      </c>
      <c r="CD1016" s="1">
        <v>1.0571999999999999</v>
      </c>
      <c r="CG1016" s="1">
        <v>4518</v>
      </c>
      <c r="CH1016" s="1">
        <v>4532</v>
      </c>
      <c r="CI1016" s="1">
        <v>4516</v>
      </c>
      <c r="CJ1016" s="1">
        <v>4523</v>
      </c>
      <c r="CK1016" s="1">
        <v>4518</v>
      </c>
      <c r="CL1016" s="1">
        <v>4532</v>
      </c>
      <c r="CM1016" s="1">
        <v>4510</v>
      </c>
      <c r="CN1016" s="1">
        <v>4523</v>
      </c>
      <c r="CO1016" s="1">
        <v>1245</v>
      </c>
      <c r="CP1016" s="1">
        <v>4518</v>
      </c>
      <c r="CQ1016" s="1">
        <v>4542</v>
      </c>
      <c r="CR1016" s="1">
        <v>4510</v>
      </c>
      <c r="CS1016" s="1">
        <v>4541</v>
      </c>
      <c r="CX1016" s="58"/>
      <c r="CY1016" s="58"/>
      <c r="DA1016" s="1" t="s">
        <v>618</v>
      </c>
      <c r="DC1016" s="58"/>
      <c r="DD1016" s="58"/>
      <c r="DE1016">
        <v>12.54</v>
      </c>
      <c r="DF1016">
        <v>113.697</v>
      </c>
      <c r="DG1016">
        <v>2.46</v>
      </c>
    </row>
    <row r="1017" spans="1:111">
      <c r="A1017" s="1">
        <v>2017</v>
      </c>
      <c r="B1017" s="1">
        <v>5</v>
      </c>
      <c r="C1017" s="24">
        <v>42796</v>
      </c>
      <c r="D1017" s="1">
        <v>4548</v>
      </c>
      <c r="E1017" s="1">
        <v>4553</v>
      </c>
      <c r="F1017" s="1">
        <v>4540</v>
      </c>
      <c r="G1017" s="1">
        <v>4544</v>
      </c>
      <c r="H1017" s="46">
        <v>1235.0999999999999</v>
      </c>
      <c r="I1017" s="1">
        <v>4518</v>
      </c>
      <c r="J1017" s="1">
        <v>4553</v>
      </c>
      <c r="K1017" s="1">
        <v>4510</v>
      </c>
      <c r="L1017" s="1">
        <v>4544</v>
      </c>
      <c r="M1017" s="53">
        <v>4547</v>
      </c>
      <c r="N1017" s="47">
        <v>4551</v>
      </c>
      <c r="O1017" s="47">
        <v>4523</v>
      </c>
      <c r="P1017" s="47">
        <v>4535</v>
      </c>
      <c r="Q1017" s="8">
        <v>4546</v>
      </c>
      <c r="R1017" s="26"/>
      <c r="W1017" s="50"/>
      <c r="X1017" s="51"/>
      <c r="AC1017" s="1">
        <v>1.0515000000000001</v>
      </c>
      <c r="AD1017" s="62">
        <v>4553</v>
      </c>
      <c r="AE1017" s="62">
        <v>4540</v>
      </c>
      <c r="BD1017" s="94">
        <v>4547</v>
      </c>
      <c r="BE1017" s="8">
        <v>4551</v>
      </c>
      <c r="BF1017" s="8">
        <v>826</v>
      </c>
      <c r="BG1017" s="62">
        <v>636</v>
      </c>
      <c r="BH1017" s="62">
        <v>1.2987421383647799</v>
      </c>
      <c r="BI1017" s="1">
        <v>4547</v>
      </c>
      <c r="BJ1017" s="1">
        <v>4551</v>
      </c>
      <c r="BK1017" s="1">
        <v>4547</v>
      </c>
      <c r="BL1017" s="1">
        <v>4547</v>
      </c>
      <c r="BM1017" s="78"/>
      <c r="BN1017" s="78"/>
      <c r="BO1017" s="78"/>
      <c r="BP1017" s="89"/>
      <c r="BS1017" s="88"/>
      <c r="BU1017" s="58"/>
      <c r="BV1017" s="58"/>
      <c r="BW1017" s="58"/>
      <c r="BX1017" s="58"/>
      <c r="BY1017" s="1">
        <v>113.64700000000001</v>
      </c>
      <c r="BZ1017" s="1">
        <v>113.932</v>
      </c>
      <c r="CA1017" s="1">
        <v>114.10299999999999</v>
      </c>
      <c r="CB1017" s="1">
        <v>1.0546</v>
      </c>
      <c r="CC1017" s="1">
        <v>1.0544</v>
      </c>
      <c r="CD1017" s="1">
        <v>1.0537000000000001</v>
      </c>
      <c r="CG1017" s="1">
        <v>4547</v>
      </c>
      <c r="CH1017" s="1">
        <v>4551</v>
      </c>
      <c r="CI1017" s="1">
        <v>4533</v>
      </c>
      <c r="CJ1017" s="1">
        <v>4539</v>
      </c>
      <c r="CK1017" s="1">
        <v>4547</v>
      </c>
      <c r="CL1017" s="1">
        <v>4551</v>
      </c>
      <c r="CM1017" s="1">
        <v>4523</v>
      </c>
      <c r="CN1017" s="1">
        <v>4534</v>
      </c>
      <c r="CO1017" s="1">
        <v>1245.4000000000001</v>
      </c>
      <c r="CP1017" s="1">
        <v>4547</v>
      </c>
      <c r="CQ1017" s="1">
        <v>4551</v>
      </c>
      <c r="CR1017" s="1">
        <v>4510</v>
      </c>
      <c r="CS1017" s="1">
        <v>4525</v>
      </c>
      <c r="CX1017" s="58"/>
      <c r="CY1017" s="58"/>
      <c r="DA1017" s="1" t="s">
        <v>618</v>
      </c>
      <c r="DC1017" s="58"/>
      <c r="DD1017" s="58"/>
      <c r="DE1017">
        <v>11.81</v>
      </c>
      <c r="DF1017">
        <v>114.417</v>
      </c>
      <c r="DG1017">
        <v>2.4900000000000002</v>
      </c>
    </row>
    <row r="1018" spans="1:111">
      <c r="A1018" s="1">
        <v>2017</v>
      </c>
      <c r="B1018" s="1">
        <v>6</v>
      </c>
      <c r="C1018" s="24">
        <v>42797</v>
      </c>
      <c r="D1018" s="1">
        <v>4522</v>
      </c>
      <c r="E1018" s="1">
        <v>4522</v>
      </c>
      <c r="F1018" s="1">
        <v>4496</v>
      </c>
      <c r="G1018" s="1">
        <v>4500</v>
      </c>
      <c r="H1018" s="46">
        <v>1226.5</v>
      </c>
      <c r="I1018" s="1">
        <v>4547</v>
      </c>
      <c r="J1018" s="1">
        <v>4551</v>
      </c>
      <c r="K1018" s="1">
        <v>4505</v>
      </c>
      <c r="L1018" s="1">
        <v>4506</v>
      </c>
      <c r="M1018" s="53">
        <v>4499</v>
      </c>
      <c r="N1018" s="47">
        <v>4505</v>
      </c>
      <c r="O1018" s="47">
        <v>4483</v>
      </c>
      <c r="P1018" s="47">
        <v>4496</v>
      </c>
      <c r="Q1018" s="8">
        <v>4524</v>
      </c>
      <c r="R1018" s="26"/>
      <c r="W1018" s="50"/>
      <c r="X1018" s="51"/>
      <c r="AC1018" s="1">
        <v>1.0563</v>
      </c>
      <c r="AD1018" s="62">
        <v>4522</v>
      </c>
      <c r="AE1018" s="62">
        <v>4504</v>
      </c>
      <c r="BD1018" s="94">
        <v>4500</v>
      </c>
      <c r="BE1018" s="8">
        <v>4520</v>
      </c>
      <c r="BF1018" s="8">
        <v>744</v>
      </c>
      <c r="BG1018" s="62">
        <v>660</v>
      </c>
      <c r="BH1018" s="62">
        <v>1.1272727272727272</v>
      </c>
      <c r="BI1018" s="1">
        <v>4499</v>
      </c>
      <c r="BJ1018" s="1">
        <v>4500</v>
      </c>
      <c r="BK1018" s="1">
        <v>4483</v>
      </c>
      <c r="BL1018" s="1">
        <v>4490</v>
      </c>
      <c r="BM1018" s="78"/>
      <c r="BN1018" s="78"/>
      <c r="BO1018" s="78"/>
      <c r="BP1018" s="89"/>
      <c r="BS1018" s="88"/>
      <c r="BU1018" s="58"/>
      <c r="BV1018" s="58"/>
      <c r="BW1018" s="58"/>
      <c r="BX1018" s="58"/>
      <c r="BY1018" s="1">
        <v>114.387</v>
      </c>
      <c r="BZ1018" s="1">
        <v>114.39700000000001</v>
      </c>
      <c r="CA1018" s="1">
        <v>114.41200000000001</v>
      </c>
      <c r="CB1018" s="1">
        <v>1.0507</v>
      </c>
      <c r="CC1018" s="1">
        <v>1.0506</v>
      </c>
      <c r="CD1018" s="1">
        <v>1.0505</v>
      </c>
      <c r="CG1018" s="1">
        <v>4499</v>
      </c>
      <c r="CH1018" s="1">
        <v>4500</v>
      </c>
      <c r="CI1018" s="1">
        <v>4483</v>
      </c>
      <c r="CJ1018" s="1">
        <v>4495</v>
      </c>
      <c r="CK1018" s="1">
        <v>4499</v>
      </c>
      <c r="CL1018" s="1">
        <v>4505</v>
      </c>
      <c r="CM1018" s="1">
        <v>4483</v>
      </c>
      <c r="CN1018" s="1">
        <v>4492</v>
      </c>
      <c r="CO1018" s="1">
        <v>1227.7</v>
      </c>
      <c r="CP1018" s="1">
        <v>4499</v>
      </c>
      <c r="CQ1018" s="1">
        <v>4511</v>
      </c>
      <c r="CR1018" s="1">
        <v>4483</v>
      </c>
      <c r="CS1018" s="1">
        <v>4501</v>
      </c>
      <c r="CX1018" s="58"/>
      <c r="CY1018" s="58"/>
      <c r="DA1018" s="1" t="s">
        <v>618</v>
      </c>
      <c r="DC1018" s="58"/>
      <c r="DD1018" s="58"/>
      <c r="DE1018">
        <v>10.96</v>
      </c>
      <c r="DF1018">
        <v>113.901</v>
      </c>
      <c r="DG1018">
        <v>2.4900000000000002</v>
      </c>
    </row>
    <row r="1019" spans="1:111">
      <c r="A1019" s="1">
        <v>2017</v>
      </c>
      <c r="B1019" s="1">
        <v>2</v>
      </c>
      <c r="C1019" s="24">
        <v>42800</v>
      </c>
      <c r="D1019" s="1">
        <v>4505</v>
      </c>
      <c r="E1019" s="1">
        <v>4506</v>
      </c>
      <c r="F1019" s="1">
        <v>4488</v>
      </c>
      <c r="G1019" s="1">
        <v>4491</v>
      </c>
      <c r="H1019" s="46">
        <v>1226</v>
      </c>
      <c r="I1019" s="1">
        <v>4499</v>
      </c>
      <c r="J1019" s="1">
        <v>4511</v>
      </c>
      <c r="K1019" s="1">
        <v>4483</v>
      </c>
      <c r="L1019" s="1">
        <v>4495</v>
      </c>
      <c r="M1019" s="53">
        <v>4486</v>
      </c>
      <c r="N1019" s="47">
        <v>4491</v>
      </c>
      <c r="O1019" s="47">
        <v>4482</v>
      </c>
      <c r="P1019" s="47">
        <v>4488</v>
      </c>
      <c r="Q1019" s="8">
        <v>4510</v>
      </c>
      <c r="R1019" s="26"/>
      <c r="W1019" s="50"/>
      <c r="X1019" s="51"/>
      <c r="AC1019" s="1">
        <v>1.0601</v>
      </c>
      <c r="AD1019" s="62">
        <v>4506</v>
      </c>
      <c r="AE1019" s="62">
        <v>4488</v>
      </c>
      <c r="BD1019" s="94">
        <v>4488</v>
      </c>
      <c r="BE1019" s="8">
        <v>4504</v>
      </c>
      <c r="BF1019" s="8">
        <v>691</v>
      </c>
      <c r="BG1019" s="62">
        <v>728</v>
      </c>
      <c r="BH1019" s="62">
        <v>0.94917582417582413</v>
      </c>
      <c r="BI1019" s="1">
        <v>4486</v>
      </c>
      <c r="BJ1019" s="1">
        <v>4490</v>
      </c>
      <c r="BK1019" s="1">
        <v>4484</v>
      </c>
      <c r="BL1019" s="1">
        <v>4489</v>
      </c>
      <c r="BM1019" s="78"/>
      <c r="BN1019" s="78"/>
      <c r="BO1019" s="78"/>
      <c r="BP1019" s="89"/>
      <c r="BS1019" s="88"/>
      <c r="BU1019" s="58"/>
      <c r="BV1019" s="58"/>
      <c r="BW1019" s="58"/>
      <c r="BX1019" s="58"/>
      <c r="BY1019" s="1">
        <v>113.854</v>
      </c>
      <c r="BZ1019" s="1">
        <v>114.08</v>
      </c>
      <c r="CA1019" s="1">
        <v>113.887</v>
      </c>
      <c r="CB1019" s="1">
        <v>1.0604</v>
      </c>
      <c r="CC1019" s="1">
        <v>1.0617000000000001</v>
      </c>
      <c r="CD1019" s="1">
        <v>1.0618000000000001</v>
      </c>
      <c r="CG1019" s="1">
        <v>4486</v>
      </c>
      <c r="CH1019" s="1">
        <v>4490</v>
      </c>
      <c r="CI1019" s="1">
        <v>4482</v>
      </c>
      <c r="CJ1019" s="1">
        <v>4488</v>
      </c>
      <c r="CK1019" s="1">
        <v>4486</v>
      </c>
      <c r="CL1019" s="1">
        <v>4491</v>
      </c>
      <c r="CM1019" s="1">
        <v>4481</v>
      </c>
      <c r="CN1019" s="1">
        <v>4486</v>
      </c>
      <c r="CO1019" s="1">
        <v>1234.5</v>
      </c>
      <c r="CP1019" s="1">
        <v>4486</v>
      </c>
      <c r="CQ1019" s="1">
        <v>4491</v>
      </c>
      <c r="CR1019" s="1">
        <v>4471</v>
      </c>
      <c r="CS1019" s="1">
        <v>4474</v>
      </c>
      <c r="CX1019" s="58"/>
      <c r="CY1019" s="58"/>
      <c r="DA1019" s="1" t="s">
        <v>618</v>
      </c>
      <c r="DC1019" s="58"/>
      <c r="DD1019" s="58"/>
      <c r="DE1019">
        <v>11.24</v>
      </c>
      <c r="DF1019">
        <v>113.839</v>
      </c>
      <c r="DG1019">
        <v>2.4900000000000002</v>
      </c>
    </row>
    <row r="1020" spans="1:111">
      <c r="A1020" s="1">
        <v>2017</v>
      </c>
      <c r="B1020" s="1">
        <v>3</v>
      </c>
      <c r="C1020" s="24">
        <v>42801</v>
      </c>
      <c r="D1020" s="1">
        <v>4475</v>
      </c>
      <c r="E1020" s="1">
        <v>4475</v>
      </c>
      <c r="F1020" s="1">
        <v>4466</v>
      </c>
      <c r="G1020" s="1">
        <v>4469</v>
      </c>
      <c r="H1020" s="46">
        <v>1215.8</v>
      </c>
      <c r="I1020" s="1">
        <v>4486</v>
      </c>
      <c r="J1020" s="1">
        <v>4491</v>
      </c>
      <c r="K1020" s="1">
        <v>4466</v>
      </c>
      <c r="L1020" s="1">
        <v>4472</v>
      </c>
      <c r="M1020" s="53">
        <v>4466</v>
      </c>
      <c r="N1020" s="47">
        <v>4468</v>
      </c>
      <c r="O1020" s="47">
        <v>4456</v>
      </c>
      <c r="P1020" s="47">
        <v>4458</v>
      </c>
      <c r="Q1020" s="8">
        <v>4476</v>
      </c>
      <c r="R1020" s="26"/>
      <c r="W1020" s="50"/>
      <c r="X1020" s="51"/>
      <c r="AC1020" s="1">
        <v>1.0565</v>
      </c>
      <c r="AD1020" s="62">
        <v>4475</v>
      </c>
      <c r="AE1020" s="62">
        <v>4466</v>
      </c>
      <c r="BD1020" s="94">
        <v>4466</v>
      </c>
      <c r="BE1020" s="8">
        <v>4469</v>
      </c>
      <c r="BF1020" s="8">
        <v>703</v>
      </c>
      <c r="BG1020" s="62">
        <v>700</v>
      </c>
      <c r="BH1020" s="62">
        <v>1.0042857142857142</v>
      </c>
      <c r="BI1020" s="1">
        <v>4466</v>
      </c>
      <c r="BJ1020" s="1">
        <v>4468</v>
      </c>
      <c r="BK1020" s="1">
        <v>4462</v>
      </c>
      <c r="BL1020" s="1">
        <v>4463</v>
      </c>
      <c r="BM1020" s="78"/>
      <c r="BN1020" s="78"/>
      <c r="BO1020" s="78"/>
      <c r="BP1020" s="89"/>
      <c r="BS1020" s="88"/>
      <c r="BU1020" s="58"/>
      <c r="BV1020" s="58"/>
      <c r="BW1020" s="58"/>
      <c r="BX1020" s="58"/>
      <c r="BY1020" s="1">
        <v>113.88800000000001</v>
      </c>
      <c r="BZ1020" s="1">
        <v>113.977</v>
      </c>
      <c r="CA1020" s="1">
        <v>113.97799999999999</v>
      </c>
      <c r="CB1020" s="1">
        <v>1.0583</v>
      </c>
      <c r="CC1020" s="1">
        <v>1.0579000000000001</v>
      </c>
      <c r="CD1020" s="1">
        <v>1.0578000000000001</v>
      </c>
      <c r="CG1020" s="1">
        <v>4466</v>
      </c>
      <c r="CH1020" s="1">
        <v>4468</v>
      </c>
      <c r="CI1020" s="1">
        <v>4460</v>
      </c>
      <c r="CJ1020" s="1">
        <v>4461</v>
      </c>
      <c r="CK1020" s="1">
        <v>4466</v>
      </c>
      <c r="CL1020" s="1">
        <v>4468</v>
      </c>
      <c r="CM1020" s="1">
        <v>4445</v>
      </c>
      <c r="CN1020" s="1">
        <v>4448</v>
      </c>
      <c r="CO1020" s="1">
        <v>1225.4000000000001</v>
      </c>
      <c r="CP1020" s="1">
        <v>4466</v>
      </c>
      <c r="CQ1020" s="1">
        <v>4468</v>
      </c>
      <c r="CR1020" s="1">
        <v>4434</v>
      </c>
      <c r="CS1020" s="1">
        <v>4435</v>
      </c>
      <c r="CX1020" s="58"/>
      <c r="CY1020" s="58"/>
      <c r="DA1020" s="1" t="s">
        <v>618</v>
      </c>
      <c r="DC1020" s="58"/>
      <c r="DD1020" s="58"/>
      <c r="DE1020">
        <v>11.45</v>
      </c>
      <c r="DF1020">
        <v>113.99299999999999</v>
      </c>
      <c r="DG1020">
        <v>2.5099999999999998</v>
      </c>
    </row>
    <row r="1021" spans="1:111">
      <c r="A1021" s="1">
        <v>2017</v>
      </c>
      <c r="B1021" s="1">
        <v>4</v>
      </c>
      <c r="C1021" s="24">
        <v>42802</v>
      </c>
      <c r="D1021" s="1">
        <v>4435</v>
      </c>
      <c r="E1021" s="1">
        <v>4440</v>
      </c>
      <c r="F1021" s="1">
        <v>4429</v>
      </c>
      <c r="G1021" s="1">
        <v>4432</v>
      </c>
      <c r="H1021" s="46">
        <v>1207.9000000000001</v>
      </c>
      <c r="I1021" s="1">
        <v>4466</v>
      </c>
      <c r="J1021" s="1">
        <v>4468</v>
      </c>
      <c r="K1021" s="1">
        <v>4432</v>
      </c>
      <c r="L1021" s="1">
        <v>4437</v>
      </c>
      <c r="M1021" s="53">
        <v>4428</v>
      </c>
      <c r="N1021" s="47">
        <v>4443</v>
      </c>
      <c r="O1021" s="47">
        <v>4421</v>
      </c>
      <c r="P1021" s="47">
        <v>4435</v>
      </c>
      <c r="Q1021" s="8">
        <v>4438</v>
      </c>
      <c r="R1021" s="26"/>
      <c r="W1021" s="50"/>
      <c r="X1021" s="51"/>
      <c r="AC1021" s="1">
        <v>1.0551999999999999</v>
      </c>
      <c r="AD1021" s="62">
        <v>4440</v>
      </c>
      <c r="AE1021" s="62">
        <v>4432</v>
      </c>
      <c r="BD1021" s="94">
        <v>4428</v>
      </c>
      <c r="BE1021" s="8">
        <v>4436</v>
      </c>
      <c r="BF1021" s="8">
        <v>656</v>
      </c>
      <c r="BG1021" s="62">
        <v>862</v>
      </c>
      <c r="BH1021" s="62">
        <v>0.76102088167053361</v>
      </c>
      <c r="BI1021" s="1">
        <v>4428</v>
      </c>
      <c r="BJ1021" s="1">
        <v>4430</v>
      </c>
      <c r="BK1021" s="1">
        <v>4423</v>
      </c>
      <c r="BL1021" s="1">
        <v>4425</v>
      </c>
      <c r="BM1021" s="78"/>
      <c r="BN1021" s="78"/>
      <c r="BO1021" s="78"/>
      <c r="BP1021" s="89"/>
      <c r="BS1021" s="88"/>
      <c r="BU1021" s="58"/>
      <c r="BV1021" s="58"/>
      <c r="BW1021" s="58"/>
      <c r="BX1021" s="58"/>
      <c r="BY1021" s="1">
        <v>113.994</v>
      </c>
      <c r="BZ1021" s="1">
        <v>113.989</v>
      </c>
      <c r="CA1021" s="1">
        <v>113.904</v>
      </c>
      <c r="CB1021" s="1">
        <v>1.0569999999999999</v>
      </c>
      <c r="CC1021" s="1">
        <v>1.0565</v>
      </c>
      <c r="CD1021" s="1">
        <v>1.0568</v>
      </c>
      <c r="CG1021" s="1">
        <v>4428</v>
      </c>
      <c r="CH1021" s="1">
        <v>4431</v>
      </c>
      <c r="CI1021" s="1">
        <v>4421</v>
      </c>
      <c r="CJ1021" s="1">
        <v>4430</v>
      </c>
      <c r="CK1021" s="1">
        <v>4428</v>
      </c>
      <c r="CL1021" s="1">
        <v>4443</v>
      </c>
      <c r="CM1021" s="1">
        <v>4421</v>
      </c>
      <c r="CN1021" s="1">
        <v>4434</v>
      </c>
      <c r="CO1021" s="1">
        <v>1213.5</v>
      </c>
      <c r="CP1021" s="1">
        <v>4428</v>
      </c>
      <c r="CQ1021" s="1">
        <v>4443</v>
      </c>
      <c r="CR1021" s="1">
        <v>4421</v>
      </c>
      <c r="CS1021" s="1">
        <v>4431</v>
      </c>
      <c r="CX1021" s="58"/>
      <c r="CY1021" s="58"/>
      <c r="DA1021" s="1" t="s">
        <v>618</v>
      </c>
      <c r="DC1021" s="58"/>
      <c r="DD1021" s="58"/>
      <c r="DE1021">
        <v>11.86</v>
      </c>
      <c r="DF1021">
        <v>114.38200000000001</v>
      </c>
      <c r="DG1021">
        <v>2.5499999999999998</v>
      </c>
    </row>
    <row r="1022" spans="1:111">
      <c r="A1022" s="1">
        <v>2017</v>
      </c>
      <c r="B1022" s="1">
        <v>5</v>
      </c>
      <c r="C1022" s="24">
        <v>42803</v>
      </c>
      <c r="D1022" s="1">
        <v>4427</v>
      </c>
      <c r="E1022" s="1">
        <v>4432</v>
      </c>
      <c r="F1022" s="1">
        <v>4414</v>
      </c>
      <c r="G1022" s="1">
        <v>4417</v>
      </c>
      <c r="H1022" s="46">
        <v>1199.7</v>
      </c>
      <c r="I1022" s="1">
        <v>4428</v>
      </c>
      <c r="J1022" s="1">
        <v>4443</v>
      </c>
      <c r="K1022" s="1">
        <v>4421</v>
      </c>
      <c r="L1022" s="1">
        <v>4423</v>
      </c>
      <c r="M1022" s="53">
        <v>4420</v>
      </c>
      <c r="N1022" s="47">
        <v>4434</v>
      </c>
      <c r="O1022" s="47">
        <v>4417</v>
      </c>
      <c r="P1022" s="47">
        <v>4431</v>
      </c>
      <c r="Q1022" s="8">
        <v>4429</v>
      </c>
      <c r="R1022" s="26"/>
      <c r="W1022" s="50"/>
      <c r="X1022" s="51"/>
      <c r="AC1022" s="1">
        <v>1.0586</v>
      </c>
      <c r="AD1022" s="62">
        <v>4432</v>
      </c>
      <c r="AE1022" s="62">
        <v>4421</v>
      </c>
      <c r="BD1022" s="94">
        <v>4421</v>
      </c>
      <c r="BE1022" s="8">
        <v>4429</v>
      </c>
      <c r="BF1022" s="8">
        <v>734</v>
      </c>
      <c r="BG1022" s="62">
        <v>676</v>
      </c>
      <c r="BH1022" s="62">
        <v>1.0857988165680474</v>
      </c>
      <c r="BI1022" s="1">
        <v>4420</v>
      </c>
      <c r="BJ1022" s="1">
        <v>4421</v>
      </c>
      <c r="BK1022" s="1">
        <v>4417</v>
      </c>
      <c r="BL1022" s="1">
        <v>4421</v>
      </c>
      <c r="BM1022" s="78"/>
      <c r="BN1022" s="78"/>
      <c r="BO1022" s="78"/>
      <c r="BP1022" s="89"/>
      <c r="BS1022" s="88"/>
      <c r="BU1022" s="58"/>
      <c r="BV1022" s="58"/>
      <c r="BW1022" s="58"/>
      <c r="BX1022" s="58"/>
      <c r="BY1022" s="1">
        <v>114.346</v>
      </c>
      <c r="BZ1022" s="1">
        <v>114.437</v>
      </c>
      <c r="CA1022" s="1">
        <v>114.428</v>
      </c>
      <c r="CB1022" s="1">
        <v>1.0544</v>
      </c>
      <c r="CC1022" s="1">
        <v>1.0543</v>
      </c>
      <c r="CD1022" s="1">
        <v>1.0543</v>
      </c>
      <c r="CG1022" s="1">
        <v>4420</v>
      </c>
      <c r="CH1022" s="1">
        <v>4432</v>
      </c>
      <c r="CI1022" s="1">
        <v>4417</v>
      </c>
      <c r="CJ1022" s="1">
        <v>4431</v>
      </c>
      <c r="CK1022" s="1">
        <v>4420</v>
      </c>
      <c r="CL1022" s="1">
        <v>4439</v>
      </c>
      <c r="CM1022" s="1">
        <v>4417</v>
      </c>
      <c r="CN1022" s="1">
        <v>4438</v>
      </c>
      <c r="CO1022" s="1">
        <v>1204.9000000000001</v>
      </c>
      <c r="CP1022" s="1">
        <v>4420</v>
      </c>
      <c r="CQ1022" s="1">
        <v>4439</v>
      </c>
      <c r="CR1022" s="1">
        <v>4417</v>
      </c>
      <c r="CS1022" s="1">
        <v>4427</v>
      </c>
      <c r="CX1022" s="58"/>
      <c r="CY1022" s="58"/>
      <c r="DA1022" s="1" t="s">
        <v>618</v>
      </c>
      <c r="DC1022" s="58"/>
      <c r="DD1022" s="58"/>
      <c r="DE1022">
        <v>12.3</v>
      </c>
      <c r="DF1022">
        <v>114.97</v>
      </c>
      <c r="DG1022">
        <v>2.6</v>
      </c>
    </row>
    <row r="1023" spans="1:111">
      <c r="A1023" s="1">
        <v>2017</v>
      </c>
      <c r="B1023" s="1">
        <v>6</v>
      </c>
      <c r="C1023" s="24">
        <v>42804</v>
      </c>
      <c r="D1023" s="1">
        <v>4428</v>
      </c>
      <c r="E1023" s="1">
        <v>4428</v>
      </c>
      <c r="F1023" s="1">
        <v>4418</v>
      </c>
      <c r="G1023" s="1">
        <v>4426</v>
      </c>
      <c r="H1023" s="46">
        <v>1201.4000000000001</v>
      </c>
      <c r="I1023" s="1">
        <v>4420</v>
      </c>
      <c r="J1023" s="1">
        <v>4439</v>
      </c>
      <c r="K1023" s="1">
        <v>4417</v>
      </c>
      <c r="L1023" s="1">
        <v>4422</v>
      </c>
      <c r="M1023" s="53">
        <v>4421</v>
      </c>
      <c r="N1023" s="47">
        <v>4439</v>
      </c>
      <c r="O1023" s="47">
        <v>4415</v>
      </c>
      <c r="P1023" s="47">
        <v>4437</v>
      </c>
      <c r="Q1023" s="8">
        <v>4427</v>
      </c>
      <c r="R1023" s="26"/>
      <c r="W1023" s="50"/>
      <c r="X1023" s="51"/>
      <c r="AC1023" s="1">
        <v>1.0634999999999999</v>
      </c>
      <c r="AD1023" s="62">
        <v>4428</v>
      </c>
      <c r="AE1023" s="62">
        <v>4418</v>
      </c>
      <c r="BD1023" s="94">
        <v>4421</v>
      </c>
      <c r="BE1023" s="8">
        <v>4423</v>
      </c>
      <c r="BF1023" s="8">
        <v>666</v>
      </c>
      <c r="BG1023" s="62">
        <v>671</v>
      </c>
      <c r="BH1023" s="62">
        <v>0.99254843517138602</v>
      </c>
      <c r="BI1023" s="1">
        <v>4421</v>
      </c>
      <c r="BJ1023" s="1">
        <v>4421</v>
      </c>
      <c r="BK1023" s="1">
        <v>4415</v>
      </c>
      <c r="BL1023" s="1">
        <v>4419</v>
      </c>
      <c r="BM1023" s="78"/>
      <c r="BN1023" s="78"/>
      <c r="BO1023" s="78"/>
      <c r="BP1023" s="89"/>
      <c r="BS1023" s="88"/>
      <c r="BU1023" s="58"/>
      <c r="BV1023" s="58"/>
      <c r="BW1023" s="58"/>
      <c r="BX1023" s="58"/>
      <c r="BY1023" s="1">
        <v>114.93600000000001</v>
      </c>
      <c r="BZ1023" s="1">
        <v>115.14400000000001</v>
      </c>
      <c r="CA1023" s="1">
        <v>115.15</v>
      </c>
      <c r="CB1023" s="1">
        <v>1.0582</v>
      </c>
      <c r="CC1023" s="1">
        <v>1.0573999999999999</v>
      </c>
      <c r="CD1023" s="1">
        <v>1.0576000000000001</v>
      </c>
      <c r="CG1023" s="1">
        <v>4421</v>
      </c>
      <c r="CH1023" s="1">
        <v>4428</v>
      </c>
      <c r="CI1023" s="1">
        <v>4415</v>
      </c>
      <c r="CJ1023" s="1">
        <v>4426</v>
      </c>
      <c r="CK1023" s="1">
        <v>4421</v>
      </c>
      <c r="CL1023" s="1">
        <v>4444</v>
      </c>
      <c r="CM1023" s="1">
        <v>4415</v>
      </c>
      <c r="CN1023" s="1">
        <v>4432</v>
      </c>
      <c r="CO1023" s="1">
        <v>1195.0999999999999</v>
      </c>
      <c r="CP1023" s="1">
        <v>4421</v>
      </c>
      <c r="CQ1023" s="1">
        <v>4444</v>
      </c>
      <c r="CR1023" s="1">
        <v>4415</v>
      </c>
      <c r="CS1023" s="1">
        <v>4425</v>
      </c>
      <c r="CX1023" s="58"/>
      <c r="CY1023" s="58"/>
      <c r="DA1023" s="1" t="s">
        <v>618</v>
      </c>
      <c r="DC1023" s="58"/>
      <c r="DD1023" s="58"/>
      <c r="DE1023">
        <v>11.66</v>
      </c>
      <c r="DF1023">
        <v>114.74299999999999</v>
      </c>
      <c r="DG1023">
        <v>2.58</v>
      </c>
    </row>
    <row r="1024" spans="1:111">
      <c r="A1024" s="1">
        <v>2017</v>
      </c>
      <c r="B1024" s="1">
        <v>2</v>
      </c>
      <c r="C1024" s="24">
        <v>42807</v>
      </c>
      <c r="D1024" s="1">
        <v>4430</v>
      </c>
      <c r="E1024" s="1">
        <v>4438</v>
      </c>
      <c r="F1024" s="1">
        <v>4429</v>
      </c>
      <c r="G1024" s="1">
        <v>4438</v>
      </c>
      <c r="H1024" s="46">
        <v>1203.5999999999999</v>
      </c>
      <c r="I1024" s="1">
        <v>4421</v>
      </c>
      <c r="J1024" s="1">
        <v>4444</v>
      </c>
      <c r="K1024" s="1">
        <v>4415</v>
      </c>
      <c r="L1024" s="1">
        <v>4431</v>
      </c>
      <c r="M1024" s="53">
        <v>4440</v>
      </c>
      <c r="N1024" s="47">
        <v>4444</v>
      </c>
      <c r="O1024" s="47">
        <v>4421</v>
      </c>
      <c r="P1024" s="47">
        <v>4425</v>
      </c>
      <c r="Q1024" s="8">
        <v>4429</v>
      </c>
      <c r="R1024" s="26"/>
      <c r="W1024" s="50"/>
      <c r="X1024" s="51"/>
      <c r="AC1024" s="1">
        <v>1.0668</v>
      </c>
      <c r="AD1024" s="62">
        <v>4436</v>
      </c>
      <c r="AE1024" s="62">
        <v>4429</v>
      </c>
      <c r="BD1024" s="94">
        <v>4440</v>
      </c>
      <c r="BE1024" s="8">
        <v>4435</v>
      </c>
      <c r="BF1024" s="8">
        <v>790</v>
      </c>
      <c r="BG1024" s="62">
        <v>572</v>
      </c>
      <c r="BH1024" s="62">
        <v>1.381118881118881</v>
      </c>
      <c r="BI1024" s="1">
        <v>4440</v>
      </c>
      <c r="BJ1024" s="1">
        <v>4444</v>
      </c>
      <c r="BK1024" s="1">
        <v>4438</v>
      </c>
      <c r="BL1024" s="1">
        <v>4439</v>
      </c>
      <c r="BM1024" s="78"/>
      <c r="BN1024" s="78"/>
      <c r="BO1024" s="78"/>
      <c r="BP1024" s="89"/>
      <c r="BS1024" s="88"/>
      <c r="BU1024" s="58"/>
      <c r="BV1024" s="58"/>
      <c r="BW1024" s="58"/>
      <c r="BX1024" s="58"/>
      <c r="BY1024" s="1">
        <v>114.755</v>
      </c>
      <c r="BZ1024" s="1">
        <v>114.836</v>
      </c>
      <c r="CA1024" s="1">
        <v>114.73</v>
      </c>
      <c r="CB1024" s="1">
        <v>1.0678000000000001</v>
      </c>
      <c r="CC1024" s="1">
        <v>1.0682</v>
      </c>
      <c r="CD1024" s="1">
        <v>1.0689</v>
      </c>
      <c r="CG1024" s="1">
        <v>4440</v>
      </c>
      <c r="CH1024" s="1">
        <v>4444</v>
      </c>
      <c r="CI1024" s="1">
        <v>4421</v>
      </c>
      <c r="CJ1024" s="1">
        <v>4423</v>
      </c>
      <c r="CK1024" s="1">
        <v>4440</v>
      </c>
      <c r="CL1024" s="1">
        <v>4444</v>
      </c>
      <c r="CM1024" s="1">
        <v>4421</v>
      </c>
      <c r="CN1024" s="1">
        <v>4423</v>
      </c>
      <c r="CO1024" s="1">
        <v>1209.8</v>
      </c>
      <c r="CP1024" s="1">
        <v>4440</v>
      </c>
      <c r="CQ1024" s="1">
        <v>4444</v>
      </c>
      <c r="CR1024" s="1">
        <v>4421</v>
      </c>
      <c r="CS1024" s="1">
        <v>4429</v>
      </c>
      <c r="CX1024" s="58"/>
      <c r="CY1024" s="58"/>
      <c r="DA1024" s="1" t="s">
        <v>618</v>
      </c>
      <c r="DC1024" s="58"/>
      <c r="DD1024" s="58"/>
      <c r="DE1024">
        <v>11.35</v>
      </c>
      <c r="DF1024">
        <v>114.845</v>
      </c>
      <c r="DG1024">
        <v>2.61</v>
      </c>
    </row>
    <row r="1025" spans="1:111">
      <c r="A1025" s="1">
        <v>2017</v>
      </c>
      <c r="B1025" s="1">
        <v>3</v>
      </c>
      <c r="C1025" s="24">
        <v>42808</v>
      </c>
      <c r="D1025" s="1">
        <v>4427</v>
      </c>
      <c r="E1025" s="1">
        <v>4430</v>
      </c>
      <c r="F1025" s="1">
        <v>4422</v>
      </c>
      <c r="G1025" s="1">
        <v>4424</v>
      </c>
      <c r="H1025" s="46">
        <v>1198.5</v>
      </c>
      <c r="I1025" s="1">
        <v>4440</v>
      </c>
      <c r="J1025" s="1">
        <v>4444</v>
      </c>
      <c r="K1025" s="1">
        <v>4421</v>
      </c>
      <c r="L1025" s="1">
        <v>4427</v>
      </c>
      <c r="M1025" s="53">
        <v>4428</v>
      </c>
      <c r="N1025" s="47">
        <v>4440</v>
      </c>
      <c r="O1025" s="47">
        <v>4422</v>
      </c>
      <c r="P1025" s="47">
        <v>4424</v>
      </c>
      <c r="Q1025" s="8">
        <v>4428</v>
      </c>
      <c r="R1025" s="26"/>
      <c r="W1025" s="50"/>
      <c r="X1025" s="51"/>
      <c r="AC1025" s="1">
        <v>1.0631999999999999</v>
      </c>
      <c r="AD1025" s="62">
        <v>4429</v>
      </c>
      <c r="AE1025" s="62">
        <v>4422</v>
      </c>
      <c r="BD1025" s="94">
        <v>4428</v>
      </c>
      <c r="BE1025" s="8">
        <v>4425</v>
      </c>
      <c r="BF1025" s="8">
        <v>713</v>
      </c>
      <c r="BG1025" s="62">
        <v>870</v>
      </c>
      <c r="BH1025" s="62">
        <v>0.81954022988505748</v>
      </c>
      <c r="BI1025" s="1">
        <v>4428</v>
      </c>
      <c r="BJ1025" s="1">
        <v>4431</v>
      </c>
      <c r="BK1025" s="1">
        <v>4426</v>
      </c>
      <c r="BL1025" s="1">
        <v>4430</v>
      </c>
      <c r="BM1025" s="78"/>
      <c r="BN1025" s="78"/>
      <c r="BO1025" s="78"/>
      <c r="BP1025" s="89"/>
      <c r="BS1025" s="88"/>
      <c r="BU1025" s="58"/>
      <c r="BV1025" s="58"/>
      <c r="BW1025" s="58"/>
      <c r="BX1025" s="58"/>
      <c r="BY1025" s="1">
        <v>114.884</v>
      </c>
      <c r="BZ1025" s="1">
        <v>114.93899999999999</v>
      </c>
      <c r="CA1025" s="1">
        <v>114.94199999999999</v>
      </c>
      <c r="CB1025" s="1">
        <v>1.0652999999999999</v>
      </c>
      <c r="CC1025" s="1">
        <v>1.0646</v>
      </c>
      <c r="CD1025" s="1">
        <v>1.0648</v>
      </c>
      <c r="CG1025" s="1">
        <v>4428</v>
      </c>
      <c r="CH1025" s="1">
        <v>4440</v>
      </c>
      <c r="CI1025" s="1">
        <v>4426</v>
      </c>
      <c r="CJ1025" s="1">
        <v>4430</v>
      </c>
      <c r="CK1025" s="1">
        <v>4428</v>
      </c>
      <c r="CL1025" s="1">
        <v>4440</v>
      </c>
      <c r="CM1025" s="1">
        <v>4422</v>
      </c>
      <c r="CN1025" s="1">
        <v>4425</v>
      </c>
      <c r="CO1025" s="1">
        <v>1200.9000000000001</v>
      </c>
      <c r="CP1025" s="1">
        <v>4428</v>
      </c>
      <c r="CQ1025" s="1">
        <v>4440</v>
      </c>
      <c r="CR1025" s="1">
        <v>4403</v>
      </c>
      <c r="CS1025" s="1">
        <v>4411</v>
      </c>
      <c r="CX1025" s="58"/>
      <c r="CY1025" s="58"/>
      <c r="DA1025" s="1" t="s">
        <v>618</v>
      </c>
      <c r="DC1025" s="58"/>
      <c r="DD1025" s="58"/>
      <c r="DE1025">
        <v>12.3</v>
      </c>
      <c r="DF1025">
        <v>114.73</v>
      </c>
      <c r="DG1025">
        <v>2.6</v>
      </c>
    </row>
    <row r="1026" spans="1:111">
      <c r="A1026" s="1">
        <v>2017</v>
      </c>
      <c r="B1026" s="1">
        <v>4</v>
      </c>
      <c r="C1026" s="24">
        <v>42809</v>
      </c>
      <c r="D1026" s="1">
        <v>4407</v>
      </c>
      <c r="E1026" s="1">
        <v>4428</v>
      </c>
      <c r="F1026" s="1">
        <v>4405</v>
      </c>
      <c r="G1026" s="1">
        <v>4428</v>
      </c>
      <c r="H1026" s="46">
        <v>1219.5999999999999</v>
      </c>
      <c r="I1026" s="1">
        <v>4428</v>
      </c>
      <c r="J1026" s="1">
        <v>4440</v>
      </c>
      <c r="K1026" s="1">
        <v>4403</v>
      </c>
      <c r="L1026" s="1">
        <v>4414</v>
      </c>
      <c r="M1026" s="53">
        <v>4422</v>
      </c>
      <c r="N1026" s="47">
        <v>4423</v>
      </c>
      <c r="O1026" s="47">
        <v>4407</v>
      </c>
      <c r="P1026" s="47">
        <v>4411</v>
      </c>
      <c r="Q1026" s="8">
        <v>4407</v>
      </c>
      <c r="R1026" s="26"/>
      <c r="W1026" s="50"/>
      <c r="X1026" s="51"/>
      <c r="AC1026" s="1">
        <v>1.0613999999999999</v>
      </c>
      <c r="AD1026" s="62">
        <v>4417</v>
      </c>
      <c r="AE1026" s="62">
        <v>4405</v>
      </c>
      <c r="BD1026" s="94">
        <v>4423</v>
      </c>
      <c r="BE1026" s="8">
        <v>4408</v>
      </c>
      <c r="BF1026" s="8">
        <v>685</v>
      </c>
      <c r="BG1026" s="62">
        <v>746</v>
      </c>
      <c r="BH1026" s="62">
        <v>0.91823056300268091</v>
      </c>
      <c r="BI1026" s="1">
        <v>4422</v>
      </c>
      <c r="BJ1026" s="1">
        <v>4423</v>
      </c>
      <c r="BK1026" s="1">
        <v>4420</v>
      </c>
      <c r="BL1026" s="1">
        <v>4420</v>
      </c>
      <c r="BM1026" s="78"/>
      <c r="BN1026" s="78"/>
      <c r="BO1026" s="78"/>
      <c r="BP1026" s="89"/>
      <c r="BS1026" s="88"/>
      <c r="BU1026" s="58"/>
      <c r="BV1026" s="58"/>
      <c r="BW1026" s="58"/>
      <c r="BX1026" s="58"/>
      <c r="BY1026" s="1">
        <v>114.751</v>
      </c>
      <c r="BZ1026" s="1">
        <v>114.685</v>
      </c>
      <c r="CA1026" s="1">
        <v>114.66200000000001</v>
      </c>
      <c r="CB1026" s="1">
        <v>1.0604</v>
      </c>
      <c r="CC1026" s="1">
        <v>1.0609</v>
      </c>
      <c r="CD1026" s="1">
        <v>1.0610999999999999</v>
      </c>
      <c r="CG1026" s="1">
        <v>4422</v>
      </c>
      <c r="CH1026" s="1">
        <v>4423</v>
      </c>
      <c r="CI1026" s="1">
        <v>4407</v>
      </c>
      <c r="CJ1026" s="1">
        <v>4409</v>
      </c>
      <c r="CK1026" s="1">
        <v>4422</v>
      </c>
      <c r="CL1026" s="1">
        <v>4423</v>
      </c>
      <c r="CM1026" s="1">
        <v>4406</v>
      </c>
      <c r="CN1026" s="1">
        <v>4411</v>
      </c>
      <c r="CO1026" s="1">
        <v>1203</v>
      </c>
      <c r="CP1026" s="1">
        <v>4422</v>
      </c>
      <c r="CQ1026" s="1">
        <v>4437</v>
      </c>
      <c r="CR1026" s="1">
        <v>4405</v>
      </c>
      <c r="CS1026" s="1">
        <v>4430</v>
      </c>
      <c r="CX1026" s="58"/>
      <c r="CY1026" s="58"/>
      <c r="DA1026" s="1" t="s">
        <v>618</v>
      </c>
      <c r="DC1026" s="58"/>
      <c r="DD1026" s="58"/>
      <c r="DE1026">
        <v>11.63</v>
      </c>
      <c r="DF1026">
        <v>113.44499999999999</v>
      </c>
      <c r="DG1026">
        <v>2.5099999999999998</v>
      </c>
    </row>
    <row r="1027" spans="1:111">
      <c r="A1027" s="1">
        <v>2017</v>
      </c>
      <c r="B1027" s="1">
        <v>5</v>
      </c>
      <c r="C1027" s="24">
        <v>42810</v>
      </c>
      <c r="D1027" s="1">
        <v>4435</v>
      </c>
      <c r="E1027" s="1">
        <v>4454</v>
      </c>
      <c r="F1027" s="1">
        <v>4431</v>
      </c>
      <c r="G1027" s="1">
        <v>4451</v>
      </c>
      <c r="H1027" s="46">
        <v>1226.0999999999999</v>
      </c>
      <c r="I1027" s="1">
        <v>4422</v>
      </c>
      <c r="J1027" s="1">
        <v>4452</v>
      </c>
      <c r="K1027" s="1">
        <v>4405</v>
      </c>
      <c r="L1027" s="1">
        <v>4451</v>
      </c>
      <c r="M1027" s="53">
        <v>4447</v>
      </c>
      <c r="N1027" s="47">
        <v>4475</v>
      </c>
      <c r="O1027" s="47">
        <v>4444</v>
      </c>
      <c r="P1027" s="47">
        <v>4470</v>
      </c>
      <c r="Q1027" s="8">
        <v>4438</v>
      </c>
      <c r="R1027" s="26"/>
      <c r="W1027" s="50"/>
      <c r="X1027" s="51"/>
      <c r="AC1027" s="1">
        <v>1.0725</v>
      </c>
      <c r="AD1027" s="62">
        <v>4453</v>
      </c>
      <c r="AE1027" s="62">
        <v>4431</v>
      </c>
      <c r="BD1027" s="94">
        <v>4448</v>
      </c>
      <c r="BE1027" s="8">
        <v>4435</v>
      </c>
      <c r="BF1027" s="8">
        <v>885</v>
      </c>
      <c r="BG1027" s="62">
        <v>656</v>
      </c>
      <c r="BH1027" s="62">
        <v>1.3490853658536586</v>
      </c>
      <c r="BI1027" s="1">
        <v>4447</v>
      </c>
      <c r="BJ1027" s="1">
        <v>4452</v>
      </c>
      <c r="BK1027" s="1">
        <v>4444</v>
      </c>
      <c r="BL1027" s="1">
        <v>4450</v>
      </c>
      <c r="BM1027" s="78"/>
      <c r="BN1027" s="78"/>
      <c r="BO1027" s="78"/>
      <c r="BP1027" s="89"/>
      <c r="BS1027" s="88"/>
      <c r="BU1027" s="58"/>
      <c r="BV1027" s="58"/>
      <c r="BW1027" s="58"/>
      <c r="BX1027" s="58"/>
      <c r="BY1027" s="1">
        <v>113.379</v>
      </c>
      <c r="BZ1027" s="1">
        <v>113.37</v>
      </c>
      <c r="CA1027" s="1">
        <v>113.438</v>
      </c>
      <c r="CB1027" s="1">
        <v>1.0733999999999999</v>
      </c>
      <c r="CC1027" s="1">
        <v>1.0733999999999999</v>
      </c>
      <c r="CD1027" s="1">
        <v>1.0734999999999999</v>
      </c>
      <c r="CG1027" s="1">
        <v>4447</v>
      </c>
      <c r="CH1027" s="1">
        <v>4475</v>
      </c>
      <c r="CI1027" s="1">
        <v>4444</v>
      </c>
      <c r="CJ1027" s="1">
        <v>4470</v>
      </c>
      <c r="CK1027" s="1">
        <v>4447</v>
      </c>
      <c r="CL1027" s="1">
        <v>4475</v>
      </c>
      <c r="CM1027" s="1">
        <v>4444</v>
      </c>
      <c r="CN1027" s="1">
        <v>4460</v>
      </c>
      <c r="CO1027" s="1">
        <v>1225.5</v>
      </c>
      <c r="CP1027" s="1">
        <v>4447</v>
      </c>
      <c r="CQ1027" s="1">
        <v>4475</v>
      </c>
      <c r="CR1027" s="1">
        <v>4444</v>
      </c>
      <c r="CS1027" s="1">
        <v>4453</v>
      </c>
      <c r="CX1027" s="58"/>
      <c r="CY1027" s="58"/>
      <c r="DA1027" s="1" t="s">
        <v>618</v>
      </c>
      <c r="DC1027" s="58"/>
      <c r="DD1027" s="58"/>
      <c r="DE1027">
        <v>11.21</v>
      </c>
      <c r="DF1027">
        <v>113.322</v>
      </c>
      <c r="DG1027">
        <v>2.52</v>
      </c>
    </row>
    <row r="1028" spans="1:111">
      <c r="A1028" s="1">
        <v>2017</v>
      </c>
      <c r="B1028" s="1">
        <v>6</v>
      </c>
      <c r="C1028" s="24">
        <v>42811</v>
      </c>
      <c r="D1028" s="1">
        <v>4453</v>
      </c>
      <c r="E1028" s="1">
        <v>4462</v>
      </c>
      <c r="F1028" s="1">
        <v>4448</v>
      </c>
      <c r="G1028" s="1">
        <v>4456</v>
      </c>
      <c r="H1028" s="46">
        <v>1234</v>
      </c>
      <c r="I1028" s="1">
        <v>4447</v>
      </c>
      <c r="J1028" s="1">
        <v>4475</v>
      </c>
      <c r="K1028" s="1">
        <v>4444</v>
      </c>
      <c r="L1028" s="1">
        <v>4460</v>
      </c>
      <c r="M1028" s="53">
        <v>4453</v>
      </c>
      <c r="N1028" s="47">
        <v>4461</v>
      </c>
      <c r="O1028" s="47">
        <v>4451</v>
      </c>
      <c r="P1028" s="47">
        <v>4457</v>
      </c>
      <c r="Q1028" s="8">
        <v>4457</v>
      </c>
      <c r="R1028" s="26"/>
      <c r="W1028" s="50"/>
      <c r="X1028" s="51"/>
      <c r="AC1028" s="1">
        <v>1.0745</v>
      </c>
      <c r="AD1028" s="62">
        <v>4462</v>
      </c>
      <c r="AE1028" s="62">
        <v>4448</v>
      </c>
      <c r="BD1028" s="94">
        <v>4454</v>
      </c>
      <c r="BE1028" s="8">
        <v>4452</v>
      </c>
      <c r="BF1028" s="8">
        <v>1253</v>
      </c>
      <c r="BG1028" s="62">
        <v>750</v>
      </c>
      <c r="BH1028" s="62">
        <v>1.6706666666666667</v>
      </c>
      <c r="BI1028" s="1">
        <v>4453</v>
      </c>
      <c r="BJ1028" s="1">
        <v>4460</v>
      </c>
      <c r="BK1028" s="1">
        <v>4453</v>
      </c>
      <c r="BL1028" s="1">
        <v>4459</v>
      </c>
      <c r="BM1028" s="78"/>
      <c r="BN1028" s="78"/>
      <c r="BO1028" s="78"/>
      <c r="BP1028" s="89"/>
      <c r="BS1028" s="88"/>
      <c r="BU1028" s="58"/>
      <c r="BV1028" s="58"/>
      <c r="BW1028" s="58"/>
      <c r="BX1028" s="58"/>
      <c r="BY1028" s="1">
        <v>113.324</v>
      </c>
      <c r="BZ1028" s="1">
        <v>113.393</v>
      </c>
      <c r="CA1028" s="1">
        <v>113.328</v>
      </c>
      <c r="CB1028" s="1">
        <v>1.0766</v>
      </c>
      <c r="CC1028" s="1">
        <v>1.0772999999999999</v>
      </c>
      <c r="CD1028" s="1">
        <v>1.0770999999999999</v>
      </c>
      <c r="CG1028" s="1">
        <v>4453</v>
      </c>
      <c r="CH1028" s="1">
        <v>4461</v>
      </c>
      <c r="CI1028" s="1">
        <v>4451</v>
      </c>
      <c r="CJ1028" s="1">
        <v>4459</v>
      </c>
      <c r="CK1028" s="1">
        <v>4453</v>
      </c>
      <c r="CL1028" s="1">
        <v>4461</v>
      </c>
      <c r="CM1028" s="1">
        <v>4445</v>
      </c>
      <c r="CN1028" s="1">
        <v>4446</v>
      </c>
      <c r="CO1028" s="1">
        <v>1227.2</v>
      </c>
      <c r="CP1028" s="1">
        <v>4453</v>
      </c>
      <c r="CQ1028" s="1">
        <v>4461</v>
      </c>
      <c r="CR1028" s="1">
        <v>4436</v>
      </c>
      <c r="CS1028" s="1">
        <v>4440</v>
      </c>
      <c r="CX1028" s="58"/>
      <c r="CY1028" s="58"/>
      <c r="DA1028" s="1" t="s">
        <v>618</v>
      </c>
      <c r="DC1028" s="58"/>
      <c r="DD1028" s="58"/>
      <c r="DE1028">
        <v>11.34</v>
      </c>
      <c r="DF1028">
        <v>112.55500000000001</v>
      </c>
      <c r="DG1028">
        <v>2.4700000000000002</v>
      </c>
    </row>
    <row r="1029" spans="1:111">
      <c r="A1029" s="1">
        <v>2017</v>
      </c>
      <c r="B1029" s="1">
        <v>3</v>
      </c>
      <c r="C1029" s="24">
        <v>42815</v>
      </c>
      <c r="D1029" s="1">
        <v>4450</v>
      </c>
      <c r="E1029" s="1">
        <v>4455</v>
      </c>
      <c r="F1029" s="1">
        <v>4433</v>
      </c>
      <c r="G1029" s="1">
        <v>4442</v>
      </c>
      <c r="H1029" s="46">
        <v>1244.5999999999999</v>
      </c>
      <c r="I1029" s="1">
        <v>4453</v>
      </c>
      <c r="J1029" s="1">
        <v>4461</v>
      </c>
      <c r="K1029" s="1">
        <v>4433</v>
      </c>
      <c r="L1029" s="1">
        <v>4433</v>
      </c>
      <c r="M1029" s="53">
        <v>4444</v>
      </c>
      <c r="N1029" s="47">
        <v>4462</v>
      </c>
      <c r="O1029" s="47">
        <v>4440</v>
      </c>
      <c r="P1029" s="47">
        <v>4462</v>
      </c>
      <c r="Q1029" s="8">
        <v>4450</v>
      </c>
      <c r="R1029" s="26"/>
      <c r="W1029" s="50"/>
      <c r="X1029" s="51"/>
      <c r="AC1029" s="1">
        <v>1.0811999999999999</v>
      </c>
      <c r="AD1029" s="62">
        <v>4455</v>
      </c>
      <c r="AE1029" s="62">
        <v>4431</v>
      </c>
      <c r="BD1029" s="94">
        <v>4443</v>
      </c>
      <c r="BE1029" s="8">
        <v>4450</v>
      </c>
      <c r="BF1029" s="8">
        <v>753</v>
      </c>
      <c r="BG1029" s="62">
        <v>605</v>
      </c>
      <c r="BH1029" s="62">
        <v>1.2446280991735537</v>
      </c>
      <c r="BI1029" s="1">
        <v>4444</v>
      </c>
      <c r="BJ1029" s="1">
        <v>4445</v>
      </c>
      <c r="BK1029" s="1">
        <v>4440</v>
      </c>
      <c r="BL1029" s="1">
        <v>4440</v>
      </c>
      <c r="BM1029" s="78"/>
      <c r="BN1029" s="78"/>
      <c r="BO1029" s="78"/>
      <c r="BP1029" s="89"/>
      <c r="BS1029" s="88"/>
      <c r="BU1029" s="58"/>
      <c r="BV1029" s="58"/>
      <c r="BW1029" s="58"/>
      <c r="BX1029" s="58"/>
      <c r="BY1029" s="1">
        <v>112.556</v>
      </c>
      <c r="BZ1029" s="1">
        <v>112.504</v>
      </c>
      <c r="CA1029" s="1">
        <v>112.551</v>
      </c>
      <c r="CB1029" s="1">
        <v>1.0740000000000001</v>
      </c>
      <c r="CC1029" s="1">
        <v>1.0732999999999999</v>
      </c>
      <c r="CD1029" s="1">
        <v>1.0725</v>
      </c>
      <c r="CG1029" s="1">
        <v>4444</v>
      </c>
      <c r="CH1029" s="1">
        <v>4450</v>
      </c>
      <c r="CI1029" s="1">
        <v>4440</v>
      </c>
      <c r="CJ1029" s="1">
        <v>4448</v>
      </c>
      <c r="CK1029" s="1">
        <v>4444</v>
      </c>
      <c r="CL1029" s="1">
        <v>4468</v>
      </c>
      <c r="CM1029" s="1">
        <v>4440</v>
      </c>
      <c r="CN1029" s="1">
        <v>4458</v>
      </c>
      <c r="CO1029" s="1">
        <v>1228.2</v>
      </c>
      <c r="CP1029" s="1">
        <v>4444</v>
      </c>
      <c r="CQ1029" s="1">
        <v>4468</v>
      </c>
      <c r="CR1029" s="1">
        <v>4440</v>
      </c>
      <c r="CS1029" s="1">
        <v>4458</v>
      </c>
      <c r="CX1029" s="58"/>
      <c r="CY1029" s="58"/>
      <c r="DA1029" s="1" t="s">
        <v>618</v>
      </c>
      <c r="DC1029" s="58"/>
      <c r="DD1029" s="58"/>
      <c r="DE1029">
        <v>12.47</v>
      </c>
      <c r="DF1029">
        <v>111.76900000000001</v>
      </c>
      <c r="DG1029">
        <v>2.44</v>
      </c>
    </row>
    <row r="1030" spans="1:111">
      <c r="A1030" s="1">
        <v>2017</v>
      </c>
      <c r="B1030" s="1">
        <v>4</v>
      </c>
      <c r="C1030" s="24">
        <v>42816</v>
      </c>
      <c r="D1030" s="1">
        <v>4455</v>
      </c>
      <c r="E1030" s="1">
        <v>4460</v>
      </c>
      <c r="F1030" s="1">
        <v>4450</v>
      </c>
      <c r="G1030" s="1">
        <v>4453</v>
      </c>
      <c r="H1030" s="46">
        <v>1248.5999999999999</v>
      </c>
      <c r="I1030" s="1">
        <v>4444</v>
      </c>
      <c r="J1030" s="1">
        <v>4468</v>
      </c>
      <c r="K1030" s="1">
        <v>4440</v>
      </c>
      <c r="L1030" s="1">
        <v>4453</v>
      </c>
      <c r="M1030" s="53">
        <v>4457</v>
      </c>
      <c r="N1030" s="47">
        <v>4459</v>
      </c>
      <c r="O1030" s="47">
        <v>4441</v>
      </c>
      <c r="P1030" s="47">
        <v>4444</v>
      </c>
      <c r="Q1030" s="8">
        <v>4453</v>
      </c>
      <c r="R1030" s="26"/>
      <c r="W1030" s="50"/>
      <c r="X1030" s="51"/>
      <c r="AC1030" s="1">
        <v>1.08</v>
      </c>
      <c r="AD1030" s="62">
        <v>4460</v>
      </c>
      <c r="AE1030" s="62">
        <v>4450</v>
      </c>
      <c r="BD1030" s="94">
        <v>4457</v>
      </c>
      <c r="BE1030" s="8">
        <v>4456</v>
      </c>
      <c r="BF1030" s="8">
        <v>673</v>
      </c>
      <c r="BG1030" s="62">
        <v>694</v>
      </c>
      <c r="BH1030" s="62">
        <v>0.96974063400576371</v>
      </c>
      <c r="BI1030" s="1">
        <v>4457</v>
      </c>
      <c r="BJ1030" s="1">
        <v>4459</v>
      </c>
      <c r="BK1030" s="1">
        <v>4451</v>
      </c>
      <c r="BL1030" s="1">
        <v>4453</v>
      </c>
      <c r="BM1030" s="78"/>
      <c r="BN1030" s="78"/>
      <c r="BO1030" s="78"/>
      <c r="BP1030" s="89"/>
      <c r="BS1030" s="88"/>
      <c r="BU1030" s="58"/>
      <c r="BV1030" s="58"/>
      <c r="BW1030" s="58"/>
      <c r="BX1030" s="58"/>
      <c r="BY1030" s="1">
        <v>111.715</v>
      </c>
      <c r="BZ1030" s="1">
        <v>111.52</v>
      </c>
      <c r="CA1030" s="1">
        <v>111.47799999999999</v>
      </c>
      <c r="CB1030" s="1">
        <v>1.0810999999999999</v>
      </c>
      <c r="CC1030" s="1">
        <v>1.0811999999999999</v>
      </c>
      <c r="CD1030" s="1">
        <v>1.0810999999999999</v>
      </c>
      <c r="CG1030" s="1">
        <v>4457</v>
      </c>
      <c r="CH1030" s="1">
        <v>4459</v>
      </c>
      <c r="CI1030" s="1">
        <v>4441</v>
      </c>
      <c r="CJ1030" s="1">
        <v>4450</v>
      </c>
      <c r="CK1030" s="1">
        <v>4457</v>
      </c>
      <c r="CL1030" s="1">
        <v>4459</v>
      </c>
      <c r="CM1030" s="1">
        <v>4439</v>
      </c>
      <c r="CN1030" s="1">
        <v>4444</v>
      </c>
      <c r="CO1030" s="1">
        <v>1247.2</v>
      </c>
      <c r="CP1030" s="1">
        <v>4457</v>
      </c>
      <c r="CQ1030" s="1">
        <v>4459</v>
      </c>
      <c r="CR1030" s="1">
        <v>4439</v>
      </c>
      <c r="CS1030" s="1">
        <v>4446</v>
      </c>
      <c r="CX1030" s="58"/>
      <c r="CY1030" s="58"/>
      <c r="DA1030" s="1" t="s">
        <v>618</v>
      </c>
      <c r="DC1030" s="58"/>
      <c r="DD1030" s="58"/>
      <c r="DE1030">
        <v>12.81</v>
      </c>
      <c r="DF1030">
        <v>111.217</v>
      </c>
      <c r="DG1030">
        <v>2.4</v>
      </c>
    </row>
    <row r="1031" spans="1:111">
      <c r="A1031" s="1">
        <v>2017</v>
      </c>
      <c r="B1031" s="1">
        <v>5</v>
      </c>
      <c r="C1031" s="24">
        <v>42817</v>
      </c>
      <c r="D1031" s="1">
        <v>4450</v>
      </c>
      <c r="E1031" s="1">
        <v>4455</v>
      </c>
      <c r="F1031" s="1">
        <v>4446</v>
      </c>
      <c r="G1031" s="1">
        <v>4447</v>
      </c>
      <c r="H1031" s="46">
        <v>1248.0999999999999</v>
      </c>
      <c r="I1031" s="1">
        <v>4457</v>
      </c>
      <c r="J1031" s="1">
        <v>4459</v>
      </c>
      <c r="K1031" s="1">
        <v>4439</v>
      </c>
      <c r="L1031" s="1">
        <v>4448</v>
      </c>
      <c r="M1031" s="53">
        <v>4447</v>
      </c>
      <c r="N1031" s="47">
        <v>4453</v>
      </c>
      <c r="O1031" s="47">
        <v>4436</v>
      </c>
      <c r="P1031" s="47">
        <v>4444</v>
      </c>
      <c r="Q1031" s="8">
        <v>4449</v>
      </c>
      <c r="R1031" s="26"/>
      <c r="W1031" s="50"/>
      <c r="X1031" s="51"/>
      <c r="AC1031" s="1">
        <v>1.0783</v>
      </c>
      <c r="AD1031" s="62">
        <v>4455</v>
      </c>
      <c r="AE1031" s="62">
        <v>4446</v>
      </c>
      <c r="BD1031" s="94">
        <v>4447</v>
      </c>
      <c r="BE1031" s="8">
        <v>4450</v>
      </c>
      <c r="BF1031" s="8">
        <v>916</v>
      </c>
      <c r="BG1031" s="62">
        <v>634</v>
      </c>
      <c r="BH1031" s="62">
        <v>1.4447949526813879</v>
      </c>
      <c r="BI1031" s="1">
        <v>4447</v>
      </c>
      <c r="BJ1031" s="1">
        <v>4447</v>
      </c>
      <c r="BK1031" s="1">
        <v>4444</v>
      </c>
      <c r="BL1031" s="1">
        <v>4445</v>
      </c>
      <c r="BM1031" s="78"/>
      <c r="BN1031" s="78"/>
      <c r="BO1031" s="78"/>
      <c r="BP1031" s="89"/>
      <c r="BS1031" s="88"/>
      <c r="BU1031" s="58"/>
      <c r="BV1031" s="58"/>
      <c r="BW1031" s="58"/>
      <c r="BX1031" s="58"/>
      <c r="BY1031" s="1">
        <v>111.172</v>
      </c>
      <c r="BZ1031" s="1">
        <v>111.23099999999999</v>
      </c>
      <c r="CA1031" s="1">
        <v>111.34399999999999</v>
      </c>
      <c r="CB1031" s="1">
        <v>1.0797000000000001</v>
      </c>
      <c r="CC1031" s="1">
        <v>1.0792999999999999</v>
      </c>
      <c r="CD1031" s="1">
        <v>1.0790999999999999</v>
      </c>
      <c r="CG1031" s="1">
        <v>4447</v>
      </c>
      <c r="CH1031" s="1">
        <v>4453</v>
      </c>
      <c r="CI1031" s="1">
        <v>4436</v>
      </c>
      <c r="CJ1031" s="1">
        <v>4451</v>
      </c>
      <c r="CK1031" s="1">
        <v>4447</v>
      </c>
      <c r="CL1031" s="1">
        <v>4453</v>
      </c>
      <c r="CM1031" s="1">
        <v>4436</v>
      </c>
      <c r="CN1031" s="1">
        <v>4444</v>
      </c>
      <c r="CO1031" s="1">
        <v>1250.2</v>
      </c>
      <c r="CP1031" s="1">
        <v>4447</v>
      </c>
      <c r="CQ1031" s="1">
        <v>4453</v>
      </c>
      <c r="CR1031" s="1">
        <v>4434</v>
      </c>
      <c r="CS1031" s="1">
        <v>4437</v>
      </c>
      <c r="CX1031" s="58"/>
      <c r="CY1031" s="58"/>
      <c r="DA1031" s="1" t="s">
        <v>618</v>
      </c>
      <c r="DC1031" s="58"/>
      <c r="DD1031" s="58"/>
      <c r="DE1031">
        <v>13.12</v>
      </c>
      <c r="DF1031">
        <v>110.97</v>
      </c>
      <c r="DG1031">
        <v>2.42</v>
      </c>
    </row>
    <row r="1032" spans="1:111">
      <c r="A1032" s="1">
        <v>2017</v>
      </c>
      <c r="B1032" s="1">
        <v>6</v>
      </c>
      <c r="C1032" s="24">
        <v>42818</v>
      </c>
      <c r="D1032" s="1">
        <v>4433</v>
      </c>
      <c r="E1032" s="1">
        <v>4442</v>
      </c>
      <c r="F1032" s="1">
        <v>4432</v>
      </c>
      <c r="G1032" s="1">
        <v>4440</v>
      </c>
      <c r="H1032" s="46">
        <v>1251.7</v>
      </c>
      <c r="I1032" s="1">
        <v>4447</v>
      </c>
      <c r="J1032" s="1">
        <v>4453</v>
      </c>
      <c r="K1032" s="1">
        <v>4432</v>
      </c>
      <c r="L1032" s="1">
        <v>4440</v>
      </c>
      <c r="M1032" s="53">
        <v>4441</v>
      </c>
      <c r="N1032" s="47">
        <v>4448</v>
      </c>
      <c r="O1032" s="47">
        <v>4429</v>
      </c>
      <c r="P1032" s="47">
        <v>4448</v>
      </c>
      <c r="Q1032" s="8">
        <v>4433</v>
      </c>
      <c r="R1032" s="26"/>
      <c r="W1032" s="50"/>
      <c r="X1032" s="51"/>
      <c r="AC1032" s="1">
        <v>1.0797000000000001</v>
      </c>
      <c r="AD1032" s="62">
        <v>4442</v>
      </c>
      <c r="AE1032" s="62">
        <v>4432</v>
      </c>
      <c r="BD1032" s="94">
        <v>4441</v>
      </c>
      <c r="BE1032" s="8">
        <v>4438</v>
      </c>
      <c r="BF1032" s="8">
        <v>685</v>
      </c>
      <c r="BG1032" s="62">
        <v>675</v>
      </c>
      <c r="BH1032" s="62">
        <v>1.0148148148148148</v>
      </c>
      <c r="BI1032" s="1">
        <v>4441</v>
      </c>
      <c r="BJ1032" s="1">
        <v>4442</v>
      </c>
      <c r="BK1032" s="1">
        <v>4429</v>
      </c>
      <c r="BL1032" s="1">
        <v>4432</v>
      </c>
      <c r="BM1032" s="78"/>
      <c r="BN1032" s="78"/>
      <c r="BO1032" s="78"/>
      <c r="BP1032" s="89"/>
      <c r="BS1032" s="88"/>
      <c r="BU1032" s="58"/>
      <c r="BV1032" s="58"/>
      <c r="BW1032" s="58"/>
      <c r="BX1032" s="58"/>
      <c r="BY1032" s="1">
        <v>110.93</v>
      </c>
      <c r="BZ1032" s="1">
        <v>111.038</v>
      </c>
      <c r="CA1032" s="1">
        <v>110.989</v>
      </c>
      <c r="CB1032" s="1">
        <v>1.0783</v>
      </c>
      <c r="CC1032" s="1">
        <v>1.0781000000000001</v>
      </c>
      <c r="CD1032" s="1">
        <v>1.0785</v>
      </c>
      <c r="CG1032" s="1">
        <v>4441</v>
      </c>
      <c r="CH1032" s="1">
        <v>4442</v>
      </c>
      <c r="CI1032" s="1">
        <v>4429</v>
      </c>
      <c r="CJ1032" s="1">
        <v>4434</v>
      </c>
      <c r="CK1032" s="1">
        <v>4441</v>
      </c>
      <c r="CL1032" s="1">
        <v>4450</v>
      </c>
      <c r="CM1032" s="1">
        <v>4429</v>
      </c>
      <c r="CN1032" s="1">
        <v>4444</v>
      </c>
      <c r="CO1032" s="1">
        <v>1244.4000000000001</v>
      </c>
      <c r="CP1032" s="1">
        <v>4441</v>
      </c>
      <c r="CQ1032" s="1">
        <v>4450</v>
      </c>
      <c r="CR1032" s="1">
        <v>4429</v>
      </c>
      <c r="CS1032" s="1">
        <v>4439</v>
      </c>
      <c r="CX1032" s="58"/>
      <c r="CY1032" s="58"/>
      <c r="DA1032" s="1" t="s">
        <v>618</v>
      </c>
      <c r="DC1032" s="58"/>
      <c r="DD1032" s="58"/>
      <c r="DE1032">
        <v>12.96</v>
      </c>
      <c r="DF1032">
        <v>111.035</v>
      </c>
      <c r="DG1032">
        <v>2.4</v>
      </c>
    </row>
    <row r="1033" spans="1:111">
      <c r="A1033" s="1">
        <v>2017</v>
      </c>
      <c r="B1033" s="1">
        <v>2</v>
      </c>
      <c r="C1033" s="24">
        <v>42821</v>
      </c>
      <c r="D1033" s="1">
        <v>4438</v>
      </c>
      <c r="E1033" s="1">
        <v>4449</v>
      </c>
      <c r="F1033" s="1">
        <v>4438</v>
      </c>
      <c r="G1033" s="1">
        <v>4444</v>
      </c>
      <c r="H1033" s="46">
        <v>1257.3</v>
      </c>
      <c r="I1033" s="1">
        <v>4441</v>
      </c>
      <c r="J1033" s="1">
        <v>4450</v>
      </c>
      <c r="K1033" s="1">
        <v>4429</v>
      </c>
      <c r="L1033" s="1">
        <v>4447</v>
      </c>
      <c r="M1033" s="53">
        <v>4444</v>
      </c>
      <c r="N1033" s="47">
        <v>4459</v>
      </c>
      <c r="O1033" s="47">
        <v>4444</v>
      </c>
      <c r="P1033" s="47">
        <v>4455</v>
      </c>
      <c r="Q1033" s="8">
        <v>4439</v>
      </c>
      <c r="R1033" s="26"/>
      <c r="W1033" s="50"/>
      <c r="X1033" s="51"/>
      <c r="AC1033" s="1">
        <v>1.0883</v>
      </c>
      <c r="AD1033" s="62">
        <v>4449</v>
      </c>
      <c r="AE1033" s="62">
        <v>4438</v>
      </c>
      <c r="BD1033" s="94">
        <v>4444</v>
      </c>
      <c r="BE1033" s="8">
        <v>4442</v>
      </c>
      <c r="BF1033" s="8">
        <v>717</v>
      </c>
      <c r="BG1033" s="62">
        <v>622</v>
      </c>
      <c r="BH1033" s="62">
        <v>1.152733118971061</v>
      </c>
      <c r="BI1033" s="1">
        <v>4444</v>
      </c>
      <c r="BJ1033" s="1">
        <v>4447</v>
      </c>
      <c r="BK1033" s="1">
        <v>4444</v>
      </c>
      <c r="BL1033" s="1">
        <v>4446</v>
      </c>
      <c r="BM1033" s="78"/>
      <c r="BN1033" s="78"/>
      <c r="BO1033" s="78"/>
      <c r="BP1033" s="89"/>
      <c r="BS1033" s="88"/>
      <c r="BU1033" s="58"/>
      <c r="BV1033" s="58"/>
      <c r="BW1033" s="58"/>
      <c r="BX1033" s="58"/>
      <c r="BY1033" s="1">
        <v>110.91800000000001</v>
      </c>
      <c r="BZ1033" s="1">
        <v>110.6</v>
      </c>
      <c r="CA1033" s="1">
        <v>110.523</v>
      </c>
      <c r="CB1033" s="1">
        <v>1.0839000000000001</v>
      </c>
      <c r="CC1033" s="1">
        <v>1.0847</v>
      </c>
      <c r="CD1033" s="1">
        <v>1.0848</v>
      </c>
      <c r="CG1033" s="1">
        <v>4444</v>
      </c>
      <c r="CH1033" s="1">
        <v>4450</v>
      </c>
      <c r="CI1033" s="1">
        <v>4444</v>
      </c>
      <c r="CJ1033" s="1">
        <v>4448</v>
      </c>
      <c r="CK1033" s="1">
        <v>4444</v>
      </c>
      <c r="CL1033" s="1">
        <v>4459</v>
      </c>
      <c r="CM1033" s="1">
        <v>4441</v>
      </c>
      <c r="CN1033" s="1">
        <v>4447</v>
      </c>
      <c r="CO1033" s="1">
        <v>1261.7</v>
      </c>
      <c r="CP1033" s="1">
        <v>4444</v>
      </c>
      <c r="CQ1033" s="1">
        <v>4459</v>
      </c>
      <c r="CR1033" s="1">
        <v>4441</v>
      </c>
      <c r="CS1033" s="1">
        <v>4451</v>
      </c>
      <c r="CX1033" s="58"/>
      <c r="CY1033" s="58"/>
      <c r="DA1033" s="1" t="s">
        <v>618</v>
      </c>
      <c r="DC1033" s="58"/>
      <c r="DD1033" s="58"/>
      <c r="DE1033">
        <v>12.5</v>
      </c>
      <c r="DF1033">
        <v>110.625</v>
      </c>
      <c r="DG1033">
        <v>2.37</v>
      </c>
    </row>
    <row r="1034" spans="1:111">
      <c r="A1034" s="1">
        <v>2017</v>
      </c>
      <c r="B1034" s="1">
        <v>3</v>
      </c>
      <c r="C1034" s="24">
        <v>42822</v>
      </c>
      <c r="D1034" s="1">
        <v>4452</v>
      </c>
      <c r="E1034" s="1">
        <v>4455</v>
      </c>
      <c r="F1034" s="1">
        <v>4446</v>
      </c>
      <c r="G1034" s="1">
        <v>4446</v>
      </c>
      <c r="H1034" s="46">
        <v>1254.8</v>
      </c>
      <c r="I1034" s="1">
        <v>4444</v>
      </c>
      <c r="J1034" s="1">
        <v>4459</v>
      </c>
      <c r="K1034" s="1">
        <v>4441</v>
      </c>
      <c r="L1034" s="1">
        <v>4448</v>
      </c>
      <c r="M1034" s="53">
        <v>4447</v>
      </c>
      <c r="N1034" s="47">
        <v>4452</v>
      </c>
      <c r="O1034" s="47">
        <v>4446</v>
      </c>
      <c r="P1034" s="47">
        <v>4449</v>
      </c>
      <c r="Q1034" s="8">
        <v>4451</v>
      </c>
      <c r="R1034" s="26"/>
      <c r="W1034" s="50"/>
      <c r="X1034" s="51"/>
      <c r="AC1034" s="1">
        <v>1.0869</v>
      </c>
      <c r="AD1034" s="62">
        <v>4455</v>
      </c>
      <c r="AE1034" s="62">
        <v>4446</v>
      </c>
      <c r="BD1034" s="94">
        <v>4447</v>
      </c>
      <c r="BE1034" s="8">
        <v>4452</v>
      </c>
      <c r="BF1034" s="8">
        <v>833</v>
      </c>
      <c r="BG1034" s="62">
        <v>688</v>
      </c>
      <c r="BH1034" s="62">
        <v>1.2107558139534884</v>
      </c>
      <c r="BI1034" s="1">
        <v>4447</v>
      </c>
      <c r="BJ1034" s="1">
        <v>4450</v>
      </c>
      <c r="BK1034" s="1">
        <v>4446</v>
      </c>
      <c r="BL1034" s="1">
        <v>4450</v>
      </c>
      <c r="BM1034" s="78"/>
      <c r="BN1034" s="78"/>
      <c r="BO1034" s="78"/>
      <c r="BP1034" s="89"/>
      <c r="BS1034" s="88"/>
      <c r="BU1034" s="58"/>
      <c r="BV1034" s="58"/>
      <c r="BW1034" s="58"/>
      <c r="BX1034" s="58"/>
      <c r="BY1034" s="1">
        <v>110.66200000000001</v>
      </c>
      <c r="BZ1034" s="1">
        <v>110.658</v>
      </c>
      <c r="CA1034" s="1">
        <v>110.79600000000001</v>
      </c>
      <c r="CB1034" s="1">
        <v>1.0864</v>
      </c>
      <c r="CC1034" s="1">
        <v>1.0861000000000001</v>
      </c>
      <c r="CD1034" s="1">
        <v>1.0860000000000001</v>
      </c>
      <c r="CG1034" s="1">
        <v>4447</v>
      </c>
      <c r="CH1034" s="1">
        <v>4452</v>
      </c>
      <c r="CI1034" s="1">
        <v>4446</v>
      </c>
      <c r="CJ1034" s="1">
        <v>4450</v>
      </c>
      <c r="CK1034" s="1">
        <v>4447</v>
      </c>
      <c r="CL1034" s="1">
        <v>4452</v>
      </c>
      <c r="CM1034" s="1">
        <v>4446</v>
      </c>
      <c r="CN1034" s="1">
        <v>4448</v>
      </c>
      <c r="CO1034" s="1">
        <v>1256.8</v>
      </c>
      <c r="CP1034" s="1">
        <v>4447</v>
      </c>
      <c r="CQ1034" s="1">
        <v>4460</v>
      </c>
      <c r="CR1034" s="1">
        <v>4446</v>
      </c>
      <c r="CS1034" s="1">
        <v>4457</v>
      </c>
      <c r="CX1034" s="58"/>
      <c r="CY1034" s="58"/>
      <c r="DA1034" s="1" t="s">
        <v>618</v>
      </c>
      <c r="DC1034" s="58"/>
      <c r="DD1034" s="58"/>
      <c r="DE1034">
        <v>11.53</v>
      </c>
      <c r="DF1034">
        <v>111.086</v>
      </c>
      <c r="DG1034">
        <v>2.41</v>
      </c>
    </row>
    <row r="1035" spans="1:111">
      <c r="A1035" s="1">
        <v>2017</v>
      </c>
      <c r="B1035" s="1">
        <v>4</v>
      </c>
      <c r="C1035" s="24">
        <v>42823</v>
      </c>
      <c r="D1035" s="1">
        <v>4456</v>
      </c>
      <c r="E1035" s="1">
        <v>4458</v>
      </c>
      <c r="F1035" s="1">
        <v>4448</v>
      </c>
      <c r="G1035" s="1">
        <v>4453</v>
      </c>
      <c r="H1035" s="46">
        <v>1256.3</v>
      </c>
      <c r="I1035" s="1">
        <v>4447</v>
      </c>
      <c r="J1035" s="1">
        <v>4460</v>
      </c>
      <c r="K1035" s="1">
        <v>4446</v>
      </c>
      <c r="L1035" s="1">
        <v>4456</v>
      </c>
      <c r="M1035" s="53">
        <v>4455</v>
      </c>
      <c r="N1035" s="47">
        <v>4459</v>
      </c>
      <c r="O1035" s="47">
        <v>4448</v>
      </c>
      <c r="P1035" s="47">
        <v>4454</v>
      </c>
      <c r="Q1035" s="8">
        <v>4457</v>
      </c>
      <c r="R1035" s="26"/>
      <c r="W1035" s="50"/>
      <c r="X1035" s="51"/>
      <c r="AC1035" s="1">
        <v>1.0759000000000001</v>
      </c>
      <c r="AD1035" s="62">
        <v>4458</v>
      </c>
      <c r="AE1035" s="62">
        <v>4448</v>
      </c>
      <c r="BD1035" s="94">
        <v>0</v>
      </c>
      <c r="BE1035" s="8">
        <v>4457</v>
      </c>
      <c r="BF1035" s="8">
        <v>997</v>
      </c>
      <c r="BG1035" s="62">
        <v>776</v>
      </c>
      <c r="BH1035" s="62">
        <v>1.2847938144329898</v>
      </c>
      <c r="BI1035" s="1">
        <v>4455</v>
      </c>
      <c r="BJ1035" s="1">
        <v>4457</v>
      </c>
      <c r="BK1035" s="1">
        <v>4453</v>
      </c>
      <c r="BL1035" s="1">
        <v>4455</v>
      </c>
      <c r="BM1035" s="78"/>
      <c r="BN1035" s="78"/>
      <c r="BO1035" s="78"/>
      <c r="BP1035" s="89"/>
      <c r="BS1035" s="88"/>
      <c r="BU1035" s="58"/>
      <c r="BV1035" s="58"/>
      <c r="BW1035" s="58"/>
      <c r="BX1035" s="58"/>
      <c r="BY1035" s="1">
        <v>111.146</v>
      </c>
      <c r="BZ1035" s="1">
        <v>111.181</v>
      </c>
      <c r="CA1035" s="1">
        <v>111.18</v>
      </c>
      <c r="CB1035" s="1">
        <v>1.0812999999999999</v>
      </c>
      <c r="CC1035" s="1">
        <v>1.0811999999999999</v>
      </c>
      <c r="CD1035" s="1">
        <v>1.081</v>
      </c>
      <c r="CG1035" s="1">
        <v>4455</v>
      </c>
      <c r="CH1035" s="1">
        <v>4459</v>
      </c>
      <c r="CI1035" s="1">
        <v>4448</v>
      </c>
      <c r="CJ1035" s="1">
        <v>4454</v>
      </c>
      <c r="CK1035" s="1">
        <v>4455</v>
      </c>
      <c r="CL1035" s="1">
        <v>4459</v>
      </c>
      <c r="CM1035" s="1">
        <v>4448</v>
      </c>
      <c r="CN1035" s="1">
        <v>4457</v>
      </c>
      <c r="CO1035" s="1">
        <v>1252.5</v>
      </c>
      <c r="CP1035" s="1">
        <v>4455</v>
      </c>
      <c r="CQ1035" s="1">
        <v>4463</v>
      </c>
      <c r="CR1035" s="1">
        <v>4448</v>
      </c>
      <c r="CS1035" s="1">
        <v>4460</v>
      </c>
      <c r="CX1035" s="58"/>
      <c r="CY1035" s="58"/>
      <c r="DA1035" s="1" t="s">
        <v>618</v>
      </c>
      <c r="DC1035" s="58"/>
      <c r="DD1035" s="58"/>
      <c r="DE1035">
        <v>11.42</v>
      </c>
      <c r="DF1035">
        <v>111.029</v>
      </c>
      <c r="DG1035">
        <v>2.39</v>
      </c>
    </row>
    <row r="1036" spans="1:111">
      <c r="A1036" s="1">
        <v>2017</v>
      </c>
      <c r="B1036" s="1">
        <v>5</v>
      </c>
      <c r="C1036" s="24">
        <v>42824</v>
      </c>
      <c r="D1036" s="1">
        <v>4461</v>
      </c>
      <c r="E1036" s="1">
        <v>4468</v>
      </c>
      <c r="F1036" s="1">
        <v>4454</v>
      </c>
      <c r="G1036" s="1">
        <v>4458</v>
      </c>
      <c r="H1036" s="46">
        <v>1244.8</v>
      </c>
      <c r="I1036" s="1">
        <v>4455</v>
      </c>
      <c r="J1036" s="1">
        <v>4463</v>
      </c>
      <c r="K1036" s="1">
        <v>4448</v>
      </c>
      <c r="L1036" s="1">
        <v>4462</v>
      </c>
      <c r="M1036" s="53">
        <v>4453</v>
      </c>
      <c r="N1036" s="47">
        <v>4462</v>
      </c>
      <c r="O1036" s="47">
        <v>4445</v>
      </c>
      <c r="P1036" s="47">
        <v>4455</v>
      </c>
      <c r="Q1036" s="8">
        <v>4461</v>
      </c>
      <c r="R1036" s="26"/>
      <c r="W1036" s="50"/>
      <c r="X1036" s="51"/>
      <c r="AC1036" s="1">
        <v>1.0739000000000001</v>
      </c>
      <c r="AD1036" s="62">
        <v>4468</v>
      </c>
      <c r="AE1036" s="62">
        <v>4460</v>
      </c>
      <c r="BD1036" s="94">
        <v>4454</v>
      </c>
      <c r="BE1036" s="8">
        <v>4467</v>
      </c>
      <c r="BF1036" s="8">
        <v>1054</v>
      </c>
      <c r="BG1036" s="62">
        <v>722</v>
      </c>
      <c r="BH1036" s="62">
        <v>1.4598337950138505</v>
      </c>
      <c r="BI1036" s="1">
        <v>4453</v>
      </c>
      <c r="BJ1036" s="1">
        <v>4457</v>
      </c>
      <c r="BK1036" s="1">
        <v>4452</v>
      </c>
      <c r="BL1036" s="1">
        <v>4456</v>
      </c>
      <c r="BM1036" s="78"/>
      <c r="BN1036" s="78"/>
      <c r="BO1036" s="78"/>
      <c r="BP1036" s="89"/>
      <c r="BS1036" s="88"/>
      <c r="BU1036" s="58"/>
      <c r="BV1036" s="58"/>
      <c r="BW1036" s="58"/>
      <c r="BX1036" s="58"/>
      <c r="BY1036" s="1">
        <v>111.04600000000001</v>
      </c>
      <c r="BZ1036" s="1">
        <v>111.122</v>
      </c>
      <c r="CA1036" s="1">
        <v>111.098</v>
      </c>
      <c r="CB1036" s="1">
        <v>1.0766</v>
      </c>
      <c r="CC1036" s="1">
        <v>1.0763</v>
      </c>
      <c r="CD1036" s="1">
        <v>1.0761000000000001</v>
      </c>
      <c r="CG1036" s="1">
        <v>4453</v>
      </c>
      <c r="CH1036" s="1">
        <v>4462</v>
      </c>
      <c r="CI1036" s="1">
        <v>4452</v>
      </c>
      <c r="CJ1036" s="1">
        <v>4458</v>
      </c>
      <c r="CK1036" s="1">
        <v>4453</v>
      </c>
      <c r="CL1036" s="1">
        <v>4462</v>
      </c>
      <c r="CM1036" s="1">
        <v>4445</v>
      </c>
      <c r="CN1036" s="1">
        <v>4457</v>
      </c>
      <c r="CO1036" s="1">
        <v>1253.0999999999999</v>
      </c>
      <c r="CP1036" s="1">
        <v>4453</v>
      </c>
      <c r="CQ1036" s="1">
        <v>4463</v>
      </c>
      <c r="CR1036" s="1">
        <v>4445</v>
      </c>
      <c r="CS1036" s="1">
        <v>4460</v>
      </c>
      <c r="CX1036" s="58"/>
      <c r="CY1036" s="58"/>
      <c r="DA1036" s="1" t="s">
        <v>618</v>
      </c>
      <c r="DC1036" s="58"/>
      <c r="DD1036" s="58"/>
      <c r="DE1036">
        <v>11.54</v>
      </c>
      <c r="DF1036">
        <v>111.848</v>
      </c>
      <c r="DG1036">
        <v>2.42</v>
      </c>
    </row>
    <row r="1037" spans="1:111">
      <c r="A1037" s="1">
        <v>2017</v>
      </c>
      <c r="B1037" s="1">
        <v>6</v>
      </c>
      <c r="C1037" s="24">
        <v>42825</v>
      </c>
      <c r="D1037" s="1">
        <v>4455</v>
      </c>
      <c r="E1037" s="1">
        <v>4466</v>
      </c>
      <c r="F1037" s="1">
        <v>4455</v>
      </c>
      <c r="G1037" s="1">
        <v>4460</v>
      </c>
      <c r="H1037" s="46">
        <v>1251.2</v>
      </c>
      <c r="I1037" s="1">
        <v>4453</v>
      </c>
      <c r="J1037" s="1">
        <v>4466</v>
      </c>
      <c r="K1037" s="1">
        <v>4445</v>
      </c>
      <c r="L1037" s="1">
        <v>4458</v>
      </c>
      <c r="M1037" s="53">
        <v>4457</v>
      </c>
      <c r="N1037" s="47">
        <v>4461</v>
      </c>
      <c r="O1037" s="47">
        <v>4452</v>
      </c>
      <c r="P1037" s="47">
        <v>4456</v>
      </c>
      <c r="Q1037" s="8">
        <v>4456</v>
      </c>
      <c r="R1037" s="26"/>
      <c r="W1037" s="50"/>
      <c r="X1037" s="51"/>
      <c r="AC1037" s="1">
        <v>1.0686</v>
      </c>
      <c r="AD1037" s="62">
        <v>4466</v>
      </c>
      <c r="AE1037" s="62">
        <v>4455</v>
      </c>
      <c r="BD1037" s="94">
        <v>4457</v>
      </c>
      <c r="BE1037" s="8">
        <v>4457</v>
      </c>
      <c r="BF1037" s="8">
        <v>888</v>
      </c>
      <c r="BG1037" s="62">
        <v>790</v>
      </c>
      <c r="BH1037" s="62">
        <v>1.1240506329113924</v>
      </c>
      <c r="BI1037" s="1">
        <v>4457</v>
      </c>
      <c r="BJ1037" s="1">
        <v>4458</v>
      </c>
      <c r="BK1037" s="1">
        <v>4455</v>
      </c>
      <c r="BL1037" s="1">
        <v>4458</v>
      </c>
      <c r="BM1037" s="78"/>
      <c r="BN1037" s="78"/>
      <c r="BO1037" s="78"/>
      <c r="BP1037" s="89"/>
      <c r="BS1037" s="88"/>
      <c r="BU1037" s="58"/>
      <c r="BV1037" s="58"/>
      <c r="BW1037" s="58"/>
      <c r="BX1037" s="58"/>
      <c r="BY1037" s="1">
        <v>111.92100000000001</v>
      </c>
      <c r="BZ1037" s="1">
        <v>111.786</v>
      </c>
      <c r="CA1037" s="1">
        <v>111.73099999999999</v>
      </c>
      <c r="CB1037" s="1">
        <v>1.0674999999999999</v>
      </c>
      <c r="CC1037" s="1">
        <v>1.0685</v>
      </c>
      <c r="CD1037" s="1">
        <v>1.0685</v>
      </c>
      <c r="CG1037" s="1">
        <v>4457</v>
      </c>
      <c r="CH1037" s="1">
        <v>4460</v>
      </c>
      <c r="CI1037" s="1">
        <v>4452</v>
      </c>
      <c r="CJ1037" s="1">
        <v>4454</v>
      </c>
      <c r="CK1037" s="1">
        <v>4457</v>
      </c>
      <c r="CL1037" s="1">
        <v>4463</v>
      </c>
      <c r="CM1037" s="1">
        <v>4452</v>
      </c>
      <c r="CN1037" s="1">
        <v>4458</v>
      </c>
      <c r="CO1037" s="1">
        <v>1244.7</v>
      </c>
      <c r="CP1037" s="1">
        <v>4457</v>
      </c>
      <c r="CQ1037" s="1">
        <v>4463</v>
      </c>
      <c r="CR1037" s="1">
        <v>4452</v>
      </c>
      <c r="CS1037" s="1">
        <v>4456</v>
      </c>
      <c r="CX1037" s="58"/>
      <c r="CY1037" s="58"/>
      <c r="DA1037" s="1" t="s">
        <v>618</v>
      </c>
      <c r="DC1037" s="58"/>
      <c r="DD1037" s="58"/>
      <c r="DE1037">
        <v>12.37</v>
      </c>
      <c r="DF1037">
        <v>111.376</v>
      </c>
      <c r="DG1037">
        <v>2.4</v>
      </c>
    </row>
    <row r="1038" spans="1:111">
      <c r="A1038" s="1">
        <v>2017</v>
      </c>
      <c r="B1038" s="1">
        <v>2</v>
      </c>
      <c r="C1038" s="24">
        <v>42828</v>
      </c>
      <c r="D1038" s="1">
        <v>4458</v>
      </c>
      <c r="E1038" s="1">
        <v>4458</v>
      </c>
      <c r="F1038" s="1">
        <v>4451</v>
      </c>
      <c r="G1038" s="1">
        <v>4455</v>
      </c>
      <c r="H1038" s="46">
        <v>1255.4000000000001</v>
      </c>
      <c r="I1038" s="1">
        <v>4457</v>
      </c>
      <c r="J1038" s="1">
        <v>4463</v>
      </c>
      <c r="K1038" s="1">
        <v>4451</v>
      </c>
      <c r="L1038" s="1">
        <v>4458</v>
      </c>
      <c r="M1038" s="53">
        <v>4452</v>
      </c>
      <c r="N1038" s="47">
        <v>4456</v>
      </c>
      <c r="O1038" s="47">
        <v>4447</v>
      </c>
      <c r="P1038" s="47">
        <v>4455</v>
      </c>
      <c r="Q1038" s="8">
        <v>4458</v>
      </c>
      <c r="R1038" s="26"/>
      <c r="W1038" s="50"/>
      <c r="X1038" s="51"/>
      <c r="AC1038" s="1">
        <v>1.0664</v>
      </c>
      <c r="AD1038" s="62">
        <v>4460</v>
      </c>
      <c r="AE1038" s="62">
        <v>4451</v>
      </c>
      <c r="BD1038" s="94">
        <v>4452</v>
      </c>
      <c r="BE1038" s="8">
        <v>4453</v>
      </c>
      <c r="BF1038" s="8">
        <v>718</v>
      </c>
      <c r="BG1038" s="62">
        <v>886</v>
      </c>
      <c r="BH1038" s="62">
        <v>0.81038374717832962</v>
      </c>
      <c r="BI1038" s="1">
        <v>4452</v>
      </c>
      <c r="BJ1038" s="1">
        <v>4453</v>
      </c>
      <c r="BK1038" s="1">
        <v>4447</v>
      </c>
      <c r="BL1038" s="1">
        <v>4449</v>
      </c>
      <c r="BM1038" s="78"/>
      <c r="BN1038" s="78"/>
      <c r="BO1038" s="78"/>
      <c r="BP1038" s="89"/>
      <c r="BS1038" s="88"/>
      <c r="BU1038" s="58"/>
      <c r="BV1038" s="58"/>
      <c r="BW1038" s="58"/>
      <c r="BX1038" s="58"/>
      <c r="BY1038" s="1">
        <v>111.4</v>
      </c>
      <c r="BZ1038" s="1">
        <v>111.31100000000001</v>
      </c>
      <c r="CA1038" s="1">
        <v>111.35</v>
      </c>
      <c r="CB1038" s="1">
        <v>1.0658000000000001</v>
      </c>
      <c r="CC1038" s="1">
        <v>1.0672999999999999</v>
      </c>
      <c r="CD1038" s="1">
        <v>1.0669999999999999</v>
      </c>
      <c r="CG1038" s="1">
        <v>4452</v>
      </c>
      <c r="CH1038" s="1">
        <v>4453</v>
      </c>
      <c r="CI1038" s="1">
        <v>4447</v>
      </c>
      <c r="CJ1038" s="1">
        <v>4451</v>
      </c>
      <c r="CK1038" s="1">
        <v>4452</v>
      </c>
      <c r="CL1038" s="1">
        <v>4460</v>
      </c>
      <c r="CM1038" s="1">
        <v>4447</v>
      </c>
      <c r="CN1038" s="1">
        <v>4458</v>
      </c>
      <c r="CO1038" s="1">
        <v>1247.0999999999999</v>
      </c>
      <c r="CP1038" s="1">
        <v>4452</v>
      </c>
      <c r="CQ1038" s="1">
        <v>4460</v>
      </c>
      <c r="CR1038" s="1">
        <v>4447</v>
      </c>
      <c r="CS1038" s="1">
        <v>4454</v>
      </c>
      <c r="CX1038" s="58"/>
      <c r="CY1038" s="58"/>
      <c r="DA1038" s="1" t="s">
        <v>618</v>
      </c>
      <c r="DC1038" s="58"/>
      <c r="DD1038" s="58"/>
      <c r="DE1038">
        <v>12.38</v>
      </c>
      <c r="DF1038">
        <v>110.907</v>
      </c>
      <c r="DG1038">
        <v>2.35</v>
      </c>
    </row>
    <row r="1039" spans="1:111">
      <c r="A1039" s="1">
        <v>2017</v>
      </c>
      <c r="B1039" s="1">
        <v>3</v>
      </c>
      <c r="C1039" s="24">
        <v>42829</v>
      </c>
      <c r="D1039" s="1">
        <v>4457</v>
      </c>
      <c r="E1039" s="1">
        <v>4460</v>
      </c>
      <c r="F1039" s="1">
        <v>4446</v>
      </c>
      <c r="G1039" s="1">
        <v>4449</v>
      </c>
      <c r="H1039" s="46">
        <v>1258</v>
      </c>
      <c r="I1039" s="1">
        <v>4452</v>
      </c>
      <c r="J1039" s="1">
        <v>4460</v>
      </c>
      <c r="K1039" s="1">
        <v>4447</v>
      </c>
      <c r="L1039" s="1">
        <v>4455</v>
      </c>
      <c r="M1039" s="53">
        <v>4456</v>
      </c>
      <c r="N1039" s="47">
        <v>4459</v>
      </c>
      <c r="O1039" s="47">
        <v>4451</v>
      </c>
      <c r="P1039" s="47">
        <v>4456</v>
      </c>
      <c r="Q1039" s="8">
        <v>4457</v>
      </c>
      <c r="R1039" s="26"/>
      <c r="W1039" s="50"/>
      <c r="X1039" s="51"/>
      <c r="AC1039" s="1">
        <v>1.0650999999999999</v>
      </c>
      <c r="AD1039" s="62">
        <v>4460</v>
      </c>
      <c r="AE1039" s="62">
        <v>4451</v>
      </c>
      <c r="BD1039" s="94">
        <v>4455</v>
      </c>
      <c r="BE1039" s="8">
        <v>4458</v>
      </c>
      <c r="BF1039" s="8">
        <v>1262</v>
      </c>
      <c r="BG1039" s="62">
        <v>770</v>
      </c>
      <c r="BH1039" s="62">
        <v>1.638961038961039</v>
      </c>
      <c r="BI1039" s="1">
        <v>4456</v>
      </c>
      <c r="BJ1039" s="1">
        <v>4459</v>
      </c>
      <c r="BK1039" s="1">
        <v>4454</v>
      </c>
      <c r="BL1039" s="1">
        <v>4458</v>
      </c>
      <c r="BM1039" s="78"/>
      <c r="BN1039" s="78"/>
      <c r="BO1039" s="78"/>
      <c r="BP1039" s="89"/>
      <c r="BS1039" s="88"/>
      <c r="BU1039" s="58"/>
      <c r="BV1039" s="58"/>
      <c r="BW1039" s="58"/>
      <c r="BX1039" s="58"/>
      <c r="BY1039" s="1">
        <v>110.90300000000001</v>
      </c>
      <c r="BZ1039" s="1">
        <v>110.831</v>
      </c>
      <c r="CA1039" s="1">
        <v>110.73</v>
      </c>
      <c r="CB1039" s="1">
        <v>1.0669</v>
      </c>
      <c r="CC1039" s="1">
        <v>1.0668</v>
      </c>
      <c r="CD1039" s="1">
        <v>1.0667</v>
      </c>
      <c r="CG1039" s="1">
        <v>4456</v>
      </c>
      <c r="CH1039" s="1">
        <v>4459</v>
      </c>
      <c r="CI1039" s="1">
        <v>4453</v>
      </c>
      <c r="CJ1039" s="1">
        <v>4456</v>
      </c>
      <c r="CK1039" s="1">
        <v>4456</v>
      </c>
      <c r="CL1039" s="1">
        <v>4459</v>
      </c>
      <c r="CM1039" s="1">
        <v>4451</v>
      </c>
      <c r="CN1039" s="1">
        <v>4454</v>
      </c>
      <c r="CO1039" s="1">
        <v>1261.4000000000001</v>
      </c>
      <c r="CP1039" s="1">
        <v>4456</v>
      </c>
      <c r="CQ1039" s="1">
        <v>4459</v>
      </c>
      <c r="CR1039" s="1">
        <v>4451</v>
      </c>
      <c r="CS1039" s="1">
        <v>4459</v>
      </c>
      <c r="CX1039" s="58"/>
      <c r="CY1039" s="58"/>
      <c r="DA1039" s="1" t="s">
        <v>618</v>
      </c>
      <c r="DC1039" s="58"/>
      <c r="DD1039" s="58"/>
      <c r="DE1039">
        <v>11.79</v>
      </c>
      <c r="DF1039">
        <v>110.68300000000001</v>
      </c>
      <c r="DG1039">
        <v>2.35</v>
      </c>
    </row>
    <row r="1040" spans="1:111">
      <c r="A1040" s="1">
        <v>2017</v>
      </c>
      <c r="B1040" s="1">
        <v>4</v>
      </c>
      <c r="C1040" s="24">
        <v>42830</v>
      </c>
      <c r="D1040" s="1">
        <v>4461</v>
      </c>
      <c r="E1040" s="1">
        <v>4463</v>
      </c>
      <c r="F1040" s="1">
        <v>4451</v>
      </c>
      <c r="G1040" s="1">
        <v>4452</v>
      </c>
      <c r="H1040" s="46">
        <v>1257.5999999999999</v>
      </c>
      <c r="I1040" s="1">
        <v>4456</v>
      </c>
      <c r="J1040" s="1">
        <v>4463</v>
      </c>
      <c r="K1040" s="1">
        <v>4451</v>
      </c>
      <c r="L1040" s="1">
        <v>4456</v>
      </c>
      <c r="M1040" s="53">
        <v>4458</v>
      </c>
      <c r="N1040" s="47">
        <v>4459</v>
      </c>
      <c r="O1040" s="47">
        <v>4445</v>
      </c>
      <c r="P1040" s="47">
        <v>4448</v>
      </c>
      <c r="Q1040" s="8">
        <v>4460</v>
      </c>
      <c r="R1040" s="26"/>
      <c r="W1040" s="50"/>
      <c r="X1040" s="51"/>
      <c r="AC1040" s="1">
        <v>1.0660000000000001</v>
      </c>
      <c r="AD1040" s="62">
        <v>4463</v>
      </c>
      <c r="AE1040" s="62">
        <v>4453</v>
      </c>
      <c r="BD1040" s="94">
        <v>4458</v>
      </c>
      <c r="BE1040" s="8">
        <v>4462</v>
      </c>
      <c r="BF1040" s="8">
        <v>965</v>
      </c>
      <c r="BG1040" s="62">
        <v>799</v>
      </c>
      <c r="BH1040" s="62">
        <v>1.2077596996245306</v>
      </c>
      <c r="BI1040" s="1">
        <v>4458</v>
      </c>
      <c r="BJ1040" s="1">
        <v>4459</v>
      </c>
      <c r="BK1040" s="1">
        <v>4455</v>
      </c>
      <c r="BL1040" s="1">
        <v>4456</v>
      </c>
      <c r="BM1040" s="78"/>
      <c r="BN1040" s="78"/>
      <c r="BO1040" s="78"/>
      <c r="BP1040" s="89"/>
      <c r="BS1040" s="88"/>
      <c r="BU1040" s="58"/>
      <c r="BV1040" s="58"/>
      <c r="BW1040" s="58"/>
      <c r="BX1040" s="58"/>
      <c r="BY1040" s="1">
        <v>110.749</v>
      </c>
      <c r="BZ1040" s="1">
        <v>110.81699999999999</v>
      </c>
      <c r="CA1040" s="1">
        <v>110.88200000000001</v>
      </c>
      <c r="CB1040" s="1">
        <v>1.0672999999999999</v>
      </c>
      <c r="CC1040" s="1">
        <v>1.0678000000000001</v>
      </c>
      <c r="CD1040" s="1">
        <v>1.0677000000000001</v>
      </c>
      <c r="CG1040" s="1">
        <v>4458</v>
      </c>
      <c r="CH1040" s="1">
        <v>4459</v>
      </c>
      <c r="CI1040" s="1">
        <v>4451</v>
      </c>
      <c r="CJ1040" s="1">
        <v>4455</v>
      </c>
      <c r="CK1040" s="1">
        <v>4458</v>
      </c>
      <c r="CL1040" s="1">
        <v>4459</v>
      </c>
      <c r="CM1040" s="1">
        <v>4445</v>
      </c>
      <c r="CN1040" s="1">
        <v>4449</v>
      </c>
      <c r="CO1040" s="1">
        <v>1258.0999999999999</v>
      </c>
      <c r="CP1040" s="1">
        <v>4458</v>
      </c>
      <c r="CQ1040" s="1">
        <v>4459</v>
      </c>
      <c r="CR1040" s="1">
        <v>4445</v>
      </c>
      <c r="CS1040" s="1">
        <v>4455</v>
      </c>
      <c r="CX1040" s="58"/>
      <c r="CY1040" s="58"/>
      <c r="DA1040" s="1" t="s">
        <v>618</v>
      </c>
      <c r="DC1040" s="58"/>
      <c r="DD1040" s="58"/>
      <c r="DE1040">
        <v>12.89</v>
      </c>
      <c r="DF1040">
        <v>110.63500000000001</v>
      </c>
      <c r="DG1040">
        <v>2.36</v>
      </c>
    </row>
    <row r="1041" spans="1:111">
      <c r="A1041" s="1">
        <v>2017</v>
      </c>
      <c r="B1041" s="1">
        <v>5</v>
      </c>
      <c r="C1041" s="24">
        <v>42831</v>
      </c>
      <c r="D1041" s="1">
        <v>4457</v>
      </c>
      <c r="E1041" s="1">
        <v>4457</v>
      </c>
      <c r="F1041" s="1">
        <v>4439</v>
      </c>
      <c r="G1041" s="1">
        <v>4441</v>
      </c>
      <c r="H1041" s="46">
        <v>1253.5999999999999</v>
      </c>
      <c r="I1041" s="1">
        <v>4458</v>
      </c>
      <c r="J1041" s="1">
        <v>4459</v>
      </c>
      <c r="K1041" s="1">
        <v>4444</v>
      </c>
      <c r="L1041" s="1">
        <v>4448</v>
      </c>
      <c r="M1041" s="53">
        <v>4441</v>
      </c>
      <c r="N1041" s="47">
        <v>4454</v>
      </c>
      <c r="O1041" s="47">
        <v>4440</v>
      </c>
      <c r="P1041" s="47">
        <v>4449</v>
      </c>
      <c r="Q1041" s="8">
        <v>4454</v>
      </c>
      <c r="R1041" s="26"/>
      <c r="W1041" s="50"/>
      <c r="X1041" s="51"/>
      <c r="AC1041" s="1">
        <v>1.0654999999999999</v>
      </c>
      <c r="AD1041" s="62">
        <v>4457</v>
      </c>
      <c r="AE1041" s="62">
        <v>4444</v>
      </c>
      <c r="BD1041" s="94">
        <v>4441</v>
      </c>
      <c r="BE1041" s="8">
        <v>4454</v>
      </c>
      <c r="BF1041" s="8">
        <v>1095</v>
      </c>
      <c r="BG1041" s="62">
        <v>673</v>
      </c>
      <c r="BH1041" s="62">
        <v>1.6270430906389302</v>
      </c>
      <c r="BI1041" s="1">
        <v>4441</v>
      </c>
      <c r="BJ1041" s="1">
        <v>4451</v>
      </c>
      <c r="BK1041" s="1">
        <v>4440</v>
      </c>
      <c r="BL1041" s="1">
        <v>4451</v>
      </c>
      <c r="BM1041" s="78"/>
      <c r="BN1041" s="78"/>
      <c r="BO1041" s="78"/>
      <c r="BP1041" s="89"/>
      <c r="BS1041" s="88"/>
      <c r="BU1041" s="58"/>
      <c r="BV1041" s="58"/>
      <c r="BW1041" s="58"/>
      <c r="BX1041" s="58"/>
      <c r="BY1041" s="1">
        <v>110.70399999999999</v>
      </c>
      <c r="BZ1041" s="1">
        <v>110.42</v>
      </c>
      <c r="CA1041" s="1">
        <v>110.48399999999999</v>
      </c>
      <c r="CB1041" s="1">
        <v>1.0663</v>
      </c>
      <c r="CC1041" s="1">
        <v>1.0673999999999999</v>
      </c>
      <c r="CD1041" s="1">
        <v>1.0670999999999999</v>
      </c>
      <c r="CG1041" s="1">
        <v>4441</v>
      </c>
      <c r="CH1041" s="1">
        <v>4454</v>
      </c>
      <c r="CI1041" s="1">
        <v>4440</v>
      </c>
      <c r="CJ1041" s="1">
        <v>4452</v>
      </c>
      <c r="CK1041" s="1">
        <v>4441</v>
      </c>
      <c r="CL1041" s="1">
        <v>4454</v>
      </c>
      <c r="CM1041" s="1">
        <v>4440</v>
      </c>
      <c r="CN1041" s="1">
        <v>4452</v>
      </c>
      <c r="CO1041" s="1">
        <v>1255.5999999999999</v>
      </c>
      <c r="CP1041" s="1">
        <v>4441</v>
      </c>
      <c r="CQ1041" s="1">
        <v>4455</v>
      </c>
      <c r="CR1041" s="1">
        <v>4440</v>
      </c>
      <c r="CS1041" s="1">
        <v>4449</v>
      </c>
      <c r="CX1041" s="58"/>
      <c r="CY1041" s="58"/>
      <c r="DA1041" s="1" t="s">
        <v>618</v>
      </c>
      <c r="DC1041" s="58"/>
      <c r="DD1041" s="58"/>
      <c r="DE1041">
        <v>12.39</v>
      </c>
      <c r="DF1041">
        <v>110.80800000000001</v>
      </c>
      <c r="DG1041">
        <v>2.34</v>
      </c>
    </row>
    <row r="1042" spans="1:111">
      <c r="A1042" s="1">
        <v>2017</v>
      </c>
      <c r="B1042" s="1">
        <v>6</v>
      </c>
      <c r="C1042" s="24">
        <v>42832</v>
      </c>
      <c r="D1042" s="1">
        <v>4450</v>
      </c>
      <c r="E1042" s="1">
        <v>4485</v>
      </c>
      <c r="F1042" s="1">
        <v>4439</v>
      </c>
      <c r="G1042" s="1">
        <v>4480</v>
      </c>
      <c r="H1042" s="46">
        <v>1257.3</v>
      </c>
      <c r="I1042" s="1">
        <v>4441</v>
      </c>
      <c r="J1042" s="1">
        <v>4479</v>
      </c>
      <c r="K1042" s="1">
        <v>4439</v>
      </c>
      <c r="L1042" s="1">
        <v>4473</v>
      </c>
      <c r="M1042" s="53">
        <v>4480</v>
      </c>
      <c r="N1042" s="47">
        <v>4496</v>
      </c>
      <c r="O1042" s="47">
        <v>4478</v>
      </c>
      <c r="P1042" s="47">
        <v>4492</v>
      </c>
      <c r="Q1042" s="8">
        <v>4450</v>
      </c>
      <c r="R1042" s="26"/>
      <c r="W1042" s="50"/>
      <c r="X1042" s="51"/>
      <c r="AC1042" s="1">
        <v>1.0629</v>
      </c>
      <c r="AD1042" s="62">
        <v>4475</v>
      </c>
      <c r="AE1042" s="62">
        <v>4439</v>
      </c>
      <c r="BD1042" s="94">
        <v>4480</v>
      </c>
      <c r="BE1042" s="8">
        <v>4450</v>
      </c>
      <c r="BF1042" s="8">
        <v>1056</v>
      </c>
      <c r="BG1042" s="62">
        <v>660</v>
      </c>
      <c r="BH1042" s="62">
        <v>1.6</v>
      </c>
      <c r="BI1042" s="1">
        <v>4480</v>
      </c>
      <c r="BJ1042" s="1">
        <v>4483</v>
      </c>
      <c r="BK1042" s="1">
        <v>4478</v>
      </c>
      <c r="BL1042" s="1">
        <v>4479</v>
      </c>
      <c r="BM1042" s="78"/>
      <c r="BN1042" s="78"/>
      <c r="BO1042" s="78"/>
      <c r="BP1042" s="89"/>
      <c r="BS1042" s="88"/>
      <c r="BU1042" s="58"/>
      <c r="BV1042" s="58"/>
      <c r="BW1042" s="58"/>
      <c r="BX1042" s="58"/>
      <c r="BY1042" s="1">
        <v>110.812</v>
      </c>
      <c r="BZ1042" s="1">
        <v>110.849</v>
      </c>
      <c r="CA1042" s="1">
        <v>110.931</v>
      </c>
      <c r="CB1042" s="1">
        <v>1.0644</v>
      </c>
      <c r="CC1042" s="1">
        <v>1.0644</v>
      </c>
      <c r="CD1042" s="1">
        <v>1.0644</v>
      </c>
      <c r="CG1042" s="1">
        <v>4480</v>
      </c>
      <c r="CH1042" s="1">
        <v>4492</v>
      </c>
      <c r="CI1042" s="1">
        <v>4478</v>
      </c>
      <c r="CJ1042" s="1">
        <v>4491</v>
      </c>
      <c r="CK1042" s="1">
        <v>4480</v>
      </c>
      <c r="CL1042" s="1">
        <v>4497</v>
      </c>
      <c r="CM1042" s="1">
        <v>4478</v>
      </c>
      <c r="CN1042" s="1">
        <v>4492</v>
      </c>
      <c r="CO1042" s="1">
        <v>1265.5999999999999</v>
      </c>
      <c r="CP1042" s="1">
        <v>4480</v>
      </c>
      <c r="CQ1042" s="1">
        <v>4497</v>
      </c>
      <c r="CR1042" s="1">
        <v>4467</v>
      </c>
      <c r="CS1042" s="1">
        <v>4471</v>
      </c>
      <c r="CX1042" s="58"/>
      <c r="CY1042" s="58"/>
      <c r="DA1042" s="1" t="s">
        <v>618</v>
      </c>
      <c r="DC1042" s="58"/>
      <c r="DD1042" s="58"/>
      <c r="DE1042">
        <v>12.87</v>
      </c>
      <c r="DF1042">
        <v>111.071</v>
      </c>
      <c r="DG1042">
        <v>2.37</v>
      </c>
    </row>
    <row r="1043" spans="1:111">
      <c r="A1043" s="1">
        <v>2017</v>
      </c>
      <c r="B1043" s="1">
        <v>2</v>
      </c>
      <c r="C1043" s="24">
        <v>42835</v>
      </c>
      <c r="D1043" s="1">
        <v>4477</v>
      </c>
      <c r="E1043" s="1">
        <v>4480</v>
      </c>
      <c r="F1043" s="1">
        <v>4473</v>
      </c>
      <c r="G1043" s="1">
        <v>4477</v>
      </c>
      <c r="H1043" s="46">
        <v>1256.4000000000001</v>
      </c>
      <c r="I1043" s="1">
        <v>4480</v>
      </c>
      <c r="J1043" s="1">
        <v>4497</v>
      </c>
      <c r="K1043" s="1">
        <v>4467</v>
      </c>
      <c r="L1043" s="1">
        <v>4476</v>
      </c>
      <c r="M1043" s="53">
        <v>4473</v>
      </c>
      <c r="N1043" s="47">
        <v>4475</v>
      </c>
      <c r="O1043" s="47">
        <v>4454</v>
      </c>
      <c r="P1043" s="47">
        <v>4459</v>
      </c>
      <c r="Q1043" s="8">
        <v>4476</v>
      </c>
      <c r="R1043" s="26"/>
      <c r="W1043" s="50"/>
      <c r="X1043" s="51"/>
      <c r="AC1043" s="1">
        <v>1.0592999999999999</v>
      </c>
      <c r="AD1043" s="62">
        <v>4479</v>
      </c>
      <c r="AE1043" s="62">
        <v>4473</v>
      </c>
      <c r="BD1043" s="94">
        <v>4473</v>
      </c>
      <c r="BE1043" s="8">
        <v>4475</v>
      </c>
      <c r="BF1043" s="8">
        <v>843</v>
      </c>
      <c r="BG1043" s="62">
        <v>849</v>
      </c>
      <c r="BH1043" s="62">
        <v>0.99293286219081267</v>
      </c>
      <c r="BI1043" s="1">
        <v>4473</v>
      </c>
      <c r="BJ1043" s="1">
        <v>4474</v>
      </c>
      <c r="BK1043" s="1">
        <v>4469</v>
      </c>
      <c r="BL1043" s="1">
        <v>4473</v>
      </c>
      <c r="BM1043" s="78"/>
      <c r="BN1043" s="78"/>
      <c r="BO1043" s="78"/>
      <c r="BP1043" s="89"/>
      <c r="BS1043" s="88"/>
      <c r="BU1043" s="58"/>
      <c r="BV1043" s="58"/>
      <c r="BW1043" s="58"/>
      <c r="BX1043" s="58"/>
      <c r="BY1043" s="1">
        <v>111.089</v>
      </c>
      <c r="BZ1043" s="1">
        <v>111.307</v>
      </c>
      <c r="CA1043" s="1">
        <v>111.26600000000001</v>
      </c>
      <c r="CB1043" s="1">
        <v>1.0589</v>
      </c>
      <c r="CC1043" s="1">
        <v>1.0576000000000001</v>
      </c>
      <c r="CD1043" s="1">
        <v>1.0580000000000001</v>
      </c>
      <c r="CG1043" s="1">
        <v>4473</v>
      </c>
      <c r="CH1043" s="1">
        <v>4475</v>
      </c>
      <c r="CI1043" s="1">
        <v>4454</v>
      </c>
      <c r="CJ1043" s="1">
        <v>4458</v>
      </c>
      <c r="CK1043" s="1">
        <v>4473</v>
      </c>
      <c r="CL1043" s="1">
        <v>4475</v>
      </c>
      <c r="CM1043" s="1">
        <v>4454</v>
      </c>
      <c r="CN1043" s="1">
        <v>4460</v>
      </c>
      <c r="CO1043" s="1">
        <v>1254.5999999999999</v>
      </c>
      <c r="CP1043" s="1">
        <v>4473</v>
      </c>
      <c r="CQ1043" s="1">
        <v>4475</v>
      </c>
      <c r="CR1043" s="1">
        <v>4453</v>
      </c>
      <c r="CS1043" s="1">
        <v>4463</v>
      </c>
      <c r="CX1043" s="58"/>
      <c r="CY1043" s="58"/>
      <c r="DA1043" s="1" t="s">
        <v>618</v>
      </c>
      <c r="DC1043" s="58"/>
      <c r="DD1043" s="58"/>
      <c r="DE1043">
        <v>14.05</v>
      </c>
      <c r="DF1043">
        <v>110.85599999999999</v>
      </c>
      <c r="DG1043">
        <v>2.36</v>
      </c>
    </row>
    <row r="1044" spans="1:111">
      <c r="A1044" s="1">
        <v>2017</v>
      </c>
      <c r="B1044" s="1">
        <v>3</v>
      </c>
      <c r="C1044" s="24">
        <v>42836</v>
      </c>
      <c r="D1044" s="1">
        <v>4458</v>
      </c>
      <c r="E1044" s="1">
        <v>4462</v>
      </c>
      <c r="F1044" s="1">
        <v>4453</v>
      </c>
      <c r="G1044" s="1">
        <v>4461</v>
      </c>
      <c r="H1044" s="46">
        <v>1276.5</v>
      </c>
      <c r="I1044" s="1">
        <v>4473</v>
      </c>
      <c r="J1044" s="1">
        <v>4475</v>
      </c>
      <c r="K1044" s="1">
        <v>4453</v>
      </c>
      <c r="L1044" s="1">
        <v>4455</v>
      </c>
      <c r="M1044" s="53">
        <v>4456</v>
      </c>
      <c r="N1044" s="47">
        <v>4476</v>
      </c>
      <c r="O1044" s="47">
        <v>4455</v>
      </c>
      <c r="P1044" s="47">
        <v>4475</v>
      </c>
      <c r="Q1044" s="8">
        <v>4458</v>
      </c>
      <c r="R1044" s="26"/>
      <c r="W1044" s="50"/>
      <c r="X1044" s="51"/>
      <c r="AC1044" s="1">
        <v>1.0611999999999999</v>
      </c>
      <c r="AD1044" s="62">
        <v>4460</v>
      </c>
      <c r="AE1044" s="62">
        <v>4453</v>
      </c>
      <c r="BD1044" s="94">
        <v>4456</v>
      </c>
      <c r="BE1044" s="8">
        <v>4458</v>
      </c>
      <c r="BF1044" s="8">
        <v>894</v>
      </c>
      <c r="BG1044" s="62">
        <v>1052</v>
      </c>
      <c r="BH1044" s="62">
        <v>0.84980988593155893</v>
      </c>
      <c r="BI1044" s="1">
        <v>4456</v>
      </c>
      <c r="BJ1044" s="1">
        <v>4462</v>
      </c>
      <c r="BK1044" s="1">
        <v>4455</v>
      </c>
      <c r="BL1044" s="1">
        <v>4461</v>
      </c>
      <c r="BM1044" s="78"/>
      <c r="BN1044" s="78"/>
      <c r="BO1044" s="78"/>
      <c r="BP1044" s="89"/>
      <c r="BS1044" s="88"/>
      <c r="BU1044" s="58"/>
      <c r="BV1044" s="58"/>
      <c r="BW1044" s="58"/>
      <c r="BX1044" s="58"/>
      <c r="BY1044" s="1">
        <v>110.943</v>
      </c>
      <c r="BZ1044" s="1">
        <v>110.789</v>
      </c>
      <c r="CA1044" s="1">
        <v>110.73099999999999</v>
      </c>
      <c r="CB1044" s="1">
        <v>1.0596000000000001</v>
      </c>
      <c r="CC1044" s="1">
        <v>1.0598000000000001</v>
      </c>
      <c r="CD1044" s="1">
        <v>1.0598000000000001</v>
      </c>
      <c r="CG1044" s="1">
        <v>4456</v>
      </c>
      <c r="CH1044" s="1">
        <v>4465</v>
      </c>
      <c r="CI1044" s="1">
        <v>4455</v>
      </c>
      <c r="CJ1044" s="1">
        <v>4462</v>
      </c>
      <c r="CK1044" s="1">
        <v>4456</v>
      </c>
      <c r="CL1044" s="1">
        <v>4478</v>
      </c>
      <c r="CM1044" s="1">
        <v>4455</v>
      </c>
      <c r="CN1044" s="1">
        <v>4473</v>
      </c>
      <c r="CO1044" s="1">
        <v>1259</v>
      </c>
      <c r="CP1044" s="1">
        <v>4456</v>
      </c>
      <c r="CQ1044" s="1">
        <v>4481</v>
      </c>
      <c r="CR1044" s="1">
        <v>4455</v>
      </c>
      <c r="CS1044" s="1">
        <v>4479</v>
      </c>
      <c r="CX1044" s="58"/>
      <c r="CY1044" s="58"/>
      <c r="DA1044" s="1" t="s">
        <v>618</v>
      </c>
      <c r="DC1044" s="58"/>
      <c r="DD1044" s="58"/>
      <c r="DE1044">
        <v>15.07</v>
      </c>
      <c r="DF1044">
        <v>109.544</v>
      </c>
      <c r="DG1044">
        <v>2.2999999999999998</v>
      </c>
    </row>
    <row r="1045" spans="1:111">
      <c r="A1045" s="1">
        <v>2017</v>
      </c>
      <c r="B1045" s="1">
        <v>4</v>
      </c>
      <c r="C1045" s="24">
        <v>42837</v>
      </c>
      <c r="D1045" s="1">
        <v>4482</v>
      </c>
      <c r="E1045" s="1">
        <v>4488</v>
      </c>
      <c r="F1045" s="1">
        <v>4473</v>
      </c>
      <c r="G1045" s="1">
        <v>4475</v>
      </c>
      <c r="H1045" s="46">
        <v>1288.9000000000001</v>
      </c>
      <c r="I1045" s="1">
        <v>4456</v>
      </c>
      <c r="J1045" s="1">
        <v>4488</v>
      </c>
      <c r="K1045" s="1">
        <v>4455</v>
      </c>
      <c r="L1045" s="1">
        <v>4483</v>
      </c>
      <c r="M1045" s="53">
        <v>4480</v>
      </c>
      <c r="N1045" s="47">
        <v>4489</v>
      </c>
      <c r="O1045" s="47">
        <v>4471</v>
      </c>
      <c r="P1045" s="47">
        <v>4484</v>
      </c>
      <c r="Q1045" s="8">
        <v>4482</v>
      </c>
      <c r="R1045" s="26"/>
      <c r="W1045" s="50"/>
      <c r="X1045" s="51"/>
      <c r="AC1045" s="1">
        <v>1.0608</v>
      </c>
      <c r="AD1045" s="62">
        <v>4488</v>
      </c>
      <c r="AE1045" s="62">
        <v>4477</v>
      </c>
      <c r="BD1045" s="94">
        <v>4479</v>
      </c>
      <c r="BE1045" s="8">
        <v>4483</v>
      </c>
      <c r="BF1045" s="8">
        <v>892</v>
      </c>
      <c r="BG1045" s="62">
        <v>769</v>
      </c>
      <c r="BH1045" s="62">
        <v>1.1599479843953187</v>
      </c>
      <c r="BI1045" s="1">
        <v>4480</v>
      </c>
      <c r="BJ1045" s="1">
        <v>4483</v>
      </c>
      <c r="BK1045" s="1">
        <v>4477</v>
      </c>
      <c r="BL1045" s="1">
        <v>4482</v>
      </c>
      <c r="BM1045" s="78"/>
      <c r="BN1045" s="78"/>
      <c r="BO1045" s="78"/>
      <c r="BP1045" s="89"/>
      <c r="BS1045" s="88"/>
      <c r="BU1045" s="58"/>
      <c r="BV1045" s="58"/>
      <c r="BW1045" s="58"/>
      <c r="BX1045" s="58"/>
      <c r="BY1045" s="1">
        <v>109.614</v>
      </c>
      <c r="BZ1045" s="1">
        <v>109.702</v>
      </c>
      <c r="CA1045" s="1">
        <v>109.68300000000001</v>
      </c>
      <c r="CB1045" s="1">
        <v>1.0604</v>
      </c>
      <c r="CC1045" s="1">
        <v>1.0605</v>
      </c>
      <c r="CD1045" s="1">
        <v>1.0609</v>
      </c>
      <c r="CG1045" s="1">
        <v>4480</v>
      </c>
      <c r="CH1045" s="1">
        <v>4489</v>
      </c>
      <c r="CI1045" s="1">
        <v>4477</v>
      </c>
      <c r="CJ1045" s="1">
        <v>4481</v>
      </c>
      <c r="CK1045" s="1">
        <v>4480</v>
      </c>
      <c r="CL1045" s="1">
        <v>4489</v>
      </c>
      <c r="CM1045" s="1">
        <v>4471</v>
      </c>
      <c r="CN1045" s="1">
        <v>4482</v>
      </c>
      <c r="CO1045" s="1">
        <v>1276.2</v>
      </c>
      <c r="CP1045" s="1">
        <v>4480</v>
      </c>
      <c r="CQ1045" s="1">
        <v>4494</v>
      </c>
      <c r="CR1045" s="1">
        <v>4471</v>
      </c>
      <c r="CS1045" s="1">
        <v>4493</v>
      </c>
      <c r="CX1045" s="58"/>
      <c r="CY1045" s="58"/>
      <c r="DA1045" s="1" t="s">
        <v>618</v>
      </c>
      <c r="DC1045" s="58"/>
      <c r="DD1045" s="58"/>
      <c r="DE1045">
        <v>15.77</v>
      </c>
      <c r="DF1045">
        <v>108.96599999999999</v>
      </c>
      <c r="DG1045">
        <v>2.2999999999999998</v>
      </c>
    </row>
    <row r="1046" spans="1:111">
      <c r="A1046" s="1">
        <v>2017</v>
      </c>
      <c r="B1046" s="1">
        <v>5</v>
      </c>
      <c r="C1046" s="24">
        <v>42838</v>
      </c>
      <c r="D1046" s="1">
        <v>4494</v>
      </c>
      <c r="E1046" s="1">
        <v>4494</v>
      </c>
      <c r="F1046" s="1">
        <v>4485</v>
      </c>
      <c r="G1046" s="1">
        <v>4493</v>
      </c>
      <c r="H1046" s="46">
        <v>1290.0999999999999</v>
      </c>
      <c r="I1046" s="1">
        <v>4480</v>
      </c>
      <c r="J1046" s="1">
        <v>4494</v>
      </c>
      <c r="K1046" s="1">
        <v>4471</v>
      </c>
      <c r="L1046" s="1">
        <v>4489</v>
      </c>
      <c r="M1046" s="53">
        <v>4493</v>
      </c>
      <c r="N1046" s="47">
        <v>4506</v>
      </c>
      <c r="O1046" s="47">
        <v>4492</v>
      </c>
      <c r="P1046" s="47">
        <v>4499</v>
      </c>
      <c r="Q1046" s="8">
        <v>4493</v>
      </c>
      <c r="R1046" s="26"/>
      <c r="W1046" s="50"/>
      <c r="X1046" s="51"/>
      <c r="AC1046" s="1">
        <v>1.0618000000000001</v>
      </c>
      <c r="AD1046" s="62">
        <v>4494</v>
      </c>
      <c r="AE1046" s="62">
        <v>4485</v>
      </c>
      <c r="BD1046" s="94">
        <v>4493</v>
      </c>
      <c r="BE1046" s="8">
        <v>4493</v>
      </c>
      <c r="BF1046" s="8">
        <v>1215</v>
      </c>
      <c r="BG1046" s="62">
        <v>702</v>
      </c>
      <c r="BH1046" s="62">
        <v>1.7307692307692308</v>
      </c>
      <c r="BI1046" s="1">
        <v>4493</v>
      </c>
      <c r="BJ1046" s="1">
        <v>4495</v>
      </c>
      <c r="BK1046" s="1">
        <v>4492</v>
      </c>
      <c r="BL1046" s="1">
        <v>4493</v>
      </c>
      <c r="BM1046" s="78"/>
      <c r="BN1046" s="78"/>
      <c r="BO1046" s="78"/>
      <c r="BP1046" s="89"/>
      <c r="BS1046" s="88"/>
      <c r="BU1046" s="58"/>
      <c r="BV1046" s="58"/>
      <c r="BW1046" s="58"/>
      <c r="BX1046" s="58"/>
      <c r="BY1046" s="1">
        <v>109.032</v>
      </c>
      <c r="BZ1046" s="1">
        <v>109.099</v>
      </c>
      <c r="CA1046" s="1">
        <v>108.94499999999999</v>
      </c>
      <c r="CB1046" s="1">
        <v>1.0665</v>
      </c>
      <c r="CC1046" s="1">
        <v>1.0666</v>
      </c>
      <c r="CD1046" s="1">
        <v>1.0669999999999999</v>
      </c>
      <c r="CG1046" s="1">
        <v>4493</v>
      </c>
      <c r="CH1046" s="1">
        <v>4505</v>
      </c>
      <c r="CI1046" s="1">
        <v>4492</v>
      </c>
      <c r="CJ1046" s="1">
        <v>4503</v>
      </c>
      <c r="CK1046" s="1">
        <v>4493</v>
      </c>
      <c r="CL1046" s="1">
        <v>4506</v>
      </c>
      <c r="CM1046" s="1">
        <v>4492</v>
      </c>
      <c r="CN1046" s="1">
        <v>4498</v>
      </c>
      <c r="CO1046" s="1">
        <v>1288.8</v>
      </c>
      <c r="CP1046" s="1">
        <v>4493</v>
      </c>
      <c r="CQ1046" s="1">
        <v>4506</v>
      </c>
      <c r="CR1046" s="1">
        <v>4492</v>
      </c>
      <c r="CS1046" s="1">
        <v>4505</v>
      </c>
      <c r="CX1046" s="58"/>
      <c r="CY1046" s="58"/>
      <c r="DA1046" s="1" t="s">
        <v>618</v>
      </c>
      <c r="DC1046" s="58"/>
      <c r="DD1046" s="58"/>
      <c r="DE1046">
        <v>15.96</v>
      </c>
      <c r="DF1046">
        <v>109.111</v>
      </c>
      <c r="DG1046">
        <v>2.23</v>
      </c>
    </row>
    <row r="1047" spans="1:111">
      <c r="A1047" s="1">
        <v>2017</v>
      </c>
      <c r="B1047" s="1">
        <v>6</v>
      </c>
      <c r="C1047" s="24">
        <v>42839</v>
      </c>
      <c r="D1047" s="1">
        <v>4502</v>
      </c>
      <c r="E1047" s="1">
        <v>4503</v>
      </c>
      <c r="F1047" s="1">
        <v>4496</v>
      </c>
      <c r="G1047" s="1">
        <v>4497</v>
      </c>
      <c r="H1047" s="46">
        <v>1288.5</v>
      </c>
      <c r="I1047" s="1">
        <v>4493</v>
      </c>
      <c r="J1047" s="1">
        <v>4506</v>
      </c>
      <c r="K1047" s="1">
        <v>4492</v>
      </c>
      <c r="L1047" s="1">
        <v>4499</v>
      </c>
      <c r="M1047" s="53">
        <v>4502</v>
      </c>
      <c r="N1047" s="115">
        <v>4506</v>
      </c>
      <c r="O1047" s="115">
        <v>4492</v>
      </c>
      <c r="P1047" s="115">
        <v>4499</v>
      </c>
      <c r="Q1047" s="8">
        <v>4500</v>
      </c>
      <c r="R1047" s="26"/>
      <c r="W1047" s="50"/>
      <c r="X1047" s="51"/>
      <c r="AC1047" s="35">
        <v>1.0618000000000001</v>
      </c>
      <c r="AD1047" s="62">
        <v>4503</v>
      </c>
      <c r="AE1047" s="62">
        <v>4497</v>
      </c>
      <c r="BD1047" s="94">
        <v>4497</v>
      </c>
      <c r="BE1047" s="8">
        <v>4501</v>
      </c>
      <c r="BF1047" s="8">
        <v>574</v>
      </c>
      <c r="BG1047" s="62">
        <v>361</v>
      </c>
      <c r="BH1047" s="62">
        <v>1.5900277008310248</v>
      </c>
      <c r="BI1047" s="1">
        <v>4498</v>
      </c>
      <c r="BJ1047" s="1">
        <v>4500</v>
      </c>
      <c r="BK1047" s="1">
        <v>4496</v>
      </c>
      <c r="BL1047" s="1">
        <v>4497</v>
      </c>
      <c r="BM1047" s="78"/>
      <c r="BN1047" s="78"/>
      <c r="BO1047" s="78"/>
      <c r="BP1047" s="89"/>
      <c r="BS1047" s="88"/>
      <c r="BU1047" s="58"/>
      <c r="BV1047" s="58"/>
      <c r="BW1047" s="58"/>
      <c r="BX1047" s="58"/>
      <c r="BY1047" s="1">
        <v>109.1</v>
      </c>
      <c r="BZ1047" s="1">
        <v>109.155</v>
      </c>
      <c r="CA1047" s="1">
        <v>109.114</v>
      </c>
      <c r="CB1047" s="1">
        <v>1.0613999999999999</v>
      </c>
      <c r="CC1047" s="1">
        <v>1.0613999999999999</v>
      </c>
      <c r="CD1047" s="1">
        <v>1.0616000000000001</v>
      </c>
      <c r="CG1047" s="35">
        <v>4493</v>
      </c>
      <c r="CH1047" s="35">
        <v>4505</v>
      </c>
      <c r="CI1047" s="35">
        <v>4492</v>
      </c>
      <c r="CJ1047" s="35">
        <v>4503</v>
      </c>
      <c r="CK1047" s="1">
        <v>4498</v>
      </c>
      <c r="CL1047" s="1">
        <v>4500</v>
      </c>
      <c r="CM1047" s="1">
        <v>4496</v>
      </c>
      <c r="CN1047" s="1">
        <v>4499</v>
      </c>
      <c r="CO1047" s="1">
        <v>1288.5</v>
      </c>
      <c r="CP1047" s="1">
        <v>4498</v>
      </c>
      <c r="CQ1047" s="1">
        <v>4503</v>
      </c>
      <c r="CR1047" s="1">
        <v>4496</v>
      </c>
      <c r="CS1047" s="1">
        <v>4503</v>
      </c>
      <c r="CX1047" s="58"/>
      <c r="CY1047" s="58"/>
      <c r="DA1047" s="1" t="s">
        <v>618</v>
      </c>
      <c r="DC1047" s="58"/>
      <c r="DD1047" s="58"/>
      <c r="DE1047">
        <v>15.96</v>
      </c>
      <c r="DF1047">
        <v>108.624</v>
      </c>
      <c r="DG1047">
        <v>2.23</v>
      </c>
    </row>
    <row r="1048" spans="1:111">
      <c r="A1048" s="1">
        <v>2017</v>
      </c>
      <c r="B1048" s="1">
        <v>2</v>
      </c>
      <c r="C1048" s="24">
        <v>42842</v>
      </c>
      <c r="D1048" s="1">
        <v>4498</v>
      </c>
      <c r="E1048" s="1">
        <v>4500</v>
      </c>
      <c r="F1048" s="1">
        <v>4474</v>
      </c>
      <c r="G1048" s="1">
        <v>4475</v>
      </c>
      <c r="H1048" s="46">
        <v>1286.3</v>
      </c>
      <c r="I1048" s="1">
        <v>4498</v>
      </c>
      <c r="J1048" s="1">
        <v>4503</v>
      </c>
      <c r="K1048" s="1">
        <v>4483</v>
      </c>
      <c r="L1048" s="1">
        <v>4485</v>
      </c>
      <c r="M1048" s="53">
        <v>4475</v>
      </c>
      <c r="N1048" s="47">
        <v>4483</v>
      </c>
      <c r="O1048" s="47">
        <v>4475</v>
      </c>
      <c r="P1048" s="47">
        <v>4481</v>
      </c>
      <c r="Q1048" s="8">
        <v>4500</v>
      </c>
      <c r="R1048" s="26"/>
      <c r="W1048" s="50"/>
      <c r="X1048" s="51"/>
      <c r="AC1048" s="1">
        <v>1.0656000000000001</v>
      </c>
      <c r="AD1048" s="62">
        <v>4500</v>
      </c>
      <c r="AE1048" s="62">
        <v>4483</v>
      </c>
      <c r="BD1048" s="94">
        <v>4475</v>
      </c>
      <c r="BE1048" s="8">
        <v>4496</v>
      </c>
      <c r="BF1048" s="8">
        <v>954</v>
      </c>
      <c r="BG1048" s="62">
        <v>1018</v>
      </c>
      <c r="BH1048" s="62">
        <v>0.93713163064833005</v>
      </c>
      <c r="BI1048" s="1">
        <v>4475</v>
      </c>
      <c r="BJ1048" s="1">
        <v>4480</v>
      </c>
      <c r="BK1048" s="1">
        <v>4475</v>
      </c>
      <c r="BL1048" s="1">
        <v>4479</v>
      </c>
      <c r="BM1048" s="78"/>
      <c r="BN1048" s="78"/>
      <c r="BO1048" s="78"/>
      <c r="BP1048" s="89"/>
      <c r="BS1048" s="88"/>
      <c r="BU1048" s="58"/>
      <c r="BV1048" s="58"/>
      <c r="BW1048" s="58"/>
      <c r="BX1048" s="58"/>
      <c r="BY1048" s="1">
        <v>108.741</v>
      </c>
      <c r="BZ1048" s="1">
        <v>108.553</v>
      </c>
      <c r="CA1048" s="1">
        <v>108.367</v>
      </c>
      <c r="CB1048" s="1">
        <v>1.0618000000000001</v>
      </c>
      <c r="CC1048" s="1">
        <v>1.0607</v>
      </c>
      <c r="CD1048" s="1">
        <v>1.0610999999999999</v>
      </c>
      <c r="CG1048" s="1">
        <v>4475</v>
      </c>
      <c r="CH1048" s="1">
        <v>4482</v>
      </c>
      <c r="CI1048" s="1">
        <v>4475</v>
      </c>
      <c r="CJ1048" s="1">
        <v>4480</v>
      </c>
      <c r="CK1048" s="1">
        <v>4475</v>
      </c>
      <c r="CL1048" s="1">
        <v>4488</v>
      </c>
      <c r="CM1048" s="1">
        <v>4475</v>
      </c>
      <c r="CN1048" s="1">
        <v>4488</v>
      </c>
      <c r="CO1048" s="1">
        <v>1291</v>
      </c>
      <c r="CP1048" s="1">
        <v>4475</v>
      </c>
      <c r="CQ1048" s="1">
        <v>4489</v>
      </c>
      <c r="CR1048" s="1">
        <v>4475</v>
      </c>
      <c r="CS1048" s="1">
        <v>4486</v>
      </c>
      <c r="CX1048" s="58"/>
      <c r="CY1048" s="58"/>
      <c r="DA1048" s="1" t="s">
        <v>618</v>
      </c>
      <c r="DC1048" s="58"/>
      <c r="DD1048" s="58"/>
      <c r="DE1048">
        <v>14.66</v>
      </c>
      <c r="DF1048">
        <v>109.017</v>
      </c>
      <c r="DG1048">
        <v>2.25</v>
      </c>
    </row>
    <row r="1049" spans="1:111">
      <c r="A1049" s="1">
        <v>2017</v>
      </c>
      <c r="B1049" s="1">
        <v>3</v>
      </c>
      <c r="C1049" s="24">
        <v>42843</v>
      </c>
      <c r="D1049" s="1">
        <v>4488</v>
      </c>
      <c r="E1049" s="1">
        <v>4495</v>
      </c>
      <c r="F1049" s="1">
        <v>4483</v>
      </c>
      <c r="G1049" s="1">
        <v>4489</v>
      </c>
      <c r="H1049" s="46">
        <v>1291.5</v>
      </c>
      <c r="I1049" s="1">
        <v>4475</v>
      </c>
      <c r="J1049" s="1">
        <v>4495</v>
      </c>
      <c r="K1049" s="1">
        <v>4475</v>
      </c>
      <c r="L1049" s="1">
        <v>4492</v>
      </c>
      <c r="M1049" s="53">
        <v>4486</v>
      </c>
      <c r="N1049" s="47">
        <v>4490</v>
      </c>
      <c r="O1049" s="47">
        <v>4467</v>
      </c>
      <c r="P1049" s="47">
        <v>4471</v>
      </c>
      <c r="Q1049" s="8">
        <v>4488</v>
      </c>
      <c r="R1049" s="26"/>
      <c r="W1049" s="50"/>
      <c r="X1049" s="51"/>
      <c r="AC1049" s="1">
        <v>1.0688</v>
      </c>
      <c r="AD1049" s="62">
        <v>4495</v>
      </c>
      <c r="AE1049" s="62">
        <v>4486</v>
      </c>
      <c r="BD1049" s="94">
        <v>4486</v>
      </c>
      <c r="BE1049" s="8">
        <v>4490</v>
      </c>
      <c r="BF1049" s="8">
        <v>917</v>
      </c>
      <c r="BG1049" s="62">
        <v>633</v>
      </c>
      <c r="BH1049" s="62">
        <v>1.4486571879936809</v>
      </c>
      <c r="BI1049" s="1">
        <v>4486</v>
      </c>
      <c r="BJ1049" s="1">
        <v>4487</v>
      </c>
      <c r="BK1049" s="1">
        <v>4483</v>
      </c>
      <c r="BL1049" s="1">
        <v>4484</v>
      </c>
      <c r="BM1049" s="78"/>
      <c r="BN1049" s="78"/>
      <c r="BO1049" s="78"/>
      <c r="BP1049" s="89"/>
      <c r="BS1049" s="88"/>
      <c r="BU1049" s="58"/>
      <c r="BV1049" s="58"/>
      <c r="BW1049" s="58"/>
      <c r="BX1049" s="58"/>
      <c r="BY1049" s="1">
        <v>108.913</v>
      </c>
      <c r="BZ1049" s="1">
        <v>109.02</v>
      </c>
      <c r="CA1049" s="1">
        <v>109.148</v>
      </c>
      <c r="CB1049" s="1">
        <v>1.0643</v>
      </c>
      <c r="CC1049" s="1">
        <v>1.0640000000000001</v>
      </c>
      <c r="CD1049" s="1">
        <v>1.0639000000000001</v>
      </c>
      <c r="CG1049" s="1">
        <v>4486</v>
      </c>
      <c r="CH1049" s="1">
        <v>4490</v>
      </c>
      <c r="CI1049" s="1">
        <v>4481</v>
      </c>
      <c r="CJ1049" s="1">
        <v>4481</v>
      </c>
      <c r="CK1049" s="1">
        <v>4475</v>
      </c>
      <c r="CL1049" s="1">
        <v>4488</v>
      </c>
      <c r="CM1049" s="1">
        <v>4475</v>
      </c>
      <c r="CN1049" s="1">
        <v>4488</v>
      </c>
      <c r="CO1049" s="1">
        <v>1286.7</v>
      </c>
      <c r="CP1049" s="1">
        <v>4486</v>
      </c>
      <c r="CQ1049" s="1">
        <v>4495</v>
      </c>
      <c r="CR1049" s="1">
        <v>4467</v>
      </c>
      <c r="CS1049" s="1">
        <v>4487</v>
      </c>
      <c r="CX1049" s="58"/>
      <c r="CY1049" s="58"/>
      <c r="DA1049" s="1" t="s">
        <v>618</v>
      </c>
      <c r="DC1049" s="58"/>
      <c r="DD1049" s="58"/>
      <c r="DE1049">
        <v>14.42</v>
      </c>
      <c r="DF1049">
        <v>108.44799999999999</v>
      </c>
      <c r="DG1049">
        <v>2.1800000000000002</v>
      </c>
    </row>
    <row r="1050" spans="1:111">
      <c r="A1050" s="1">
        <v>2017</v>
      </c>
      <c r="B1050" s="1">
        <v>4</v>
      </c>
      <c r="C1050" s="24">
        <v>42844</v>
      </c>
      <c r="D1050" s="1">
        <v>4484</v>
      </c>
      <c r="E1050" s="1">
        <v>4488</v>
      </c>
      <c r="F1050" s="1">
        <v>4476</v>
      </c>
      <c r="G1050" s="1">
        <v>4477</v>
      </c>
      <c r="H1050" s="46">
        <v>1282</v>
      </c>
      <c r="I1050" s="1">
        <v>4486</v>
      </c>
      <c r="J1050" s="1">
        <v>4495</v>
      </c>
      <c r="K1050" s="1">
        <v>4467</v>
      </c>
      <c r="L1050" s="1">
        <v>4479</v>
      </c>
      <c r="M1050" s="53">
        <v>4483</v>
      </c>
      <c r="N1050" s="47">
        <v>4488</v>
      </c>
      <c r="O1050" s="47">
        <v>4476</v>
      </c>
      <c r="P1050" s="47">
        <v>4482</v>
      </c>
      <c r="Q1050" s="8">
        <v>4484</v>
      </c>
      <c r="R1050" s="26"/>
      <c r="W1050" s="50"/>
      <c r="X1050" s="51"/>
      <c r="AC1050" s="1">
        <v>1.0712999999999999</v>
      </c>
      <c r="AD1050" s="62">
        <v>4488</v>
      </c>
      <c r="AE1050" s="62">
        <v>4476</v>
      </c>
      <c r="BD1050" s="94">
        <v>4482</v>
      </c>
      <c r="BE1050" s="8">
        <v>4487</v>
      </c>
      <c r="BF1050" s="8">
        <v>989</v>
      </c>
      <c r="BG1050" s="62">
        <v>852</v>
      </c>
      <c r="BH1050" s="62">
        <v>1.1607981220657277</v>
      </c>
      <c r="BI1050" s="1">
        <v>4483</v>
      </c>
      <c r="BJ1050" s="1">
        <v>4485</v>
      </c>
      <c r="BK1050" s="1">
        <v>4479</v>
      </c>
      <c r="BL1050" s="1">
        <v>4480</v>
      </c>
      <c r="BM1050" s="78"/>
      <c r="BN1050" s="78"/>
      <c r="BO1050" s="78"/>
      <c r="BP1050" s="89"/>
      <c r="BS1050" s="88"/>
      <c r="BU1050" s="58"/>
      <c r="BV1050" s="58"/>
      <c r="BW1050" s="58"/>
      <c r="BX1050" s="58"/>
      <c r="BY1050" s="1">
        <v>108.42700000000001</v>
      </c>
      <c r="BZ1050" s="1">
        <v>108.43899999999999</v>
      </c>
      <c r="CA1050" s="1">
        <v>108.429</v>
      </c>
      <c r="CB1050" s="1">
        <v>1.0730999999999999</v>
      </c>
      <c r="CC1050" s="1">
        <v>1.0730999999999999</v>
      </c>
      <c r="CD1050" s="1">
        <v>1.0732999999999999</v>
      </c>
      <c r="CG1050" s="1">
        <v>4483</v>
      </c>
      <c r="CH1050" s="1">
        <v>4487</v>
      </c>
      <c r="CI1050" s="1">
        <v>4476</v>
      </c>
      <c r="CJ1050" s="1">
        <v>4484</v>
      </c>
      <c r="CK1050" s="1">
        <v>4483</v>
      </c>
      <c r="CL1050" s="1">
        <v>4488</v>
      </c>
      <c r="CM1050" s="1">
        <v>4462</v>
      </c>
      <c r="CN1050" s="1">
        <v>4476</v>
      </c>
      <c r="CO1050" s="1">
        <v>1286.2</v>
      </c>
      <c r="CP1050" s="1">
        <v>4483</v>
      </c>
      <c r="CQ1050" s="1">
        <v>4488</v>
      </c>
      <c r="CR1050" s="1">
        <v>4462</v>
      </c>
      <c r="CS1050" s="1">
        <v>4466</v>
      </c>
      <c r="CX1050" s="58"/>
      <c r="CY1050" s="58"/>
      <c r="DA1050" s="1" t="s">
        <v>618</v>
      </c>
      <c r="DC1050" s="58"/>
      <c r="DD1050" s="58"/>
      <c r="DE1050">
        <v>14.93</v>
      </c>
      <c r="DF1050">
        <v>108.86</v>
      </c>
      <c r="DG1050">
        <v>2.2000000000000002</v>
      </c>
    </row>
    <row r="1051" spans="1:111">
      <c r="A1051" s="1">
        <v>2017</v>
      </c>
      <c r="B1051" s="1">
        <v>5</v>
      </c>
      <c r="C1051" s="24">
        <v>42845</v>
      </c>
      <c r="D1051" s="1">
        <v>4468</v>
      </c>
      <c r="E1051" s="1">
        <v>4475</v>
      </c>
      <c r="F1051" s="1">
        <v>4465</v>
      </c>
      <c r="G1051" s="1">
        <v>4467</v>
      </c>
      <c r="H1051" s="46">
        <v>1283.5999999999999</v>
      </c>
      <c r="I1051" s="1">
        <v>4483</v>
      </c>
      <c r="J1051" s="1">
        <v>4488</v>
      </c>
      <c r="K1051" s="1">
        <v>4462</v>
      </c>
      <c r="L1051" s="1">
        <v>4474</v>
      </c>
      <c r="M1051" s="53">
        <v>4472</v>
      </c>
      <c r="N1051" s="47">
        <v>4484</v>
      </c>
      <c r="O1051" s="47">
        <v>4468</v>
      </c>
      <c r="P1051" s="47">
        <v>4482</v>
      </c>
      <c r="Q1051" s="8">
        <v>4469</v>
      </c>
      <c r="R1051" s="26"/>
      <c r="W1051" s="50"/>
      <c r="X1051" s="51"/>
      <c r="AC1051" s="1">
        <v>1.0767</v>
      </c>
      <c r="AD1051" s="62">
        <v>4476</v>
      </c>
      <c r="AE1051" s="62">
        <v>4466</v>
      </c>
      <c r="BD1051" s="94">
        <v>4471</v>
      </c>
      <c r="BE1051" s="8">
        <v>4468</v>
      </c>
      <c r="BF1051" s="8">
        <v>771</v>
      </c>
      <c r="BG1051" s="62">
        <v>749</v>
      </c>
      <c r="BH1051" s="62">
        <v>1.0293724966622162</v>
      </c>
      <c r="BI1051" s="1">
        <v>4472</v>
      </c>
      <c r="BJ1051" s="1">
        <v>4473</v>
      </c>
      <c r="BK1051" s="1">
        <v>4469</v>
      </c>
      <c r="BL1051" s="1">
        <v>4472</v>
      </c>
      <c r="BM1051" s="78"/>
      <c r="BN1051" s="78"/>
      <c r="BO1051" s="78"/>
      <c r="BP1051" s="89"/>
      <c r="BS1051" s="88"/>
      <c r="BU1051" s="58"/>
      <c r="BV1051" s="58"/>
      <c r="BW1051" s="58"/>
      <c r="BX1051" s="58"/>
      <c r="BY1051" s="1">
        <v>108.861</v>
      </c>
      <c r="BZ1051" s="1">
        <v>108.876</v>
      </c>
      <c r="CA1051" s="1">
        <v>108.81100000000001</v>
      </c>
      <c r="CB1051" s="1">
        <v>1.0711999999999999</v>
      </c>
      <c r="CC1051" s="1">
        <v>1.0712999999999999</v>
      </c>
      <c r="CD1051" s="1">
        <v>1.0713999999999999</v>
      </c>
      <c r="CG1051" s="1">
        <v>4472</v>
      </c>
      <c r="CH1051" s="1">
        <v>4481</v>
      </c>
      <c r="CI1051" s="1">
        <v>4468</v>
      </c>
      <c r="CJ1051" s="1">
        <v>4477</v>
      </c>
      <c r="CK1051" s="1">
        <v>4472</v>
      </c>
      <c r="CL1051" s="1">
        <v>4492</v>
      </c>
      <c r="CM1051" s="1">
        <v>4468</v>
      </c>
      <c r="CN1051" s="1">
        <v>4489</v>
      </c>
      <c r="CO1051" s="1">
        <v>1280.4000000000001</v>
      </c>
      <c r="CP1051" s="1">
        <v>4472</v>
      </c>
      <c r="CQ1051" s="1">
        <v>4492</v>
      </c>
      <c r="CR1051" s="1">
        <v>4468</v>
      </c>
      <c r="CS1051" s="1">
        <v>4491</v>
      </c>
      <c r="CX1051" s="58"/>
      <c r="CY1051" s="58"/>
      <c r="DA1051" s="1" t="s">
        <v>618</v>
      </c>
      <c r="DC1051" s="58"/>
      <c r="DD1051" s="58"/>
      <c r="DE1051">
        <v>14.15</v>
      </c>
      <c r="DF1051">
        <v>109.30800000000001</v>
      </c>
      <c r="DG1051">
        <v>2.2400000000000002</v>
      </c>
    </row>
    <row r="1052" spans="1:111">
      <c r="A1052" s="1">
        <v>2017</v>
      </c>
      <c r="B1052" s="1">
        <v>6</v>
      </c>
      <c r="C1052" s="24">
        <v>42846</v>
      </c>
      <c r="D1052" s="1">
        <v>4491</v>
      </c>
      <c r="E1052" s="1">
        <v>4493</v>
      </c>
      <c r="F1052" s="1">
        <v>4480</v>
      </c>
      <c r="G1052" s="1">
        <v>4485</v>
      </c>
      <c r="H1052" s="46">
        <v>1289.0999999999999</v>
      </c>
      <c r="I1052" s="1">
        <v>4472</v>
      </c>
      <c r="J1052" s="1">
        <v>4493</v>
      </c>
      <c r="K1052" s="1">
        <v>4468</v>
      </c>
      <c r="L1052" s="1">
        <v>4485</v>
      </c>
      <c r="M1052" s="53">
        <v>4482</v>
      </c>
      <c r="N1052" s="47">
        <v>4494</v>
      </c>
      <c r="O1052" s="47">
        <v>4480</v>
      </c>
      <c r="P1052" s="47">
        <v>4486</v>
      </c>
      <c r="Q1052" s="8">
        <v>4492</v>
      </c>
      <c r="R1052" s="26"/>
      <c r="W1052" s="50"/>
      <c r="X1052" s="51"/>
      <c r="AC1052" s="1">
        <v>1.0702</v>
      </c>
      <c r="AD1052" s="62">
        <v>4493</v>
      </c>
      <c r="AE1052" s="62">
        <v>4483</v>
      </c>
      <c r="BD1052" s="94">
        <v>4482</v>
      </c>
      <c r="BE1052" s="8">
        <v>4493</v>
      </c>
      <c r="BF1052" s="8">
        <v>1364</v>
      </c>
      <c r="BG1052" s="62">
        <v>676</v>
      </c>
      <c r="BH1052" s="62">
        <v>2.0177514792899407</v>
      </c>
      <c r="BI1052" s="1">
        <v>4482</v>
      </c>
      <c r="BJ1052" s="1">
        <v>4485</v>
      </c>
      <c r="BK1052" s="1">
        <v>4480</v>
      </c>
      <c r="BL1052" s="1">
        <v>4484</v>
      </c>
      <c r="BM1052" s="78"/>
      <c r="BN1052" s="78"/>
      <c r="BO1052" s="78"/>
      <c r="BP1052" s="89"/>
      <c r="BS1052" s="88"/>
      <c r="BU1052" s="58"/>
      <c r="BV1052" s="58"/>
      <c r="BW1052" s="58"/>
      <c r="BX1052" s="58"/>
      <c r="BY1052" s="1">
        <v>109.322</v>
      </c>
      <c r="BZ1052" s="1">
        <v>109.389</v>
      </c>
      <c r="CA1052" s="1">
        <v>109.42100000000001</v>
      </c>
      <c r="CB1052" s="1">
        <v>1.0717000000000001</v>
      </c>
      <c r="CC1052" s="1">
        <v>1.0712999999999999</v>
      </c>
      <c r="CD1052" s="1">
        <v>1.0714999999999999</v>
      </c>
      <c r="CG1052" s="1">
        <v>4482</v>
      </c>
      <c r="CH1052" s="1">
        <v>4494</v>
      </c>
      <c r="CI1052" s="1">
        <v>4480</v>
      </c>
      <c r="CJ1052" s="1">
        <v>4487</v>
      </c>
      <c r="CK1052" s="1">
        <v>4482</v>
      </c>
      <c r="CL1052" s="1">
        <v>4494</v>
      </c>
      <c r="CM1052" s="1">
        <v>4478</v>
      </c>
      <c r="CN1052" s="1">
        <v>4489</v>
      </c>
      <c r="CO1052" s="1">
        <v>1282.2</v>
      </c>
      <c r="CP1052" s="1">
        <v>4482</v>
      </c>
      <c r="CQ1052" s="1">
        <v>4499</v>
      </c>
      <c r="CR1052" s="1">
        <v>4478</v>
      </c>
      <c r="CS1052" s="1">
        <v>4495</v>
      </c>
      <c r="CX1052" s="58"/>
      <c r="CY1052" s="58"/>
      <c r="DA1052" s="1" t="s">
        <v>618</v>
      </c>
      <c r="DC1052" s="58"/>
      <c r="DD1052" s="58"/>
      <c r="DE1052">
        <v>14.63</v>
      </c>
      <c r="DF1052">
        <v>110.17</v>
      </c>
      <c r="DG1052">
        <v>2.2400000000000002</v>
      </c>
    </row>
    <row r="1053" spans="1:111">
      <c r="A1053" s="1">
        <v>2017</v>
      </c>
      <c r="B1053" s="1">
        <v>2</v>
      </c>
      <c r="C1053" s="24">
        <v>42849</v>
      </c>
      <c r="D1053" s="1">
        <v>4489</v>
      </c>
      <c r="E1053" s="1">
        <v>4504</v>
      </c>
      <c r="F1053" s="1">
        <v>4484</v>
      </c>
      <c r="G1053" s="1">
        <v>4491</v>
      </c>
      <c r="H1053" s="46">
        <v>1277.9000000000001</v>
      </c>
      <c r="I1053" s="1">
        <v>4482</v>
      </c>
      <c r="J1053" s="1">
        <v>4504</v>
      </c>
      <c r="K1053" s="1">
        <v>4478</v>
      </c>
      <c r="L1053" s="1">
        <v>4503</v>
      </c>
      <c r="M1053" s="53">
        <v>4491</v>
      </c>
      <c r="N1053" s="47">
        <v>4494</v>
      </c>
      <c r="O1053" s="47">
        <v>4482</v>
      </c>
      <c r="P1053" s="47">
        <v>4489</v>
      </c>
      <c r="Q1053" s="8">
        <v>4490</v>
      </c>
      <c r="R1053" s="26"/>
      <c r="W1053" s="50"/>
      <c r="X1053" s="51"/>
      <c r="AC1053" s="1">
        <v>1.0872999999999999</v>
      </c>
      <c r="AD1053" s="62">
        <v>4505</v>
      </c>
      <c r="AE1053" s="62">
        <v>4484</v>
      </c>
      <c r="BD1053" s="94">
        <v>4491</v>
      </c>
      <c r="BE1053" s="8">
        <v>4488</v>
      </c>
      <c r="BF1053" s="8">
        <v>686</v>
      </c>
      <c r="BG1053" s="62">
        <v>679</v>
      </c>
      <c r="BH1053" s="62">
        <v>1.0103092783505154</v>
      </c>
      <c r="BI1053" s="1">
        <v>4491</v>
      </c>
      <c r="BJ1053" s="1">
        <v>4492</v>
      </c>
      <c r="BK1053" s="1">
        <v>4488</v>
      </c>
      <c r="BL1053" s="1">
        <v>4491</v>
      </c>
      <c r="BM1053" s="78"/>
      <c r="BN1053" s="78"/>
      <c r="BO1053" s="78"/>
      <c r="BP1053" s="89"/>
      <c r="BS1053" s="88"/>
      <c r="BU1053" s="58"/>
      <c r="BV1053" s="58"/>
      <c r="BW1053" s="58"/>
      <c r="BX1053" s="58"/>
      <c r="BY1053" s="1">
        <v>110.58499999999999</v>
      </c>
      <c r="BZ1053" s="1">
        <v>110.04900000000001</v>
      </c>
      <c r="CA1053" s="1">
        <v>110.08199999999999</v>
      </c>
      <c r="CB1053" s="1">
        <v>1.0921000000000001</v>
      </c>
      <c r="CC1053" s="1">
        <v>1.0874999999999999</v>
      </c>
      <c r="CD1053" s="1">
        <v>1.0867</v>
      </c>
      <c r="CG1053" s="1">
        <v>4491</v>
      </c>
      <c r="CH1053" s="1">
        <v>4494</v>
      </c>
      <c r="CI1053" s="1">
        <v>4482</v>
      </c>
      <c r="CJ1053" s="1">
        <v>4487</v>
      </c>
      <c r="CK1053" s="1">
        <v>4491</v>
      </c>
      <c r="CL1053" s="1">
        <v>4494</v>
      </c>
      <c r="CM1053" s="1">
        <v>4482</v>
      </c>
      <c r="CN1053" s="1">
        <v>4486</v>
      </c>
      <c r="CO1053" s="1">
        <v>1272.5</v>
      </c>
      <c r="CP1053" s="1">
        <v>4491</v>
      </c>
      <c r="CQ1053" s="1">
        <v>4496</v>
      </c>
      <c r="CR1053" s="1">
        <v>4482</v>
      </c>
      <c r="CS1053" s="1">
        <v>4490</v>
      </c>
      <c r="CX1053" s="58"/>
      <c r="CY1053" s="58"/>
      <c r="DA1053" s="1" t="s">
        <v>618</v>
      </c>
      <c r="DC1053" s="58"/>
      <c r="DD1053" s="58"/>
      <c r="DE1053">
        <v>10.84</v>
      </c>
      <c r="DF1053">
        <v>109.749</v>
      </c>
      <c r="DG1053">
        <v>2.27</v>
      </c>
    </row>
    <row r="1054" spans="1:111">
      <c r="A1054" s="1">
        <v>2017</v>
      </c>
      <c r="B1054" s="1">
        <v>3</v>
      </c>
      <c r="C1054" s="24">
        <v>42850</v>
      </c>
      <c r="D1054" s="1">
        <v>4494</v>
      </c>
      <c r="E1054" s="1">
        <v>4499</v>
      </c>
      <c r="F1054" s="1">
        <v>4489</v>
      </c>
      <c r="G1054" s="1">
        <v>4494</v>
      </c>
      <c r="H1054" s="46">
        <v>1265.5</v>
      </c>
      <c r="I1054" s="1">
        <v>4491</v>
      </c>
      <c r="J1054" s="1">
        <v>4498</v>
      </c>
      <c r="K1054" s="1">
        <v>4482</v>
      </c>
      <c r="L1054" s="1">
        <v>4490</v>
      </c>
      <c r="M1054" s="53">
        <v>4497</v>
      </c>
      <c r="N1054" s="47">
        <v>4499</v>
      </c>
      <c r="O1054" s="47">
        <v>4491</v>
      </c>
      <c r="P1054" s="47">
        <v>4495</v>
      </c>
      <c r="Q1054" s="8">
        <v>4494</v>
      </c>
      <c r="R1054" s="26"/>
      <c r="W1054" s="50"/>
      <c r="X1054" s="51"/>
      <c r="AC1054" s="1">
        <v>1.0896999999999999</v>
      </c>
      <c r="AD1054" s="62">
        <v>4498</v>
      </c>
      <c r="AE1054" s="62">
        <v>4488</v>
      </c>
      <c r="BD1054" s="94">
        <v>4497</v>
      </c>
      <c r="BE1054" s="8">
        <v>4494</v>
      </c>
      <c r="BF1054" s="8">
        <v>1031</v>
      </c>
      <c r="BG1054" s="62">
        <v>827</v>
      </c>
      <c r="BH1054" s="62">
        <v>1.2466747279322854</v>
      </c>
      <c r="BI1054" s="1">
        <v>4497</v>
      </c>
      <c r="BJ1054" s="1">
        <v>4498</v>
      </c>
      <c r="BK1054" s="1">
        <v>4491</v>
      </c>
      <c r="BL1054" s="1">
        <v>4495</v>
      </c>
      <c r="BM1054" s="78"/>
      <c r="BN1054" s="78"/>
      <c r="BO1054" s="78"/>
      <c r="BP1054" s="89"/>
      <c r="BS1054" s="88"/>
      <c r="BU1054" s="58"/>
      <c r="BV1054" s="58"/>
      <c r="BW1054" s="58"/>
      <c r="BX1054" s="58"/>
      <c r="BY1054" s="1">
        <v>109.765</v>
      </c>
      <c r="BZ1054" s="1">
        <v>109.825</v>
      </c>
      <c r="CA1054" s="1">
        <v>109.71</v>
      </c>
      <c r="CB1054" s="1">
        <v>1.0867</v>
      </c>
      <c r="CC1054" s="1">
        <v>1.0867</v>
      </c>
      <c r="CD1054" s="1">
        <v>1.0865</v>
      </c>
      <c r="CG1054" s="1">
        <v>4497</v>
      </c>
      <c r="CH1054" s="1">
        <v>4499</v>
      </c>
      <c r="CI1054" s="1">
        <v>4491</v>
      </c>
      <c r="CJ1054" s="1">
        <v>4492</v>
      </c>
      <c r="CK1054" s="1">
        <v>4497</v>
      </c>
      <c r="CL1054" s="1">
        <v>4504</v>
      </c>
      <c r="CM1054" s="1">
        <v>4491</v>
      </c>
      <c r="CN1054" s="1">
        <v>4500</v>
      </c>
      <c r="CO1054" s="1">
        <v>1271.4000000000001</v>
      </c>
      <c r="CP1054" s="1">
        <v>4497</v>
      </c>
      <c r="CQ1054" s="1">
        <v>4508</v>
      </c>
      <c r="CR1054" s="1">
        <v>4491</v>
      </c>
      <c r="CS1054" s="1">
        <v>4498</v>
      </c>
      <c r="CX1054" s="58"/>
      <c r="CY1054" s="58"/>
      <c r="DA1054" s="1" t="s">
        <v>618</v>
      </c>
      <c r="DC1054" s="58"/>
      <c r="DD1054" s="58"/>
      <c r="DE1054">
        <v>10.76</v>
      </c>
      <c r="DF1054">
        <v>111.081</v>
      </c>
      <c r="DG1054">
        <v>2.33</v>
      </c>
    </row>
    <row r="1055" spans="1:111">
      <c r="A1055" s="1">
        <v>2017</v>
      </c>
      <c r="B1055" s="1">
        <v>4</v>
      </c>
      <c r="C1055" s="24">
        <v>42851</v>
      </c>
      <c r="D1055" s="1">
        <v>4500</v>
      </c>
      <c r="E1055" s="1">
        <v>4511</v>
      </c>
      <c r="F1055" s="1">
        <v>4498</v>
      </c>
      <c r="G1055" s="1">
        <v>4511</v>
      </c>
      <c r="H1055" s="46">
        <v>1270.8</v>
      </c>
      <c r="I1055" s="1">
        <v>4497</v>
      </c>
      <c r="J1055" s="1">
        <v>4508</v>
      </c>
      <c r="K1055" s="1">
        <v>4491</v>
      </c>
      <c r="L1055" s="1">
        <v>4506</v>
      </c>
      <c r="M1055" s="53">
        <v>4512</v>
      </c>
      <c r="N1055" s="47">
        <v>4515</v>
      </c>
      <c r="O1055" s="47">
        <v>4507</v>
      </c>
      <c r="P1055" s="47">
        <v>4511</v>
      </c>
      <c r="Q1055" s="8">
        <v>4498</v>
      </c>
      <c r="R1055" s="26"/>
      <c r="W1055" s="50"/>
      <c r="X1055" s="51"/>
      <c r="AC1055" s="1">
        <v>1.0887</v>
      </c>
      <c r="AD1055" s="62">
        <v>4508</v>
      </c>
      <c r="AE1055" s="62">
        <v>4498</v>
      </c>
      <c r="BD1055" s="94">
        <v>4512</v>
      </c>
      <c r="BE1055" s="8">
        <v>4500</v>
      </c>
      <c r="BF1055" s="8">
        <v>406</v>
      </c>
      <c r="BG1055" s="62">
        <v>468</v>
      </c>
      <c r="BH1055" s="62">
        <v>0.86752136752136755</v>
      </c>
      <c r="BI1055" s="1">
        <v>4512</v>
      </c>
      <c r="BJ1055" s="1">
        <v>4512</v>
      </c>
      <c r="BK1055" s="1">
        <v>4508</v>
      </c>
      <c r="BL1055" s="1">
        <v>4508</v>
      </c>
      <c r="BM1055" s="78"/>
      <c r="BN1055" s="78"/>
      <c r="BO1055" s="78"/>
      <c r="BP1055" s="89"/>
      <c r="BS1055" s="88"/>
      <c r="BU1055" s="58"/>
      <c r="BV1055" s="58"/>
      <c r="BW1055" s="58"/>
      <c r="BX1055" s="58"/>
      <c r="BY1055" s="1">
        <v>111.096</v>
      </c>
      <c r="BZ1055" s="1">
        <v>111.035</v>
      </c>
      <c r="CA1055" s="1">
        <v>111.012</v>
      </c>
      <c r="CB1055" s="1">
        <v>1.0926</v>
      </c>
      <c r="CC1055" s="1">
        <v>1.0925</v>
      </c>
      <c r="CD1055" s="1">
        <v>1.0925</v>
      </c>
      <c r="CG1055" s="1">
        <v>4512</v>
      </c>
      <c r="CH1055" s="1">
        <v>4515</v>
      </c>
      <c r="CI1055" s="1">
        <v>4507</v>
      </c>
      <c r="CJ1055" s="1">
        <v>4512</v>
      </c>
      <c r="CK1055" s="1">
        <v>4512</v>
      </c>
      <c r="CL1055" s="1">
        <v>4515</v>
      </c>
      <c r="CM1055" s="1">
        <v>4507</v>
      </c>
      <c r="CN1055" s="1">
        <v>4514</v>
      </c>
      <c r="CO1055" s="1">
        <v>1265.8</v>
      </c>
      <c r="CP1055" s="1">
        <v>4511</v>
      </c>
      <c r="CQ1055" s="1">
        <v>4524</v>
      </c>
      <c r="CR1055" s="1">
        <v>4507</v>
      </c>
      <c r="CS1055" s="1">
        <v>4520</v>
      </c>
      <c r="CX1055" s="58"/>
      <c r="CY1055" s="58"/>
      <c r="DA1055" s="1" t="s">
        <v>618</v>
      </c>
      <c r="DC1055" s="58"/>
      <c r="DD1055" s="58"/>
      <c r="DE1055">
        <v>10.85</v>
      </c>
      <c r="DF1055">
        <v>111.04300000000001</v>
      </c>
      <c r="DG1055">
        <v>2.31</v>
      </c>
    </row>
    <row r="1056" spans="1:111">
      <c r="A1056" s="1">
        <v>2017</v>
      </c>
      <c r="B1056" s="1">
        <v>5</v>
      </c>
      <c r="C1056" s="24">
        <v>42852</v>
      </c>
      <c r="D1056" s="1">
        <v>4517</v>
      </c>
      <c r="E1056" s="1">
        <v>4524</v>
      </c>
      <c r="F1056" s="1">
        <v>4512</v>
      </c>
      <c r="G1056" s="1">
        <v>4515</v>
      </c>
      <c r="H1056" s="46">
        <v>1265.3</v>
      </c>
      <c r="I1056" s="1">
        <v>4511</v>
      </c>
      <c r="J1056" s="1">
        <v>4524</v>
      </c>
      <c r="K1056" s="1">
        <v>4507</v>
      </c>
      <c r="L1056" s="1">
        <v>4517</v>
      </c>
      <c r="M1056" s="53">
        <v>4509</v>
      </c>
      <c r="N1056" s="47">
        <v>4519</v>
      </c>
      <c r="O1056" s="47">
        <v>4507</v>
      </c>
      <c r="P1056" s="47">
        <v>4512</v>
      </c>
      <c r="Q1056" s="8">
        <v>4517</v>
      </c>
      <c r="R1056" s="26"/>
      <c r="W1056" s="50"/>
      <c r="X1056" s="51"/>
      <c r="AC1056" s="1">
        <v>1.0855999999999999</v>
      </c>
      <c r="AD1056" s="62">
        <v>4524</v>
      </c>
      <c r="AE1056" s="62">
        <v>4515</v>
      </c>
      <c r="BD1056" s="94">
        <v>4510</v>
      </c>
      <c r="BE1056" s="8">
        <v>4519</v>
      </c>
      <c r="BF1056" s="8">
        <v>675</v>
      </c>
      <c r="BG1056" s="62">
        <v>603</v>
      </c>
      <c r="BH1056" s="62">
        <v>1.1194029850746268</v>
      </c>
      <c r="BI1056" s="1">
        <v>4509</v>
      </c>
      <c r="BJ1056" s="1">
        <v>4511</v>
      </c>
      <c r="BK1056" s="1">
        <v>4508</v>
      </c>
      <c r="BL1056" s="1">
        <v>4510</v>
      </c>
      <c r="BM1056" s="78"/>
      <c r="BN1056" s="78"/>
      <c r="BO1056" s="78"/>
      <c r="BP1056" s="89"/>
      <c r="BS1056" s="88"/>
      <c r="BU1056" s="58"/>
      <c r="BV1056" s="58"/>
      <c r="BW1056" s="58"/>
      <c r="BX1056" s="58"/>
      <c r="BY1056" s="1">
        <v>111.054</v>
      </c>
      <c r="BZ1056" s="1">
        <v>111.175</v>
      </c>
      <c r="CA1056" s="1">
        <v>111.24299999999999</v>
      </c>
      <c r="CB1056" s="1">
        <v>1.0904</v>
      </c>
      <c r="CC1056" s="1">
        <v>1.0907</v>
      </c>
      <c r="CD1056" s="1">
        <v>1.0908</v>
      </c>
      <c r="CG1056" s="1">
        <v>4509</v>
      </c>
      <c r="CH1056" s="1">
        <v>4519</v>
      </c>
      <c r="CI1056" s="1">
        <v>4507</v>
      </c>
      <c r="CJ1056" s="1">
        <v>4517</v>
      </c>
      <c r="CK1056" s="1">
        <v>4512</v>
      </c>
      <c r="CL1056" s="1">
        <v>4515</v>
      </c>
      <c r="CM1056" s="1">
        <v>4507</v>
      </c>
      <c r="CN1056" s="1">
        <v>4514</v>
      </c>
      <c r="CO1056" s="1">
        <v>1265.8</v>
      </c>
      <c r="CP1056" s="1">
        <v>4509</v>
      </c>
      <c r="CQ1056" s="1">
        <v>4519</v>
      </c>
      <c r="CR1056" s="1">
        <v>4502</v>
      </c>
      <c r="CS1056" s="1">
        <v>4506</v>
      </c>
      <c r="CX1056" s="58"/>
      <c r="CY1056" s="58"/>
      <c r="DA1056" s="1" t="s">
        <v>618</v>
      </c>
      <c r="DC1056" s="58"/>
      <c r="DD1056" s="58"/>
      <c r="DE1056">
        <v>10.36</v>
      </c>
      <c r="DF1056">
        <v>111.244</v>
      </c>
      <c r="DG1056">
        <v>2.2999999999999998</v>
      </c>
    </row>
    <row r="1057" spans="1:111">
      <c r="A1057" s="1">
        <v>2017</v>
      </c>
      <c r="B1057" s="1">
        <v>6</v>
      </c>
      <c r="C1057" s="24">
        <v>42853</v>
      </c>
      <c r="D1057" s="1">
        <v>4505</v>
      </c>
      <c r="E1057" s="1">
        <v>4509</v>
      </c>
      <c r="F1057" s="1">
        <v>4502</v>
      </c>
      <c r="G1057" s="1">
        <v>4509</v>
      </c>
      <c r="H1057" s="46">
        <v>1268.3</v>
      </c>
      <c r="I1057" s="1">
        <v>4509</v>
      </c>
      <c r="J1057" s="1">
        <v>4519</v>
      </c>
      <c r="K1057" s="1">
        <v>4502</v>
      </c>
      <c r="L1057" s="1">
        <v>4504</v>
      </c>
      <c r="M1057" s="53">
        <v>4512</v>
      </c>
      <c r="N1057" s="47">
        <v>4529</v>
      </c>
      <c r="O1057" s="47">
        <v>4512</v>
      </c>
      <c r="P1057" s="47">
        <v>4522</v>
      </c>
      <c r="Q1057" s="8">
        <v>4505</v>
      </c>
      <c r="R1057" s="26"/>
      <c r="W1057" s="50"/>
      <c r="X1057" s="51"/>
      <c r="AC1057" s="1">
        <v>1.0919000000000001</v>
      </c>
      <c r="AD1057" s="62">
        <v>4508</v>
      </c>
      <c r="AE1057" s="62">
        <v>4502</v>
      </c>
      <c r="BD1057" s="94">
        <v>4512</v>
      </c>
      <c r="BE1057" s="8">
        <v>4508</v>
      </c>
      <c r="BF1057" s="8">
        <v>664</v>
      </c>
      <c r="BG1057" s="62">
        <v>610</v>
      </c>
      <c r="BH1057" s="62">
        <v>1.0885245901639344</v>
      </c>
      <c r="BI1057" s="1">
        <v>4512</v>
      </c>
      <c r="BJ1057" s="1">
        <v>4515</v>
      </c>
      <c r="BK1057" s="1">
        <v>4512</v>
      </c>
      <c r="BL1057" s="1">
        <v>4514</v>
      </c>
      <c r="BM1057" s="78"/>
      <c r="BN1057" s="78"/>
      <c r="BO1057" s="78"/>
      <c r="BP1057" s="89"/>
      <c r="BS1057" s="88"/>
      <c r="BU1057" s="58"/>
      <c r="BV1057" s="58"/>
      <c r="BW1057" s="58"/>
      <c r="BX1057" s="58"/>
      <c r="BY1057" s="1">
        <v>111.258</v>
      </c>
      <c r="BZ1057" s="1">
        <v>111.20699999999999</v>
      </c>
      <c r="CA1057" s="1">
        <v>111.21</v>
      </c>
      <c r="CB1057" s="1">
        <v>1.0872999999999999</v>
      </c>
      <c r="CC1057" s="1">
        <v>1.0869</v>
      </c>
      <c r="CD1057" s="1">
        <v>1.0862000000000001</v>
      </c>
      <c r="CG1057" s="1">
        <v>4512</v>
      </c>
      <c r="CH1057" s="1">
        <v>4529</v>
      </c>
      <c r="CI1057" s="1">
        <v>4512</v>
      </c>
      <c r="CJ1057" s="1">
        <v>4526</v>
      </c>
      <c r="CK1057" s="1">
        <v>4512</v>
      </c>
      <c r="CL1057" s="1">
        <v>4529</v>
      </c>
      <c r="CM1057" s="1">
        <v>4512</v>
      </c>
      <c r="CN1057" s="1">
        <v>4521</v>
      </c>
      <c r="CO1057" s="1">
        <v>1266.8</v>
      </c>
      <c r="CP1057" s="1">
        <v>4512</v>
      </c>
      <c r="CQ1057" s="1">
        <v>4529</v>
      </c>
      <c r="CR1057" s="1">
        <v>4512</v>
      </c>
      <c r="CS1057" s="1">
        <v>4527</v>
      </c>
      <c r="CX1057" s="58"/>
      <c r="CY1057" s="58"/>
      <c r="DA1057" s="1" t="s">
        <v>618</v>
      </c>
      <c r="DC1057" s="58"/>
      <c r="DD1057" s="58"/>
      <c r="DE1057">
        <v>10.82</v>
      </c>
      <c r="DF1057">
        <v>111.384</v>
      </c>
      <c r="DG1057">
        <v>2.2799999999999998</v>
      </c>
    </row>
    <row r="1058" spans="1:111">
      <c r="A1058" s="1">
        <v>2017</v>
      </c>
      <c r="B1058" s="1">
        <v>2</v>
      </c>
      <c r="C1058" s="24">
        <v>42856</v>
      </c>
      <c r="D1058" s="1">
        <v>4530</v>
      </c>
      <c r="E1058" s="1">
        <v>4533</v>
      </c>
      <c r="F1058" s="1">
        <v>4516</v>
      </c>
      <c r="G1058" s="1">
        <v>4520</v>
      </c>
      <c r="H1058" s="46">
        <v>1268.3</v>
      </c>
      <c r="I1058" s="1">
        <v>4512</v>
      </c>
      <c r="J1058" s="1">
        <v>4533</v>
      </c>
      <c r="K1058" s="1">
        <v>4512</v>
      </c>
      <c r="L1058" s="1">
        <v>4524</v>
      </c>
      <c r="M1058" s="53">
        <v>4523</v>
      </c>
      <c r="N1058" s="47">
        <v>4525</v>
      </c>
      <c r="O1058" s="47">
        <v>4520</v>
      </c>
      <c r="P1058" s="47">
        <v>4522</v>
      </c>
      <c r="Q1058" s="8">
        <v>4526</v>
      </c>
      <c r="R1058" s="26"/>
      <c r="W1058" s="50"/>
      <c r="X1058" s="51"/>
      <c r="AC1058" s="1">
        <v>1.0907</v>
      </c>
      <c r="AD1058" s="62">
        <v>4533</v>
      </c>
      <c r="AE1058" s="62">
        <v>4516</v>
      </c>
      <c r="BD1058" s="94">
        <v>4511</v>
      </c>
      <c r="BE1058" s="8">
        <v>4532</v>
      </c>
      <c r="BF1058" s="8">
        <v>795</v>
      </c>
      <c r="BG1058" s="62">
        <v>724</v>
      </c>
      <c r="BH1058" s="62">
        <v>1.0980662983425415</v>
      </c>
      <c r="BI1058" s="1">
        <v>4511</v>
      </c>
      <c r="BJ1058" s="1">
        <v>4512</v>
      </c>
      <c r="BK1058" s="1">
        <v>4506</v>
      </c>
      <c r="BL1058" s="1">
        <v>4510</v>
      </c>
      <c r="BM1058" s="78"/>
      <c r="BN1058" s="78"/>
      <c r="BO1058" s="78"/>
      <c r="BP1058" s="89"/>
      <c r="BS1058" s="88"/>
      <c r="BU1058" s="58"/>
      <c r="BV1058" s="58"/>
      <c r="BW1058" s="58"/>
      <c r="BX1058" s="58"/>
      <c r="BY1058" s="1">
        <v>111.28700000000001</v>
      </c>
      <c r="BZ1058" s="1">
        <v>111.28700000000001</v>
      </c>
      <c r="CA1058" s="1">
        <v>111.241</v>
      </c>
      <c r="CB1058" s="1">
        <v>1.0911999999999999</v>
      </c>
      <c r="CC1058" s="1">
        <v>1.0907</v>
      </c>
      <c r="CD1058" s="1">
        <v>1.0911</v>
      </c>
      <c r="CG1058" s="1">
        <v>4523</v>
      </c>
      <c r="CH1058" s="1">
        <v>4525</v>
      </c>
      <c r="CI1058" s="1">
        <v>4520</v>
      </c>
      <c r="CJ1058" s="1">
        <v>4523</v>
      </c>
      <c r="CK1058" s="1">
        <v>4523</v>
      </c>
      <c r="CL1058" s="1">
        <v>4529</v>
      </c>
      <c r="CM1058" s="1">
        <v>4520</v>
      </c>
      <c r="CN1058" s="1">
        <v>4521</v>
      </c>
      <c r="CO1058" s="1">
        <v>1255.8</v>
      </c>
      <c r="CP1058" s="1">
        <v>4512</v>
      </c>
      <c r="CQ1058" s="1">
        <v>4529</v>
      </c>
      <c r="CR1058" s="1">
        <v>4512</v>
      </c>
      <c r="CS1058" s="1">
        <v>4527</v>
      </c>
      <c r="CX1058" s="58"/>
      <c r="CY1058" s="58"/>
      <c r="DA1058" s="1" t="s">
        <v>618</v>
      </c>
      <c r="DC1058" s="58"/>
      <c r="DD1058" s="58"/>
      <c r="DE1058">
        <v>10.82</v>
      </c>
      <c r="DF1058">
        <v>111.384</v>
      </c>
      <c r="DG1058">
        <v>2.2799999999999998</v>
      </c>
    </row>
    <row r="1059" spans="1:111">
      <c r="A1059" s="1">
        <v>2017</v>
      </c>
      <c r="B1059" s="1">
        <v>3</v>
      </c>
      <c r="C1059" s="24">
        <v>42857</v>
      </c>
      <c r="D1059" s="1">
        <v>4499</v>
      </c>
      <c r="E1059" s="1">
        <v>4507</v>
      </c>
      <c r="F1059" s="1">
        <v>4497</v>
      </c>
      <c r="G1059" s="1">
        <v>4505</v>
      </c>
      <c r="H1059" s="46">
        <v>1226.9000000000001</v>
      </c>
      <c r="I1059" s="1">
        <v>4523</v>
      </c>
      <c r="J1059" s="1">
        <v>4529</v>
      </c>
      <c r="K1059" s="1">
        <v>4497</v>
      </c>
      <c r="L1059" s="1">
        <v>4509</v>
      </c>
      <c r="M1059" s="53">
        <v>4506</v>
      </c>
      <c r="N1059" s="47">
        <v>4510</v>
      </c>
      <c r="O1059" s="47">
        <v>4498</v>
      </c>
      <c r="P1059" s="47">
        <v>4503</v>
      </c>
      <c r="Q1059" s="8">
        <v>4504</v>
      </c>
      <c r="R1059" s="26"/>
      <c r="W1059" s="50"/>
      <c r="X1059" s="51"/>
      <c r="AC1059" s="1">
        <v>1.0911</v>
      </c>
      <c r="AD1059" s="62">
        <v>4511</v>
      </c>
      <c r="AE1059" s="62">
        <v>4501</v>
      </c>
      <c r="BD1059" s="113">
        <v>4511</v>
      </c>
      <c r="BE1059" s="8">
        <v>4505</v>
      </c>
      <c r="BF1059" s="8">
        <v>725</v>
      </c>
      <c r="BG1059" s="62">
        <v>744</v>
      </c>
      <c r="BH1059" s="62">
        <v>0.97446236559139787</v>
      </c>
      <c r="BI1059" s="35">
        <v>4511</v>
      </c>
      <c r="BJ1059" s="35">
        <v>4512</v>
      </c>
      <c r="BK1059" s="35">
        <v>4506</v>
      </c>
      <c r="BL1059" s="35">
        <v>4510</v>
      </c>
      <c r="BM1059" s="78"/>
      <c r="BN1059" s="78"/>
      <c r="BO1059" s="78"/>
      <c r="BP1059" s="89"/>
      <c r="BS1059" s="88"/>
      <c r="BU1059" s="58"/>
      <c r="BV1059" s="58"/>
      <c r="BW1059" s="58"/>
      <c r="BX1059" s="58"/>
      <c r="BY1059" s="1">
        <v>111.834</v>
      </c>
      <c r="BZ1059" s="1">
        <v>111.88500000000001</v>
      </c>
      <c r="CA1059" s="1">
        <v>111.834</v>
      </c>
      <c r="CB1059" s="1">
        <v>1.0899000000000001</v>
      </c>
      <c r="CC1059" s="1">
        <v>1.091</v>
      </c>
      <c r="CD1059" s="1">
        <v>1.0909</v>
      </c>
      <c r="CG1059" s="1">
        <v>4511</v>
      </c>
      <c r="CH1059" s="1">
        <v>4516</v>
      </c>
      <c r="CI1059" s="1">
        <v>4504</v>
      </c>
      <c r="CJ1059" s="1">
        <v>4507</v>
      </c>
      <c r="CK1059" s="1">
        <v>4511</v>
      </c>
      <c r="CL1059" s="1">
        <v>4516</v>
      </c>
      <c r="CM1059" s="1">
        <v>4504</v>
      </c>
      <c r="CN1059" s="1">
        <v>4508</v>
      </c>
      <c r="CO1059" s="35">
        <v>1255.8</v>
      </c>
      <c r="CP1059" s="1">
        <v>4507</v>
      </c>
      <c r="CQ1059" s="1">
        <v>4512</v>
      </c>
      <c r="CR1059" s="1">
        <v>4500</v>
      </c>
      <c r="CS1059" s="1">
        <v>4510</v>
      </c>
      <c r="CX1059" s="58"/>
      <c r="CY1059" s="58"/>
      <c r="DA1059" s="1" t="s">
        <v>618</v>
      </c>
      <c r="DC1059" s="58"/>
      <c r="DD1059" s="58"/>
      <c r="DE1059">
        <v>10.82</v>
      </c>
      <c r="DF1059">
        <v>112.875</v>
      </c>
      <c r="DG1059">
        <v>2.3519999999999999</v>
      </c>
    </row>
    <row r="1060" spans="1:111">
      <c r="A1060" s="1">
        <v>2017</v>
      </c>
      <c r="B1060" s="1">
        <v>2</v>
      </c>
      <c r="C1060" s="24">
        <v>42863</v>
      </c>
      <c r="D1060" s="1">
        <v>4457</v>
      </c>
      <c r="E1060" s="1">
        <v>4462</v>
      </c>
      <c r="F1060" s="1">
        <v>4447</v>
      </c>
      <c r="G1060" s="1">
        <v>4447</v>
      </c>
      <c r="H1060" s="46">
        <v>1226.2</v>
      </c>
      <c r="I1060" s="1">
        <v>4507</v>
      </c>
      <c r="J1060" s="1">
        <v>4512</v>
      </c>
      <c r="K1060" s="1">
        <v>4450</v>
      </c>
      <c r="L1060" s="1">
        <v>4457</v>
      </c>
      <c r="M1060" s="53">
        <v>4447</v>
      </c>
      <c r="N1060" s="47">
        <v>4457</v>
      </c>
      <c r="O1060" s="47">
        <v>4438</v>
      </c>
      <c r="P1060" s="47">
        <v>4444</v>
      </c>
      <c r="Q1060" s="35">
        <v>4504</v>
      </c>
      <c r="R1060" s="26"/>
      <c r="W1060" s="50"/>
      <c r="X1060" s="51"/>
      <c r="AC1060" s="1">
        <v>1.0942000000000001</v>
      </c>
      <c r="AD1060" s="62">
        <v>4462</v>
      </c>
      <c r="AE1060" s="62">
        <v>4450</v>
      </c>
      <c r="BD1060" s="94">
        <v>4447</v>
      </c>
      <c r="BE1060" s="8">
        <v>4454</v>
      </c>
      <c r="BF1060" s="8">
        <v>750</v>
      </c>
      <c r="BG1060" s="62">
        <v>932</v>
      </c>
      <c r="BH1060" s="62">
        <v>0.80472103004291851</v>
      </c>
      <c r="BI1060" s="1">
        <v>4447</v>
      </c>
      <c r="BJ1060" s="1">
        <v>4448</v>
      </c>
      <c r="BK1060" s="1">
        <v>4443</v>
      </c>
      <c r="BL1060" s="1">
        <v>4443</v>
      </c>
      <c r="BM1060" s="78"/>
      <c r="BN1060" s="78"/>
      <c r="BO1060" s="78"/>
      <c r="BP1060" s="89"/>
      <c r="BS1060" s="88"/>
      <c r="BU1060" s="58"/>
      <c r="BV1060" s="58"/>
      <c r="BW1060" s="58"/>
      <c r="BX1060" s="58"/>
      <c r="BY1060" s="1">
        <v>112.968</v>
      </c>
      <c r="BZ1060" s="1">
        <v>112.821</v>
      </c>
      <c r="CA1060" s="35">
        <v>111.834</v>
      </c>
      <c r="CB1060" s="1">
        <v>1.1020000000000001</v>
      </c>
      <c r="CC1060" s="1">
        <v>1.0993999999999999</v>
      </c>
      <c r="CD1060" s="35">
        <v>1.0909</v>
      </c>
      <c r="CG1060" s="1">
        <v>4447</v>
      </c>
      <c r="CH1060" s="1">
        <v>4457</v>
      </c>
      <c r="CI1060" s="1">
        <v>4438</v>
      </c>
      <c r="CJ1060" s="1">
        <v>4446</v>
      </c>
      <c r="CK1060" s="1">
        <v>4447</v>
      </c>
      <c r="CL1060" s="1">
        <v>4457</v>
      </c>
      <c r="CM1060" s="1">
        <v>4438</v>
      </c>
      <c r="CN1060" s="1">
        <v>4444</v>
      </c>
      <c r="CO1060" s="1">
        <v>1231.2</v>
      </c>
      <c r="CP1060" s="1">
        <v>4447</v>
      </c>
      <c r="CQ1060" s="1">
        <v>4457</v>
      </c>
      <c r="CR1060" s="1">
        <v>4438</v>
      </c>
      <c r="CS1060" s="1">
        <v>4453</v>
      </c>
      <c r="CX1060" s="58"/>
      <c r="CY1060" s="58"/>
      <c r="DA1060" s="1" t="s">
        <v>618</v>
      </c>
      <c r="DC1060" s="58"/>
      <c r="DD1060" s="58"/>
      <c r="DE1060">
        <v>10.82</v>
      </c>
      <c r="DF1060">
        <v>113.271</v>
      </c>
      <c r="DG1060">
        <v>2.3759999999999999</v>
      </c>
    </row>
    <row r="1061" spans="1:111">
      <c r="A1061" s="1">
        <v>2017</v>
      </c>
      <c r="B1061" s="1">
        <v>3</v>
      </c>
      <c r="C1061" s="24">
        <v>42864</v>
      </c>
      <c r="D1061" s="1">
        <v>4457</v>
      </c>
      <c r="E1061" s="1">
        <v>4461</v>
      </c>
      <c r="F1061" s="1">
        <v>4455</v>
      </c>
      <c r="G1061" s="1">
        <v>4459</v>
      </c>
      <c r="H1061" s="46">
        <v>1221.3</v>
      </c>
      <c r="I1061" s="1">
        <v>4447</v>
      </c>
      <c r="J1061" s="1">
        <v>4461</v>
      </c>
      <c r="K1061" s="1">
        <v>4438</v>
      </c>
      <c r="L1061" s="1">
        <v>4459</v>
      </c>
      <c r="M1061" s="53">
        <v>4468</v>
      </c>
      <c r="N1061" s="47">
        <v>4471</v>
      </c>
      <c r="O1061" s="47">
        <v>4457</v>
      </c>
      <c r="P1061" s="47">
        <v>4459</v>
      </c>
      <c r="Q1061" s="35">
        <v>4504</v>
      </c>
      <c r="R1061" s="26"/>
      <c r="W1061" s="50"/>
      <c r="X1061" s="51"/>
      <c r="AC1061" s="1">
        <v>1.0898000000000001</v>
      </c>
      <c r="AD1061" s="62">
        <v>4461</v>
      </c>
      <c r="AE1061" s="62">
        <v>4455</v>
      </c>
      <c r="BD1061" s="94">
        <v>4466</v>
      </c>
      <c r="BE1061" s="8">
        <v>4456</v>
      </c>
      <c r="BF1061" s="8">
        <v>999</v>
      </c>
      <c r="BG1061" s="62">
        <v>571</v>
      </c>
      <c r="BH1061" s="62">
        <v>1.7495621716287215</v>
      </c>
      <c r="BI1061" s="1">
        <v>4468</v>
      </c>
      <c r="BJ1061" s="1">
        <v>4470</v>
      </c>
      <c r="BK1061" s="1">
        <v>4465</v>
      </c>
      <c r="BL1061" s="1">
        <v>4465</v>
      </c>
      <c r="BM1061" s="78"/>
      <c r="BN1061" s="78"/>
      <c r="BO1061" s="78"/>
      <c r="BP1061" s="89"/>
      <c r="BS1061" s="88"/>
      <c r="BU1061" s="58"/>
      <c r="BV1061" s="58"/>
      <c r="BW1061" s="58"/>
      <c r="BX1061" s="58"/>
      <c r="BY1061" s="35">
        <v>112.968</v>
      </c>
      <c r="BZ1061" s="35">
        <v>112.821</v>
      </c>
      <c r="CA1061" s="35">
        <v>111.834</v>
      </c>
      <c r="CB1061" s="35">
        <v>1.1020000000000001</v>
      </c>
      <c r="CC1061" s="35">
        <v>1.0993999999999999</v>
      </c>
      <c r="CD1061" s="35">
        <v>1.0909</v>
      </c>
      <c r="CG1061" s="1">
        <v>4468</v>
      </c>
      <c r="CH1061" s="1">
        <v>4471</v>
      </c>
      <c r="CI1061" s="1">
        <v>4460</v>
      </c>
      <c r="CJ1061" s="1">
        <v>4463</v>
      </c>
      <c r="CK1061" s="1">
        <v>4468</v>
      </c>
      <c r="CL1061" s="1">
        <v>4471</v>
      </c>
      <c r="CM1061" s="1">
        <v>4454</v>
      </c>
      <c r="CN1061" s="1">
        <v>4455</v>
      </c>
      <c r="CO1061" s="1">
        <v>1226.3</v>
      </c>
      <c r="CP1061" s="1">
        <v>4468</v>
      </c>
      <c r="CQ1061" s="1">
        <v>4471</v>
      </c>
      <c r="CR1061" s="1">
        <v>4449</v>
      </c>
      <c r="CS1061" s="1">
        <v>4458</v>
      </c>
      <c r="CX1061" s="58"/>
      <c r="CY1061" s="58"/>
      <c r="DA1061" s="1" t="s">
        <v>618</v>
      </c>
      <c r="DC1061" s="58"/>
      <c r="DD1061" s="58"/>
      <c r="DE1061">
        <v>10.82</v>
      </c>
      <c r="DF1061">
        <v>114.01300000000001</v>
      </c>
      <c r="DG1061">
        <v>2.407</v>
      </c>
    </row>
    <row r="1062" spans="1:111">
      <c r="A1062" s="1">
        <v>2017</v>
      </c>
      <c r="B1062" s="1">
        <v>4</v>
      </c>
      <c r="C1062" s="24">
        <v>42865</v>
      </c>
      <c r="D1062" s="1">
        <v>4456</v>
      </c>
      <c r="E1062" s="1">
        <v>4465</v>
      </c>
      <c r="F1062" s="1">
        <v>4456</v>
      </c>
      <c r="G1062" s="1">
        <v>4460</v>
      </c>
      <c r="H1062" s="46">
        <v>1219.0999999999999</v>
      </c>
      <c r="I1062" s="1">
        <v>4468</v>
      </c>
      <c r="J1062" s="1">
        <v>4471</v>
      </c>
      <c r="K1062" s="1">
        <v>4449</v>
      </c>
      <c r="L1062" s="1">
        <v>4461</v>
      </c>
      <c r="M1062" s="53">
        <v>4466</v>
      </c>
      <c r="N1062" s="47">
        <v>4470</v>
      </c>
      <c r="O1062" s="47">
        <v>4463</v>
      </c>
      <c r="P1062" s="47">
        <v>4468</v>
      </c>
      <c r="Q1062" s="8">
        <v>4457</v>
      </c>
      <c r="R1062" s="26"/>
      <c r="W1062" s="50"/>
      <c r="X1062" s="51"/>
      <c r="AC1062" s="1">
        <v>1.0868</v>
      </c>
      <c r="AD1062" s="62">
        <v>4465</v>
      </c>
      <c r="AE1062" s="62">
        <v>4456</v>
      </c>
      <c r="BD1062" s="94">
        <v>4466</v>
      </c>
      <c r="BE1062" s="8">
        <v>4461</v>
      </c>
      <c r="BF1062" s="8">
        <v>708</v>
      </c>
      <c r="BG1062" s="62">
        <v>699</v>
      </c>
      <c r="BH1062" s="62">
        <v>1.0128755364806867</v>
      </c>
      <c r="BI1062" s="1">
        <v>4466</v>
      </c>
      <c r="BJ1062" s="1">
        <v>4470</v>
      </c>
      <c r="BK1062" s="1">
        <v>4465</v>
      </c>
      <c r="BL1062" s="1">
        <v>4465</v>
      </c>
      <c r="BM1062" s="78"/>
      <c r="BN1062" s="78"/>
      <c r="BO1062" s="78"/>
      <c r="BP1062" s="89"/>
      <c r="BS1062" s="88"/>
      <c r="BU1062" s="58"/>
      <c r="BV1062" s="58"/>
      <c r="BW1062" s="58"/>
      <c r="BX1062" s="58"/>
      <c r="BY1062" s="1">
        <v>113.983</v>
      </c>
      <c r="BZ1062" s="1">
        <v>113.77800000000001</v>
      </c>
      <c r="CA1062" s="1">
        <v>113.76300000000001</v>
      </c>
      <c r="CB1062" s="1">
        <v>1.0873999999999999</v>
      </c>
      <c r="CC1062" s="1">
        <v>1.0883</v>
      </c>
      <c r="CD1062" s="1">
        <v>1.0887</v>
      </c>
      <c r="CG1062" s="1">
        <v>4466</v>
      </c>
      <c r="CH1062" s="1">
        <v>4470</v>
      </c>
      <c r="CI1062" s="1">
        <v>4463</v>
      </c>
      <c r="CJ1062" s="1">
        <v>4466</v>
      </c>
      <c r="CK1062" s="1">
        <v>4466</v>
      </c>
      <c r="CL1062" s="1">
        <v>4470</v>
      </c>
      <c r="CM1062" s="1">
        <v>4463</v>
      </c>
      <c r="CN1062" s="1">
        <v>4464</v>
      </c>
      <c r="CO1062" s="1">
        <v>1224.3</v>
      </c>
      <c r="CP1062" s="1">
        <v>4466</v>
      </c>
      <c r="CQ1062" s="1">
        <v>4470</v>
      </c>
      <c r="CR1062" s="1">
        <v>4462</v>
      </c>
      <c r="CS1062" s="1">
        <v>4465</v>
      </c>
      <c r="CX1062" s="58"/>
      <c r="CY1062" s="58"/>
      <c r="DA1062" s="1" t="s">
        <v>618</v>
      </c>
      <c r="DC1062" s="58"/>
      <c r="DD1062" s="58"/>
      <c r="DE1062">
        <v>10.82</v>
      </c>
      <c r="DF1062">
        <v>114.337</v>
      </c>
      <c r="DG1062">
        <v>2.4140000000000001</v>
      </c>
    </row>
    <row r="1063" spans="1:111">
      <c r="A1063" s="1">
        <v>2017</v>
      </c>
      <c r="B1063" s="1">
        <v>5</v>
      </c>
      <c r="C1063" s="24">
        <v>42866</v>
      </c>
      <c r="D1063" s="1">
        <v>4466</v>
      </c>
      <c r="E1063" s="1">
        <v>4473</v>
      </c>
      <c r="F1063" s="1">
        <v>4463</v>
      </c>
      <c r="G1063" s="1">
        <v>4472</v>
      </c>
      <c r="H1063" s="46">
        <v>1225</v>
      </c>
      <c r="I1063" s="1">
        <v>4466</v>
      </c>
      <c r="J1063" s="1">
        <v>4470</v>
      </c>
      <c r="K1063" s="1">
        <v>4462</v>
      </c>
      <c r="L1063" s="1">
        <v>4467</v>
      </c>
      <c r="M1063" s="53">
        <v>4471</v>
      </c>
      <c r="N1063" s="47">
        <v>4473</v>
      </c>
      <c r="O1063" s="47">
        <v>4461</v>
      </c>
      <c r="P1063" s="47">
        <v>4462</v>
      </c>
      <c r="Q1063" s="8">
        <v>4466</v>
      </c>
      <c r="R1063" s="26"/>
      <c r="W1063" s="50"/>
      <c r="X1063" s="51"/>
      <c r="AC1063" s="1">
        <v>1.0868</v>
      </c>
      <c r="AD1063" s="62">
        <v>4469</v>
      </c>
      <c r="AE1063" s="62">
        <v>4463</v>
      </c>
      <c r="BD1063" s="94">
        <v>4471</v>
      </c>
      <c r="BE1063" s="8">
        <v>4464</v>
      </c>
      <c r="BF1063" s="8">
        <v>1172</v>
      </c>
      <c r="BG1063" s="62">
        <v>846</v>
      </c>
      <c r="BH1063" s="62">
        <v>1.3853427895981087</v>
      </c>
      <c r="BI1063" s="1">
        <v>4471</v>
      </c>
      <c r="BJ1063" s="1">
        <v>4473</v>
      </c>
      <c r="BK1063" s="1">
        <v>4471</v>
      </c>
      <c r="BL1063" s="1">
        <v>4473</v>
      </c>
      <c r="BM1063" s="78"/>
      <c r="BN1063" s="78"/>
      <c r="BO1063" s="78"/>
      <c r="BP1063" s="89"/>
      <c r="BS1063" s="88"/>
      <c r="BU1063" s="58"/>
      <c r="BV1063" s="58"/>
      <c r="BW1063" s="58"/>
      <c r="BX1063" s="58"/>
      <c r="BY1063" s="1">
        <v>114.28400000000001</v>
      </c>
      <c r="BZ1063" s="1">
        <v>114.31</v>
      </c>
      <c r="CA1063" s="1">
        <v>114.285</v>
      </c>
      <c r="CB1063" s="1">
        <v>1.0868</v>
      </c>
      <c r="CC1063" s="1">
        <v>1.0866</v>
      </c>
      <c r="CD1063" s="1">
        <v>1.0869</v>
      </c>
      <c r="CG1063" s="1">
        <v>4471</v>
      </c>
      <c r="CH1063" s="1">
        <v>4473</v>
      </c>
      <c r="CI1063" s="1">
        <v>4464</v>
      </c>
      <c r="CJ1063" s="1">
        <v>4465</v>
      </c>
      <c r="CK1063" s="1">
        <v>4471</v>
      </c>
      <c r="CL1063" s="1">
        <v>4473</v>
      </c>
      <c r="CM1063" s="1">
        <v>4459</v>
      </c>
      <c r="CN1063" s="1">
        <v>4466</v>
      </c>
      <c r="CO1063" s="1">
        <v>1221.8</v>
      </c>
      <c r="CP1063" s="1">
        <v>4471</v>
      </c>
      <c r="CQ1063" s="1">
        <v>4473</v>
      </c>
      <c r="CR1063" s="1">
        <v>4459</v>
      </c>
      <c r="CS1063" s="1">
        <v>4471</v>
      </c>
      <c r="CX1063" s="58"/>
      <c r="CY1063" s="58"/>
      <c r="DA1063" s="1" t="s">
        <v>618</v>
      </c>
      <c r="DC1063" s="58"/>
      <c r="DD1063" s="58"/>
      <c r="DE1063">
        <v>10.82</v>
      </c>
      <c r="DF1063">
        <v>113.831</v>
      </c>
      <c r="DG1063">
        <v>2.4</v>
      </c>
    </row>
    <row r="1064" spans="1:111">
      <c r="A1064" s="1">
        <v>2017</v>
      </c>
      <c r="B1064" s="1">
        <v>6</v>
      </c>
      <c r="C1064" s="24">
        <v>42867</v>
      </c>
      <c r="D1064" s="1">
        <v>4469</v>
      </c>
      <c r="E1064" s="1">
        <v>4476</v>
      </c>
      <c r="F1064" s="1">
        <v>4469</v>
      </c>
      <c r="G1064" s="1">
        <v>4476</v>
      </c>
      <c r="H1064" s="46">
        <v>1227.7</v>
      </c>
      <c r="I1064" s="1">
        <v>4471</v>
      </c>
      <c r="J1064" s="1">
        <v>4474</v>
      </c>
      <c r="K1064" s="1">
        <v>4459</v>
      </c>
      <c r="L1064" s="1">
        <v>4471</v>
      </c>
      <c r="M1064" s="53">
        <v>4476</v>
      </c>
      <c r="N1064" s="47">
        <v>4485</v>
      </c>
      <c r="O1064" s="47">
        <v>4472</v>
      </c>
      <c r="P1064" s="47">
        <v>4473</v>
      </c>
      <c r="Q1064" s="8">
        <v>4470</v>
      </c>
      <c r="R1064" s="26"/>
      <c r="W1064" s="50"/>
      <c r="X1064" s="51"/>
      <c r="AC1064" s="1">
        <v>1.0916999999999999</v>
      </c>
      <c r="AD1064" s="62">
        <v>4474</v>
      </c>
      <c r="AE1064" s="62">
        <v>4469</v>
      </c>
      <c r="BD1064" s="94">
        <v>4476</v>
      </c>
      <c r="BE1064" s="8">
        <v>4471</v>
      </c>
      <c r="BF1064" s="8">
        <v>964</v>
      </c>
      <c r="BG1064" s="62">
        <v>1006</v>
      </c>
      <c r="BH1064" s="62">
        <v>0.95825049701789267</v>
      </c>
      <c r="BI1064" s="1">
        <v>4476</v>
      </c>
      <c r="BJ1064" s="1">
        <v>4478</v>
      </c>
      <c r="BK1064" s="1">
        <v>4474</v>
      </c>
      <c r="BL1064" s="1">
        <v>4476</v>
      </c>
      <c r="BM1064" s="78"/>
      <c r="BN1064" s="78"/>
      <c r="BO1064" s="78"/>
      <c r="BP1064" s="89"/>
      <c r="BS1064" s="88"/>
      <c r="BU1064" s="58"/>
      <c r="BV1064" s="58"/>
      <c r="BW1064" s="58"/>
      <c r="BX1064" s="58"/>
      <c r="BY1064" s="1">
        <v>113.858</v>
      </c>
      <c r="BZ1064" s="1">
        <v>113.77200000000001</v>
      </c>
      <c r="CA1064" s="1">
        <v>113.773</v>
      </c>
      <c r="CB1064" s="1">
        <v>1.0861000000000001</v>
      </c>
      <c r="CC1064" s="1">
        <v>1.0864</v>
      </c>
      <c r="CD1064" s="1">
        <v>1.0867</v>
      </c>
      <c r="CG1064" s="1">
        <v>4476</v>
      </c>
      <c r="CH1064" s="1">
        <v>4485</v>
      </c>
      <c r="CI1064" s="1">
        <v>4472</v>
      </c>
      <c r="CJ1064" s="1">
        <v>4477</v>
      </c>
      <c r="CK1064" s="1">
        <v>4476</v>
      </c>
      <c r="CL1064" s="1">
        <v>4485</v>
      </c>
      <c r="CM1064" s="1">
        <v>4469</v>
      </c>
      <c r="CN1064" s="1">
        <v>4470</v>
      </c>
      <c r="CO1064" s="1">
        <v>1228.7</v>
      </c>
      <c r="CP1064" s="1">
        <v>4476</v>
      </c>
      <c r="CQ1064" s="1">
        <v>4485</v>
      </c>
      <c r="CR1064" s="1">
        <v>4461</v>
      </c>
      <c r="CS1064" s="1">
        <v>4463</v>
      </c>
      <c r="CX1064" s="58"/>
      <c r="CY1064" s="58"/>
      <c r="DA1064" s="1" t="s">
        <v>618</v>
      </c>
      <c r="DC1064" s="58"/>
      <c r="DD1064" s="58"/>
      <c r="DE1064">
        <v>10.82</v>
      </c>
      <c r="DF1064">
        <v>113.218</v>
      </c>
      <c r="DG1064">
        <v>2.335</v>
      </c>
    </row>
    <row r="1065" spans="1:111">
      <c r="A1065" s="1">
        <v>2017</v>
      </c>
      <c r="B1065" s="1">
        <v>2</v>
      </c>
      <c r="C1065" s="24">
        <v>42870</v>
      </c>
      <c r="D1065" s="1">
        <v>4469</v>
      </c>
      <c r="E1065" s="1">
        <v>4480</v>
      </c>
      <c r="F1065" s="1">
        <v>4463</v>
      </c>
      <c r="G1065" s="1">
        <v>4480</v>
      </c>
      <c r="H1065" s="46">
        <v>1230.5</v>
      </c>
      <c r="I1065" s="1">
        <v>4476</v>
      </c>
      <c r="J1065" s="1">
        <v>4485</v>
      </c>
      <c r="K1065" s="1">
        <v>4461</v>
      </c>
      <c r="L1065" s="1">
        <v>4469</v>
      </c>
      <c r="M1065" s="53">
        <v>4487</v>
      </c>
      <c r="N1065" s="47">
        <v>4494</v>
      </c>
      <c r="O1065" s="47">
        <v>4478</v>
      </c>
      <c r="P1065" s="47">
        <v>4493</v>
      </c>
      <c r="Q1065" s="8">
        <v>4470</v>
      </c>
      <c r="R1065" s="26"/>
      <c r="W1065" s="50"/>
      <c r="X1065" s="51"/>
      <c r="AC1065" s="1">
        <v>1.0983000000000001</v>
      </c>
      <c r="AD1065" s="62">
        <v>4471</v>
      </c>
      <c r="AE1065" s="62">
        <v>4463</v>
      </c>
      <c r="BD1065" s="94">
        <v>4485</v>
      </c>
      <c r="BE1065" s="8">
        <v>4465</v>
      </c>
      <c r="BF1065" s="8">
        <v>902</v>
      </c>
      <c r="BG1065" s="62">
        <v>686</v>
      </c>
      <c r="BH1065" s="62">
        <v>1.314868804664723</v>
      </c>
      <c r="BI1065" s="1">
        <v>4487</v>
      </c>
      <c r="BJ1065" s="1">
        <v>4487</v>
      </c>
      <c r="BK1065" s="1">
        <v>4482</v>
      </c>
      <c r="BL1065" s="1">
        <v>4484</v>
      </c>
      <c r="BM1065" s="78"/>
      <c r="BN1065" s="78"/>
      <c r="BO1065" s="78"/>
      <c r="BP1065" s="89"/>
      <c r="BS1065" s="88"/>
      <c r="BU1065" s="58"/>
      <c r="BV1065" s="58"/>
      <c r="BW1065" s="58"/>
      <c r="BX1065" s="58"/>
      <c r="BY1065" s="1">
        <v>113.16500000000001</v>
      </c>
      <c r="BZ1065" s="1">
        <v>113.297</v>
      </c>
      <c r="CA1065" s="1">
        <v>113.28100000000001</v>
      </c>
      <c r="CB1065" s="1">
        <v>1.0931</v>
      </c>
      <c r="CC1065" s="1">
        <v>1.0926</v>
      </c>
      <c r="CD1065" s="1">
        <v>1.0923</v>
      </c>
      <c r="CG1065" s="1">
        <v>4487</v>
      </c>
      <c r="CH1065" s="1">
        <v>4493</v>
      </c>
      <c r="CI1065" s="1">
        <v>4478</v>
      </c>
      <c r="CJ1065" s="1">
        <v>4490</v>
      </c>
      <c r="CK1065" s="1">
        <v>4487</v>
      </c>
      <c r="CL1065" s="1">
        <v>4494</v>
      </c>
      <c r="CM1065" s="1">
        <v>4478</v>
      </c>
      <c r="CN1065" s="1">
        <v>4493</v>
      </c>
      <c r="CO1065" s="1">
        <v>1230.0999999999999</v>
      </c>
      <c r="CP1065" s="1">
        <v>4487</v>
      </c>
      <c r="CQ1065" s="1">
        <v>4494</v>
      </c>
      <c r="CR1065" s="1">
        <v>4478</v>
      </c>
      <c r="CS1065" s="1">
        <v>4485</v>
      </c>
      <c r="CX1065" s="58"/>
      <c r="CY1065" s="58"/>
      <c r="DA1065" s="1" t="s">
        <v>618</v>
      </c>
      <c r="DC1065" s="58"/>
      <c r="DD1065" s="58"/>
      <c r="DE1065">
        <v>10.82</v>
      </c>
      <c r="DF1065">
        <v>113.56699999999999</v>
      </c>
      <c r="DG1065">
        <v>2.3380000000000001</v>
      </c>
    </row>
    <row r="1066" spans="1:111">
      <c r="A1066" s="1">
        <v>2017</v>
      </c>
      <c r="B1066" s="1">
        <v>3</v>
      </c>
      <c r="C1066" s="24">
        <v>42871</v>
      </c>
      <c r="D1066" s="1">
        <v>4485</v>
      </c>
      <c r="E1066" s="1">
        <v>4492</v>
      </c>
      <c r="F1066" s="1">
        <v>4484</v>
      </c>
      <c r="G1066" s="1">
        <v>4487</v>
      </c>
      <c r="H1066" s="46">
        <v>1236.8</v>
      </c>
      <c r="I1066" s="1">
        <v>4487</v>
      </c>
      <c r="J1066" s="1">
        <v>4494</v>
      </c>
      <c r="K1066" s="1">
        <v>4478</v>
      </c>
      <c r="L1066" s="1">
        <v>4490</v>
      </c>
      <c r="M1066" s="53">
        <v>4489</v>
      </c>
      <c r="N1066" s="47">
        <v>4499</v>
      </c>
      <c r="O1066" s="47">
        <v>4489</v>
      </c>
      <c r="P1066" s="47">
        <v>4490</v>
      </c>
      <c r="Q1066" s="8">
        <v>4484</v>
      </c>
      <c r="R1066" s="26"/>
      <c r="W1066" s="50"/>
      <c r="X1066" s="51"/>
      <c r="AC1066" s="1">
        <v>1.1071</v>
      </c>
      <c r="AD1066" s="62">
        <v>4492</v>
      </c>
      <c r="AE1066" s="62">
        <v>4484</v>
      </c>
      <c r="BD1066" s="94">
        <v>4489</v>
      </c>
      <c r="BE1066" s="8">
        <v>4486</v>
      </c>
      <c r="BF1066" s="8">
        <v>719</v>
      </c>
      <c r="BG1066" s="62">
        <v>878</v>
      </c>
      <c r="BH1066" s="62">
        <v>0.81890660592255127</v>
      </c>
      <c r="BI1066" s="1">
        <v>4489</v>
      </c>
      <c r="BJ1066" s="1">
        <v>4492</v>
      </c>
      <c r="BK1066" s="1">
        <v>4489</v>
      </c>
      <c r="BL1066" s="1">
        <v>4492</v>
      </c>
      <c r="BM1066" s="78"/>
      <c r="BN1066" s="78"/>
      <c r="BO1066" s="78"/>
      <c r="BP1066" s="89"/>
      <c r="BS1066" s="88"/>
      <c r="BU1066" s="58"/>
      <c r="BV1066" s="58"/>
      <c r="BW1066" s="58"/>
      <c r="BX1066" s="58"/>
      <c r="BY1066" s="1">
        <v>113.789</v>
      </c>
      <c r="BZ1066" s="1">
        <v>113.663</v>
      </c>
      <c r="CA1066" s="1">
        <v>113.616</v>
      </c>
      <c r="CB1066" s="1">
        <v>1.0974999999999999</v>
      </c>
      <c r="CC1066" s="1">
        <v>1.0980000000000001</v>
      </c>
      <c r="CD1066" s="1">
        <v>1.0982000000000001</v>
      </c>
      <c r="CG1066" s="1">
        <v>4489</v>
      </c>
      <c r="CH1066" s="1">
        <v>4499</v>
      </c>
      <c r="CI1066" s="1">
        <v>4489</v>
      </c>
      <c r="CJ1066" s="1">
        <v>4492</v>
      </c>
      <c r="CK1066" s="1">
        <v>4489</v>
      </c>
      <c r="CL1066" s="1">
        <v>4499</v>
      </c>
      <c r="CM1066" s="1">
        <v>4483</v>
      </c>
      <c r="CN1066" s="1">
        <v>4487</v>
      </c>
      <c r="CO1066" s="1">
        <v>1234.5</v>
      </c>
      <c r="CP1066" s="1">
        <v>4489</v>
      </c>
      <c r="CQ1066" s="1">
        <v>4499</v>
      </c>
      <c r="CR1066" s="1">
        <v>4482</v>
      </c>
      <c r="CS1066" s="1">
        <v>4482</v>
      </c>
      <c r="CX1066" s="58"/>
      <c r="CY1066" s="58"/>
      <c r="DA1066" s="1" t="s">
        <v>618</v>
      </c>
      <c r="DC1066" s="58"/>
      <c r="DD1066" s="58"/>
      <c r="DE1066">
        <v>10.82</v>
      </c>
      <c r="DF1066">
        <v>113.077</v>
      </c>
      <c r="DG1066">
        <v>2.3290000000000002</v>
      </c>
    </row>
    <row r="1067" spans="1:111">
      <c r="A1067" s="1">
        <v>2017</v>
      </c>
      <c r="B1067" s="1">
        <v>4</v>
      </c>
      <c r="C1067" s="24">
        <v>42872</v>
      </c>
      <c r="D1067" s="1">
        <v>4491</v>
      </c>
      <c r="E1067" s="1">
        <v>4492</v>
      </c>
      <c r="F1067" s="1">
        <v>4479</v>
      </c>
      <c r="G1067" s="1">
        <v>4480</v>
      </c>
      <c r="H1067" s="46">
        <v>1261.2</v>
      </c>
      <c r="I1067" s="1">
        <v>4489</v>
      </c>
      <c r="J1067" s="1">
        <v>4499</v>
      </c>
      <c r="K1067" s="1">
        <v>4482</v>
      </c>
      <c r="L1067" s="1">
        <v>4486</v>
      </c>
      <c r="M1067" s="53">
        <v>4478</v>
      </c>
      <c r="N1067" s="47">
        <v>4495</v>
      </c>
      <c r="O1067" s="47">
        <v>4477</v>
      </c>
      <c r="P1067" s="47">
        <v>4490</v>
      </c>
      <c r="Q1067" s="8">
        <v>4487</v>
      </c>
      <c r="R1067" s="26"/>
      <c r="W1067" s="50"/>
      <c r="X1067" s="51"/>
      <c r="AC1067" s="1">
        <v>1.1113999999999999</v>
      </c>
      <c r="AD1067" s="62">
        <v>4492</v>
      </c>
      <c r="AE1067" s="62">
        <v>4483</v>
      </c>
      <c r="BD1067" s="94">
        <v>4478</v>
      </c>
      <c r="BE1067" s="8">
        <v>4490</v>
      </c>
      <c r="BF1067" s="8">
        <v>962</v>
      </c>
      <c r="BG1067" s="62">
        <v>638</v>
      </c>
      <c r="BH1067" s="62">
        <v>1.5078369905956113</v>
      </c>
      <c r="BI1067" s="1">
        <v>4478</v>
      </c>
      <c r="BJ1067" s="1">
        <v>4482</v>
      </c>
      <c r="BK1067" s="1">
        <v>4477</v>
      </c>
      <c r="BL1067" s="1">
        <v>4481</v>
      </c>
      <c r="BM1067" s="78"/>
      <c r="BN1067" s="78"/>
      <c r="BO1067" s="78"/>
      <c r="BP1067" s="89"/>
      <c r="BS1067" s="88"/>
      <c r="BU1067" s="58"/>
      <c r="BV1067" s="58"/>
      <c r="BW1067" s="58"/>
      <c r="BX1067" s="58"/>
      <c r="BY1067" s="1">
        <v>113.122</v>
      </c>
      <c r="BZ1067" s="1">
        <v>112.761</v>
      </c>
      <c r="CA1067" s="1">
        <v>112.696</v>
      </c>
      <c r="CB1067" s="1">
        <v>1.1083000000000001</v>
      </c>
      <c r="CC1067" s="1">
        <v>1.1093999999999999</v>
      </c>
      <c r="CD1067" s="1">
        <v>1.1093</v>
      </c>
      <c r="CG1067" s="1">
        <v>4478</v>
      </c>
      <c r="CH1067" s="1">
        <v>4495</v>
      </c>
      <c r="CI1067" s="1">
        <v>4477</v>
      </c>
      <c r="CJ1067" s="1">
        <v>4491</v>
      </c>
      <c r="CK1067" s="1">
        <v>4478</v>
      </c>
      <c r="CL1067" s="1">
        <v>4495</v>
      </c>
      <c r="CM1067" s="1">
        <v>4477</v>
      </c>
      <c r="CN1067" s="1">
        <v>4492</v>
      </c>
      <c r="CO1067" s="1">
        <v>1242.5999999999999</v>
      </c>
      <c r="CP1067" s="1">
        <v>4478</v>
      </c>
      <c r="CQ1067" s="1">
        <v>4495</v>
      </c>
      <c r="CR1067" s="1">
        <v>4475</v>
      </c>
      <c r="CS1067" s="1">
        <v>4483</v>
      </c>
      <c r="CX1067" s="58"/>
      <c r="CY1067" s="58"/>
      <c r="DA1067" s="1" t="s">
        <v>618</v>
      </c>
      <c r="DC1067" s="58"/>
      <c r="DD1067" s="58"/>
      <c r="DE1067" s="111">
        <v>10.82</v>
      </c>
      <c r="DF1067">
        <v>110.73</v>
      </c>
      <c r="DG1067">
        <v>2.2160000000000002</v>
      </c>
    </row>
    <row r="1068" spans="1:111">
      <c r="A1068" s="1">
        <v>2017</v>
      </c>
      <c r="B1068" s="1">
        <v>5</v>
      </c>
      <c r="C1068" s="24">
        <v>42873</v>
      </c>
      <c r="D1068" s="1">
        <v>4487</v>
      </c>
      <c r="E1068" s="1">
        <v>4492</v>
      </c>
      <c r="F1068" s="1">
        <v>4480</v>
      </c>
      <c r="G1068" s="1">
        <v>4487</v>
      </c>
      <c r="H1068" s="46">
        <v>1246.8</v>
      </c>
      <c r="I1068" s="1">
        <v>4478</v>
      </c>
      <c r="J1068" s="1">
        <v>4495</v>
      </c>
      <c r="K1068" s="1">
        <v>4475</v>
      </c>
      <c r="L1068" s="1">
        <v>4481</v>
      </c>
      <c r="M1068" s="53">
        <v>4480</v>
      </c>
      <c r="N1068" s="47">
        <v>4480</v>
      </c>
      <c r="O1068" s="47">
        <v>4461</v>
      </c>
      <c r="P1068" s="47">
        <v>4474</v>
      </c>
      <c r="Q1068" s="8">
        <v>4487</v>
      </c>
      <c r="R1068" s="26"/>
      <c r="W1068" s="50"/>
      <c r="X1068" s="51"/>
      <c r="AC1068" s="1">
        <v>1.111</v>
      </c>
      <c r="AD1068" s="62">
        <v>4489</v>
      </c>
      <c r="AE1068" s="62">
        <v>4479</v>
      </c>
      <c r="BD1068" s="94">
        <v>4480</v>
      </c>
      <c r="BE1068" s="8">
        <v>4489</v>
      </c>
      <c r="BF1068" s="8">
        <v>1281</v>
      </c>
      <c r="BG1068" s="62">
        <v>628</v>
      </c>
      <c r="BH1068" s="62">
        <v>2.0398089171974521</v>
      </c>
      <c r="BI1068" s="1">
        <v>4480</v>
      </c>
      <c r="BJ1068" s="1">
        <v>4480</v>
      </c>
      <c r="BK1068" s="1">
        <v>4470</v>
      </c>
      <c r="BL1068" s="1">
        <v>4470</v>
      </c>
      <c r="BM1068" s="78"/>
      <c r="BN1068" s="78"/>
      <c r="BO1068" s="78"/>
      <c r="BP1068" s="89"/>
      <c r="BS1068" s="88"/>
      <c r="BU1068" s="58"/>
      <c r="BV1068" s="58"/>
      <c r="BW1068" s="58"/>
      <c r="BX1068" s="58"/>
      <c r="BY1068" s="1">
        <v>110.821</v>
      </c>
      <c r="BZ1068" s="1">
        <v>110.98099999999999</v>
      </c>
      <c r="CA1068" s="1">
        <v>111.06100000000001</v>
      </c>
      <c r="CB1068" s="1">
        <v>1.1158999999999999</v>
      </c>
      <c r="CC1068" s="1">
        <v>1.1161000000000001</v>
      </c>
      <c r="CD1068" s="1">
        <v>1.1154999999999999</v>
      </c>
      <c r="CG1068" s="1">
        <v>4480</v>
      </c>
      <c r="CH1068" s="1">
        <v>4480</v>
      </c>
      <c r="CI1068" s="1">
        <v>4461</v>
      </c>
      <c r="CJ1068" s="1">
        <v>4466</v>
      </c>
      <c r="CK1068" s="1">
        <v>4480</v>
      </c>
      <c r="CL1068" s="1">
        <v>4480</v>
      </c>
      <c r="CM1068" s="1">
        <v>4458</v>
      </c>
      <c r="CN1068" s="1">
        <v>4466</v>
      </c>
      <c r="CO1068" s="1">
        <v>1257.5999999999999</v>
      </c>
      <c r="CP1068" s="1">
        <v>4480</v>
      </c>
      <c r="CQ1068" s="1">
        <v>4480</v>
      </c>
      <c r="CR1068" s="1">
        <v>4458</v>
      </c>
      <c r="CS1068" s="1">
        <v>4458</v>
      </c>
      <c r="CX1068" s="58"/>
      <c r="CY1068" s="58"/>
      <c r="DA1068" s="1" t="s">
        <v>618</v>
      </c>
      <c r="DC1068" s="58"/>
      <c r="DD1068" s="58"/>
      <c r="DE1068" s="111">
        <v>10.82</v>
      </c>
      <c r="DF1068">
        <v>111.533</v>
      </c>
      <c r="DG1068">
        <v>2.2330000000000001</v>
      </c>
    </row>
    <row r="1069" spans="1:111">
      <c r="A1069" s="1">
        <v>2017</v>
      </c>
      <c r="B1069" s="1">
        <v>6</v>
      </c>
      <c r="C1069" s="24">
        <v>42874</v>
      </c>
      <c r="D1069" s="1">
        <v>4460</v>
      </c>
      <c r="E1069" s="1">
        <v>4463</v>
      </c>
      <c r="F1069" s="1">
        <v>4453</v>
      </c>
      <c r="G1069" s="1">
        <v>4462</v>
      </c>
      <c r="H1069" s="46">
        <v>1253.5999999999999</v>
      </c>
      <c r="I1069" s="1">
        <v>4480</v>
      </c>
      <c r="J1069" s="1">
        <v>4480</v>
      </c>
      <c r="K1069" s="1">
        <v>4456</v>
      </c>
      <c r="L1069" s="1">
        <v>4456</v>
      </c>
      <c r="M1069" s="53">
        <v>4467</v>
      </c>
      <c r="N1069" s="47">
        <v>4478</v>
      </c>
      <c r="O1069" s="47">
        <v>4462</v>
      </c>
      <c r="P1069" s="47">
        <v>4474</v>
      </c>
      <c r="Q1069" s="8">
        <v>4459</v>
      </c>
      <c r="R1069" s="26"/>
      <c r="W1069" s="50"/>
      <c r="X1069" s="51"/>
      <c r="AC1069" s="1">
        <v>1.1187</v>
      </c>
      <c r="AD1069" s="62">
        <v>4461</v>
      </c>
      <c r="AE1069" s="62">
        <v>4454</v>
      </c>
      <c r="BD1069" s="94">
        <v>4467</v>
      </c>
      <c r="BE1069" s="8">
        <v>4463</v>
      </c>
      <c r="BF1069" s="8">
        <v>867</v>
      </c>
      <c r="BG1069" s="62">
        <v>995</v>
      </c>
      <c r="BH1069" s="62">
        <v>0.87135678391959803</v>
      </c>
      <c r="BI1069" s="1">
        <v>4467</v>
      </c>
      <c r="BJ1069" s="1">
        <v>4470</v>
      </c>
      <c r="BK1069" s="1">
        <v>4466</v>
      </c>
      <c r="BL1069" s="1">
        <v>4467</v>
      </c>
      <c r="BM1069" s="78"/>
      <c r="BN1069" s="78"/>
      <c r="BO1069" s="78"/>
      <c r="BP1069" s="89"/>
      <c r="BS1069" s="88"/>
      <c r="BU1069" s="58"/>
      <c r="BV1069" s="58"/>
      <c r="BW1069" s="58"/>
      <c r="BX1069" s="58"/>
      <c r="BY1069" s="1">
        <v>111.49</v>
      </c>
      <c r="BZ1069" s="1">
        <v>111.441</v>
      </c>
      <c r="CA1069" s="1">
        <v>111.374</v>
      </c>
      <c r="CB1069" s="1">
        <v>1.1104000000000001</v>
      </c>
      <c r="CC1069" s="1">
        <v>1.1111</v>
      </c>
      <c r="CD1069" s="1">
        <v>1.1112</v>
      </c>
      <c r="CG1069" s="1">
        <v>4467</v>
      </c>
      <c r="CH1069" s="1">
        <v>4478</v>
      </c>
      <c r="CI1069" s="1">
        <v>4462</v>
      </c>
      <c r="CJ1069" s="1">
        <v>4471</v>
      </c>
      <c r="CK1069" s="1">
        <v>4467</v>
      </c>
      <c r="CL1069" s="1">
        <v>4478</v>
      </c>
      <c r="CM1069" s="1">
        <v>4462</v>
      </c>
      <c r="CN1069" s="1">
        <v>4476</v>
      </c>
      <c r="CO1069" s="1">
        <v>1250.9000000000001</v>
      </c>
      <c r="CP1069" s="1">
        <v>4467</v>
      </c>
      <c r="CQ1069" s="1">
        <v>4479</v>
      </c>
      <c r="CR1069" s="1">
        <v>4462</v>
      </c>
      <c r="CS1069" s="1">
        <v>4475</v>
      </c>
      <c r="CX1069" s="58"/>
      <c r="CY1069" s="58"/>
      <c r="DA1069" s="1" t="s">
        <v>618</v>
      </c>
      <c r="DC1069" s="58"/>
      <c r="DD1069" s="58"/>
      <c r="DE1069" s="111">
        <v>10.82</v>
      </c>
      <c r="DF1069">
        <v>111.148</v>
      </c>
      <c r="DG1069">
        <v>2.2450000000000001</v>
      </c>
    </row>
    <row r="1070" spans="1:111">
      <c r="A1070" s="1">
        <v>2017</v>
      </c>
      <c r="B1070" s="1">
        <v>2</v>
      </c>
      <c r="C1070" s="24">
        <v>42877</v>
      </c>
      <c r="D1070" s="1">
        <v>4482</v>
      </c>
      <c r="E1070" s="1">
        <v>4486</v>
      </c>
      <c r="F1070" s="1">
        <v>4474</v>
      </c>
      <c r="G1070" s="1">
        <v>4476</v>
      </c>
      <c r="H1070" s="46">
        <v>1260.5</v>
      </c>
      <c r="I1070" s="1">
        <v>4467</v>
      </c>
      <c r="J1070" s="1">
        <v>4486</v>
      </c>
      <c r="K1070" s="1">
        <v>4462</v>
      </c>
      <c r="L1070" s="1">
        <v>4480</v>
      </c>
      <c r="M1070" s="53">
        <v>4478</v>
      </c>
      <c r="N1070" s="47">
        <v>4489</v>
      </c>
      <c r="O1070" s="47">
        <v>4474</v>
      </c>
      <c r="P1070" s="47">
        <v>4489</v>
      </c>
      <c r="Q1070" s="8">
        <v>4482</v>
      </c>
      <c r="R1070" s="26"/>
      <c r="W1070" s="50"/>
      <c r="X1070" s="51"/>
      <c r="AC1070" s="1">
        <v>1.1255999999999999</v>
      </c>
      <c r="AD1070" s="62">
        <v>4486</v>
      </c>
      <c r="AE1070" s="62">
        <v>4478</v>
      </c>
      <c r="BD1070" s="94">
        <v>4480</v>
      </c>
      <c r="BE1070" s="8">
        <v>4485</v>
      </c>
      <c r="BF1070" s="8">
        <v>985</v>
      </c>
      <c r="BG1070" s="62">
        <v>759</v>
      </c>
      <c r="BH1070" s="62">
        <v>1.297760210803689</v>
      </c>
      <c r="BI1070" s="1">
        <v>4478</v>
      </c>
      <c r="BJ1070" s="1">
        <v>4480</v>
      </c>
      <c r="BK1070" s="1">
        <v>4474</v>
      </c>
      <c r="BL1070" s="1">
        <v>4480</v>
      </c>
      <c r="BM1070" s="78"/>
      <c r="BN1070" s="78"/>
      <c r="BO1070" s="78"/>
      <c r="BP1070" s="89"/>
      <c r="BS1070" s="88"/>
      <c r="BU1070" s="58"/>
      <c r="BV1070" s="58"/>
      <c r="BW1070" s="58"/>
      <c r="BX1070" s="58"/>
      <c r="BY1070" s="1">
        <v>111.03100000000001</v>
      </c>
      <c r="BZ1070" s="1">
        <v>111.19</v>
      </c>
      <c r="CA1070" s="1">
        <v>111.313</v>
      </c>
      <c r="CB1070" s="1">
        <v>1.1196999999999999</v>
      </c>
      <c r="CC1070" s="1">
        <v>1.1208</v>
      </c>
      <c r="CD1070" s="1">
        <v>1.1202000000000001</v>
      </c>
      <c r="CG1070" s="1">
        <v>4478</v>
      </c>
      <c r="CH1070" s="1">
        <v>4487</v>
      </c>
      <c r="CI1070" s="1">
        <v>4474</v>
      </c>
      <c r="CJ1070" s="1">
        <v>4485</v>
      </c>
      <c r="CK1070" s="1">
        <v>4478</v>
      </c>
      <c r="CL1070" s="1">
        <v>4489</v>
      </c>
      <c r="CM1070" s="1">
        <v>4474</v>
      </c>
      <c r="CN1070" s="1">
        <v>4483</v>
      </c>
      <c r="CO1070" s="1">
        <v>1253.9000000000001</v>
      </c>
      <c r="CP1070" s="1">
        <v>4478</v>
      </c>
      <c r="CQ1070" s="1">
        <v>4492</v>
      </c>
      <c r="CR1070" s="1">
        <v>4474</v>
      </c>
      <c r="CS1070" s="1">
        <v>4492</v>
      </c>
      <c r="CX1070" s="58"/>
      <c r="CY1070" s="58"/>
      <c r="DA1070" s="1" t="s">
        <v>618</v>
      </c>
      <c r="DC1070" s="58"/>
      <c r="DD1070" s="58"/>
      <c r="DE1070" s="111">
        <v>10.82</v>
      </c>
      <c r="DF1070">
        <v>111.304</v>
      </c>
      <c r="DG1070">
        <v>2.254</v>
      </c>
    </row>
    <row r="1071" spans="1:111">
      <c r="A1071" s="1">
        <v>2017</v>
      </c>
      <c r="B1071" s="1">
        <v>3</v>
      </c>
      <c r="C1071" s="24">
        <v>42878</v>
      </c>
      <c r="D1071" s="1">
        <v>4489</v>
      </c>
      <c r="E1071" s="1">
        <v>4499</v>
      </c>
      <c r="F1071" s="1">
        <v>4489</v>
      </c>
      <c r="G1071" s="1">
        <v>4494</v>
      </c>
      <c r="H1071" s="46">
        <v>1250.8</v>
      </c>
      <c r="I1071" s="1">
        <v>4478</v>
      </c>
      <c r="J1071" s="1">
        <v>4496</v>
      </c>
      <c r="K1071" s="1">
        <v>4474</v>
      </c>
      <c r="L1071" s="1">
        <v>4496</v>
      </c>
      <c r="M1071" s="53">
        <v>4495</v>
      </c>
      <c r="N1071" s="47">
        <v>4497</v>
      </c>
      <c r="O1071" s="47">
        <v>4488</v>
      </c>
      <c r="P1071" s="47">
        <v>4495</v>
      </c>
      <c r="Q1071" s="8">
        <v>4487</v>
      </c>
      <c r="R1071" s="26"/>
      <c r="W1071" s="50"/>
      <c r="X1071" s="51"/>
      <c r="AC1071" s="1">
        <v>1.1233</v>
      </c>
      <c r="AD1071" s="62">
        <v>4498</v>
      </c>
      <c r="AE1071" s="62">
        <v>4489</v>
      </c>
      <c r="BD1071" s="94">
        <v>4497</v>
      </c>
      <c r="BE1071" s="8">
        <v>4494</v>
      </c>
      <c r="BF1071" s="8">
        <v>1526</v>
      </c>
      <c r="BG1071" s="62">
        <v>749</v>
      </c>
      <c r="BH1071" s="62">
        <v>2.0373831775700935</v>
      </c>
      <c r="BI1071" s="1">
        <v>4495</v>
      </c>
      <c r="BJ1071" s="1">
        <v>4496</v>
      </c>
      <c r="BK1071" s="1">
        <v>4490</v>
      </c>
      <c r="BL1071" s="1">
        <v>4492</v>
      </c>
      <c r="BM1071" s="78"/>
      <c r="BN1071" s="78"/>
      <c r="BO1071" s="78"/>
      <c r="BP1071" s="89"/>
      <c r="BS1071" s="88"/>
      <c r="BU1071" s="58"/>
      <c r="BV1071" s="58"/>
      <c r="BW1071" s="58"/>
      <c r="BX1071" s="58"/>
      <c r="BY1071" s="1">
        <v>111.297</v>
      </c>
      <c r="BZ1071" s="1">
        <v>111.114</v>
      </c>
      <c r="CA1071" s="1">
        <v>110.965</v>
      </c>
      <c r="CB1071" s="1">
        <v>1.1236999999999999</v>
      </c>
      <c r="CC1071" s="1">
        <v>1.1238999999999999</v>
      </c>
      <c r="CD1071" s="1">
        <v>1.1240000000000001</v>
      </c>
      <c r="CG1071" s="1">
        <v>4495</v>
      </c>
      <c r="CH1071" s="1">
        <v>4496</v>
      </c>
      <c r="CI1071" s="1">
        <v>4488</v>
      </c>
      <c r="CJ1071" s="1">
        <v>4496</v>
      </c>
      <c r="CK1071" s="1">
        <v>4495</v>
      </c>
      <c r="CL1071" s="1">
        <v>4497</v>
      </c>
      <c r="CM1071" s="1">
        <v>4486</v>
      </c>
      <c r="CN1071" s="1">
        <v>4488</v>
      </c>
      <c r="CO1071" s="1">
        <v>1259.4000000000001</v>
      </c>
      <c r="CP1071" s="1">
        <v>4495</v>
      </c>
      <c r="CQ1071" s="1">
        <v>4497</v>
      </c>
      <c r="CR1071" s="1">
        <v>4484</v>
      </c>
      <c r="CS1071" s="1">
        <v>4484</v>
      </c>
      <c r="CX1071" s="58"/>
      <c r="CY1071" s="58"/>
      <c r="DA1071" s="1" t="s">
        <v>618</v>
      </c>
      <c r="DC1071" s="58"/>
      <c r="DD1071" s="58"/>
      <c r="DE1071" s="111">
        <v>10.82</v>
      </c>
      <c r="DF1071">
        <v>111.782</v>
      </c>
      <c r="DG1071">
        <v>2.2850000000000001</v>
      </c>
    </row>
    <row r="1072" spans="1:111">
      <c r="A1072" s="1">
        <v>2017</v>
      </c>
      <c r="B1072" s="1">
        <v>4</v>
      </c>
      <c r="C1072" s="24">
        <v>42879</v>
      </c>
      <c r="D1072" s="1">
        <v>4488</v>
      </c>
      <c r="E1072" s="1">
        <v>4491</v>
      </c>
      <c r="F1072" s="1">
        <v>4480</v>
      </c>
      <c r="G1072" s="1">
        <v>4481</v>
      </c>
      <c r="H1072" s="46">
        <v>1258.5999999999999</v>
      </c>
      <c r="I1072" s="1">
        <v>4495</v>
      </c>
      <c r="J1072" s="1">
        <v>4497</v>
      </c>
      <c r="K1072" s="1">
        <v>4484</v>
      </c>
      <c r="L1072" s="1">
        <v>4485</v>
      </c>
      <c r="M1072" s="53">
        <v>4483</v>
      </c>
      <c r="N1072" s="47">
        <v>4494</v>
      </c>
      <c r="O1072" s="47">
        <v>4483</v>
      </c>
      <c r="P1072" s="47">
        <v>4494</v>
      </c>
      <c r="Q1072" s="8">
        <v>4487</v>
      </c>
      <c r="R1072" s="26"/>
      <c r="W1072" s="50"/>
      <c r="X1072" s="51"/>
      <c r="AC1072" s="1">
        <v>1.1188</v>
      </c>
      <c r="AD1072" s="62">
        <v>4491</v>
      </c>
      <c r="AE1072" s="62">
        <v>4483</v>
      </c>
      <c r="BD1072" s="94">
        <v>4483</v>
      </c>
      <c r="BE1072" s="8">
        <v>4490</v>
      </c>
      <c r="BF1072" s="8">
        <v>1208</v>
      </c>
      <c r="BG1072" s="62">
        <v>697</v>
      </c>
      <c r="BH1072" s="62">
        <v>1.733142037302726</v>
      </c>
      <c r="BI1072" s="1">
        <v>4483</v>
      </c>
      <c r="BJ1072" s="1">
        <v>4489</v>
      </c>
      <c r="BK1072" s="1">
        <v>4483</v>
      </c>
      <c r="BL1072" s="1">
        <v>4489</v>
      </c>
      <c r="BM1072" s="78"/>
      <c r="BN1072" s="78"/>
      <c r="BO1072" s="78"/>
      <c r="BP1072" s="89"/>
      <c r="BS1072" s="88"/>
      <c r="BU1072" s="58"/>
      <c r="BV1072" s="58"/>
      <c r="BW1072" s="58"/>
      <c r="BX1072" s="58"/>
      <c r="BY1072" s="1">
        <v>111.78100000000001</v>
      </c>
      <c r="BZ1072" s="1">
        <v>111.797</v>
      </c>
      <c r="CA1072" s="1">
        <v>111.89</v>
      </c>
      <c r="CB1072" s="1">
        <v>1.1183000000000001</v>
      </c>
      <c r="CC1072" s="1">
        <v>1.1186</v>
      </c>
      <c r="CD1072" s="1">
        <v>1.1180000000000001</v>
      </c>
      <c r="CG1072" s="1">
        <v>4483</v>
      </c>
      <c r="CH1072" s="1">
        <v>4492</v>
      </c>
      <c r="CI1072" s="1">
        <v>4483</v>
      </c>
      <c r="CJ1072" s="1">
        <v>4488</v>
      </c>
      <c r="CK1072" s="1">
        <v>4483</v>
      </c>
      <c r="CL1072" s="1">
        <v>4496</v>
      </c>
      <c r="CM1072" s="1">
        <v>4483</v>
      </c>
      <c r="CN1072" s="1">
        <v>4494</v>
      </c>
      <c r="CO1072" s="1">
        <v>1251.3</v>
      </c>
      <c r="CP1072" s="1">
        <v>4483</v>
      </c>
      <c r="CQ1072" s="1">
        <v>4498</v>
      </c>
      <c r="CR1072" s="1">
        <v>4483</v>
      </c>
      <c r="CS1072" s="1">
        <v>4494</v>
      </c>
      <c r="CX1072" s="58"/>
      <c r="CY1072" s="58"/>
      <c r="DA1072" s="1" t="s">
        <v>618</v>
      </c>
      <c r="DC1072" s="58"/>
      <c r="DD1072" s="58"/>
      <c r="DE1072" s="111">
        <v>10.82</v>
      </c>
      <c r="DF1072">
        <v>111.532</v>
      </c>
      <c r="DG1072">
        <v>2.266</v>
      </c>
    </row>
    <row r="1073" spans="1:111">
      <c r="A1073" s="1">
        <v>2017</v>
      </c>
      <c r="B1073" s="1">
        <v>5</v>
      </c>
      <c r="C1073" s="24">
        <v>42880</v>
      </c>
      <c r="D1073" s="1">
        <v>4496</v>
      </c>
      <c r="E1073" s="1">
        <v>4505</v>
      </c>
      <c r="F1073" s="1">
        <v>4494</v>
      </c>
      <c r="G1073" s="1">
        <v>4501</v>
      </c>
      <c r="H1073" s="46">
        <v>1258.8</v>
      </c>
      <c r="I1073" s="1">
        <v>4483</v>
      </c>
      <c r="J1073" s="1">
        <v>4500</v>
      </c>
      <c r="K1073" s="1">
        <v>4483</v>
      </c>
      <c r="L1073" s="1">
        <v>4499</v>
      </c>
      <c r="M1073" s="53">
        <v>4505</v>
      </c>
      <c r="N1073" s="47">
        <v>4507</v>
      </c>
      <c r="O1073" s="47">
        <v>4499</v>
      </c>
      <c r="P1073" s="47">
        <v>4500</v>
      </c>
      <c r="Q1073" s="8">
        <v>4496</v>
      </c>
      <c r="R1073" s="26"/>
      <c r="W1073" s="50"/>
      <c r="X1073" s="51"/>
      <c r="AC1073" s="1">
        <v>1.1214999999999999</v>
      </c>
      <c r="AD1073" s="62">
        <v>4501</v>
      </c>
      <c r="AE1073" s="62">
        <v>4494</v>
      </c>
      <c r="BD1073" s="94">
        <v>4504</v>
      </c>
      <c r="BE1073" s="8">
        <v>4496</v>
      </c>
      <c r="BF1073" s="8">
        <v>2691</v>
      </c>
      <c r="BG1073" s="62">
        <v>770</v>
      </c>
      <c r="BH1073" s="62">
        <v>3.494805194805195</v>
      </c>
      <c r="BI1073" s="1">
        <v>4505</v>
      </c>
      <c r="BJ1073" s="1">
        <v>4507</v>
      </c>
      <c r="BK1073" s="1">
        <v>4505</v>
      </c>
      <c r="BL1073" s="1">
        <v>4506</v>
      </c>
      <c r="BM1073" s="78"/>
      <c r="BN1073" s="78"/>
      <c r="BO1073" s="78"/>
      <c r="BP1073" s="89"/>
      <c r="BS1073" s="88"/>
      <c r="BU1073" s="58"/>
      <c r="BV1073" s="58"/>
      <c r="BW1073" s="58"/>
      <c r="BX1073" s="58"/>
      <c r="BY1073" s="1">
        <v>111.491</v>
      </c>
      <c r="BZ1073" s="1">
        <v>111.584</v>
      </c>
      <c r="CA1073" s="1">
        <v>111.563</v>
      </c>
      <c r="CB1073" s="1">
        <v>1.1218999999999999</v>
      </c>
      <c r="CC1073" s="1">
        <v>1.1224000000000001</v>
      </c>
      <c r="CD1073" s="1">
        <v>1.1227</v>
      </c>
      <c r="CG1073" s="1">
        <v>4505</v>
      </c>
      <c r="CH1073" s="1">
        <v>4507</v>
      </c>
      <c r="CI1073" s="1">
        <v>4499</v>
      </c>
      <c r="CJ1073" s="1">
        <v>4499</v>
      </c>
      <c r="CK1073" s="1">
        <v>4505</v>
      </c>
      <c r="CL1073" s="1">
        <v>4507</v>
      </c>
      <c r="CM1073" s="1">
        <v>4498</v>
      </c>
      <c r="CN1073" s="1">
        <v>4499</v>
      </c>
      <c r="CO1073" s="1">
        <v>1262</v>
      </c>
      <c r="CP1073" s="1">
        <v>4505</v>
      </c>
      <c r="CQ1073" s="1">
        <v>4507</v>
      </c>
      <c r="CR1073" s="1">
        <v>4497</v>
      </c>
      <c r="CS1073" s="1">
        <v>4498</v>
      </c>
      <c r="CX1073" s="58"/>
      <c r="CY1073" s="58"/>
      <c r="DA1073" s="1" t="s">
        <v>618</v>
      </c>
      <c r="DC1073" s="58"/>
      <c r="DD1073" s="58"/>
      <c r="DE1073" s="111">
        <v>10.82</v>
      </c>
      <c r="DF1073">
        <v>111.836</v>
      </c>
      <c r="DG1073">
        <v>2.2549999999999999</v>
      </c>
    </row>
    <row r="1074" spans="1:111">
      <c r="A1074" s="1">
        <v>2017</v>
      </c>
      <c r="B1074" s="1">
        <v>6</v>
      </c>
      <c r="C1074" s="24">
        <v>42881</v>
      </c>
      <c r="D1074" s="1">
        <v>4493</v>
      </c>
      <c r="E1074" s="1">
        <v>4501</v>
      </c>
      <c r="F1074" s="1">
        <v>4490</v>
      </c>
      <c r="G1074" s="1">
        <v>4496</v>
      </c>
      <c r="H1074" s="46">
        <v>1271.4000000000001</v>
      </c>
      <c r="I1074" s="1">
        <v>4505</v>
      </c>
      <c r="J1074" s="1">
        <v>4507</v>
      </c>
      <c r="K1074" s="1">
        <v>4490</v>
      </c>
      <c r="L1074" s="1">
        <v>4499</v>
      </c>
      <c r="M1074" s="53">
        <v>4500</v>
      </c>
      <c r="N1074" s="47">
        <v>4516</v>
      </c>
      <c r="O1074" s="47">
        <v>4496</v>
      </c>
      <c r="P1074" s="47">
        <v>4515</v>
      </c>
      <c r="Q1074" s="8">
        <v>4493</v>
      </c>
      <c r="R1074" s="26"/>
      <c r="W1074" s="50"/>
      <c r="X1074" s="51"/>
      <c r="AC1074" s="1">
        <v>1.1168</v>
      </c>
      <c r="AD1074" s="62">
        <v>4501</v>
      </c>
      <c r="AE1074" s="62">
        <v>4490</v>
      </c>
      <c r="BD1074" s="94">
        <v>4500</v>
      </c>
      <c r="BE1074" s="8">
        <v>4495</v>
      </c>
      <c r="BF1074" s="8">
        <v>1036</v>
      </c>
      <c r="BG1074" s="62">
        <v>1103</v>
      </c>
      <c r="BH1074" s="62">
        <v>0.93925657298277421</v>
      </c>
      <c r="BI1074" s="1">
        <v>4500</v>
      </c>
      <c r="BJ1074" s="1">
        <v>4502</v>
      </c>
      <c r="BK1074" s="1">
        <v>4496</v>
      </c>
      <c r="BL1074" s="1">
        <v>4501</v>
      </c>
      <c r="BM1074" s="78"/>
      <c r="BN1074" s="78"/>
      <c r="BO1074" s="78"/>
      <c r="BP1074" s="89"/>
      <c r="BS1074" s="88"/>
      <c r="BU1074" s="58"/>
      <c r="BV1074" s="58"/>
      <c r="BW1074" s="58"/>
      <c r="BX1074" s="58"/>
      <c r="BY1074" s="1">
        <v>111.837</v>
      </c>
      <c r="BZ1074" s="1">
        <v>111.76300000000001</v>
      </c>
      <c r="CA1074" s="1">
        <v>111.75</v>
      </c>
      <c r="CB1074" s="1">
        <v>1.1211</v>
      </c>
      <c r="CC1074" s="1">
        <v>1.1209</v>
      </c>
      <c r="CD1074" s="1">
        <v>1.1209</v>
      </c>
      <c r="CG1074" s="1">
        <v>4500</v>
      </c>
      <c r="CH1074" s="1">
        <v>4512</v>
      </c>
      <c r="CI1074" s="1">
        <v>4496</v>
      </c>
      <c r="CJ1074" s="1">
        <v>4508</v>
      </c>
      <c r="CK1074" s="1">
        <v>4500</v>
      </c>
      <c r="CL1074" s="1">
        <v>4516</v>
      </c>
      <c r="CM1074" s="1">
        <v>4496</v>
      </c>
      <c r="CN1074" s="1">
        <v>4515</v>
      </c>
      <c r="CO1074" s="1">
        <v>1266.2</v>
      </c>
      <c r="CP1074" s="1">
        <v>4500</v>
      </c>
      <c r="CQ1074" s="1">
        <v>4521</v>
      </c>
      <c r="CR1074" s="1">
        <v>4496</v>
      </c>
      <c r="CS1074" s="1">
        <v>4516</v>
      </c>
      <c r="CX1074" s="58"/>
      <c r="CY1074" s="58"/>
      <c r="DA1074" s="1" t="s">
        <v>618</v>
      </c>
      <c r="DC1074" s="58"/>
      <c r="DD1074" s="58"/>
      <c r="DE1074" s="111">
        <v>10.82</v>
      </c>
      <c r="DF1074">
        <v>111.255</v>
      </c>
      <c r="DG1074">
        <v>2.25</v>
      </c>
    </row>
    <row r="1075" spans="1:111">
      <c r="A1075" s="1">
        <v>2017</v>
      </c>
      <c r="B1075" s="1">
        <v>2</v>
      </c>
      <c r="C1075" s="24">
        <v>42884</v>
      </c>
      <c r="D1075" s="1">
        <v>4520</v>
      </c>
      <c r="E1075" s="1">
        <v>4524</v>
      </c>
      <c r="F1075" s="1">
        <v>4514</v>
      </c>
      <c r="G1075" s="1">
        <v>4515</v>
      </c>
      <c r="H1075" s="46">
        <v>1269.9000000000001</v>
      </c>
      <c r="I1075" s="1">
        <v>4500</v>
      </c>
      <c r="J1075" s="1">
        <v>4524</v>
      </c>
      <c r="K1075" s="1">
        <v>4496</v>
      </c>
      <c r="L1075" s="1">
        <v>4523</v>
      </c>
      <c r="M1075" s="53">
        <v>4519</v>
      </c>
      <c r="N1075" s="47">
        <v>4522</v>
      </c>
      <c r="O1075" s="47">
        <v>4514</v>
      </c>
      <c r="P1075" s="47">
        <v>4514</v>
      </c>
      <c r="Q1075" s="8">
        <v>4520</v>
      </c>
      <c r="R1075" s="26"/>
      <c r="W1075" s="50"/>
      <c r="X1075" s="51"/>
      <c r="AC1075" s="1">
        <v>1.1172</v>
      </c>
      <c r="AD1075" s="62">
        <v>4525</v>
      </c>
      <c r="AE1075" s="62">
        <v>4519</v>
      </c>
      <c r="BD1075" s="94">
        <v>4519</v>
      </c>
      <c r="BE1075" s="8">
        <v>4520</v>
      </c>
      <c r="BF1075" s="8">
        <v>1145</v>
      </c>
      <c r="BG1075" s="62">
        <v>912</v>
      </c>
      <c r="BH1075" s="62">
        <v>1.2554824561403508</v>
      </c>
      <c r="BI1075" s="1">
        <v>4519</v>
      </c>
      <c r="BJ1075" s="1">
        <v>4521</v>
      </c>
      <c r="BK1075" s="1">
        <v>4519</v>
      </c>
      <c r="BL1075" s="1">
        <v>4521</v>
      </c>
      <c r="BM1075" s="78"/>
      <c r="BN1075" s="78"/>
      <c r="BO1075" s="78"/>
      <c r="BP1075" s="89"/>
      <c r="BS1075" s="88"/>
      <c r="BU1075" s="58"/>
      <c r="BV1075" s="58"/>
      <c r="BW1075" s="58"/>
      <c r="BX1075" s="58"/>
      <c r="BY1075" s="1">
        <v>111.255</v>
      </c>
      <c r="BZ1075" s="1">
        <v>111.229</v>
      </c>
      <c r="CA1075" s="1">
        <v>111.265</v>
      </c>
      <c r="CB1075" s="1">
        <v>1.1177999999999999</v>
      </c>
      <c r="CC1075" s="1">
        <v>1.1184000000000001</v>
      </c>
      <c r="CD1075" s="1">
        <v>1.1173999999999999</v>
      </c>
      <c r="CG1075" s="1">
        <v>4519</v>
      </c>
      <c r="CH1075" s="1">
        <v>4522</v>
      </c>
      <c r="CI1075" s="1">
        <v>4518</v>
      </c>
      <c r="CJ1075" s="1">
        <v>4519</v>
      </c>
      <c r="CK1075" s="1">
        <v>4519</v>
      </c>
      <c r="CL1075" s="1">
        <v>4522</v>
      </c>
      <c r="CM1075" s="1">
        <v>4514</v>
      </c>
      <c r="CN1075" s="1">
        <v>4515</v>
      </c>
      <c r="CO1075" s="1">
        <v>1269.8</v>
      </c>
      <c r="CP1075" s="1">
        <v>4519</v>
      </c>
      <c r="CQ1075" s="1">
        <v>4522</v>
      </c>
      <c r="CR1075" s="1">
        <v>4514</v>
      </c>
      <c r="CS1075" s="1">
        <v>4516</v>
      </c>
      <c r="CX1075" s="58"/>
      <c r="CY1075" s="58"/>
      <c r="DA1075" s="1" t="s">
        <v>618</v>
      </c>
      <c r="DC1075" s="58"/>
      <c r="DD1075" s="58"/>
      <c r="DE1075" s="111">
        <v>10.82</v>
      </c>
      <c r="DF1075">
        <v>111.298</v>
      </c>
      <c r="DG1075">
        <v>2.25</v>
      </c>
    </row>
    <row r="1076" spans="1:111">
      <c r="A1076" s="1">
        <v>2017</v>
      </c>
      <c r="B1076" s="1">
        <v>3</v>
      </c>
      <c r="C1076" s="24">
        <v>42885</v>
      </c>
      <c r="D1076" s="1">
        <v>4517</v>
      </c>
      <c r="E1076" s="1">
        <v>4517</v>
      </c>
      <c r="F1076" s="1">
        <v>4506</v>
      </c>
      <c r="G1076" s="1">
        <v>4507</v>
      </c>
      <c r="H1076" s="46">
        <v>1265.5999999999999</v>
      </c>
      <c r="I1076" s="1">
        <v>4519</v>
      </c>
      <c r="J1076" s="1">
        <v>4522</v>
      </c>
      <c r="K1076" s="1">
        <v>4510</v>
      </c>
      <c r="L1076" s="1">
        <v>4512</v>
      </c>
      <c r="M1076" s="53">
        <v>4504</v>
      </c>
      <c r="N1076" s="47">
        <v>4508</v>
      </c>
      <c r="O1076" s="47">
        <v>4484</v>
      </c>
      <c r="P1076" s="47">
        <v>4500</v>
      </c>
      <c r="Q1076" s="8">
        <v>4517</v>
      </c>
      <c r="R1076" s="26"/>
      <c r="W1076" s="50"/>
      <c r="X1076" s="51"/>
      <c r="AC1076" s="1">
        <v>1.119</v>
      </c>
      <c r="AD1076" s="62">
        <v>4517</v>
      </c>
      <c r="AE1076" s="62">
        <v>4510</v>
      </c>
      <c r="BD1076" s="94">
        <v>4504</v>
      </c>
      <c r="BE1076" s="8">
        <v>4514</v>
      </c>
      <c r="BF1076" s="8">
        <v>989</v>
      </c>
      <c r="BG1076" s="62">
        <v>798</v>
      </c>
      <c r="BH1076" s="62">
        <v>1.2393483709273183</v>
      </c>
      <c r="BI1076" s="1">
        <v>4504</v>
      </c>
      <c r="BJ1076" s="1">
        <v>4508</v>
      </c>
      <c r="BK1076" s="1">
        <v>4497</v>
      </c>
      <c r="BL1076" s="1">
        <v>4500</v>
      </c>
      <c r="BM1076" s="78"/>
      <c r="BN1076" s="78"/>
      <c r="BO1076" s="78"/>
      <c r="BP1076" s="89"/>
      <c r="BS1076" s="88"/>
      <c r="BU1076" s="58"/>
      <c r="BV1076" s="58"/>
      <c r="BW1076" s="58"/>
      <c r="BX1076" s="58"/>
      <c r="BY1076" s="1">
        <v>111.26600000000001</v>
      </c>
      <c r="BZ1076" s="1">
        <v>111.251</v>
      </c>
      <c r="CA1076" s="1">
        <v>111.247</v>
      </c>
      <c r="CB1076" s="1">
        <v>1.1166</v>
      </c>
      <c r="CC1076" s="1">
        <v>1.1138999999999999</v>
      </c>
      <c r="CD1076" s="1">
        <v>1.113</v>
      </c>
      <c r="CG1076" s="1">
        <v>4504</v>
      </c>
      <c r="CH1076" s="1">
        <v>4508</v>
      </c>
      <c r="CI1076" s="1">
        <v>4484</v>
      </c>
      <c r="CJ1076" s="1">
        <v>4495</v>
      </c>
      <c r="CK1076" s="1">
        <v>4504</v>
      </c>
      <c r="CL1076" s="1">
        <v>4508</v>
      </c>
      <c r="CM1076" s="1">
        <v>4484</v>
      </c>
      <c r="CN1076" s="1">
        <v>4490</v>
      </c>
      <c r="CO1076" s="1">
        <v>1267.9000000000001</v>
      </c>
      <c r="CP1076" s="1">
        <v>4504</v>
      </c>
      <c r="CQ1076" s="1">
        <v>4508</v>
      </c>
      <c r="CR1076" s="1">
        <v>4483</v>
      </c>
      <c r="CS1076" s="1">
        <v>4486</v>
      </c>
      <c r="CX1076" s="58"/>
      <c r="CY1076" s="58"/>
      <c r="DA1076" s="1" t="s">
        <v>618</v>
      </c>
      <c r="DC1076" s="58"/>
      <c r="DD1076" s="58"/>
      <c r="DE1076" s="111">
        <v>10.82</v>
      </c>
      <c r="DF1076">
        <v>110.85299999999999</v>
      </c>
      <c r="DG1076">
        <v>2.2170000000000001</v>
      </c>
    </row>
    <row r="1077" spans="1:111">
      <c r="A1077" s="1">
        <v>2017</v>
      </c>
      <c r="B1077" s="1">
        <v>4</v>
      </c>
      <c r="C1077" s="24">
        <v>42886</v>
      </c>
      <c r="D1077" s="1">
        <v>4484</v>
      </c>
      <c r="E1077" s="1">
        <v>4492</v>
      </c>
      <c r="F1077" s="1">
        <v>4483</v>
      </c>
      <c r="G1077" s="1">
        <v>4489</v>
      </c>
      <c r="H1077" s="46">
        <v>1271.4000000000001</v>
      </c>
      <c r="I1077" s="1">
        <v>4504</v>
      </c>
      <c r="J1077" s="1">
        <v>4508</v>
      </c>
      <c r="K1077" s="1">
        <v>4483</v>
      </c>
      <c r="L1077" s="1">
        <v>4487</v>
      </c>
      <c r="M1077" s="53">
        <v>4491</v>
      </c>
      <c r="N1077" s="47">
        <v>4502</v>
      </c>
      <c r="O1077" s="47">
        <v>4488</v>
      </c>
      <c r="P1077" s="47">
        <v>4490</v>
      </c>
      <c r="Q1077" s="8">
        <v>4483</v>
      </c>
      <c r="R1077" s="26"/>
      <c r="W1077" s="50"/>
      <c r="X1077" s="51"/>
      <c r="AC1077" s="1">
        <v>1.1237999999999999</v>
      </c>
      <c r="AD1077" s="62">
        <v>4489</v>
      </c>
      <c r="AE1077" s="62">
        <v>4483</v>
      </c>
      <c r="BD1077" s="94">
        <v>4492</v>
      </c>
      <c r="BE1077" s="8">
        <v>4486</v>
      </c>
      <c r="BF1077" s="8">
        <v>899</v>
      </c>
      <c r="BG1077" s="62">
        <v>863</v>
      </c>
      <c r="BH1077" s="62">
        <v>1.0417149478563152</v>
      </c>
      <c r="BI1077" s="1">
        <v>4491</v>
      </c>
      <c r="BJ1077" s="1">
        <v>4493</v>
      </c>
      <c r="BK1077" s="1">
        <v>4491</v>
      </c>
      <c r="BL1077" s="1">
        <v>4492</v>
      </c>
      <c r="BM1077" s="78"/>
      <c r="BN1077" s="78"/>
      <c r="BO1077" s="78"/>
      <c r="BP1077" s="89"/>
      <c r="BS1077" s="88"/>
      <c r="BU1077" s="58"/>
      <c r="BV1077" s="58"/>
      <c r="BW1077" s="58"/>
      <c r="BX1077" s="58"/>
      <c r="BY1077" s="1">
        <v>110.85599999999999</v>
      </c>
      <c r="BZ1077" s="1">
        <v>110.825</v>
      </c>
      <c r="CA1077" s="1">
        <v>110.789</v>
      </c>
      <c r="CB1077" s="1">
        <v>1.1186</v>
      </c>
      <c r="CC1077" s="1">
        <v>1.1172</v>
      </c>
      <c r="CD1077" s="1">
        <v>1.1172</v>
      </c>
      <c r="CG1077" s="1">
        <v>4491</v>
      </c>
      <c r="CH1077" s="1">
        <v>4502</v>
      </c>
      <c r="CI1077" s="1">
        <v>4488</v>
      </c>
      <c r="CJ1077" s="1">
        <v>4502</v>
      </c>
      <c r="CK1077" s="1">
        <v>4491</v>
      </c>
      <c r="CL1077" s="1">
        <v>4502</v>
      </c>
      <c r="CM1077" s="1">
        <v>4488</v>
      </c>
      <c r="CN1077" s="1">
        <v>4494</v>
      </c>
      <c r="CO1077" s="1">
        <v>1265.2</v>
      </c>
      <c r="CP1077" s="1">
        <v>4491</v>
      </c>
      <c r="CQ1077" s="1">
        <v>4516</v>
      </c>
      <c r="CR1077" s="1">
        <v>4488</v>
      </c>
      <c r="CS1077" s="1">
        <v>4507</v>
      </c>
      <c r="CX1077" s="58"/>
      <c r="CY1077" s="58"/>
      <c r="DA1077" s="1" t="s">
        <v>618</v>
      </c>
      <c r="DC1077" s="58"/>
      <c r="DD1077" s="58"/>
      <c r="DE1077" s="111">
        <v>10.82</v>
      </c>
      <c r="DF1077">
        <v>110.77800000000001</v>
      </c>
      <c r="DG1077">
        <v>2.1960000000000002</v>
      </c>
    </row>
    <row r="1078" spans="1:111">
      <c r="A1078" s="1">
        <v>2017</v>
      </c>
      <c r="B1078" s="1">
        <v>5</v>
      </c>
      <c r="C1078" s="24">
        <v>42887</v>
      </c>
      <c r="D1078" s="1">
        <v>4504</v>
      </c>
      <c r="E1078" s="1">
        <v>4517</v>
      </c>
      <c r="F1078" s="1">
        <v>4504</v>
      </c>
      <c r="G1078" s="1">
        <v>4508</v>
      </c>
      <c r="H1078" s="46">
        <v>1268.2</v>
      </c>
      <c r="I1078" s="1">
        <v>4491</v>
      </c>
      <c r="J1078" s="1">
        <v>4517</v>
      </c>
      <c r="K1078" s="1">
        <v>4488</v>
      </c>
      <c r="L1078" s="1">
        <v>4512</v>
      </c>
      <c r="M1078" s="53">
        <v>4509</v>
      </c>
      <c r="N1078" s="47">
        <v>4515</v>
      </c>
      <c r="O1078" s="47">
        <v>4506</v>
      </c>
      <c r="P1078" s="47">
        <v>4508</v>
      </c>
      <c r="Q1078" s="8">
        <v>4505</v>
      </c>
      <c r="R1078" s="26"/>
      <c r="W1078" s="50"/>
      <c r="X1078" s="51"/>
      <c r="AC1078" s="1">
        <v>1.1225000000000001</v>
      </c>
      <c r="AD1078" s="62">
        <v>4517</v>
      </c>
      <c r="AE1078" s="62">
        <v>4504</v>
      </c>
      <c r="BD1078" s="94">
        <v>4509</v>
      </c>
      <c r="BE1078" s="8">
        <v>4508</v>
      </c>
      <c r="BF1078" s="8">
        <v>958</v>
      </c>
      <c r="BG1078" s="62">
        <v>801</v>
      </c>
      <c r="BH1078" s="62">
        <v>1.1960049937578028</v>
      </c>
      <c r="BI1078" s="1">
        <v>4509</v>
      </c>
      <c r="BJ1078" s="1">
        <v>4511</v>
      </c>
      <c r="BK1078" s="1">
        <v>4509</v>
      </c>
      <c r="BL1078" s="1">
        <v>4509</v>
      </c>
      <c r="BM1078" s="78"/>
      <c r="BN1078" s="78"/>
      <c r="BO1078" s="78"/>
      <c r="BP1078" s="89"/>
      <c r="BS1078" s="88"/>
      <c r="BU1078" s="58"/>
      <c r="BV1078" s="58"/>
      <c r="BW1078" s="58"/>
      <c r="BX1078" s="58"/>
      <c r="BY1078" s="1">
        <v>110.776</v>
      </c>
      <c r="BZ1078" s="1">
        <v>110.773</v>
      </c>
      <c r="CA1078" s="1">
        <v>110.752</v>
      </c>
      <c r="CB1078" s="1">
        <v>1.1244000000000001</v>
      </c>
      <c r="CC1078" s="1">
        <v>1.1242000000000001</v>
      </c>
      <c r="CD1078" s="1">
        <v>1.1244000000000001</v>
      </c>
      <c r="CG1078" s="1">
        <v>4509</v>
      </c>
      <c r="CH1078" s="1">
        <v>4515</v>
      </c>
      <c r="CI1078" s="1">
        <v>4506</v>
      </c>
      <c r="CJ1078" s="1">
        <v>4509</v>
      </c>
      <c r="CK1078" s="1">
        <v>4509</v>
      </c>
      <c r="CL1078" s="1">
        <v>4515</v>
      </c>
      <c r="CM1078" s="1">
        <v>4506</v>
      </c>
      <c r="CN1078" s="1">
        <v>4514</v>
      </c>
      <c r="CO1078" s="1">
        <v>1268.5999999999999</v>
      </c>
      <c r="CP1078" s="1">
        <v>4509</v>
      </c>
      <c r="CQ1078" s="1">
        <v>4523</v>
      </c>
      <c r="CR1078" s="1">
        <v>4505</v>
      </c>
      <c r="CS1078" s="1">
        <v>4519</v>
      </c>
      <c r="CX1078" s="58"/>
      <c r="CY1078" s="58"/>
      <c r="DA1078" s="1" t="s">
        <v>618</v>
      </c>
      <c r="DC1078" s="58"/>
      <c r="DD1078" s="58"/>
      <c r="DE1078" s="111">
        <v>10.82</v>
      </c>
      <c r="DF1078">
        <v>111.37</v>
      </c>
      <c r="DG1078">
        <v>2.2170000000000001</v>
      </c>
    </row>
    <row r="1079" spans="1:111">
      <c r="A1079" s="1">
        <v>2017</v>
      </c>
      <c r="B1079" s="1">
        <v>6</v>
      </c>
      <c r="C1079" s="24">
        <v>42888</v>
      </c>
      <c r="D1079" s="1">
        <v>4516</v>
      </c>
      <c r="E1079" s="1">
        <v>4521</v>
      </c>
      <c r="F1079" s="1">
        <v>4508</v>
      </c>
      <c r="G1079" s="1">
        <v>4510</v>
      </c>
      <c r="H1079" s="46">
        <v>1280.2</v>
      </c>
      <c r="I1079" s="1">
        <v>4509</v>
      </c>
      <c r="J1079" s="1">
        <v>4523</v>
      </c>
      <c r="K1079" s="1">
        <v>4505</v>
      </c>
      <c r="L1079" s="1">
        <v>4517</v>
      </c>
      <c r="M1079" s="53">
        <v>4511</v>
      </c>
      <c r="N1079" s="47">
        <v>4523</v>
      </c>
      <c r="O1079" s="47">
        <v>4508</v>
      </c>
      <c r="P1079" s="47">
        <v>4515</v>
      </c>
      <c r="Q1079" s="8">
        <v>4516</v>
      </c>
      <c r="R1079" s="26"/>
      <c r="W1079" s="50"/>
      <c r="X1079" s="51"/>
      <c r="AC1079" s="1">
        <v>1.1273</v>
      </c>
      <c r="AD1079" s="62">
        <v>4521</v>
      </c>
      <c r="AE1079" s="62">
        <v>4515</v>
      </c>
      <c r="BD1079" s="94">
        <v>4511</v>
      </c>
      <c r="BE1079" s="8">
        <v>4518</v>
      </c>
      <c r="BF1079" s="8">
        <v>921</v>
      </c>
      <c r="BG1079" s="62">
        <v>654</v>
      </c>
      <c r="BH1079" s="62">
        <v>1.4082568807339451</v>
      </c>
      <c r="BI1079" s="1">
        <v>4511</v>
      </c>
      <c r="BJ1079" s="1">
        <v>4515</v>
      </c>
      <c r="BK1079" s="1">
        <v>4510</v>
      </c>
      <c r="BL1079" s="1">
        <v>4512</v>
      </c>
      <c r="BM1079" s="78"/>
      <c r="BN1079" s="78"/>
      <c r="BO1079" s="78"/>
      <c r="BP1079" s="89"/>
      <c r="BS1079" s="88"/>
      <c r="BU1079" s="58"/>
      <c r="BV1079" s="58"/>
      <c r="BW1079" s="58"/>
      <c r="BX1079" s="58"/>
      <c r="BY1079" s="1">
        <v>111.36499999999999</v>
      </c>
      <c r="BZ1079" s="1">
        <v>111.401</v>
      </c>
      <c r="CA1079" s="1">
        <v>111.369</v>
      </c>
      <c r="CB1079" s="1">
        <v>1.1213</v>
      </c>
      <c r="CC1079" s="1">
        <v>1.1216999999999999</v>
      </c>
      <c r="CD1079" s="1">
        <v>1.1218999999999999</v>
      </c>
      <c r="CG1079" s="1">
        <v>4511</v>
      </c>
      <c r="CH1079" s="1">
        <v>4523</v>
      </c>
      <c r="CI1079" s="1">
        <v>4508</v>
      </c>
      <c r="CJ1079" s="1">
        <v>4522</v>
      </c>
      <c r="CK1079" s="1">
        <v>4511</v>
      </c>
      <c r="CL1079" s="1">
        <v>4523</v>
      </c>
      <c r="CM1079" s="1">
        <v>4508</v>
      </c>
      <c r="CN1079" s="1">
        <v>4520</v>
      </c>
      <c r="CO1079" s="1">
        <v>1264.5</v>
      </c>
      <c r="CP1079" s="1">
        <v>4511</v>
      </c>
      <c r="CQ1079" s="1">
        <v>4525</v>
      </c>
      <c r="CR1079" s="1">
        <v>4508</v>
      </c>
      <c r="CS1079" s="1">
        <v>4524</v>
      </c>
      <c r="CX1079" s="58"/>
      <c r="CY1079" s="58"/>
      <c r="DA1079" s="1" t="s">
        <v>618</v>
      </c>
      <c r="DC1079" s="58"/>
      <c r="DD1079" s="58"/>
      <c r="DE1079" s="111">
        <v>10.82</v>
      </c>
      <c r="DF1079">
        <v>110.42400000000001</v>
      </c>
      <c r="DG1079">
        <v>2.1589999999999998</v>
      </c>
    </row>
    <row r="1080" spans="1:111">
      <c r="A1080" s="1">
        <v>2017</v>
      </c>
      <c r="B1080" s="1">
        <v>2</v>
      </c>
      <c r="C1080" s="24">
        <v>42891</v>
      </c>
      <c r="D1080" s="1">
        <v>4530</v>
      </c>
      <c r="E1080" s="1">
        <v>4540</v>
      </c>
      <c r="F1080" s="1">
        <v>4529</v>
      </c>
      <c r="G1080" s="1">
        <v>4534</v>
      </c>
      <c r="H1080" s="46">
        <v>1281.9000000000001</v>
      </c>
      <c r="I1080" s="1">
        <v>4511</v>
      </c>
      <c r="J1080" s="1">
        <v>4538</v>
      </c>
      <c r="K1080" s="1">
        <v>4508</v>
      </c>
      <c r="L1080" s="1">
        <v>4535</v>
      </c>
      <c r="M1080" s="53">
        <v>4535</v>
      </c>
      <c r="N1080" s="47">
        <v>4542</v>
      </c>
      <c r="O1080" s="47">
        <v>4534</v>
      </c>
      <c r="P1080" s="47">
        <v>4535</v>
      </c>
      <c r="Q1080" s="8">
        <v>4530</v>
      </c>
      <c r="R1080" s="26"/>
      <c r="W1080" s="50"/>
      <c r="X1080" s="51"/>
      <c r="AC1080" s="1">
        <v>1.1249</v>
      </c>
      <c r="AD1080" s="62">
        <v>4538</v>
      </c>
      <c r="AE1080" s="62">
        <v>4529</v>
      </c>
      <c r="BD1080" s="94">
        <v>4535</v>
      </c>
      <c r="BE1080" s="8">
        <v>4530</v>
      </c>
      <c r="BF1080" s="8">
        <v>1198</v>
      </c>
      <c r="BG1080" s="62">
        <v>684</v>
      </c>
      <c r="BH1080" s="62">
        <v>1.7514619883040936</v>
      </c>
      <c r="BI1080" s="1">
        <v>4535</v>
      </c>
      <c r="BJ1080" s="1">
        <v>4537</v>
      </c>
      <c r="BK1080" s="1">
        <v>4534</v>
      </c>
      <c r="BL1080" s="1">
        <v>4534</v>
      </c>
      <c r="BM1080" s="78"/>
      <c r="BN1080" s="78"/>
      <c r="BO1080" s="78"/>
      <c r="BP1080" s="89"/>
      <c r="BS1080" s="88"/>
      <c r="BU1080" s="58"/>
      <c r="BV1080" s="58"/>
      <c r="BW1080" s="58"/>
      <c r="BX1080" s="58"/>
      <c r="BY1080" s="1">
        <v>110.357</v>
      </c>
      <c r="BZ1080" s="1">
        <v>110.429</v>
      </c>
      <c r="CA1080" s="1">
        <v>110.417</v>
      </c>
      <c r="CB1080" s="1">
        <v>1.1274</v>
      </c>
      <c r="CC1080" s="1">
        <v>1.1278999999999999</v>
      </c>
      <c r="CD1080" s="1">
        <v>1.1279999999999999</v>
      </c>
      <c r="CG1080" s="1">
        <v>4535</v>
      </c>
      <c r="CH1080" s="1">
        <v>4542</v>
      </c>
      <c r="CI1080" s="1">
        <v>4534</v>
      </c>
      <c r="CJ1080" s="1">
        <v>4540</v>
      </c>
      <c r="CK1080" s="1">
        <v>4535</v>
      </c>
      <c r="CL1080" s="1">
        <v>4542</v>
      </c>
      <c r="CM1080" s="1">
        <v>4534</v>
      </c>
      <c r="CN1080" s="1">
        <v>4534</v>
      </c>
      <c r="CO1080" s="1">
        <v>1283.3</v>
      </c>
      <c r="CP1080" s="1">
        <v>4535</v>
      </c>
      <c r="CQ1080" s="1">
        <v>4542</v>
      </c>
      <c r="CR1080" s="1">
        <v>4526</v>
      </c>
      <c r="CS1080" s="1">
        <v>4530</v>
      </c>
      <c r="CX1080" s="58"/>
      <c r="CY1080" s="58"/>
      <c r="DA1080" s="1" t="s">
        <v>618</v>
      </c>
      <c r="DC1080" s="58"/>
      <c r="DD1080" s="58"/>
      <c r="DE1080" s="111">
        <v>10.82</v>
      </c>
      <c r="DF1080">
        <v>110.489</v>
      </c>
      <c r="DG1080">
        <v>2.1819999999999999</v>
      </c>
    </row>
    <row r="1081" spans="1:111">
      <c r="A1081" s="1">
        <v>2017</v>
      </c>
      <c r="B1081" s="1">
        <v>3</v>
      </c>
      <c r="C1081" s="24">
        <v>42892</v>
      </c>
      <c r="D1081" s="1">
        <v>4527</v>
      </c>
      <c r="E1081" s="1">
        <v>4530</v>
      </c>
      <c r="F1081" s="1">
        <v>4516</v>
      </c>
      <c r="G1081" s="1">
        <v>4523</v>
      </c>
      <c r="H1081" s="46">
        <v>1296.5999999999999</v>
      </c>
      <c r="I1081" s="1">
        <v>4535</v>
      </c>
      <c r="J1081" s="1">
        <v>4542</v>
      </c>
      <c r="K1081" s="1">
        <v>4516</v>
      </c>
      <c r="L1081" s="1">
        <v>4522</v>
      </c>
      <c r="M1081" s="53">
        <v>4527</v>
      </c>
      <c r="N1081" s="47">
        <v>4540</v>
      </c>
      <c r="O1081" s="47">
        <v>4526</v>
      </c>
      <c r="P1081" s="47">
        <v>4539</v>
      </c>
      <c r="Q1081" s="8">
        <v>4529</v>
      </c>
      <c r="R1081" s="26"/>
      <c r="W1081" s="50"/>
      <c r="X1081" s="51"/>
      <c r="AC1081" s="1">
        <v>1.1267</v>
      </c>
      <c r="AD1081" s="62">
        <v>4530</v>
      </c>
      <c r="AE1081" s="62">
        <v>4516</v>
      </c>
      <c r="BD1081" s="94">
        <v>4527</v>
      </c>
      <c r="BE1081" s="8">
        <v>4530</v>
      </c>
      <c r="BF1081" s="8">
        <v>731</v>
      </c>
      <c r="BG1081" s="62">
        <v>891</v>
      </c>
      <c r="BH1081" s="62">
        <v>0.8204264870931538</v>
      </c>
      <c r="BI1081" s="1">
        <v>4527</v>
      </c>
      <c r="BJ1081" s="1">
        <v>4530</v>
      </c>
      <c r="BK1081" s="1">
        <v>4527</v>
      </c>
      <c r="BL1081" s="1">
        <v>4530</v>
      </c>
      <c r="BM1081" s="78"/>
      <c r="BN1081" s="78"/>
      <c r="BO1081" s="78"/>
      <c r="BP1081" s="89"/>
      <c r="BS1081" s="88"/>
      <c r="BU1081" s="58"/>
      <c r="BV1081" s="58"/>
      <c r="BW1081" s="58"/>
      <c r="BX1081" s="58"/>
      <c r="BY1081" s="1">
        <v>110.459</v>
      </c>
      <c r="BZ1081" s="1">
        <v>110.437</v>
      </c>
      <c r="CA1081" s="1">
        <v>110.399</v>
      </c>
      <c r="CB1081" s="1">
        <v>1.1254999999999999</v>
      </c>
      <c r="CC1081" s="1">
        <v>1.1258999999999999</v>
      </c>
      <c r="CD1081" s="1">
        <v>1.1257999999999999</v>
      </c>
      <c r="CG1081" s="1">
        <v>4527</v>
      </c>
      <c r="CH1081" s="1">
        <v>4531</v>
      </c>
      <c r="CI1081" s="1">
        <v>4526</v>
      </c>
      <c r="CJ1081" s="1">
        <v>4530</v>
      </c>
      <c r="CK1081" s="1">
        <v>4527</v>
      </c>
      <c r="CL1081" s="1">
        <v>4540</v>
      </c>
      <c r="CM1081" s="1">
        <v>4526</v>
      </c>
      <c r="CN1081" s="1">
        <v>4535</v>
      </c>
      <c r="CO1081" s="1">
        <v>1291.8</v>
      </c>
      <c r="CP1081" s="1">
        <v>4527</v>
      </c>
      <c r="CQ1081" s="1">
        <v>4540</v>
      </c>
      <c r="CR1081" s="1">
        <v>4526</v>
      </c>
      <c r="CS1081" s="1">
        <v>4535</v>
      </c>
      <c r="CX1081" s="58"/>
      <c r="CY1081" s="58"/>
      <c r="DA1081" s="1" t="s">
        <v>618</v>
      </c>
      <c r="DC1081" s="58"/>
      <c r="DD1081" s="58"/>
      <c r="DE1081" s="111">
        <v>10.82</v>
      </c>
      <c r="DF1081">
        <v>109.366</v>
      </c>
      <c r="DG1081">
        <v>2.1469999999999998</v>
      </c>
    </row>
    <row r="1082" spans="1:111">
      <c r="A1082" s="1">
        <v>2017</v>
      </c>
      <c r="B1082" s="1">
        <v>4</v>
      </c>
      <c r="C1082" s="24">
        <v>42893</v>
      </c>
      <c r="D1082" s="1">
        <v>4535</v>
      </c>
      <c r="E1082" s="1">
        <v>4538</v>
      </c>
      <c r="F1082" s="1">
        <v>4529</v>
      </c>
      <c r="G1082" s="1">
        <v>4530</v>
      </c>
      <c r="H1082" s="46">
        <v>1289.5</v>
      </c>
      <c r="I1082" s="1">
        <v>4527</v>
      </c>
      <c r="J1082" s="1">
        <v>4540</v>
      </c>
      <c r="K1082" s="1">
        <v>4526</v>
      </c>
      <c r="L1082" s="1">
        <v>4535</v>
      </c>
      <c r="M1082" s="53">
        <v>4526</v>
      </c>
      <c r="N1082" s="47">
        <v>4533</v>
      </c>
      <c r="O1082" s="47">
        <v>4519</v>
      </c>
      <c r="P1082" s="47">
        <v>4531</v>
      </c>
      <c r="Q1082" s="8">
        <v>4534</v>
      </c>
      <c r="R1082" s="26"/>
      <c r="W1082" s="50"/>
      <c r="X1082" s="51"/>
      <c r="AC1082" s="1">
        <v>1.1261000000000001</v>
      </c>
      <c r="AD1082" s="62">
        <v>4538</v>
      </c>
      <c r="AE1082" s="62">
        <v>4533</v>
      </c>
      <c r="BD1082" s="94">
        <v>4526</v>
      </c>
      <c r="BE1082" s="8">
        <v>4539</v>
      </c>
      <c r="BF1082" s="8">
        <v>1155</v>
      </c>
      <c r="BG1082" s="62">
        <v>663</v>
      </c>
      <c r="BH1082" s="62">
        <v>1.7420814479638009</v>
      </c>
      <c r="BI1082" s="1">
        <v>4526</v>
      </c>
      <c r="BJ1082" s="1">
        <v>4527</v>
      </c>
      <c r="BK1082" s="1">
        <v>4525</v>
      </c>
      <c r="BL1082" s="1">
        <v>4526</v>
      </c>
      <c r="BM1082" s="78"/>
      <c r="BN1082" s="78"/>
      <c r="BO1082" s="78"/>
      <c r="BP1082" s="89"/>
      <c r="BS1082" s="88"/>
      <c r="BU1082" s="58"/>
      <c r="BV1082" s="58"/>
      <c r="BW1082" s="58"/>
      <c r="BX1082" s="58"/>
      <c r="BY1082" s="1">
        <v>109.416</v>
      </c>
      <c r="BZ1082" s="1">
        <v>109.392</v>
      </c>
      <c r="CA1082" s="1">
        <v>109.40300000000001</v>
      </c>
      <c r="CB1082" s="1">
        <v>1.1276999999999999</v>
      </c>
      <c r="CC1082" s="1">
        <v>1.1277999999999999</v>
      </c>
      <c r="CD1082" s="1">
        <v>1.1276999999999999</v>
      </c>
      <c r="CG1082" s="1">
        <v>4526</v>
      </c>
      <c r="CH1082" s="1">
        <v>4528</v>
      </c>
      <c r="CI1082" s="1">
        <v>4519</v>
      </c>
      <c r="CJ1082" s="1">
        <v>4525</v>
      </c>
      <c r="CK1082" s="1">
        <v>4526</v>
      </c>
      <c r="CL1082" s="1">
        <v>4533</v>
      </c>
      <c r="CM1082" s="1">
        <v>4519</v>
      </c>
      <c r="CN1082" s="1">
        <v>4527</v>
      </c>
      <c r="CO1082" s="1">
        <v>1295.4000000000001</v>
      </c>
      <c r="CP1082" s="1">
        <v>4526</v>
      </c>
      <c r="CQ1082" s="1">
        <v>4533</v>
      </c>
      <c r="CR1082" s="1">
        <v>4516</v>
      </c>
      <c r="CS1082" s="1">
        <v>4529</v>
      </c>
      <c r="CX1082" s="58"/>
      <c r="CY1082" s="58"/>
      <c r="DA1082" s="1" t="s">
        <v>618</v>
      </c>
      <c r="DC1082" s="58"/>
      <c r="DD1082" s="58"/>
      <c r="DE1082" s="111">
        <v>10.82</v>
      </c>
      <c r="DF1082">
        <v>109.78400000000001</v>
      </c>
      <c r="DG1082">
        <v>2.1779999999999999</v>
      </c>
    </row>
    <row r="1083" spans="1:111">
      <c r="A1083" s="1">
        <v>2017</v>
      </c>
      <c r="B1083" s="1">
        <v>5</v>
      </c>
      <c r="C1083" s="24">
        <v>42894</v>
      </c>
      <c r="D1083" s="1">
        <v>4527</v>
      </c>
      <c r="E1083" s="1">
        <v>4530</v>
      </c>
      <c r="F1083" s="1">
        <v>4516</v>
      </c>
      <c r="G1083" s="1">
        <v>4517</v>
      </c>
      <c r="H1083" s="46">
        <v>1280.3</v>
      </c>
      <c r="I1083" s="1">
        <v>4526</v>
      </c>
      <c r="J1083" s="1">
        <v>4533</v>
      </c>
      <c r="K1083" s="1">
        <v>4516</v>
      </c>
      <c r="L1083" s="1">
        <v>4529</v>
      </c>
      <c r="M1083" s="53">
        <v>4523</v>
      </c>
      <c r="N1083" s="47">
        <v>4530</v>
      </c>
      <c r="O1083" s="47">
        <v>4498</v>
      </c>
      <c r="P1083" s="47">
        <v>4503</v>
      </c>
      <c r="Q1083" s="8">
        <v>4526</v>
      </c>
      <c r="R1083" s="26"/>
      <c r="W1083" s="50"/>
      <c r="X1083" s="51"/>
      <c r="AC1083" s="1">
        <v>1.1222000000000001</v>
      </c>
      <c r="AD1083" s="62">
        <v>4531</v>
      </c>
      <c r="AE1083" s="62">
        <v>4523</v>
      </c>
      <c r="BD1083" s="94">
        <v>4524</v>
      </c>
      <c r="BE1083" s="8">
        <v>4528</v>
      </c>
      <c r="BF1083" s="8">
        <v>1121</v>
      </c>
      <c r="BG1083" s="62">
        <v>690</v>
      </c>
      <c r="BH1083" s="62">
        <v>1.6246376811594203</v>
      </c>
      <c r="BI1083" s="1">
        <v>4523</v>
      </c>
      <c r="BJ1083" s="1">
        <v>4525</v>
      </c>
      <c r="BK1083" s="1">
        <v>4523</v>
      </c>
      <c r="BL1083" s="1">
        <v>4525</v>
      </c>
      <c r="BM1083" s="78"/>
      <c r="BN1083" s="78"/>
      <c r="BO1083" s="78"/>
      <c r="BP1083" s="89"/>
      <c r="BS1083" s="88"/>
      <c r="BU1083" s="58"/>
      <c r="BV1083" s="58"/>
      <c r="BW1083" s="58"/>
      <c r="BX1083" s="58"/>
      <c r="BY1083" s="1">
        <v>109.822</v>
      </c>
      <c r="BZ1083" s="1">
        <v>109.777</v>
      </c>
      <c r="CA1083" s="1">
        <v>109.86</v>
      </c>
      <c r="CB1083" s="1">
        <v>1.1256999999999999</v>
      </c>
      <c r="CC1083" s="1">
        <v>1.1258999999999999</v>
      </c>
      <c r="CD1083" s="1">
        <v>1.1259999999999999</v>
      </c>
      <c r="CG1083" s="1">
        <v>4523</v>
      </c>
      <c r="CH1083" s="1">
        <v>4530</v>
      </c>
      <c r="CI1083" s="1">
        <v>4522</v>
      </c>
      <c r="CJ1083" s="1">
        <v>4525</v>
      </c>
      <c r="CK1083" s="1">
        <v>4523</v>
      </c>
      <c r="CL1083" s="1">
        <v>4530</v>
      </c>
      <c r="CM1083" s="1">
        <v>4497</v>
      </c>
      <c r="CN1083" s="1">
        <v>4504</v>
      </c>
      <c r="CO1083" s="1">
        <v>1288.3</v>
      </c>
      <c r="CP1083" s="1">
        <v>4523</v>
      </c>
      <c r="CQ1083" s="1">
        <v>4530</v>
      </c>
      <c r="CR1083" s="1">
        <v>4497</v>
      </c>
      <c r="CS1083" s="1">
        <v>4510</v>
      </c>
      <c r="CX1083" s="58"/>
      <c r="CY1083" s="58"/>
      <c r="DA1083" s="1" t="s">
        <v>618</v>
      </c>
      <c r="DC1083" s="58"/>
      <c r="DD1083" s="58"/>
      <c r="DE1083" s="111">
        <v>10.82</v>
      </c>
      <c r="DF1083">
        <v>109.899</v>
      </c>
      <c r="DG1083">
        <v>2.194</v>
      </c>
    </row>
    <row r="1084" spans="1:111">
      <c r="A1084" s="1">
        <v>2017</v>
      </c>
      <c r="B1084" s="1">
        <v>6</v>
      </c>
      <c r="C1084" s="24">
        <v>42895</v>
      </c>
      <c r="D1084" s="1">
        <v>4511</v>
      </c>
      <c r="E1084" s="1">
        <v>4511</v>
      </c>
      <c r="F1084" s="1">
        <v>4499</v>
      </c>
      <c r="G1084" s="1">
        <v>4501</v>
      </c>
      <c r="H1084" s="46">
        <v>1271.4000000000001</v>
      </c>
      <c r="I1084" s="1">
        <v>4523</v>
      </c>
      <c r="J1084" s="1">
        <v>4530</v>
      </c>
      <c r="K1084" s="1">
        <v>4497</v>
      </c>
      <c r="L1084" s="1">
        <v>4506</v>
      </c>
      <c r="M1084" s="53">
        <v>4504</v>
      </c>
      <c r="N1084" s="47">
        <v>4510</v>
      </c>
      <c r="O1084" s="47">
        <v>4492</v>
      </c>
      <c r="P1084" s="47">
        <v>4495</v>
      </c>
      <c r="Q1084" s="8">
        <v>4511</v>
      </c>
      <c r="R1084" s="26"/>
      <c r="W1084" s="50"/>
      <c r="X1084" s="51"/>
      <c r="AC1084" s="1">
        <v>1.1176999999999999</v>
      </c>
      <c r="AD1084" s="62">
        <v>4511</v>
      </c>
      <c r="AE1084" s="62">
        <v>4499</v>
      </c>
      <c r="BD1084" s="94">
        <v>4505</v>
      </c>
      <c r="BE1084" s="8">
        <v>4510</v>
      </c>
      <c r="BF1084" s="8">
        <v>886</v>
      </c>
      <c r="BG1084" s="62">
        <v>804</v>
      </c>
      <c r="BH1084" s="62">
        <v>1.1019900497512438</v>
      </c>
      <c r="BI1084" s="1">
        <v>4504</v>
      </c>
      <c r="BJ1084" s="1">
        <v>4507</v>
      </c>
      <c r="BK1084" s="1">
        <v>4502</v>
      </c>
      <c r="BL1084" s="1">
        <v>4507</v>
      </c>
      <c r="BM1084" s="78"/>
      <c r="BN1084" s="78"/>
      <c r="BO1084" s="78"/>
      <c r="BP1084" s="89"/>
      <c r="BS1084" s="88"/>
      <c r="BU1084" s="58"/>
      <c r="BV1084" s="58"/>
      <c r="BW1084" s="58"/>
      <c r="BX1084" s="58"/>
      <c r="BY1084" s="1">
        <v>110.009</v>
      </c>
      <c r="BZ1084" s="1">
        <v>109.998</v>
      </c>
      <c r="CA1084" s="1">
        <v>109.922</v>
      </c>
      <c r="CB1084" s="1">
        <v>1.1214</v>
      </c>
      <c r="CC1084" s="1">
        <v>1.1200000000000001</v>
      </c>
      <c r="CD1084" s="1">
        <v>1.1192</v>
      </c>
      <c r="CG1084" s="1">
        <v>4504</v>
      </c>
      <c r="CH1084" s="1">
        <v>4510</v>
      </c>
      <c r="CI1084" s="1">
        <v>4497</v>
      </c>
      <c r="CJ1084" s="1">
        <v>4502</v>
      </c>
      <c r="CK1084" s="1">
        <v>4504</v>
      </c>
      <c r="CL1084" s="1">
        <v>4510</v>
      </c>
      <c r="CM1084" s="1">
        <v>4492</v>
      </c>
      <c r="CN1084" s="1">
        <v>4500</v>
      </c>
      <c r="CO1084" s="1">
        <v>1276.5</v>
      </c>
      <c r="CP1084" s="1">
        <v>4504</v>
      </c>
      <c r="CQ1084" s="1">
        <v>4510</v>
      </c>
      <c r="CR1084" s="1">
        <v>4479</v>
      </c>
      <c r="CS1084" s="1">
        <v>4482</v>
      </c>
      <c r="CX1084" s="58"/>
      <c r="CY1084" s="58"/>
      <c r="DA1084" s="1" t="s">
        <v>618</v>
      </c>
      <c r="DC1084" s="58"/>
      <c r="DD1084" s="58"/>
      <c r="DE1084" s="111">
        <v>10.82</v>
      </c>
      <c r="DF1084">
        <v>110.41</v>
      </c>
      <c r="DG1084">
        <v>2.1989999999999998</v>
      </c>
    </row>
    <row r="1085" spans="1:111">
      <c r="A1085" s="1">
        <v>2017</v>
      </c>
      <c r="B1085" s="1">
        <v>2</v>
      </c>
      <c r="C1085" s="24">
        <v>42898</v>
      </c>
      <c r="D1085" s="1">
        <v>4486</v>
      </c>
      <c r="E1085" s="1">
        <v>4487</v>
      </c>
      <c r="F1085" s="1">
        <v>4478</v>
      </c>
      <c r="G1085" s="1">
        <v>4478</v>
      </c>
      <c r="H1085" s="46">
        <v>1267.9000000000001</v>
      </c>
      <c r="I1085" s="1">
        <v>4504</v>
      </c>
      <c r="J1085" s="1">
        <v>4510</v>
      </c>
      <c r="K1085" s="1">
        <v>4479</v>
      </c>
      <c r="L1085" s="1">
        <v>4481</v>
      </c>
      <c r="M1085" s="53">
        <v>4479</v>
      </c>
      <c r="N1085" s="47">
        <v>4479</v>
      </c>
      <c r="O1085" s="47">
        <v>4459</v>
      </c>
      <c r="P1085" s="47">
        <v>4468</v>
      </c>
      <c r="Q1085" s="8">
        <v>4485</v>
      </c>
      <c r="R1085" s="26"/>
      <c r="W1085" s="50"/>
      <c r="X1085" s="51"/>
      <c r="AC1085" s="1">
        <v>1.1207</v>
      </c>
      <c r="AD1085" s="62">
        <v>4487</v>
      </c>
      <c r="AE1085" s="62">
        <v>4479</v>
      </c>
      <c r="BD1085" s="94">
        <v>4480</v>
      </c>
      <c r="BE1085" s="8">
        <v>4487</v>
      </c>
      <c r="BF1085" s="8">
        <v>824</v>
      </c>
      <c r="BG1085" s="62">
        <v>775</v>
      </c>
      <c r="BH1085" s="62">
        <v>1.0632258064516129</v>
      </c>
      <c r="BI1085" s="1">
        <v>4479</v>
      </c>
      <c r="BJ1085" s="1">
        <v>4479</v>
      </c>
      <c r="BK1085" s="1">
        <v>4477</v>
      </c>
      <c r="BL1085" s="1">
        <v>4477</v>
      </c>
      <c r="BM1085" s="78"/>
      <c r="BN1085" s="78"/>
      <c r="BO1085" s="78"/>
      <c r="BP1085" s="89"/>
      <c r="BS1085" s="88"/>
      <c r="BU1085" s="58"/>
      <c r="BV1085" s="58"/>
      <c r="BW1085" s="58"/>
      <c r="BX1085" s="58"/>
      <c r="BY1085" s="1">
        <v>110.31399999999999</v>
      </c>
      <c r="BZ1085" s="1">
        <v>110.34099999999999</v>
      </c>
      <c r="CA1085" s="1">
        <v>110.322</v>
      </c>
      <c r="CB1085" s="1">
        <v>1.1208</v>
      </c>
      <c r="CC1085" s="1">
        <v>1.1204000000000001</v>
      </c>
      <c r="CD1085" s="1">
        <v>1.1203000000000001</v>
      </c>
      <c r="CG1085" s="1">
        <v>4479</v>
      </c>
      <c r="CH1085" s="1">
        <v>4479</v>
      </c>
      <c r="CI1085" s="1">
        <v>4463</v>
      </c>
      <c r="CJ1085" s="1">
        <v>4464</v>
      </c>
      <c r="CK1085" s="1">
        <v>4479</v>
      </c>
      <c r="CL1085" s="1">
        <v>4479</v>
      </c>
      <c r="CM1085" s="1">
        <v>4459</v>
      </c>
      <c r="CN1085" s="1">
        <v>4462</v>
      </c>
      <c r="CO1085" s="1">
        <v>1270.5</v>
      </c>
      <c r="CP1085" s="1">
        <v>4479</v>
      </c>
      <c r="CQ1085" s="1">
        <v>4479</v>
      </c>
      <c r="CR1085" s="1">
        <v>4456</v>
      </c>
      <c r="CS1085" s="1">
        <v>4461</v>
      </c>
      <c r="CX1085" s="58"/>
      <c r="CY1085" s="58"/>
      <c r="DA1085" s="1" t="s">
        <v>618</v>
      </c>
      <c r="DC1085" s="58"/>
      <c r="DD1085" s="58"/>
      <c r="DE1085" s="111">
        <v>10.82</v>
      </c>
      <c r="DF1085">
        <v>109.90600000000001</v>
      </c>
      <c r="DG1085">
        <v>2.2130000000000001</v>
      </c>
    </row>
    <row r="1086" spans="1:111">
      <c r="A1086" s="1">
        <v>2017</v>
      </c>
      <c r="B1086" s="1">
        <v>3</v>
      </c>
      <c r="C1086" s="24">
        <v>42899</v>
      </c>
      <c r="D1086" s="1">
        <v>4462</v>
      </c>
      <c r="E1086" s="1">
        <v>4472</v>
      </c>
      <c r="F1086" s="1">
        <v>4460</v>
      </c>
      <c r="G1086" s="1">
        <v>4472</v>
      </c>
      <c r="H1086" s="46">
        <v>1268.5</v>
      </c>
      <c r="I1086" s="1">
        <v>4479</v>
      </c>
      <c r="J1086" s="1">
        <v>4479</v>
      </c>
      <c r="K1086" s="1">
        <v>4456</v>
      </c>
      <c r="L1086" s="1">
        <v>4467</v>
      </c>
      <c r="M1086" s="53">
        <v>4471</v>
      </c>
      <c r="N1086" s="47">
        <v>4472</v>
      </c>
      <c r="O1086" s="47">
        <v>4455</v>
      </c>
      <c r="P1086" s="47">
        <v>4461</v>
      </c>
      <c r="Q1086" s="8">
        <v>4461</v>
      </c>
      <c r="R1086" s="26"/>
      <c r="W1086" s="50"/>
      <c r="X1086" s="51"/>
      <c r="AC1086" s="1">
        <v>1.1207</v>
      </c>
      <c r="AD1086" s="62">
        <v>4469</v>
      </c>
      <c r="AE1086" s="62">
        <v>4460</v>
      </c>
      <c r="BD1086" s="94">
        <v>4473</v>
      </c>
      <c r="BE1086" s="8">
        <v>4464</v>
      </c>
      <c r="BF1086" s="8">
        <v>772</v>
      </c>
      <c r="BG1086" s="62">
        <v>1357</v>
      </c>
      <c r="BH1086" s="62">
        <v>0.56890198968312455</v>
      </c>
      <c r="BI1086" s="1">
        <v>4471</v>
      </c>
      <c r="BJ1086" s="1">
        <v>4472</v>
      </c>
      <c r="BK1086" s="1">
        <v>4463</v>
      </c>
      <c r="BL1086" s="1">
        <v>4463</v>
      </c>
      <c r="BM1086" s="78"/>
      <c r="BN1086" s="78"/>
      <c r="BO1086" s="78"/>
      <c r="BP1086" s="89"/>
      <c r="BS1086" s="88"/>
      <c r="BU1086" s="58"/>
      <c r="BV1086" s="58"/>
      <c r="BW1086" s="58"/>
      <c r="BX1086" s="58"/>
      <c r="BY1086" s="1">
        <v>109.94799999999999</v>
      </c>
      <c r="BZ1086" s="1">
        <v>109.861</v>
      </c>
      <c r="CA1086" s="1">
        <v>109.88</v>
      </c>
      <c r="CB1086" s="1">
        <v>1.1202000000000001</v>
      </c>
      <c r="CC1086" s="1">
        <v>1.1201000000000001</v>
      </c>
      <c r="CD1086" s="1">
        <v>1.1197999999999999</v>
      </c>
      <c r="CG1086" s="1">
        <v>4471</v>
      </c>
      <c r="CH1086" s="1">
        <v>4472</v>
      </c>
      <c r="CI1086" s="1">
        <v>4457</v>
      </c>
      <c r="CJ1086" s="1">
        <v>4460</v>
      </c>
      <c r="CK1086" s="1">
        <v>4471</v>
      </c>
      <c r="CL1086" s="1">
        <v>4472</v>
      </c>
      <c r="CM1086" s="1">
        <v>4455</v>
      </c>
      <c r="CN1086" s="1">
        <v>4466</v>
      </c>
      <c r="CO1086" s="1">
        <v>1265.5</v>
      </c>
      <c r="CP1086" s="1">
        <v>4471</v>
      </c>
      <c r="CQ1086" s="1">
        <v>4477</v>
      </c>
      <c r="CR1086" s="1">
        <v>4455</v>
      </c>
      <c r="CS1086" s="1">
        <v>4475</v>
      </c>
      <c r="CX1086" s="58"/>
      <c r="CY1086" s="58"/>
      <c r="DA1086" s="1" t="s">
        <v>618</v>
      </c>
      <c r="DC1086" s="58"/>
      <c r="DD1086" s="58"/>
      <c r="DE1086" s="111">
        <v>10.82</v>
      </c>
      <c r="DF1086">
        <v>110.051</v>
      </c>
      <c r="DG1086">
        <v>2.2069999999999999</v>
      </c>
    </row>
    <row r="1087" spans="1:111">
      <c r="A1087" s="1">
        <v>2017</v>
      </c>
      <c r="B1087" s="1">
        <v>4</v>
      </c>
      <c r="C1087" s="24">
        <v>42900</v>
      </c>
      <c r="D1087" s="1">
        <v>4476</v>
      </c>
      <c r="E1087" s="1">
        <v>4485</v>
      </c>
      <c r="F1087" s="1">
        <v>4475</v>
      </c>
      <c r="G1087" s="1">
        <v>4480</v>
      </c>
      <c r="H1087" s="46">
        <v>1262.5</v>
      </c>
      <c r="I1087" s="1">
        <v>4471</v>
      </c>
      <c r="J1087" s="1">
        <v>4479</v>
      </c>
      <c r="K1087" s="1">
        <v>4455</v>
      </c>
      <c r="L1087" s="1">
        <v>4479</v>
      </c>
      <c r="M1087" s="53">
        <v>4481</v>
      </c>
      <c r="N1087" s="47">
        <v>4487</v>
      </c>
      <c r="O1087" s="47">
        <v>4476</v>
      </c>
      <c r="P1087" s="47">
        <v>4477</v>
      </c>
      <c r="Q1087" s="8">
        <v>4475</v>
      </c>
      <c r="R1087" s="26"/>
      <c r="W1087" s="50"/>
      <c r="X1087" s="51"/>
      <c r="AC1087" s="1">
        <v>1.1271</v>
      </c>
      <c r="AD1087" s="62">
        <v>4481</v>
      </c>
      <c r="AE1087" s="62">
        <v>4475</v>
      </c>
      <c r="BD1087" s="94">
        <v>4482</v>
      </c>
      <c r="BE1087" s="8">
        <v>4464</v>
      </c>
      <c r="BF1087" s="8">
        <v>772</v>
      </c>
      <c r="BG1087" s="62">
        <v>1357</v>
      </c>
      <c r="BH1087" s="62">
        <v>0.56890198968312455</v>
      </c>
      <c r="BI1087" s="1">
        <v>4481</v>
      </c>
      <c r="BJ1087" s="1">
        <v>4481</v>
      </c>
      <c r="BK1087" s="1">
        <v>4480</v>
      </c>
      <c r="BL1087" s="1">
        <v>4481</v>
      </c>
      <c r="BM1087" s="78"/>
      <c r="BN1087" s="78"/>
      <c r="BO1087" s="78"/>
      <c r="BP1087" s="89"/>
      <c r="BS1087" s="88"/>
      <c r="BU1087" s="58"/>
      <c r="BV1087" s="58"/>
      <c r="BW1087" s="58"/>
      <c r="BX1087" s="58"/>
      <c r="BY1087" s="1">
        <v>110.068</v>
      </c>
      <c r="BZ1087" s="1">
        <v>110.05500000000001</v>
      </c>
      <c r="CA1087" s="1">
        <v>110.089</v>
      </c>
      <c r="CB1087" s="1">
        <v>1.1211</v>
      </c>
      <c r="CC1087" s="1">
        <v>1.1209</v>
      </c>
      <c r="CD1087" s="1">
        <v>1.1209</v>
      </c>
      <c r="CG1087" s="1">
        <v>4481</v>
      </c>
      <c r="CH1087" s="1">
        <v>4487</v>
      </c>
      <c r="CI1087" s="1">
        <v>4476</v>
      </c>
      <c r="CJ1087" s="1">
        <v>4478</v>
      </c>
      <c r="CK1087" s="1">
        <v>4481</v>
      </c>
      <c r="CL1087" s="1">
        <v>4487</v>
      </c>
      <c r="CM1087" s="1">
        <v>4470</v>
      </c>
      <c r="CN1087" s="1">
        <v>4470</v>
      </c>
      <c r="CO1087" s="1">
        <v>1269.4000000000001</v>
      </c>
      <c r="CP1087" s="1">
        <v>4481</v>
      </c>
      <c r="CQ1087" s="1">
        <v>4487</v>
      </c>
      <c r="CR1087" s="1">
        <v>4438</v>
      </c>
      <c r="CS1087" s="1">
        <v>4443</v>
      </c>
      <c r="CX1087" s="58"/>
      <c r="CY1087" s="58"/>
      <c r="DA1087" s="1" t="s">
        <v>618</v>
      </c>
      <c r="DC1087" s="58"/>
      <c r="DD1087" s="58"/>
      <c r="DE1087" s="111">
        <v>10.82</v>
      </c>
      <c r="DF1087">
        <v>109.589</v>
      </c>
      <c r="DG1087">
        <v>2.1379999999999999</v>
      </c>
    </row>
    <row r="1088" spans="1:111">
      <c r="A1088" s="1">
        <v>2017</v>
      </c>
      <c r="B1088" s="1">
        <v>5</v>
      </c>
      <c r="C1088" s="24">
        <v>42901</v>
      </c>
      <c r="D1088" s="1">
        <v>4441</v>
      </c>
      <c r="E1088" s="1">
        <v>4455</v>
      </c>
      <c r="F1088" s="1">
        <v>4436</v>
      </c>
      <c r="G1088" s="1">
        <v>4443</v>
      </c>
      <c r="H1088" s="46">
        <v>1255.5</v>
      </c>
      <c r="I1088" s="1">
        <v>4481</v>
      </c>
      <c r="J1088" s="1">
        <v>4487</v>
      </c>
      <c r="K1088" s="1">
        <v>4436</v>
      </c>
      <c r="L1088" s="1">
        <v>4452</v>
      </c>
      <c r="M1088" s="53">
        <v>4442</v>
      </c>
      <c r="N1088" s="47">
        <v>4448</v>
      </c>
      <c r="O1088" s="47">
        <v>4430</v>
      </c>
      <c r="P1088" s="47">
        <v>4448</v>
      </c>
      <c r="Q1088" s="8">
        <v>4438</v>
      </c>
      <c r="R1088" s="26"/>
      <c r="W1088" s="50"/>
      <c r="X1088" s="51"/>
      <c r="AC1088" s="1">
        <v>1.1149</v>
      </c>
      <c r="AD1088" s="62">
        <v>4455</v>
      </c>
      <c r="AE1088" s="62">
        <v>4436</v>
      </c>
      <c r="BD1088" s="94">
        <v>4441</v>
      </c>
      <c r="BE1088" s="8">
        <v>4446</v>
      </c>
      <c r="BF1088" s="8">
        <v>605</v>
      </c>
      <c r="BG1088" s="62">
        <v>726</v>
      </c>
      <c r="BH1088" s="62">
        <v>0.83333333333333337</v>
      </c>
      <c r="BI1088" s="1">
        <v>4442</v>
      </c>
      <c r="BJ1088" s="1">
        <v>4442</v>
      </c>
      <c r="BK1088" s="1">
        <v>4440</v>
      </c>
      <c r="BL1088" s="1">
        <v>4440</v>
      </c>
      <c r="BM1088" s="78"/>
      <c r="BN1088" s="78"/>
      <c r="BO1088" s="78"/>
      <c r="BP1088" s="89"/>
      <c r="BS1088" s="88"/>
      <c r="BU1088" s="58"/>
      <c r="BV1088" s="58"/>
      <c r="BW1088" s="58"/>
      <c r="BX1088" s="58"/>
      <c r="BY1088" s="1">
        <v>109.577</v>
      </c>
      <c r="BZ1088" s="1">
        <v>109.345</v>
      </c>
      <c r="CA1088" s="1">
        <v>109.37</v>
      </c>
      <c r="CB1088" s="1">
        <v>1.1216999999999999</v>
      </c>
      <c r="CC1088" s="1">
        <v>1.1213</v>
      </c>
      <c r="CD1088" s="1">
        <v>1.1214</v>
      </c>
      <c r="CG1088" s="1">
        <v>4442</v>
      </c>
      <c r="CH1088" s="1">
        <v>4444</v>
      </c>
      <c r="CI1088" s="1">
        <v>4430</v>
      </c>
      <c r="CJ1088" s="1">
        <v>4441</v>
      </c>
      <c r="CK1088" s="1">
        <v>4442</v>
      </c>
      <c r="CL1088" s="1">
        <v>4460</v>
      </c>
      <c r="CM1088" s="1">
        <v>4430</v>
      </c>
      <c r="CN1088" s="1">
        <v>4458</v>
      </c>
      <c r="CO1088" s="1">
        <v>1263.2</v>
      </c>
      <c r="CP1088" s="1">
        <v>4442</v>
      </c>
      <c r="CQ1088" s="1">
        <v>4470</v>
      </c>
      <c r="CR1088" s="1">
        <v>4430</v>
      </c>
      <c r="CS1088" s="1">
        <v>4468</v>
      </c>
      <c r="CX1088" s="58"/>
      <c r="CY1088" s="58"/>
      <c r="DA1088" s="1" t="s">
        <v>618</v>
      </c>
      <c r="DC1088" s="58"/>
      <c r="DD1088" s="58"/>
      <c r="DE1088" s="111">
        <v>10.82</v>
      </c>
      <c r="DF1088">
        <v>110.899</v>
      </c>
      <c r="DG1088">
        <v>2.1619999999999999</v>
      </c>
    </row>
    <row r="1089" spans="1:111">
      <c r="A1089" s="1">
        <v>2017</v>
      </c>
      <c r="B1089" s="1">
        <v>6</v>
      </c>
      <c r="C1089" s="24">
        <v>42902</v>
      </c>
      <c r="D1089" s="1">
        <v>4465</v>
      </c>
      <c r="E1089" s="1">
        <v>4475</v>
      </c>
      <c r="F1089" s="1">
        <v>4465</v>
      </c>
      <c r="G1089" s="1">
        <v>4474</v>
      </c>
      <c r="H1089" s="46">
        <v>1256.5</v>
      </c>
      <c r="I1089" s="1">
        <v>4442</v>
      </c>
      <c r="J1089" s="1">
        <v>4471</v>
      </c>
      <c r="K1089" s="1">
        <v>4430</v>
      </c>
      <c r="L1089" s="1">
        <v>4467</v>
      </c>
      <c r="M1089" s="53">
        <v>4477</v>
      </c>
      <c r="N1089" s="47">
        <v>4489</v>
      </c>
      <c r="O1089" s="47">
        <v>4466</v>
      </c>
      <c r="P1089" s="47">
        <v>4467</v>
      </c>
      <c r="Q1089" s="8">
        <v>4468</v>
      </c>
      <c r="R1089" s="26"/>
      <c r="W1089" s="50"/>
      <c r="X1089" s="51"/>
      <c r="AC1089" s="1">
        <v>1.1176999999999999</v>
      </c>
      <c r="AD1089" s="62">
        <v>4471</v>
      </c>
      <c r="AE1089" s="62">
        <v>4465</v>
      </c>
      <c r="BD1089" s="94">
        <v>4477</v>
      </c>
      <c r="BE1089" s="8">
        <v>4471</v>
      </c>
      <c r="BF1089" s="8">
        <v>881</v>
      </c>
      <c r="BG1089" s="62">
        <v>610</v>
      </c>
      <c r="BH1089" s="62">
        <v>1.4442622950819672</v>
      </c>
      <c r="BI1089" s="1">
        <v>4477</v>
      </c>
      <c r="BJ1089" s="1">
        <v>4480</v>
      </c>
      <c r="BK1089" s="1">
        <v>4477</v>
      </c>
      <c r="BL1089" s="1">
        <v>4480</v>
      </c>
      <c r="BM1089" s="78"/>
      <c r="BN1089" s="78"/>
      <c r="BO1089" s="78"/>
      <c r="BP1089" s="89"/>
      <c r="BS1089" s="88"/>
      <c r="BU1089" s="58"/>
      <c r="BV1089" s="58"/>
      <c r="BW1089" s="58"/>
      <c r="BX1089" s="58"/>
      <c r="BY1089" s="1">
        <v>110.929</v>
      </c>
      <c r="BZ1089" s="1">
        <v>110.86799999999999</v>
      </c>
      <c r="CA1089" s="1">
        <v>110.887</v>
      </c>
      <c r="CB1089" s="1">
        <v>1.1144000000000001</v>
      </c>
      <c r="CC1089" s="1">
        <v>1.1149</v>
      </c>
      <c r="CD1089" s="1">
        <v>1.1148</v>
      </c>
      <c r="CG1089" s="1">
        <v>4477</v>
      </c>
      <c r="CH1089" s="1">
        <v>4489</v>
      </c>
      <c r="CI1089" s="1">
        <v>4477</v>
      </c>
      <c r="CJ1089" s="1">
        <v>4484</v>
      </c>
      <c r="CK1089" s="1">
        <v>4477</v>
      </c>
      <c r="CL1089" s="1">
        <v>4489</v>
      </c>
      <c r="CM1089" s="1">
        <v>4462</v>
      </c>
      <c r="CN1089" s="1">
        <v>4462</v>
      </c>
      <c r="CO1089" s="1">
        <v>1256.4000000000001</v>
      </c>
      <c r="CP1089" s="1">
        <v>4477</v>
      </c>
      <c r="CQ1089" s="1">
        <v>4489</v>
      </c>
      <c r="CR1089" s="1">
        <v>4461</v>
      </c>
      <c r="CS1089" s="1">
        <v>4466</v>
      </c>
      <c r="CX1089" s="58"/>
      <c r="CY1089" s="58"/>
      <c r="DA1089" s="1" t="s">
        <v>618</v>
      </c>
      <c r="DC1089" s="58"/>
      <c r="DD1089" s="58"/>
      <c r="DE1089" s="111">
        <v>10.82</v>
      </c>
      <c r="DF1089">
        <v>110.867</v>
      </c>
      <c r="DG1089">
        <v>2.157</v>
      </c>
    </row>
    <row r="1090" spans="1:111">
      <c r="A1090" s="1">
        <v>2017</v>
      </c>
      <c r="B1090" s="1">
        <v>2</v>
      </c>
      <c r="C1090" s="24">
        <v>42905</v>
      </c>
      <c r="D1090" s="1">
        <v>4464</v>
      </c>
      <c r="E1090" s="1">
        <v>4472</v>
      </c>
      <c r="F1090" s="1">
        <v>4460</v>
      </c>
      <c r="G1090" s="1">
        <v>4462</v>
      </c>
      <c r="H1090" s="46">
        <v>1256.5</v>
      </c>
      <c r="I1090" s="1">
        <v>4477</v>
      </c>
      <c r="J1090" s="1">
        <v>4489</v>
      </c>
      <c r="K1090" s="1">
        <v>4461</v>
      </c>
      <c r="L1090" s="1">
        <v>4462</v>
      </c>
      <c r="M1090" s="53">
        <v>4462</v>
      </c>
      <c r="N1090" s="47">
        <v>4465</v>
      </c>
      <c r="O1090" s="47">
        <v>4456</v>
      </c>
      <c r="P1090" s="47">
        <v>4459</v>
      </c>
      <c r="Q1090" s="8">
        <v>4464</v>
      </c>
      <c r="R1090" s="26"/>
      <c r="W1090" s="50"/>
      <c r="X1090" s="51"/>
      <c r="AC1090" s="1">
        <v>1.1176999999999999</v>
      </c>
      <c r="AD1090" s="62">
        <v>4472</v>
      </c>
      <c r="AE1090" s="62">
        <v>4460</v>
      </c>
      <c r="BD1090" s="94">
        <v>4464</v>
      </c>
      <c r="BE1090" s="8">
        <v>4470</v>
      </c>
      <c r="BF1090" s="8">
        <v>690</v>
      </c>
      <c r="BG1090" s="62">
        <v>766</v>
      </c>
      <c r="BH1090" s="62">
        <v>0.90078328981723232</v>
      </c>
      <c r="BI1090" s="1">
        <v>4462</v>
      </c>
      <c r="BJ1090" s="1">
        <v>4462</v>
      </c>
      <c r="BK1090" s="1">
        <v>4456</v>
      </c>
      <c r="BL1090" s="1">
        <v>4457</v>
      </c>
      <c r="BM1090" s="78"/>
      <c r="BN1090" s="78"/>
      <c r="BO1090" s="78"/>
      <c r="BP1090" s="89"/>
      <c r="BS1090" s="88"/>
      <c r="BU1090" s="58"/>
      <c r="BV1090" s="58"/>
      <c r="BW1090" s="58"/>
      <c r="BX1090" s="58"/>
      <c r="BY1090" s="1">
        <v>110.86499999999999</v>
      </c>
      <c r="BZ1090" s="1">
        <v>110.876</v>
      </c>
      <c r="CA1090" s="1">
        <v>110.873</v>
      </c>
      <c r="CB1090" s="1">
        <v>1.1208</v>
      </c>
      <c r="CC1090" s="1">
        <v>1.1203000000000001</v>
      </c>
      <c r="CD1090" s="1">
        <v>1.1205000000000001</v>
      </c>
      <c r="CG1090" s="1">
        <v>4462</v>
      </c>
      <c r="CH1090" s="1">
        <v>4463</v>
      </c>
      <c r="CI1090" s="1">
        <v>4456</v>
      </c>
      <c r="CJ1090" s="1">
        <v>4462</v>
      </c>
      <c r="CK1090" s="1">
        <v>4462</v>
      </c>
      <c r="CL1090" s="1">
        <v>4465</v>
      </c>
      <c r="CM1090" s="1">
        <v>4456</v>
      </c>
      <c r="CN1090" s="1">
        <v>4460</v>
      </c>
      <c r="CO1090" s="1">
        <v>1251.5999999999999</v>
      </c>
      <c r="CP1090" s="1">
        <v>4477</v>
      </c>
      <c r="CQ1090" s="1">
        <v>4489</v>
      </c>
      <c r="CR1090" s="1">
        <v>4461</v>
      </c>
      <c r="CS1090" s="1">
        <v>4466</v>
      </c>
      <c r="CX1090" s="58"/>
      <c r="CY1090" s="58"/>
      <c r="DA1090" s="1" t="s">
        <v>618</v>
      </c>
      <c r="DC1090" s="58"/>
      <c r="DD1090" s="58"/>
      <c r="DE1090" s="111">
        <v>10.82</v>
      </c>
      <c r="DF1090">
        <v>110.867</v>
      </c>
      <c r="DG1090">
        <v>2.157</v>
      </c>
    </row>
    <row r="1091" spans="1:111">
      <c r="A1091" s="1">
        <v>2017</v>
      </c>
      <c r="B1091" s="1">
        <v>3</v>
      </c>
      <c r="C1091" s="24">
        <v>42906</v>
      </c>
      <c r="D1091" s="1">
        <v>4459</v>
      </c>
      <c r="E1091" s="1">
        <v>4464</v>
      </c>
      <c r="F1091" s="1">
        <v>4458</v>
      </c>
      <c r="G1091" s="1">
        <v>4464</v>
      </c>
      <c r="H1091" s="46">
        <v>1244.0999999999999</v>
      </c>
      <c r="I1091" s="1">
        <v>4459</v>
      </c>
      <c r="J1091" s="35">
        <v>4489</v>
      </c>
      <c r="K1091" s="35">
        <v>4461</v>
      </c>
      <c r="L1091" s="35">
        <v>4462</v>
      </c>
      <c r="M1091" s="53">
        <v>4467</v>
      </c>
      <c r="N1091" s="47">
        <v>4468</v>
      </c>
      <c r="O1091" s="47">
        <v>4449</v>
      </c>
      <c r="P1091" s="47">
        <v>4449</v>
      </c>
      <c r="Q1091" s="35">
        <v>4464</v>
      </c>
      <c r="R1091" s="26"/>
      <c r="W1091" s="50"/>
      <c r="X1091" s="51"/>
      <c r="AC1091" s="1">
        <v>1.1143000000000001</v>
      </c>
      <c r="AD1091" s="111">
        <v>4472</v>
      </c>
      <c r="AE1091" s="111">
        <v>4460</v>
      </c>
      <c r="BD1091" s="94">
        <v>4467</v>
      </c>
      <c r="BE1091" s="8">
        <v>4470</v>
      </c>
      <c r="BF1091" s="8">
        <v>690</v>
      </c>
      <c r="BG1091" s="62">
        <v>766</v>
      </c>
      <c r="BH1091" s="62">
        <v>0.90078328981723232</v>
      </c>
      <c r="BI1091" s="1">
        <v>4467</v>
      </c>
      <c r="BJ1091" s="1">
        <v>4468</v>
      </c>
      <c r="BK1091" s="1">
        <v>4466</v>
      </c>
      <c r="BL1091" s="1">
        <v>4466</v>
      </c>
      <c r="BM1091" s="78"/>
      <c r="BN1091" s="78"/>
      <c r="BO1091" s="78"/>
      <c r="BP1091" s="89"/>
      <c r="BS1091" s="88"/>
      <c r="BU1091" s="58"/>
      <c r="BV1091" s="58"/>
      <c r="BW1091" s="58"/>
      <c r="BX1091" s="58"/>
      <c r="BY1091" s="35">
        <v>110.86499999999999</v>
      </c>
      <c r="BZ1091" s="35">
        <v>110.876</v>
      </c>
      <c r="CA1091" s="35">
        <v>110.873</v>
      </c>
      <c r="CB1091" s="35">
        <v>1.1208</v>
      </c>
      <c r="CC1091" s="35">
        <v>1.1203000000000001</v>
      </c>
      <c r="CD1091" s="35">
        <v>1.1205000000000001</v>
      </c>
      <c r="CG1091" s="1">
        <v>4467</v>
      </c>
      <c r="CH1091" s="1">
        <v>4468</v>
      </c>
      <c r="CI1091" s="1">
        <v>4456</v>
      </c>
      <c r="CJ1091" s="1">
        <v>4456</v>
      </c>
      <c r="CK1091" s="1">
        <v>4467</v>
      </c>
      <c r="CL1091" s="1">
        <v>4468</v>
      </c>
      <c r="CM1091" s="1">
        <v>4449</v>
      </c>
      <c r="CN1091" s="1">
        <v>4454</v>
      </c>
      <c r="CO1091" s="1">
        <v>1247.8</v>
      </c>
      <c r="CP1091" s="1">
        <v>4467</v>
      </c>
      <c r="CQ1091" s="1">
        <v>4468</v>
      </c>
      <c r="CR1091" s="1">
        <v>4445</v>
      </c>
      <c r="CS1091" s="1">
        <v>4445</v>
      </c>
      <c r="CX1091" s="58"/>
      <c r="CY1091" s="58"/>
      <c r="DA1091" s="1" t="s">
        <v>618</v>
      </c>
      <c r="DC1091" s="58"/>
      <c r="DD1091" s="58"/>
      <c r="DE1091" s="111"/>
      <c r="DF1091">
        <v>111.462</v>
      </c>
      <c r="DG1091">
        <v>2.153</v>
      </c>
    </row>
    <row r="1092" spans="1:111">
      <c r="A1092" s="1">
        <v>2017</v>
      </c>
      <c r="B1092" s="1">
        <v>4</v>
      </c>
      <c r="C1092" s="24">
        <v>42907</v>
      </c>
      <c r="D1092" s="1">
        <v>4450</v>
      </c>
      <c r="E1092" s="1">
        <v>4455</v>
      </c>
      <c r="F1092" s="1">
        <v>4447</v>
      </c>
      <c r="G1092" s="1">
        <v>4448</v>
      </c>
      <c r="H1092" s="46">
        <v>1247.5</v>
      </c>
      <c r="I1092" s="1">
        <v>4467</v>
      </c>
      <c r="J1092" s="1">
        <v>4468</v>
      </c>
      <c r="K1092" s="1">
        <v>4445</v>
      </c>
      <c r="L1092" s="1">
        <v>4453</v>
      </c>
      <c r="M1092" s="53">
        <v>4446</v>
      </c>
      <c r="N1092" s="47">
        <v>4454</v>
      </c>
      <c r="O1092" s="47">
        <v>4442</v>
      </c>
      <c r="P1092" s="47">
        <v>4451</v>
      </c>
      <c r="Q1092" s="8">
        <v>4451</v>
      </c>
      <c r="R1092" s="26"/>
      <c r="W1092" s="50"/>
      <c r="X1092" s="51"/>
      <c r="AC1092" s="1">
        <v>1.1137999999999999</v>
      </c>
      <c r="AD1092" s="62">
        <v>4455</v>
      </c>
      <c r="AE1092" s="62">
        <v>4448</v>
      </c>
      <c r="BD1092" s="94">
        <v>4450</v>
      </c>
      <c r="BE1092" s="8">
        <v>4451</v>
      </c>
      <c r="BF1092" s="8">
        <v>1188</v>
      </c>
      <c r="BG1092" s="62">
        <v>1670</v>
      </c>
      <c r="BH1092" s="62">
        <v>0.71137724550898207</v>
      </c>
      <c r="BI1092" s="1">
        <v>4446</v>
      </c>
      <c r="BJ1092" s="1">
        <v>4447</v>
      </c>
      <c r="BK1092" s="1">
        <v>4442</v>
      </c>
      <c r="BL1092" s="1">
        <v>4445</v>
      </c>
      <c r="BM1092" s="78"/>
      <c r="BN1092" s="78"/>
      <c r="BO1092" s="78"/>
      <c r="BP1092" s="89"/>
      <c r="BS1092" s="88"/>
      <c r="BU1092" s="58"/>
      <c r="BV1092" s="58"/>
      <c r="BW1092" s="58"/>
      <c r="BX1092" s="58"/>
      <c r="BY1092" s="1">
        <v>111.458</v>
      </c>
      <c r="BZ1092" s="1">
        <v>111.355</v>
      </c>
      <c r="CA1092" s="1">
        <v>111.29</v>
      </c>
      <c r="CB1092" s="1">
        <v>1.1133999999999999</v>
      </c>
      <c r="CC1092" s="1">
        <v>1.1134999999999999</v>
      </c>
      <c r="CD1092" s="1">
        <v>1.1134999999999999</v>
      </c>
      <c r="CG1092" s="1">
        <v>4446</v>
      </c>
      <c r="CH1092" s="1">
        <v>4454</v>
      </c>
      <c r="CI1092" s="1">
        <v>4442</v>
      </c>
      <c r="CJ1092" s="1">
        <v>4453</v>
      </c>
      <c r="CK1092" s="1">
        <v>4446</v>
      </c>
      <c r="CL1092" s="1">
        <v>4461</v>
      </c>
      <c r="CM1092" s="1">
        <v>4442</v>
      </c>
      <c r="CN1092" s="1">
        <v>4459</v>
      </c>
      <c r="CO1092" s="1">
        <v>1246.3</v>
      </c>
      <c r="CP1092" s="1">
        <v>4446</v>
      </c>
      <c r="CQ1092" s="1">
        <v>4461</v>
      </c>
      <c r="CR1092" s="1">
        <v>4442</v>
      </c>
      <c r="CS1092" s="1">
        <v>4455</v>
      </c>
      <c r="CX1092" s="58"/>
      <c r="CY1092" s="58"/>
      <c r="DA1092" s="1" t="s">
        <v>618</v>
      </c>
      <c r="DC1092" s="58"/>
      <c r="DD1092" s="58"/>
      <c r="DE1092" s="111"/>
      <c r="DF1092">
        <v>111.377</v>
      </c>
      <c r="DG1092">
        <v>2.1549999999999998</v>
      </c>
    </row>
    <row r="1093" spans="1:111">
      <c r="A1093" s="1">
        <v>2017</v>
      </c>
      <c r="B1093" s="1">
        <v>5</v>
      </c>
      <c r="C1093" s="24">
        <v>42908</v>
      </c>
      <c r="D1093" s="1">
        <v>4461</v>
      </c>
      <c r="E1093" s="1">
        <v>4470</v>
      </c>
      <c r="F1093" s="1">
        <v>4460</v>
      </c>
      <c r="G1093" s="1">
        <v>4466</v>
      </c>
      <c r="H1093" s="46">
        <v>1251.2</v>
      </c>
      <c r="I1093" s="1">
        <v>4446</v>
      </c>
      <c r="J1093" s="1">
        <v>4468</v>
      </c>
      <c r="K1093" s="1">
        <v>4442</v>
      </c>
      <c r="L1093" s="1">
        <v>4467</v>
      </c>
      <c r="M1093" s="53">
        <v>4465</v>
      </c>
      <c r="N1093" s="47">
        <v>4474</v>
      </c>
      <c r="O1093" s="47">
        <v>4460</v>
      </c>
      <c r="P1093" s="47">
        <v>4464</v>
      </c>
      <c r="Q1093" s="8">
        <v>4461</v>
      </c>
      <c r="R1093" s="26"/>
      <c r="W1093" s="50"/>
      <c r="X1093" s="51"/>
      <c r="AC1093" s="1">
        <v>1.1160000000000001</v>
      </c>
      <c r="AD1093" s="62">
        <v>4469</v>
      </c>
      <c r="AE1093" s="62">
        <v>4460</v>
      </c>
      <c r="BD1093" s="94">
        <v>4465</v>
      </c>
      <c r="BE1093" s="8">
        <v>4463</v>
      </c>
      <c r="BF1093" s="8">
        <v>1175</v>
      </c>
      <c r="BG1093" s="62">
        <v>732</v>
      </c>
      <c r="BH1093" s="62">
        <v>1.605191256830601</v>
      </c>
      <c r="BI1093" s="1">
        <v>4465</v>
      </c>
      <c r="BJ1093" s="1">
        <v>4465</v>
      </c>
      <c r="BK1093" s="1">
        <v>4460</v>
      </c>
      <c r="BL1093" s="1">
        <v>4463</v>
      </c>
      <c r="BM1093" s="78"/>
      <c r="BN1093" s="78"/>
      <c r="BO1093" s="78"/>
      <c r="BP1093" s="89"/>
      <c r="BS1093" s="88"/>
      <c r="BU1093" s="58"/>
      <c r="BV1093" s="58"/>
      <c r="BW1093" s="58"/>
      <c r="BX1093" s="58"/>
      <c r="BY1093" s="1">
        <v>111.384</v>
      </c>
      <c r="BZ1093" s="1">
        <v>111.30800000000001</v>
      </c>
      <c r="CA1093" s="1">
        <v>111.298</v>
      </c>
      <c r="CB1093" s="1">
        <v>1.1169</v>
      </c>
      <c r="CC1093" s="1">
        <v>1.1168</v>
      </c>
      <c r="CD1093" s="1">
        <v>1.1166</v>
      </c>
      <c r="CG1093" s="1">
        <v>4465</v>
      </c>
      <c r="CH1093" s="1">
        <v>4474</v>
      </c>
      <c r="CI1093" s="1">
        <v>4460</v>
      </c>
      <c r="CJ1093" s="1">
        <v>4472</v>
      </c>
      <c r="CK1093" s="1">
        <v>4465</v>
      </c>
      <c r="CL1093" s="1">
        <v>4474</v>
      </c>
      <c r="CM1093" s="1">
        <v>4460</v>
      </c>
      <c r="CN1093" s="1">
        <v>4468</v>
      </c>
      <c r="CO1093" s="1">
        <v>1252.5999999999999</v>
      </c>
      <c r="CP1093" s="1">
        <v>4465</v>
      </c>
      <c r="CQ1093" s="1">
        <v>4474</v>
      </c>
      <c r="CR1093" s="1">
        <v>4460</v>
      </c>
      <c r="CS1093" s="1">
        <v>4464</v>
      </c>
      <c r="CX1093" s="58"/>
      <c r="CY1093" s="58"/>
      <c r="DA1093" s="1" t="s">
        <v>618</v>
      </c>
      <c r="DC1093" s="58"/>
      <c r="DD1093" s="58"/>
      <c r="DE1093" s="111"/>
      <c r="DF1093">
        <v>111.31399999999999</v>
      </c>
      <c r="DG1093">
        <v>2.153</v>
      </c>
    </row>
    <row r="1094" spans="1:111">
      <c r="A1094" s="1">
        <v>2017</v>
      </c>
      <c r="B1094" s="1">
        <v>6</v>
      </c>
      <c r="C1094" s="24">
        <v>42909</v>
      </c>
      <c r="D1094" s="1">
        <v>4470</v>
      </c>
      <c r="E1094" s="1">
        <v>4475</v>
      </c>
      <c r="F1094" s="1">
        <v>4468</v>
      </c>
      <c r="G1094" s="1">
        <v>4474</v>
      </c>
      <c r="H1094" s="46">
        <v>1256.4000000000001</v>
      </c>
      <c r="I1094" s="1">
        <v>4465</v>
      </c>
      <c r="J1094" s="1">
        <v>4474</v>
      </c>
      <c r="K1094" s="1">
        <v>4460</v>
      </c>
      <c r="L1094" s="1">
        <v>4469</v>
      </c>
      <c r="M1094" s="53">
        <v>4478</v>
      </c>
      <c r="N1094" s="47">
        <v>4492</v>
      </c>
      <c r="O1094" s="47">
        <v>4477</v>
      </c>
      <c r="P1094" s="47">
        <v>4485</v>
      </c>
      <c r="Q1094" s="8">
        <v>4468</v>
      </c>
      <c r="R1094" s="26"/>
      <c r="W1094" s="50"/>
      <c r="X1094" s="51"/>
      <c r="AC1094" s="1">
        <v>1.1187</v>
      </c>
      <c r="AD1094" s="62">
        <v>4472</v>
      </c>
      <c r="AE1094" s="62">
        <v>4467</v>
      </c>
      <c r="BD1094" s="94">
        <v>4476</v>
      </c>
      <c r="BE1094" s="8">
        <v>4469</v>
      </c>
      <c r="BF1094" s="8">
        <v>1082</v>
      </c>
      <c r="BG1094" s="62">
        <v>705</v>
      </c>
      <c r="BH1094" s="62">
        <v>1.5347517730496454</v>
      </c>
      <c r="BI1094" s="1">
        <v>4478</v>
      </c>
      <c r="BJ1094" s="1">
        <v>4488</v>
      </c>
      <c r="BK1094" s="1">
        <v>4477</v>
      </c>
      <c r="BL1094" s="1">
        <v>4484</v>
      </c>
      <c r="BM1094" s="78"/>
      <c r="BN1094" s="78"/>
      <c r="BO1094" s="78"/>
      <c r="BP1094" s="89"/>
      <c r="BS1094" s="88"/>
      <c r="BU1094" s="58"/>
      <c r="BV1094" s="58"/>
      <c r="BW1094" s="58"/>
      <c r="BX1094" s="58"/>
      <c r="BY1094" s="1">
        <v>111.324</v>
      </c>
      <c r="BZ1094" s="1">
        <v>111.29300000000001</v>
      </c>
      <c r="CA1094" s="1">
        <v>111.247</v>
      </c>
      <c r="CB1094" s="1">
        <v>1.1152</v>
      </c>
      <c r="CC1094" s="1">
        <v>1.1148</v>
      </c>
      <c r="CD1094" s="1">
        <v>1.115</v>
      </c>
      <c r="CG1094" s="1">
        <v>4478</v>
      </c>
      <c r="CH1094" s="1">
        <v>4492</v>
      </c>
      <c r="CI1094" s="1">
        <v>4477</v>
      </c>
      <c r="CJ1094" s="1">
        <v>4492</v>
      </c>
      <c r="CK1094" s="1">
        <v>4478</v>
      </c>
      <c r="CL1094" s="1">
        <v>4492</v>
      </c>
      <c r="CM1094" s="1">
        <v>4477</v>
      </c>
      <c r="CN1094" s="1">
        <v>4482</v>
      </c>
      <c r="CO1094" s="1">
        <v>1257.5999999999999</v>
      </c>
      <c r="CP1094" s="1">
        <v>4478</v>
      </c>
      <c r="CQ1094" s="1">
        <v>4492</v>
      </c>
      <c r="CR1094" s="1">
        <v>4477</v>
      </c>
      <c r="CS1094" s="1">
        <v>4487</v>
      </c>
      <c r="CX1094" s="58"/>
      <c r="CY1094" s="58"/>
      <c r="DA1094" s="1" t="s">
        <v>618</v>
      </c>
      <c r="DC1094" s="58"/>
      <c r="DD1094" s="58"/>
      <c r="DE1094" s="111"/>
      <c r="DF1094">
        <v>111.247</v>
      </c>
      <c r="DG1094">
        <v>2.1440000000000001</v>
      </c>
    </row>
    <row r="1095" spans="1:111">
      <c r="A1095" s="1">
        <v>2017</v>
      </c>
      <c r="B1095" s="1">
        <v>2</v>
      </c>
      <c r="C1095" s="24">
        <v>42912</v>
      </c>
      <c r="D1095" s="1">
        <v>4488</v>
      </c>
      <c r="E1095" s="1">
        <v>4489</v>
      </c>
      <c r="F1095" s="1">
        <v>4477</v>
      </c>
      <c r="G1095" s="1">
        <v>4479</v>
      </c>
      <c r="H1095" s="46">
        <v>1245.3</v>
      </c>
      <c r="I1095" s="1">
        <v>4478</v>
      </c>
      <c r="J1095" s="1">
        <v>4492</v>
      </c>
      <c r="K1095" s="1">
        <v>4477</v>
      </c>
      <c r="L1095" s="1">
        <v>4485</v>
      </c>
      <c r="M1095" s="53">
        <v>4484</v>
      </c>
      <c r="N1095" s="47">
        <v>4484</v>
      </c>
      <c r="O1095" s="47">
        <v>4433</v>
      </c>
      <c r="P1095" s="47">
        <v>4454</v>
      </c>
      <c r="Q1095" s="8">
        <v>4488</v>
      </c>
      <c r="R1095" s="26"/>
      <c r="W1095" s="50"/>
      <c r="X1095" s="51"/>
      <c r="AC1095" s="1">
        <v>1.1209</v>
      </c>
      <c r="AD1095" s="62">
        <v>4489</v>
      </c>
      <c r="AE1095" s="62">
        <v>4482</v>
      </c>
      <c r="BD1095" s="94">
        <v>4485</v>
      </c>
      <c r="BE1095" s="8">
        <v>4485</v>
      </c>
      <c r="BF1095" s="8">
        <v>1142</v>
      </c>
      <c r="BG1095" s="62">
        <v>722</v>
      </c>
      <c r="BH1095" s="62">
        <v>1.5817174515235457</v>
      </c>
      <c r="BI1095" s="1">
        <v>4484</v>
      </c>
      <c r="BJ1095" s="1">
        <v>4484</v>
      </c>
      <c r="BK1095" s="1">
        <v>4433</v>
      </c>
      <c r="BL1095" s="1">
        <v>4461</v>
      </c>
      <c r="BM1095" s="78"/>
      <c r="BN1095" s="78"/>
      <c r="BO1095" s="78"/>
      <c r="BP1095" s="89"/>
      <c r="BS1095" s="88"/>
      <c r="BU1095" s="58"/>
      <c r="BV1095" s="58"/>
      <c r="BW1095" s="58"/>
      <c r="BX1095" s="58"/>
      <c r="BY1095" s="1">
        <v>111.199</v>
      </c>
      <c r="BZ1095" s="1">
        <v>111.223</v>
      </c>
      <c r="CA1095" s="1">
        <v>111.22799999999999</v>
      </c>
      <c r="CB1095" s="1">
        <v>1.1198999999999999</v>
      </c>
      <c r="CC1095" s="1">
        <v>1.1196999999999999</v>
      </c>
      <c r="CD1095" s="1">
        <v>1.1197999999999999</v>
      </c>
      <c r="CG1095" s="1">
        <v>4484</v>
      </c>
      <c r="CH1095" s="1">
        <v>4484</v>
      </c>
      <c r="CI1095" s="1">
        <v>4433</v>
      </c>
      <c r="CJ1095" s="1">
        <v>4452</v>
      </c>
      <c r="CK1095" s="1">
        <v>4484</v>
      </c>
      <c r="CL1095" s="1">
        <v>4484</v>
      </c>
      <c r="CM1095" s="1">
        <v>4433</v>
      </c>
      <c r="CN1095" s="1">
        <v>4456</v>
      </c>
      <c r="CO1095" s="1">
        <v>1245.9000000000001</v>
      </c>
      <c r="CP1095" s="1">
        <v>4484</v>
      </c>
      <c r="CQ1095" s="1">
        <v>4484</v>
      </c>
      <c r="CR1095" s="1">
        <v>4433</v>
      </c>
      <c r="CS1095" s="1">
        <v>4468</v>
      </c>
      <c r="CX1095" s="58"/>
      <c r="CY1095" s="58"/>
      <c r="DA1095" s="1" t="s">
        <v>618</v>
      </c>
      <c r="DC1095" s="58"/>
      <c r="DD1095" s="58"/>
      <c r="DE1095" s="111"/>
      <c r="DF1095">
        <v>111.845</v>
      </c>
      <c r="DG1095">
        <v>2.137</v>
      </c>
    </row>
    <row r="1096" spans="1:111">
      <c r="A1096" s="1">
        <v>2017</v>
      </c>
      <c r="B1096" s="1">
        <v>3</v>
      </c>
      <c r="C1096" s="24">
        <v>42913</v>
      </c>
      <c r="D1096" s="1">
        <v>4466</v>
      </c>
      <c r="E1096" s="1">
        <v>4472</v>
      </c>
      <c r="F1096" s="1">
        <v>4461</v>
      </c>
      <c r="G1096" s="1">
        <v>4471</v>
      </c>
      <c r="H1096" s="46">
        <v>1247.5</v>
      </c>
      <c r="I1096" s="1">
        <v>4484</v>
      </c>
      <c r="J1096" s="1">
        <v>4484</v>
      </c>
      <c r="K1096" s="1">
        <v>4433</v>
      </c>
      <c r="L1096" s="1">
        <v>4469</v>
      </c>
      <c r="M1096" s="53">
        <v>4482</v>
      </c>
      <c r="N1096" s="47">
        <v>4491</v>
      </c>
      <c r="O1096" s="47">
        <v>4480</v>
      </c>
      <c r="P1096" s="47">
        <v>4491</v>
      </c>
      <c r="Q1096" s="8">
        <v>4466</v>
      </c>
      <c r="R1096" s="26"/>
      <c r="W1096" s="50"/>
      <c r="X1096" s="51"/>
      <c r="AC1096" s="1">
        <v>1.1286</v>
      </c>
      <c r="AD1096" s="62">
        <v>4471</v>
      </c>
      <c r="AE1096" s="62">
        <v>4461</v>
      </c>
      <c r="BD1096" s="94">
        <v>4482</v>
      </c>
      <c r="BE1096" s="8">
        <v>4462</v>
      </c>
      <c r="BF1096" s="8">
        <v>787</v>
      </c>
      <c r="BG1096" s="62">
        <v>640</v>
      </c>
      <c r="BH1096" s="62">
        <v>1.2296875</v>
      </c>
      <c r="BI1096" s="1">
        <v>4482</v>
      </c>
      <c r="BJ1096" s="1">
        <v>4484</v>
      </c>
      <c r="BK1096" s="1">
        <v>4480</v>
      </c>
      <c r="BL1096" s="1">
        <v>4482</v>
      </c>
      <c r="BM1096" s="78"/>
      <c r="BN1096" s="78"/>
      <c r="BO1096" s="78"/>
      <c r="BP1096" s="89"/>
      <c r="BS1096" s="88"/>
      <c r="BU1096" s="58"/>
      <c r="BV1096" s="58"/>
      <c r="BW1096" s="58"/>
      <c r="BX1096" s="58"/>
      <c r="BY1096" s="1">
        <v>111.857</v>
      </c>
      <c r="BZ1096" s="1">
        <v>111.883</v>
      </c>
      <c r="CA1096" s="1">
        <v>111.89400000000001</v>
      </c>
      <c r="CB1096" s="1">
        <v>1.1182000000000001</v>
      </c>
      <c r="CC1096" s="1">
        <v>1.1180000000000001</v>
      </c>
      <c r="CD1096" s="1">
        <v>1.1182000000000001</v>
      </c>
      <c r="CG1096" s="1">
        <v>4482</v>
      </c>
      <c r="CH1096" s="1">
        <v>4489</v>
      </c>
      <c r="CI1096" s="1">
        <v>4480</v>
      </c>
      <c r="CJ1096" s="1">
        <v>4489</v>
      </c>
      <c r="CK1096" s="1">
        <v>4482</v>
      </c>
      <c r="CL1096" s="1">
        <v>4493</v>
      </c>
      <c r="CM1096" s="1">
        <v>4480</v>
      </c>
      <c r="CN1096" s="1">
        <v>4493</v>
      </c>
      <c r="CO1096" s="1">
        <v>1252.5</v>
      </c>
      <c r="CP1096" s="1">
        <v>4482</v>
      </c>
      <c r="CQ1096" s="1">
        <v>4497</v>
      </c>
      <c r="CR1096" s="1">
        <v>4480</v>
      </c>
      <c r="CS1096" s="1">
        <v>4496</v>
      </c>
      <c r="CX1096" s="58"/>
      <c r="CY1096" s="58"/>
      <c r="DA1096" s="1" t="s">
        <v>618</v>
      </c>
      <c r="DC1096" s="58"/>
      <c r="DD1096" s="58"/>
      <c r="DE1096" s="111"/>
      <c r="DF1096">
        <v>112.318</v>
      </c>
      <c r="DG1096">
        <v>2.137</v>
      </c>
    </row>
    <row r="1097" spans="1:111">
      <c r="A1097" s="1">
        <v>2017</v>
      </c>
      <c r="B1097" s="1">
        <v>4</v>
      </c>
      <c r="C1097" s="24">
        <v>42914</v>
      </c>
      <c r="D1097" s="1">
        <v>4493</v>
      </c>
      <c r="E1097" s="1">
        <v>4503</v>
      </c>
      <c r="F1097" s="1">
        <v>4490</v>
      </c>
      <c r="G1097" s="1">
        <v>4503</v>
      </c>
      <c r="H1097" s="46">
        <v>1249.4000000000001</v>
      </c>
      <c r="I1097" s="1">
        <v>4482</v>
      </c>
      <c r="J1097" s="1">
        <v>4498</v>
      </c>
      <c r="K1097" s="1">
        <v>4480</v>
      </c>
      <c r="L1097" s="1">
        <v>4498</v>
      </c>
      <c r="M1097" s="53">
        <v>4505</v>
      </c>
      <c r="N1097" s="47">
        <v>4507</v>
      </c>
      <c r="O1097" s="47">
        <v>4494</v>
      </c>
      <c r="P1097" s="47">
        <v>4494</v>
      </c>
      <c r="Q1097" s="8">
        <v>4496</v>
      </c>
      <c r="R1097" s="26"/>
      <c r="W1097" s="50"/>
      <c r="X1097" s="51"/>
      <c r="AC1097" s="1">
        <v>1.1364000000000001</v>
      </c>
      <c r="AD1097" s="62">
        <v>4500</v>
      </c>
      <c r="AE1097" s="62">
        <v>4490</v>
      </c>
      <c r="BD1097" s="94">
        <v>4507</v>
      </c>
      <c r="BE1097" s="8">
        <v>4492</v>
      </c>
      <c r="BF1097" s="8">
        <v>551</v>
      </c>
      <c r="BG1097" s="62">
        <v>429</v>
      </c>
      <c r="BH1097" s="62">
        <v>1.2843822843822843</v>
      </c>
      <c r="BI1097" s="1">
        <v>4505</v>
      </c>
      <c r="BJ1097" s="1">
        <v>4505</v>
      </c>
      <c r="BK1097" s="1">
        <v>4499</v>
      </c>
      <c r="BL1097" s="1">
        <v>4499</v>
      </c>
      <c r="BM1097" s="78"/>
      <c r="BN1097" s="78"/>
      <c r="BO1097" s="78"/>
      <c r="BP1097" s="89"/>
      <c r="BS1097" s="88"/>
      <c r="BU1097" s="58"/>
      <c r="BV1097" s="58"/>
      <c r="BW1097" s="58"/>
      <c r="BX1097" s="58"/>
      <c r="BY1097" s="1">
        <v>112.334</v>
      </c>
      <c r="BZ1097" s="1">
        <v>112.21</v>
      </c>
      <c r="CA1097" s="1">
        <v>112.185</v>
      </c>
      <c r="CB1097" s="1">
        <v>1.1338999999999999</v>
      </c>
      <c r="CC1097" s="1">
        <v>1.1341000000000001</v>
      </c>
      <c r="CD1097" s="1">
        <v>1.1337999999999999</v>
      </c>
      <c r="CG1097" s="1">
        <v>4505</v>
      </c>
      <c r="CH1097" s="1">
        <v>4507</v>
      </c>
      <c r="CI1097" s="1">
        <v>4496</v>
      </c>
      <c r="CJ1097" s="1">
        <v>4497</v>
      </c>
      <c r="CK1097" s="1">
        <v>4505</v>
      </c>
      <c r="CL1097" s="1">
        <v>4507</v>
      </c>
      <c r="CM1097" s="1">
        <v>4490</v>
      </c>
      <c r="CN1097" s="1">
        <v>4490</v>
      </c>
      <c r="CO1097" s="1">
        <v>1253.8</v>
      </c>
      <c r="CP1097" s="1">
        <v>4502</v>
      </c>
      <c r="CQ1097" s="1">
        <v>4507</v>
      </c>
      <c r="CR1097" s="1">
        <v>4487</v>
      </c>
      <c r="CS1097" s="1">
        <v>4497</v>
      </c>
      <c r="CX1097" s="58"/>
      <c r="CY1097" s="58"/>
      <c r="DA1097" s="1" t="s">
        <v>618</v>
      </c>
      <c r="DC1097" s="58"/>
      <c r="DD1097" s="58"/>
      <c r="DE1097" s="111"/>
      <c r="DF1097">
        <v>112.294</v>
      </c>
      <c r="DG1097">
        <v>2.2210000000000001</v>
      </c>
    </row>
    <row r="1098" spans="1:111">
      <c r="A1098" s="1">
        <v>2017</v>
      </c>
      <c r="B1098" s="1">
        <v>5</v>
      </c>
      <c r="C1098" s="24">
        <v>42915</v>
      </c>
      <c r="D1098" s="1">
        <v>4500</v>
      </c>
      <c r="E1098" s="1">
        <v>4508</v>
      </c>
      <c r="F1098" s="1">
        <v>4496</v>
      </c>
      <c r="G1098" s="1">
        <v>4507</v>
      </c>
      <c r="H1098" s="46">
        <v>1245.5999999999999</v>
      </c>
      <c r="I1098" s="1">
        <v>4502</v>
      </c>
      <c r="J1098" s="1">
        <v>4507</v>
      </c>
      <c r="K1098" s="1">
        <v>4487</v>
      </c>
      <c r="L1098" s="1">
        <v>4505</v>
      </c>
      <c r="M1098" s="53">
        <v>4503</v>
      </c>
      <c r="N1098" s="47">
        <v>4504</v>
      </c>
      <c r="O1098" s="47">
        <v>4488</v>
      </c>
      <c r="P1098" s="47">
        <v>4489</v>
      </c>
      <c r="Q1098" s="8">
        <v>4499</v>
      </c>
      <c r="R1098" s="26"/>
      <c r="W1098" s="50"/>
      <c r="X1098" s="51"/>
      <c r="AC1098" s="1">
        <v>1.1415</v>
      </c>
      <c r="AD1098" s="62">
        <v>4507</v>
      </c>
      <c r="AE1098" s="62">
        <v>4496</v>
      </c>
      <c r="BD1098" s="94">
        <v>4504</v>
      </c>
      <c r="BE1098" s="8">
        <v>4500</v>
      </c>
      <c r="BF1098" s="8">
        <v>877</v>
      </c>
      <c r="BG1098" s="62">
        <v>681</v>
      </c>
      <c r="BH1098" s="62">
        <v>1.2878120411160059</v>
      </c>
      <c r="BI1098" s="1">
        <v>4503</v>
      </c>
      <c r="BJ1098" s="1">
        <v>4504</v>
      </c>
      <c r="BK1098" s="1">
        <v>4491</v>
      </c>
      <c r="BL1098" s="1">
        <v>4498</v>
      </c>
      <c r="BM1098" s="78"/>
      <c r="BN1098" s="78"/>
      <c r="BO1098" s="78"/>
      <c r="BP1098" s="89"/>
      <c r="BS1098" s="88"/>
      <c r="BU1098" s="58"/>
      <c r="BV1098" s="58"/>
      <c r="BW1098" s="58"/>
      <c r="BX1098" s="58"/>
      <c r="BY1098" s="1">
        <v>112.298</v>
      </c>
      <c r="BZ1098" s="1">
        <v>112.34099999999999</v>
      </c>
      <c r="CA1098" s="1">
        <v>112.319</v>
      </c>
      <c r="CB1098" s="1">
        <v>1.1376999999999999</v>
      </c>
      <c r="CC1098" s="1">
        <v>1.1377999999999999</v>
      </c>
      <c r="CD1098" s="1">
        <v>1.1380999999999999</v>
      </c>
      <c r="CG1098" s="1">
        <v>4503</v>
      </c>
      <c r="CH1098" s="1">
        <v>4504</v>
      </c>
      <c r="CI1098" s="1">
        <v>4491</v>
      </c>
      <c r="CJ1098" s="1">
        <v>4494</v>
      </c>
      <c r="CK1098" s="1">
        <v>4503</v>
      </c>
      <c r="CL1098" s="1">
        <v>4504</v>
      </c>
      <c r="CM1098" s="1">
        <v>4488</v>
      </c>
      <c r="CN1098" s="1">
        <v>4494</v>
      </c>
      <c r="CO1098" s="1">
        <v>1246</v>
      </c>
      <c r="CP1098" s="1">
        <v>4503</v>
      </c>
      <c r="CQ1098" s="1">
        <v>4504</v>
      </c>
      <c r="CR1098" s="1">
        <v>4473</v>
      </c>
      <c r="CS1098" s="1">
        <v>4485</v>
      </c>
      <c r="CX1098" s="58"/>
      <c r="CY1098" s="58"/>
      <c r="DA1098" s="1" t="s">
        <v>618</v>
      </c>
      <c r="DC1098" s="58"/>
      <c r="DD1098" s="58"/>
      <c r="DE1098" s="111"/>
      <c r="DF1098">
        <v>112.128</v>
      </c>
      <c r="DG1098">
        <v>2.2669999999999999</v>
      </c>
    </row>
    <row r="1099" spans="1:111">
      <c r="A1099" s="1">
        <v>2017</v>
      </c>
      <c r="B1099" s="1">
        <v>6</v>
      </c>
      <c r="C1099" s="24">
        <v>42916</v>
      </c>
      <c r="D1099" s="1">
        <v>4480</v>
      </c>
      <c r="E1099" s="1">
        <v>4482</v>
      </c>
      <c r="F1099" s="1">
        <v>4471</v>
      </c>
      <c r="G1099" s="1">
        <v>4473</v>
      </c>
      <c r="H1099" s="46">
        <v>1242.3</v>
      </c>
      <c r="I1099" s="1">
        <v>4503</v>
      </c>
      <c r="J1099" s="1">
        <v>4504</v>
      </c>
      <c r="K1099" s="1">
        <v>4471</v>
      </c>
      <c r="L1099" s="1">
        <v>4476</v>
      </c>
      <c r="M1099" s="53">
        <v>4471</v>
      </c>
      <c r="N1099" s="47">
        <v>4477</v>
      </c>
      <c r="O1099" s="47">
        <v>4467</v>
      </c>
      <c r="P1099" s="47">
        <v>4476</v>
      </c>
      <c r="Q1099" s="8">
        <v>4480</v>
      </c>
      <c r="R1099" s="26"/>
      <c r="W1099" s="50"/>
      <c r="X1099" s="51"/>
      <c r="AC1099" s="1">
        <v>1.1422000000000001</v>
      </c>
      <c r="AD1099" s="62">
        <v>4482</v>
      </c>
      <c r="AE1099" s="62">
        <v>4471</v>
      </c>
      <c r="BD1099" s="94">
        <v>4471</v>
      </c>
      <c r="BE1099" s="8">
        <v>4479</v>
      </c>
      <c r="BF1099" s="8">
        <v>810</v>
      </c>
      <c r="BG1099" s="62">
        <v>807</v>
      </c>
      <c r="BH1099" s="62">
        <v>1.003717472118959</v>
      </c>
      <c r="BI1099" s="1">
        <v>4471</v>
      </c>
      <c r="BJ1099" s="1">
        <v>4474</v>
      </c>
      <c r="BK1099" s="1">
        <v>4470</v>
      </c>
      <c r="BL1099" s="1">
        <v>4472</v>
      </c>
      <c r="BM1099" s="78"/>
      <c r="BN1099" s="78"/>
      <c r="BO1099" s="78"/>
      <c r="BP1099" s="89"/>
      <c r="BS1099" s="88"/>
      <c r="BU1099" s="58"/>
      <c r="BV1099" s="58"/>
      <c r="BW1099" s="58"/>
      <c r="BX1099" s="58"/>
      <c r="BY1099" s="1">
        <v>112.187</v>
      </c>
      <c r="BZ1099" s="1">
        <v>111.992</v>
      </c>
      <c r="CA1099" s="1">
        <v>111.929</v>
      </c>
      <c r="CB1099" s="1">
        <v>1.1440999999999999</v>
      </c>
      <c r="CC1099" s="1">
        <v>1.1442000000000001</v>
      </c>
      <c r="CD1099" s="1">
        <v>1.1442000000000001</v>
      </c>
      <c r="CG1099" s="1">
        <v>4471</v>
      </c>
      <c r="CH1099" s="1">
        <v>4474</v>
      </c>
      <c r="CI1099" s="1">
        <v>4467</v>
      </c>
      <c r="CJ1099" s="1">
        <v>4470</v>
      </c>
      <c r="CK1099" s="1">
        <v>4471</v>
      </c>
      <c r="CL1099" s="1">
        <v>4479</v>
      </c>
      <c r="CM1099" s="1">
        <v>4467</v>
      </c>
      <c r="CN1099" s="1">
        <v>4479</v>
      </c>
      <c r="CO1099" s="1">
        <v>1243</v>
      </c>
      <c r="CP1099" s="1">
        <v>4471</v>
      </c>
      <c r="CQ1099" s="1">
        <v>4485</v>
      </c>
      <c r="CR1099" s="1">
        <v>4467</v>
      </c>
      <c r="CS1099" s="1">
        <v>4480</v>
      </c>
      <c r="CX1099" s="58"/>
      <c r="CY1099" s="58"/>
      <c r="DA1099" s="1" t="s">
        <v>618</v>
      </c>
      <c r="DC1099" s="58"/>
      <c r="DD1099" s="58"/>
      <c r="DE1099" s="111"/>
      <c r="DF1099">
        <v>112.23099999999999</v>
      </c>
      <c r="DG1099">
        <v>2.302</v>
      </c>
    </row>
    <row r="1100" spans="1:111">
      <c r="A1100" s="1">
        <v>2017</v>
      </c>
      <c r="B1100" s="1">
        <v>2</v>
      </c>
      <c r="C1100" s="24">
        <v>42919</v>
      </c>
      <c r="D1100" s="1">
        <v>4475</v>
      </c>
      <c r="E1100" s="1">
        <v>4478</v>
      </c>
      <c r="F1100" s="1">
        <v>4465</v>
      </c>
      <c r="G1100" s="1">
        <v>4468</v>
      </c>
      <c r="H1100" s="46">
        <v>1221.5</v>
      </c>
      <c r="I1100" s="1">
        <v>4471</v>
      </c>
      <c r="J1100" s="1">
        <v>4485</v>
      </c>
      <c r="K1100" s="1">
        <v>4466</v>
      </c>
      <c r="L1100" s="1">
        <v>4467</v>
      </c>
      <c r="M1100" s="53">
        <v>4468</v>
      </c>
      <c r="N1100" s="47">
        <v>4478</v>
      </c>
      <c r="O1100" s="47">
        <v>4450</v>
      </c>
      <c r="P1100" s="47">
        <v>4460</v>
      </c>
      <c r="Q1100" s="8">
        <v>4476</v>
      </c>
      <c r="R1100" s="26"/>
      <c r="W1100" s="50"/>
      <c r="X1100" s="51"/>
      <c r="AC1100" s="1">
        <v>1.1372</v>
      </c>
      <c r="AD1100" s="62">
        <v>4478</v>
      </c>
      <c r="AE1100" s="62">
        <v>4465</v>
      </c>
      <c r="BD1100" s="94">
        <v>4467</v>
      </c>
      <c r="BE1100" s="8">
        <v>4474</v>
      </c>
      <c r="BF1100" s="8">
        <v>760</v>
      </c>
      <c r="BG1100" s="62">
        <v>734</v>
      </c>
      <c r="BH1100" s="62">
        <v>1.0354223433242506</v>
      </c>
      <c r="BI1100" s="1">
        <v>4468</v>
      </c>
      <c r="BJ1100" s="1">
        <v>4477</v>
      </c>
      <c r="BK1100" s="1">
        <v>4468</v>
      </c>
      <c r="BL1100" s="1">
        <v>4477</v>
      </c>
      <c r="BM1100" s="78"/>
      <c r="BN1100" s="78"/>
      <c r="BO1100" s="78"/>
      <c r="BP1100" s="89"/>
      <c r="BS1100" s="88"/>
      <c r="BU1100" s="58"/>
      <c r="BV1100" s="58"/>
      <c r="BW1100" s="58"/>
      <c r="BX1100" s="58"/>
      <c r="BY1100" s="1">
        <v>112.116</v>
      </c>
      <c r="BZ1100" s="1">
        <v>112.34</v>
      </c>
      <c r="CA1100" s="1">
        <v>112.29</v>
      </c>
      <c r="CB1100" s="1">
        <v>1.1419999999999999</v>
      </c>
      <c r="CC1100" s="1">
        <v>1.1424000000000001</v>
      </c>
      <c r="CD1100" s="1">
        <v>1.1422000000000001</v>
      </c>
      <c r="CG1100" s="1">
        <v>4468</v>
      </c>
      <c r="CH1100" s="1">
        <v>4478</v>
      </c>
      <c r="CI1100" s="1">
        <v>4461</v>
      </c>
      <c r="CJ1100" s="1">
        <v>4462</v>
      </c>
      <c r="CK1100" s="1">
        <v>4468</v>
      </c>
      <c r="CL1100" s="1">
        <v>4478</v>
      </c>
      <c r="CM1100" s="1">
        <v>4450</v>
      </c>
      <c r="CN1100" s="1">
        <v>4453</v>
      </c>
      <c r="CO1100" s="1">
        <v>1235</v>
      </c>
      <c r="CP1100" s="1">
        <v>4468</v>
      </c>
      <c r="CQ1100" s="1">
        <v>4478</v>
      </c>
      <c r="CR1100" s="1">
        <v>4445</v>
      </c>
      <c r="CS1100" s="1">
        <v>4453</v>
      </c>
      <c r="CX1100" s="58"/>
      <c r="CY1100" s="58"/>
      <c r="DA1100" s="1" t="s">
        <v>618</v>
      </c>
      <c r="DC1100" s="58"/>
      <c r="DD1100" s="58"/>
      <c r="DE1100" s="111"/>
      <c r="DF1100">
        <v>113.322</v>
      </c>
      <c r="DG1100">
        <v>2.3460000000000001</v>
      </c>
    </row>
    <row r="1101" spans="1:111">
      <c r="A1101" s="1">
        <v>2017</v>
      </c>
      <c r="B1101" s="1">
        <v>3</v>
      </c>
      <c r="C1101" s="24">
        <v>42920</v>
      </c>
      <c r="D1101" s="1">
        <v>4455</v>
      </c>
      <c r="E1101" s="1">
        <v>4458</v>
      </c>
      <c r="F1101" s="1">
        <v>4445</v>
      </c>
      <c r="G1101" s="1">
        <v>4446</v>
      </c>
      <c r="H1101" s="46">
        <v>1223</v>
      </c>
      <c r="I1101" s="1">
        <v>4468</v>
      </c>
      <c r="J1101" s="1">
        <v>4478</v>
      </c>
      <c r="K1101" s="1">
        <v>4445</v>
      </c>
      <c r="L1101" s="1">
        <v>4453</v>
      </c>
      <c r="M1101" s="53">
        <v>4448</v>
      </c>
      <c r="N1101" s="47">
        <v>4459</v>
      </c>
      <c r="O1101" s="47">
        <v>4448</v>
      </c>
      <c r="P1101" s="47">
        <v>4450</v>
      </c>
      <c r="Q1101" s="8">
        <v>4455</v>
      </c>
      <c r="R1101" s="26"/>
      <c r="W1101" s="50"/>
      <c r="X1101" s="51"/>
      <c r="AC1101" s="1">
        <v>1.1343000000000001</v>
      </c>
      <c r="AD1101" s="62">
        <v>4458</v>
      </c>
      <c r="AE1101" s="62">
        <v>4446</v>
      </c>
      <c r="BD1101" s="94">
        <v>4455</v>
      </c>
      <c r="BE1101" s="8">
        <v>4474</v>
      </c>
      <c r="BF1101" s="8">
        <v>760</v>
      </c>
      <c r="BG1101" s="62">
        <v>734</v>
      </c>
      <c r="BH1101" s="62">
        <v>1.0354223433242506</v>
      </c>
      <c r="BI1101" s="1">
        <v>4468</v>
      </c>
      <c r="BJ1101" s="1">
        <v>4478</v>
      </c>
      <c r="BK1101" s="1">
        <v>4445</v>
      </c>
      <c r="BL1101" s="1">
        <v>4453</v>
      </c>
      <c r="BM1101" s="78"/>
      <c r="BN1101" s="78"/>
      <c r="BO1101" s="78"/>
      <c r="BP1101" s="89"/>
      <c r="BS1101" s="88"/>
      <c r="BU1101" s="58"/>
      <c r="BV1101" s="58"/>
      <c r="BW1101" s="58"/>
      <c r="BX1101" s="58"/>
      <c r="BY1101" s="1">
        <v>113.386</v>
      </c>
      <c r="BZ1101" s="1">
        <v>113.35599999999999</v>
      </c>
      <c r="CA1101" s="1">
        <v>113.38800000000001</v>
      </c>
      <c r="CB1101" s="1">
        <v>1.1364000000000001</v>
      </c>
      <c r="CC1101" s="1">
        <v>1.1369</v>
      </c>
      <c r="CD1101" s="1">
        <v>1.1372</v>
      </c>
      <c r="CG1101" s="1">
        <v>4448</v>
      </c>
      <c r="CH1101" s="1">
        <v>4459</v>
      </c>
      <c r="CI1101" s="1">
        <v>4448</v>
      </c>
      <c r="CJ1101" s="1">
        <v>4456</v>
      </c>
      <c r="CK1101" s="1">
        <v>4448</v>
      </c>
      <c r="CL1101" s="1">
        <v>4459</v>
      </c>
      <c r="CM1101" s="1">
        <v>4448</v>
      </c>
      <c r="CN1101" s="1">
        <v>4450</v>
      </c>
      <c r="CO1101" s="1">
        <v>1224</v>
      </c>
      <c r="CP1101" s="1">
        <v>4448</v>
      </c>
      <c r="CQ1101" s="1">
        <v>4459</v>
      </c>
      <c r="CR1101" s="1">
        <v>4448</v>
      </c>
      <c r="CS1101" s="1">
        <v>4449</v>
      </c>
      <c r="CX1101" s="58"/>
      <c r="CY1101" s="58"/>
      <c r="DA1101" s="1" t="s">
        <v>618</v>
      </c>
      <c r="DC1101" s="58"/>
      <c r="DD1101" s="58"/>
      <c r="DE1101" s="111"/>
      <c r="DF1101">
        <v>113.29</v>
      </c>
      <c r="DG1101">
        <v>2.3460000000000001</v>
      </c>
    </row>
    <row r="1102" spans="1:111">
      <c r="A1102" s="1">
        <v>2017</v>
      </c>
      <c r="B1102" s="1">
        <v>4</v>
      </c>
      <c r="C1102" s="24">
        <v>42921</v>
      </c>
      <c r="D1102" s="1">
        <v>4452</v>
      </c>
      <c r="E1102" s="1">
        <v>4459</v>
      </c>
      <c r="F1102" s="1">
        <v>4450</v>
      </c>
      <c r="G1102" s="1">
        <v>4457</v>
      </c>
      <c r="H1102" s="46">
        <v>1226.5</v>
      </c>
      <c r="I1102" s="1">
        <v>4448</v>
      </c>
      <c r="J1102" s="1">
        <v>4459</v>
      </c>
      <c r="K1102" s="1">
        <v>4448</v>
      </c>
      <c r="L1102" s="1">
        <v>4454</v>
      </c>
      <c r="M1102" s="53">
        <v>4458</v>
      </c>
      <c r="N1102" s="47">
        <v>4461</v>
      </c>
      <c r="O1102" s="47">
        <v>4446</v>
      </c>
      <c r="P1102" s="47">
        <v>4447</v>
      </c>
      <c r="Q1102" s="8">
        <v>4449</v>
      </c>
      <c r="R1102" s="26"/>
      <c r="W1102" s="50"/>
      <c r="X1102" s="51"/>
      <c r="AC1102" s="1">
        <v>1.1325000000000001</v>
      </c>
      <c r="AD1102" s="62">
        <v>4456</v>
      </c>
      <c r="AE1102" s="62">
        <v>4450</v>
      </c>
      <c r="BD1102" s="94">
        <v>4458</v>
      </c>
      <c r="BE1102" s="8">
        <v>4450</v>
      </c>
      <c r="BF1102" s="8">
        <v>989</v>
      </c>
      <c r="BG1102" s="62">
        <v>832</v>
      </c>
      <c r="BH1102" s="62">
        <v>1.1887019230769231</v>
      </c>
      <c r="BI1102" s="1">
        <v>4458</v>
      </c>
      <c r="BJ1102" s="1">
        <v>4461</v>
      </c>
      <c r="BK1102" s="1">
        <v>4458</v>
      </c>
      <c r="BL1102" s="1">
        <v>4460</v>
      </c>
      <c r="BM1102" s="78"/>
      <c r="BN1102" s="78"/>
      <c r="BO1102" s="78"/>
      <c r="BP1102" s="89"/>
      <c r="BS1102" s="88"/>
      <c r="BU1102" s="58"/>
      <c r="BV1102" s="58"/>
      <c r="BW1102" s="58"/>
      <c r="BX1102" s="58"/>
      <c r="BY1102" s="1">
        <v>113.277</v>
      </c>
      <c r="BZ1102" s="1">
        <v>113.116</v>
      </c>
      <c r="CA1102" s="1">
        <v>113.04300000000001</v>
      </c>
      <c r="CB1102" s="1">
        <v>1.1345000000000001</v>
      </c>
      <c r="CC1102" s="1">
        <v>1.1353</v>
      </c>
      <c r="CD1102" s="1">
        <v>1.1356999999999999</v>
      </c>
      <c r="CG1102" s="1">
        <v>4458</v>
      </c>
      <c r="CH1102" s="1">
        <v>4461</v>
      </c>
      <c r="CI1102" s="1">
        <v>4446</v>
      </c>
      <c r="CJ1102" s="1">
        <v>4446</v>
      </c>
      <c r="CK1102" s="1">
        <v>4458</v>
      </c>
      <c r="CL1102" s="1">
        <v>4461</v>
      </c>
      <c r="CM1102" s="1">
        <v>4445</v>
      </c>
      <c r="CN1102" s="1">
        <v>4446</v>
      </c>
      <c r="CO1102" s="1">
        <v>1222.3</v>
      </c>
      <c r="CP1102" s="1">
        <v>4458</v>
      </c>
      <c r="CQ1102" s="1">
        <v>4461</v>
      </c>
      <c r="CR1102" s="1">
        <v>4445</v>
      </c>
      <c r="CS1102" s="1">
        <v>4458</v>
      </c>
      <c r="CX1102" s="58"/>
      <c r="CY1102" s="58"/>
      <c r="DA1102" s="1" t="s">
        <v>618</v>
      </c>
      <c r="DC1102" s="58"/>
      <c r="DD1102" s="58"/>
      <c r="DE1102" s="111"/>
      <c r="DF1102">
        <v>113.232</v>
      </c>
      <c r="DG1102">
        <v>2.3340000000000001</v>
      </c>
    </row>
    <row r="1103" spans="1:111">
      <c r="A1103" s="1">
        <v>2017</v>
      </c>
      <c r="B1103" s="1">
        <v>5</v>
      </c>
      <c r="C1103" s="24">
        <v>42922</v>
      </c>
      <c r="D1103" s="1">
        <v>4460</v>
      </c>
      <c r="E1103" s="1">
        <v>4461</v>
      </c>
      <c r="F1103" s="1">
        <v>4446</v>
      </c>
      <c r="G1103" s="1">
        <v>4449</v>
      </c>
      <c r="H1103" s="46">
        <v>1224.2</v>
      </c>
      <c r="I1103" s="1">
        <v>4458</v>
      </c>
      <c r="J1103" s="1">
        <v>4461</v>
      </c>
      <c r="K1103" s="1">
        <v>4445</v>
      </c>
      <c r="L1103" s="1">
        <v>4448</v>
      </c>
      <c r="M1103" s="53">
        <v>4453</v>
      </c>
      <c r="N1103" s="47">
        <v>4459</v>
      </c>
      <c r="O1103" s="47">
        <v>4449</v>
      </c>
      <c r="P1103" s="47">
        <v>4450</v>
      </c>
      <c r="Q1103" s="8">
        <v>4457</v>
      </c>
      <c r="R1103" s="26"/>
      <c r="W1103" s="50"/>
      <c r="X1103" s="51"/>
      <c r="AC1103" s="1">
        <v>1.1397999999999999</v>
      </c>
      <c r="AD1103" s="62">
        <v>4461</v>
      </c>
      <c r="AE1103" s="62">
        <v>4446</v>
      </c>
      <c r="BD1103" s="94">
        <v>4452</v>
      </c>
      <c r="BE1103" s="8">
        <v>4457</v>
      </c>
      <c r="BF1103" s="8">
        <v>1189</v>
      </c>
      <c r="BG1103" s="62">
        <v>653</v>
      </c>
      <c r="BH1103" s="62">
        <v>1.8208269525267995</v>
      </c>
      <c r="BI1103" s="1">
        <v>4453</v>
      </c>
      <c r="BJ1103" s="1">
        <v>4458</v>
      </c>
      <c r="BK1103" s="1">
        <v>4453</v>
      </c>
      <c r="BL1103" s="1">
        <v>4456</v>
      </c>
      <c r="BM1103" s="78"/>
      <c r="BN1103" s="78"/>
      <c r="BO1103" s="78"/>
      <c r="BP1103" s="89"/>
      <c r="BS1103" s="88"/>
      <c r="BU1103" s="58"/>
      <c r="BV1103" s="58"/>
      <c r="BW1103" s="58"/>
      <c r="BX1103" s="58"/>
      <c r="BY1103" s="1">
        <v>113.26600000000001</v>
      </c>
      <c r="BZ1103" s="1">
        <v>113.176</v>
      </c>
      <c r="CA1103" s="1">
        <v>113.17400000000001</v>
      </c>
      <c r="CB1103" s="1">
        <v>1.1352</v>
      </c>
      <c r="CC1103" s="1">
        <v>1.1351</v>
      </c>
      <c r="CD1103" s="1">
        <v>1.1349</v>
      </c>
      <c r="CG1103" s="1">
        <v>4453</v>
      </c>
      <c r="CH1103" s="1">
        <v>4459</v>
      </c>
      <c r="CI1103" s="1">
        <v>4452</v>
      </c>
      <c r="CJ1103" s="1">
        <v>4453</v>
      </c>
      <c r="CK1103" s="1">
        <v>4453</v>
      </c>
      <c r="CL1103" s="1">
        <v>4459</v>
      </c>
      <c r="CM1103" s="1">
        <v>4448</v>
      </c>
      <c r="CN1103" s="1">
        <v>4449</v>
      </c>
      <c r="CO1103" s="1">
        <v>1223.5999999999999</v>
      </c>
      <c r="CP1103" s="1">
        <v>4453</v>
      </c>
      <c r="CQ1103" s="1">
        <v>4459</v>
      </c>
      <c r="CR1103" s="1">
        <v>4448</v>
      </c>
      <c r="CS1103" s="1">
        <v>4451</v>
      </c>
      <c r="CX1103" s="58"/>
      <c r="CY1103" s="58"/>
      <c r="DA1103" s="1" t="s">
        <v>618</v>
      </c>
      <c r="DC1103" s="58"/>
      <c r="DD1103" s="58"/>
      <c r="DE1103" s="111"/>
      <c r="DF1103">
        <v>113.122</v>
      </c>
      <c r="DG1103">
        <v>2.37</v>
      </c>
    </row>
    <row r="1104" spans="1:111">
      <c r="A1104" s="1">
        <v>2017</v>
      </c>
      <c r="B1104" s="1">
        <v>6</v>
      </c>
      <c r="C1104" s="24">
        <v>42923</v>
      </c>
      <c r="D1104" s="1">
        <v>4443</v>
      </c>
      <c r="E1104" s="1">
        <v>4457</v>
      </c>
      <c r="F1104" s="1">
        <v>4441</v>
      </c>
      <c r="G1104" s="1">
        <v>4456</v>
      </c>
      <c r="H1104" s="46">
        <v>1209.7</v>
      </c>
      <c r="I1104" s="1">
        <v>4453</v>
      </c>
      <c r="J1104" s="1">
        <v>4459</v>
      </c>
      <c r="K1104" s="1">
        <v>4441</v>
      </c>
      <c r="L1104" s="1">
        <v>4454</v>
      </c>
      <c r="M1104" s="53">
        <v>4458</v>
      </c>
      <c r="N1104" s="47">
        <v>4474</v>
      </c>
      <c r="O1104" s="47">
        <v>4440</v>
      </c>
      <c r="P1104" s="47">
        <v>4446</v>
      </c>
      <c r="Q1104" s="8">
        <v>4447</v>
      </c>
      <c r="R1104" s="26"/>
      <c r="W1104" s="50"/>
      <c r="X1104" s="51"/>
      <c r="AC1104" s="1">
        <v>1.1397999999999999</v>
      </c>
      <c r="AD1104" s="62">
        <v>4456</v>
      </c>
      <c r="AE1104" s="62">
        <v>4441</v>
      </c>
      <c r="BD1104" s="94">
        <v>4458</v>
      </c>
      <c r="BE1104" s="8">
        <v>4443</v>
      </c>
      <c r="BF1104" s="8">
        <v>733</v>
      </c>
      <c r="BG1104" s="62">
        <v>1199</v>
      </c>
      <c r="BH1104" s="62">
        <v>0.61134278565471223</v>
      </c>
      <c r="BI1104" s="1">
        <v>4458</v>
      </c>
      <c r="BJ1104" s="1">
        <v>4460</v>
      </c>
      <c r="BK1104" s="1">
        <v>4457</v>
      </c>
      <c r="BL1104" s="1">
        <v>4460</v>
      </c>
      <c r="BM1104" s="78"/>
      <c r="BN1104" s="78"/>
      <c r="BO1104" s="78"/>
      <c r="BP1104" s="89"/>
      <c r="BS1104" s="88"/>
      <c r="BU1104" s="58"/>
      <c r="BV1104" s="58"/>
      <c r="BW1104" s="58"/>
      <c r="BX1104" s="58"/>
      <c r="BY1104" s="1">
        <v>113.214</v>
      </c>
      <c r="BZ1104" s="1">
        <v>113.145</v>
      </c>
      <c r="CA1104" s="1">
        <v>113.11199999999999</v>
      </c>
      <c r="CB1104" s="1">
        <v>1.1423000000000001</v>
      </c>
      <c r="CC1104" s="1">
        <v>1.1420999999999999</v>
      </c>
      <c r="CD1104" s="1">
        <v>1.1423000000000001</v>
      </c>
      <c r="CG1104" s="1">
        <v>4458</v>
      </c>
      <c r="CH1104" s="1">
        <v>4474</v>
      </c>
      <c r="CI1104" s="1">
        <v>4450</v>
      </c>
      <c r="CJ1104" s="1">
        <v>4465</v>
      </c>
      <c r="CK1104" s="1">
        <v>4458</v>
      </c>
      <c r="CL1104" s="1">
        <v>4474</v>
      </c>
      <c r="CM1104" s="1">
        <v>4440</v>
      </c>
      <c r="CN1104" s="1">
        <v>4441</v>
      </c>
      <c r="CO1104" s="1">
        <v>1220.5</v>
      </c>
      <c r="CP1104" s="1">
        <v>4458</v>
      </c>
      <c r="CQ1104" s="1">
        <v>4474</v>
      </c>
      <c r="CR1104" s="1">
        <v>4431</v>
      </c>
      <c r="CS1104" s="1">
        <v>4438</v>
      </c>
      <c r="CX1104" s="58"/>
      <c r="CY1104" s="58"/>
      <c r="DA1104" s="1" t="s">
        <v>618</v>
      </c>
      <c r="DC1104" s="58"/>
      <c r="DD1104" s="58"/>
      <c r="DE1104" s="111"/>
      <c r="DF1104">
        <v>114.02500000000001</v>
      </c>
      <c r="DG1104">
        <v>2.3929999999999998</v>
      </c>
    </row>
    <row r="1105" spans="1:111">
      <c r="A1105" s="1">
        <v>2017</v>
      </c>
      <c r="B1105" s="1">
        <v>2</v>
      </c>
      <c r="C1105" s="24">
        <v>42926</v>
      </c>
      <c r="D1105" s="1">
        <v>4440</v>
      </c>
      <c r="E1105" s="1">
        <v>4448</v>
      </c>
      <c r="F1105" s="1">
        <v>4434</v>
      </c>
      <c r="G1105" s="1">
        <v>4434</v>
      </c>
      <c r="H1105" s="46">
        <v>1213.7</v>
      </c>
      <c r="I1105" s="1">
        <v>4458</v>
      </c>
      <c r="J1105" s="1">
        <v>4474</v>
      </c>
      <c r="K1105" s="1">
        <v>4431</v>
      </c>
      <c r="L1105" s="1">
        <v>4441</v>
      </c>
      <c r="M1105" s="53">
        <v>4429</v>
      </c>
      <c r="N1105" s="47">
        <v>4453</v>
      </c>
      <c r="O1105" s="47">
        <v>4427</v>
      </c>
      <c r="P1105" s="47">
        <v>4438</v>
      </c>
      <c r="Q1105" s="8">
        <v>4440</v>
      </c>
      <c r="R1105" s="26"/>
      <c r="W1105" s="50"/>
      <c r="X1105" s="51"/>
      <c r="AC1105" s="1">
        <v>1.1389</v>
      </c>
      <c r="AD1105" s="62">
        <v>4448</v>
      </c>
      <c r="AE1105" s="62">
        <v>4439</v>
      </c>
      <c r="BD1105" s="94">
        <v>4430</v>
      </c>
      <c r="BE1105" s="8">
        <v>4440</v>
      </c>
      <c r="BF1105" s="8">
        <v>1111</v>
      </c>
      <c r="BG1105" s="62">
        <v>805</v>
      </c>
      <c r="BH1105" s="62">
        <v>1.3801242236024844</v>
      </c>
      <c r="BI1105" s="1">
        <v>4429</v>
      </c>
      <c r="BJ1105" s="1">
        <v>4432</v>
      </c>
      <c r="BK1105" s="1">
        <v>4427</v>
      </c>
      <c r="BL1105" s="1">
        <v>4430</v>
      </c>
      <c r="BM1105" s="78"/>
      <c r="BN1105" s="78"/>
      <c r="BO1105" s="78"/>
      <c r="BP1105" s="89"/>
      <c r="BS1105" s="88"/>
      <c r="BU1105" s="58"/>
      <c r="BV1105" s="58"/>
      <c r="BW1105" s="58"/>
      <c r="BX1105" s="58"/>
      <c r="BY1105" s="1">
        <v>113.877</v>
      </c>
      <c r="BZ1105" s="1">
        <v>114.008</v>
      </c>
      <c r="CA1105" s="1">
        <v>114.001</v>
      </c>
      <c r="CB1105" s="1">
        <v>1.1399999999999999</v>
      </c>
      <c r="CC1105" s="1">
        <v>1.1400999999999999</v>
      </c>
      <c r="CD1105" s="1">
        <v>1.1400999999999999</v>
      </c>
      <c r="CG1105" s="1">
        <v>4429</v>
      </c>
      <c r="CH1105" s="1">
        <v>4453</v>
      </c>
      <c r="CI1105" s="1">
        <v>4427</v>
      </c>
      <c r="CJ1105" s="1">
        <v>4437</v>
      </c>
      <c r="CK1105" s="1">
        <v>4429</v>
      </c>
      <c r="CL1105" s="1">
        <v>4453</v>
      </c>
      <c r="CM1105" s="1">
        <v>4427</v>
      </c>
      <c r="CN1105" s="1">
        <v>4445</v>
      </c>
      <c r="CO1105" s="1">
        <v>1207.8</v>
      </c>
      <c r="CP1105" s="1">
        <v>4429</v>
      </c>
      <c r="CQ1105" s="1">
        <v>4453</v>
      </c>
      <c r="CR1105" s="1">
        <v>4427</v>
      </c>
      <c r="CS1105" s="1">
        <v>4446</v>
      </c>
      <c r="CX1105" s="58"/>
      <c r="CY1105" s="58"/>
      <c r="DA1105" s="1" t="s">
        <v>618</v>
      </c>
      <c r="DC1105" s="58"/>
      <c r="DD1105" s="58"/>
      <c r="DE1105" s="111"/>
      <c r="DF1105">
        <v>114.04300000000001</v>
      </c>
      <c r="DG1105">
        <v>2.371</v>
      </c>
    </row>
    <row r="1106" spans="1:111">
      <c r="A1106" s="1">
        <v>2017</v>
      </c>
      <c r="B1106" s="1">
        <v>3</v>
      </c>
      <c r="C1106" s="24">
        <v>42927</v>
      </c>
      <c r="D1106" s="1">
        <v>4447</v>
      </c>
      <c r="E1106" s="1">
        <v>4456</v>
      </c>
      <c r="F1106" s="1">
        <v>4439</v>
      </c>
      <c r="G1106" s="1">
        <v>4451</v>
      </c>
      <c r="H1106" s="46">
        <v>1217</v>
      </c>
      <c r="I1106" s="1">
        <v>4429</v>
      </c>
      <c r="J1106" s="1">
        <v>4456</v>
      </c>
      <c r="K1106" s="1">
        <v>4427</v>
      </c>
      <c r="L1106" s="1">
        <v>4441</v>
      </c>
      <c r="M1106" s="53">
        <v>4445</v>
      </c>
      <c r="N1106" s="47">
        <v>4449</v>
      </c>
      <c r="O1106" s="47">
        <v>4441</v>
      </c>
      <c r="P1106" s="47">
        <v>4446</v>
      </c>
      <c r="Q1106" s="8">
        <v>4448</v>
      </c>
      <c r="R1106" s="26"/>
      <c r="W1106" s="50"/>
      <c r="X1106" s="51"/>
      <c r="AC1106" s="1">
        <v>1.1407</v>
      </c>
      <c r="AD1106" s="62">
        <v>4456</v>
      </c>
      <c r="AE1106" s="62">
        <v>4439</v>
      </c>
      <c r="BD1106" s="94">
        <v>4445</v>
      </c>
      <c r="BE1106" s="8">
        <v>4446</v>
      </c>
      <c r="BF1106" s="8">
        <v>1139</v>
      </c>
      <c r="BG1106" s="62">
        <v>739</v>
      </c>
      <c r="BH1106" s="62">
        <v>1.5412719891745603</v>
      </c>
      <c r="BI1106" s="1">
        <v>4445</v>
      </c>
      <c r="BJ1106" s="1">
        <v>4446</v>
      </c>
      <c r="BK1106" s="1">
        <v>4443</v>
      </c>
      <c r="BL1106" s="1">
        <v>4443</v>
      </c>
      <c r="BM1106" s="78"/>
      <c r="BN1106" s="78"/>
      <c r="BO1106" s="78"/>
      <c r="BP1106" s="89"/>
      <c r="BS1106" s="88"/>
      <c r="BU1106" s="58"/>
      <c r="BV1106" s="58"/>
      <c r="BW1106" s="58"/>
      <c r="BX1106" s="58"/>
      <c r="BY1106" s="1">
        <v>114.038</v>
      </c>
      <c r="BZ1106" s="1">
        <v>114.062</v>
      </c>
      <c r="CA1106" s="1">
        <v>114.084</v>
      </c>
      <c r="CB1106" s="1">
        <v>1.1398999999999999</v>
      </c>
      <c r="CC1106" s="1">
        <v>1.1395999999999999</v>
      </c>
      <c r="CD1106" s="1">
        <v>1.1396999999999999</v>
      </c>
      <c r="CG1106" s="1">
        <v>4445</v>
      </c>
      <c r="CH1106" s="1">
        <v>4449</v>
      </c>
      <c r="CI1106" s="1">
        <v>4441</v>
      </c>
      <c r="CJ1106" s="1">
        <v>4449</v>
      </c>
      <c r="CK1106" s="1">
        <v>4445</v>
      </c>
      <c r="CL1106" s="1">
        <v>4449</v>
      </c>
      <c r="CM1106" s="1">
        <v>4441</v>
      </c>
      <c r="CN1106" s="1">
        <v>4443</v>
      </c>
      <c r="CO1106" s="1">
        <v>1210</v>
      </c>
      <c r="CP1106" s="1">
        <v>4445</v>
      </c>
      <c r="CQ1106" s="1">
        <v>4454</v>
      </c>
      <c r="CR1106" s="1">
        <v>4441</v>
      </c>
      <c r="CS1106" s="1">
        <v>4447</v>
      </c>
      <c r="CX1106" s="58"/>
      <c r="CY1106" s="58"/>
      <c r="DA1106" s="1" t="s">
        <v>618</v>
      </c>
      <c r="DC1106" s="58"/>
      <c r="DD1106" s="58"/>
      <c r="DE1106" s="111"/>
      <c r="DF1106">
        <v>113.95399999999999</v>
      </c>
      <c r="DG1106">
        <v>2.3620000000000001</v>
      </c>
    </row>
    <row r="1107" spans="1:111">
      <c r="A1107" s="1">
        <v>2017</v>
      </c>
      <c r="B1107" s="1">
        <v>4</v>
      </c>
      <c r="C1107" s="24">
        <v>42928</v>
      </c>
      <c r="D1107" s="1">
        <v>4449</v>
      </c>
      <c r="E1107" s="1">
        <v>4454</v>
      </c>
      <c r="F1107" s="1">
        <v>4441</v>
      </c>
      <c r="G1107" s="1">
        <v>4446</v>
      </c>
      <c r="H1107" s="46">
        <v>1219.7</v>
      </c>
      <c r="I1107" s="1">
        <v>4445</v>
      </c>
      <c r="J1107" s="1">
        <v>4454</v>
      </c>
      <c r="K1107" s="1">
        <v>4441</v>
      </c>
      <c r="L1107" s="1">
        <v>4448</v>
      </c>
      <c r="M1107" s="53">
        <v>4441</v>
      </c>
      <c r="N1107" s="47">
        <v>4450</v>
      </c>
      <c r="O1107" s="47">
        <v>4433</v>
      </c>
      <c r="P1107" s="47">
        <v>4442</v>
      </c>
      <c r="Q1107" s="8">
        <v>4450</v>
      </c>
      <c r="R1107" s="26"/>
      <c r="W1107" s="50"/>
      <c r="X1107" s="51"/>
      <c r="AC1107" s="1">
        <v>1.1418999999999999</v>
      </c>
      <c r="AD1107" s="62">
        <v>4454</v>
      </c>
      <c r="AE1107" s="62">
        <v>4446</v>
      </c>
      <c r="BD1107" s="94">
        <v>4442</v>
      </c>
      <c r="BE1107" s="8">
        <v>4446</v>
      </c>
      <c r="BF1107" s="8">
        <v>967</v>
      </c>
      <c r="BG1107" s="62">
        <v>755</v>
      </c>
      <c r="BH1107" s="62">
        <v>1.2807947019867549</v>
      </c>
      <c r="BI1107" s="1">
        <v>4441</v>
      </c>
      <c r="BJ1107" s="1">
        <v>4441</v>
      </c>
      <c r="BK1107" s="1">
        <v>4438</v>
      </c>
      <c r="BL1107" s="1">
        <v>4438</v>
      </c>
      <c r="BM1107" s="78"/>
      <c r="BN1107" s="78"/>
      <c r="BO1107" s="78"/>
      <c r="BP1107" s="89"/>
      <c r="BS1107" s="88"/>
      <c r="BU1107" s="58"/>
      <c r="BV1107" s="58"/>
      <c r="BW1107" s="58"/>
      <c r="BX1107" s="58"/>
      <c r="BY1107" s="1">
        <v>113.943</v>
      </c>
      <c r="BZ1107" s="1">
        <v>113.84099999999999</v>
      </c>
      <c r="CA1107" s="1">
        <v>113.776</v>
      </c>
      <c r="CB1107" s="1">
        <v>1.1467000000000001</v>
      </c>
      <c r="CC1107" s="1">
        <v>1.147</v>
      </c>
      <c r="CD1107" s="1">
        <v>1.1473</v>
      </c>
      <c r="CG1107" s="1">
        <v>4441</v>
      </c>
      <c r="CH1107" s="1">
        <v>4450</v>
      </c>
      <c r="CI1107" s="1">
        <v>4433</v>
      </c>
      <c r="CJ1107" s="1">
        <v>4445</v>
      </c>
      <c r="CK1107" s="1">
        <v>4441</v>
      </c>
      <c r="CL1107" s="1">
        <v>4450</v>
      </c>
      <c r="CM1107" s="1">
        <v>4433</v>
      </c>
      <c r="CN1107" s="1">
        <v>4443</v>
      </c>
      <c r="CO1107" s="1">
        <v>1217.5999999999999</v>
      </c>
      <c r="CP1107" s="1">
        <v>4441</v>
      </c>
      <c r="CQ1107" s="1">
        <v>4450</v>
      </c>
      <c r="CR1107" s="1">
        <v>4433</v>
      </c>
      <c r="CS1107" s="1">
        <v>4439</v>
      </c>
      <c r="CX1107" s="58"/>
      <c r="CY1107" s="58"/>
      <c r="DA1107" s="1" t="s">
        <v>618</v>
      </c>
      <c r="DC1107" s="58"/>
      <c r="DD1107" s="58"/>
      <c r="DE1107" s="111"/>
      <c r="DF1107">
        <v>113.193</v>
      </c>
      <c r="DG1107">
        <v>2.327</v>
      </c>
    </row>
    <row r="1108" spans="1:111">
      <c r="A1108" s="1">
        <v>2017</v>
      </c>
      <c r="B1108" s="1">
        <v>5</v>
      </c>
      <c r="C1108" s="24">
        <v>42929</v>
      </c>
      <c r="D1108" s="1">
        <v>4438</v>
      </c>
      <c r="E1108" s="1">
        <v>4443</v>
      </c>
      <c r="F1108" s="1">
        <v>4438</v>
      </c>
      <c r="G1108" s="1">
        <v>4443</v>
      </c>
      <c r="H1108" s="46">
        <v>1216.7</v>
      </c>
      <c r="I1108" s="1">
        <v>4441</v>
      </c>
      <c r="J1108" s="1">
        <v>4450</v>
      </c>
      <c r="K1108" s="1">
        <v>4433</v>
      </c>
      <c r="L1108" s="1">
        <v>4443</v>
      </c>
      <c r="M1108" s="53">
        <v>4443</v>
      </c>
      <c r="N1108" s="47">
        <v>4444</v>
      </c>
      <c r="O1108" s="47">
        <v>4434</v>
      </c>
      <c r="P1108" s="47">
        <v>4442</v>
      </c>
      <c r="Q1108" s="8">
        <v>4438</v>
      </c>
      <c r="R1108" s="26"/>
      <c r="W1108" s="50"/>
      <c r="X1108" s="51"/>
      <c r="AC1108" s="1">
        <v>1.1407</v>
      </c>
      <c r="AD1108" s="62">
        <v>4445</v>
      </c>
      <c r="AE1108" s="62">
        <v>4438</v>
      </c>
      <c r="BD1108" s="94">
        <v>4443</v>
      </c>
      <c r="BE1108" s="8">
        <v>4440</v>
      </c>
      <c r="BF1108" s="8">
        <v>1072</v>
      </c>
      <c r="BG1108" s="62">
        <v>768</v>
      </c>
      <c r="BH1108" s="62">
        <v>1.3958333333333333</v>
      </c>
      <c r="BI1108" s="1">
        <v>4443</v>
      </c>
      <c r="BJ1108" s="1">
        <v>4443</v>
      </c>
      <c r="BK1108" s="1">
        <v>4437</v>
      </c>
      <c r="BL1108" s="1">
        <v>4440</v>
      </c>
      <c r="BM1108" s="78"/>
      <c r="BN1108" s="78"/>
      <c r="BO1108" s="78"/>
      <c r="BP1108" s="89"/>
      <c r="BS1108" s="88"/>
      <c r="BU1108" s="58"/>
      <c r="BV1108" s="58"/>
      <c r="BW1108" s="58"/>
      <c r="BX1108" s="58"/>
      <c r="BY1108" s="1">
        <v>113.16200000000001</v>
      </c>
      <c r="BZ1108" s="1">
        <v>113.295</v>
      </c>
      <c r="CA1108" s="1">
        <v>113.316</v>
      </c>
      <c r="CB1108" s="1">
        <v>1.1412</v>
      </c>
      <c r="CC1108" s="1">
        <v>1.1414</v>
      </c>
      <c r="CD1108" s="1">
        <v>1.1417999999999999</v>
      </c>
      <c r="CG1108" s="1">
        <v>4443</v>
      </c>
      <c r="CH1108" s="1">
        <v>4443</v>
      </c>
      <c r="CI1108" s="1">
        <v>4434</v>
      </c>
      <c r="CJ1108" s="1">
        <v>4441</v>
      </c>
      <c r="CK1108" s="1">
        <v>4443</v>
      </c>
      <c r="CL1108" s="1">
        <v>4444</v>
      </c>
      <c r="CM1108" s="1">
        <v>4434</v>
      </c>
      <c r="CN1108" s="1">
        <v>4440</v>
      </c>
      <c r="CO1108" s="1">
        <v>1221.4000000000001</v>
      </c>
      <c r="CP1108" s="1">
        <v>4443</v>
      </c>
      <c r="CQ1108" s="1">
        <v>4444</v>
      </c>
      <c r="CR1108" s="1">
        <v>4433</v>
      </c>
      <c r="CS1108" s="1">
        <v>4435</v>
      </c>
      <c r="CX1108" s="58"/>
      <c r="CY1108" s="58"/>
      <c r="DA1108" s="1" t="s">
        <v>618</v>
      </c>
      <c r="DC1108" s="58"/>
      <c r="DD1108" s="58"/>
      <c r="DE1108" s="111"/>
      <c r="DF1108">
        <v>113.309</v>
      </c>
      <c r="DG1108">
        <v>2.3479999999999999</v>
      </c>
    </row>
    <row r="1109" spans="1:111">
      <c r="A1109" s="1">
        <v>2017</v>
      </c>
      <c r="B1109" s="1">
        <v>6</v>
      </c>
      <c r="C1109" s="24">
        <v>42930</v>
      </c>
      <c r="D1109" s="1">
        <v>4437</v>
      </c>
      <c r="E1109" s="1">
        <v>4440</v>
      </c>
      <c r="F1109" s="1">
        <v>4432</v>
      </c>
      <c r="G1109" s="1">
        <v>4436</v>
      </c>
      <c r="H1109" s="46">
        <v>1233.2</v>
      </c>
      <c r="I1109" s="1">
        <v>4443</v>
      </c>
      <c r="J1109" s="1">
        <v>4444</v>
      </c>
      <c r="K1109" s="1">
        <v>4432</v>
      </c>
      <c r="L1109" s="1">
        <v>4434</v>
      </c>
      <c r="M1109" s="53">
        <v>4432</v>
      </c>
      <c r="N1109" s="47">
        <v>4447</v>
      </c>
      <c r="O1109" s="47">
        <v>4431</v>
      </c>
      <c r="P1109" s="47">
        <v>4444</v>
      </c>
      <c r="Q1109" s="8">
        <v>4437</v>
      </c>
      <c r="R1109" s="26"/>
      <c r="W1109" s="50"/>
      <c r="X1109" s="51"/>
      <c r="AC1109" s="1">
        <v>1.1452</v>
      </c>
      <c r="AD1109" s="62">
        <v>4440</v>
      </c>
      <c r="AE1109" s="62">
        <v>4432</v>
      </c>
      <c r="BD1109" s="94">
        <v>4432</v>
      </c>
      <c r="BE1109" s="8">
        <v>4433</v>
      </c>
      <c r="BF1109" s="8">
        <v>859</v>
      </c>
      <c r="BG1109" s="62">
        <v>1092</v>
      </c>
      <c r="BH1109" s="62">
        <v>0.78663003663003661</v>
      </c>
      <c r="BI1109" s="1">
        <v>4432</v>
      </c>
      <c r="BJ1109" s="1">
        <v>4434</v>
      </c>
      <c r="BK1109" s="1">
        <v>4431</v>
      </c>
      <c r="BL1109" s="1">
        <v>4434</v>
      </c>
      <c r="BM1109" s="78"/>
      <c r="BN1109" s="78"/>
      <c r="BO1109" s="78"/>
      <c r="BP1109" s="89"/>
      <c r="BS1109" s="88"/>
      <c r="BU1109" s="58"/>
      <c r="BV1109" s="58"/>
      <c r="BW1109" s="58"/>
      <c r="BX1109" s="58"/>
      <c r="BY1109" s="1">
        <v>113.295</v>
      </c>
      <c r="BZ1109" s="1">
        <v>113.384</v>
      </c>
      <c r="CA1109" s="1">
        <v>113.40900000000001</v>
      </c>
      <c r="CB1109" s="1">
        <v>1.1397999999999999</v>
      </c>
      <c r="CC1109" s="1">
        <v>1.1396999999999999</v>
      </c>
      <c r="CD1109" s="1">
        <v>1.1402000000000001</v>
      </c>
      <c r="CG1109" s="1">
        <v>4432</v>
      </c>
      <c r="CH1109" s="1">
        <v>4447</v>
      </c>
      <c r="CI1109" s="1">
        <v>4431</v>
      </c>
      <c r="CJ1109" s="1">
        <v>4443</v>
      </c>
      <c r="CK1109" s="1">
        <v>4432</v>
      </c>
      <c r="CL1109" s="1">
        <v>4447</v>
      </c>
      <c r="CM1109" s="1">
        <v>4431</v>
      </c>
      <c r="CN1109" s="1">
        <v>4446</v>
      </c>
      <c r="CO1109" s="1">
        <v>1217.3</v>
      </c>
      <c r="CP1109" s="1">
        <v>4432</v>
      </c>
      <c r="CQ1109" s="1">
        <v>4447</v>
      </c>
      <c r="CR1109" s="1">
        <v>4431</v>
      </c>
      <c r="CS1109" s="1">
        <v>4440</v>
      </c>
      <c r="CX1109" s="58"/>
      <c r="CY1109" s="58"/>
      <c r="DA1109" s="1" t="s">
        <v>618</v>
      </c>
      <c r="DC1109" s="58"/>
      <c r="DD1109" s="58"/>
      <c r="DE1109" s="111"/>
      <c r="DF1109">
        <v>112.639</v>
      </c>
      <c r="DG1109">
        <v>2.3090000000000002</v>
      </c>
    </row>
    <row r="1110" spans="1:111">
      <c r="A1110" s="1">
        <v>2017</v>
      </c>
      <c r="B1110" s="1">
        <v>3</v>
      </c>
      <c r="C1110" s="24">
        <v>42934</v>
      </c>
      <c r="D1110" s="1">
        <v>4457</v>
      </c>
      <c r="E1110" s="1">
        <v>4461</v>
      </c>
      <c r="F1110" s="1">
        <v>4452</v>
      </c>
      <c r="G1110" s="1">
        <v>4453</v>
      </c>
      <c r="H1110" s="46">
        <v>1241.9000000000001</v>
      </c>
      <c r="I1110" s="1">
        <v>4432</v>
      </c>
      <c r="J1110" s="1">
        <v>4461</v>
      </c>
      <c r="K1110" s="1">
        <v>4431</v>
      </c>
      <c r="L1110" s="1">
        <v>4459</v>
      </c>
      <c r="M1110" s="53">
        <v>4455</v>
      </c>
      <c r="N1110" s="47">
        <v>4461</v>
      </c>
      <c r="O1110" s="47">
        <v>4452</v>
      </c>
      <c r="P1110" s="47">
        <v>4459</v>
      </c>
      <c r="Q1110" s="8">
        <v>4455</v>
      </c>
      <c r="R1110" s="26"/>
      <c r="W1110" s="50"/>
      <c r="X1110" s="51"/>
      <c r="AC1110" s="1">
        <v>1.1578999999999999</v>
      </c>
      <c r="AD1110" s="62">
        <v>4461</v>
      </c>
      <c r="AE1110" s="62">
        <v>4456</v>
      </c>
      <c r="BD1110" s="94">
        <v>4455</v>
      </c>
      <c r="BE1110" s="8">
        <v>4455</v>
      </c>
      <c r="BF1110" s="8">
        <v>1132</v>
      </c>
      <c r="BG1110" s="62">
        <v>746</v>
      </c>
      <c r="BH1110" s="62">
        <v>1.5174262734584449</v>
      </c>
      <c r="BI1110" s="1">
        <v>4455</v>
      </c>
      <c r="BJ1110" s="1">
        <v>4457</v>
      </c>
      <c r="BK1110" s="1">
        <v>4455</v>
      </c>
      <c r="BL1110" s="1">
        <v>4457</v>
      </c>
      <c r="BM1110" s="78"/>
      <c r="BN1110" s="78"/>
      <c r="BO1110" s="78"/>
      <c r="BP1110" s="89"/>
      <c r="BS1110" s="88"/>
      <c r="BU1110" s="58"/>
      <c r="BV1110" s="58"/>
      <c r="BW1110" s="58"/>
      <c r="BX1110" s="58"/>
      <c r="BY1110" s="1">
        <v>112.622</v>
      </c>
      <c r="BZ1110" s="1">
        <v>112.634</v>
      </c>
      <c r="CA1110" s="1">
        <v>112.63500000000001</v>
      </c>
      <c r="CB1110" s="1">
        <v>1.1478999999999999</v>
      </c>
      <c r="CC1110" s="1">
        <v>1.1478999999999999</v>
      </c>
      <c r="CD1110" s="1">
        <v>1.1475</v>
      </c>
      <c r="CG1110" s="1">
        <v>4455</v>
      </c>
      <c r="CH1110" s="1">
        <v>4461</v>
      </c>
      <c r="CI1110" s="1">
        <v>4452</v>
      </c>
      <c r="CJ1110" s="1">
        <v>4459</v>
      </c>
      <c r="CK1110" s="1">
        <v>4455</v>
      </c>
      <c r="CL1110" s="1">
        <v>4461</v>
      </c>
      <c r="CM1110" s="1">
        <v>4452</v>
      </c>
      <c r="CN1110" s="1">
        <v>4457</v>
      </c>
      <c r="CO1110" s="1">
        <v>1235.2</v>
      </c>
      <c r="CP1110" s="1">
        <v>4455</v>
      </c>
      <c r="CQ1110" s="1">
        <v>4471</v>
      </c>
      <c r="CR1110" s="1">
        <v>4452</v>
      </c>
      <c r="CS1110" s="1">
        <v>4464</v>
      </c>
      <c r="CX1110" s="58"/>
      <c r="CY1110" s="58"/>
      <c r="DA1110" s="1" t="s">
        <v>618</v>
      </c>
      <c r="DC1110" s="58"/>
      <c r="DD1110" s="58"/>
      <c r="DE1110" s="111"/>
      <c r="DF1110">
        <v>112.04</v>
      </c>
      <c r="DG1110">
        <v>2.2629999999999999</v>
      </c>
    </row>
    <row r="1111" spans="1:111">
      <c r="A1111" s="1">
        <v>2017</v>
      </c>
      <c r="B1111" s="1">
        <v>4</v>
      </c>
      <c r="C1111" s="24">
        <v>42935</v>
      </c>
      <c r="D1111" s="1">
        <v>4467</v>
      </c>
      <c r="E1111" s="1">
        <v>4468</v>
      </c>
      <c r="F1111" s="1">
        <v>4461</v>
      </c>
      <c r="G1111" s="1">
        <v>4462</v>
      </c>
      <c r="H1111" s="46">
        <v>1240.9000000000001</v>
      </c>
      <c r="I1111" s="1">
        <v>4455</v>
      </c>
      <c r="J1111" s="1">
        <v>4471</v>
      </c>
      <c r="K1111" s="1">
        <v>4452</v>
      </c>
      <c r="L1111" s="1">
        <v>4464</v>
      </c>
      <c r="M1111" s="53">
        <v>4461</v>
      </c>
      <c r="N1111" s="47">
        <v>4465</v>
      </c>
      <c r="O1111" s="47">
        <v>4452</v>
      </c>
      <c r="P1111" s="47">
        <v>4455</v>
      </c>
      <c r="Q1111" s="8">
        <v>4468</v>
      </c>
      <c r="R1111" s="26"/>
      <c r="W1111" s="50"/>
      <c r="X1111" s="51"/>
      <c r="AC1111" s="1">
        <v>1.1528</v>
      </c>
      <c r="AD1111" s="62">
        <v>4468</v>
      </c>
      <c r="AE1111" s="62">
        <v>4462</v>
      </c>
      <c r="BD1111" s="94">
        <v>4461</v>
      </c>
      <c r="BE1111" s="8">
        <v>4465</v>
      </c>
      <c r="BF1111" s="8">
        <v>1257</v>
      </c>
      <c r="BG1111" s="62">
        <v>1014</v>
      </c>
      <c r="BH1111" s="62">
        <v>1.2396449704142012</v>
      </c>
      <c r="BI1111" s="1">
        <v>4461</v>
      </c>
      <c r="BJ1111" s="1">
        <v>4462</v>
      </c>
      <c r="BK1111" s="1">
        <v>4452</v>
      </c>
      <c r="BL1111" s="1">
        <v>4456</v>
      </c>
      <c r="BM1111" s="78"/>
      <c r="BN1111" s="78"/>
      <c r="BO1111" s="78"/>
      <c r="BP1111" s="89"/>
      <c r="BS1111" s="88"/>
      <c r="BU1111" s="58"/>
      <c r="BV1111" s="58"/>
      <c r="BW1111" s="58"/>
      <c r="BX1111" s="58"/>
      <c r="BY1111" s="1">
        <v>112.07</v>
      </c>
      <c r="BZ1111" s="1">
        <v>112.047</v>
      </c>
      <c r="CA1111" s="1">
        <v>112.053</v>
      </c>
      <c r="CB1111" s="1">
        <v>1.1554</v>
      </c>
      <c r="CC1111" s="1">
        <v>1.1549</v>
      </c>
      <c r="CD1111" s="1">
        <v>1.1549</v>
      </c>
      <c r="CG1111" s="1">
        <v>4461</v>
      </c>
      <c r="CH1111" s="1">
        <v>4465</v>
      </c>
      <c r="CI1111" s="1">
        <v>4452</v>
      </c>
      <c r="CJ1111" s="1">
        <v>4458</v>
      </c>
      <c r="CK1111" s="1">
        <v>4461</v>
      </c>
      <c r="CL1111" s="1">
        <v>4465</v>
      </c>
      <c r="CM1111" s="1">
        <v>4451</v>
      </c>
      <c r="CN1111" s="1">
        <v>4454</v>
      </c>
      <c r="CO1111" s="1">
        <v>1237.4000000000001</v>
      </c>
      <c r="CP1111" s="1">
        <v>4461</v>
      </c>
      <c r="CQ1111" s="1">
        <v>4465</v>
      </c>
      <c r="CR1111" s="1">
        <v>4451</v>
      </c>
      <c r="CS1111" s="1">
        <v>4458</v>
      </c>
      <c r="CX1111" s="58"/>
      <c r="CY1111" s="58"/>
      <c r="DA1111" s="1" t="s">
        <v>618</v>
      </c>
      <c r="DC1111" s="58"/>
      <c r="DD1111" s="58"/>
      <c r="DE1111" s="111"/>
      <c r="DF1111">
        <v>111.88200000000001</v>
      </c>
      <c r="DG1111">
        <v>2.2679999999999998</v>
      </c>
    </row>
    <row r="1112" spans="1:111">
      <c r="A1112" s="1">
        <v>2017</v>
      </c>
      <c r="B1112" s="1">
        <v>5</v>
      </c>
      <c r="C1112" s="24">
        <v>42936</v>
      </c>
      <c r="D1112" s="1">
        <v>4460</v>
      </c>
      <c r="E1112" s="1">
        <v>4460</v>
      </c>
      <c r="F1112" s="1">
        <v>4451</v>
      </c>
      <c r="G1112" s="1">
        <v>4460</v>
      </c>
      <c r="H1112" s="46">
        <v>1243.9000000000001</v>
      </c>
      <c r="I1112" s="1">
        <v>4461</v>
      </c>
      <c r="J1112" s="1">
        <v>4465</v>
      </c>
      <c r="K1112" s="1">
        <v>4451</v>
      </c>
      <c r="L1112" s="1">
        <v>4454</v>
      </c>
      <c r="M1112" s="53">
        <v>4461</v>
      </c>
      <c r="N1112" s="47">
        <v>4471</v>
      </c>
      <c r="O1112" s="47">
        <v>4452</v>
      </c>
      <c r="P1112" s="47">
        <v>4462</v>
      </c>
      <c r="Q1112" s="8">
        <v>4460</v>
      </c>
      <c r="R1112" s="26"/>
      <c r="W1112" s="50"/>
      <c r="X1112" s="51"/>
      <c r="AC1112" s="1">
        <v>1.1565000000000001</v>
      </c>
      <c r="AD1112" s="62">
        <v>4460</v>
      </c>
      <c r="AE1112" s="62">
        <v>4451</v>
      </c>
      <c r="BD1112" s="94">
        <v>4461</v>
      </c>
      <c r="BE1112" s="8">
        <v>4457</v>
      </c>
      <c r="BF1112" s="8">
        <v>1108</v>
      </c>
      <c r="BG1112" s="62">
        <v>811</v>
      </c>
      <c r="BH1112" s="62">
        <v>1.3662145499383478</v>
      </c>
      <c r="BI1112" s="1">
        <v>4461</v>
      </c>
      <c r="BJ1112" s="1">
        <v>4465</v>
      </c>
      <c r="BK1112" s="1">
        <v>4458</v>
      </c>
      <c r="BL1112" s="1">
        <v>4465</v>
      </c>
      <c r="BM1112" s="78"/>
      <c r="BN1112" s="78"/>
      <c r="BO1112" s="78"/>
      <c r="BP1112" s="89"/>
      <c r="BS1112" s="88"/>
      <c r="BU1112" s="58"/>
      <c r="BV1112" s="58"/>
      <c r="BW1112" s="58"/>
      <c r="BX1112" s="58"/>
      <c r="BY1112" s="1">
        <v>111.97499999999999</v>
      </c>
      <c r="BZ1112" s="1">
        <v>111.83499999999999</v>
      </c>
      <c r="CA1112" s="1">
        <v>111.825</v>
      </c>
      <c r="CB1112" s="1">
        <v>1.1515</v>
      </c>
      <c r="CC1112" s="1">
        <v>1.153</v>
      </c>
      <c r="CD1112" s="1">
        <v>1.1529</v>
      </c>
      <c r="CG1112" s="1">
        <v>4461</v>
      </c>
      <c r="CH1112" s="1">
        <v>4467</v>
      </c>
      <c r="CI1112" s="1">
        <v>4452</v>
      </c>
      <c r="CJ1112" s="1">
        <v>4467</v>
      </c>
      <c r="CK1112" s="1">
        <v>4461</v>
      </c>
      <c r="CL1112" s="1">
        <v>4472</v>
      </c>
      <c r="CM1112" s="1">
        <v>4452</v>
      </c>
      <c r="CN1112" s="1">
        <v>4468</v>
      </c>
      <c r="CO1112" s="1">
        <v>1237.2</v>
      </c>
      <c r="CP1112" s="1">
        <v>4461</v>
      </c>
      <c r="CQ1112" s="1">
        <v>4472</v>
      </c>
      <c r="CR1112" s="1">
        <v>4452</v>
      </c>
      <c r="CS1112" s="1">
        <v>4469</v>
      </c>
      <c r="CX1112" s="58"/>
      <c r="CY1112" s="58"/>
      <c r="DA1112" s="1" t="s">
        <v>618</v>
      </c>
      <c r="DC1112" s="58"/>
      <c r="DD1112" s="58"/>
      <c r="DE1112" s="111"/>
      <c r="DF1112">
        <v>111.86499999999999</v>
      </c>
      <c r="DG1112">
        <v>2.266</v>
      </c>
    </row>
    <row r="1113" spans="1:111">
      <c r="A1113" s="1">
        <v>2017</v>
      </c>
      <c r="B1113" s="1">
        <v>6</v>
      </c>
      <c r="C1113" s="24">
        <v>42937</v>
      </c>
      <c r="D1113" s="1">
        <v>4467</v>
      </c>
      <c r="E1113" s="1">
        <v>4478</v>
      </c>
      <c r="F1113" s="1">
        <v>4466</v>
      </c>
      <c r="G1113" s="1">
        <v>4473</v>
      </c>
      <c r="H1113" s="46">
        <v>1261</v>
      </c>
      <c r="I1113" s="1">
        <v>4461</v>
      </c>
      <c r="J1113" s="1">
        <v>4474</v>
      </c>
      <c r="K1113" s="1">
        <v>4452</v>
      </c>
      <c r="L1113" s="1">
        <v>4474</v>
      </c>
      <c r="M1113" s="53">
        <v>4477</v>
      </c>
      <c r="N1113" s="47">
        <v>4477</v>
      </c>
      <c r="O1113" s="47">
        <v>4467</v>
      </c>
      <c r="P1113" s="47">
        <v>4468</v>
      </c>
      <c r="Q1113" s="8">
        <v>4469</v>
      </c>
      <c r="R1113" s="26"/>
      <c r="W1113" s="50"/>
      <c r="X1113" s="51"/>
      <c r="AC1113" s="1">
        <v>1.1645000000000001</v>
      </c>
      <c r="AD1113" s="62">
        <v>4476</v>
      </c>
      <c r="AE1113" s="62">
        <v>4466</v>
      </c>
      <c r="BD1113" s="94">
        <v>4477</v>
      </c>
      <c r="BE1113" s="8">
        <v>4466</v>
      </c>
      <c r="BF1113" s="8">
        <v>1404</v>
      </c>
      <c r="BG1113" s="62">
        <v>838</v>
      </c>
      <c r="BH1113" s="62">
        <v>1.675417661097852</v>
      </c>
      <c r="BI1113" s="1">
        <v>4477</v>
      </c>
      <c r="BJ1113" s="1">
        <v>4477</v>
      </c>
      <c r="BK1113" s="1">
        <v>4475</v>
      </c>
      <c r="BL1113" s="1">
        <v>4475</v>
      </c>
      <c r="BM1113" s="78"/>
      <c r="BN1113" s="78"/>
      <c r="BO1113" s="78"/>
      <c r="BP1113" s="89"/>
      <c r="BS1113" s="88"/>
      <c r="BU1113" s="58"/>
      <c r="BV1113" s="58"/>
      <c r="BW1113" s="58"/>
      <c r="BX1113" s="58"/>
      <c r="BY1113" s="1">
        <v>111.917</v>
      </c>
      <c r="BZ1113" s="1">
        <v>111.896</v>
      </c>
      <c r="CA1113" s="1">
        <v>111.884</v>
      </c>
      <c r="CB1113" s="1">
        <v>1.1631</v>
      </c>
      <c r="CC1113" s="1">
        <v>1.1626000000000001</v>
      </c>
      <c r="CD1113" s="1">
        <v>1.163</v>
      </c>
      <c r="CG1113" s="1">
        <v>4477</v>
      </c>
      <c r="CH1113" s="1">
        <v>4477</v>
      </c>
      <c r="CI1113" s="1">
        <v>4467</v>
      </c>
      <c r="CJ1113" s="1">
        <v>4474</v>
      </c>
      <c r="CK1113" s="1">
        <v>4477</v>
      </c>
      <c r="CL1113" s="1">
        <v>4477</v>
      </c>
      <c r="CM1113" s="1">
        <v>4463</v>
      </c>
      <c r="CN1113" s="1">
        <v>4466</v>
      </c>
      <c r="CO1113" s="1">
        <v>1253.4000000000001</v>
      </c>
      <c r="CP1113" s="1">
        <v>4477</v>
      </c>
      <c r="CQ1113" s="1">
        <v>4477</v>
      </c>
      <c r="CR1113" s="1">
        <v>4463</v>
      </c>
      <c r="CS1113" s="1">
        <v>4476</v>
      </c>
      <c r="CX1113" s="58"/>
      <c r="CY1113" s="58"/>
      <c r="DA1113" s="1" t="s">
        <v>618</v>
      </c>
      <c r="DC1113" s="58"/>
      <c r="DD1113" s="58"/>
      <c r="DE1113" s="111"/>
      <c r="DF1113">
        <v>111.136</v>
      </c>
      <c r="DG1113">
        <v>2.2320000000000002</v>
      </c>
    </row>
    <row r="1114" spans="1:111">
      <c r="A1114" s="1">
        <v>2017</v>
      </c>
      <c r="B1114" s="1">
        <v>2</v>
      </c>
      <c r="C1114" s="24">
        <v>42940</v>
      </c>
      <c r="D1114" s="1">
        <v>4475</v>
      </c>
      <c r="E1114" s="1">
        <v>4476</v>
      </c>
      <c r="F1114" s="1">
        <v>4467</v>
      </c>
      <c r="G1114" s="1">
        <v>4471</v>
      </c>
      <c r="H1114" s="46">
        <v>1261.8</v>
      </c>
      <c r="I1114" s="1">
        <v>4477</v>
      </c>
      <c r="J1114" s="1">
        <v>4477</v>
      </c>
      <c r="K1114" s="1">
        <v>4463</v>
      </c>
      <c r="L1114" s="1">
        <v>4467</v>
      </c>
      <c r="M1114" s="53">
        <v>4465</v>
      </c>
      <c r="N1114" s="47">
        <v>4476</v>
      </c>
      <c r="O1114" s="47">
        <v>4461</v>
      </c>
      <c r="P1114" s="47">
        <v>4473</v>
      </c>
      <c r="Q1114" s="8">
        <v>4472</v>
      </c>
      <c r="R1114" s="26"/>
      <c r="W1114" s="50"/>
      <c r="X1114" s="51"/>
      <c r="AC1114" s="1">
        <v>1.1637999999999999</v>
      </c>
      <c r="AD1114" s="62">
        <v>4476</v>
      </c>
      <c r="AE1114" s="62">
        <v>4465</v>
      </c>
      <c r="BD1114" s="94">
        <v>4465</v>
      </c>
      <c r="BE1114" s="8">
        <v>4472</v>
      </c>
      <c r="BF1114" s="8">
        <v>1551</v>
      </c>
      <c r="BG1114" s="62">
        <v>1212</v>
      </c>
      <c r="BH1114" s="62">
        <v>1.2797029702970297</v>
      </c>
      <c r="BI1114" s="1">
        <v>4465</v>
      </c>
      <c r="BJ1114" s="1">
        <v>4465</v>
      </c>
      <c r="BK1114" s="1">
        <v>4461</v>
      </c>
      <c r="BL1114" s="1">
        <v>4464</v>
      </c>
      <c r="BM1114" s="78"/>
      <c r="BN1114" s="78"/>
      <c r="BO1114" s="78"/>
      <c r="BP1114" s="89"/>
      <c r="BS1114" s="88"/>
      <c r="BU1114" s="58"/>
      <c r="BV1114" s="58"/>
      <c r="BW1114" s="58"/>
      <c r="BX1114" s="58"/>
      <c r="BY1114" s="1">
        <v>111.142</v>
      </c>
      <c r="BZ1114" s="1">
        <v>111.126</v>
      </c>
      <c r="CA1114" s="1">
        <v>110.999</v>
      </c>
      <c r="CB1114" s="1">
        <v>1.1662999999999999</v>
      </c>
      <c r="CC1114" s="1">
        <v>1.1674</v>
      </c>
      <c r="CD1114" s="1">
        <v>1.1678999999999999</v>
      </c>
      <c r="CG1114" s="1">
        <v>4465</v>
      </c>
      <c r="CH1114" s="1">
        <v>4476</v>
      </c>
      <c r="CI1114" s="1">
        <v>4461</v>
      </c>
      <c r="CJ1114" s="1">
        <v>4476</v>
      </c>
      <c r="CK1114" s="1">
        <v>4465</v>
      </c>
      <c r="CL1114" s="1">
        <v>4476</v>
      </c>
      <c r="CM1114" s="1">
        <v>4461</v>
      </c>
      <c r="CN1114" s="1">
        <v>4474</v>
      </c>
      <c r="CO1114" s="1">
        <v>1260.4000000000001</v>
      </c>
      <c r="CP1114" s="1">
        <v>4465</v>
      </c>
      <c r="CQ1114" s="1">
        <v>4479</v>
      </c>
      <c r="CR1114" s="1">
        <v>4461</v>
      </c>
      <c r="CS1114" s="1">
        <v>4475</v>
      </c>
      <c r="CX1114" s="58"/>
      <c r="CY1114" s="58"/>
      <c r="DA1114" s="1" t="s">
        <v>618</v>
      </c>
      <c r="DC1114" s="58"/>
      <c r="DD1114" s="58"/>
      <c r="DE1114" s="111"/>
      <c r="DF1114">
        <v>111.169</v>
      </c>
      <c r="DG1114">
        <v>2.254</v>
      </c>
    </row>
    <row r="1115" spans="1:111">
      <c r="A1115" s="1">
        <v>2017</v>
      </c>
      <c r="B1115" s="1">
        <v>3</v>
      </c>
      <c r="C1115" s="24">
        <v>42941</v>
      </c>
      <c r="D1115" s="1">
        <v>4474</v>
      </c>
      <c r="E1115" s="1">
        <v>4476</v>
      </c>
      <c r="F1115" s="1">
        <v>4472</v>
      </c>
      <c r="G1115" s="1">
        <v>4472</v>
      </c>
      <c r="H1115" s="46">
        <v>1256.0999999999999</v>
      </c>
      <c r="I1115" s="1">
        <v>4465</v>
      </c>
      <c r="J1115" s="1">
        <v>4479</v>
      </c>
      <c r="K1115" s="1">
        <v>4461</v>
      </c>
      <c r="L1115" s="1">
        <v>4475</v>
      </c>
      <c r="M1115" s="53">
        <v>4474</v>
      </c>
      <c r="N1115" s="47">
        <v>4483</v>
      </c>
      <c r="O1115" s="47">
        <v>4467</v>
      </c>
      <c r="P1115" s="47">
        <v>4483</v>
      </c>
      <c r="Q1115" s="8">
        <v>4475</v>
      </c>
      <c r="R1115" s="26"/>
      <c r="W1115" s="50"/>
      <c r="X1115" s="51"/>
      <c r="AC1115" s="1">
        <v>1.1697</v>
      </c>
      <c r="AD1115" s="62">
        <v>4477</v>
      </c>
      <c r="AE1115" s="62">
        <v>4473</v>
      </c>
      <c r="BD1115" s="94">
        <v>4474</v>
      </c>
      <c r="BE1115" s="8">
        <v>4473</v>
      </c>
      <c r="BF1115" s="8">
        <v>1432</v>
      </c>
      <c r="BG1115" s="62">
        <v>1271</v>
      </c>
      <c r="BH1115" s="62">
        <v>1.1266719118804092</v>
      </c>
      <c r="BI1115" s="1">
        <v>4474</v>
      </c>
      <c r="BJ1115" s="1">
        <v>4476</v>
      </c>
      <c r="BK1115" s="1">
        <v>4470</v>
      </c>
      <c r="BL1115" s="1">
        <v>4471</v>
      </c>
      <c r="BM1115" s="78"/>
      <c r="BN1115" s="78"/>
      <c r="BO1115" s="78"/>
      <c r="BP1115" s="89"/>
      <c r="BS1115" s="88"/>
      <c r="BU1115" s="58"/>
      <c r="BV1115" s="58"/>
      <c r="BW1115" s="58"/>
      <c r="BX1115" s="58"/>
      <c r="BY1115" s="1">
        <v>111.08</v>
      </c>
      <c r="BZ1115" s="1">
        <v>111.175</v>
      </c>
      <c r="CA1115" s="1">
        <v>111.23099999999999</v>
      </c>
      <c r="CB1115" s="1">
        <v>1.1642999999999999</v>
      </c>
      <c r="CC1115" s="1">
        <v>1.1638999999999999</v>
      </c>
      <c r="CD1115" s="1">
        <v>1.1638999999999999</v>
      </c>
      <c r="CG1115" s="1">
        <v>4474</v>
      </c>
      <c r="CH1115" s="1">
        <v>4476</v>
      </c>
      <c r="CI1115" s="1">
        <v>4467</v>
      </c>
      <c r="CJ1115" s="1">
        <v>4476</v>
      </c>
      <c r="CK1115" s="1">
        <v>4474</v>
      </c>
      <c r="CL1115" s="1">
        <v>4483</v>
      </c>
      <c r="CM1115" s="1">
        <v>4467</v>
      </c>
      <c r="CN1115" s="1">
        <v>4477</v>
      </c>
      <c r="CO1115" s="1">
        <v>1258.7</v>
      </c>
      <c r="CP1115" s="1">
        <v>4474</v>
      </c>
      <c r="CQ1115" s="1">
        <v>4486</v>
      </c>
      <c r="CR1115" s="1">
        <v>4467</v>
      </c>
      <c r="CS1115" s="1">
        <v>4480</v>
      </c>
      <c r="CX1115" s="58"/>
      <c r="CY1115" s="58"/>
      <c r="DA1115" s="1" t="s">
        <v>618</v>
      </c>
      <c r="DC1115" s="58"/>
      <c r="DD1115" s="58"/>
      <c r="DE1115" s="111"/>
      <c r="DF1115">
        <v>111.864</v>
      </c>
      <c r="DG1115">
        <v>2.3260000000000001</v>
      </c>
    </row>
    <row r="1116" spans="1:111">
      <c r="A1116" s="1">
        <v>2017</v>
      </c>
      <c r="B1116" s="1">
        <v>4</v>
      </c>
      <c r="C1116" s="24">
        <v>42942</v>
      </c>
      <c r="D1116" s="1">
        <v>4480</v>
      </c>
      <c r="E1116" s="1">
        <v>4483</v>
      </c>
      <c r="F1116" s="1">
        <v>4469</v>
      </c>
      <c r="G1116" s="1">
        <v>4469</v>
      </c>
      <c r="H1116" s="46">
        <v>1266.7</v>
      </c>
      <c r="I1116" s="1">
        <v>4474</v>
      </c>
      <c r="J1116" s="1">
        <v>4486</v>
      </c>
      <c r="K1116" s="1">
        <v>4467</v>
      </c>
      <c r="L1116" s="1">
        <v>4479</v>
      </c>
      <c r="M1116" s="53">
        <v>4469</v>
      </c>
      <c r="N1116" s="47">
        <v>4478</v>
      </c>
      <c r="O1116" s="47">
        <v>4467</v>
      </c>
      <c r="P1116" s="47">
        <v>4478</v>
      </c>
      <c r="Q1116" s="8">
        <v>4476</v>
      </c>
      <c r="R1116" s="26"/>
      <c r="W1116" s="50"/>
      <c r="X1116" s="51"/>
      <c r="AC1116" s="1">
        <v>1.1638999999999999</v>
      </c>
      <c r="AD1116" s="62">
        <v>4483</v>
      </c>
      <c r="AE1116" s="62">
        <v>4477</v>
      </c>
      <c r="BD1116" s="94">
        <v>4469</v>
      </c>
      <c r="BE1116" s="8">
        <v>4479</v>
      </c>
      <c r="BF1116" s="8">
        <v>1065</v>
      </c>
      <c r="BG1116" s="62">
        <v>1159</v>
      </c>
      <c r="BH1116" s="62">
        <v>0.91889559965487488</v>
      </c>
      <c r="BI1116" s="1">
        <v>4469</v>
      </c>
      <c r="BJ1116" s="1">
        <v>4469</v>
      </c>
      <c r="BK1116" s="1">
        <v>4467</v>
      </c>
      <c r="BL1116" s="1">
        <v>4469</v>
      </c>
      <c r="BM1116" s="78"/>
      <c r="BN1116" s="78"/>
      <c r="BO1116" s="78"/>
      <c r="BP1116" s="89"/>
      <c r="BS1116" s="88"/>
      <c r="BU1116" s="58"/>
      <c r="BV1116" s="58"/>
      <c r="BW1116" s="58"/>
      <c r="BX1116" s="58"/>
      <c r="BY1116" s="1">
        <v>111.88800000000001</v>
      </c>
      <c r="BZ1116" s="1">
        <v>111.879</v>
      </c>
      <c r="CA1116" s="1">
        <v>111.935</v>
      </c>
      <c r="CB1116" s="1">
        <v>1.1647000000000001</v>
      </c>
      <c r="CC1116" s="1">
        <v>1.1646000000000001</v>
      </c>
      <c r="CD1116" s="1">
        <v>1.1647000000000001</v>
      </c>
      <c r="CG1116" s="1">
        <v>4469</v>
      </c>
      <c r="CH1116" s="1">
        <v>4473</v>
      </c>
      <c r="CI1116" s="1">
        <v>4467</v>
      </c>
      <c r="CJ1116" s="1">
        <v>4472</v>
      </c>
      <c r="CK1116" s="1">
        <v>4469</v>
      </c>
      <c r="CL1116" s="1">
        <v>4482</v>
      </c>
      <c r="CM1116" s="1">
        <v>4467</v>
      </c>
      <c r="CN1116" s="1">
        <v>4482</v>
      </c>
      <c r="CO1116" s="1">
        <v>1252</v>
      </c>
      <c r="CP1116" s="1">
        <v>4469</v>
      </c>
      <c r="CQ1116" s="1">
        <v>4495</v>
      </c>
      <c r="CR1116" s="1">
        <v>4467</v>
      </c>
      <c r="CS1116" s="1">
        <v>4495</v>
      </c>
      <c r="CX1116" s="58"/>
      <c r="CY1116" s="58"/>
      <c r="DA1116" s="1" t="s">
        <v>618</v>
      </c>
      <c r="DC1116" s="58"/>
      <c r="DD1116" s="58"/>
      <c r="DE1116" s="111"/>
      <c r="DF1116">
        <v>111.104</v>
      </c>
      <c r="DG1116">
        <v>2.282</v>
      </c>
    </row>
    <row r="1117" spans="1:111">
      <c r="A1117" s="1">
        <v>2017</v>
      </c>
      <c r="B1117" s="1">
        <v>5</v>
      </c>
      <c r="C1117" s="24">
        <v>42943</v>
      </c>
      <c r="D1117" s="1">
        <v>4494</v>
      </c>
      <c r="E1117" s="1">
        <v>4498</v>
      </c>
      <c r="F1117" s="1">
        <v>4488</v>
      </c>
      <c r="G1117" s="1">
        <v>4495</v>
      </c>
      <c r="H1117" s="46">
        <v>1265</v>
      </c>
      <c r="I1117" s="1">
        <v>4469</v>
      </c>
      <c r="J1117" s="1">
        <v>4495</v>
      </c>
      <c r="K1117" s="1">
        <v>4467</v>
      </c>
      <c r="L1117" s="1">
        <v>4492</v>
      </c>
      <c r="M1117" s="53">
        <v>4498</v>
      </c>
      <c r="N1117" s="47">
        <v>4513</v>
      </c>
      <c r="O1117" s="47">
        <v>4497</v>
      </c>
      <c r="P1117" s="47">
        <v>4505</v>
      </c>
      <c r="Q1117" s="8">
        <v>4494</v>
      </c>
      <c r="R1117" s="26"/>
      <c r="W1117" s="50"/>
      <c r="X1117" s="51"/>
      <c r="AC1117" s="1">
        <v>1.1696</v>
      </c>
      <c r="AD1117" s="62">
        <v>4495</v>
      </c>
      <c r="AE1117" s="62">
        <v>4488</v>
      </c>
      <c r="BD1117" s="94">
        <v>4498</v>
      </c>
      <c r="BE1117" s="8">
        <v>4490</v>
      </c>
      <c r="BF1117" s="8">
        <v>1373</v>
      </c>
      <c r="BG1117" s="62">
        <v>901</v>
      </c>
      <c r="BH1117" s="62">
        <v>1.5238623751387348</v>
      </c>
      <c r="BI1117" s="1">
        <v>4498</v>
      </c>
      <c r="BJ1117" s="1">
        <v>4500</v>
      </c>
      <c r="BK1117" s="1">
        <v>4497</v>
      </c>
      <c r="BL1117" s="1">
        <v>4500</v>
      </c>
      <c r="BM1117" s="78"/>
      <c r="BN1117" s="78"/>
      <c r="BO1117" s="78"/>
      <c r="BP1117" s="89"/>
      <c r="BS1117" s="88"/>
      <c r="BU1117" s="58"/>
      <c r="BV1117" s="58"/>
      <c r="BW1117" s="58"/>
      <c r="BX1117" s="58"/>
      <c r="BY1117" s="1">
        <v>111.169</v>
      </c>
      <c r="BZ1117" s="1">
        <v>111.15900000000001</v>
      </c>
      <c r="CA1117" s="1">
        <v>111.19499999999999</v>
      </c>
      <c r="CB1117" s="1">
        <v>1.1735</v>
      </c>
      <c r="CC1117" s="1">
        <v>1.1728000000000001</v>
      </c>
      <c r="CD1117" s="1">
        <v>1.173</v>
      </c>
      <c r="CG1117" s="1">
        <v>4498</v>
      </c>
      <c r="CH1117" s="1">
        <v>4513</v>
      </c>
      <c r="CI1117" s="1">
        <v>4497</v>
      </c>
      <c r="CJ1117" s="1">
        <v>4510</v>
      </c>
      <c r="CK1117" s="1">
        <v>4498</v>
      </c>
      <c r="CL1117" s="1">
        <v>4513</v>
      </c>
      <c r="CM1117" s="1">
        <v>4494</v>
      </c>
      <c r="CN1117" s="1">
        <v>4497</v>
      </c>
      <c r="CO1117" s="1">
        <v>1267.0999999999999</v>
      </c>
      <c r="CP1117" s="1">
        <v>4498</v>
      </c>
      <c r="CQ1117" s="1">
        <v>4513</v>
      </c>
      <c r="CR1117" s="1">
        <v>4488</v>
      </c>
      <c r="CS1117" s="1">
        <v>4495</v>
      </c>
      <c r="CX1117" s="58"/>
      <c r="CY1117" s="58"/>
      <c r="DA1117" s="1" t="s">
        <v>618</v>
      </c>
      <c r="DC1117" s="58"/>
      <c r="DD1117" s="58"/>
      <c r="DE1117" s="111"/>
      <c r="DF1117">
        <v>111.285</v>
      </c>
      <c r="DG1117">
        <v>2.31</v>
      </c>
    </row>
    <row r="1118" spans="1:111">
      <c r="A1118" s="1">
        <v>2017</v>
      </c>
      <c r="B1118" s="1">
        <v>6</v>
      </c>
      <c r="C1118" s="24">
        <v>42944</v>
      </c>
      <c r="D1118" s="1">
        <v>4490</v>
      </c>
      <c r="E1118" s="1">
        <v>4490</v>
      </c>
      <c r="F1118" s="1">
        <v>4480</v>
      </c>
      <c r="G1118" s="1">
        <v>4480</v>
      </c>
      <c r="H1118" s="46">
        <v>1275.3</v>
      </c>
      <c r="I1118" s="1">
        <v>4498</v>
      </c>
      <c r="J1118" s="1">
        <v>4513</v>
      </c>
      <c r="K1118" s="1">
        <v>4482</v>
      </c>
      <c r="L1118" s="1">
        <v>4487</v>
      </c>
      <c r="M1118" s="53">
        <v>4484</v>
      </c>
      <c r="N1118" s="47">
        <v>4501</v>
      </c>
      <c r="O1118" s="47">
        <v>4484</v>
      </c>
      <c r="P1118" s="47">
        <v>4501</v>
      </c>
      <c r="Q1118" s="8">
        <v>4491</v>
      </c>
      <c r="R1118" s="26"/>
      <c r="W1118" s="50"/>
      <c r="X1118" s="51"/>
      <c r="AC1118" s="1">
        <v>1.1727000000000001</v>
      </c>
      <c r="AD1118" s="62">
        <v>4490</v>
      </c>
      <c r="AE1118" s="62">
        <v>4482</v>
      </c>
      <c r="BD1118" s="94">
        <v>4484</v>
      </c>
      <c r="BE1118" s="8">
        <v>4488</v>
      </c>
      <c r="BF1118" s="8">
        <v>1142</v>
      </c>
      <c r="BG1118" s="62">
        <v>1542</v>
      </c>
      <c r="BH1118" s="62">
        <v>0.74059662775616086</v>
      </c>
      <c r="BI1118" s="1">
        <v>4484</v>
      </c>
      <c r="BJ1118" s="1">
        <v>4491</v>
      </c>
      <c r="BK1118" s="1">
        <v>4484</v>
      </c>
      <c r="BL1118" s="1">
        <v>4489</v>
      </c>
      <c r="BM1118" s="78"/>
      <c r="BN1118" s="78"/>
      <c r="BO1118" s="78"/>
      <c r="BP1118" s="89"/>
      <c r="BS1118" s="88"/>
      <c r="BU1118" s="58"/>
      <c r="BV1118" s="58"/>
      <c r="BW1118" s="58"/>
      <c r="BX1118" s="58"/>
      <c r="BY1118" s="1">
        <v>111.267</v>
      </c>
      <c r="BZ1118" s="1">
        <v>111.193</v>
      </c>
      <c r="CA1118" s="1">
        <v>111.14400000000001</v>
      </c>
      <c r="CB1118" s="1">
        <v>1.1677999999999999</v>
      </c>
      <c r="CC1118" s="1">
        <v>1.1681999999999999</v>
      </c>
      <c r="CD1118" s="1">
        <v>1.1681999999999999</v>
      </c>
      <c r="CG1118" s="1">
        <v>4484</v>
      </c>
      <c r="CH1118" s="1">
        <v>4500</v>
      </c>
      <c r="CI1118" s="1">
        <v>4484</v>
      </c>
      <c r="CJ1118" s="1">
        <v>4500</v>
      </c>
      <c r="CK1118" s="1">
        <v>4484</v>
      </c>
      <c r="CL1118" s="1">
        <v>4503</v>
      </c>
      <c r="CM1118" s="1">
        <v>4484</v>
      </c>
      <c r="CN1118" s="1">
        <v>4501</v>
      </c>
      <c r="CO1118" s="1">
        <v>1264.9000000000001</v>
      </c>
      <c r="CP1118" s="1">
        <v>4484</v>
      </c>
      <c r="CQ1118" s="1">
        <v>4507</v>
      </c>
      <c r="CR1118" s="1">
        <v>4484</v>
      </c>
      <c r="CS1118" s="1">
        <v>4501</v>
      </c>
      <c r="CX1118" s="58"/>
      <c r="CY1118" s="58"/>
      <c r="DA1118" s="1" t="s">
        <v>618</v>
      </c>
      <c r="DC1118" s="58"/>
      <c r="DD1118" s="58"/>
      <c r="DE1118" s="111"/>
      <c r="DF1118">
        <v>110.651</v>
      </c>
      <c r="DG1118">
        <v>2.2890000000000001</v>
      </c>
    </row>
    <row r="1119" spans="1:111">
      <c r="A1119" s="1">
        <v>2017</v>
      </c>
      <c r="B1119" s="1">
        <v>2</v>
      </c>
      <c r="C1119" s="24">
        <v>42947</v>
      </c>
      <c r="D1119" s="1">
        <v>4500</v>
      </c>
      <c r="E1119" s="1">
        <v>4502</v>
      </c>
      <c r="F1119" s="1">
        <v>4489</v>
      </c>
      <c r="G1119" s="1">
        <v>4494</v>
      </c>
      <c r="H1119" s="46">
        <v>1275.3</v>
      </c>
      <c r="I1119" s="1">
        <v>4484</v>
      </c>
      <c r="J1119" s="1">
        <v>4507</v>
      </c>
      <c r="K1119" s="1">
        <v>4484</v>
      </c>
      <c r="L1119" s="1">
        <v>4492</v>
      </c>
      <c r="M1119" s="53">
        <v>4494</v>
      </c>
      <c r="N1119" s="47">
        <v>4496</v>
      </c>
      <c r="O1119" s="47">
        <v>4490</v>
      </c>
      <c r="P1119" s="47">
        <v>4492</v>
      </c>
      <c r="Q1119" s="8">
        <v>4501</v>
      </c>
      <c r="R1119" s="26"/>
      <c r="W1119" s="50"/>
      <c r="X1119" s="51"/>
      <c r="AC1119" s="1">
        <v>1.175</v>
      </c>
      <c r="AD1119" s="62">
        <v>4502</v>
      </c>
      <c r="AE1119" s="62">
        <v>4489</v>
      </c>
      <c r="BD1119" s="94">
        <v>4494</v>
      </c>
      <c r="BE1119" s="8">
        <v>4499</v>
      </c>
      <c r="BF1119" s="8">
        <v>885</v>
      </c>
      <c r="BG1119" s="62">
        <v>697</v>
      </c>
      <c r="BH1119" s="62">
        <v>1.2697274031563845</v>
      </c>
      <c r="BI1119" s="1">
        <v>4494</v>
      </c>
      <c r="BJ1119" s="1">
        <v>4494</v>
      </c>
      <c r="BK1119" s="1">
        <v>4490</v>
      </c>
      <c r="BL1119" s="1">
        <v>4492</v>
      </c>
      <c r="BM1119" s="78"/>
      <c r="BN1119" s="78"/>
      <c r="BO1119" s="78"/>
      <c r="BP1119" s="89"/>
      <c r="BS1119" s="88"/>
      <c r="BU1119" s="58"/>
      <c r="BV1119" s="58"/>
      <c r="BW1119" s="58"/>
      <c r="BX1119" s="58"/>
      <c r="BY1119" s="1">
        <v>110.729</v>
      </c>
      <c r="BZ1119" s="1">
        <v>110.542</v>
      </c>
      <c r="CA1119" s="1">
        <v>110.527</v>
      </c>
      <c r="CB1119" s="1">
        <v>1.1751</v>
      </c>
      <c r="CC1119" s="1">
        <v>1.1757</v>
      </c>
      <c r="CD1119" s="1">
        <v>1.175</v>
      </c>
      <c r="CG1119" s="1">
        <v>4494</v>
      </c>
      <c r="CH1119" s="1">
        <v>4496</v>
      </c>
      <c r="CI1119" s="1">
        <v>4490</v>
      </c>
      <c r="CJ1119" s="1">
        <v>4491</v>
      </c>
      <c r="CK1119" s="1">
        <v>4494</v>
      </c>
      <c r="CL1119" s="1">
        <v>4496</v>
      </c>
      <c r="CM1119" s="1">
        <v>4489</v>
      </c>
      <c r="CN1119" s="1">
        <v>4493</v>
      </c>
      <c r="CO1119" s="1">
        <v>1272.5</v>
      </c>
      <c r="CP1119" s="1">
        <v>4494</v>
      </c>
      <c r="CQ1119" s="1">
        <v>4496</v>
      </c>
      <c r="CR1119" s="1">
        <v>4486</v>
      </c>
      <c r="CS1119" s="1">
        <v>4488</v>
      </c>
      <c r="CX1119" s="58"/>
      <c r="CY1119" s="58"/>
      <c r="DA1119" s="1" t="s">
        <v>618</v>
      </c>
      <c r="DC1119" s="58"/>
      <c r="DD1119" s="58"/>
      <c r="DE1119" s="111"/>
      <c r="DF1119">
        <v>110.253</v>
      </c>
      <c r="DG1119">
        <v>2.2919999999999998</v>
      </c>
    </row>
    <row r="1120" spans="1:111">
      <c r="A1120" s="1">
        <v>2017</v>
      </c>
      <c r="B1120" s="1">
        <v>3</v>
      </c>
      <c r="C1120" s="24">
        <v>42948</v>
      </c>
      <c r="D1120" s="1">
        <v>4486</v>
      </c>
      <c r="E1120" s="1">
        <v>4489</v>
      </c>
      <c r="F1120" s="1">
        <v>4482</v>
      </c>
      <c r="G1120" s="1">
        <v>4488</v>
      </c>
      <c r="H1120" s="46">
        <v>1274.8</v>
      </c>
      <c r="I1120" s="1">
        <v>4494</v>
      </c>
      <c r="J1120" s="1">
        <v>4496</v>
      </c>
      <c r="K1120" s="1">
        <v>4485</v>
      </c>
      <c r="L1120" s="1">
        <v>4487</v>
      </c>
      <c r="M1120" s="53">
        <v>4485</v>
      </c>
      <c r="N1120" s="47">
        <v>4490</v>
      </c>
      <c r="O1120" s="47">
        <v>4478</v>
      </c>
      <c r="P1120" s="47">
        <v>4484</v>
      </c>
      <c r="Q1120" s="8">
        <v>4487</v>
      </c>
      <c r="R1120" s="26"/>
      <c r="W1120" s="50"/>
      <c r="X1120" s="51"/>
      <c r="AC1120" s="1">
        <v>1.1819</v>
      </c>
      <c r="AD1120" s="62">
        <v>4489</v>
      </c>
      <c r="AE1120" s="62">
        <v>4485</v>
      </c>
      <c r="BD1120" s="94">
        <v>4485</v>
      </c>
      <c r="BE1120" s="8">
        <v>4487</v>
      </c>
      <c r="BF1120" s="8">
        <v>1040</v>
      </c>
      <c r="BG1120" s="62">
        <v>938</v>
      </c>
      <c r="BH1120" s="62">
        <v>1.1087420042643923</v>
      </c>
      <c r="BI1120" s="1">
        <v>4485</v>
      </c>
      <c r="BJ1120" s="1">
        <v>4485</v>
      </c>
      <c r="BK1120" s="1">
        <v>4485</v>
      </c>
      <c r="BL1120" s="1">
        <v>4485</v>
      </c>
      <c r="BM1120" s="78"/>
      <c r="BN1120" s="78"/>
      <c r="BO1120" s="78"/>
      <c r="BP1120" s="89"/>
      <c r="BS1120" s="88"/>
      <c r="BU1120" s="58"/>
      <c r="BV1120" s="58"/>
      <c r="BW1120" s="58"/>
      <c r="BX1120" s="58"/>
      <c r="BY1120" s="1">
        <v>110.252</v>
      </c>
      <c r="BZ1120" s="1">
        <v>110.32899999999999</v>
      </c>
      <c r="CA1120" s="1">
        <v>110.358</v>
      </c>
      <c r="CB1120" s="1">
        <v>1.1840999999999999</v>
      </c>
      <c r="CC1120" s="1">
        <v>1.1826000000000001</v>
      </c>
      <c r="CD1120" s="1">
        <v>1.1823999999999999</v>
      </c>
      <c r="CG1120" s="1">
        <v>4485</v>
      </c>
      <c r="CH1120" s="1">
        <v>4490</v>
      </c>
      <c r="CI1120" s="1">
        <v>4478</v>
      </c>
      <c r="CJ1120" s="1">
        <v>4488</v>
      </c>
      <c r="CK1120" s="1">
        <v>4485</v>
      </c>
      <c r="CL1120" s="1">
        <v>4493</v>
      </c>
      <c r="CM1120" s="1">
        <v>4478</v>
      </c>
      <c r="CN1120" s="1">
        <v>4493</v>
      </c>
      <c r="CO1120" s="1">
        <v>1275.3</v>
      </c>
      <c r="CP1120" s="1">
        <v>4485</v>
      </c>
      <c r="CQ1120" s="1">
        <v>4499</v>
      </c>
      <c r="CR1120" s="1">
        <v>4478</v>
      </c>
      <c r="CS1120" s="1">
        <v>4492</v>
      </c>
      <c r="CX1120" s="58"/>
      <c r="CY1120" s="58"/>
      <c r="DA1120" s="1" t="s">
        <v>618</v>
      </c>
      <c r="DC1120" s="58"/>
      <c r="DD1120" s="58"/>
      <c r="DE1120" s="111"/>
      <c r="DF1120">
        <v>110.377</v>
      </c>
      <c r="DG1120">
        <v>2.2509999999999999</v>
      </c>
    </row>
    <row r="1121" spans="1:111">
      <c r="A1121" s="1">
        <v>2017</v>
      </c>
      <c r="B1121" s="1">
        <v>4</v>
      </c>
      <c r="C1121" s="24">
        <v>42949</v>
      </c>
      <c r="D1121" s="1">
        <v>4490</v>
      </c>
      <c r="E1121" s="1">
        <v>4497</v>
      </c>
      <c r="F1121" s="1">
        <v>4485</v>
      </c>
      <c r="G1121" s="1">
        <v>4492</v>
      </c>
      <c r="H1121" s="46">
        <v>1272.5999999999999</v>
      </c>
      <c r="I1121" s="1">
        <v>4485</v>
      </c>
      <c r="J1121" s="1">
        <v>4499</v>
      </c>
      <c r="K1121" s="1">
        <v>4478</v>
      </c>
      <c r="L1121" s="1">
        <v>4489</v>
      </c>
      <c r="M1121" s="53">
        <v>4496</v>
      </c>
      <c r="N1121" s="47">
        <v>4503</v>
      </c>
      <c r="O1121" s="47">
        <v>4495</v>
      </c>
      <c r="P1121" s="47">
        <v>4501</v>
      </c>
      <c r="Q1121" s="8">
        <v>4491</v>
      </c>
      <c r="R1121" s="26"/>
      <c r="W1121" s="50"/>
      <c r="X1121" s="51"/>
      <c r="AC1121" s="1">
        <v>1.1830000000000001</v>
      </c>
      <c r="AD1121" s="62">
        <v>4491</v>
      </c>
      <c r="AE1121" s="62">
        <v>4487</v>
      </c>
      <c r="BD1121" s="94">
        <v>4495</v>
      </c>
      <c r="BE1121" s="8">
        <v>4489</v>
      </c>
      <c r="BF1121" s="8">
        <v>879</v>
      </c>
      <c r="BG1121" s="62">
        <v>1029</v>
      </c>
      <c r="BH1121" s="62">
        <v>0.85422740524781338</v>
      </c>
      <c r="BI1121" s="1">
        <v>4496</v>
      </c>
      <c r="BJ1121" s="1">
        <v>4499</v>
      </c>
      <c r="BK1121" s="1">
        <v>4496</v>
      </c>
      <c r="BL1121" s="1">
        <v>4498</v>
      </c>
      <c r="BM1121" s="78"/>
      <c r="BN1121" s="78"/>
      <c r="BO1121" s="78"/>
      <c r="BP1121" s="89"/>
      <c r="BS1121" s="88"/>
      <c r="BU1121" s="58"/>
      <c r="BV1121" s="58"/>
      <c r="BW1121" s="58"/>
      <c r="BX1121" s="58"/>
      <c r="BY1121" s="1">
        <v>110.38</v>
      </c>
      <c r="BZ1121" s="1">
        <v>110.327</v>
      </c>
      <c r="CA1121" s="1">
        <v>110.46299999999999</v>
      </c>
      <c r="CB1121" s="1">
        <v>1.1801999999999999</v>
      </c>
      <c r="CC1121" s="1">
        <v>1.1808000000000001</v>
      </c>
      <c r="CD1121" s="1">
        <v>1.1802999999999999</v>
      </c>
      <c r="CG1121" s="1">
        <v>4496</v>
      </c>
      <c r="CH1121" s="1">
        <v>4499</v>
      </c>
      <c r="CI1121" s="1">
        <v>4495</v>
      </c>
      <c r="CJ1121" s="1">
        <v>4495</v>
      </c>
      <c r="CK1121" s="1">
        <v>4496</v>
      </c>
      <c r="CL1121" s="1">
        <v>4503</v>
      </c>
      <c r="CM1121" s="1">
        <v>4495</v>
      </c>
      <c r="CN1121" s="1">
        <v>4498</v>
      </c>
      <c r="CO1121" s="1">
        <v>1271.9000000000001</v>
      </c>
      <c r="CP1121" s="1">
        <v>4496</v>
      </c>
      <c r="CQ1121" s="1">
        <v>4503</v>
      </c>
      <c r="CR1121" s="1">
        <v>4493</v>
      </c>
      <c r="CS1121" s="1">
        <v>4496</v>
      </c>
      <c r="CX1121" s="58"/>
      <c r="CY1121" s="58"/>
      <c r="DA1121" s="1" t="s">
        <v>618</v>
      </c>
      <c r="DC1121" s="58"/>
      <c r="DD1121" s="58"/>
      <c r="DE1121" s="111"/>
      <c r="DF1121">
        <v>110.681</v>
      </c>
      <c r="DG1121">
        <v>2.262</v>
      </c>
    </row>
    <row r="1122" spans="1:111">
      <c r="A1122" s="1">
        <v>2017</v>
      </c>
      <c r="B1122" s="1">
        <v>5</v>
      </c>
      <c r="C1122" s="24">
        <v>42950</v>
      </c>
      <c r="D1122" s="1">
        <v>4486</v>
      </c>
      <c r="E1122" s="1">
        <v>4489</v>
      </c>
      <c r="F1122" s="1">
        <v>4481</v>
      </c>
      <c r="G1122" s="1">
        <v>4481</v>
      </c>
      <c r="H1122" s="46">
        <v>1274.4000000000001</v>
      </c>
      <c r="I1122" s="1">
        <v>4496</v>
      </c>
      <c r="J1122" s="1">
        <v>4503</v>
      </c>
      <c r="K1122" s="1">
        <v>4483</v>
      </c>
      <c r="L1122" s="1">
        <v>4484</v>
      </c>
      <c r="M1122" s="53">
        <v>4478</v>
      </c>
      <c r="N1122" s="47">
        <v>4487</v>
      </c>
      <c r="O1122" s="47">
        <v>4474</v>
      </c>
      <c r="P1122" s="47">
        <v>4487</v>
      </c>
      <c r="Q1122" s="8">
        <v>4485</v>
      </c>
      <c r="R1122" s="26"/>
      <c r="W1122" s="50"/>
      <c r="X1122" s="51"/>
      <c r="AC1122" s="1">
        <v>1.1855</v>
      </c>
      <c r="AD1122" s="62">
        <v>4489</v>
      </c>
      <c r="AE1122" s="62">
        <v>4482</v>
      </c>
      <c r="BD1122" s="94">
        <v>4478</v>
      </c>
      <c r="BE1122" s="8">
        <v>4485</v>
      </c>
      <c r="BF1122" s="8">
        <v>840</v>
      </c>
      <c r="BG1122" s="62">
        <v>1658</v>
      </c>
      <c r="BH1122" s="62">
        <v>0.50663449939686367</v>
      </c>
      <c r="BI1122" s="1">
        <v>4478</v>
      </c>
      <c r="BJ1122" s="1">
        <v>4478</v>
      </c>
      <c r="BK1122" s="1">
        <v>4474</v>
      </c>
      <c r="BL1122" s="1">
        <v>4478</v>
      </c>
      <c r="BM1122" s="78"/>
      <c r="BN1122" s="78"/>
      <c r="BO1122" s="78"/>
      <c r="BP1122" s="89"/>
      <c r="BS1122" s="88"/>
      <c r="BU1122" s="58"/>
      <c r="BV1122" s="58"/>
      <c r="BW1122" s="58"/>
      <c r="BX1122" s="58"/>
      <c r="BY1122" s="1">
        <v>110.70099999999999</v>
      </c>
      <c r="BZ1122" s="1">
        <v>110.77500000000001</v>
      </c>
      <c r="CA1122" s="1">
        <v>110.746</v>
      </c>
      <c r="CB1122" s="1">
        <v>1.1856</v>
      </c>
      <c r="CC1122" s="1">
        <v>1.1853</v>
      </c>
      <c r="CD1122" s="1">
        <v>1.1850000000000001</v>
      </c>
      <c r="CG1122" s="1">
        <v>4478</v>
      </c>
      <c r="CH1122" s="1">
        <v>4487</v>
      </c>
      <c r="CI1122" s="1">
        <v>4474</v>
      </c>
      <c r="CJ1122" s="1">
        <v>4486</v>
      </c>
      <c r="CK1122" s="1">
        <v>4478</v>
      </c>
      <c r="CL1122" s="1">
        <v>4487</v>
      </c>
      <c r="CM1122" s="1">
        <v>4474</v>
      </c>
      <c r="CN1122" s="1">
        <v>4480</v>
      </c>
      <c r="CO1122" s="1">
        <v>1267.3</v>
      </c>
      <c r="CP1122" s="1">
        <v>4478</v>
      </c>
      <c r="CQ1122" s="1">
        <v>4487</v>
      </c>
      <c r="CR1122" s="1">
        <v>4474</v>
      </c>
      <c r="CS1122" s="1">
        <v>4477</v>
      </c>
      <c r="CX1122" s="58"/>
      <c r="CY1122" s="58"/>
      <c r="DA1122" s="1" t="s">
        <v>618</v>
      </c>
      <c r="DC1122" s="58"/>
      <c r="DD1122" s="58"/>
      <c r="DE1122" s="111"/>
      <c r="DF1122">
        <v>109.986</v>
      </c>
      <c r="DG1122">
        <v>2.2280000000000002</v>
      </c>
    </row>
    <row r="1123" spans="1:111">
      <c r="A1123" s="1">
        <v>2017</v>
      </c>
      <c r="B1123" s="1">
        <v>6</v>
      </c>
      <c r="C1123" s="24">
        <v>42951</v>
      </c>
      <c r="D1123" s="1">
        <v>4477</v>
      </c>
      <c r="E1123" s="1">
        <v>4485</v>
      </c>
      <c r="F1123" s="1">
        <v>4476</v>
      </c>
      <c r="G1123" s="1">
        <v>4484</v>
      </c>
      <c r="H1123" s="46">
        <v>1264.5999999999999</v>
      </c>
      <c r="I1123" s="1">
        <v>4478</v>
      </c>
      <c r="J1123" s="1">
        <v>4487</v>
      </c>
      <c r="K1123" s="1">
        <v>4474</v>
      </c>
      <c r="L1123" s="1">
        <v>4480</v>
      </c>
      <c r="M1123" s="53">
        <v>4483</v>
      </c>
      <c r="N1123" s="47">
        <v>4484</v>
      </c>
      <c r="O1123" s="47">
        <v>4469</v>
      </c>
      <c r="P1123" s="47">
        <v>4469</v>
      </c>
      <c r="Q1123" s="8">
        <v>4478</v>
      </c>
      <c r="R1123" s="26"/>
      <c r="W1123" s="50"/>
      <c r="X1123" s="51"/>
      <c r="AC1123" s="1">
        <v>1.1794</v>
      </c>
      <c r="AD1123" s="62">
        <v>4482</v>
      </c>
      <c r="AE1123" s="62">
        <v>4476</v>
      </c>
      <c r="BD1123" s="94">
        <v>4483</v>
      </c>
      <c r="BE1123" s="8">
        <v>4478</v>
      </c>
      <c r="BF1123" s="8">
        <v>1177</v>
      </c>
      <c r="BG1123" s="62">
        <v>835</v>
      </c>
      <c r="BH1123" s="62">
        <v>1.4095808383233532</v>
      </c>
      <c r="BI1123" s="1">
        <v>4483</v>
      </c>
      <c r="BJ1123" s="1">
        <v>4484</v>
      </c>
      <c r="BK1123" s="1">
        <v>4481</v>
      </c>
      <c r="BL1123" s="1">
        <v>4481</v>
      </c>
      <c r="BM1123" s="78"/>
      <c r="BN1123" s="78"/>
      <c r="BO1123" s="78"/>
      <c r="BP1123" s="89"/>
      <c r="BS1123" s="88"/>
      <c r="BU1123" s="58"/>
      <c r="BV1123" s="58"/>
      <c r="BW1123" s="58"/>
      <c r="BX1123" s="58"/>
      <c r="BY1123" s="1">
        <v>110.045</v>
      </c>
      <c r="BZ1123" s="1">
        <v>109.94</v>
      </c>
      <c r="CA1123" s="1">
        <v>109.932</v>
      </c>
      <c r="CB1123" s="1">
        <v>1.1870000000000001</v>
      </c>
      <c r="CC1123" s="1">
        <v>1.1878</v>
      </c>
      <c r="CD1123" s="1">
        <v>1.1881999999999999</v>
      </c>
      <c r="CG1123" s="1">
        <v>4483</v>
      </c>
      <c r="CH1123" s="1">
        <v>4484</v>
      </c>
      <c r="CI1123" s="1">
        <v>4475</v>
      </c>
      <c r="CJ1123" s="1">
        <v>4481</v>
      </c>
      <c r="CK1123" s="1">
        <v>4483</v>
      </c>
      <c r="CL1123" s="1">
        <v>4484</v>
      </c>
      <c r="CM1123" s="1">
        <v>4464</v>
      </c>
      <c r="CN1123" s="1">
        <v>4474</v>
      </c>
      <c r="CO1123" s="1">
        <v>1275.2</v>
      </c>
      <c r="CP1123" s="1">
        <v>4483</v>
      </c>
      <c r="CQ1123" s="1">
        <v>4484</v>
      </c>
      <c r="CR1123" s="1">
        <v>4464</v>
      </c>
      <c r="CS1123" s="1">
        <v>4471</v>
      </c>
      <c r="CX1123" s="58"/>
      <c r="CY1123" s="58"/>
      <c r="DA1123" s="1" t="s">
        <v>618</v>
      </c>
      <c r="DC1123" s="58"/>
      <c r="DD1123" s="58"/>
      <c r="DE1123" s="111"/>
      <c r="DF1123">
        <v>110.72799999999999</v>
      </c>
      <c r="DG1123">
        <v>2.2669999999999999</v>
      </c>
    </row>
    <row r="1124" spans="1:111">
      <c r="A1124" s="1">
        <v>2017</v>
      </c>
      <c r="B1124" s="1">
        <v>2</v>
      </c>
      <c r="C1124" s="24">
        <v>42954</v>
      </c>
      <c r="D1124" s="1">
        <v>4472</v>
      </c>
      <c r="E1124" s="1">
        <v>4472</v>
      </c>
      <c r="F1124" s="1">
        <v>4467</v>
      </c>
      <c r="G1124" s="1">
        <v>4468</v>
      </c>
      <c r="H1124" s="46">
        <v>1263.4000000000001</v>
      </c>
      <c r="I1124" s="1">
        <v>4483</v>
      </c>
      <c r="J1124" s="1">
        <v>4484</v>
      </c>
      <c r="K1124" s="1">
        <v>4464</v>
      </c>
      <c r="L1124" s="1">
        <v>4470</v>
      </c>
      <c r="M1124" s="53">
        <v>4469</v>
      </c>
      <c r="N1124" s="47">
        <v>4475</v>
      </c>
      <c r="O1124" s="47">
        <v>4467</v>
      </c>
      <c r="P1124" s="47">
        <v>4475</v>
      </c>
      <c r="Q1124" s="8">
        <v>4471</v>
      </c>
      <c r="R1124" s="26"/>
      <c r="W1124" s="50"/>
      <c r="X1124" s="51"/>
      <c r="AC1124" s="1">
        <v>1.1791</v>
      </c>
      <c r="AD1124" s="62">
        <v>4472</v>
      </c>
      <c r="AE1124" s="62">
        <v>4468</v>
      </c>
      <c r="BD1124" s="94">
        <v>4469</v>
      </c>
      <c r="BE1124" s="8">
        <v>4469</v>
      </c>
      <c r="BF1124" s="8">
        <v>927</v>
      </c>
      <c r="BG1124" s="62">
        <v>823</v>
      </c>
      <c r="BH1124" s="62">
        <v>1.12636695018226</v>
      </c>
      <c r="BI1124" s="1">
        <v>4469</v>
      </c>
      <c r="BJ1124" s="1">
        <v>4471</v>
      </c>
      <c r="BK1124" s="1">
        <v>4469</v>
      </c>
      <c r="BL1124" s="1">
        <v>4470</v>
      </c>
      <c r="BM1124" s="78"/>
      <c r="BN1124" s="78"/>
      <c r="BO1124" s="78"/>
      <c r="BP1124" s="89"/>
      <c r="BS1124" s="88"/>
      <c r="BU1124" s="58"/>
      <c r="BV1124" s="58"/>
      <c r="BW1124" s="58"/>
      <c r="BX1124" s="58"/>
      <c r="BY1124" s="1">
        <v>110.672</v>
      </c>
      <c r="BZ1124" s="1">
        <v>110.768</v>
      </c>
      <c r="CA1124" s="1">
        <v>110.819</v>
      </c>
      <c r="CB1124" s="1">
        <v>1.1774</v>
      </c>
      <c r="CC1124" s="1">
        <v>1.179</v>
      </c>
      <c r="CD1124" s="1">
        <v>1.1780999999999999</v>
      </c>
      <c r="CG1124" s="1">
        <v>4469</v>
      </c>
      <c r="CH1124" s="1">
        <v>4471</v>
      </c>
      <c r="CI1124" s="1">
        <v>4467</v>
      </c>
      <c r="CJ1124" s="1">
        <v>4469</v>
      </c>
      <c r="CK1124" s="1">
        <v>4469</v>
      </c>
      <c r="CL1124" s="1">
        <v>4475</v>
      </c>
      <c r="CM1124" s="1">
        <v>4467</v>
      </c>
      <c r="CN1124" s="1">
        <v>4471</v>
      </c>
      <c r="CO1124" s="1">
        <v>1263.4000000000001</v>
      </c>
      <c r="CP1124" s="1">
        <v>4469</v>
      </c>
      <c r="CQ1124" s="1">
        <v>4475</v>
      </c>
      <c r="CR1124" s="1">
        <v>4467</v>
      </c>
      <c r="CS1124" s="1">
        <v>4469</v>
      </c>
      <c r="CX1124" s="58"/>
      <c r="CY1124" s="58"/>
      <c r="DA1124" s="1" t="s">
        <v>618</v>
      </c>
      <c r="DC1124" s="58"/>
      <c r="DD1124" s="58"/>
      <c r="DE1124" s="111"/>
      <c r="DF1124">
        <v>110.77</v>
      </c>
      <c r="DG1124">
        <v>2.2570000000000001</v>
      </c>
    </row>
    <row r="1125" spans="1:111">
      <c r="A1125" s="1">
        <v>2017</v>
      </c>
      <c r="B1125" s="1">
        <v>3</v>
      </c>
      <c r="C1125" s="24">
        <v>42955</v>
      </c>
      <c r="D1125" s="1">
        <v>4470</v>
      </c>
      <c r="E1125" s="1">
        <v>4475</v>
      </c>
      <c r="F1125" s="1">
        <v>4469</v>
      </c>
      <c r="G1125" s="1">
        <v>4471</v>
      </c>
      <c r="H1125" s="46">
        <v>1266.5</v>
      </c>
      <c r="I1125" s="1">
        <v>4469</v>
      </c>
      <c r="J1125" s="1">
        <v>4475</v>
      </c>
      <c r="K1125" s="1">
        <v>4467</v>
      </c>
      <c r="L1125" s="1">
        <v>4473</v>
      </c>
      <c r="M1125" s="53">
        <v>4471</v>
      </c>
      <c r="N1125" s="47">
        <v>4482</v>
      </c>
      <c r="O1125" s="47">
        <v>4470</v>
      </c>
      <c r="P1125" s="47">
        <v>4472</v>
      </c>
      <c r="Q1125" s="8">
        <v>4472</v>
      </c>
      <c r="R1125" s="26"/>
      <c r="W1125" s="50"/>
      <c r="X1125" s="51"/>
      <c r="AC1125" s="1">
        <v>1.1808000000000001</v>
      </c>
      <c r="AD1125" s="62">
        <v>4475</v>
      </c>
      <c r="AE1125" s="62">
        <v>4469</v>
      </c>
      <c r="BD1125" s="94">
        <v>4472</v>
      </c>
      <c r="BE1125" s="8">
        <v>4472</v>
      </c>
      <c r="BF1125" s="8">
        <v>1287</v>
      </c>
      <c r="BG1125" s="62">
        <v>809</v>
      </c>
      <c r="BH1125" s="62">
        <v>1.5908529048207665</v>
      </c>
      <c r="BI1125" s="1">
        <v>4471</v>
      </c>
      <c r="BJ1125" s="1">
        <v>4474</v>
      </c>
      <c r="BK1125" s="1">
        <v>4471</v>
      </c>
      <c r="BL1125" s="1">
        <v>4474</v>
      </c>
      <c r="BM1125" s="78"/>
      <c r="BN1125" s="78"/>
      <c r="BO1125" s="78"/>
      <c r="BP1125" s="89"/>
      <c r="BS1125" s="88"/>
      <c r="BU1125" s="58"/>
      <c r="BV1125" s="58"/>
      <c r="BW1125" s="58"/>
      <c r="BX1125" s="58"/>
      <c r="BY1125" s="1">
        <v>110.752</v>
      </c>
      <c r="BZ1125" s="1">
        <v>110.751</v>
      </c>
      <c r="CA1125" s="1">
        <v>110.774</v>
      </c>
      <c r="CB1125" s="1">
        <v>1.1795</v>
      </c>
      <c r="CC1125" s="1">
        <v>1.1795</v>
      </c>
      <c r="CD1125" s="1">
        <v>1.1797</v>
      </c>
      <c r="CG1125" s="1">
        <v>4471</v>
      </c>
      <c r="CH1125" s="1">
        <v>4482</v>
      </c>
      <c r="CI1125" s="1">
        <v>4471</v>
      </c>
      <c r="CJ1125" s="1">
        <v>4471</v>
      </c>
      <c r="CK1125" s="1">
        <v>4471</v>
      </c>
      <c r="CL1125" s="1">
        <v>4482</v>
      </c>
      <c r="CM1125" s="1">
        <v>4455</v>
      </c>
      <c r="CN1125" s="1">
        <v>4459</v>
      </c>
      <c r="CO1125" s="1">
        <v>1266.7</v>
      </c>
      <c r="CP1125" s="1">
        <v>4471</v>
      </c>
      <c r="CQ1125" s="1">
        <v>4482</v>
      </c>
      <c r="CR1125" s="1">
        <v>4452</v>
      </c>
      <c r="CS1125" s="1">
        <v>4466</v>
      </c>
      <c r="CX1125" s="58"/>
      <c r="CY1125" s="58"/>
      <c r="DA1125" s="1" t="s">
        <v>618</v>
      </c>
      <c r="DC1125" s="58"/>
      <c r="DD1125" s="58"/>
      <c r="DE1125" s="111"/>
      <c r="DF1125">
        <v>110.348</v>
      </c>
      <c r="DG1125">
        <v>2.2829999999999999</v>
      </c>
    </row>
    <row r="1126" spans="1:111">
      <c r="A1126" s="1">
        <v>2017</v>
      </c>
      <c r="B1126" s="1">
        <v>4</v>
      </c>
      <c r="C1126" s="24">
        <v>42956</v>
      </c>
      <c r="D1126" s="1">
        <v>4463</v>
      </c>
      <c r="E1126" s="1">
        <v>4469</v>
      </c>
      <c r="F1126" s="1">
        <v>4457</v>
      </c>
      <c r="G1126" s="1">
        <v>4465</v>
      </c>
      <c r="H1126" s="46">
        <v>1283.2</v>
      </c>
      <c r="I1126" s="1">
        <v>4471</v>
      </c>
      <c r="J1126" s="1">
        <v>4482</v>
      </c>
      <c r="K1126" s="1">
        <v>4452</v>
      </c>
      <c r="L1126" s="1">
        <v>4460</v>
      </c>
      <c r="M1126" s="53">
        <v>4472</v>
      </c>
      <c r="N1126" s="47">
        <v>4489</v>
      </c>
      <c r="O1126" s="47">
        <v>4465</v>
      </c>
      <c r="P1126" s="47">
        <v>4488</v>
      </c>
      <c r="Q1126" s="8">
        <v>4462</v>
      </c>
      <c r="R1126" s="26"/>
      <c r="W1126" s="50"/>
      <c r="X1126" s="51"/>
      <c r="AC1126" s="1">
        <v>1.1718</v>
      </c>
      <c r="AD1126" s="62">
        <v>4469</v>
      </c>
      <c r="AE1126" s="62">
        <v>4457</v>
      </c>
      <c r="BD1126" s="94">
        <v>4472</v>
      </c>
      <c r="BE1126" s="8">
        <v>4463</v>
      </c>
      <c r="BF1126" s="8">
        <v>870</v>
      </c>
      <c r="BG1126" s="62">
        <v>842</v>
      </c>
      <c r="BH1126" s="62">
        <v>1.0332541567695963</v>
      </c>
      <c r="BI1126" s="1">
        <v>4472</v>
      </c>
      <c r="BJ1126" s="1">
        <v>4473</v>
      </c>
      <c r="BK1126" s="1">
        <v>4467</v>
      </c>
      <c r="BL1126" s="1">
        <v>4468</v>
      </c>
      <c r="BM1126" s="78"/>
      <c r="BN1126" s="78"/>
      <c r="BO1126" s="78"/>
      <c r="BP1126" s="89"/>
      <c r="BS1126" s="88"/>
      <c r="BU1126" s="58"/>
      <c r="BV1126" s="58"/>
      <c r="BW1126" s="58"/>
      <c r="BX1126" s="58"/>
      <c r="BY1126" s="1">
        <v>110.33499999999999</v>
      </c>
      <c r="BZ1126" s="1">
        <v>110.14400000000001</v>
      </c>
      <c r="CA1126" s="1">
        <v>110.108</v>
      </c>
      <c r="CB1126" s="1">
        <v>1.1753</v>
      </c>
      <c r="CC1126" s="1">
        <v>1.1760999999999999</v>
      </c>
      <c r="CD1126" s="1">
        <v>1.1759999999999999</v>
      </c>
      <c r="CG1126" s="1">
        <v>4472</v>
      </c>
      <c r="CH1126" s="1">
        <v>4486</v>
      </c>
      <c r="CI1126" s="1">
        <v>4465</v>
      </c>
      <c r="CJ1126" s="1">
        <v>4486</v>
      </c>
      <c r="CK1126" s="1">
        <v>4472</v>
      </c>
      <c r="CL1126" s="1">
        <v>4489</v>
      </c>
      <c r="CM1126" s="1">
        <v>4465</v>
      </c>
      <c r="CN1126" s="1">
        <v>4487</v>
      </c>
      <c r="CO1126" s="1">
        <v>1273.8</v>
      </c>
      <c r="CP1126" s="1">
        <v>4472</v>
      </c>
      <c r="CQ1126" s="1">
        <v>4500</v>
      </c>
      <c r="CR1126" s="1">
        <v>4465</v>
      </c>
      <c r="CS1126" s="1">
        <v>4500</v>
      </c>
      <c r="CX1126" s="58"/>
      <c r="CY1126" s="58"/>
      <c r="DA1126" s="1" t="s">
        <v>618</v>
      </c>
      <c r="DC1126" s="58"/>
      <c r="DD1126" s="58"/>
      <c r="DE1126" s="111"/>
      <c r="DF1126">
        <v>109.986</v>
      </c>
      <c r="DG1126">
        <v>2.2410000000000001</v>
      </c>
    </row>
    <row r="1127" spans="1:111">
      <c r="A1127" s="1">
        <v>2017</v>
      </c>
      <c r="B1127" s="1">
        <v>5</v>
      </c>
      <c r="C1127" s="24">
        <v>42957</v>
      </c>
      <c r="D1127" s="1">
        <v>4499</v>
      </c>
      <c r="E1127" s="1">
        <v>4510</v>
      </c>
      <c r="F1127" s="1">
        <v>4499</v>
      </c>
      <c r="G1127" s="1">
        <v>4510</v>
      </c>
      <c r="H1127" s="46">
        <v>1294</v>
      </c>
      <c r="I1127" s="1">
        <v>4472</v>
      </c>
      <c r="J1127" s="1">
        <v>4504</v>
      </c>
      <c r="K1127" s="1">
        <v>4465</v>
      </c>
      <c r="L1127" s="1">
        <v>4502</v>
      </c>
      <c r="M1127" s="53">
        <v>4509</v>
      </c>
      <c r="N1127" s="47">
        <v>4517</v>
      </c>
      <c r="O1127" s="47">
        <v>4503</v>
      </c>
      <c r="P1127" s="47">
        <v>4517</v>
      </c>
      <c r="Q1127" s="8">
        <v>4498</v>
      </c>
      <c r="R1127" s="26"/>
      <c r="W1127" s="50"/>
      <c r="X1127" s="51"/>
      <c r="AC1127" s="1">
        <v>1.1739999999999999</v>
      </c>
      <c r="AD1127" s="62">
        <v>4504</v>
      </c>
      <c r="AE1127" s="62">
        <v>4499</v>
      </c>
      <c r="BD1127" s="94">
        <v>4508</v>
      </c>
      <c r="BE1127" s="8">
        <v>4500</v>
      </c>
      <c r="BF1127" s="8">
        <v>1722</v>
      </c>
      <c r="BG1127" s="62">
        <v>672</v>
      </c>
      <c r="BH1127" s="62">
        <v>2.5625</v>
      </c>
      <c r="BI1127" s="1">
        <v>4509</v>
      </c>
      <c r="BJ1127" s="1">
        <v>4510</v>
      </c>
      <c r="BK1127" s="1">
        <v>4507</v>
      </c>
      <c r="BL1127" s="1">
        <v>4507</v>
      </c>
      <c r="BM1127" s="78"/>
      <c r="BN1127" s="78"/>
      <c r="BO1127" s="78"/>
      <c r="BP1127" s="89"/>
      <c r="BS1127" s="88"/>
      <c r="BU1127" s="58"/>
      <c r="BV1127" s="58"/>
      <c r="BW1127" s="58"/>
      <c r="BX1127" s="58"/>
      <c r="BY1127" s="1">
        <v>110.068</v>
      </c>
      <c r="BZ1127" s="1">
        <v>109.96299999999999</v>
      </c>
      <c r="CA1127" s="1">
        <v>110.02</v>
      </c>
      <c r="CB1127" s="1">
        <v>1.1759999999999999</v>
      </c>
      <c r="CC1127" s="1">
        <v>1.1759999999999999</v>
      </c>
      <c r="CD1127" s="1">
        <v>1.1759999999999999</v>
      </c>
      <c r="CG1127" s="1">
        <v>4509</v>
      </c>
      <c r="CH1127" s="1">
        <v>4511</v>
      </c>
      <c r="CI1127" s="1">
        <v>4503</v>
      </c>
      <c r="CJ1127" s="1">
        <v>4511</v>
      </c>
      <c r="CK1127" s="1">
        <v>4509</v>
      </c>
      <c r="CL1127" s="1">
        <v>4517</v>
      </c>
      <c r="CM1127" s="1">
        <v>4503</v>
      </c>
      <c r="CN1127" s="1">
        <v>4512</v>
      </c>
      <c r="CO1127" s="1">
        <v>1285</v>
      </c>
      <c r="CP1127" s="1">
        <v>4509</v>
      </c>
      <c r="CQ1127" s="1">
        <v>4517</v>
      </c>
      <c r="CR1127" s="1">
        <v>4498</v>
      </c>
      <c r="CS1127" s="1">
        <v>4499</v>
      </c>
      <c r="CX1127" s="58"/>
      <c r="CY1127" s="58"/>
      <c r="DA1127" s="1" t="s">
        <v>618</v>
      </c>
      <c r="DC1127" s="58"/>
      <c r="DD1127" s="58"/>
      <c r="DE1127" s="111"/>
      <c r="DF1127">
        <v>109.116</v>
      </c>
      <c r="DG1127">
        <v>2.1890000000000001</v>
      </c>
    </row>
    <row r="1128" spans="1:111">
      <c r="A1128" s="1">
        <v>2017</v>
      </c>
      <c r="B1128" s="1">
        <v>2</v>
      </c>
      <c r="C1128" s="24">
        <v>42961</v>
      </c>
      <c r="D1128" s="1">
        <v>4510</v>
      </c>
      <c r="E1128" s="1">
        <v>4520</v>
      </c>
      <c r="F1128" s="1">
        <v>4508</v>
      </c>
      <c r="G1128" s="1">
        <v>4513</v>
      </c>
      <c r="H1128" s="46">
        <v>1287.8</v>
      </c>
      <c r="I1128" s="1">
        <v>4509</v>
      </c>
      <c r="J1128" s="1">
        <v>4517</v>
      </c>
      <c r="K1128" s="1">
        <v>4498</v>
      </c>
      <c r="L1128" s="1">
        <v>4512</v>
      </c>
      <c r="M1128" s="53">
        <v>4513</v>
      </c>
      <c r="N1128" s="47">
        <v>4514</v>
      </c>
      <c r="O1128" s="47">
        <v>4500</v>
      </c>
      <c r="P1128" s="47">
        <v>4502</v>
      </c>
      <c r="Q1128" s="8">
        <v>4510</v>
      </c>
      <c r="R1128" s="26"/>
      <c r="W1128" s="50"/>
      <c r="X1128" s="51"/>
      <c r="AC1128" s="1">
        <v>1.179</v>
      </c>
      <c r="AD1128" s="62">
        <v>4514</v>
      </c>
      <c r="AE1128" s="62">
        <v>4508</v>
      </c>
      <c r="BD1128" s="94">
        <v>4513</v>
      </c>
      <c r="BE1128" s="8">
        <v>4510</v>
      </c>
      <c r="BF1128" s="8">
        <v>1184</v>
      </c>
      <c r="BG1128" s="62">
        <v>948</v>
      </c>
      <c r="BH1128" s="62">
        <v>1.248945147679325</v>
      </c>
      <c r="BI1128" s="1">
        <v>4513</v>
      </c>
      <c r="BJ1128" s="1">
        <v>4514</v>
      </c>
      <c r="BK1128" s="1">
        <v>4507</v>
      </c>
      <c r="BL1128" s="1">
        <v>4513</v>
      </c>
      <c r="BM1128" s="78"/>
      <c r="BN1128" s="78"/>
      <c r="BO1128" s="78"/>
      <c r="BP1128" s="89"/>
      <c r="BS1128" s="88"/>
      <c r="BU1128" s="58"/>
      <c r="BV1128" s="58"/>
      <c r="BW1128" s="58"/>
      <c r="BX1128" s="58"/>
      <c r="BY1128" s="1">
        <v>109.146</v>
      </c>
      <c r="BZ1128" s="1">
        <v>109.182</v>
      </c>
      <c r="CA1128" s="1">
        <v>109.13500000000001</v>
      </c>
      <c r="CB1128" s="1">
        <v>1.1822999999999999</v>
      </c>
      <c r="CC1128" s="1">
        <v>1.1821999999999999</v>
      </c>
      <c r="CD1128" s="1">
        <v>1.1822999999999999</v>
      </c>
      <c r="CG1128" s="1">
        <v>4513</v>
      </c>
      <c r="CH1128" s="1">
        <v>4514</v>
      </c>
      <c r="CI1128" s="1">
        <v>4500</v>
      </c>
      <c r="CJ1128" s="1">
        <v>4508</v>
      </c>
      <c r="CK1128" s="1">
        <v>4513</v>
      </c>
      <c r="CL1128" s="1">
        <v>4514</v>
      </c>
      <c r="CM1128" s="1">
        <v>4500</v>
      </c>
      <c r="CN1128" s="1">
        <v>4507</v>
      </c>
      <c r="CO1128" s="1">
        <v>1288.7</v>
      </c>
      <c r="CP1128" s="1">
        <v>4513</v>
      </c>
      <c r="CQ1128" s="1">
        <v>4514</v>
      </c>
      <c r="CR1128" s="1">
        <v>4500</v>
      </c>
      <c r="CS1128" s="1">
        <v>4506</v>
      </c>
      <c r="CX1128" s="58"/>
      <c r="CY1128" s="58"/>
      <c r="DA1128" s="1" t="s">
        <v>618</v>
      </c>
      <c r="DC1128" s="58"/>
      <c r="DD1128" s="58"/>
      <c r="DE1128" s="111"/>
      <c r="DF1128">
        <v>109.614</v>
      </c>
      <c r="DG1128">
        <v>2.2189999999999999</v>
      </c>
    </row>
    <row r="1129" spans="1:111">
      <c r="A1129" s="1">
        <v>2017</v>
      </c>
      <c r="B1129" s="1">
        <v>3</v>
      </c>
      <c r="C1129" s="24">
        <v>42962</v>
      </c>
      <c r="D1129" s="1">
        <v>4507</v>
      </c>
      <c r="E1129" s="1">
        <v>4513</v>
      </c>
      <c r="F1129" s="1">
        <v>4497</v>
      </c>
      <c r="G1129" s="1">
        <v>4505</v>
      </c>
      <c r="H1129" s="46">
        <v>1276.9000000000001</v>
      </c>
      <c r="I1129" s="1">
        <v>4513</v>
      </c>
      <c r="J1129" s="1">
        <v>4514</v>
      </c>
      <c r="K1129" s="1">
        <v>4497</v>
      </c>
      <c r="L1129" s="1">
        <v>4505</v>
      </c>
      <c r="M1129" s="53">
        <v>4509</v>
      </c>
      <c r="N1129" s="47">
        <v>4510</v>
      </c>
      <c r="O1129" s="47">
        <v>4499</v>
      </c>
      <c r="P1129" s="47">
        <v>4504</v>
      </c>
      <c r="Q1129" s="8">
        <v>4508</v>
      </c>
      <c r="R1129" s="26"/>
      <c r="W1129" s="50"/>
      <c r="X1129" s="51"/>
      <c r="AC1129" s="1">
        <v>1.1713</v>
      </c>
      <c r="AD1129" s="62">
        <v>4513</v>
      </c>
      <c r="AE1129" s="62">
        <v>4497</v>
      </c>
      <c r="BD1129" s="94">
        <v>4510</v>
      </c>
      <c r="BE1129" s="8">
        <v>4508</v>
      </c>
      <c r="BF1129" s="8">
        <v>1274</v>
      </c>
      <c r="BG1129" s="62">
        <v>722</v>
      </c>
      <c r="BH1129" s="62">
        <v>1.7645429362880887</v>
      </c>
      <c r="BI1129" s="1">
        <v>4509</v>
      </c>
      <c r="BJ1129" s="1">
        <v>4510</v>
      </c>
      <c r="BK1129" s="1">
        <v>4507</v>
      </c>
      <c r="BL1129" s="1">
        <v>4508</v>
      </c>
      <c r="BM1129" s="78"/>
      <c r="BN1129" s="78"/>
      <c r="BO1129" s="78"/>
      <c r="BP1129" s="89"/>
      <c r="BS1129" s="88"/>
      <c r="BU1129" s="58"/>
      <c r="BV1129" s="58"/>
      <c r="BW1129" s="58"/>
      <c r="BX1129" s="58"/>
      <c r="BY1129" s="1">
        <v>109.626</v>
      </c>
      <c r="BZ1129" s="1">
        <v>109.71899999999999</v>
      </c>
      <c r="CA1129" s="1">
        <v>109.89</v>
      </c>
      <c r="CB1129" s="1">
        <v>1.1779999999999999</v>
      </c>
      <c r="CC1129" s="1">
        <v>1.1778</v>
      </c>
      <c r="CD1129" s="1">
        <v>1.1775</v>
      </c>
      <c r="CG1129" s="1">
        <v>4509</v>
      </c>
      <c r="CH1129" s="1">
        <v>4510</v>
      </c>
      <c r="CI1129" s="1">
        <v>4499</v>
      </c>
      <c r="CJ1129" s="1">
        <v>4502</v>
      </c>
      <c r="CK1129" s="1">
        <v>4509</v>
      </c>
      <c r="CL1129" s="1">
        <v>4510</v>
      </c>
      <c r="CM1129" s="1">
        <v>4499</v>
      </c>
      <c r="CN1129" s="1">
        <v>4503</v>
      </c>
      <c r="CO1129" s="1">
        <v>1280.4000000000001</v>
      </c>
      <c r="CP1129" s="1">
        <v>4509</v>
      </c>
      <c r="CQ1129" s="1">
        <v>4510</v>
      </c>
      <c r="CR1129" s="1">
        <v>4499</v>
      </c>
      <c r="CS1129" s="1">
        <v>4508</v>
      </c>
      <c r="CX1129" s="58"/>
      <c r="CY1129" s="58"/>
      <c r="DA1129" s="1" t="s">
        <v>618</v>
      </c>
      <c r="DC1129" s="58"/>
      <c r="DD1129" s="58"/>
      <c r="DE1129" s="111"/>
      <c r="DF1129">
        <v>110.617</v>
      </c>
      <c r="DG1129">
        <v>2.266</v>
      </c>
    </row>
    <row r="1130" spans="1:111">
      <c r="A1130" s="1">
        <v>2017</v>
      </c>
      <c r="B1130" s="1">
        <v>4</v>
      </c>
      <c r="C1130" s="24">
        <v>42963</v>
      </c>
      <c r="D1130" s="1">
        <v>4510</v>
      </c>
      <c r="E1130" s="1">
        <v>4516</v>
      </c>
      <c r="F1130" s="1">
        <v>4509</v>
      </c>
      <c r="G1130" s="1">
        <v>4510</v>
      </c>
      <c r="H1130" s="46">
        <v>1288.8</v>
      </c>
      <c r="I1130" s="1">
        <v>4509</v>
      </c>
      <c r="J1130" s="1">
        <v>4515</v>
      </c>
      <c r="K1130" s="1">
        <v>4499</v>
      </c>
      <c r="L1130" s="1">
        <v>4515</v>
      </c>
      <c r="M1130" s="53">
        <v>4511</v>
      </c>
      <c r="N1130" s="47">
        <v>4515</v>
      </c>
      <c r="O1130" s="47">
        <v>4506</v>
      </c>
      <c r="P1130" s="47">
        <v>4515</v>
      </c>
      <c r="Q1130" s="8">
        <v>4511</v>
      </c>
      <c r="R1130" s="26"/>
      <c r="W1130" s="50"/>
      <c r="X1130" s="51"/>
      <c r="AC1130" s="1">
        <v>1.1696</v>
      </c>
      <c r="AD1130" s="62">
        <v>4517</v>
      </c>
      <c r="AE1130" s="62">
        <v>4509</v>
      </c>
      <c r="BD1130" s="94">
        <v>4511</v>
      </c>
      <c r="BE1130" s="8">
        <v>4509</v>
      </c>
      <c r="BF1130" s="8">
        <v>1181</v>
      </c>
      <c r="BG1130" s="62">
        <v>892</v>
      </c>
      <c r="BH1130" s="62">
        <v>1.3239910313901346</v>
      </c>
      <c r="BI1130" s="1">
        <v>4511</v>
      </c>
      <c r="BJ1130" s="1">
        <v>4514</v>
      </c>
      <c r="BK1130" s="1">
        <v>4511</v>
      </c>
      <c r="BL1130" s="1">
        <v>4514</v>
      </c>
      <c r="BM1130" s="78"/>
      <c r="BN1130" s="78"/>
      <c r="BO1130" s="78"/>
      <c r="BP1130" s="89"/>
      <c r="BS1130" s="88"/>
      <c r="BU1130" s="58"/>
      <c r="BV1130" s="58"/>
      <c r="BW1130" s="58"/>
      <c r="BX1130" s="58"/>
      <c r="BY1130" s="1">
        <v>110.673</v>
      </c>
      <c r="BZ1130" s="1">
        <v>110.59699999999999</v>
      </c>
      <c r="CA1130" s="1">
        <v>110.58199999999999</v>
      </c>
      <c r="CB1130" s="1">
        <v>1.1734</v>
      </c>
      <c r="CC1130" s="1">
        <v>1.1738999999999999</v>
      </c>
      <c r="CD1130" s="1">
        <v>1.1740999999999999</v>
      </c>
      <c r="CG1130" s="1">
        <v>4511</v>
      </c>
      <c r="CH1130" s="1">
        <v>4514</v>
      </c>
      <c r="CI1130" s="1">
        <v>4510</v>
      </c>
      <c r="CJ1130" s="1">
        <v>4513</v>
      </c>
      <c r="CK1130" s="1">
        <v>4511</v>
      </c>
      <c r="CL1130" s="1">
        <v>4517</v>
      </c>
      <c r="CM1130" s="1">
        <v>4506</v>
      </c>
      <c r="CN1130" s="1">
        <v>4513</v>
      </c>
      <c r="CO1130" s="1">
        <v>1275.8</v>
      </c>
      <c r="CP1130" s="1">
        <v>4511</v>
      </c>
      <c r="CQ1130" s="1">
        <v>4525</v>
      </c>
      <c r="CR1130" s="1">
        <v>4506</v>
      </c>
      <c r="CS1130" s="1">
        <v>4521</v>
      </c>
      <c r="CX1130" s="58"/>
      <c r="CY1130" s="58"/>
      <c r="DA1130" s="1" t="s">
        <v>618</v>
      </c>
      <c r="DC1130" s="58"/>
      <c r="DD1130" s="58"/>
      <c r="DE1130" s="111"/>
      <c r="DF1130">
        <v>110.146</v>
      </c>
      <c r="DG1130">
        <v>2.226</v>
      </c>
    </row>
    <row r="1131" spans="1:111">
      <c r="A1131" s="1">
        <v>2017</v>
      </c>
      <c r="B1131" s="1">
        <v>5</v>
      </c>
      <c r="C1131" s="24">
        <v>42964</v>
      </c>
      <c r="D1131" s="1">
        <v>4523</v>
      </c>
      <c r="E1131" s="1">
        <v>4533</v>
      </c>
      <c r="F1131" s="1">
        <v>4521</v>
      </c>
      <c r="G1131" s="1">
        <v>4528</v>
      </c>
      <c r="H1131" s="46">
        <v>1293.5999999999999</v>
      </c>
      <c r="I1131" s="1">
        <v>4511</v>
      </c>
      <c r="J1131" s="1">
        <v>4533</v>
      </c>
      <c r="K1131" s="1">
        <v>4506</v>
      </c>
      <c r="L1131" s="1">
        <v>4531</v>
      </c>
      <c r="M1131" s="53">
        <v>4534</v>
      </c>
      <c r="N1131" s="47">
        <v>4539</v>
      </c>
      <c r="O1131" s="47">
        <v>4529</v>
      </c>
      <c r="P1131" s="47">
        <v>4531</v>
      </c>
      <c r="Q1131" s="8">
        <v>4523</v>
      </c>
      <c r="R1131" s="26"/>
      <c r="W1131" s="50"/>
      <c r="X1131" s="51"/>
      <c r="AC1131" s="1">
        <v>1.1716</v>
      </c>
      <c r="AD1131" s="62">
        <v>4533</v>
      </c>
      <c r="AE1131" s="62">
        <v>4521</v>
      </c>
      <c r="BD1131" s="94">
        <v>4534</v>
      </c>
      <c r="BE1131" s="8">
        <v>4523</v>
      </c>
      <c r="BF1131" s="8">
        <v>1251</v>
      </c>
      <c r="BG1131" s="62">
        <v>715</v>
      </c>
      <c r="BH1131" s="62">
        <v>1.7496503496503497</v>
      </c>
      <c r="BI1131" s="1">
        <v>4534</v>
      </c>
      <c r="BJ1131" s="1">
        <v>4539</v>
      </c>
      <c r="BK1131" s="1">
        <v>4534</v>
      </c>
      <c r="BL1131" s="1">
        <v>4536</v>
      </c>
      <c r="BM1131" s="78"/>
      <c r="BN1131" s="78"/>
      <c r="BO1131" s="78"/>
      <c r="BP1131" s="89"/>
      <c r="BS1131" s="88"/>
      <c r="BU1131" s="58"/>
      <c r="BV1131" s="58"/>
      <c r="BW1131" s="58"/>
      <c r="BX1131" s="58"/>
      <c r="BY1131" s="1">
        <v>110.196</v>
      </c>
      <c r="BZ1131" s="1">
        <v>110.078</v>
      </c>
      <c r="CA1131" s="1">
        <v>110.077</v>
      </c>
      <c r="CB1131" s="1">
        <v>1.1767000000000001</v>
      </c>
      <c r="CC1131" s="1">
        <v>1.1775</v>
      </c>
      <c r="CD1131" s="1">
        <v>1.177</v>
      </c>
      <c r="CG1131" s="1">
        <v>4534</v>
      </c>
      <c r="CH1131" s="1">
        <v>4539</v>
      </c>
      <c r="CI1131" s="1">
        <v>4529</v>
      </c>
      <c r="CJ1131" s="1">
        <v>4535</v>
      </c>
      <c r="CK1131" s="1">
        <v>4534</v>
      </c>
      <c r="CL1131" s="1">
        <v>4539</v>
      </c>
      <c r="CM1131" s="1">
        <v>4516</v>
      </c>
      <c r="CN1131" s="1">
        <v>4521</v>
      </c>
      <c r="CO1131" s="1">
        <v>1293.5</v>
      </c>
      <c r="CP1131" s="1">
        <v>4534</v>
      </c>
      <c r="CQ1131" s="1">
        <v>4539</v>
      </c>
      <c r="CR1131" s="1">
        <v>4516</v>
      </c>
      <c r="CS1131" s="1">
        <v>4517</v>
      </c>
      <c r="CX1131" s="58"/>
      <c r="CY1131" s="58"/>
      <c r="DA1131" s="1" t="s">
        <v>618</v>
      </c>
      <c r="DC1131" s="58"/>
      <c r="DD1131" s="58"/>
      <c r="DE1131" s="111"/>
      <c r="DF1131">
        <v>109.467</v>
      </c>
      <c r="DG1131">
        <v>2.1989999999999998</v>
      </c>
    </row>
    <row r="1132" spans="1:111">
      <c r="A1132" s="1">
        <v>2017</v>
      </c>
      <c r="B1132" s="1">
        <v>6</v>
      </c>
      <c r="C1132" s="24">
        <v>42965</v>
      </c>
      <c r="D1132" s="1">
        <v>4518</v>
      </c>
      <c r="E1132" s="1">
        <v>4519</v>
      </c>
      <c r="F1132" s="1">
        <v>4512</v>
      </c>
      <c r="G1132" s="1">
        <v>4512</v>
      </c>
      <c r="H1132" s="46">
        <v>1291.5999999999999</v>
      </c>
      <c r="I1132" s="1">
        <v>4534</v>
      </c>
      <c r="J1132" s="1">
        <v>4539</v>
      </c>
      <c r="K1132" s="1">
        <v>4512</v>
      </c>
      <c r="L1132" s="1">
        <v>4518</v>
      </c>
      <c r="M1132" s="53">
        <v>4520</v>
      </c>
      <c r="N1132" s="47">
        <v>4533</v>
      </c>
      <c r="O1132" s="47">
        <v>4516</v>
      </c>
      <c r="P1132" s="47">
        <v>4518</v>
      </c>
      <c r="Q1132" s="8">
        <v>4518</v>
      </c>
      <c r="R1132" s="26"/>
      <c r="W1132" s="50"/>
      <c r="X1132" s="51"/>
      <c r="AC1132" s="1">
        <v>1.1738999999999999</v>
      </c>
      <c r="AD1132" s="62">
        <v>4520</v>
      </c>
      <c r="AE1132" s="62">
        <v>4512</v>
      </c>
      <c r="BD1132" s="94">
        <v>4520</v>
      </c>
      <c r="BE1132" s="8">
        <v>4515</v>
      </c>
      <c r="BF1132" s="8">
        <v>955</v>
      </c>
      <c r="BG1132" s="62">
        <v>1064</v>
      </c>
      <c r="BH1132" s="62">
        <v>0.89755639097744366</v>
      </c>
      <c r="BI1132" s="1">
        <v>4520</v>
      </c>
      <c r="BJ1132" s="1">
        <v>4522</v>
      </c>
      <c r="BK1132" s="1">
        <v>4519</v>
      </c>
      <c r="BL1132" s="1">
        <v>4521</v>
      </c>
      <c r="BM1132" s="78"/>
      <c r="BN1132" s="78"/>
      <c r="BO1132" s="78"/>
      <c r="BP1132" s="89"/>
      <c r="BS1132" s="88"/>
      <c r="BU1132" s="58"/>
      <c r="BV1132" s="58"/>
      <c r="BW1132" s="58"/>
      <c r="BX1132" s="58"/>
      <c r="BY1132" s="1">
        <v>109.569</v>
      </c>
      <c r="BZ1132" s="1">
        <v>109.51300000000001</v>
      </c>
      <c r="CA1132" s="1">
        <v>109.434</v>
      </c>
      <c r="CB1132" s="1">
        <v>1.1722999999999999</v>
      </c>
      <c r="CC1132" s="1">
        <v>1.1729000000000001</v>
      </c>
      <c r="CD1132" s="1">
        <v>1.1719999999999999</v>
      </c>
      <c r="CG1132" s="1">
        <v>4520</v>
      </c>
      <c r="CH1132" s="1">
        <v>4531</v>
      </c>
      <c r="CI1132" s="1">
        <v>4519</v>
      </c>
      <c r="CJ1132" s="1">
        <v>4525</v>
      </c>
      <c r="CK1132" s="1">
        <v>4520</v>
      </c>
      <c r="CL1132" s="1">
        <v>4533</v>
      </c>
      <c r="CM1132" s="1">
        <v>4510</v>
      </c>
      <c r="CN1132" s="1">
        <v>4514</v>
      </c>
      <c r="CO1132" s="1">
        <v>1299.5</v>
      </c>
      <c r="CP1132" s="1">
        <v>4520</v>
      </c>
      <c r="CQ1132" s="1">
        <v>4533</v>
      </c>
      <c r="CR1132" s="1">
        <v>4501</v>
      </c>
      <c r="CS1132" s="1">
        <v>4501</v>
      </c>
      <c r="CX1132" s="58"/>
      <c r="CY1132" s="58"/>
      <c r="DA1132" s="1" t="s">
        <v>618</v>
      </c>
      <c r="DC1132" s="58"/>
      <c r="DD1132" s="58"/>
      <c r="DE1132" s="111"/>
      <c r="DF1132">
        <v>109.258</v>
      </c>
      <c r="DG1132">
        <v>2.194</v>
      </c>
    </row>
    <row r="1133" spans="1:111">
      <c r="A1133" s="1">
        <v>2017</v>
      </c>
      <c r="B1133" s="1">
        <v>2</v>
      </c>
      <c r="C1133" s="24">
        <v>42968</v>
      </c>
      <c r="D1133" s="1">
        <v>4498</v>
      </c>
      <c r="E1133" s="1">
        <v>4506</v>
      </c>
      <c r="F1133" s="1">
        <v>4495</v>
      </c>
      <c r="G1133" s="1">
        <v>4500</v>
      </c>
      <c r="H1133" s="46">
        <v>1297.4000000000001</v>
      </c>
      <c r="I1133" s="1">
        <v>4520</v>
      </c>
      <c r="J1133" s="1">
        <v>4533</v>
      </c>
      <c r="K1133" s="1">
        <v>4495</v>
      </c>
      <c r="L1133" s="1">
        <v>4502</v>
      </c>
      <c r="M1133" s="53">
        <v>4501</v>
      </c>
      <c r="N1133" s="47">
        <v>4511</v>
      </c>
      <c r="O1133" s="47">
        <v>4498</v>
      </c>
      <c r="P1133" s="47">
        <v>4507</v>
      </c>
      <c r="Q1133" s="8">
        <v>4498</v>
      </c>
      <c r="R1133" s="26"/>
      <c r="W1133" s="50"/>
      <c r="X1133" s="51"/>
      <c r="AC1133" s="1">
        <v>1.1781999999999999</v>
      </c>
      <c r="AD1133" s="62">
        <v>4504</v>
      </c>
      <c r="AE1133" s="62">
        <v>4495</v>
      </c>
      <c r="BD1133" s="94">
        <v>4501</v>
      </c>
      <c r="BE1133" s="8">
        <v>4501</v>
      </c>
      <c r="BF1133" s="8">
        <v>960</v>
      </c>
      <c r="BG1133" s="62">
        <v>781</v>
      </c>
      <c r="BH1133" s="62">
        <v>1.2291933418693981</v>
      </c>
      <c r="BI1133" s="1">
        <v>4501</v>
      </c>
      <c r="BJ1133" s="1">
        <v>4502</v>
      </c>
      <c r="BK1133" s="1">
        <v>4498</v>
      </c>
      <c r="BL1133" s="1">
        <v>4502</v>
      </c>
      <c r="BM1133" s="78"/>
      <c r="BN1133" s="78"/>
      <c r="BO1133" s="78"/>
      <c r="BP1133" s="89"/>
      <c r="BS1133" s="88"/>
      <c r="BU1133" s="58"/>
      <c r="BV1133" s="58"/>
      <c r="BW1133" s="58"/>
      <c r="BX1133" s="58"/>
      <c r="BY1133" s="1">
        <v>109.366</v>
      </c>
      <c r="BZ1133" s="1">
        <v>109.416</v>
      </c>
      <c r="CA1133" s="1">
        <v>109.352</v>
      </c>
      <c r="CB1133" s="1">
        <v>1.1761999999999999</v>
      </c>
      <c r="CC1133" s="1">
        <v>1.1751</v>
      </c>
      <c r="CD1133" s="1">
        <v>1.1752</v>
      </c>
      <c r="CG1133" s="1">
        <v>4501</v>
      </c>
      <c r="CH1133" s="1">
        <v>4504</v>
      </c>
      <c r="CI1133" s="1">
        <v>4498</v>
      </c>
      <c r="CJ1133" s="1">
        <v>4499</v>
      </c>
      <c r="CK1133" s="1">
        <v>4501</v>
      </c>
      <c r="CL1133" s="1">
        <v>4511</v>
      </c>
      <c r="CM1133" s="1">
        <v>4498</v>
      </c>
      <c r="CN1133" s="1">
        <v>4503</v>
      </c>
      <c r="CO1133" s="1">
        <v>1294.0999999999999</v>
      </c>
      <c r="CP1133" s="1">
        <v>4501</v>
      </c>
      <c r="CQ1133" s="1">
        <v>4511</v>
      </c>
      <c r="CR1133" s="1">
        <v>4498</v>
      </c>
      <c r="CS1133" s="1">
        <v>4511</v>
      </c>
      <c r="CX1133" s="58"/>
      <c r="CY1133" s="58"/>
      <c r="DA1133" s="1" t="s">
        <v>618</v>
      </c>
      <c r="DC1133" s="58"/>
      <c r="DD1133" s="58"/>
      <c r="DE1133" s="111"/>
      <c r="DF1133">
        <v>108.934</v>
      </c>
      <c r="DG1133">
        <v>2.1800000000000002</v>
      </c>
    </row>
    <row r="1134" spans="1:111">
      <c r="A1134" s="1">
        <v>2017</v>
      </c>
      <c r="B1134" s="1">
        <v>3</v>
      </c>
      <c r="C1134" s="24">
        <v>42969</v>
      </c>
      <c r="D1134" s="1">
        <v>4509</v>
      </c>
      <c r="E1134" s="1">
        <v>4515</v>
      </c>
      <c r="F1134" s="1">
        <v>4507</v>
      </c>
      <c r="G1134" s="1">
        <v>4507</v>
      </c>
      <c r="H1134" s="46">
        <v>1290.4000000000001</v>
      </c>
      <c r="I1134" s="1">
        <v>4501</v>
      </c>
      <c r="J1134" s="1">
        <v>4515</v>
      </c>
      <c r="K1134" s="1">
        <v>4498</v>
      </c>
      <c r="L1134" s="1">
        <v>4512</v>
      </c>
      <c r="M1134" s="53">
        <v>4504</v>
      </c>
      <c r="N1134" s="47">
        <v>4518</v>
      </c>
      <c r="O1134" s="47">
        <v>4502</v>
      </c>
      <c r="P1134" s="47">
        <v>4511</v>
      </c>
      <c r="Q1134" s="8">
        <v>4511</v>
      </c>
      <c r="R1134" s="26"/>
      <c r="W1134" s="50"/>
      <c r="X1134" s="51"/>
      <c r="AC1134" s="1">
        <v>1.1758999999999999</v>
      </c>
      <c r="AD1134" s="62">
        <v>4515</v>
      </c>
      <c r="AE1134" s="62">
        <v>4507</v>
      </c>
      <c r="BD1134" s="94">
        <v>4505</v>
      </c>
      <c r="BE1134" s="8">
        <v>4514</v>
      </c>
      <c r="BF1134" s="8">
        <v>1174</v>
      </c>
      <c r="BG1134" s="62">
        <v>767</v>
      </c>
      <c r="BH1134" s="62">
        <v>1.530638852672751</v>
      </c>
      <c r="BI1134" s="1">
        <v>4504</v>
      </c>
      <c r="BJ1134" s="1">
        <v>4504</v>
      </c>
      <c r="BK1134" s="1">
        <v>4502</v>
      </c>
      <c r="BL1134" s="1">
        <v>4502</v>
      </c>
      <c r="BM1134" s="78"/>
      <c r="BN1134" s="78"/>
      <c r="BO1134" s="78"/>
      <c r="BP1134" s="89"/>
      <c r="BS1134" s="88"/>
      <c r="BU1134" s="58"/>
      <c r="BV1134" s="58"/>
      <c r="BW1134" s="58"/>
      <c r="BX1134" s="58"/>
      <c r="BY1134" s="1">
        <v>108.974</v>
      </c>
      <c r="BZ1134" s="1">
        <v>109.021</v>
      </c>
      <c r="CA1134" s="1">
        <v>108.961</v>
      </c>
      <c r="CB1134" s="1">
        <v>1.1814</v>
      </c>
      <c r="CC1134" s="1">
        <v>1.181</v>
      </c>
      <c r="CD1134" s="1">
        <v>1.1815</v>
      </c>
      <c r="CG1134" s="1">
        <v>4504</v>
      </c>
      <c r="CH1134" s="1">
        <v>4509</v>
      </c>
      <c r="CI1134" s="1">
        <v>4502</v>
      </c>
      <c r="CJ1134" s="1">
        <v>4507</v>
      </c>
      <c r="CK1134" s="1">
        <v>4504</v>
      </c>
      <c r="CL1134" s="1">
        <v>4518</v>
      </c>
      <c r="CM1134" s="1">
        <v>4500</v>
      </c>
      <c r="CN1134" s="1">
        <v>4509</v>
      </c>
      <c r="CO1134" s="1">
        <v>1289.5</v>
      </c>
      <c r="CP1134" s="1">
        <v>4504</v>
      </c>
      <c r="CQ1134" s="1">
        <v>4518</v>
      </c>
      <c r="CR1134" s="1">
        <v>4500</v>
      </c>
      <c r="CS1134" s="1">
        <v>4515</v>
      </c>
      <c r="CX1134" s="58"/>
      <c r="CY1134" s="58"/>
      <c r="DA1134" s="1" t="s">
        <v>618</v>
      </c>
      <c r="DC1134" s="58"/>
      <c r="DD1134" s="58"/>
      <c r="DE1134" s="111"/>
      <c r="DF1134">
        <v>109.59099999999999</v>
      </c>
      <c r="DG1134">
        <v>2.2149999999999999</v>
      </c>
    </row>
    <row r="1135" spans="1:111">
      <c r="A1135" s="1">
        <v>2017</v>
      </c>
      <c r="B1135" s="1">
        <v>4</v>
      </c>
      <c r="C1135" s="24">
        <v>42970</v>
      </c>
      <c r="D1135" s="1">
        <v>4512</v>
      </c>
      <c r="E1135" s="1">
        <v>4516</v>
      </c>
      <c r="F1135" s="1">
        <v>4509</v>
      </c>
      <c r="G1135" s="1">
        <v>4509</v>
      </c>
      <c r="H1135" s="46">
        <v>1296.3</v>
      </c>
      <c r="I1135" s="1">
        <v>4504</v>
      </c>
      <c r="J1135" s="1">
        <v>4518</v>
      </c>
      <c r="K1135" s="1">
        <v>4500</v>
      </c>
      <c r="L1135" s="1">
        <v>4512</v>
      </c>
      <c r="M1135" s="53">
        <v>4513</v>
      </c>
      <c r="N1135" s="47">
        <v>4519</v>
      </c>
      <c r="O1135" s="47">
        <v>4508</v>
      </c>
      <c r="P1135" s="47">
        <v>4508</v>
      </c>
      <c r="Q1135" s="8">
        <v>4513</v>
      </c>
      <c r="R1135" s="26"/>
      <c r="W1135" s="50"/>
      <c r="X1135" s="51"/>
      <c r="AC1135" s="1">
        <v>1.1795</v>
      </c>
      <c r="AD1135" s="62">
        <v>4516</v>
      </c>
      <c r="AE1135" s="62">
        <v>4510</v>
      </c>
      <c r="BD1135" s="94">
        <v>4512</v>
      </c>
      <c r="BE1135" s="8">
        <v>4514</v>
      </c>
      <c r="BF1135" s="8">
        <v>1491</v>
      </c>
      <c r="BG1135" s="62">
        <v>686</v>
      </c>
      <c r="BH1135" s="62">
        <v>2.1734693877551021</v>
      </c>
      <c r="BI1135" s="1">
        <v>4513</v>
      </c>
      <c r="BJ1135" s="1">
        <v>4513</v>
      </c>
      <c r="BK1135" s="1">
        <v>4509</v>
      </c>
      <c r="BL1135" s="1">
        <v>4509</v>
      </c>
      <c r="BM1135" s="78"/>
      <c r="BN1135" s="78"/>
      <c r="BO1135" s="78"/>
      <c r="BP1135" s="89"/>
      <c r="BS1135" s="88"/>
      <c r="BU1135" s="58"/>
      <c r="BV1135" s="58"/>
      <c r="BW1135" s="58"/>
      <c r="BX1135" s="58"/>
      <c r="BY1135" s="1">
        <v>109.57</v>
      </c>
      <c r="BZ1135" s="1">
        <v>109.72</v>
      </c>
      <c r="CA1135" s="1">
        <v>109.71</v>
      </c>
      <c r="CB1135" s="1">
        <v>1.1761999999999999</v>
      </c>
      <c r="CC1135" s="1">
        <v>1.1765000000000001</v>
      </c>
      <c r="CD1135" s="1">
        <v>1.1761999999999999</v>
      </c>
      <c r="CG1135" s="1">
        <v>4513</v>
      </c>
      <c r="CH1135" s="1">
        <v>4519</v>
      </c>
      <c r="CI1135" s="1">
        <v>4509</v>
      </c>
      <c r="CJ1135" s="1">
        <v>4510</v>
      </c>
      <c r="CK1135" s="1">
        <v>4513</v>
      </c>
      <c r="CL1135" s="1">
        <v>4519</v>
      </c>
      <c r="CM1135" s="1">
        <v>4506</v>
      </c>
      <c r="CN1135" s="1">
        <v>4506</v>
      </c>
      <c r="CO1135" s="1">
        <v>1291.5</v>
      </c>
      <c r="CP1135" s="1">
        <v>4513</v>
      </c>
      <c r="CQ1135" s="1">
        <v>4519</v>
      </c>
      <c r="CR1135" s="1">
        <v>4504</v>
      </c>
      <c r="CS1135" s="1">
        <v>4507</v>
      </c>
      <c r="CX1135" s="58"/>
      <c r="CY1135" s="58"/>
      <c r="DA1135" s="1" t="s">
        <v>618</v>
      </c>
      <c r="DC1135" s="58"/>
      <c r="DD1135" s="58"/>
      <c r="DE1135" s="111"/>
      <c r="DF1135">
        <v>108.97799999999999</v>
      </c>
      <c r="DG1135">
        <v>2.1709999999999998</v>
      </c>
    </row>
    <row r="1136" spans="1:111">
      <c r="A1136" s="1">
        <v>2017</v>
      </c>
      <c r="B1136" s="1">
        <v>5</v>
      </c>
      <c r="C1136" s="24">
        <v>42971</v>
      </c>
      <c r="D1136" s="1">
        <v>4508</v>
      </c>
      <c r="E1136" s="1">
        <v>4513</v>
      </c>
      <c r="F1136" s="1">
        <v>4506</v>
      </c>
      <c r="G1136" s="1">
        <v>4512</v>
      </c>
      <c r="H1136" s="46">
        <v>1291.5</v>
      </c>
      <c r="I1136" s="1">
        <v>4513</v>
      </c>
      <c r="J1136" s="1">
        <v>4519</v>
      </c>
      <c r="K1136" s="1">
        <v>4504</v>
      </c>
      <c r="L1136" s="1">
        <v>4511</v>
      </c>
      <c r="M1136" s="53">
        <v>4510</v>
      </c>
      <c r="N1136" s="47">
        <v>4516</v>
      </c>
      <c r="O1136" s="47">
        <v>4507</v>
      </c>
      <c r="P1136" s="47">
        <v>4516</v>
      </c>
      <c r="Q1136" s="8">
        <v>4507</v>
      </c>
      <c r="R1136" s="26"/>
      <c r="W1136" s="50"/>
      <c r="X1136" s="51"/>
      <c r="AC1136" s="1">
        <v>1.1802999999999999</v>
      </c>
      <c r="AD1136" s="62">
        <v>4513</v>
      </c>
      <c r="AE1136" s="62">
        <v>4506</v>
      </c>
      <c r="BD1136" s="94">
        <v>4510</v>
      </c>
      <c r="BE1136" s="8">
        <v>4508</v>
      </c>
      <c r="BF1136" s="8">
        <v>1117</v>
      </c>
      <c r="BG1136" s="62">
        <v>953</v>
      </c>
      <c r="BH1136" s="62">
        <v>1.1720881427072403</v>
      </c>
      <c r="BI1136" s="1">
        <v>4510</v>
      </c>
      <c r="BJ1136" s="1">
        <v>4510</v>
      </c>
      <c r="BK1136" s="1">
        <v>4509</v>
      </c>
      <c r="BL1136" s="1">
        <v>4509</v>
      </c>
      <c r="BM1136" s="78"/>
      <c r="BN1136" s="78"/>
      <c r="BO1136" s="78"/>
      <c r="BP1136" s="89"/>
      <c r="BS1136" s="88"/>
      <c r="BU1136" s="58"/>
      <c r="BV1136" s="58"/>
      <c r="BW1136" s="58"/>
      <c r="BX1136" s="58"/>
      <c r="BY1136" s="1">
        <v>109.044</v>
      </c>
      <c r="BZ1136" s="1">
        <v>108.9</v>
      </c>
      <c r="CA1136" s="1">
        <v>108.896</v>
      </c>
      <c r="CB1136" s="1">
        <v>1.1807000000000001</v>
      </c>
      <c r="CC1136" s="1">
        <v>1.1815</v>
      </c>
      <c r="CD1136" s="1">
        <v>1.1816</v>
      </c>
      <c r="CG1136" s="1">
        <v>4510</v>
      </c>
      <c r="CH1136" s="1">
        <v>4514</v>
      </c>
      <c r="CI1136" s="1">
        <v>4507</v>
      </c>
      <c r="CJ1136" s="1">
        <v>4514</v>
      </c>
      <c r="CK1136" s="1">
        <v>4510</v>
      </c>
      <c r="CL1136" s="1">
        <v>4516</v>
      </c>
      <c r="CM1136" s="1">
        <v>4505</v>
      </c>
      <c r="CN1136" s="1">
        <v>4510</v>
      </c>
      <c r="CO1136" s="1">
        <v>1292</v>
      </c>
      <c r="CP1136" s="1">
        <v>4510</v>
      </c>
      <c r="CQ1136" s="1">
        <v>4516</v>
      </c>
      <c r="CR1136" s="1">
        <v>4505</v>
      </c>
      <c r="CS1136" s="1">
        <v>4514</v>
      </c>
      <c r="CX1136" s="58"/>
      <c r="CY1136" s="58"/>
      <c r="DA1136" s="1" t="s">
        <v>618</v>
      </c>
      <c r="DC1136" s="58"/>
      <c r="DD1136" s="58"/>
      <c r="DE1136" s="111"/>
      <c r="DF1136">
        <v>109.538</v>
      </c>
      <c r="DG1136">
        <v>2.194</v>
      </c>
    </row>
    <row r="1137" spans="1:111">
      <c r="A1137" s="1">
        <v>2017</v>
      </c>
      <c r="B1137" s="1">
        <v>6</v>
      </c>
      <c r="C1137" s="24">
        <v>42972</v>
      </c>
      <c r="D1137" s="1">
        <v>4516</v>
      </c>
      <c r="E1137" s="1">
        <v>4521</v>
      </c>
      <c r="F1137" s="1">
        <v>4515</v>
      </c>
      <c r="G1137" s="1">
        <v>4518</v>
      </c>
      <c r="H1137" s="46">
        <v>1297.9000000000001</v>
      </c>
      <c r="I1137" s="1">
        <v>4510</v>
      </c>
      <c r="J1137" s="1">
        <v>4520</v>
      </c>
      <c r="K1137" s="1">
        <v>4505</v>
      </c>
      <c r="L1137" s="1">
        <v>4518</v>
      </c>
      <c r="M1137" s="53">
        <v>4521</v>
      </c>
      <c r="N1137" s="47">
        <v>4542</v>
      </c>
      <c r="O1137" s="47">
        <v>4498</v>
      </c>
      <c r="P1137" s="47">
        <v>4507</v>
      </c>
      <c r="Q1137" s="8">
        <v>4515</v>
      </c>
      <c r="R1137" s="26"/>
      <c r="W1137" s="50"/>
      <c r="X1137" s="51"/>
      <c r="AC1137" s="1">
        <v>1.1803999999999999</v>
      </c>
      <c r="AD1137" s="62">
        <v>4520</v>
      </c>
      <c r="AE1137" s="62">
        <v>4515</v>
      </c>
      <c r="BD1137" s="94">
        <v>4521</v>
      </c>
      <c r="BE1137" s="8">
        <v>4516</v>
      </c>
      <c r="BF1137" s="8">
        <v>1756</v>
      </c>
      <c r="BG1137" s="62">
        <v>751</v>
      </c>
      <c r="BH1137" s="62">
        <v>2.3382157123834886</v>
      </c>
      <c r="BI1137" s="1">
        <v>4521</v>
      </c>
      <c r="BJ1137" s="1">
        <v>4524</v>
      </c>
      <c r="BK1137" s="1">
        <v>4521</v>
      </c>
      <c r="BL1137" s="1">
        <v>4524</v>
      </c>
      <c r="BM1137" s="78"/>
      <c r="BN1137" s="78"/>
      <c r="BO1137" s="78"/>
      <c r="BP1137" s="89"/>
      <c r="BS1137" s="88"/>
      <c r="BU1137" s="58"/>
      <c r="BV1137" s="58"/>
      <c r="BW1137" s="58"/>
      <c r="BX1137" s="58"/>
      <c r="BY1137" s="1">
        <v>109.56</v>
      </c>
      <c r="BZ1137" s="1">
        <v>109.56699999999999</v>
      </c>
      <c r="CA1137" s="1">
        <v>109.53700000000001</v>
      </c>
      <c r="CB1137" s="1">
        <v>1.1798999999999999</v>
      </c>
      <c r="CC1137" s="1">
        <v>1.18</v>
      </c>
      <c r="CD1137" s="1">
        <v>1.1798</v>
      </c>
      <c r="CG1137" s="1">
        <v>4521</v>
      </c>
      <c r="CH1137" s="1">
        <v>4525</v>
      </c>
      <c r="CI1137" s="1">
        <v>4521</v>
      </c>
      <c r="CJ1137" s="1">
        <v>4523</v>
      </c>
      <c r="CK1137" s="1">
        <v>4521</v>
      </c>
      <c r="CL1137" s="1">
        <v>4542</v>
      </c>
      <c r="CM1137" s="1">
        <v>4498</v>
      </c>
      <c r="CN1137" s="1">
        <v>4518</v>
      </c>
      <c r="CO1137" s="1">
        <v>1292.3</v>
      </c>
      <c r="CP1137" s="1">
        <v>4521</v>
      </c>
      <c r="CQ1137" s="1">
        <v>4542</v>
      </c>
      <c r="CR1137" s="1">
        <v>4498</v>
      </c>
      <c r="CS1137" s="1">
        <v>4522</v>
      </c>
      <c r="CX1137" s="58"/>
      <c r="CY1137" s="58"/>
      <c r="DA1137" s="1" t="s">
        <v>618</v>
      </c>
      <c r="DC1137" s="58"/>
      <c r="DD1137" s="58"/>
      <c r="DE1137" s="111"/>
      <c r="DF1137">
        <v>109.21899999999999</v>
      </c>
      <c r="DG1137">
        <v>2.169</v>
      </c>
    </row>
    <row r="1138" spans="1:111">
      <c r="A1138" s="1">
        <v>2017</v>
      </c>
      <c r="B1138" s="1">
        <v>2</v>
      </c>
      <c r="C1138" s="24">
        <v>42975</v>
      </c>
      <c r="D1138" s="1">
        <v>4528</v>
      </c>
      <c r="E1138" s="1">
        <v>4530</v>
      </c>
      <c r="F1138" s="1">
        <v>4522</v>
      </c>
      <c r="G1138" s="1">
        <v>4530</v>
      </c>
      <c r="H1138" s="46">
        <v>1315.5</v>
      </c>
      <c r="I1138" s="1">
        <v>4521</v>
      </c>
      <c r="J1138" s="1">
        <v>4542</v>
      </c>
      <c r="K1138" s="1">
        <v>4498</v>
      </c>
      <c r="L1138" s="1">
        <v>4526</v>
      </c>
      <c r="M1138" s="53">
        <v>4534</v>
      </c>
      <c r="N1138" s="47">
        <v>4544</v>
      </c>
      <c r="O1138" s="47">
        <v>4532</v>
      </c>
      <c r="P1138" s="47">
        <v>4542</v>
      </c>
      <c r="Q1138" s="8">
        <v>4527</v>
      </c>
      <c r="R1138" s="26"/>
      <c r="W1138" s="50"/>
      <c r="X1138" s="51"/>
      <c r="AC1138" s="1">
        <v>1.1935</v>
      </c>
      <c r="AD1138" s="62">
        <v>4530</v>
      </c>
      <c r="AE1138" s="62">
        <v>4522</v>
      </c>
      <c r="BD1138" s="94">
        <v>4533</v>
      </c>
      <c r="BE1138" s="8">
        <v>4526</v>
      </c>
      <c r="BF1138" s="8">
        <v>1417</v>
      </c>
      <c r="BG1138" s="62">
        <v>770</v>
      </c>
      <c r="BH1138" s="62">
        <v>1.8402597402597403</v>
      </c>
      <c r="BI1138" s="1">
        <v>4534</v>
      </c>
      <c r="BJ1138" s="1">
        <v>4535</v>
      </c>
      <c r="BK1138" s="1">
        <v>4532</v>
      </c>
      <c r="BL1138" s="1">
        <v>4534</v>
      </c>
      <c r="BM1138" s="78"/>
      <c r="BN1138" s="78"/>
      <c r="BO1138" s="78"/>
      <c r="BP1138" s="89"/>
      <c r="BS1138" s="88"/>
      <c r="BU1138" s="58"/>
      <c r="BV1138" s="58"/>
      <c r="BW1138" s="58"/>
      <c r="BX1138" s="58"/>
      <c r="BY1138" s="1">
        <v>109.18899999999999</v>
      </c>
      <c r="BZ1138" s="1">
        <v>109.291</v>
      </c>
      <c r="CA1138" s="1">
        <v>109.289</v>
      </c>
      <c r="CB1138" s="1">
        <v>1.1946000000000001</v>
      </c>
      <c r="CC1138" s="1">
        <v>1.1953</v>
      </c>
      <c r="CD1138" s="1">
        <v>1.1957</v>
      </c>
      <c r="CG1138" s="1">
        <v>4534</v>
      </c>
      <c r="CH1138" s="1">
        <v>4544</v>
      </c>
      <c r="CI1138" s="1">
        <v>4532</v>
      </c>
      <c r="CJ1138" s="1">
        <v>4544</v>
      </c>
      <c r="CK1138" s="1">
        <v>4534</v>
      </c>
      <c r="CL1138" s="1">
        <v>4544</v>
      </c>
      <c r="CM1138" s="1">
        <v>4532</v>
      </c>
      <c r="CN1138" s="1">
        <v>4542</v>
      </c>
      <c r="CO1138" s="1">
        <v>1302</v>
      </c>
      <c r="CP1138" s="1">
        <v>4534</v>
      </c>
      <c r="CQ1138" s="1">
        <v>4583</v>
      </c>
      <c r="CR1138" s="1">
        <v>4532</v>
      </c>
      <c r="CS1138" s="1">
        <v>4580</v>
      </c>
      <c r="CX1138" s="58"/>
      <c r="CY1138" s="58"/>
      <c r="DA1138" s="1" t="s">
        <v>618</v>
      </c>
      <c r="DC1138" s="58"/>
      <c r="DD1138" s="58"/>
      <c r="DE1138" s="111"/>
      <c r="DF1138">
        <v>108.90600000000001</v>
      </c>
      <c r="DG1138">
        <v>2.1589999999999998</v>
      </c>
    </row>
    <row r="1139" spans="1:111">
      <c r="A1139" s="1">
        <v>2017</v>
      </c>
      <c r="B1139" s="1">
        <v>3</v>
      </c>
      <c r="C1139" s="24">
        <v>42976</v>
      </c>
      <c r="D1139" s="1">
        <v>4591</v>
      </c>
      <c r="E1139" s="1">
        <v>4594</v>
      </c>
      <c r="F1139" s="1">
        <v>4582</v>
      </c>
      <c r="G1139" s="1">
        <v>4594</v>
      </c>
      <c r="H1139" s="46">
        <v>1314.6</v>
      </c>
      <c r="I1139" s="1">
        <v>4534</v>
      </c>
      <c r="J1139" s="1">
        <v>4592</v>
      </c>
      <c r="K1139" s="1">
        <v>4532</v>
      </c>
      <c r="L1139" s="1">
        <v>4589</v>
      </c>
      <c r="M1139" s="53">
        <v>4594</v>
      </c>
      <c r="N1139" s="47">
        <v>4606</v>
      </c>
      <c r="O1139" s="47">
        <v>4586</v>
      </c>
      <c r="P1139" s="47">
        <v>4592</v>
      </c>
      <c r="Q1139" s="8">
        <v>4590</v>
      </c>
      <c r="R1139" s="26"/>
      <c r="W1139" s="50"/>
      <c r="X1139" s="51"/>
      <c r="AC1139" s="1">
        <v>1.2021999999999999</v>
      </c>
      <c r="AD1139" s="62">
        <v>4593</v>
      </c>
      <c r="AE1139" s="62">
        <v>4582</v>
      </c>
      <c r="BD1139" s="94">
        <v>4592</v>
      </c>
      <c r="BE1139" s="8">
        <v>4590</v>
      </c>
      <c r="BF1139" s="8">
        <v>723</v>
      </c>
      <c r="BG1139" s="62">
        <v>586</v>
      </c>
      <c r="BH1139" s="62">
        <v>1.2337883959044369</v>
      </c>
      <c r="BI1139" s="1">
        <v>4594</v>
      </c>
      <c r="BJ1139" s="1">
        <v>4603</v>
      </c>
      <c r="BK1139" s="1">
        <v>4594</v>
      </c>
      <c r="BL1139" s="1">
        <v>4603</v>
      </c>
      <c r="BM1139" s="78"/>
      <c r="BN1139" s="78"/>
      <c r="BO1139" s="78"/>
      <c r="BP1139" s="89"/>
      <c r="BS1139" s="88"/>
      <c r="BU1139" s="58"/>
      <c r="BV1139" s="58"/>
      <c r="BW1139" s="58"/>
      <c r="BX1139" s="58"/>
      <c r="BY1139" s="1">
        <v>109.247</v>
      </c>
      <c r="BZ1139" s="1">
        <v>108.651</v>
      </c>
      <c r="CA1139" s="1">
        <v>108.806</v>
      </c>
      <c r="CB1139" s="1">
        <v>1.1979</v>
      </c>
      <c r="CC1139" s="1">
        <v>1.1962999999999999</v>
      </c>
      <c r="CD1139" s="1">
        <v>1.196</v>
      </c>
      <c r="CG1139" s="1">
        <v>4594</v>
      </c>
      <c r="CH1139" s="1">
        <v>4606</v>
      </c>
      <c r="CI1139" s="1">
        <v>4586</v>
      </c>
      <c r="CJ1139" s="1">
        <v>4593</v>
      </c>
      <c r="CK1139" s="1">
        <v>4594</v>
      </c>
      <c r="CL1139" s="1">
        <v>4606</v>
      </c>
      <c r="CM1139" s="1">
        <v>4586</v>
      </c>
      <c r="CN1139" s="1">
        <v>4588</v>
      </c>
      <c r="CO1139" s="1">
        <v>1330.5</v>
      </c>
      <c r="CP1139" s="1">
        <v>4595</v>
      </c>
      <c r="CQ1139" s="1">
        <v>4607</v>
      </c>
      <c r="CR1139" s="1">
        <v>4587</v>
      </c>
      <c r="CS1139" s="1">
        <v>4597</v>
      </c>
      <c r="CX1139" s="58"/>
      <c r="CY1139" s="58"/>
      <c r="DA1139" s="1" t="s">
        <v>618</v>
      </c>
      <c r="DC1139" s="58"/>
      <c r="DD1139" s="58"/>
      <c r="DE1139" s="111"/>
      <c r="DF1139">
        <v>109.629</v>
      </c>
      <c r="DG1139">
        <v>2.1360000000000001</v>
      </c>
    </row>
    <row r="1140" spans="1:111">
      <c r="A1140" s="1">
        <v>2017</v>
      </c>
      <c r="B1140" s="1">
        <v>4</v>
      </c>
      <c r="C1140" s="24">
        <v>42977</v>
      </c>
      <c r="D1140" s="1">
        <v>4599</v>
      </c>
      <c r="E1140" s="1">
        <v>4618</v>
      </c>
      <c r="F1140" s="1">
        <v>4598</v>
      </c>
      <c r="G1140" s="1">
        <v>4608</v>
      </c>
      <c r="H1140" s="46">
        <v>1313.8</v>
      </c>
      <c r="I1140" s="1">
        <v>4595</v>
      </c>
      <c r="J1140" s="1">
        <v>4614</v>
      </c>
      <c r="K1140" s="1">
        <v>4587</v>
      </c>
      <c r="L1140" s="1">
        <v>4612</v>
      </c>
      <c r="M1140" s="53">
        <v>4608</v>
      </c>
      <c r="N1140" s="47">
        <v>4618</v>
      </c>
      <c r="O1140" s="47">
        <v>4605</v>
      </c>
      <c r="P1140" s="47">
        <v>4614</v>
      </c>
      <c r="Q1140" s="8">
        <v>4598</v>
      </c>
      <c r="R1140" s="26"/>
      <c r="W1140" s="50"/>
      <c r="X1140" s="51"/>
      <c r="AC1140" s="1">
        <v>1.1919</v>
      </c>
      <c r="AD1140" s="62">
        <v>4614</v>
      </c>
      <c r="AE1140" s="62">
        <v>4598</v>
      </c>
      <c r="BD1140" s="94">
        <v>4608</v>
      </c>
      <c r="BE1140" s="8">
        <v>4604</v>
      </c>
      <c r="BF1140" s="8">
        <v>866</v>
      </c>
      <c r="BG1140" s="62">
        <v>624</v>
      </c>
      <c r="BH1140" s="62">
        <v>1.3878205128205128</v>
      </c>
      <c r="BI1140" s="1">
        <v>4608</v>
      </c>
      <c r="BJ1140" s="1">
        <v>4612</v>
      </c>
      <c r="BK1140" s="1">
        <v>4606</v>
      </c>
      <c r="BL1140" s="1">
        <v>4609</v>
      </c>
      <c r="BM1140" s="78"/>
      <c r="BN1140" s="78"/>
      <c r="BO1140" s="78"/>
      <c r="BP1140" s="89"/>
      <c r="BS1140" s="88"/>
      <c r="BU1140" s="58"/>
      <c r="BV1140" s="58"/>
      <c r="BW1140" s="58"/>
      <c r="BX1140" s="58"/>
      <c r="BY1140" s="1">
        <v>109.678</v>
      </c>
      <c r="BZ1140" s="1">
        <v>109.64400000000001</v>
      </c>
      <c r="CA1140" s="1">
        <v>109.735</v>
      </c>
      <c r="CB1140" s="1">
        <v>1.1972</v>
      </c>
      <c r="CC1140" s="1">
        <v>1.1973</v>
      </c>
      <c r="CD1140" s="1">
        <v>1.1970000000000001</v>
      </c>
      <c r="CG1140" s="1">
        <v>4608</v>
      </c>
      <c r="CH1140" s="1">
        <v>4618</v>
      </c>
      <c r="CI1140" s="1">
        <v>4605</v>
      </c>
      <c r="CJ1140" s="1">
        <v>4617</v>
      </c>
      <c r="CK1140" s="1">
        <v>4608</v>
      </c>
      <c r="CL1140" s="1">
        <v>4621</v>
      </c>
      <c r="CM1140" s="1">
        <v>4605</v>
      </c>
      <c r="CN1140" s="1">
        <v>4618</v>
      </c>
      <c r="CO1140" s="1">
        <v>1314</v>
      </c>
      <c r="CP1140" s="1">
        <v>4608</v>
      </c>
      <c r="CQ1140" s="1">
        <v>4624</v>
      </c>
      <c r="CR1140" s="1">
        <v>4605</v>
      </c>
      <c r="CS1140" s="1">
        <v>4621</v>
      </c>
      <c r="CX1140" s="58"/>
      <c r="CY1140" s="58"/>
      <c r="DA1140" s="1" t="s">
        <v>618</v>
      </c>
      <c r="DC1140" s="58"/>
      <c r="DD1140" s="58"/>
      <c r="DE1140" s="111"/>
      <c r="DF1140">
        <v>110.271</v>
      </c>
      <c r="DG1140">
        <v>2.1429999999999998</v>
      </c>
    </row>
    <row r="1141" spans="1:111">
      <c r="A1141" s="1">
        <v>2017</v>
      </c>
      <c r="B1141" s="1">
        <v>5</v>
      </c>
      <c r="C1141" s="24">
        <v>42978</v>
      </c>
      <c r="D1141" s="1">
        <v>4625</v>
      </c>
      <c r="E1141" s="1">
        <v>4626</v>
      </c>
      <c r="F1141" s="1">
        <v>4595</v>
      </c>
      <c r="G1141" s="1">
        <v>4610</v>
      </c>
      <c r="H1141" s="46">
        <v>1326.5</v>
      </c>
      <c r="I1141" s="1">
        <v>4608</v>
      </c>
      <c r="J1141" s="1">
        <v>4626</v>
      </c>
      <c r="K1141" s="1">
        <v>4595</v>
      </c>
      <c r="L1141" s="1">
        <v>4609</v>
      </c>
      <c r="M1141" s="53">
        <v>4617</v>
      </c>
      <c r="N1141" s="47">
        <v>4635</v>
      </c>
      <c r="O1141" s="47">
        <v>4617</v>
      </c>
      <c r="P1141" s="47">
        <v>4634</v>
      </c>
      <c r="Q1141" s="8">
        <v>4625</v>
      </c>
      <c r="R1141" s="26"/>
      <c r="W1141" s="50"/>
      <c r="X1141" s="51"/>
      <c r="AC1141" s="1">
        <v>1.1856</v>
      </c>
      <c r="AD1141" s="62">
        <v>4626</v>
      </c>
      <c r="AE1141" s="62">
        <v>4595</v>
      </c>
      <c r="BD1141" s="94">
        <v>4616</v>
      </c>
      <c r="BE1141" s="8">
        <v>4627</v>
      </c>
      <c r="BF1141" s="8">
        <v>1029</v>
      </c>
      <c r="BG1141" s="62">
        <v>680</v>
      </c>
      <c r="BH1141" s="62">
        <v>1.513235294117647</v>
      </c>
      <c r="BI1141" s="1">
        <v>4617</v>
      </c>
      <c r="BJ1141" s="1">
        <v>4624</v>
      </c>
      <c r="BK1141" s="1">
        <v>4617</v>
      </c>
      <c r="BL1141" s="1">
        <v>4621</v>
      </c>
      <c r="BM1141" s="78"/>
      <c r="BN1141" s="78"/>
      <c r="BO1141" s="78"/>
      <c r="BP1141" s="89"/>
      <c r="BS1141" s="88"/>
      <c r="BU1141" s="58"/>
      <c r="BV1141" s="58"/>
      <c r="BW1141" s="58"/>
      <c r="BX1141" s="58"/>
      <c r="BY1141" s="1">
        <v>110.239</v>
      </c>
      <c r="BZ1141" s="1">
        <v>110.351</v>
      </c>
      <c r="CA1141" s="1">
        <v>110.411</v>
      </c>
      <c r="CB1141" s="1">
        <v>1.1883999999999999</v>
      </c>
      <c r="CC1141" s="1">
        <v>1.1895</v>
      </c>
      <c r="CD1141" s="1">
        <v>1.1891</v>
      </c>
      <c r="CG1141" s="1">
        <v>4617</v>
      </c>
      <c r="CH1141" s="1">
        <v>4635</v>
      </c>
      <c r="CI1141" s="1">
        <v>4617</v>
      </c>
      <c r="CJ1141" s="1">
        <v>4629</v>
      </c>
      <c r="CK1141" s="1">
        <v>4617</v>
      </c>
      <c r="CL1141" s="1">
        <v>4647</v>
      </c>
      <c r="CM1141" s="1">
        <v>4617</v>
      </c>
      <c r="CN1141" s="1">
        <v>4640</v>
      </c>
      <c r="CO1141" s="1">
        <v>1312.1</v>
      </c>
      <c r="CP1141" s="1">
        <v>4617</v>
      </c>
      <c r="CQ1141" s="1">
        <v>4657</v>
      </c>
      <c r="CR1141" s="1">
        <v>4617</v>
      </c>
      <c r="CS1141" s="1">
        <v>4657</v>
      </c>
      <c r="CX1141" s="58"/>
      <c r="CY1141" s="58"/>
      <c r="DA1141" s="1" t="s">
        <v>618</v>
      </c>
      <c r="DC1141" s="58"/>
      <c r="DD1141" s="58"/>
      <c r="DE1141" s="111"/>
      <c r="DF1141">
        <v>109.949</v>
      </c>
      <c r="DG1141">
        <v>2.121</v>
      </c>
    </row>
    <row r="1142" spans="1:111">
      <c r="A1142" s="1">
        <v>2017</v>
      </c>
      <c r="B1142" s="1">
        <v>6</v>
      </c>
      <c r="C1142" s="24">
        <v>42979</v>
      </c>
      <c r="D1142" s="1">
        <v>4660</v>
      </c>
      <c r="E1142" s="1">
        <v>4660</v>
      </c>
      <c r="F1142" s="1">
        <v>4648</v>
      </c>
      <c r="G1142" s="1">
        <v>4656</v>
      </c>
      <c r="H1142" s="46">
        <v>1330.4</v>
      </c>
      <c r="I1142" s="1">
        <v>4617</v>
      </c>
      <c r="J1142" s="1">
        <v>4660</v>
      </c>
      <c r="K1142" s="1">
        <v>4617</v>
      </c>
      <c r="L1142" s="1">
        <v>4650</v>
      </c>
      <c r="M1142" s="53">
        <v>4654</v>
      </c>
      <c r="N1142" s="47">
        <v>4666</v>
      </c>
      <c r="O1142" s="47">
        <v>4643</v>
      </c>
      <c r="P1142" s="47">
        <v>4657</v>
      </c>
      <c r="Q1142" s="8">
        <v>4661</v>
      </c>
      <c r="R1142" s="26"/>
      <c r="W1142" s="50"/>
      <c r="X1142" s="51"/>
      <c r="AC1142" s="1">
        <v>1.1866000000000001</v>
      </c>
      <c r="AD1142" s="62">
        <v>4660</v>
      </c>
      <c r="AE1142" s="62">
        <v>4648</v>
      </c>
      <c r="BD1142" s="94">
        <v>4655</v>
      </c>
      <c r="BE1142" s="8">
        <v>4660</v>
      </c>
      <c r="BF1142" s="8">
        <v>941</v>
      </c>
      <c r="BG1142" s="62">
        <v>766</v>
      </c>
      <c r="BH1142" s="62">
        <v>1.2284595300261096</v>
      </c>
      <c r="BI1142" s="1">
        <v>4654</v>
      </c>
      <c r="BJ1142" s="1">
        <v>4654</v>
      </c>
      <c r="BK1142" s="1">
        <v>4651</v>
      </c>
      <c r="BL1142" s="1">
        <v>4652</v>
      </c>
      <c r="BM1142" s="78"/>
      <c r="BN1142" s="78"/>
      <c r="BO1142" s="78"/>
      <c r="BP1142" s="89"/>
      <c r="BS1142" s="88"/>
      <c r="BU1142" s="58"/>
      <c r="BV1142" s="58"/>
      <c r="BW1142" s="58"/>
      <c r="BX1142" s="58"/>
      <c r="BY1142" s="1">
        <v>109.974</v>
      </c>
      <c r="BZ1142" s="1">
        <v>110.071</v>
      </c>
      <c r="CA1142" s="1">
        <v>110.125</v>
      </c>
      <c r="CB1142" s="1">
        <v>1.1910000000000001</v>
      </c>
      <c r="CC1142" s="1">
        <v>1.1911</v>
      </c>
      <c r="CD1142" s="1">
        <v>1.1909000000000001</v>
      </c>
      <c r="CG1142" s="1">
        <v>4654</v>
      </c>
      <c r="CH1142" s="1">
        <v>4665</v>
      </c>
      <c r="CI1142" s="1">
        <v>4643</v>
      </c>
      <c r="CJ1142" s="1">
        <v>4655</v>
      </c>
      <c r="CK1142" s="1">
        <v>4654</v>
      </c>
      <c r="CL1142" s="1">
        <v>4666</v>
      </c>
      <c r="CM1142" s="1">
        <v>4643</v>
      </c>
      <c r="CN1142" s="1">
        <v>4662</v>
      </c>
      <c r="CO1142" s="1">
        <v>1324.7</v>
      </c>
      <c r="CP1142" s="1">
        <v>4654</v>
      </c>
      <c r="CQ1142" s="1">
        <v>4685</v>
      </c>
      <c r="CR1142" s="1">
        <v>4643</v>
      </c>
      <c r="CS1142" s="1">
        <v>4685</v>
      </c>
      <c r="CX1142" s="58"/>
      <c r="CY1142" s="58"/>
      <c r="DA1142" s="1" t="s">
        <v>618</v>
      </c>
      <c r="DC1142" s="58"/>
      <c r="DD1142" s="58"/>
      <c r="DE1142" s="111"/>
      <c r="DF1142">
        <v>109.67100000000001</v>
      </c>
      <c r="DG1142">
        <v>2.157</v>
      </c>
    </row>
    <row r="1143" spans="1:111">
      <c r="A1143" s="1">
        <v>2017</v>
      </c>
      <c r="B1143" s="1">
        <v>2</v>
      </c>
      <c r="C1143" s="24">
        <v>42982</v>
      </c>
      <c r="D1143" s="1">
        <v>4703</v>
      </c>
      <c r="E1143" s="1">
        <v>4705</v>
      </c>
      <c r="F1143" s="1">
        <v>4686</v>
      </c>
      <c r="G1143" s="1">
        <v>4695</v>
      </c>
      <c r="H1143" s="46">
        <v>1339.4</v>
      </c>
      <c r="I1143" s="1">
        <v>4654</v>
      </c>
      <c r="J1143" s="1">
        <v>4705</v>
      </c>
      <c r="K1143" s="1">
        <v>4643</v>
      </c>
      <c r="L1143" s="1">
        <v>4687</v>
      </c>
      <c r="M1143" s="53">
        <v>4698</v>
      </c>
      <c r="N1143" s="47">
        <v>4699</v>
      </c>
      <c r="O1143" s="47">
        <v>4680</v>
      </c>
      <c r="P1143" s="47">
        <v>4689</v>
      </c>
      <c r="Q1143" s="8">
        <v>4707</v>
      </c>
      <c r="R1143" s="26"/>
      <c r="W1143" s="50"/>
      <c r="X1143" s="51"/>
      <c r="AC1143" s="1">
        <v>1.1902999999999999</v>
      </c>
      <c r="AD1143" s="62">
        <v>4705</v>
      </c>
      <c r="AE1143" s="62">
        <v>4685</v>
      </c>
      <c r="BD1143" s="94">
        <v>4700</v>
      </c>
      <c r="BE1143" s="8">
        <v>4705</v>
      </c>
      <c r="BF1143" s="8">
        <v>884</v>
      </c>
      <c r="BG1143" s="62">
        <v>865</v>
      </c>
      <c r="BH1143" s="62">
        <v>1.0219653179190751</v>
      </c>
      <c r="BI1143" s="1">
        <v>4698</v>
      </c>
      <c r="BJ1143" s="1">
        <v>4699</v>
      </c>
      <c r="BK1143" s="1">
        <v>4691</v>
      </c>
      <c r="BL1143" s="1">
        <v>4694</v>
      </c>
      <c r="BM1143" s="78"/>
      <c r="BN1143" s="78"/>
      <c r="BO1143" s="78"/>
      <c r="BP1143" s="89"/>
      <c r="BS1143" s="88"/>
      <c r="BU1143" s="58"/>
      <c r="BV1143" s="58"/>
      <c r="BW1143" s="58"/>
      <c r="BX1143" s="58"/>
      <c r="BY1143" s="1">
        <v>109.52200000000001</v>
      </c>
      <c r="BZ1143" s="1">
        <v>109.80200000000001</v>
      </c>
      <c r="CA1143" s="1">
        <v>109.836</v>
      </c>
      <c r="CB1143" s="1">
        <v>1.1884999999999999</v>
      </c>
      <c r="CC1143" s="1">
        <v>1.1882999999999999</v>
      </c>
      <c r="CD1143" s="1">
        <v>1.1880999999999999</v>
      </c>
      <c r="CG1143" s="1">
        <v>4698</v>
      </c>
      <c r="CH1143" s="1">
        <v>4699</v>
      </c>
      <c r="CI1143" s="1">
        <v>4680</v>
      </c>
      <c r="CJ1143" s="1">
        <v>4692</v>
      </c>
      <c r="CK1143" s="1">
        <v>4698</v>
      </c>
      <c r="CL1143" s="1">
        <v>4699</v>
      </c>
      <c r="CM1143" s="1">
        <v>4680</v>
      </c>
      <c r="CN1143" s="1">
        <v>4687</v>
      </c>
      <c r="CO1143" s="1">
        <v>1342.8</v>
      </c>
      <c r="CP1143" s="1">
        <v>4698</v>
      </c>
      <c r="CQ1143" s="1">
        <v>4699</v>
      </c>
      <c r="CR1143" s="1">
        <v>4680</v>
      </c>
      <c r="CS1143" s="1">
        <v>4691</v>
      </c>
      <c r="CX1143" s="58"/>
      <c r="CY1143" s="58"/>
      <c r="DA1143" s="1" t="s">
        <v>618</v>
      </c>
      <c r="DC1143" s="58"/>
      <c r="DD1143" s="58"/>
      <c r="DE1143" s="111"/>
      <c r="DF1143">
        <v>109.72</v>
      </c>
      <c r="DG1143">
        <v>2.157</v>
      </c>
    </row>
    <row r="1144" spans="1:111">
      <c r="A1144" s="1">
        <v>2017</v>
      </c>
      <c r="B1144" s="1">
        <v>3</v>
      </c>
      <c r="C1144" s="24">
        <v>42983</v>
      </c>
      <c r="D1144" s="1">
        <v>4690</v>
      </c>
      <c r="E1144" s="1">
        <v>4691</v>
      </c>
      <c r="F1144" s="1">
        <v>4677</v>
      </c>
      <c r="G1144" s="1">
        <v>4682</v>
      </c>
      <c r="H1144" s="46">
        <v>1344.9</v>
      </c>
      <c r="I1144" s="1">
        <v>4698</v>
      </c>
      <c r="J1144" s="1">
        <v>4699</v>
      </c>
      <c r="K1144" s="1">
        <v>4680</v>
      </c>
      <c r="L1144" s="1">
        <v>4689</v>
      </c>
      <c r="M1144" s="53">
        <v>4678</v>
      </c>
      <c r="N1144" s="47">
        <v>4678</v>
      </c>
      <c r="O1144" s="47">
        <v>4652</v>
      </c>
      <c r="P1144" s="47">
        <v>4668</v>
      </c>
      <c r="Q1144" s="8">
        <v>4691</v>
      </c>
      <c r="R1144" s="26"/>
      <c r="W1144" s="50"/>
      <c r="X1144" s="51"/>
      <c r="AC1144" s="1">
        <v>1.19</v>
      </c>
      <c r="AD1144" s="62">
        <v>4691</v>
      </c>
      <c r="AE1144" s="62">
        <v>4681</v>
      </c>
      <c r="BD1144" s="94">
        <v>4678</v>
      </c>
      <c r="BE1144" s="8">
        <v>4691</v>
      </c>
      <c r="BF1144" s="8">
        <v>992</v>
      </c>
      <c r="BG1144" s="62">
        <v>665</v>
      </c>
      <c r="BH1144" s="62">
        <v>1.4917293233082707</v>
      </c>
      <c r="BI1144" s="1">
        <v>4678</v>
      </c>
      <c r="BJ1144" s="1">
        <v>4678</v>
      </c>
      <c r="BK1144" s="1">
        <v>4665</v>
      </c>
      <c r="BL1144" s="1">
        <v>4667</v>
      </c>
      <c r="BM1144" s="78"/>
      <c r="BN1144" s="78"/>
      <c r="BO1144" s="78"/>
      <c r="BP1144" s="89"/>
      <c r="BS1144" s="88"/>
      <c r="BU1144" s="58"/>
      <c r="BV1144" s="58"/>
      <c r="BW1144" s="58"/>
      <c r="BX1144" s="58"/>
      <c r="BY1144" s="1">
        <v>109.72499999999999</v>
      </c>
      <c r="BZ1144" s="1">
        <v>109.685</v>
      </c>
      <c r="CA1144" s="1">
        <v>109.789</v>
      </c>
      <c r="CB1144" s="1">
        <v>1.1896</v>
      </c>
      <c r="CC1144" s="1">
        <v>1.1897</v>
      </c>
      <c r="CD1144" s="1">
        <v>1.1895</v>
      </c>
      <c r="CG1144" s="1">
        <v>4678</v>
      </c>
      <c r="CH1144" s="1">
        <v>4678</v>
      </c>
      <c r="CI1144" s="1">
        <v>4652</v>
      </c>
      <c r="CJ1144" s="1">
        <v>4658</v>
      </c>
      <c r="CK1144" s="1">
        <v>4678</v>
      </c>
      <c r="CL1144" s="1">
        <v>4678</v>
      </c>
      <c r="CM1144" s="1">
        <v>4652</v>
      </c>
      <c r="CN1144" s="1">
        <v>4662</v>
      </c>
      <c r="CO1144" s="1">
        <v>1336.1</v>
      </c>
      <c r="CP1144" s="1">
        <v>4678</v>
      </c>
      <c r="CQ1144" s="1">
        <v>4678</v>
      </c>
      <c r="CR1144" s="1">
        <v>4652</v>
      </c>
      <c r="CS1144" s="1">
        <v>4667</v>
      </c>
      <c r="CX1144" s="58"/>
      <c r="CY1144" s="58"/>
      <c r="DA1144" s="1" t="s">
        <v>618</v>
      </c>
      <c r="DC1144" s="58"/>
      <c r="DD1144" s="58"/>
      <c r="DE1144" s="111"/>
      <c r="DF1144">
        <v>108.754</v>
      </c>
      <c r="DG1144">
        <v>2.0699999999999998</v>
      </c>
    </row>
    <row r="1145" spans="1:111">
      <c r="A1145" s="1">
        <v>2017</v>
      </c>
      <c r="B1145" s="1">
        <v>4</v>
      </c>
      <c r="C1145" s="24">
        <v>42984</v>
      </c>
      <c r="D1145" s="1">
        <v>4670</v>
      </c>
      <c r="E1145" s="1">
        <v>4670</v>
      </c>
      <c r="F1145" s="1">
        <v>4656</v>
      </c>
      <c r="G1145" s="1">
        <v>4663</v>
      </c>
      <c r="H1145" s="46">
        <v>1339.1</v>
      </c>
      <c r="I1145" s="1">
        <v>4678</v>
      </c>
      <c r="J1145" s="1">
        <v>4678</v>
      </c>
      <c r="K1145" s="1">
        <v>4652</v>
      </c>
      <c r="L1145" s="1">
        <v>4665</v>
      </c>
      <c r="M1145" s="53">
        <v>4659</v>
      </c>
      <c r="N1145" s="47">
        <v>4675</v>
      </c>
      <c r="O1145" s="47">
        <v>4656</v>
      </c>
      <c r="P1145" s="47">
        <v>4674</v>
      </c>
      <c r="Q1145" s="8">
        <v>4672</v>
      </c>
      <c r="R1145" s="26"/>
      <c r="W1145" s="50"/>
      <c r="X1145" s="51"/>
      <c r="AC1145" s="1">
        <v>1.1922999999999999</v>
      </c>
      <c r="AD1145" s="62">
        <v>4670</v>
      </c>
      <c r="AE1145" s="62">
        <v>4660</v>
      </c>
      <c r="BD1145" s="94">
        <v>4658</v>
      </c>
      <c r="BE1145" s="8">
        <v>4670</v>
      </c>
      <c r="BF1145" s="8">
        <v>662</v>
      </c>
      <c r="BG1145" s="62">
        <v>618</v>
      </c>
      <c r="BH1145" s="62">
        <v>1.0711974110032363</v>
      </c>
      <c r="BI1145" s="1">
        <v>4659</v>
      </c>
      <c r="BJ1145" s="1">
        <v>4661</v>
      </c>
      <c r="BK1145" s="1">
        <v>4656</v>
      </c>
      <c r="BL1145" s="1">
        <v>4661</v>
      </c>
      <c r="BM1145" s="78"/>
      <c r="BN1145" s="78"/>
      <c r="BO1145" s="78"/>
      <c r="BP1145" s="89"/>
      <c r="BS1145" s="88"/>
      <c r="BU1145" s="58"/>
      <c r="BV1145" s="58"/>
      <c r="BW1145" s="58"/>
      <c r="BX1145" s="58"/>
      <c r="BY1145" s="1">
        <v>108.804</v>
      </c>
      <c r="BZ1145" s="1">
        <v>108.59399999999999</v>
      </c>
      <c r="CA1145" s="1">
        <v>108.572</v>
      </c>
      <c r="CB1145" s="1">
        <v>1.1914</v>
      </c>
      <c r="CC1145" s="1">
        <v>1.1919999999999999</v>
      </c>
      <c r="CD1145" s="1">
        <v>1.1921999999999999</v>
      </c>
      <c r="CG1145" s="1">
        <v>4659</v>
      </c>
      <c r="CH1145" s="1">
        <v>4673</v>
      </c>
      <c r="CI1145" s="1">
        <v>4656</v>
      </c>
      <c r="CJ1145" s="1">
        <v>4671</v>
      </c>
      <c r="CK1145" s="1">
        <v>4659</v>
      </c>
      <c r="CL1145" s="1">
        <v>4676</v>
      </c>
      <c r="CM1145" s="1">
        <v>4656</v>
      </c>
      <c r="CN1145" s="1">
        <v>4670</v>
      </c>
      <c r="CO1145" s="1">
        <v>1343.7</v>
      </c>
      <c r="CP1145" s="1">
        <v>4659</v>
      </c>
      <c r="CQ1145" s="1">
        <v>4676</v>
      </c>
      <c r="CR1145" s="1">
        <v>4656</v>
      </c>
      <c r="CS1145" s="1">
        <v>4673</v>
      </c>
      <c r="CX1145" s="58"/>
      <c r="CY1145" s="58"/>
      <c r="DA1145" s="1" t="s">
        <v>618</v>
      </c>
      <c r="DC1145" s="58"/>
      <c r="DD1145" s="58"/>
      <c r="DE1145" s="111"/>
      <c r="DF1145">
        <v>109.242</v>
      </c>
      <c r="DG1145">
        <v>2.1080000000000001</v>
      </c>
    </row>
    <row r="1146" spans="1:111">
      <c r="A1146" s="1">
        <v>2017</v>
      </c>
      <c r="B1146" s="1">
        <v>5</v>
      </c>
      <c r="C1146" s="24">
        <v>42985</v>
      </c>
      <c r="D1146" s="1">
        <v>4665</v>
      </c>
      <c r="E1146" s="1">
        <v>4667</v>
      </c>
      <c r="F1146" s="1">
        <v>4660</v>
      </c>
      <c r="G1146" s="1">
        <v>4665</v>
      </c>
      <c r="H1146" s="46">
        <v>1354</v>
      </c>
      <c r="I1146" s="1">
        <v>4659</v>
      </c>
      <c r="J1146" s="1">
        <v>4676</v>
      </c>
      <c r="K1146" s="1">
        <v>4656</v>
      </c>
      <c r="L1146" s="1">
        <v>4662</v>
      </c>
      <c r="M1146" s="53">
        <v>4668</v>
      </c>
      <c r="N1146" s="47">
        <v>4690</v>
      </c>
      <c r="O1146" s="47">
        <v>4667</v>
      </c>
      <c r="P1146" s="47">
        <v>4678</v>
      </c>
      <c r="Q1146" s="8">
        <v>4664</v>
      </c>
      <c r="R1146" s="26"/>
      <c r="W1146" s="50"/>
      <c r="X1146" s="51"/>
      <c r="AC1146" s="1">
        <v>1.1987000000000001</v>
      </c>
      <c r="AD1146" s="62">
        <v>4665</v>
      </c>
      <c r="AE1146" s="62">
        <v>4660</v>
      </c>
      <c r="BD1146" s="94">
        <v>4669</v>
      </c>
      <c r="BE1146" s="8">
        <v>4665</v>
      </c>
      <c r="BF1146" s="8">
        <v>965</v>
      </c>
      <c r="BG1146" s="62">
        <v>964</v>
      </c>
      <c r="BH1146" s="62">
        <v>1.0010373443983402</v>
      </c>
      <c r="BI1146" s="1">
        <v>4668</v>
      </c>
      <c r="BJ1146" s="1">
        <v>4670</v>
      </c>
      <c r="BK1146" s="1">
        <v>4667</v>
      </c>
      <c r="BL1146" s="1">
        <v>4670</v>
      </c>
      <c r="BM1146" s="78"/>
      <c r="BN1146" s="78"/>
      <c r="BO1146" s="78"/>
      <c r="BP1146" s="89"/>
      <c r="BS1146" s="88"/>
      <c r="BU1146" s="58"/>
      <c r="BV1146" s="58"/>
      <c r="BW1146" s="58"/>
      <c r="BX1146" s="58"/>
      <c r="BY1146" s="1">
        <v>109.247</v>
      </c>
      <c r="BZ1146" s="1">
        <v>109.184</v>
      </c>
      <c r="CA1146" s="1">
        <v>109.23699999999999</v>
      </c>
      <c r="CB1146" s="1">
        <v>1.1917</v>
      </c>
      <c r="CC1146" s="1">
        <v>1.1926000000000001</v>
      </c>
      <c r="CD1146" s="1">
        <v>1.1922999999999999</v>
      </c>
      <c r="CG1146" s="1">
        <v>4668</v>
      </c>
      <c r="CH1146" s="1">
        <v>4690</v>
      </c>
      <c r="CI1146" s="1">
        <v>4667</v>
      </c>
      <c r="CJ1146" s="1">
        <v>4679</v>
      </c>
      <c r="CK1146" s="1">
        <v>4668</v>
      </c>
      <c r="CL1146" s="1">
        <v>4690</v>
      </c>
      <c r="CM1146" s="1">
        <v>4667</v>
      </c>
      <c r="CN1146" s="1">
        <v>4680</v>
      </c>
      <c r="CO1146" s="1">
        <v>1342.4</v>
      </c>
      <c r="CP1146" s="1">
        <v>4668</v>
      </c>
      <c r="CQ1146" s="1">
        <v>4690</v>
      </c>
      <c r="CR1146" s="1">
        <v>4667</v>
      </c>
      <c r="CS1146" s="1">
        <v>4686</v>
      </c>
      <c r="CX1146" s="58"/>
      <c r="CY1146" s="58"/>
      <c r="DA1146" s="1" t="s">
        <v>618</v>
      </c>
      <c r="DC1146" s="58"/>
      <c r="DD1146" s="58"/>
      <c r="DE1146" s="111"/>
      <c r="DF1146">
        <v>108.42</v>
      </c>
      <c r="DG1146">
        <v>2.0609999999999999</v>
      </c>
    </row>
    <row r="1147" spans="1:111">
      <c r="A1147" s="1">
        <v>2017</v>
      </c>
      <c r="B1147" s="1">
        <v>6</v>
      </c>
      <c r="C1147" s="24">
        <v>42986</v>
      </c>
      <c r="D1147" s="1">
        <v>4681</v>
      </c>
      <c r="E1147" s="1">
        <v>4690</v>
      </c>
      <c r="F1147" s="1">
        <v>4676</v>
      </c>
      <c r="G1147" s="1">
        <v>4676</v>
      </c>
      <c r="H1147" s="46">
        <v>1351.2</v>
      </c>
      <c r="I1147" s="1">
        <v>4668</v>
      </c>
      <c r="J1147" s="1">
        <v>4690</v>
      </c>
      <c r="K1147" s="1">
        <v>4667</v>
      </c>
      <c r="L1147" s="1">
        <v>4683</v>
      </c>
      <c r="M1147" s="53">
        <v>4672</v>
      </c>
      <c r="N1147" s="47">
        <v>4673</v>
      </c>
      <c r="O1147" s="47">
        <v>4652</v>
      </c>
      <c r="P1147" s="47">
        <v>4657</v>
      </c>
      <c r="Q1147" s="8">
        <v>4680</v>
      </c>
      <c r="R1147" s="26"/>
      <c r="W1147" s="50"/>
      <c r="X1147" s="51"/>
      <c r="AC1147" s="1">
        <v>1.2033</v>
      </c>
      <c r="AD1147" s="62">
        <v>4685</v>
      </c>
      <c r="AE1147" s="62">
        <v>4678</v>
      </c>
      <c r="BD1147" s="94">
        <v>4674</v>
      </c>
      <c r="BE1147" s="8">
        <v>4685</v>
      </c>
      <c r="BF1147" s="8">
        <v>872</v>
      </c>
      <c r="BG1147" s="62">
        <v>967</v>
      </c>
      <c r="BH1147" s="62">
        <v>0.90175801447776627</v>
      </c>
      <c r="BI1147" s="1">
        <v>4672</v>
      </c>
      <c r="BJ1147" s="1">
        <v>4673</v>
      </c>
      <c r="BK1147" s="1">
        <v>4671</v>
      </c>
      <c r="BL1147" s="1">
        <v>4671</v>
      </c>
      <c r="BM1147" s="78"/>
      <c r="BN1147" s="78"/>
      <c r="BO1147" s="78"/>
      <c r="BP1147" s="89"/>
      <c r="BS1147" s="88"/>
      <c r="BU1147" s="58"/>
      <c r="BV1147" s="58"/>
      <c r="BW1147" s="58"/>
      <c r="BX1147" s="58"/>
      <c r="BY1147" s="1">
        <v>108.455</v>
      </c>
      <c r="BZ1147" s="1">
        <v>108.33799999999999</v>
      </c>
      <c r="CA1147" s="1">
        <v>108.37</v>
      </c>
      <c r="CB1147" s="1">
        <v>1.2023999999999999</v>
      </c>
      <c r="CC1147" s="1">
        <v>1.2024999999999999</v>
      </c>
      <c r="CD1147" s="1">
        <v>1.2027000000000001</v>
      </c>
      <c r="CG1147" s="1">
        <v>4672</v>
      </c>
      <c r="CH1147" s="1">
        <v>4673</v>
      </c>
      <c r="CI1147" s="1">
        <v>4652</v>
      </c>
      <c r="CJ1147" s="1">
        <v>4656</v>
      </c>
      <c r="CK1147" s="1">
        <v>4672</v>
      </c>
      <c r="CL1147" s="1">
        <v>4673</v>
      </c>
      <c r="CM1147" s="1">
        <v>4648</v>
      </c>
      <c r="CN1147" s="1">
        <v>4649</v>
      </c>
      <c r="CO1147" s="1">
        <v>1358.5</v>
      </c>
      <c r="CP1147" s="1">
        <v>4672</v>
      </c>
      <c r="CQ1147" s="1">
        <v>4673</v>
      </c>
      <c r="CR1147" s="1">
        <v>4647</v>
      </c>
      <c r="CS1147" s="1">
        <v>4650</v>
      </c>
      <c r="CX1147" s="58"/>
      <c r="CY1147" s="58"/>
      <c r="DA1147" s="1" t="s">
        <v>618</v>
      </c>
      <c r="DC1147" s="58"/>
      <c r="DD1147" s="58"/>
      <c r="DE1147" s="111"/>
      <c r="DF1147">
        <v>108.214</v>
      </c>
      <c r="DG1147">
        <v>2.0609999999999999</v>
      </c>
    </row>
    <row r="1148" spans="1:111">
      <c r="A1148" s="1">
        <v>2017</v>
      </c>
      <c r="B1148" s="1">
        <v>2</v>
      </c>
      <c r="C1148" s="24">
        <v>42989</v>
      </c>
      <c r="D1148" s="1">
        <v>4642</v>
      </c>
      <c r="E1148" s="1">
        <v>4649</v>
      </c>
      <c r="F1148" s="1">
        <v>4638</v>
      </c>
      <c r="G1148" s="1">
        <v>4641</v>
      </c>
      <c r="H1148" s="46">
        <v>1331.7</v>
      </c>
      <c r="I1148" s="1">
        <v>4672</v>
      </c>
      <c r="J1148" s="1">
        <v>4673</v>
      </c>
      <c r="K1148" s="1">
        <v>4638</v>
      </c>
      <c r="L1148" s="1">
        <v>4644</v>
      </c>
      <c r="M1148" s="53">
        <v>4643</v>
      </c>
      <c r="N1148" s="47">
        <v>4653</v>
      </c>
      <c r="O1148" s="47">
        <v>4640</v>
      </c>
      <c r="P1148" s="47">
        <v>4652</v>
      </c>
      <c r="Q1148" s="8">
        <v>4645</v>
      </c>
      <c r="R1148" s="26"/>
      <c r="W1148" s="50"/>
      <c r="X1148" s="51"/>
      <c r="AC1148" s="1">
        <v>1.1987000000000001</v>
      </c>
      <c r="AD1148" s="62">
        <v>4649</v>
      </c>
      <c r="AE1148" s="62">
        <v>4638</v>
      </c>
      <c r="BD1148" s="94">
        <v>4643</v>
      </c>
      <c r="BE1148" s="8">
        <v>4645</v>
      </c>
      <c r="BF1148" s="8">
        <v>1014</v>
      </c>
      <c r="BG1148" s="62">
        <v>814</v>
      </c>
      <c r="BH1148" s="62">
        <v>1.2457002457002457</v>
      </c>
      <c r="BI1148" s="1">
        <v>4643</v>
      </c>
      <c r="BJ1148" s="1">
        <v>4650</v>
      </c>
      <c r="BK1148" s="1">
        <v>4643</v>
      </c>
      <c r="BL1148" s="1">
        <v>4650</v>
      </c>
      <c r="BM1148" s="78"/>
      <c r="BN1148" s="78"/>
      <c r="BO1148" s="78"/>
      <c r="BP1148" s="89"/>
      <c r="BS1148" s="88"/>
      <c r="BU1148" s="58"/>
      <c r="BV1148" s="58"/>
      <c r="BW1148" s="58"/>
      <c r="BX1148" s="58"/>
      <c r="BY1148" s="1">
        <v>108.23</v>
      </c>
      <c r="BZ1148" s="1">
        <v>108.27500000000001</v>
      </c>
      <c r="CA1148" s="1">
        <v>108.238</v>
      </c>
      <c r="CB1148" s="1">
        <v>1.2019</v>
      </c>
      <c r="CC1148" s="1">
        <v>1.2018</v>
      </c>
      <c r="CD1148" s="1">
        <v>1.2015</v>
      </c>
      <c r="CG1148" s="1">
        <v>4643</v>
      </c>
      <c r="CH1148" s="1">
        <v>4653</v>
      </c>
      <c r="CI1148" s="1">
        <v>4640</v>
      </c>
      <c r="CJ1148" s="1">
        <v>4642</v>
      </c>
      <c r="CK1148" s="1">
        <v>4643</v>
      </c>
      <c r="CL1148" s="1">
        <v>4656</v>
      </c>
      <c r="CM1148" s="1">
        <v>4640</v>
      </c>
      <c r="CN1148" s="1">
        <v>4656</v>
      </c>
      <c r="CO1148" s="1">
        <v>1341.3</v>
      </c>
      <c r="CP1148" s="1">
        <v>4643</v>
      </c>
      <c r="CQ1148" s="1">
        <v>4661</v>
      </c>
      <c r="CR1148" s="1">
        <v>4640</v>
      </c>
      <c r="CS1148" s="1">
        <v>4654</v>
      </c>
      <c r="CX1148" s="58"/>
      <c r="CY1148" s="58"/>
      <c r="DA1148" s="1" t="s">
        <v>618</v>
      </c>
      <c r="DC1148" s="58"/>
      <c r="DD1148" s="58"/>
      <c r="DE1148" s="111"/>
      <c r="DF1148">
        <v>109.389</v>
      </c>
      <c r="DG1148">
        <v>2.125</v>
      </c>
    </row>
    <row r="1149" spans="1:111">
      <c r="A1149" s="1">
        <v>2017</v>
      </c>
      <c r="B1149" s="1">
        <v>3</v>
      </c>
      <c r="C1149" s="24">
        <v>42990</v>
      </c>
      <c r="D1149" s="1">
        <v>4651</v>
      </c>
      <c r="E1149" s="1">
        <v>4652</v>
      </c>
      <c r="F1149" s="1">
        <v>4636</v>
      </c>
      <c r="G1149" s="1">
        <v>4645</v>
      </c>
      <c r="H1149" s="46">
        <v>1336</v>
      </c>
      <c r="I1149" s="1">
        <v>4643</v>
      </c>
      <c r="J1149" s="1">
        <v>4661</v>
      </c>
      <c r="K1149" s="1">
        <v>4640</v>
      </c>
      <c r="L1149" s="1">
        <v>4643</v>
      </c>
      <c r="M1149" s="53">
        <v>4652</v>
      </c>
      <c r="N1149" s="47">
        <v>4671</v>
      </c>
      <c r="O1149" s="47">
        <v>4651</v>
      </c>
      <c r="P1149" s="47">
        <v>4671</v>
      </c>
      <c r="Q1149" s="8">
        <v>4650</v>
      </c>
      <c r="R1149" s="26"/>
      <c r="W1149" s="50"/>
      <c r="X1149" s="51"/>
      <c r="AC1149" s="1">
        <v>1.1950000000000001</v>
      </c>
      <c r="AD1149" s="62">
        <v>4652</v>
      </c>
      <c r="AE1149" s="62">
        <v>4641</v>
      </c>
      <c r="BD1149" s="94">
        <v>4652</v>
      </c>
      <c r="BE1149" s="8">
        <v>4655</v>
      </c>
      <c r="BF1149" s="8">
        <v>890</v>
      </c>
      <c r="BG1149" s="62">
        <v>742</v>
      </c>
      <c r="BH1149" s="62">
        <v>1.1994609164420484</v>
      </c>
      <c r="BI1149" s="1">
        <v>4652</v>
      </c>
      <c r="BJ1149" s="1">
        <v>4660</v>
      </c>
      <c r="BK1149" s="1">
        <v>4651</v>
      </c>
      <c r="BL1149" s="1">
        <v>4658</v>
      </c>
      <c r="BM1149" s="78"/>
      <c r="BN1149" s="78"/>
      <c r="BO1149" s="78"/>
      <c r="BP1149" s="89"/>
      <c r="BS1149" s="88"/>
      <c r="BU1149" s="58"/>
      <c r="BV1149" s="58"/>
      <c r="BW1149" s="58"/>
      <c r="BX1149" s="58"/>
      <c r="BY1149" s="1">
        <v>109.40600000000001</v>
      </c>
      <c r="BZ1149" s="1">
        <v>109.286</v>
      </c>
      <c r="CA1149" s="1">
        <v>109.354</v>
      </c>
      <c r="CB1149" s="1">
        <v>1.1952</v>
      </c>
      <c r="CC1149" s="1">
        <v>1.1963999999999999</v>
      </c>
      <c r="CD1149" s="1">
        <v>1.1960999999999999</v>
      </c>
      <c r="CG1149" s="1">
        <v>4652</v>
      </c>
      <c r="CH1149" s="1">
        <v>4666</v>
      </c>
      <c r="CI1149" s="1">
        <v>4651</v>
      </c>
      <c r="CJ1149" s="1">
        <v>4663</v>
      </c>
      <c r="CK1149" s="1">
        <v>4652</v>
      </c>
      <c r="CL1149" s="1">
        <v>4672</v>
      </c>
      <c r="CM1149" s="1">
        <v>4651</v>
      </c>
      <c r="CN1149" s="1">
        <v>4670</v>
      </c>
      <c r="CO1149" s="1">
        <v>1330.9</v>
      </c>
      <c r="CP1149" s="1">
        <v>4652</v>
      </c>
      <c r="CQ1149" s="1">
        <v>4693</v>
      </c>
      <c r="CR1149" s="1">
        <v>4651</v>
      </c>
      <c r="CS1149" s="1">
        <v>4681</v>
      </c>
      <c r="CX1149" s="58"/>
      <c r="CY1149" s="58"/>
      <c r="DA1149" s="1" t="s">
        <v>618</v>
      </c>
      <c r="DC1149" s="58"/>
      <c r="DD1149" s="58"/>
      <c r="DE1149" s="111"/>
      <c r="DF1149">
        <v>110.15900000000001</v>
      </c>
      <c r="DG1149">
        <v>2.1709999999999998</v>
      </c>
    </row>
    <row r="1150" spans="1:111">
      <c r="A1150" s="1">
        <v>2017</v>
      </c>
      <c r="B1150" s="1">
        <v>4</v>
      </c>
      <c r="C1150" s="24">
        <v>42991</v>
      </c>
      <c r="D1150" s="1">
        <v>4698</v>
      </c>
      <c r="E1150" s="1">
        <v>4699</v>
      </c>
      <c r="F1150" s="1">
        <v>4688</v>
      </c>
      <c r="G1150" s="1">
        <v>4689</v>
      </c>
      <c r="H1150" s="46">
        <v>1327.1</v>
      </c>
      <c r="I1150" s="1">
        <v>4652</v>
      </c>
      <c r="J1150" s="1">
        <v>4699</v>
      </c>
      <c r="K1150" s="1">
        <v>4651</v>
      </c>
      <c r="L1150" s="1">
        <v>4692</v>
      </c>
      <c r="M1150" s="53">
        <v>4686</v>
      </c>
      <c r="N1150" s="47">
        <v>4697</v>
      </c>
      <c r="O1150" s="47">
        <v>4685</v>
      </c>
      <c r="P1150" s="47">
        <v>4688</v>
      </c>
      <c r="Q1150" s="8">
        <v>4696</v>
      </c>
      <c r="R1150" s="26"/>
      <c r="W1150" s="50"/>
      <c r="X1150" s="51"/>
      <c r="AC1150" s="1">
        <v>1.1948000000000001</v>
      </c>
      <c r="AD1150" s="62">
        <v>4699</v>
      </c>
      <c r="AE1150" s="62">
        <v>4689</v>
      </c>
      <c r="BD1150" s="94">
        <v>4686</v>
      </c>
      <c r="BE1150" s="8">
        <v>4697</v>
      </c>
      <c r="BF1150" s="8">
        <v>1316</v>
      </c>
      <c r="BG1150" s="62">
        <v>711</v>
      </c>
      <c r="BH1150" s="62">
        <v>1.8509142053445851</v>
      </c>
      <c r="BI1150" s="1">
        <v>4686</v>
      </c>
      <c r="BJ1150" s="1">
        <v>4691</v>
      </c>
      <c r="BK1150" s="1">
        <v>4686</v>
      </c>
      <c r="BL1150" s="1">
        <v>4690</v>
      </c>
      <c r="BM1150" s="78"/>
      <c r="BN1150" s="78"/>
      <c r="BO1150" s="78"/>
      <c r="BP1150" s="89"/>
      <c r="BS1150" s="88"/>
      <c r="BU1150" s="58"/>
      <c r="BV1150" s="58"/>
      <c r="BW1150" s="58"/>
      <c r="BX1150" s="58"/>
      <c r="BY1150" s="1">
        <v>110.164</v>
      </c>
      <c r="BZ1150" s="1">
        <v>110.214</v>
      </c>
      <c r="CA1150" s="1">
        <v>110.255</v>
      </c>
      <c r="CB1150" s="1">
        <v>1.1967000000000001</v>
      </c>
      <c r="CC1150" s="1">
        <v>1.1968000000000001</v>
      </c>
      <c r="CD1150" s="1">
        <v>1.1967000000000001</v>
      </c>
      <c r="CG1150" s="1">
        <v>4686</v>
      </c>
      <c r="CH1150" s="1">
        <v>4697</v>
      </c>
      <c r="CI1150" s="1">
        <v>4686</v>
      </c>
      <c r="CJ1150" s="1">
        <v>4694</v>
      </c>
      <c r="CK1150" s="1">
        <v>4686</v>
      </c>
      <c r="CL1150" s="1">
        <v>4697</v>
      </c>
      <c r="CM1150" s="1">
        <v>4675</v>
      </c>
      <c r="CN1150" s="1">
        <v>4679</v>
      </c>
      <c r="CO1150" s="1">
        <v>1336.8</v>
      </c>
      <c r="CP1150" s="1">
        <v>4686</v>
      </c>
      <c r="CQ1150" s="1">
        <v>4697</v>
      </c>
      <c r="CR1150" s="1">
        <v>4675</v>
      </c>
      <c r="CS1150" s="1">
        <v>4680</v>
      </c>
      <c r="CX1150" s="58"/>
      <c r="CY1150" s="58"/>
      <c r="DA1150" s="1" t="s">
        <v>618</v>
      </c>
      <c r="DC1150" s="58"/>
      <c r="DD1150" s="58"/>
      <c r="DE1150" s="111"/>
      <c r="DF1150">
        <v>110.477</v>
      </c>
      <c r="DG1150">
        <v>2.1949999999999998</v>
      </c>
    </row>
    <row r="1151" spans="1:111">
      <c r="A1151" s="1">
        <v>2017</v>
      </c>
      <c r="B1151" s="1">
        <v>5</v>
      </c>
      <c r="C1151" s="24">
        <v>42992</v>
      </c>
      <c r="D1151" s="1">
        <v>4677</v>
      </c>
      <c r="E1151" s="1">
        <v>4678</v>
      </c>
      <c r="F1151" s="1">
        <v>4671</v>
      </c>
      <c r="G1151" s="1">
        <v>4676</v>
      </c>
      <c r="H1151" s="46">
        <v>1333.6</v>
      </c>
      <c r="I1151" s="1">
        <v>4686</v>
      </c>
      <c r="J1151" s="1">
        <v>4697</v>
      </c>
      <c r="K1151" s="1">
        <v>4671</v>
      </c>
      <c r="L1151" s="1">
        <v>4678</v>
      </c>
      <c r="M1151" s="53">
        <v>4678</v>
      </c>
      <c r="N1151" s="47">
        <v>4694</v>
      </c>
      <c r="O1151" s="47">
        <v>4675</v>
      </c>
      <c r="P1151" s="47">
        <v>4691</v>
      </c>
      <c r="Q1151" s="8">
        <v>4676</v>
      </c>
      <c r="R1151" s="26"/>
      <c r="W1151" s="50"/>
      <c r="X1151" s="51"/>
      <c r="AC1151" s="1">
        <v>1.1886000000000001</v>
      </c>
      <c r="AD1151" s="62">
        <v>4680</v>
      </c>
      <c r="AE1151" s="62">
        <v>4671</v>
      </c>
      <c r="BD1151" s="94">
        <v>4680</v>
      </c>
      <c r="BE1151" s="8">
        <v>4681</v>
      </c>
      <c r="BF1151" s="8">
        <v>850</v>
      </c>
      <c r="BG1151" s="62">
        <v>1018</v>
      </c>
      <c r="BH1151" s="62">
        <v>0.83497053045186642</v>
      </c>
      <c r="BI1151" s="1">
        <v>4678</v>
      </c>
      <c r="BJ1151" s="1">
        <v>4682</v>
      </c>
      <c r="BK1151" s="1">
        <v>4677</v>
      </c>
      <c r="BL1151" s="1">
        <v>4680</v>
      </c>
      <c r="BM1151" s="78"/>
      <c r="BN1151" s="78"/>
      <c r="BO1151" s="78"/>
      <c r="BP1151" s="89"/>
      <c r="BS1151" s="88"/>
      <c r="BU1151" s="58"/>
      <c r="BV1151" s="58"/>
      <c r="BW1151" s="58"/>
      <c r="BX1151" s="58"/>
      <c r="BY1151" s="1">
        <v>110.483</v>
      </c>
      <c r="BZ1151" s="1">
        <v>110.46899999999999</v>
      </c>
      <c r="CA1151" s="1">
        <v>110.485</v>
      </c>
      <c r="CB1151" s="1">
        <v>1.1884999999999999</v>
      </c>
      <c r="CC1151" s="1">
        <v>1.1893</v>
      </c>
      <c r="CD1151" s="1">
        <v>1.1887000000000001</v>
      </c>
      <c r="CG1151" s="1">
        <v>4678</v>
      </c>
      <c r="CH1151" s="1">
        <v>4694</v>
      </c>
      <c r="CI1151" s="1">
        <v>4675</v>
      </c>
      <c r="CJ1151" s="1">
        <v>4685</v>
      </c>
      <c r="CK1151" s="1">
        <v>4678</v>
      </c>
      <c r="CL1151" s="1">
        <v>4695</v>
      </c>
      <c r="CM1151" s="1">
        <v>4675</v>
      </c>
      <c r="CN1151" s="1">
        <v>4694</v>
      </c>
      <c r="CO1151" s="1">
        <v>1327.4</v>
      </c>
      <c r="CP1151" s="1">
        <v>4678</v>
      </c>
      <c r="CQ1151" s="1">
        <v>4704</v>
      </c>
      <c r="CR1151" s="1">
        <v>4675</v>
      </c>
      <c r="CS1151" s="1">
        <v>4695</v>
      </c>
      <c r="CX1151" s="58"/>
      <c r="CY1151" s="58"/>
      <c r="DA1151" s="1" t="s">
        <v>618</v>
      </c>
      <c r="DC1151" s="58"/>
      <c r="DD1151" s="58"/>
      <c r="DE1151" s="111"/>
      <c r="DF1151">
        <v>110.16500000000001</v>
      </c>
      <c r="DG1151">
        <v>2.1970000000000001</v>
      </c>
    </row>
    <row r="1152" spans="1:111">
      <c r="A1152" s="1">
        <v>2017</v>
      </c>
      <c r="B1152" s="1">
        <v>6</v>
      </c>
      <c r="C1152" s="24">
        <v>42993</v>
      </c>
      <c r="D1152" s="1">
        <v>4698</v>
      </c>
      <c r="E1152" s="1">
        <v>4707</v>
      </c>
      <c r="F1152" s="1">
        <v>4692</v>
      </c>
      <c r="G1152" s="1">
        <v>4707</v>
      </c>
      <c r="H1152" s="46">
        <v>1311</v>
      </c>
      <c r="I1152" s="1">
        <v>4678</v>
      </c>
      <c r="J1152" s="1">
        <v>4704</v>
      </c>
      <c r="K1152" s="1">
        <v>4675</v>
      </c>
      <c r="L1152" s="1">
        <v>4695</v>
      </c>
      <c r="M1152" s="53">
        <v>4701</v>
      </c>
      <c r="N1152" s="47">
        <v>4717</v>
      </c>
      <c r="O1152" s="47">
        <v>4697</v>
      </c>
      <c r="P1152" s="47">
        <v>4697</v>
      </c>
      <c r="Q1152" s="8">
        <v>4700</v>
      </c>
      <c r="R1152" s="26"/>
      <c r="W1152" s="50"/>
      <c r="X1152" s="51"/>
      <c r="AC1152" s="1">
        <v>1.1975</v>
      </c>
      <c r="AD1152" s="62">
        <v>4700</v>
      </c>
      <c r="AE1152" s="62">
        <v>4693</v>
      </c>
      <c r="BD1152" s="94">
        <v>4700</v>
      </c>
      <c r="BE1152" s="8">
        <v>4702</v>
      </c>
      <c r="BF1152" s="8">
        <v>1012</v>
      </c>
      <c r="BG1152" s="62">
        <v>869</v>
      </c>
      <c r="BH1152" s="62">
        <v>1.1645569620253164</v>
      </c>
      <c r="BI1152" s="1">
        <v>4701</v>
      </c>
      <c r="BJ1152" s="1">
        <v>4705</v>
      </c>
      <c r="BK1152" s="1">
        <v>4701</v>
      </c>
      <c r="BL1152" s="1">
        <v>4704</v>
      </c>
      <c r="BM1152" s="78"/>
      <c r="BN1152" s="78"/>
      <c r="BO1152" s="78"/>
      <c r="BP1152" s="89"/>
      <c r="BS1152" s="88"/>
      <c r="BU1152" s="58"/>
      <c r="BV1152" s="58"/>
      <c r="BW1152" s="58"/>
      <c r="BX1152" s="58"/>
      <c r="BY1152" s="1">
        <v>110.25</v>
      </c>
      <c r="BZ1152" s="1">
        <v>110.083</v>
      </c>
      <c r="CA1152" s="1">
        <v>110.01600000000001</v>
      </c>
      <c r="CB1152" s="1">
        <v>1.1918</v>
      </c>
      <c r="CC1152" s="1">
        <v>1.1919</v>
      </c>
      <c r="CD1152" s="1">
        <v>1.1918</v>
      </c>
      <c r="CG1152" s="1">
        <v>4701</v>
      </c>
      <c r="CH1152" s="1">
        <v>4717</v>
      </c>
      <c r="CI1152" s="1">
        <v>4701</v>
      </c>
      <c r="CJ1152" s="1">
        <v>4705</v>
      </c>
      <c r="CK1152" s="1">
        <v>4701</v>
      </c>
      <c r="CL1152" s="1">
        <v>4717</v>
      </c>
      <c r="CM1152" s="1">
        <v>4693</v>
      </c>
      <c r="CN1152" s="1">
        <v>4698</v>
      </c>
      <c r="CO1152" s="1">
        <v>1331.3</v>
      </c>
      <c r="CP1152" s="1">
        <v>4701</v>
      </c>
      <c r="CQ1152" s="1">
        <v>4717</v>
      </c>
      <c r="CR1152" s="1">
        <v>4688</v>
      </c>
      <c r="CS1152" s="1">
        <v>4692</v>
      </c>
      <c r="CX1152" s="58"/>
      <c r="CY1152" s="58"/>
      <c r="DA1152" s="1" t="s">
        <v>618</v>
      </c>
      <c r="DC1152" s="58"/>
      <c r="DD1152" s="58"/>
      <c r="DE1152" s="111"/>
      <c r="DF1152">
        <v>111.54600000000001</v>
      </c>
      <c r="DG1152">
        <v>2.2290000000000001</v>
      </c>
    </row>
    <row r="1153" spans="1:111">
      <c r="A1153" s="1">
        <v>2017</v>
      </c>
      <c r="B1153" s="1">
        <v>3</v>
      </c>
      <c r="C1153" s="24">
        <v>42997</v>
      </c>
      <c r="D1153" s="1">
        <v>4673</v>
      </c>
      <c r="E1153" s="1">
        <v>4682</v>
      </c>
      <c r="F1153" s="1">
        <v>4666</v>
      </c>
      <c r="G1153" s="1">
        <v>4682</v>
      </c>
      <c r="H1153" s="46">
        <v>1314.6</v>
      </c>
      <c r="I1153" s="1">
        <v>4701</v>
      </c>
      <c r="J1153" s="1">
        <v>4717</v>
      </c>
      <c r="K1153" s="1">
        <v>4666</v>
      </c>
      <c r="L1153" s="1">
        <v>4667</v>
      </c>
      <c r="M1153" s="53">
        <v>4676</v>
      </c>
      <c r="N1153" s="47">
        <v>4683</v>
      </c>
      <c r="O1153" s="47">
        <v>4667</v>
      </c>
      <c r="P1153" s="47">
        <v>4672</v>
      </c>
      <c r="Q1153" s="8">
        <v>4673</v>
      </c>
      <c r="R1153" s="26"/>
      <c r="W1153" s="50"/>
      <c r="X1153" s="51"/>
      <c r="AC1153" s="1">
        <v>1.1986000000000001</v>
      </c>
      <c r="AD1153" s="62">
        <v>4674</v>
      </c>
      <c r="AE1153" s="62">
        <v>4665</v>
      </c>
      <c r="BD1153" s="94">
        <v>4676</v>
      </c>
      <c r="BE1153" s="8">
        <v>4676</v>
      </c>
      <c r="BF1153" s="8">
        <v>1134</v>
      </c>
      <c r="BG1153" s="62">
        <v>908</v>
      </c>
      <c r="BH1153" s="62">
        <v>1.248898678414097</v>
      </c>
      <c r="BI1153" s="1">
        <v>4676</v>
      </c>
      <c r="BJ1153" s="1">
        <v>4683</v>
      </c>
      <c r="BK1153" s="1">
        <v>4676</v>
      </c>
      <c r="BL1153" s="1">
        <v>4677</v>
      </c>
      <c r="BM1153" s="78"/>
      <c r="BN1153" s="78"/>
      <c r="BO1153" s="78"/>
      <c r="BP1153" s="89"/>
      <c r="BS1153" s="88"/>
      <c r="BU1153" s="58"/>
      <c r="BV1153" s="58"/>
      <c r="BW1153" s="58"/>
      <c r="BX1153" s="58"/>
      <c r="BY1153" s="1">
        <v>111.57</v>
      </c>
      <c r="BZ1153" s="1">
        <v>111.446</v>
      </c>
      <c r="CA1153" s="1">
        <v>111.53700000000001</v>
      </c>
      <c r="CB1153" s="1">
        <v>1.1953</v>
      </c>
      <c r="CC1153" s="1">
        <v>1.1958</v>
      </c>
      <c r="CD1153" s="1">
        <v>1.1959</v>
      </c>
      <c r="CG1153" s="1">
        <v>4676</v>
      </c>
      <c r="CH1153" s="1">
        <v>4683</v>
      </c>
      <c r="CI1153" s="1">
        <v>4667</v>
      </c>
      <c r="CJ1153" s="1">
        <v>4668</v>
      </c>
      <c r="CK1153" s="1">
        <v>4676</v>
      </c>
      <c r="CL1153" s="1">
        <v>4683</v>
      </c>
      <c r="CM1153" s="1">
        <v>4665</v>
      </c>
      <c r="CN1153" s="1">
        <v>4673</v>
      </c>
      <c r="CO1153" s="1">
        <v>1311.9</v>
      </c>
      <c r="CP1153" s="1">
        <v>4676</v>
      </c>
      <c r="CQ1153" s="1">
        <v>4683</v>
      </c>
      <c r="CR1153" s="1">
        <v>4665</v>
      </c>
      <c r="CS1153" s="1">
        <v>4680</v>
      </c>
      <c r="CX1153" s="58"/>
      <c r="CY1153" s="58"/>
      <c r="DA1153" s="1" t="s">
        <v>618</v>
      </c>
      <c r="DC1153" s="58"/>
      <c r="DD1153" s="58"/>
      <c r="DE1153" s="111"/>
      <c r="DF1153">
        <v>111.55</v>
      </c>
      <c r="DG1153">
        <v>2.2429999999999999</v>
      </c>
    </row>
    <row r="1154" spans="1:111">
      <c r="A1154" s="1">
        <v>2017</v>
      </c>
      <c r="B1154" s="1">
        <v>4</v>
      </c>
      <c r="C1154" s="24">
        <v>42998</v>
      </c>
      <c r="D1154" s="1">
        <v>4681</v>
      </c>
      <c r="E1154" s="1">
        <v>4689</v>
      </c>
      <c r="F1154" s="1">
        <v>4678</v>
      </c>
      <c r="G1154" s="1">
        <v>4684</v>
      </c>
      <c r="H1154" s="46">
        <v>1304.5</v>
      </c>
      <c r="I1154" s="1">
        <v>4676</v>
      </c>
      <c r="J1154" s="1">
        <v>4684</v>
      </c>
      <c r="K1154" s="1">
        <v>4665</v>
      </c>
      <c r="L1154" s="1">
        <v>4681</v>
      </c>
      <c r="M1154" s="53">
        <v>4684</v>
      </c>
      <c r="N1154" s="47">
        <v>4689</v>
      </c>
      <c r="O1154" s="47">
        <v>4678</v>
      </c>
      <c r="P1154" s="47">
        <v>4682</v>
      </c>
      <c r="Q1154" s="8">
        <v>4679</v>
      </c>
      <c r="R1154" s="26"/>
      <c r="W1154" s="50"/>
      <c r="X1154" s="51"/>
      <c r="AC1154" s="1">
        <v>1.1998</v>
      </c>
      <c r="AD1154" s="62">
        <v>4684</v>
      </c>
      <c r="AE1154" s="62">
        <v>4678</v>
      </c>
      <c r="BD1154" s="94">
        <v>4684</v>
      </c>
      <c r="BE1154" s="8">
        <v>4687</v>
      </c>
      <c r="BF1154" s="8">
        <v>952</v>
      </c>
      <c r="BG1154" s="62">
        <v>765</v>
      </c>
      <c r="BH1154" s="62">
        <v>1.2444444444444445</v>
      </c>
      <c r="BI1154" s="1">
        <v>4684</v>
      </c>
      <c r="BJ1154" s="1">
        <v>4684</v>
      </c>
      <c r="BK1154" s="1">
        <v>4681</v>
      </c>
      <c r="BL1154" s="1">
        <v>4682</v>
      </c>
      <c r="BM1154" s="78"/>
      <c r="BN1154" s="78"/>
      <c r="BO1154" s="78"/>
      <c r="BP1154" s="89"/>
      <c r="BS1154" s="88"/>
      <c r="BU1154" s="58"/>
      <c r="BV1154" s="58"/>
      <c r="BW1154" s="58"/>
      <c r="BX1154" s="58"/>
      <c r="BY1154" s="1">
        <v>111.58799999999999</v>
      </c>
      <c r="BZ1154" s="1">
        <v>111.52800000000001</v>
      </c>
      <c r="CA1154" s="1">
        <v>111.51900000000001</v>
      </c>
      <c r="CB1154" s="1">
        <v>1.1994</v>
      </c>
      <c r="CC1154" s="1">
        <v>1.1996</v>
      </c>
      <c r="CD1154" s="1">
        <v>1.1997</v>
      </c>
      <c r="CG1154" s="1">
        <v>4684</v>
      </c>
      <c r="CH1154" s="1">
        <v>4689</v>
      </c>
      <c r="CI1154" s="1">
        <v>4678</v>
      </c>
      <c r="CJ1154" s="1">
        <v>4678</v>
      </c>
      <c r="CK1154" s="1">
        <v>4684</v>
      </c>
      <c r="CL1154" s="1">
        <v>4689</v>
      </c>
      <c r="CM1154" s="1">
        <v>4678</v>
      </c>
      <c r="CN1154" s="1">
        <v>4688</v>
      </c>
      <c r="CO1154" s="1">
        <v>1315.6</v>
      </c>
      <c r="CP1154" s="1">
        <v>4684</v>
      </c>
      <c r="CQ1154" s="1">
        <v>4689</v>
      </c>
      <c r="CR1154" s="1">
        <v>4667</v>
      </c>
      <c r="CS1154" s="1">
        <v>4671</v>
      </c>
      <c r="CX1154" s="58"/>
      <c r="CY1154" s="58"/>
      <c r="DA1154" s="1" t="s">
        <v>618</v>
      </c>
      <c r="DC1154" s="58"/>
      <c r="DD1154" s="58"/>
      <c r="DE1154" s="111"/>
      <c r="DF1154">
        <v>112.295</v>
      </c>
      <c r="DG1154">
        <v>2.2770000000000001</v>
      </c>
    </row>
    <row r="1155" spans="1:111">
      <c r="A1155" s="1">
        <v>2017</v>
      </c>
      <c r="B1155" s="1">
        <v>5</v>
      </c>
      <c r="C1155" s="24">
        <v>42999</v>
      </c>
      <c r="D1155" s="1">
        <v>4681</v>
      </c>
      <c r="E1155" s="1">
        <v>4683</v>
      </c>
      <c r="F1155" s="1">
        <v>4671</v>
      </c>
      <c r="G1155" s="1">
        <v>4673</v>
      </c>
      <c r="H1155" s="46">
        <v>1294.3</v>
      </c>
      <c r="I1155" s="1">
        <v>4684</v>
      </c>
      <c r="J1155" s="1">
        <v>4689</v>
      </c>
      <c r="K1155" s="1">
        <v>4667</v>
      </c>
      <c r="L1155" s="1">
        <v>4681</v>
      </c>
      <c r="M1155" s="53">
        <v>4668</v>
      </c>
      <c r="N1155" s="47">
        <v>4670</v>
      </c>
      <c r="O1155" s="47">
        <v>4640</v>
      </c>
      <c r="P1155" s="47">
        <v>4643</v>
      </c>
      <c r="Q1155" s="8">
        <v>4680</v>
      </c>
      <c r="R1155" s="26"/>
      <c r="W1155" s="50"/>
      <c r="X1155" s="51"/>
      <c r="AC1155" s="1">
        <v>1.1927000000000001</v>
      </c>
      <c r="AD1155" s="62">
        <v>4683</v>
      </c>
      <c r="AE1155" s="62">
        <v>4672</v>
      </c>
      <c r="BD1155" s="94">
        <v>4668</v>
      </c>
      <c r="BE1155" s="8">
        <v>4679</v>
      </c>
      <c r="BF1155" s="8">
        <v>1105</v>
      </c>
      <c r="BG1155" s="62">
        <v>806</v>
      </c>
      <c r="BH1155" s="62">
        <v>1.3709677419354838</v>
      </c>
      <c r="BI1155" s="1">
        <v>4668</v>
      </c>
      <c r="BJ1155" s="1">
        <v>4670</v>
      </c>
      <c r="BK1155" s="1">
        <v>4665</v>
      </c>
      <c r="BL1155" s="1">
        <v>4667</v>
      </c>
      <c r="BM1155" s="78"/>
      <c r="BN1155" s="78"/>
      <c r="BO1155" s="78"/>
      <c r="BP1155" s="89"/>
      <c r="BS1155" s="88"/>
      <c r="BU1155" s="58"/>
      <c r="BV1155" s="58"/>
      <c r="BW1155" s="58"/>
      <c r="BX1155" s="58"/>
      <c r="BY1155" s="1">
        <v>112.214</v>
      </c>
      <c r="BZ1155" s="1">
        <v>112.407</v>
      </c>
      <c r="CA1155" s="1">
        <v>112.458</v>
      </c>
      <c r="CB1155" s="1">
        <v>1.1893</v>
      </c>
      <c r="CC1155" s="1">
        <v>1.1883999999999999</v>
      </c>
      <c r="CD1155" s="1">
        <v>1.1879</v>
      </c>
      <c r="CG1155" s="1">
        <v>4668</v>
      </c>
      <c r="CH1155" s="1">
        <v>4670</v>
      </c>
      <c r="CI1155" s="1">
        <v>4640</v>
      </c>
      <c r="CJ1155" s="1">
        <v>4643</v>
      </c>
      <c r="CK1155" s="1">
        <v>4668</v>
      </c>
      <c r="CL1155" s="1">
        <v>4670</v>
      </c>
      <c r="CM1155" s="1">
        <v>4640</v>
      </c>
      <c r="CN1155" s="1">
        <v>4642</v>
      </c>
      <c r="CO1155" s="1">
        <v>1298.8</v>
      </c>
      <c r="CP1155" s="1">
        <v>4668</v>
      </c>
      <c r="CQ1155" s="1">
        <v>4670</v>
      </c>
      <c r="CR1155" s="1">
        <v>4640</v>
      </c>
      <c r="CS1155" s="1">
        <v>4653</v>
      </c>
      <c r="CX1155" s="58"/>
      <c r="CY1155" s="58"/>
      <c r="DA1155" s="1" t="s">
        <v>618</v>
      </c>
      <c r="DC1155" s="58"/>
      <c r="DD1155" s="58"/>
      <c r="DE1155" s="111"/>
      <c r="DF1155">
        <v>112.467</v>
      </c>
      <c r="DG1155">
        <v>2.278</v>
      </c>
    </row>
    <row r="1156" spans="1:111">
      <c r="A1156" s="1">
        <v>2017</v>
      </c>
      <c r="B1156" s="1">
        <v>6</v>
      </c>
      <c r="C1156" s="24">
        <v>43000</v>
      </c>
      <c r="D1156" s="1">
        <v>4657</v>
      </c>
      <c r="E1156" s="1">
        <v>4657</v>
      </c>
      <c r="F1156" s="1">
        <v>4641</v>
      </c>
      <c r="G1156" s="1">
        <v>4653</v>
      </c>
      <c r="H1156" s="46">
        <v>1297.5</v>
      </c>
      <c r="I1156" s="1">
        <v>4668</v>
      </c>
      <c r="J1156" s="1">
        <v>4670</v>
      </c>
      <c r="K1156" s="1">
        <v>4640</v>
      </c>
      <c r="L1156" s="1">
        <v>4653</v>
      </c>
      <c r="M1156" s="53">
        <v>4653</v>
      </c>
      <c r="N1156" s="47">
        <v>4655</v>
      </c>
      <c r="O1156" s="47">
        <v>4643</v>
      </c>
      <c r="P1156" s="47">
        <v>4647</v>
      </c>
      <c r="Q1156" s="8">
        <v>4655</v>
      </c>
      <c r="R1156" s="26"/>
      <c r="W1156" s="50"/>
      <c r="X1156" s="51"/>
      <c r="AC1156" s="1">
        <v>1.1966000000000001</v>
      </c>
      <c r="AD1156" s="62">
        <v>4657</v>
      </c>
      <c r="AE1156" s="62">
        <v>4650</v>
      </c>
      <c r="BD1156" s="94">
        <v>4653</v>
      </c>
      <c r="BE1156" s="8">
        <v>4659</v>
      </c>
      <c r="BF1156" s="8">
        <v>847</v>
      </c>
      <c r="BG1156" s="62">
        <v>852</v>
      </c>
      <c r="BH1156" s="62">
        <v>0.994131455399061</v>
      </c>
      <c r="BI1156" s="1">
        <v>4653</v>
      </c>
      <c r="BJ1156" s="1">
        <v>4655</v>
      </c>
      <c r="BK1156" s="1">
        <v>4652</v>
      </c>
      <c r="BL1156" s="1">
        <v>4655</v>
      </c>
      <c r="BM1156" s="78"/>
      <c r="BN1156" s="78"/>
      <c r="BO1156" s="78"/>
      <c r="BP1156" s="89"/>
      <c r="BS1156" s="88"/>
      <c r="BU1156" s="58"/>
      <c r="BV1156" s="58"/>
      <c r="BW1156" s="58"/>
      <c r="BX1156" s="58"/>
      <c r="BY1156" s="1">
        <v>112.467</v>
      </c>
      <c r="BZ1156" s="1">
        <v>112.467</v>
      </c>
      <c r="CA1156" s="1">
        <v>112.482</v>
      </c>
      <c r="CB1156" s="1">
        <v>1.1940999999999999</v>
      </c>
      <c r="CC1156" s="1">
        <v>1.194</v>
      </c>
      <c r="CD1156" s="1">
        <v>1.1943999999999999</v>
      </c>
      <c r="CG1156" s="1">
        <v>4653</v>
      </c>
      <c r="CH1156" s="1">
        <v>4655</v>
      </c>
      <c r="CI1156" s="1">
        <v>4646</v>
      </c>
      <c r="CJ1156" s="1">
        <v>4649</v>
      </c>
      <c r="CK1156" s="1">
        <v>4653</v>
      </c>
      <c r="CL1156" s="1">
        <v>4655</v>
      </c>
      <c r="CM1156" s="1">
        <v>4643</v>
      </c>
      <c r="CN1156" s="1">
        <v>4652</v>
      </c>
      <c r="CO1156" s="1">
        <v>1300.4000000000001</v>
      </c>
      <c r="CP1156" s="1">
        <v>4653</v>
      </c>
      <c r="CQ1156" s="1">
        <v>4656</v>
      </c>
      <c r="CR1156" s="1">
        <v>4643</v>
      </c>
      <c r="CS1156" s="1">
        <v>4655</v>
      </c>
      <c r="CX1156" s="58"/>
      <c r="CY1156" s="58"/>
      <c r="DA1156" s="1" t="s">
        <v>618</v>
      </c>
      <c r="DC1156" s="58"/>
      <c r="DD1156" s="58"/>
      <c r="DE1156" s="111"/>
      <c r="DF1156">
        <v>112.16200000000001</v>
      </c>
      <c r="DG1156">
        <v>2.262</v>
      </c>
    </row>
    <row r="1157" spans="1:111">
      <c r="A1157" s="1">
        <v>2017</v>
      </c>
      <c r="B1157" s="1">
        <v>2</v>
      </c>
      <c r="C1157" s="24">
        <v>43003</v>
      </c>
      <c r="D1157" s="1">
        <v>4651</v>
      </c>
      <c r="E1157" s="1">
        <v>4657</v>
      </c>
      <c r="F1157" s="1">
        <v>4645</v>
      </c>
      <c r="G1157" s="1">
        <v>4648</v>
      </c>
      <c r="H1157" s="46">
        <v>1314.1</v>
      </c>
      <c r="I1157" s="1">
        <v>4653</v>
      </c>
      <c r="J1157" s="1">
        <v>4657</v>
      </c>
      <c r="K1157" s="1">
        <v>4643</v>
      </c>
      <c r="L1157" s="1">
        <v>4650</v>
      </c>
      <c r="M1157" s="53">
        <v>4646</v>
      </c>
      <c r="N1157" s="47">
        <v>4651</v>
      </c>
      <c r="O1157" s="47">
        <v>4643</v>
      </c>
      <c r="P1157" s="47">
        <v>4651</v>
      </c>
      <c r="Q1157" s="8">
        <v>4653</v>
      </c>
      <c r="R1157" s="26"/>
      <c r="W1157" s="50"/>
      <c r="X1157" s="51"/>
      <c r="AC1157" s="1">
        <v>1.1882999999999999</v>
      </c>
      <c r="AD1157" s="62">
        <v>4657</v>
      </c>
      <c r="AE1157" s="62">
        <v>4648</v>
      </c>
      <c r="BD1157" s="94">
        <v>4646</v>
      </c>
      <c r="BE1157" s="8">
        <v>4660</v>
      </c>
      <c r="BF1157" s="8">
        <v>944</v>
      </c>
      <c r="BG1157" s="62">
        <v>829</v>
      </c>
      <c r="BH1157" s="62">
        <v>1.1387213510253318</v>
      </c>
      <c r="BI1157" s="1">
        <v>4646</v>
      </c>
      <c r="BJ1157" s="1">
        <v>4646</v>
      </c>
      <c r="BK1157" s="1">
        <v>4644</v>
      </c>
      <c r="BL1157" s="1">
        <v>4644</v>
      </c>
      <c r="BM1157" s="78"/>
      <c r="BN1157" s="78"/>
      <c r="BO1157" s="78"/>
      <c r="BP1157" s="89"/>
      <c r="BS1157" s="88"/>
      <c r="BU1157" s="58"/>
      <c r="BV1157" s="58"/>
      <c r="BW1157" s="58"/>
      <c r="BX1157" s="58"/>
      <c r="BY1157" s="1">
        <v>112.175</v>
      </c>
      <c r="BZ1157" s="1">
        <v>112.30500000000001</v>
      </c>
      <c r="CA1157" s="1">
        <v>112.312</v>
      </c>
      <c r="CB1157" s="1">
        <v>1.1899</v>
      </c>
      <c r="CC1157" s="1">
        <v>1.1921999999999999</v>
      </c>
      <c r="CD1157" s="1">
        <v>1.1923999999999999</v>
      </c>
      <c r="CG1157" s="1">
        <v>4646</v>
      </c>
      <c r="CH1157" s="1">
        <v>4651</v>
      </c>
      <c r="CI1157" s="1">
        <v>4643</v>
      </c>
      <c r="CJ1157" s="1">
        <v>4648</v>
      </c>
      <c r="CK1157" s="1">
        <v>4646</v>
      </c>
      <c r="CL1157" s="1">
        <v>4651</v>
      </c>
      <c r="CM1157" s="1">
        <v>4643</v>
      </c>
      <c r="CN1157" s="1">
        <v>4650</v>
      </c>
      <c r="CO1157" s="1">
        <v>1295.2</v>
      </c>
      <c r="CP1157" s="1">
        <v>4646</v>
      </c>
      <c r="CQ1157" s="1">
        <v>4685</v>
      </c>
      <c r="CR1157" s="1">
        <v>4643</v>
      </c>
      <c r="CS1157" s="1">
        <v>4680</v>
      </c>
      <c r="CX1157" s="58"/>
      <c r="CY1157" s="58"/>
      <c r="DA1157" s="1" t="s">
        <v>618</v>
      </c>
      <c r="DC1157" s="58"/>
      <c r="DD1157" s="58"/>
      <c r="DE1157" s="111"/>
      <c r="DF1157">
        <v>111.753</v>
      </c>
      <c r="DG1157">
        <v>2.2200000000000002</v>
      </c>
    </row>
    <row r="1158" spans="1:111">
      <c r="A1158" s="1">
        <v>2017</v>
      </c>
      <c r="B1158" s="1">
        <v>3</v>
      </c>
      <c r="C1158" s="24">
        <v>43004</v>
      </c>
      <c r="D1158" s="1">
        <v>4681</v>
      </c>
      <c r="E1158" s="1">
        <v>4690</v>
      </c>
      <c r="F1158" s="1">
        <v>4676</v>
      </c>
      <c r="G1158" s="1">
        <v>4685</v>
      </c>
      <c r="H1158" s="46">
        <v>1297.2</v>
      </c>
      <c r="I1158" s="1">
        <v>4646</v>
      </c>
      <c r="J1158" s="1">
        <v>4685</v>
      </c>
      <c r="K1158" s="1">
        <v>4643</v>
      </c>
      <c r="L1158" s="1">
        <v>4685</v>
      </c>
      <c r="M1158" s="53">
        <v>4677</v>
      </c>
      <c r="N1158" s="47">
        <v>4677</v>
      </c>
      <c r="O1158" s="47">
        <v>4662</v>
      </c>
      <c r="P1158" s="47">
        <v>4671</v>
      </c>
      <c r="Q1158" s="8">
        <v>4680</v>
      </c>
      <c r="R1158" s="26"/>
      <c r="W1158" s="50"/>
      <c r="X1158" s="51"/>
      <c r="AC1158" s="1">
        <v>1.1792</v>
      </c>
      <c r="AD1158" s="62">
        <v>4687</v>
      </c>
      <c r="AE1158" s="62">
        <v>4676</v>
      </c>
      <c r="BD1158" s="94">
        <v>4677</v>
      </c>
      <c r="BE1158" s="8">
        <v>4685</v>
      </c>
      <c r="BF1158" s="8">
        <v>1063</v>
      </c>
      <c r="BG1158" s="62">
        <v>788</v>
      </c>
      <c r="BH1158" s="62">
        <v>1.3489847715736041</v>
      </c>
      <c r="BI1158" s="1">
        <v>4677</v>
      </c>
      <c r="BJ1158" s="1">
        <v>4677</v>
      </c>
      <c r="BK1158" s="1">
        <v>4670</v>
      </c>
      <c r="BL1158" s="1">
        <v>4673</v>
      </c>
      <c r="BM1158" s="78"/>
      <c r="BN1158" s="78"/>
      <c r="BO1158" s="78"/>
      <c r="BP1158" s="89"/>
      <c r="BS1158" s="88"/>
      <c r="BU1158" s="58"/>
      <c r="BV1158" s="58"/>
      <c r="BW1158" s="58"/>
      <c r="BX1158" s="58"/>
      <c r="BY1158" s="1">
        <v>111.73</v>
      </c>
      <c r="BZ1158" s="1">
        <v>111.74299999999999</v>
      </c>
      <c r="CA1158" s="1">
        <v>111.751</v>
      </c>
      <c r="CB1158" s="1">
        <v>1.1848000000000001</v>
      </c>
      <c r="CC1158" s="1">
        <v>1.1853</v>
      </c>
      <c r="CD1158" s="1">
        <v>1.1854</v>
      </c>
      <c r="CG1158" s="1">
        <v>4677</v>
      </c>
      <c r="CH1158" s="1">
        <v>4677</v>
      </c>
      <c r="CI1158" s="1">
        <v>4662</v>
      </c>
      <c r="CJ1158" s="1">
        <v>4664</v>
      </c>
      <c r="CK1158" s="1">
        <v>4677</v>
      </c>
      <c r="CL1158" s="1">
        <v>4677</v>
      </c>
      <c r="CM1158" s="1">
        <v>4662</v>
      </c>
      <c r="CN1158" s="1">
        <v>4673</v>
      </c>
      <c r="CO1158" s="1">
        <v>1310.2</v>
      </c>
      <c r="CP1158" s="1">
        <v>4677</v>
      </c>
      <c r="CQ1158" s="1">
        <v>4677</v>
      </c>
      <c r="CR1158" s="1">
        <v>4657</v>
      </c>
      <c r="CS1158" s="1">
        <v>4658</v>
      </c>
      <c r="CX1158" s="58"/>
      <c r="CY1158" s="58"/>
      <c r="DA1158" s="1" t="s">
        <v>618</v>
      </c>
      <c r="DC1158" s="58"/>
      <c r="DD1158" s="58"/>
      <c r="DE1158" s="111"/>
      <c r="DF1158">
        <v>112.251</v>
      </c>
      <c r="DG1158">
        <v>2.2290000000000001</v>
      </c>
    </row>
    <row r="1159" spans="1:111">
      <c r="A1159" s="1">
        <v>2017</v>
      </c>
      <c r="B1159" s="1">
        <v>4</v>
      </c>
      <c r="C1159" s="24">
        <v>43005</v>
      </c>
      <c r="D1159" s="1">
        <v>4657</v>
      </c>
      <c r="E1159" s="1">
        <v>4665</v>
      </c>
      <c r="F1159" s="1">
        <v>4649</v>
      </c>
      <c r="G1159" s="1">
        <v>4665</v>
      </c>
      <c r="H1159" s="46">
        <v>1285.5999999999999</v>
      </c>
      <c r="I1159" s="1">
        <v>4677</v>
      </c>
      <c r="J1159" s="1">
        <v>4677</v>
      </c>
      <c r="K1159" s="1">
        <v>4649</v>
      </c>
      <c r="L1159" s="1">
        <v>4662</v>
      </c>
      <c r="M1159" s="53">
        <v>4665</v>
      </c>
      <c r="N1159" s="47">
        <v>4670</v>
      </c>
      <c r="O1159" s="47">
        <v>4651</v>
      </c>
      <c r="P1159" s="47">
        <v>4652</v>
      </c>
      <c r="Q1159" s="8">
        <v>4662</v>
      </c>
      <c r="R1159" s="26"/>
      <c r="W1159" s="50"/>
      <c r="X1159" s="51"/>
      <c r="AC1159" s="1">
        <v>1.1727000000000001</v>
      </c>
      <c r="AD1159" s="62">
        <v>4664</v>
      </c>
      <c r="AE1159" s="62">
        <v>4649</v>
      </c>
      <c r="BD1159" s="94">
        <v>4665</v>
      </c>
      <c r="BE1159" s="8">
        <v>4660</v>
      </c>
      <c r="BF1159" s="8">
        <v>840</v>
      </c>
      <c r="BG1159" s="62">
        <v>1007</v>
      </c>
      <c r="BH1159" s="62">
        <v>0.83416087388282023</v>
      </c>
      <c r="BI1159" s="1">
        <v>4665</v>
      </c>
      <c r="BJ1159" s="1">
        <v>4667</v>
      </c>
      <c r="BK1159" s="1">
        <v>4661</v>
      </c>
      <c r="BL1159" s="1">
        <v>4662</v>
      </c>
      <c r="BM1159" s="78"/>
      <c r="BN1159" s="78"/>
      <c r="BO1159" s="78"/>
      <c r="BP1159" s="89"/>
      <c r="BS1159" s="88"/>
      <c r="BU1159" s="58"/>
      <c r="BV1159" s="58"/>
      <c r="BW1159" s="58"/>
      <c r="BX1159" s="58"/>
      <c r="BY1159" s="1">
        <v>112.245</v>
      </c>
      <c r="BZ1159" s="1">
        <v>112.285</v>
      </c>
      <c r="CA1159" s="1">
        <v>112.28</v>
      </c>
      <c r="CB1159" s="1">
        <v>1.1793</v>
      </c>
      <c r="CC1159" s="1">
        <v>1.1788000000000001</v>
      </c>
      <c r="CD1159" s="1">
        <v>1.1787000000000001</v>
      </c>
      <c r="CG1159" s="1">
        <v>4665</v>
      </c>
      <c r="CH1159" s="1">
        <v>4670</v>
      </c>
      <c r="CI1159" s="1">
        <v>4651</v>
      </c>
      <c r="CJ1159" s="1">
        <v>4653</v>
      </c>
      <c r="CK1159" s="1">
        <v>4665</v>
      </c>
      <c r="CL1159" s="1">
        <v>4670</v>
      </c>
      <c r="CM1159" s="1">
        <v>4646</v>
      </c>
      <c r="CN1159" s="1">
        <v>4646</v>
      </c>
      <c r="CO1159" s="1">
        <v>1294.0999999999999</v>
      </c>
      <c r="CP1159" s="1">
        <v>4665</v>
      </c>
      <c r="CQ1159" s="1">
        <v>4670</v>
      </c>
      <c r="CR1159" s="1">
        <v>4629</v>
      </c>
      <c r="CS1159" s="1">
        <v>4637</v>
      </c>
      <c r="CX1159" s="58"/>
      <c r="CY1159" s="58"/>
      <c r="DA1159" s="1" t="s">
        <v>618</v>
      </c>
      <c r="DC1159" s="58"/>
      <c r="DD1159" s="58"/>
      <c r="DE1159" s="111"/>
      <c r="DF1159">
        <v>112.785</v>
      </c>
      <c r="DG1159">
        <v>2.3090000000000002</v>
      </c>
    </row>
    <row r="1160" spans="1:111">
      <c r="A1160" s="1">
        <v>2017</v>
      </c>
      <c r="B1160" s="1">
        <v>5</v>
      </c>
      <c r="C1160" s="24">
        <v>43006</v>
      </c>
      <c r="D1160" s="1">
        <v>4641</v>
      </c>
      <c r="E1160" s="1">
        <v>4642</v>
      </c>
      <c r="F1160" s="1">
        <v>4632</v>
      </c>
      <c r="G1160" s="1">
        <v>4635</v>
      </c>
      <c r="H1160" s="46">
        <v>1289.9000000000001</v>
      </c>
      <c r="I1160" s="1">
        <v>4665</v>
      </c>
      <c r="J1160" s="1">
        <v>4670</v>
      </c>
      <c r="K1160" s="1">
        <v>4629</v>
      </c>
      <c r="L1160" s="1">
        <v>4639</v>
      </c>
      <c r="M1160" s="53">
        <v>4632</v>
      </c>
      <c r="N1160" s="47">
        <v>4641</v>
      </c>
      <c r="O1160" s="47">
        <v>4629</v>
      </c>
      <c r="P1160" s="47">
        <v>4631</v>
      </c>
      <c r="Q1160" s="8">
        <v>4642</v>
      </c>
      <c r="R1160" s="26"/>
      <c r="W1160" s="50"/>
      <c r="X1160" s="51"/>
      <c r="AC1160" s="1">
        <v>1.1793</v>
      </c>
      <c r="AD1160" s="62">
        <v>4642</v>
      </c>
      <c r="AE1160" s="62">
        <v>4636</v>
      </c>
      <c r="BD1160" s="94">
        <v>4631</v>
      </c>
      <c r="BE1160" s="8">
        <v>4644</v>
      </c>
      <c r="BF1160" s="8">
        <v>1041</v>
      </c>
      <c r="BG1160" s="62">
        <v>1020</v>
      </c>
      <c r="BH1160" s="62">
        <v>1.0205882352941176</v>
      </c>
      <c r="BI1160" s="1">
        <v>4632</v>
      </c>
      <c r="BJ1160" s="1">
        <v>4635</v>
      </c>
      <c r="BK1160" s="1">
        <v>4630</v>
      </c>
      <c r="BL1160" s="1">
        <v>4630</v>
      </c>
      <c r="BM1160" s="78"/>
      <c r="BN1160" s="78"/>
      <c r="BO1160" s="78"/>
      <c r="BP1160" s="89"/>
      <c r="BS1160" s="88"/>
      <c r="BU1160" s="58"/>
      <c r="BV1160" s="58"/>
      <c r="BW1160" s="58"/>
      <c r="BX1160" s="58"/>
      <c r="BY1160" s="1">
        <v>112.83799999999999</v>
      </c>
      <c r="BZ1160" s="1">
        <v>112.846</v>
      </c>
      <c r="CA1160" s="1">
        <v>112.86199999999999</v>
      </c>
      <c r="CB1160" s="1">
        <v>1.1745000000000001</v>
      </c>
      <c r="CC1160" s="1">
        <v>1.1744000000000001</v>
      </c>
      <c r="CD1160" s="1">
        <v>1.1748000000000001</v>
      </c>
      <c r="CG1160" s="1">
        <v>4632</v>
      </c>
      <c r="CH1160" s="1">
        <v>4641</v>
      </c>
      <c r="CI1160" s="1">
        <v>4629</v>
      </c>
      <c r="CJ1160" s="1">
        <v>4634</v>
      </c>
      <c r="CK1160" s="1">
        <v>4632</v>
      </c>
      <c r="CL1160" s="1">
        <v>4641</v>
      </c>
      <c r="CM1160" s="1">
        <v>4628</v>
      </c>
      <c r="CN1160" s="1">
        <v>4633</v>
      </c>
      <c r="CO1160" s="1">
        <v>1284.9000000000001</v>
      </c>
      <c r="CP1160" s="1">
        <v>4632</v>
      </c>
      <c r="CQ1160" s="1">
        <v>4641</v>
      </c>
      <c r="CR1160" s="1">
        <v>4628</v>
      </c>
      <c r="CS1160" s="1">
        <v>4635</v>
      </c>
      <c r="CX1160" s="58"/>
      <c r="CY1160" s="58"/>
      <c r="DA1160" s="1" t="s">
        <v>618</v>
      </c>
      <c r="DC1160" s="58"/>
      <c r="DD1160" s="58"/>
      <c r="DE1160" s="111"/>
      <c r="DF1160">
        <v>112.321</v>
      </c>
      <c r="DG1160">
        <v>2.3090000000000002</v>
      </c>
    </row>
    <row r="1161" spans="1:111">
      <c r="A1161" s="1">
        <v>2017</v>
      </c>
      <c r="B1161" s="1">
        <v>6</v>
      </c>
      <c r="C1161" s="24">
        <v>43007</v>
      </c>
      <c r="D1161" s="1">
        <v>4637</v>
      </c>
      <c r="E1161" s="1">
        <v>4646</v>
      </c>
      <c r="F1161" s="1">
        <v>4635</v>
      </c>
      <c r="G1161" s="1">
        <v>4641</v>
      </c>
      <c r="H1161" s="46">
        <v>1284.8</v>
      </c>
      <c r="I1161" s="1">
        <v>4632</v>
      </c>
      <c r="J1161" s="1">
        <v>4646</v>
      </c>
      <c r="K1161" s="1">
        <v>4628</v>
      </c>
      <c r="L1161" s="1">
        <v>4636</v>
      </c>
      <c r="M1161" s="53">
        <v>4643</v>
      </c>
      <c r="N1161" s="47">
        <v>4646</v>
      </c>
      <c r="O1161" s="47">
        <v>4629</v>
      </c>
      <c r="P1161" s="47">
        <v>4633</v>
      </c>
      <c r="Q1161" s="8">
        <v>4636</v>
      </c>
      <c r="R1161" s="26"/>
      <c r="W1161" s="50"/>
      <c r="X1161" s="51"/>
      <c r="AC1161" s="1">
        <v>1.1803999999999999</v>
      </c>
      <c r="AD1161" s="62">
        <v>4646</v>
      </c>
      <c r="AE1161" s="62">
        <v>4634</v>
      </c>
      <c r="BD1161" s="94">
        <v>4643</v>
      </c>
      <c r="BE1161" s="8">
        <v>4648</v>
      </c>
      <c r="BF1161" s="8">
        <v>810</v>
      </c>
      <c r="BG1161" s="62">
        <v>578</v>
      </c>
      <c r="BH1161" s="62">
        <v>1.4013840830449826</v>
      </c>
      <c r="BI1161" s="1">
        <v>4643</v>
      </c>
      <c r="BJ1161" s="1">
        <v>4646</v>
      </c>
      <c r="BK1161" s="1">
        <v>4642</v>
      </c>
      <c r="BL1161" s="1">
        <v>4644</v>
      </c>
      <c r="BM1161" s="78"/>
      <c r="BN1161" s="78"/>
      <c r="BO1161" s="78"/>
      <c r="BP1161" s="89"/>
      <c r="BS1161" s="88"/>
      <c r="BU1161" s="58"/>
      <c r="BV1161" s="58"/>
      <c r="BW1161" s="58"/>
      <c r="BX1161" s="58"/>
      <c r="BY1161" s="1">
        <v>112.343</v>
      </c>
      <c r="BZ1161" s="1">
        <v>112.371</v>
      </c>
      <c r="CA1161" s="1">
        <v>112.43300000000001</v>
      </c>
      <c r="CB1161" s="1">
        <v>1.1786000000000001</v>
      </c>
      <c r="CC1161" s="1">
        <v>1.1778999999999999</v>
      </c>
      <c r="CD1161" s="1">
        <v>1.1781999999999999</v>
      </c>
      <c r="CG1161" s="1">
        <v>4643</v>
      </c>
      <c r="CH1161" s="1">
        <v>4646</v>
      </c>
      <c r="CI1161" s="1">
        <v>4637</v>
      </c>
      <c r="CJ1161" s="1">
        <v>4638</v>
      </c>
      <c r="CK1161" s="1">
        <v>4643</v>
      </c>
      <c r="CL1161" s="1">
        <v>4646</v>
      </c>
      <c r="CM1161" s="1">
        <v>4629</v>
      </c>
      <c r="CN1161" s="1">
        <v>4634</v>
      </c>
      <c r="CO1161" s="1">
        <v>1291.2</v>
      </c>
      <c r="CP1161" s="1">
        <v>4643</v>
      </c>
      <c r="CQ1161" s="1">
        <v>4646</v>
      </c>
      <c r="CR1161" s="1">
        <v>4617</v>
      </c>
      <c r="CS1161" s="1">
        <v>4617</v>
      </c>
      <c r="CX1161" s="58"/>
      <c r="CY1161" s="58"/>
      <c r="DA1161" s="1" t="s">
        <v>618</v>
      </c>
      <c r="DC1161" s="58"/>
      <c r="DD1161" s="58"/>
      <c r="DE1161" s="111"/>
      <c r="DF1161">
        <v>112.51300000000001</v>
      </c>
      <c r="DG1161">
        <v>2.3260000000000001</v>
      </c>
    </row>
    <row r="1162" spans="1:111">
      <c r="A1162" s="1">
        <v>2017</v>
      </c>
      <c r="B1162" s="1">
        <v>2</v>
      </c>
      <c r="C1162" s="24">
        <v>43010</v>
      </c>
      <c r="D1162" s="1">
        <v>4637</v>
      </c>
      <c r="E1162" s="1">
        <v>4646</v>
      </c>
      <c r="F1162" s="1">
        <v>4635</v>
      </c>
      <c r="G1162" s="1">
        <v>4641</v>
      </c>
      <c r="H1162" s="35">
        <v>1284.8</v>
      </c>
      <c r="I1162" s="1">
        <v>4643</v>
      </c>
      <c r="J1162" s="1">
        <v>4646</v>
      </c>
      <c r="K1162" s="1">
        <v>4603</v>
      </c>
      <c r="L1162" s="1">
        <v>4605</v>
      </c>
      <c r="M1162" s="174">
        <v>4643</v>
      </c>
      <c r="N1162" s="115">
        <v>4646</v>
      </c>
      <c r="O1162" s="115">
        <v>4629</v>
      </c>
      <c r="P1162" s="115">
        <v>4633</v>
      </c>
      <c r="Q1162" s="8">
        <v>4618</v>
      </c>
      <c r="R1162" s="26"/>
      <c r="W1162" s="50"/>
      <c r="X1162" s="51"/>
      <c r="AC1162" s="35">
        <v>1.1803999999999999</v>
      </c>
      <c r="AD1162" s="62">
        <v>4607</v>
      </c>
      <c r="AE1162" s="62">
        <v>4603</v>
      </c>
      <c r="BD1162" s="94">
        <v>4605</v>
      </c>
      <c r="BE1162" s="8">
        <v>4614</v>
      </c>
      <c r="BF1162" s="8">
        <v>1171</v>
      </c>
      <c r="BG1162" s="62">
        <v>791</v>
      </c>
      <c r="BH1162" s="62">
        <v>1.4804045512010113</v>
      </c>
      <c r="BI1162" s="1">
        <v>4643</v>
      </c>
      <c r="BJ1162" s="1">
        <v>4646</v>
      </c>
      <c r="BK1162" s="1">
        <v>4603</v>
      </c>
      <c r="BL1162" s="1">
        <v>4605</v>
      </c>
      <c r="BM1162" s="78"/>
      <c r="BN1162" s="78"/>
      <c r="BO1162" s="78"/>
      <c r="BP1162" s="89"/>
      <c r="BS1162" s="88"/>
      <c r="BU1162" s="58"/>
      <c r="BV1162" s="58"/>
      <c r="BW1162" s="58"/>
      <c r="BX1162" s="58"/>
      <c r="BY1162" s="1">
        <v>112.639</v>
      </c>
      <c r="BZ1162" s="1">
        <v>112.678</v>
      </c>
      <c r="CA1162" s="1">
        <v>112.637</v>
      </c>
      <c r="CB1162" s="1">
        <v>1.1793</v>
      </c>
      <c r="CC1162" s="1">
        <v>1.181</v>
      </c>
      <c r="CD1162" s="1">
        <v>1.1809000000000001</v>
      </c>
      <c r="CG1162" s="1">
        <v>4643</v>
      </c>
      <c r="CH1162" s="1">
        <v>4646</v>
      </c>
      <c r="CI1162" s="1">
        <v>4603</v>
      </c>
      <c r="CJ1162" s="1">
        <v>4605</v>
      </c>
      <c r="CK1162" s="1">
        <v>4643</v>
      </c>
      <c r="CL1162" s="1">
        <v>4646</v>
      </c>
      <c r="CM1162" s="1">
        <v>4603</v>
      </c>
      <c r="CN1162" s="1">
        <v>4605</v>
      </c>
      <c r="CO1162" s="35">
        <v>1291.2</v>
      </c>
      <c r="CP1162" s="35">
        <v>4643</v>
      </c>
      <c r="CQ1162" s="35">
        <v>4646</v>
      </c>
      <c r="CR1162" s="35">
        <v>4617</v>
      </c>
      <c r="CS1162" s="35">
        <v>4617</v>
      </c>
      <c r="CX1162" s="58"/>
      <c r="CY1162" s="58"/>
      <c r="DA1162" s="1" t="s">
        <v>618</v>
      </c>
      <c r="DC1162" s="58"/>
      <c r="DD1162" s="58"/>
      <c r="DE1162" s="111"/>
      <c r="DF1162" s="111">
        <v>112.51300000000001</v>
      </c>
      <c r="DG1162" s="111">
        <v>2.3260000000000001</v>
      </c>
    </row>
    <row r="1163" spans="1:111">
      <c r="A1163" s="1">
        <v>2017</v>
      </c>
      <c r="B1163" s="1">
        <v>4</v>
      </c>
      <c r="C1163" s="24">
        <v>43012</v>
      </c>
      <c r="D1163" s="1">
        <v>4602</v>
      </c>
      <c r="E1163" s="1">
        <v>4606</v>
      </c>
      <c r="F1163" s="1">
        <v>4598</v>
      </c>
      <c r="G1163" s="1">
        <v>4603</v>
      </c>
      <c r="H1163" s="46">
        <v>1277.5</v>
      </c>
      <c r="I1163" s="1">
        <v>4606</v>
      </c>
      <c r="J1163" s="1">
        <v>4610</v>
      </c>
      <c r="K1163" s="1">
        <v>4601</v>
      </c>
      <c r="L1163" s="1">
        <v>4606</v>
      </c>
      <c r="M1163" s="53">
        <v>4607</v>
      </c>
      <c r="N1163" s="47">
        <v>4620</v>
      </c>
      <c r="O1163" s="47">
        <v>4603</v>
      </c>
      <c r="P1163" s="47">
        <v>4607</v>
      </c>
      <c r="Q1163" s="8">
        <v>4606</v>
      </c>
      <c r="R1163" s="26"/>
      <c r="W1163" s="50"/>
      <c r="X1163" s="51"/>
      <c r="AC1163" s="1">
        <v>1.1767000000000001</v>
      </c>
      <c r="AD1163" s="62">
        <v>4608</v>
      </c>
      <c r="AE1163" s="62">
        <v>4598</v>
      </c>
      <c r="BD1163" s="94">
        <v>4607</v>
      </c>
      <c r="BE1163" s="8">
        <v>4606</v>
      </c>
      <c r="BF1163" s="8">
        <v>1237</v>
      </c>
      <c r="BG1163" s="62">
        <v>800</v>
      </c>
      <c r="BH1163" s="62">
        <v>1.5462499999999999</v>
      </c>
      <c r="BI1163" s="1">
        <v>4607</v>
      </c>
      <c r="BJ1163" s="1">
        <v>4607</v>
      </c>
      <c r="BK1163" s="1">
        <v>4603</v>
      </c>
      <c r="BL1163" s="1">
        <v>4604</v>
      </c>
      <c r="BM1163" s="78"/>
      <c r="BN1163" s="78"/>
      <c r="BO1163" s="78"/>
      <c r="BP1163" s="89"/>
      <c r="BS1163" s="88"/>
      <c r="BU1163" s="58"/>
      <c r="BV1163" s="58"/>
      <c r="BW1163" s="58"/>
      <c r="BX1163" s="58"/>
      <c r="BY1163" s="1">
        <v>112.87</v>
      </c>
      <c r="BZ1163" s="1">
        <v>112.855</v>
      </c>
      <c r="CA1163" s="1">
        <v>112.88</v>
      </c>
      <c r="CB1163" s="1">
        <v>1.1744000000000001</v>
      </c>
      <c r="CC1163" s="1">
        <v>1.1744000000000001</v>
      </c>
      <c r="CD1163" s="1">
        <v>1.1741999999999999</v>
      </c>
      <c r="CG1163" s="1">
        <v>4607</v>
      </c>
      <c r="CH1163" s="1">
        <v>4620</v>
      </c>
      <c r="CI1163" s="1">
        <v>4603</v>
      </c>
      <c r="CJ1163" s="1">
        <v>4609</v>
      </c>
      <c r="CK1163" s="1">
        <v>4607</v>
      </c>
      <c r="CL1163" s="1">
        <v>4620</v>
      </c>
      <c r="CM1163" s="1">
        <v>4602</v>
      </c>
      <c r="CN1163" s="1">
        <v>4610</v>
      </c>
      <c r="CO1163" s="1">
        <v>1278.2</v>
      </c>
      <c r="CP1163" s="1">
        <v>4604</v>
      </c>
      <c r="CQ1163" s="1">
        <v>4616</v>
      </c>
      <c r="CR1163" s="1">
        <v>4598</v>
      </c>
      <c r="CS1163" s="1">
        <v>4606</v>
      </c>
      <c r="CX1163" s="58"/>
      <c r="CY1163" s="58"/>
      <c r="DA1163" s="1" t="s">
        <v>618</v>
      </c>
      <c r="DC1163" s="58"/>
      <c r="DD1163" s="58"/>
      <c r="DE1163" s="111"/>
      <c r="DF1163">
        <v>112.78100000000001</v>
      </c>
      <c r="DG1163">
        <v>2.33</v>
      </c>
    </row>
    <row r="1164" spans="1:111">
      <c r="A1164" s="1">
        <v>2017</v>
      </c>
      <c r="B1164" s="1">
        <v>5</v>
      </c>
      <c r="C1164" s="24">
        <v>43013</v>
      </c>
      <c r="D1164" s="1">
        <v>4607</v>
      </c>
      <c r="E1164" s="1">
        <v>4609</v>
      </c>
      <c r="F1164" s="1">
        <v>4602</v>
      </c>
      <c r="G1164" s="1">
        <v>4606</v>
      </c>
      <c r="H1164" s="46">
        <v>1270.5999999999999</v>
      </c>
      <c r="I1164" s="1">
        <v>4607</v>
      </c>
      <c r="J1164" s="1">
        <v>4620</v>
      </c>
      <c r="K1164" s="1">
        <v>4602</v>
      </c>
      <c r="L1164" s="1">
        <v>4606</v>
      </c>
      <c r="M1164" s="53">
        <v>4610</v>
      </c>
      <c r="N1164" s="47">
        <v>4618</v>
      </c>
      <c r="O1164" s="47">
        <v>4602</v>
      </c>
      <c r="P1164" s="47">
        <v>4605</v>
      </c>
      <c r="Q1164" s="8">
        <v>4614</v>
      </c>
      <c r="R1164" s="26"/>
      <c r="W1164" s="50"/>
      <c r="X1164" s="51"/>
      <c r="AC1164" s="1">
        <v>1.1725000000000001</v>
      </c>
      <c r="AD1164" s="62">
        <v>4609</v>
      </c>
      <c r="AE1164" s="62">
        <v>4603</v>
      </c>
      <c r="BD1164" s="94">
        <v>4610</v>
      </c>
      <c r="BE1164" s="8">
        <v>4612</v>
      </c>
      <c r="BF1164" s="8">
        <v>888</v>
      </c>
      <c r="BG1164" s="62">
        <v>2569</v>
      </c>
      <c r="BH1164" s="62">
        <v>0.34565978980147916</v>
      </c>
      <c r="BI1164" s="1">
        <v>4610</v>
      </c>
      <c r="BJ1164" s="1">
        <v>4615</v>
      </c>
      <c r="BK1164" s="1">
        <v>4609</v>
      </c>
      <c r="BL1164" s="1">
        <v>4613</v>
      </c>
      <c r="BM1164" s="78"/>
      <c r="BN1164" s="78"/>
      <c r="BO1164" s="78"/>
      <c r="BP1164" s="89"/>
      <c r="BS1164" s="88"/>
      <c r="BU1164" s="58"/>
      <c r="BV1164" s="58"/>
      <c r="BW1164" s="58"/>
      <c r="BX1164" s="58"/>
      <c r="BY1164" s="1">
        <v>112.756</v>
      </c>
      <c r="BZ1164" s="1">
        <v>112.771</v>
      </c>
      <c r="CA1164" s="1">
        <v>112.79900000000001</v>
      </c>
      <c r="CB1164" s="1">
        <v>1.1759999999999999</v>
      </c>
      <c r="CC1164" s="1">
        <v>1.1759999999999999</v>
      </c>
      <c r="CD1164" s="1">
        <v>1.1758</v>
      </c>
      <c r="CG1164" s="1">
        <v>4610</v>
      </c>
      <c r="CH1164" s="1">
        <v>4618</v>
      </c>
      <c r="CI1164" s="1">
        <v>4605</v>
      </c>
      <c r="CJ1164" s="1">
        <v>4607</v>
      </c>
      <c r="CK1164" s="1">
        <v>4610</v>
      </c>
      <c r="CL1164" s="1">
        <v>4618</v>
      </c>
      <c r="CM1164" s="1">
        <v>4602</v>
      </c>
      <c r="CN1164" s="1">
        <v>4603</v>
      </c>
      <c r="CO1164" s="1">
        <v>1278.3</v>
      </c>
      <c r="CP1164" s="1">
        <v>4606</v>
      </c>
      <c r="CQ1164" s="1">
        <v>4614</v>
      </c>
      <c r="CR1164" s="1">
        <v>4588</v>
      </c>
      <c r="CS1164" s="1">
        <v>4588</v>
      </c>
      <c r="CX1164" s="58"/>
      <c r="CY1164" s="58"/>
      <c r="DA1164" s="1" t="s">
        <v>618</v>
      </c>
      <c r="DC1164" s="58"/>
      <c r="DD1164" s="58"/>
      <c r="DE1164" s="111"/>
      <c r="DF1164">
        <v>112.825</v>
      </c>
      <c r="DG1164">
        <v>2.35</v>
      </c>
    </row>
    <row r="1165" spans="1:111">
      <c r="A1165" s="1">
        <v>2017</v>
      </c>
      <c r="B1165" s="1">
        <v>6</v>
      </c>
      <c r="C1165" s="24">
        <v>43014</v>
      </c>
      <c r="D1165" s="1">
        <v>4589</v>
      </c>
      <c r="E1165" s="1">
        <v>4594</v>
      </c>
      <c r="F1165" s="1">
        <v>4586</v>
      </c>
      <c r="G1165" s="1">
        <v>4594</v>
      </c>
      <c r="H1165" s="46">
        <v>1286.4000000000001</v>
      </c>
      <c r="I1165" s="1">
        <v>4610</v>
      </c>
      <c r="J1165" s="1">
        <v>4618</v>
      </c>
      <c r="K1165" s="1">
        <v>4590</v>
      </c>
      <c r="L1165" s="1">
        <v>4595</v>
      </c>
      <c r="M1165" s="53">
        <v>4597</v>
      </c>
      <c r="N1165" s="47">
        <v>4610</v>
      </c>
      <c r="O1165" s="47">
        <v>4586</v>
      </c>
      <c r="P1165" s="47">
        <v>4587</v>
      </c>
      <c r="Q1165" s="8">
        <v>4593</v>
      </c>
      <c r="R1165" s="26"/>
      <c r="W1165" s="50"/>
      <c r="X1165" s="51"/>
      <c r="AC1165" s="1">
        <v>1.1697</v>
      </c>
      <c r="AD1165" s="62">
        <v>4597</v>
      </c>
      <c r="AE1165" s="62">
        <v>4586</v>
      </c>
      <c r="BD1165" s="94">
        <v>4597</v>
      </c>
      <c r="BE1165" s="8">
        <v>4593</v>
      </c>
      <c r="BF1165" s="8">
        <v>813</v>
      </c>
      <c r="BG1165" s="62">
        <v>1179</v>
      </c>
      <c r="BH1165" s="62">
        <v>0.68956743002544529</v>
      </c>
      <c r="BI1165" s="1">
        <v>4597</v>
      </c>
      <c r="BJ1165" s="1">
        <v>4600</v>
      </c>
      <c r="BK1165" s="1">
        <v>4597</v>
      </c>
      <c r="BL1165" s="1">
        <v>4600</v>
      </c>
      <c r="BM1165" s="78"/>
      <c r="BN1165" s="78"/>
      <c r="BO1165" s="78"/>
      <c r="BP1165" s="89"/>
      <c r="BS1165" s="88"/>
      <c r="BU1165" s="58"/>
      <c r="BV1165" s="58"/>
      <c r="BW1165" s="58"/>
      <c r="BX1165" s="58"/>
      <c r="BY1165" s="1">
        <v>112.81399999999999</v>
      </c>
      <c r="BZ1165" s="1">
        <v>112.821</v>
      </c>
      <c r="CA1165" s="1">
        <v>112.771</v>
      </c>
      <c r="CB1165" s="1">
        <v>1.1711</v>
      </c>
      <c r="CC1165" s="1">
        <v>1.171</v>
      </c>
      <c r="CD1165" s="1">
        <v>1.1713</v>
      </c>
      <c r="CG1165" s="1">
        <v>4597</v>
      </c>
      <c r="CH1165" s="1">
        <v>4610</v>
      </c>
      <c r="CI1165" s="1">
        <v>4591</v>
      </c>
      <c r="CJ1165" s="1">
        <v>4598</v>
      </c>
      <c r="CK1165" s="1">
        <v>4597</v>
      </c>
      <c r="CL1165" s="1">
        <v>4610</v>
      </c>
      <c r="CM1165" s="1">
        <v>4586</v>
      </c>
      <c r="CN1165" s="1">
        <v>4606</v>
      </c>
      <c r="CO1165" s="1">
        <v>1270.5999999999999</v>
      </c>
      <c r="CP1165" s="1">
        <v>4594</v>
      </c>
      <c r="CQ1165" s="1">
        <v>4605</v>
      </c>
      <c r="CR1165" s="1">
        <v>4583</v>
      </c>
      <c r="CS1165" s="1">
        <v>4602</v>
      </c>
      <c r="CX1165" s="58"/>
      <c r="CY1165" s="58"/>
      <c r="DA1165" s="1" t="s">
        <v>618</v>
      </c>
      <c r="DC1165" s="58"/>
      <c r="DD1165" s="58"/>
      <c r="DE1165" s="111"/>
      <c r="DF1165">
        <v>112.65600000000001</v>
      </c>
      <c r="DG1165">
        <v>2.3610000000000002</v>
      </c>
    </row>
    <row r="1166" spans="1:111">
      <c r="A1166" s="1">
        <v>2017</v>
      </c>
      <c r="B1166" s="1">
        <v>3</v>
      </c>
      <c r="C1166" s="24">
        <v>43018</v>
      </c>
      <c r="D1166" s="1">
        <v>4589</v>
      </c>
      <c r="E1166" s="1">
        <v>4594</v>
      </c>
      <c r="F1166" s="1">
        <v>4586</v>
      </c>
      <c r="G1166" s="1">
        <v>4594</v>
      </c>
      <c r="H1166" s="46">
        <v>1286.4000000000001</v>
      </c>
      <c r="I1166" s="1">
        <v>4597</v>
      </c>
      <c r="J1166" s="1">
        <v>4653</v>
      </c>
      <c r="K1166" s="1">
        <v>4586</v>
      </c>
      <c r="L1166" s="1">
        <v>4645</v>
      </c>
      <c r="M1166" s="53">
        <v>4597</v>
      </c>
      <c r="N1166" s="47">
        <v>4610</v>
      </c>
      <c r="O1166" s="47">
        <v>4586</v>
      </c>
      <c r="P1166" s="47">
        <v>4587</v>
      </c>
      <c r="Q1166" s="8">
        <v>4631</v>
      </c>
      <c r="R1166" s="26"/>
      <c r="W1166" s="50"/>
      <c r="X1166" s="51"/>
      <c r="AC1166" s="1">
        <v>1.1697</v>
      </c>
      <c r="AD1166" s="62">
        <v>4648</v>
      </c>
      <c r="AE1166" s="62">
        <v>4630</v>
      </c>
      <c r="BD1166" s="94">
        <v>4646</v>
      </c>
      <c r="BE1166" s="8">
        <v>4639</v>
      </c>
      <c r="BF1166" s="8">
        <v>1083</v>
      </c>
      <c r="BG1166" s="62">
        <v>1001</v>
      </c>
      <c r="BH1166" s="62">
        <v>1.0819180819180818</v>
      </c>
      <c r="BI1166" s="1">
        <v>4597</v>
      </c>
      <c r="BJ1166" s="1">
        <v>4653</v>
      </c>
      <c r="BK1166" s="1">
        <v>4586</v>
      </c>
      <c r="BL1166" s="1">
        <v>4645</v>
      </c>
      <c r="BM1166" s="78"/>
      <c r="BN1166" s="78"/>
      <c r="BO1166" s="78"/>
      <c r="BP1166" s="89"/>
      <c r="BS1166" s="88"/>
      <c r="BU1166" s="58"/>
      <c r="BV1166" s="58"/>
      <c r="BW1166" s="58"/>
      <c r="BX1166" s="58"/>
      <c r="BY1166" s="1">
        <v>112.684</v>
      </c>
      <c r="BZ1166" s="1">
        <v>112.67100000000001</v>
      </c>
      <c r="CA1166" s="1">
        <v>112.68</v>
      </c>
      <c r="CB1166" s="1">
        <v>1.1739999999999999</v>
      </c>
      <c r="CC1166" s="1">
        <v>1.1741999999999999</v>
      </c>
      <c r="CD1166" s="1">
        <v>1.1739999999999999</v>
      </c>
      <c r="CX1166" s="58"/>
      <c r="CY1166" s="58"/>
      <c r="DA1166" s="1" t="s">
        <v>618</v>
      </c>
      <c r="DC1166" s="58"/>
      <c r="DD1166" s="58"/>
    </row>
    <row r="1167" spans="1:111">
      <c r="A1167" s="1">
        <v>2017</v>
      </c>
      <c r="B1167" s="1">
        <v>3</v>
      </c>
      <c r="C1167" s="24">
        <v>43018</v>
      </c>
      <c r="D1167" s="1">
        <v>4632</v>
      </c>
      <c r="E1167" s="1">
        <v>4648</v>
      </c>
      <c r="F1167" s="1">
        <v>4630</v>
      </c>
      <c r="G1167" s="1">
        <v>4640</v>
      </c>
      <c r="H1167" s="46">
        <v>1290.3</v>
      </c>
      <c r="I1167" s="35">
        <v>4597</v>
      </c>
      <c r="J1167" s="35">
        <v>4653</v>
      </c>
      <c r="K1167" s="35">
        <v>4586</v>
      </c>
      <c r="L1167" s="35">
        <v>4645</v>
      </c>
      <c r="M1167" s="53">
        <v>4646</v>
      </c>
      <c r="N1167" s="47">
        <v>4656</v>
      </c>
      <c r="O1167" s="47">
        <v>4643</v>
      </c>
      <c r="P1167" s="47">
        <v>4650</v>
      </c>
      <c r="Q1167" s="35">
        <v>4631</v>
      </c>
      <c r="R1167" s="26"/>
      <c r="W1167" s="50"/>
      <c r="X1167" s="51"/>
      <c r="AC1167" s="1">
        <v>1.1798999999999999</v>
      </c>
      <c r="AD1167" s="111">
        <v>4648</v>
      </c>
      <c r="AE1167" s="111">
        <v>4630</v>
      </c>
      <c r="BD1167" s="113">
        <v>4646</v>
      </c>
      <c r="BE1167" s="8">
        <v>4639</v>
      </c>
      <c r="BF1167" s="8">
        <v>1083</v>
      </c>
      <c r="BG1167" s="62">
        <v>1001</v>
      </c>
      <c r="BH1167" s="62">
        <v>1.0819180819180818</v>
      </c>
      <c r="BI1167" s="35">
        <v>4597</v>
      </c>
      <c r="BJ1167" s="35">
        <v>4653</v>
      </c>
      <c r="BK1167" s="35">
        <v>4586</v>
      </c>
      <c r="BL1167" s="35">
        <v>4645</v>
      </c>
      <c r="BM1167" s="78"/>
      <c r="BN1167" s="78"/>
      <c r="BO1167" s="78"/>
      <c r="BP1167" s="89"/>
      <c r="BS1167" s="88"/>
      <c r="BU1167" s="58"/>
      <c r="BV1167" s="58"/>
      <c r="BW1167" s="58"/>
      <c r="BX1167" s="58"/>
      <c r="BY1167" s="35">
        <v>112.684</v>
      </c>
      <c r="BZ1167" s="35">
        <v>112.67100000000001</v>
      </c>
      <c r="CA1167" s="35">
        <v>112.68</v>
      </c>
      <c r="CB1167" s="35">
        <v>1.1739999999999999</v>
      </c>
      <c r="CC1167" s="35">
        <v>1.1741999999999999</v>
      </c>
      <c r="CD1167" s="35">
        <v>1.1739999999999999</v>
      </c>
      <c r="CG1167" s="1">
        <v>4646</v>
      </c>
      <c r="CH1167" s="1">
        <v>4656</v>
      </c>
      <c r="CI1167" s="1">
        <v>4643</v>
      </c>
      <c r="CJ1167" s="1">
        <v>4646</v>
      </c>
      <c r="CK1167" s="1">
        <v>4646</v>
      </c>
      <c r="CL1167" s="1">
        <v>4656</v>
      </c>
      <c r="CM1167" s="1">
        <v>4643</v>
      </c>
      <c r="CN1167" s="1">
        <v>4648</v>
      </c>
      <c r="CO1167" s="35"/>
      <c r="CP1167" s="1">
        <v>4641</v>
      </c>
      <c r="CQ1167" s="1">
        <v>4652</v>
      </c>
      <c r="CR1167" s="1">
        <v>4637</v>
      </c>
      <c r="CS1167" s="1">
        <v>4640</v>
      </c>
      <c r="CX1167" s="58"/>
      <c r="CY1167" s="58"/>
      <c r="DA1167" s="1" t="s">
        <v>618</v>
      </c>
      <c r="DC1167" s="58"/>
      <c r="DD1167" s="58"/>
      <c r="DE1167" s="111"/>
      <c r="DF1167">
        <v>112.41800000000001</v>
      </c>
      <c r="DG1167">
        <v>2.3450000000000002</v>
      </c>
    </row>
    <row r="1168" spans="1:111">
      <c r="A1168" s="1">
        <v>2017</v>
      </c>
      <c r="B1168" s="1">
        <v>4</v>
      </c>
      <c r="C1168" s="24">
        <v>43019</v>
      </c>
      <c r="D1168" s="1">
        <v>4643</v>
      </c>
      <c r="E1168" s="1">
        <v>4647</v>
      </c>
      <c r="F1168" s="1">
        <v>4637</v>
      </c>
      <c r="G1168" s="1">
        <v>4642</v>
      </c>
      <c r="H1168" s="35">
        <v>1294.8</v>
      </c>
      <c r="I1168" s="1">
        <v>4646</v>
      </c>
      <c r="J1168" s="1">
        <v>4656</v>
      </c>
      <c r="K1168" s="1">
        <v>4641</v>
      </c>
      <c r="L1168" s="1">
        <v>4646</v>
      </c>
      <c r="M1168" s="174">
        <v>4646</v>
      </c>
      <c r="N1168" s="115">
        <v>4656</v>
      </c>
      <c r="O1168" s="115">
        <v>4643</v>
      </c>
      <c r="P1168" s="115">
        <v>4650</v>
      </c>
      <c r="Q1168" s="8">
        <v>4648</v>
      </c>
      <c r="R1168" s="26"/>
      <c r="W1168" s="50"/>
      <c r="X1168" s="51"/>
      <c r="AC1168" s="1">
        <v>1.1854</v>
      </c>
      <c r="AD1168" s="62">
        <v>4648</v>
      </c>
      <c r="AE1168" s="62">
        <v>4640</v>
      </c>
      <c r="BD1168" s="94">
        <v>4643</v>
      </c>
      <c r="BE1168" s="8">
        <v>4647</v>
      </c>
      <c r="BF1168" s="8">
        <v>1042</v>
      </c>
      <c r="BG1168" s="62">
        <v>940</v>
      </c>
      <c r="BH1168" s="62">
        <v>1.1085106382978724</v>
      </c>
      <c r="BI1168" s="1">
        <v>4643</v>
      </c>
      <c r="BJ1168" s="1">
        <v>4643</v>
      </c>
      <c r="BK1168" s="1">
        <v>4640</v>
      </c>
      <c r="BL1168" s="1">
        <v>4640</v>
      </c>
      <c r="BM1168" s="78"/>
      <c r="BN1168" s="78"/>
      <c r="BO1168" s="78"/>
      <c r="BP1168" s="89"/>
      <c r="BS1168" s="88"/>
      <c r="BU1168" s="58"/>
      <c r="BV1168" s="58"/>
      <c r="BW1168" s="58"/>
      <c r="BX1168" s="58"/>
      <c r="BY1168" s="1">
        <v>112.449</v>
      </c>
      <c r="BZ1168" s="1">
        <v>112.383</v>
      </c>
      <c r="CA1168" s="1">
        <v>112.38200000000001</v>
      </c>
      <c r="CB1168" s="1">
        <v>1.1808000000000001</v>
      </c>
      <c r="CC1168" s="1">
        <v>1.181</v>
      </c>
      <c r="CD1168" s="1">
        <v>1.1815</v>
      </c>
      <c r="CG1168" s="1">
        <v>4643</v>
      </c>
      <c r="CH1168" s="1">
        <v>4645</v>
      </c>
      <c r="CI1168" s="1">
        <v>4636</v>
      </c>
      <c r="CJ1168" s="1">
        <v>4639</v>
      </c>
      <c r="CK1168" s="1">
        <v>4643</v>
      </c>
      <c r="CL1168" s="1">
        <v>4645</v>
      </c>
      <c r="CM1168" s="1">
        <v>4636</v>
      </c>
      <c r="CN1168" s="1">
        <v>4637</v>
      </c>
      <c r="CO1168" s="1">
        <v>1291.5999999999999</v>
      </c>
      <c r="CP1168" s="35">
        <v>4639</v>
      </c>
      <c r="CQ1168" s="35">
        <v>4655</v>
      </c>
      <c r="CR1168" s="35">
        <v>4630</v>
      </c>
      <c r="CS1168" s="35">
        <v>4631</v>
      </c>
      <c r="CX1168" s="58"/>
      <c r="CY1168" s="58"/>
      <c r="DA1168" s="1" t="s">
        <v>618</v>
      </c>
      <c r="DC1168" s="58"/>
      <c r="DD1168" s="58"/>
      <c r="DE1168" s="111"/>
      <c r="DF1168" s="111">
        <v>112.492</v>
      </c>
      <c r="DG1168" s="111">
        <v>2.3450000000000002</v>
      </c>
    </row>
    <row r="1169" spans="1:111">
      <c r="A1169" s="1">
        <v>2017</v>
      </c>
      <c r="B1169" s="1">
        <v>5</v>
      </c>
      <c r="C1169" s="24">
        <v>43020</v>
      </c>
      <c r="D1169" s="1">
        <v>4655</v>
      </c>
      <c r="E1169" s="1">
        <v>4663</v>
      </c>
      <c r="F1169" s="1">
        <v>4653</v>
      </c>
      <c r="G1169" s="1">
        <v>4662</v>
      </c>
      <c r="H1169" s="46">
        <v>1295.9000000000001</v>
      </c>
      <c r="I1169" s="1">
        <v>4643</v>
      </c>
      <c r="J1169" s="1">
        <v>4663</v>
      </c>
      <c r="K1169" s="1">
        <v>4633</v>
      </c>
      <c r="L1169" s="1">
        <v>4659</v>
      </c>
      <c r="M1169" s="53">
        <v>4666</v>
      </c>
      <c r="N1169" s="47">
        <v>4668</v>
      </c>
      <c r="O1169" s="47">
        <v>4655</v>
      </c>
      <c r="P1169" s="47">
        <v>4658</v>
      </c>
      <c r="Q1169" s="8">
        <v>4639</v>
      </c>
      <c r="R1169" s="26"/>
      <c r="W1169" s="50"/>
      <c r="X1169" s="51"/>
      <c r="AC1169" s="1">
        <v>1.1837</v>
      </c>
      <c r="AD1169" s="62">
        <v>4661</v>
      </c>
      <c r="AE1169" s="62">
        <v>4653</v>
      </c>
      <c r="BD1169" s="94">
        <v>4666</v>
      </c>
      <c r="BE1169" s="8">
        <v>4661</v>
      </c>
      <c r="BF1169" s="8">
        <v>1146</v>
      </c>
      <c r="BG1169" s="62">
        <v>1032</v>
      </c>
      <c r="BH1169" s="62">
        <v>1.1104651162790697</v>
      </c>
      <c r="BI1169" s="1">
        <v>4666</v>
      </c>
      <c r="BJ1169" s="1">
        <v>4668</v>
      </c>
      <c r="BK1169" s="1">
        <v>4665</v>
      </c>
      <c r="BL1169" s="1">
        <v>4667</v>
      </c>
      <c r="BM1169" s="78"/>
      <c r="BN1169" s="78"/>
      <c r="BO1169" s="78"/>
      <c r="BP1169" s="89"/>
      <c r="BS1169" s="88"/>
      <c r="BU1169" s="58"/>
      <c r="BV1169" s="58"/>
      <c r="BW1169" s="58"/>
      <c r="BX1169" s="58"/>
      <c r="BY1169" s="1">
        <v>112.499</v>
      </c>
      <c r="BZ1169" s="1">
        <v>112.489</v>
      </c>
      <c r="CA1169" s="1">
        <v>112.45099999999999</v>
      </c>
      <c r="CB1169" s="1">
        <v>1.1859</v>
      </c>
      <c r="CC1169" s="1">
        <v>1.1861999999999999</v>
      </c>
      <c r="CD1169" s="1">
        <v>1.1863999999999999</v>
      </c>
      <c r="CG1169" s="1">
        <v>4666</v>
      </c>
      <c r="CH1169" s="1">
        <v>4668</v>
      </c>
      <c r="CI1169" s="1">
        <v>4655</v>
      </c>
      <c r="CJ1169" s="1">
        <v>4658</v>
      </c>
      <c r="CK1169" s="1">
        <v>4666</v>
      </c>
      <c r="CL1169" s="1">
        <v>4668</v>
      </c>
      <c r="CM1169" s="1">
        <v>4649</v>
      </c>
      <c r="CN1169" s="1">
        <v>4659</v>
      </c>
      <c r="CO1169" s="1">
        <v>1298.5999999999999</v>
      </c>
      <c r="CP1169" s="1">
        <v>4663</v>
      </c>
      <c r="CQ1169" s="1">
        <v>4664</v>
      </c>
      <c r="CR1169" s="1">
        <v>4646</v>
      </c>
      <c r="CS1169" s="1">
        <v>4650</v>
      </c>
      <c r="CX1169" s="58"/>
      <c r="CY1169" s="58"/>
      <c r="DA1169" s="1" t="s">
        <v>618</v>
      </c>
      <c r="DC1169" s="58"/>
      <c r="DD1169" s="58"/>
      <c r="DE1169" s="111"/>
      <c r="DF1169">
        <v>112.271</v>
      </c>
      <c r="DG1169">
        <v>2.323</v>
      </c>
    </row>
    <row r="1170" spans="1:111">
      <c r="A1170" s="1">
        <v>2017</v>
      </c>
      <c r="B1170" s="1">
        <v>6</v>
      </c>
      <c r="C1170" s="24">
        <v>43021</v>
      </c>
      <c r="D1170" s="1">
        <v>4654</v>
      </c>
      <c r="E1170" s="1">
        <v>4659</v>
      </c>
      <c r="F1170" s="1">
        <v>4650</v>
      </c>
      <c r="G1170" s="1">
        <v>4656</v>
      </c>
      <c r="H1170" s="46">
        <v>1304.5999999999999</v>
      </c>
      <c r="I1170" s="1">
        <v>4666</v>
      </c>
      <c r="J1170" s="1">
        <v>4668</v>
      </c>
      <c r="K1170" s="1">
        <v>4649</v>
      </c>
      <c r="L1170" s="1">
        <v>4659</v>
      </c>
      <c r="M1170" s="53">
        <v>4655</v>
      </c>
      <c r="N1170" s="47">
        <v>4666</v>
      </c>
      <c r="O1170" s="47">
        <v>4648</v>
      </c>
      <c r="P1170" s="47">
        <v>4666</v>
      </c>
      <c r="Q1170" s="8">
        <v>4659</v>
      </c>
      <c r="R1170" s="26"/>
      <c r="W1170" s="50"/>
      <c r="X1170" s="51"/>
      <c r="AC1170" s="1">
        <v>1.1865000000000001</v>
      </c>
      <c r="AD1170" s="62">
        <v>4661</v>
      </c>
      <c r="AE1170" s="62">
        <v>4650</v>
      </c>
      <c r="BD1170" s="94">
        <v>4656</v>
      </c>
      <c r="BE1170" s="8">
        <v>4656</v>
      </c>
      <c r="BF1170" s="8">
        <v>1256</v>
      </c>
      <c r="BG1170" s="62">
        <v>1011</v>
      </c>
      <c r="BH1170" s="62">
        <v>1.2423343224530168</v>
      </c>
      <c r="BI1170" s="1">
        <v>0</v>
      </c>
      <c r="BJ1170" s="1">
        <v>0</v>
      </c>
      <c r="BK1170" s="1">
        <v>0</v>
      </c>
      <c r="BL1170" s="1">
        <v>0</v>
      </c>
      <c r="BM1170" s="78"/>
      <c r="BN1170" s="78"/>
      <c r="BO1170" s="78"/>
      <c r="BP1170" s="89"/>
      <c r="BS1170" s="88"/>
      <c r="BU1170" s="58"/>
      <c r="BV1170" s="58"/>
      <c r="BW1170" s="58"/>
      <c r="BX1170" s="58"/>
      <c r="BY1170" s="1">
        <v>112.28700000000001</v>
      </c>
      <c r="BZ1170" s="1">
        <v>112.26300000000001</v>
      </c>
      <c r="CA1170" s="1">
        <v>112.248</v>
      </c>
      <c r="CB1170" s="1">
        <v>1.1830000000000001</v>
      </c>
      <c r="CC1170" s="1">
        <v>1.1830000000000001</v>
      </c>
      <c r="CD1170" s="1">
        <v>1.1833</v>
      </c>
      <c r="CG1170" s="1">
        <v>4655</v>
      </c>
      <c r="CH1170" s="1">
        <v>4666</v>
      </c>
      <c r="CI1170" s="1">
        <v>4648</v>
      </c>
      <c r="CJ1170" s="1">
        <v>4662</v>
      </c>
      <c r="CK1170" s="1">
        <v>4655</v>
      </c>
      <c r="CL1170" s="1">
        <v>4666</v>
      </c>
      <c r="CM1170" s="1">
        <v>4648</v>
      </c>
      <c r="CN1170" s="1">
        <v>4663</v>
      </c>
      <c r="CO1170" s="1">
        <v>1298.3</v>
      </c>
      <c r="CP1170" s="1">
        <v>4652</v>
      </c>
      <c r="CQ1170" s="1">
        <v>4676</v>
      </c>
      <c r="CR1170" s="1">
        <v>4645</v>
      </c>
      <c r="CS1170" s="1">
        <v>4674</v>
      </c>
      <c r="CX1170" s="58"/>
      <c r="CY1170" s="58"/>
      <c r="DA1170" s="1" t="s">
        <v>618</v>
      </c>
      <c r="DC1170" s="58"/>
      <c r="DD1170" s="58"/>
      <c r="DE1170" s="111"/>
      <c r="DF1170">
        <v>111.873</v>
      </c>
      <c r="DG1170">
        <v>2.2799999999999998</v>
      </c>
    </row>
    <row r="1171" spans="1:111">
      <c r="A1171" s="1">
        <v>2017</v>
      </c>
      <c r="B1171" s="1">
        <v>2</v>
      </c>
      <c r="C1171" s="24">
        <v>43024</v>
      </c>
      <c r="D1171" s="1">
        <v>4676</v>
      </c>
      <c r="E1171" s="1">
        <v>4678</v>
      </c>
      <c r="F1171" s="1">
        <v>4669</v>
      </c>
      <c r="G1171" s="1">
        <v>4671</v>
      </c>
      <c r="H1171" s="46">
        <v>1297.2</v>
      </c>
      <c r="I1171" s="1">
        <v>4655</v>
      </c>
      <c r="J1171" s="1">
        <v>4682</v>
      </c>
      <c r="K1171" s="1">
        <v>4648</v>
      </c>
      <c r="L1171" s="1">
        <v>4677</v>
      </c>
      <c r="M1171" s="53">
        <v>4677</v>
      </c>
      <c r="N1171" s="47">
        <v>4681</v>
      </c>
      <c r="O1171" s="47">
        <v>4674</v>
      </c>
      <c r="P1171" s="47">
        <v>4677</v>
      </c>
      <c r="Q1171" s="8">
        <v>4683</v>
      </c>
      <c r="R1171" s="26"/>
      <c r="W1171" s="50"/>
      <c r="X1171" s="51"/>
      <c r="AC1171" s="1">
        <v>1.1806000000000001</v>
      </c>
      <c r="AD1171" s="62">
        <v>4679</v>
      </c>
      <c r="AE1171" s="62">
        <v>4672</v>
      </c>
      <c r="BD1171" s="94">
        <v>4678</v>
      </c>
      <c r="BE1171" s="8">
        <v>4680</v>
      </c>
      <c r="BF1171" s="8">
        <v>1425</v>
      </c>
      <c r="BG1171" s="62">
        <v>859</v>
      </c>
      <c r="BH1171" s="62">
        <v>1.6589057043073341</v>
      </c>
      <c r="BI1171" s="1">
        <v>4677</v>
      </c>
      <c r="BJ1171" s="1">
        <v>4677</v>
      </c>
      <c r="BK1171" s="1">
        <v>4675</v>
      </c>
      <c r="BL1171" s="1">
        <v>4676</v>
      </c>
      <c r="BM1171" s="78"/>
      <c r="BN1171" s="78"/>
      <c r="BO1171" s="78"/>
      <c r="BP1171" s="89"/>
      <c r="BS1171" s="88"/>
      <c r="BU1171" s="58"/>
      <c r="BV1171" s="58"/>
      <c r="BW1171" s="58"/>
      <c r="BX1171" s="58"/>
      <c r="BY1171" s="1">
        <v>111.849</v>
      </c>
      <c r="BZ1171" s="1">
        <v>111.91800000000001</v>
      </c>
      <c r="CA1171" s="1">
        <v>111.91200000000001</v>
      </c>
      <c r="CB1171" s="1">
        <v>1.1813</v>
      </c>
      <c r="CC1171" s="1">
        <v>1.1808000000000001</v>
      </c>
      <c r="CD1171" s="1">
        <v>1.1808000000000001</v>
      </c>
      <c r="CG1171" s="1">
        <v>4677</v>
      </c>
      <c r="CH1171" s="1">
        <v>4681</v>
      </c>
      <c r="CI1171" s="1">
        <v>4675</v>
      </c>
      <c r="CJ1171" s="1">
        <v>4680</v>
      </c>
      <c r="CK1171" s="1">
        <v>4677</v>
      </c>
      <c r="CL1171" s="1">
        <v>4681</v>
      </c>
      <c r="CM1171" s="1">
        <v>4671</v>
      </c>
      <c r="CN1171" s="1">
        <v>4672</v>
      </c>
      <c r="CO1171" s="1">
        <v>1306.9000000000001</v>
      </c>
      <c r="CP1171" s="1">
        <v>4672</v>
      </c>
      <c r="CQ1171" s="1">
        <v>4677</v>
      </c>
      <c r="CR1171" s="1">
        <v>4647</v>
      </c>
      <c r="CS1171" s="1">
        <v>4655</v>
      </c>
      <c r="CX1171" s="58"/>
      <c r="CY1171" s="58"/>
      <c r="DA1171" s="1" t="s">
        <v>618</v>
      </c>
      <c r="DC1171" s="58"/>
      <c r="DD1171" s="58"/>
      <c r="DE1171" s="111"/>
      <c r="DF1171">
        <v>112.158</v>
      </c>
      <c r="DG1171">
        <v>2.3069999999999999</v>
      </c>
    </row>
    <row r="1172" spans="1:111">
      <c r="A1172" s="1">
        <v>2017</v>
      </c>
      <c r="B1172" s="1">
        <v>3</v>
      </c>
      <c r="C1172" s="24">
        <v>43025</v>
      </c>
      <c r="D1172" s="1">
        <v>4656</v>
      </c>
      <c r="E1172" s="1">
        <v>4658</v>
      </c>
      <c r="F1172" s="1">
        <v>4643</v>
      </c>
      <c r="G1172" s="1">
        <v>4645</v>
      </c>
      <c r="H1172" s="46">
        <v>1287</v>
      </c>
      <c r="I1172" s="1">
        <v>4677</v>
      </c>
      <c r="J1172" s="1">
        <v>4681</v>
      </c>
      <c r="K1172" s="1">
        <v>4647</v>
      </c>
      <c r="L1172" s="1">
        <v>4648</v>
      </c>
      <c r="M1172" s="53">
        <v>4645</v>
      </c>
      <c r="N1172" s="47">
        <v>4645</v>
      </c>
      <c r="O1172" s="47">
        <v>4631</v>
      </c>
      <c r="P1172" s="47">
        <v>4632</v>
      </c>
      <c r="Q1172" s="8">
        <v>4660</v>
      </c>
      <c r="R1172" s="26"/>
      <c r="W1172" s="50"/>
      <c r="X1172" s="51"/>
      <c r="AC1172" s="1">
        <v>1.1745000000000001</v>
      </c>
      <c r="AD1172" s="62">
        <v>4658</v>
      </c>
      <c r="AE1172" s="62">
        <v>4645</v>
      </c>
      <c r="BD1172" s="94">
        <v>4645</v>
      </c>
      <c r="BE1172" s="8">
        <v>4659</v>
      </c>
      <c r="BF1172" s="8">
        <v>988</v>
      </c>
      <c r="BG1172" s="62">
        <v>848</v>
      </c>
      <c r="BH1172" s="62">
        <v>1.1650943396226414</v>
      </c>
      <c r="BI1172" s="1">
        <v>4645</v>
      </c>
      <c r="BJ1172" s="1">
        <v>4645</v>
      </c>
      <c r="BK1172" s="1">
        <v>4638</v>
      </c>
      <c r="BL1172" s="1">
        <v>4641</v>
      </c>
      <c r="BM1172" s="78"/>
      <c r="BN1172" s="78"/>
      <c r="BO1172" s="78"/>
      <c r="BP1172" s="89"/>
      <c r="BS1172" s="88"/>
      <c r="BU1172" s="58"/>
      <c r="BV1172" s="58"/>
      <c r="BW1172" s="58"/>
      <c r="BX1172" s="58"/>
      <c r="BY1172" s="1">
        <v>112.19</v>
      </c>
      <c r="BZ1172" s="1">
        <v>112.172</v>
      </c>
      <c r="CA1172" s="1">
        <v>112.223</v>
      </c>
      <c r="CB1172" s="1">
        <v>1.1796</v>
      </c>
      <c r="CC1172" s="1">
        <v>1.1792</v>
      </c>
      <c r="CD1172" s="1">
        <v>1.1792</v>
      </c>
      <c r="CG1172" s="1">
        <v>4645</v>
      </c>
      <c r="CH1172" s="1">
        <v>4645</v>
      </c>
      <c r="CI1172" s="1">
        <v>4634</v>
      </c>
      <c r="CJ1172" s="1">
        <v>4638</v>
      </c>
      <c r="CK1172" s="1">
        <v>4645</v>
      </c>
      <c r="CL1172" s="1">
        <v>4645</v>
      </c>
      <c r="CM1172" s="1">
        <v>4627</v>
      </c>
      <c r="CN1172" s="1">
        <v>4631</v>
      </c>
      <c r="CO1172" s="1">
        <v>1291.5999999999999</v>
      </c>
      <c r="CP1172" s="1">
        <v>4641</v>
      </c>
      <c r="CQ1172" s="1">
        <v>4641</v>
      </c>
      <c r="CR1172" s="1">
        <v>4616</v>
      </c>
      <c r="CS1172" s="1">
        <v>4626</v>
      </c>
      <c r="CX1172" s="58"/>
      <c r="CY1172" s="58"/>
      <c r="DA1172" s="1" t="s">
        <v>618</v>
      </c>
      <c r="DC1172" s="58"/>
      <c r="DD1172" s="58"/>
      <c r="DE1172" s="111"/>
      <c r="DF1172">
        <v>112.202</v>
      </c>
      <c r="DG1172">
        <v>2.298</v>
      </c>
    </row>
    <row r="1173" spans="1:111">
      <c r="A1173" s="1">
        <v>2017</v>
      </c>
      <c r="B1173" s="1">
        <v>4</v>
      </c>
      <c r="C1173" s="24">
        <v>43026</v>
      </c>
      <c r="D1173" s="1">
        <v>4624</v>
      </c>
      <c r="E1173" s="1">
        <v>4632</v>
      </c>
      <c r="F1173" s="1">
        <v>4620</v>
      </c>
      <c r="G1173" s="1">
        <v>4621</v>
      </c>
      <c r="H1173" s="46">
        <v>1282.7</v>
      </c>
      <c r="I1173" s="1">
        <v>4645</v>
      </c>
      <c r="J1173" s="1">
        <v>4645</v>
      </c>
      <c r="K1173" s="1">
        <v>4621</v>
      </c>
      <c r="L1173" s="1">
        <v>4634</v>
      </c>
      <c r="M1173" s="53">
        <v>4627</v>
      </c>
      <c r="N1173" s="47">
        <v>4641</v>
      </c>
      <c r="O1173" s="47">
        <v>4622</v>
      </c>
      <c r="P1173" s="47">
        <v>4635</v>
      </c>
      <c r="Q1173" s="8">
        <v>4629</v>
      </c>
      <c r="R1173" s="26"/>
      <c r="W1173" s="50"/>
      <c r="X1173" s="51"/>
      <c r="AC1173" s="1">
        <v>1.177</v>
      </c>
      <c r="AD1173" s="62">
        <v>4636</v>
      </c>
      <c r="AE1173" s="62">
        <v>4624</v>
      </c>
      <c r="BD1173" s="94">
        <v>4627</v>
      </c>
      <c r="BE1173" s="8">
        <v>4629</v>
      </c>
      <c r="BF1173" s="8">
        <v>1083</v>
      </c>
      <c r="BG1173" s="62">
        <v>857</v>
      </c>
      <c r="BH1173" s="62">
        <v>1.263710618436406</v>
      </c>
      <c r="BI1173" s="1">
        <v>4627</v>
      </c>
      <c r="BJ1173" s="1">
        <v>4631</v>
      </c>
      <c r="BK1173" s="1">
        <v>4627</v>
      </c>
      <c r="BL1173" s="1">
        <v>4630</v>
      </c>
      <c r="BM1173" s="78"/>
      <c r="BN1173" s="78"/>
      <c r="BO1173" s="78"/>
      <c r="BP1173" s="89"/>
      <c r="BS1173" s="88"/>
      <c r="BU1173" s="58"/>
      <c r="BV1173" s="58"/>
      <c r="BW1173" s="58"/>
      <c r="BX1173" s="58"/>
      <c r="BY1173" s="1">
        <v>112.20099999999999</v>
      </c>
      <c r="BZ1173" s="1">
        <v>112.167</v>
      </c>
      <c r="CA1173" s="1">
        <v>112.18300000000001</v>
      </c>
      <c r="CB1173" s="1">
        <v>1.1767000000000001</v>
      </c>
      <c r="CC1173" s="1">
        <v>1.177</v>
      </c>
      <c r="CD1173" s="1">
        <v>1.1769000000000001</v>
      </c>
      <c r="CG1173" s="1">
        <v>4627</v>
      </c>
      <c r="CH1173" s="1">
        <v>4632</v>
      </c>
      <c r="CI1173" s="1">
        <v>4622</v>
      </c>
      <c r="CJ1173" s="1">
        <v>4632</v>
      </c>
      <c r="CK1173" s="1">
        <v>4627</v>
      </c>
      <c r="CL1173" s="1">
        <v>4641</v>
      </c>
      <c r="CM1173" s="1">
        <v>4622</v>
      </c>
      <c r="CN1173" s="1">
        <v>4639</v>
      </c>
      <c r="CO1173" s="1">
        <v>1285</v>
      </c>
      <c r="CP1173" s="1">
        <v>4623</v>
      </c>
      <c r="CQ1173" s="1">
        <v>4637</v>
      </c>
      <c r="CR1173" s="1">
        <v>4620</v>
      </c>
      <c r="CS1173" s="1">
        <v>4636</v>
      </c>
      <c r="CX1173" s="58"/>
      <c r="CY1173" s="58"/>
      <c r="DA1173" s="1" t="s">
        <v>618</v>
      </c>
      <c r="DC1173" s="58"/>
      <c r="DD1173" s="58"/>
      <c r="DE1173" s="111"/>
      <c r="DF1173">
        <v>112.93600000000001</v>
      </c>
      <c r="DG1173">
        <v>2.339</v>
      </c>
    </row>
    <row r="1174" spans="1:111">
      <c r="A1174" s="1">
        <v>2017</v>
      </c>
      <c r="B1174" s="1">
        <v>5</v>
      </c>
      <c r="C1174" s="24">
        <v>43027</v>
      </c>
      <c r="D1174" s="1">
        <v>4638</v>
      </c>
      <c r="E1174" s="1">
        <v>4639</v>
      </c>
      <c r="F1174" s="1">
        <v>4623</v>
      </c>
      <c r="G1174" s="1">
        <v>4630</v>
      </c>
      <c r="H1174" s="46">
        <v>1291.9000000000001</v>
      </c>
      <c r="I1174" s="1">
        <v>4627</v>
      </c>
      <c r="J1174" s="1">
        <v>4642</v>
      </c>
      <c r="K1174" s="1">
        <v>4622</v>
      </c>
      <c r="L1174" s="1">
        <v>4633</v>
      </c>
      <c r="M1174" s="53">
        <v>4640</v>
      </c>
      <c r="N1174" s="47">
        <v>4645</v>
      </c>
      <c r="O1174" s="47">
        <v>4632</v>
      </c>
      <c r="P1174" s="47">
        <v>4640</v>
      </c>
      <c r="Q1174" s="8">
        <v>4641</v>
      </c>
      <c r="R1174" s="26"/>
      <c r="W1174" s="50"/>
      <c r="X1174" s="51"/>
      <c r="AC1174" s="1">
        <v>1.1845000000000001</v>
      </c>
      <c r="AD1174" s="62">
        <v>4639</v>
      </c>
      <c r="AE1174" s="62">
        <v>4627</v>
      </c>
      <c r="BD1174" s="94">
        <v>4639</v>
      </c>
      <c r="BE1174" s="8">
        <v>4640</v>
      </c>
      <c r="BF1174" s="8">
        <v>1179</v>
      </c>
      <c r="BG1174" s="62">
        <v>763</v>
      </c>
      <c r="BH1174" s="62">
        <v>1.5452162516382699</v>
      </c>
      <c r="BI1174" s="1">
        <v>4640</v>
      </c>
      <c r="BJ1174" s="1">
        <v>4645</v>
      </c>
      <c r="BK1174" s="1">
        <v>4634</v>
      </c>
      <c r="BL1174" s="1">
        <v>4636</v>
      </c>
      <c r="BM1174" s="78"/>
      <c r="BN1174" s="78"/>
      <c r="BO1174" s="78"/>
      <c r="BP1174" s="89"/>
      <c r="BS1174" s="88"/>
      <c r="BU1174" s="58"/>
      <c r="BV1174" s="58"/>
      <c r="BW1174" s="58"/>
      <c r="BX1174" s="58"/>
      <c r="BY1174" s="1">
        <v>112.93300000000001</v>
      </c>
      <c r="BZ1174" s="1">
        <v>113.04900000000001</v>
      </c>
      <c r="CA1174" s="1">
        <v>113.036</v>
      </c>
      <c r="CB1174" s="1">
        <v>1.1787000000000001</v>
      </c>
      <c r="CC1174" s="1">
        <v>1.1796</v>
      </c>
      <c r="CD1174" s="1">
        <v>1.1798</v>
      </c>
      <c r="CG1174" s="1">
        <v>4640</v>
      </c>
      <c r="CH1174" s="1">
        <v>4645</v>
      </c>
      <c r="CI1174" s="1">
        <v>4632</v>
      </c>
      <c r="CJ1174" s="1">
        <v>4637</v>
      </c>
      <c r="CK1174" s="1">
        <v>4640</v>
      </c>
      <c r="CL1174" s="1">
        <v>4649</v>
      </c>
      <c r="CM1174" s="1">
        <v>4632</v>
      </c>
      <c r="CN1174" s="1">
        <v>4646</v>
      </c>
      <c r="CO1174" s="1">
        <v>1286</v>
      </c>
      <c r="CP1174" s="1">
        <v>4635</v>
      </c>
      <c r="CQ1174" s="1">
        <v>4650</v>
      </c>
      <c r="CR1174" s="1">
        <v>4628</v>
      </c>
      <c r="CS1174" s="1">
        <v>4647</v>
      </c>
      <c r="CX1174" s="58"/>
      <c r="CY1174" s="58"/>
      <c r="DA1174" s="1" t="s">
        <v>618</v>
      </c>
      <c r="DC1174" s="58"/>
      <c r="DD1174" s="58"/>
      <c r="DE1174" s="111"/>
      <c r="DF1174">
        <v>112.569</v>
      </c>
      <c r="DG1174">
        <v>2.3210000000000002</v>
      </c>
    </row>
    <row r="1175" spans="1:111">
      <c r="A1175" s="1">
        <v>2017</v>
      </c>
      <c r="B1175" s="1">
        <v>6</v>
      </c>
      <c r="C1175" s="24">
        <v>43028</v>
      </c>
      <c r="D1175" s="1">
        <v>4653</v>
      </c>
      <c r="E1175" s="1">
        <v>4660</v>
      </c>
      <c r="F1175" s="1">
        <v>4652</v>
      </c>
      <c r="G1175" s="1">
        <v>4653</v>
      </c>
      <c r="H1175" s="46">
        <v>1280.5</v>
      </c>
      <c r="I1175" s="1">
        <v>4640</v>
      </c>
      <c r="J1175" s="1">
        <v>4660</v>
      </c>
      <c r="K1175" s="1">
        <v>4632</v>
      </c>
      <c r="L1175" s="1">
        <v>4660</v>
      </c>
      <c r="M1175" s="53">
        <v>4651</v>
      </c>
      <c r="N1175" s="47">
        <v>4663</v>
      </c>
      <c r="O1175" s="47">
        <v>4650</v>
      </c>
      <c r="P1175" s="47">
        <v>4662</v>
      </c>
      <c r="Q1175" s="8">
        <v>4655</v>
      </c>
      <c r="R1175" s="26"/>
      <c r="W1175" s="50"/>
      <c r="X1175" s="51"/>
      <c r="AC1175" s="1">
        <v>1.1794</v>
      </c>
      <c r="AD1175" s="62">
        <v>4662</v>
      </c>
      <c r="AE1175" s="62">
        <v>4652</v>
      </c>
      <c r="BD1175" s="94">
        <v>4651</v>
      </c>
      <c r="BE1175" s="8">
        <v>4659</v>
      </c>
      <c r="BF1175" s="8">
        <v>1163</v>
      </c>
      <c r="BG1175" s="62">
        <v>896</v>
      </c>
      <c r="BH1175" s="62">
        <v>1.2979910714285714</v>
      </c>
      <c r="BI1175" s="1">
        <v>4651</v>
      </c>
      <c r="BJ1175" s="1">
        <v>4655</v>
      </c>
      <c r="BK1175" s="1">
        <v>4650</v>
      </c>
      <c r="BL1175" s="1">
        <v>4655</v>
      </c>
      <c r="BM1175" s="78"/>
      <c r="BN1175" s="78"/>
      <c r="BO1175" s="78"/>
      <c r="BP1175" s="89"/>
      <c r="BS1175" s="88"/>
      <c r="BU1175" s="58"/>
      <c r="BV1175" s="58"/>
      <c r="BW1175" s="58"/>
      <c r="BX1175" s="58"/>
      <c r="BY1175" s="1">
        <v>112.536</v>
      </c>
      <c r="BZ1175" s="1">
        <v>112.58</v>
      </c>
      <c r="CA1175" s="1">
        <v>112.62</v>
      </c>
      <c r="CB1175" s="1">
        <v>1.1853</v>
      </c>
      <c r="CC1175" s="1">
        <v>1.1847000000000001</v>
      </c>
      <c r="CD1175" s="1">
        <v>1.1847000000000001</v>
      </c>
      <c r="CG1175" s="1">
        <v>4651</v>
      </c>
      <c r="CH1175" s="1">
        <v>4660</v>
      </c>
      <c r="CI1175" s="1">
        <v>4650</v>
      </c>
      <c r="CJ1175" s="1">
        <v>4659</v>
      </c>
      <c r="CK1175" s="1">
        <v>4651</v>
      </c>
      <c r="CL1175" s="1">
        <v>4665</v>
      </c>
      <c r="CM1175" s="1">
        <v>4650</v>
      </c>
      <c r="CN1175" s="1">
        <v>4661</v>
      </c>
      <c r="CO1175" s="1">
        <v>1281.5999999999999</v>
      </c>
      <c r="CP1175" s="1">
        <v>4648</v>
      </c>
      <c r="CQ1175" s="1">
        <v>4661</v>
      </c>
      <c r="CR1175" s="1">
        <v>4646</v>
      </c>
      <c r="CS1175" s="1">
        <v>4655</v>
      </c>
      <c r="CX1175" s="58"/>
      <c r="CY1175" s="58"/>
      <c r="DA1175" s="1" t="s">
        <v>618</v>
      </c>
      <c r="DC1175" s="58"/>
      <c r="DD1175" s="58"/>
      <c r="DE1175" s="111"/>
      <c r="DF1175">
        <v>113.857</v>
      </c>
      <c r="DG1175">
        <v>2.3809999999999998</v>
      </c>
    </row>
    <row r="1176" spans="1:111">
      <c r="A1176" s="1">
        <v>2017</v>
      </c>
      <c r="B1176" s="1">
        <v>2</v>
      </c>
      <c r="C1176" s="24">
        <v>43031</v>
      </c>
      <c r="D1176" s="1">
        <v>4655</v>
      </c>
      <c r="E1176" s="1">
        <v>4657</v>
      </c>
      <c r="F1176" s="1">
        <v>4646</v>
      </c>
      <c r="G1176" s="1">
        <v>4648</v>
      </c>
      <c r="H1176" s="46">
        <v>1283.5999999999999</v>
      </c>
      <c r="I1176" s="1">
        <v>4651</v>
      </c>
      <c r="J1176" s="1">
        <v>4665</v>
      </c>
      <c r="K1176" s="1">
        <v>4649</v>
      </c>
      <c r="L1176" s="1">
        <v>4653</v>
      </c>
      <c r="M1176" s="53">
        <v>4650</v>
      </c>
      <c r="N1176" s="47">
        <v>4658</v>
      </c>
      <c r="O1176" s="47">
        <v>4643</v>
      </c>
      <c r="P1176" s="47">
        <v>4646</v>
      </c>
      <c r="Q1176" s="8">
        <v>4659</v>
      </c>
      <c r="R1176" s="26"/>
      <c r="W1176" s="50"/>
      <c r="X1176" s="51"/>
      <c r="AC1176" s="1">
        <v>1.1746000000000001</v>
      </c>
      <c r="AD1176" s="62">
        <v>4657</v>
      </c>
      <c r="AE1176" s="62">
        <v>4648</v>
      </c>
      <c r="BD1176" s="94">
        <v>4650</v>
      </c>
      <c r="BE1176" s="8">
        <v>4657</v>
      </c>
      <c r="BF1176" s="8">
        <v>1124</v>
      </c>
      <c r="BG1176" s="62">
        <v>999</v>
      </c>
      <c r="BH1176" s="62">
        <v>1.1251251251251251</v>
      </c>
      <c r="BI1176" s="1">
        <v>4650</v>
      </c>
      <c r="BJ1176" s="1">
        <v>4652</v>
      </c>
      <c r="BK1176" s="1">
        <v>4650</v>
      </c>
      <c r="BL1176" s="1">
        <v>4652</v>
      </c>
      <c r="BM1176" s="78"/>
      <c r="BN1176" s="78"/>
      <c r="BO1176" s="78"/>
      <c r="BP1176" s="89"/>
      <c r="BS1176" s="88"/>
      <c r="BU1176" s="58"/>
      <c r="BV1176" s="58"/>
      <c r="BW1176" s="58"/>
      <c r="BX1176" s="58"/>
      <c r="BY1176" s="1">
        <v>113.874</v>
      </c>
      <c r="BZ1176" s="1">
        <v>113.813</v>
      </c>
      <c r="CA1176" s="1">
        <v>113.976</v>
      </c>
      <c r="CB1176" s="1">
        <v>1.1765000000000001</v>
      </c>
      <c r="CC1176" s="1">
        <v>1.1765000000000001</v>
      </c>
      <c r="CD1176" s="1">
        <v>1.1758</v>
      </c>
      <c r="CG1176" s="1">
        <v>4650</v>
      </c>
      <c r="CH1176" s="1">
        <v>4658</v>
      </c>
      <c r="CI1176" s="1">
        <v>4644</v>
      </c>
      <c r="CJ1176" s="1">
        <v>4645</v>
      </c>
      <c r="CK1176" s="1">
        <v>4650</v>
      </c>
      <c r="CL1176" s="1">
        <v>4658</v>
      </c>
      <c r="CM1176" s="1">
        <v>4643</v>
      </c>
      <c r="CN1176" s="1">
        <v>4643</v>
      </c>
      <c r="CO1176" s="1">
        <v>1277</v>
      </c>
      <c r="CP1176" s="1">
        <v>4648</v>
      </c>
      <c r="CQ1176" s="1">
        <v>4668</v>
      </c>
      <c r="CR1176" s="1">
        <v>4640</v>
      </c>
      <c r="CS1176" s="1">
        <v>4654</v>
      </c>
      <c r="CX1176" s="58"/>
      <c r="CY1176" s="58"/>
      <c r="DA1176" s="1" t="s">
        <v>618</v>
      </c>
      <c r="DC1176" s="58"/>
      <c r="DD1176" s="58"/>
      <c r="DE1176" s="111"/>
      <c r="DF1176">
        <v>113.446</v>
      </c>
      <c r="DG1176">
        <v>2.3759999999999999</v>
      </c>
    </row>
    <row r="1177" spans="1:111">
      <c r="A1177" s="1">
        <v>2017</v>
      </c>
      <c r="B1177" s="1">
        <v>3</v>
      </c>
      <c r="C1177" s="24">
        <v>43032</v>
      </c>
      <c r="D1177" s="1">
        <v>4657</v>
      </c>
      <c r="E1177" s="1">
        <v>4659</v>
      </c>
      <c r="F1177" s="1">
        <v>4650</v>
      </c>
      <c r="G1177" s="1">
        <v>4659</v>
      </c>
      <c r="H1177" s="46">
        <v>1277.8</v>
      </c>
      <c r="I1177" s="1">
        <v>4650</v>
      </c>
      <c r="J1177" s="1">
        <v>4672</v>
      </c>
      <c r="K1177" s="1">
        <v>4643</v>
      </c>
      <c r="L1177" s="1">
        <v>4653</v>
      </c>
      <c r="M1177" s="53">
        <v>4661</v>
      </c>
      <c r="N1177" s="47">
        <v>4662</v>
      </c>
      <c r="O1177" s="47">
        <v>4653</v>
      </c>
      <c r="P1177" s="47">
        <v>4656</v>
      </c>
      <c r="Q1177" s="8">
        <v>4662</v>
      </c>
      <c r="R1177" s="26"/>
      <c r="W1177" s="50"/>
      <c r="X1177" s="51"/>
      <c r="AC1177" s="1">
        <v>1.1759999999999999</v>
      </c>
      <c r="AD1177" s="62">
        <v>4659</v>
      </c>
      <c r="AE1177" s="62">
        <v>4651</v>
      </c>
      <c r="BD1177" s="94">
        <v>4661</v>
      </c>
      <c r="BE1177" s="8">
        <v>4660</v>
      </c>
      <c r="BF1177" s="8">
        <v>1027</v>
      </c>
      <c r="BG1177" s="62">
        <v>884</v>
      </c>
      <c r="BH1177" s="62">
        <v>1.161764705882353</v>
      </c>
      <c r="BI1177" s="1">
        <v>4661</v>
      </c>
      <c r="BJ1177" s="1">
        <v>4661</v>
      </c>
      <c r="BK1177" s="1">
        <v>4653</v>
      </c>
      <c r="BL1177" s="1">
        <v>4655</v>
      </c>
      <c r="BM1177" s="78"/>
      <c r="BN1177" s="78"/>
      <c r="BO1177" s="78"/>
      <c r="BP1177" s="89"/>
      <c r="BS1177" s="88"/>
      <c r="BU1177" s="58"/>
      <c r="BV1177" s="58"/>
      <c r="BW1177" s="58"/>
      <c r="BX1177" s="58"/>
      <c r="BY1177" s="1">
        <v>113.437</v>
      </c>
      <c r="BZ1177" s="1">
        <v>113.417</v>
      </c>
      <c r="CA1177" s="1">
        <v>113.45</v>
      </c>
      <c r="CB1177" s="1">
        <v>1.1749000000000001</v>
      </c>
      <c r="CC1177" s="1">
        <v>1.175</v>
      </c>
      <c r="CD1177" s="1">
        <v>1.1753</v>
      </c>
      <c r="CG1177" s="1">
        <v>4661</v>
      </c>
      <c r="CH1177" s="1">
        <v>4662</v>
      </c>
      <c r="CI1177" s="1">
        <v>4653</v>
      </c>
      <c r="CJ1177" s="1">
        <v>4660</v>
      </c>
      <c r="CK1177" s="1">
        <v>4661</v>
      </c>
      <c r="CL1177" s="1">
        <v>4662</v>
      </c>
      <c r="CM1177" s="1">
        <v>4652</v>
      </c>
      <c r="CN1177" s="1">
        <v>4654</v>
      </c>
      <c r="CO1177" s="1">
        <v>1279</v>
      </c>
      <c r="CP1177" s="1">
        <v>4658</v>
      </c>
      <c r="CQ1177" s="1">
        <v>4659</v>
      </c>
      <c r="CR1177" s="1">
        <v>4650</v>
      </c>
      <c r="CS1177" s="1">
        <v>4656</v>
      </c>
      <c r="CX1177" s="58"/>
      <c r="CY1177" s="58"/>
      <c r="DA1177" s="1" t="s">
        <v>618</v>
      </c>
      <c r="DC1177" s="58"/>
      <c r="DD1177" s="58"/>
      <c r="DE1177" s="111"/>
      <c r="DF1177">
        <v>113.92100000000001</v>
      </c>
      <c r="DG1177">
        <v>2.4060000000000001</v>
      </c>
    </row>
    <row r="1178" spans="1:111">
      <c r="A1178" s="1">
        <v>2017</v>
      </c>
      <c r="B1178" s="1">
        <v>4</v>
      </c>
      <c r="C1178" s="24">
        <v>43033</v>
      </c>
      <c r="D1178" s="1">
        <v>4656</v>
      </c>
      <c r="E1178" s="1">
        <v>4656</v>
      </c>
      <c r="F1178" s="1">
        <v>4640</v>
      </c>
      <c r="G1178" s="1">
        <v>4645</v>
      </c>
      <c r="H1178" s="46">
        <v>1278.5999999999999</v>
      </c>
      <c r="I1178" s="1">
        <v>4661</v>
      </c>
      <c r="J1178" s="1">
        <v>4662</v>
      </c>
      <c r="K1178" s="1">
        <v>4651</v>
      </c>
      <c r="L1178" s="1">
        <v>4652</v>
      </c>
      <c r="M1178" s="53">
        <v>4644</v>
      </c>
      <c r="N1178" s="47">
        <v>4669</v>
      </c>
      <c r="O1178" s="47">
        <v>4644</v>
      </c>
      <c r="P1178" s="47">
        <v>4655</v>
      </c>
      <c r="Q1178" s="8">
        <v>4660</v>
      </c>
      <c r="R1178" s="26"/>
      <c r="W1178" s="50"/>
      <c r="X1178" s="51"/>
      <c r="AC1178" s="1">
        <v>1.1798999999999999</v>
      </c>
      <c r="AD1178" s="62">
        <v>4656</v>
      </c>
      <c r="AE1178" s="62">
        <v>4647</v>
      </c>
      <c r="BD1178" s="94">
        <v>4643</v>
      </c>
      <c r="BE1178" s="8">
        <v>4659</v>
      </c>
      <c r="BF1178" s="8">
        <v>1001</v>
      </c>
      <c r="BG1178" s="62">
        <v>1047</v>
      </c>
      <c r="BH1178" s="62">
        <v>0.95606494746895898</v>
      </c>
      <c r="BI1178" s="1">
        <v>4644</v>
      </c>
      <c r="BJ1178" s="1">
        <v>4647</v>
      </c>
      <c r="BK1178" s="1">
        <v>4644</v>
      </c>
      <c r="BL1178" s="1">
        <v>4646</v>
      </c>
      <c r="BM1178" s="78"/>
      <c r="BN1178" s="78"/>
      <c r="BO1178" s="78"/>
      <c r="BP1178" s="89"/>
      <c r="BS1178" s="88"/>
      <c r="BU1178" s="58"/>
      <c r="BV1178" s="58"/>
      <c r="BW1178" s="58"/>
      <c r="BX1178" s="58"/>
      <c r="BY1178" s="1">
        <v>113.91200000000001</v>
      </c>
      <c r="BZ1178" s="1">
        <v>113.94</v>
      </c>
      <c r="CA1178" s="1">
        <v>113.938</v>
      </c>
      <c r="CB1178" s="1">
        <v>1.1761999999999999</v>
      </c>
      <c r="CC1178" s="1">
        <v>1.1765000000000001</v>
      </c>
      <c r="CD1178" s="1">
        <v>1.1762999999999999</v>
      </c>
      <c r="CG1178" s="1">
        <v>4644</v>
      </c>
      <c r="CH1178" s="1">
        <v>4657</v>
      </c>
      <c r="CI1178" s="1">
        <v>4644</v>
      </c>
      <c r="CJ1178" s="1">
        <v>4652</v>
      </c>
      <c r="CK1178" s="1">
        <v>4644</v>
      </c>
      <c r="CL1178" s="1">
        <v>4669</v>
      </c>
      <c r="CM1178" s="1">
        <v>4644</v>
      </c>
      <c r="CN1178" s="1">
        <v>4647</v>
      </c>
      <c r="CO1178" s="1">
        <v>1274.8</v>
      </c>
      <c r="CP1178" s="1">
        <v>4640</v>
      </c>
      <c r="CQ1178" s="1">
        <v>4666</v>
      </c>
      <c r="CR1178" s="1">
        <v>4640</v>
      </c>
      <c r="CS1178" s="1">
        <v>4653</v>
      </c>
      <c r="CX1178" s="58"/>
      <c r="CY1178" s="58"/>
      <c r="DA1178" s="1" t="s">
        <v>618</v>
      </c>
      <c r="DC1178" s="58"/>
      <c r="DD1178" s="58"/>
      <c r="DE1178" s="111"/>
      <c r="DF1178">
        <v>113.703</v>
      </c>
      <c r="DG1178">
        <v>2.444</v>
      </c>
    </row>
    <row r="1179" spans="1:111">
      <c r="A1179" s="1">
        <v>2017</v>
      </c>
      <c r="B1179" s="1">
        <v>5</v>
      </c>
      <c r="C1179" s="24">
        <v>43034</v>
      </c>
      <c r="D1179" s="1">
        <v>4653</v>
      </c>
      <c r="E1179" s="1">
        <v>4657</v>
      </c>
      <c r="F1179" s="1">
        <v>4651</v>
      </c>
      <c r="G1179" s="1">
        <v>4656</v>
      </c>
      <c r="H1179" s="46">
        <v>1267.5999999999999</v>
      </c>
      <c r="I1179" s="1">
        <v>4644</v>
      </c>
      <c r="J1179" s="1">
        <v>4669</v>
      </c>
      <c r="K1179" s="1">
        <v>4644</v>
      </c>
      <c r="L1179" s="1">
        <v>4655</v>
      </c>
      <c r="M1179" s="53">
        <v>4644</v>
      </c>
      <c r="N1179" s="47">
        <v>4669</v>
      </c>
      <c r="O1179" s="47">
        <v>4644</v>
      </c>
      <c r="P1179" s="47">
        <v>4655</v>
      </c>
      <c r="Q1179" s="8">
        <v>4657</v>
      </c>
      <c r="R1179" s="26"/>
      <c r="W1179" s="50"/>
      <c r="X1179" s="51"/>
      <c r="AC1179" s="1">
        <v>1.1718999999999999</v>
      </c>
      <c r="AD1179" s="62">
        <v>4657</v>
      </c>
      <c r="AE1179" s="62">
        <v>4651</v>
      </c>
      <c r="BD1179" s="94">
        <v>0</v>
      </c>
      <c r="BE1179" s="8">
        <v>4657</v>
      </c>
      <c r="BF1179" s="8">
        <v>1272</v>
      </c>
      <c r="BG1179" s="62">
        <v>765</v>
      </c>
      <c r="BH1179" s="62">
        <v>1.6627450980392158</v>
      </c>
      <c r="BI1179" s="1">
        <v>0</v>
      </c>
      <c r="BJ1179" s="1">
        <v>0</v>
      </c>
      <c r="BK1179" s="1">
        <v>0</v>
      </c>
      <c r="BL1179" s="1">
        <v>0</v>
      </c>
      <c r="BM1179" s="78"/>
      <c r="BN1179" s="78"/>
      <c r="BO1179" s="78"/>
      <c r="BP1179" s="89"/>
      <c r="BS1179" s="88"/>
      <c r="BU1179" s="58"/>
      <c r="BV1179" s="58"/>
      <c r="BW1179" s="58"/>
      <c r="BX1179" s="58"/>
      <c r="BY1179" s="1">
        <v>113.74299999999999</v>
      </c>
      <c r="BZ1179" s="1">
        <v>113.634</v>
      </c>
      <c r="CA1179" s="1">
        <v>113.614</v>
      </c>
      <c r="CB1179" s="1">
        <v>1.1813</v>
      </c>
      <c r="CC1179" s="1">
        <v>1.1816</v>
      </c>
      <c r="CD1179" s="1">
        <v>1.1816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1278.5</v>
      </c>
      <c r="CP1179" s="1">
        <v>4655</v>
      </c>
      <c r="CQ1179" s="1">
        <v>4656</v>
      </c>
      <c r="CR1179" s="1">
        <v>4622</v>
      </c>
      <c r="CS1179" s="1">
        <v>4631</v>
      </c>
      <c r="CX1179" s="58"/>
      <c r="CY1179" s="58"/>
      <c r="DA1179" s="1" t="s">
        <v>618</v>
      </c>
      <c r="DC1179" s="58"/>
      <c r="DD1179" s="58"/>
      <c r="DE1179" s="111"/>
      <c r="DF1179">
        <v>113.986</v>
      </c>
      <c r="DG1179">
        <v>2.452</v>
      </c>
    </row>
    <row r="1180" spans="1:111">
      <c r="A1180" s="1">
        <v>2017</v>
      </c>
      <c r="B1180" s="1">
        <v>6</v>
      </c>
      <c r="C1180" s="24">
        <v>43035</v>
      </c>
      <c r="D1180" s="1">
        <v>4634</v>
      </c>
      <c r="E1180" s="1">
        <v>4640</v>
      </c>
      <c r="F1180" s="1">
        <v>4632</v>
      </c>
      <c r="G1180" s="1">
        <v>4638</v>
      </c>
      <c r="H1180" s="46">
        <v>1271.8</v>
      </c>
      <c r="I1180" s="1">
        <v>4634</v>
      </c>
      <c r="J1180" s="1">
        <v>4635</v>
      </c>
      <c r="K1180" s="1">
        <v>4629</v>
      </c>
      <c r="L1180" s="1">
        <v>4635</v>
      </c>
      <c r="M1180" s="53">
        <v>4633</v>
      </c>
      <c r="N1180" s="47">
        <v>4636</v>
      </c>
      <c r="O1180" s="47">
        <v>4629</v>
      </c>
      <c r="P1180" s="47">
        <v>4630</v>
      </c>
      <c r="Q1180" s="8">
        <v>4641</v>
      </c>
      <c r="R1180" s="26"/>
      <c r="W1180" s="50"/>
      <c r="X1180" s="51"/>
      <c r="AC1180" s="1">
        <v>1.1585000000000001</v>
      </c>
      <c r="AD1180" s="62">
        <v>4637</v>
      </c>
      <c r="AE1180" s="62">
        <v>4632</v>
      </c>
      <c r="BD1180" s="94">
        <v>4633</v>
      </c>
      <c r="BE1180" s="8">
        <v>4632</v>
      </c>
      <c r="BF1180" s="8">
        <v>663</v>
      </c>
      <c r="BG1180" s="62">
        <v>479</v>
      </c>
      <c r="BH1180" s="62">
        <v>1.384133611691023</v>
      </c>
      <c r="BI1180" s="1">
        <v>4633</v>
      </c>
      <c r="BJ1180" s="1">
        <v>4636</v>
      </c>
      <c r="BK1180" s="1">
        <v>4633</v>
      </c>
      <c r="BL1180" s="1">
        <v>4633</v>
      </c>
      <c r="BM1180" s="78"/>
      <c r="BN1180" s="78"/>
      <c r="BO1180" s="78"/>
      <c r="BP1180" s="89"/>
      <c r="BS1180" s="88"/>
      <c r="BU1180" s="58"/>
      <c r="BV1180" s="58"/>
      <c r="BW1180" s="58"/>
      <c r="BX1180" s="58"/>
      <c r="BY1180" s="1">
        <v>113.985</v>
      </c>
      <c r="BZ1180" s="1">
        <v>114.09099999999999</v>
      </c>
      <c r="CA1180" s="1">
        <v>114.09399999999999</v>
      </c>
      <c r="CB1180" s="1">
        <v>1.165</v>
      </c>
      <c r="CC1180" s="1">
        <v>1.1641999999999999</v>
      </c>
      <c r="CD1180" s="1">
        <v>1.1634</v>
      </c>
      <c r="CG1180" s="1">
        <v>4633</v>
      </c>
      <c r="CH1180" s="1">
        <v>4636</v>
      </c>
      <c r="CI1180" s="1">
        <v>4629</v>
      </c>
      <c r="CJ1180" s="1">
        <v>4632</v>
      </c>
      <c r="CK1180" s="1">
        <v>4633</v>
      </c>
      <c r="CL1180" s="1">
        <v>4640</v>
      </c>
      <c r="CM1180" s="1">
        <v>4629</v>
      </c>
      <c r="CN1180" s="1">
        <v>4630</v>
      </c>
      <c r="CO1180" s="1">
        <v>1267.8</v>
      </c>
      <c r="CP1180" s="1">
        <v>4635</v>
      </c>
      <c r="CQ1180" s="1">
        <v>4643</v>
      </c>
      <c r="CR1180" s="1">
        <v>4631</v>
      </c>
      <c r="CS1180" s="1">
        <v>4641</v>
      </c>
      <c r="CX1180" s="58"/>
      <c r="CY1180" s="58"/>
      <c r="DA1180" s="1" t="s">
        <v>618</v>
      </c>
      <c r="DC1180" s="58"/>
      <c r="DD1180" s="58"/>
      <c r="DE1180" s="111"/>
      <c r="DF1180">
        <v>113.715</v>
      </c>
      <c r="DG1180">
        <v>2.4279999999999999</v>
      </c>
    </row>
    <row r="1181" spans="1:111">
      <c r="A1181" s="1">
        <v>2017</v>
      </c>
      <c r="B1181" s="1">
        <v>2</v>
      </c>
      <c r="C1181" s="24">
        <v>43038</v>
      </c>
      <c r="D1181" s="1">
        <v>4642</v>
      </c>
      <c r="E1181" s="1">
        <v>4642</v>
      </c>
      <c r="F1181" s="1">
        <v>4629</v>
      </c>
      <c r="G1181" s="1">
        <v>4629</v>
      </c>
      <c r="H1181" s="46">
        <v>1277.4000000000001</v>
      </c>
      <c r="I1181" s="1">
        <v>4633</v>
      </c>
      <c r="J1181" s="1">
        <v>4642</v>
      </c>
      <c r="K1181" s="1">
        <v>4629</v>
      </c>
      <c r="L1181" s="1">
        <v>4632</v>
      </c>
      <c r="M1181" s="53">
        <v>4626</v>
      </c>
      <c r="N1181" s="47">
        <v>4632</v>
      </c>
      <c r="O1181" s="47">
        <v>4625</v>
      </c>
      <c r="P1181" s="47">
        <v>4629</v>
      </c>
      <c r="Q1181" s="8">
        <v>4641</v>
      </c>
      <c r="R1181" s="26"/>
      <c r="W1181" s="50"/>
      <c r="X1181" s="51"/>
      <c r="AC1181" s="1">
        <v>1.1617999999999999</v>
      </c>
      <c r="AD1181" s="62">
        <v>4642</v>
      </c>
      <c r="AE1181" s="62">
        <v>4630</v>
      </c>
      <c r="BD1181" s="94">
        <v>4626</v>
      </c>
      <c r="BE1181" s="8">
        <v>4638</v>
      </c>
      <c r="BF1181" s="8">
        <v>869</v>
      </c>
      <c r="BG1181" s="62">
        <v>948</v>
      </c>
      <c r="BH1181" s="62">
        <v>0.91666666666666663</v>
      </c>
      <c r="BI1181" s="1">
        <v>4626</v>
      </c>
      <c r="BJ1181" s="1">
        <v>4628</v>
      </c>
      <c r="BK1181" s="1">
        <v>4626</v>
      </c>
      <c r="BL1181" s="1">
        <v>4627</v>
      </c>
      <c r="BM1181" s="78"/>
      <c r="BN1181" s="78"/>
      <c r="BO1181" s="78"/>
      <c r="BP1181" s="89"/>
      <c r="BS1181" s="88"/>
      <c r="BU1181" s="58"/>
      <c r="BV1181" s="58"/>
      <c r="BW1181" s="58"/>
      <c r="BX1181" s="58"/>
      <c r="BY1181" s="1">
        <v>113.697</v>
      </c>
      <c r="BZ1181" s="1">
        <v>113.708</v>
      </c>
      <c r="CA1181" s="1">
        <v>113.696</v>
      </c>
      <c r="CB1181" s="1">
        <v>1.1608000000000001</v>
      </c>
      <c r="CC1181" s="1">
        <v>1.1599999999999999</v>
      </c>
      <c r="CD1181" s="1">
        <v>1.1607000000000001</v>
      </c>
      <c r="CG1181" s="1">
        <v>4626</v>
      </c>
      <c r="CH1181" s="1">
        <v>4632</v>
      </c>
      <c r="CI1181" s="1">
        <v>4626</v>
      </c>
      <c r="CJ1181" s="1">
        <v>4627</v>
      </c>
      <c r="CK1181" s="1">
        <v>4626</v>
      </c>
      <c r="CL1181" s="1">
        <v>4632</v>
      </c>
      <c r="CM1181" s="1">
        <v>4625</v>
      </c>
      <c r="CN1181" s="1">
        <v>4629</v>
      </c>
      <c r="CO1181" s="1">
        <v>1270.5</v>
      </c>
      <c r="CP1181" s="1">
        <v>4629</v>
      </c>
      <c r="CQ1181" s="1">
        <v>4637</v>
      </c>
      <c r="CR1181" s="1">
        <v>4626</v>
      </c>
      <c r="CS1181" s="1">
        <v>4627</v>
      </c>
      <c r="CX1181" s="58"/>
      <c r="CY1181" s="58"/>
      <c r="DA1181" s="1" t="s">
        <v>618</v>
      </c>
      <c r="DC1181" s="58"/>
      <c r="DD1181" s="58"/>
      <c r="DE1181" s="111"/>
      <c r="DF1181">
        <v>113.19199999999999</v>
      </c>
      <c r="DG1181">
        <v>2.3740000000000001</v>
      </c>
    </row>
    <row r="1182" spans="1:111">
      <c r="A1182" s="1">
        <v>2017</v>
      </c>
      <c r="B1182" s="1">
        <v>3</v>
      </c>
      <c r="C1182" s="24">
        <v>43039</v>
      </c>
      <c r="D1182" s="1">
        <v>4631</v>
      </c>
      <c r="E1182" s="1">
        <v>4631</v>
      </c>
      <c r="F1182" s="1">
        <v>4625</v>
      </c>
      <c r="G1182" s="1">
        <v>4628</v>
      </c>
      <c r="H1182" s="46">
        <v>1271.8</v>
      </c>
      <c r="I1182" s="1">
        <v>4626</v>
      </c>
      <c r="J1182" s="1">
        <v>4636</v>
      </c>
      <c r="K1182" s="1">
        <v>4625</v>
      </c>
      <c r="L1182" s="1">
        <v>4626</v>
      </c>
      <c r="M1182" s="53">
        <v>4627</v>
      </c>
      <c r="N1182" s="47">
        <v>4630</v>
      </c>
      <c r="O1182" s="47">
        <v>4623</v>
      </c>
      <c r="P1182" s="47">
        <v>4624</v>
      </c>
      <c r="Q1182" s="8">
        <v>4628</v>
      </c>
      <c r="R1182" s="26"/>
      <c r="W1182" s="50"/>
      <c r="X1182" s="51"/>
      <c r="AC1182" s="1">
        <v>1.1638999999999999</v>
      </c>
      <c r="AD1182" s="62">
        <v>4631</v>
      </c>
      <c r="AE1182" s="62">
        <v>4624</v>
      </c>
      <c r="BD1182" s="94">
        <v>4627</v>
      </c>
      <c r="BE1182" s="8">
        <v>4628</v>
      </c>
      <c r="BF1182" s="8">
        <v>841</v>
      </c>
      <c r="BG1182" s="62">
        <v>942</v>
      </c>
      <c r="BH1182" s="62">
        <v>0.89278131634819535</v>
      </c>
      <c r="BI1182" s="1">
        <v>4627</v>
      </c>
      <c r="BJ1182" s="1">
        <v>4629</v>
      </c>
      <c r="BK1182" s="1">
        <v>4626</v>
      </c>
      <c r="BL1182" s="1">
        <v>4627</v>
      </c>
      <c r="BM1182" s="78"/>
      <c r="BN1182" s="78"/>
      <c r="BO1182" s="78"/>
      <c r="BP1182" s="89"/>
      <c r="BS1182" s="88"/>
      <c r="BU1182" s="58"/>
      <c r="BV1182" s="58"/>
      <c r="BW1182" s="58"/>
      <c r="BX1182" s="58"/>
      <c r="BY1182" s="1">
        <v>113.18</v>
      </c>
      <c r="BZ1182" s="1">
        <v>113.142</v>
      </c>
      <c r="CA1182" s="1">
        <v>113.11</v>
      </c>
      <c r="CB1182" s="1">
        <v>1.1651</v>
      </c>
      <c r="CC1182" s="1">
        <v>1.1642999999999999</v>
      </c>
      <c r="CD1182" s="1">
        <v>1.1646000000000001</v>
      </c>
      <c r="CG1182" s="1">
        <v>4627</v>
      </c>
      <c r="CH1182" s="1">
        <v>4630</v>
      </c>
      <c r="CI1182" s="1">
        <v>4623</v>
      </c>
      <c r="CJ1182" s="1">
        <v>4624</v>
      </c>
      <c r="CK1182" s="1">
        <v>4627</v>
      </c>
      <c r="CL1182" s="1">
        <v>4630</v>
      </c>
      <c r="CM1182" s="1">
        <v>4613</v>
      </c>
      <c r="CN1182" s="1">
        <v>4615</v>
      </c>
      <c r="CO1182" s="1">
        <v>1277.5</v>
      </c>
      <c r="CP1182" s="1">
        <v>4627</v>
      </c>
      <c r="CQ1182" s="1">
        <v>4632</v>
      </c>
      <c r="CR1182" s="1">
        <v>4614</v>
      </c>
      <c r="CS1182" s="1">
        <v>4630</v>
      </c>
      <c r="CX1182" s="58"/>
      <c r="CY1182" s="58"/>
      <c r="DA1182" s="1" t="s">
        <v>618</v>
      </c>
      <c r="DC1182" s="58"/>
      <c r="DD1182" s="58"/>
      <c r="DE1182" s="111"/>
      <c r="DF1182">
        <v>113.685</v>
      </c>
      <c r="DG1182">
        <v>2.3759999999999999</v>
      </c>
    </row>
    <row r="1183" spans="1:111">
      <c r="A1183" s="1">
        <v>2017</v>
      </c>
      <c r="B1183" s="1">
        <v>4</v>
      </c>
      <c r="C1183" s="24">
        <v>43040</v>
      </c>
      <c r="D1183" s="1">
        <v>4628</v>
      </c>
      <c r="E1183" s="1">
        <v>4647</v>
      </c>
      <c r="F1183" s="1">
        <v>4626</v>
      </c>
      <c r="G1183" s="1">
        <v>4647</v>
      </c>
      <c r="H1183" s="46">
        <v>1275.5</v>
      </c>
      <c r="I1183" s="1">
        <v>4627</v>
      </c>
      <c r="J1183" s="1">
        <v>4633</v>
      </c>
      <c r="K1183" s="1">
        <v>4613</v>
      </c>
      <c r="L1183" s="1">
        <v>4633</v>
      </c>
      <c r="M1183" s="53">
        <v>4655</v>
      </c>
      <c r="N1183" s="47">
        <v>4678</v>
      </c>
      <c r="O1183" s="47">
        <v>4653</v>
      </c>
      <c r="P1183" s="47">
        <v>4662</v>
      </c>
      <c r="Q1183" s="8">
        <v>4628</v>
      </c>
      <c r="R1183" s="26"/>
      <c r="W1183" s="50"/>
      <c r="X1183" s="51"/>
      <c r="AC1183" s="1">
        <v>1.1611</v>
      </c>
      <c r="AD1183" s="62">
        <v>4635</v>
      </c>
      <c r="AE1183" s="62">
        <v>4626</v>
      </c>
      <c r="BD1183" s="94">
        <v>4653</v>
      </c>
      <c r="BE1183" s="8">
        <v>4627</v>
      </c>
      <c r="BF1183" s="8">
        <v>1174</v>
      </c>
      <c r="BG1183" s="62">
        <v>820</v>
      </c>
      <c r="BH1183" s="62">
        <v>1.4317073170731707</v>
      </c>
      <c r="BI1183" s="1">
        <v>4655</v>
      </c>
      <c r="BJ1183" s="1">
        <v>4657</v>
      </c>
      <c r="BK1183" s="1">
        <v>4653</v>
      </c>
      <c r="BL1183" s="1">
        <v>4654</v>
      </c>
      <c r="BM1183" s="78"/>
      <c r="BN1183" s="78"/>
      <c r="BO1183" s="78"/>
      <c r="BP1183" s="89"/>
      <c r="BS1183" s="88"/>
      <c r="BU1183" s="58"/>
      <c r="BV1183" s="58"/>
      <c r="BW1183" s="58"/>
      <c r="BX1183" s="58"/>
      <c r="BY1183" s="1">
        <v>113.633</v>
      </c>
      <c r="BZ1183" s="1">
        <v>113.648</v>
      </c>
      <c r="CA1183" s="1">
        <v>113.64400000000001</v>
      </c>
      <c r="CB1183" s="1">
        <v>1.1646000000000001</v>
      </c>
      <c r="CC1183" s="1">
        <v>1.165</v>
      </c>
      <c r="CD1183" s="1">
        <v>1.1655</v>
      </c>
      <c r="CG1183" s="1">
        <v>4655</v>
      </c>
      <c r="CH1183" s="1">
        <v>4678</v>
      </c>
      <c r="CI1183" s="1">
        <v>4653</v>
      </c>
      <c r="CJ1183" s="1">
        <v>4664</v>
      </c>
      <c r="CK1183" s="1">
        <v>4655</v>
      </c>
      <c r="CL1183" s="1">
        <v>4678</v>
      </c>
      <c r="CM1183" s="1">
        <v>4653</v>
      </c>
      <c r="CN1183" s="1">
        <v>4666</v>
      </c>
      <c r="CO1183" s="1">
        <v>1276.2</v>
      </c>
      <c r="CP1183" s="1">
        <v>4651</v>
      </c>
      <c r="CQ1183" s="1">
        <v>4677</v>
      </c>
      <c r="CR1183" s="1">
        <v>4651</v>
      </c>
      <c r="CS1183" s="1">
        <v>4663</v>
      </c>
      <c r="CX1183" s="58"/>
      <c r="CY1183" s="58"/>
      <c r="DA1183" s="1" t="s">
        <v>618</v>
      </c>
      <c r="DC1183" s="58"/>
      <c r="DD1183" s="58"/>
      <c r="DE1183" s="111"/>
      <c r="DF1183">
        <v>114.142</v>
      </c>
      <c r="DG1183">
        <v>2.3759999999999999</v>
      </c>
    </row>
    <row r="1184" spans="1:111">
      <c r="A1184" s="1">
        <v>2017</v>
      </c>
      <c r="B1184" s="1">
        <v>5</v>
      </c>
      <c r="C1184" s="24">
        <v>43041</v>
      </c>
      <c r="D1184" s="1">
        <v>4663</v>
      </c>
      <c r="E1184" s="1">
        <v>4670</v>
      </c>
      <c r="F1184" s="1">
        <v>4663</v>
      </c>
      <c r="G1184" s="1">
        <v>4664</v>
      </c>
      <c r="H1184" s="46">
        <v>1269.2</v>
      </c>
      <c r="I1184" s="1">
        <v>4655</v>
      </c>
      <c r="J1184" s="1">
        <v>4678</v>
      </c>
      <c r="K1184" s="1">
        <v>4653</v>
      </c>
      <c r="L1184" s="1">
        <v>4668</v>
      </c>
      <c r="M1184" s="53">
        <v>4665</v>
      </c>
      <c r="N1184" s="47">
        <v>4671</v>
      </c>
      <c r="O1184" s="47">
        <v>4657</v>
      </c>
      <c r="P1184" s="47">
        <v>4668</v>
      </c>
      <c r="Q1184" s="8">
        <v>4663</v>
      </c>
      <c r="R1184" s="26"/>
      <c r="W1184" s="50"/>
      <c r="X1184" s="51"/>
      <c r="AC1184" s="1">
        <v>1.1648000000000001</v>
      </c>
      <c r="AD1184" s="62">
        <v>4670</v>
      </c>
      <c r="AE1184" s="62">
        <v>4663</v>
      </c>
      <c r="BD1184" s="94">
        <v>4666</v>
      </c>
      <c r="BE1184" s="8">
        <v>4666</v>
      </c>
      <c r="BF1184" s="8">
        <v>1066</v>
      </c>
      <c r="BG1184" s="62">
        <v>897</v>
      </c>
      <c r="BH1184" s="62">
        <v>1.1884057971014492</v>
      </c>
      <c r="BI1184" s="1">
        <v>4665</v>
      </c>
      <c r="BJ1184" s="1">
        <v>4666</v>
      </c>
      <c r="BK1184" s="1">
        <v>4663</v>
      </c>
      <c r="BL1184" s="1">
        <v>4665</v>
      </c>
      <c r="BM1184" s="78"/>
      <c r="BN1184" s="78"/>
      <c r="BO1184" s="78"/>
      <c r="BP1184" s="89"/>
      <c r="BS1184" s="88"/>
      <c r="BU1184" s="58"/>
      <c r="BV1184" s="58"/>
      <c r="BW1184" s="58"/>
      <c r="BX1184" s="58"/>
      <c r="BY1184" s="1">
        <v>114.182</v>
      </c>
      <c r="BZ1184" s="1">
        <v>114.15900000000001</v>
      </c>
      <c r="CA1184" s="1">
        <v>114.176</v>
      </c>
      <c r="CB1184" s="1">
        <v>1.1618999999999999</v>
      </c>
      <c r="CC1184" s="1">
        <v>1.1617999999999999</v>
      </c>
      <c r="CD1184" s="1">
        <v>1.1623000000000001</v>
      </c>
      <c r="CG1184" s="1">
        <v>4665</v>
      </c>
      <c r="CH1184" s="1">
        <v>4667</v>
      </c>
      <c r="CI1184" s="1">
        <v>4657</v>
      </c>
      <c r="CJ1184" s="1">
        <v>4665</v>
      </c>
      <c r="CK1184" s="1">
        <v>4665</v>
      </c>
      <c r="CL1184" s="1">
        <v>4675</v>
      </c>
      <c r="CM1184" s="1">
        <v>4657</v>
      </c>
      <c r="CN1184" s="1">
        <v>4667</v>
      </c>
      <c r="CO1184" s="1">
        <v>1277.0999999999999</v>
      </c>
      <c r="CP1184" s="1">
        <v>4664</v>
      </c>
      <c r="CQ1184" s="1">
        <v>4674</v>
      </c>
      <c r="CR1184" s="1">
        <v>4656</v>
      </c>
      <c r="CS1184" s="1">
        <v>4662</v>
      </c>
      <c r="CX1184" s="58"/>
      <c r="CY1184" s="58"/>
      <c r="DA1184" s="1" t="s">
        <v>618</v>
      </c>
      <c r="DC1184" s="58"/>
      <c r="DD1184" s="58"/>
      <c r="DE1184" s="111"/>
      <c r="DF1184">
        <v>114.02200000000001</v>
      </c>
      <c r="DG1184">
        <v>2.343</v>
      </c>
    </row>
    <row r="1185" spans="1:111">
      <c r="A1185" s="1">
        <v>2017</v>
      </c>
      <c r="B1185" s="1">
        <v>2</v>
      </c>
      <c r="C1185" s="24">
        <v>43045</v>
      </c>
      <c r="D1185" s="1">
        <v>4646</v>
      </c>
      <c r="E1185" s="1">
        <v>4659</v>
      </c>
      <c r="F1185" s="1">
        <v>4644</v>
      </c>
      <c r="G1185" s="1">
        <v>4649</v>
      </c>
      <c r="H1185" s="46">
        <v>1282.2</v>
      </c>
      <c r="I1185" s="1">
        <v>4665</v>
      </c>
      <c r="J1185" s="1">
        <v>4675</v>
      </c>
      <c r="K1185" s="1">
        <v>4645</v>
      </c>
      <c r="L1185" s="1">
        <v>4657</v>
      </c>
      <c r="M1185" s="53">
        <v>4649</v>
      </c>
      <c r="N1185" s="47">
        <v>4652</v>
      </c>
      <c r="O1185" s="47">
        <v>4645</v>
      </c>
      <c r="P1185" s="47">
        <v>4649</v>
      </c>
      <c r="Q1185" s="8">
        <v>4647</v>
      </c>
      <c r="R1185" s="26"/>
      <c r="W1185" s="50"/>
      <c r="X1185" s="51"/>
      <c r="AC1185" s="1">
        <v>1.1589</v>
      </c>
      <c r="AD1185" s="62">
        <v>4659</v>
      </c>
      <c r="AE1185" s="62">
        <v>4644</v>
      </c>
      <c r="BD1185" s="94">
        <v>4651</v>
      </c>
      <c r="BE1185" s="8">
        <v>4647</v>
      </c>
      <c r="BF1185" s="8">
        <v>840</v>
      </c>
      <c r="BG1185" s="62">
        <v>846</v>
      </c>
      <c r="BH1185" s="62">
        <v>0.99290780141843971</v>
      </c>
      <c r="BI1185" s="1">
        <v>4649</v>
      </c>
      <c r="BJ1185" s="1">
        <v>4650</v>
      </c>
      <c r="BK1185" s="1">
        <v>4647</v>
      </c>
      <c r="BL1185" s="1">
        <v>4647</v>
      </c>
      <c r="BM1185" s="78"/>
      <c r="BN1185" s="78"/>
      <c r="BO1185" s="78"/>
      <c r="BP1185" s="89"/>
      <c r="BS1185" s="88"/>
      <c r="BU1185" s="58"/>
      <c r="BV1185" s="58"/>
      <c r="BW1185" s="58"/>
      <c r="BX1185" s="58"/>
      <c r="BY1185" s="1">
        <v>114.033</v>
      </c>
      <c r="BZ1185" s="1">
        <v>114.15300000000001</v>
      </c>
      <c r="CA1185" s="1">
        <v>114.20399999999999</v>
      </c>
      <c r="CB1185" s="1">
        <v>1.1616</v>
      </c>
      <c r="CC1185" s="1">
        <v>1.1613</v>
      </c>
      <c r="CD1185" s="1">
        <v>1.1609</v>
      </c>
      <c r="CG1185" s="1">
        <v>4649</v>
      </c>
      <c r="CH1185" s="1">
        <v>4652</v>
      </c>
      <c r="CI1185" s="1">
        <v>4645</v>
      </c>
      <c r="CJ1185" s="1">
        <v>4649</v>
      </c>
      <c r="CK1185" s="1">
        <v>4649</v>
      </c>
      <c r="CL1185" s="1">
        <v>4652</v>
      </c>
      <c r="CM1185" s="1">
        <v>4645</v>
      </c>
      <c r="CN1185" s="1">
        <v>4651</v>
      </c>
      <c r="CO1185" s="1">
        <v>1270.2</v>
      </c>
      <c r="CP1185" s="1">
        <v>4649</v>
      </c>
      <c r="CQ1185" s="1">
        <v>4675</v>
      </c>
      <c r="CR1185" s="1">
        <v>4645</v>
      </c>
      <c r="CS1185" s="1">
        <v>4666</v>
      </c>
      <c r="CX1185" s="58"/>
      <c r="CY1185" s="58"/>
      <c r="DA1185" s="1" t="s">
        <v>618</v>
      </c>
      <c r="DC1185" s="58"/>
      <c r="DD1185" s="58"/>
      <c r="DE1185" s="111"/>
      <c r="DF1185">
        <v>113.74299999999999</v>
      </c>
      <c r="DG1185">
        <v>2.3199999999999998</v>
      </c>
    </row>
    <row r="1186" spans="1:111">
      <c r="A1186" s="1">
        <v>2017</v>
      </c>
      <c r="B1186" s="1">
        <v>3</v>
      </c>
      <c r="C1186" s="24">
        <v>43046</v>
      </c>
      <c r="D1186" s="1">
        <v>4666</v>
      </c>
      <c r="E1186" s="1">
        <v>4670</v>
      </c>
      <c r="F1186" s="1">
        <v>4663</v>
      </c>
      <c r="G1186" s="1">
        <v>4669</v>
      </c>
      <c r="H1186" s="46">
        <v>1276.5999999999999</v>
      </c>
      <c r="I1186" s="1">
        <v>4649</v>
      </c>
      <c r="J1186" s="1">
        <v>4677</v>
      </c>
      <c r="K1186" s="1">
        <v>4645</v>
      </c>
      <c r="L1186" s="1">
        <v>4667</v>
      </c>
      <c r="M1186" s="53">
        <v>4649</v>
      </c>
      <c r="N1186" s="47">
        <v>4652</v>
      </c>
      <c r="O1186" s="47">
        <v>4645</v>
      </c>
      <c r="P1186" s="47">
        <v>4649</v>
      </c>
      <c r="Q1186" s="8">
        <v>4668</v>
      </c>
      <c r="R1186" s="26"/>
      <c r="W1186" s="50"/>
      <c r="X1186" s="51"/>
      <c r="AC1186" s="1">
        <v>1.1565000000000001</v>
      </c>
      <c r="AD1186" s="62">
        <v>4669</v>
      </c>
      <c r="AE1186" s="62">
        <v>4663</v>
      </c>
      <c r="BD1186" s="94">
        <v>0</v>
      </c>
      <c r="BE1186" s="8">
        <v>4667</v>
      </c>
      <c r="BF1186" s="8">
        <v>946</v>
      </c>
      <c r="BG1186" s="62">
        <v>793</v>
      </c>
      <c r="BH1186" s="62">
        <v>1.1929382093316518</v>
      </c>
      <c r="BI1186" s="1">
        <v>0</v>
      </c>
      <c r="BJ1186" s="1">
        <v>0</v>
      </c>
      <c r="BK1186" s="1">
        <v>0</v>
      </c>
      <c r="BL1186" s="1">
        <v>0</v>
      </c>
      <c r="BM1186" s="78"/>
      <c r="BN1186" s="78"/>
      <c r="BO1186" s="78"/>
      <c r="BP1186" s="89"/>
      <c r="BS1186" s="88"/>
      <c r="BU1186" s="58"/>
      <c r="BV1186" s="58"/>
      <c r="BW1186" s="58"/>
      <c r="BX1186" s="58"/>
      <c r="BY1186" s="1">
        <v>113.78</v>
      </c>
      <c r="BZ1186" s="1">
        <v>113.77500000000001</v>
      </c>
      <c r="CA1186" s="1">
        <v>113.794</v>
      </c>
      <c r="CB1186" s="1">
        <v>1.1609</v>
      </c>
      <c r="CC1186" s="1">
        <v>1.161</v>
      </c>
      <c r="CD1186" s="1">
        <v>1.1613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1279.2</v>
      </c>
      <c r="CP1186" s="1">
        <v>4673</v>
      </c>
      <c r="CQ1186" s="1">
        <v>4676</v>
      </c>
      <c r="CR1186" s="1">
        <v>4649</v>
      </c>
      <c r="CS1186" s="1">
        <v>4659</v>
      </c>
      <c r="CX1186" s="58"/>
      <c r="CY1186" s="58"/>
      <c r="DA1186" s="1" t="s">
        <v>618</v>
      </c>
      <c r="DC1186" s="58"/>
      <c r="DD1186" s="58"/>
      <c r="DE1186" s="111"/>
      <c r="DF1186">
        <v>113.95099999999999</v>
      </c>
      <c r="DG1186">
        <v>2.3069999999999999</v>
      </c>
    </row>
    <row r="1187" spans="1:111">
      <c r="A1187" s="1">
        <v>2017</v>
      </c>
      <c r="B1187" s="1">
        <v>4</v>
      </c>
      <c r="C1187" s="24">
        <v>43047</v>
      </c>
      <c r="D1187" s="1">
        <v>4656</v>
      </c>
      <c r="E1187" s="1">
        <v>4662</v>
      </c>
      <c r="F1187" s="1">
        <v>4652</v>
      </c>
      <c r="G1187" s="1">
        <v>4660</v>
      </c>
      <c r="H1187" s="46">
        <v>1281.7</v>
      </c>
      <c r="I1187" s="1">
        <v>4674</v>
      </c>
      <c r="J1187" s="1">
        <v>4677</v>
      </c>
      <c r="K1187" s="1">
        <v>4649</v>
      </c>
      <c r="L1187" s="1">
        <v>4654</v>
      </c>
      <c r="M1187" s="53">
        <v>4661</v>
      </c>
      <c r="N1187" s="47">
        <v>4668</v>
      </c>
      <c r="O1187" s="47">
        <v>4655</v>
      </c>
      <c r="P1187" s="47">
        <v>4660</v>
      </c>
      <c r="Q1187" s="8">
        <v>4659</v>
      </c>
      <c r="R1187" s="26"/>
      <c r="W1187" s="50"/>
      <c r="X1187" s="51"/>
      <c r="AC1187" s="1">
        <v>1.1591</v>
      </c>
      <c r="AD1187" s="62">
        <v>4656</v>
      </c>
      <c r="AE1187" s="62">
        <v>4652</v>
      </c>
      <c r="BD1187" s="94">
        <v>4662</v>
      </c>
      <c r="BE1187" s="8">
        <v>4656</v>
      </c>
      <c r="BF1187" s="8">
        <v>744</v>
      </c>
      <c r="BG1187" s="62">
        <v>830</v>
      </c>
      <c r="BH1187" s="62">
        <v>0.89638554216867472</v>
      </c>
      <c r="BI1187" s="1">
        <v>4661</v>
      </c>
      <c r="BJ1187" s="1">
        <v>4665</v>
      </c>
      <c r="BK1187" s="1">
        <v>4658</v>
      </c>
      <c r="BL1187" s="1">
        <v>4663</v>
      </c>
      <c r="BM1187" s="78"/>
      <c r="BN1187" s="78"/>
      <c r="BO1187" s="78"/>
      <c r="BP1187" s="89"/>
      <c r="BS1187" s="88"/>
      <c r="BU1187" s="58"/>
      <c r="BV1187" s="58"/>
      <c r="BW1187" s="58"/>
      <c r="BX1187" s="58"/>
      <c r="BY1187" s="1">
        <v>113.947</v>
      </c>
      <c r="BZ1187" s="1">
        <v>113.82299999999999</v>
      </c>
      <c r="CA1187" s="1">
        <v>113.73399999999999</v>
      </c>
      <c r="CB1187" s="1">
        <v>1.159</v>
      </c>
      <c r="CC1187" s="1">
        <v>1.1593</v>
      </c>
      <c r="CD1187" s="1">
        <v>1.1601999999999999</v>
      </c>
      <c r="CG1187" s="1">
        <v>4661</v>
      </c>
      <c r="CH1187" s="1">
        <v>4668</v>
      </c>
      <c r="CI1187" s="1">
        <v>4655</v>
      </c>
      <c r="CJ1187" s="1">
        <v>4657</v>
      </c>
      <c r="CK1187" s="1">
        <v>4661</v>
      </c>
      <c r="CL1187" s="1">
        <v>4675</v>
      </c>
      <c r="CM1187" s="1">
        <v>4655</v>
      </c>
      <c r="CN1187" s="1">
        <v>4672</v>
      </c>
      <c r="CO1187" s="1">
        <v>1279.5</v>
      </c>
      <c r="CP1187" s="1">
        <v>4659</v>
      </c>
      <c r="CQ1187" s="1">
        <v>4681</v>
      </c>
      <c r="CR1187" s="1">
        <v>4654</v>
      </c>
      <c r="CS1187" s="1">
        <v>4672</v>
      </c>
      <c r="CX1187" s="58"/>
      <c r="CY1187" s="58"/>
      <c r="DA1187" s="1" t="s">
        <v>618</v>
      </c>
      <c r="DC1187" s="58"/>
      <c r="DD1187" s="58"/>
      <c r="DE1187" s="111"/>
      <c r="DF1187">
        <v>113.883</v>
      </c>
      <c r="DG1187">
        <v>2.3250000000000002</v>
      </c>
    </row>
    <row r="1188" spans="1:111">
      <c r="A1188" s="1">
        <v>2017</v>
      </c>
      <c r="B1188" s="1">
        <v>5</v>
      </c>
      <c r="C1188" s="24">
        <v>43048</v>
      </c>
      <c r="D1188" s="1">
        <v>4674</v>
      </c>
      <c r="E1188" s="1">
        <v>4678</v>
      </c>
      <c r="F1188" s="1">
        <v>4669</v>
      </c>
      <c r="G1188" s="1">
        <v>4671</v>
      </c>
      <c r="H1188" s="46">
        <v>1286.4000000000001</v>
      </c>
      <c r="I1188" s="1">
        <v>4661</v>
      </c>
      <c r="J1188" s="1">
        <v>4684</v>
      </c>
      <c r="K1188" s="1">
        <v>4655</v>
      </c>
      <c r="L1188" s="1">
        <v>4677</v>
      </c>
      <c r="M1188" s="53">
        <v>4674</v>
      </c>
      <c r="N1188" s="47">
        <v>4676</v>
      </c>
      <c r="O1188" s="47">
        <v>4665</v>
      </c>
      <c r="P1188" s="47">
        <v>4675</v>
      </c>
      <c r="Q1188" s="8">
        <v>4675</v>
      </c>
      <c r="R1188" s="26"/>
      <c r="W1188" s="50"/>
      <c r="X1188" s="51"/>
      <c r="AC1188" s="1">
        <v>1.1606000000000001</v>
      </c>
      <c r="AD1188" s="62">
        <v>4679</v>
      </c>
      <c r="AE1188" s="62">
        <v>4673</v>
      </c>
      <c r="BD1188" s="94">
        <v>4675</v>
      </c>
      <c r="BE1188" s="8">
        <v>4678</v>
      </c>
      <c r="BF1188" s="8">
        <v>838</v>
      </c>
      <c r="BG1188" s="62">
        <v>716</v>
      </c>
      <c r="BH1188" s="62">
        <v>1.1703910614525139</v>
      </c>
      <c r="BI1188" s="1">
        <v>4674</v>
      </c>
      <c r="BJ1188" s="1">
        <v>4675</v>
      </c>
      <c r="BK1188" s="1">
        <v>4669</v>
      </c>
      <c r="BL1188" s="1">
        <v>4670</v>
      </c>
      <c r="BM1188" s="78"/>
      <c r="BN1188" s="78"/>
      <c r="BO1188" s="78"/>
      <c r="BP1188" s="89"/>
      <c r="BS1188" s="88"/>
      <c r="BU1188" s="58"/>
      <c r="BV1188" s="58"/>
      <c r="BW1188" s="58"/>
      <c r="BX1188" s="58"/>
      <c r="BY1188" s="1">
        <v>113.82599999999999</v>
      </c>
      <c r="BZ1188" s="1">
        <v>113.866</v>
      </c>
      <c r="CA1188" s="1">
        <v>113.88800000000001</v>
      </c>
      <c r="CB1188" s="1">
        <v>1.1597999999999999</v>
      </c>
      <c r="CC1188" s="1">
        <v>1.1594</v>
      </c>
      <c r="CD1188" s="1">
        <v>1.1597</v>
      </c>
      <c r="CG1188" s="1">
        <v>4674</v>
      </c>
      <c r="CH1188" s="1">
        <v>4675</v>
      </c>
      <c r="CI1188" s="1">
        <v>4665</v>
      </c>
      <c r="CJ1188" s="1">
        <v>4672</v>
      </c>
      <c r="CK1188" s="1">
        <v>4674</v>
      </c>
      <c r="CL1188" s="1">
        <v>4677</v>
      </c>
      <c r="CM1188" s="1">
        <v>4665</v>
      </c>
      <c r="CN1188" s="1">
        <v>4670</v>
      </c>
      <c r="CO1188" s="1">
        <v>1284</v>
      </c>
      <c r="CP1188" s="1">
        <v>4673</v>
      </c>
      <c r="CQ1188" s="1">
        <v>4677</v>
      </c>
      <c r="CR1188" s="1">
        <v>4664</v>
      </c>
      <c r="CS1188" s="1">
        <v>4670</v>
      </c>
      <c r="CX1188" s="58"/>
      <c r="CY1188" s="58"/>
      <c r="DA1188" s="1" t="s">
        <v>618</v>
      </c>
      <c r="DC1188" s="58"/>
      <c r="DD1188" s="58"/>
      <c r="DE1188" s="111"/>
      <c r="DF1188">
        <v>113.434</v>
      </c>
      <c r="DG1188">
        <v>2.331</v>
      </c>
    </row>
    <row r="1189" spans="1:111">
      <c r="A1189" s="1">
        <v>2017</v>
      </c>
      <c r="B1189" s="1">
        <v>6</v>
      </c>
      <c r="C1189" s="24">
        <v>43049</v>
      </c>
      <c r="D1189" s="1">
        <v>4670</v>
      </c>
      <c r="E1189" s="1">
        <v>4675</v>
      </c>
      <c r="F1189" s="1">
        <v>4669</v>
      </c>
      <c r="G1189" s="1">
        <v>4671</v>
      </c>
      <c r="H1189" s="46">
        <v>1274.2</v>
      </c>
      <c r="I1189" s="1">
        <v>4674</v>
      </c>
      <c r="J1189" s="1">
        <v>4677</v>
      </c>
      <c r="K1189" s="1">
        <v>4663</v>
      </c>
      <c r="L1189" s="1">
        <v>4671</v>
      </c>
      <c r="M1189" s="53">
        <v>4669</v>
      </c>
      <c r="N1189" s="47">
        <v>4671</v>
      </c>
      <c r="O1189" s="47">
        <v>4665</v>
      </c>
      <c r="P1189" s="47">
        <v>4667</v>
      </c>
      <c r="Q1189" s="8">
        <v>4671</v>
      </c>
      <c r="R1189" s="26"/>
      <c r="W1189" s="50"/>
      <c r="X1189" s="51"/>
      <c r="AC1189" s="1">
        <v>1.1644000000000001</v>
      </c>
      <c r="AD1189" s="62">
        <v>4675</v>
      </c>
      <c r="AE1189" s="62">
        <v>4669</v>
      </c>
      <c r="BD1189" s="94">
        <v>4669</v>
      </c>
      <c r="BE1189" s="8">
        <v>4672</v>
      </c>
      <c r="BF1189" s="8">
        <v>1069</v>
      </c>
      <c r="BG1189" s="62">
        <v>790</v>
      </c>
      <c r="BH1189" s="62">
        <v>1.3531645569620254</v>
      </c>
      <c r="BI1189" s="1">
        <v>4669</v>
      </c>
      <c r="BJ1189" s="1">
        <v>4671</v>
      </c>
      <c r="BK1189" s="1">
        <v>4668</v>
      </c>
      <c r="BL1189" s="1">
        <v>4669</v>
      </c>
      <c r="BM1189" s="78"/>
      <c r="BN1189" s="78"/>
      <c r="BO1189" s="78"/>
      <c r="BP1189" s="89"/>
      <c r="BS1189" s="88"/>
      <c r="BU1189" s="58"/>
      <c r="BV1189" s="58"/>
      <c r="BW1189" s="58"/>
      <c r="BX1189" s="58"/>
      <c r="BY1189" s="1">
        <v>113.349</v>
      </c>
      <c r="BZ1189" s="1">
        <v>113.45699999999999</v>
      </c>
      <c r="CA1189" s="1">
        <v>113.363</v>
      </c>
      <c r="CB1189" s="1">
        <v>1.1642999999999999</v>
      </c>
      <c r="CC1189" s="1">
        <v>1.1642999999999999</v>
      </c>
      <c r="CD1189" s="1">
        <v>1.1644000000000001</v>
      </c>
      <c r="CG1189" s="1">
        <v>4669</v>
      </c>
      <c r="CH1189" s="1">
        <v>4671</v>
      </c>
      <c r="CI1189" s="1">
        <v>4666</v>
      </c>
      <c r="CJ1189" s="1">
        <v>4668</v>
      </c>
      <c r="CK1189" s="1">
        <v>4669</v>
      </c>
      <c r="CL1189" s="1">
        <v>4671</v>
      </c>
      <c r="CM1189" s="1">
        <v>4662</v>
      </c>
      <c r="CN1189" s="1">
        <v>4663</v>
      </c>
      <c r="CO1189" s="1">
        <v>1283.5999999999999</v>
      </c>
      <c r="CP1189" s="1">
        <v>4671</v>
      </c>
      <c r="CQ1189" s="1">
        <v>4673</v>
      </c>
      <c r="CR1189" s="1">
        <v>4636</v>
      </c>
      <c r="CS1189" s="1">
        <v>4646</v>
      </c>
      <c r="CX1189" s="58"/>
      <c r="CY1189" s="58"/>
      <c r="DA1189" s="1" t="s">
        <v>618</v>
      </c>
      <c r="DC1189" s="58"/>
      <c r="DD1189" s="58"/>
      <c r="DE1189" s="111"/>
      <c r="DF1189">
        <v>113.47199999999999</v>
      </c>
      <c r="DG1189">
        <v>2.4</v>
      </c>
    </row>
    <row r="1190" spans="1:111">
      <c r="A1190" s="1">
        <v>2017</v>
      </c>
      <c r="B1190" s="1">
        <v>2</v>
      </c>
      <c r="C1190" s="24">
        <v>43052</v>
      </c>
      <c r="D1190" s="1">
        <v>4646</v>
      </c>
      <c r="E1190" s="1">
        <v>4652</v>
      </c>
      <c r="F1190" s="1">
        <v>4646</v>
      </c>
      <c r="G1190" s="1">
        <v>4646</v>
      </c>
      <c r="H1190" s="46">
        <v>1277.9000000000001</v>
      </c>
      <c r="I1190" s="1">
        <v>4669</v>
      </c>
      <c r="J1190" s="1">
        <v>4671</v>
      </c>
      <c r="K1190" s="1">
        <v>4634</v>
      </c>
      <c r="L1190" s="1">
        <v>4647</v>
      </c>
      <c r="M1190" s="53">
        <v>4644</v>
      </c>
      <c r="N1190" s="47">
        <v>4647</v>
      </c>
      <c r="O1190" s="47">
        <v>4636</v>
      </c>
      <c r="P1190" s="47">
        <v>4640</v>
      </c>
      <c r="Q1190" s="8">
        <v>4647</v>
      </c>
      <c r="R1190" s="26"/>
      <c r="W1190" s="50"/>
      <c r="X1190" s="51"/>
      <c r="AC1190" s="1">
        <v>1.1671</v>
      </c>
      <c r="AD1190" s="62">
        <v>4650</v>
      </c>
      <c r="AE1190" s="62">
        <v>4645</v>
      </c>
      <c r="BD1190" s="94">
        <v>4645</v>
      </c>
      <c r="BE1190" s="8">
        <v>4646</v>
      </c>
      <c r="BF1190" s="8">
        <v>1006</v>
      </c>
      <c r="BG1190" s="62">
        <v>836</v>
      </c>
      <c r="BH1190" s="62">
        <v>1.2033492822966507</v>
      </c>
      <c r="BI1190" s="1">
        <v>4644</v>
      </c>
      <c r="BJ1190" s="1">
        <v>4644</v>
      </c>
      <c r="BK1190" s="1">
        <v>4641</v>
      </c>
      <c r="BL1190" s="1">
        <v>4643</v>
      </c>
      <c r="BM1190" s="78"/>
      <c r="BN1190" s="78"/>
      <c r="BO1190" s="78"/>
      <c r="BP1190" s="89"/>
      <c r="BS1190" s="88"/>
      <c r="BU1190" s="58"/>
      <c r="BV1190" s="58"/>
      <c r="BW1190" s="58"/>
      <c r="BX1190" s="58"/>
      <c r="BY1190" s="1">
        <v>113.53400000000001</v>
      </c>
      <c r="BZ1190" s="1">
        <v>113.60899999999999</v>
      </c>
      <c r="CA1190" s="1">
        <v>113.642</v>
      </c>
      <c r="CB1190" s="1">
        <v>1.1653</v>
      </c>
      <c r="CC1190" s="1">
        <v>1.1658999999999999</v>
      </c>
      <c r="CD1190" s="1">
        <v>1.1662999999999999</v>
      </c>
      <c r="CG1190" s="1">
        <v>4644</v>
      </c>
      <c r="CH1190" s="1">
        <v>4647</v>
      </c>
      <c r="CI1190" s="1">
        <v>4641</v>
      </c>
      <c r="CJ1190" s="1">
        <v>4643</v>
      </c>
      <c r="CK1190" s="1">
        <v>4644</v>
      </c>
      <c r="CL1190" s="1">
        <v>4647</v>
      </c>
      <c r="CM1190" s="1">
        <v>4636</v>
      </c>
      <c r="CN1190" s="1">
        <v>4645</v>
      </c>
      <c r="CO1190" s="1">
        <v>1276.4000000000001</v>
      </c>
      <c r="CP1190" s="1">
        <v>4646</v>
      </c>
      <c r="CQ1190" s="1">
        <v>4660</v>
      </c>
      <c r="CR1190" s="1">
        <v>4639</v>
      </c>
      <c r="CS1190" s="1">
        <v>4656</v>
      </c>
      <c r="CX1190" s="58"/>
      <c r="CY1190" s="58"/>
      <c r="DA1190" s="1" t="s">
        <v>618</v>
      </c>
      <c r="DC1190" s="58"/>
      <c r="DD1190" s="58"/>
      <c r="DE1190" s="111"/>
      <c r="DF1190">
        <v>113.605</v>
      </c>
      <c r="DG1190">
        <v>2.4</v>
      </c>
    </row>
    <row r="1191" spans="1:111">
      <c r="A1191" s="1">
        <v>2017</v>
      </c>
      <c r="B1191" s="1">
        <v>3</v>
      </c>
      <c r="C1191" s="24">
        <v>43053</v>
      </c>
      <c r="D1191" s="1">
        <v>4655</v>
      </c>
      <c r="E1191" s="1">
        <v>4657</v>
      </c>
      <c r="F1191" s="1">
        <v>4649</v>
      </c>
      <c r="G1191" s="1">
        <v>4651</v>
      </c>
      <c r="H1191" s="46">
        <v>1280.8</v>
      </c>
      <c r="I1191" s="1">
        <v>4644</v>
      </c>
      <c r="J1191" s="1">
        <v>4658</v>
      </c>
      <c r="K1191" s="1">
        <v>4636</v>
      </c>
      <c r="L1191" s="1">
        <v>4651</v>
      </c>
      <c r="M1191" s="53">
        <v>4651</v>
      </c>
      <c r="N1191" s="47">
        <v>4653</v>
      </c>
      <c r="O1191" s="47">
        <v>4630</v>
      </c>
      <c r="P1191" s="47">
        <v>4632</v>
      </c>
      <c r="Q1191" s="8">
        <v>4652</v>
      </c>
      <c r="R1191" s="26"/>
      <c r="W1191" s="50"/>
      <c r="X1191" s="51"/>
      <c r="AC1191" s="1">
        <v>1.1753</v>
      </c>
      <c r="AD1191" s="62">
        <v>4657</v>
      </c>
      <c r="AE1191" s="62">
        <v>4649</v>
      </c>
      <c r="BD1191" s="94">
        <v>4650</v>
      </c>
      <c r="BE1191" s="8">
        <v>4655</v>
      </c>
      <c r="BF1191" s="8">
        <v>1045</v>
      </c>
      <c r="BG1191" s="62">
        <v>886</v>
      </c>
      <c r="BH1191" s="62">
        <v>1.1794582392776525</v>
      </c>
      <c r="BI1191" s="1">
        <v>4651</v>
      </c>
      <c r="BJ1191" s="1">
        <v>4653</v>
      </c>
      <c r="BK1191" s="1">
        <v>4633</v>
      </c>
      <c r="BL1191" s="1">
        <v>4642</v>
      </c>
      <c r="BM1191" s="78"/>
      <c r="BN1191" s="78"/>
      <c r="BO1191" s="78"/>
      <c r="BP1191" s="89"/>
      <c r="BS1191" s="88"/>
      <c r="BU1191" s="58"/>
      <c r="BV1191" s="58"/>
      <c r="BW1191" s="58"/>
      <c r="BX1191" s="58"/>
      <c r="BY1191" s="1">
        <v>113.596</v>
      </c>
      <c r="BZ1191" s="1">
        <v>113.611</v>
      </c>
      <c r="CA1191" s="1">
        <v>113.63</v>
      </c>
      <c r="CB1191" s="1">
        <v>1.1668000000000001</v>
      </c>
      <c r="CC1191" s="1">
        <v>1.1666000000000001</v>
      </c>
      <c r="CD1191" s="1">
        <v>1.1662999999999999</v>
      </c>
      <c r="CG1191" s="1">
        <v>4651</v>
      </c>
      <c r="CH1191" s="1">
        <v>4653</v>
      </c>
      <c r="CI1191" s="1">
        <v>4633</v>
      </c>
      <c r="CJ1191" s="1">
        <v>4639</v>
      </c>
      <c r="CK1191" s="1">
        <v>4651</v>
      </c>
      <c r="CL1191" s="1">
        <v>4653</v>
      </c>
      <c r="CM1191" s="1">
        <v>4628</v>
      </c>
      <c r="CN1191" s="1">
        <v>4632</v>
      </c>
      <c r="CO1191" s="1">
        <v>1272.2</v>
      </c>
      <c r="CP1191" s="1">
        <v>4652</v>
      </c>
      <c r="CQ1191" s="1">
        <v>4664</v>
      </c>
      <c r="CR1191" s="1">
        <v>4632</v>
      </c>
      <c r="CS1191" s="1">
        <v>4659</v>
      </c>
      <c r="CX1191" s="58"/>
      <c r="CY1191" s="58"/>
      <c r="DA1191" s="1" t="s">
        <v>618</v>
      </c>
      <c r="DC1191" s="58"/>
      <c r="DD1191" s="58"/>
      <c r="DE1191" s="111"/>
      <c r="DF1191">
        <v>113.446</v>
      </c>
      <c r="DG1191">
        <v>2.3809999999999998</v>
      </c>
    </row>
    <row r="1192" spans="1:111">
      <c r="A1192" s="1">
        <v>2017</v>
      </c>
      <c r="B1192" s="1">
        <v>4</v>
      </c>
      <c r="C1192" s="24">
        <v>43054</v>
      </c>
      <c r="D1192" s="1">
        <v>4654</v>
      </c>
      <c r="E1192" s="1">
        <v>4660</v>
      </c>
      <c r="F1192" s="1">
        <v>4647</v>
      </c>
      <c r="G1192" s="1">
        <v>4647</v>
      </c>
      <c r="H1192" s="46">
        <v>1278.5999999999999</v>
      </c>
      <c r="I1192" s="1">
        <v>4651</v>
      </c>
      <c r="J1192" s="1">
        <v>4662</v>
      </c>
      <c r="K1192" s="1">
        <v>4628</v>
      </c>
      <c r="L1192" s="1">
        <v>4651</v>
      </c>
      <c r="M1192" s="53">
        <v>4645</v>
      </c>
      <c r="N1192" s="47">
        <v>4654</v>
      </c>
      <c r="O1192" s="47">
        <v>4642</v>
      </c>
      <c r="P1192" s="47">
        <v>4648</v>
      </c>
      <c r="Q1192" s="8">
        <v>4651</v>
      </c>
      <c r="R1192" s="26"/>
      <c r="W1192" s="50"/>
      <c r="X1192" s="51"/>
      <c r="AC1192" s="1">
        <v>1.1840999999999999</v>
      </c>
      <c r="AD1192" s="62">
        <v>4660</v>
      </c>
      <c r="AE1192" s="62">
        <v>4649</v>
      </c>
      <c r="BD1192" s="94">
        <v>4645</v>
      </c>
      <c r="BE1192" s="8">
        <v>4654</v>
      </c>
      <c r="BF1192" s="8">
        <v>955</v>
      </c>
      <c r="BG1192" s="62">
        <v>925</v>
      </c>
      <c r="BH1192" s="62">
        <v>1.0324324324324323</v>
      </c>
      <c r="BI1192" s="1">
        <v>4645</v>
      </c>
      <c r="BJ1192" s="1">
        <v>4648</v>
      </c>
      <c r="BK1192" s="1">
        <v>4642</v>
      </c>
      <c r="BL1192" s="1">
        <v>4646</v>
      </c>
      <c r="BM1192" s="78"/>
      <c r="BN1192" s="78"/>
      <c r="BO1192" s="78"/>
      <c r="BP1192" s="89"/>
      <c r="BS1192" s="88"/>
      <c r="BU1192" s="58"/>
      <c r="BV1192" s="58"/>
      <c r="BW1192" s="58"/>
      <c r="BX1192" s="58"/>
      <c r="BY1192" s="1">
        <v>113.437</v>
      </c>
      <c r="BZ1192" s="1">
        <v>113.459</v>
      </c>
      <c r="CA1192" s="1">
        <v>113.40600000000001</v>
      </c>
      <c r="CB1192" s="1">
        <v>1.1793</v>
      </c>
      <c r="CC1192" s="1">
        <v>1.1797</v>
      </c>
      <c r="CD1192" s="1">
        <v>1.1793</v>
      </c>
      <c r="CG1192" s="1">
        <v>4645</v>
      </c>
      <c r="CH1192" s="1">
        <v>4648</v>
      </c>
      <c r="CI1192" s="1">
        <v>4642</v>
      </c>
      <c r="CJ1192" s="1">
        <v>4646</v>
      </c>
      <c r="CK1192" s="1">
        <v>4645</v>
      </c>
      <c r="CL1192" s="1">
        <v>4654</v>
      </c>
      <c r="CM1192" s="1">
        <v>4636</v>
      </c>
      <c r="CN1192" s="1">
        <v>4637</v>
      </c>
      <c r="CO1192" s="1">
        <v>1283.7</v>
      </c>
      <c r="CP1192" s="1">
        <v>4645</v>
      </c>
      <c r="CQ1192" s="1">
        <v>4655</v>
      </c>
      <c r="CR1192" s="1">
        <v>4627</v>
      </c>
      <c r="CS1192" s="1">
        <v>4638</v>
      </c>
      <c r="CX1192" s="58"/>
      <c r="CY1192" s="58"/>
      <c r="DA1192" s="1" t="s">
        <v>618</v>
      </c>
      <c r="DC1192" s="58"/>
      <c r="DD1192" s="58"/>
      <c r="DE1192" s="111"/>
      <c r="DF1192">
        <v>112.845</v>
      </c>
      <c r="DG1192">
        <v>2.335</v>
      </c>
    </row>
    <row r="1193" spans="1:111">
      <c r="A1193" s="1">
        <v>2017</v>
      </c>
      <c r="B1193" s="1">
        <v>5</v>
      </c>
      <c r="C1193" s="24">
        <v>43055</v>
      </c>
      <c r="D1193" s="1">
        <v>4632</v>
      </c>
      <c r="E1193" s="1">
        <v>4634</v>
      </c>
      <c r="F1193" s="1">
        <v>4628</v>
      </c>
      <c r="G1193" s="1">
        <v>4632</v>
      </c>
      <c r="H1193" s="46">
        <v>1278.3</v>
      </c>
      <c r="I1193" s="1">
        <v>4645</v>
      </c>
      <c r="J1193" s="1">
        <v>4654</v>
      </c>
      <c r="K1193" s="1">
        <v>4624</v>
      </c>
      <c r="L1193" s="1">
        <v>4627</v>
      </c>
      <c r="M1193" s="53">
        <v>4631</v>
      </c>
      <c r="N1193" s="47">
        <v>4641</v>
      </c>
      <c r="O1193" s="47">
        <v>4631</v>
      </c>
      <c r="P1193" s="47">
        <v>4636</v>
      </c>
      <c r="Q1193" s="8">
        <v>4629</v>
      </c>
      <c r="R1193" s="26"/>
      <c r="W1193" s="50"/>
      <c r="X1193" s="51"/>
      <c r="AC1193" s="1">
        <v>1.1776</v>
      </c>
      <c r="AD1193" s="62">
        <v>4633</v>
      </c>
      <c r="AE1193" s="62">
        <v>4625</v>
      </c>
      <c r="BD1193" s="94">
        <v>4631</v>
      </c>
      <c r="BE1193" s="8">
        <v>4628</v>
      </c>
      <c r="BF1193" s="8">
        <v>828</v>
      </c>
      <c r="BG1193" s="62">
        <v>1028</v>
      </c>
      <c r="BH1193" s="62">
        <v>0.80544747081712065</v>
      </c>
      <c r="BI1193" s="1">
        <v>4631</v>
      </c>
      <c r="BJ1193" s="1">
        <v>4635</v>
      </c>
      <c r="BK1193" s="1">
        <v>4631</v>
      </c>
      <c r="BL1193" s="1">
        <v>4632</v>
      </c>
      <c r="BM1193" s="78"/>
      <c r="BN1193" s="78"/>
      <c r="BO1193" s="78"/>
      <c r="BP1193" s="89"/>
      <c r="BS1193" s="88"/>
      <c r="BU1193" s="58"/>
      <c r="BV1193" s="58"/>
      <c r="BW1193" s="58"/>
      <c r="BX1193" s="58"/>
      <c r="BY1193" s="1">
        <v>112.82599999999999</v>
      </c>
      <c r="BZ1193" s="1">
        <v>112.861</v>
      </c>
      <c r="CA1193" s="1">
        <v>112.85299999999999</v>
      </c>
      <c r="CB1193" s="1">
        <v>1.1792</v>
      </c>
      <c r="CC1193" s="1">
        <v>1.1777</v>
      </c>
      <c r="CD1193" s="1">
        <v>1.1777</v>
      </c>
      <c r="CG1193" s="1">
        <v>4631</v>
      </c>
      <c r="CH1193" s="1">
        <v>4640</v>
      </c>
      <c r="CI1193" s="1">
        <v>4631</v>
      </c>
      <c r="CJ1193" s="1">
        <v>4634</v>
      </c>
      <c r="CK1193" s="1">
        <v>4631</v>
      </c>
      <c r="CL1193" s="1">
        <v>4641</v>
      </c>
      <c r="CM1193" s="1">
        <v>4628</v>
      </c>
      <c r="CN1193" s="1">
        <v>4633</v>
      </c>
      <c r="CO1193" s="1">
        <v>1276.9000000000001</v>
      </c>
      <c r="CP1193" s="1">
        <v>4633</v>
      </c>
      <c r="CQ1193" s="1">
        <v>4642</v>
      </c>
      <c r="CR1193" s="1">
        <v>4630</v>
      </c>
      <c r="CS1193" s="1">
        <v>4635</v>
      </c>
      <c r="CX1193" s="58"/>
      <c r="CY1193" s="58"/>
      <c r="DA1193" s="1" t="s">
        <v>618</v>
      </c>
      <c r="DC1193" s="58"/>
      <c r="DD1193" s="58"/>
      <c r="DE1193" s="111"/>
      <c r="DF1193">
        <v>113.033</v>
      </c>
      <c r="DG1193">
        <v>2.3610000000000002</v>
      </c>
    </row>
    <row r="1194" spans="1:111">
      <c r="A1194" s="1">
        <v>2017</v>
      </c>
      <c r="B1194" s="1">
        <v>6</v>
      </c>
      <c r="C1194" s="24">
        <v>43056</v>
      </c>
      <c r="D1194" s="1">
        <v>4638</v>
      </c>
      <c r="E1194" s="1">
        <v>4638</v>
      </c>
      <c r="F1194" s="1">
        <v>4628</v>
      </c>
      <c r="G1194" s="1">
        <v>4631</v>
      </c>
      <c r="H1194" s="46">
        <v>1296.5</v>
      </c>
      <c r="I1194" s="1">
        <v>4631</v>
      </c>
      <c r="J1194" s="1">
        <v>4641</v>
      </c>
      <c r="K1194" s="1">
        <v>4628</v>
      </c>
      <c r="L1194" s="1">
        <v>4631</v>
      </c>
      <c r="M1194" s="53">
        <v>4627</v>
      </c>
      <c r="N1194" s="47">
        <v>4638</v>
      </c>
      <c r="O1194" s="47">
        <v>4626</v>
      </c>
      <c r="P1194" s="47">
        <v>4636</v>
      </c>
      <c r="Q1194" s="8">
        <v>4635</v>
      </c>
      <c r="R1194" s="26"/>
      <c r="W1194" s="50"/>
      <c r="X1194" s="51"/>
      <c r="AC1194" s="1">
        <v>1.1785000000000001</v>
      </c>
      <c r="AD1194" s="62">
        <v>4638</v>
      </c>
      <c r="AE1194" s="62">
        <v>4629</v>
      </c>
      <c r="BD1194" s="94">
        <v>4627</v>
      </c>
      <c r="BE1194" s="8">
        <v>4634</v>
      </c>
      <c r="BF1194" s="8">
        <v>1248</v>
      </c>
      <c r="BG1194" s="62">
        <v>825</v>
      </c>
      <c r="BH1194" s="62">
        <v>1.5127272727272727</v>
      </c>
      <c r="BI1194" s="1">
        <v>4627</v>
      </c>
      <c r="BJ1194" s="1">
        <v>4630</v>
      </c>
      <c r="BK1194" s="1">
        <v>4626</v>
      </c>
      <c r="BL1194" s="1">
        <v>4628</v>
      </c>
      <c r="BM1194" s="78"/>
      <c r="BN1194" s="78"/>
      <c r="BO1194" s="78"/>
      <c r="BP1194" s="89"/>
      <c r="BS1194" s="88"/>
      <c r="BU1194" s="58"/>
      <c r="BV1194" s="58"/>
      <c r="BW1194" s="58"/>
      <c r="BX1194" s="58"/>
      <c r="BY1194" s="1">
        <v>113.056</v>
      </c>
      <c r="BZ1194" s="1">
        <v>113.107</v>
      </c>
      <c r="CA1194" s="1">
        <v>113.093</v>
      </c>
      <c r="CB1194" s="1">
        <v>1.177</v>
      </c>
      <c r="CC1194" s="1">
        <v>1.1772</v>
      </c>
      <c r="CD1194" s="1">
        <v>1.1768000000000001</v>
      </c>
      <c r="CG1194" s="1">
        <v>4627</v>
      </c>
      <c r="CH1194" s="1">
        <v>4635</v>
      </c>
      <c r="CI1194" s="1">
        <v>4626</v>
      </c>
      <c r="CJ1194" s="1">
        <v>4630</v>
      </c>
      <c r="CK1194" s="1">
        <v>4627</v>
      </c>
      <c r="CL1194" s="1">
        <v>4638</v>
      </c>
      <c r="CM1194" s="1">
        <v>4626</v>
      </c>
      <c r="CN1194" s="1">
        <v>4633</v>
      </c>
      <c r="CO1194" s="1">
        <v>1282</v>
      </c>
      <c r="CP1194" s="1">
        <v>4630</v>
      </c>
      <c r="CQ1194" s="1">
        <v>4655</v>
      </c>
      <c r="CR1194" s="1">
        <v>4628</v>
      </c>
      <c r="CS1194" s="1">
        <v>4654</v>
      </c>
      <c r="CX1194" s="58"/>
      <c r="CY1194" s="58"/>
      <c r="DA1194" s="1" t="s">
        <v>618</v>
      </c>
      <c r="DC1194" s="58"/>
      <c r="DD1194" s="58"/>
      <c r="DE1194" s="111"/>
      <c r="DF1194">
        <v>112.15300000000001</v>
      </c>
      <c r="DG1194">
        <v>2.3540000000000001</v>
      </c>
    </row>
    <row r="1195" spans="1:111">
      <c r="A1195" s="1">
        <v>2017</v>
      </c>
      <c r="B1195" s="1">
        <v>2</v>
      </c>
      <c r="C1195" s="24">
        <v>43059</v>
      </c>
      <c r="D1195" s="1">
        <v>4645</v>
      </c>
      <c r="E1195" s="1">
        <v>4651</v>
      </c>
      <c r="F1195" s="1">
        <v>4639</v>
      </c>
      <c r="G1195" s="1">
        <v>4641</v>
      </c>
      <c r="H1195" s="46">
        <v>1276.9000000000001</v>
      </c>
      <c r="I1195" s="1">
        <v>4627</v>
      </c>
      <c r="J1195" s="1">
        <v>4654</v>
      </c>
      <c r="K1195" s="1">
        <v>4626</v>
      </c>
      <c r="L1195" s="1">
        <v>4641</v>
      </c>
      <c r="M1195" s="53">
        <v>4637</v>
      </c>
      <c r="N1195" s="47">
        <v>4648</v>
      </c>
      <c r="O1195" s="47">
        <v>4636</v>
      </c>
      <c r="P1195" s="47">
        <v>4640</v>
      </c>
      <c r="Q1195" s="8">
        <v>4641</v>
      </c>
      <c r="R1195" s="26"/>
      <c r="W1195" s="50"/>
      <c r="X1195" s="51"/>
      <c r="AC1195" s="1">
        <v>1.1768000000000001</v>
      </c>
      <c r="AD1195" s="62">
        <v>4651</v>
      </c>
      <c r="AE1195" s="62">
        <v>4639</v>
      </c>
      <c r="BD1195" s="94">
        <v>4638</v>
      </c>
      <c r="BE1195" s="8">
        <v>4648</v>
      </c>
      <c r="BF1195" s="8">
        <v>962</v>
      </c>
      <c r="BG1195" s="62">
        <v>754</v>
      </c>
      <c r="BH1195" s="62">
        <v>1.2758620689655173</v>
      </c>
      <c r="BI1195" s="1">
        <v>4637</v>
      </c>
      <c r="BJ1195" s="1">
        <v>4642</v>
      </c>
      <c r="BK1195" s="1">
        <v>4636</v>
      </c>
      <c r="BL1195" s="1">
        <v>4641</v>
      </c>
      <c r="BM1195" s="78"/>
      <c r="BN1195" s="78"/>
      <c r="BO1195" s="78"/>
      <c r="BP1195" s="89"/>
      <c r="BS1195" s="88"/>
      <c r="BU1195" s="58"/>
      <c r="BV1195" s="58"/>
      <c r="BW1195" s="58"/>
      <c r="BX1195" s="58"/>
      <c r="BY1195" s="1">
        <v>112.08</v>
      </c>
      <c r="BZ1195" s="1">
        <v>112.113</v>
      </c>
      <c r="CA1195" s="1">
        <v>111.932</v>
      </c>
      <c r="CB1195" s="1">
        <v>1.1787000000000001</v>
      </c>
      <c r="CC1195" s="1">
        <v>1.1762999999999999</v>
      </c>
      <c r="CD1195" s="1">
        <v>1.1732</v>
      </c>
      <c r="CG1195" s="1">
        <v>4637</v>
      </c>
      <c r="CH1195" s="1">
        <v>4646</v>
      </c>
      <c r="CI1195" s="1">
        <v>4636</v>
      </c>
      <c r="CJ1195" s="1">
        <v>4646</v>
      </c>
      <c r="CK1195" s="1">
        <v>4637</v>
      </c>
      <c r="CL1195" s="1">
        <v>4648</v>
      </c>
      <c r="CM1195" s="1">
        <v>4636</v>
      </c>
      <c r="CN1195" s="1">
        <v>4636</v>
      </c>
      <c r="CO1195" s="1">
        <v>1291.5999999999999</v>
      </c>
      <c r="CP1195" s="1">
        <v>4640</v>
      </c>
      <c r="CQ1195" s="1">
        <v>4650</v>
      </c>
      <c r="CR1195" s="1">
        <v>4605</v>
      </c>
      <c r="CS1195" s="1">
        <v>4617</v>
      </c>
      <c r="CX1195" s="58"/>
      <c r="CY1195" s="58"/>
      <c r="DA1195" s="1" t="s">
        <v>618</v>
      </c>
      <c r="DC1195" s="58"/>
      <c r="DD1195" s="58"/>
      <c r="DE1195" s="111"/>
      <c r="DF1195">
        <v>112.639</v>
      </c>
      <c r="DG1195">
        <v>2.3719999999999999</v>
      </c>
    </row>
    <row r="1196" spans="1:111">
      <c r="A1196" s="1">
        <v>2017</v>
      </c>
      <c r="B1196" s="1">
        <v>3</v>
      </c>
      <c r="C1196" s="24">
        <v>43060</v>
      </c>
      <c r="D1196" s="1">
        <v>4618</v>
      </c>
      <c r="E1196" s="1">
        <v>4625</v>
      </c>
      <c r="F1196" s="1">
        <v>4617</v>
      </c>
      <c r="G1196" s="1">
        <v>4621</v>
      </c>
      <c r="H1196" s="46">
        <v>1279.9000000000001</v>
      </c>
      <c r="I1196" s="1">
        <v>4637</v>
      </c>
      <c r="J1196" s="1">
        <v>4648</v>
      </c>
      <c r="K1196" s="1">
        <v>4602</v>
      </c>
      <c r="L1196" s="1">
        <v>4621</v>
      </c>
      <c r="M1196" s="53">
        <v>4619</v>
      </c>
      <c r="N1196" s="47">
        <v>4620</v>
      </c>
      <c r="O1196" s="47">
        <v>4605</v>
      </c>
      <c r="P1196" s="47">
        <v>4606</v>
      </c>
      <c r="Q1196" s="8">
        <v>4620</v>
      </c>
      <c r="R1196" s="26"/>
      <c r="W1196" s="50"/>
      <c r="X1196" s="51"/>
      <c r="AC1196" s="1">
        <v>1.1725000000000001</v>
      </c>
      <c r="AD1196" s="62">
        <v>4623</v>
      </c>
      <c r="AE1196" s="62">
        <v>4617</v>
      </c>
      <c r="BD1196" s="94">
        <v>4619</v>
      </c>
      <c r="BE1196" s="8">
        <v>4618</v>
      </c>
      <c r="BF1196" s="8">
        <v>881</v>
      </c>
      <c r="BG1196" s="62">
        <v>986</v>
      </c>
      <c r="BH1196" s="62">
        <v>0.89350912778904668</v>
      </c>
      <c r="BI1196" s="1">
        <v>4619</v>
      </c>
      <c r="BJ1196" s="1">
        <v>4620</v>
      </c>
      <c r="BK1196" s="1">
        <v>4618</v>
      </c>
      <c r="BL1196" s="1">
        <v>4620</v>
      </c>
      <c r="BM1196" s="78"/>
      <c r="BN1196" s="78"/>
      <c r="BO1196" s="78"/>
      <c r="BP1196" s="89"/>
      <c r="BS1196" s="88"/>
      <c r="BU1196" s="58"/>
      <c r="BV1196" s="58"/>
      <c r="BW1196" s="58"/>
      <c r="BX1196" s="58"/>
      <c r="BY1196" s="1">
        <v>112.633</v>
      </c>
      <c r="BZ1196" s="1">
        <v>112.575</v>
      </c>
      <c r="CA1196" s="1">
        <v>112.59</v>
      </c>
      <c r="CB1196" s="1">
        <v>1.1729000000000001</v>
      </c>
      <c r="CC1196" s="1">
        <v>1.1736</v>
      </c>
      <c r="CD1196" s="1">
        <v>1.1736</v>
      </c>
      <c r="CG1196" s="1">
        <v>4619</v>
      </c>
      <c r="CH1196" s="1">
        <v>4620</v>
      </c>
      <c r="CI1196" s="1">
        <v>4610</v>
      </c>
      <c r="CJ1196" s="1">
        <v>4613</v>
      </c>
      <c r="CK1196" s="1">
        <v>4619</v>
      </c>
      <c r="CL1196" s="1">
        <v>4620</v>
      </c>
      <c r="CM1196" s="1">
        <v>4604</v>
      </c>
      <c r="CN1196" s="1">
        <v>4616</v>
      </c>
      <c r="CO1196" s="1">
        <v>1280.3</v>
      </c>
      <c r="CP1196" s="1">
        <v>4621</v>
      </c>
      <c r="CQ1196" s="1">
        <v>4628</v>
      </c>
      <c r="CR1196" s="1">
        <v>4606</v>
      </c>
      <c r="CS1196" s="1">
        <v>4622</v>
      </c>
      <c r="CX1196" s="58"/>
      <c r="CY1196" s="58"/>
      <c r="DA1196" s="1" t="s">
        <v>618</v>
      </c>
      <c r="DC1196" s="58"/>
      <c r="DD1196" s="58"/>
      <c r="DE1196" s="111"/>
      <c r="DF1196">
        <v>112.43300000000001</v>
      </c>
      <c r="DG1196">
        <v>2.363</v>
      </c>
    </row>
    <row r="1197" spans="1:111">
      <c r="A1197" s="1">
        <v>2017</v>
      </c>
      <c r="B1197" s="1">
        <v>4</v>
      </c>
      <c r="C1197" s="24">
        <v>43061</v>
      </c>
      <c r="D1197" s="1">
        <v>4622</v>
      </c>
      <c r="E1197" s="1">
        <v>4622</v>
      </c>
      <c r="F1197" s="1">
        <v>4608</v>
      </c>
      <c r="G1197" s="1">
        <v>4614</v>
      </c>
      <c r="H1197" s="46">
        <v>1295.3</v>
      </c>
      <c r="I1197" s="1">
        <v>4619</v>
      </c>
      <c r="J1197" s="1">
        <v>4626</v>
      </c>
      <c r="K1197" s="1">
        <v>4604</v>
      </c>
      <c r="L1197" s="1">
        <v>4611</v>
      </c>
      <c r="M1197" s="53">
        <v>4612</v>
      </c>
      <c r="N1197" s="47">
        <v>4617</v>
      </c>
      <c r="O1197" s="47">
        <v>4609</v>
      </c>
      <c r="P1197" s="47">
        <v>4614</v>
      </c>
      <c r="Q1197" s="8">
        <v>4617</v>
      </c>
      <c r="R1197" s="26"/>
      <c r="W1197" s="50"/>
      <c r="X1197" s="51"/>
      <c r="AC1197" s="1">
        <v>1.1751</v>
      </c>
      <c r="AD1197" s="62">
        <v>4622</v>
      </c>
      <c r="AE1197" s="62">
        <v>4609</v>
      </c>
      <c r="BD1197" s="94">
        <v>4612</v>
      </c>
      <c r="BE1197" s="8">
        <v>4617</v>
      </c>
      <c r="BF1197" s="8">
        <v>948</v>
      </c>
      <c r="BG1197" s="62">
        <v>980</v>
      </c>
      <c r="BH1197" s="62">
        <v>0.96734693877551026</v>
      </c>
      <c r="BI1197" s="1">
        <v>4612</v>
      </c>
      <c r="BJ1197" s="1">
        <v>4613</v>
      </c>
      <c r="BK1197" s="1">
        <v>4609</v>
      </c>
      <c r="BL1197" s="1">
        <v>4610</v>
      </c>
      <c r="BM1197" s="78"/>
      <c r="BN1197" s="78"/>
      <c r="BO1197" s="78"/>
      <c r="BP1197" s="89"/>
      <c r="BS1197" s="88"/>
      <c r="BU1197" s="58"/>
      <c r="BV1197" s="58"/>
      <c r="BW1197" s="58"/>
      <c r="BX1197" s="58"/>
      <c r="BY1197" s="1">
        <v>112.46299999999999</v>
      </c>
      <c r="BZ1197" s="1">
        <v>112.44799999999999</v>
      </c>
      <c r="CA1197" s="1">
        <v>112.453</v>
      </c>
      <c r="CB1197" s="1">
        <v>1.1738999999999999</v>
      </c>
      <c r="CC1197" s="1">
        <v>1.1735</v>
      </c>
      <c r="CD1197" s="1">
        <v>1.1737</v>
      </c>
      <c r="CG1197" s="1">
        <v>4612</v>
      </c>
      <c r="CH1197" s="1">
        <v>4617</v>
      </c>
      <c r="CI1197" s="1">
        <v>4609</v>
      </c>
      <c r="CJ1197" s="1">
        <v>4615</v>
      </c>
      <c r="CK1197" s="1">
        <v>4612</v>
      </c>
      <c r="CL1197" s="1">
        <v>4618</v>
      </c>
      <c r="CM1197" s="1">
        <v>4609</v>
      </c>
      <c r="CN1197" s="1">
        <v>4618</v>
      </c>
      <c r="CO1197" s="1">
        <v>1282.9000000000001</v>
      </c>
      <c r="CP1197" s="1">
        <v>4615</v>
      </c>
      <c r="CQ1197" s="1">
        <v>4625</v>
      </c>
      <c r="CR1197" s="1">
        <v>4613</v>
      </c>
      <c r="CS1197" s="1">
        <v>4613</v>
      </c>
      <c r="CX1197" s="58"/>
      <c r="CY1197" s="58"/>
      <c r="DA1197" s="1" t="s">
        <v>618</v>
      </c>
      <c r="DC1197" s="58"/>
      <c r="DD1197" s="58"/>
      <c r="DE1197" s="111"/>
      <c r="DF1197">
        <v>111.233</v>
      </c>
      <c r="DG1197">
        <v>2.3220000000000001</v>
      </c>
    </row>
    <row r="1198" spans="1:111">
      <c r="A1198" s="1">
        <v>2017</v>
      </c>
      <c r="B1198" s="1">
        <v>6</v>
      </c>
      <c r="C1198" s="24">
        <v>43063</v>
      </c>
      <c r="D1198" s="1">
        <v>4610</v>
      </c>
      <c r="E1198" s="1">
        <v>4621</v>
      </c>
      <c r="F1198" s="1">
        <v>4609</v>
      </c>
      <c r="G1198" s="1">
        <v>4621</v>
      </c>
      <c r="H1198" s="46">
        <v>1291.8</v>
      </c>
      <c r="I1198" s="1">
        <v>4612</v>
      </c>
      <c r="J1198" s="1">
        <v>4622</v>
      </c>
      <c r="K1198" s="1">
        <v>4606</v>
      </c>
      <c r="L1198" s="1">
        <v>4612</v>
      </c>
      <c r="M1198" s="53">
        <v>4613</v>
      </c>
      <c r="N1198" s="47">
        <v>4615</v>
      </c>
      <c r="O1198" s="47">
        <v>4597</v>
      </c>
      <c r="P1198" s="47">
        <v>4600</v>
      </c>
      <c r="Q1198" s="8">
        <v>4608</v>
      </c>
      <c r="R1198" s="26"/>
      <c r="W1198" s="50"/>
      <c r="X1198" s="51"/>
      <c r="AC1198" s="1">
        <v>1.1898</v>
      </c>
      <c r="AD1198" s="62">
        <v>4616</v>
      </c>
      <c r="AE1198" s="62">
        <v>4609</v>
      </c>
      <c r="BD1198" s="94">
        <v>4613</v>
      </c>
      <c r="BE1198" s="8">
        <v>4610</v>
      </c>
      <c r="BF1198" s="8">
        <v>879</v>
      </c>
      <c r="BG1198" s="62">
        <v>1058</v>
      </c>
      <c r="BH1198" s="62">
        <v>0.8308128544423441</v>
      </c>
      <c r="BI1198" s="1">
        <v>4613</v>
      </c>
      <c r="BJ1198" s="1">
        <v>4615</v>
      </c>
      <c r="BK1198" s="1">
        <v>4610</v>
      </c>
      <c r="BL1198" s="1">
        <v>4611</v>
      </c>
      <c r="BM1198" s="78"/>
      <c r="BN1198" s="78"/>
      <c r="BO1198" s="78"/>
      <c r="BP1198" s="89"/>
      <c r="BS1198" s="88"/>
      <c r="BU1198" s="58"/>
      <c r="BV1198" s="58"/>
      <c r="BW1198" s="58"/>
      <c r="BX1198" s="58"/>
      <c r="BY1198" s="1">
        <v>111.137</v>
      </c>
      <c r="BZ1198" s="1">
        <v>111.24</v>
      </c>
      <c r="CA1198" s="1">
        <v>111.255</v>
      </c>
      <c r="CB1198" s="1">
        <v>1.1851</v>
      </c>
      <c r="CC1198" s="1">
        <v>1.1851</v>
      </c>
      <c r="CD1198" s="1">
        <v>1.1849000000000001</v>
      </c>
      <c r="CG1198" s="1">
        <v>4613</v>
      </c>
      <c r="CH1198" s="1">
        <v>4615</v>
      </c>
      <c r="CI1198" s="1">
        <v>4598</v>
      </c>
      <c r="CJ1198" s="1">
        <v>4601</v>
      </c>
      <c r="CK1198" s="1">
        <v>4613</v>
      </c>
      <c r="CL1198" s="1">
        <v>4615</v>
      </c>
      <c r="CM1198" s="1">
        <v>4597</v>
      </c>
      <c r="CN1198" s="1">
        <v>4607</v>
      </c>
      <c r="CO1198" s="1">
        <v>1295.3</v>
      </c>
      <c r="CP1198" s="1">
        <v>4616</v>
      </c>
      <c r="CQ1198" s="1">
        <v>4617</v>
      </c>
      <c r="CR1198" s="1">
        <v>4601</v>
      </c>
      <c r="CS1198" s="1">
        <v>4613</v>
      </c>
      <c r="CX1198" s="58"/>
      <c r="CY1198" s="58"/>
      <c r="DA1198" s="1" t="s">
        <v>618</v>
      </c>
      <c r="DC1198" s="58"/>
      <c r="DD1198" s="58"/>
      <c r="DE1198" s="111"/>
      <c r="DF1198">
        <v>111.515</v>
      </c>
      <c r="DG1198">
        <v>2.34</v>
      </c>
    </row>
    <row r="1199" spans="1:111">
      <c r="A1199" s="1">
        <v>2017</v>
      </c>
      <c r="B1199" s="1">
        <v>2</v>
      </c>
      <c r="C1199" s="24">
        <v>43066</v>
      </c>
      <c r="D1199" s="1">
        <v>4612</v>
      </c>
      <c r="E1199" s="1">
        <v>4613</v>
      </c>
      <c r="F1199" s="1">
        <v>4606</v>
      </c>
      <c r="G1199" s="1">
        <v>4612</v>
      </c>
      <c r="H1199" s="46">
        <v>1298.2</v>
      </c>
      <c r="I1199" s="1">
        <v>4613</v>
      </c>
      <c r="J1199" s="1">
        <v>4615</v>
      </c>
      <c r="K1199" s="1">
        <v>4597</v>
      </c>
      <c r="L1199" s="1">
        <v>4606</v>
      </c>
      <c r="M1199" s="53">
        <v>4608</v>
      </c>
      <c r="N1199" s="47">
        <v>4620</v>
      </c>
      <c r="O1199" s="47">
        <v>4606</v>
      </c>
      <c r="P1199" s="47">
        <v>4617</v>
      </c>
      <c r="Q1199" s="8">
        <v>4609</v>
      </c>
      <c r="R1199" s="26"/>
      <c r="W1199" s="50"/>
      <c r="X1199" s="51"/>
      <c r="AC1199" s="1">
        <v>1.1958</v>
      </c>
      <c r="AD1199" s="62">
        <v>4613</v>
      </c>
      <c r="AE1199" s="62">
        <v>4604</v>
      </c>
      <c r="BD1199" s="94">
        <v>4608</v>
      </c>
      <c r="BE1199" s="8">
        <v>4608</v>
      </c>
      <c r="BF1199" s="8">
        <v>980</v>
      </c>
      <c r="BG1199" s="62">
        <v>876</v>
      </c>
      <c r="BH1199" s="62">
        <v>1.1187214611872147</v>
      </c>
      <c r="BI1199" s="1">
        <v>4608</v>
      </c>
      <c r="BJ1199" s="1">
        <v>4610</v>
      </c>
      <c r="BK1199" s="1">
        <v>4607</v>
      </c>
      <c r="BL1199" s="1">
        <v>4607</v>
      </c>
      <c r="BM1199" s="78"/>
      <c r="BN1199" s="78"/>
      <c r="BO1199" s="78"/>
      <c r="BP1199" s="89"/>
      <c r="BS1199" s="88"/>
      <c r="BU1199" s="58"/>
      <c r="BV1199" s="58"/>
      <c r="BW1199" s="58"/>
      <c r="BX1199" s="58"/>
      <c r="BY1199" s="1">
        <v>111.38800000000001</v>
      </c>
      <c r="BZ1199" s="1">
        <v>111.62</v>
      </c>
      <c r="CA1199" s="1">
        <v>111.648</v>
      </c>
      <c r="CB1199" s="1">
        <v>1.1942999999999999</v>
      </c>
      <c r="CC1199" s="1">
        <v>1.1933</v>
      </c>
      <c r="CD1199" s="1">
        <v>1.1927000000000001</v>
      </c>
      <c r="CG1199" s="1">
        <v>4608</v>
      </c>
      <c r="CH1199" s="1">
        <v>4617</v>
      </c>
      <c r="CI1199" s="1">
        <v>4606</v>
      </c>
      <c r="CJ1199" s="1">
        <v>4610</v>
      </c>
      <c r="CK1199" s="1">
        <v>4608</v>
      </c>
      <c r="CL1199" s="1">
        <v>4620</v>
      </c>
      <c r="CM1199" s="1">
        <v>4606</v>
      </c>
      <c r="CN1199" s="1">
        <v>4612</v>
      </c>
      <c r="CO1199" s="1">
        <v>1296.5999999999999</v>
      </c>
      <c r="CP1199" s="1">
        <v>4611</v>
      </c>
      <c r="CQ1199" s="1">
        <v>4624</v>
      </c>
      <c r="CR1199" s="1">
        <v>4610</v>
      </c>
      <c r="CS1199" s="1">
        <v>4614</v>
      </c>
      <c r="CX1199" s="58"/>
      <c r="CY1199" s="58"/>
      <c r="DA1199" s="1" t="s">
        <v>618</v>
      </c>
      <c r="DC1199" s="58"/>
      <c r="DD1199" s="58"/>
      <c r="DE1199" s="111"/>
      <c r="DF1199">
        <v>111.107</v>
      </c>
      <c r="DG1199">
        <v>2.3279999999999998</v>
      </c>
    </row>
    <row r="1200" spans="1:111">
      <c r="A1200" s="1">
        <v>2017</v>
      </c>
      <c r="B1200" s="1">
        <v>3</v>
      </c>
      <c r="C1200" s="24">
        <v>43067</v>
      </c>
      <c r="D1200" s="1">
        <v>4616</v>
      </c>
      <c r="E1200" s="1">
        <v>4620</v>
      </c>
      <c r="F1200" s="1">
        <v>4614</v>
      </c>
      <c r="G1200" s="1">
        <v>4618</v>
      </c>
      <c r="H1200" s="46">
        <v>1297.3</v>
      </c>
      <c r="I1200" s="1">
        <v>4608</v>
      </c>
      <c r="J1200" s="1">
        <v>4620</v>
      </c>
      <c r="K1200" s="1">
        <v>4606</v>
      </c>
      <c r="L1200" s="1">
        <v>4617</v>
      </c>
      <c r="M1200" s="53">
        <v>4613</v>
      </c>
      <c r="N1200" s="47">
        <v>4623</v>
      </c>
      <c r="O1200" s="47">
        <v>4611</v>
      </c>
      <c r="P1200" s="47">
        <v>4620</v>
      </c>
      <c r="Q1200" s="8">
        <v>4613</v>
      </c>
      <c r="R1200" s="26"/>
      <c r="W1200" s="50"/>
      <c r="X1200" s="51"/>
      <c r="AC1200" s="1">
        <v>1.1890000000000001</v>
      </c>
      <c r="AD1200" s="62">
        <v>4620</v>
      </c>
      <c r="AE1200" s="62">
        <v>4614</v>
      </c>
      <c r="BD1200" s="94">
        <v>4614</v>
      </c>
      <c r="BE1200" s="8">
        <v>4615</v>
      </c>
      <c r="BF1200" s="8">
        <v>898</v>
      </c>
      <c r="BG1200" s="62">
        <v>451</v>
      </c>
      <c r="BH1200" s="62">
        <v>1.9911308203991132</v>
      </c>
      <c r="BI1200" s="1">
        <v>4613</v>
      </c>
      <c r="BJ1200" s="1">
        <v>4615</v>
      </c>
      <c r="BK1200" s="1">
        <v>4612</v>
      </c>
      <c r="BL1200" s="1">
        <v>4612</v>
      </c>
      <c r="BM1200" s="78"/>
      <c r="BN1200" s="78"/>
      <c r="BO1200" s="78"/>
      <c r="BP1200" s="89"/>
      <c r="BS1200" s="88"/>
      <c r="BU1200" s="58"/>
      <c r="BV1200" s="58"/>
      <c r="BW1200" s="58"/>
      <c r="BX1200" s="58"/>
      <c r="BY1200" s="1">
        <v>111.089</v>
      </c>
      <c r="BZ1200" s="1">
        <v>111.056</v>
      </c>
      <c r="CA1200" s="1">
        <v>111.111</v>
      </c>
      <c r="CB1200" s="1">
        <v>1.19</v>
      </c>
      <c r="CC1200" s="1">
        <v>1.19</v>
      </c>
      <c r="CD1200" s="1">
        <v>1.1900999999999999</v>
      </c>
      <c r="CG1200" s="1">
        <v>4613</v>
      </c>
      <c r="CH1200" s="1">
        <v>4623</v>
      </c>
      <c r="CI1200" s="1">
        <v>4611</v>
      </c>
      <c r="CJ1200" s="1">
        <v>4621</v>
      </c>
      <c r="CK1200" s="1">
        <v>4613</v>
      </c>
      <c r="CL1200" s="1">
        <v>4623</v>
      </c>
      <c r="CM1200" s="1">
        <v>4608</v>
      </c>
      <c r="CN1200" s="1">
        <v>4616</v>
      </c>
      <c r="CO1200" s="1">
        <v>1296.8</v>
      </c>
      <c r="CP1200" s="1">
        <v>4617</v>
      </c>
      <c r="CQ1200" s="1">
        <v>4628</v>
      </c>
      <c r="CR1200" s="1">
        <v>4612</v>
      </c>
      <c r="CS1200" s="1">
        <v>4628</v>
      </c>
      <c r="CX1200" s="58"/>
      <c r="CY1200" s="58"/>
      <c r="DA1200" s="1" t="s">
        <v>618</v>
      </c>
      <c r="DC1200" s="58"/>
      <c r="DD1200" s="58"/>
      <c r="DE1200" s="111"/>
      <c r="DF1200">
        <v>111.395</v>
      </c>
      <c r="DG1200">
        <v>2.3380000000000001</v>
      </c>
    </row>
    <row r="1201" spans="1:111">
      <c r="A1201" s="1">
        <v>2017</v>
      </c>
      <c r="B1201" s="1">
        <v>4</v>
      </c>
      <c r="C1201" s="24">
        <v>43068</v>
      </c>
      <c r="D1201" s="1">
        <v>4631</v>
      </c>
      <c r="E1201" s="1">
        <v>4637</v>
      </c>
      <c r="F1201" s="1">
        <v>4629</v>
      </c>
      <c r="G1201" s="1">
        <v>4634</v>
      </c>
      <c r="H1201" s="46">
        <v>1287.0999999999999</v>
      </c>
      <c r="I1201" s="1">
        <v>4613</v>
      </c>
      <c r="J1201" s="1">
        <v>4632</v>
      </c>
      <c r="K1201" s="1">
        <v>4608</v>
      </c>
      <c r="L1201" s="1">
        <v>4629</v>
      </c>
      <c r="M1201" s="53">
        <v>4632</v>
      </c>
      <c r="N1201" s="47">
        <v>4634</v>
      </c>
      <c r="O1201" s="47">
        <v>4620</v>
      </c>
      <c r="P1201" s="47">
        <v>4623</v>
      </c>
      <c r="Q1201" s="8">
        <v>4626</v>
      </c>
      <c r="R1201" s="26"/>
      <c r="W1201" s="50"/>
      <c r="X1201" s="51"/>
      <c r="AC1201" s="1">
        <v>1.1831</v>
      </c>
      <c r="AD1201" s="62">
        <v>4636</v>
      </c>
      <c r="AE1201" s="62">
        <v>4627</v>
      </c>
      <c r="BD1201" s="94">
        <v>4632</v>
      </c>
      <c r="BE1201" s="8">
        <v>4631</v>
      </c>
      <c r="BF1201" s="8">
        <v>1161</v>
      </c>
      <c r="BG1201" s="62">
        <v>764</v>
      </c>
      <c r="BH1201" s="62">
        <v>1.5196335078534031</v>
      </c>
      <c r="BI1201" s="1">
        <v>4632</v>
      </c>
      <c r="BJ1201" s="1">
        <v>4634</v>
      </c>
      <c r="BK1201" s="1">
        <v>4630</v>
      </c>
      <c r="BL1201" s="1">
        <v>4631</v>
      </c>
      <c r="BM1201" s="78"/>
      <c r="BN1201" s="78"/>
      <c r="BO1201" s="78"/>
      <c r="BP1201" s="89"/>
      <c r="BS1201" s="88"/>
      <c r="BU1201" s="58"/>
      <c r="BV1201" s="58"/>
      <c r="BW1201" s="58"/>
      <c r="BX1201" s="58"/>
      <c r="BY1201" s="1">
        <v>111.45399999999999</v>
      </c>
      <c r="BZ1201" s="1">
        <v>111.446</v>
      </c>
      <c r="CA1201" s="1">
        <v>111.59</v>
      </c>
      <c r="CB1201" s="1">
        <v>1.1840999999999999</v>
      </c>
      <c r="CC1201" s="1">
        <v>1.1848000000000001</v>
      </c>
      <c r="CD1201" s="1">
        <v>1.1851</v>
      </c>
      <c r="CG1201" s="1">
        <v>4632</v>
      </c>
      <c r="CH1201" s="1">
        <v>4634</v>
      </c>
      <c r="CI1201" s="1">
        <v>4626</v>
      </c>
      <c r="CJ1201" s="1">
        <v>4633</v>
      </c>
      <c r="CK1201" s="1">
        <v>4632</v>
      </c>
      <c r="CL1201" s="1">
        <v>4634</v>
      </c>
      <c r="CM1201" s="1">
        <v>4613</v>
      </c>
      <c r="CN1201" s="1">
        <v>4615</v>
      </c>
      <c r="CO1201" s="1">
        <v>1299.8</v>
      </c>
      <c r="CP1201" s="1">
        <v>4636</v>
      </c>
      <c r="CQ1201" s="1">
        <v>4637</v>
      </c>
      <c r="CR1201" s="1">
        <v>4607</v>
      </c>
      <c r="CS1201" s="1">
        <v>4614</v>
      </c>
      <c r="CX1201" s="58"/>
      <c r="CY1201" s="58"/>
      <c r="DA1201" s="1" t="s">
        <v>618</v>
      </c>
      <c r="DC1201" s="58"/>
      <c r="DD1201" s="58"/>
      <c r="DE1201" s="111"/>
      <c r="DF1201">
        <v>111.937</v>
      </c>
      <c r="DG1201">
        <v>2.3759999999999999</v>
      </c>
    </row>
    <row r="1202" spans="1:111">
      <c r="A1202" s="1">
        <v>2017</v>
      </c>
      <c r="B1202" s="1">
        <v>5</v>
      </c>
      <c r="C1202" s="24">
        <v>43069</v>
      </c>
      <c r="D1202" s="1">
        <v>4618</v>
      </c>
      <c r="E1202" s="1">
        <v>4621</v>
      </c>
      <c r="F1202" s="1">
        <v>4615</v>
      </c>
      <c r="G1202" s="1">
        <v>4618</v>
      </c>
      <c r="H1202" s="46">
        <v>1278</v>
      </c>
      <c r="I1202" s="1">
        <v>4632</v>
      </c>
      <c r="J1202" s="1">
        <v>4634</v>
      </c>
      <c r="K1202" s="1">
        <v>4603</v>
      </c>
      <c r="L1202" s="1">
        <v>4613</v>
      </c>
      <c r="M1202" s="53">
        <v>4618</v>
      </c>
      <c r="N1202" s="47">
        <v>4622</v>
      </c>
      <c r="O1202" s="47">
        <v>4601</v>
      </c>
      <c r="P1202" s="47">
        <v>4604</v>
      </c>
      <c r="Q1202" s="8">
        <v>4613</v>
      </c>
      <c r="R1202" s="26"/>
      <c r="W1202" s="50"/>
      <c r="X1202" s="51"/>
      <c r="AC1202" s="1">
        <v>1.1858</v>
      </c>
      <c r="AD1202" s="62">
        <v>4620</v>
      </c>
      <c r="AE1202" s="62">
        <v>4611</v>
      </c>
      <c r="BD1202" s="94">
        <v>4618</v>
      </c>
      <c r="BE1202" s="8">
        <v>4612</v>
      </c>
      <c r="BF1202" s="8">
        <v>1095</v>
      </c>
      <c r="BG1202" s="62">
        <v>976</v>
      </c>
      <c r="BH1202" s="62">
        <v>1.1219262295081966</v>
      </c>
      <c r="BI1202" s="1">
        <v>4618</v>
      </c>
      <c r="BJ1202" s="1">
        <v>4619</v>
      </c>
      <c r="BK1202" s="1">
        <v>4616</v>
      </c>
      <c r="BL1202" s="1">
        <v>4618</v>
      </c>
      <c r="BM1202" s="78"/>
      <c r="BN1202" s="78"/>
      <c r="BO1202" s="78"/>
      <c r="BP1202" s="89"/>
      <c r="BS1202" s="88"/>
      <c r="BU1202" s="58"/>
      <c r="BV1202" s="58"/>
      <c r="BW1202" s="58"/>
      <c r="BX1202" s="58"/>
      <c r="BY1202" s="1">
        <v>111.873</v>
      </c>
      <c r="BZ1202" s="1">
        <v>111.959</v>
      </c>
      <c r="CA1202" s="1">
        <v>111.988</v>
      </c>
      <c r="CB1202" s="1">
        <v>1.1851</v>
      </c>
      <c r="CC1202" s="1">
        <v>1.1852</v>
      </c>
      <c r="CD1202" s="1">
        <v>1.1854</v>
      </c>
      <c r="CG1202" s="1">
        <v>4618</v>
      </c>
      <c r="CH1202" s="1">
        <v>4622</v>
      </c>
      <c r="CI1202" s="1">
        <v>4611</v>
      </c>
      <c r="CJ1202" s="1">
        <v>4613</v>
      </c>
      <c r="CK1202" s="1">
        <v>4618</v>
      </c>
      <c r="CL1202" s="1">
        <v>4622</v>
      </c>
      <c r="CM1202" s="1">
        <v>4599</v>
      </c>
      <c r="CN1202" s="1">
        <v>4600</v>
      </c>
      <c r="CO1202" s="1">
        <v>1285</v>
      </c>
      <c r="CP1202" s="1">
        <v>4622</v>
      </c>
      <c r="CQ1202" s="1">
        <v>4624</v>
      </c>
      <c r="CR1202" s="1">
        <v>4593</v>
      </c>
      <c r="CS1202" s="1">
        <v>4606</v>
      </c>
      <c r="CX1202" s="58"/>
      <c r="CY1202" s="58"/>
      <c r="DA1202" s="1" t="s">
        <v>618</v>
      </c>
      <c r="DC1202" s="58"/>
      <c r="DD1202" s="58"/>
      <c r="DE1202" s="111"/>
      <c r="DF1202">
        <v>112.56699999999999</v>
      </c>
      <c r="DG1202">
        <v>2.4169999999999998</v>
      </c>
    </row>
    <row r="1203" spans="1:111">
      <c r="A1203" s="1">
        <v>2017</v>
      </c>
      <c r="B1203" s="1">
        <v>6</v>
      </c>
      <c r="C1203" s="24">
        <v>43070</v>
      </c>
      <c r="D1203" s="1">
        <v>4610</v>
      </c>
      <c r="E1203" s="1">
        <v>4610</v>
      </c>
      <c r="F1203" s="1">
        <v>4601</v>
      </c>
      <c r="G1203" s="1">
        <v>4608</v>
      </c>
      <c r="H1203" s="46">
        <v>1282.3</v>
      </c>
      <c r="I1203" s="1">
        <v>4618</v>
      </c>
      <c r="J1203" s="1">
        <v>4622</v>
      </c>
      <c r="K1203" s="1">
        <v>4589</v>
      </c>
      <c r="L1203" s="1">
        <v>4602</v>
      </c>
      <c r="M1203" s="53">
        <v>4605</v>
      </c>
      <c r="N1203" s="47">
        <v>4608</v>
      </c>
      <c r="O1203" s="47">
        <v>4596</v>
      </c>
      <c r="P1203" s="47">
        <v>4602</v>
      </c>
      <c r="Q1203" s="8">
        <v>4606</v>
      </c>
      <c r="R1203" s="26"/>
      <c r="W1203" s="50"/>
      <c r="X1203" s="51"/>
      <c r="AC1203" s="1">
        <v>1.1869000000000001</v>
      </c>
      <c r="AD1203" s="62">
        <v>4610</v>
      </c>
      <c r="AE1203" s="62">
        <v>4600</v>
      </c>
      <c r="BD1203" s="94">
        <v>4605</v>
      </c>
      <c r="BE1203" s="8">
        <v>4605</v>
      </c>
      <c r="BF1203" s="8">
        <v>1240</v>
      </c>
      <c r="BG1203" s="62">
        <v>950</v>
      </c>
      <c r="BH1203" s="62">
        <v>1.3052631578947369</v>
      </c>
      <c r="BI1203" s="1">
        <v>4605</v>
      </c>
      <c r="BJ1203" s="1">
        <v>4608</v>
      </c>
      <c r="BK1203" s="1">
        <v>4605</v>
      </c>
      <c r="BL1203" s="1">
        <v>4607</v>
      </c>
      <c r="BM1203" s="78"/>
      <c r="BN1203" s="78"/>
      <c r="BO1203" s="78"/>
      <c r="BP1203" s="89"/>
      <c r="BS1203" s="88"/>
      <c r="BU1203" s="58"/>
      <c r="BV1203" s="58"/>
      <c r="BW1203" s="58"/>
      <c r="BX1203" s="58"/>
      <c r="BY1203" s="1">
        <v>112.524</v>
      </c>
      <c r="BZ1203" s="1">
        <v>112.642</v>
      </c>
      <c r="CA1203" s="1">
        <v>112.593</v>
      </c>
      <c r="CB1203" s="1">
        <v>1.1901999999999999</v>
      </c>
      <c r="CC1203" s="1">
        <v>1.1891</v>
      </c>
      <c r="CD1203" s="1">
        <v>1.1901999999999999</v>
      </c>
      <c r="CG1203" s="1">
        <v>4605</v>
      </c>
      <c r="CH1203" s="1">
        <v>4608</v>
      </c>
      <c r="CI1203" s="1">
        <v>4596</v>
      </c>
      <c r="CJ1203" s="1">
        <v>4599</v>
      </c>
      <c r="CK1203" s="1">
        <v>4605</v>
      </c>
      <c r="CL1203" s="1">
        <v>4610</v>
      </c>
      <c r="CM1203" s="1">
        <v>4596</v>
      </c>
      <c r="CN1203" s="1">
        <v>4607</v>
      </c>
      <c r="CO1203" s="1">
        <v>1278</v>
      </c>
      <c r="CP1203" s="1">
        <v>4609</v>
      </c>
      <c r="CQ1203" s="1">
        <v>4619</v>
      </c>
      <c r="CR1203" s="1">
        <v>4601</v>
      </c>
      <c r="CS1203" s="1">
        <v>4613</v>
      </c>
      <c r="CX1203" s="58"/>
      <c r="CY1203" s="58"/>
      <c r="DA1203" s="1" t="s">
        <v>618</v>
      </c>
      <c r="DC1203" s="58"/>
      <c r="DD1203" s="58"/>
      <c r="DE1203" s="111"/>
      <c r="DF1203">
        <v>112.911</v>
      </c>
      <c r="DG1203">
        <v>2.3620000000000001</v>
      </c>
    </row>
    <row r="1204" spans="1:111">
      <c r="A1204" s="1">
        <v>2017</v>
      </c>
      <c r="B1204" s="1">
        <v>2</v>
      </c>
      <c r="C1204" s="24">
        <v>43073</v>
      </c>
      <c r="D1204" s="1">
        <v>4615</v>
      </c>
      <c r="E1204" s="1">
        <v>4617</v>
      </c>
      <c r="F1204" s="1">
        <v>4610</v>
      </c>
      <c r="G1204" s="1">
        <v>4613</v>
      </c>
      <c r="H1204" s="46">
        <v>1279.4000000000001</v>
      </c>
      <c r="I1204" s="1">
        <v>4605</v>
      </c>
      <c r="J1204" s="1">
        <v>4616</v>
      </c>
      <c r="K1204" s="1">
        <v>4596</v>
      </c>
      <c r="L1204" s="1">
        <v>4607</v>
      </c>
      <c r="M1204" s="53">
        <v>4612</v>
      </c>
      <c r="N1204" s="47">
        <v>4615</v>
      </c>
      <c r="O1204" s="47">
        <v>4606</v>
      </c>
      <c r="P1204" s="47">
        <v>4613</v>
      </c>
      <c r="Q1204" s="8">
        <v>4612</v>
      </c>
      <c r="R1204" s="26"/>
      <c r="W1204" s="50"/>
      <c r="X1204" s="51"/>
      <c r="AC1204" s="1">
        <v>1.1847000000000001</v>
      </c>
      <c r="AD1204" s="62">
        <v>4617</v>
      </c>
      <c r="AE1204" s="62">
        <v>4605</v>
      </c>
      <c r="BD1204" s="94">
        <v>4612</v>
      </c>
      <c r="BE1204" s="8">
        <v>4610</v>
      </c>
      <c r="BF1204" s="8">
        <v>1323</v>
      </c>
      <c r="BG1204" s="62">
        <v>938</v>
      </c>
      <c r="BH1204" s="62">
        <v>1.4104477611940298</v>
      </c>
      <c r="BI1204" s="1">
        <v>4612</v>
      </c>
      <c r="BJ1204" s="1">
        <v>4615</v>
      </c>
      <c r="BK1204" s="1">
        <v>4606</v>
      </c>
      <c r="BL1204" s="1">
        <v>4611</v>
      </c>
      <c r="BM1204" s="78"/>
      <c r="BN1204" s="78"/>
      <c r="BO1204" s="78"/>
      <c r="BP1204" s="89"/>
      <c r="BS1204" s="88"/>
      <c r="BU1204" s="58"/>
      <c r="BV1204" s="58"/>
      <c r="BW1204" s="58"/>
      <c r="BX1204" s="58"/>
      <c r="BY1204" s="1">
        <v>112.962</v>
      </c>
      <c r="BZ1204" s="1">
        <v>112.669</v>
      </c>
      <c r="CA1204" s="1">
        <v>112.7945</v>
      </c>
      <c r="CB1204" s="1">
        <v>1.1856</v>
      </c>
      <c r="CC1204" s="1">
        <v>1.1867000000000001</v>
      </c>
      <c r="CD1204" s="1">
        <v>1.1870000000000001</v>
      </c>
      <c r="CG1204" s="1">
        <v>4612</v>
      </c>
      <c r="CH1204" s="1">
        <v>4615</v>
      </c>
      <c r="CI1204" s="1">
        <v>4606</v>
      </c>
      <c r="CJ1204" s="1">
        <v>4612</v>
      </c>
      <c r="CK1204" s="1">
        <v>4612</v>
      </c>
      <c r="CL1204" s="1">
        <v>4624</v>
      </c>
      <c r="CM1204" s="1">
        <v>4606</v>
      </c>
      <c r="CN1204" s="1">
        <v>4617</v>
      </c>
      <c r="CO1204" s="1">
        <v>1275.9000000000001</v>
      </c>
      <c r="CP1204" s="1">
        <v>4615</v>
      </c>
      <c r="CQ1204" s="1">
        <v>4628</v>
      </c>
      <c r="CR1204" s="1">
        <v>4609</v>
      </c>
      <c r="CS1204" s="1">
        <v>4610</v>
      </c>
      <c r="CX1204" s="58"/>
      <c r="CY1204" s="58"/>
      <c r="DA1204" s="1" t="s">
        <v>618</v>
      </c>
      <c r="DC1204" s="58"/>
      <c r="DD1204" s="58"/>
      <c r="DE1204" s="111"/>
      <c r="DF1204">
        <v>112.43300000000001</v>
      </c>
      <c r="DG1204">
        <v>2.379</v>
      </c>
    </row>
    <row r="1205" spans="1:111">
      <c r="A1205" s="1">
        <v>2017</v>
      </c>
      <c r="B1205" s="1">
        <v>3</v>
      </c>
      <c r="C1205" s="24">
        <v>43074</v>
      </c>
      <c r="D1205" s="1">
        <v>4611</v>
      </c>
      <c r="E1205" s="1">
        <v>4612</v>
      </c>
      <c r="F1205" s="1">
        <v>4605</v>
      </c>
      <c r="G1205" s="1">
        <v>4609</v>
      </c>
      <c r="H1205" s="46">
        <v>1268.7</v>
      </c>
      <c r="I1205" s="1">
        <v>4612</v>
      </c>
      <c r="J1205" s="1">
        <v>4624</v>
      </c>
      <c r="K1205" s="1">
        <v>4602</v>
      </c>
      <c r="L1205" s="1">
        <v>4603</v>
      </c>
      <c r="M1205" s="53">
        <v>4607</v>
      </c>
      <c r="N1205" s="47">
        <v>4608</v>
      </c>
      <c r="O1205" s="47">
        <v>4597</v>
      </c>
      <c r="P1205" s="47">
        <v>4599</v>
      </c>
      <c r="Q1205" s="8">
        <v>4607</v>
      </c>
      <c r="R1205" s="26"/>
      <c r="W1205" s="50"/>
      <c r="X1205" s="51"/>
      <c r="AC1205" s="1">
        <v>1.1831</v>
      </c>
      <c r="AD1205" s="62">
        <v>4611</v>
      </c>
      <c r="AE1205" s="62">
        <v>4601</v>
      </c>
      <c r="BD1205" s="94">
        <v>4607</v>
      </c>
      <c r="BE1205" s="8">
        <v>4607</v>
      </c>
      <c r="BF1205" s="8">
        <v>1217</v>
      </c>
      <c r="BG1205" s="62">
        <v>1190</v>
      </c>
      <c r="BH1205" s="62">
        <v>1.022689075630252</v>
      </c>
      <c r="BI1205" s="1">
        <v>4607</v>
      </c>
      <c r="BJ1205" s="1">
        <v>4608</v>
      </c>
      <c r="BK1205" s="1">
        <v>4606</v>
      </c>
      <c r="BL1205" s="1">
        <v>4606</v>
      </c>
      <c r="BM1205" s="78"/>
      <c r="BN1205" s="78"/>
      <c r="BO1205" s="78"/>
      <c r="BP1205" s="89"/>
      <c r="BS1205" s="88"/>
      <c r="BU1205" s="58"/>
      <c r="BV1205" s="58"/>
      <c r="BW1205" s="58"/>
      <c r="BX1205" s="58"/>
      <c r="BY1205" s="1">
        <v>112.514</v>
      </c>
      <c r="BZ1205" s="1">
        <v>112.462</v>
      </c>
      <c r="CA1205" s="1">
        <v>112.494</v>
      </c>
      <c r="CB1205" s="1">
        <v>1.1856</v>
      </c>
      <c r="CC1205" s="1">
        <v>1.1867000000000001</v>
      </c>
      <c r="CD1205" s="1">
        <v>1.1870000000000001</v>
      </c>
      <c r="CG1205" s="1">
        <v>4607</v>
      </c>
      <c r="CH1205" s="1">
        <v>4608</v>
      </c>
      <c r="CI1205" s="1">
        <v>4601</v>
      </c>
      <c r="CJ1205" s="1">
        <v>4601</v>
      </c>
      <c r="CK1205" s="1">
        <v>4607</v>
      </c>
      <c r="CL1205" s="1">
        <v>4608</v>
      </c>
      <c r="CM1205" s="1">
        <v>4583</v>
      </c>
      <c r="CN1205" s="1">
        <v>4584</v>
      </c>
      <c r="CO1205" s="1">
        <v>1277.8</v>
      </c>
      <c r="CP1205" s="1">
        <v>4610</v>
      </c>
      <c r="CQ1205" s="1">
        <v>4611</v>
      </c>
      <c r="CR1205" s="1">
        <v>4570</v>
      </c>
      <c r="CS1205" s="1">
        <v>4580</v>
      </c>
      <c r="CX1205" s="58"/>
      <c r="CY1205" s="58"/>
      <c r="DA1205" s="1" t="s">
        <v>618</v>
      </c>
      <c r="DC1205" s="58"/>
      <c r="DD1205" s="58"/>
      <c r="DE1205" s="111"/>
      <c r="DF1205">
        <v>112.596</v>
      </c>
      <c r="DG1205">
        <v>2.3559999999999999</v>
      </c>
    </row>
    <row r="1206" spans="1:111">
      <c r="A1206" s="1">
        <v>2017</v>
      </c>
      <c r="B1206" s="1">
        <v>4</v>
      </c>
      <c r="C1206" s="24">
        <v>43075</v>
      </c>
      <c r="D1206" s="1">
        <v>4576</v>
      </c>
      <c r="E1206" s="1">
        <v>4576</v>
      </c>
      <c r="F1206" s="1">
        <v>4559</v>
      </c>
      <c r="G1206" s="1">
        <v>4562</v>
      </c>
      <c r="H1206" s="46">
        <v>1266.4000000000001</v>
      </c>
      <c r="I1206" s="1">
        <v>4607</v>
      </c>
      <c r="J1206" s="1">
        <v>4608</v>
      </c>
      <c r="K1206" s="1">
        <v>4559</v>
      </c>
      <c r="L1206" s="1">
        <v>4562</v>
      </c>
      <c r="M1206" s="53">
        <v>4561</v>
      </c>
      <c r="N1206" s="47">
        <v>4565</v>
      </c>
      <c r="O1206" s="47">
        <v>4549</v>
      </c>
      <c r="P1206" s="47">
        <v>4553</v>
      </c>
      <c r="Q1206" s="8">
        <v>4575</v>
      </c>
      <c r="R1206" s="26"/>
      <c r="W1206" s="50"/>
      <c r="X1206" s="51"/>
      <c r="AC1206" s="1">
        <v>1.1805000000000001</v>
      </c>
      <c r="AD1206" s="62">
        <v>4576</v>
      </c>
      <c r="AE1206" s="62">
        <v>4560</v>
      </c>
      <c r="BD1206" s="94">
        <v>4562</v>
      </c>
      <c r="BE1206" s="8">
        <v>4568</v>
      </c>
      <c r="BF1206" s="8">
        <v>1265</v>
      </c>
      <c r="BG1206" s="62">
        <v>1094</v>
      </c>
      <c r="BH1206" s="62">
        <v>1.1563071297989032</v>
      </c>
      <c r="BI1206" s="1">
        <v>4561</v>
      </c>
      <c r="BJ1206" s="1">
        <v>4565</v>
      </c>
      <c r="BK1206" s="1">
        <v>4558</v>
      </c>
      <c r="BL1206" s="1">
        <v>4565</v>
      </c>
      <c r="BM1206" s="78"/>
      <c r="BN1206" s="78"/>
      <c r="BO1206" s="78"/>
      <c r="BP1206" s="89"/>
      <c r="BS1206" s="88"/>
      <c r="BU1206" s="58"/>
      <c r="BV1206" s="58"/>
      <c r="BW1206" s="58"/>
      <c r="BX1206" s="58"/>
      <c r="BY1206" s="1">
        <v>112.5515</v>
      </c>
      <c r="BZ1206" s="1">
        <v>112.61</v>
      </c>
      <c r="CA1206" s="1">
        <v>112.527</v>
      </c>
      <c r="CB1206" s="1">
        <v>1.1823999999999999</v>
      </c>
      <c r="CC1206" s="1">
        <v>1.1827000000000001</v>
      </c>
      <c r="CD1206" s="1">
        <v>1.1828000000000001</v>
      </c>
      <c r="CG1206" s="1">
        <v>4561</v>
      </c>
      <c r="CH1206" s="1">
        <v>4565</v>
      </c>
      <c r="CI1206" s="1">
        <v>4556</v>
      </c>
      <c r="CJ1206" s="1">
        <v>4557</v>
      </c>
      <c r="CK1206" s="1">
        <v>4561</v>
      </c>
      <c r="CL1206" s="1">
        <v>4565</v>
      </c>
      <c r="CM1206" s="1">
        <v>4549</v>
      </c>
      <c r="CN1206" s="1">
        <v>4555</v>
      </c>
      <c r="CO1206" s="1">
        <v>1271.2</v>
      </c>
      <c r="CP1206" s="1">
        <v>4564</v>
      </c>
      <c r="CQ1206" s="1">
        <v>4570</v>
      </c>
      <c r="CR1206" s="1">
        <v>4554</v>
      </c>
      <c r="CS1206" s="1">
        <v>4557</v>
      </c>
      <c r="CX1206" s="58"/>
      <c r="CY1206" s="58"/>
      <c r="DA1206" s="1" t="s">
        <v>618</v>
      </c>
      <c r="DC1206" s="58"/>
      <c r="DD1206" s="58"/>
      <c r="DE1206" s="111"/>
      <c r="DF1206">
        <v>112.271</v>
      </c>
      <c r="DG1206">
        <v>2.33</v>
      </c>
    </row>
    <row r="1207" spans="1:111">
      <c r="A1207" s="1">
        <v>2017</v>
      </c>
      <c r="B1207" s="1">
        <v>5</v>
      </c>
      <c r="C1207" s="24">
        <v>43076</v>
      </c>
      <c r="D1207" s="1">
        <v>4560</v>
      </c>
      <c r="E1207" s="1">
        <v>4562</v>
      </c>
      <c r="F1207" s="1">
        <v>4550</v>
      </c>
      <c r="G1207" s="1">
        <v>4552</v>
      </c>
      <c r="H1207" s="46">
        <v>1249.2</v>
      </c>
      <c r="I1207" s="1">
        <v>4561</v>
      </c>
      <c r="J1207" s="1">
        <v>4565</v>
      </c>
      <c r="K1207" s="1">
        <v>4549</v>
      </c>
      <c r="L1207" s="1">
        <v>4555</v>
      </c>
      <c r="M1207" s="53">
        <v>4542</v>
      </c>
      <c r="N1207" s="47">
        <v>4545</v>
      </c>
      <c r="O1207" s="47">
        <v>4533</v>
      </c>
      <c r="P1207" s="47">
        <v>4534</v>
      </c>
      <c r="Q1207" s="8">
        <v>4555</v>
      </c>
      <c r="R1207" s="26"/>
      <c r="W1207" s="50"/>
      <c r="X1207" s="51"/>
      <c r="AC1207" s="1">
        <v>1.1793</v>
      </c>
      <c r="AD1207" s="62">
        <v>4561</v>
      </c>
      <c r="AE1207" s="62">
        <v>4553</v>
      </c>
      <c r="BD1207" s="94">
        <v>4542</v>
      </c>
      <c r="BE1207" s="8">
        <v>4555</v>
      </c>
      <c r="BF1207" s="8">
        <v>1198</v>
      </c>
      <c r="BG1207" s="62">
        <v>967</v>
      </c>
      <c r="BH1207" s="62">
        <v>1.2388831437435368</v>
      </c>
      <c r="BI1207" s="1">
        <v>4542</v>
      </c>
      <c r="BJ1207" s="1">
        <v>4545</v>
      </c>
      <c r="BK1207" s="1">
        <v>4541</v>
      </c>
      <c r="BL1207" s="1">
        <v>4543</v>
      </c>
      <c r="BM1207" s="78"/>
      <c r="BN1207" s="78"/>
      <c r="BO1207" s="78"/>
      <c r="BP1207" s="89"/>
      <c r="BS1207" s="88"/>
      <c r="BU1207" s="58"/>
      <c r="BV1207" s="58"/>
      <c r="BW1207" s="58"/>
      <c r="BX1207" s="58"/>
      <c r="BY1207" s="1">
        <v>112.20699999999999</v>
      </c>
      <c r="BZ1207" s="1">
        <v>112.271</v>
      </c>
      <c r="CA1207" s="1">
        <v>112.286</v>
      </c>
      <c r="CB1207" s="1">
        <v>1.1796</v>
      </c>
      <c r="CC1207" s="1">
        <v>1.1801999999999999</v>
      </c>
      <c r="CD1207" s="1">
        <v>1.1805000000000001</v>
      </c>
      <c r="CG1207" s="1">
        <v>4542</v>
      </c>
      <c r="CH1207" s="1">
        <v>4545</v>
      </c>
      <c r="CI1207" s="1">
        <v>4536</v>
      </c>
      <c r="CJ1207" s="1">
        <v>4540</v>
      </c>
      <c r="CK1207" s="1">
        <v>4542</v>
      </c>
      <c r="CL1207" s="1">
        <v>4545</v>
      </c>
      <c r="CM1207" s="1">
        <v>4526</v>
      </c>
      <c r="CN1207" s="1">
        <v>4533</v>
      </c>
      <c r="CO1207" s="1">
        <v>1260</v>
      </c>
      <c r="CP1207" s="1">
        <v>4548</v>
      </c>
      <c r="CQ1207" s="1">
        <v>4550</v>
      </c>
      <c r="CR1207" s="1">
        <v>4521</v>
      </c>
      <c r="CS1207" s="1">
        <v>4522</v>
      </c>
      <c r="CX1207" s="58"/>
      <c r="CY1207" s="58"/>
      <c r="DA1207" s="1" t="s">
        <v>618</v>
      </c>
      <c r="DC1207" s="58"/>
      <c r="DD1207" s="58"/>
      <c r="DE1207" s="111"/>
      <c r="DF1207">
        <v>113.102</v>
      </c>
      <c r="DG1207">
        <v>2.3759999999999999</v>
      </c>
    </row>
    <row r="1208" spans="1:111">
      <c r="A1208" s="1">
        <v>2017</v>
      </c>
      <c r="B1208" s="1">
        <v>6</v>
      </c>
      <c r="C1208" s="24">
        <v>43077</v>
      </c>
      <c r="D1208" s="1">
        <v>4532</v>
      </c>
      <c r="E1208" s="1">
        <v>4548</v>
      </c>
      <c r="F1208" s="1">
        <v>4530</v>
      </c>
      <c r="G1208" s="1">
        <v>4548</v>
      </c>
      <c r="H1208" s="46">
        <v>1248.4000000000001</v>
      </c>
      <c r="I1208" s="1">
        <v>4542</v>
      </c>
      <c r="J1208" s="1">
        <v>4545</v>
      </c>
      <c r="K1208" s="1">
        <v>4515</v>
      </c>
      <c r="L1208" s="1">
        <v>4538</v>
      </c>
      <c r="M1208" s="53">
        <v>4545</v>
      </c>
      <c r="N1208" s="47">
        <v>4547</v>
      </c>
      <c r="O1208" s="47">
        <v>4526</v>
      </c>
      <c r="P1208" s="47">
        <v>4538</v>
      </c>
      <c r="Q1208" s="8">
        <v>4529</v>
      </c>
      <c r="R1208" s="26"/>
      <c r="W1208" s="50"/>
      <c r="X1208" s="51"/>
      <c r="AC1208" s="1">
        <v>1.1762999999999999</v>
      </c>
      <c r="AD1208" s="62">
        <v>4542</v>
      </c>
      <c r="AE1208" s="62">
        <v>4530</v>
      </c>
      <c r="BD1208" s="94">
        <v>4545</v>
      </c>
      <c r="BE1208" s="8">
        <v>4528</v>
      </c>
      <c r="BF1208" s="8">
        <v>1078</v>
      </c>
      <c r="BG1208" s="62">
        <v>945</v>
      </c>
      <c r="BH1208" s="62">
        <v>1.1407407407407408</v>
      </c>
      <c r="BI1208" s="1">
        <v>4545</v>
      </c>
      <c r="BJ1208" s="1">
        <v>4547</v>
      </c>
      <c r="BK1208" s="1">
        <v>4542</v>
      </c>
      <c r="BL1208" s="1">
        <v>4542</v>
      </c>
      <c r="BM1208" s="78"/>
      <c r="BN1208" s="78"/>
      <c r="BO1208" s="78"/>
      <c r="BP1208" s="89"/>
      <c r="BS1208" s="88"/>
      <c r="BU1208" s="58"/>
      <c r="BV1208" s="58"/>
      <c r="BW1208" s="58"/>
      <c r="BX1208" s="58"/>
      <c r="BY1208" s="1">
        <v>113.084</v>
      </c>
      <c r="BZ1208" s="1">
        <v>113.09</v>
      </c>
      <c r="CA1208" s="1">
        <v>113.187</v>
      </c>
      <c r="CB1208" s="1">
        <v>1.1775</v>
      </c>
      <c r="CC1208" s="1">
        <v>1.1775</v>
      </c>
      <c r="CD1208" s="1">
        <v>1.1775</v>
      </c>
      <c r="CG1208" s="1">
        <v>4545</v>
      </c>
      <c r="CH1208" s="1">
        <v>4547</v>
      </c>
      <c r="CI1208" s="1">
        <v>4536</v>
      </c>
      <c r="CJ1208" s="1">
        <v>4540</v>
      </c>
      <c r="CK1208" s="1">
        <v>4545</v>
      </c>
      <c r="CL1208" s="1">
        <v>4547</v>
      </c>
      <c r="CM1208" s="1">
        <v>4526</v>
      </c>
      <c r="CN1208" s="1">
        <v>4542</v>
      </c>
      <c r="CO1208" s="1">
        <v>1249.8</v>
      </c>
      <c r="CP1208" s="1">
        <v>4549</v>
      </c>
      <c r="CQ1208" s="1">
        <v>4551</v>
      </c>
      <c r="CR1208" s="1">
        <v>4531</v>
      </c>
      <c r="CS1208" s="1">
        <v>4551</v>
      </c>
      <c r="CX1208" s="58"/>
      <c r="CY1208" s="58"/>
      <c r="DA1208" s="1" t="s">
        <v>618</v>
      </c>
      <c r="DC1208" s="58"/>
      <c r="DD1208" s="58"/>
      <c r="DE1208" s="111"/>
      <c r="DF1208">
        <v>113.492</v>
      </c>
      <c r="DG1208">
        <v>2.383</v>
      </c>
    </row>
    <row r="1209" spans="1:111">
      <c r="A1209" s="1">
        <v>2017</v>
      </c>
      <c r="B1209" s="1">
        <v>2</v>
      </c>
      <c r="C1209" s="24">
        <v>43080</v>
      </c>
      <c r="D1209" s="1">
        <v>4551</v>
      </c>
      <c r="E1209" s="1">
        <v>4556</v>
      </c>
      <c r="F1209" s="1">
        <v>4548</v>
      </c>
      <c r="G1209" s="1">
        <v>4552</v>
      </c>
      <c r="H1209" s="46">
        <v>1243.9000000000001</v>
      </c>
      <c r="I1209" s="1">
        <v>4545</v>
      </c>
      <c r="J1209" s="1">
        <v>4548</v>
      </c>
      <c r="K1209" s="1">
        <v>4526</v>
      </c>
      <c r="L1209" s="1">
        <v>4547</v>
      </c>
      <c r="M1209" s="53">
        <v>4549</v>
      </c>
      <c r="N1209" s="47">
        <v>4550</v>
      </c>
      <c r="O1209" s="47">
        <v>4536</v>
      </c>
      <c r="P1209" s="47">
        <v>4538</v>
      </c>
      <c r="Q1209" s="8">
        <v>4547</v>
      </c>
      <c r="R1209" s="26"/>
      <c r="W1209" s="50"/>
      <c r="X1209" s="51"/>
      <c r="AC1209" s="1">
        <v>1.1779999999999999</v>
      </c>
      <c r="AD1209" s="62">
        <v>4552</v>
      </c>
      <c r="AE1209" s="62">
        <v>4545</v>
      </c>
      <c r="BD1209" s="94">
        <v>4549</v>
      </c>
      <c r="BE1209" s="8">
        <v>4545</v>
      </c>
      <c r="BF1209" s="8">
        <v>1254</v>
      </c>
      <c r="BG1209" s="62">
        <v>833</v>
      </c>
      <c r="BH1209" s="62">
        <v>1.5054021608643458</v>
      </c>
      <c r="BI1209" s="1">
        <v>4549</v>
      </c>
      <c r="BJ1209" s="1">
        <v>4549</v>
      </c>
      <c r="BK1209" s="1">
        <v>4544</v>
      </c>
      <c r="BL1209" s="1">
        <v>4546</v>
      </c>
      <c r="BM1209" s="78"/>
      <c r="BN1209" s="78"/>
      <c r="BO1209" s="78"/>
      <c r="BP1209" s="89"/>
      <c r="BS1209" s="88"/>
      <c r="BU1209" s="58"/>
      <c r="BV1209" s="58"/>
      <c r="BW1209" s="58"/>
      <c r="BX1209" s="58"/>
      <c r="BY1209" s="1">
        <v>113.541</v>
      </c>
      <c r="BZ1209" s="1">
        <v>113.562</v>
      </c>
      <c r="CA1209" s="1">
        <v>113.566</v>
      </c>
      <c r="CB1209" s="1">
        <v>1.1763999999999999</v>
      </c>
      <c r="CC1209" s="1">
        <v>1.177</v>
      </c>
      <c r="CD1209" s="1">
        <v>1.1768000000000001</v>
      </c>
      <c r="CG1209" s="1">
        <v>4549</v>
      </c>
      <c r="CH1209" s="1">
        <v>4550</v>
      </c>
      <c r="CI1209" s="1">
        <v>4542</v>
      </c>
      <c r="CJ1209" s="1">
        <v>4544</v>
      </c>
      <c r="CK1209" s="1">
        <v>4549</v>
      </c>
      <c r="CL1209" s="1">
        <v>4550</v>
      </c>
      <c r="CM1209" s="1">
        <v>4535</v>
      </c>
      <c r="CN1209" s="1">
        <v>4536</v>
      </c>
      <c r="CO1209" s="1">
        <v>1251.9000000000001</v>
      </c>
      <c r="CP1209" s="1">
        <v>4552</v>
      </c>
      <c r="CQ1209" s="1">
        <v>4554</v>
      </c>
      <c r="CR1209" s="1">
        <v>4524</v>
      </c>
      <c r="CS1209" s="1">
        <v>4524</v>
      </c>
      <c r="CX1209" s="58"/>
      <c r="CY1209" s="58"/>
      <c r="DA1209" s="1" t="s">
        <v>618</v>
      </c>
      <c r="DC1209" s="58"/>
      <c r="DD1209" s="58"/>
      <c r="DE1209" s="111"/>
      <c r="DF1209">
        <v>113.557</v>
      </c>
      <c r="DG1209">
        <v>2.3849999999999998</v>
      </c>
    </row>
    <row r="1210" spans="1:111">
      <c r="A1210" s="1">
        <v>2017</v>
      </c>
      <c r="B1210" s="1">
        <v>3</v>
      </c>
      <c r="C1210" s="24">
        <v>43081</v>
      </c>
      <c r="D1210" s="1">
        <v>4530</v>
      </c>
      <c r="E1210" s="1">
        <v>4535</v>
      </c>
      <c r="F1210" s="1">
        <v>4528</v>
      </c>
      <c r="G1210" s="1">
        <v>4530</v>
      </c>
      <c r="H1210" s="46">
        <v>1246.3</v>
      </c>
      <c r="I1210" s="1">
        <v>4549</v>
      </c>
      <c r="J1210" s="1">
        <v>4550</v>
      </c>
      <c r="K1210" s="1">
        <v>4519</v>
      </c>
      <c r="L1210" s="1">
        <v>4529</v>
      </c>
      <c r="M1210" s="53">
        <v>4526</v>
      </c>
      <c r="N1210" s="47">
        <v>4528</v>
      </c>
      <c r="O1210" s="47">
        <v>4521</v>
      </c>
      <c r="P1210" s="47">
        <v>4523</v>
      </c>
      <c r="Q1210" s="8">
        <v>4527</v>
      </c>
      <c r="R1210" s="26"/>
      <c r="W1210" s="50"/>
      <c r="X1210" s="51"/>
      <c r="AC1210" s="1">
        <v>1.1758</v>
      </c>
      <c r="AD1210" s="62">
        <v>4533</v>
      </c>
      <c r="AE1210" s="62">
        <v>4527</v>
      </c>
      <c r="BD1210" s="94">
        <v>4526</v>
      </c>
      <c r="BE1210" s="8">
        <v>4526</v>
      </c>
      <c r="BF1210" s="8">
        <v>1132</v>
      </c>
      <c r="BG1210" s="62">
        <v>1001</v>
      </c>
      <c r="BH1210" s="62">
        <v>1.1308691308691308</v>
      </c>
      <c r="BI1210" s="1">
        <v>4526</v>
      </c>
      <c r="BJ1210" s="1">
        <v>4528</v>
      </c>
      <c r="BK1210" s="1">
        <v>4524</v>
      </c>
      <c r="BL1210" s="1">
        <v>4525</v>
      </c>
      <c r="BM1210" s="78"/>
      <c r="BN1210" s="78"/>
      <c r="BO1210" s="78"/>
      <c r="BP1210" s="89"/>
      <c r="BS1210" s="88"/>
      <c r="BU1210" s="58"/>
      <c r="BV1210" s="58"/>
      <c r="BW1210" s="58"/>
      <c r="BX1210" s="58"/>
      <c r="BY1210" s="1">
        <v>113.541</v>
      </c>
      <c r="BZ1210" s="1">
        <v>113.53700000000001</v>
      </c>
      <c r="CA1210" s="1">
        <v>113.5485</v>
      </c>
      <c r="CB1210" s="1">
        <v>1.1773</v>
      </c>
      <c r="CC1210" s="1">
        <v>1.1772</v>
      </c>
      <c r="CD1210" s="1">
        <v>1.1777</v>
      </c>
      <c r="CG1210" s="1">
        <v>4526</v>
      </c>
      <c r="CH1210" s="1">
        <v>4528</v>
      </c>
      <c r="CI1210" s="1">
        <v>4521</v>
      </c>
      <c r="CJ1210" s="1">
        <v>4523</v>
      </c>
      <c r="CK1210" s="1">
        <v>4526</v>
      </c>
      <c r="CL1210" s="1">
        <v>4528</v>
      </c>
      <c r="CM1210" s="1">
        <v>4517</v>
      </c>
      <c r="CN1210" s="1">
        <v>4520</v>
      </c>
      <c r="CO1210" s="1">
        <v>1245.4000000000001</v>
      </c>
      <c r="CP1210" s="1">
        <v>4529</v>
      </c>
      <c r="CQ1210" s="1">
        <v>4534</v>
      </c>
      <c r="CR1210" s="1">
        <v>4515</v>
      </c>
      <c r="CS1210" s="1">
        <v>4533</v>
      </c>
      <c r="CX1210" s="58"/>
      <c r="CY1210" s="58"/>
      <c r="DA1210" s="1" t="s">
        <v>618</v>
      </c>
      <c r="DC1210" s="58"/>
      <c r="DD1210" s="58"/>
      <c r="DE1210" s="111"/>
      <c r="DF1210">
        <v>113.551</v>
      </c>
      <c r="DG1210">
        <v>2.403</v>
      </c>
    </row>
    <row r="1211" spans="1:111">
      <c r="A1211" s="1">
        <v>2017</v>
      </c>
      <c r="B1211" s="1">
        <v>4</v>
      </c>
      <c r="C1211" s="24">
        <v>43082</v>
      </c>
      <c r="D1211" s="1">
        <v>4533</v>
      </c>
      <c r="E1211" s="1">
        <v>4534</v>
      </c>
      <c r="F1211" s="1">
        <v>4522</v>
      </c>
      <c r="G1211" s="1">
        <v>4524</v>
      </c>
      <c r="H1211" s="46">
        <v>1258.3</v>
      </c>
      <c r="I1211" s="1">
        <v>4526</v>
      </c>
      <c r="J1211" s="1">
        <v>4531</v>
      </c>
      <c r="K1211" s="1">
        <v>4511</v>
      </c>
      <c r="L1211" s="1">
        <v>4525</v>
      </c>
      <c r="M1211" s="53">
        <v>4521</v>
      </c>
      <c r="N1211" s="47">
        <v>4522</v>
      </c>
      <c r="O1211" s="47">
        <v>4511</v>
      </c>
      <c r="P1211" s="47">
        <v>4515</v>
      </c>
      <c r="Q1211" s="8">
        <v>4530</v>
      </c>
      <c r="R1211" s="26"/>
      <c r="W1211" s="50"/>
      <c r="X1211" s="51"/>
      <c r="AC1211" s="1">
        <v>1.1758</v>
      </c>
      <c r="AD1211" s="62">
        <v>4534</v>
      </c>
      <c r="AE1211" s="62">
        <v>4523</v>
      </c>
      <c r="BD1211" s="94">
        <v>4522</v>
      </c>
      <c r="BE1211" s="8">
        <v>4527</v>
      </c>
      <c r="BF1211" s="8">
        <v>1243</v>
      </c>
      <c r="BG1211" s="62">
        <v>886</v>
      </c>
      <c r="BH1211" s="62">
        <v>1.4029345372460496</v>
      </c>
      <c r="BI1211" s="1">
        <v>4521</v>
      </c>
      <c r="BJ1211" s="1">
        <v>4522</v>
      </c>
      <c r="BK1211" s="1">
        <v>4517</v>
      </c>
      <c r="BL1211" s="1">
        <v>4517</v>
      </c>
      <c r="BM1211" s="78"/>
      <c r="BN1211" s="78"/>
      <c r="BO1211" s="78"/>
      <c r="BP1211" s="89"/>
      <c r="BS1211" s="88"/>
      <c r="BU1211" s="58"/>
      <c r="BV1211" s="58"/>
      <c r="BW1211" s="58"/>
      <c r="BX1211" s="58"/>
      <c r="BY1211" s="1">
        <v>113.495</v>
      </c>
      <c r="BZ1211" s="1">
        <v>113.54</v>
      </c>
      <c r="CA1211" s="1">
        <v>113.563</v>
      </c>
      <c r="CB1211" s="1">
        <v>1.1745000000000001</v>
      </c>
      <c r="CC1211" s="1">
        <v>1.1737</v>
      </c>
      <c r="CD1211" s="1">
        <v>1.1741999999999999</v>
      </c>
      <c r="CG1211" s="1">
        <v>4521</v>
      </c>
      <c r="CH1211" s="1">
        <v>4522</v>
      </c>
      <c r="CI1211" s="1">
        <v>4511</v>
      </c>
      <c r="CJ1211" s="1">
        <v>4513</v>
      </c>
      <c r="CK1211" s="1">
        <v>4521</v>
      </c>
      <c r="CL1211" s="1">
        <v>4522</v>
      </c>
      <c r="CM1211" s="1">
        <v>4511</v>
      </c>
      <c r="CN1211" s="1">
        <v>4514</v>
      </c>
      <c r="CO1211" s="1">
        <v>1243.3</v>
      </c>
      <c r="CP1211" s="1">
        <v>4525</v>
      </c>
      <c r="CQ1211" s="1">
        <v>4562</v>
      </c>
      <c r="CR1211" s="1">
        <v>4515</v>
      </c>
      <c r="CS1211" s="1">
        <v>4562</v>
      </c>
      <c r="CX1211" s="58"/>
      <c r="CY1211" s="58"/>
      <c r="DA1211" s="1" t="s">
        <v>618</v>
      </c>
      <c r="DC1211" s="58"/>
      <c r="DD1211" s="58"/>
      <c r="DE1211" s="111"/>
      <c r="DF1211">
        <v>112.5605</v>
      </c>
      <c r="DG1211">
        <v>2.3490000000000002</v>
      </c>
    </row>
    <row r="1212" spans="1:111">
      <c r="A1212" s="1">
        <v>2017</v>
      </c>
      <c r="B1212" s="1">
        <v>5</v>
      </c>
      <c r="C1212" s="24">
        <v>43083</v>
      </c>
      <c r="D1212" s="1">
        <v>4542</v>
      </c>
      <c r="E1212" s="1">
        <v>4555</v>
      </c>
      <c r="F1212" s="1">
        <v>4539</v>
      </c>
      <c r="G1212" s="1">
        <v>4547</v>
      </c>
      <c r="H1212" s="46">
        <v>1255</v>
      </c>
      <c r="I1212" s="1">
        <v>4521</v>
      </c>
      <c r="J1212" s="1">
        <v>4552</v>
      </c>
      <c r="K1212" s="1">
        <v>4511</v>
      </c>
      <c r="L1212" s="1">
        <v>4547</v>
      </c>
      <c r="M1212" s="53">
        <v>4547</v>
      </c>
      <c r="N1212" s="47">
        <v>4548</v>
      </c>
      <c r="O1212" s="47">
        <v>4537</v>
      </c>
      <c r="P1212" s="47">
        <v>4538</v>
      </c>
      <c r="Q1212" s="8">
        <v>4538</v>
      </c>
      <c r="R1212" s="26"/>
      <c r="W1212" s="50"/>
      <c r="X1212" s="51"/>
      <c r="AC1212" s="1">
        <v>1.1819999999999999</v>
      </c>
      <c r="AD1212" s="62">
        <v>4555</v>
      </c>
      <c r="AE1212" s="62">
        <v>4539</v>
      </c>
      <c r="BD1212" s="94">
        <v>4548</v>
      </c>
      <c r="BE1212" s="8">
        <v>4539</v>
      </c>
      <c r="BF1212" s="8">
        <v>1159</v>
      </c>
      <c r="BG1212" s="62">
        <v>1033</v>
      </c>
      <c r="BH1212" s="62">
        <v>1.1219748305905131</v>
      </c>
      <c r="BI1212" s="1">
        <v>4547</v>
      </c>
      <c r="BJ1212" s="1">
        <v>4548</v>
      </c>
      <c r="BK1212" s="1">
        <v>4541</v>
      </c>
      <c r="BL1212" s="1">
        <v>4542</v>
      </c>
      <c r="BM1212" s="78"/>
      <c r="BN1212" s="78"/>
      <c r="BO1212" s="78"/>
      <c r="BP1212" s="89"/>
      <c r="BS1212" s="88"/>
      <c r="BU1212" s="58"/>
      <c r="BV1212" s="58"/>
      <c r="BW1212" s="58"/>
      <c r="BX1212" s="58"/>
      <c r="BY1212" s="1">
        <v>112.492</v>
      </c>
      <c r="BZ1212" s="1">
        <v>112.6525</v>
      </c>
      <c r="CA1212" s="1">
        <v>112.70099999999999</v>
      </c>
      <c r="CB1212" s="1">
        <v>1.1825000000000001</v>
      </c>
      <c r="CC1212" s="1">
        <v>1.1830000000000001</v>
      </c>
      <c r="CD1212" s="1">
        <v>1.1837</v>
      </c>
      <c r="CG1212" s="1">
        <v>4547</v>
      </c>
      <c r="CH1212" s="1">
        <v>4548</v>
      </c>
      <c r="CI1212" s="1">
        <v>4540</v>
      </c>
      <c r="CJ1212" s="1">
        <v>4545</v>
      </c>
      <c r="CK1212" s="1">
        <v>4547</v>
      </c>
      <c r="CL1212" s="1">
        <v>4548</v>
      </c>
      <c r="CM1212" s="1">
        <v>4524</v>
      </c>
      <c r="CN1212" s="1">
        <v>4527</v>
      </c>
      <c r="CO1212" s="1">
        <v>1257.7</v>
      </c>
      <c r="CP1212" s="1">
        <v>4550</v>
      </c>
      <c r="CQ1212" s="1">
        <v>4551</v>
      </c>
      <c r="CR1212" s="1">
        <v>4524</v>
      </c>
      <c r="CS1212" s="1">
        <v>4526</v>
      </c>
      <c r="CX1212" s="58"/>
      <c r="CY1212" s="58"/>
      <c r="DA1212" s="1" t="s">
        <v>618</v>
      </c>
      <c r="DC1212" s="58"/>
      <c r="DD1212" s="58"/>
      <c r="DE1212" s="111"/>
      <c r="DF1212">
        <v>112.3535</v>
      </c>
      <c r="DG1212">
        <v>2.3460000000000001</v>
      </c>
    </row>
    <row r="1213" spans="1:111">
      <c r="A1213" s="1">
        <v>2017</v>
      </c>
      <c r="B1213" s="1">
        <v>6</v>
      </c>
      <c r="C1213" s="24">
        <v>43084</v>
      </c>
      <c r="D1213" s="1">
        <v>4526</v>
      </c>
      <c r="E1213" s="1">
        <v>4529</v>
      </c>
      <c r="F1213" s="1">
        <v>4522</v>
      </c>
      <c r="G1213" s="1">
        <v>4524</v>
      </c>
      <c r="H1213" s="46">
        <v>1257.5</v>
      </c>
      <c r="I1213" s="1">
        <v>4547</v>
      </c>
      <c r="J1213" s="1">
        <v>4548</v>
      </c>
      <c r="K1213" s="1">
        <v>4518</v>
      </c>
      <c r="L1213" s="1">
        <v>4521</v>
      </c>
      <c r="M1213" s="53">
        <v>4525</v>
      </c>
      <c r="N1213" s="47">
        <v>4543</v>
      </c>
      <c r="O1213" s="47">
        <v>4522</v>
      </c>
      <c r="P1213" s="47">
        <v>4539</v>
      </c>
      <c r="Q1213" s="8">
        <v>4523</v>
      </c>
      <c r="R1213" s="26"/>
      <c r="W1213" s="50"/>
      <c r="X1213" s="51"/>
      <c r="AC1213" s="1">
        <v>1.1796</v>
      </c>
      <c r="AD1213" s="62">
        <v>4527</v>
      </c>
      <c r="AE1213" s="62">
        <v>4519</v>
      </c>
      <c r="BD1213" s="94">
        <v>4525</v>
      </c>
      <c r="BE1213" s="8">
        <v>4522</v>
      </c>
      <c r="BF1213" s="8">
        <v>947</v>
      </c>
      <c r="BG1213" s="62">
        <v>1144</v>
      </c>
      <c r="BH1213" s="62">
        <v>0.82779720279720281</v>
      </c>
      <c r="BI1213" s="1">
        <v>4525</v>
      </c>
      <c r="BJ1213" s="1">
        <v>4526</v>
      </c>
      <c r="BK1213" s="1">
        <v>4523</v>
      </c>
      <c r="BL1213" s="1">
        <v>4525</v>
      </c>
      <c r="BM1213" s="78"/>
      <c r="BN1213" s="78"/>
      <c r="BO1213" s="78"/>
      <c r="BP1213" s="89"/>
      <c r="BS1213" s="88"/>
      <c r="BU1213" s="58"/>
      <c r="BV1213" s="58"/>
      <c r="BW1213" s="58"/>
      <c r="BX1213" s="58"/>
      <c r="BY1213" s="1">
        <v>112.24250000000001</v>
      </c>
      <c r="BZ1213" s="1">
        <v>112.32550000000001</v>
      </c>
      <c r="CA1213" s="1">
        <v>112.36199999999999</v>
      </c>
      <c r="CB1213" s="1">
        <v>1.1788000000000001</v>
      </c>
      <c r="CC1213" s="1">
        <v>1.1774</v>
      </c>
      <c r="CD1213" s="1">
        <v>1.1775</v>
      </c>
      <c r="CG1213" s="1">
        <v>4525</v>
      </c>
      <c r="CH1213" s="1">
        <v>4530</v>
      </c>
      <c r="CI1213" s="1">
        <v>4522</v>
      </c>
      <c r="CJ1213" s="1">
        <v>4529</v>
      </c>
      <c r="CK1213" s="1">
        <v>4525</v>
      </c>
      <c r="CL1213" s="1">
        <v>4543</v>
      </c>
      <c r="CM1213" s="1">
        <v>4522</v>
      </c>
      <c r="CN1213" s="1">
        <v>4529</v>
      </c>
      <c r="CO1213" s="1">
        <v>1259.8</v>
      </c>
      <c r="CP1213" s="1">
        <v>4528</v>
      </c>
      <c r="CQ1213" s="1">
        <v>4546</v>
      </c>
      <c r="CR1213" s="1">
        <v>4527</v>
      </c>
      <c r="CS1213" s="1">
        <v>4544</v>
      </c>
      <c r="CX1213" s="58"/>
      <c r="CY1213" s="58"/>
      <c r="DA1213" s="1" t="s">
        <v>618</v>
      </c>
      <c r="DC1213" s="58"/>
      <c r="DD1213" s="58"/>
      <c r="DE1213" s="111"/>
      <c r="DF1213">
        <v>112.65</v>
      </c>
      <c r="DG1213">
        <v>2.355</v>
      </c>
    </row>
    <row r="1214" spans="1:111">
      <c r="A1214" s="1">
        <v>2017</v>
      </c>
      <c r="B1214" s="1">
        <v>2</v>
      </c>
      <c r="C1214" s="24">
        <v>43087</v>
      </c>
      <c r="D1214" s="1">
        <v>4540</v>
      </c>
      <c r="E1214" s="1">
        <v>4544</v>
      </c>
      <c r="F1214" s="1">
        <v>4533</v>
      </c>
      <c r="G1214" s="1">
        <v>4543</v>
      </c>
      <c r="H1214" s="46">
        <v>1264.5999999999999</v>
      </c>
      <c r="I1214" s="1">
        <v>4525</v>
      </c>
      <c r="J1214" s="1">
        <v>4543</v>
      </c>
      <c r="K1214" s="1">
        <v>4522</v>
      </c>
      <c r="L1214" s="1">
        <v>4532</v>
      </c>
      <c r="M1214" s="53">
        <v>4542</v>
      </c>
      <c r="N1214" s="47">
        <v>4548</v>
      </c>
      <c r="O1214" s="47">
        <v>4542</v>
      </c>
      <c r="P1214" s="47">
        <v>4547</v>
      </c>
      <c r="Q1214" s="8">
        <v>4538</v>
      </c>
      <c r="R1214" s="26"/>
      <c r="W1214" s="50"/>
      <c r="X1214" s="51"/>
      <c r="AC1214" s="1">
        <v>1.1795</v>
      </c>
      <c r="AD1214" s="62">
        <v>4544</v>
      </c>
      <c r="AE1214" s="62">
        <v>4530</v>
      </c>
      <c r="BD1214" s="94">
        <v>4542</v>
      </c>
      <c r="BE1214" s="8">
        <v>4538</v>
      </c>
      <c r="BF1214" s="8">
        <v>1025</v>
      </c>
      <c r="BG1214" s="62">
        <v>958</v>
      </c>
      <c r="BH1214" s="62">
        <v>1.0699373695198331</v>
      </c>
      <c r="BI1214" s="1">
        <v>4542</v>
      </c>
      <c r="BJ1214" s="1">
        <v>4547</v>
      </c>
      <c r="BK1214" s="1">
        <v>4542</v>
      </c>
      <c r="BL1214" s="1">
        <v>4546</v>
      </c>
      <c r="BM1214" s="78"/>
      <c r="BN1214" s="78"/>
      <c r="BO1214" s="78"/>
      <c r="BP1214" s="89"/>
      <c r="BS1214" s="88"/>
      <c r="BU1214" s="58"/>
      <c r="BV1214" s="58"/>
      <c r="BW1214" s="58"/>
      <c r="BX1214" s="58"/>
      <c r="BY1214" s="1">
        <v>112.669</v>
      </c>
      <c r="BZ1214" s="1">
        <v>112.608</v>
      </c>
      <c r="CA1214" s="1">
        <v>112.675</v>
      </c>
      <c r="CB1214" s="1">
        <v>1.1745000000000001</v>
      </c>
      <c r="CC1214" s="1">
        <v>1.1740999999999999</v>
      </c>
      <c r="CD1214" s="1">
        <v>1.1746000000000001</v>
      </c>
      <c r="CG1214" s="1">
        <v>4542</v>
      </c>
      <c r="CH1214" s="1">
        <v>4548</v>
      </c>
      <c r="CI1214" s="1">
        <v>4542</v>
      </c>
      <c r="CJ1214" s="1">
        <v>4547</v>
      </c>
      <c r="CK1214" s="1">
        <v>4542</v>
      </c>
      <c r="CL1214" s="1">
        <v>4556</v>
      </c>
      <c r="CM1214" s="1">
        <v>4540</v>
      </c>
      <c r="CN1214" s="1">
        <v>4552</v>
      </c>
      <c r="CO1214" s="1">
        <v>1259.4000000000001</v>
      </c>
      <c r="CP1214" s="1">
        <v>4546</v>
      </c>
      <c r="CQ1214" s="1">
        <v>4562</v>
      </c>
      <c r="CR1214" s="1">
        <v>4544</v>
      </c>
      <c r="CS1214" s="1">
        <v>4561</v>
      </c>
      <c r="CX1214" s="58"/>
      <c r="CY1214" s="58"/>
      <c r="DA1214" s="1" t="s">
        <v>618</v>
      </c>
      <c r="DC1214" s="58"/>
      <c r="DD1214" s="58"/>
      <c r="DE1214" s="111"/>
      <c r="DF1214">
        <v>112.574</v>
      </c>
      <c r="DG1214">
        <v>2.3919999999999999</v>
      </c>
    </row>
    <row r="1215" spans="1:111">
      <c r="A1215" s="1">
        <v>2017</v>
      </c>
      <c r="B1215" s="1">
        <v>3</v>
      </c>
      <c r="C1215" s="24">
        <v>43088</v>
      </c>
      <c r="D1215" s="1">
        <v>4562</v>
      </c>
      <c r="E1215" s="1">
        <v>4573</v>
      </c>
      <c r="F1215" s="1">
        <v>4560</v>
      </c>
      <c r="G1215" s="1">
        <v>4573</v>
      </c>
      <c r="H1215" s="46">
        <v>1265.0999999999999</v>
      </c>
      <c r="I1215" s="1">
        <v>4542</v>
      </c>
      <c r="J1215" s="1">
        <v>4560</v>
      </c>
      <c r="K1215" s="1">
        <v>4540</v>
      </c>
      <c r="L1215" s="1">
        <v>4557</v>
      </c>
      <c r="M1215" s="53">
        <v>4567</v>
      </c>
      <c r="N1215" s="47">
        <v>4573</v>
      </c>
      <c r="O1215" s="47">
        <v>4565</v>
      </c>
      <c r="P1215" s="47">
        <v>4567</v>
      </c>
      <c r="Q1215" s="8">
        <v>4559</v>
      </c>
      <c r="R1215" s="26"/>
      <c r="W1215" s="50"/>
      <c r="X1215" s="51"/>
      <c r="AC1215" s="1">
        <v>1.1827000000000001</v>
      </c>
      <c r="AD1215" s="62">
        <v>4564</v>
      </c>
      <c r="AE1215" s="62">
        <v>4555</v>
      </c>
      <c r="BD1215" s="94">
        <v>4568</v>
      </c>
      <c r="BE1215" s="8">
        <v>4559</v>
      </c>
      <c r="BF1215" s="8">
        <v>1523</v>
      </c>
      <c r="BG1215" s="62">
        <v>1084</v>
      </c>
      <c r="BH1215" s="62">
        <v>1.4049815498154981</v>
      </c>
      <c r="BI1215" s="1">
        <v>4567</v>
      </c>
      <c r="BJ1215" s="1">
        <v>4572</v>
      </c>
      <c r="BK1215" s="1">
        <v>4566</v>
      </c>
      <c r="BL1215" s="1">
        <v>4571</v>
      </c>
      <c r="BM1215" s="78"/>
      <c r="BN1215" s="78"/>
      <c r="BO1215" s="78"/>
      <c r="BP1215" s="89"/>
      <c r="BS1215" s="88"/>
      <c r="BU1215" s="58"/>
      <c r="BV1215" s="58"/>
      <c r="BW1215" s="58"/>
      <c r="BX1215" s="58"/>
      <c r="BY1215" s="1">
        <v>112.569</v>
      </c>
      <c r="BZ1215" s="1">
        <v>112.57</v>
      </c>
      <c r="CA1215" s="1">
        <v>112.575</v>
      </c>
      <c r="CB1215" s="1">
        <v>1.1780999999999999</v>
      </c>
      <c r="CC1215" s="1">
        <v>1.1782999999999999</v>
      </c>
      <c r="CD1215" s="1">
        <v>1.1782999999999999</v>
      </c>
      <c r="CG1215" s="1">
        <v>4567</v>
      </c>
      <c r="CH1215" s="1">
        <v>4573</v>
      </c>
      <c r="CI1215" s="1">
        <v>4566</v>
      </c>
      <c r="CJ1215" s="1">
        <v>4569</v>
      </c>
      <c r="CK1215" s="1">
        <v>4567</v>
      </c>
      <c r="CL1215" s="1">
        <v>4573</v>
      </c>
      <c r="CM1215" s="1">
        <v>4565</v>
      </c>
      <c r="CN1215" s="1">
        <v>4569</v>
      </c>
      <c r="CO1215" s="1">
        <v>1267.5</v>
      </c>
      <c r="CP1215" s="1">
        <v>4571</v>
      </c>
      <c r="CQ1215" s="1">
        <v>4580</v>
      </c>
      <c r="CR1215" s="1">
        <v>4569</v>
      </c>
      <c r="CS1215" s="1">
        <v>4580</v>
      </c>
      <c r="CX1215" s="58"/>
      <c r="CY1215" s="58"/>
      <c r="DA1215" s="1" t="s">
        <v>618</v>
      </c>
      <c r="DC1215" s="58"/>
      <c r="DD1215" s="58"/>
      <c r="DE1215" s="111"/>
      <c r="DF1215">
        <v>112.874</v>
      </c>
      <c r="DG1215">
        <v>2.4630000000000001</v>
      </c>
    </row>
    <row r="1216" spans="1:111">
      <c r="A1216" s="1">
        <v>2017</v>
      </c>
      <c r="B1216" s="1">
        <v>4</v>
      </c>
      <c r="C1216" s="24">
        <v>43089</v>
      </c>
      <c r="D1216" s="1">
        <v>4580</v>
      </c>
      <c r="E1216" s="1">
        <v>4589</v>
      </c>
      <c r="F1216" s="1">
        <v>4579</v>
      </c>
      <c r="G1216" s="1">
        <v>4585</v>
      </c>
      <c r="H1216" s="46">
        <v>1268.7</v>
      </c>
      <c r="I1216" s="1">
        <v>4567</v>
      </c>
      <c r="J1216" s="1">
        <v>4584</v>
      </c>
      <c r="K1216" s="1">
        <v>4565</v>
      </c>
      <c r="L1216" s="1">
        <v>4582</v>
      </c>
      <c r="M1216" s="53">
        <v>4584</v>
      </c>
      <c r="N1216" s="47">
        <v>4604</v>
      </c>
      <c r="O1216" s="47">
        <v>4584</v>
      </c>
      <c r="P1216" s="47">
        <v>4602</v>
      </c>
      <c r="Q1216" s="8">
        <v>4574</v>
      </c>
      <c r="R1216" s="26"/>
      <c r="W1216" s="50"/>
      <c r="X1216" s="51"/>
      <c r="AC1216" s="1">
        <v>1.1847000000000001</v>
      </c>
      <c r="AD1216" s="62">
        <v>4587</v>
      </c>
      <c r="AE1216" s="62">
        <v>4579</v>
      </c>
      <c r="BD1216" s="94">
        <v>4583</v>
      </c>
      <c r="BE1216" s="8">
        <v>4579</v>
      </c>
      <c r="BF1216" s="8">
        <v>1286</v>
      </c>
      <c r="BG1216" s="62">
        <v>1041</v>
      </c>
      <c r="BH1216" s="62">
        <v>1.2353506243996157</v>
      </c>
      <c r="BI1216" s="1">
        <v>4584</v>
      </c>
      <c r="BJ1216" s="1">
        <v>4589</v>
      </c>
      <c r="BK1216" s="1">
        <v>4584</v>
      </c>
      <c r="BL1216" s="1">
        <v>4589</v>
      </c>
      <c r="BM1216" s="78"/>
      <c r="BN1216" s="78"/>
      <c r="BO1216" s="78"/>
      <c r="BP1216" s="89"/>
      <c r="BS1216" s="88"/>
      <c r="BU1216" s="58"/>
      <c r="BV1216" s="58"/>
      <c r="BW1216" s="58"/>
      <c r="BX1216" s="58"/>
      <c r="BY1216" s="1">
        <v>112.861</v>
      </c>
      <c r="BZ1216" s="1">
        <v>112.871</v>
      </c>
      <c r="CA1216" s="1">
        <v>112.9</v>
      </c>
      <c r="CB1216" s="1">
        <v>1.1840999999999999</v>
      </c>
      <c r="CC1216" s="1">
        <v>1.1839999999999999</v>
      </c>
      <c r="CD1216" s="1">
        <v>1.1840999999999999</v>
      </c>
      <c r="CG1216" s="1">
        <v>4584</v>
      </c>
      <c r="CH1216" s="1">
        <v>4602</v>
      </c>
      <c r="CI1216" s="1">
        <v>4584</v>
      </c>
      <c r="CJ1216" s="1">
        <v>4600</v>
      </c>
      <c r="CK1216" s="1">
        <v>4584</v>
      </c>
      <c r="CL1216" s="1">
        <v>4604</v>
      </c>
      <c r="CM1216" s="1">
        <v>4584</v>
      </c>
      <c r="CN1216" s="1">
        <v>4588</v>
      </c>
      <c r="CO1216" s="1">
        <v>1267</v>
      </c>
      <c r="CP1216" s="1">
        <v>4589</v>
      </c>
      <c r="CQ1216" s="1">
        <v>4612</v>
      </c>
      <c r="CR1216" s="1">
        <v>4588</v>
      </c>
      <c r="CS1216" s="1">
        <v>4608</v>
      </c>
      <c r="CX1216" s="58"/>
      <c r="CY1216" s="58"/>
      <c r="DA1216" s="1" t="s">
        <v>618</v>
      </c>
      <c r="DC1216" s="58"/>
      <c r="DD1216" s="58"/>
      <c r="DE1216" s="111"/>
      <c r="DF1216">
        <v>113.422</v>
      </c>
      <c r="DG1216">
        <v>2.4969999999999999</v>
      </c>
    </row>
    <row r="1217" spans="1:111">
      <c r="A1217" s="1">
        <v>2017</v>
      </c>
      <c r="B1217" s="1">
        <v>5</v>
      </c>
      <c r="C1217" s="24">
        <v>43090</v>
      </c>
      <c r="D1217" s="1">
        <v>4610</v>
      </c>
      <c r="E1217" s="1">
        <v>4621</v>
      </c>
      <c r="F1217" s="1">
        <v>4608</v>
      </c>
      <c r="G1217" s="1">
        <v>4613</v>
      </c>
      <c r="H1217" s="46">
        <v>1270.5</v>
      </c>
      <c r="I1217" s="1">
        <v>4584</v>
      </c>
      <c r="J1217" s="1">
        <v>4614</v>
      </c>
      <c r="K1217" s="1">
        <v>4584</v>
      </c>
      <c r="L1217" s="1">
        <v>4612</v>
      </c>
      <c r="M1217" s="53">
        <v>4609</v>
      </c>
      <c r="N1217" s="47">
        <v>4613</v>
      </c>
      <c r="O1217" s="47">
        <v>4602</v>
      </c>
      <c r="P1217" s="47">
        <v>4606</v>
      </c>
      <c r="Q1217" s="8">
        <v>4606</v>
      </c>
      <c r="R1217" s="26"/>
      <c r="W1217" s="50"/>
      <c r="X1217" s="51"/>
      <c r="AC1217" s="1">
        <v>1.1859</v>
      </c>
      <c r="AD1217" s="62">
        <v>4617</v>
      </c>
      <c r="AE1217" s="62">
        <v>4608</v>
      </c>
      <c r="BD1217" s="94">
        <v>4609</v>
      </c>
      <c r="BE1217" s="8">
        <v>4606</v>
      </c>
      <c r="BF1217" s="8">
        <v>1335</v>
      </c>
      <c r="BG1217" s="62">
        <v>978</v>
      </c>
      <c r="BH1217" s="62">
        <v>1.3650306748466257</v>
      </c>
      <c r="BI1217" s="1">
        <v>4609</v>
      </c>
      <c r="BJ1217" s="1">
        <v>4613</v>
      </c>
      <c r="BK1217" s="1">
        <v>4609</v>
      </c>
      <c r="BL1217" s="1">
        <v>4610</v>
      </c>
      <c r="BM1217" s="78"/>
      <c r="BN1217" s="78"/>
      <c r="BO1217" s="78"/>
      <c r="BP1217" s="89"/>
      <c r="BS1217" s="88"/>
      <c r="BU1217" s="58"/>
      <c r="BV1217" s="58"/>
      <c r="BW1217" s="58"/>
      <c r="BX1217" s="58"/>
      <c r="BY1217" s="1">
        <v>113.407</v>
      </c>
      <c r="BZ1217" s="1">
        <v>113.348</v>
      </c>
      <c r="CA1217" s="1">
        <v>113.298</v>
      </c>
      <c r="CB1217" s="1">
        <v>1.1878</v>
      </c>
      <c r="CC1217" s="1">
        <v>1.1870000000000001</v>
      </c>
      <c r="CD1217" s="1">
        <v>1.1877</v>
      </c>
      <c r="CG1217" s="1">
        <v>4609</v>
      </c>
      <c r="CH1217" s="1">
        <v>4613</v>
      </c>
      <c r="CI1217" s="1">
        <v>4605</v>
      </c>
      <c r="CJ1217" s="1">
        <v>4605</v>
      </c>
      <c r="CK1217" s="1">
        <v>4609</v>
      </c>
      <c r="CL1217" s="1">
        <v>4613</v>
      </c>
      <c r="CM1217" s="1">
        <v>4602</v>
      </c>
      <c r="CN1217" s="1">
        <v>4602</v>
      </c>
      <c r="CO1217" s="1">
        <v>1268.3</v>
      </c>
      <c r="CP1217" s="1">
        <v>4614</v>
      </c>
      <c r="CQ1217" s="1">
        <v>4618</v>
      </c>
      <c r="CR1217" s="1">
        <v>4606</v>
      </c>
      <c r="CS1217" s="1">
        <v>4615</v>
      </c>
      <c r="CX1217" s="58"/>
      <c r="CY1217" s="58"/>
      <c r="DA1217" s="1" t="s">
        <v>618</v>
      </c>
      <c r="DC1217" s="58"/>
      <c r="DD1217" s="58"/>
      <c r="DE1217" s="111"/>
      <c r="DF1217">
        <v>113.3</v>
      </c>
      <c r="DG1217">
        <v>2.4809999999999999</v>
      </c>
    </row>
    <row r="1218" spans="1:111">
      <c r="A1218" s="1">
        <v>2017</v>
      </c>
      <c r="B1218" s="1">
        <v>6</v>
      </c>
      <c r="C1218" s="24">
        <v>43091</v>
      </c>
      <c r="D1218" s="1">
        <v>4615</v>
      </c>
      <c r="E1218" s="1">
        <v>4615</v>
      </c>
      <c r="F1218" s="1">
        <v>4605</v>
      </c>
      <c r="G1218" s="1">
        <v>4611</v>
      </c>
      <c r="H1218" s="46">
        <v>1278.8</v>
      </c>
      <c r="I1218" s="1">
        <v>4609</v>
      </c>
      <c r="J1218" s="1">
        <v>4615</v>
      </c>
      <c r="K1218" s="1">
        <v>4601</v>
      </c>
      <c r="L1218" s="1">
        <v>4602</v>
      </c>
      <c r="M1218" s="53">
        <v>4610</v>
      </c>
      <c r="N1218" s="47">
        <v>4616</v>
      </c>
      <c r="O1218" s="47">
        <v>4609</v>
      </c>
      <c r="P1218" s="47">
        <v>4612</v>
      </c>
      <c r="Q1218" s="8">
        <v>4608</v>
      </c>
      <c r="R1218" s="26"/>
      <c r="W1218" s="50"/>
      <c r="X1218" s="51"/>
      <c r="AC1218" s="1">
        <v>1.1852</v>
      </c>
      <c r="AD1218" s="62">
        <v>4615</v>
      </c>
      <c r="AE1218" s="62">
        <v>4600</v>
      </c>
      <c r="BD1218" s="94">
        <v>4610</v>
      </c>
      <c r="BE1218" s="8">
        <v>4607</v>
      </c>
      <c r="BF1218" s="8">
        <v>1231</v>
      </c>
      <c r="BG1218" s="62">
        <v>1049</v>
      </c>
      <c r="BH1218" s="62">
        <v>1.1734985700667302</v>
      </c>
      <c r="BI1218" s="1">
        <v>4610</v>
      </c>
      <c r="BJ1218" s="1">
        <v>4615</v>
      </c>
      <c r="BK1218" s="1">
        <v>4610</v>
      </c>
      <c r="BL1218" s="1">
        <v>4615</v>
      </c>
      <c r="BM1218" s="78"/>
      <c r="BN1218" s="78"/>
      <c r="BO1218" s="78"/>
      <c r="BP1218" s="89"/>
      <c r="BS1218" s="88"/>
      <c r="BU1218" s="58"/>
      <c r="BV1218" s="58"/>
      <c r="BW1218" s="58"/>
      <c r="BX1218" s="58"/>
      <c r="BY1218" s="1">
        <v>113.29600000000001</v>
      </c>
      <c r="BZ1218" s="1">
        <v>113.34699999999999</v>
      </c>
      <c r="CA1218" s="1">
        <v>113.354</v>
      </c>
      <c r="CB1218" s="1">
        <v>1.1877</v>
      </c>
      <c r="CC1218" s="1">
        <v>1.1868000000000001</v>
      </c>
      <c r="CD1218" s="1">
        <v>1.1868000000000001</v>
      </c>
      <c r="CG1218" s="1">
        <v>4610</v>
      </c>
      <c r="CH1218" s="1">
        <v>4616</v>
      </c>
      <c r="CI1218" s="1">
        <v>4609</v>
      </c>
      <c r="CJ1218" s="1">
        <v>4613</v>
      </c>
      <c r="CK1218" s="1">
        <v>4610</v>
      </c>
      <c r="CL1218" s="1">
        <v>4625</v>
      </c>
      <c r="CM1218" s="1">
        <v>4609</v>
      </c>
      <c r="CN1218" s="1">
        <v>4621</v>
      </c>
      <c r="CO1218" s="1">
        <v>1271.4000000000001</v>
      </c>
      <c r="CP1218" s="1">
        <v>4613</v>
      </c>
      <c r="CQ1218" s="1">
        <v>4640</v>
      </c>
      <c r="CR1218" s="1">
        <v>4613</v>
      </c>
      <c r="CS1218" s="1">
        <v>4637</v>
      </c>
      <c r="CX1218" s="58"/>
      <c r="CY1218" s="58"/>
      <c r="DA1218" s="1" t="s">
        <v>618</v>
      </c>
      <c r="DC1218" s="58"/>
      <c r="DD1218" s="58"/>
      <c r="DE1218" s="111"/>
      <c r="DF1218">
        <v>113.27</v>
      </c>
      <c r="DG1218">
        <v>2.4849999999999999</v>
      </c>
    </row>
    <row r="1219" spans="1:111">
      <c r="A1219" s="1">
        <v>2017</v>
      </c>
      <c r="B1219" s="1">
        <v>2</v>
      </c>
      <c r="C1219" s="24">
        <v>43094</v>
      </c>
      <c r="D1219" s="1">
        <v>4635</v>
      </c>
      <c r="E1219" s="1">
        <v>4637</v>
      </c>
      <c r="F1219" s="1">
        <v>4621</v>
      </c>
      <c r="G1219" s="1">
        <v>4625</v>
      </c>
      <c r="H1219" s="46">
        <v>1278.8</v>
      </c>
      <c r="I1219" s="1">
        <v>4610</v>
      </c>
      <c r="J1219" s="1">
        <v>4636</v>
      </c>
      <c r="K1219" s="1">
        <v>4609</v>
      </c>
      <c r="L1219" s="1">
        <v>4620</v>
      </c>
      <c r="M1219" s="53">
        <v>4610</v>
      </c>
      <c r="N1219" s="47">
        <v>4616</v>
      </c>
      <c r="O1219" s="47">
        <v>4609</v>
      </c>
      <c r="P1219" s="47">
        <v>4612</v>
      </c>
      <c r="Q1219" s="8">
        <v>4631</v>
      </c>
      <c r="R1219" s="26"/>
      <c r="W1219" s="50"/>
      <c r="X1219" s="51"/>
      <c r="AC1219" s="1">
        <v>1.1876</v>
      </c>
      <c r="AD1219" s="62">
        <v>4637</v>
      </c>
      <c r="AE1219" s="62">
        <v>4618</v>
      </c>
      <c r="BD1219" s="94">
        <v>0</v>
      </c>
      <c r="BE1219" s="8">
        <v>4628</v>
      </c>
      <c r="BF1219" s="8">
        <v>494</v>
      </c>
      <c r="BG1219" s="62">
        <v>543</v>
      </c>
      <c r="BH1219" s="62">
        <v>0.90976058931860038</v>
      </c>
      <c r="BI1219" s="1">
        <v>4610</v>
      </c>
      <c r="BJ1219" s="1">
        <v>4615</v>
      </c>
      <c r="BK1219" s="1">
        <v>4610</v>
      </c>
      <c r="BL1219" s="1">
        <v>4615</v>
      </c>
      <c r="BM1219" s="78"/>
      <c r="BN1219" s="78"/>
      <c r="BO1219" s="78"/>
      <c r="BP1219" s="89"/>
      <c r="BS1219" s="88"/>
      <c r="BU1219" s="58"/>
      <c r="BV1219" s="58"/>
      <c r="BW1219" s="58"/>
      <c r="BX1219" s="58"/>
      <c r="BY1219" s="1">
        <v>113.33</v>
      </c>
      <c r="BZ1219" s="1">
        <v>113.261</v>
      </c>
      <c r="CA1219" s="1">
        <v>113.285</v>
      </c>
      <c r="CB1219" s="1">
        <v>1.1859999999999999</v>
      </c>
      <c r="CC1219" s="1">
        <v>1.1858</v>
      </c>
      <c r="CD1219" s="1">
        <v>1.1859999999999999</v>
      </c>
      <c r="CG1219" s="1">
        <v>4610</v>
      </c>
      <c r="CH1219" s="1">
        <v>4616</v>
      </c>
      <c r="CI1219" s="1">
        <v>4609</v>
      </c>
      <c r="CJ1219" s="1">
        <v>4613</v>
      </c>
      <c r="CK1219" s="1">
        <v>4610</v>
      </c>
      <c r="CL1219" s="1">
        <v>4625</v>
      </c>
      <c r="CM1219" s="1">
        <v>4609</v>
      </c>
      <c r="CN1219" s="1">
        <v>4621</v>
      </c>
      <c r="CO1219" s="1">
        <v>1278.8</v>
      </c>
      <c r="CP1219" s="1">
        <v>4625</v>
      </c>
      <c r="CQ1219" s="1">
        <v>4625</v>
      </c>
      <c r="CR1219" s="1">
        <v>4622</v>
      </c>
      <c r="CS1219" s="1">
        <v>4624</v>
      </c>
      <c r="CX1219" s="58"/>
      <c r="CY1219" s="58"/>
      <c r="DA1219" s="1" t="s">
        <v>618</v>
      </c>
      <c r="DC1219" s="58"/>
      <c r="DD1219" s="58"/>
      <c r="DE1219" s="111"/>
      <c r="DF1219">
        <v>113.267</v>
      </c>
      <c r="DG1219">
        <v>2.4849999999999999</v>
      </c>
    </row>
    <row r="1220" spans="1:111">
      <c r="A1220" s="1">
        <v>2017</v>
      </c>
      <c r="B1220" s="1">
        <v>3</v>
      </c>
      <c r="C1220" s="24">
        <v>43095</v>
      </c>
      <c r="D1220" s="1">
        <v>4630</v>
      </c>
      <c r="E1220" s="1">
        <v>4648</v>
      </c>
      <c r="F1220" s="1">
        <v>4626</v>
      </c>
      <c r="G1220" s="1">
        <v>4647</v>
      </c>
      <c r="H1220" s="46">
        <v>1287.5999999999999</v>
      </c>
      <c r="I1220" s="1">
        <v>4630</v>
      </c>
      <c r="J1220" s="1">
        <v>4648</v>
      </c>
      <c r="K1220" s="1">
        <v>4625</v>
      </c>
      <c r="L1220" s="1">
        <v>4645</v>
      </c>
      <c r="M1220" s="53">
        <v>4644</v>
      </c>
      <c r="N1220" s="47">
        <v>4653</v>
      </c>
      <c r="O1220" s="47">
        <v>4639</v>
      </c>
      <c r="P1220" s="47">
        <v>4653</v>
      </c>
      <c r="Q1220" s="8">
        <v>4626</v>
      </c>
      <c r="R1220" s="26"/>
      <c r="W1220" s="50"/>
      <c r="X1220" s="51"/>
      <c r="AC1220" s="1">
        <v>1.1854</v>
      </c>
      <c r="AD1220" s="62">
        <v>4648</v>
      </c>
      <c r="AE1220" s="62">
        <v>4626</v>
      </c>
      <c r="BD1220" s="94">
        <v>4645</v>
      </c>
      <c r="BE1220" s="8">
        <v>4627</v>
      </c>
      <c r="BF1220" s="8">
        <v>172</v>
      </c>
      <c r="BG1220" s="62">
        <v>220</v>
      </c>
      <c r="BH1220" s="62">
        <v>0.78181818181818186</v>
      </c>
      <c r="BI1220" s="1">
        <v>4644</v>
      </c>
      <c r="BJ1220" s="1">
        <v>4645</v>
      </c>
      <c r="BK1220" s="1">
        <v>4643</v>
      </c>
      <c r="BL1220" s="1">
        <v>4644</v>
      </c>
      <c r="BM1220" s="78"/>
      <c r="BN1220" s="78"/>
      <c r="BO1220" s="78"/>
      <c r="BP1220" s="89"/>
      <c r="BS1220" s="88"/>
      <c r="BU1220" s="58"/>
      <c r="BV1220" s="58"/>
      <c r="BW1220" s="58"/>
      <c r="BX1220" s="58"/>
      <c r="BY1220" s="1">
        <v>113.247</v>
      </c>
      <c r="BZ1220" s="1">
        <v>113.3</v>
      </c>
      <c r="CA1220" s="1">
        <v>113.301</v>
      </c>
      <c r="CB1220" s="1">
        <v>1.1869000000000001</v>
      </c>
      <c r="CC1220" s="1">
        <v>1.1873</v>
      </c>
      <c r="CD1220" s="1">
        <v>1.1873</v>
      </c>
      <c r="CG1220" s="1">
        <v>4644</v>
      </c>
      <c r="CH1220" s="1">
        <v>4645</v>
      </c>
      <c r="CI1220" s="1">
        <v>4639</v>
      </c>
      <c r="CJ1220" s="1">
        <v>4644</v>
      </c>
      <c r="CK1220" s="1">
        <v>4644</v>
      </c>
      <c r="CL1220" s="1">
        <v>4654</v>
      </c>
      <c r="CM1220" s="1">
        <v>4639</v>
      </c>
      <c r="CN1220" s="1">
        <v>4652</v>
      </c>
      <c r="CO1220" s="1">
        <v>1282.5999999999999</v>
      </c>
      <c r="CP1220" s="1">
        <v>4646</v>
      </c>
      <c r="CQ1220" s="1">
        <v>4655</v>
      </c>
      <c r="CR1220" s="1">
        <v>4640</v>
      </c>
      <c r="CS1220" s="1">
        <v>4652</v>
      </c>
      <c r="CX1220" s="58"/>
      <c r="CY1220" s="58"/>
      <c r="DA1220" s="1" t="s">
        <v>618</v>
      </c>
      <c r="DC1220" s="58"/>
      <c r="DD1220" s="58"/>
      <c r="DE1220" s="111"/>
      <c r="DF1220">
        <v>113.178</v>
      </c>
      <c r="DG1220">
        <v>2.4670000000000001</v>
      </c>
    </row>
    <row r="1221" spans="1:111">
      <c r="A1221" s="1">
        <v>2017</v>
      </c>
      <c r="B1221" s="1">
        <v>4</v>
      </c>
      <c r="C1221" s="24">
        <v>43096</v>
      </c>
      <c r="D1221" s="1">
        <v>4653</v>
      </c>
      <c r="E1221" s="1">
        <v>4660</v>
      </c>
      <c r="F1221" s="1">
        <v>4651</v>
      </c>
      <c r="G1221" s="1">
        <v>4651</v>
      </c>
      <c r="H1221" s="46">
        <v>1292.0999999999999</v>
      </c>
      <c r="I1221" s="1">
        <v>4644</v>
      </c>
      <c r="J1221" s="1">
        <v>4660</v>
      </c>
      <c r="K1221" s="1">
        <v>4639</v>
      </c>
      <c r="L1221" s="1">
        <v>4657</v>
      </c>
      <c r="M1221" s="53">
        <v>4658</v>
      </c>
      <c r="N1221" s="47">
        <v>4669</v>
      </c>
      <c r="O1221" s="47">
        <v>4658</v>
      </c>
      <c r="P1221" s="47">
        <v>4664</v>
      </c>
      <c r="Q1221" s="8">
        <v>4651</v>
      </c>
      <c r="R1221" s="26"/>
      <c r="W1221" s="50"/>
      <c r="X1221" s="51"/>
      <c r="AC1221" s="1">
        <v>1.1901999999999999</v>
      </c>
      <c r="AD1221" s="62">
        <v>4660</v>
      </c>
      <c r="AE1221" s="62">
        <v>4653</v>
      </c>
      <c r="BD1221" s="94">
        <v>4658</v>
      </c>
      <c r="BE1221" s="8">
        <v>4656</v>
      </c>
      <c r="BF1221" s="8">
        <v>718</v>
      </c>
      <c r="BG1221" s="62">
        <v>765</v>
      </c>
      <c r="BH1221" s="62">
        <v>0.93856209150326797</v>
      </c>
      <c r="BI1221" s="1">
        <v>4658</v>
      </c>
      <c r="BJ1221" s="1">
        <v>4663</v>
      </c>
      <c r="BK1221" s="1">
        <v>4658</v>
      </c>
      <c r="BL1221" s="1">
        <v>4661</v>
      </c>
      <c r="BM1221" s="78"/>
      <c r="BN1221" s="78"/>
      <c r="BO1221" s="78"/>
      <c r="BP1221" s="89"/>
      <c r="BS1221" s="88"/>
      <c r="BU1221" s="58"/>
      <c r="BV1221" s="58"/>
      <c r="BW1221" s="58"/>
      <c r="BX1221" s="58"/>
      <c r="BY1221" s="1">
        <v>113.17700000000001</v>
      </c>
      <c r="BZ1221" s="1">
        <v>113.203</v>
      </c>
      <c r="CA1221" s="1">
        <v>113.21</v>
      </c>
      <c r="CB1221" s="1">
        <v>1.1862999999999999</v>
      </c>
      <c r="CC1221" s="1">
        <v>1.1858</v>
      </c>
      <c r="CD1221" s="1">
        <v>1.1859</v>
      </c>
      <c r="CG1221" s="1">
        <v>4658</v>
      </c>
      <c r="CH1221" s="1">
        <v>4669</v>
      </c>
      <c r="CI1221" s="1">
        <v>4658</v>
      </c>
      <c r="CJ1221" s="1">
        <v>4663</v>
      </c>
      <c r="CK1221" s="1">
        <v>4658</v>
      </c>
      <c r="CL1221" s="1">
        <v>4673</v>
      </c>
      <c r="CM1221" s="1">
        <v>4658</v>
      </c>
      <c r="CN1221" s="1">
        <v>4671</v>
      </c>
      <c r="CO1221" s="1">
        <v>1289.2</v>
      </c>
      <c r="CP1221" s="1">
        <v>4658</v>
      </c>
      <c r="CQ1221" s="1">
        <v>4678</v>
      </c>
      <c r="CR1221" s="1">
        <v>4658</v>
      </c>
      <c r="CS1221" s="1">
        <v>4671</v>
      </c>
      <c r="CX1221" s="58"/>
      <c r="CY1221" s="58"/>
      <c r="DA1221" s="1" t="s">
        <v>618</v>
      </c>
      <c r="DC1221" s="58"/>
      <c r="DD1221" s="58"/>
      <c r="DE1221" s="111"/>
      <c r="DF1221">
        <v>113.33799999999999</v>
      </c>
      <c r="DG1221">
        <v>2.4140000000000001</v>
      </c>
    </row>
    <row r="1222" spans="1:111">
      <c r="A1222" s="1">
        <v>2017</v>
      </c>
      <c r="B1222" s="1">
        <v>5</v>
      </c>
      <c r="C1222" s="24">
        <v>43097</v>
      </c>
      <c r="D1222" s="1">
        <v>4674</v>
      </c>
      <c r="E1222" s="1">
        <v>4681</v>
      </c>
      <c r="F1222" s="1">
        <v>4669</v>
      </c>
      <c r="G1222" s="1">
        <v>4675</v>
      </c>
      <c r="H1222" s="46">
        <v>1297.0999999999999</v>
      </c>
      <c r="I1222" s="1">
        <v>4658</v>
      </c>
      <c r="J1222" s="1">
        <v>4682</v>
      </c>
      <c r="K1222" s="1">
        <v>4658</v>
      </c>
      <c r="L1222" s="1">
        <v>4679</v>
      </c>
      <c r="M1222" s="53">
        <v>4675</v>
      </c>
      <c r="N1222" s="47">
        <v>4680</v>
      </c>
      <c r="O1222" s="47">
        <v>4668</v>
      </c>
      <c r="P1222" s="47">
        <v>4678</v>
      </c>
      <c r="Q1222" s="8">
        <v>4676</v>
      </c>
      <c r="R1222" s="26"/>
      <c r="W1222" s="50"/>
      <c r="X1222" s="51"/>
      <c r="AC1222" s="1">
        <v>1.1946000000000001</v>
      </c>
      <c r="AD1222" s="62">
        <v>4681</v>
      </c>
      <c r="AE1222" s="62">
        <v>4669</v>
      </c>
      <c r="BD1222" s="94">
        <v>4675</v>
      </c>
      <c r="BE1222" s="8">
        <v>4679</v>
      </c>
      <c r="BF1222" s="8">
        <v>912</v>
      </c>
      <c r="BG1222" s="62">
        <v>772</v>
      </c>
      <c r="BH1222" s="62">
        <v>1.1813471502590673</v>
      </c>
      <c r="BI1222" s="1">
        <v>4675</v>
      </c>
      <c r="BJ1222" s="1">
        <v>4678</v>
      </c>
      <c r="BK1222" s="1">
        <v>4674</v>
      </c>
      <c r="BL1222" s="1">
        <v>4677</v>
      </c>
      <c r="BM1222" s="78"/>
      <c r="BN1222" s="78"/>
      <c r="BO1222" s="78"/>
      <c r="BP1222" s="89"/>
      <c r="BS1222" s="88"/>
      <c r="BU1222" s="58"/>
      <c r="BV1222" s="58"/>
      <c r="BW1222" s="58"/>
      <c r="BX1222" s="58"/>
      <c r="BY1222" s="1">
        <v>113.283</v>
      </c>
      <c r="BZ1222" s="1">
        <v>113.247</v>
      </c>
      <c r="CA1222" s="1">
        <v>113.24299999999999</v>
      </c>
      <c r="CB1222" s="1">
        <v>1.1894</v>
      </c>
      <c r="CC1222" s="1">
        <v>1.1898</v>
      </c>
      <c r="CD1222" s="1">
        <v>1.1899</v>
      </c>
      <c r="CG1222" s="1">
        <v>4675</v>
      </c>
      <c r="CH1222" s="1">
        <v>4680</v>
      </c>
      <c r="CI1222" s="1">
        <v>4674</v>
      </c>
      <c r="CJ1222" s="1">
        <v>4678</v>
      </c>
      <c r="CK1222" s="1">
        <v>4675</v>
      </c>
      <c r="CL1222" s="1">
        <v>4686</v>
      </c>
      <c r="CM1222" s="1">
        <v>4668</v>
      </c>
      <c r="CN1222" s="1">
        <v>4681</v>
      </c>
      <c r="CO1222" s="1">
        <v>1295.7</v>
      </c>
      <c r="CP1222" s="1">
        <v>4672</v>
      </c>
      <c r="CQ1222" s="1">
        <v>4685</v>
      </c>
      <c r="CR1222" s="1">
        <v>4668</v>
      </c>
      <c r="CS1222" s="1">
        <v>4685</v>
      </c>
      <c r="CX1222" s="58"/>
      <c r="CY1222" s="58"/>
      <c r="DA1222" s="1" t="s">
        <v>618</v>
      </c>
      <c r="DC1222" s="58"/>
      <c r="DD1222" s="58"/>
      <c r="DE1222" s="111"/>
      <c r="DF1222">
        <v>112.861</v>
      </c>
      <c r="DG1222">
        <v>2.4319999999999999</v>
      </c>
    </row>
    <row r="1223" spans="1:111">
      <c r="A1223" s="1">
        <v>2017</v>
      </c>
      <c r="B1223" s="1">
        <v>6</v>
      </c>
      <c r="C1223" s="24">
        <v>43098</v>
      </c>
      <c r="D1223" s="1">
        <v>4683</v>
      </c>
      <c r="E1223" s="1">
        <v>4689</v>
      </c>
      <c r="F1223" s="1">
        <v>4681</v>
      </c>
      <c r="G1223" s="1">
        <v>4683</v>
      </c>
      <c r="H1223" s="46">
        <v>1314.9</v>
      </c>
      <c r="I1223" s="1">
        <v>4675</v>
      </c>
      <c r="J1223" s="1">
        <v>4690</v>
      </c>
      <c r="K1223" s="1">
        <v>4668</v>
      </c>
      <c r="L1223" s="1">
        <v>4685</v>
      </c>
      <c r="M1223" s="53">
        <v>4684</v>
      </c>
      <c r="N1223" s="47">
        <v>4692</v>
      </c>
      <c r="O1223" s="47">
        <v>4679</v>
      </c>
      <c r="P1223" s="47">
        <v>4690</v>
      </c>
      <c r="Q1223" s="8">
        <v>4684</v>
      </c>
      <c r="R1223" s="26"/>
      <c r="W1223" s="50"/>
      <c r="X1223" s="51"/>
      <c r="AC1223" s="1">
        <v>1.1986000000000001</v>
      </c>
      <c r="AD1223" s="62">
        <v>4689</v>
      </c>
      <c r="AE1223" s="62">
        <v>4681</v>
      </c>
      <c r="BD1223" s="94">
        <v>4684</v>
      </c>
      <c r="BE1223" s="8">
        <v>4686</v>
      </c>
      <c r="BF1223" s="8">
        <v>1246</v>
      </c>
      <c r="BG1223" s="62">
        <v>879</v>
      </c>
      <c r="BH1223" s="62">
        <v>1.4175199089874857</v>
      </c>
      <c r="BI1223" s="1">
        <v>4684</v>
      </c>
      <c r="BJ1223" s="1">
        <v>4685</v>
      </c>
      <c r="BK1223" s="1">
        <v>4679</v>
      </c>
      <c r="BL1223" s="1">
        <v>4682</v>
      </c>
      <c r="BM1223" s="78"/>
      <c r="BN1223" s="78"/>
      <c r="BO1223" s="78"/>
      <c r="BP1223" s="89"/>
      <c r="BS1223" s="88"/>
      <c r="BU1223" s="58"/>
      <c r="BV1223" s="58"/>
      <c r="BW1223" s="58"/>
      <c r="BX1223" s="58"/>
      <c r="BY1223" s="1">
        <v>112.898</v>
      </c>
      <c r="BZ1223" s="1">
        <v>112.879</v>
      </c>
      <c r="CA1223" s="1">
        <v>112.88</v>
      </c>
      <c r="CB1223" s="1">
        <v>1.1940999999999999</v>
      </c>
      <c r="CC1223" s="1">
        <v>1.1937</v>
      </c>
      <c r="CD1223" s="1">
        <v>1.1940999999999999</v>
      </c>
      <c r="CG1223" s="1">
        <v>4684</v>
      </c>
      <c r="CH1223" s="1">
        <v>4685</v>
      </c>
      <c r="CI1223" s="1">
        <v>4679</v>
      </c>
      <c r="CJ1223" s="1">
        <v>4681</v>
      </c>
      <c r="CK1223" s="1">
        <v>4684</v>
      </c>
      <c r="CL1223" s="1">
        <v>4705</v>
      </c>
      <c r="CM1223" s="1">
        <v>4679</v>
      </c>
      <c r="CN1223" s="1">
        <v>4697</v>
      </c>
      <c r="CO1223" s="1">
        <v>1298.4000000000001</v>
      </c>
      <c r="CP1223" s="1">
        <v>4683</v>
      </c>
      <c r="CQ1223" s="1">
        <v>4718</v>
      </c>
      <c r="CR1223" s="1">
        <v>4678</v>
      </c>
      <c r="CS1223" s="1">
        <v>4706</v>
      </c>
      <c r="CX1223" s="58"/>
      <c r="CY1223" s="58"/>
      <c r="DA1223" s="1" t="s">
        <v>618</v>
      </c>
      <c r="DC1223" s="58"/>
      <c r="DD1223" s="58"/>
      <c r="DE1223" s="111"/>
      <c r="DF1223">
        <v>112.521</v>
      </c>
      <c r="DG1223">
        <v>2.4470000000000001</v>
      </c>
    </row>
    <row r="1224" spans="1:111">
      <c r="A1224" s="1">
        <v>2018</v>
      </c>
      <c r="B1224" s="1">
        <v>5</v>
      </c>
      <c r="C1224" s="24">
        <v>43104</v>
      </c>
      <c r="D1224" s="1">
        <v>4733</v>
      </c>
      <c r="E1224" s="1">
        <v>4735</v>
      </c>
      <c r="F1224" s="1">
        <v>4717</v>
      </c>
      <c r="G1224" s="1">
        <v>4728</v>
      </c>
      <c r="H1224" s="46">
        <v>1324.5</v>
      </c>
      <c r="I1224" s="1">
        <v>4684</v>
      </c>
      <c r="J1224" s="1">
        <v>4735</v>
      </c>
      <c r="K1224" s="1">
        <v>4679</v>
      </c>
      <c r="L1224" s="1">
        <v>4722</v>
      </c>
      <c r="M1224" s="53">
        <v>4729</v>
      </c>
      <c r="N1224" s="47">
        <v>4755</v>
      </c>
      <c r="O1224" s="47">
        <v>4726</v>
      </c>
      <c r="P1224" s="47">
        <v>4751</v>
      </c>
      <c r="Q1224" s="8">
        <v>4736</v>
      </c>
      <c r="R1224" s="26"/>
      <c r="W1224" s="50"/>
      <c r="X1224" s="51"/>
      <c r="AC1224" s="1">
        <v>1.2065999999999999</v>
      </c>
      <c r="AD1224" s="62">
        <v>4735</v>
      </c>
      <c r="AE1224" s="62">
        <v>4719</v>
      </c>
      <c r="BD1224" s="94">
        <v>4729</v>
      </c>
      <c r="BE1224" s="8">
        <v>4734</v>
      </c>
      <c r="BF1224" s="8">
        <v>1100</v>
      </c>
      <c r="BG1224" s="62">
        <v>986</v>
      </c>
      <c r="BH1224" s="62">
        <v>1.1156186612576064</v>
      </c>
      <c r="BI1224" s="1">
        <v>4729</v>
      </c>
      <c r="BJ1224" s="1">
        <v>4734</v>
      </c>
      <c r="BK1224" s="1">
        <v>4726</v>
      </c>
      <c r="BL1224" s="1">
        <v>4733</v>
      </c>
      <c r="BM1224" s="78"/>
      <c r="BN1224" s="78"/>
      <c r="BO1224" s="78"/>
      <c r="BP1224" s="89"/>
      <c r="BS1224" s="88"/>
      <c r="BU1224" s="58"/>
      <c r="BV1224" s="58"/>
      <c r="BW1224" s="58"/>
      <c r="BX1224" s="58"/>
      <c r="BY1224" s="1">
        <v>112.46299999999999</v>
      </c>
      <c r="BZ1224" s="1">
        <v>112.53700000000001</v>
      </c>
      <c r="CA1224" s="1">
        <v>112.614</v>
      </c>
      <c r="CB1224" s="1">
        <v>1.2013</v>
      </c>
      <c r="CC1224" s="1">
        <v>1.2013</v>
      </c>
      <c r="CD1224" s="1">
        <v>1.2009000000000001</v>
      </c>
      <c r="CG1224" s="1">
        <v>4729</v>
      </c>
      <c r="CH1224" s="1">
        <v>4741</v>
      </c>
      <c r="CI1224" s="1">
        <v>4726</v>
      </c>
      <c r="CJ1224" s="1">
        <v>4739</v>
      </c>
      <c r="CK1224" s="1">
        <v>4729</v>
      </c>
      <c r="CL1224" s="1">
        <v>4757</v>
      </c>
      <c r="CM1224" s="1">
        <v>4726</v>
      </c>
      <c r="CN1224" s="1">
        <v>4752</v>
      </c>
      <c r="CO1224" s="1">
        <v>1312.4</v>
      </c>
      <c r="CP1224" s="1">
        <v>4729</v>
      </c>
      <c r="CQ1224" s="1">
        <v>4790</v>
      </c>
      <c r="CR1224" s="1">
        <v>4727</v>
      </c>
      <c r="CS1224" s="1">
        <v>4783</v>
      </c>
      <c r="CX1224" s="58"/>
      <c r="CY1224" s="58"/>
      <c r="DA1224" s="1" t="s">
        <v>618</v>
      </c>
      <c r="DC1224" s="58"/>
      <c r="DD1224" s="58"/>
      <c r="DE1224" s="111"/>
      <c r="DF1224">
        <v>112.735</v>
      </c>
      <c r="DG1224">
        <v>2.4529999999999998</v>
      </c>
    </row>
    <row r="1225" spans="1:111">
      <c r="A1225" s="1">
        <v>2018</v>
      </c>
      <c r="B1225" s="1">
        <v>6</v>
      </c>
      <c r="C1225" s="24">
        <v>43105</v>
      </c>
      <c r="D1225" s="1">
        <v>4777</v>
      </c>
      <c r="E1225" s="1">
        <v>4786</v>
      </c>
      <c r="F1225" s="1">
        <v>4773</v>
      </c>
      <c r="G1225" s="1">
        <v>4782</v>
      </c>
      <c r="H1225" s="46">
        <v>1321.1</v>
      </c>
      <c r="I1225" s="1">
        <v>4729</v>
      </c>
      <c r="J1225" s="1">
        <v>4789</v>
      </c>
      <c r="K1225" s="1">
        <v>4726</v>
      </c>
      <c r="L1225" s="1">
        <v>4776</v>
      </c>
      <c r="M1225" s="53">
        <v>4780</v>
      </c>
      <c r="N1225" s="47">
        <v>4793</v>
      </c>
      <c r="O1225" s="47">
        <v>4775</v>
      </c>
      <c r="P1225" s="47">
        <v>4789</v>
      </c>
      <c r="Q1225" s="8">
        <v>4775</v>
      </c>
      <c r="R1225" s="26"/>
      <c r="W1225" s="50"/>
      <c r="X1225" s="51"/>
      <c r="AC1225" s="1">
        <v>1.206</v>
      </c>
      <c r="AD1225" s="62">
        <v>4782</v>
      </c>
      <c r="AE1225" s="62">
        <v>4773</v>
      </c>
      <c r="BD1225" s="94">
        <v>4780</v>
      </c>
      <c r="BE1225" s="8">
        <v>4775</v>
      </c>
      <c r="BF1225" s="8">
        <v>1144</v>
      </c>
      <c r="BG1225" s="62">
        <v>998</v>
      </c>
      <c r="BH1225" s="62">
        <v>1.1462925851703407</v>
      </c>
      <c r="BI1225" s="1">
        <v>4780</v>
      </c>
      <c r="BJ1225" s="1">
        <v>4783</v>
      </c>
      <c r="BK1225" s="1">
        <v>4777</v>
      </c>
      <c r="BL1225" s="1">
        <v>4777</v>
      </c>
      <c r="BM1225" s="78"/>
      <c r="BN1225" s="78"/>
      <c r="BO1225" s="78"/>
      <c r="BP1225" s="89"/>
      <c r="BS1225" s="88"/>
      <c r="BU1225" s="58"/>
      <c r="BV1225" s="58"/>
      <c r="BW1225" s="58"/>
      <c r="BX1225" s="58"/>
      <c r="BY1225" s="1">
        <v>112.73099999999999</v>
      </c>
      <c r="BZ1225" s="1">
        <v>112.752</v>
      </c>
      <c r="CA1225" s="1">
        <v>112.79600000000001</v>
      </c>
      <c r="CB1225" s="1">
        <v>1.2069000000000001</v>
      </c>
      <c r="CC1225" s="1">
        <v>1.2071000000000001</v>
      </c>
      <c r="CD1225" s="1">
        <v>1.2069000000000001</v>
      </c>
      <c r="CG1225" s="1">
        <v>4780</v>
      </c>
      <c r="CH1225" s="1">
        <v>4783</v>
      </c>
      <c r="CI1225" s="1">
        <v>4775</v>
      </c>
      <c r="CJ1225" s="1">
        <v>4780</v>
      </c>
      <c r="CK1225" s="1">
        <v>4780</v>
      </c>
      <c r="CL1225" s="1">
        <v>4793</v>
      </c>
      <c r="CM1225" s="1">
        <v>4766</v>
      </c>
      <c r="CN1225" s="1">
        <v>4775</v>
      </c>
      <c r="CO1225" s="1">
        <v>1318.5</v>
      </c>
      <c r="CP1225" s="1">
        <v>4780</v>
      </c>
      <c r="CQ1225" s="1">
        <v>4792</v>
      </c>
      <c r="CR1225" s="1">
        <v>4767</v>
      </c>
      <c r="CS1225" s="1">
        <v>4783</v>
      </c>
      <c r="CX1225" s="58"/>
      <c r="CY1225" s="58"/>
      <c r="DA1225" s="1" t="s">
        <v>618</v>
      </c>
      <c r="DC1225" s="58"/>
      <c r="DD1225" s="58"/>
      <c r="DE1225" s="111"/>
      <c r="DF1225">
        <v>113.072</v>
      </c>
      <c r="DG1225">
        <v>2.48</v>
      </c>
    </row>
    <row r="1226" spans="1:111">
      <c r="A1226" s="1">
        <v>2018</v>
      </c>
      <c r="B1226" s="1">
        <v>3</v>
      </c>
      <c r="C1226" s="24">
        <v>43109</v>
      </c>
      <c r="D1226" s="1">
        <v>4784</v>
      </c>
      <c r="E1226" s="1">
        <v>4784</v>
      </c>
      <c r="F1226" s="1">
        <v>4754</v>
      </c>
      <c r="G1226" s="1">
        <v>4763</v>
      </c>
      <c r="H1226" s="46">
        <v>1314.4</v>
      </c>
      <c r="I1226" s="1">
        <v>4780</v>
      </c>
      <c r="J1226" s="1">
        <v>4793</v>
      </c>
      <c r="K1226" s="1">
        <v>4754</v>
      </c>
      <c r="L1226" s="1">
        <v>4755</v>
      </c>
      <c r="M1226" s="53">
        <v>4762</v>
      </c>
      <c r="N1226" s="47">
        <v>4763</v>
      </c>
      <c r="O1226" s="47">
        <v>4730</v>
      </c>
      <c r="P1226" s="47">
        <v>4734</v>
      </c>
      <c r="Q1226" s="8">
        <v>4782</v>
      </c>
      <c r="R1226" s="26"/>
      <c r="W1226" s="50"/>
      <c r="X1226" s="51"/>
      <c r="AC1226" s="1">
        <v>1.1922999999999999</v>
      </c>
      <c r="AD1226" s="62">
        <v>4784</v>
      </c>
      <c r="AE1226" s="62">
        <v>4753</v>
      </c>
      <c r="BD1226" s="94">
        <v>4762</v>
      </c>
      <c r="BE1226" s="8">
        <v>4779</v>
      </c>
      <c r="BF1226" s="8">
        <v>1276</v>
      </c>
      <c r="BG1226" s="62">
        <v>994</v>
      </c>
      <c r="BH1226" s="62">
        <v>1.283702213279678</v>
      </c>
      <c r="BI1226" s="1">
        <v>4762</v>
      </c>
      <c r="BJ1226" s="1">
        <v>4763</v>
      </c>
      <c r="BK1226" s="1">
        <v>4754</v>
      </c>
      <c r="BL1226" s="1">
        <v>4758</v>
      </c>
      <c r="BM1226" s="78"/>
      <c r="BN1226" s="78"/>
      <c r="BO1226" s="78"/>
      <c r="BP1226" s="89"/>
      <c r="BS1226" s="88"/>
      <c r="BU1226" s="58"/>
      <c r="BV1226" s="58"/>
      <c r="BW1226" s="58"/>
      <c r="BX1226" s="58"/>
      <c r="BY1226" s="1">
        <v>113.065</v>
      </c>
      <c r="BZ1226" s="1">
        <v>113.116</v>
      </c>
      <c r="CA1226" s="1">
        <v>113.15600000000001</v>
      </c>
      <c r="CB1226" s="1">
        <v>1.1967000000000001</v>
      </c>
      <c r="CC1226" s="1">
        <v>1.1968000000000001</v>
      </c>
      <c r="CD1226" s="1">
        <v>1.1970000000000001</v>
      </c>
      <c r="CG1226" s="1">
        <v>4762</v>
      </c>
      <c r="CH1226" s="1">
        <v>4763</v>
      </c>
      <c r="CI1226" s="1">
        <v>4742</v>
      </c>
      <c r="CJ1226" s="1">
        <v>4743</v>
      </c>
      <c r="CK1226" s="1">
        <v>4762</v>
      </c>
      <c r="CL1226" s="1">
        <v>4763</v>
      </c>
      <c r="CM1226" s="1">
        <v>4726</v>
      </c>
      <c r="CN1226" s="1">
        <v>4727</v>
      </c>
      <c r="CO1226" s="1">
        <v>1318.1</v>
      </c>
      <c r="CP1226" s="1">
        <v>4762</v>
      </c>
      <c r="CQ1226" s="1">
        <v>4764</v>
      </c>
      <c r="CR1226" s="1">
        <v>4722</v>
      </c>
      <c r="CS1226" s="1">
        <v>4741</v>
      </c>
      <c r="CX1226" s="58"/>
      <c r="CY1226" s="58"/>
      <c r="DA1226" s="1" t="s">
        <v>618</v>
      </c>
      <c r="DC1226" s="58"/>
      <c r="DD1226" s="58"/>
      <c r="DE1226" s="111"/>
      <c r="DF1226">
        <v>112.605</v>
      </c>
      <c r="DG1226">
        <v>2.5459999999999998</v>
      </c>
    </row>
    <row r="1227" spans="1:111">
      <c r="A1227" s="1">
        <v>2018</v>
      </c>
      <c r="B1227" s="1">
        <v>4</v>
      </c>
      <c r="C1227" s="24">
        <v>43110</v>
      </c>
      <c r="D1227" s="1">
        <v>4736</v>
      </c>
      <c r="E1227" s="1">
        <v>4736</v>
      </c>
      <c r="F1227" s="1">
        <v>4709</v>
      </c>
      <c r="G1227" s="1">
        <v>4713</v>
      </c>
      <c r="H1227" s="46">
        <v>1317.9</v>
      </c>
      <c r="I1227" s="1">
        <v>4762</v>
      </c>
      <c r="J1227" s="1">
        <v>4763</v>
      </c>
      <c r="K1227" s="1">
        <v>4709</v>
      </c>
      <c r="L1227" s="1">
        <v>4713</v>
      </c>
      <c r="M1227" s="53">
        <v>4700</v>
      </c>
      <c r="N1227" s="47">
        <v>4736</v>
      </c>
      <c r="O1227" s="47">
        <v>4695</v>
      </c>
      <c r="P1227" s="47">
        <v>4718</v>
      </c>
      <c r="Q1227" s="8">
        <v>4737</v>
      </c>
      <c r="R1227" s="26"/>
      <c r="W1227" s="50"/>
      <c r="X1227" s="51"/>
      <c r="AC1227" s="1">
        <v>1.1990000000000001</v>
      </c>
      <c r="AD1227" s="62">
        <v>4736</v>
      </c>
      <c r="AE1227" s="62">
        <v>4709</v>
      </c>
      <c r="BD1227" s="94">
        <v>4700</v>
      </c>
      <c r="BE1227" s="8">
        <v>4731</v>
      </c>
      <c r="BF1227" s="8">
        <v>1124</v>
      </c>
      <c r="BG1227" s="62">
        <v>857</v>
      </c>
      <c r="BH1227" s="62">
        <v>1.3115519253208867</v>
      </c>
      <c r="BI1227" s="1">
        <v>4700</v>
      </c>
      <c r="BJ1227" s="1">
        <v>4714</v>
      </c>
      <c r="BK1227" s="1">
        <v>4695</v>
      </c>
      <c r="BL1227" s="1">
        <v>4711</v>
      </c>
      <c r="BM1227" s="78"/>
      <c r="BN1227" s="78"/>
      <c r="BO1227" s="78"/>
      <c r="BP1227" s="89"/>
      <c r="BS1227" s="88"/>
      <c r="BU1227" s="58"/>
      <c r="BV1227" s="58"/>
      <c r="BW1227" s="58"/>
      <c r="BX1227" s="58"/>
      <c r="BY1227" s="1">
        <v>112.60299999999999</v>
      </c>
      <c r="BZ1227" s="1">
        <v>112.65</v>
      </c>
      <c r="CA1227" s="1">
        <v>112.71599999999999</v>
      </c>
      <c r="CB1227" s="1">
        <v>1.1938</v>
      </c>
      <c r="CC1227" s="1">
        <v>1.1938</v>
      </c>
      <c r="CD1227" s="1">
        <v>1.1932</v>
      </c>
      <c r="CG1227" s="1">
        <v>4700</v>
      </c>
      <c r="CH1227" s="1">
        <v>4736</v>
      </c>
      <c r="CI1227" s="1">
        <v>4695</v>
      </c>
      <c r="CJ1227" s="1">
        <v>4722</v>
      </c>
      <c r="CK1227" s="1">
        <v>4700</v>
      </c>
      <c r="CL1227" s="1">
        <v>4736</v>
      </c>
      <c r="CM1227" s="1">
        <v>4695</v>
      </c>
      <c r="CN1227" s="1">
        <v>4707</v>
      </c>
      <c r="CO1227" s="1">
        <v>1314.9</v>
      </c>
      <c r="CP1227" s="1">
        <v>4699</v>
      </c>
      <c r="CQ1227" s="1">
        <v>4734</v>
      </c>
      <c r="CR1227" s="1">
        <v>4694</v>
      </c>
      <c r="CS1227" s="1">
        <v>4702</v>
      </c>
      <c r="CX1227" s="58"/>
      <c r="CY1227" s="58"/>
      <c r="DA1227" s="1" t="s">
        <v>618</v>
      </c>
      <c r="DC1227" s="58"/>
      <c r="DD1227" s="58"/>
      <c r="DE1227" s="111"/>
      <c r="DF1227">
        <v>111.42700000000001</v>
      </c>
      <c r="DG1227">
        <v>2.5499999999999998</v>
      </c>
    </row>
    <row r="1228" spans="1:111">
      <c r="A1228" s="1">
        <v>2018</v>
      </c>
      <c r="B1228" s="1">
        <v>5</v>
      </c>
      <c r="C1228" s="24">
        <v>43111</v>
      </c>
      <c r="D1228" s="1">
        <v>4700</v>
      </c>
      <c r="E1228" s="1">
        <v>4726</v>
      </c>
      <c r="F1228" s="1">
        <v>4700</v>
      </c>
      <c r="G1228" s="1">
        <v>4723</v>
      </c>
      <c r="H1228" s="46">
        <v>1323</v>
      </c>
      <c r="I1228" s="1">
        <v>4700</v>
      </c>
      <c r="J1228" s="1">
        <v>4736</v>
      </c>
      <c r="K1228" s="1">
        <v>4695</v>
      </c>
      <c r="L1228" s="1">
        <v>4716</v>
      </c>
      <c r="M1228" s="53">
        <v>4727</v>
      </c>
      <c r="N1228" s="47">
        <v>4733</v>
      </c>
      <c r="O1228" s="47">
        <v>4715</v>
      </c>
      <c r="P1228" s="47">
        <v>4723</v>
      </c>
      <c r="Q1228" s="8">
        <v>4702</v>
      </c>
      <c r="R1228" s="26"/>
      <c r="W1228" s="50"/>
      <c r="X1228" s="51"/>
      <c r="AC1228" s="1">
        <v>1.2030000000000001</v>
      </c>
      <c r="AD1228" s="62">
        <v>4718</v>
      </c>
      <c r="AE1228" s="62">
        <v>4700</v>
      </c>
      <c r="BD1228" s="94">
        <v>4727</v>
      </c>
      <c r="BE1228" s="8">
        <v>4708</v>
      </c>
      <c r="BF1228" s="8">
        <v>713</v>
      </c>
      <c r="BG1228" s="62">
        <v>620</v>
      </c>
      <c r="BH1228" s="62">
        <v>1.1499999999999999</v>
      </c>
      <c r="BI1228" s="1">
        <v>4727</v>
      </c>
      <c r="BJ1228" s="1">
        <v>4727</v>
      </c>
      <c r="BK1228" s="1">
        <v>4716</v>
      </c>
      <c r="BL1228" s="1">
        <v>4717</v>
      </c>
      <c r="BM1228" s="78"/>
      <c r="BN1228" s="78"/>
      <c r="BO1228" s="78"/>
      <c r="BP1228" s="89"/>
      <c r="BS1228" s="88"/>
      <c r="BU1228" s="58"/>
      <c r="BV1228" s="58"/>
      <c r="BW1228" s="58"/>
      <c r="BX1228" s="58"/>
      <c r="BY1228" s="1">
        <v>111.363</v>
      </c>
      <c r="BZ1228" s="1">
        <v>111.366</v>
      </c>
      <c r="CA1228" s="1">
        <v>111.354</v>
      </c>
      <c r="CB1228" s="1">
        <v>1.1957</v>
      </c>
      <c r="CC1228" s="1">
        <v>1.1948000000000001</v>
      </c>
      <c r="CD1228" s="1">
        <v>1.1956</v>
      </c>
      <c r="CG1228" s="1">
        <v>4727</v>
      </c>
      <c r="CH1228" s="1">
        <v>4727</v>
      </c>
      <c r="CI1228" s="1">
        <v>4715</v>
      </c>
      <c r="CJ1228" s="1">
        <v>4723</v>
      </c>
      <c r="CK1228" s="1">
        <v>4727</v>
      </c>
      <c r="CL1228" s="1">
        <v>4733</v>
      </c>
      <c r="CM1228" s="1">
        <v>4715</v>
      </c>
      <c r="CN1228" s="1">
        <v>4722</v>
      </c>
      <c r="CO1228" s="1">
        <v>1317.2</v>
      </c>
      <c r="CP1228" s="1">
        <v>4725</v>
      </c>
      <c r="CQ1228" s="1">
        <v>4732</v>
      </c>
      <c r="CR1228" s="1">
        <v>4709</v>
      </c>
      <c r="CS1228" s="1">
        <v>4713</v>
      </c>
      <c r="CX1228" s="58"/>
      <c r="CY1228" s="58"/>
      <c r="DA1228" s="1" t="s">
        <v>618</v>
      </c>
      <c r="DC1228" s="58"/>
      <c r="DD1228" s="58"/>
      <c r="DE1228" s="111"/>
      <c r="DF1228">
        <v>111.23399999999999</v>
      </c>
      <c r="DG1228">
        <v>2.5310000000000001</v>
      </c>
    </row>
    <row r="1229" spans="1:111">
      <c r="A1229" s="1">
        <v>2018</v>
      </c>
      <c r="B1229" s="1">
        <v>6</v>
      </c>
      <c r="C1229" s="24">
        <v>43112</v>
      </c>
      <c r="D1229" s="1">
        <v>4718</v>
      </c>
      <c r="E1229" s="1">
        <v>4747</v>
      </c>
      <c r="F1229" s="1">
        <v>4716</v>
      </c>
      <c r="G1229" s="1">
        <v>4739</v>
      </c>
      <c r="H1229" s="46">
        <v>1334.9</v>
      </c>
      <c r="I1229" s="1">
        <v>4727</v>
      </c>
      <c r="J1229" s="1">
        <v>4733</v>
      </c>
      <c r="K1229" s="1">
        <v>4710</v>
      </c>
      <c r="L1229" s="1">
        <v>4726</v>
      </c>
      <c r="M1229" s="53">
        <v>4744</v>
      </c>
      <c r="N1229" s="47">
        <v>4752</v>
      </c>
      <c r="O1229" s="47">
        <v>4730</v>
      </c>
      <c r="P1229" s="47">
        <v>4748</v>
      </c>
      <c r="Q1229" s="8">
        <v>4718</v>
      </c>
      <c r="R1229" s="26"/>
      <c r="W1229" s="50"/>
      <c r="X1229" s="51"/>
      <c r="AC1229" s="1">
        <v>1.2128000000000001</v>
      </c>
      <c r="AD1229" s="62">
        <v>4728</v>
      </c>
      <c r="AE1229" s="62">
        <v>4716</v>
      </c>
      <c r="BD1229" s="94">
        <v>4744</v>
      </c>
      <c r="BE1229" s="8">
        <v>4720</v>
      </c>
      <c r="BF1229" s="8">
        <v>1326</v>
      </c>
      <c r="BG1229" s="62">
        <v>967</v>
      </c>
      <c r="BH1229" s="62">
        <v>1.3712512926577043</v>
      </c>
      <c r="BI1229" s="1">
        <v>4744</v>
      </c>
      <c r="BJ1229" s="1">
        <v>4747</v>
      </c>
      <c r="BK1229" s="1">
        <v>4739</v>
      </c>
      <c r="BL1229" s="1">
        <v>4741</v>
      </c>
      <c r="BM1229" s="78"/>
      <c r="BN1229" s="78"/>
      <c r="BO1229" s="78"/>
      <c r="BP1229" s="89"/>
      <c r="BS1229" s="88"/>
      <c r="BU1229" s="58"/>
      <c r="BV1229" s="58"/>
      <c r="BW1229" s="58"/>
      <c r="BX1229" s="58"/>
      <c r="BY1229" s="1">
        <v>111.21899999999999</v>
      </c>
      <c r="BZ1229" s="1">
        <v>111.238</v>
      </c>
      <c r="CA1229" s="1">
        <v>111.333</v>
      </c>
      <c r="CB1229" s="1">
        <v>1.2031000000000001</v>
      </c>
      <c r="CC1229" s="1">
        <v>1.2037</v>
      </c>
      <c r="CD1229" s="1">
        <v>1.2031000000000001</v>
      </c>
      <c r="CG1229" s="1">
        <v>4744</v>
      </c>
      <c r="CH1229" s="1">
        <v>4752</v>
      </c>
      <c r="CI1229" s="1">
        <v>4739</v>
      </c>
      <c r="CJ1229" s="1">
        <v>4750</v>
      </c>
      <c r="CK1229" s="1">
        <v>4744</v>
      </c>
      <c r="CL1229" s="1">
        <v>4752</v>
      </c>
      <c r="CM1229" s="1">
        <v>4730</v>
      </c>
      <c r="CN1229" s="1">
        <v>4744</v>
      </c>
      <c r="CO1229" s="1">
        <v>1328.1</v>
      </c>
      <c r="CP1229" s="1">
        <v>4741</v>
      </c>
      <c r="CQ1229" s="1">
        <v>4765</v>
      </c>
      <c r="CR1229" s="1">
        <v>4727</v>
      </c>
      <c r="CS1229" s="1">
        <v>4764</v>
      </c>
      <c r="CX1229" s="58"/>
      <c r="CY1229" s="58"/>
      <c r="DA1229" s="1" t="s">
        <v>618</v>
      </c>
      <c r="DC1229" s="58"/>
      <c r="DD1229" s="58"/>
      <c r="DE1229" s="111"/>
      <c r="DF1229">
        <v>111.069</v>
      </c>
      <c r="DG1229">
        <v>2.552</v>
      </c>
    </row>
    <row r="1230" spans="1:111">
      <c r="A1230" s="1">
        <v>2018</v>
      </c>
      <c r="B1230" s="1">
        <v>2</v>
      </c>
      <c r="C1230" s="24">
        <v>43115</v>
      </c>
      <c r="D1230" s="1">
        <v>4763</v>
      </c>
      <c r="E1230" s="1">
        <v>4770</v>
      </c>
      <c r="F1230" s="1">
        <v>4750</v>
      </c>
      <c r="G1230" s="1">
        <v>4770</v>
      </c>
      <c r="H1230" s="46">
        <v>1340.5</v>
      </c>
      <c r="I1230" s="1">
        <v>4744</v>
      </c>
      <c r="J1230" s="1">
        <v>4767</v>
      </c>
      <c r="K1230" s="1">
        <v>4730</v>
      </c>
      <c r="L1230" s="1">
        <v>4756</v>
      </c>
      <c r="M1230" s="53">
        <v>4768</v>
      </c>
      <c r="N1230" s="47">
        <v>4774</v>
      </c>
      <c r="O1230" s="47">
        <v>4754</v>
      </c>
      <c r="P1230" s="47">
        <v>4758</v>
      </c>
      <c r="Q1230" s="8">
        <v>4765</v>
      </c>
      <c r="R1230" s="26"/>
      <c r="W1230" s="50"/>
      <c r="X1230" s="51"/>
      <c r="AC1230" s="1">
        <v>1.2279</v>
      </c>
      <c r="AD1230" s="62">
        <v>4765</v>
      </c>
      <c r="AE1230" s="62">
        <v>4750</v>
      </c>
      <c r="BD1230" s="94">
        <v>4769</v>
      </c>
      <c r="BE1230" s="8">
        <v>4762</v>
      </c>
      <c r="BF1230" s="8">
        <v>1151</v>
      </c>
      <c r="BG1230" s="62">
        <v>888</v>
      </c>
      <c r="BH1230" s="62">
        <v>1.2961711711711712</v>
      </c>
      <c r="BI1230" s="1">
        <v>4768</v>
      </c>
      <c r="BJ1230" s="1">
        <v>4774</v>
      </c>
      <c r="BK1230" s="1">
        <v>4763</v>
      </c>
      <c r="BL1230" s="1">
        <v>4765</v>
      </c>
      <c r="BM1230" s="78"/>
      <c r="BN1230" s="78"/>
      <c r="BO1230" s="78"/>
      <c r="BP1230" s="89"/>
      <c r="BS1230" s="88"/>
      <c r="BU1230" s="58"/>
      <c r="BV1230" s="58"/>
      <c r="BW1230" s="58"/>
      <c r="BX1230" s="58"/>
      <c r="BY1230" s="1">
        <v>111.095</v>
      </c>
      <c r="BZ1230" s="1">
        <v>111.134</v>
      </c>
      <c r="CA1230" s="1">
        <v>111.06100000000001</v>
      </c>
      <c r="CB1230" s="1">
        <v>1.2197</v>
      </c>
      <c r="CC1230" s="1">
        <v>1.2199</v>
      </c>
      <c r="CD1230" s="1">
        <v>1.2198</v>
      </c>
      <c r="CG1230" s="1">
        <v>4768</v>
      </c>
      <c r="CH1230" s="1">
        <v>4774</v>
      </c>
      <c r="CI1230" s="1">
        <v>4754</v>
      </c>
      <c r="CJ1230" s="1">
        <v>4762</v>
      </c>
      <c r="CK1230" s="1">
        <v>4768</v>
      </c>
      <c r="CL1230" s="1">
        <v>4774</v>
      </c>
      <c r="CM1230" s="1">
        <v>4754</v>
      </c>
      <c r="CN1230" s="1">
        <v>4757</v>
      </c>
      <c r="CO1230" s="1">
        <v>1342.9</v>
      </c>
      <c r="CP1230" s="1">
        <v>4767</v>
      </c>
      <c r="CQ1230" s="1">
        <v>4773</v>
      </c>
      <c r="CR1230" s="1">
        <v>4744</v>
      </c>
      <c r="CS1230" s="1">
        <v>4749</v>
      </c>
      <c r="CX1230" s="58"/>
      <c r="CY1230" s="58"/>
      <c r="DA1230" s="1" t="s">
        <v>618</v>
      </c>
      <c r="DC1230" s="58"/>
      <c r="DD1230" s="58"/>
      <c r="DE1230" s="111"/>
      <c r="DF1230">
        <v>110.54</v>
      </c>
      <c r="DG1230">
        <v>2.552</v>
      </c>
    </row>
    <row r="1231" spans="1:111">
      <c r="A1231" s="1">
        <v>2018</v>
      </c>
      <c r="B1231" s="1">
        <v>3</v>
      </c>
      <c r="C1231" s="24">
        <v>43116</v>
      </c>
      <c r="D1231" s="1">
        <v>4758</v>
      </c>
      <c r="E1231" s="1">
        <v>4770</v>
      </c>
      <c r="F1231" s="1">
        <v>4755</v>
      </c>
      <c r="G1231" s="1">
        <v>4765</v>
      </c>
      <c r="H1231" s="46">
        <v>1339</v>
      </c>
      <c r="I1231" s="1">
        <v>4768</v>
      </c>
      <c r="J1231" s="1">
        <v>4774</v>
      </c>
      <c r="K1231" s="1">
        <v>4745</v>
      </c>
      <c r="L1231" s="1">
        <v>4761</v>
      </c>
      <c r="M1231" s="53">
        <v>4757</v>
      </c>
      <c r="N1231" s="47">
        <v>4757</v>
      </c>
      <c r="O1231" s="47">
        <v>4727</v>
      </c>
      <c r="P1231" s="47">
        <v>4734</v>
      </c>
      <c r="Q1231" s="8">
        <v>4757</v>
      </c>
      <c r="R1231" s="26"/>
      <c r="W1231" s="50"/>
      <c r="X1231" s="51"/>
      <c r="AC1231" s="1">
        <v>1.2219</v>
      </c>
      <c r="AD1231" s="62">
        <v>4763</v>
      </c>
      <c r="AE1231" s="62">
        <v>4755</v>
      </c>
      <c r="BD1231" s="94">
        <v>4757</v>
      </c>
      <c r="BE1231" s="8">
        <v>4761</v>
      </c>
      <c r="BF1231" s="8">
        <v>1138</v>
      </c>
      <c r="BG1231" s="62">
        <v>693</v>
      </c>
      <c r="BH1231" s="62">
        <v>1.6421356421356421</v>
      </c>
      <c r="BI1231" s="1">
        <v>4757</v>
      </c>
      <c r="BJ1231" s="1">
        <v>4757</v>
      </c>
      <c r="BK1231" s="1">
        <v>4752</v>
      </c>
      <c r="BL1231" s="1">
        <v>4754</v>
      </c>
      <c r="BM1231" s="78"/>
      <c r="BN1231" s="78"/>
      <c r="BO1231" s="78"/>
      <c r="BP1231" s="89"/>
      <c r="BS1231" s="88"/>
      <c r="BU1231" s="58"/>
      <c r="BV1231" s="58"/>
      <c r="BW1231" s="58"/>
      <c r="BX1231" s="58"/>
      <c r="BY1231" s="1">
        <v>110.48699999999999</v>
      </c>
      <c r="BZ1231" s="1">
        <v>110.518</v>
      </c>
      <c r="CA1231" s="1">
        <v>110.52</v>
      </c>
      <c r="CB1231" s="1">
        <v>1.2270000000000001</v>
      </c>
      <c r="CC1231" s="1">
        <v>1.2266999999999999</v>
      </c>
      <c r="CD1231" s="1">
        <v>1.2273000000000001</v>
      </c>
      <c r="CG1231" s="1">
        <v>4757</v>
      </c>
      <c r="CH1231" s="1">
        <v>4757</v>
      </c>
      <c r="CI1231" s="1">
        <v>4727</v>
      </c>
      <c r="CJ1231" s="1">
        <v>4743</v>
      </c>
      <c r="CK1231" s="1">
        <v>4757</v>
      </c>
      <c r="CL1231" s="1">
        <v>4757</v>
      </c>
      <c r="CM1231" s="1">
        <v>4727</v>
      </c>
      <c r="CN1231" s="1">
        <v>4738</v>
      </c>
      <c r="CO1231" s="1">
        <v>1339.1</v>
      </c>
      <c r="CP1231" s="1">
        <v>4755</v>
      </c>
      <c r="CQ1231" s="1">
        <v>4756</v>
      </c>
      <c r="CR1231" s="1">
        <v>4727</v>
      </c>
      <c r="CS1231" s="1">
        <v>4733</v>
      </c>
      <c r="CX1231" s="58"/>
      <c r="CY1231" s="58"/>
      <c r="DA1231" s="1" t="s">
        <v>618</v>
      </c>
      <c r="DC1231" s="58"/>
      <c r="DD1231" s="58"/>
      <c r="DE1231" s="111"/>
      <c r="DF1231">
        <v>110.48099999999999</v>
      </c>
      <c r="DG1231">
        <v>2.544</v>
      </c>
    </row>
    <row r="1232" spans="1:111">
      <c r="A1232" s="1">
        <v>2018</v>
      </c>
      <c r="B1232" s="1">
        <v>4</v>
      </c>
      <c r="C1232" s="24">
        <v>43117</v>
      </c>
      <c r="D1232" s="1">
        <v>4741</v>
      </c>
      <c r="E1232" s="1">
        <v>4757</v>
      </c>
      <c r="F1232" s="1">
        <v>4739</v>
      </c>
      <c r="G1232" s="1">
        <v>4741</v>
      </c>
      <c r="H1232" s="46">
        <v>1328.9</v>
      </c>
      <c r="I1232" s="1">
        <v>4757</v>
      </c>
      <c r="J1232" s="1">
        <v>4757</v>
      </c>
      <c r="K1232" s="1">
        <v>4727</v>
      </c>
      <c r="L1232" s="1">
        <v>4755</v>
      </c>
      <c r="M1232" s="53">
        <v>4738</v>
      </c>
      <c r="N1232" s="47">
        <v>4750</v>
      </c>
      <c r="O1232" s="47">
        <v>4736</v>
      </c>
      <c r="P1232" s="47">
        <v>4742</v>
      </c>
      <c r="Q1232" s="8">
        <v>4738</v>
      </c>
      <c r="R1232" s="26"/>
      <c r="W1232" s="50"/>
      <c r="X1232" s="51"/>
      <c r="AC1232" s="1">
        <v>1.2218</v>
      </c>
      <c r="AD1232" s="62">
        <v>4757</v>
      </c>
      <c r="AE1232" s="62">
        <v>4739</v>
      </c>
      <c r="BD1232" s="94">
        <v>4738</v>
      </c>
      <c r="BE1232" s="8">
        <v>4749</v>
      </c>
      <c r="BF1232" s="8">
        <v>1005</v>
      </c>
      <c r="BG1232" s="62">
        <v>918</v>
      </c>
      <c r="BH1232" s="62">
        <v>1.0947712418300655</v>
      </c>
      <c r="BI1232" s="1">
        <v>4738</v>
      </c>
      <c r="BJ1232" s="1">
        <v>4746</v>
      </c>
      <c r="BK1232" s="1">
        <v>4736</v>
      </c>
      <c r="BL1232" s="1">
        <v>4745</v>
      </c>
      <c r="BM1232" s="78"/>
      <c r="BN1232" s="78"/>
      <c r="BO1232" s="78"/>
      <c r="BP1232" s="89"/>
      <c r="BS1232" s="88"/>
      <c r="BU1232" s="58"/>
      <c r="BV1232" s="58"/>
      <c r="BW1232" s="58"/>
      <c r="BX1232" s="58"/>
      <c r="BY1232" s="1">
        <v>110.381</v>
      </c>
      <c r="BZ1232" s="1">
        <v>110.437</v>
      </c>
      <c r="CA1232" s="1">
        <v>110.276</v>
      </c>
      <c r="CB1232" s="1">
        <v>1.2266999999999999</v>
      </c>
      <c r="CC1232" s="1">
        <v>1.2262999999999999</v>
      </c>
      <c r="CD1232" s="1">
        <v>1.2277</v>
      </c>
      <c r="CG1232" s="1">
        <v>4738</v>
      </c>
      <c r="CH1232" s="1">
        <v>4750</v>
      </c>
      <c r="CI1232" s="1">
        <v>4736</v>
      </c>
      <c r="CJ1232" s="1">
        <v>4744</v>
      </c>
      <c r="CK1232" s="1">
        <v>4738</v>
      </c>
      <c r="CL1232" s="1">
        <v>4750</v>
      </c>
      <c r="CM1232" s="1">
        <v>4736</v>
      </c>
      <c r="CN1232" s="1">
        <v>4739</v>
      </c>
      <c r="CO1232" s="1">
        <v>1335.6</v>
      </c>
      <c r="CP1232" s="1">
        <v>4737</v>
      </c>
      <c r="CQ1232" s="1">
        <v>4753</v>
      </c>
      <c r="CR1232" s="1">
        <v>4729</v>
      </c>
      <c r="CS1232" s="1">
        <v>4735</v>
      </c>
      <c r="CX1232" s="58"/>
      <c r="CY1232" s="58"/>
      <c r="DA1232" s="1" t="s">
        <v>618</v>
      </c>
      <c r="DC1232" s="58"/>
      <c r="DD1232" s="58"/>
      <c r="DE1232" s="111"/>
      <c r="DF1232">
        <v>111.27200000000001</v>
      </c>
      <c r="DG1232">
        <v>2.5779999999999998</v>
      </c>
    </row>
    <row r="1233" spans="1:111">
      <c r="A1233" s="1">
        <v>2018</v>
      </c>
      <c r="B1233" s="1">
        <v>5</v>
      </c>
      <c r="C1233" s="24">
        <v>43118</v>
      </c>
      <c r="D1233" s="1">
        <v>4739</v>
      </c>
      <c r="E1233" s="1">
        <v>4743</v>
      </c>
      <c r="F1233" s="1">
        <v>4727</v>
      </c>
      <c r="G1233" s="1">
        <v>4736</v>
      </c>
      <c r="H1233" s="46">
        <v>1327.5</v>
      </c>
      <c r="I1233" s="1">
        <v>4738</v>
      </c>
      <c r="J1233" s="1">
        <v>4754</v>
      </c>
      <c r="K1233" s="1">
        <v>4729</v>
      </c>
      <c r="L1233" s="1">
        <v>4733</v>
      </c>
      <c r="M1233" s="53">
        <v>4732</v>
      </c>
      <c r="N1233" s="47">
        <v>4749</v>
      </c>
      <c r="O1233" s="47">
        <v>4732</v>
      </c>
      <c r="P1233" s="47">
        <v>4741</v>
      </c>
      <c r="Q1233" s="8">
        <v>4741</v>
      </c>
      <c r="R1233" s="26"/>
      <c r="W1233" s="50"/>
      <c r="X1233" s="51"/>
      <c r="AC1233" s="1">
        <v>1.2243999999999999</v>
      </c>
      <c r="AD1233" s="62">
        <v>4743</v>
      </c>
      <c r="AE1233" s="62">
        <v>4727</v>
      </c>
      <c r="BD1233" s="94">
        <v>4734</v>
      </c>
      <c r="BE1233" s="8">
        <v>4743</v>
      </c>
      <c r="BF1233" s="8">
        <v>1179</v>
      </c>
      <c r="BG1233" s="62">
        <v>1037</v>
      </c>
      <c r="BH1233" s="62">
        <v>1.1369334619093538</v>
      </c>
      <c r="BI1233" s="1">
        <v>4732</v>
      </c>
      <c r="BJ1233" s="1">
        <v>4741</v>
      </c>
      <c r="BK1233" s="1">
        <v>4732</v>
      </c>
      <c r="BL1233" s="1">
        <v>4738</v>
      </c>
      <c r="BM1233" s="78"/>
      <c r="BN1233" s="78"/>
      <c r="BO1233" s="78"/>
      <c r="BP1233" s="89"/>
      <c r="BS1233" s="88"/>
      <c r="BU1233" s="58"/>
      <c r="BV1233" s="58"/>
      <c r="BW1233" s="58"/>
      <c r="BX1233" s="58"/>
      <c r="BY1233" s="1">
        <v>111.137</v>
      </c>
      <c r="BZ1233" s="1">
        <v>111.3</v>
      </c>
      <c r="CA1233" s="1">
        <v>111.33199999999999</v>
      </c>
      <c r="CB1233" s="1">
        <v>1.2213000000000001</v>
      </c>
      <c r="CC1233" s="1">
        <v>1.2181</v>
      </c>
      <c r="CD1233" s="1">
        <v>1.2188000000000001</v>
      </c>
      <c r="CG1233" s="1">
        <v>4732</v>
      </c>
      <c r="CH1233" s="1">
        <v>4749</v>
      </c>
      <c r="CI1233" s="1">
        <v>4732</v>
      </c>
      <c r="CJ1233" s="1">
        <v>4738</v>
      </c>
      <c r="CK1233" s="1">
        <v>4732</v>
      </c>
      <c r="CL1233" s="1">
        <v>4749</v>
      </c>
      <c r="CM1233" s="1">
        <v>4732</v>
      </c>
      <c r="CN1233" s="1">
        <v>4736</v>
      </c>
      <c r="CO1233" s="1">
        <v>1329.3</v>
      </c>
      <c r="CP1233" s="1">
        <v>4730</v>
      </c>
      <c r="CQ1233" s="1">
        <v>4747</v>
      </c>
      <c r="CR1233" s="1">
        <v>4726</v>
      </c>
      <c r="CS1233" s="1">
        <v>4727</v>
      </c>
      <c r="CX1233" s="58"/>
      <c r="CY1233" s="58"/>
      <c r="DA1233" s="1" t="s">
        <v>618</v>
      </c>
      <c r="DC1233" s="58"/>
      <c r="DD1233" s="58"/>
      <c r="DE1233" s="111"/>
      <c r="DF1233">
        <v>111.072</v>
      </c>
      <c r="DG1233">
        <v>2.6110000000000002</v>
      </c>
    </row>
    <row r="1234" spans="1:111">
      <c r="A1234" s="1">
        <v>2018</v>
      </c>
      <c r="B1234" s="1">
        <v>6</v>
      </c>
      <c r="C1234" s="24">
        <v>43119</v>
      </c>
      <c r="D1234" s="1">
        <v>4730</v>
      </c>
      <c r="E1234" s="1">
        <v>4737</v>
      </c>
      <c r="F1234" s="1">
        <v>4721</v>
      </c>
      <c r="G1234" s="1">
        <v>4733</v>
      </c>
      <c r="H1234" s="46">
        <v>1333.1</v>
      </c>
      <c r="I1234" s="1">
        <v>4738</v>
      </c>
      <c r="J1234" s="1">
        <v>4754</v>
      </c>
      <c r="K1234" s="1">
        <v>4729</v>
      </c>
      <c r="L1234" s="1">
        <v>4733</v>
      </c>
      <c r="M1234" s="53">
        <v>4732</v>
      </c>
      <c r="N1234" s="47">
        <v>4744</v>
      </c>
      <c r="O1234" s="47">
        <v>4731</v>
      </c>
      <c r="P1234" s="47">
        <v>4732</v>
      </c>
      <c r="Q1234" s="8">
        <v>4731</v>
      </c>
      <c r="R1234" s="26"/>
      <c r="W1234" s="50"/>
      <c r="X1234" s="51"/>
      <c r="AC1234" s="1">
        <v>1.2253000000000001</v>
      </c>
      <c r="AD1234" s="62">
        <v>4736</v>
      </c>
      <c r="AE1234" s="111">
        <v>4727</v>
      </c>
      <c r="BD1234" s="94">
        <v>4732</v>
      </c>
      <c r="BE1234" s="8">
        <v>4727</v>
      </c>
      <c r="BF1234" s="8">
        <v>1013</v>
      </c>
      <c r="BG1234" s="62">
        <v>1072</v>
      </c>
      <c r="BH1234" s="62">
        <v>0.9449626865671642</v>
      </c>
      <c r="BI1234" s="1">
        <v>4732</v>
      </c>
      <c r="BJ1234" s="1">
        <v>4742</v>
      </c>
      <c r="BK1234" s="1">
        <v>4731</v>
      </c>
      <c r="BL1234" s="1">
        <v>4741</v>
      </c>
      <c r="BM1234" s="78"/>
      <c r="BN1234" s="78"/>
      <c r="BO1234" s="78"/>
      <c r="BP1234" s="89"/>
      <c r="BS1234" s="88"/>
      <c r="BU1234" s="58"/>
      <c r="BV1234" s="58"/>
      <c r="BW1234" s="58"/>
      <c r="BX1234" s="58"/>
      <c r="BY1234" s="1">
        <v>111.063</v>
      </c>
      <c r="BZ1234" s="1">
        <v>111.053</v>
      </c>
      <c r="CA1234" s="1">
        <v>111.01900000000001</v>
      </c>
      <c r="CB1234" s="1">
        <v>1.2239</v>
      </c>
      <c r="CC1234" s="1">
        <v>1.2242</v>
      </c>
      <c r="CD1234" s="1">
        <v>1.2241</v>
      </c>
      <c r="CG1234" s="1">
        <v>4732</v>
      </c>
      <c r="CH1234" s="1">
        <v>4744</v>
      </c>
      <c r="CI1234" s="1">
        <v>4731</v>
      </c>
      <c r="CJ1234" s="1">
        <v>4737</v>
      </c>
      <c r="CK1234" s="1">
        <v>4732</v>
      </c>
      <c r="CL1234" s="1">
        <v>4744</v>
      </c>
      <c r="CM1234" s="1">
        <v>4729</v>
      </c>
      <c r="CN1234" s="1">
        <v>4734</v>
      </c>
      <c r="CO1234" s="1">
        <v>1334.9</v>
      </c>
      <c r="CP1234" s="1">
        <v>4731</v>
      </c>
      <c r="CQ1234" s="1">
        <v>4742</v>
      </c>
      <c r="CR1234" s="1">
        <v>4728</v>
      </c>
      <c r="CS1234" s="1">
        <v>4729</v>
      </c>
      <c r="CX1234" s="58"/>
      <c r="CY1234" s="58"/>
      <c r="DA1234" s="1" t="s">
        <v>618</v>
      </c>
      <c r="DC1234" s="58"/>
      <c r="DD1234" s="58"/>
      <c r="DE1234" s="111"/>
      <c r="DF1234">
        <v>110.64100000000001</v>
      </c>
      <c r="DG1234">
        <v>2.6389999999999998</v>
      </c>
    </row>
    <row r="1235" spans="1:111">
      <c r="A1235" s="1">
        <v>2018</v>
      </c>
      <c r="B1235" s="1">
        <v>2</v>
      </c>
      <c r="C1235" s="24">
        <v>43122</v>
      </c>
      <c r="D1235" s="1">
        <v>4735</v>
      </c>
      <c r="E1235" s="1">
        <v>4736</v>
      </c>
      <c r="F1235" s="1">
        <v>4725</v>
      </c>
      <c r="G1235" s="1">
        <v>4733</v>
      </c>
      <c r="H1235" s="46">
        <v>1334.4</v>
      </c>
      <c r="I1235" s="1">
        <v>4732</v>
      </c>
      <c r="J1235" s="1">
        <v>4744</v>
      </c>
      <c r="K1235" s="1">
        <v>4729</v>
      </c>
      <c r="L1235" s="1">
        <v>4734</v>
      </c>
      <c r="M1235" s="53">
        <v>4729</v>
      </c>
      <c r="N1235" s="47">
        <v>4737</v>
      </c>
      <c r="O1235" s="47">
        <v>4727</v>
      </c>
      <c r="P1235" s="47">
        <v>4735</v>
      </c>
      <c r="Q1235" s="8">
        <v>4734</v>
      </c>
      <c r="R1235" s="26"/>
      <c r="W1235" s="50"/>
      <c r="X1235" s="51"/>
      <c r="AC1235" s="1">
        <v>1.2249000000000001</v>
      </c>
      <c r="AD1235" s="62">
        <v>4736</v>
      </c>
      <c r="AE1235" s="62">
        <v>4728</v>
      </c>
      <c r="BD1235" s="94">
        <v>4734</v>
      </c>
      <c r="BE1235" s="8">
        <v>4727</v>
      </c>
      <c r="BF1235" s="8">
        <v>1013</v>
      </c>
      <c r="BG1235" s="62">
        <v>1072</v>
      </c>
      <c r="BH1235" s="62">
        <v>0.9449626865671642</v>
      </c>
      <c r="BI1235" s="1">
        <v>4732</v>
      </c>
      <c r="BJ1235" s="1">
        <v>4744</v>
      </c>
      <c r="BK1235" s="1">
        <v>4729</v>
      </c>
      <c r="BL1235" s="1">
        <v>4734</v>
      </c>
      <c r="BM1235" s="78"/>
      <c r="BN1235" s="78"/>
      <c r="BO1235" s="78"/>
      <c r="BP1235" s="89"/>
      <c r="BS1235" s="88"/>
      <c r="BU1235" s="58"/>
      <c r="BV1235" s="58"/>
      <c r="BW1235" s="58"/>
      <c r="BX1235" s="58"/>
      <c r="BY1235" s="1">
        <v>110.595</v>
      </c>
      <c r="BZ1235" s="1">
        <v>110.639</v>
      </c>
      <c r="CA1235" s="1">
        <v>110.732</v>
      </c>
      <c r="CB1235" s="1">
        <v>1.2271000000000001</v>
      </c>
      <c r="CC1235" s="1">
        <v>1.2257</v>
      </c>
      <c r="CD1235" s="1">
        <v>1.2250000000000001</v>
      </c>
      <c r="CG1235" s="1">
        <v>4729</v>
      </c>
      <c r="CH1235" s="1">
        <v>4736</v>
      </c>
      <c r="CI1235" s="1">
        <v>4727</v>
      </c>
      <c r="CJ1235" s="1">
        <v>4734</v>
      </c>
      <c r="CK1235" s="1">
        <v>4729</v>
      </c>
      <c r="CL1235" s="1">
        <v>4737</v>
      </c>
      <c r="CM1235" s="1">
        <v>4727</v>
      </c>
      <c r="CN1235" s="1">
        <v>4736</v>
      </c>
      <c r="CO1235" s="1">
        <v>1330.8</v>
      </c>
      <c r="CP1235" s="1">
        <v>4727</v>
      </c>
      <c r="CQ1235" s="1">
        <v>4745</v>
      </c>
      <c r="CR1235" s="1">
        <v>4725</v>
      </c>
      <c r="CS1235" s="1">
        <v>4742</v>
      </c>
      <c r="CX1235" s="58"/>
      <c r="CY1235" s="58"/>
      <c r="DA1235" s="1" t="s">
        <v>618</v>
      </c>
      <c r="DC1235" s="58"/>
      <c r="DD1235" s="58"/>
      <c r="DE1235" s="111"/>
      <c r="DF1235">
        <v>110.971</v>
      </c>
      <c r="DG1235">
        <v>2.665</v>
      </c>
    </row>
    <row r="1236" spans="1:111">
      <c r="A1236" s="1">
        <v>2018</v>
      </c>
      <c r="B1236" s="1">
        <v>3</v>
      </c>
      <c r="C1236" s="24">
        <v>43123</v>
      </c>
      <c r="D1236" s="1">
        <v>4740</v>
      </c>
      <c r="E1236" s="1">
        <v>4754</v>
      </c>
      <c r="F1236" s="1">
        <v>4738</v>
      </c>
      <c r="G1236" s="1">
        <v>4746</v>
      </c>
      <c r="H1236" s="46">
        <v>1340.8</v>
      </c>
      <c r="I1236" s="1">
        <v>4729</v>
      </c>
      <c r="J1236" s="1">
        <v>4755</v>
      </c>
      <c r="K1236" s="1">
        <v>4727</v>
      </c>
      <c r="L1236" s="1">
        <v>4754</v>
      </c>
      <c r="M1236" s="53">
        <v>4756</v>
      </c>
      <c r="N1236" s="47">
        <v>4759</v>
      </c>
      <c r="O1236" s="47">
        <v>4731</v>
      </c>
      <c r="P1236" s="47">
        <v>4731</v>
      </c>
      <c r="Q1236" s="8">
        <v>4742</v>
      </c>
      <c r="R1236" s="26"/>
      <c r="W1236" s="50"/>
      <c r="X1236" s="51"/>
      <c r="AC1236" s="1">
        <v>1.2262999999999999</v>
      </c>
      <c r="AD1236" s="62">
        <v>4756</v>
      </c>
      <c r="AE1236" s="62">
        <v>4740</v>
      </c>
      <c r="BD1236" s="94">
        <v>4755</v>
      </c>
      <c r="BE1236" s="8">
        <v>4744</v>
      </c>
      <c r="BF1236" s="8">
        <v>1250</v>
      </c>
      <c r="BG1236" s="62">
        <v>881</v>
      </c>
      <c r="BH1236" s="62">
        <v>1.4188422247446084</v>
      </c>
      <c r="BI1236" s="1">
        <v>4756</v>
      </c>
      <c r="BJ1236" s="1">
        <v>4759</v>
      </c>
      <c r="BK1236" s="1">
        <v>4752</v>
      </c>
      <c r="BL1236" s="1">
        <v>4753</v>
      </c>
      <c r="BM1236" s="78"/>
      <c r="BN1236" s="78"/>
      <c r="BO1236" s="78"/>
      <c r="BP1236" s="89"/>
      <c r="BS1236" s="88"/>
      <c r="BU1236" s="58"/>
      <c r="BV1236" s="58"/>
      <c r="BW1236" s="58"/>
      <c r="BX1236" s="58"/>
      <c r="BY1236" s="1">
        <v>110.964</v>
      </c>
      <c r="BZ1236" s="1">
        <v>110.9</v>
      </c>
      <c r="CA1236" s="1">
        <v>110.995</v>
      </c>
      <c r="CB1236" s="1">
        <v>1.2259</v>
      </c>
      <c r="CC1236" s="1">
        <v>1.2262</v>
      </c>
      <c r="CD1236" s="1">
        <v>1.2257</v>
      </c>
      <c r="CG1236" s="1">
        <v>4756</v>
      </c>
      <c r="CH1236" s="1">
        <v>4759</v>
      </c>
      <c r="CI1236" s="1">
        <v>4733</v>
      </c>
      <c r="CJ1236" s="1">
        <v>4736</v>
      </c>
      <c r="CK1236" s="1">
        <v>4756</v>
      </c>
      <c r="CL1236" s="1">
        <v>4759</v>
      </c>
      <c r="CM1236" s="1">
        <v>4720</v>
      </c>
      <c r="CN1236" s="1">
        <v>4723</v>
      </c>
      <c r="CO1236" s="1">
        <v>1335.4</v>
      </c>
      <c r="CP1236" s="1">
        <v>4755</v>
      </c>
      <c r="CQ1236" s="1">
        <v>4758</v>
      </c>
      <c r="CR1236" s="1">
        <v>4718</v>
      </c>
      <c r="CS1236" s="1">
        <v>4743</v>
      </c>
      <c r="CX1236" s="58"/>
      <c r="CY1236" s="58"/>
      <c r="DA1236" s="1" t="s">
        <v>618</v>
      </c>
      <c r="DC1236" s="58"/>
      <c r="DD1236" s="58"/>
      <c r="DE1236" s="111"/>
      <c r="DF1236">
        <v>110.30800000000001</v>
      </c>
      <c r="DG1236">
        <v>2.6240000000000001</v>
      </c>
    </row>
    <row r="1237" spans="1:111">
      <c r="A1237" s="1">
        <v>2018</v>
      </c>
      <c r="B1237" s="1">
        <v>4</v>
      </c>
      <c r="C1237" s="24">
        <v>43124</v>
      </c>
      <c r="D1237" s="1">
        <v>4738</v>
      </c>
      <c r="E1237" s="1">
        <v>4742</v>
      </c>
      <c r="F1237" s="1">
        <v>4724</v>
      </c>
      <c r="G1237" s="1">
        <v>4730</v>
      </c>
      <c r="H1237" s="46">
        <v>1362.9</v>
      </c>
      <c r="I1237" s="1">
        <v>4756</v>
      </c>
      <c r="J1237" s="1">
        <v>4759</v>
      </c>
      <c r="K1237" s="1">
        <v>4720</v>
      </c>
      <c r="L1237" s="1">
        <v>4734</v>
      </c>
      <c r="M1237" s="53">
        <v>4737</v>
      </c>
      <c r="N1237" s="47">
        <v>4751</v>
      </c>
      <c r="O1237" s="47">
        <v>4736</v>
      </c>
      <c r="P1237" s="47">
        <v>4748</v>
      </c>
      <c r="Q1237" s="8">
        <v>4741</v>
      </c>
      <c r="R1237" s="26"/>
      <c r="W1237" s="50"/>
      <c r="X1237" s="51"/>
      <c r="AC1237" s="1">
        <v>1.2362</v>
      </c>
      <c r="AD1237" s="62">
        <v>4742</v>
      </c>
      <c r="AE1237" s="62">
        <v>4732</v>
      </c>
      <c r="BD1237" s="94">
        <v>4736</v>
      </c>
      <c r="BE1237" s="8">
        <v>4742</v>
      </c>
      <c r="BF1237" s="8">
        <v>976</v>
      </c>
      <c r="BG1237" s="62">
        <v>1065</v>
      </c>
      <c r="BH1237" s="62">
        <v>0.91643192488262915</v>
      </c>
      <c r="BI1237" s="1">
        <v>4737</v>
      </c>
      <c r="BJ1237" s="1">
        <v>4747</v>
      </c>
      <c r="BK1237" s="1">
        <v>4736</v>
      </c>
      <c r="BL1237" s="1">
        <v>4742</v>
      </c>
      <c r="BM1237" s="78"/>
      <c r="BN1237" s="78"/>
      <c r="BO1237" s="78"/>
      <c r="BP1237" s="89"/>
      <c r="BS1237" s="88"/>
      <c r="BU1237" s="58"/>
      <c r="BV1237" s="58"/>
      <c r="BW1237" s="58"/>
      <c r="BX1237" s="58"/>
      <c r="BY1237" s="1">
        <v>110.313</v>
      </c>
      <c r="BZ1237" s="1">
        <v>110.26900000000001</v>
      </c>
      <c r="CA1237" s="1">
        <v>110.209</v>
      </c>
      <c r="CB1237" s="1">
        <v>1.2294</v>
      </c>
      <c r="CC1237" s="1">
        <v>1.2299</v>
      </c>
      <c r="CD1237" s="1">
        <v>1.2305999999999999</v>
      </c>
      <c r="CG1237" s="1">
        <v>4737</v>
      </c>
      <c r="CH1237" s="1">
        <v>4749</v>
      </c>
      <c r="CI1237" s="1">
        <v>4736</v>
      </c>
      <c r="CJ1237" s="1">
        <v>4748</v>
      </c>
      <c r="CK1237" s="1">
        <v>4737</v>
      </c>
      <c r="CL1237" s="1">
        <v>4751</v>
      </c>
      <c r="CM1237" s="1">
        <v>4736</v>
      </c>
      <c r="CN1237" s="1">
        <v>4746</v>
      </c>
      <c r="CO1237" s="1">
        <v>1350.8</v>
      </c>
      <c r="CP1237" s="1">
        <v>4735</v>
      </c>
      <c r="CQ1237" s="1">
        <v>4755</v>
      </c>
      <c r="CR1237" s="1">
        <v>4727</v>
      </c>
      <c r="CS1237" s="1">
        <v>4751</v>
      </c>
      <c r="CX1237" s="58"/>
      <c r="CY1237" s="58"/>
      <c r="DA1237" s="1" t="s">
        <v>618</v>
      </c>
      <c r="DC1237" s="58"/>
      <c r="DD1237" s="58"/>
      <c r="DE1237" s="111"/>
      <c r="DF1237">
        <v>109.185</v>
      </c>
      <c r="DG1237">
        <v>2.6539999999999999</v>
      </c>
    </row>
    <row r="1238" spans="1:111">
      <c r="A1238" s="1">
        <v>2018</v>
      </c>
      <c r="B1238" s="1">
        <v>5</v>
      </c>
      <c r="C1238" s="24">
        <v>43125</v>
      </c>
      <c r="D1238" s="1">
        <v>4753</v>
      </c>
      <c r="E1238" s="1">
        <v>4767</v>
      </c>
      <c r="F1238" s="1">
        <v>4749</v>
      </c>
      <c r="G1238" s="1">
        <v>4761</v>
      </c>
      <c r="H1238" s="46">
        <v>1351.7</v>
      </c>
      <c r="I1238" s="1">
        <v>4737</v>
      </c>
      <c r="J1238" s="1">
        <v>4762</v>
      </c>
      <c r="K1238" s="1">
        <v>4728</v>
      </c>
      <c r="L1238" s="1">
        <v>4758</v>
      </c>
      <c r="M1238" s="53">
        <v>4760</v>
      </c>
      <c r="N1238" s="47">
        <v>4761</v>
      </c>
      <c r="O1238" s="47">
        <v>4743</v>
      </c>
      <c r="P1238" s="47">
        <v>4748</v>
      </c>
      <c r="Q1238" s="8">
        <v>4753</v>
      </c>
      <c r="R1238" s="26"/>
      <c r="W1238" s="50"/>
      <c r="X1238" s="51"/>
      <c r="AC1238" s="1">
        <v>1.2494000000000001</v>
      </c>
      <c r="AD1238" s="62">
        <v>4761</v>
      </c>
      <c r="AE1238" s="62">
        <v>4749</v>
      </c>
      <c r="BD1238" s="94">
        <v>4760</v>
      </c>
      <c r="BE1238" s="8">
        <v>4752</v>
      </c>
      <c r="BF1238" s="8">
        <v>1157</v>
      </c>
      <c r="BG1238" s="62">
        <v>946</v>
      </c>
      <c r="BH1238" s="62">
        <v>1.2230443974630021</v>
      </c>
      <c r="BI1238" s="1">
        <v>4760</v>
      </c>
      <c r="BJ1238" s="1">
        <v>4761</v>
      </c>
      <c r="BK1238" s="1">
        <v>4749</v>
      </c>
      <c r="BL1238" s="1">
        <v>4752</v>
      </c>
      <c r="BM1238" s="78"/>
      <c r="BN1238" s="78"/>
      <c r="BO1238" s="78"/>
      <c r="BP1238" s="89"/>
      <c r="BS1238" s="88"/>
      <c r="BU1238" s="58"/>
      <c r="BV1238" s="58"/>
      <c r="BW1238" s="58"/>
      <c r="BX1238" s="58"/>
      <c r="BY1238" s="1">
        <v>109.139</v>
      </c>
      <c r="BZ1238" s="1">
        <v>109.194</v>
      </c>
      <c r="CA1238" s="1">
        <v>109.28700000000001</v>
      </c>
      <c r="CB1238" s="1">
        <v>1.2399</v>
      </c>
      <c r="CC1238" s="1">
        <v>1.2403999999999999</v>
      </c>
      <c r="CD1238" s="1">
        <v>1.2396</v>
      </c>
      <c r="CG1238" s="1">
        <v>4760</v>
      </c>
      <c r="CH1238" s="1">
        <v>4761</v>
      </c>
      <c r="CI1238" s="1">
        <v>4748</v>
      </c>
      <c r="CJ1238" s="1">
        <v>4748</v>
      </c>
      <c r="CK1238" s="1">
        <v>4760</v>
      </c>
      <c r="CL1238" s="1">
        <v>4761</v>
      </c>
      <c r="CM1238" s="1">
        <v>4733</v>
      </c>
      <c r="CN1238" s="1">
        <v>4735</v>
      </c>
      <c r="CO1238" s="1">
        <v>1363.9</v>
      </c>
      <c r="CP1238" s="1">
        <v>4759</v>
      </c>
      <c r="CQ1238" s="1">
        <v>4760</v>
      </c>
      <c r="CR1238" s="1">
        <v>4723</v>
      </c>
      <c r="CS1238" s="1">
        <v>4730</v>
      </c>
      <c r="CX1238" s="58"/>
      <c r="CY1238" s="58"/>
      <c r="DA1238" s="1" t="s">
        <v>618</v>
      </c>
      <c r="DC1238" s="58"/>
      <c r="DD1238" s="58"/>
      <c r="DE1238" s="111"/>
      <c r="DF1238">
        <v>109.34</v>
      </c>
      <c r="DG1238">
        <v>2.621</v>
      </c>
    </row>
    <row r="1239" spans="1:111">
      <c r="A1239" s="1">
        <v>2018</v>
      </c>
      <c r="B1239" s="1">
        <v>6</v>
      </c>
      <c r="C1239" s="24">
        <v>43126</v>
      </c>
      <c r="D1239" s="1">
        <v>4734</v>
      </c>
      <c r="E1239" s="1">
        <v>4750</v>
      </c>
      <c r="F1239" s="1">
        <v>4729</v>
      </c>
      <c r="G1239" s="1">
        <v>4742</v>
      </c>
      <c r="H1239" s="46">
        <v>1357.2</v>
      </c>
      <c r="I1239" s="1">
        <v>4760</v>
      </c>
      <c r="J1239" s="1">
        <v>4761</v>
      </c>
      <c r="K1239" s="1">
        <v>4725</v>
      </c>
      <c r="L1239" s="1">
        <v>4746</v>
      </c>
      <c r="M1239" s="53">
        <v>4741</v>
      </c>
      <c r="N1239" s="47">
        <v>4743</v>
      </c>
      <c r="O1239" s="47">
        <v>4732</v>
      </c>
      <c r="P1239" s="47">
        <v>4741</v>
      </c>
      <c r="Q1239" s="8">
        <v>4740</v>
      </c>
      <c r="R1239" s="26"/>
      <c r="W1239" s="50"/>
      <c r="X1239" s="51"/>
      <c r="AC1239" s="1">
        <v>1.2432000000000001</v>
      </c>
      <c r="AD1239" s="62">
        <v>4750</v>
      </c>
      <c r="AE1239" s="62">
        <v>4729</v>
      </c>
      <c r="BD1239" s="94">
        <v>4742</v>
      </c>
      <c r="BE1239" s="8">
        <v>4741</v>
      </c>
      <c r="BF1239" s="8">
        <v>1139</v>
      </c>
      <c r="BG1239" s="62">
        <v>1101</v>
      </c>
      <c r="BH1239" s="62">
        <v>1.0345140781108084</v>
      </c>
      <c r="BI1239" s="1">
        <v>4741</v>
      </c>
      <c r="BJ1239" s="1">
        <v>4743</v>
      </c>
      <c r="BK1239" s="1">
        <v>4738</v>
      </c>
      <c r="BL1239" s="1">
        <v>4740</v>
      </c>
      <c r="BM1239" s="78"/>
      <c r="BN1239" s="78"/>
      <c r="BO1239" s="78"/>
      <c r="BP1239" s="89"/>
      <c r="BS1239" s="88"/>
      <c r="BU1239" s="58"/>
      <c r="BV1239" s="58"/>
      <c r="BW1239" s="58"/>
      <c r="BX1239" s="58"/>
      <c r="BY1239" s="1">
        <v>109.258</v>
      </c>
      <c r="BZ1239" s="1">
        <v>109.581</v>
      </c>
      <c r="CA1239" s="1">
        <v>109.592</v>
      </c>
      <c r="CB1239" s="1">
        <v>1.2406999999999999</v>
      </c>
      <c r="CC1239" s="1">
        <v>1.2382</v>
      </c>
      <c r="CD1239" s="1">
        <v>1.2395</v>
      </c>
      <c r="CG1239" s="1">
        <v>4741</v>
      </c>
      <c r="CH1239" s="1">
        <v>4743</v>
      </c>
      <c r="CI1239" s="1">
        <v>4732</v>
      </c>
      <c r="CJ1239" s="1">
        <v>4736</v>
      </c>
      <c r="CK1239" s="1">
        <v>4741</v>
      </c>
      <c r="CL1239" s="1">
        <v>4743</v>
      </c>
      <c r="CM1239" s="1">
        <v>4723</v>
      </c>
      <c r="CN1239" s="1">
        <v>4723</v>
      </c>
      <c r="CO1239" s="1">
        <v>1360</v>
      </c>
      <c r="CP1239" s="1">
        <v>4740</v>
      </c>
      <c r="CQ1239" s="1">
        <v>4740</v>
      </c>
      <c r="CR1239" s="1">
        <v>4703</v>
      </c>
      <c r="CS1239" s="1">
        <v>4711</v>
      </c>
      <c r="CX1239" s="58"/>
      <c r="CY1239" s="58"/>
      <c r="DA1239" s="1" t="s">
        <v>618</v>
      </c>
      <c r="DC1239" s="58"/>
      <c r="DD1239" s="58"/>
      <c r="DE1239" s="111"/>
      <c r="DF1239">
        <v>108.69499999999999</v>
      </c>
      <c r="DG1239">
        <v>2.6619999999999999</v>
      </c>
    </row>
    <row r="1240" spans="1:111">
      <c r="A1240" s="1">
        <v>2018</v>
      </c>
      <c r="B1240" s="1">
        <v>2</v>
      </c>
      <c r="C1240" s="24">
        <v>43129</v>
      </c>
      <c r="D1240" s="1">
        <v>4709</v>
      </c>
      <c r="E1240" s="1">
        <v>4709</v>
      </c>
      <c r="F1240" s="1">
        <v>4700</v>
      </c>
      <c r="G1240" s="1">
        <v>4705</v>
      </c>
      <c r="H1240" s="46">
        <v>1344.2</v>
      </c>
      <c r="I1240" s="1">
        <v>4741</v>
      </c>
      <c r="J1240" s="1">
        <v>4743</v>
      </c>
      <c r="K1240" s="1">
        <v>4705</v>
      </c>
      <c r="L1240" s="1">
        <v>4709</v>
      </c>
      <c r="M1240" s="53">
        <v>4711</v>
      </c>
      <c r="N1240" s="47">
        <v>4713</v>
      </c>
      <c r="O1240" s="47">
        <v>4683</v>
      </c>
      <c r="P1240" s="47">
        <v>4690</v>
      </c>
      <c r="Q1240" s="8">
        <v>4715</v>
      </c>
      <c r="R1240" s="26"/>
      <c r="W1240" s="50"/>
      <c r="X1240" s="51"/>
      <c r="AC1240" s="1">
        <v>1.2371000000000001</v>
      </c>
      <c r="AD1240" s="62">
        <v>4711</v>
      </c>
      <c r="AE1240" s="62">
        <v>4704</v>
      </c>
      <c r="BD1240" s="94">
        <v>4710</v>
      </c>
      <c r="BE1240" s="8">
        <v>4709</v>
      </c>
      <c r="BF1240" s="8">
        <v>937</v>
      </c>
      <c r="BG1240" s="62">
        <v>1147</v>
      </c>
      <c r="BH1240" s="62">
        <v>0.81691368788142982</v>
      </c>
      <c r="BI1240" s="1">
        <v>4711</v>
      </c>
      <c r="BJ1240" s="1">
        <v>4713</v>
      </c>
      <c r="BK1240" s="1">
        <v>4703</v>
      </c>
      <c r="BL1240" s="1">
        <v>4705</v>
      </c>
      <c r="BM1240" s="78"/>
      <c r="BN1240" s="78"/>
      <c r="BO1240" s="78"/>
      <c r="BP1240" s="89"/>
      <c r="BS1240" s="88"/>
      <c r="BU1240" s="58"/>
      <c r="BV1240" s="58"/>
      <c r="BW1240" s="58"/>
      <c r="BX1240" s="58"/>
      <c r="BY1240" s="1">
        <v>108.645</v>
      </c>
      <c r="BZ1240" s="1">
        <v>108.739</v>
      </c>
      <c r="CA1240" s="1">
        <v>108.687</v>
      </c>
      <c r="CB1240" s="1">
        <v>1.2425999999999999</v>
      </c>
      <c r="CC1240" s="1">
        <v>1.2419</v>
      </c>
      <c r="CD1240" s="1">
        <v>1.2423</v>
      </c>
      <c r="CG1240" s="1">
        <v>4711</v>
      </c>
      <c r="CH1240" s="1">
        <v>4713</v>
      </c>
      <c r="CI1240" s="1">
        <v>4683</v>
      </c>
      <c r="CJ1240" s="1">
        <v>4689</v>
      </c>
      <c r="CK1240" s="1">
        <v>4711</v>
      </c>
      <c r="CL1240" s="1">
        <v>4713</v>
      </c>
      <c r="CM1240" s="1">
        <v>4683</v>
      </c>
      <c r="CN1240" s="1">
        <v>4689</v>
      </c>
      <c r="CO1240" s="1">
        <v>1350</v>
      </c>
      <c r="CP1240" s="1">
        <v>4708</v>
      </c>
      <c r="CQ1240" s="1">
        <v>4709</v>
      </c>
      <c r="CR1240" s="1">
        <v>4681</v>
      </c>
      <c r="CS1240" s="1">
        <v>4689</v>
      </c>
      <c r="CX1240" s="58"/>
      <c r="CY1240" s="58"/>
      <c r="DA1240" s="1" t="s">
        <v>618</v>
      </c>
      <c r="DC1240" s="58"/>
      <c r="DD1240" s="58"/>
      <c r="DE1240" s="111"/>
      <c r="DF1240">
        <v>108.97799999999999</v>
      </c>
      <c r="DG1240">
        <v>2.6989999999999998</v>
      </c>
    </row>
    <row r="1241" spans="1:111">
      <c r="A1241" s="1">
        <v>2018</v>
      </c>
      <c r="B1241" s="1">
        <v>3</v>
      </c>
      <c r="C1241" s="24">
        <v>43130</v>
      </c>
      <c r="D1241" s="1">
        <v>4687</v>
      </c>
      <c r="E1241" s="1">
        <v>4687</v>
      </c>
      <c r="F1241" s="1">
        <v>4651</v>
      </c>
      <c r="G1241" s="1">
        <v>4654</v>
      </c>
      <c r="H1241" s="46">
        <v>1341.3</v>
      </c>
      <c r="I1241" s="1">
        <v>4711</v>
      </c>
      <c r="J1241" s="1">
        <v>4713</v>
      </c>
      <c r="K1241" s="1">
        <v>4675</v>
      </c>
      <c r="L1241" s="1">
        <v>4678</v>
      </c>
      <c r="M1241" s="53">
        <v>4657</v>
      </c>
      <c r="N1241" s="47">
        <v>4689</v>
      </c>
      <c r="O1241" s="47">
        <v>4655</v>
      </c>
      <c r="P1241" s="47">
        <v>4686</v>
      </c>
      <c r="Q1241" s="8">
        <v>4689</v>
      </c>
      <c r="R1241" s="26"/>
      <c r="W1241" s="50"/>
      <c r="X1241" s="51"/>
      <c r="AC1241" s="1">
        <v>1.2431000000000001</v>
      </c>
      <c r="AD1241" s="62">
        <v>4687</v>
      </c>
      <c r="AE1241" s="62">
        <v>4673</v>
      </c>
      <c r="BD1241" s="94">
        <v>4657</v>
      </c>
      <c r="BE1241" s="8">
        <v>4687</v>
      </c>
      <c r="BF1241" s="8">
        <v>1210</v>
      </c>
      <c r="BG1241" s="62">
        <v>1101</v>
      </c>
      <c r="BH1241" s="62">
        <v>1.0990009082652135</v>
      </c>
      <c r="BI1241" s="1">
        <v>4657</v>
      </c>
      <c r="BJ1241" s="1">
        <v>4664</v>
      </c>
      <c r="BK1241" s="1">
        <v>4655</v>
      </c>
      <c r="BL1241" s="1">
        <v>4661</v>
      </c>
      <c r="BM1241" s="78"/>
      <c r="BN1241" s="78"/>
      <c r="BO1241" s="78"/>
      <c r="BP1241" s="89"/>
      <c r="BS1241" s="88"/>
      <c r="BU1241" s="58"/>
      <c r="BV1241" s="58"/>
      <c r="BW1241" s="58"/>
      <c r="BX1241" s="58"/>
      <c r="BY1241" s="1">
        <v>108.93899999999999</v>
      </c>
      <c r="BZ1241" s="1">
        <v>108.98</v>
      </c>
      <c r="CA1241" s="1">
        <v>108.956</v>
      </c>
      <c r="CB1241" s="1">
        <v>1.2382</v>
      </c>
      <c r="CC1241" s="1">
        <v>1.238</v>
      </c>
      <c r="CD1241" s="1">
        <v>1.2383</v>
      </c>
      <c r="CG1241" s="1">
        <v>4657</v>
      </c>
      <c r="CH1241" s="1">
        <v>4689</v>
      </c>
      <c r="CI1241" s="1">
        <v>4655</v>
      </c>
      <c r="CJ1241" s="1">
        <v>4684</v>
      </c>
      <c r="CK1241" s="1">
        <v>4657</v>
      </c>
      <c r="CL1241" s="1">
        <v>4694</v>
      </c>
      <c r="CM1241" s="1">
        <v>4655</v>
      </c>
      <c r="CN1241" s="1">
        <v>4686</v>
      </c>
      <c r="CO1241" s="1">
        <v>1338.9</v>
      </c>
      <c r="CP1241" s="1">
        <v>4656</v>
      </c>
      <c r="CQ1241" s="1">
        <v>4691</v>
      </c>
      <c r="CR1241" s="1">
        <v>4655</v>
      </c>
      <c r="CS1241" s="1">
        <v>4669</v>
      </c>
      <c r="CX1241" s="58"/>
      <c r="CY1241" s="58"/>
      <c r="DA1241" s="1" t="s">
        <v>618</v>
      </c>
      <c r="DC1241" s="58"/>
      <c r="DD1241" s="58"/>
      <c r="DE1241" s="111"/>
      <c r="DF1241">
        <v>108.801</v>
      </c>
      <c r="DG1241">
        <v>2.726</v>
      </c>
    </row>
    <row r="1242" spans="1:111">
      <c r="A1242" s="1">
        <v>2018</v>
      </c>
      <c r="B1242" s="1">
        <v>4</v>
      </c>
      <c r="C1242" s="24">
        <v>43131</v>
      </c>
      <c r="D1242" s="1">
        <v>4671</v>
      </c>
      <c r="E1242" s="1">
        <v>4685</v>
      </c>
      <c r="F1242" s="1">
        <v>4668</v>
      </c>
      <c r="G1242" s="1">
        <v>4682</v>
      </c>
      <c r="H1242" s="46">
        <v>1348.6</v>
      </c>
      <c r="I1242" s="1">
        <v>4657</v>
      </c>
      <c r="J1242" s="1">
        <v>4694</v>
      </c>
      <c r="K1242" s="1">
        <v>4655</v>
      </c>
      <c r="L1242" s="1">
        <v>4672</v>
      </c>
      <c r="M1242" s="53">
        <v>4683</v>
      </c>
      <c r="N1242" s="47">
        <v>4697</v>
      </c>
      <c r="O1242" s="47">
        <v>4680</v>
      </c>
      <c r="P1242" s="47">
        <v>4695</v>
      </c>
      <c r="Q1242" s="8">
        <v>4675</v>
      </c>
      <c r="R1242" s="26"/>
      <c r="W1242" s="50"/>
      <c r="X1242" s="51"/>
      <c r="AC1242" s="1">
        <v>1.2468999999999999</v>
      </c>
      <c r="AD1242" s="62">
        <v>4679</v>
      </c>
      <c r="AE1242" s="62">
        <v>4668</v>
      </c>
      <c r="BD1242" s="94">
        <v>4683</v>
      </c>
      <c r="BE1242" s="8">
        <v>4672</v>
      </c>
      <c r="BF1242" s="8">
        <v>1073</v>
      </c>
      <c r="BG1242" s="62">
        <v>1034</v>
      </c>
      <c r="BH1242" s="62">
        <v>1.0377176015473888</v>
      </c>
      <c r="BI1242" s="1">
        <v>4683</v>
      </c>
      <c r="BJ1242" s="1">
        <v>4686</v>
      </c>
      <c r="BK1242" s="1">
        <v>4681</v>
      </c>
      <c r="BL1242" s="1">
        <v>4682</v>
      </c>
      <c r="BM1242" s="78"/>
      <c r="BN1242" s="78"/>
      <c r="BO1242" s="78"/>
      <c r="BP1242" s="89"/>
      <c r="BS1242" s="88"/>
      <c r="BU1242" s="58"/>
      <c r="BV1242" s="58"/>
      <c r="BW1242" s="58"/>
      <c r="BX1242" s="58"/>
      <c r="BY1242" s="1">
        <v>108.843</v>
      </c>
      <c r="BZ1242" s="1">
        <v>108.782</v>
      </c>
      <c r="CA1242" s="1">
        <v>108.797</v>
      </c>
      <c r="CB1242" s="1">
        <v>1.2394000000000001</v>
      </c>
      <c r="CC1242" s="1">
        <v>1.2403999999999999</v>
      </c>
      <c r="CD1242" s="1">
        <v>1.2397</v>
      </c>
      <c r="CG1242" s="1">
        <v>4683</v>
      </c>
      <c r="CH1242" s="1">
        <v>4690</v>
      </c>
      <c r="CI1242" s="1">
        <v>4680</v>
      </c>
      <c r="CJ1242" s="1">
        <v>4690</v>
      </c>
      <c r="CK1242" s="1">
        <v>4683</v>
      </c>
      <c r="CL1242" s="1">
        <v>4697</v>
      </c>
      <c r="CM1242" s="1">
        <v>4680</v>
      </c>
      <c r="CN1242" s="1">
        <v>4696</v>
      </c>
      <c r="CO1242" s="1">
        <v>1346.2</v>
      </c>
      <c r="CP1242" s="1">
        <v>4682</v>
      </c>
      <c r="CQ1242" s="1">
        <v>4708</v>
      </c>
      <c r="CR1242" s="1">
        <v>4676</v>
      </c>
      <c r="CS1242" s="1">
        <v>4708</v>
      </c>
      <c r="CX1242" s="58"/>
      <c r="CY1242" s="58"/>
      <c r="DA1242" s="1" t="s">
        <v>618</v>
      </c>
      <c r="DC1242" s="58"/>
      <c r="DD1242" s="58"/>
      <c r="DE1242" s="111"/>
      <c r="DF1242">
        <v>109.18600000000001</v>
      </c>
      <c r="DG1242">
        <v>2.72</v>
      </c>
    </row>
    <row r="1243" spans="1:111">
      <c r="A1243" s="1">
        <v>2018</v>
      </c>
      <c r="B1243" s="1">
        <v>5</v>
      </c>
      <c r="C1243" s="24">
        <v>43132</v>
      </c>
      <c r="D1243" s="1">
        <v>4709</v>
      </c>
      <c r="E1243" s="1">
        <v>4715</v>
      </c>
      <c r="F1243" s="1">
        <v>4705</v>
      </c>
      <c r="G1243" s="1">
        <v>4711</v>
      </c>
      <c r="H1243" s="46">
        <v>1353.4</v>
      </c>
      <c r="I1243" s="1">
        <v>4683</v>
      </c>
      <c r="J1243" s="1">
        <v>4717</v>
      </c>
      <c r="K1243" s="1">
        <v>4679</v>
      </c>
      <c r="L1243" s="1">
        <v>4710</v>
      </c>
      <c r="M1243" s="53">
        <v>4708</v>
      </c>
      <c r="N1243" s="47">
        <v>4714</v>
      </c>
      <c r="O1243" s="47">
        <v>4701</v>
      </c>
      <c r="P1243" s="47">
        <v>4704</v>
      </c>
      <c r="Q1243" s="8">
        <v>4709</v>
      </c>
      <c r="R1243" s="26"/>
      <c r="W1243" s="50"/>
      <c r="X1243" s="51"/>
      <c r="AC1243" s="1">
        <v>1.2448999999999999</v>
      </c>
      <c r="AD1243" s="62">
        <v>4715</v>
      </c>
      <c r="AE1243" s="62">
        <v>4705</v>
      </c>
      <c r="BD1243" s="94">
        <v>4708</v>
      </c>
      <c r="BE1243" s="8">
        <v>4712</v>
      </c>
      <c r="BF1243" s="8">
        <v>1278</v>
      </c>
      <c r="BG1243" s="62">
        <v>1059</v>
      </c>
      <c r="BH1243" s="62">
        <v>1.2067988668555241</v>
      </c>
      <c r="BI1243" s="1">
        <v>4708</v>
      </c>
      <c r="BJ1243" s="1">
        <v>4709</v>
      </c>
      <c r="BK1243" s="1">
        <v>4702</v>
      </c>
      <c r="BL1243" s="1">
        <v>4706</v>
      </c>
      <c r="BM1243" s="78"/>
      <c r="BN1243" s="78"/>
      <c r="BO1243" s="78"/>
      <c r="BP1243" s="89"/>
      <c r="BS1243" s="88"/>
      <c r="BU1243" s="58"/>
      <c r="BV1243" s="58"/>
      <c r="BW1243" s="58"/>
      <c r="BX1243" s="58"/>
      <c r="BY1243" s="1">
        <v>109.163</v>
      </c>
      <c r="BZ1243" s="1">
        <v>109.233</v>
      </c>
      <c r="CA1243" s="1">
        <v>109.188</v>
      </c>
      <c r="CB1243" s="1">
        <v>1.2415</v>
      </c>
      <c r="CC1243" s="1">
        <v>1.2410000000000001</v>
      </c>
      <c r="CD1243" s="1">
        <v>1.2419</v>
      </c>
      <c r="CG1243" s="1">
        <v>4708</v>
      </c>
      <c r="CH1243" s="1">
        <v>4714</v>
      </c>
      <c r="CI1243" s="1">
        <v>4702</v>
      </c>
      <c r="CJ1243" s="1">
        <v>4709</v>
      </c>
      <c r="CK1243" s="1">
        <v>4708</v>
      </c>
      <c r="CL1243" s="1">
        <v>4716</v>
      </c>
      <c r="CM1243" s="1">
        <v>4697</v>
      </c>
      <c r="CN1243" s="1">
        <v>4713</v>
      </c>
      <c r="CO1243" s="1">
        <v>1342.6</v>
      </c>
      <c r="CP1243" s="1">
        <v>4707</v>
      </c>
      <c r="CQ1243" s="1">
        <v>4731</v>
      </c>
      <c r="CR1243" s="1">
        <v>4696</v>
      </c>
      <c r="CS1243" s="1">
        <v>4727</v>
      </c>
      <c r="CX1243" s="58"/>
      <c r="CY1243" s="58"/>
      <c r="DA1243" s="1" t="s">
        <v>618</v>
      </c>
      <c r="DC1243" s="58"/>
      <c r="DD1243" s="58"/>
      <c r="DE1243" s="111"/>
      <c r="DF1243">
        <v>109.339</v>
      </c>
      <c r="DG1243">
        <v>2.7730000000000001</v>
      </c>
    </row>
    <row r="1244" spans="1:111">
      <c r="A1244" s="1">
        <v>2018</v>
      </c>
      <c r="B1244" s="1">
        <v>6</v>
      </c>
      <c r="C1244" s="24">
        <v>43133</v>
      </c>
      <c r="D1244" s="1">
        <v>4732</v>
      </c>
      <c r="E1244" s="1">
        <v>4738</v>
      </c>
      <c r="F1244" s="1">
        <v>4723</v>
      </c>
      <c r="G1244" s="1">
        <v>4736</v>
      </c>
      <c r="H1244" s="46">
        <v>1337.3</v>
      </c>
      <c r="I1244" s="1">
        <v>4708</v>
      </c>
      <c r="J1244" s="1">
        <v>4734</v>
      </c>
      <c r="K1244" s="1">
        <v>4697</v>
      </c>
      <c r="L1244" s="1">
        <v>4733</v>
      </c>
      <c r="M1244" s="53">
        <v>4741</v>
      </c>
      <c r="N1244" s="47">
        <v>4746</v>
      </c>
      <c r="O1244" s="47">
        <v>4722</v>
      </c>
      <c r="P1244" s="47">
        <v>4725</v>
      </c>
      <c r="Q1244" s="8">
        <v>4730</v>
      </c>
      <c r="R1244" s="26"/>
      <c r="W1244" s="50"/>
      <c r="X1244" s="51"/>
      <c r="AC1244" s="1">
        <v>1.2442</v>
      </c>
      <c r="AD1244" s="62">
        <v>4735</v>
      </c>
      <c r="AE1244" s="62">
        <v>4723</v>
      </c>
      <c r="BD1244" s="94">
        <v>4740</v>
      </c>
      <c r="BE1244" s="8">
        <v>4728</v>
      </c>
      <c r="BF1244" s="8">
        <v>1274</v>
      </c>
      <c r="BG1244" s="62">
        <v>1056</v>
      </c>
      <c r="BH1244" s="62">
        <v>1.206439393939394</v>
      </c>
      <c r="BI1244" s="1">
        <v>4741</v>
      </c>
      <c r="BJ1244" s="1">
        <v>4746</v>
      </c>
      <c r="BK1244" s="1">
        <v>4740</v>
      </c>
      <c r="BL1244" s="1">
        <v>4743</v>
      </c>
      <c r="BM1244" s="78"/>
      <c r="BN1244" s="78"/>
      <c r="BO1244" s="78"/>
      <c r="BP1244" s="89"/>
      <c r="BS1244" s="88"/>
      <c r="BU1244" s="58"/>
      <c r="BV1244" s="58"/>
      <c r="BW1244" s="58"/>
      <c r="BX1244" s="58"/>
      <c r="BY1244" s="1">
        <v>109.301</v>
      </c>
      <c r="BZ1244" s="1">
        <v>109.44</v>
      </c>
      <c r="CA1244" s="1">
        <v>109.369</v>
      </c>
      <c r="CB1244" s="1">
        <v>1.2515000000000001</v>
      </c>
      <c r="CC1244" s="1">
        <v>1.2505999999999999</v>
      </c>
      <c r="CD1244" s="1">
        <v>1.2513000000000001</v>
      </c>
      <c r="CG1244" s="1">
        <v>4741</v>
      </c>
      <c r="CH1244" s="1">
        <v>4746</v>
      </c>
      <c r="CI1244" s="1">
        <v>4734</v>
      </c>
      <c r="CJ1244" s="1">
        <v>4738</v>
      </c>
      <c r="CK1244" s="1">
        <v>4741</v>
      </c>
      <c r="CL1244" s="1">
        <v>4746</v>
      </c>
      <c r="CM1244" s="1">
        <v>4713</v>
      </c>
      <c r="CN1244" s="1">
        <v>4715</v>
      </c>
      <c r="CO1244" s="1">
        <v>1351.5</v>
      </c>
      <c r="CP1244" s="1">
        <v>4740</v>
      </c>
      <c r="CQ1244" s="1">
        <v>4744</v>
      </c>
      <c r="CR1244" s="1">
        <v>4695</v>
      </c>
      <c r="CS1244" s="1">
        <v>4697</v>
      </c>
      <c r="CX1244" s="58"/>
      <c r="CY1244" s="58"/>
      <c r="DA1244" s="1" t="s">
        <v>618</v>
      </c>
      <c r="DC1244" s="58"/>
      <c r="DD1244" s="58"/>
      <c r="DE1244" s="111"/>
      <c r="DF1244">
        <v>110.154</v>
      </c>
      <c r="DG1244">
        <v>2.8540000000000001</v>
      </c>
    </row>
    <row r="1245" spans="1:111">
      <c r="A1245" s="1">
        <v>2018</v>
      </c>
      <c r="B1245" s="1">
        <v>2</v>
      </c>
      <c r="C1245" s="24">
        <v>43136</v>
      </c>
      <c r="D1245" s="1">
        <v>4705</v>
      </c>
      <c r="E1245" s="1">
        <v>4705</v>
      </c>
      <c r="F1245" s="1">
        <v>4683</v>
      </c>
      <c r="G1245" s="1">
        <v>4695</v>
      </c>
      <c r="H1245" s="46">
        <v>1341.7</v>
      </c>
      <c r="I1245" s="1">
        <v>4741</v>
      </c>
      <c r="J1245" s="1">
        <v>4746</v>
      </c>
      <c r="K1245" s="1">
        <v>4685</v>
      </c>
      <c r="L1245" s="1">
        <v>4689</v>
      </c>
      <c r="M1245" s="53">
        <v>4697</v>
      </c>
      <c r="N1245" s="47">
        <v>4712</v>
      </c>
      <c r="O1245" s="47">
        <v>4694</v>
      </c>
      <c r="P1245" s="47">
        <v>4709</v>
      </c>
      <c r="Q1245" s="8">
        <v>4702</v>
      </c>
      <c r="R1245" s="26"/>
      <c r="W1245" s="50"/>
      <c r="X1245" s="51"/>
      <c r="AC1245" s="1">
        <v>1.2445999999999999</v>
      </c>
      <c r="AD1245" s="62">
        <v>4705</v>
      </c>
      <c r="AE1245" s="62">
        <v>4683</v>
      </c>
      <c r="BD1245" s="94">
        <v>4697</v>
      </c>
      <c r="BE1245" s="8">
        <v>4700</v>
      </c>
      <c r="BF1245" s="8">
        <v>1171</v>
      </c>
      <c r="BG1245" s="62">
        <v>1092</v>
      </c>
      <c r="BH1245" s="62">
        <v>1.0723443223443223</v>
      </c>
      <c r="BI1245" s="1">
        <v>4697</v>
      </c>
      <c r="BJ1245" s="1">
        <v>4702</v>
      </c>
      <c r="BK1245" s="1">
        <v>4694</v>
      </c>
      <c r="BL1245" s="1">
        <v>4701</v>
      </c>
      <c r="BM1245" s="78"/>
      <c r="BN1245" s="78"/>
      <c r="BO1245" s="78"/>
      <c r="BP1245" s="89"/>
      <c r="BS1245" s="88"/>
      <c r="BU1245" s="58"/>
      <c r="BV1245" s="58"/>
      <c r="BW1245" s="58"/>
      <c r="BX1245" s="58"/>
      <c r="BY1245" s="1">
        <v>110.11799999999999</v>
      </c>
      <c r="BZ1245" s="1">
        <v>110.254</v>
      </c>
      <c r="CA1245" s="1">
        <v>110.053</v>
      </c>
      <c r="CB1245" s="1">
        <v>1.2434000000000001</v>
      </c>
      <c r="CC1245" s="1">
        <v>1.2434000000000001</v>
      </c>
      <c r="CD1245" s="1">
        <v>1.2450000000000001</v>
      </c>
      <c r="CG1245" s="1">
        <v>4697</v>
      </c>
      <c r="CH1245" s="1">
        <v>4712</v>
      </c>
      <c r="CI1245" s="1">
        <v>4694</v>
      </c>
      <c r="CJ1245" s="1">
        <v>4703</v>
      </c>
      <c r="CK1245" s="1">
        <v>4697</v>
      </c>
      <c r="CL1245" s="1">
        <v>4712</v>
      </c>
      <c r="CM1245" s="1">
        <v>4694</v>
      </c>
      <c r="CN1245" s="1">
        <v>4709</v>
      </c>
      <c r="CO1245" s="1">
        <v>1336.7</v>
      </c>
      <c r="CP1245" s="1">
        <v>4695</v>
      </c>
      <c r="CQ1245" s="1">
        <v>4717</v>
      </c>
      <c r="CR1245" s="1">
        <v>4690</v>
      </c>
      <c r="CS1245" s="1">
        <v>4704</v>
      </c>
      <c r="CX1245" s="58"/>
      <c r="CY1245" s="58"/>
      <c r="DA1245" s="1" t="s">
        <v>618</v>
      </c>
      <c r="DC1245" s="58"/>
      <c r="DD1245" s="58"/>
      <c r="DE1245" s="111"/>
      <c r="DF1245">
        <v>109.244</v>
      </c>
      <c r="DG1245">
        <v>2.794</v>
      </c>
    </row>
    <row r="1246" spans="1:111">
      <c r="A1246" s="1">
        <v>2018</v>
      </c>
      <c r="B1246" s="1">
        <v>3</v>
      </c>
      <c r="C1246" s="24">
        <v>43137</v>
      </c>
      <c r="D1246" s="1">
        <v>4687</v>
      </c>
      <c r="E1246" s="1">
        <v>4691</v>
      </c>
      <c r="F1246" s="1">
        <v>4662</v>
      </c>
      <c r="G1246" s="1">
        <v>4689</v>
      </c>
      <c r="H1246" s="46">
        <v>1325.9</v>
      </c>
      <c r="I1246" s="1">
        <v>4741</v>
      </c>
      <c r="J1246" s="1">
        <v>4746</v>
      </c>
      <c r="K1246" s="1">
        <v>4685</v>
      </c>
      <c r="L1246" s="1">
        <v>4689</v>
      </c>
      <c r="M1246" s="53">
        <v>4696</v>
      </c>
      <c r="N1246" s="47">
        <v>4702</v>
      </c>
      <c r="O1246" s="47">
        <v>4679</v>
      </c>
      <c r="P1246" s="47">
        <v>4684</v>
      </c>
      <c r="Q1246" s="8">
        <v>4690</v>
      </c>
      <c r="R1246" s="26"/>
      <c r="W1246" s="50"/>
      <c r="X1246" s="51"/>
      <c r="AC1246" s="1">
        <v>1.2339</v>
      </c>
      <c r="AD1246" s="62">
        <v>4690</v>
      </c>
      <c r="AE1246" s="111">
        <v>4683</v>
      </c>
      <c r="BD1246" s="94">
        <v>4694</v>
      </c>
      <c r="BE1246" s="8">
        <v>4690</v>
      </c>
      <c r="BF1246" s="8">
        <v>1141</v>
      </c>
      <c r="BG1246" s="62">
        <v>861</v>
      </c>
      <c r="BH1246" s="62">
        <v>1.3252032520325203</v>
      </c>
      <c r="BI1246" s="1">
        <v>4696</v>
      </c>
      <c r="BJ1246" s="1">
        <v>4701</v>
      </c>
      <c r="BK1246" s="1">
        <v>4690</v>
      </c>
      <c r="BL1246" s="1">
        <v>4696</v>
      </c>
      <c r="BM1246" s="78"/>
      <c r="BN1246" s="78"/>
      <c r="BO1246" s="78"/>
      <c r="BP1246" s="89"/>
      <c r="BS1246" s="88"/>
      <c r="BU1246" s="58"/>
      <c r="BV1246" s="58"/>
      <c r="BW1246" s="58"/>
      <c r="BX1246" s="58"/>
      <c r="BY1246" s="1">
        <v>109.23399999999999</v>
      </c>
      <c r="BZ1246" s="1">
        <v>109.16800000000001</v>
      </c>
      <c r="CA1246" s="1">
        <v>109.176</v>
      </c>
      <c r="CB1246" s="1">
        <v>1.2387999999999999</v>
      </c>
      <c r="CC1246" s="1">
        <v>1.2379</v>
      </c>
      <c r="CD1246" s="1">
        <v>1.2372000000000001</v>
      </c>
      <c r="CG1246" s="1">
        <v>4696</v>
      </c>
      <c r="CH1246" s="1">
        <v>4702</v>
      </c>
      <c r="CI1246" s="1">
        <v>4686</v>
      </c>
      <c r="CJ1246" s="1">
        <v>4689</v>
      </c>
      <c r="CK1246" s="1">
        <v>4696</v>
      </c>
      <c r="CL1246" s="1">
        <v>4702</v>
      </c>
      <c r="CM1246" s="1">
        <v>4675</v>
      </c>
      <c r="CN1246" s="1">
        <v>4676</v>
      </c>
      <c r="CO1246" s="1">
        <v>1345.4</v>
      </c>
      <c r="CP1246" s="1">
        <v>4693</v>
      </c>
      <c r="CQ1246" s="1">
        <v>4699</v>
      </c>
      <c r="CR1246" s="1">
        <v>4639</v>
      </c>
      <c r="CS1246" s="1">
        <v>4639</v>
      </c>
      <c r="CX1246" s="58"/>
      <c r="CY1246" s="58"/>
      <c r="DA1246" s="1" t="s">
        <v>618</v>
      </c>
      <c r="DC1246" s="58"/>
      <c r="DD1246" s="58"/>
      <c r="DE1246" s="111"/>
      <c r="DF1246">
        <v>109.59</v>
      </c>
      <c r="DG1246">
        <v>2.7679999999999998</v>
      </c>
    </row>
    <row r="1247" spans="1:111">
      <c r="A1247" s="1">
        <v>2018</v>
      </c>
      <c r="B1247" s="1">
        <v>4</v>
      </c>
      <c r="C1247" s="24">
        <v>43138</v>
      </c>
      <c r="D1247" s="1">
        <v>4661</v>
      </c>
      <c r="E1247" s="1">
        <v>4666</v>
      </c>
      <c r="F1247" s="1">
        <v>4653</v>
      </c>
      <c r="G1247" s="1">
        <v>4656</v>
      </c>
      <c r="H1247" s="46">
        <v>1318.9</v>
      </c>
      <c r="I1247" s="1">
        <v>4696</v>
      </c>
      <c r="J1247" s="1">
        <v>4702</v>
      </c>
      <c r="K1247" s="1">
        <v>4641</v>
      </c>
      <c r="L1247" s="1">
        <v>4667</v>
      </c>
      <c r="M1247" s="53">
        <v>4661</v>
      </c>
      <c r="N1247" s="47">
        <v>4662</v>
      </c>
      <c r="O1247" s="47">
        <v>4634</v>
      </c>
      <c r="P1247" s="47">
        <v>4635</v>
      </c>
      <c r="Q1247" s="8">
        <v>4665</v>
      </c>
      <c r="R1247" s="26"/>
      <c r="W1247" s="50"/>
      <c r="X1247" s="51"/>
      <c r="AC1247" s="1">
        <v>1.2335</v>
      </c>
      <c r="AD1247" s="62">
        <v>4669</v>
      </c>
      <c r="AE1247" s="62">
        <v>4654</v>
      </c>
      <c r="BD1247" s="94">
        <v>4661</v>
      </c>
      <c r="BE1247" s="8">
        <v>4658</v>
      </c>
      <c r="BF1247" s="8">
        <v>1216</v>
      </c>
      <c r="BG1247" s="62">
        <v>1230</v>
      </c>
      <c r="BH1247" s="62">
        <v>0.98861788617886182</v>
      </c>
      <c r="BI1247" s="1">
        <v>4661</v>
      </c>
      <c r="BJ1247" s="1">
        <v>4662</v>
      </c>
      <c r="BK1247" s="1">
        <v>4647</v>
      </c>
      <c r="BL1247" s="1">
        <v>4650</v>
      </c>
      <c r="BM1247" s="78"/>
      <c r="BN1247" s="78"/>
      <c r="BO1247" s="78"/>
      <c r="BP1247" s="89"/>
      <c r="BS1247" s="88"/>
      <c r="BU1247" s="58"/>
      <c r="BV1247" s="58"/>
      <c r="BW1247" s="58"/>
      <c r="BX1247" s="58"/>
      <c r="BY1247" s="1">
        <v>109.55800000000001</v>
      </c>
      <c r="BZ1247" s="1">
        <v>109.57599999999999</v>
      </c>
      <c r="CA1247" s="1">
        <v>109.625</v>
      </c>
      <c r="CB1247" s="1">
        <v>1.2372000000000001</v>
      </c>
      <c r="CC1247" s="1">
        <v>1.2381</v>
      </c>
      <c r="CD1247" s="1">
        <v>1.2383</v>
      </c>
      <c r="CG1247" s="1">
        <v>4661</v>
      </c>
      <c r="CH1247" s="1">
        <v>4662</v>
      </c>
      <c r="CI1247" s="1">
        <v>4639</v>
      </c>
      <c r="CJ1247" s="1">
        <v>4643</v>
      </c>
      <c r="CK1247" s="1">
        <v>4661</v>
      </c>
      <c r="CL1247" s="1">
        <v>4662</v>
      </c>
      <c r="CM1247" s="1">
        <v>4629</v>
      </c>
      <c r="CN1247" s="1">
        <v>4641</v>
      </c>
      <c r="CO1247" s="1">
        <v>1332.6</v>
      </c>
      <c r="CP1247" s="1">
        <v>4659</v>
      </c>
      <c r="CQ1247" s="1">
        <v>4659</v>
      </c>
      <c r="CR1247" s="1">
        <v>4602</v>
      </c>
      <c r="CS1247" s="1">
        <v>4625</v>
      </c>
      <c r="CX1247" s="58"/>
      <c r="CY1247" s="58"/>
      <c r="DA1247" s="1" t="s">
        <v>618</v>
      </c>
      <c r="DC1247" s="58"/>
      <c r="DD1247" s="58"/>
      <c r="DE1247" s="111"/>
      <c r="DF1247">
        <v>109.449</v>
      </c>
      <c r="DG1247">
        <v>2.847</v>
      </c>
    </row>
    <row r="1248" spans="1:111">
      <c r="A1248" s="1">
        <v>2018</v>
      </c>
      <c r="B1248" s="1">
        <v>5</v>
      </c>
      <c r="C1248" s="24">
        <v>43139</v>
      </c>
      <c r="D1248" s="1">
        <v>4619</v>
      </c>
      <c r="E1248" s="1">
        <v>4621</v>
      </c>
      <c r="F1248" s="1">
        <v>4605</v>
      </c>
      <c r="G1248" s="1">
        <v>4615</v>
      </c>
      <c r="H1248" s="46">
        <v>1319.5</v>
      </c>
      <c r="I1248" s="1">
        <v>4661</v>
      </c>
      <c r="J1248" s="1">
        <v>4662</v>
      </c>
      <c r="K1248" s="1">
        <v>4603</v>
      </c>
      <c r="L1248" s="1">
        <v>4618</v>
      </c>
      <c r="M1248" s="53">
        <v>4619</v>
      </c>
      <c r="N1248" s="47">
        <v>4626</v>
      </c>
      <c r="O1248" s="47">
        <v>4601</v>
      </c>
      <c r="P1248" s="47">
        <v>4621</v>
      </c>
      <c r="Q1248" s="8">
        <v>4623</v>
      </c>
      <c r="R1248" s="26"/>
      <c r="W1248" s="50"/>
      <c r="X1248" s="51"/>
      <c r="AC1248" s="1">
        <v>1.2273000000000001</v>
      </c>
      <c r="AD1248" s="62">
        <v>4621</v>
      </c>
      <c r="AE1248" s="62">
        <v>4610</v>
      </c>
      <c r="BD1248" s="94">
        <v>4619</v>
      </c>
      <c r="BE1248" s="8">
        <v>4619</v>
      </c>
      <c r="BF1248" s="8">
        <v>1256</v>
      </c>
      <c r="BG1248" s="62">
        <v>904</v>
      </c>
      <c r="BH1248" s="62">
        <v>1.3893805309734513</v>
      </c>
      <c r="BI1248" s="1">
        <v>4619</v>
      </c>
      <c r="BJ1248" s="1">
        <v>4619</v>
      </c>
      <c r="BK1248" s="1">
        <v>4609</v>
      </c>
      <c r="BL1248" s="1">
        <v>4612</v>
      </c>
      <c r="BM1248" s="78"/>
      <c r="BN1248" s="78"/>
      <c r="BO1248" s="78"/>
      <c r="BP1248" s="89"/>
      <c r="BS1248" s="88"/>
      <c r="BU1248" s="58"/>
      <c r="BV1248" s="58"/>
      <c r="BW1248" s="58"/>
      <c r="BX1248" s="58"/>
      <c r="BY1248" s="1">
        <v>109.59699999999999</v>
      </c>
      <c r="BZ1248" s="1">
        <v>109.304</v>
      </c>
      <c r="CA1248" s="1">
        <v>109.208</v>
      </c>
      <c r="CB1248" s="1">
        <v>1.2261</v>
      </c>
      <c r="CC1248" s="1">
        <v>1.2257</v>
      </c>
      <c r="CD1248" s="1">
        <v>1.2262999999999999</v>
      </c>
      <c r="CG1248" s="1">
        <v>4619</v>
      </c>
      <c r="CH1248" s="1">
        <v>4619</v>
      </c>
      <c r="CI1248" s="1">
        <v>4601</v>
      </c>
      <c r="CJ1248" s="1">
        <v>4612</v>
      </c>
      <c r="CK1248" s="1">
        <v>4619</v>
      </c>
      <c r="CL1248" s="1">
        <v>4626</v>
      </c>
      <c r="CM1248" s="1">
        <v>4601</v>
      </c>
      <c r="CN1248" s="1">
        <v>4621</v>
      </c>
      <c r="CO1248" s="1">
        <v>1314.3</v>
      </c>
      <c r="CP1248" s="1">
        <v>4619</v>
      </c>
      <c r="CQ1248" s="1">
        <v>4625</v>
      </c>
      <c r="CR1248" s="1">
        <v>4596</v>
      </c>
      <c r="CS1248" s="1">
        <v>4602</v>
      </c>
      <c r="CX1248" s="58"/>
      <c r="CY1248" s="58"/>
      <c r="DA1248" s="1" t="s">
        <v>618</v>
      </c>
      <c r="DC1248" s="58"/>
      <c r="DD1248" s="58"/>
      <c r="DE1248" s="111"/>
      <c r="DF1248">
        <v>108.75</v>
      </c>
      <c r="DG1248">
        <v>2.851</v>
      </c>
    </row>
    <row r="1249" spans="1:111">
      <c r="A1249" s="1">
        <v>2018</v>
      </c>
      <c r="B1249" s="1">
        <v>6</v>
      </c>
      <c r="C1249" s="24">
        <v>43140</v>
      </c>
      <c r="D1249" s="1">
        <v>4602</v>
      </c>
      <c r="E1249" s="1">
        <v>4614</v>
      </c>
      <c r="F1249" s="1">
        <v>4598</v>
      </c>
      <c r="G1249" s="1">
        <v>4607</v>
      </c>
      <c r="H1249" s="46">
        <v>1324.4</v>
      </c>
      <c r="I1249" s="1">
        <v>4619</v>
      </c>
      <c r="J1249" s="1">
        <v>4626</v>
      </c>
      <c r="K1249" s="1">
        <v>4598</v>
      </c>
      <c r="L1249" s="1">
        <v>4607</v>
      </c>
      <c r="M1249" s="53">
        <v>4615</v>
      </c>
      <c r="N1249" s="47">
        <v>4617</v>
      </c>
      <c r="O1249" s="47">
        <v>4593</v>
      </c>
      <c r="P1249" s="47">
        <v>4599</v>
      </c>
      <c r="Q1249" s="8">
        <v>4602</v>
      </c>
      <c r="R1249" s="26"/>
      <c r="W1249" s="50"/>
      <c r="X1249" s="51"/>
      <c r="AC1249" s="1">
        <v>1.2275</v>
      </c>
      <c r="AD1249" s="62">
        <v>4614</v>
      </c>
      <c r="AE1249" s="62">
        <v>4601</v>
      </c>
      <c r="BD1249" s="94">
        <v>4615</v>
      </c>
      <c r="BE1249" s="8">
        <v>4607</v>
      </c>
      <c r="BF1249" s="8">
        <v>1403</v>
      </c>
      <c r="BG1249" s="62">
        <v>1231</v>
      </c>
      <c r="BH1249" s="62">
        <v>1.1397238017871649</v>
      </c>
      <c r="BI1249" s="1">
        <v>4615</v>
      </c>
      <c r="BJ1249" s="1">
        <v>4617</v>
      </c>
      <c r="BK1249" s="1">
        <v>4605</v>
      </c>
      <c r="BL1249" s="1">
        <v>4606</v>
      </c>
      <c r="BM1249" s="78"/>
      <c r="BN1249" s="78"/>
      <c r="BO1249" s="78"/>
      <c r="BP1249" s="89"/>
      <c r="BS1249" s="88"/>
      <c r="BU1249" s="58"/>
      <c r="BV1249" s="58"/>
      <c r="BW1249" s="58"/>
      <c r="BX1249" s="58"/>
      <c r="BY1249" s="1">
        <v>108.721</v>
      </c>
      <c r="BZ1249" s="1">
        <v>108.84</v>
      </c>
      <c r="CA1249" s="1">
        <v>108.572</v>
      </c>
      <c r="CB1249" s="1">
        <v>1.2242999999999999</v>
      </c>
      <c r="CC1249" s="1">
        <v>1.2244999999999999</v>
      </c>
      <c r="CD1249" s="1">
        <v>1.2262999999999999</v>
      </c>
      <c r="CG1249" s="1">
        <v>4615</v>
      </c>
      <c r="CH1249" s="1">
        <v>4617</v>
      </c>
      <c r="CI1249" s="1">
        <v>4593</v>
      </c>
      <c r="CJ1249" s="1">
        <v>4595</v>
      </c>
      <c r="CK1249" s="1">
        <v>4615</v>
      </c>
      <c r="CL1249" s="1">
        <v>4617</v>
      </c>
      <c r="CM1249" s="1">
        <v>4587</v>
      </c>
      <c r="CN1249" s="1">
        <v>4596</v>
      </c>
      <c r="CO1249" s="1">
        <v>1317.4</v>
      </c>
      <c r="CP1249" s="1">
        <v>4614</v>
      </c>
      <c r="CQ1249" s="1">
        <v>4615</v>
      </c>
      <c r="CR1249" s="1">
        <v>4561</v>
      </c>
      <c r="CS1249" s="1">
        <v>4583</v>
      </c>
      <c r="CX1249" s="58"/>
      <c r="CY1249" s="58"/>
      <c r="DA1249" s="1" t="s">
        <v>618</v>
      </c>
      <c r="DC1249" s="58"/>
      <c r="DD1249" s="58"/>
      <c r="DE1249" s="111"/>
      <c r="DF1249">
        <v>108.646</v>
      </c>
      <c r="DG1249">
        <v>2.8570000000000002</v>
      </c>
    </row>
    <row r="1250" spans="1:111">
      <c r="A1250" s="1">
        <v>2018</v>
      </c>
      <c r="B1250" s="1">
        <v>3</v>
      </c>
      <c r="C1250" s="24">
        <v>43144</v>
      </c>
      <c r="D1250" s="1">
        <v>4612</v>
      </c>
      <c r="E1250" s="1">
        <v>4614</v>
      </c>
      <c r="F1250" s="1">
        <v>4603</v>
      </c>
      <c r="G1250" s="1">
        <v>4604</v>
      </c>
      <c r="H1250" s="46">
        <v>1331.6</v>
      </c>
      <c r="I1250" s="1">
        <v>4615</v>
      </c>
      <c r="J1250" s="1">
        <v>4617</v>
      </c>
      <c r="K1250" s="1">
        <v>4561</v>
      </c>
      <c r="L1250" s="1">
        <v>4616</v>
      </c>
      <c r="M1250" s="53">
        <v>4596</v>
      </c>
      <c r="N1250" s="47">
        <v>4596</v>
      </c>
      <c r="O1250" s="47">
        <v>4579</v>
      </c>
      <c r="P1250" s="47">
        <v>4580</v>
      </c>
      <c r="Q1250" s="8">
        <v>4613</v>
      </c>
      <c r="R1250" s="26"/>
      <c r="W1250" s="50"/>
      <c r="X1250" s="51"/>
      <c r="AC1250" s="1">
        <v>1.2344999999999999</v>
      </c>
      <c r="AD1250" s="62">
        <v>4618</v>
      </c>
      <c r="AE1250" s="62">
        <v>4608</v>
      </c>
      <c r="BD1250" s="94">
        <v>4597</v>
      </c>
      <c r="BE1250" s="8">
        <v>4613</v>
      </c>
      <c r="BF1250" s="8">
        <v>1432</v>
      </c>
      <c r="BG1250" s="62">
        <v>937</v>
      </c>
      <c r="BH1250" s="62">
        <v>1.5282817502668089</v>
      </c>
      <c r="BI1250" s="1">
        <v>4596</v>
      </c>
      <c r="BJ1250" s="1">
        <v>4596</v>
      </c>
      <c r="BK1250" s="1">
        <v>4586</v>
      </c>
      <c r="BL1250" s="1">
        <v>4590</v>
      </c>
      <c r="BM1250" s="78"/>
      <c r="BN1250" s="78"/>
      <c r="BO1250" s="78"/>
      <c r="BP1250" s="89"/>
      <c r="BS1250" s="88"/>
      <c r="BU1250" s="58"/>
      <c r="BV1250" s="58"/>
      <c r="BW1250" s="58"/>
      <c r="BX1250" s="58"/>
      <c r="BY1250" s="1">
        <v>108.61799999999999</v>
      </c>
      <c r="BZ1250" s="1">
        <v>108.673</v>
      </c>
      <c r="CA1250" s="1">
        <v>108.703</v>
      </c>
      <c r="CB1250" s="1">
        <v>1.2291000000000001</v>
      </c>
      <c r="CC1250" s="1">
        <v>1.2292000000000001</v>
      </c>
      <c r="CD1250" s="1">
        <v>1.2305999999999999</v>
      </c>
      <c r="CG1250" s="1">
        <v>4596</v>
      </c>
      <c r="CH1250" s="1">
        <v>4596</v>
      </c>
      <c r="CI1250" s="1">
        <v>4584</v>
      </c>
      <c r="CJ1250" s="1">
        <v>4587</v>
      </c>
      <c r="CK1250" s="1">
        <v>4596</v>
      </c>
      <c r="CL1250" s="1">
        <v>4596</v>
      </c>
      <c r="CM1250" s="1">
        <v>4573</v>
      </c>
      <c r="CN1250" s="1">
        <v>4579</v>
      </c>
      <c r="CO1250" s="1">
        <v>1329.8</v>
      </c>
      <c r="CP1250" s="1">
        <v>4595</v>
      </c>
      <c r="CQ1250" s="1">
        <v>4595</v>
      </c>
      <c r="CR1250" s="1">
        <v>4573</v>
      </c>
      <c r="CS1250" s="1">
        <v>4593</v>
      </c>
      <c r="CX1250" s="58"/>
      <c r="CY1250" s="58"/>
      <c r="DA1250" s="1" t="s">
        <v>618</v>
      </c>
      <c r="DC1250" s="58"/>
      <c r="DD1250" s="58"/>
      <c r="DE1250" s="111"/>
      <c r="DF1250">
        <v>107.819</v>
      </c>
      <c r="DG1250">
        <v>2.84</v>
      </c>
    </row>
    <row r="1251" spans="1:111">
      <c r="A1251" s="1">
        <v>2018</v>
      </c>
      <c r="B1251" s="1">
        <v>4</v>
      </c>
      <c r="C1251" s="24">
        <v>43145</v>
      </c>
      <c r="D1251" s="1">
        <v>4602</v>
      </c>
      <c r="E1251" s="1">
        <v>4611</v>
      </c>
      <c r="F1251" s="1">
        <v>4579</v>
      </c>
      <c r="G1251" s="1">
        <v>4587</v>
      </c>
      <c r="H1251" s="46">
        <v>1353.6</v>
      </c>
      <c r="I1251" s="1">
        <v>4596</v>
      </c>
      <c r="J1251" s="1">
        <v>4613</v>
      </c>
      <c r="K1251" s="1">
        <v>4573</v>
      </c>
      <c r="L1251" s="1">
        <v>4602</v>
      </c>
      <c r="M1251" s="53">
        <v>4589</v>
      </c>
      <c r="N1251" s="47">
        <v>4595</v>
      </c>
      <c r="O1251" s="47">
        <v>4551</v>
      </c>
      <c r="P1251" s="47">
        <v>4559</v>
      </c>
      <c r="Q1251" s="8">
        <v>4602</v>
      </c>
      <c r="R1251" s="26"/>
      <c r="W1251" s="50"/>
      <c r="X1251" s="51"/>
      <c r="AC1251" s="1">
        <v>1.2296</v>
      </c>
      <c r="AD1251" s="62">
        <v>4611</v>
      </c>
      <c r="AE1251" s="62">
        <v>4599</v>
      </c>
      <c r="BD1251" s="94">
        <v>4590</v>
      </c>
      <c r="BE1251" s="8">
        <v>4608</v>
      </c>
      <c r="BF1251" s="8">
        <v>1326</v>
      </c>
      <c r="BG1251" s="62">
        <v>944</v>
      </c>
      <c r="BH1251" s="62">
        <v>1.4046610169491525</v>
      </c>
      <c r="BI1251" s="1">
        <v>4589</v>
      </c>
      <c r="BJ1251" s="1">
        <v>4595</v>
      </c>
      <c r="BK1251" s="1">
        <v>4588</v>
      </c>
      <c r="BL1251" s="1">
        <v>4588</v>
      </c>
      <c r="BM1251" s="78"/>
      <c r="BN1251" s="78"/>
      <c r="BO1251" s="78"/>
      <c r="BP1251" s="89"/>
      <c r="BS1251" s="88"/>
      <c r="BU1251" s="58"/>
      <c r="BV1251" s="58"/>
      <c r="BW1251" s="58"/>
      <c r="BX1251" s="58"/>
      <c r="BY1251" s="1">
        <v>107.809</v>
      </c>
      <c r="BZ1251" s="1">
        <v>107.82899999999999</v>
      </c>
      <c r="CA1251" s="1">
        <v>107.791</v>
      </c>
      <c r="CB1251" s="1">
        <v>1.2356</v>
      </c>
      <c r="CC1251" s="1">
        <v>1.2350000000000001</v>
      </c>
      <c r="CD1251" s="1">
        <v>1.2354000000000001</v>
      </c>
      <c r="CG1251" s="1">
        <v>4589</v>
      </c>
      <c r="CH1251" s="1">
        <v>4595</v>
      </c>
      <c r="CI1251" s="1">
        <v>4582</v>
      </c>
      <c r="CJ1251" s="1">
        <v>4583</v>
      </c>
      <c r="CK1251" s="1">
        <v>4589</v>
      </c>
      <c r="CL1251" s="1">
        <v>4605</v>
      </c>
      <c r="CM1251" s="1">
        <v>4551</v>
      </c>
      <c r="CN1251" s="1">
        <v>4601</v>
      </c>
      <c r="CO1251" s="1">
        <v>1334.4</v>
      </c>
      <c r="CP1251" s="1">
        <v>4588</v>
      </c>
      <c r="CQ1251" s="1">
        <v>4654</v>
      </c>
      <c r="CR1251" s="1">
        <v>4551</v>
      </c>
      <c r="CS1251" s="1">
        <v>4654</v>
      </c>
      <c r="CX1251" s="58"/>
      <c r="CY1251" s="58"/>
      <c r="DA1251" s="1" t="s">
        <v>618</v>
      </c>
      <c r="DC1251" s="58"/>
      <c r="DD1251" s="58"/>
      <c r="DE1251" s="111"/>
      <c r="DF1251">
        <v>107.002</v>
      </c>
      <c r="DG1251">
        <v>2.9129999999999998</v>
      </c>
    </row>
    <row r="1252" spans="1:111">
      <c r="A1252" s="1">
        <v>2018</v>
      </c>
      <c r="B1252" s="1">
        <v>5</v>
      </c>
      <c r="C1252" s="24">
        <v>43146</v>
      </c>
      <c r="D1252" s="1">
        <v>4629</v>
      </c>
      <c r="E1252" s="1">
        <v>4635</v>
      </c>
      <c r="F1252" s="1">
        <v>4622</v>
      </c>
      <c r="G1252" s="1">
        <v>4628</v>
      </c>
      <c r="H1252" s="46">
        <v>1355.6</v>
      </c>
      <c r="I1252" s="1">
        <v>4589</v>
      </c>
      <c r="J1252" s="1">
        <v>4655</v>
      </c>
      <c r="K1252" s="1">
        <v>4551</v>
      </c>
      <c r="L1252" s="1">
        <v>4630</v>
      </c>
      <c r="M1252" s="53">
        <v>4619</v>
      </c>
      <c r="N1252" s="47">
        <v>4634</v>
      </c>
      <c r="O1252" s="47">
        <v>4613</v>
      </c>
      <c r="P1252" s="47">
        <v>4623</v>
      </c>
      <c r="Q1252" s="8">
        <v>4633</v>
      </c>
      <c r="R1252" s="26"/>
      <c r="W1252" s="50"/>
      <c r="X1252" s="51"/>
      <c r="AC1252" s="1">
        <v>1.2475000000000001</v>
      </c>
      <c r="AD1252" s="62">
        <v>4635</v>
      </c>
      <c r="AE1252" s="62">
        <v>4624</v>
      </c>
      <c r="BD1252" s="94">
        <v>4621</v>
      </c>
      <c r="BE1252" s="8">
        <v>4635</v>
      </c>
      <c r="BF1252" s="8">
        <v>1181</v>
      </c>
      <c r="BG1252" s="62">
        <v>1099</v>
      </c>
      <c r="BH1252" s="62">
        <v>1.0746132848043677</v>
      </c>
      <c r="BI1252" s="1">
        <v>4619</v>
      </c>
      <c r="BJ1252" s="1">
        <v>4634</v>
      </c>
      <c r="BK1252" s="1">
        <v>4613</v>
      </c>
      <c r="BL1252" s="1">
        <v>4629</v>
      </c>
      <c r="BM1252" s="78"/>
      <c r="BN1252" s="78"/>
      <c r="BO1252" s="78"/>
      <c r="BP1252" s="89"/>
      <c r="BS1252" s="88"/>
      <c r="BU1252" s="58"/>
      <c r="BV1252" s="58"/>
      <c r="BW1252" s="58"/>
      <c r="BX1252" s="58"/>
      <c r="BY1252" s="1">
        <v>106.94</v>
      </c>
      <c r="BZ1252" s="1">
        <v>106.974</v>
      </c>
      <c r="CA1252" s="1">
        <v>106.80200000000001</v>
      </c>
      <c r="CB1252" s="1">
        <v>1.2464</v>
      </c>
      <c r="CC1252" s="1">
        <v>1.2456</v>
      </c>
      <c r="CD1252" s="1">
        <v>1.2455000000000001</v>
      </c>
      <c r="CG1252" s="1">
        <v>4619</v>
      </c>
      <c r="CH1252" s="1">
        <v>4634</v>
      </c>
      <c r="CI1252" s="1">
        <v>4613</v>
      </c>
      <c r="CJ1252" s="1">
        <v>4622</v>
      </c>
      <c r="CK1252" s="1">
        <v>4619</v>
      </c>
      <c r="CL1252" s="1">
        <v>4634</v>
      </c>
      <c r="CM1252" s="1">
        <v>4613</v>
      </c>
      <c r="CN1252" s="1">
        <v>4620</v>
      </c>
      <c r="CO1252" s="1">
        <v>1358.1</v>
      </c>
      <c r="CP1252" s="1">
        <v>4621</v>
      </c>
      <c r="CQ1252" s="1">
        <v>4634</v>
      </c>
      <c r="CR1252" s="1">
        <v>4607</v>
      </c>
      <c r="CS1252" s="1">
        <v>4614</v>
      </c>
      <c r="CX1252" s="58"/>
      <c r="CY1252" s="58"/>
      <c r="DA1252" s="1" t="s">
        <v>618</v>
      </c>
      <c r="DC1252" s="58"/>
      <c r="DD1252" s="58"/>
      <c r="DE1252" s="111"/>
      <c r="DF1252">
        <v>106.14400000000001</v>
      </c>
      <c r="DG1252">
        <v>2.891</v>
      </c>
    </row>
    <row r="1253" spans="1:111">
      <c r="A1253" s="1">
        <v>2018</v>
      </c>
      <c r="B1253" s="1">
        <v>6</v>
      </c>
      <c r="C1253" s="24">
        <v>43147</v>
      </c>
      <c r="D1253" s="1">
        <v>4609</v>
      </c>
      <c r="E1253" s="1">
        <v>4622</v>
      </c>
      <c r="F1253" s="1">
        <v>4606</v>
      </c>
      <c r="G1253" s="1">
        <v>4607</v>
      </c>
      <c r="H1253" s="46">
        <v>1356.2</v>
      </c>
      <c r="I1253" s="1">
        <v>4619</v>
      </c>
      <c r="J1253" s="1">
        <v>4634</v>
      </c>
      <c r="K1253" s="1">
        <v>4607</v>
      </c>
      <c r="L1253" s="1">
        <v>4614</v>
      </c>
      <c r="M1253" s="53">
        <v>4612</v>
      </c>
      <c r="N1253" s="47">
        <v>4629</v>
      </c>
      <c r="O1253" s="47">
        <v>4612</v>
      </c>
      <c r="P1253" s="47">
        <v>4619</v>
      </c>
      <c r="Q1253" s="8">
        <v>4610</v>
      </c>
      <c r="R1253" s="26"/>
      <c r="W1253" s="50"/>
      <c r="X1253" s="51"/>
      <c r="AC1253" s="1">
        <v>1.2459</v>
      </c>
      <c r="AD1253" s="62">
        <v>4616</v>
      </c>
      <c r="AE1253" s="62">
        <v>4609</v>
      </c>
      <c r="BD1253" s="94">
        <v>4612</v>
      </c>
      <c r="BE1253" s="8">
        <v>4610</v>
      </c>
      <c r="BF1253" s="8">
        <v>1201</v>
      </c>
      <c r="BG1253" s="62">
        <v>1091</v>
      </c>
      <c r="BH1253" s="62">
        <v>1.1008249312557288</v>
      </c>
      <c r="BI1253" s="1">
        <v>4612</v>
      </c>
      <c r="BJ1253" s="1">
        <v>4620</v>
      </c>
      <c r="BK1253" s="1">
        <v>4612</v>
      </c>
      <c r="BL1253" s="1">
        <v>4617</v>
      </c>
      <c r="BM1253" s="78"/>
      <c r="BN1253" s="78"/>
      <c r="BO1253" s="78"/>
      <c r="BP1253" s="89"/>
      <c r="BS1253" s="88"/>
      <c r="BU1253" s="58"/>
      <c r="BV1253" s="58"/>
      <c r="BW1253" s="58"/>
      <c r="BX1253" s="58"/>
      <c r="BY1253" s="1">
        <v>106.09699999999999</v>
      </c>
      <c r="BZ1253" s="1">
        <v>106.124</v>
      </c>
      <c r="CA1253" s="1">
        <v>106.051</v>
      </c>
      <c r="CB1253" s="1">
        <v>1.2504999999999999</v>
      </c>
      <c r="CC1253" s="1">
        <v>1.2504999999999999</v>
      </c>
      <c r="CD1253" s="1">
        <v>1.2504</v>
      </c>
      <c r="CG1253" s="1">
        <v>4612</v>
      </c>
      <c r="CH1253" s="1">
        <v>4629</v>
      </c>
      <c r="CI1253" s="1">
        <v>4612</v>
      </c>
      <c r="CJ1253" s="1">
        <v>4625</v>
      </c>
      <c r="CK1253" s="1">
        <v>4612</v>
      </c>
      <c r="CL1253" s="1">
        <v>4629</v>
      </c>
      <c r="CM1253" s="1">
        <v>4610</v>
      </c>
      <c r="CN1253" s="1">
        <v>4618</v>
      </c>
      <c r="CO1253" s="1">
        <v>1362.4</v>
      </c>
      <c r="CP1253" s="1">
        <v>4612</v>
      </c>
      <c r="CQ1253" s="1">
        <v>4628</v>
      </c>
      <c r="CR1253" s="1">
        <v>4593</v>
      </c>
      <c r="CS1253" s="1">
        <v>4601</v>
      </c>
      <c r="CX1253" s="58"/>
      <c r="CY1253" s="58"/>
      <c r="DA1253" s="1" t="s">
        <v>618</v>
      </c>
      <c r="DC1253" s="58"/>
      <c r="DD1253" s="58"/>
      <c r="DE1253" s="111"/>
      <c r="DF1253">
        <v>106.361</v>
      </c>
      <c r="DG1253">
        <v>2.8769999999999998</v>
      </c>
    </row>
    <row r="1254" spans="1:111">
      <c r="A1254" s="1">
        <v>2018</v>
      </c>
      <c r="B1254" s="1">
        <v>2</v>
      </c>
      <c r="C1254" s="24">
        <v>43150</v>
      </c>
      <c r="D1254" s="1">
        <v>4599</v>
      </c>
      <c r="E1254" s="1">
        <v>4608</v>
      </c>
      <c r="F1254" s="1">
        <v>4595</v>
      </c>
      <c r="G1254" s="1">
        <v>4607</v>
      </c>
      <c r="H1254" s="46">
        <v>1348.9</v>
      </c>
      <c r="I1254" s="1">
        <v>4612</v>
      </c>
      <c r="J1254" s="1">
        <v>4629</v>
      </c>
      <c r="K1254" s="1">
        <v>4592</v>
      </c>
      <c r="L1254" s="1">
        <v>4601</v>
      </c>
      <c r="M1254" s="53">
        <v>4608</v>
      </c>
      <c r="N1254" s="47">
        <v>4612</v>
      </c>
      <c r="O1254" s="47">
        <v>4604</v>
      </c>
      <c r="P1254" s="47">
        <v>4610</v>
      </c>
      <c r="Q1254" s="8">
        <v>4600</v>
      </c>
      <c r="R1254" s="26"/>
      <c r="W1254" s="50"/>
      <c r="X1254" s="51"/>
      <c r="AC1254" s="1">
        <v>1.2381</v>
      </c>
      <c r="AD1254" s="62">
        <v>4606</v>
      </c>
      <c r="AE1254" s="62">
        <v>4595</v>
      </c>
      <c r="BD1254" s="94">
        <v>4608</v>
      </c>
      <c r="BE1254" s="8">
        <v>4599</v>
      </c>
      <c r="BF1254" s="8">
        <v>1189</v>
      </c>
      <c r="BG1254" s="62">
        <v>1216</v>
      </c>
      <c r="BH1254" s="62">
        <v>0.97779605263157898</v>
      </c>
      <c r="BI1254" s="1">
        <v>4608</v>
      </c>
      <c r="BJ1254" s="1">
        <v>4612</v>
      </c>
      <c r="BK1254" s="1">
        <v>4606</v>
      </c>
      <c r="BL1254" s="1">
        <v>4609</v>
      </c>
      <c r="BM1254" s="78"/>
      <c r="BN1254" s="78"/>
      <c r="BO1254" s="78"/>
      <c r="BP1254" s="89"/>
      <c r="BS1254" s="88"/>
      <c r="BU1254" s="58"/>
      <c r="BV1254" s="58"/>
      <c r="BW1254" s="58"/>
      <c r="BX1254" s="58"/>
      <c r="BY1254" s="1">
        <v>106.35299999999999</v>
      </c>
      <c r="BZ1254" s="1">
        <v>106.369</v>
      </c>
      <c r="CA1254" s="1">
        <v>106.232</v>
      </c>
      <c r="CB1254" s="1">
        <v>1.2399</v>
      </c>
      <c r="CC1254" s="1">
        <v>1.2411000000000001</v>
      </c>
      <c r="CD1254" s="1">
        <v>1.2417</v>
      </c>
      <c r="CG1254" s="1">
        <v>4608</v>
      </c>
      <c r="CH1254" s="1">
        <v>4612</v>
      </c>
      <c r="CI1254" s="1">
        <v>4604</v>
      </c>
      <c r="CJ1254" s="1">
        <v>4606</v>
      </c>
      <c r="CK1254" s="1">
        <v>4608</v>
      </c>
      <c r="CL1254" s="1">
        <v>4614</v>
      </c>
      <c r="CM1254" s="1">
        <v>4604</v>
      </c>
      <c r="CN1254" s="1">
        <v>4611</v>
      </c>
      <c r="CO1254" s="1">
        <v>1350.5</v>
      </c>
      <c r="CP1254" s="1">
        <v>4608</v>
      </c>
      <c r="CQ1254" s="1">
        <v>4613</v>
      </c>
      <c r="CR1254" s="1">
        <v>4605</v>
      </c>
      <c r="CS1254" s="1">
        <v>4610</v>
      </c>
      <c r="CX1254" s="58"/>
      <c r="CY1254" s="58"/>
      <c r="DA1254" s="1" t="s">
        <v>618</v>
      </c>
      <c r="DC1254" s="58"/>
      <c r="DD1254" s="58"/>
      <c r="DE1254" s="111"/>
      <c r="DF1254">
        <v>106.593</v>
      </c>
      <c r="DG1254">
        <v>2.8769999999999998</v>
      </c>
    </row>
    <row r="1255" spans="1:111">
      <c r="A1255" s="1">
        <v>2018</v>
      </c>
      <c r="B1255" s="1">
        <v>3</v>
      </c>
      <c r="C1255" s="24">
        <v>43151</v>
      </c>
      <c r="D1255" s="1">
        <v>4610</v>
      </c>
      <c r="E1255" s="1">
        <v>4610</v>
      </c>
      <c r="F1255" s="1">
        <v>4594</v>
      </c>
      <c r="G1255" s="1">
        <v>4597</v>
      </c>
      <c r="H1255" s="46">
        <v>1332.2</v>
      </c>
      <c r="I1255" s="1">
        <v>4608</v>
      </c>
      <c r="J1255" s="1">
        <v>4614</v>
      </c>
      <c r="K1255" s="1">
        <v>4594</v>
      </c>
      <c r="L1255" s="1">
        <v>4596</v>
      </c>
      <c r="M1255" s="53">
        <v>4596</v>
      </c>
      <c r="N1255" s="47">
        <v>4611</v>
      </c>
      <c r="O1255" s="47">
        <v>4593</v>
      </c>
      <c r="P1255" s="47">
        <v>4605</v>
      </c>
      <c r="Q1255" s="8">
        <v>4609</v>
      </c>
      <c r="R1255" s="26"/>
      <c r="W1255" s="50"/>
      <c r="X1255" s="51"/>
      <c r="AC1255" s="1">
        <v>1.2331000000000001</v>
      </c>
      <c r="AD1255" s="62">
        <v>4610</v>
      </c>
      <c r="AE1255" s="62">
        <v>4594</v>
      </c>
      <c r="BD1255" s="94">
        <v>4596</v>
      </c>
      <c r="BE1255" s="8">
        <v>4609</v>
      </c>
      <c r="BF1255" s="8">
        <v>1300</v>
      </c>
      <c r="BG1255" s="62">
        <v>1012</v>
      </c>
      <c r="BH1255" s="62">
        <v>1.2845849802371541</v>
      </c>
      <c r="BI1255" s="1">
        <v>4596</v>
      </c>
      <c r="BJ1255" s="1">
        <v>4598</v>
      </c>
      <c r="BK1255" s="1">
        <v>4593</v>
      </c>
      <c r="BL1255" s="1">
        <v>4598</v>
      </c>
      <c r="BM1255" s="78"/>
      <c r="BN1255" s="78"/>
      <c r="BO1255" s="78"/>
      <c r="BP1255" s="89"/>
      <c r="BS1255" s="88"/>
      <c r="BU1255" s="58"/>
      <c r="BV1255" s="58"/>
      <c r="BW1255" s="58"/>
      <c r="BX1255" s="58"/>
      <c r="BY1255" s="1">
        <v>106.59</v>
      </c>
      <c r="BZ1255" s="1">
        <v>106.583</v>
      </c>
      <c r="CA1255" s="1">
        <v>106.643</v>
      </c>
      <c r="CB1255" s="1">
        <v>1.2406999999999999</v>
      </c>
      <c r="CC1255" s="1">
        <v>1.2408999999999999</v>
      </c>
      <c r="CD1255" s="1">
        <v>1.2402</v>
      </c>
      <c r="CG1255" s="1">
        <v>4596</v>
      </c>
      <c r="CH1255" s="1">
        <v>4607</v>
      </c>
      <c r="CI1255" s="1">
        <v>4593</v>
      </c>
      <c r="CJ1255" s="1">
        <v>4605</v>
      </c>
      <c r="CK1255" s="1">
        <v>4596</v>
      </c>
      <c r="CL1255" s="1">
        <v>4616</v>
      </c>
      <c r="CM1255" s="1">
        <v>4593</v>
      </c>
      <c r="CN1255" s="1">
        <v>4610</v>
      </c>
      <c r="CO1255" s="1">
        <v>1340.1</v>
      </c>
      <c r="CP1255" s="1">
        <v>4595</v>
      </c>
      <c r="CQ1255" s="1">
        <v>4615</v>
      </c>
      <c r="CR1255" s="1">
        <v>4575</v>
      </c>
      <c r="CS1255" s="1">
        <v>4582</v>
      </c>
      <c r="CX1255" s="58"/>
      <c r="CY1255" s="58"/>
      <c r="DA1255" s="1" t="s">
        <v>618</v>
      </c>
      <c r="DC1255" s="58"/>
      <c r="DD1255" s="58"/>
      <c r="DE1255" s="111"/>
      <c r="DF1255">
        <v>107.279</v>
      </c>
      <c r="DG1255">
        <v>2.8929999999999998</v>
      </c>
    </row>
    <row r="1256" spans="1:111">
      <c r="A1256" s="1">
        <v>2018</v>
      </c>
      <c r="B1256" s="1">
        <v>4</v>
      </c>
      <c r="C1256" s="24">
        <v>43152</v>
      </c>
      <c r="D1256" s="1">
        <v>4585</v>
      </c>
      <c r="E1256" s="1">
        <v>4592</v>
      </c>
      <c r="F1256" s="1">
        <v>4581</v>
      </c>
      <c r="G1256" s="1">
        <v>4589</v>
      </c>
      <c r="H1256" s="46">
        <v>1326</v>
      </c>
      <c r="I1256" s="1">
        <v>4596</v>
      </c>
      <c r="J1256" s="1">
        <v>4616</v>
      </c>
      <c r="K1256" s="1">
        <v>4575</v>
      </c>
      <c r="L1256" s="1">
        <v>4587</v>
      </c>
      <c r="M1256" s="53">
        <v>4589</v>
      </c>
      <c r="N1256" s="47">
        <v>4590</v>
      </c>
      <c r="O1256" s="47">
        <v>4581</v>
      </c>
      <c r="P1256" s="47">
        <v>4586</v>
      </c>
      <c r="Q1256" s="8">
        <v>4584</v>
      </c>
      <c r="R1256" s="26"/>
      <c r="W1256" s="50"/>
      <c r="X1256" s="51"/>
      <c r="AC1256" s="1">
        <v>1.2318</v>
      </c>
      <c r="AD1256" s="62">
        <v>4589</v>
      </c>
      <c r="AE1256" s="62">
        <v>4581</v>
      </c>
      <c r="BD1256" s="94">
        <v>4593</v>
      </c>
      <c r="BE1256" s="8">
        <v>4583</v>
      </c>
      <c r="BF1256" s="8">
        <v>918</v>
      </c>
      <c r="BG1256" s="62">
        <v>741</v>
      </c>
      <c r="BH1256" s="62">
        <v>1.2388663967611335</v>
      </c>
      <c r="BI1256" s="1">
        <v>4589</v>
      </c>
      <c r="BJ1256" s="1">
        <v>4590</v>
      </c>
      <c r="BK1256" s="1">
        <v>4584</v>
      </c>
      <c r="BL1256" s="1">
        <v>4588</v>
      </c>
      <c r="BM1256" s="78"/>
      <c r="BN1256" s="78"/>
      <c r="BO1256" s="78"/>
      <c r="BP1256" s="89"/>
      <c r="BS1256" s="88"/>
      <c r="BU1256" s="58"/>
      <c r="BV1256" s="58"/>
      <c r="BW1256" s="58"/>
      <c r="BX1256" s="58"/>
      <c r="BY1256" s="1">
        <v>107.256</v>
      </c>
      <c r="BZ1256" s="1">
        <v>107.292</v>
      </c>
      <c r="CA1256" s="1">
        <v>107.349</v>
      </c>
      <c r="CB1256" s="1">
        <v>1.2336</v>
      </c>
      <c r="CC1256" s="1">
        <v>1.2337</v>
      </c>
      <c r="CD1256" s="1">
        <v>1.2332000000000001</v>
      </c>
      <c r="CG1256" s="1">
        <v>4589</v>
      </c>
      <c r="CH1256" s="1">
        <v>4590</v>
      </c>
      <c r="CI1256" s="1">
        <v>4581</v>
      </c>
      <c r="CJ1256" s="1">
        <v>4584</v>
      </c>
      <c r="CK1256" s="1">
        <v>4589</v>
      </c>
      <c r="CL1256" s="1">
        <v>4593</v>
      </c>
      <c r="CM1256" s="1">
        <v>4581</v>
      </c>
      <c r="CN1256" s="1">
        <v>4591</v>
      </c>
      <c r="CO1256" s="1">
        <v>1329.8</v>
      </c>
      <c r="CP1256" s="1">
        <v>4588</v>
      </c>
      <c r="CQ1256" s="1">
        <v>4603</v>
      </c>
      <c r="CR1256" s="1">
        <v>4579</v>
      </c>
      <c r="CS1256" s="1">
        <v>4579</v>
      </c>
      <c r="CX1256" s="58"/>
      <c r="CY1256" s="58"/>
      <c r="DA1256" s="1" t="s">
        <v>618</v>
      </c>
      <c r="DC1256" s="58"/>
      <c r="DD1256" s="58"/>
      <c r="DE1256" s="111"/>
      <c r="DF1256">
        <v>107.70699999999999</v>
      </c>
      <c r="DG1256">
        <v>2.9430000000000001</v>
      </c>
    </row>
    <row r="1257" spans="1:111">
      <c r="A1257" s="1">
        <v>2018</v>
      </c>
      <c r="B1257" s="1">
        <v>5</v>
      </c>
      <c r="C1257" s="24">
        <v>43153</v>
      </c>
      <c r="D1257" s="1">
        <v>4581</v>
      </c>
      <c r="E1257" s="1">
        <v>4584</v>
      </c>
      <c r="F1257" s="1">
        <v>4559</v>
      </c>
      <c r="G1257" s="1">
        <v>4564</v>
      </c>
      <c r="H1257" s="46">
        <v>1332.9</v>
      </c>
      <c r="I1257" s="1">
        <v>4589</v>
      </c>
      <c r="J1257" s="1">
        <v>4604</v>
      </c>
      <c r="K1257" s="1">
        <v>4558</v>
      </c>
      <c r="L1257" s="1">
        <v>4563</v>
      </c>
      <c r="M1257" s="53">
        <v>4561</v>
      </c>
      <c r="N1257" s="47">
        <v>4563</v>
      </c>
      <c r="O1257" s="47">
        <v>4547</v>
      </c>
      <c r="P1257" s="47">
        <v>4552</v>
      </c>
      <c r="Q1257" s="8">
        <v>4579</v>
      </c>
      <c r="R1257" s="26"/>
      <c r="W1257" s="50"/>
      <c r="X1257" s="51"/>
      <c r="AC1257" s="1">
        <v>1.2302</v>
      </c>
      <c r="AD1257" s="62">
        <v>4584</v>
      </c>
      <c r="AE1257" s="62">
        <v>4559</v>
      </c>
      <c r="BD1257" s="94">
        <v>4560</v>
      </c>
      <c r="BE1257" s="8">
        <v>4582</v>
      </c>
      <c r="BF1257" s="8">
        <v>1185</v>
      </c>
      <c r="BG1257" s="62">
        <v>1046</v>
      </c>
      <c r="BH1257" s="62">
        <v>1.132887189292543</v>
      </c>
      <c r="BI1257" s="1">
        <v>4561</v>
      </c>
      <c r="BJ1257" s="1">
        <v>4563</v>
      </c>
      <c r="BK1257" s="1">
        <v>4555</v>
      </c>
      <c r="BL1257" s="1">
        <v>4555</v>
      </c>
      <c r="BM1257" s="78"/>
      <c r="BN1257" s="78"/>
      <c r="BO1257" s="78"/>
      <c r="BP1257" s="89"/>
      <c r="BS1257" s="88"/>
      <c r="BU1257" s="58"/>
      <c r="BV1257" s="58"/>
      <c r="BW1257" s="58"/>
      <c r="BX1257" s="58"/>
      <c r="BY1257" s="1">
        <v>107.67</v>
      </c>
      <c r="BZ1257" s="1">
        <v>107.758</v>
      </c>
      <c r="CA1257" s="1">
        <v>107.57599999999999</v>
      </c>
      <c r="CB1257" s="1">
        <v>1.2290000000000001</v>
      </c>
      <c r="CC1257" s="1">
        <v>1.2279</v>
      </c>
      <c r="CD1257" s="1">
        <v>1.228</v>
      </c>
      <c r="CG1257" s="1">
        <v>4561</v>
      </c>
      <c r="CH1257" s="1">
        <v>4563</v>
      </c>
      <c r="CI1257" s="1">
        <v>4552</v>
      </c>
      <c r="CJ1257" s="1">
        <v>4552</v>
      </c>
      <c r="CK1257" s="1">
        <v>4561</v>
      </c>
      <c r="CL1257" s="1">
        <v>4563</v>
      </c>
      <c r="CM1257" s="1">
        <v>4547</v>
      </c>
      <c r="CN1257" s="1">
        <v>4556</v>
      </c>
      <c r="CO1257" s="1">
        <v>1323.1</v>
      </c>
      <c r="CP1257" s="1">
        <v>4561</v>
      </c>
      <c r="CQ1257" s="1">
        <v>4568</v>
      </c>
      <c r="CR1257" s="1">
        <v>4547</v>
      </c>
      <c r="CS1257" s="1">
        <v>4557</v>
      </c>
      <c r="CX1257" s="58"/>
      <c r="CY1257" s="58"/>
      <c r="DA1257" s="1" t="s">
        <v>618</v>
      </c>
      <c r="DC1257" s="58"/>
      <c r="DD1257" s="58"/>
      <c r="DE1257" s="111"/>
      <c r="DF1257">
        <v>106.754</v>
      </c>
      <c r="DG1257">
        <v>2.9169999999999998</v>
      </c>
    </row>
    <row r="1258" spans="1:111">
      <c r="A1258" s="1">
        <v>2018</v>
      </c>
      <c r="B1258" s="1">
        <v>6</v>
      </c>
      <c r="C1258" s="24">
        <v>43154</v>
      </c>
      <c r="D1258" s="1">
        <v>4564</v>
      </c>
      <c r="E1258" s="1">
        <v>4568</v>
      </c>
      <c r="F1258" s="1">
        <v>4558</v>
      </c>
      <c r="G1258" s="1">
        <v>4562</v>
      </c>
      <c r="H1258" s="46">
        <v>1330.3</v>
      </c>
      <c r="I1258" s="1">
        <v>4561</v>
      </c>
      <c r="J1258" s="1">
        <v>4569</v>
      </c>
      <c r="K1258" s="1">
        <v>4547</v>
      </c>
      <c r="L1258" s="1">
        <v>4563</v>
      </c>
      <c r="M1258" s="53">
        <v>4561</v>
      </c>
      <c r="N1258" s="47">
        <v>4563</v>
      </c>
      <c r="O1258" s="47">
        <v>4547</v>
      </c>
      <c r="P1258" s="47">
        <v>4552</v>
      </c>
      <c r="Q1258" s="8">
        <v>4561</v>
      </c>
      <c r="R1258" s="26"/>
      <c r="W1258" s="50"/>
      <c r="X1258" s="51"/>
      <c r="AC1258" s="1">
        <v>1.2302</v>
      </c>
      <c r="AD1258" s="62">
        <v>4568</v>
      </c>
      <c r="AE1258" s="62">
        <v>4561</v>
      </c>
      <c r="BD1258" s="94">
        <v>0</v>
      </c>
      <c r="BE1258" s="8">
        <v>4564</v>
      </c>
      <c r="BF1258" s="8">
        <v>1240</v>
      </c>
      <c r="BG1258" s="62">
        <v>1010</v>
      </c>
      <c r="BH1258" s="62">
        <v>1.2277227722772277</v>
      </c>
      <c r="BI1258" s="1">
        <v>0</v>
      </c>
      <c r="BJ1258" s="1">
        <v>0</v>
      </c>
      <c r="BK1258" s="1">
        <v>0</v>
      </c>
      <c r="BL1258" s="1">
        <v>0</v>
      </c>
      <c r="BM1258" s="78"/>
      <c r="BN1258" s="78"/>
      <c r="BO1258" s="78"/>
      <c r="BP1258" s="89"/>
      <c r="BS1258" s="88"/>
      <c r="BU1258" s="58"/>
      <c r="BV1258" s="58"/>
      <c r="BW1258" s="58"/>
      <c r="BX1258" s="58"/>
      <c r="BY1258" s="1">
        <v>106.7</v>
      </c>
      <c r="BZ1258" s="1">
        <v>106.762</v>
      </c>
      <c r="CA1258" s="1">
        <v>106.73699999999999</v>
      </c>
      <c r="CB1258" s="1">
        <v>1.2325999999999999</v>
      </c>
      <c r="CC1258" s="1">
        <v>1.2329000000000001</v>
      </c>
      <c r="CD1258" s="1">
        <v>1.2334000000000001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1329.8</v>
      </c>
      <c r="CP1258" s="1">
        <v>4562</v>
      </c>
      <c r="CQ1258" s="1">
        <v>4564</v>
      </c>
      <c r="CR1258" s="1">
        <v>4547</v>
      </c>
      <c r="CS1258" s="1">
        <v>4558</v>
      </c>
      <c r="CX1258" s="58"/>
      <c r="CY1258" s="58"/>
      <c r="DA1258" s="1" t="s">
        <v>618</v>
      </c>
      <c r="DC1258" s="58"/>
      <c r="DD1258" s="58"/>
      <c r="DE1258" s="111"/>
      <c r="DF1258">
        <v>107.104</v>
      </c>
      <c r="DG1258">
        <v>2.871</v>
      </c>
    </row>
    <row r="1259" spans="1:111">
      <c r="A1259" s="1">
        <v>2018</v>
      </c>
      <c r="B1259" s="1">
        <v>2</v>
      </c>
      <c r="C1259" s="24">
        <v>43157</v>
      </c>
      <c r="D1259" s="1">
        <v>4561</v>
      </c>
      <c r="E1259" s="1">
        <v>4583</v>
      </c>
      <c r="F1259" s="1">
        <v>4556</v>
      </c>
      <c r="G1259" s="1">
        <v>4581</v>
      </c>
      <c r="H1259" s="46">
        <v>1335</v>
      </c>
      <c r="I1259" s="1">
        <v>4560</v>
      </c>
      <c r="J1259" s="1">
        <v>4566</v>
      </c>
      <c r="K1259" s="1">
        <v>4554</v>
      </c>
      <c r="L1259" s="1">
        <v>4564</v>
      </c>
      <c r="M1259" s="53">
        <v>4575</v>
      </c>
      <c r="N1259" s="47">
        <v>4585</v>
      </c>
      <c r="O1259" s="47">
        <v>4575</v>
      </c>
      <c r="P1259" s="47">
        <v>4581</v>
      </c>
      <c r="Q1259" s="8">
        <v>4557</v>
      </c>
      <c r="R1259" s="26"/>
      <c r="W1259" s="50"/>
      <c r="X1259" s="51"/>
      <c r="AC1259" s="1">
        <v>1.2312000000000001</v>
      </c>
      <c r="AD1259" s="62">
        <v>4569</v>
      </c>
      <c r="AE1259" s="62">
        <v>4556</v>
      </c>
      <c r="BD1259" s="94">
        <v>4574</v>
      </c>
      <c r="BE1259" s="8">
        <v>4559</v>
      </c>
      <c r="BF1259" s="8">
        <v>786</v>
      </c>
      <c r="BG1259" s="62">
        <v>668</v>
      </c>
      <c r="BH1259" s="62">
        <v>1.1766467065868262</v>
      </c>
      <c r="BI1259" s="1">
        <v>4575</v>
      </c>
      <c r="BJ1259" s="1">
        <v>4583</v>
      </c>
      <c r="BK1259" s="1">
        <v>4575</v>
      </c>
      <c r="BL1259" s="1">
        <v>4580</v>
      </c>
      <c r="BM1259" s="78"/>
      <c r="BN1259" s="78"/>
      <c r="BO1259" s="78"/>
      <c r="BP1259" s="89"/>
      <c r="BS1259" s="88"/>
      <c r="BU1259" s="58"/>
      <c r="BV1259" s="58"/>
      <c r="BW1259" s="58"/>
      <c r="BX1259" s="58"/>
      <c r="BY1259" s="1">
        <v>106.911</v>
      </c>
      <c r="BZ1259" s="1">
        <v>107.136</v>
      </c>
      <c r="CA1259" s="1">
        <v>107.053</v>
      </c>
      <c r="CB1259" s="1">
        <v>1.2291000000000001</v>
      </c>
      <c r="CC1259" s="1">
        <v>1.2287999999999999</v>
      </c>
      <c r="CD1259" s="1">
        <v>1.2285999999999999</v>
      </c>
      <c r="CG1259" s="1">
        <v>4575</v>
      </c>
      <c r="CH1259" s="1">
        <v>4585</v>
      </c>
      <c r="CI1259" s="1">
        <v>4575</v>
      </c>
      <c r="CJ1259" s="1">
        <v>4579</v>
      </c>
      <c r="CK1259" s="1">
        <v>4575</v>
      </c>
      <c r="CL1259" s="1">
        <v>4585</v>
      </c>
      <c r="CM1259" s="1">
        <v>4570</v>
      </c>
      <c r="CN1259" s="1">
        <v>4578</v>
      </c>
      <c r="CO1259" s="1">
        <v>1340.7</v>
      </c>
      <c r="CP1259" s="1">
        <v>4577</v>
      </c>
      <c r="CQ1259" s="1">
        <v>4587</v>
      </c>
      <c r="CR1259" s="1">
        <v>4570</v>
      </c>
      <c r="CS1259" s="1">
        <v>4579</v>
      </c>
      <c r="CX1259" s="58"/>
      <c r="CY1259" s="58"/>
      <c r="DA1259" s="1" t="s">
        <v>618</v>
      </c>
      <c r="DC1259" s="58"/>
      <c r="DD1259" s="58"/>
      <c r="DE1259" s="111"/>
      <c r="DF1259">
        <v>106.92100000000001</v>
      </c>
      <c r="DG1259">
        <v>2.859</v>
      </c>
    </row>
    <row r="1260" spans="1:111">
      <c r="A1260" s="1">
        <v>2018</v>
      </c>
      <c r="B1260" s="1">
        <v>3</v>
      </c>
      <c r="C1260" s="24">
        <v>43158</v>
      </c>
      <c r="D1260" s="1">
        <v>4578</v>
      </c>
      <c r="E1260" s="1">
        <v>4589</v>
      </c>
      <c r="F1260" s="1">
        <v>4570</v>
      </c>
      <c r="G1260" s="1">
        <v>4572</v>
      </c>
      <c r="H1260" s="46">
        <v>1319.2</v>
      </c>
      <c r="I1260" s="1">
        <v>4575</v>
      </c>
      <c r="J1260" s="1">
        <v>4585</v>
      </c>
      <c r="K1260" s="1">
        <v>4567</v>
      </c>
      <c r="L1260" s="1">
        <v>4585</v>
      </c>
      <c r="M1260" s="53">
        <v>4571</v>
      </c>
      <c r="N1260" s="47">
        <v>4580</v>
      </c>
      <c r="O1260" s="47">
        <v>4555</v>
      </c>
      <c r="P1260" s="47">
        <v>4564</v>
      </c>
      <c r="Q1260" s="8">
        <v>4575</v>
      </c>
      <c r="R1260" s="26"/>
      <c r="W1260" s="50"/>
      <c r="X1260" s="51"/>
      <c r="AC1260" s="1">
        <v>1.2306999999999999</v>
      </c>
      <c r="AD1260" s="62">
        <v>4588</v>
      </c>
      <c r="AE1260" s="62">
        <v>4577</v>
      </c>
      <c r="BD1260" s="94">
        <v>4571</v>
      </c>
      <c r="BE1260" s="8">
        <v>4576</v>
      </c>
      <c r="BF1260" s="8">
        <v>1220</v>
      </c>
      <c r="BG1260" s="62">
        <v>846</v>
      </c>
      <c r="BH1260" s="62">
        <v>1.4420803782505911</v>
      </c>
      <c r="BI1260" s="1">
        <v>4571</v>
      </c>
      <c r="BJ1260" s="1">
        <v>4580</v>
      </c>
      <c r="BK1260" s="1">
        <v>4571</v>
      </c>
      <c r="BL1260" s="1">
        <v>4579</v>
      </c>
      <c r="BM1260" s="78"/>
      <c r="BN1260" s="78"/>
      <c r="BO1260" s="78"/>
      <c r="BP1260" s="89"/>
      <c r="BS1260" s="88"/>
      <c r="BU1260" s="58"/>
      <c r="BV1260" s="58"/>
      <c r="BW1260" s="58"/>
      <c r="BX1260" s="58"/>
      <c r="BY1260" s="1">
        <v>106.928</v>
      </c>
      <c r="BZ1260" s="1">
        <v>106.961</v>
      </c>
      <c r="CA1260" s="1">
        <v>107.07299999999999</v>
      </c>
      <c r="CB1260" s="1">
        <v>1.2313000000000001</v>
      </c>
      <c r="CC1260" s="1">
        <v>1.2314000000000001</v>
      </c>
      <c r="CD1260" s="1">
        <v>1.2312000000000001</v>
      </c>
      <c r="CG1260" s="1">
        <v>4571</v>
      </c>
      <c r="CH1260" s="1">
        <v>4580</v>
      </c>
      <c r="CI1260" s="1">
        <v>4570</v>
      </c>
      <c r="CJ1260" s="1">
        <v>4573</v>
      </c>
      <c r="CK1260" s="1">
        <v>4571</v>
      </c>
      <c r="CL1260" s="1">
        <v>4580</v>
      </c>
      <c r="CM1260" s="1">
        <v>4555</v>
      </c>
      <c r="CN1260" s="1">
        <v>4561</v>
      </c>
      <c r="CO1260" s="1">
        <v>1335.9</v>
      </c>
      <c r="CP1260" s="1">
        <v>4574</v>
      </c>
      <c r="CQ1260" s="1">
        <v>4583</v>
      </c>
      <c r="CR1260" s="1">
        <v>4535</v>
      </c>
      <c r="CS1260" s="1">
        <v>4546</v>
      </c>
      <c r="CX1260" s="58"/>
      <c r="CY1260" s="58"/>
      <c r="DA1260" s="1" t="s">
        <v>618</v>
      </c>
      <c r="DC1260" s="58"/>
      <c r="DD1260" s="58"/>
      <c r="DE1260" s="111"/>
      <c r="DF1260">
        <v>107.38</v>
      </c>
      <c r="DG1260">
        <v>2.9079999999999999</v>
      </c>
    </row>
    <row r="1261" spans="1:111">
      <c r="A1261" s="1">
        <v>2018</v>
      </c>
      <c r="B1261" s="1">
        <v>4</v>
      </c>
      <c r="C1261" s="24">
        <v>43159</v>
      </c>
      <c r="D1261" s="1">
        <v>4540</v>
      </c>
      <c r="E1261" s="1">
        <v>4545</v>
      </c>
      <c r="F1261" s="1">
        <v>4529</v>
      </c>
      <c r="G1261" s="1">
        <v>4529</v>
      </c>
      <c r="H1261" s="46">
        <v>1319.2</v>
      </c>
      <c r="I1261" s="1">
        <v>4571</v>
      </c>
      <c r="J1261" s="1">
        <v>4580</v>
      </c>
      <c r="K1261" s="1">
        <v>4527</v>
      </c>
      <c r="L1261" s="1">
        <v>4529</v>
      </c>
      <c r="M1261" s="53">
        <v>4530</v>
      </c>
      <c r="N1261" s="47">
        <v>4539</v>
      </c>
      <c r="O1261" s="47">
        <v>4525</v>
      </c>
      <c r="P1261" s="47">
        <v>4526</v>
      </c>
      <c r="Q1261" s="8">
        <v>4542</v>
      </c>
      <c r="R1261" s="26"/>
      <c r="W1261" s="50"/>
      <c r="X1261" s="51"/>
      <c r="AC1261" s="1">
        <v>1.2214</v>
      </c>
      <c r="AD1261" s="62">
        <v>4545</v>
      </c>
      <c r="AE1261" s="62">
        <v>4527</v>
      </c>
      <c r="BD1261" s="94">
        <v>4530</v>
      </c>
      <c r="BE1261" s="8">
        <v>4540</v>
      </c>
      <c r="BF1261" s="8">
        <v>1168</v>
      </c>
      <c r="BG1261" s="62">
        <v>956</v>
      </c>
      <c r="BH1261" s="62">
        <v>1.2217573221757323</v>
      </c>
      <c r="BI1261" s="1">
        <v>4530</v>
      </c>
      <c r="BJ1261" s="1">
        <v>4531</v>
      </c>
      <c r="BK1261" s="1">
        <v>4527</v>
      </c>
      <c r="BL1261" s="1">
        <v>4529</v>
      </c>
      <c r="BM1261" s="78"/>
      <c r="BN1261" s="78"/>
      <c r="BO1261" s="78"/>
      <c r="BP1261" s="89"/>
      <c r="BS1261" s="88"/>
      <c r="BU1261" s="58"/>
      <c r="BV1261" s="58"/>
      <c r="BW1261" s="58"/>
      <c r="BX1261" s="58"/>
      <c r="BY1261" s="1">
        <v>107.367</v>
      </c>
      <c r="BZ1261" s="1">
        <v>107.361</v>
      </c>
      <c r="CA1261" s="1">
        <v>107.38500000000001</v>
      </c>
      <c r="CB1261" s="1">
        <v>1.2229000000000001</v>
      </c>
      <c r="CC1261" s="1">
        <v>1.2233000000000001</v>
      </c>
      <c r="CD1261" s="1">
        <v>1.2238</v>
      </c>
      <c r="CG1261" s="1">
        <v>4530</v>
      </c>
      <c r="CH1261" s="1">
        <v>4539</v>
      </c>
      <c r="CI1261" s="1">
        <v>4527</v>
      </c>
      <c r="CJ1261" s="1">
        <v>4531</v>
      </c>
      <c r="CK1261" s="1">
        <v>4530</v>
      </c>
      <c r="CL1261" s="1">
        <v>4539</v>
      </c>
      <c r="CM1261" s="1">
        <v>4525</v>
      </c>
      <c r="CN1261" s="1">
        <v>4531</v>
      </c>
      <c r="CO1261" s="1">
        <v>1318.8</v>
      </c>
      <c r="CP1261" s="1">
        <v>4534</v>
      </c>
      <c r="CQ1261" s="1">
        <v>4542</v>
      </c>
      <c r="CR1261" s="1">
        <v>4515</v>
      </c>
      <c r="CS1261" s="1">
        <v>4515</v>
      </c>
      <c r="CX1261" s="58"/>
      <c r="CY1261" s="58"/>
      <c r="DA1261" s="1" t="s">
        <v>618</v>
      </c>
      <c r="DC1261" s="58"/>
      <c r="DD1261" s="58"/>
      <c r="DE1261" s="111"/>
      <c r="DF1261">
        <v>106.71299999999999</v>
      </c>
      <c r="DG1261">
        <v>2.8679999999999999</v>
      </c>
    </row>
    <row r="1262" spans="1:111">
      <c r="A1262" s="1">
        <v>2018</v>
      </c>
      <c r="B1262" s="1">
        <v>5</v>
      </c>
      <c r="C1262" s="24">
        <v>43160</v>
      </c>
      <c r="D1262" s="1">
        <v>4516</v>
      </c>
      <c r="E1262" s="1">
        <v>4517</v>
      </c>
      <c r="F1262" s="1">
        <v>4501</v>
      </c>
      <c r="G1262" s="1">
        <v>4502</v>
      </c>
      <c r="H1262" s="46">
        <v>1317.4</v>
      </c>
      <c r="I1262" s="1">
        <v>4530</v>
      </c>
      <c r="J1262" s="1">
        <v>4539</v>
      </c>
      <c r="K1262" s="1">
        <v>4498</v>
      </c>
      <c r="L1262" s="1">
        <v>4503</v>
      </c>
      <c r="M1262" s="53">
        <v>4501</v>
      </c>
      <c r="N1262" s="47">
        <v>4503</v>
      </c>
      <c r="O1262" s="47">
        <v>4471</v>
      </c>
      <c r="P1262" s="47">
        <v>4485</v>
      </c>
      <c r="Q1262" s="8">
        <v>4511</v>
      </c>
      <c r="R1262" s="26"/>
      <c r="W1262" s="50"/>
      <c r="X1262" s="51"/>
      <c r="AC1262" s="1">
        <v>1.2181</v>
      </c>
      <c r="AD1262" s="62">
        <v>4517</v>
      </c>
      <c r="AE1262" s="62">
        <v>4501</v>
      </c>
      <c r="BD1262" s="94">
        <v>4499</v>
      </c>
      <c r="BE1262" s="8">
        <v>4508</v>
      </c>
      <c r="BF1262" s="8">
        <v>1174</v>
      </c>
      <c r="BG1262" s="62">
        <v>1107</v>
      </c>
      <c r="BH1262" s="62">
        <v>1.060523938572719</v>
      </c>
      <c r="BI1262" s="1">
        <v>4501</v>
      </c>
      <c r="BJ1262" s="1">
        <v>4503</v>
      </c>
      <c r="BK1262" s="1">
        <v>4497</v>
      </c>
      <c r="BL1262" s="1">
        <v>4499</v>
      </c>
      <c r="BM1262" s="78"/>
      <c r="BN1262" s="78"/>
      <c r="BO1262" s="78"/>
      <c r="BP1262" s="89"/>
      <c r="BS1262" s="88"/>
      <c r="BU1262" s="58"/>
      <c r="BV1262" s="58"/>
      <c r="BW1262" s="58"/>
      <c r="BX1262" s="58"/>
      <c r="BY1262" s="1">
        <v>106.699</v>
      </c>
      <c r="BZ1262" s="1">
        <v>106.685</v>
      </c>
      <c r="CA1262" s="1">
        <v>106.667</v>
      </c>
      <c r="CB1262" s="1">
        <v>1.2201</v>
      </c>
      <c r="CC1262" s="1">
        <v>1.2193000000000001</v>
      </c>
      <c r="CD1262" s="1">
        <v>1.2193000000000001</v>
      </c>
      <c r="CG1262" s="1">
        <v>4501</v>
      </c>
      <c r="CH1262" s="1">
        <v>4503</v>
      </c>
      <c r="CI1262" s="1">
        <v>4475</v>
      </c>
      <c r="CJ1262" s="1">
        <v>4476</v>
      </c>
      <c r="CK1262" s="1">
        <v>4501</v>
      </c>
      <c r="CL1262" s="1">
        <v>4503</v>
      </c>
      <c r="CM1262" s="1">
        <v>4471</v>
      </c>
      <c r="CN1262" s="1">
        <v>4481</v>
      </c>
      <c r="CO1262" s="1">
        <v>1313.6</v>
      </c>
      <c r="CP1262" s="1">
        <v>4505</v>
      </c>
      <c r="CQ1262" s="1">
        <v>4507</v>
      </c>
      <c r="CR1262" s="1">
        <v>4466</v>
      </c>
      <c r="CS1262" s="1">
        <v>4501</v>
      </c>
      <c r="CX1262" s="58"/>
      <c r="CY1262" s="58"/>
      <c r="DA1262" s="1" t="s">
        <v>618</v>
      </c>
      <c r="DC1262" s="58"/>
      <c r="DD1262" s="58"/>
      <c r="DE1262" s="111"/>
      <c r="DF1262">
        <v>106.24299999999999</v>
      </c>
      <c r="DG1262">
        <v>2.8039999999999998</v>
      </c>
    </row>
    <row r="1263" spans="1:111">
      <c r="A1263" s="1">
        <v>2018</v>
      </c>
      <c r="B1263" s="1">
        <v>6</v>
      </c>
      <c r="C1263" s="24">
        <v>43161</v>
      </c>
      <c r="D1263" s="1">
        <v>4490</v>
      </c>
      <c r="E1263" s="1">
        <v>4495</v>
      </c>
      <c r="F1263" s="1">
        <v>4475</v>
      </c>
      <c r="G1263" s="1">
        <v>4475</v>
      </c>
      <c r="H1263" s="46">
        <v>1323.4</v>
      </c>
      <c r="I1263" s="1">
        <v>4501</v>
      </c>
      <c r="J1263" s="1">
        <v>4504</v>
      </c>
      <c r="K1263" s="1">
        <v>4463</v>
      </c>
      <c r="L1263" s="1">
        <v>4480</v>
      </c>
      <c r="M1263" s="53">
        <v>4476</v>
      </c>
      <c r="N1263" s="47">
        <v>4481</v>
      </c>
      <c r="O1263" s="47">
        <v>4463</v>
      </c>
      <c r="P1263" s="47">
        <v>4481</v>
      </c>
      <c r="Q1263" s="8">
        <v>4481</v>
      </c>
      <c r="R1263" s="26"/>
      <c r="W1263" s="50"/>
      <c r="X1263" s="51"/>
      <c r="AC1263" s="1">
        <v>1.2302</v>
      </c>
      <c r="AD1263" s="62">
        <v>4495</v>
      </c>
      <c r="AE1263" s="62">
        <v>4478</v>
      </c>
      <c r="BD1263" s="94">
        <v>4475</v>
      </c>
      <c r="BE1263" s="8">
        <v>4491</v>
      </c>
      <c r="BF1263" s="8">
        <v>1177</v>
      </c>
      <c r="BG1263" s="62">
        <v>1010</v>
      </c>
      <c r="BH1263" s="62">
        <v>1.1653465346534653</v>
      </c>
      <c r="BI1263" s="1">
        <v>4476</v>
      </c>
      <c r="BJ1263" s="1">
        <v>4477</v>
      </c>
      <c r="BK1263" s="1">
        <v>4466</v>
      </c>
      <c r="BL1263" s="1">
        <v>4469</v>
      </c>
      <c r="BM1263" s="78"/>
      <c r="BN1263" s="78"/>
      <c r="BO1263" s="78"/>
      <c r="BP1263" s="89"/>
      <c r="BS1263" s="88"/>
      <c r="BU1263" s="58"/>
      <c r="BV1263" s="58"/>
      <c r="BW1263" s="58"/>
      <c r="BX1263" s="58"/>
      <c r="BY1263" s="1">
        <v>106.2</v>
      </c>
      <c r="BZ1263" s="1">
        <v>106.193</v>
      </c>
      <c r="CA1263" s="1">
        <v>106.175</v>
      </c>
      <c r="CB1263" s="1">
        <v>1.2262999999999999</v>
      </c>
      <c r="CC1263" s="1">
        <v>1.2269000000000001</v>
      </c>
      <c r="CD1263" s="1">
        <v>1.2267999999999999</v>
      </c>
      <c r="CG1263" s="1">
        <v>4476</v>
      </c>
      <c r="CH1263" s="1">
        <v>4477</v>
      </c>
      <c r="CI1263" s="1">
        <v>4463</v>
      </c>
      <c r="CJ1263" s="1">
        <v>4470</v>
      </c>
      <c r="CK1263" s="1">
        <v>4476</v>
      </c>
      <c r="CL1263" s="1">
        <v>4484</v>
      </c>
      <c r="CM1263" s="1">
        <v>4463</v>
      </c>
      <c r="CN1263" s="1">
        <v>4477</v>
      </c>
      <c r="CO1263" s="1">
        <v>1317.3</v>
      </c>
      <c r="CP1263" s="1">
        <v>4478</v>
      </c>
      <c r="CQ1263" s="1">
        <v>4488</v>
      </c>
      <c r="CR1263" s="1">
        <v>4467</v>
      </c>
      <c r="CS1263" s="1">
        <v>4478</v>
      </c>
      <c r="CX1263" s="58"/>
      <c r="CY1263" s="58"/>
      <c r="DA1263" s="1" t="s">
        <v>618</v>
      </c>
      <c r="DC1263" s="58"/>
      <c r="DD1263" s="58"/>
      <c r="DE1263" s="111"/>
      <c r="DF1263">
        <v>105.459</v>
      </c>
      <c r="DG1263">
        <v>2.8570000000000002</v>
      </c>
    </row>
    <row r="1264" spans="1:111">
      <c r="A1264" s="1">
        <v>2018</v>
      </c>
      <c r="B1264" s="1">
        <v>2</v>
      </c>
      <c r="C1264" s="24">
        <v>43164</v>
      </c>
      <c r="D1264" s="1">
        <v>4485</v>
      </c>
      <c r="E1264" s="1">
        <v>4498</v>
      </c>
      <c r="F1264" s="1">
        <v>4482</v>
      </c>
      <c r="G1264" s="1">
        <v>4496</v>
      </c>
      <c r="H1264" s="46">
        <v>1321.1</v>
      </c>
      <c r="I1264" s="1">
        <v>4476</v>
      </c>
      <c r="J1264" s="1">
        <v>4493</v>
      </c>
      <c r="K1264" s="1">
        <v>4463</v>
      </c>
      <c r="L1264" s="1">
        <v>4488</v>
      </c>
      <c r="M1264" s="53">
        <v>4485</v>
      </c>
      <c r="N1264" s="47">
        <v>4496</v>
      </c>
      <c r="O1264" s="47">
        <v>4481</v>
      </c>
      <c r="P1264" s="47">
        <v>4482</v>
      </c>
      <c r="Q1264" s="8">
        <v>4480</v>
      </c>
      <c r="R1264" s="26"/>
      <c r="W1264" s="50"/>
      <c r="X1264" s="51"/>
      <c r="AC1264" s="1">
        <v>1.2307999999999999</v>
      </c>
      <c r="AD1264" s="62">
        <v>4496</v>
      </c>
      <c r="AE1264" s="62">
        <v>4482</v>
      </c>
      <c r="BD1264" s="94">
        <v>4485</v>
      </c>
      <c r="BE1264" s="8">
        <v>4486</v>
      </c>
      <c r="BF1264" s="8">
        <v>1104</v>
      </c>
      <c r="BG1264" s="62">
        <v>981</v>
      </c>
      <c r="BH1264" s="62">
        <v>1.1253822629969419</v>
      </c>
      <c r="BI1264" s="1">
        <v>4485</v>
      </c>
      <c r="BJ1264" s="1">
        <v>4494</v>
      </c>
      <c r="BK1264" s="1">
        <v>4483</v>
      </c>
      <c r="BL1264" s="1">
        <v>4493</v>
      </c>
      <c r="BM1264" s="78"/>
      <c r="BN1264" s="78"/>
      <c r="BO1264" s="78"/>
      <c r="BP1264" s="89"/>
      <c r="BS1264" s="88"/>
      <c r="BU1264" s="58"/>
      <c r="BV1264" s="58"/>
      <c r="BW1264" s="58"/>
      <c r="BX1264" s="58"/>
      <c r="BY1264" s="1">
        <v>105.47</v>
      </c>
      <c r="BZ1264" s="1">
        <v>105.614</v>
      </c>
      <c r="CA1264" s="1">
        <v>105.54</v>
      </c>
      <c r="CB1264" s="1">
        <v>1.2357</v>
      </c>
      <c r="CC1264" s="1">
        <v>1.2352000000000001</v>
      </c>
      <c r="CD1264" s="1">
        <v>1.2309000000000001</v>
      </c>
      <c r="CG1264" s="1">
        <v>4485</v>
      </c>
      <c r="CH1264" s="1">
        <v>4496</v>
      </c>
      <c r="CI1264" s="1">
        <v>4483</v>
      </c>
      <c r="CJ1264" s="1">
        <v>4487</v>
      </c>
      <c r="CK1264" s="1">
        <v>4485</v>
      </c>
      <c r="CL1264" s="1">
        <v>4496</v>
      </c>
      <c r="CM1264" s="1">
        <v>4480</v>
      </c>
      <c r="CN1264" s="1">
        <v>4487</v>
      </c>
      <c r="CO1264" s="1">
        <v>1327.8</v>
      </c>
      <c r="CP1264" s="1">
        <v>4488</v>
      </c>
      <c r="CQ1264" s="1">
        <v>4502</v>
      </c>
      <c r="CR1264" s="1">
        <v>4484</v>
      </c>
      <c r="CS1264" s="1">
        <v>4499</v>
      </c>
      <c r="CX1264" s="58"/>
      <c r="CY1264" s="58"/>
      <c r="DA1264" s="1" t="s">
        <v>618</v>
      </c>
      <c r="DC1264" s="58"/>
      <c r="DD1264" s="58"/>
      <c r="DE1264" s="111"/>
      <c r="DF1264">
        <v>106.17400000000001</v>
      </c>
      <c r="DG1264">
        <v>2.8809999999999998</v>
      </c>
    </row>
    <row r="1265" spans="1:111">
      <c r="A1265" s="1">
        <v>2018</v>
      </c>
      <c r="B1265" s="1">
        <v>3</v>
      </c>
      <c r="C1265" s="24">
        <v>43165</v>
      </c>
      <c r="D1265" s="1">
        <v>4505</v>
      </c>
      <c r="E1265" s="1">
        <v>4520</v>
      </c>
      <c r="F1265" s="1">
        <v>4505</v>
      </c>
      <c r="G1265" s="1">
        <v>4512</v>
      </c>
      <c r="H1265" s="46">
        <v>1335.1</v>
      </c>
      <c r="I1265" s="1">
        <v>4485</v>
      </c>
      <c r="J1265" s="1">
        <v>4515</v>
      </c>
      <c r="K1265" s="1">
        <v>4480</v>
      </c>
      <c r="L1265" s="1">
        <v>4514</v>
      </c>
      <c r="M1265" s="53">
        <v>4503</v>
      </c>
      <c r="N1265" s="47">
        <v>4536</v>
      </c>
      <c r="O1265" s="47">
        <v>4497</v>
      </c>
      <c r="P1265" s="47">
        <v>4532</v>
      </c>
      <c r="Q1265" s="8">
        <v>4500</v>
      </c>
      <c r="R1265" s="26"/>
      <c r="W1265" s="50"/>
      <c r="X1265" s="51"/>
      <c r="AC1265" s="1">
        <v>1.2406999999999999</v>
      </c>
      <c r="AD1265" s="62">
        <v>4519</v>
      </c>
      <c r="AE1265" s="62">
        <v>4505</v>
      </c>
      <c r="BD1265" s="94">
        <v>4503</v>
      </c>
      <c r="BE1265" s="8">
        <v>4509</v>
      </c>
      <c r="BF1265" s="8">
        <v>1044</v>
      </c>
      <c r="BG1265" s="62">
        <v>1183</v>
      </c>
      <c r="BH1265" s="62">
        <v>0.88250211327134409</v>
      </c>
      <c r="BI1265" s="1">
        <v>4503</v>
      </c>
      <c r="BJ1265" s="1">
        <v>4503</v>
      </c>
      <c r="BK1265" s="1">
        <v>4497</v>
      </c>
      <c r="BL1265" s="1">
        <v>4499</v>
      </c>
      <c r="BM1265" s="78"/>
      <c r="BN1265" s="78"/>
      <c r="BO1265" s="78"/>
      <c r="BP1265" s="89"/>
      <c r="BS1265" s="88"/>
      <c r="BU1265" s="58"/>
      <c r="BV1265" s="58"/>
      <c r="BW1265" s="58"/>
      <c r="BX1265" s="58"/>
      <c r="BY1265" s="1">
        <v>106.15900000000001</v>
      </c>
      <c r="BZ1265" s="1">
        <v>106.185</v>
      </c>
      <c r="CA1265" s="1">
        <v>106.25</v>
      </c>
      <c r="CB1265" s="1">
        <v>1.2338</v>
      </c>
      <c r="CC1265" s="1">
        <v>1.2334000000000001</v>
      </c>
      <c r="CD1265" s="1">
        <v>1.2339</v>
      </c>
      <c r="CG1265" s="1">
        <v>4503</v>
      </c>
      <c r="CH1265" s="1">
        <v>4533</v>
      </c>
      <c r="CI1265" s="1">
        <v>4497</v>
      </c>
      <c r="CJ1265" s="1">
        <v>4530</v>
      </c>
      <c r="CK1265" s="1">
        <v>4503</v>
      </c>
      <c r="CL1265" s="1">
        <v>4536</v>
      </c>
      <c r="CM1265" s="1">
        <v>4497</v>
      </c>
      <c r="CN1265" s="1">
        <v>4532</v>
      </c>
      <c r="CO1265" s="1">
        <v>1322.8</v>
      </c>
      <c r="CP1265" s="1">
        <v>4506</v>
      </c>
      <c r="CQ1265" s="1">
        <v>4554</v>
      </c>
      <c r="CR1265" s="1">
        <v>4501</v>
      </c>
      <c r="CS1265" s="1">
        <v>4549</v>
      </c>
      <c r="CX1265" s="58"/>
      <c r="CY1265" s="58"/>
      <c r="DA1265" s="1" t="s">
        <v>618</v>
      </c>
      <c r="DC1265" s="58"/>
      <c r="DD1265" s="58"/>
      <c r="DE1265" s="111"/>
      <c r="DF1265">
        <v>106.181</v>
      </c>
      <c r="DG1265">
        <v>2.8769999999999998</v>
      </c>
    </row>
    <row r="1266" spans="1:111">
      <c r="A1266" s="1">
        <v>2018</v>
      </c>
      <c r="B1266" s="1">
        <v>4</v>
      </c>
      <c r="C1266" s="24">
        <v>43166</v>
      </c>
      <c r="D1266" s="1">
        <v>4537</v>
      </c>
      <c r="E1266" s="1">
        <v>4546</v>
      </c>
      <c r="F1266" s="1">
        <v>4520</v>
      </c>
      <c r="G1266" s="1">
        <v>4520</v>
      </c>
      <c r="H1266" s="46">
        <v>1326.6</v>
      </c>
      <c r="I1266" s="1">
        <v>4503</v>
      </c>
      <c r="J1266" s="1">
        <v>4550</v>
      </c>
      <c r="K1266" s="1">
        <v>4497</v>
      </c>
      <c r="L1266" s="1">
        <v>4532</v>
      </c>
      <c r="M1266" s="53">
        <v>4517</v>
      </c>
      <c r="N1266" s="47">
        <v>4525</v>
      </c>
      <c r="O1266" s="47">
        <v>4510</v>
      </c>
      <c r="P1266" s="47">
        <v>4520</v>
      </c>
      <c r="Q1266" s="8">
        <v>4535</v>
      </c>
      <c r="R1266" s="26"/>
      <c r="W1266" s="50"/>
      <c r="X1266" s="51"/>
      <c r="AC1266" s="1">
        <v>1.2415</v>
      </c>
      <c r="AD1266" s="62">
        <v>4546</v>
      </c>
      <c r="AE1266" s="62">
        <v>4530</v>
      </c>
      <c r="BD1266" s="94">
        <v>4517</v>
      </c>
      <c r="BE1266" s="8">
        <v>4538</v>
      </c>
      <c r="BF1266" s="8">
        <v>926</v>
      </c>
      <c r="BG1266" s="62">
        <v>715</v>
      </c>
      <c r="BH1266" s="62">
        <v>1.2951048951048951</v>
      </c>
      <c r="BI1266" s="1">
        <v>4517</v>
      </c>
      <c r="BJ1266" s="1">
        <v>4523</v>
      </c>
      <c r="BK1266" s="1">
        <v>4514</v>
      </c>
      <c r="BL1266" s="1">
        <v>4522</v>
      </c>
      <c r="BM1266" s="78"/>
      <c r="BN1266" s="78"/>
      <c r="BO1266" s="78"/>
      <c r="BP1266" s="89"/>
      <c r="BS1266" s="88"/>
      <c r="BU1266" s="58"/>
      <c r="BV1266" s="58"/>
      <c r="BW1266" s="58"/>
      <c r="BX1266" s="58"/>
      <c r="BY1266" s="1">
        <v>106.214</v>
      </c>
      <c r="BZ1266" s="1">
        <v>105.62</v>
      </c>
      <c r="CA1266" s="1">
        <v>105.51300000000001</v>
      </c>
      <c r="CB1266" s="1">
        <v>1.2403</v>
      </c>
      <c r="CC1266" s="1">
        <v>1.2417</v>
      </c>
      <c r="CD1266" s="1">
        <v>1.2416</v>
      </c>
      <c r="CG1266" s="1">
        <v>4517</v>
      </c>
      <c r="CH1266" s="1">
        <v>4523</v>
      </c>
      <c r="CI1266" s="1">
        <v>4510</v>
      </c>
      <c r="CJ1266" s="1">
        <v>4517</v>
      </c>
      <c r="CK1266" s="1">
        <v>4517</v>
      </c>
      <c r="CL1266" s="1">
        <v>4525</v>
      </c>
      <c r="CM1266" s="1">
        <v>4510</v>
      </c>
      <c r="CN1266" s="1">
        <v>4518</v>
      </c>
      <c r="CO1266" s="1">
        <v>1333.4</v>
      </c>
      <c r="CP1266" s="1">
        <v>4522</v>
      </c>
      <c r="CQ1266" s="1">
        <v>4527</v>
      </c>
      <c r="CR1266" s="1">
        <v>4505</v>
      </c>
      <c r="CS1266" s="1">
        <v>4512</v>
      </c>
      <c r="CX1266" s="58"/>
      <c r="CY1266" s="58"/>
      <c r="DA1266" s="1" t="s">
        <v>618</v>
      </c>
      <c r="DC1266" s="58"/>
      <c r="DD1266" s="58"/>
      <c r="DE1266" s="111"/>
      <c r="DF1266">
        <v>106.054</v>
      </c>
      <c r="DG1266">
        <v>2.883</v>
      </c>
    </row>
    <row r="1267" spans="1:111">
      <c r="A1267" s="1">
        <v>2018</v>
      </c>
      <c r="B1267" s="1">
        <v>5</v>
      </c>
      <c r="C1267" s="24">
        <v>43167</v>
      </c>
      <c r="D1267" s="1">
        <v>4514</v>
      </c>
      <c r="E1267" s="1">
        <v>4523</v>
      </c>
      <c r="F1267" s="1">
        <v>4511</v>
      </c>
      <c r="G1267" s="1">
        <v>4515</v>
      </c>
      <c r="H1267" s="46">
        <v>1322.6</v>
      </c>
      <c r="I1267" s="1">
        <v>4517</v>
      </c>
      <c r="J1267" s="1">
        <v>4525</v>
      </c>
      <c r="K1267" s="1">
        <v>4499</v>
      </c>
      <c r="L1267" s="1">
        <v>4517</v>
      </c>
      <c r="M1267" s="53">
        <v>4514</v>
      </c>
      <c r="N1267" s="47">
        <v>4517</v>
      </c>
      <c r="O1267" s="47">
        <v>4508</v>
      </c>
      <c r="P1267" s="47">
        <v>4509</v>
      </c>
      <c r="Q1267" s="8">
        <v>4508</v>
      </c>
      <c r="R1267" s="26"/>
      <c r="W1267" s="50"/>
      <c r="X1267" s="51"/>
      <c r="AC1267" s="1">
        <v>1.2393000000000001</v>
      </c>
      <c r="AD1267" s="62">
        <v>4523</v>
      </c>
      <c r="AE1267" s="62">
        <v>4512</v>
      </c>
      <c r="BD1267" s="94">
        <v>4515</v>
      </c>
      <c r="BE1267" s="8">
        <v>4509</v>
      </c>
      <c r="BF1267" s="8">
        <v>1066</v>
      </c>
      <c r="BG1267" s="62">
        <v>858</v>
      </c>
      <c r="BH1267" s="62">
        <v>1.2424242424242424</v>
      </c>
      <c r="BI1267" s="1">
        <v>4514</v>
      </c>
      <c r="BJ1267" s="1">
        <v>4516</v>
      </c>
      <c r="BK1267" s="1">
        <v>4511</v>
      </c>
      <c r="BL1267" s="1">
        <v>4512</v>
      </c>
      <c r="BM1267" s="78"/>
      <c r="BN1267" s="78"/>
      <c r="BO1267" s="78"/>
      <c r="BP1267" s="89"/>
      <c r="BS1267" s="88"/>
      <c r="BU1267" s="58"/>
      <c r="BV1267" s="58"/>
      <c r="BW1267" s="58"/>
      <c r="BX1267" s="58"/>
      <c r="BY1267" s="1">
        <v>106.078</v>
      </c>
      <c r="BZ1267" s="1">
        <v>106.065</v>
      </c>
      <c r="CA1267" s="1">
        <v>106.105</v>
      </c>
      <c r="CB1267" s="1">
        <v>1.2413000000000001</v>
      </c>
      <c r="CC1267" s="1">
        <v>1.2412000000000001</v>
      </c>
      <c r="CD1267" s="1">
        <v>1.2414000000000001</v>
      </c>
      <c r="CG1267" s="1">
        <v>4514</v>
      </c>
      <c r="CH1267" s="1">
        <v>4517</v>
      </c>
      <c r="CI1267" s="1">
        <v>4508</v>
      </c>
      <c r="CJ1267" s="1">
        <v>4510</v>
      </c>
      <c r="CK1267" s="1">
        <v>4514</v>
      </c>
      <c r="CL1267" s="1">
        <v>4517</v>
      </c>
      <c r="CM1267" s="1">
        <v>4503</v>
      </c>
      <c r="CN1267" s="1">
        <v>4504</v>
      </c>
      <c r="CO1267" s="1">
        <v>1328.4</v>
      </c>
      <c r="CP1267" s="1">
        <v>4518</v>
      </c>
      <c r="CQ1267" s="1">
        <v>4520</v>
      </c>
      <c r="CR1267" s="1">
        <v>4493</v>
      </c>
      <c r="CS1267" s="1">
        <v>4511</v>
      </c>
      <c r="CX1267" s="58"/>
      <c r="CY1267" s="58"/>
      <c r="DA1267" s="1" t="s">
        <v>618</v>
      </c>
      <c r="DC1267" s="58"/>
      <c r="DD1267" s="58"/>
      <c r="DE1267" s="111"/>
      <c r="DF1267">
        <v>106.247</v>
      </c>
      <c r="DG1267">
        <v>2.8660000000000001</v>
      </c>
    </row>
    <row r="1268" spans="1:111">
      <c r="A1268" s="1">
        <v>2018</v>
      </c>
      <c r="B1268" s="1">
        <v>6</v>
      </c>
      <c r="C1268" s="24">
        <v>43168</v>
      </c>
      <c r="D1268" s="1">
        <v>4512</v>
      </c>
      <c r="E1268" s="1">
        <v>4522</v>
      </c>
      <c r="F1268" s="1">
        <v>4509</v>
      </c>
      <c r="G1268" s="1">
        <v>4514</v>
      </c>
      <c r="H1268" s="46">
        <v>1324</v>
      </c>
      <c r="I1268" s="1">
        <v>4514</v>
      </c>
      <c r="J1268" s="1">
        <v>4519</v>
      </c>
      <c r="K1268" s="1">
        <v>4488</v>
      </c>
      <c r="L1268" s="1">
        <v>4512</v>
      </c>
      <c r="M1268" s="53">
        <v>4511</v>
      </c>
      <c r="N1268" s="47">
        <v>4522</v>
      </c>
      <c r="O1268" s="47">
        <v>4503</v>
      </c>
      <c r="P1268" s="47">
        <v>4512</v>
      </c>
      <c r="Q1268" s="8">
        <v>4507</v>
      </c>
      <c r="R1268" s="26"/>
      <c r="W1268" s="50"/>
      <c r="X1268" s="51"/>
      <c r="AC1268" s="1">
        <v>1.2289000000000001</v>
      </c>
      <c r="AD1268" s="62">
        <v>4522</v>
      </c>
      <c r="AE1268" s="62">
        <v>4509</v>
      </c>
      <c r="BD1268" s="94">
        <v>4508</v>
      </c>
      <c r="BE1268" s="8">
        <v>4506</v>
      </c>
      <c r="BF1268" s="8">
        <v>1227</v>
      </c>
      <c r="BG1268" s="62">
        <v>841</v>
      </c>
      <c r="BH1268" s="62">
        <v>1.4589774078478002</v>
      </c>
      <c r="BI1268" s="1">
        <v>4511</v>
      </c>
      <c r="BJ1268" s="1">
        <v>4513</v>
      </c>
      <c r="BK1268" s="1">
        <v>4510</v>
      </c>
      <c r="BL1268" s="1">
        <v>4511</v>
      </c>
      <c r="BM1268" s="78"/>
      <c r="BN1268" s="78"/>
      <c r="BO1268" s="78"/>
      <c r="BP1268" s="89"/>
      <c r="BS1268" s="88"/>
      <c r="BU1268" s="58"/>
      <c r="BV1268" s="58"/>
      <c r="BW1268" s="58"/>
      <c r="BX1268" s="58"/>
      <c r="BY1268" s="1">
        <v>106.27</v>
      </c>
      <c r="BZ1268" s="1">
        <v>106.23</v>
      </c>
      <c r="CA1268" s="1">
        <v>106.41200000000001</v>
      </c>
      <c r="CB1268" s="1">
        <v>1.2313000000000001</v>
      </c>
      <c r="CC1268" s="1">
        <v>1.2312000000000001</v>
      </c>
      <c r="CD1268" s="1">
        <v>1.2306999999999999</v>
      </c>
      <c r="CG1268" s="1">
        <v>4511</v>
      </c>
      <c r="CH1268" s="1">
        <v>4522</v>
      </c>
      <c r="CI1268" s="1">
        <v>4510</v>
      </c>
      <c r="CJ1268" s="1">
        <v>4516</v>
      </c>
      <c r="CK1268" s="1">
        <v>4511</v>
      </c>
      <c r="CL1268" s="1">
        <v>4522</v>
      </c>
      <c r="CM1268" s="1">
        <v>4503</v>
      </c>
      <c r="CN1268" s="1">
        <v>4522</v>
      </c>
      <c r="CO1268" s="1">
        <v>1319</v>
      </c>
      <c r="CP1268" s="1">
        <v>4513</v>
      </c>
      <c r="CQ1268" s="1">
        <v>4542</v>
      </c>
      <c r="CR1268" s="1">
        <v>4505</v>
      </c>
      <c r="CS1268" s="1">
        <v>4533</v>
      </c>
      <c r="CX1268" s="58"/>
      <c r="CY1268" s="58"/>
      <c r="DA1268" s="1" t="s">
        <v>618</v>
      </c>
      <c r="DC1268" s="58"/>
      <c r="DD1268" s="58"/>
      <c r="DE1268" s="111"/>
      <c r="DF1268">
        <v>106.789</v>
      </c>
      <c r="DG1268">
        <v>2.8940000000000001</v>
      </c>
    </row>
    <row r="1269" spans="1:111">
      <c r="A1269" s="1">
        <v>2018</v>
      </c>
      <c r="B1269" s="1">
        <v>2</v>
      </c>
      <c r="C1269" s="24">
        <v>43171</v>
      </c>
      <c r="D1269" s="1">
        <v>4539</v>
      </c>
      <c r="E1269" s="1">
        <v>4541</v>
      </c>
      <c r="F1269" s="1">
        <v>4521</v>
      </c>
      <c r="G1269" s="1">
        <v>4527</v>
      </c>
      <c r="H1269" s="46">
        <v>1323.5</v>
      </c>
      <c r="I1269" s="1">
        <v>4511</v>
      </c>
      <c r="J1269" s="1">
        <v>4539</v>
      </c>
      <c r="K1269" s="1">
        <v>4503</v>
      </c>
      <c r="L1269" s="1">
        <v>4524</v>
      </c>
      <c r="M1269" s="53">
        <v>4519</v>
      </c>
      <c r="N1269" s="47">
        <v>4522</v>
      </c>
      <c r="O1269" s="47">
        <v>4497</v>
      </c>
      <c r="P1269" s="47">
        <v>4505</v>
      </c>
      <c r="Q1269" s="8">
        <v>4537</v>
      </c>
      <c r="R1269" s="26"/>
      <c r="W1269" s="50"/>
      <c r="X1269" s="51"/>
      <c r="AC1269" s="1">
        <v>1.2305999999999999</v>
      </c>
      <c r="AD1269" s="62">
        <v>4541</v>
      </c>
      <c r="AE1269" s="62">
        <v>4522</v>
      </c>
      <c r="BD1269" s="94">
        <v>4519</v>
      </c>
      <c r="BE1269" s="8">
        <v>4535</v>
      </c>
      <c r="BF1269" s="8">
        <v>1438</v>
      </c>
      <c r="BG1269" s="62">
        <v>996</v>
      </c>
      <c r="BH1269" s="62">
        <v>1.4437751004016064</v>
      </c>
      <c r="BI1269" s="1">
        <v>4519</v>
      </c>
      <c r="BJ1269" s="1">
        <v>4522</v>
      </c>
      <c r="BK1269" s="1">
        <v>4510</v>
      </c>
      <c r="BL1269" s="1">
        <v>4511</v>
      </c>
      <c r="BM1269" s="78"/>
      <c r="BN1269" s="78"/>
      <c r="BO1269" s="78"/>
      <c r="BP1269" s="89"/>
      <c r="BS1269" s="88"/>
      <c r="BU1269" s="58"/>
      <c r="BV1269" s="58"/>
      <c r="BW1269" s="58"/>
      <c r="BX1269" s="58"/>
      <c r="BY1269" s="1">
        <v>106.66</v>
      </c>
      <c r="BZ1269" s="1">
        <v>106.851</v>
      </c>
      <c r="CA1269" s="1">
        <v>106.919</v>
      </c>
      <c r="CB1269" s="1">
        <v>1.2313000000000001</v>
      </c>
      <c r="CC1269" s="1">
        <v>1.2311000000000001</v>
      </c>
      <c r="CD1269" s="1">
        <v>1.2307999999999999</v>
      </c>
      <c r="CG1269" s="1">
        <v>4519</v>
      </c>
      <c r="CH1269" s="1">
        <v>4522</v>
      </c>
      <c r="CI1269" s="1">
        <v>4497</v>
      </c>
      <c r="CJ1269" s="1">
        <v>4506</v>
      </c>
      <c r="CK1269" s="1">
        <v>4519</v>
      </c>
      <c r="CL1269" s="1">
        <v>4522</v>
      </c>
      <c r="CM1269" s="1">
        <v>4497</v>
      </c>
      <c r="CN1269" s="1">
        <v>4503</v>
      </c>
      <c r="CO1269" s="1">
        <v>1322.6</v>
      </c>
      <c r="CP1269" s="1">
        <v>4522</v>
      </c>
      <c r="CQ1269" s="1">
        <v>4526</v>
      </c>
      <c r="CR1269" s="1">
        <v>4501</v>
      </c>
      <c r="CS1269" s="1">
        <v>4522</v>
      </c>
      <c r="CX1269" s="58"/>
      <c r="CY1269" s="58"/>
      <c r="DA1269" s="1" t="s">
        <v>618</v>
      </c>
      <c r="DC1269" s="58"/>
      <c r="DD1269" s="58"/>
      <c r="DE1269" s="111"/>
      <c r="DF1269">
        <v>106.429</v>
      </c>
      <c r="DG1269">
        <v>2.87</v>
      </c>
    </row>
    <row r="1270" spans="1:111">
      <c r="A1270" s="1">
        <v>2018</v>
      </c>
      <c r="B1270" s="1">
        <v>3</v>
      </c>
      <c r="C1270" s="24">
        <v>43172</v>
      </c>
      <c r="D1270" s="1">
        <v>4524</v>
      </c>
      <c r="E1270" s="1">
        <v>4526</v>
      </c>
      <c r="F1270" s="1">
        <v>4516</v>
      </c>
      <c r="G1270" s="1">
        <v>4526</v>
      </c>
      <c r="H1270" s="46">
        <v>1326.8</v>
      </c>
      <c r="I1270" s="1">
        <v>4519</v>
      </c>
      <c r="J1270" s="1">
        <v>4522</v>
      </c>
      <c r="K1270" s="1">
        <v>4497</v>
      </c>
      <c r="L1270" s="1">
        <v>4516</v>
      </c>
      <c r="M1270" s="53">
        <v>4523</v>
      </c>
      <c r="N1270" s="47">
        <v>4548</v>
      </c>
      <c r="O1270" s="47">
        <v>4520</v>
      </c>
      <c r="P1270" s="47">
        <v>4544</v>
      </c>
      <c r="Q1270" s="8">
        <v>4518</v>
      </c>
      <c r="R1270" s="26"/>
      <c r="W1270" s="50"/>
      <c r="X1270" s="51"/>
      <c r="AC1270" s="1">
        <v>1.2372000000000001</v>
      </c>
      <c r="AD1270" s="62">
        <v>4524</v>
      </c>
      <c r="AE1270" s="62">
        <v>4514</v>
      </c>
      <c r="BD1270" s="94">
        <v>4523</v>
      </c>
      <c r="BE1270" s="8">
        <v>4516</v>
      </c>
      <c r="BF1270" s="8">
        <v>1320</v>
      </c>
      <c r="BG1270" s="62">
        <v>994</v>
      </c>
      <c r="BH1270" s="62">
        <v>1.3279678068410463</v>
      </c>
      <c r="BI1270" s="1">
        <v>4523</v>
      </c>
      <c r="BJ1270" s="1">
        <v>4524</v>
      </c>
      <c r="BK1270" s="1">
        <v>4520</v>
      </c>
      <c r="BL1270" s="1">
        <v>4522</v>
      </c>
      <c r="BM1270" s="78"/>
      <c r="BN1270" s="78"/>
      <c r="BO1270" s="78"/>
      <c r="BP1270" s="89"/>
      <c r="BS1270" s="88"/>
      <c r="BU1270" s="58"/>
      <c r="BV1270" s="58"/>
      <c r="BW1270" s="58"/>
      <c r="BX1270" s="58"/>
      <c r="BY1270" s="1">
        <v>106.414</v>
      </c>
      <c r="BZ1270" s="1">
        <v>106.414</v>
      </c>
      <c r="CA1270" s="1">
        <v>106.34099999999999</v>
      </c>
      <c r="CB1270" s="1">
        <v>1.2334000000000001</v>
      </c>
      <c r="CC1270" s="1">
        <v>1.2334000000000001</v>
      </c>
      <c r="CD1270" s="1">
        <v>1.2339</v>
      </c>
      <c r="CG1270" s="1">
        <v>4523</v>
      </c>
      <c r="CH1270" s="1">
        <v>4545</v>
      </c>
      <c r="CI1270" s="1">
        <v>4520</v>
      </c>
      <c r="CJ1270" s="1">
        <v>4542</v>
      </c>
      <c r="CK1270" s="1">
        <v>4523</v>
      </c>
      <c r="CL1270" s="1">
        <v>4548</v>
      </c>
      <c r="CM1270" s="1">
        <v>4520</v>
      </c>
      <c r="CN1270" s="1">
        <v>4535</v>
      </c>
      <c r="CO1270" s="1">
        <v>1318.2</v>
      </c>
      <c r="CP1270" s="1">
        <v>4527</v>
      </c>
      <c r="CQ1270" s="1">
        <v>4552</v>
      </c>
      <c r="CR1270" s="1">
        <v>4524</v>
      </c>
      <c r="CS1270" s="1">
        <v>4537</v>
      </c>
      <c r="CX1270" s="58"/>
      <c r="CY1270" s="58"/>
      <c r="DA1270" s="1" t="s">
        <v>618</v>
      </c>
      <c r="DC1270" s="58"/>
      <c r="DD1270" s="58"/>
      <c r="DE1270" s="111"/>
      <c r="DF1270">
        <v>106.477</v>
      </c>
      <c r="DG1270">
        <v>2.8479999999999999</v>
      </c>
    </row>
    <row r="1271" spans="1:111">
      <c r="A1271" s="1">
        <v>2018</v>
      </c>
      <c r="B1271" s="1">
        <v>4</v>
      </c>
      <c r="C1271" s="24">
        <v>43173</v>
      </c>
      <c r="D1271" s="1">
        <v>4534</v>
      </c>
      <c r="E1271" s="1">
        <v>4546</v>
      </c>
      <c r="F1271" s="1">
        <v>4534</v>
      </c>
      <c r="G1271" s="1">
        <v>4543</v>
      </c>
      <c r="H1271" s="46">
        <v>1325</v>
      </c>
      <c r="I1271" s="1">
        <v>4523</v>
      </c>
      <c r="J1271" s="1">
        <v>4548</v>
      </c>
      <c r="K1271" s="1">
        <v>4520</v>
      </c>
      <c r="L1271" s="1">
        <v>4535</v>
      </c>
      <c r="M1271" s="53">
        <v>4531</v>
      </c>
      <c r="N1271" s="47">
        <v>4534</v>
      </c>
      <c r="O1271" s="47">
        <v>4519</v>
      </c>
      <c r="P1271" s="47">
        <v>4523</v>
      </c>
      <c r="Q1271" s="8">
        <v>4530</v>
      </c>
      <c r="R1271" s="26"/>
      <c r="W1271" s="50"/>
      <c r="X1271" s="51"/>
      <c r="AC1271" s="1">
        <v>1.2355</v>
      </c>
      <c r="AD1271" s="62">
        <v>4539</v>
      </c>
      <c r="AE1271" s="62">
        <v>4533</v>
      </c>
      <c r="BD1271" s="94">
        <v>4532</v>
      </c>
      <c r="BE1271" s="8">
        <v>4534</v>
      </c>
      <c r="BF1271" s="8">
        <v>1187</v>
      </c>
      <c r="BG1271" s="62">
        <v>884</v>
      </c>
      <c r="BH1271" s="62">
        <v>1.342760180995475</v>
      </c>
      <c r="BI1271" s="1">
        <v>4531</v>
      </c>
      <c r="BJ1271" s="1">
        <v>4534</v>
      </c>
      <c r="BK1271" s="1">
        <v>4529</v>
      </c>
      <c r="BL1271" s="1">
        <v>4532</v>
      </c>
      <c r="BM1271" s="78"/>
      <c r="BN1271" s="78"/>
      <c r="BO1271" s="78"/>
      <c r="BP1271" s="89"/>
      <c r="BS1271" s="88"/>
      <c r="BU1271" s="58"/>
      <c r="BV1271" s="58"/>
      <c r="BW1271" s="58"/>
      <c r="BX1271" s="58"/>
      <c r="BY1271" s="1">
        <v>106.57599999999999</v>
      </c>
      <c r="BZ1271" s="1">
        <v>106.474</v>
      </c>
      <c r="CA1271" s="1">
        <v>106.489</v>
      </c>
      <c r="CB1271" s="1">
        <v>1.2391000000000001</v>
      </c>
      <c r="CC1271" s="1">
        <v>1.2392000000000001</v>
      </c>
      <c r="CD1271" s="1">
        <v>1.2391000000000001</v>
      </c>
      <c r="CG1271" s="1">
        <v>4531</v>
      </c>
      <c r="CH1271" s="1">
        <v>4534</v>
      </c>
      <c r="CI1271" s="1">
        <v>4524</v>
      </c>
      <c r="CJ1271" s="1">
        <v>4526</v>
      </c>
      <c r="CK1271" s="1">
        <v>4531</v>
      </c>
      <c r="CL1271" s="1">
        <v>4534</v>
      </c>
      <c r="CM1271" s="1">
        <v>4514</v>
      </c>
      <c r="CN1271" s="1">
        <v>4520</v>
      </c>
      <c r="CO1271" s="1">
        <v>1324.2</v>
      </c>
      <c r="CP1271" s="1">
        <v>4535</v>
      </c>
      <c r="CQ1271" s="1">
        <v>4539</v>
      </c>
      <c r="CR1271" s="1">
        <v>4514</v>
      </c>
      <c r="CS1271" s="1">
        <v>4526</v>
      </c>
      <c r="CX1271" s="58"/>
      <c r="CY1271" s="58"/>
      <c r="DA1271" s="1" t="s">
        <v>618</v>
      </c>
      <c r="DC1271" s="58"/>
      <c r="DD1271" s="58"/>
      <c r="DE1271" s="111"/>
      <c r="DF1271">
        <v>106.32599999999999</v>
      </c>
      <c r="DG1271">
        <v>2.8170000000000002</v>
      </c>
    </row>
    <row r="1272" spans="1:111">
      <c r="A1272" s="1">
        <v>2018</v>
      </c>
      <c r="B1272" s="1">
        <v>5</v>
      </c>
      <c r="C1272" s="24">
        <v>43174</v>
      </c>
      <c r="D1272" s="1">
        <v>4519</v>
      </c>
      <c r="E1272" s="1">
        <v>4520</v>
      </c>
      <c r="F1272" s="1">
        <v>4511</v>
      </c>
      <c r="G1272" s="1">
        <v>4515</v>
      </c>
      <c r="H1272" s="46">
        <v>1316.2</v>
      </c>
      <c r="I1272" s="1">
        <v>4531</v>
      </c>
      <c r="J1272" s="1">
        <v>4534</v>
      </c>
      <c r="K1272" s="1">
        <v>4506</v>
      </c>
      <c r="L1272" s="1">
        <v>4510</v>
      </c>
      <c r="M1272" s="53">
        <v>4511</v>
      </c>
      <c r="N1272" s="47">
        <v>4513</v>
      </c>
      <c r="O1272" s="47">
        <v>4482</v>
      </c>
      <c r="P1272" s="47">
        <v>4485</v>
      </c>
      <c r="Q1272" s="8">
        <v>4517</v>
      </c>
      <c r="R1272" s="26"/>
      <c r="W1272" s="50"/>
      <c r="X1272" s="51"/>
      <c r="AC1272" s="1">
        <v>1.2330000000000001</v>
      </c>
      <c r="AD1272" s="62">
        <v>4520</v>
      </c>
      <c r="AE1272" s="62">
        <v>4508</v>
      </c>
      <c r="BD1272" s="94">
        <v>4510</v>
      </c>
      <c r="BE1272" s="8">
        <v>4514</v>
      </c>
      <c r="BF1272" s="8">
        <v>1095</v>
      </c>
      <c r="BG1272" s="62">
        <v>1218</v>
      </c>
      <c r="BH1272" s="62">
        <v>0.89901477832512311</v>
      </c>
      <c r="BI1272" s="1">
        <v>4511</v>
      </c>
      <c r="BJ1272" s="1">
        <v>4513</v>
      </c>
      <c r="BK1272" s="1">
        <v>4506</v>
      </c>
      <c r="BL1272" s="1">
        <v>4506</v>
      </c>
      <c r="BM1272" s="78"/>
      <c r="BN1272" s="78"/>
      <c r="BO1272" s="78"/>
      <c r="BP1272" s="89"/>
      <c r="BS1272" s="88"/>
      <c r="BU1272" s="58"/>
      <c r="BV1272" s="58"/>
      <c r="BW1272" s="58"/>
      <c r="BX1272" s="58"/>
      <c r="BY1272" s="1">
        <v>106.324</v>
      </c>
      <c r="BZ1272" s="1">
        <v>106.37</v>
      </c>
      <c r="CA1272" s="1">
        <v>106.3</v>
      </c>
      <c r="CB1272" s="1">
        <v>1.2366999999999999</v>
      </c>
      <c r="CC1272" s="1">
        <v>1.2367999999999999</v>
      </c>
      <c r="CD1272" s="1">
        <v>1.2370000000000001</v>
      </c>
      <c r="CG1272" s="1">
        <v>4511</v>
      </c>
      <c r="CH1272" s="1">
        <v>4513</v>
      </c>
      <c r="CI1272" s="1">
        <v>4489</v>
      </c>
      <c r="CJ1272" s="1">
        <v>4490</v>
      </c>
      <c r="CK1272" s="1">
        <v>4511</v>
      </c>
      <c r="CL1272" s="1">
        <v>4513</v>
      </c>
      <c r="CM1272" s="1">
        <v>4480</v>
      </c>
      <c r="CN1272" s="1">
        <v>4483</v>
      </c>
      <c r="CO1272" s="1">
        <v>1323.9</v>
      </c>
      <c r="CP1272" s="1">
        <v>4515</v>
      </c>
      <c r="CQ1272" s="1">
        <v>4518</v>
      </c>
      <c r="CR1272" s="1">
        <v>4485</v>
      </c>
      <c r="CS1272" s="1">
        <v>4500</v>
      </c>
      <c r="CX1272" s="58"/>
      <c r="CY1272" s="58"/>
      <c r="DA1272" s="1" t="s">
        <v>618</v>
      </c>
      <c r="DC1272" s="58"/>
      <c r="DD1272" s="58"/>
      <c r="DE1272" s="111"/>
      <c r="DF1272">
        <v>106.295</v>
      </c>
      <c r="DG1272">
        <v>2.8260000000000001</v>
      </c>
    </row>
    <row r="1273" spans="1:111">
      <c r="A1273" s="1">
        <v>2018</v>
      </c>
      <c r="B1273" s="1">
        <v>6</v>
      </c>
      <c r="C1273" s="24">
        <v>43175</v>
      </c>
      <c r="D1273" s="1">
        <v>4492</v>
      </c>
      <c r="E1273" s="1">
        <v>4495</v>
      </c>
      <c r="F1273" s="1">
        <v>4473</v>
      </c>
      <c r="G1273" s="1">
        <v>4483</v>
      </c>
      <c r="H1273" s="46">
        <v>1312.3</v>
      </c>
      <c r="I1273" s="1">
        <v>4511</v>
      </c>
      <c r="J1273" s="1">
        <v>4513</v>
      </c>
      <c r="K1273" s="1">
        <v>4468</v>
      </c>
      <c r="L1273" s="1">
        <v>4475</v>
      </c>
      <c r="M1273" s="53">
        <v>4476</v>
      </c>
      <c r="N1273" s="47">
        <v>4480</v>
      </c>
      <c r="O1273" s="47">
        <v>4468</v>
      </c>
      <c r="P1273" s="47">
        <v>4471</v>
      </c>
      <c r="Q1273" s="8">
        <v>4489</v>
      </c>
      <c r="R1273" s="26"/>
      <c r="W1273" s="50"/>
      <c r="X1273" s="51"/>
      <c r="AC1273" s="1">
        <v>1.2285999999999999</v>
      </c>
      <c r="AD1273" s="62">
        <v>4495</v>
      </c>
      <c r="AE1273" s="62">
        <v>4473</v>
      </c>
      <c r="BD1273" s="94">
        <v>4477</v>
      </c>
      <c r="BE1273" s="8">
        <v>4487</v>
      </c>
      <c r="BF1273" s="8">
        <v>1268</v>
      </c>
      <c r="BG1273" s="62">
        <v>1168</v>
      </c>
      <c r="BH1273" s="62">
        <v>1.0856164383561644</v>
      </c>
      <c r="BI1273" s="1">
        <v>4476</v>
      </c>
      <c r="BJ1273" s="1">
        <v>4476</v>
      </c>
      <c r="BK1273" s="1">
        <v>4468</v>
      </c>
      <c r="BL1273" s="1">
        <v>4473</v>
      </c>
      <c r="BM1273" s="78"/>
      <c r="BN1273" s="78"/>
      <c r="BO1273" s="78"/>
      <c r="BP1273" s="89"/>
      <c r="BS1273" s="88"/>
      <c r="BU1273" s="58"/>
      <c r="BV1273" s="58"/>
      <c r="BW1273" s="58"/>
      <c r="BX1273" s="58"/>
      <c r="BY1273" s="1">
        <v>106.34099999999999</v>
      </c>
      <c r="BZ1273" s="1">
        <v>106.325</v>
      </c>
      <c r="CA1273" s="1">
        <v>106.32299999999999</v>
      </c>
      <c r="CB1273" s="1">
        <v>1.2304999999999999</v>
      </c>
      <c r="CC1273" s="1">
        <v>1.2306999999999999</v>
      </c>
      <c r="CD1273" s="1">
        <v>1.2305999999999999</v>
      </c>
      <c r="CG1273" s="1">
        <v>4476</v>
      </c>
      <c r="CH1273" s="1">
        <v>4480</v>
      </c>
      <c r="CI1273" s="1">
        <v>4468</v>
      </c>
      <c r="CJ1273" s="1">
        <v>4476</v>
      </c>
      <c r="CK1273" s="1">
        <v>4476</v>
      </c>
      <c r="CL1273" s="1">
        <v>4480</v>
      </c>
      <c r="CM1273" s="1">
        <v>4462</v>
      </c>
      <c r="CN1273" s="1">
        <v>4466</v>
      </c>
      <c r="CO1273" s="1">
        <v>1317.8</v>
      </c>
      <c r="CP1273" s="1">
        <v>4481</v>
      </c>
      <c r="CQ1273" s="1">
        <v>4484</v>
      </c>
      <c r="CR1273" s="1">
        <v>4467</v>
      </c>
      <c r="CS1273" s="1">
        <v>4476</v>
      </c>
      <c r="CX1273" s="58"/>
      <c r="CY1273" s="58"/>
      <c r="DA1273" s="1" t="s">
        <v>618</v>
      </c>
      <c r="DC1273" s="58"/>
      <c r="DD1273" s="58"/>
      <c r="DE1273" s="111"/>
      <c r="DF1273">
        <v>106.032</v>
      </c>
      <c r="DG1273">
        <v>2.8479999999999999</v>
      </c>
    </row>
    <row r="1274" spans="1:111">
      <c r="A1274" s="1">
        <v>2018</v>
      </c>
      <c r="B1274" s="1">
        <v>2</v>
      </c>
      <c r="C1274" s="24">
        <v>43178</v>
      </c>
      <c r="D1274" s="1">
        <v>4469</v>
      </c>
      <c r="E1274" s="1">
        <v>4471</v>
      </c>
      <c r="F1274" s="1">
        <v>4441</v>
      </c>
      <c r="G1274" s="1">
        <v>4442</v>
      </c>
      <c r="H1274" s="46">
        <v>1316.7</v>
      </c>
      <c r="I1274" s="1">
        <v>4476</v>
      </c>
      <c r="J1274" s="1">
        <v>4480</v>
      </c>
      <c r="K1274" s="1">
        <v>4448</v>
      </c>
      <c r="L1274" s="1">
        <v>4454</v>
      </c>
      <c r="M1274" s="53">
        <v>4443</v>
      </c>
      <c r="N1274" s="47">
        <v>4476</v>
      </c>
      <c r="O1274" s="47">
        <v>4443</v>
      </c>
      <c r="P1274" s="47">
        <v>4473</v>
      </c>
      <c r="Q1274" s="8">
        <v>4465</v>
      </c>
      <c r="R1274" s="26"/>
      <c r="W1274" s="50"/>
      <c r="X1274" s="51"/>
      <c r="AC1274" s="1">
        <v>1.2315</v>
      </c>
      <c r="AD1274" s="62">
        <v>4471</v>
      </c>
      <c r="AE1274" s="62">
        <v>4452</v>
      </c>
      <c r="BD1274" s="94">
        <v>4442</v>
      </c>
      <c r="BE1274" s="8">
        <v>4468</v>
      </c>
      <c r="BF1274" s="8">
        <v>1263</v>
      </c>
      <c r="BG1274" s="62">
        <v>1055</v>
      </c>
      <c r="BH1274" s="62">
        <v>1.1971563981042654</v>
      </c>
      <c r="BI1274" s="1">
        <v>4443</v>
      </c>
      <c r="BJ1274" s="1">
        <v>4450</v>
      </c>
      <c r="BK1274" s="1">
        <v>4443</v>
      </c>
      <c r="BL1274" s="1">
        <v>4448</v>
      </c>
      <c r="BM1274" s="78"/>
      <c r="BN1274" s="78"/>
      <c r="BO1274" s="78"/>
      <c r="BP1274" s="89"/>
      <c r="BS1274" s="88"/>
      <c r="BU1274" s="58"/>
      <c r="BV1274" s="58"/>
      <c r="BW1274" s="58"/>
      <c r="BX1274" s="58"/>
      <c r="BY1274" s="1">
        <v>105.92700000000001</v>
      </c>
      <c r="BZ1274" s="1">
        <v>105.96299999999999</v>
      </c>
      <c r="CA1274" s="1">
        <v>105.97199999999999</v>
      </c>
      <c r="CB1274" s="1">
        <v>1.2290000000000001</v>
      </c>
      <c r="CC1274" s="1">
        <v>1.2289000000000001</v>
      </c>
      <c r="CD1274" s="1">
        <v>1.2282</v>
      </c>
      <c r="CG1274" s="1">
        <v>4443</v>
      </c>
      <c r="CH1274" s="1">
        <v>4476</v>
      </c>
      <c r="CI1274" s="1">
        <v>4443</v>
      </c>
      <c r="CJ1274" s="1">
        <v>4472</v>
      </c>
      <c r="CK1274" s="1">
        <v>4443</v>
      </c>
      <c r="CL1274" s="1">
        <v>4476</v>
      </c>
      <c r="CM1274" s="1">
        <v>4443</v>
      </c>
      <c r="CN1274" s="1">
        <v>4466</v>
      </c>
      <c r="CO1274" s="1">
        <v>1308.7</v>
      </c>
      <c r="CP1274" s="1">
        <v>4446</v>
      </c>
      <c r="CQ1274" s="1">
        <v>4488</v>
      </c>
      <c r="CR1274" s="1">
        <v>4446</v>
      </c>
      <c r="CS1274" s="1">
        <v>4486</v>
      </c>
      <c r="CX1274" s="58"/>
      <c r="CY1274" s="58"/>
      <c r="DA1274" s="1" t="s">
        <v>618</v>
      </c>
      <c r="DC1274" s="58"/>
      <c r="DD1274" s="58"/>
      <c r="DE1274" s="111"/>
      <c r="DF1274">
        <v>106.06399999999999</v>
      </c>
      <c r="DG1274">
        <v>2.8450000000000002</v>
      </c>
    </row>
    <row r="1275" spans="1:111">
      <c r="A1275" s="1">
        <v>2018</v>
      </c>
      <c r="B1275" s="1">
        <v>3</v>
      </c>
      <c r="C1275" s="24">
        <v>43179</v>
      </c>
      <c r="D1275" s="1">
        <v>4484</v>
      </c>
      <c r="E1275" s="1">
        <v>4493</v>
      </c>
      <c r="F1275" s="1">
        <v>4482</v>
      </c>
      <c r="G1275" s="1">
        <v>4490</v>
      </c>
      <c r="H1275" s="46">
        <v>1332.5</v>
      </c>
      <c r="I1275" s="1">
        <v>4443</v>
      </c>
      <c r="J1275" s="1">
        <v>4491</v>
      </c>
      <c r="K1275" s="1">
        <v>4443</v>
      </c>
      <c r="L1275" s="1">
        <v>4488</v>
      </c>
      <c r="M1275" s="53">
        <v>4491</v>
      </c>
      <c r="N1275" s="47">
        <v>4498</v>
      </c>
      <c r="O1275" s="47">
        <v>4470</v>
      </c>
      <c r="P1275" s="47">
        <v>4473</v>
      </c>
      <c r="Q1275" s="8">
        <v>4479</v>
      </c>
      <c r="R1275" s="26"/>
      <c r="W1275" s="50"/>
      <c r="X1275" s="51"/>
      <c r="AC1275" s="1">
        <v>1.2269000000000001</v>
      </c>
      <c r="AD1275" s="62">
        <v>4493</v>
      </c>
      <c r="AE1275" s="62">
        <v>4482</v>
      </c>
      <c r="BD1275" s="94">
        <v>4491</v>
      </c>
      <c r="BE1275" s="8">
        <v>4481</v>
      </c>
      <c r="BF1275" s="8">
        <v>1710</v>
      </c>
      <c r="BG1275" s="62">
        <v>1100</v>
      </c>
      <c r="BH1275" s="62">
        <v>1.5545454545454545</v>
      </c>
      <c r="BI1275" s="1">
        <v>4491</v>
      </c>
      <c r="BJ1275" s="1">
        <v>4498</v>
      </c>
      <c r="BK1275" s="1">
        <v>4488</v>
      </c>
      <c r="BL1275" s="1">
        <v>4489</v>
      </c>
      <c r="BM1275" s="78"/>
      <c r="BN1275" s="78"/>
      <c r="BO1275" s="78"/>
      <c r="BP1275" s="89"/>
      <c r="BS1275" s="88"/>
      <c r="BU1275" s="58"/>
      <c r="BV1275" s="58"/>
      <c r="BW1275" s="58"/>
      <c r="BX1275" s="58"/>
      <c r="BY1275" s="1">
        <v>106.095</v>
      </c>
      <c r="BZ1275" s="1">
        <v>106.075</v>
      </c>
      <c r="CA1275" s="1">
        <v>105.974</v>
      </c>
      <c r="CB1275" s="1">
        <v>1.2335</v>
      </c>
      <c r="CC1275" s="1">
        <v>1.2337</v>
      </c>
      <c r="CD1275" s="1">
        <v>1.2339</v>
      </c>
      <c r="CG1275" s="1">
        <v>4491</v>
      </c>
      <c r="CH1275" s="1">
        <v>4498</v>
      </c>
      <c r="CI1275" s="1">
        <v>4476</v>
      </c>
      <c r="CJ1275" s="1">
        <v>4482</v>
      </c>
      <c r="CK1275" s="1">
        <v>4491</v>
      </c>
      <c r="CL1275" s="1">
        <v>4498</v>
      </c>
      <c r="CM1275" s="1">
        <v>4465</v>
      </c>
      <c r="CN1275" s="1">
        <v>4470</v>
      </c>
      <c r="CO1275" s="1">
        <v>1314.3</v>
      </c>
      <c r="CP1275" s="1">
        <v>4495</v>
      </c>
      <c r="CQ1275" s="1">
        <v>4502</v>
      </c>
      <c r="CR1275" s="1">
        <v>4469</v>
      </c>
      <c r="CS1275" s="1">
        <v>4484</v>
      </c>
      <c r="CX1275" s="58"/>
      <c r="CY1275" s="58"/>
      <c r="DA1275" s="1" t="s">
        <v>618</v>
      </c>
      <c r="DC1275" s="58"/>
      <c r="DD1275" s="58"/>
      <c r="DE1275" s="111"/>
      <c r="DF1275">
        <v>106.069</v>
      </c>
      <c r="DG1275">
        <v>2.907</v>
      </c>
    </row>
    <row r="1276" spans="1:111">
      <c r="A1276" s="1">
        <v>2018</v>
      </c>
      <c r="B1276" s="1">
        <v>5</v>
      </c>
      <c r="C1276" s="24">
        <v>43181</v>
      </c>
      <c r="D1276" s="1">
        <v>4526</v>
      </c>
      <c r="E1276" s="1">
        <v>4535</v>
      </c>
      <c r="F1276" s="1">
        <v>4514</v>
      </c>
      <c r="G1276" s="1">
        <v>4523</v>
      </c>
      <c r="H1276" s="46">
        <v>1334.7</v>
      </c>
      <c r="I1276" s="1">
        <v>4491</v>
      </c>
      <c r="J1276" s="1">
        <v>4532</v>
      </c>
      <c r="K1276" s="1">
        <v>4465</v>
      </c>
      <c r="L1276" s="1">
        <v>4515</v>
      </c>
      <c r="M1276" s="53">
        <v>4522</v>
      </c>
      <c r="N1276" s="47">
        <v>4527</v>
      </c>
      <c r="O1276" s="47">
        <v>4496</v>
      </c>
      <c r="P1276" s="47">
        <v>4500</v>
      </c>
      <c r="Q1276" s="8">
        <v>4523</v>
      </c>
      <c r="R1276" s="26"/>
      <c r="W1276" s="50"/>
      <c r="X1276" s="51"/>
      <c r="AC1276" s="1">
        <v>1.2311000000000001</v>
      </c>
      <c r="AD1276" s="62">
        <v>4535</v>
      </c>
      <c r="AE1276" s="62">
        <v>4513</v>
      </c>
      <c r="BD1276" s="94">
        <v>4522</v>
      </c>
      <c r="BE1276" s="8">
        <v>4531</v>
      </c>
      <c r="BF1276" s="8">
        <v>1333</v>
      </c>
      <c r="BG1276" s="62">
        <v>1364</v>
      </c>
      <c r="BH1276" s="62">
        <v>0.97727272727272729</v>
      </c>
      <c r="BI1276" s="1">
        <v>4522</v>
      </c>
      <c r="BJ1276" s="1">
        <v>4527</v>
      </c>
      <c r="BK1276" s="1">
        <v>4518</v>
      </c>
      <c r="BL1276" s="1">
        <v>4526</v>
      </c>
      <c r="BM1276" s="78"/>
      <c r="BN1276" s="78"/>
      <c r="BO1276" s="78"/>
      <c r="BP1276" s="89"/>
      <c r="BS1276" s="88"/>
      <c r="BU1276" s="58"/>
      <c r="BV1276" s="58"/>
      <c r="BW1276" s="58"/>
      <c r="BX1276" s="58"/>
      <c r="BY1276" s="1">
        <v>106.051</v>
      </c>
      <c r="BZ1276" s="1">
        <v>106.04</v>
      </c>
      <c r="CA1276" s="1">
        <v>105.967</v>
      </c>
      <c r="CB1276" s="1">
        <v>1.2338</v>
      </c>
      <c r="CC1276" s="1">
        <v>1.2342</v>
      </c>
      <c r="CD1276" s="1">
        <v>1.2345999999999999</v>
      </c>
      <c r="CG1276" s="1">
        <v>4522</v>
      </c>
      <c r="CH1276" s="1">
        <v>4527</v>
      </c>
      <c r="CI1276" s="1">
        <v>4502</v>
      </c>
      <c r="CJ1276" s="1">
        <v>4502</v>
      </c>
      <c r="CK1276" s="1">
        <v>4522</v>
      </c>
      <c r="CL1276" s="1">
        <v>4527</v>
      </c>
      <c r="CM1276" s="1">
        <v>4496</v>
      </c>
      <c r="CN1276" s="1">
        <v>4504</v>
      </c>
      <c r="CO1276" s="1">
        <v>1338.7</v>
      </c>
      <c r="CP1276" s="1">
        <v>4526</v>
      </c>
      <c r="CQ1276" s="1">
        <v>4532</v>
      </c>
      <c r="CR1276" s="1">
        <v>4494</v>
      </c>
      <c r="CS1276" s="1">
        <v>4504</v>
      </c>
      <c r="CX1276" s="58"/>
      <c r="CY1276" s="58"/>
      <c r="DA1276" s="1" t="s">
        <v>618</v>
      </c>
      <c r="DC1276" s="58"/>
      <c r="DD1276" s="58"/>
      <c r="DE1276" s="111"/>
      <c r="DF1276">
        <v>105.28100000000001</v>
      </c>
      <c r="DG1276">
        <v>2.8319999999999999</v>
      </c>
    </row>
    <row r="1277" spans="1:111">
      <c r="A1277" s="1">
        <v>2018</v>
      </c>
      <c r="B1277" s="1">
        <v>6</v>
      </c>
      <c r="C1277" s="24">
        <v>43182</v>
      </c>
      <c r="D1277" s="1">
        <v>4490</v>
      </c>
      <c r="E1277" s="1">
        <v>4512</v>
      </c>
      <c r="F1277" s="1">
        <v>4490</v>
      </c>
      <c r="G1277" s="1">
        <v>4509</v>
      </c>
      <c r="H1277" s="46">
        <v>1355.7</v>
      </c>
      <c r="I1277" s="1">
        <v>4522</v>
      </c>
      <c r="J1277" s="1">
        <v>4527</v>
      </c>
      <c r="K1277" s="1">
        <v>4486</v>
      </c>
      <c r="L1277" s="1">
        <v>4507</v>
      </c>
      <c r="M1277" s="53">
        <v>4521</v>
      </c>
      <c r="N1277" s="47">
        <v>4553</v>
      </c>
      <c r="O1277" s="47">
        <v>4514</v>
      </c>
      <c r="P1277" s="47">
        <v>4548</v>
      </c>
      <c r="Q1277" s="8">
        <v>4485</v>
      </c>
      <c r="R1277" s="26"/>
      <c r="W1277" s="50"/>
      <c r="X1277" s="51"/>
      <c r="AC1277" s="35">
        <v>1.2311000000000001</v>
      </c>
      <c r="AD1277" s="62">
        <v>4512</v>
      </c>
      <c r="AE1277" s="62">
        <v>4490</v>
      </c>
      <c r="BD1277" s="94">
        <v>4520</v>
      </c>
      <c r="BE1277" s="8">
        <v>4495</v>
      </c>
      <c r="BF1277" s="8">
        <v>1187</v>
      </c>
      <c r="BG1277" s="62">
        <v>1127</v>
      </c>
      <c r="BH1277" s="62">
        <v>1.0532386867790595</v>
      </c>
      <c r="BI1277" s="1">
        <v>4521</v>
      </c>
      <c r="BJ1277" s="1">
        <v>4523</v>
      </c>
      <c r="BK1277" s="1">
        <v>4514</v>
      </c>
      <c r="BL1277" s="1">
        <v>4518</v>
      </c>
      <c r="BM1277" s="78"/>
      <c r="BN1277" s="78"/>
      <c r="BO1277" s="78"/>
      <c r="BP1277" s="89"/>
      <c r="BS1277" s="88"/>
      <c r="BU1277" s="58"/>
      <c r="BV1277" s="58"/>
      <c r="BW1277" s="58"/>
      <c r="BX1277" s="58"/>
      <c r="BY1277" s="1">
        <v>105.28100000000001</v>
      </c>
      <c r="BZ1277" s="1">
        <v>104.777</v>
      </c>
      <c r="CA1277" s="1">
        <v>104.74</v>
      </c>
      <c r="CB1277" s="1">
        <v>1.2302</v>
      </c>
      <c r="CC1277" s="1">
        <v>1.232</v>
      </c>
      <c r="CD1277" s="1">
        <v>1.2326999999999999</v>
      </c>
      <c r="CG1277" s="1">
        <v>4521</v>
      </c>
      <c r="CH1277" s="1">
        <v>4548</v>
      </c>
      <c r="CI1277" s="1">
        <v>4514</v>
      </c>
      <c r="CJ1277" s="1">
        <v>4542</v>
      </c>
      <c r="CK1277" s="1">
        <v>4521</v>
      </c>
      <c r="CL1277" s="1">
        <v>4556</v>
      </c>
      <c r="CM1277" s="1">
        <v>4514</v>
      </c>
      <c r="CN1277" s="1">
        <v>4549</v>
      </c>
      <c r="CO1277" s="1">
        <v>1344.7</v>
      </c>
      <c r="CP1277" s="1">
        <v>4524</v>
      </c>
      <c r="CQ1277" s="1">
        <v>4559</v>
      </c>
      <c r="CR1277" s="1">
        <v>4518</v>
      </c>
      <c r="CS1277" s="1">
        <v>4541</v>
      </c>
      <c r="CX1277" s="58"/>
      <c r="CY1277" s="58"/>
      <c r="DA1277" s="1" t="s">
        <v>618</v>
      </c>
      <c r="DC1277" s="58"/>
      <c r="DD1277" s="58"/>
      <c r="DE1277" s="111"/>
      <c r="DF1277">
        <v>104.744</v>
      </c>
      <c r="DG1277">
        <v>2.83</v>
      </c>
    </row>
    <row r="1278" spans="1:111">
      <c r="A1278" s="1">
        <v>2018</v>
      </c>
      <c r="B1278" s="1">
        <v>2</v>
      </c>
      <c r="C1278" s="24">
        <v>43185</v>
      </c>
      <c r="D1278" s="1">
        <v>4546</v>
      </c>
      <c r="E1278" s="1">
        <v>4546</v>
      </c>
      <c r="F1278" s="1">
        <v>4534</v>
      </c>
      <c r="G1278" s="1">
        <v>4534</v>
      </c>
      <c r="H1278" s="46">
        <v>1359.4</v>
      </c>
      <c r="I1278" s="1">
        <v>4521</v>
      </c>
      <c r="J1278" s="1">
        <v>4556</v>
      </c>
      <c r="K1278" s="1">
        <v>4514</v>
      </c>
      <c r="L1278" s="1">
        <v>4538</v>
      </c>
      <c r="M1278" s="53">
        <v>4541</v>
      </c>
      <c r="N1278" s="47">
        <v>4567</v>
      </c>
      <c r="O1278" s="47">
        <v>4538</v>
      </c>
      <c r="P1278" s="47">
        <v>4566</v>
      </c>
      <c r="Q1278" s="8">
        <v>4542</v>
      </c>
      <c r="R1278" s="26"/>
      <c r="W1278" s="50"/>
      <c r="X1278" s="51"/>
      <c r="AC1278" s="1">
        <v>1.2435</v>
      </c>
      <c r="AD1278" s="62">
        <v>4546</v>
      </c>
      <c r="AE1278" s="62">
        <v>4535</v>
      </c>
      <c r="BD1278" s="94">
        <v>4541</v>
      </c>
      <c r="BE1278" s="8">
        <v>4540</v>
      </c>
      <c r="BF1278" s="8">
        <v>1092</v>
      </c>
      <c r="BG1278" s="62">
        <v>973</v>
      </c>
      <c r="BH1278" s="62">
        <v>1.1223021582733812</v>
      </c>
      <c r="BI1278" s="1">
        <v>4541</v>
      </c>
      <c r="BJ1278" s="1">
        <v>4543</v>
      </c>
      <c r="BK1278" s="1">
        <v>4538</v>
      </c>
      <c r="BL1278" s="1">
        <v>4541</v>
      </c>
      <c r="BM1278" s="78"/>
      <c r="BN1278" s="78"/>
      <c r="BO1278" s="78"/>
      <c r="BP1278" s="89"/>
      <c r="BS1278" s="88"/>
      <c r="BU1278" s="58"/>
      <c r="BV1278" s="58"/>
      <c r="BW1278" s="58"/>
      <c r="BX1278" s="58"/>
      <c r="BY1278" s="1">
        <v>104.718</v>
      </c>
      <c r="BZ1278" s="1">
        <v>104.718</v>
      </c>
      <c r="CA1278" s="1">
        <v>104.79</v>
      </c>
      <c r="CB1278" s="1">
        <v>1.2354000000000001</v>
      </c>
      <c r="CC1278" s="1">
        <v>1.2365999999999999</v>
      </c>
      <c r="CD1278" s="1">
        <v>1.2361</v>
      </c>
      <c r="CG1278" s="1">
        <v>4541</v>
      </c>
      <c r="CH1278" s="1">
        <v>4553</v>
      </c>
      <c r="CI1278" s="1">
        <v>4538</v>
      </c>
      <c r="CJ1278" s="1">
        <v>4550</v>
      </c>
      <c r="CK1278" s="1">
        <v>4541</v>
      </c>
      <c r="CL1278" s="1">
        <v>4572</v>
      </c>
      <c r="CM1278" s="1">
        <v>4538</v>
      </c>
      <c r="CN1278" s="1">
        <v>4567</v>
      </c>
      <c r="CO1278" s="1">
        <v>1351.3</v>
      </c>
      <c r="CP1278" s="1">
        <v>4545</v>
      </c>
      <c r="CQ1278" s="1">
        <v>4581</v>
      </c>
      <c r="CR1278" s="1">
        <v>4543</v>
      </c>
      <c r="CS1278" s="1">
        <v>4580</v>
      </c>
      <c r="CX1278" s="58"/>
      <c r="CY1278" s="58"/>
      <c r="DA1278" s="1" t="s">
        <v>618</v>
      </c>
      <c r="DC1278" s="58"/>
      <c r="DD1278" s="58"/>
      <c r="DE1278" s="111"/>
      <c r="DF1278">
        <v>105.43300000000001</v>
      </c>
      <c r="DG1278">
        <v>2.843</v>
      </c>
    </row>
    <row r="1279" spans="1:111">
      <c r="A1279" s="1">
        <v>2018</v>
      </c>
      <c r="B1279" s="1">
        <v>3</v>
      </c>
      <c r="C1279" s="24">
        <v>43186</v>
      </c>
      <c r="D1279" s="1">
        <v>4584</v>
      </c>
      <c r="E1279" s="1">
        <v>4593</v>
      </c>
      <c r="F1279" s="1">
        <v>4577</v>
      </c>
      <c r="G1279" s="1">
        <v>4589</v>
      </c>
      <c r="H1279" s="46">
        <v>1350.5</v>
      </c>
      <c r="I1279" s="1">
        <v>4541</v>
      </c>
      <c r="J1279" s="1">
        <v>4589</v>
      </c>
      <c r="K1279" s="1">
        <v>4538</v>
      </c>
      <c r="L1279" s="1">
        <v>4583</v>
      </c>
      <c r="M1279" s="53">
        <v>4590</v>
      </c>
      <c r="N1279" s="47">
        <v>4590</v>
      </c>
      <c r="O1279" s="47">
        <v>4550</v>
      </c>
      <c r="P1279" s="47">
        <v>4555</v>
      </c>
      <c r="Q1279" s="8">
        <v>4580</v>
      </c>
      <c r="R1279" s="26"/>
      <c r="W1279" s="50"/>
      <c r="X1279" s="51"/>
      <c r="AC1279" s="1">
        <v>1.2396</v>
      </c>
      <c r="AD1279" s="62">
        <v>4592</v>
      </c>
      <c r="AE1279" s="62">
        <v>4577</v>
      </c>
      <c r="BD1279" s="94">
        <v>4589</v>
      </c>
      <c r="BE1279" s="8">
        <v>4580</v>
      </c>
      <c r="BF1279" s="8">
        <v>1276</v>
      </c>
      <c r="BG1279" s="62">
        <v>830</v>
      </c>
      <c r="BH1279" s="62">
        <v>1.5373493975903614</v>
      </c>
      <c r="BI1279" s="1">
        <v>4590</v>
      </c>
      <c r="BJ1279" s="1">
        <v>4590</v>
      </c>
      <c r="BK1279" s="1">
        <v>4578</v>
      </c>
      <c r="BL1279" s="1">
        <v>4582</v>
      </c>
      <c r="BM1279" s="78"/>
      <c r="BN1279" s="78"/>
      <c r="BO1279" s="78"/>
      <c r="BP1279" s="89"/>
      <c r="BS1279" s="88"/>
      <c r="BU1279" s="58"/>
      <c r="BV1279" s="58"/>
      <c r="BW1279" s="58"/>
      <c r="BX1279" s="58"/>
      <c r="BY1279" s="1">
        <v>105.40600000000001</v>
      </c>
      <c r="BZ1279" s="1">
        <v>105.49299999999999</v>
      </c>
      <c r="CA1279" s="1">
        <v>105.535</v>
      </c>
      <c r="CB1279" s="1">
        <v>1.2443</v>
      </c>
      <c r="CC1279" s="1">
        <v>1.2447999999999999</v>
      </c>
      <c r="CD1279" s="1">
        <v>1.2455000000000001</v>
      </c>
      <c r="CG1279" s="1">
        <v>4590</v>
      </c>
      <c r="CH1279" s="1">
        <v>4590</v>
      </c>
      <c r="CI1279" s="1">
        <v>4556</v>
      </c>
      <c r="CJ1279" s="1">
        <v>4557</v>
      </c>
      <c r="CK1279" s="1">
        <v>4590</v>
      </c>
      <c r="CL1279" s="1">
        <v>4590</v>
      </c>
      <c r="CM1279" s="1">
        <v>4550</v>
      </c>
      <c r="CN1279" s="1">
        <v>4557</v>
      </c>
      <c r="CO1279" s="1">
        <v>1358.6</v>
      </c>
      <c r="CP1279" s="1">
        <v>4593</v>
      </c>
      <c r="CQ1279" s="1">
        <v>4593</v>
      </c>
      <c r="CR1279" s="1">
        <v>4550</v>
      </c>
      <c r="CS1279" s="1">
        <v>4553</v>
      </c>
      <c r="CX1279" s="58"/>
      <c r="CY1279" s="58"/>
      <c r="DA1279" s="1" t="s">
        <v>618</v>
      </c>
      <c r="DC1279" s="58"/>
      <c r="DD1279" s="58"/>
      <c r="DE1279" s="111"/>
      <c r="DF1279">
        <v>105.351</v>
      </c>
      <c r="DG1279">
        <v>2.786</v>
      </c>
    </row>
    <row r="1280" spans="1:111">
      <c r="A1280" s="1">
        <v>2018</v>
      </c>
      <c r="B1280" s="1">
        <v>4</v>
      </c>
      <c r="C1280" s="24">
        <v>43187</v>
      </c>
      <c r="D1280" s="1">
        <v>4555</v>
      </c>
      <c r="E1280" s="1">
        <v>4571</v>
      </c>
      <c r="F1280" s="1">
        <v>4553</v>
      </c>
      <c r="G1280" s="1">
        <v>4555</v>
      </c>
      <c r="H1280" s="46">
        <v>1329.1</v>
      </c>
      <c r="I1280" s="1">
        <v>4590</v>
      </c>
      <c r="J1280" s="1">
        <v>4590</v>
      </c>
      <c r="K1280" s="1">
        <v>4547</v>
      </c>
      <c r="L1280" s="1">
        <v>4565</v>
      </c>
      <c r="M1280" s="53">
        <v>4543</v>
      </c>
      <c r="N1280" s="47">
        <v>4554</v>
      </c>
      <c r="O1280" s="47">
        <v>4539</v>
      </c>
      <c r="P1280" s="47">
        <v>4542</v>
      </c>
      <c r="Q1280" s="8">
        <v>4553</v>
      </c>
      <c r="R1280" s="26"/>
      <c r="W1280" s="50"/>
      <c r="X1280" s="51"/>
      <c r="AC1280" s="1">
        <v>1.2344999999999999</v>
      </c>
      <c r="AD1280" s="62">
        <v>4571</v>
      </c>
      <c r="AE1280" s="62">
        <v>4555</v>
      </c>
      <c r="BD1280" s="94">
        <v>4543</v>
      </c>
      <c r="BE1280" s="8">
        <v>4559</v>
      </c>
      <c r="BF1280" s="8">
        <v>986</v>
      </c>
      <c r="BG1280" s="62">
        <v>1150</v>
      </c>
      <c r="BH1280" s="62">
        <v>0.85739130434782607</v>
      </c>
      <c r="BI1280" s="1">
        <v>4543</v>
      </c>
      <c r="BJ1280" s="1">
        <v>4549</v>
      </c>
      <c r="BK1280" s="1">
        <v>4539</v>
      </c>
      <c r="BL1280" s="1">
        <v>4548</v>
      </c>
      <c r="BM1280" s="78"/>
      <c r="BN1280" s="78"/>
      <c r="BO1280" s="78"/>
      <c r="BP1280" s="89"/>
      <c r="BS1280" s="88"/>
      <c r="BU1280" s="58"/>
      <c r="BV1280" s="58"/>
      <c r="BW1280" s="58"/>
      <c r="BX1280" s="58"/>
      <c r="BY1280" s="1">
        <v>105.34</v>
      </c>
      <c r="BZ1280" s="1">
        <v>105.399</v>
      </c>
      <c r="CA1280" s="1">
        <v>105.411</v>
      </c>
      <c r="CB1280" s="1">
        <v>1.2403</v>
      </c>
      <c r="CC1280" s="1">
        <v>1.2406999999999999</v>
      </c>
      <c r="CD1280" s="1">
        <v>1.2405999999999999</v>
      </c>
      <c r="CG1280" s="1">
        <v>4543</v>
      </c>
      <c r="CH1280" s="1">
        <v>4554</v>
      </c>
      <c r="CI1280" s="1">
        <v>4539</v>
      </c>
      <c r="CJ1280" s="1">
        <v>4546</v>
      </c>
      <c r="CK1280" s="1">
        <v>4543</v>
      </c>
      <c r="CL1280" s="1">
        <v>4554</v>
      </c>
      <c r="CM1280" s="1">
        <v>4532</v>
      </c>
      <c r="CN1280" s="1">
        <v>4533</v>
      </c>
      <c r="CO1280" s="1">
        <v>1346.2</v>
      </c>
      <c r="CP1280" s="1">
        <v>4545</v>
      </c>
      <c r="CQ1280" s="1">
        <v>4556</v>
      </c>
      <c r="CR1280" s="1">
        <v>4534</v>
      </c>
      <c r="CS1280" s="1">
        <v>4553</v>
      </c>
      <c r="CX1280" s="58"/>
      <c r="CY1280" s="58"/>
      <c r="DA1280" s="1" t="s">
        <v>618</v>
      </c>
      <c r="DC1280" s="58"/>
      <c r="DD1280" s="58"/>
      <c r="DE1280" s="111"/>
      <c r="DF1280">
        <v>106.81</v>
      </c>
      <c r="DG1280">
        <v>2.7749999999999999</v>
      </c>
    </row>
    <row r="1281" spans="1:111">
      <c r="A1281" s="1">
        <v>2018</v>
      </c>
      <c r="B1281" s="1">
        <v>5</v>
      </c>
      <c r="C1281" s="24">
        <v>43188</v>
      </c>
      <c r="D1281" s="1">
        <v>4551</v>
      </c>
      <c r="E1281" s="1">
        <v>4552</v>
      </c>
      <c r="F1281" s="1">
        <v>4539</v>
      </c>
      <c r="G1281" s="1">
        <v>4541</v>
      </c>
      <c r="H1281" s="46">
        <v>1329.6</v>
      </c>
      <c r="I1281" s="1">
        <v>4543</v>
      </c>
      <c r="J1281" s="1">
        <v>4554</v>
      </c>
      <c r="K1281" s="1">
        <v>4530</v>
      </c>
      <c r="L1281" s="1">
        <v>4542</v>
      </c>
      <c r="M1281" s="53">
        <v>4532</v>
      </c>
      <c r="N1281" s="47">
        <v>4538</v>
      </c>
      <c r="O1281" s="47">
        <v>4518</v>
      </c>
      <c r="P1281" s="47">
        <v>4519</v>
      </c>
      <c r="Q1281" s="8">
        <v>4548</v>
      </c>
      <c r="R1281" s="26"/>
      <c r="W1281" s="50"/>
      <c r="X1281" s="51"/>
      <c r="AC1281" s="1">
        <v>1.2323999999999999</v>
      </c>
      <c r="AD1281" s="62">
        <v>4552</v>
      </c>
      <c r="AE1281" s="62">
        <v>4540</v>
      </c>
      <c r="BD1281" s="94">
        <v>4534</v>
      </c>
      <c r="BE1281" s="8">
        <v>4546</v>
      </c>
      <c r="BF1281" s="8">
        <v>1150</v>
      </c>
      <c r="BG1281" s="62">
        <v>889</v>
      </c>
      <c r="BH1281" s="62">
        <v>1.2935883014623173</v>
      </c>
      <c r="BI1281" s="1">
        <v>4532</v>
      </c>
      <c r="BJ1281" s="1">
        <v>4534</v>
      </c>
      <c r="BK1281" s="1">
        <v>4530</v>
      </c>
      <c r="BL1281" s="1">
        <v>4531</v>
      </c>
      <c r="BM1281" s="78"/>
      <c r="BN1281" s="78"/>
      <c r="BO1281" s="78"/>
      <c r="BP1281" s="89"/>
      <c r="BS1281" s="88"/>
      <c r="BU1281" s="58"/>
      <c r="BV1281" s="58"/>
      <c r="BW1281" s="58"/>
      <c r="BX1281" s="58"/>
      <c r="BY1281" s="1">
        <v>106.851</v>
      </c>
      <c r="BZ1281" s="1">
        <v>106.79900000000001</v>
      </c>
      <c r="CA1281" s="1">
        <v>106.87</v>
      </c>
      <c r="CB1281" s="1">
        <v>1.2307999999999999</v>
      </c>
      <c r="CC1281" s="1">
        <v>1.2313000000000001</v>
      </c>
      <c r="CD1281" s="1">
        <v>1.2305999999999999</v>
      </c>
      <c r="CG1281" s="1">
        <v>4532</v>
      </c>
      <c r="CH1281" s="1">
        <v>4538</v>
      </c>
      <c r="CI1281" s="1">
        <v>4521</v>
      </c>
      <c r="CJ1281" s="1">
        <v>4523</v>
      </c>
      <c r="CK1281" s="1">
        <v>4532</v>
      </c>
      <c r="CL1281" s="1">
        <v>4538</v>
      </c>
      <c r="CM1281" s="1">
        <v>4517</v>
      </c>
      <c r="CN1281" s="1">
        <v>4519</v>
      </c>
      <c r="CO1281" s="1">
        <v>1328.6</v>
      </c>
      <c r="CP1281" s="1">
        <v>4536</v>
      </c>
      <c r="CQ1281" s="1">
        <v>4540</v>
      </c>
      <c r="CR1281" s="1">
        <v>4517</v>
      </c>
      <c r="CS1281" s="1">
        <v>4530</v>
      </c>
      <c r="CX1281" s="58"/>
      <c r="CY1281" s="58"/>
      <c r="DA1281" s="1" t="s">
        <v>618</v>
      </c>
      <c r="DC1281" s="58"/>
      <c r="DD1281" s="58"/>
      <c r="DE1281" s="111"/>
      <c r="DF1281">
        <v>106.444</v>
      </c>
      <c r="DG1281">
        <v>2.7410000000000001</v>
      </c>
    </row>
    <row r="1282" spans="1:111">
      <c r="A1282" s="1">
        <v>2018</v>
      </c>
      <c r="B1282" s="1">
        <v>6</v>
      </c>
      <c r="C1282" s="24">
        <v>43189</v>
      </c>
      <c r="D1282" s="1">
        <v>4535</v>
      </c>
      <c r="E1282" s="1">
        <v>4542</v>
      </c>
      <c r="F1282" s="1">
        <v>4523</v>
      </c>
      <c r="G1282" s="1">
        <v>4531</v>
      </c>
      <c r="H1282" s="46">
        <v>1327.3</v>
      </c>
      <c r="I1282" s="1">
        <v>4532</v>
      </c>
      <c r="J1282" s="1">
        <v>4538</v>
      </c>
      <c r="K1282" s="1">
        <v>4513</v>
      </c>
      <c r="L1282" s="1">
        <v>4523</v>
      </c>
      <c r="M1282" s="53">
        <v>4529</v>
      </c>
      <c r="N1282" s="47">
        <v>4529</v>
      </c>
      <c r="O1282" s="47">
        <v>4523</v>
      </c>
      <c r="P1282" s="47">
        <v>4527</v>
      </c>
      <c r="Q1282" s="8">
        <v>4534</v>
      </c>
      <c r="R1282" s="26"/>
      <c r="W1282" s="50"/>
      <c r="X1282" s="51"/>
      <c r="AC1282" s="1">
        <v>1.2324999999999999</v>
      </c>
      <c r="AD1282" s="62">
        <v>4542</v>
      </c>
      <c r="AE1282" s="62">
        <v>4521</v>
      </c>
      <c r="BD1282" s="94">
        <v>4529</v>
      </c>
      <c r="BE1282" s="8">
        <v>4536</v>
      </c>
      <c r="BF1282" s="8">
        <v>497</v>
      </c>
      <c r="BG1282" s="62">
        <v>318</v>
      </c>
      <c r="BH1282" s="62">
        <v>1.5628930817610063</v>
      </c>
      <c r="BI1282" s="1">
        <v>4529</v>
      </c>
      <c r="BJ1282" s="1">
        <v>4529</v>
      </c>
      <c r="BK1282" s="1">
        <v>4523</v>
      </c>
      <c r="BL1282" s="1">
        <v>4526</v>
      </c>
      <c r="BM1282" s="78"/>
      <c r="BN1282" s="78"/>
      <c r="BO1282" s="78"/>
      <c r="BP1282" s="89"/>
      <c r="BS1282" s="88"/>
      <c r="BU1282" s="58"/>
      <c r="BV1282" s="58"/>
      <c r="BW1282" s="58"/>
      <c r="BX1282" s="58"/>
      <c r="BY1282" s="1">
        <v>106.432</v>
      </c>
      <c r="BZ1282" s="1">
        <v>106.476</v>
      </c>
      <c r="CA1282" s="1">
        <v>106.465</v>
      </c>
      <c r="CB1282" s="1">
        <v>1.2301</v>
      </c>
      <c r="CC1282" s="1">
        <v>1.2303999999999999</v>
      </c>
      <c r="CD1282" s="1">
        <v>1.23</v>
      </c>
      <c r="CG1282" s="1">
        <v>4529</v>
      </c>
      <c r="CH1282" s="1">
        <v>4529</v>
      </c>
      <c r="CI1282" s="1">
        <v>4523</v>
      </c>
      <c r="CJ1282" s="1">
        <v>4526</v>
      </c>
      <c r="CK1282" s="1">
        <v>4529</v>
      </c>
      <c r="CL1282" s="1">
        <v>4529</v>
      </c>
      <c r="CM1282" s="1">
        <v>4523</v>
      </c>
      <c r="CN1282" s="1">
        <v>4527</v>
      </c>
      <c r="CO1282" s="1">
        <v>1329.6</v>
      </c>
      <c r="CP1282" s="1">
        <v>4530</v>
      </c>
      <c r="CQ1282" s="1">
        <v>4533</v>
      </c>
      <c r="CR1282" s="1">
        <v>4527</v>
      </c>
      <c r="CS1282" s="1">
        <v>4530</v>
      </c>
      <c r="CX1282" s="58"/>
      <c r="CY1282" s="58"/>
      <c r="DA1282" s="1" t="s">
        <v>618</v>
      </c>
      <c r="DC1282" s="58"/>
      <c r="DD1282" s="58"/>
      <c r="DE1282" s="111"/>
      <c r="DF1282">
        <v>106.262</v>
      </c>
      <c r="DG1282">
        <v>2.7410000000000001</v>
      </c>
    </row>
    <row r="1283" spans="1:111">
      <c r="A1283" s="1">
        <v>2018</v>
      </c>
      <c r="B1283" s="1">
        <v>2</v>
      </c>
      <c r="C1283" s="24">
        <v>43192</v>
      </c>
      <c r="D1283" s="1">
        <v>4535</v>
      </c>
      <c r="E1283" s="1">
        <v>4545</v>
      </c>
      <c r="F1283" s="1">
        <v>4525</v>
      </c>
      <c r="G1283" s="1">
        <v>4538</v>
      </c>
      <c r="H1283" s="46">
        <v>1345.4</v>
      </c>
      <c r="I1283" s="1">
        <v>4529</v>
      </c>
      <c r="J1283" s="1">
        <v>4541</v>
      </c>
      <c r="K1283" s="1">
        <v>4522</v>
      </c>
      <c r="L1283" s="1">
        <v>4541</v>
      </c>
      <c r="M1283" s="53">
        <v>4542</v>
      </c>
      <c r="N1283" s="47">
        <v>4563</v>
      </c>
      <c r="O1283" s="47">
        <v>4541</v>
      </c>
      <c r="P1283" s="47">
        <v>4552</v>
      </c>
      <c r="Q1283" s="8">
        <v>4530</v>
      </c>
      <c r="R1283" s="26"/>
      <c r="W1283" s="50"/>
      <c r="X1283" s="51"/>
      <c r="AC1283" s="1">
        <v>1.232</v>
      </c>
      <c r="AD1283" s="62">
        <v>4545</v>
      </c>
      <c r="AE1283" s="62">
        <v>4525</v>
      </c>
      <c r="BD1283" s="94">
        <v>4542</v>
      </c>
      <c r="BE1283" s="8">
        <v>4527</v>
      </c>
      <c r="BF1283" s="8">
        <v>1117</v>
      </c>
      <c r="BG1283" s="62">
        <v>1003</v>
      </c>
      <c r="BH1283" s="62">
        <v>1.1136590229312064</v>
      </c>
      <c r="BI1283" s="1">
        <v>4542</v>
      </c>
      <c r="BJ1283" s="1">
        <v>4545</v>
      </c>
      <c r="BK1283" s="1">
        <v>4541</v>
      </c>
      <c r="BL1283" s="1">
        <v>4544</v>
      </c>
      <c r="BM1283" s="78"/>
      <c r="BN1283" s="78"/>
      <c r="BO1283" s="78"/>
      <c r="BP1283" s="89"/>
      <c r="BS1283" s="88"/>
      <c r="BU1283" s="58"/>
      <c r="BV1283" s="58"/>
      <c r="BW1283" s="58"/>
      <c r="BX1283" s="58"/>
      <c r="BY1283" s="1">
        <v>106.283</v>
      </c>
      <c r="BZ1283" s="1">
        <v>106.357</v>
      </c>
      <c r="CA1283" s="1">
        <v>106.29</v>
      </c>
      <c r="CB1283" s="1">
        <v>1.2327999999999999</v>
      </c>
      <c r="CC1283" s="1">
        <v>1.2314000000000001</v>
      </c>
      <c r="CD1283" s="1">
        <v>1.2315</v>
      </c>
      <c r="CG1283" s="1">
        <v>4542</v>
      </c>
      <c r="CH1283" s="1">
        <v>4558</v>
      </c>
      <c r="CI1283" s="1">
        <v>4541</v>
      </c>
      <c r="CJ1283" s="1">
        <v>4558</v>
      </c>
      <c r="CK1283" s="1">
        <v>4542</v>
      </c>
      <c r="CL1283" s="1">
        <v>4563</v>
      </c>
      <c r="CM1283" s="1">
        <v>4541</v>
      </c>
      <c r="CN1283" s="1">
        <v>4559</v>
      </c>
      <c r="CO1283" s="1">
        <v>1336</v>
      </c>
      <c r="CP1283" s="1">
        <v>4545</v>
      </c>
      <c r="CQ1283" s="1">
        <v>4567</v>
      </c>
      <c r="CR1283" s="1">
        <v>4545</v>
      </c>
      <c r="CS1283" s="1">
        <v>4562</v>
      </c>
      <c r="CX1283" s="58"/>
      <c r="CY1283" s="58"/>
      <c r="DA1283" s="1" t="s">
        <v>618</v>
      </c>
      <c r="DC1283" s="58"/>
      <c r="DD1283" s="58"/>
      <c r="DE1283" s="111"/>
      <c r="DF1283">
        <v>105.884</v>
      </c>
      <c r="DG1283">
        <v>2.7320000000000002</v>
      </c>
    </row>
    <row r="1284" spans="1:111">
      <c r="A1284" s="1">
        <v>2018</v>
      </c>
      <c r="B1284" s="1">
        <v>3</v>
      </c>
      <c r="C1284" s="24">
        <v>43193</v>
      </c>
      <c r="D1284" s="1">
        <v>4558</v>
      </c>
      <c r="E1284" s="1">
        <v>4560</v>
      </c>
      <c r="F1284" s="1">
        <v>4548</v>
      </c>
      <c r="G1284" s="1">
        <v>4557</v>
      </c>
      <c r="H1284" s="46">
        <v>1336.5</v>
      </c>
      <c r="I1284" s="1">
        <v>4542</v>
      </c>
      <c r="J1284" s="1">
        <v>4564</v>
      </c>
      <c r="K1284" s="1">
        <v>4541</v>
      </c>
      <c r="L1284" s="1">
        <v>4548</v>
      </c>
      <c r="M1284" s="53">
        <v>4557</v>
      </c>
      <c r="N1284" s="47">
        <v>4570</v>
      </c>
      <c r="O1284" s="47">
        <v>4551</v>
      </c>
      <c r="P1284" s="47">
        <v>4559</v>
      </c>
      <c r="Q1284" s="8">
        <v>4554</v>
      </c>
      <c r="R1284" s="26"/>
      <c r="W1284" s="50"/>
      <c r="X1284" s="51"/>
      <c r="AC1284" s="1">
        <v>1.2262999999999999</v>
      </c>
      <c r="AD1284" s="62">
        <v>4560</v>
      </c>
      <c r="AE1284" s="62">
        <v>4546</v>
      </c>
      <c r="BD1284" s="94">
        <v>4557</v>
      </c>
      <c r="BE1284" s="8">
        <v>4556</v>
      </c>
      <c r="BF1284" s="8">
        <v>1179</v>
      </c>
      <c r="BG1284" s="62">
        <v>1145</v>
      </c>
      <c r="BH1284" s="62">
        <v>1.0296943231441047</v>
      </c>
      <c r="BI1284" s="1">
        <v>4557</v>
      </c>
      <c r="BJ1284" s="1">
        <v>4557</v>
      </c>
      <c r="BK1284" s="1">
        <v>4553</v>
      </c>
      <c r="BL1284" s="1">
        <v>4556</v>
      </c>
      <c r="BM1284" s="78"/>
      <c r="BN1284" s="78"/>
      <c r="BO1284" s="78"/>
      <c r="BP1284" s="89"/>
      <c r="BS1284" s="88"/>
      <c r="BU1284" s="58"/>
      <c r="BV1284" s="58"/>
      <c r="BW1284" s="58"/>
      <c r="BX1284" s="58"/>
      <c r="BY1284" s="1">
        <v>106.283</v>
      </c>
      <c r="BZ1284" s="1">
        <v>105.84699999999999</v>
      </c>
      <c r="CA1284" s="1">
        <v>105.76</v>
      </c>
      <c r="CB1284" s="1">
        <v>1.2327999999999999</v>
      </c>
      <c r="CC1284" s="1">
        <v>1.23</v>
      </c>
      <c r="CD1284" s="1">
        <v>1.2297</v>
      </c>
      <c r="CG1284" s="1">
        <v>4557</v>
      </c>
      <c r="CH1284" s="1">
        <v>4570</v>
      </c>
      <c r="CI1284" s="1">
        <v>4551</v>
      </c>
      <c r="CJ1284" s="1">
        <v>4565</v>
      </c>
      <c r="CK1284" s="1">
        <v>4557</v>
      </c>
      <c r="CL1284" s="1">
        <v>4570</v>
      </c>
      <c r="CM1284" s="1">
        <v>4546</v>
      </c>
      <c r="CN1284" s="1">
        <v>4546</v>
      </c>
      <c r="CO1284" s="1">
        <v>1340.6</v>
      </c>
      <c r="CP1284" s="1">
        <v>4560</v>
      </c>
      <c r="CQ1284" s="1">
        <v>4573</v>
      </c>
      <c r="CR1284" s="1">
        <v>4548</v>
      </c>
      <c r="CS1284" s="1">
        <v>4561</v>
      </c>
      <c r="CX1284" s="58"/>
      <c r="CY1284" s="58"/>
      <c r="DA1284" s="1" t="s">
        <v>618</v>
      </c>
      <c r="DC1284" s="58"/>
      <c r="DD1284" s="58"/>
      <c r="DE1284" s="111"/>
      <c r="DF1284">
        <v>106.648</v>
      </c>
      <c r="DG1284">
        <v>2.7839999999999998</v>
      </c>
    </row>
    <row r="1285" spans="1:111">
      <c r="A1285" s="1">
        <v>2018</v>
      </c>
      <c r="B1285" s="1">
        <v>4</v>
      </c>
      <c r="C1285" s="24">
        <v>43194</v>
      </c>
      <c r="D1285" s="1">
        <v>4560</v>
      </c>
      <c r="E1285" s="1">
        <v>4569</v>
      </c>
      <c r="F1285" s="1">
        <v>4554</v>
      </c>
      <c r="G1285" s="1">
        <v>4565</v>
      </c>
      <c r="H1285" s="46">
        <v>1337</v>
      </c>
      <c r="I1285" s="1">
        <v>4557</v>
      </c>
      <c r="J1285" s="1">
        <v>4570</v>
      </c>
      <c r="K1285" s="1">
        <v>4545</v>
      </c>
      <c r="L1285" s="1">
        <v>4556</v>
      </c>
      <c r="M1285" s="53">
        <v>4564</v>
      </c>
      <c r="N1285" s="47">
        <v>4595</v>
      </c>
      <c r="O1285" s="47">
        <v>4562</v>
      </c>
      <c r="P1285" s="47">
        <v>4580</v>
      </c>
      <c r="Q1285" s="8">
        <v>4556</v>
      </c>
      <c r="R1285" s="26"/>
      <c r="W1285" s="50"/>
      <c r="X1285" s="51"/>
      <c r="AC1285" s="1">
        <v>1.2296</v>
      </c>
      <c r="AD1285" s="62">
        <v>4561</v>
      </c>
      <c r="AE1285" s="62">
        <v>4554</v>
      </c>
      <c r="BD1285" s="94">
        <v>4563</v>
      </c>
      <c r="BE1285" s="8">
        <v>4554</v>
      </c>
      <c r="BF1285" s="8">
        <v>1054</v>
      </c>
      <c r="BG1285" s="62">
        <v>987</v>
      </c>
      <c r="BH1285" s="62">
        <v>1.0678824721377913</v>
      </c>
      <c r="BI1285" s="1">
        <v>4564</v>
      </c>
      <c r="BJ1285" s="1">
        <v>4577</v>
      </c>
      <c r="BK1285" s="1">
        <v>4562</v>
      </c>
      <c r="BL1285" s="1">
        <v>4573</v>
      </c>
      <c r="BM1285" s="78"/>
      <c r="BN1285" s="78"/>
      <c r="BO1285" s="78"/>
      <c r="BP1285" s="89"/>
      <c r="BS1285" s="88"/>
      <c r="BU1285" s="58"/>
      <c r="BV1285" s="58"/>
      <c r="BW1285" s="58"/>
      <c r="BX1285" s="58"/>
      <c r="BY1285" s="1">
        <v>106.61</v>
      </c>
      <c r="BZ1285" s="1">
        <v>106.526</v>
      </c>
      <c r="CA1285" s="1">
        <v>106.503</v>
      </c>
      <c r="CB1285" s="1">
        <v>1.2271000000000001</v>
      </c>
      <c r="CC1285" s="1">
        <v>1.2272000000000001</v>
      </c>
      <c r="CD1285" s="1">
        <v>1.2272000000000001</v>
      </c>
      <c r="CG1285" s="1">
        <v>4564</v>
      </c>
      <c r="CH1285" s="1">
        <v>4595</v>
      </c>
      <c r="CI1285" s="1">
        <v>4562</v>
      </c>
      <c r="CJ1285" s="1">
        <v>4593</v>
      </c>
      <c r="CK1285" s="1">
        <v>4564</v>
      </c>
      <c r="CL1285" s="1">
        <v>4595</v>
      </c>
      <c r="CM1285" s="1">
        <v>4562</v>
      </c>
      <c r="CN1285" s="1">
        <v>4564</v>
      </c>
      <c r="CO1285" s="1">
        <v>1348.2</v>
      </c>
      <c r="CP1285" s="1">
        <v>4568</v>
      </c>
      <c r="CQ1285" s="1">
        <v>4597</v>
      </c>
      <c r="CR1285" s="1">
        <v>4565</v>
      </c>
      <c r="CS1285" s="1">
        <v>4572</v>
      </c>
      <c r="CX1285" s="58"/>
      <c r="CY1285" s="58"/>
      <c r="DA1285" s="1" t="s">
        <v>618</v>
      </c>
      <c r="DC1285" s="58"/>
      <c r="DD1285" s="58"/>
      <c r="DE1285" s="111"/>
      <c r="DF1285">
        <v>106.732</v>
      </c>
      <c r="DG1285">
        <v>2.7879999999999998</v>
      </c>
    </row>
    <row r="1286" spans="1:111">
      <c r="A1286" s="1">
        <v>2018</v>
      </c>
      <c r="B1286" s="1">
        <v>5</v>
      </c>
      <c r="C1286" s="24">
        <v>43195</v>
      </c>
      <c r="D1286" s="1">
        <v>4575</v>
      </c>
      <c r="E1286" s="1">
        <v>4575</v>
      </c>
      <c r="F1286" s="1">
        <v>4561</v>
      </c>
      <c r="G1286" s="1">
        <v>4561</v>
      </c>
      <c r="H1286" s="46">
        <v>1329.9</v>
      </c>
      <c r="I1286" s="1">
        <v>4564</v>
      </c>
      <c r="J1286" s="1">
        <v>4595</v>
      </c>
      <c r="K1286" s="1">
        <v>4558</v>
      </c>
      <c r="L1286" s="1">
        <v>4565</v>
      </c>
      <c r="M1286" s="53">
        <v>4559</v>
      </c>
      <c r="N1286" s="47">
        <v>4568</v>
      </c>
      <c r="O1286" s="47">
        <v>4547</v>
      </c>
      <c r="P1286" s="47">
        <v>4563</v>
      </c>
      <c r="Q1286" s="8">
        <v>4570</v>
      </c>
      <c r="R1286" s="26"/>
      <c r="W1286" s="50"/>
      <c r="X1286" s="51"/>
      <c r="AC1286" s="1">
        <v>1.2258</v>
      </c>
      <c r="AD1286" s="62">
        <v>4575</v>
      </c>
      <c r="AE1286" s="62">
        <v>4562</v>
      </c>
      <c r="BD1286" s="94">
        <v>4559</v>
      </c>
      <c r="BE1286" s="8">
        <v>4570</v>
      </c>
      <c r="BF1286" s="8">
        <v>1152</v>
      </c>
      <c r="BG1286" s="62">
        <v>1089</v>
      </c>
      <c r="BH1286" s="62">
        <v>1.0578512396694215</v>
      </c>
      <c r="BI1286" s="1">
        <v>4559</v>
      </c>
      <c r="BJ1286" s="1">
        <v>4562</v>
      </c>
      <c r="BK1286" s="1">
        <v>4555</v>
      </c>
      <c r="BL1286" s="1">
        <v>4557</v>
      </c>
      <c r="BM1286" s="78"/>
      <c r="BN1286" s="78"/>
      <c r="BO1286" s="78"/>
      <c r="BP1286" s="89"/>
      <c r="BS1286" s="88"/>
      <c r="BU1286" s="58"/>
      <c r="BV1286" s="58"/>
      <c r="BW1286" s="58"/>
      <c r="BX1286" s="58"/>
      <c r="BY1286" s="1">
        <v>106.78</v>
      </c>
      <c r="BZ1286" s="1">
        <v>106.753</v>
      </c>
      <c r="CA1286" s="1">
        <v>106.753</v>
      </c>
      <c r="CB1286" s="1">
        <v>1.2278</v>
      </c>
      <c r="CC1286" s="1">
        <v>1.2284999999999999</v>
      </c>
      <c r="CD1286" s="1">
        <v>1.2283999999999999</v>
      </c>
      <c r="CG1286" s="1">
        <v>4559</v>
      </c>
      <c r="CH1286" s="1">
        <v>4568</v>
      </c>
      <c r="CI1286" s="1">
        <v>4552</v>
      </c>
      <c r="CJ1286" s="1">
        <v>4554</v>
      </c>
      <c r="CK1286" s="1">
        <v>4559</v>
      </c>
      <c r="CL1286" s="1">
        <v>4568</v>
      </c>
      <c r="CM1286" s="1">
        <v>4547</v>
      </c>
      <c r="CN1286" s="1">
        <v>4564</v>
      </c>
      <c r="CO1286" s="1">
        <v>1329.6</v>
      </c>
      <c r="CP1286" s="1">
        <v>4563</v>
      </c>
      <c r="CQ1286" s="1">
        <v>4576</v>
      </c>
      <c r="CR1286" s="1">
        <v>4551</v>
      </c>
      <c r="CS1286" s="1">
        <v>4573</v>
      </c>
      <c r="CX1286" s="58"/>
      <c r="CY1286" s="58"/>
      <c r="DA1286" s="1" t="s">
        <v>618</v>
      </c>
      <c r="DC1286" s="58"/>
      <c r="DD1286" s="58"/>
      <c r="DE1286" s="111"/>
      <c r="DF1286">
        <v>107.39</v>
      </c>
      <c r="DG1286">
        <v>2.8319999999999999</v>
      </c>
    </row>
    <row r="1287" spans="1:111">
      <c r="A1287" s="1">
        <v>2018</v>
      </c>
      <c r="B1287" s="1">
        <v>6</v>
      </c>
      <c r="C1287" s="24">
        <v>43196</v>
      </c>
      <c r="D1287" s="1">
        <v>4577</v>
      </c>
      <c r="E1287" s="1">
        <v>4586</v>
      </c>
      <c r="F1287" s="1">
        <v>4572</v>
      </c>
      <c r="G1287" s="1">
        <v>4573</v>
      </c>
      <c r="H1287" s="46">
        <v>1336.1</v>
      </c>
      <c r="I1287" s="1">
        <v>4559</v>
      </c>
      <c r="J1287" s="1">
        <v>4582</v>
      </c>
      <c r="K1287" s="1">
        <v>4547</v>
      </c>
      <c r="L1287" s="1">
        <v>4580</v>
      </c>
      <c r="M1287" s="53">
        <v>4560</v>
      </c>
      <c r="N1287" s="47">
        <v>4586</v>
      </c>
      <c r="O1287" s="47">
        <v>4554</v>
      </c>
      <c r="P1287" s="47">
        <v>4577</v>
      </c>
      <c r="Q1287" s="8">
        <v>4573</v>
      </c>
      <c r="R1287" s="26"/>
      <c r="W1287" s="50"/>
      <c r="X1287" s="51"/>
      <c r="AC1287" s="1">
        <v>1.2269000000000001</v>
      </c>
      <c r="AD1287" s="62">
        <v>4584</v>
      </c>
      <c r="AE1287" s="62">
        <v>4576</v>
      </c>
      <c r="BD1287" s="94">
        <v>4563</v>
      </c>
      <c r="BE1287" s="8">
        <v>4574</v>
      </c>
      <c r="BF1287" s="8">
        <v>1234</v>
      </c>
      <c r="BG1287" s="62">
        <v>1073</v>
      </c>
      <c r="BH1287" s="62">
        <v>1.1500465983224604</v>
      </c>
      <c r="BI1287" s="1">
        <v>4560</v>
      </c>
      <c r="BJ1287" s="1">
        <v>4566</v>
      </c>
      <c r="BK1287" s="1">
        <v>4556</v>
      </c>
      <c r="BL1287" s="1">
        <v>4563</v>
      </c>
      <c r="BM1287" s="78"/>
      <c r="BN1287" s="78"/>
      <c r="BO1287" s="78"/>
      <c r="BP1287" s="89"/>
      <c r="BS1287" s="88"/>
      <c r="BU1287" s="58"/>
      <c r="BV1287" s="58"/>
      <c r="BW1287" s="58"/>
      <c r="BX1287" s="58"/>
      <c r="BY1287" s="1">
        <v>107.383</v>
      </c>
      <c r="BZ1287" s="1">
        <v>107.383</v>
      </c>
      <c r="CA1287" s="1">
        <v>107.095</v>
      </c>
      <c r="CB1287" s="1">
        <v>1.2241</v>
      </c>
      <c r="CC1287" s="1">
        <v>1.2242</v>
      </c>
      <c r="CD1287" s="1">
        <v>1.2253000000000001</v>
      </c>
      <c r="CG1287" s="1">
        <v>4560</v>
      </c>
      <c r="CH1287" s="1">
        <v>4578</v>
      </c>
      <c r="CI1287" s="1">
        <v>4554</v>
      </c>
      <c r="CJ1287" s="1">
        <v>4564</v>
      </c>
      <c r="CK1287" s="1">
        <v>4560</v>
      </c>
      <c r="CL1287" s="1">
        <v>4586</v>
      </c>
      <c r="CM1287" s="1">
        <v>4554</v>
      </c>
      <c r="CN1287" s="1">
        <v>4577</v>
      </c>
      <c r="CO1287" s="1">
        <v>1327.6</v>
      </c>
      <c r="CP1287" s="1">
        <v>4567</v>
      </c>
      <c r="CQ1287" s="1">
        <v>4588</v>
      </c>
      <c r="CR1287" s="1">
        <v>4558</v>
      </c>
      <c r="CS1287" s="1">
        <v>4575</v>
      </c>
      <c r="CX1287" s="58"/>
      <c r="CY1287" s="58"/>
      <c r="DA1287" s="1" t="s">
        <v>618</v>
      </c>
      <c r="DC1287" s="58"/>
      <c r="DD1287" s="58"/>
      <c r="DE1287" s="111"/>
      <c r="DF1287">
        <v>106.922</v>
      </c>
      <c r="DG1287">
        <v>2.7749999999999999</v>
      </c>
    </row>
    <row r="1288" spans="1:111">
      <c r="A1288" s="1">
        <v>2018</v>
      </c>
      <c r="B1288" s="1">
        <v>2</v>
      </c>
      <c r="C1288" s="24">
        <v>43199</v>
      </c>
      <c r="D1288" s="1">
        <v>4577</v>
      </c>
      <c r="E1288" s="1">
        <v>4582</v>
      </c>
      <c r="F1288" s="1">
        <v>4568</v>
      </c>
      <c r="G1288" s="1">
        <v>4575</v>
      </c>
      <c r="H1288" s="46">
        <v>1339.6</v>
      </c>
      <c r="I1288" s="1">
        <v>4560</v>
      </c>
      <c r="J1288" s="1">
        <v>4586</v>
      </c>
      <c r="K1288" s="1">
        <v>4554</v>
      </c>
      <c r="L1288" s="1">
        <v>4577</v>
      </c>
      <c r="M1288" s="53">
        <v>4571</v>
      </c>
      <c r="N1288" s="47">
        <v>4578</v>
      </c>
      <c r="O1288" s="47">
        <v>4564</v>
      </c>
      <c r="P1288" s="47">
        <v>4574</v>
      </c>
      <c r="Q1288" s="8">
        <v>4578</v>
      </c>
      <c r="R1288" s="26"/>
      <c r="W1288" s="50"/>
      <c r="X1288" s="51"/>
      <c r="AC1288" s="1">
        <v>1.2323999999999999</v>
      </c>
      <c r="AD1288" s="62">
        <v>4579</v>
      </c>
      <c r="AE1288" s="62">
        <v>4568</v>
      </c>
      <c r="BD1288" s="94">
        <v>4578</v>
      </c>
      <c r="BE1288" s="8">
        <v>4574</v>
      </c>
      <c r="BF1288" s="8">
        <v>1234</v>
      </c>
      <c r="BG1288" s="62">
        <v>1073</v>
      </c>
      <c r="BH1288" s="62">
        <v>1.1500465983224604</v>
      </c>
      <c r="BI1288" s="1">
        <v>4560</v>
      </c>
      <c r="BJ1288" s="1">
        <v>4586</v>
      </c>
      <c r="BK1288" s="1">
        <v>4554</v>
      </c>
      <c r="BL1288" s="1">
        <v>4577</v>
      </c>
      <c r="BM1288" s="78"/>
      <c r="BN1288" s="78"/>
      <c r="BO1288" s="78"/>
      <c r="BP1288" s="89"/>
      <c r="BS1288" s="88"/>
      <c r="BU1288" s="58"/>
      <c r="BV1288" s="58"/>
      <c r="BW1288" s="58"/>
      <c r="BX1288" s="58"/>
      <c r="BY1288" s="1">
        <v>106.944</v>
      </c>
      <c r="BZ1288" s="1">
        <v>106.96</v>
      </c>
      <c r="CA1288" s="1">
        <v>106.96</v>
      </c>
      <c r="CB1288" s="1">
        <v>1.2285999999999999</v>
      </c>
      <c r="CC1288" s="1">
        <v>1.2274</v>
      </c>
      <c r="CD1288" s="1">
        <v>1.2267999999999999</v>
      </c>
      <c r="CG1288" s="1">
        <v>4571</v>
      </c>
      <c r="CH1288" s="1">
        <v>4577</v>
      </c>
      <c r="CI1288" s="1">
        <v>4564</v>
      </c>
      <c r="CJ1288" s="1">
        <v>4577</v>
      </c>
      <c r="CK1288" s="1">
        <v>4571</v>
      </c>
      <c r="CL1288" s="1">
        <v>4579</v>
      </c>
      <c r="CM1288" s="1">
        <v>4564</v>
      </c>
      <c r="CN1288" s="1">
        <v>4577</v>
      </c>
      <c r="CO1288" s="1">
        <v>1332.7</v>
      </c>
      <c r="CP1288" s="1">
        <v>4575</v>
      </c>
      <c r="CQ1288" s="1">
        <v>4589</v>
      </c>
      <c r="CR1288" s="1">
        <v>4568</v>
      </c>
      <c r="CS1288" s="1">
        <v>4580</v>
      </c>
      <c r="CX1288" s="58"/>
      <c r="CY1288" s="58"/>
      <c r="DA1288" s="1" t="s">
        <v>618</v>
      </c>
      <c r="DC1288" s="58"/>
      <c r="DD1288" s="58"/>
      <c r="DE1288" s="111"/>
      <c r="DF1288">
        <v>106.768</v>
      </c>
      <c r="DG1288">
        <v>2.786</v>
      </c>
    </row>
    <row r="1289" spans="1:111">
      <c r="A1289" s="1">
        <v>2018</v>
      </c>
      <c r="B1289" s="1">
        <v>3</v>
      </c>
      <c r="C1289" s="24">
        <v>43200</v>
      </c>
      <c r="D1289" s="1">
        <v>4578</v>
      </c>
      <c r="E1289" s="1">
        <v>4592</v>
      </c>
      <c r="F1289" s="1">
        <v>4578</v>
      </c>
      <c r="G1289" s="1">
        <v>4582</v>
      </c>
      <c r="H1289" s="46">
        <v>1343.1</v>
      </c>
      <c r="I1289" s="1">
        <v>4571</v>
      </c>
      <c r="J1289" s="1">
        <v>4587</v>
      </c>
      <c r="K1289" s="1">
        <v>4564</v>
      </c>
      <c r="L1289" s="1">
        <v>4579</v>
      </c>
      <c r="M1289" s="53">
        <v>4586</v>
      </c>
      <c r="N1289" s="47">
        <v>4600</v>
      </c>
      <c r="O1289" s="47">
        <v>4582</v>
      </c>
      <c r="P1289" s="47">
        <v>4596</v>
      </c>
      <c r="Q1289" s="8">
        <v>4575</v>
      </c>
      <c r="R1289" s="26"/>
      <c r="W1289" s="50"/>
      <c r="X1289" s="51"/>
      <c r="AC1289" s="1">
        <v>1.2366999999999999</v>
      </c>
      <c r="AD1289" s="62">
        <v>4584</v>
      </c>
      <c r="AE1289" s="62">
        <v>4577</v>
      </c>
      <c r="BD1289" s="94">
        <v>4586</v>
      </c>
      <c r="BE1289" s="8">
        <v>4578</v>
      </c>
      <c r="BF1289" s="8">
        <v>1010</v>
      </c>
      <c r="BG1289" s="62">
        <v>1241</v>
      </c>
      <c r="BH1289" s="62">
        <v>0.81385979049153911</v>
      </c>
      <c r="BI1289" s="1">
        <v>4586</v>
      </c>
      <c r="BJ1289" s="1">
        <v>4589</v>
      </c>
      <c r="BK1289" s="1">
        <v>4582</v>
      </c>
      <c r="BL1289" s="1">
        <v>4582</v>
      </c>
      <c r="BM1289" s="78"/>
      <c r="BN1289" s="78"/>
      <c r="BO1289" s="78"/>
      <c r="BP1289" s="89"/>
      <c r="BS1289" s="88"/>
      <c r="BU1289" s="58"/>
      <c r="BV1289" s="58"/>
      <c r="BW1289" s="58"/>
      <c r="BX1289" s="58"/>
      <c r="BY1289" s="1">
        <v>106.762</v>
      </c>
      <c r="BZ1289" s="1">
        <v>106.762</v>
      </c>
      <c r="CA1289" s="1">
        <v>106.72799999999999</v>
      </c>
      <c r="CB1289" s="1">
        <v>1.2321</v>
      </c>
      <c r="CC1289" s="1">
        <v>1.2323999999999999</v>
      </c>
      <c r="CD1289" s="1">
        <v>1.2323999999999999</v>
      </c>
      <c r="CG1289" s="1">
        <v>4586</v>
      </c>
      <c r="CH1289" s="1">
        <v>4596</v>
      </c>
      <c r="CI1289" s="1">
        <v>4582</v>
      </c>
      <c r="CJ1289" s="1">
        <v>4596</v>
      </c>
      <c r="CK1289" s="1">
        <v>4586</v>
      </c>
      <c r="CL1289" s="1">
        <v>4604</v>
      </c>
      <c r="CM1289" s="1">
        <v>4582</v>
      </c>
      <c r="CN1289" s="1">
        <v>4604</v>
      </c>
      <c r="CO1289" s="1">
        <v>1339.6</v>
      </c>
      <c r="CP1289" s="1">
        <v>4588</v>
      </c>
      <c r="CQ1289" s="1">
        <v>4615</v>
      </c>
      <c r="CR1289" s="1">
        <v>4586</v>
      </c>
      <c r="CS1289" s="1">
        <v>4607</v>
      </c>
      <c r="CX1289" s="58"/>
      <c r="CY1289" s="58"/>
      <c r="DA1289" s="1" t="s">
        <v>618</v>
      </c>
      <c r="DC1289" s="58"/>
      <c r="DD1289" s="58"/>
      <c r="DE1289" s="111"/>
      <c r="DF1289">
        <v>107.224</v>
      </c>
      <c r="DG1289">
        <v>2.7970000000000002</v>
      </c>
    </row>
    <row r="1290" spans="1:111">
      <c r="A1290" s="1">
        <v>2018</v>
      </c>
      <c r="B1290" s="1">
        <v>4</v>
      </c>
      <c r="C1290" s="24">
        <v>43201</v>
      </c>
      <c r="D1290" s="1">
        <v>4614</v>
      </c>
      <c r="E1290" s="1">
        <v>4620</v>
      </c>
      <c r="F1290" s="1">
        <v>4607</v>
      </c>
      <c r="G1290" s="1">
        <v>4620</v>
      </c>
      <c r="H1290" s="46">
        <v>1356.8</v>
      </c>
      <c r="I1290" s="1">
        <v>4586</v>
      </c>
      <c r="J1290" s="1">
        <v>4612</v>
      </c>
      <c r="K1290" s="1">
        <v>4582</v>
      </c>
      <c r="L1290" s="1">
        <v>4604</v>
      </c>
      <c r="M1290" s="53">
        <v>4619</v>
      </c>
      <c r="N1290" s="47">
        <v>4642</v>
      </c>
      <c r="O1290" s="47">
        <v>4608</v>
      </c>
      <c r="P1290" s="47">
        <v>4639</v>
      </c>
      <c r="Q1290" s="8">
        <v>4610</v>
      </c>
      <c r="R1290" s="26"/>
      <c r="W1290" s="50"/>
      <c r="X1290" s="51"/>
      <c r="AC1290" s="1">
        <v>1.2375</v>
      </c>
      <c r="AD1290" s="62">
        <v>4615</v>
      </c>
      <c r="AE1290" s="62">
        <v>4602</v>
      </c>
      <c r="BD1290" s="94">
        <v>4617</v>
      </c>
      <c r="BE1290" s="8">
        <v>4608</v>
      </c>
      <c r="BF1290" s="8">
        <v>1387</v>
      </c>
      <c r="BG1290" s="62">
        <v>1258</v>
      </c>
      <c r="BH1290" s="62">
        <v>1.1025437201907791</v>
      </c>
      <c r="BI1290" s="1">
        <v>4619</v>
      </c>
      <c r="BJ1290" s="1">
        <v>4620</v>
      </c>
      <c r="BK1290" s="1">
        <v>4610</v>
      </c>
      <c r="BL1290" s="1">
        <v>4612</v>
      </c>
      <c r="BM1290" s="78"/>
      <c r="BN1290" s="78"/>
      <c r="BO1290" s="78"/>
      <c r="BP1290" s="89"/>
      <c r="BS1290" s="88"/>
      <c r="BU1290" s="58"/>
      <c r="BV1290" s="58"/>
      <c r="BW1290" s="58"/>
      <c r="BX1290" s="58"/>
      <c r="BY1290" s="1">
        <v>107.202</v>
      </c>
      <c r="BZ1290" s="1">
        <v>107.21899999999999</v>
      </c>
      <c r="CA1290" s="1">
        <v>107.22</v>
      </c>
      <c r="CB1290" s="1">
        <v>1.2356</v>
      </c>
      <c r="CC1290" s="1">
        <v>1.2358</v>
      </c>
      <c r="CD1290" s="1">
        <v>1.2362</v>
      </c>
      <c r="CG1290" s="1">
        <v>4619</v>
      </c>
      <c r="CH1290" s="1">
        <v>4638</v>
      </c>
      <c r="CI1290" s="1">
        <v>4608</v>
      </c>
      <c r="CJ1290" s="1">
        <v>4634</v>
      </c>
      <c r="CK1290" s="1">
        <v>4619</v>
      </c>
      <c r="CL1290" s="1">
        <v>4652</v>
      </c>
      <c r="CM1290" s="1">
        <v>4608</v>
      </c>
      <c r="CN1290" s="1">
        <v>4650</v>
      </c>
      <c r="CO1290" s="1">
        <v>1347</v>
      </c>
      <c r="CP1290" s="1">
        <v>4620</v>
      </c>
      <c r="CQ1290" s="1">
        <v>4675</v>
      </c>
      <c r="CR1290" s="1">
        <v>4612</v>
      </c>
      <c r="CS1290" s="1">
        <v>4636</v>
      </c>
      <c r="CX1290" s="58"/>
      <c r="CY1290" s="58"/>
      <c r="DA1290" s="1" t="s">
        <v>618</v>
      </c>
      <c r="DC1290" s="58"/>
      <c r="DD1290" s="58"/>
      <c r="DE1290" s="111"/>
      <c r="DF1290">
        <v>106.813</v>
      </c>
      <c r="DG1290">
        <v>2.79</v>
      </c>
    </row>
    <row r="1291" spans="1:111">
      <c r="A1291" s="1">
        <v>2018</v>
      </c>
      <c r="B1291" s="1">
        <v>5</v>
      </c>
      <c r="C1291" s="24">
        <v>43202</v>
      </c>
      <c r="D1291" s="1">
        <v>4635</v>
      </c>
      <c r="E1291" s="1">
        <v>4639</v>
      </c>
      <c r="F1291" s="1">
        <v>4628</v>
      </c>
      <c r="G1291" s="1">
        <v>4633</v>
      </c>
      <c r="H1291" s="46">
        <v>1337.5</v>
      </c>
      <c r="I1291" s="1">
        <v>4619</v>
      </c>
      <c r="J1291" s="1">
        <v>4672</v>
      </c>
      <c r="K1291" s="1">
        <v>4608</v>
      </c>
      <c r="L1291" s="1">
        <v>4633</v>
      </c>
      <c r="M1291" s="53">
        <v>4633</v>
      </c>
      <c r="N1291" s="47">
        <v>4633</v>
      </c>
      <c r="O1291" s="47">
        <v>4611</v>
      </c>
      <c r="P1291" s="47">
        <v>4620</v>
      </c>
      <c r="Q1291" s="8">
        <v>4632</v>
      </c>
      <c r="R1291" s="26"/>
      <c r="W1291" s="50"/>
      <c r="X1291" s="51"/>
      <c r="AC1291" s="1">
        <v>1.2309000000000001</v>
      </c>
      <c r="AD1291" s="62">
        <v>4639</v>
      </c>
      <c r="AE1291" s="62">
        <v>4631</v>
      </c>
      <c r="BD1291" s="94">
        <v>4633</v>
      </c>
      <c r="BE1291" s="8">
        <v>4634</v>
      </c>
      <c r="BF1291" s="8">
        <v>1576</v>
      </c>
      <c r="BG1291" s="62">
        <v>1084</v>
      </c>
      <c r="BH1291" s="62">
        <v>1.4538745387453875</v>
      </c>
      <c r="BI1291" s="1">
        <v>4633</v>
      </c>
      <c r="BJ1291" s="1">
        <v>4633</v>
      </c>
      <c r="BK1291" s="1">
        <v>4623</v>
      </c>
      <c r="BL1291" s="1">
        <v>4627</v>
      </c>
      <c r="BM1291" s="78"/>
      <c r="BN1291" s="78"/>
      <c r="BO1291" s="78"/>
      <c r="BP1291" s="89"/>
      <c r="BS1291" s="88"/>
      <c r="BU1291" s="58"/>
      <c r="BV1291" s="58"/>
      <c r="BW1291" s="58"/>
      <c r="BX1291" s="58"/>
      <c r="BY1291" s="1">
        <v>106.791</v>
      </c>
      <c r="BZ1291" s="1">
        <v>106.821</v>
      </c>
      <c r="CA1291" s="1">
        <v>106.80200000000001</v>
      </c>
      <c r="CB1291" s="1">
        <v>1.2366999999999999</v>
      </c>
      <c r="CC1291" s="1">
        <v>1.2370000000000001</v>
      </c>
      <c r="CD1291" s="1">
        <v>1.2371000000000001</v>
      </c>
      <c r="CG1291" s="1">
        <v>4633</v>
      </c>
      <c r="CH1291" s="1">
        <v>4633</v>
      </c>
      <c r="CI1291" s="1">
        <v>4611</v>
      </c>
      <c r="CJ1291" s="1">
        <v>4621</v>
      </c>
      <c r="CK1291" s="1">
        <v>4633</v>
      </c>
      <c r="CL1291" s="1">
        <v>4633</v>
      </c>
      <c r="CM1291" s="1">
        <v>4606</v>
      </c>
      <c r="CN1291" s="1">
        <v>4607</v>
      </c>
      <c r="CO1291" s="1">
        <v>1353.1</v>
      </c>
      <c r="CP1291" s="1">
        <v>4636</v>
      </c>
      <c r="CQ1291" s="1">
        <v>4636</v>
      </c>
      <c r="CR1291" s="1">
        <v>4592</v>
      </c>
      <c r="CS1291" s="1">
        <v>4598</v>
      </c>
      <c r="CX1291" s="58"/>
      <c r="CY1291" s="58"/>
      <c r="DA1291" s="1" t="s">
        <v>618</v>
      </c>
      <c r="DC1291" s="58"/>
      <c r="DD1291" s="58"/>
      <c r="DE1291" s="111"/>
      <c r="DF1291">
        <v>107.337</v>
      </c>
      <c r="DG1291">
        <v>2.8340000000000001</v>
      </c>
    </row>
    <row r="1292" spans="1:111">
      <c r="A1292" s="1">
        <v>2018</v>
      </c>
      <c r="B1292" s="1">
        <v>6</v>
      </c>
      <c r="C1292" s="24">
        <v>43203</v>
      </c>
      <c r="D1292" s="1">
        <v>4605</v>
      </c>
      <c r="E1292" s="1">
        <v>4621</v>
      </c>
      <c r="F1292" s="1">
        <v>4604</v>
      </c>
      <c r="G1292" s="1">
        <v>4616</v>
      </c>
      <c r="H1292" s="46">
        <v>1347.9</v>
      </c>
      <c r="I1292" s="1">
        <v>4633</v>
      </c>
      <c r="J1292" s="1">
        <v>4633</v>
      </c>
      <c r="K1292" s="1">
        <v>4589</v>
      </c>
      <c r="L1292" s="1">
        <v>4612</v>
      </c>
      <c r="M1292" s="53">
        <v>4623</v>
      </c>
      <c r="N1292" s="47">
        <v>4637</v>
      </c>
      <c r="O1292" s="47">
        <v>4610</v>
      </c>
      <c r="P1292" s="47">
        <v>4637</v>
      </c>
      <c r="Q1292" s="8">
        <v>4603</v>
      </c>
      <c r="R1292" s="26"/>
      <c r="W1292" s="50"/>
      <c r="X1292" s="51"/>
      <c r="AC1292" s="1">
        <v>1.2329000000000001</v>
      </c>
      <c r="AD1292" s="62">
        <v>4617</v>
      </c>
      <c r="AE1292" s="62">
        <v>4604</v>
      </c>
      <c r="BD1292" s="94">
        <v>4622</v>
      </c>
      <c r="BE1292" s="8">
        <v>4606</v>
      </c>
      <c r="BF1292" s="8">
        <v>1214</v>
      </c>
      <c r="BG1292" s="62">
        <v>1213</v>
      </c>
      <c r="BH1292" s="62">
        <v>1.0008244023083264</v>
      </c>
      <c r="BI1292" s="1">
        <v>4623</v>
      </c>
      <c r="BJ1292" s="1">
        <v>4629</v>
      </c>
      <c r="BK1292" s="1">
        <v>4622</v>
      </c>
      <c r="BL1292" s="1">
        <v>4626</v>
      </c>
      <c r="BM1292" s="78"/>
      <c r="BN1292" s="78"/>
      <c r="BO1292" s="78"/>
      <c r="BP1292" s="89"/>
      <c r="BS1292" s="88"/>
      <c r="BU1292" s="58"/>
      <c r="BV1292" s="58"/>
      <c r="BW1292" s="58"/>
      <c r="BX1292" s="58"/>
      <c r="BY1292" s="1">
        <v>107.32</v>
      </c>
      <c r="BZ1292" s="1">
        <v>107.27500000000001</v>
      </c>
      <c r="CA1292" s="1">
        <v>107.223</v>
      </c>
      <c r="CB1292" s="1">
        <v>1.2326999999999999</v>
      </c>
      <c r="CC1292" s="1">
        <v>1.2327999999999999</v>
      </c>
      <c r="CD1292" s="1">
        <v>1.2329000000000001</v>
      </c>
      <c r="CG1292" s="1">
        <v>4623</v>
      </c>
      <c r="CH1292" s="1">
        <v>4630</v>
      </c>
      <c r="CI1292" s="1">
        <v>4610</v>
      </c>
      <c r="CJ1292" s="1">
        <v>4624</v>
      </c>
      <c r="CK1292" s="1">
        <v>4623</v>
      </c>
      <c r="CL1292" s="1">
        <v>4642</v>
      </c>
      <c r="CM1292" s="1">
        <v>4610</v>
      </c>
      <c r="CN1292" s="1">
        <v>4637</v>
      </c>
      <c r="CO1292" s="1">
        <v>1342.9</v>
      </c>
      <c r="CP1292" s="1">
        <v>4627</v>
      </c>
      <c r="CQ1292" s="1">
        <v>4644</v>
      </c>
      <c r="CR1292" s="1">
        <v>4608</v>
      </c>
      <c r="CS1292" s="1">
        <v>4633</v>
      </c>
      <c r="CX1292" s="58"/>
      <c r="CY1292" s="58"/>
      <c r="DA1292" s="1" t="s">
        <v>618</v>
      </c>
      <c r="DC1292" s="58"/>
      <c r="DD1292" s="58"/>
      <c r="DE1292" s="111"/>
      <c r="DF1292">
        <v>107.536</v>
      </c>
      <c r="DG1292">
        <v>2.8290000000000002</v>
      </c>
    </row>
    <row r="1293" spans="1:111">
      <c r="A1293" s="1">
        <v>2018</v>
      </c>
      <c r="B1293" s="1">
        <v>2</v>
      </c>
      <c r="C1293" s="24">
        <v>43206</v>
      </c>
      <c r="D1293" s="1">
        <v>4640</v>
      </c>
      <c r="E1293" s="1">
        <v>4644</v>
      </c>
      <c r="F1293" s="1">
        <v>4622</v>
      </c>
      <c r="G1293" s="1">
        <v>4625</v>
      </c>
      <c r="H1293" s="46">
        <v>1348.9</v>
      </c>
      <c r="I1293" s="1">
        <v>4623</v>
      </c>
      <c r="J1293" s="1">
        <v>4642</v>
      </c>
      <c r="K1293" s="1">
        <v>4610</v>
      </c>
      <c r="L1293" s="1">
        <v>4638</v>
      </c>
      <c r="M1293" s="53">
        <v>4616</v>
      </c>
      <c r="N1293" s="47">
        <v>4638</v>
      </c>
      <c r="O1293" s="47">
        <v>4616</v>
      </c>
      <c r="P1293" s="47">
        <v>4637</v>
      </c>
      <c r="Q1293" s="8">
        <v>4637</v>
      </c>
      <c r="R1293" s="26"/>
      <c r="W1293" s="50"/>
      <c r="X1293" s="51"/>
      <c r="AC1293" s="1">
        <v>1.2386999999999999</v>
      </c>
      <c r="AD1293" s="62">
        <v>4644</v>
      </c>
      <c r="AE1293" s="62">
        <v>4630</v>
      </c>
      <c r="BD1293" s="94">
        <v>4616</v>
      </c>
      <c r="BE1293" s="8">
        <v>4634</v>
      </c>
      <c r="BF1293" s="8">
        <v>1296</v>
      </c>
      <c r="BG1293" s="62">
        <v>1238</v>
      </c>
      <c r="BH1293" s="62">
        <v>1.0468497576736673</v>
      </c>
      <c r="BI1293" s="1">
        <v>4616</v>
      </c>
      <c r="BJ1293" s="1">
        <v>4627</v>
      </c>
      <c r="BK1293" s="1">
        <v>4616</v>
      </c>
      <c r="BL1293" s="1">
        <v>4626</v>
      </c>
      <c r="BM1293" s="78"/>
      <c r="BN1293" s="78"/>
      <c r="BO1293" s="78"/>
      <c r="BP1293" s="89"/>
      <c r="BS1293" s="88"/>
      <c r="BU1293" s="58"/>
      <c r="BV1293" s="58"/>
      <c r="BW1293" s="58"/>
      <c r="BX1293" s="58"/>
      <c r="BY1293" s="1">
        <v>107.50700000000001</v>
      </c>
      <c r="BZ1293" s="1">
        <v>107.554</v>
      </c>
      <c r="CA1293" s="1">
        <v>107.51600000000001</v>
      </c>
      <c r="CB1293" s="1">
        <v>1.2330000000000001</v>
      </c>
      <c r="CC1293" s="1">
        <v>1.2326999999999999</v>
      </c>
      <c r="CD1293" s="1">
        <v>1.2334000000000001</v>
      </c>
      <c r="CG1293" s="1">
        <v>4616</v>
      </c>
      <c r="CH1293" s="1">
        <v>4633</v>
      </c>
      <c r="CI1293" s="1">
        <v>4616</v>
      </c>
      <c r="CJ1293" s="1">
        <v>4631</v>
      </c>
      <c r="CK1293" s="1">
        <v>4616</v>
      </c>
      <c r="CL1293" s="1">
        <v>4643</v>
      </c>
      <c r="CM1293" s="1">
        <v>4616</v>
      </c>
      <c r="CN1293" s="1">
        <v>4641</v>
      </c>
      <c r="CO1293" s="1">
        <v>1347.2</v>
      </c>
      <c r="CP1293" s="1">
        <v>4620</v>
      </c>
      <c r="CQ1293" s="1">
        <v>4645</v>
      </c>
      <c r="CR1293" s="1">
        <v>4618</v>
      </c>
      <c r="CS1293" s="1">
        <v>4628</v>
      </c>
      <c r="CX1293" s="58"/>
      <c r="CY1293" s="58"/>
      <c r="DA1293" s="1" t="s">
        <v>618</v>
      </c>
      <c r="DC1293" s="58"/>
      <c r="DD1293" s="58"/>
      <c r="DE1293" s="111"/>
      <c r="DF1293">
        <v>107.123</v>
      </c>
      <c r="DG1293">
        <v>2.8319999999999999</v>
      </c>
    </row>
    <row r="1294" spans="1:111">
      <c r="A1294" s="1">
        <v>2018</v>
      </c>
      <c r="B1294" s="1">
        <v>3</v>
      </c>
      <c r="C1294" s="24">
        <v>43207</v>
      </c>
      <c r="D1294" s="1">
        <v>4633</v>
      </c>
      <c r="E1294" s="1">
        <v>4634</v>
      </c>
      <c r="F1294" s="1">
        <v>4617</v>
      </c>
      <c r="G1294" s="1">
        <v>4622</v>
      </c>
      <c r="H1294" s="46">
        <v>1350.5</v>
      </c>
      <c r="I1294" s="1">
        <v>4616</v>
      </c>
      <c r="J1294" s="1">
        <v>4643</v>
      </c>
      <c r="K1294" s="1">
        <v>4616</v>
      </c>
      <c r="L1294" s="1">
        <v>4625</v>
      </c>
      <c r="M1294" s="53">
        <v>4619</v>
      </c>
      <c r="N1294" s="47">
        <v>4619</v>
      </c>
      <c r="O1294" s="47">
        <v>4599</v>
      </c>
      <c r="P1294" s="47">
        <v>4611</v>
      </c>
      <c r="Q1294" s="8">
        <v>4628</v>
      </c>
      <c r="R1294" s="26"/>
      <c r="W1294" s="50"/>
      <c r="X1294" s="51"/>
      <c r="AC1294" s="1">
        <v>1.2354000000000001</v>
      </c>
      <c r="AD1294" s="62">
        <v>4634</v>
      </c>
      <c r="AE1294" s="62">
        <v>4623</v>
      </c>
      <c r="BD1294" s="94">
        <v>4619</v>
      </c>
      <c r="BE1294" s="8">
        <v>4629</v>
      </c>
      <c r="BF1294" s="8">
        <v>1136</v>
      </c>
      <c r="BG1294" s="62">
        <v>1094</v>
      </c>
      <c r="BH1294" s="62">
        <v>1.0383912248628884</v>
      </c>
      <c r="BI1294" s="1">
        <v>4619</v>
      </c>
      <c r="BJ1294" s="1">
        <v>4619</v>
      </c>
      <c r="BK1294" s="1">
        <v>4605</v>
      </c>
      <c r="BL1294" s="1">
        <v>4605</v>
      </c>
      <c r="BM1294" s="78"/>
      <c r="BN1294" s="78"/>
      <c r="BO1294" s="78"/>
      <c r="BP1294" s="89"/>
      <c r="BS1294" s="88"/>
      <c r="BU1294" s="58"/>
      <c r="BV1294" s="58"/>
      <c r="BW1294" s="58"/>
      <c r="BX1294" s="58"/>
      <c r="BY1294" s="1">
        <v>107.119</v>
      </c>
      <c r="BZ1294" s="1">
        <v>107.13</v>
      </c>
      <c r="CA1294" s="1">
        <v>107.14</v>
      </c>
      <c r="CB1294" s="1">
        <v>1.2379</v>
      </c>
      <c r="CC1294" s="1">
        <v>1.2383</v>
      </c>
      <c r="CD1294" s="1">
        <v>1.2383</v>
      </c>
      <c r="CG1294" s="1">
        <v>4619</v>
      </c>
      <c r="CH1294" s="1">
        <v>4619</v>
      </c>
      <c r="CI1294" s="1">
        <v>4600</v>
      </c>
      <c r="CJ1294" s="1">
        <v>4601</v>
      </c>
      <c r="CK1294" s="1">
        <v>4619</v>
      </c>
      <c r="CL1294" s="1">
        <v>4619</v>
      </c>
      <c r="CM1294" s="1">
        <v>4599</v>
      </c>
      <c r="CN1294" s="1">
        <v>4616</v>
      </c>
      <c r="CO1294" s="1">
        <v>1345.5</v>
      </c>
      <c r="CP1294" s="1">
        <v>4621</v>
      </c>
      <c r="CQ1294" s="1">
        <v>4629</v>
      </c>
      <c r="CR1294" s="1">
        <v>4602</v>
      </c>
      <c r="CS1294" s="1">
        <v>4617</v>
      </c>
      <c r="CX1294" s="58"/>
      <c r="CY1294" s="58"/>
      <c r="DA1294" s="1" t="s">
        <v>618</v>
      </c>
      <c r="DC1294" s="58"/>
      <c r="DD1294" s="58"/>
      <c r="DE1294" s="111"/>
      <c r="DF1294">
        <v>107.03400000000001</v>
      </c>
      <c r="DG1294">
        <v>2.8140000000000001</v>
      </c>
    </row>
    <row r="1295" spans="1:111">
      <c r="A1295" s="1">
        <v>2018</v>
      </c>
      <c r="B1295" s="1">
        <v>4</v>
      </c>
      <c r="C1295" s="24">
        <v>43208</v>
      </c>
      <c r="D1295" s="1">
        <v>4625</v>
      </c>
      <c r="E1295" s="1">
        <v>4632</v>
      </c>
      <c r="F1295" s="1">
        <v>4624</v>
      </c>
      <c r="G1295" s="1">
        <v>4632</v>
      </c>
      <c r="H1295" s="46">
        <v>1352.4</v>
      </c>
      <c r="I1295" s="1">
        <v>4619</v>
      </c>
      <c r="J1295" s="1">
        <v>4629</v>
      </c>
      <c r="K1295" s="1">
        <v>4599</v>
      </c>
      <c r="L1295" s="1">
        <v>4626</v>
      </c>
      <c r="M1295" s="53">
        <v>4624</v>
      </c>
      <c r="N1295" s="47">
        <v>4659</v>
      </c>
      <c r="O1295" s="47">
        <v>4623</v>
      </c>
      <c r="P1295" s="47">
        <v>4644</v>
      </c>
      <c r="Q1295" s="8">
        <v>4620</v>
      </c>
      <c r="R1295" s="26"/>
      <c r="W1295" s="50"/>
      <c r="X1295" s="51"/>
      <c r="AC1295" s="1">
        <v>1.2386999999999999</v>
      </c>
      <c r="AD1295" s="62">
        <v>4631</v>
      </c>
      <c r="AE1295" s="62">
        <v>4624</v>
      </c>
      <c r="BD1295" s="94">
        <v>4624</v>
      </c>
      <c r="BE1295" s="8">
        <v>4624</v>
      </c>
      <c r="BF1295" s="8">
        <v>1181</v>
      </c>
      <c r="BG1295" s="62">
        <v>911</v>
      </c>
      <c r="BH1295" s="62">
        <v>1.2963776070252471</v>
      </c>
      <c r="BI1295" s="1">
        <v>4624</v>
      </c>
      <c r="BJ1295" s="1">
        <v>4635</v>
      </c>
      <c r="BK1295" s="1">
        <v>4624</v>
      </c>
      <c r="BL1295" s="1">
        <v>4632</v>
      </c>
      <c r="BM1295" s="78"/>
      <c r="BN1295" s="78"/>
      <c r="BO1295" s="78"/>
      <c r="BP1295" s="89"/>
      <c r="BS1295" s="88"/>
      <c r="BU1295" s="58"/>
      <c r="BV1295" s="58"/>
      <c r="BW1295" s="58"/>
      <c r="BX1295" s="58"/>
      <c r="BY1295" s="1">
        <v>107.008</v>
      </c>
      <c r="BZ1295" s="1">
        <v>107.041</v>
      </c>
      <c r="CA1295" s="1">
        <v>107.047</v>
      </c>
      <c r="CB1295" s="1">
        <v>1.2370000000000001</v>
      </c>
      <c r="CC1295" s="1">
        <v>1.2372000000000001</v>
      </c>
      <c r="CD1295" s="1">
        <v>1.2371000000000001</v>
      </c>
      <c r="CG1295" s="1">
        <v>4624</v>
      </c>
      <c r="CH1295" s="1">
        <v>4654</v>
      </c>
      <c r="CI1295" s="1">
        <v>4623</v>
      </c>
      <c r="CJ1295" s="1">
        <v>4652</v>
      </c>
      <c r="CK1295" s="1">
        <v>4624</v>
      </c>
      <c r="CL1295" s="1">
        <v>4659</v>
      </c>
      <c r="CM1295" s="1">
        <v>4623</v>
      </c>
      <c r="CN1295" s="1">
        <v>4643</v>
      </c>
      <c r="CO1295" s="1">
        <v>1348.7</v>
      </c>
      <c r="CP1295" s="1">
        <v>4628</v>
      </c>
      <c r="CQ1295" s="1">
        <v>4660</v>
      </c>
      <c r="CR1295" s="1">
        <v>4626</v>
      </c>
      <c r="CS1295" s="1">
        <v>4643</v>
      </c>
      <c r="CX1295" s="58"/>
      <c r="CY1295" s="58"/>
      <c r="DA1295" s="1" t="s">
        <v>618</v>
      </c>
      <c r="DC1295" s="58"/>
      <c r="DD1295" s="58"/>
      <c r="DE1295" s="111"/>
      <c r="DF1295">
        <v>107.214</v>
      </c>
      <c r="DG1295">
        <v>2.867</v>
      </c>
    </row>
    <row r="1296" spans="1:111">
      <c r="A1296" s="1">
        <v>2018</v>
      </c>
      <c r="B1296" s="1">
        <v>5</v>
      </c>
      <c r="C1296" s="24">
        <v>43209</v>
      </c>
      <c r="D1296" s="1">
        <v>4650</v>
      </c>
      <c r="E1296" s="1">
        <v>4663</v>
      </c>
      <c r="F1296" s="1">
        <v>4650</v>
      </c>
      <c r="G1296" s="1">
        <v>4661</v>
      </c>
      <c r="H1296" s="46">
        <v>1348</v>
      </c>
      <c r="I1296" s="1">
        <v>4624</v>
      </c>
      <c r="J1296" s="1">
        <v>4659</v>
      </c>
      <c r="K1296" s="1">
        <v>4623</v>
      </c>
      <c r="L1296" s="1">
        <v>4648</v>
      </c>
      <c r="M1296" s="53">
        <v>4659</v>
      </c>
      <c r="N1296" s="47">
        <v>4662</v>
      </c>
      <c r="O1296" s="47">
        <v>4634</v>
      </c>
      <c r="P1296" s="47">
        <v>4640</v>
      </c>
      <c r="Q1296" s="8">
        <v>4648</v>
      </c>
      <c r="R1296" s="26"/>
      <c r="W1296" s="50"/>
      <c r="X1296" s="51"/>
      <c r="AC1296" s="1">
        <v>1.2375</v>
      </c>
      <c r="AD1296" s="62">
        <v>4655</v>
      </c>
      <c r="AE1296" s="62">
        <v>4646</v>
      </c>
      <c r="BD1296" s="94">
        <v>4658</v>
      </c>
      <c r="BE1296" s="8">
        <v>4650</v>
      </c>
      <c r="BF1296" s="8">
        <v>1326</v>
      </c>
      <c r="BG1296" s="62">
        <v>892</v>
      </c>
      <c r="BH1296" s="62">
        <v>1.4865470852017937</v>
      </c>
      <c r="BI1296" s="1">
        <v>4659</v>
      </c>
      <c r="BJ1296" s="1">
        <v>4662</v>
      </c>
      <c r="BK1296" s="1">
        <v>4652</v>
      </c>
      <c r="BL1296" s="1">
        <v>4654</v>
      </c>
      <c r="BM1296" s="78"/>
      <c r="BN1296" s="78"/>
      <c r="BO1296" s="78"/>
      <c r="BP1296" s="89"/>
      <c r="BS1296" s="88"/>
      <c r="BU1296" s="58"/>
      <c r="BV1296" s="58"/>
      <c r="BW1296" s="58"/>
      <c r="BX1296" s="58"/>
      <c r="BY1296" s="1">
        <v>107.236</v>
      </c>
      <c r="BZ1296" s="1">
        <v>107.205</v>
      </c>
      <c r="CA1296" s="1">
        <v>107.273</v>
      </c>
      <c r="CB1296" s="1">
        <v>1.2374000000000001</v>
      </c>
      <c r="CC1296" s="1">
        <v>1.2382</v>
      </c>
      <c r="CD1296" s="1">
        <v>1.2383</v>
      </c>
      <c r="CG1296" s="1">
        <v>4659</v>
      </c>
      <c r="CH1296" s="1">
        <v>4662</v>
      </c>
      <c r="CI1296" s="1">
        <v>4634</v>
      </c>
      <c r="CJ1296" s="1">
        <v>4640</v>
      </c>
      <c r="CK1296" s="1">
        <v>4659</v>
      </c>
      <c r="CL1296" s="1">
        <v>4662</v>
      </c>
      <c r="CM1296" s="1">
        <v>4634</v>
      </c>
      <c r="CN1296" s="1">
        <v>4636</v>
      </c>
      <c r="CO1296" s="1">
        <v>1355.4</v>
      </c>
      <c r="CP1296" s="1">
        <v>4662</v>
      </c>
      <c r="CQ1296" s="1">
        <v>4664</v>
      </c>
      <c r="CR1296" s="1">
        <v>4625</v>
      </c>
      <c r="CS1296" s="1">
        <v>4639</v>
      </c>
      <c r="CX1296" s="58"/>
      <c r="CY1296" s="58"/>
      <c r="DA1296" s="1" t="s">
        <v>618</v>
      </c>
      <c r="DC1296" s="58"/>
      <c r="DD1296" s="58"/>
      <c r="DE1296" s="111"/>
      <c r="DF1296">
        <v>107.358</v>
      </c>
      <c r="DG1296">
        <v>2.9140000000000001</v>
      </c>
    </row>
    <row r="1297" spans="1:111">
      <c r="A1297" s="1">
        <v>2018</v>
      </c>
      <c r="B1297" s="1">
        <v>6</v>
      </c>
      <c r="C1297" s="24">
        <v>43210</v>
      </c>
      <c r="D1297" s="1">
        <v>4637</v>
      </c>
      <c r="E1297" s="1">
        <v>4644</v>
      </c>
      <c r="F1297" s="1">
        <v>4632</v>
      </c>
      <c r="G1297" s="1">
        <v>4638</v>
      </c>
      <c r="H1297" s="46">
        <v>1338.3</v>
      </c>
      <c r="I1297" s="1">
        <v>4659</v>
      </c>
      <c r="J1297" s="1">
        <v>4662</v>
      </c>
      <c r="K1297" s="1">
        <v>4621</v>
      </c>
      <c r="L1297" s="1">
        <v>4638</v>
      </c>
      <c r="M1297" s="53">
        <v>4630</v>
      </c>
      <c r="N1297" s="47">
        <v>4636</v>
      </c>
      <c r="O1297" s="47">
        <v>4617</v>
      </c>
      <c r="P1297" s="47">
        <v>4621</v>
      </c>
      <c r="Q1297" s="8">
        <v>4635</v>
      </c>
      <c r="R1297" s="26"/>
      <c r="W1297" s="50"/>
      <c r="X1297" s="51"/>
      <c r="AC1297" s="1">
        <v>1.2276</v>
      </c>
      <c r="AD1297" s="62">
        <v>4643</v>
      </c>
      <c r="AE1297" s="62">
        <v>4632</v>
      </c>
      <c r="BD1297" s="94">
        <v>4630</v>
      </c>
      <c r="BE1297" s="8">
        <v>4629</v>
      </c>
      <c r="BF1297" s="8">
        <v>1369</v>
      </c>
      <c r="BG1297" s="62">
        <v>965</v>
      </c>
      <c r="BH1297" s="62">
        <v>1.4186528497409328</v>
      </c>
      <c r="BI1297" s="1">
        <v>4630</v>
      </c>
      <c r="BJ1297" s="1">
        <v>4631</v>
      </c>
      <c r="BK1297" s="1">
        <v>4624</v>
      </c>
      <c r="BL1297" s="1">
        <v>4630</v>
      </c>
      <c r="BM1297" s="78"/>
      <c r="BN1297" s="78"/>
      <c r="BO1297" s="78"/>
      <c r="BP1297" s="89"/>
      <c r="BS1297" s="88"/>
      <c r="BU1297" s="58"/>
      <c r="BV1297" s="58"/>
      <c r="BW1297" s="58"/>
      <c r="BX1297" s="58"/>
      <c r="BY1297" s="1">
        <v>107.367</v>
      </c>
      <c r="BZ1297" s="1">
        <v>107.417</v>
      </c>
      <c r="CA1297" s="1">
        <v>107.41800000000001</v>
      </c>
      <c r="CB1297" s="1">
        <v>1.2345999999999999</v>
      </c>
      <c r="CC1297" s="1">
        <v>1.2344999999999999</v>
      </c>
      <c r="CD1297" s="1">
        <v>1.2344999999999999</v>
      </c>
      <c r="CG1297" s="1">
        <v>4630</v>
      </c>
      <c r="CH1297" s="1">
        <v>4636</v>
      </c>
      <c r="CI1297" s="1">
        <v>4624</v>
      </c>
      <c r="CJ1297" s="1">
        <v>4632</v>
      </c>
      <c r="CK1297" s="1">
        <v>4630</v>
      </c>
      <c r="CL1297" s="1">
        <v>4636</v>
      </c>
      <c r="CM1297" s="1">
        <v>4616</v>
      </c>
      <c r="CN1297" s="1">
        <v>4620</v>
      </c>
      <c r="CO1297" s="1">
        <v>1344.6</v>
      </c>
      <c r="CP1297" s="1">
        <v>4635</v>
      </c>
      <c r="CQ1297" s="1">
        <v>4640</v>
      </c>
      <c r="CR1297" s="1">
        <v>4613</v>
      </c>
      <c r="CS1297" s="1">
        <v>4617</v>
      </c>
      <c r="CX1297" s="58"/>
      <c r="CY1297" s="58"/>
      <c r="DA1297" s="1" t="s">
        <v>618</v>
      </c>
      <c r="DC1297" s="58"/>
      <c r="DD1297" s="58"/>
      <c r="DE1297" s="111"/>
      <c r="DF1297">
        <v>107.80200000000001</v>
      </c>
      <c r="DG1297">
        <v>2.9510000000000001</v>
      </c>
    </row>
    <row r="1298" spans="1:111">
      <c r="A1298" s="1">
        <v>2018</v>
      </c>
      <c r="B1298" s="1">
        <v>2</v>
      </c>
      <c r="C1298" s="24">
        <v>43213</v>
      </c>
      <c r="D1298" s="1">
        <v>4615</v>
      </c>
      <c r="E1298" s="1">
        <v>4621</v>
      </c>
      <c r="F1298" s="1">
        <v>4611</v>
      </c>
      <c r="G1298" s="1">
        <v>4616</v>
      </c>
      <c r="H1298" s="46">
        <v>1326.6</v>
      </c>
      <c r="I1298" s="1">
        <v>4630</v>
      </c>
      <c r="J1298" s="1">
        <v>4636</v>
      </c>
      <c r="K1298" s="1">
        <v>4607</v>
      </c>
      <c r="L1298" s="1">
        <v>4613</v>
      </c>
      <c r="M1298" s="53">
        <v>4611</v>
      </c>
      <c r="N1298" s="47">
        <v>4612</v>
      </c>
      <c r="O1298" s="47">
        <v>4596</v>
      </c>
      <c r="P1298" s="47">
        <v>4600</v>
      </c>
      <c r="Q1298" s="8">
        <v>4611</v>
      </c>
      <c r="R1298" s="26"/>
      <c r="W1298" s="50"/>
      <c r="X1298" s="51"/>
      <c r="AC1298" s="1">
        <v>1.2221</v>
      </c>
      <c r="AD1298" s="62">
        <v>4619</v>
      </c>
      <c r="AE1298" s="62">
        <v>4611</v>
      </c>
      <c r="BD1298" s="94">
        <v>4610</v>
      </c>
      <c r="BE1298" s="8">
        <v>4610</v>
      </c>
      <c r="BF1298" s="8">
        <v>1083</v>
      </c>
      <c r="BG1298" s="62">
        <v>1128</v>
      </c>
      <c r="BH1298" s="62">
        <v>0.96010638297872342</v>
      </c>
      <c r="BI1298" s="1">
        <v>4611</v>
      </c>
      <c r="BJ1298" s="1">
        <v>4612</v>
      </c>
      <c r="BK1298" s="1">
        <v>4604</v>
      </c>
      <c r="BL1298" s="1">
        <v>4605</v>
      </c>
      <c r="BM1298" s="78"/>
      <c r="BN1298" s="78"/>
      <c r="BO1298" s="78"/>
      <c r="BP1298" s="89"/>
      <c r="BS1298" s="88"/>
      <c r="BU1298" s="58"/>
      <c r="BV1298" s="58"/>
      <c r="BW1298" s="58"/>
      <c r="BX1298" s="58"/>
      <c r="BY1298" s="1">
        <v>107.795</v>
      </c>
      <c r="BZ1298" s="1">
        <v>107.754</v>
      </c>
      <c r="CA1298" s="1">
        <v>107.85</v>
      </c>
      <c r="CB1298" s="1">
        <v>1.2273000000000001</v>
      </c>
      <c r="CC1298" s="1">
        <v>1.2282999999999999</v>
      </c>
      <c r="CD1298" s="1">
        <v>1.2278</v>
      </c>
      <c r="CG1298" s="1">
        <v>4611</v>
      </c>
      <c r="CH1298" s="1">
        <v>4612</v>
      </c>
      <c r="CI1298" s="1">
        <v>4596</v>
      </c>
      <c r="CJ1298" s="1">
        <v>4601</v>
      </c>
      <c r="CK1298" s="1">
        <v>4611</v>
      </c>
      <c r="CL1298" s="1">
        <v>4612</v>
      </c>
      <c r="CM1298" s="1">
        <v>4596</v>
      </c>
      <c r="CN1298" s="1">
        <v>4604</v>
      </c>
      <c r="CO1298" s="1">
        <v>1333.4</v>
      </c>
      <c r="CP1298" s="1">
        <v>4615</v>
      </c>
      <c r="CQ1298" s="1">
        <v>4622</v>
      </c>
      <c r="CR1298" s="1">
        <v>4601</v>
      </c>
      <c r="CS1298" s="1">
        <v>4621</v>
      </c>
      <c r="CX1298" s="58"/>
      <c r="CY1298" s="58"/>
      <c r="DA1298" s="1" t="s">
        <v>618</v>
      </c>
      <c r="DC1298" s="58"/>
      <c r="DD1298" s="58"/>
      <c r="DE1298" s="111"/>
      <c r="DF1298">
        <v>108.71299999999999</v>
      </c>
      <c r="DG1298">
        <v>2.9510000000000001</v>
      </c>
    </row>
    <row r="1299" spans="1:111">
      <c r="A1299" s="1">
        <v>2018</v>
      </c>
      <c r="B1299" s="1">
        <v>3</v>
      </c>
      <c r="C1299" s="24">
        <v>43214</v>
      </c>
      <c r="D1299" s="1">
        <v>4626</v>
      </c>
      <c r="E1299" s="1">
        <v>4636</v>
      </c>
      <c r="F1299" s="1">
        <v>4621</v>
      </c>
      <c r="G1299" s="1">
        <v>4635</v>
      </c>
      <c r="H1299" s="46">
        <v>1332.2</v>
      </c>
      <c r="I1299" s="1">
        <v>4611</v>
      </c>
      <c r="J1299" s="1">
        <v>4629</v>
      </c>
      <c r="K1299" s="1">
        <v>4596</v>
      </c>
      <c r="L1299" s="1">
        <v>4627</v>
      </c>
      <c r="M1299" s="53">
        <v>4611</v>
      </c>
      <c r="N1299" s="47">
        <v>4612</v>
      </c>
      <c r="O1299" s="47">
        <v>4596</v>
      </c>
      <c r="P1299" s="47">
        <v>4600</v>
      </c>
      <c r="Q1299" s="8">
        <v>4618</v>
      </c>
      <c r="R1299" s="26"/>
      <c r="W1299" s="50"/>
      <c r="X1299" s="51"/>
      <c r="AC1299" s="1">
        <v>1.2228000000000001</v>
      </c>
      <c r="AD1299" s="62">
        <v>4634</v>
      </c>
      <c r="AE1299" s="62">
        <v>4621</v>
      </c>
      <c r="BD1299" s="94">
        <v>0</v>
      </c>
      <c r="BE1299" s="8">
        <v>4621</v>
      </c>
      <c r="BF1299" s="8">
        <v>1207</v>
      </c>
      <c r="BG1299" s="62">
        <v>1006</v>
      </c>
      <c r="BH1299" s="62">
        <v>1.1998011928429424</v>
      </c>
      <c r="BI1299" s="1">
        <v>0</v>
      </c>
      <c r="BJ1299" s="1">
        <v>0</v>
      </c>
      <c r="BK1299" s="1">
        <v>0</v>
      </c>
      <c r="BL1299" s="1">
        <v>0</v>
      </c>
      <c r="BM1299" s="78"/>
      <c r="BN1299" s="78"/>
      <c r="BO1299" s="78"/>
      <c r="BP1299" s="89"/>
      <c r="BS1299" s="88"/>
      <c r="BU1299" s="58"/>
      <c r="BV1299" s="58"/>
      <c r="BW1299" s="58"/>
      <c r="BX1299" s="58"/>
      <c r="BY1299" s="1">
        <v>108.708</v>
      </c>
      <c r="BZ1299" s="1">
        <v>108.70399999999999</v>
      </c>
      <c r="CA1299" s="1">
        <v>108.744</v>
      </c>
      <c r="CB1299" s="1">
        <v>1.2208000000000001</v>
      </c>
      <c r="CC1299" s="1">
        <v>1.2210000000000001</v>
      </c>
      <c r="CD1299" s="1">
        <v>1.2211000000000001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1326.7</v>
      </c>
      <c r="CP1299" s="1">
        <v>4634</v>
      </c>
      <c r="CQ1299" s="1">
        <v>4658</v>
      </c>
      <c r="CR1299" s="1">
        <v>4630</v>
      </c>
      <c r="CS1299" s="1">
        <v>4648</v>
      </c>
      <c r="CX1299" s="58"/>
      <c r="CY1299" s="58"/>
      <c r="DA1299" s="1" t="s">
        <v>618</v>
      </c>
      <c r="DC1299" s="58"/>
      <c r="DD1299" s="58"/>
      <c r="DE1299" s="111"/>
      <c r="DF1299">
        <v>108.81399999999999</v>
      </c>
      <c r="DG1299">
        <v>2.9510000000000001</v>
      </c>
    </row>
    <row r="1300" spans="1:111">
      <c r="A1300" s="1">
        <v>2018</v>
      </c>
      <c r="B1300" s="1">
        <v>4</v>
      </c>
      <c r="C1300" s="24">
        <v>43215</v>
      </c>
      <c r="D1300" s="1">
        <v>4646</v>
      </c>
      <c r="E1300" s="1">
        <v>4647</v>
      </c>
      <c r="F1300" s="1">
        <v>4635</v>
      </c>
      <c r="G1300" s="1">
        <v>4636</v>
      </c>
      <c r="H1300" s="46">
        <v>1324.4</v>
      </c>
      <c r="I1300" s="1">
        <v>4645</v>
      </c>
      <c r="J1300" s="1">
        <v>4646</v>
      </c>
      <c r="K1300" s="1">
        <v>4638</v>
      </c>
      <c r="L1300" s="1">
        <v>4638</v>
      </c>
      <c r="M1300" s="53">
        <v>4633</v>
      </c>
      <c r="N1300" s="47">
        <v>4637</v>
      </c>
      <c r="O1300" s="47">
        <v>4618</v>
      </c>
      <c r="P1300" s="47">
        <v>4624</v>
      </c>
      <c r="Q1300" s="8">
        <v>4640</v>
      </c>
      <c r="R1300" s="26"/>
      <c r="W1300" s="50"/>
      <c r="X1300" s="51"/>
      <c r="AC1300" s="1">
        <v>1.2190000000000001</v>
      </c>
      <c r="AD1300" s="62">
        <v>4647</v>
      </c>
      <c r="AE1300" s="62">
        <v>4636</v>
      </c>
      <c r="BD1300" s="94">
        <v>4632</v>
      </c>
      <c r="BE1300" s="8">
        <v>4642</v>
      </c>
      <c r="BF1300" s="8">
        <v>661</v>
      </c>
      <c r="BG1300" s="62">
        <v>551</v>
      </c>
      <c r="BH1300" s="62">
        <v>1.1996370235934664</v>
      </c>
      <c r="BI1300" s="1">
        <v>4633</v>
      </c>
      <c r="BJ1300" s="1">
        <v>4637</v>
      </c>
      <c r="BK1300" s="1">
        <v>4632</v>
      </c>
      <c r="BL1300" s="1">
        <v>4636</v>
      </c>
      <c r="BM1300" s="78"/>
      <c r="BN1300" s="78"/>
      <c r="BO1300" s="78"/>
      <c r="BP1300" s="89"/>
      <c r="BS1300" s="88"/>
      <c r="BU1300" s="58"/>
      <c r="BV1300" s="58"/>
      <c r="BW1300" s="58"/>
      <c r="BX1300" s="58"/>
      <c r="BY1300" s="1">
        <v>108.81699999999999</v>
      </c>
      <c r="BZ1300" s="1">
        <v>108.831</v>
      </c>
      <c r="CA1300" s="1">
        <v>108.825</v>
      </c>
      <c r="CB1300" s="1">
        <v>1.2233000000000001</v>
      </c>
      <c r="CC1300" s="1">
        <v>1.2233000000000001</v>
      </c>
      <c r="CD1300" s="1">
        <v>1.2237</v>
      </c>
      <c r="CG1300" s="1">
        <v>4633</v>
      </c>
      <c r="CH1300" s="1">
        <v>4637</v>
      </c>
      <c r="CI1300" s="1">
        <v>4618</v>
      </c>
      <c r="CJ1300" s="1">
        <v>4622</v>
      </c>
      <c r="CK1300" s="1">
        <v>4633</v>
      </c>
      <c r="CL1300" s="1">
        <v>4637</v>
      </c>
      <c r="CM1300" s="1">
        <v>4618</v>
      </c>
      <c r="CN1300" s="1">
        <v>4625</v>
      </c>
      <c r="CO1300" s="1">
        <v>1324.8</v>
      </c>
      <c r="CP1300" s="1">
        <v>4635</v>
      </c>
      <c r="CQ1300" s="1">
        <v>4640</v>
      </c>
      <c r="CR1300" s="1">
        <v>4620</v>
      </c>
      <c r="CS1300" s="1">
        <v>4640</v>
      </c>
      <c r="CX1300" s="58"/>
      <c r="CY1300" s="58"/>
      <c r="DA1300" s="1" t="s">
        <v>618</v>
      </c>
      <c r="DC1300" s="58"/>
      <c r="DD1300" s="58"/>
      <c r="DE1300" s="111"/>
      <c r="DF1300">
        <v>109.398</v>
      </c>
      <c r="DG1300">
        <v>3.024</v>
      </c>
    </row>
    <row r="1301" spans="1:111">
      <c r="A1301" s="1">
        <v>2018</v>
      </c>
      <c r="B1301" s="1">
        <v>5</v>
      </c>
      <c r="C1301" s="24">
        <v>43216</v>
      </c>
      <c r="D1301" s="1">
        <v>4638</v>
      </c>
      <c r="E1301" s="1">
        <v>4645</v>
      </c>
      <c r="F1301" s="1">
        <v>4635</v>
      </c>
      <c r="G1301" s="1">
        <v>4644</v>
      </c>
      <c r="H1301" s="46">
        <v>1317.8</v>
      </c>
      <c r="I1301" s="1">
        <v>4633</v>
      </c>
      <c r="J1301" s="1">
        <v>4643</v>
      </c>
      <c r="K1301" s="1">
        <v>4618</v>
      </c>
      <c r="L1301" s="1">
        <v>4640</v>
      </c>
      <c r="M1301" s="53">
        <v>4643</v>
      </c>
      <c r="N1301" s="47">
        <v>4643</v>
      </c>
      <c r="O1301" s="47">
        <v>4626</v>
      </c>
      <c r="P1301" s="47">
        <v>4627</v>
      </c>
      <c r="Q1301" s="8">
        <v>4638</v>
      </c>
      <c r="R1301" s="26"/>
      <c r="W1301" s="50"/>
      <c r="X1301" s="51"/>
      <c r="AC1301" s="1">
        <v>1.218</v>
      </c>
      <c r="AD1301" s="62">
        <v>4645</v>
      </c>
      <c r="AE1301" s="62">
        <v>4635</v>
      </c>
      <c r="BD1301" s="94">
        <v>4643</v>
      </c>
      <c r="BE1301" s="8">
        <v>4636</v>
      </c>
      <c r="BF1301" s="8">
        <v>978</v>
      </c>
      <c r="BG1301" s="62">
        <v>841</v>
      </c>
      <c r="BH1301" s="62">
        <v>1.1629013079667063</v>
      </c>
      <c r="BI1301" s="1">
        <v>4643</v>
      </c>
      <c r="BJ1301" s="1">
        <v>4643</v>
      </c>
      <c r="BK1301" s="1">
        <v>4636</v>
      </c>
      <c r="BL1301" s="1">
        <v>4638</v>
      </c>
      <c r="BM1301" s="78"/>
      <c r="BN1301" s="78"/>
      <c r="BO1301" s="78"/>
      <c r="BP1301" s="89"/>
      <c r="BS1301" s="88"/>
      <c r="BU1301" s="58"/>
      <c r="BV1301" s="58"/>
      <c r="BW1301" s="58"/>
      <c r="BX1301" s="58"/>
      <c r="BY1301" s="1">
        <v>109.426</v>
      </c>
      <c r="BZ1301" s="1">
        <v>109.446</v>
      </c>
      <c r="CA1301" s="1">
        <v>109.434</v>
      </c>
      <c r="CB1301" s="1">
        <v>1.2161</v>
      </c>
      <c r="CC1301" s="1">
        <v>1.2164999999999999</v>
      </c>
      <c r="CD1301" s="1">
        <v>1.2168000000000001</v>
      </c>
      <c r="CG1301" s="1">
        <v>4643</v>
      </c>
      <c r="CH1301" s="1">
        <v>4643</v>
      </c>
      <c r="CI1301" s="1">
        <v>4627</v>
      </c>
      <c r="CJ1301" s="1">
        <v>4634</v>
      </c>
      <c r="CK1301" s="1">
        <v>4643</v>
      </c>
      <c r="CL1301" s="1">
        <v>4643</v>
      </c>
      <c r="CM1301" s="1">
        <v>4613</v>
      </c>
      <c r="CN1301" s="1">
        <v>4620</v>
      </c>
      <c r="CO1301" s="1">
        <v>1324.9</v>
      </c>
      <c r="CP1301" s="1">
        <v>4644</v>
      </c>
      <c r="CQ1301" s="1">
        <v>4645</v>
      </c>
      <c r="CR1301" s="1">
        <v>4612</v>
      </c>
      <c r="CS1301" s="1">
        <v>4622</v>
      </c>
      <c r="CX1301" s="58"/>
      <c r="CY1301" s="58"/>
      <c r="DA1301" s="1" t="s">
        <v>618</v>
      </c>
      <c r="DC1301" s="58"/>
      <c r="DD1301" s="58"/>
      <c r="DE1301" s="111"/>
      <c r="DF1301">
        <v>109.30500000000001</v>
      </c>
      <c r="DG1301">
        <v>2.99</v>
      </c>
    </row>
    <row r="1302" spans="1:111">
      <c r="A1302" s="1">
        <f t="shared" ref="A1302:A1307" si="0">YEAR(C1302)</f>
        <v>2018</v>
      </c>
      <c r="B1302" s="1">
        <f t="shared" ref="B1302:B1307" si="1">WEEKDAY(C1302)</f>
        <v>6</v>
      </c>
      <c r="C1302" s="24">
        <v>43217</v>
      </c>
      <c r="D1302" s="1">
        <v>4621</v>
      </c>
      <c r="E1302" s="1">
        <v>4621</v>
      </c>
      <c r="F1302" s="1">
        <v>4609</v>
      </c>
      <c r="G1302" s="1">
        <v>4615</v>
      </c>
      <c r="H1302" s="46">
        <v>1316.1</v>
      </c>
      <c r="I1302" s="1">
        <v>4643</v>
      </c>
      <c r="J1302" s="1">
        <v>4643</v>
      </c>
      <c r="K1302" s="1">
        <v>4609</v>
      </c>
      <c r="L1302" s="1">
        <v>4611</v>
      </c>
      <c r="M1302" s="53">
        <v>4616</v>
      </c>
      <c r="N1302" s="47">
        <v>4632</v>
      </c>
      <c r="O1302" s="47">
        <v>4615</v>
      </c>
      <c r="P1302" s="47">
        <v>4624</v>
      </c>
      <c r="Q1302" s="8">
        <v>4619</v>
      </c>
      <c r="R1302" s="26"/>
      <c r="W1302" s="50"/>
      <c r="X1302" s="51"/>
      <c r="AC1302" s="1">
        <v>1.2087000000000001</v>
      </c>
      <c r="AD1302" s="62">
        <v>4621</v>
      </c>
      <c r="AE1302" s="62">
        <v>4609</v>
      </c>
      <c r="BD1302" s="94">
        <v>4616</v>
      </c>
      <c r="BE1302" s="8">
        <v>4617</v>
      </c>
      <c r="BF1302" s="8">
        <v>1039</v>
      </c>
      <c r="BG1302" s="62">
        <v>954</v>
      </c>
      <c r="BH1302" s="62">
        <v>1.0890985324947589</v>
      </c>
      <c r="BI1302" s="1">
        <v>4616</v>
      </c>
      <c r="BJ1302" s="1">
        <v>4622</v>
      </c>
      <c r="BK1302" s="1">
        <v>4615</v>
      </c>
      <c r="BL1302" s="1">
        <v>4619</v>
      </c>
      <c r="BM1302" s="78"/>
      <c r="BN1302" s="78"/>
      <c r="BO1302" s="78"/>
      <c r="BP1302" s="89"/>
      <c r="BS1302" s="88"/>
      <c r="BU1302" s="58"/>
      <c r="BV1302" s="58"/>
      <c r="BW1302" s="58"/>
      <c r="BX1302" s="58"/>
      <c r="BY1302" s="1">
        <v>109.3</v>
      </c>
      <c r="BZ1302" s="1">
        <v>109.33</v>
      </c>
      <c r="CA1302" s="1">
        <v>109.312</v>
      </c>
      <c r="CB1302" s="1">
        <v>1.2103999999999999</v>
      </c>
      <c r="CC1302" s="1">
        <v>1.2108000000000001</v>
      </c>
      <c r="CD1302" s="1">
        <v>1.2107000000000001</v>
      </c>
      <c r="CG1302" s="1">
        <v>4616</v>
      </c>
      <c r="CH1302" s="1">
        <v>4630</v>
      </c>
      <c r="CI1302" s="1">
        <v>4615</v>
      </c>
      <c r="CJ1302" s="1">
        <v>4626</v>
      </c>
      <c r="CK1302" s="1">
        <v>4616</v>
      </c>
      <c r="CL1302" s="1">
        <v>4632</v>
      </c>
      <c r="CM1302" s="1">
        <v>4615</v>
      </c>
      <c r="CN1302" s="1">
        <v>4621</v>
      </c>
      <c r="CO1302" s="1">
        <v>1318.7</v>
      </c>
      <c r="CP1302" s="1">
        <v>4617</v>
      </c>
      <c r="CQ1302" s="1">
        <v>4632</v>
      </c>
      <c r="CR1302" s="1">
        <v>4616</v>
      </c>
      <c r="CS1302" s="1">
        <v>4630</v>
      </c>
      <c r="CX1302" s="58"/>
      <c r="CY1302" s="58"/>
      <c r="DA1302" s="1" t="str">
        <f>IF(CZ1301=1,D1303-M1302,"")</f>
        <v/>
      </c>
      <c r="DC1302" s="58"/>
      <c r="DD1302" s="58"/>
      <c r="DE1302" s="111"/>
      <c r="DF1302">
        <v>109.292</v>
      </c>
      <c r="DG1302">
        <v>2.9359999999999999</v>
      </c>
    </row>
    <row r="1303" spans="1:111">
      <c r="A1303" s="1">
        <f t="shared" si="0"/>
        <v>2018</v>
      </c>
      <c r="B1303" s="1">
        <f t="shared" si="1"/>
        <v>3</v>
      </c>
      <c r="C1303" s="24">
        <v>43221</v>
      </c>
      <c r="D1303" s="1">
        <v>4613</v>
      </c>
      <c r="E1303" s="1">
        <v>4614</v>
      </c>
      <c r="F1303" s="1">
        <v>4602</v>
      </c>
      <c r="G1303" s="1">
        <v>4606</v>
      </c>
      <c r="H1303" s="46">
        <v>1304.5999999999999</v>
      </c>
      <c r="I1303" s="1">
        <v>4616</v>
      </c>
      <c r="J1303" s="1">
        <v>4632</v>
      </c>
      <c r="K1303" s="1">
        <v>4601</v>
      </c>
      <c r="L1303" s="1">
        <v>4603</v>
      </c>
      <c r="M1303" s="53">
        <v>4602</v>
      </c>
      <c r="N1303" s="47">
        <v>4605</v>
      </c>
      <c r="O1303" s="47">
        <v>4592</v>
      </c>
      <c r="P1303" s="47">
        <v>4595</v>
      </c>
      <c r="Q1303" s="8">
        <v>4614</v>
      </c>
      <c r="R1303" s="26"/>
      <c r="W1303" s="50"/>
      <c r="X1303" s="51"/>
      <c r="AC1303" s="1">
        <v>1.2012</v>
      </c>
      <c r="AD1303" s="62">
        <v>4614</v>
      </c>
      <c r="AE1303" s="62">
        <v>4601</v>
      </c>
      <c r="BD1303" s="94">
        <v>4602</v>
      </c>
      <c r="BE1303" s="8">
        <v>4609</v>
      </c>
      <c r="BF1303" s="8">
        <v>1182</v>
      </c>
      <c r="BG1303" s="62">
        <v>1068</v>
      </c>
      <c r="BH1303" s="62">
        <v>1.1067415730337078</v>
      </c>
      <c r="BI1303" s="1">
        <v>4602</v>
      </c>
      <c r="BJ1303" s="1">
        <v>4603</v>
      </c>
      <c r="BK1303" s="1">
        <v>4596</v>
      </c>
      <c r="BL1303" s="1">
        <v>4597</v>
      </c>
      <c r="BM1303" s="78"/>
      <c r="BN1303" s="78"/>
      <c r="BO1303" s="78"/>
      <c r="BP1303" s="89"/>
      <c r="BS1303" s="88"/>
      <c r="BU1303" s="58"/>
      <c r="BV1303" s="58"/>
      <c r="BW1303" s="58"/>
      <c r="BX1303" s="58"/>
      <c r="BY1303" s="1">
        <v>109.345</v>
      </c>
      <c r="BZ1303" s="1">
        <v>109.262</v>
      </c>
      <c r="CA1303" s="1">
        <v>109.3</v>
      </c>
      <c r="CB1303" s="1">
        <v>1.2078</v>
      </c>
      <c r="CC1303" s="1">
        <v>1.2079</v>
      </c>
      <c r="CD1303" s="1">
        <v>1.2081999999999999</v>
      </c>
      <c r="CG1303" s="1">
        <v>4602</v>
      </c>
      <c r="CH1303" s="1">
        <v>4605</v>
      </c>
      <c r="CI1303" s="1">
        <v>4595</v>
      </c>
      <c r="CJ1303" s="1">
        <v>4601</v>
      </c>
      <c r="CK1303" s="1">
        <v>4602</v>
      </c>
      <c r="CL1303" s="1">
        <v>4605</v>
      </c>
      <c r="CM1303" s="1">
        <v>4584</v>
      </c>
      <c r="CN1303" s="1">
        <v>4586</v>
      </c>
      <c r="CO1303" s="1">
        <v>1310.5</v>
      </c>
      <c r="CP1303" s="1">
        <v>4604</v>
      </c>
      <c r="CQ1303" s="1">
        <v>4606</v>
      </c>
      <c r="CR1303" s="1">
        <v>4585</v>
      </c>
      <c r="CS1303" s="1">
        <v>4597</v>
      </c>
      <c r="CX1303" s="58"/>
      <c r="CY1303" s="58"/>
      <c r="DA1303" s="1" t="str">
        <f>IF(CZ1302=1,D1304-M1303,"")</f>
        <v/>
      </c>
      <c r="DC1303" s="58"/>
      <c r="DD1303" s="58"/>
      <c r="DE1303" s="111"/>
      <c r="DF1303">
        <v>109.86199999999999</v>
      </c>
      <c r="DG1303">
        <v>2.976</v>
      </c>
    </row>
    <row r="1304" spans="1:111">
      <c r="A1304" s="1">
        <f t="shared" si="0"/>
        <v>2018</v>
      </c>
      <c r="B1304" s="1">
        <f t="shared" si="1"/>
        <v>4</v>
      </c>
      <c r="C1304" s="24">
        <v>43222</v>
      </c>
      <c r="D1304" s="1">
        <v>4601</v>
      </c>
      <c r="E1304" s="1">
        <v>4614</v>
      </c>
      <c r="F1304" s="1">
        <v>4600</v>
      </c>
      <c r="G1304" s="1">
        <v>4607</v>
      </c>
      <c r="H1304" s="46">
        <v>1314.7</v>
      </c>
      <c r="I1304" s="1">
        <v>4602</v>
      </c>
      <c r="J1304" s="1">
        <v>4606</v>
      </c>
      <c r="K1304" s="1">
        <v>4583</v>
      </c>
      <c r="L1304" s="1">
        <v>4604</v>
      </c>
      <c r="M1304" s="53">
        <v>4614</v>
      </c>
      <c r="N1304" s="47">
        <v>4617</v>
      </c>
      <c r="O1304" s="47">
        <v>4596</v>
      </c>
      <c r="P1304" s="47">
        <v>4600</v>
      </c>
      <c r="Q1304" s="8">
        <v>4598</v>
      </c>
      <c r="R1304" s="26"/>
      <c r="W1304" s="50"/>
      <c r="X1304" s="51"/>
      <c r="AC1304" s="1">
        <v>1.1975</v>
      </c>
      <c r="AD1304" s="62">
        <v>4608</v>
      </c>
      <c r="AE1304" s="62">
        <v>4600</v>
      </c>
      <c r="BD1304" s="94">
        <v>4614</v>
      </c>
      <c r="BE1304" s="8">
        <v>4600</v>
      </c>
      <c r="BF1304" s="8">
        <v>1347</v>
      </c>
      <c r="BG1304" s="62">
        <v>1244</v>
      </c>
      <c r="BH1304" s="62">
        <v>1.082797427652733</v>
      </c>
      <c r="BI1304" s="1">
        <v>4614</v>
      </c>
      <c r="BJ1304" s="1">
        <v>4615</v>
      </c>
      <c r="BK1304" s="1">
        <v>4608</v>
      </c>
      <c r="BL1304" s="1">
        <v>4610</v>
      </c>
      <c r="BM1304" s="78"/>
      <c r="BN1304" s="78"/>
      <c r="BO1304" s="78"/>
      <c r="BP1304" s="89"/>
      <c r="BS1304" s="88"/>
      <c r="BU1304" s="58"/>
      <c r="BV1304" s="58"/>
      <c r="BW1304" s="58"/>
      <c r="BX1304" s="58"/>
      <c r="BY1304" s="1">
        <v>109.864</v>
      </c>
      <c r="BZ1304" s="1">
        <v>109.86199999999999</v>
      </c>
      <c r="CA1304" s="1">
        <v>109.879</v>
      </c>
      <c r="CB1304" s="1">
        <v>1.1993</v>
      </c>
      <c r="CC1304" s="1">
        <v>1.1993</v>
      </c>
      <c r="CD1304" s="1">
        <v>1.1991000000000001</v>
      </c>
      <c r="CG1304" s="1">
        <v>4614</v>
      </c>
      <c r="CH1304" s="1">
        <v>4617</v>
      </c>
      <c r="CI1304" s="1">
        <v>4605</v>
      </c>
      <c r="CJ1304" s="1">
        <v>4607</v>
      </c>
      <c r="CK1304" s="1">
        <v>4614</v>
      </c>
      <c r="CL1304" s="1">
        <v>4617</v>
      </c>
      <c r="CM1304" s="1">
        <v>4596</v>
      </c>
      <c r="CN1304" s="1">
        <v>4603</v>
      </c>
      <c r="CO1304" s="1">
        <v>1309.9000000000001</v>
      </c>
      <c r="CP1304" s="1">
        <v>4615</v>
      </c>
      <c r="CQ1304" s="1">
        <v>4619</v>
      </c>
      <c r="CR1304" s="1">
        <v>4597</v>
      </c>
      <c r="CS1304" s="1">
        <v>4600</v>
      </c>
      <c r="CX1304" s="58"/>
      <c r="CY1304" s="58"/>
      <c r="DA1304" s="1" t="str">
        <f>IF(CZ1303=1,D1305-M1304,"")</f>
        <v/>
      </c>
      <c r="DC1304" s="58"/>
      <c r="DD1304" s="58"/>
      <c r="DE1304" s="111"/>
      <c r="DF1304">
        <v>109.11499999999999</v>
      </c>
      <c r="DG1304">
        <v>2.944</v>
      </c>
    </row>
    <row r="1305" spans="1:111">
      <c r="A1305" s="1">
        <f t="shared" si="0"/>
        <v>2018</v>
      </c>
      <c r="B1305" s="1">
        <f t="shared" si="1"/>
        <v>2</v>
      </c>
      <c r="C1305" s="24">
        <v>43227</v>
      </c>
      <c r="D1305" s="1">
        <v>4606</v>
      </c>
      <c r="E1305" s="1">
        <v>4612</v>
      </c>
      <c r="F1305" s="1">
        <v>4600</v>
      </c>
      <c r="G1305" s="1">
        <v>4603</v>
      </c>
      <c r="H1305" s="35">
        <v>1314.7</v>
      </c>
      <c r="I1305" s="1">
        <v>4614</v>
      </c>
      <c r="J1305" s="1">
        <v>4617</v>
      </c>
      <c r="K1305" s="1">
        <v>4595</v>
      </c>
      <c r="L1305" s="1">
        <v>4602</v>
      </c>
      <c r="M1305" s="53">
        <v>4599</v>
      </c>
      <c r="N1305" s="47">
        <v>4607</v>
      </c>
      <c r="O1305" s="47">
        <v>4595</v>
      </c>
      <c r="P1305" s="47">
        <v>4601</v>
      </c>
      <c r="Q1305" s="8">
        <v>4605</v>
      </c>
      <c r="R1305" s="26"/>
      <c r="W1305" s="50"/>
      <c r="X1305" s="51"/>
      <c r="AC1305" s="1">
        <v>1.1908000000000001</v>
      </c>
      <c r="AD1305" s="62">
        <v>4607</v>
      </c>
      <c r="AE1305" s="62">
        <v>4600</v>
      </c>
      <c r="BD1305" s="94">
        <v>4598</v>
      </c>
      <c r="BE1305" s="8">
        <v>4600</v>
      </c>
      <c r="BF1305" s="8">
        <v>1166</v>
      </c>
      <c r="BG1305" s="62">
        <v>1063</v>
      </c>
      <c r="BH1305" s="62">
        <v>1.09689557855127</v>
      </c>
      <c r="BI1305" s="1">
        <v>4599</v>
      </c>
      <c r="BJ1305" s="1">
        <v>4600</v>
      </c>
      <c r="BK1305" s="1">
        <v>4595</v>
      </c>
      <c r="BL1305" s="1">
        <v>4597</v>
      </c>
      <c r="BM1305" s="78"/>
      <c r="BN1305" s="78"/>
      <c r="BO1305" s="78"/>
      <c r="BP1305" s="89"/>
      <c r="BS1305" s="88"/>
      <c r="BU1305" s="58"/>
      <c r="BV1305" s="58"/>
      <c r="BW1305" s="58"/>
      <c r="BX1305" s="58"/>
      <c r="BY1305" s="1">
        <v>109.062</v>
      </c>
      <c r="BZ1305" s="1">
        <v>109.09699999999999</v>
      </c>
      <c r="CA1305" s="1">
        <v>109.148</v>
      </c>
      <c r="CB1305" s="1">
        <v>1.1959</v>
      </c>
      <c r="CC1305" s="1">
        <v>1.1959</v>
      </c>
      <c r="CD1305" s="1">
        <v>1.1959</v>
      </c>
      <c r="CG1305" s="1">
        <v>4599</v>
      </c>
      <c r="CH1305" s="1">
        <v>4607</v>
      </c>
      <c r="CI1305" s="1">
        <v>4595</v>
      </c>
      <c r="CJ1305" s="1">
        <v>4601</v>
      </c>
      <c r="CK1305" s="1">
        <v>4599</v>
      </c>
      <c r="CL1305" s="1">
        <v>4607</v>
      </c>
      <c r="CM1305" s="1">
        <v>4595</v>
      </c>
      <c r="CN1305" s="1">
        <v>4603</v>
      </c>
      <c r="CO1305" s="1">
        <v>1312.8</v>
      </c>
      <c r="CP1305" s="1">
        <v>4602</v>
      </c>
      <c r="CQ1305" s="1">
        <v>4609</v>
      </c>
      <c r="CR1305" s="1">
        <v>4597</v>
      </c>
      <c r="CS1305" s="1">
        <v>4598</v>
      </c>
      <c r="CX1305" s="58"/>
      <c r="CY1305" s="58"/>
      <c r="DA1305" s="1" t="str">
        <f>IF(CZ1304=1,D1306-M1305,"")</f>
        <v/>
      </c>
      <c r="DC1305" s="58"/>
      <c r="DD1305" s="58"/>
      <c r="DE1305" s="111"/>
      <c r="DF1305">
        <v>109.074</v>
      </c>
      <c r="DG1305">
        <v>2.95</v>
      </c>
    </row>
    <row r="1306" spans="1:111">
      <c r="A1306" s="1">
        <f t="shared" si="0"/>
        <v>2018</v>
      </c>
      <c r="B1306" s="1">
        <f t="shared" si="1"/>
        <v>3</v>
      </c>
      <c r="C1306" s="24">
        <v>43228</v>
      </c>
      <c r="D1306" s="1">
        <v>4600</v>
      </c>
      <c r="E1306" s="1">
        <v>4602</v>
      </c>
      <c r="F1306" s="1">
        <v>4588</v>
      </c>
      <c r="G1306" s="1">
        <v>4590</v>
      </c>
      <c r="H1306" s="46">
        <v>1315</v>
      </c>
      <c r="I1306" s="1">
        <v>4599</v>
      </c>
      <c r="J1306" s="1">
        <v>4607</v>
      </c>
      <c r="K1306" s="1">
        <v>4589</v>
      </c>
      <c r="L1306" s="1">
        <v>4591</v>
      </c>
      <c r="M1306" s="53">
        <v>4591</v>
      </c>
      <c r="N1306" s="47">
        <v>4594</v>
      </c>
      <c r="O1306" s="47">
        <v>4575</v>
      </c>
      <c r="P1306" s="47">
        <v>4579</v>
      </c>
      <c r="Q1306" s="8">
        <v>4598</v>
      </c>
      <c r="R1306" s="26"/>
      <c r="W1306" s="50"/>
      <c r="X1306" s="51"/>
      <c r="AC1306" s="1">
        <v>1.1848000000000001</v>
      </c>
      <c r="AD1306" s="62">
        <v>4602</v>
      </c>
      <c r="AE1306" s="62">
        <v>4589</v>
      </c>
      <c r="BD1306" s="94">
        <v>4591</v>
      </c>
      <c r="BE1306" s="8">
        <v>4599</v>
      </c>
      <c r="BF1306" s="8">
        <v>1124</v>
      </c>
      <c r="BG1306" s="62">
        <v>1180</v>
      </c>
      <c r="BH1306" s="62">
        <v>0.9525423728813559</v>
      </c>
      <c r="BI1306" s="1">
        <v>4591</v>
      </c>
      <c r="BJ1306" s="1">
        <v>4594</v>
      </c>
      <c r="BK1306" s="1">
        <v>4588</v>
      </c>
      <c r="BL1306" s="1">
        <v>4588</v>
      </c>
      <c r="BM1306" s="78"/>
      <c r="BN1306" s="78"/>
      <c r="BO1306" s="78"/>
      <c r="BP1306" s="89"/>
      <c r="BS1306" s="88"/>
      <c r="BU1306" s="58"/>
      <c r="BV1306" s="58"/>
      <c r="BW1306" s="58"/>
      <c r="BX1306" s="58"/>
      <c r="BY1306" s="1">
        <v>109.062</v>
      </c>
      <c r="BZ1306" s="1">
        <v>109.09</v>
      </c>
      <c r="CA1306" s="1">
        <v>109.036</v>
      </c>
      <c r="CB1306" s="1">
        <v>1.1959</v>
      </c>
      <c r="CC1306" s="1">
        <v>1.1923999999999999</v>
      </c>
      <c r="CD1306" s="1">
        <v>1.1929000000000001</v>
      </c>
      <c r="CG1306" s="1">
        <v>4591</v>
      </c>
      <c r="CH1306" s="1">
        <v>4594</v>
      </c>
      <c r="CI1306" s="1">
        <v>4575</v>
      </c>
      <c r="CJ1306" s="1">
        <v>4585</v>
      </c>
      <c r="CK1306" s="1">
        <v>4591</v>
      </c>
      <c r="CL1306" s="1">
        <v>4594</v>
      </c>
      <c r="CM1306" s="1">
        <v>4575</v>
      </c>
      <c r="CN1306" s="1">
        <v>4583</v>
      </c>
      <c r="CO1306" s="1">
        <v>1314.3</v>
      </c>
      <c r="CP1306" s="1">
        <v>4593</v>
      </c>
      <c r="CQ1306" s="1">
        <v>4606</v>
      </c>
      <c r="CR1306" s="1">
        <v>4577</v>
      </c>
      <c r="CS1306" s="1">
        <v>4602</v>
      </c>
      <c r="CX1306" s="58"/>
      <c r="CY1306" s="58"/>
      <c r="DA1306" s="1" t="str">
        <f>IF(CZ1305=1,D1307-M1306,"")</f>
        <v/>
      </c>
      <c r="DC1306" s="58"/>
      <c r="DD1306" s="58"/>
      <c r="DE1306" s="111"/>
      <c r="DF1306">
        <v>109.077</v>
      </c>
      <c r="DG1306">
        <v>2.9689999999999999</v>
      </c>
    </row>
    <row r="1307" spans="1:111">
      <c r="A1307" s="1">
        <f t="shared" si="0"/>
        <v>2018</v>
      </c>
      <c r="B1307" s="1">
        <f t="shared" si="1"/>
        <v>4</v>
      </c>
      <c r="C1307" s="24">
        <v>43229</v>
      </c>
      <c r="D1307" s="1">
        <v>4603</v>
      </c>
      <c r="E1307" s="1">
        <v>4612</v>
      </c>
      <c r="F1307" s="1">
        <v>4602</v>
      </c>
      <c r="G1307" s="1">
        <v>4603</v>
      </c>
      <c r="I1307" s="1">
        <v>4591</v>
      </c>
      <c r="J1307" s="1">
        <v>4610</v>
      </c>
      <c r="K1307" s="1">
        <v>4575</v>
      </c>
      <c r="L1307" s="1">
        <v>4607</v>
      </c>
      <c r="M1307" s="53"/>
      <c r="N1307" s="47"/>
      <c r="O1307" s="47"/>
      <c r="P1307" s="47"/>
      <c r="Q1307" s="8">
        <v>4602</v>
      </c>
      <c r="R1307" s="26"/>
      <c r="W1307" s="50"/>
      <c r="X1307" s="51"/>
      <c r="AD1307" s="62">
        <v>4612</v>
      </c>
      <c r="AE1307" s="62">
        <v>4602</v>
      </c>
      <c r="BD1307" s="94">
        <v>4598</v>
      </c>
      <c r="BE1307" s="8">
        <v>4603</v>
      </c>
      <c r="BF1307" s="8">
        <v>1541</v>
      </c>
      <c r="BG1307" s="62">
        <v>1093</v>
      </c>
      <c r="BH1307" s="62">
        <v>1.4098810612991766</v>
      </c>
      <c r="BI1307" s="1">
        <v>4598</v>
      </c>
      <c r="BJ1307" s="1">
        <v>4598</v>
      </c>
      <c r="BK1307" s="1">
        <v>4592</v>
      </c>
      <c r="BL1307" s="1">
        <v>4596</v>
      </c>
      <c r="BM1307" s="78"/>
      <c r="BN1307" s="78"/>
      <c r="BO1307" s="78"/>
      <c r="BP1307" s="89"/>
      <c r="BS1307" s="88"/>
      <c r="BU1307" s="58"/>
      <c r="BV1307" s="58"/>
      <c r="BW1307" s="58"/>
      <c r="BX1307" s="58"/>
      <c r="BY1307" s="1">
        <v>109.126</v>
      </c>
      <c r="BZ1307" s="1">
        <v>109.059</v>
      </c>
      <c r="CA1307" s="1">
        <v>109.051</v>
      </c>
      <c r="CB1307" s="1">
        <v>1.1865000000000001</v>
      </c>
      <c r="CC1307" s="1">
        <v>1.1863999999999999</v>
      </c>
      <c r="CD1307" s="1">
        <v>1.1865000000000001</v>
      </c>
      <c r="CO1307" s="1">
        <v>1305.9000000000001</v>
      </c>
      <c r="CX1307" s="58"/>
      <c r="CY1307" s="58"/>
      <c r="DA1307" s="1" t="str">
        <f>IF(CZ1306=1,D1308-M1307,"")</f>
        <v/>
      </c>
      <c r="DC1307" s="58"/>
      <c r="DD1307" s="58"/>
    </row>
    <row r="1308" spans="1:111">
      <c r="A1308" s="1">
        <f>YEAR(C1308)</f>
        <v>1900</v>
      </c>
      <c r="B1308" s="1">
        <f>WEEKDAY(C1308)</f>
        <v>7</v>
      </c>
      <c r="M1308" s="53"/>
      <c r="N1308" s="47"/>
      <c r="O1308" s="47"/>
      <c r="P1308" s="47"/>
      <c r="R1308" s="26"/>
      <c r="W1308" s="50"/>
      <c r="X1308" s="51"/>
      <c r="BG1308" s="62"/>
      <c r="BH1308" s="62"/>
      <c r="BM1308" s="78"/>
      <c r="BN1308" s="78"/>
      <c r="BO1308" s="78"/>
      <c r="BP1308" s="89"/>
      <c r="BS1308" s="88"/>
      <c r="BU1308" s="58"/>
      <c r="BV1308" s="58"/>
      <c r="BW1308" s="58"/>
      <c r="BX1308" s="58"/>
      <c r="CX1308" s="58"/>
      <c r="CY1308" s="58"/>
      <c r="DA1308" s="1" t="str">
        <f>IF(CZ1307=1,D1309-M1308,"")</f>
        <v/>
      </c>
      <c r="DC1308" s="58"/>
      <c r="DD1308" s="58"/>
    </row>
    <row r="1309" spans="1:111">
      <c r="A1309" s="1">
        <f>YEAR(C1309)</f>
        <v>1900</v>
      </c>
      <c r="B1309" s="1">
        <f>WEEKDAY(C1309)</f>
        <v>7</v>
      </c>
      <c r="M1309" s="53"/>
      <c r="N1309" s="47"/>
      <c r="O1309" s="47"/>
      <c r="P1309" s="47"/>
      <c r="R1309" s="26"/>
      <c r="W1309" s="50"/>
      <c r="X1309" s="51"/>
      <c r="BG1309" s="62"/>
      <c r="BH1309" s="62"/>
      <c r="BM1309" s="78"/>
      <c r="BN1309" s="78"/>
      <c r="BO1309" s="78"/>
      <c r="BP1309" s="89"/>
      <c r="BS1309" s="88"/>
      <c r="BU1309" s="58"/>
      <c r="BV1309" s="58"/>
      <c r="BW1309" s="58"/>
      <c r="BX1309" s="58"/>
      <c r="CX1309" s="58"/>
      <c r="CY1309" s="58"/>
      <c r="DA1309" s="1" t="str">
        <f>IF(CZ1308=1,D1310-M1309,"")</f>
        <v/>
      </c>
      <c r="DC1309" s="58"/>
      <c r="DD1309" s="58"/>
    </row>
    <row r="1310" spans="1:111">
      <c r="A1310" s="1">
        <f>YEAR(C1310)</f>
        <v>1900</v>
      </c>
      <c r="B1310" s="1">
        <f>WEEKDAY(C1310)</f>
        <v>7</v>
      </c>
      <c r="M1310" s="53"/>
      <c r="N1310" s="47"/>
      <c r="O1310" s="47"/>
      <c r="P1310" s="47"/>
      <c r="R1310" s="26"/>
      <c r="W1310" s="50"/>
      <c r="X1310" s="51"/>
      <c r="BG1310" s="62"/>
      <c r="BH1310" s="62"/>
      <c r="BM1310" s="78"/>
      <c r="BN1310" s="78"/>
      <c r="BO1310" s="78"/>
      <c r="BP1310" s="89"/>
      <c r="BS1310" s="88"/>
      <c r="BU1310" s="58"/>
      <c r="BV1310" s="58"/>
      <c r="BW1310" s="58"/>
      <c r="BX1310" s="58"/>
      <c r="CX1310" s="58"/>
      <c r="CY1310" s="58"/>
      <c r="DA1310" s="1" t="str">
        <f>IF(CZ1309=1,D1311-M1310,"")</f>
        <v/>
      </c>
      <c r="DC1310" s="58"/>
      <c r="DD1310" s="58"/>
    </row>
    <row r="1311" spans="1:111">
      <c r="A1311" s="1">
        <f>YEAR(C1311)</f>
        <v>1900</v>
      </c>
      <c r="B1311" s="1">
        <f>WEEKDAY(C1311)</f>
        <v>7</v>
      </c>
      <c r="M1311" s="53"/>
      <c r="N1311" s="47"/>
      <c r="O1311" s="47"/>
      <c r="P1311" s="47"/>
      <c r="R1311" s="26"/>
      <c r="W1311" s="50"/>
      <c r="X1311" s="51"/>
      <c r="BG1311" s="62"/>
      <c r="BH1311" s="62"/>
      <c r="BM1311" s="78"/>
      <c r="BN1311" s="78"/>
      <c r="BO1311" s="78"/>
      <c r="BP1311" s="89"/>
      <c r="BS1311" s="88"/>
      <c r="BU1311" s="58"/>
      <c r="BV1311" s="58"/>
      <c r="BW1311" s="58"/>
      <c r="BX1311" s="58"/>
      <c r="CX1311" s="58"/>
      <c r="CY1311" s="58"/>
      <c r="DA1311" s="1" t="str">
        <f>IF(CZ1310=1,D1312-M1311,"")</f>
        <v/>
      </c>
      <c r="DC1311" s="58"/>
      <c r="DD1311" s="58"/>
    </row>
  </sheetData>
  <autoFilter ref="A10:Q714"/>
  <mergeCells count="7">
    <mergeCell ref="DE1:DG1"/>
    <mergeCell ref="CP8:CS8"/>
    <mergeCell ref="I8:L8"/>
    <mergeCell ref="M8:P8"/>
    <mergeCell ref="BI8:BL8"/>
    <mergeCell ref="CG8:CJ8"/>
    <mergeCell ref="CK8:CN8"/>
  </mergeCells>
  <phoneticPr fontId="2"/>
  <pageMargins left="0.78700000000000003" right="0.78700000000000003" top="0.98399999999999999" bottom="0.98399999999999999" header="0.51200000000000001" footer="0.51200000000000001"/>
  <pageSetup paperSize="9" orientation="portrait" horizontalDpi="4294967293" verticalDpi="4294967293" r:id="rId1"/>
  <headerFooter alignWithMargins="0"/>
  <legacyDrawing r:id="rId2"/>
  <controls>
    <control shapeId="3074" r:id="rId3" name="CommandButton2"/>
    <control shapeId="3073" r:id="rId4" name="CommandButton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1"/>
  <dimension ref="A1:CF1311"/>
  <sheetViews>
    <sheetView zoomScale="85" workbookViewId="0">
      <pane xSplit="8" ySplit="12" topLeftCell="BD1268" activePane="bottomRight" state="frozen"/>
      <selection pane="topRight" activeCell="I1" sqref="I1"/>
      <selection pane="bottomLeft" activeCell="A13" sqref="A13"/>
      <selection pane="bottomRight" activeCell="BY1280" sqref="BY1280"/>
    </sheetView>
  </sheetViews>
  <sheetFormatPr defaultRowHeight="13.5"/>
  <cols>
    <col min="1" max="1" width="5" style="1" hidden="1" customWidth="1"/>
    <col min="2" max="2" width="2.5" style="1" hidden="1" customWidth="1"/>
    <col min="3" max="3" width="11.625" style="24" customWidth="1"/>
    <col min="4" max="4" width="7.375" style="1" bestFit="1" customWidth="1"/>
    <col min="5" max="7" width="7.25" style="1" bestFit="1" customWidth="1"/>
    <col min="8" max="8" width="8.25" style="1" bestFit="1" customWidth="1"/>
    <col min="9" max="9" width="6.5" style="81" customWidth="1"/>
    <col min="10" max="11" width="5.125" style="131" bestFit="1" customWidth="1"/>
    <col min="12" max="12" width="5.125" style="7" bestFit="1" customWidth="1"/>
    <col min="13" max="13" width="4.5" style="7" bestFit="1" customWidth="1"/>
    <col min="14" max="14" width="5.875" style="56" hidden="1" customWidth="1"/>
    <col min="15" max="15" width="5.5" style="7" hidden="1" customWidth="1"/>
    <col min="16" max="16" width="5.5" style="66" hidden="1" customWidth="1"/>
    <col min="17" max="17" width="7.5" style="66" hidden="1" customWidth="1"/>
    <col min="18" max="20" width="5.5" style="66" hidden="1" customWidth="1"/>
    <col min="21" max="21" width="7.5" style="7" hidden="1" customWidth="1"/>
    <col min="22" max="22" width="5.125" style="7" hidden="1" customWidth="1"/>
    <col min="23" max="23" width="7.125" style="67" hidden="1" customWidth="1"/>
    <col min="24" max="24" width="6.125" style="67" customWidth="1"/>
    <col min="25" max="25" width="5.25" style="7" bestFit="1" customWidth="1"/>
    <col min="26" max="26" width="6.25" style="68" customWidth="1"/>
    <col min="27" max="27" width="6.25" style="68" bestFit="1" customWidth="1"/>
    <col min="28" max="28" width="2.5" style="134" hidden="1" customWidth="1"/>
    <col min="29" max="29" width="7.5" style="134" hidden="1" customWidth="1"/>
    <col min="30" max="30" width="4.5" style="134" hidden="1" customWidth="1"/>
    <col min="31" max="32" width="5.5" style="134" hidden="1" customWidth="1"/>
    <col min="33" max="33" width="6.5" style="1" hidden="1" customWidth="1"/>
    <col min="34" max="34" width="7.875" style="1" hidden="1" customWidth="1"/>
    <col min="35" max="35" width="4.5" style="1" hidden="1" customWidth="1"/>
    <col min="36" max="36" width="4.25" style="1" hidden="1" customWidth="1"/>
    <col min="37" max="37" width="6.375" style="1" hidden="1" customWidth="1"/>
    <col min="38" max="38" width="6" style="1" hidden="1" customWidth="1"/>
    <col min="39" max="39" width="3.5" style="1" hidden="1" customWidth="1"/>
    <col min="40" max="40" width="5.5" style="1" hidden="1" customWidth="1"/>
    <col min="41" max="41" width="6.375" style="1" hidden="1" customWidth="1"/>
    <col min="42" max="42" width="6.25" style="14" bestFit="1" customWidth="1"/>
    <col min="43" max="46" width="5.5" style="14" bestFit="1" customWidth="1"/>
    <col min="47" max="48" width="5.5" style="127" bestFit="1" customWidth="1"/>
    <col min="49" max="49" width="9" style="14"/>
    <col min="50" max="50" width="5.5" style="127" bestFit="1" customWidth="1"/>
    <col min="51" max="51" width="9" style="14"/>
    <col min="52" max="55" width="5.875" style="1" bestFit="1" customWidth="1"/>
    <col min="56" max="56" width="4.5" style="8" hidden="1" customWidth="1"/>
    <col min="57" max="57" width="6.625" style="8" hidden="1" customWidth="1"/>
    <col min="58" max="58" width="7.5" style="62" hidden="1" customWidth="1"/>
    <col min="59" max="59" width="4" style="62" hidden="1" customWidth="1"/>
    <col min="60" max="63" width="9" style="1"/>
    <col min="64" max="75" width="5.5" style="1" bestFit="1" customWidth="1"/>
    <col min="76" max="76" width="5.875" style="1" customWidth="1"/>
    <col min="77" max="77" width="7.5" style="62" bestFit="1" customWidth="1"/>
    <col min="78" max="78" width="4" style="62" customWidth="1"/>
    <col min="79" max="79" width="6.5" style="8" bestFit="1" customWidth="1"/>
    <col min="80" max="80" width="6.625" style="8" customWidth="1"/>
    <col min="81" max="81" width="7.5" style="62" bestFit="1" customWidth="1"/>
    <col min="82" max="82" width="4" style="62" customWidth="1"/>
    <col min="83" max="16384" width="9" style="1"/>
  </cols>
  <sheetData>
    <row r="1" spans="1:84">
      <c r="C1" s="9"/>
      <c r="D1" s="1" t="s">
        <v>699</v>
      </c>
      <c r="E1" s="32"/>
      <c r="F1" s="32"/>
      <c r="H1" s="33"/>
      <c r="I1" s="83"/>
      <c r="J1" s="184" t="s">
        <v>262</v>
      </c>
      <c r="K1" s="184"/>
      <c r="L1" s="65"/>
      <c r="M1" s="13"/>
      <c r="N1" s="13"/>
      <c r="AG1" s="167"/>
      <c r="AH1" s="168"/>
      <c r="AI1" s="168"/>
      <c r="AJ1" s="168"/>
      <c r="AK1" s="168"/>
      <c r="AL1" s="168"/>
      <c r="AM1" s="168"/>
      <c r="AN1" s="168"/>
      <c r="AO1" s="168"/>
      <c r="AP1" s="177" t="s">
        <v>266</v>
      </c>
      <c r="AQ1" s="177"/>
      <c r="AR1" s="177"/>
      <c r="AS1" s="177"/>
      <c r="AT1" s="177"/>
      <c r="AU1" s="177"/>
      <c r="AV1" s="177"/>
      <c r="AW1" s="177"/>
      <c r="AX1" s="177"/>
      <c r="AY1" s="177"/>
      <c r="BF1" s="47"/>
      <c r="BG1" s="47"/>
      <c r="BH1" s="61" t="s">
        <v>794</v>
      </c>
      <c r="BY1" s="47"/>
      <c r="BZ1" s="47"/>
      <c r="CA1" s="166"/>
      <c r="CB1" s="148"/>
      <c r="CC1" s="148"/>
      <c r="CD1" s="148"/>
    </row>
    <row r="2" spans="1:84">
      <c r="C2" s="79"/>
      <c r="D2" s="1" t="e">
        <f>SUMIF(A:A,C2,#REF!)</f>
        <v>#REF!</v>
      </c>
      <c r="E2" s="4">
        <f>SUMIF(A:A,C2,L:L)</f>
        <v>0</v>
      </c>
      <c r="F2" s="6" t="e">
        <f>SUMIF(A:A,C2,#REF!)</f>
        <v>#REF!</v>
      </c>
      <c r="G2" s="36" t="e">
        <f t="shared" ref="G2:G7" si="0">SUM(E2,F2)*500</f>
        <v>#REF!</v>
      </c>
      <c r="H2" s="1">
        <v>2</v>
      </c>
      <c r="I2" s="83" t="s">
        <v>803</v>
      </c>
      <c r="J2" s="131" t="s">
        <v>809</v>
      </c>
      <c r="K2" s="131" t="s">
        <v>810</v>
      </c>
      <c r="L2" s="65" t="s">
        <v>811</v>
      </c>
      <c r="M2" s="13" t="s">
        <v>802</v>
      </c>
      <c r="N2" s="13"/>
      <c r="O2" s="8"/>
      <c r="W2" s="8"/>
      <c r="X2" s="69"/>
      <c r="AV2" s="118" t="s">
        <v>267</v>
      </c>
      <c r="AW2" s="124">
        <f>SUM(AV:AV)</f>
        <v>-1601</v>
      </c>
      <c r="AY2" s="124"/>
      <c r="BF2" s="47"/>
      <c r="BG2" s="47"/>
      <c r="BY2" s="47"/>
      <c r="BZ2" s="47"/>
      <c r="CC2" s="47"/>
      <c r="CD2" s="47"/>
    </row>
    <row r="3" spans="1:84">
      <c r="C3" s="79" t="s">
        <v>165</v>
      </c>
      <c r="D3" s="1" t="e">
        <f>SUMIF(A:A,C3,#REF!)</f>
        <v>#REF!</v>
      </c>
      <c r="E3" s="4">
        <f>SUMIF(A:A,C3,L:L)</f>
        <v>22060.325301000015</v>
      </c>
      <c r="F3" s="6" t="e">
        <f>SUMIF(A:A,C3,#REF!)</f>
        <v>#REF!</v>
      </c>
      <c r="G3" s="36" t="e">
        <f t="shared" si="0"/>
        <v>#REF!</v>
      </c>
      <c r="H3" s="1">
        <v>3</v>
      </c>
      <c r="J3" s="132"/>
      <c r="K3" s="132"/>
      <c r="L3" s="65"/>
      <c r="O3" s="8"/>
      <c r="W3" s="8"/>
      <c r="X3" s="69"/>
      <c r="Z3" s="70"/>
      <c r="AV3" s="118" t="s">
        <v>268</v>
      </c>
      <c r="AW3" s="124">
        <f>COUNT(AV:AV)</f>
        <v>206</v>
      </c>
      <c r="AY3" s="124">
        <f>COUNT(AX:AX)</f>
        <v>173</v>
      </c>
      <c r="BF3" s="47"/>
      <c r="BG3" s="8"/>
      <c r="BY3" s="47"/>
      <c r="BZ3" s="8"/>
      <c r="CC3" s="47"/>
      <c r="CD3" s="8"/>
    </row>
    <row r="4" spans="1:84">
      <c r="C4" s="79" t="s">
        <v>164</v>
      </c>
      <c r="D4" s="1" t="e">
        <f>SUMIF(A:A,C4,#REF!)</f>
        <v>#REF!</v>
      </c>
      <c r="E4" s="4">
        <f>SUMIF(A:A,C4,L:L)</f>
        <v>22093.120587000005</v>
      </c>
      <c r="F4" s="6" t="e">
        <f>SUMIF(A:A,C4,#REF!)</f>
        <v>#REF!</v>
      </c>
      <c r="G4" s="36" t="e">
        <f t="shared" si="0"/>
        <v>#REF!</v>
      </c>
      <c r="H4" s="1">
        <v>4</v>
      </c>
      <c r="J4" s="132"/>
      <c r="K4" s="132"/>
      <c r="L4" s="65"/>
      <c r="O4" s="143"/>
      <c r="W4" s="143"/>
      <c r="X4" s="69"/>
      <c r="Z4" s="40"/>
      <c r="AV4" s="118" t="s">
        <v>269</v>
      </c>
      <c r="AW4" s="125">
        <f>AW2/AW3</f>
        <v>-7.7718446601941746</v>
      </c>
      <c r="AY4" s="125">
        <f>AY2/AY3</f>
        <v>0</v>
      </c>
    </row>
    <row r="5" spans="1:84">
      <c r="C5" s="79" t="s">
        <v>263</v>
      </c>
      <c r="D5" s="1" t="e">
        <f>SUMIF(A:A,C5,#REF!)</f>
        <v>#REF!</v>
      </c>
      <c r="E5" s="4">
        <f>SUMIF(A:A,C5,L:L)</f>
        <v>11028.230385000004</v>
      </c>
      <c r="F5" s="6" t="e">
        <f>SUMIF(A:A,C5,#REF!)</f>
        <v>#REF!</v>
      </c>
      <c r="G5" s="36" t="e">
        <f t="shared" si="0"/>
        <v>#REF!</v>
      </c>
      <c r="H5" s="1">
        <v>5</v>
      </c>
      <c r="J5" s="132"/>
      <c r="K5" s="132"/>
      <c r="L5" s="65"/>
      <c r="O5" s="142"/>
      <c r="W5" s="142"/>
      <c r="X5" s="69"/>
      <c r="AG5" s="32"/>
      <c r="AV5" s="68" t="s">
        <v>270</v>
      </c>
      <c r="AW5" s="126">
        <f>ABS(SUMIF(AV:AV,"&gt;0")/SUMIF(AV:AV,"&lt;0"))</f>
        <v>0.71897489906968581</v>
      </c>
      <c r="AY5" s="126">
        <f>ABS(SUMIF(AX:AX,"&gt;0")/SUMIF(AX:AX,"&lt;0"))</f>
        <v>1.6069131832797428</v>
      </c>
    </row>
    <row r="6" spans="1:84">
      <c r="C6" s="79" t="s">
        <v>264</v>
      </c>
      <c r="D6" s="1" t="e">
        <f>SUMIF(A:A,C6,#REF!)</f>
        <v>#REF!</v>
      </c>
      <c r="E6" s="4">
        <f>SUMIF(A:A,C6,L:L)</f>
        <v>19385.195583999997</v>
      </c>
      <c r="F6" s="6" t="e">
        <f>SUMIF(A:A,C6,#REF!)</f>
        <v>#REF!</v>
      </c>
      <c r="G6" s="36" t="e">
        <f t="shared" si="0"/>
        <v>#REF!</v>
      </c>
      <c r="H6" s="1">
        <v>6</v>
      </c>
      <c r="J6" s="132"/>
      <c r="K6" s="132"/>
      <c r="L6" s="65"/>
      <c r="O6" s="8"/>
      <c r="W6" s="8"/>
      <c r="X6" s="69"/>
      <c r="AU6" s="128"/>
      <c r="AV6" s="120" t="s">
        <v>271</v>
      </c>
      <c r="BE6" s="142"/>
      <c r="BF6" s="117"/>
      <c r="BY6" s="117"/>
      <c r="CB6" s="142"/>
      <c r="CC6" s="117"/>
    </row>
    <row r="7" spans="1:84">
      <c r="C7" s="13"/>
      <c r="D7" s="13" t="e">
        <f>SUM(D2:D6)</f>
        <v>#REF!</v>
      </c>
      <c r="E7" s="38">
        <f>SUM(E2:E6)</f>
        <v>74566.87185700002</v>
      </c>
      <c r="F7" s="39" t="e">
        <f>SUM(F2:F6)</f>
        <v>#REF!</v>
      </c>
      <c r="G7" s="36" t="e">
        <f t="shared" si="0"/>
        <v>#REF!</v>
      </c>
      <c r="H7" s="40"/>
      <c r="J7" s="132"/>
      <c r="K7" s="132"/>
      <c r="L7" s="65"/>
      <c r="W7" s="69"/>
      <c r="X7" s="69"/>
    </row>
    <row r="8" spans="1:84">
      <c r="C8" s="19" t="s">
        <v>628</v>
      </c>
      <c r="D8" s="20">
        <v>5000</v>
      </c>
      <c r="E8" s="22">
        <v>100</v>
      </c>
      <c r="F8" s="22">
        <v>4</v>
      </c>
      <c r="G8" s="41"/>
      <c r="H8" s="41"/>
      <c r="J8" s="132"/>
      <c r="K8" s="132"/>
      <c r="L8" s="65"/>
      <c r="U8" s="71"/>
      <c r="V8" s="71"/>
      <c r="W8" s="71"/>
      <c r="X8" s="71"/>
      <c r="AR8" s="14">
        <v>0.3</v>
      </c>
      <c r="AS8" s="14">
        <v>50</v>
      </c>
      <c r="AU8" s="129" t="s">
        <v>691</v>
      </c>
      <c r="AV8" s="127" t="s">
        <v>632</v>
      </c>
      <c r="AW8" s="127" t="s">
        <v>623</v>
      </c>
      <c r="AX8" s="127" t="s">
        <v>644</v>
      </c>
      <c r="BX8" s="1" t="s">
        <v>851</v>
      </c>
    </row>
    <row r="9" spans="1:84">
      <c r="D9" s="1" t="e">
        <f>MIN(#REF!)</f>
        <v>#REF!</v>
      </c>
      <c r="E9" s="1">
        <f>MIN(O:O)</f>
        <v>0</v>
      </c>
      <c r="F9" s="1" t="e">
        <f>MIN(#REF!)</f>
        <v>#REF!</v>
      </c>
      <c r="J9" s="119"/>
      <c r="K9" s="119"/>
      <c r="L9" s="65"/>
      <c r="P9" s="95"/>
      <c r="Q9" s="95"/>
      <c r="R9" s="95"/>
      <c r="S9" s="95"/>
      <c r="T9" s="95"/>
      <c r="U9" s="95"/>
      <c r="V9" s="95"/>
      <c r="W9" s="95"/>
      <c r="X9" s="183">
        <v>400</v>
      </c>
      <c r="Y9" s="183"/>
      <c r="Z9" s="183"/>
      <c r="AA9" s="183"/>
      <c r="AV9" s="129">
        <v>2</v>
      </c>
      <c r="AX9" s="127">
        <v>50</v>
      </c>
      <c r="AZ9" s="183">
        <v>2300</v>
      </c>
      <c r="BA9" s="183"/>
      <c r="BB9" s="183"/>
      <c r="BC9" s="183"/>
      <c r="BL9" s="183">
        <v>2200</v>
      </c>
      <c r="BM9" s="183"/>
      <c r="BN9" s="183"/>
      <c r="BO9" s="183"/>
      <c r="BP9" s="183">
        <v>2400</v>
      </c>
      <c r="BQ9" s="183"/>
      <c r="BR9" s="183"/>
      <c r="BS9" s="183"/>
      <c r="BT9" s="183">
        <v>1730</v>
      </c>
      <c r="BU9" s="183"/>
      <c r="BV9" s="183"/>
      <c r="BW9" s="183"/>
    </row>
    <row r="10" spans="1:84" ht="12.75" customHeight="1">
      <c r="C10" s="24" t="s">
        <v>612</v>
      </c>
      <c r="D10" s="1" t="s">
        <v>613</v>
      </c>
      <c r="E10" s="25" t="s">
        <v>615</v>
      </c>
      <c r="F10" s="25" t="s">
        <v>616</v>
      </c>
      <c r="G10" s="1" t="s">
        <v>617</v>
      </c>
      <c r="J10" s="132"/>
      <c r="K10" s="132"/>
      <c r="L10" s="65"/>
      <c r="X10" s="1" t="s">
        <v>613</v>
      </c>
      <c r="Y10" s="25" t="s">
        <v>615</v>
      </c>
      <c r="Z10" s="25" t="s">
        <v>616</v>
      </c>
      <c r="AA10" s="1" t="s">
        <v>617</v>
      </c>
      <c r="AP10" s="140">
        <v>0.41666666666666669</v>
      </c>
      <c r="AQ10" s="141"/>
      <c r="AR10" s="141"/>
      <c r="AS10" s="141"/>
      <c r="AU10" s="127">
        <f>ABS(SUMIF(AV:AX,"&gt;0")/SUMIF(AV:AX,"&lt;0"))</f>
        <v>43.676039642652896</v>
      </c>
      <c r="AZ10" s="1" t="s">
        <v>613</v>
      </c>
      <c r="BA10" s="25" t="s">
        <v>615</v>
      </c>
      <c r="BB10" s="25" t="s">
        <v>616</v>
      </c>
      <c r="BC10" s="1" t="s">
        <v>617</v>
      </c>
      <c r="BL10" s="1" t="s">
        <v>613</v>
      </c>
      <c r="BM10" s="25" t="s">
        <v>615</v>
      </c>
      <c r="BN10" s="25" t="s">
        <v>616</v>
      </c>
      <c r="BO10" s="1" t="s">
        <v>617</v>
      </c>
      <c r="BP10" s="1" t="s">
        <v>613</v>
      </c>
      <c r="BQ10" s="25" t="s">
        <v>615</v>
      </c>
      <c r="BR10" s="25" t="s">
        <v>616</v>
      </c>
      <c r="BS10" s="1" t="s">
        <v>617</v>
      </c>
      <c r="BT10" s="1" t="s">
        <v>613</v>
      </c>
      <c r="BU10" s="25" t="s">
        <v>615</v>
      </c>
      <c r="BV10" s="25" t="s">
        <v>616</v>
      </c>
      <c r="BW10" s="1" t="s">
        <v>617</v>
      </c>
    </row>
    <row r="11" spans="1:84" s="12" customFormat="1">
      <c r="C11" s="30"/>
      <c r="D11" s="42"/>
      <c r="E11" s="42"/>
      <c r="F11" s="42"/>
      <c r="G11" s="42"/>
      <c r="I11" s="82"/>
      <c r="J11" s="121"/>
      <c r="K11" s="121"/>
      <c r="L11" s="74"/>
      <c r="M11" s="16"/>
      <c r="N11" s="75"/>
      <c r="O11" s="16"/>
      <c r="P11" s="16"/>
      <c r="Q11" s="16"/>
      <c r="R11" s="16"/>
      <c r="S11" s="16"/>
      <c r="T11" s="16"/>
      <c r="U11" s="16"/>
      <c r="V11" s="16"/>
      <c r="W11" s="73"/>
      <c r="X11" s="73"/>
      <c r="Y11" s="16"/>
      <c r="Z11" s="76"/>
      <c r="AA11" s="76"/>
      <c r="AB11" s="3"/>
      <c r="AC11" s="3"/>
      <c r="AD11" s="3"/>
      <c r="AE11" s="3"/>
      <c r="AF11" s="3"/>
      <c r="AG11" s="77"/>
      <c r="AH11" s="77"/>
      <c r="AI11" s="3"/>
      <c r="AJ11" s="3"/>
      <c r="AK11" s="3"/>
      <c r="AL11" s="3"/>
      <c r="AM11" s="3"/>
      <c r="AN11" s="3"/>
      <c r="AO11" s="3"/>
      <c r="AP11" s="14"/>
      <c r="AQ11" s="14"/>
      <c r="AR11" s="14"/>
      <c r="AS11" s="14"/>
      <c r="AT11" s="14"/>
      <c r="AU11" s="127"/>
      <c r="AV11" s="127"/>
      <c r="AW11" s="14"/>
      <c r="AX11" s="127"/>
      <c r="AY11" s="14"/>
      <c r="BD11" s="3"/>
      <c r="BE11" s="3"/>
      <c r="BF11" s="62"/>
      <c r="BG11" s="62"/>
      <c r="BY11" s="62"/>
      <c r="BZ11" s="62"/>
      <c r="CA11" s="3"/>
      <c r="CB11" s="3"/>
      <c r="CC11" s="62"/>
      <c r="CD11" s="62"/>
      <c r="CE11" s="1"/>
      <c r="CF11" s="1"/>
    </row>
    <row r="12" spans="1:84" s="12" customFormat="1">
      <c r="C12" s="30"/>
      <c r="D12" s="42"/>
      <c r="E12" s="42"/>
      <c r="F12" s="42"/>
      <c r="G12" s="42"/>
      <c r="H12" s="12" t="s">
        <v>1178</v>
      </c>
      <c r="I12" s="83" t="s">
        <v>1178</v>
      </c>
      <c r="J12" s="133" t="s">
        <v>1178</v>
      </c>
      <c r="K12" s="133" t="s">
        <v>1178</v>
      </c>
      <c r="L12" s="83" t="s">
        <v>1178</v>
      </c>
      <c r="M12" s="83" t="s">
        <v>1178</v>
      </c>
      <c r="N12" s="75"/>
      <c r="O12" s="16"/>
      <c r="P12" s="16"/>
      <c r="Q12" s="16"/>
      <c r="R12" s="16"/>
      <c r="S12" s="16"/>
      <c r="T12" s="16"/>
      <c r="U12" s="16"/>
      <c r="V12" s="16"/>
      <c r="W12" s="73"/>
      <c r="X12" s="83" t="s">
        <v>1178</v>
      </c>
      <c r="Y12" s="83" t="s">
        <v>1178</v>
      </c>
      <c r="Z12" s="83" t="s">
        <v>1178</v>
      </c>
      <c r="AA12" s="83" t="s">
        <v>1178</v>
      </c>
      <c r="AB12" s="3"/>
      <c r="AC12" s="3"/>
      <c r="AD12" s="3"/>
      <c r="AE12" s="3"/>
      <c r="AF12" s="3"/>
      <c r="AG12" s="77"/>
      <c r="AH12" s="77"/>
      <c r="AI12" s="3"/>
      <c r="AJ12" s="3"/>
      <c r="AK12" s="3"/>
      <c r="AL12" s="3"/>
      <c r="AM12" s="3"/>
      <c r="AN12" s="3"/>
      <c r="AO12" s="3"/>
      <c r="AP12" s="133" t="s">
        <v>1178</v>
      </c>
      <c r="AQ12" s="133" t="s">
        <v>1178</v>
      </c>
      <c r="AR12" s="133" t="s">
        <v>1178</v>
      </c>
      <c r="AS12" s="133" t="s">
        <v>1178</v>
      </c>
      <c r="AT12" s="14"/>
      <c r="AU12" s="127"/>
      <c r="AV12" s="127"/>
      <c r="AW12" s="14"/>
      <c r="AX12" s="127"/>
      <c r="AY12" s="14"/>
      <c r="AZ12" s="83" t="s">
        <v>1178</v>
      </c>
      <c r="BA12" s="83" t="s">
        <v>1178</v>
      </c>
      <c r="BB12" s="83" t="s">
        <v>1178</v>
      </c>
      <c r="BC12" s="83" t="s">
        <v>1178</v>
      </c>
      <c r="BD12" s="3"/>
      <c r="BE12" s="3"/>
      <c r="BF12" s="62"/>
      <c r="BG12" s="62"/>
      <c r="BH12" s="83" t="s">
        <v>1178</v>
      </c>
      <c r="BI12" s="83" t="s">
        <v>1178</v>
      </c>
      <c r="BJ12" s="83" t="s">
        <v>1178</v>
      </c>
      <c r="BK12" s="83" t="s">
        <v>1178</v>
      </c>
      <c r="BL12" s="83" t="s">
        <v>1178</v>
      </c>
      <c r="BM12" s="83" t="s">
        <v>1178</v>
      </c>
      <c r="BN12" s="83" t="s">
        <v>1178</v>
      </c>
      <c r="BO12" s="83" t="s">
        <v>1178</v>
      </c>
      <c r="BP12" s="83" t="s">
        <v>1178</v>
      </c>
      <c r="BQ12" s="83" t="s">
        <v>1178</v>
      </c>
      <c r="BR12" s="83" t="s">
        <v>1178</v>
      </c>
      <c r="BS12" s="83" t="s">
        <v>1178</v>
      </c>
      <c r="BT12" s="83" t="s">
        <v>1178</v>
      </c>
      <c r="BU12" s="83" t="s">
        <v>1178</v>
      </c>
      <c r="BV12" s="83" t="s">
        <v>1178</v>
      </c>
      <c r="BW12" s="83" t="s">
        <v>1178</v>
      </c>
      <c r="BX12" s="83" t="s">
        <v>1178</v>
      </c>
      <c r="BY12" s="62"/>
      <c r="BZ12" s="62"/>
      <c r="CA12" s="3"/>
      <c r="CB12" s="3"/>
      <c r="CC12" s="62"/>
      <c r="CD12" s="62"/>
      <c r="CE12" s="1"/>
      <c r="CF12" s="1"/>
    </row>
    <row r="13" spans="1:84" s="12" customFormat="1">
      <c r="A13" s="1">
        <v>2013</v>
      </c>
      <c r="B13" s="1">
        <v>6</v>
      </c>
      <c r="C13" s="24">
        <v>41278</v>
      </c>
      <c r="D13" s="26">
        <v>4412</v>
      </c>
      <c r="E13" s="26">
        <v>4425</v>
      </c>
      <c r="F13" s="26">
        <v>4390</v>
      </c>
      <c r="G13" s="26">
        <v>4421</v>
      </c>
      <c r="H13" s="1">
        <v>1558.5</v>
      </c>
      <c r="I13" s="81">
        <v>114.382374</v>
      </c>
      <c r="J13" s="119">
        <v>114.645314</v>
      </c>
      <c r="K13" s="119">
        <v>91.625212000000005</v>
      </c>
      <c r="L13" s="72">
        <v>91.908221999999995</v>
      </c>
      <c r="M13" s="7">
        <v>4410</v>
      </c>
      <c r="N13" s="56"/>
      <c r="O13" s="84"/>
      <c r="P13" s="13"/>
      <c r="Q13" s="13"/>
      <c r="R13" s="13"/>
      <c r="S13" s="13"/>
      <c r="T13" s="13"/>
      <c r="U13" s="13"/>
      <c r="V13" s="13"/>
      <c r="W13" s="50"/>
      <c r="X13" s="69">
        <v>4412</v>
      </c>
      <c r="Y13" s="7">
        <v>4453</v>
      </c>
      <c r="Z13" s="68">
        <v>4406</v>
      </c>
      <c r="AA13" s="68">
        <v>4452</v>
      </c>
      <c r="AB13" s="134"/>
      <c r="AC13" s="134"/>
      <c r="AD13" s="134"/>
      <c r="AE13" s="134"/>
      <c r="AF13" s="134"/>
      <c r="AG13" s="37"/>
      <c r="AH13" s="37"/>
      <c r="AI13" s="1"/>
      <c r="AJ13" s="1"/>
      <c r="AK13" s="1"/>
      <c r="AL13" s="1"/>
      <c r="AM13" s="1"/>
      <c r="AN13" s="1"/>
      <c r="AO13" s="1"/>
      <c r="AP13" s="14">
        <v>4412</v>
      </c>
      <c r="AQ13" s="14">
        <v>4420</v>
      </c>
      <c r="AR13" s="14">
        <v>4398</v>
      </c>
      <c r="AS13" s="14">
        <v>4400</v>
      </c>
      <c r="AT13" s="14">
        <f t="shared" ref="AT13:AT39" si="1">AVERAGE(AS11:AS13)</f>
        <v>4400</v>
      </c>
      <c r="AU13" s="127">
        <f t="shared" ref="AU13:AU39" si="2">ABS(D13-G13)</f>
        <v>9</v>
      </c>
      <c r="AV13" s="127" t="str">
        <f>IF(AND(E13&gt;AQ13+AV$9,AU12&lt;AX$9,AP13&lt;AS13),D14-AQ13-AV$9,"")</f>
        <v/>
      </c>
      <c r="AW13" s="14">
        <f t="shared" ref="AW13:AW39" si="3">SUM(AV13,AW12)</f>
        <v>0</v>
      </c>
      <c r="AX13" s="127" t="str">
        <f>IF(AND(F13&lt;AR13-AV$9,AU12&lt;AX$9,AS13&lt;AT13),AR13-AV$9-D14,"")</f>
        <v/>
      </c>
      <c r="AY13" s="14">
        <f t="shared" ref="AY13:AY39" si="4">SUM(AX13,AY12)</f>
        <v>0</v>
      </c>
      <c r="AZ13" s="1">
        <v>4412</v>
      </c>
      <c r="BA13" s="1">
        <v>4437</v>
      </c>
      <c r="BB13" s="1">
        <v>4406</v>
      </c>
      <c r="BC13" s="1">
        <v>4430</v>
      </c>
      <c r="BD13" s="8"/>
      <c r="BE13" s="8"/>
      <c r="BF13" s="62"/>
      <c r="BG13" s="62"/>
      <c r="BH13" s="1">
        <v>4408</v>
      </c>
      <c r="BI13" s="1">
        <v>250</v>
      </c>
      <c r="BJ13" s="1">
        <v>290</v>
      </c>
      <c r="BK13" s="1">
        <v>0.86206896551724133</v>
      </c>
      <c r="BL13" s="1">
        <v>4412</v>
      </c>
      <c r="BM13" s="1">
        <v>4436</v>
      </c>
      <c r="BN13" s="1">
        <v>4406</v>
      </c>
      <c r="BO13" s="1">
        <v>4429</v>
      </c>
      <c r="BP13" s="1">
        <v>4412</v>
      </c>
      <c r="BQ13" s="1">
        <v>4440</v>
      </c>
      <c r="BR13" s="1">
        <v>4406</v>
      </c>
      <c r="BS13" s="1">
        <v>4439</v>
      </c>
      <c r="BT13" s="1">
        <v>4412</v>
      </c>
      <c r="BU13" s="1">
        <v>4434</v>
      </c>
      <c r="BV13" s="1">
        <v>4411</v>
      </c>
      <c r="BW13" s="1">
        <v>4433</v>
      </c>
      <c r="BX13" s="1">
        <v>1552.6</v>
      </c>
      <c r="BY13" s="62"/>
      <c r="BZ13" s="62"/>
      <c r="CA13" s="8"/>
      <c r="CB13" s="8"/>
      <c r="CC13" s="62"/>
      <c r="CD13" s="62"/>
      <c r="CE13" s="1"/>
      <c r="CF13" s="1"/>
    </row>
    <row r="14" spans="1:84" s="12" customFormat="1">
      <c r="A14" s="1">
        <v>2013</v>
      </c>
      <c r="B14" s="1">
        <v>2</v>
      </c>
      <c r="C14" s="24">
        <v>41281</v>
      </c>
      <c r="D14" s="26">
        <v>4462</v>
      </c>
      <c r="E14" s="26">
        <v>4478</v>
      </c>
      <c r="F14" s="26">
        <v>4430</v>
      </c>
      <c r="G14" s="26">
        <v>4431</v>
      </c>
      <c r="H14" s="1">
        <v>1557.4</v>
      </c>
      <c r="I14" s="81">
        <v>114.45208</v>
      </c>
      <c r="J14" s="119">
        <v>114.421734</v>
      </c>
      <c r="K14" s="119">
        <v>91.930297999999993</v>
      </c>
      <c r="L14" s="72">
        <v>91.916424000000006</v>
      </c>
      <c r="M14" s="7">
        <v>4432</v>
      </c>
      <c r="N14" s="56"/>
      <c r="O14" s="84"/>
      <c r="P14" s="13"/>
      <c r="Q14" s="13"/>
      <c r="R14" s="13"/>
      <c r="S14" s="13"/>
      <c r="T14" s="13"/>
      <c r="U14" s="13"/>
      <c r="V14" s="13"/>
      <c r="W14" s="50"/>
      <c r="X14" s="69">
        <v>4433</v>
      </c>
      <c r="Y14" s="7">
        <v>4448</v>
      </c>
      <c r="Z14" s="68">
        <v>4407</v>
      </c>
      <c r="AA14" s="68">
        <v>4418</v>
      </c>
      <c r="AB14" s="134"/>
      <c r="AC14" s="134"/>
      <c r="AD14" s="134"/>
      <c r="AE14" s="134"/>
      <c r="AF14" s="134"/>
      <c r="AG14" s="37"/>
      <c r="AH14" s="37"/>
      <c r="AI14" s="1"/>
      <c r="AJ14" s="1"/>
      <c r="AK14" s="1"/>
      <c r="AL14" s="1"/>
      <c r="AM14" s="1"/>
      <c r="AN14" s="1"/>
      <c r="AO14" s="1"/>
      <c r="AP14" s="14">
        <v>4412</v>
      </c>
      <c r="AQ14" s="14">
        <v>4472</v>
      </c>
      <c r="AR14" s="14">
        <v>4406</v>
      </c>
      <c r="AS14" s="14">
        <v>4471</v>
      </c>
      <c r="AT14" s="14">
        <f t="shared" si="1"/>
        <v>4435.5</v>
      </c>
      <c r="AU14" s="127">
        <f t="shared" si="2"/>
        <v>31</v>
      </c>
      <c r="AV14" s="127">
        <f>IF(AND(E14&gt;AQ14+AV$9,AU13&lt;AX$9,AP14&lt;AS14),D15-AQ14-AV$9,"")</f>
        <v>-71</v>
      </c>
      <c r="AW14" s="14">
        <f t="shared" si="3"/>
        <v>-71</v>
      </c>
      <c r="AX14" s="127" t="str">
        <f>IF(AND(F14&lt;AR14-AV$9,AU13&lt;AX$9,AS14&lt;AT14),AR14-AV$9-D15,"")</f>
        <v/>
      </c>
      <c r="AY14" s="14">
        <f t="shared" si="4"/>
        <v>0</v>
      </c>
      <c r="AZ14" s="1">
        <v>4433</v>
      </c>
      <c r="BA14" s="1">
        <v>4448</v>
      </c>
      <c r="BB14" s="1">
        <v>4412</v>
      </c>
      <c r="BC14" s="1">
        <v>4415</v>
      </c>
      <c r="BD14" s="8"/>
      <c r="BE14" s="8"/>
      <c r="BF14" s="62"/>
      <c r="BG14" s="62"/>
      <c r="BH14" s="1">
        <v>4463</v>
      </c>
      <c r="BI14" s="1">
        <v>254</v>
      </c>
      <c r="BJ14" s="1">
        <v>245</v>
      </c>
      <c r="BK14" s="1">
        <v>1.036734693877551</v>
      </c>
      <c r="BL14" s="1">
        <v>4433</v>
      </c>
      <c r="BM14" s="1">
        <v>4448</v>
      </c>
      <c r="BN14" s="1">
        <v>4417</v>
      </c>
      <c r="BO14" s="1">
        <v>4433</v>
      </c>
      <c r="BP14" s="1">
        <v>4433</v>
      </c>
      <c r="BQ14" s="1">
        <v>4448</v>
      </c>
      <c r="BR14" s="1">
        <v>4407</v>
      </c>
      <c r="BS14" s="1">
        <v>4427</v>
      </c>
      <c r="BT14" s="1">
        <v>4433</v>
      </c>
      <c r="BU14" s="1">
        <v>4435</v>
      </c>
      <c r="BV14" s="1">
        <v>4418</v>
      </c>
      <c r="BW14" s="1">
        <v>4422</v>
      </c>
      <c r="BX14" s="1">
        <v>1560.7</v>
      </c>
      <c r="BY14" s="62"/>
      <c r="BZ14" s="62"/>
      <c r="CA14" s="8"/>
      <c r="CB14" s="8"/>
      <c r="CC14" s="62"/>
      <c r="CD14" s="62"/>
      <c r="CE14" s="1"/>
      <c r="CF14" s="1"/>
    </row>
    <row r="15" spans="1:84" s="12" customFormat="1">
      <c r="A15" s="1">
        <v>2013</v>
      </c>
      <c r="B15" s="1">
        <v>3</v>
      </c>
      <c r="C15" s="24">
        <v>41282</v>
      </c>
      <c r="D15" s="26">
        <v>4403</v>
      </c>
      <c r="E15" s="26">
        <v>4421</v>
      </c>
      <c r="F15" s="26">
        <v>4395</v>
      </c>
      <c r="G15" s="26">
        <v>4402</v>
      </c>
      <c r="H15" s="1">
        <v>1583.4</v>
      </c>
      <c r="I15" s="81">
        <v>114.642588</v>
      </c>
      <c r="J15" s="119">
        <v>114.673188</v>
      </c>
      <c r="K15" s="119">
        <v>91.528739999999999</v>
      </c>
      <c r="L15" s="72">
        <v>91.591667999999999</v>
      </c>
      <c r="M15" s="7">
        <v>4406</v>
      </c>
      <c r="N15" s="56"/>
      <c r="O15" s="84"/>
      <c r="P15" s="13"/>
      <c r="Q15" s="13"/>
      <c r="R15" s="13"/>
      <c r="S15" s="13"/>
      <c r="T15" s="13"/>
      <c r="U15" s="13"/>
      <c r="V15" s="13"/>
      <c r="W15" s="50"/>
      <c r="X15" s="69">
        <v>4403</v>
      </c>
      <c r="Y15" s="7">
        <v>4477</v>
      </c>
      <c r="Z15" s="68">
        <v>4402</v>
      </c>
      <c r="AA15" s="68">
        <v>4470</v>
      </c>
      <c r="AB15" s="134"/>
      <c r="AC15" s="134"/>
      <c r="AD15" s="134"/>
      <c r="AE15" s="134"/>
      <c r="AF15" s="134"/>
      <c r="AG15" s="37"/>
      <c r="AH15" s="37"/>
      <c r="AI15" s="1"/>
      <c r="AJ15" s="1"/>
      <c r="AK15" s="1"/>
      <c r="AL15" s="1"/>
      <c r="AM15" s="1"/>
      <c r="AN15" s="1"/>
      <c r="AO15" s="1"/>
      <c r="AP15" s="14">
        <v>4433</v>
      </c>
      <c r="AQ15" s="14">
        <v>4448</v>
      </c>
      <c r="AR15" s="14">
        <v>4398</v>
      </c>
      <c r="AS15" s="14">
        <v>4416</v>
      </c>
      <c r="AT15" s="14">
        <f t="shared" si="1"/>
        <v>4429</v>
      </c>
      <c r="AU15" s="127">
        <f t="shared" si="2"/>
        <v>1</v>
      </c>
      <c r="AV15" s="127" t="str">
        <f>IF(AND(E15&gt;AQ15+AV$9,AU14&lt;AX$9,AP15&lt;AS15),D16-AQ15-AV$9,"")</f>
        <v/>
      </c>
      <c r="AW15" s="14">
        <f t="shared" si="3"/>
        <v>-71</v>
      </c>
      <c r="AX15" s="127">
        <f>IF(AND(F15&lt;AR15-AV$9,AU14&lt;AX$9,AS15&lt;AT15),AR15-AV$9-D16,"")</f>
        <v>-50</v>
      </c>
      <c r="AY15" s="14">
        <f t="shared" si="4"/>
        <v>-50</v>
      </c>
      <c r="AZ15" s="1">
        <v>4403</v>
      </c>
      <c r="BA15" s="1">
        <v>4455</v>
      </c>
      <c r="BB15" s="1">
        <v>4402</v>
      </c>
      <c r="BC15" s="1">
        <v>4444</v>
      </c>
      <c r="BD15" s="8"/>
      <c r="BE15" s="8"/>
      <c r="BF15" s="62"/>
      <c r="BG15" s="62"/>
      <c r="BH15" s="1">
        <v>4414</v>
      </c>
      <c r="BI15" s="1">
        <v>364</v>
      </c>
      <c r="BJ15" s="1">
        <v>277</v>
      </c>
      <c r="BK15" s="1">
        <v>1.3140794223826715</v>
      </c>
      <c r="BL15" s="1">
        <v>4403</v>
      </c>
      <c r="BM15" s="1">
        <v>4455</v>
      </c>
      <c r="BN15" s="1">
        <v>4402</v>
      </c>
      <c r="BO15" s="1">
        <v>4444</v>
      </c>
      <c r="BP15" s="1">
        <v>4403</v>
      </c>
      <c r="BQ15" s="1">
        <v>4456</v>
      </c>
      <c r="BR15" s="1">
        <v>4402</v>
      </c>
      <c r="BS15" s="1">
        <v>4447</v>
      </c>
      <c r="BT15" s="1">
        <v>4403</v>
      </c>
      <c r="BU15" s="1">
        <v>4412</v>
      </c>
      <c r="BV15" s="1">
        <v>4402</v>
      </c>
      <c r="BW15" s="1">
        <v>4409</v>
      </c>
      <c r="BX15" s="1">
        <v>1559.4</v>
      </c>
      <c r="BY15" s="62"/>
      <c r="BZ15" s="62"/>
      <c r="CA15" s="8"/>
      <c r="CB15" s="8"/>
      <c r="CC15" s="62"/>
      <c r="CD15" s="62"/>
      <c r="CE15" s="1"/>
      <c r="CF15" s="1"/>
    </row>
    <row r="16" spans="1:84" s="12" customFormat="1">
      <c r="A16" s="1">
        <v>2013</v>
      </c>
      <c r="B16" s="1">
        <v>4</v>
      </c>
      <c r="C16" s="24">
        <v>41283</v>
      </c>
      <c r="D16" s="26">
        <v>4446</v>
      </c>
      <c r="E16" s="26">
        <v>4493</v>
      </c>
      <c r="F16" s="26">
        <v>4444</v>
      </c>
      <c r="G16" s="26">
        <v>4484</v>
      </c>
      <c r="H16" s="1">
        <v>1600.2</v>
      </c>
      <c r="I16" s="81">
        <v>114.44574799999999</v>
      </c>
      <c r="J16" s="119">
        <v>114.415092</v>
      </c>
      <c r="K16" s="119">
        <v>91.922223000000002</v>
      </c>
      <c r="L16" s="72">
        <v>91.923984000000004</v>
      </c>
      <c r="M16" s="7">
        <v>4488</v>
      </c>
      <c r="N16" s="56"/>
      <c r="O16" s="84"/>
      <c r="P16" s="13"/>
      <c r="Q16" s="13"/>
      <c r="R16" s="13"/>
      <c r="S16" s="13"/>
      <c r="T16" s="13"/>
      <c r="U16" s="13"/>
      <c r="V16" s="13"/>
      <c r="W16" s="50"/>
      <c r="X16" s="69">
        <v>4486</v>
      </c>
      <c r="Y16" s="7">
        <v>4553</v>
      </c>
      <c r="Z16" s="68">
        <v>4484</v>
      </c>
      <c r="AA16" s="68">
        <v>4546</v>
      </c>
      <c r="AB16" s="134"/>
      <c r="AC16" s="134"/>
      <c r="AD16" s="134"/>
      <c r="AE16" s="134"/>
      <c r="AF16" s="134"/>
      <c r="AG16" s="37"/>
      <c r="AH16" s="37"/>
      <c r="AI16" s="1"/>
      <c r="AJ16" s="1"/>
      <c r="AK16" s="1"/>
      <c r="AL16" s="1"/>
      <c r="AM16" s="1"/>
      <c r="AN16" s="1"/>
      <c r="AO16" s="1"/>
      <c r="AP16" s="14">
        <v>4403</v>
      </c>
      <c r="AQ16" s="14">
        <v>4477</v>
      </c>
      <c r="AR16" s="14">
        <v>4402</v>
      </c>
      <c r="AS16" s="14">
        <v>4456</v>
      </c>
      <c r="AT16" s="14">
        <f t="shared" si="1"/>
        <v>4447.666666666667</v>
      </c>
      <c r="AU16" s="127">
        <f t="shared" si="2"/>
        <v>38</v>
      </c>
      <c r="AV16" s="127">
        <f>IF(AND(E16&gt;AQ16+AV$9,AU15&lt;AX$9,AP16&lt;AS16),D17-AQ16-AV$9,"")</f>
        <v>67</v>
      </c>
      <c r="AW16" s="14">
        <f t="shared" si="3"/>
        <v>-4</v>
      </c>
      <c r="AX16" s="127" t="str">
        <f>IF(AND(F16&lt;AR16-AV$9,AU15&lt;AX$9,AS16&lt;AT16),AR16-AV$9-D17,"")</f>
        <v/>
      </c>
      <c r="AY16" s="14">
        <f t="shared" si="4"/>
        <v>-50</v>
      </c>
      <c r="AZ16" s="1">
        <v>4486</v>
      </c>
      <c r="BA16" s="1">
        <v>4528</v>
      </c>
      <c r="BB16" s="1">
        <v>4484</v>
      </c>
      <c r="BC16" s="1">
        <v>4522</v>
      </c>
      <c r="BD16" s="8"/>
      <c r="BE16" s="8"/>
      <c r="BF16" s="62"/>
      <c r="BG16" s="62"/>
      <c r="BH16" s="1">
        <v>4457</v>
      </c>
      <c r="BI16" s="1">
        <v>679</v>
      </c>
      <c r="BJ16" s="1">
        <v>395</v>
      </c>
      <c r="BK16" s="1">
        <v>1.718987341772152</v>
      </c>
      <c r="BL16" s="1">
        <v>4486</v>
      </c>
      <c r="BM16" s="1">
        <v>4524</v>
      </c>
      <c r="BN16" s="1">
        <v>4484</v>
      </c>
      <c r="BO16" s="1">
        <v>4514</v>
      </c>
      <c r="BP16" s="1">
        <v>4486</v>
      </c>
      <c r="BQ16" s="1">
        <v>4528</v>
      </c>
      <c r="BR16" s="1">
        <v>4484</v>
      </c>
      <c r="BS16" s="1">
        <v>4512</v>
      </c>
      <c r="BT16" s="1">
        <v>4486</v>
      </c>
      <c r="BU16" s="1">
        <v>4509</v>
      </c>
      <c r="BV16" s="1">
        <v>4484</v>
      </c>
      <c r="BW16" s="1">
        <v>4504</v>
      </c>
      <c r="BX16" s="1">
        <v>1588</v>
      </c>
      <c r="BY16" s="62"/>
      <c r="BZ16" s="62"/>
      <c r="CA16" s="8"/>
      <c r="CB16" s="8"/>
      <c r="CC16" s="62"/>
      <c r="CD16" s="62"/>
      <c r="CE16" s="1"/>
      <c r="CF16" s="1"/>
    </row>
    <row r="17" spans="1:84" s="12" customFormat="1">
      <c r="A17" s="1">
        <v>2013</v>
      </c>
      <c r="B17" s="1">
        <v>5</v>
      </c>
      <c r="C17" s="24">
        <v>41284</v>
      </c>
      <c r="D17" s="26">
        <v>4546</v>
      </c>
      <c r="E17" s="26">
        <v>4590</v>
      </c>
      <c r="F17" s="26">
        <v>4540</v>
      </c>
      <c r="G17" s="26">
        <v>4582</v>
      </c>
      <c r="H17" s="1">
        <v>1632.2</v>
      </c>
      <c r="I17" s="81">
        <v>115.05403800000001</v>
      </c>
      <c r="J17" s="119">
        <v>115.30354</v>
      </c>
      <c r="K17" s="119">
        <v>93.052970999999999</v>
      </c>
      <c r="L17" s="72">
        <v>93.151498000000004</v>
      </c>
      <c r="M17" s="7">
        <v>4595</v>
      </c>
      <c r="N17" s="56"/>
      <c r="O17" s="84"/>
      <c r="P17" s="13"/>
      <c r="Q17" s="13"/>
      <c r="R17" s="13"/>
      <c r="S17" s="13"/>
      <c r="T17" s="13"/>
      <c r="U17" s="13"/>
      <c r="V17" s="13"/>
      <c r="W17" s="50"/>
      <c r="X17" s="69">
        <v>4594</v>
      </c>
      <c r="Y17" s="7">
        <v>4669</v>
      </c>
      <c r="Z17" s="68">
        <v>4587</v>
      </c>
      <c r="AA17" s="68">
        <v>4666</v>
      </c>
      <c r="AB17" s="134"/>
      <c r="AC17" s="134"/>
      <c r="AD17" s="134"/>
      <c r="AE17" s="134"/>
      <c r="AF17" s="134"/>
      <c r="AG17" s="37"/>
      <c r="AH17" s="37"/>
      <c r="AI17" s="1"/>
      <c r="AJ17" s="1"/>
      <c r="AK17" s="1"/>
      <c r="AL17" s="1"/>
      <c r="AM17" s="1"/>
      <c r="AN17" s="1"/>
      <c r="AO17" s="1"/>
      <c r="AP17" s="14">
        <v>4486</v>
      </c>
      <c r="AQ17" s="14">
        <v>4557</v>
      </c>
      <c r="AR17" s="14">
        <v>4484</v>
      </c>
      <c r="AS17" s="14">
        <v>4551</v>
      </c>
      <c r="AT17" s="14">
        <f t="shared" si="1"/>
        <v>4474.333333333333</v>
      </c>
      <c r="AU17" s="127">
        <f t="shared" si="2"/>
        <v>36</v>
      </c>
      <c r="AV17" s="127">
        <f>IF(AND(E17&gt;AQ17+AV$9,AU16&lt;AX$9,AP17&lt;AS17),D18-AQ17-AV$9,"")</f>
        <v>169</v>
      </c>
      <c r="AW17" s="14">
        <f t="shared" si="3"/>
        <v>165</v>
      </c>
      <c r="AX17" s="127" t="str">
        <f>IF(AND(F17&lt;AR17-AV$9,AU16&lt;AX$9,AS17&lt;AT17),AR17-AV$9-D18,"")</f>
        <v/>
      </c>
      <c r="AY17" s="14">
        <f t="shared" si="4"/>
        <v>-50</v>
      </c>
      <c r="AZ17" s="1">
        <v>4594</v>
      </c>
      <c r="BA17" s="1">
        <v>4636</v>
      </c>
      <c r="BB17" s="1">
        <v>4587</v>
      </c>
      <c r="BC17" s="1">
        <v>4633</v>
      </c>
      <c r="BD17" s="8"/>
      <c r="BE17" s="8"/>
      <c r="BF17" s="62"/>
      <c r="BG17" s="62"/>
      <c r="BH17" s="1">
        <v>4542</v>
      </c>
      <c r="BI17" s="1">
        <v>357</v>
      </c>
      <c r="BJ17" s="1">
        <v>470</v>
      </c>
      <c r="BK17" s="1">
        <v>0.75957446808510642</v>
      </c>
      <c r="BL17" s="1">
        <v>4594</v>
      </c>
      <c r="BM17" s="1">
        <v>4608</v>
      </c>
      <c r="BN17" s="1">
        <v>4587</v>
      </c>
      <c r="BO17" s="1">
        <v>4604</v>
      </c>
      <c r="BP17" s="1">
        <v>4594</v>
      </c>
      <c r="BQ17" s="1">
        <v>4636</v>
      </c>
      <c r="BR17" s="1">
        <v>4587</v>
      </c>
      <c r="BS17" s="1">
        <v>4623</v>
      </c>
      <c r="BT17" s="1">
        <v>4594</v>
      </c>
      <c r="BU17" s="1">
        <v>4601</v>
      </c>
      <c r="BV17" s="1">
        <v>4591</v>
      </c>
      <c r="BW17" s="1">
        <v>4595</v>
      </c>
      <c r="BX17" s="1">
        <v>1609.8</v>
      </c>
      <c r="BY17" s="62"/>
      <c r="BZ17" s="62"/>
      <c r="CA17" s="8"/>
      <c r="CB17" s="8"/>
      <c r="CC17" s="62"/>
      <c r="CD17" s="62"/>
      <c r="CE17" s="1"/>
      <c r="CF17" s="1"/>
    </row>
    <row r="18" spans="1:84" s="12" customFormat="1">
      <c r="A18" s="1">
        <v>2013</v>
      </c>
      <c r="B18" s="1">
        <v>6</v>
      </c>
      <c r="C18" s="24">
        <v>41285</v>
      </c>
      <c r="D18" s="26">
        <v>4728</v>
      </c>
      <c r="E18" s="26">
        <v>4728</v>
      </c>
      <c r="F18" s="26">
        <v>4681</v>
      </c>
      <c r="G18" s="26">
        <v>4720</v>
      </c>
      <c r="H18" s="1">
        <v>1659.2</v>
      </c>
      <c r="I18" s="81">
        <v>117.8455</v>
      </c>
      <c r="J18" s="119">
        <v>117.98748000000001</v>
      </c>
      <c r="K18" s="119">
        <v>93.965109999999996</v>
      </c>
      <c r="L18" s="72">
        <v>94.016267999999997</v>
      </c>
      <c r="M18" s="7">
        <v>4718</v>
      </c>
      <c r="N18" s="56"/>
      <c r="O18" s="84"/>
      <c r="P18" s="13"/>
      <c r="Q18" s="13"/>
      <c r="R18" s="13"/>
      <c r="S18" s="13"/>
      <c r="T18" s="13"/>
      <c r="U18" s="13"/>
      <c r="V18" s="13"/>
      <c r="W18" s="50"/>
      <c r="X18" s="69">
        <v>4718</v>
      </c>
      <c r="Y18" s="7">
        <v>4720</v>
      </c>
      <c r="Z18" s="68">
        <v>4655</v>
      </c>
      <c r="AA18" s="68">
        <v>4706</v>
      </c>
      <c r="AB18" s="134"/>
      <c r="AC18" s="134"/>
      <c r="AD18" s="134"/>
      <c r="AE18" s="134"/>
      <c r="AF18" s="134"/>
      <c r="AG18" s="37"/>
      <c r="AH18" s="37"/>
      <c r="AI18" s="1"/>
      <c r="AJ18" s="1"/>
      <c r="AK18" s="1"/>
      <c r="AL18" s="1"/>
      <c r="AM18" s="1"/>
      <c r="AN18" s="1"/>
      <c r="AO18" s="1"/>
      <c r="AP18" s="14">
        <v>4594</v>
      </c>
      <c r="AQ18" s="14">
        <v>4728</v>
      </c>
      <c r="AR18" s="14">
        <v>4587</v>
      </c>
      <c r="AS18" s="14">
        <v>4708</v>
      </c>
      <c r="AT18" s="14">
        <f t="shared" si="1"/>
        <v>4571.666666666667</v>
      </c>
      <c r="AU18" s="127">
        <f t="shared" si="2"/>
        <v>8</v>
      </c>
      <c r="AV18" s="127" t="str">
        <f>IF(AND(E18&gt;AQ18+AV$9,AU17&lt;AX$9,AP18&lt;AS18),D19-AQ18-AV$9,"")</f>
        <v/>
      </c>
      <c r="AW18" s="14">
        <f t="shared" si="3"/>
        <v>165</v>
      </c>
      <c r="AX18" s="127" t="str">
        <f>IF(AND(F18&lt;AR18-AV$9,AU17&lt;AX$9,AS18&lt;AT18),AR18-AV$9-D19,"")</f>
        <v/>
      </c>
      <c r="AY18" s="14">
        <f t="shared" si="4"/>
        <v>-50</v>
      </c>
      <c r="AZ18" s="1">
        <v>4718</v>
      </c>
      <c r="BA18" s="1">
        <v>4720</v>
      </c>
      <c r="BB18" s="1">
        <v>4655</v>
      </c>
      <c r="BC18" s="1">
        <v>4692</v>
      </c>
      <c r="BD18" s="8"/>
      <c r="BE18" s="8"/>
      <c r="BF18" s="62"/>
      <c r="BG18" s="62"/>
      <c r="BH18" s="1">
        <v>4712</v>
      </c>
      <c r="BI18" s="1">
        <v>497</v>
      </c>
      <c r="BJ18" s="1">
        <v>469</v>
      </c>
      <c r="BK18" s="1">
        <v>1.0597014925373134</v>
      </c>
      <c r="BL18" s="1">
        <v>4718</v>
      </c>
      <c r="BM18" s="1">
        <v>4720</v>
      </c>
      <c r="BN18" s="1">
        <v>4655</v>
      </c>
      <c r="BO18" s="1">
        <v>4659</v>
      </c>
      <c r="BP18" s="1">
        <v>4718</v>
      </c>
      <c r="BQ18" s="1">
        <v>4720</v>
      </c>
      <c r="BR18" s="1">
        <v>4655</v>
      </c>
      <c r="BS18" s="1">
        <v>4683</v>
      </c>
      <c r="BT18" s="1">
        <v>4718</v>
      </c>
      <c r="BU18" s="1">
        <v>4720</v>
      </c>
      <c r="BV18" s="1">
        <v>4696</v>
      </c>
      <c r="BW18" s="1">
        <v>4699</v>
      </c>
      <c r="BX18" s="1">
        <v>1635.8</v>
      </c>
      <c r="BY18" s="62"/>
      <c r="BZ18" s="62"/>
      <c r="CA18" s="8"/>
      <c r="CB18" s="8"/>
      <c r="CC18" s="62"/>
      <c r="CD18" s="62"/>
      <c r="CE18" s="1"/>
      <c r="CF18" s="1"/>
    </row>
    <row r="19" spans="1:84" s="12" customFormat="1">
      <c r="A19" s="1">
        <v>2013</v>
      </c>
      <c r="B19" s="1">
        <v>3</v>
      </c>
      <c r="C19" s="24">
        <v>41289</v>
      </c>
      <c r="D19" s="26">
        <v>4792</v>
      </c>
      <c r="E19" s="26">
        <v>4826</v>
      </c>
      <c r="F19" s="26">
        <v>4765</v>
      </c>
      <c r="G19" s="26">
        <v>4825</v>
      </c>
      <c r="H19" s="1">
        <v>1685.5</v>
      </c>
      <c r="I19" s="81">
        <v>118.316672</v>
      </c>
      <c r="J19" s="119">
        <v>118.41476400000001</v>
      </c>
      <c r="K19" s="119">
        <v>93.479743999999997</v>
      </c>
      <c r="L19" s="72">
        <v>93.627387999999996</v>
      </c>
      <c r="M19" s="7">
        <v>4855</v>
      </c>
      <c r="N19" s="56"/>
      <c r="O19" s="84"/>
      <c r="P19" s="13"/>
      <c r="Q19" s="13"/>
      <c r="R19" s="13"/>
      <c r="S19" s="13"/>
      <c r="T19" s="13"/>
      <c r="U19" s="13"/>
      <c r="V19" s="13"/>
      <c r="W19" s="50"/>
      <c r="X19" s="69">
        <v>4863</v>
      </c>
      <c r="Y19" s="7">
        <v>4913</v>
      </c>
      <c r="Z19" s="68">
        <v>4834</v>
      </c>
      <c r="AA19" s="68">
        <v>4839</v>
      </c>
      <c r="AB19" s="134"/>
      <c r="AC19" s="134"/>
      <c r="AD19" s="134"/>
      <c r="AE19" s="134"/>
      <c r="AF19" s="134"/>
      <c r="AG19" s="37"/>
      <c r="AH19" s="37"/>
      <c r="AI19" s="1"/>
      <c r="AJ19" s="1"/>
      <c r="AK19" s="1"/>
      <c r="AL19" s="1"/>
      <c r="AM19" s="1"/>
      <c r="AN19" s="1"/>
      <c r="AO19" s="1"/>
      <c r="AP19" s="14">
        <v>4718</v>
      </c>
      <c r="AQ19" s="14">
        <v>4809</v>
      </c>
      <c r="AR19" s="14">
        <v>4655</v>
      </c>
      <c r="AS19" s="14">
        <v>4804</v>
      </c>
      <c r="AT19" s="14">
        <f t="shared" si="1"/>
        <v>4687.666666666667</v>
      </c>
      <c r="AU19" s="127">
        <f t="shared" si="2"/>
        <v>33</v>
      </c>
      <c r="AV19" s="127">
        <f>IF(AND(E19&gt;AQ19+AV$9,AU18&lt;AX$9,AP19&lt;AS19),D20-AQ19-AV$9,"")</f>
        <v>25</v>
      </c>
      <c r="AW19" s="14">
        <f t="shared" si="3"/>
        <v>190</v>
      </c>
      <c r="AX19" s="127" t="str">
        <f>IF(AND(F19&lt;AR19-AV$9,AU18&lt;AX$9,AS19&lt;AT19),AR19-AV$9-D20,"")</f>
        <v/>
      </c>
      <c r="AY19" s="14">
        <f t="shared" si="4"/>
        <v>-50</v>
      </c>
      <c r="AZ19" s="1">
        <v>4863</v>
      </c>
      <c r="BA19" s="1">
        <v>4913</v>
      </c>
      <c r="BB19" s="1">
        <v>4835</v>
      </c>
      <c r="BC19" s="1">
        <v>4873</v>
      </c>
      <c r="BD19" s="8"/>
      <c r="BE19" s="8"/>
      <c r="BF19" s="62"/>
      <c r="BG19" s="62"/>
      <c r="BH19" s="1">
        <v>4802</v>
      </c>
      <c r="BI19" s="1">
        <v>667</v>
      </c>
      <c r="BJ19" s="1">
        <v>592</v>
      </c>
      <c r="BK19" s="1">
        <v>1.1266891891891893</v>
      </c>
      <c r="BL19" s="1">
        <v>4863</v>
      </c>
      <c r="BM19" s="1">
        <v>4913</v>
      </c>
      <c r="BN19" s="1">
        <v>4835</v>
      </c>
      <c r="BO19" s="1">
        <v>4844</v>
      </c>
      <c r="BP19" s="1">
        <v>4863</v>
      </c>
      <c r="BQ19" s="1">
        <v>4913</v>
      </c>
      <c r="BR19" s="1">
        <v>4835</v>
      </c>
      <c r="BS19" s="1">
        <v>4876</v>
      </c>
      <c r="BT19" s="1">
        <v>4863</v>
      </c>
      <c r="BU19" s="1">
        <v>4913</v>
      </c>
      <c r="BV19" s="1">
        <v>4858</v>
      </c>
      <c r="BW19" s="1">
        <v>4885</v>
      </c>
      <c r="BX19" s="1">
        <v>1694</v>
      </c>
      <c r="BY19" s="62"/>
      <c r="BZ19" s="62"/>
      <c r="CA19" s="8"/>
      <c r="CB19" s="8"/>
      <c r="CC19" s="62"/>
      <c r="CD19" s="62"/>
      <c r="CE19" s="1"/>
      <c r="CF19" s="1"/>
    </row>
    <row r="20" spans="1:84" s="12" customFormat="1">
      <c r="A20" s="1">
        <v>2013</v>
      </c>
      <c r="B20" s="1">
        <v>4</v>
      </c>
      <c r="C20" s="24">
        <v>41290</v>
      </c>
      <c r="D20" s="26">
        <v>4836</v>
      </c>
      <c r="E20" s="26">
        <v>4840</v>
      </c>
      <c r="F20" s="26">
        <v>4753</v>
      </c>
      <c r="G20" s="26">
        <v>4774</v>
      </c>
      <c r="H20" s="1">
        <v>1690.5</v>
      </c>
      <c r="I20" s="81">
        <v>117.31072500000001</v>
      </c>
      <c r="J20" s="119">
        <v>117.04557</v>
      </c>
      <c r="K20" s="119">
        <v>93.253775000000005</v>
      </c>
      <c r="L20" s="72">
        <v>93.077584999999999</v>
      </c>
      <c r="M20" s="7">
        <v>4789</v>
      </c>
      <c r="N20" s="56"/>
      <c r="O20" s="84"/>
      <c r="P20" s="13"/>
      <c r="Q20" s="13"/>
      <c r="R20" s="13"/>
      <c r="S20" s="13"/>
      <c r="T20" s="13"/>
      <c r="U20" s="13"/>
      <c r="V20" s="13"/>
      <c r="W20" s="50"/>
      <c r="X20" s="69">
        <v>4787</v>
      </c>
      <c r="Y20" s="7">
        <v>4866</v>
      </c>
      <c r="Z20" s="68">
        <v>4713</v>
      </c>
      <c r="AA20" s="68">
        <v>4842</v>
      </c>
      <c r="AB20" s="134"/>
      <c r="AC20" s="134"/>
      <c r="AD20" s="134"/>
      <c r="AE20" s="134"/>
      <c r="AF20" s="134"/>
      <c r="AG20" s="37"/>
      <c r="AH20" s="37"/>
      <c r="AI20" s="1"/>
      <c r="AJ20" s="1"/>
      <c r="AK20" s="1"/>
      <c r="AL20" s="1"/>
      <c r="AM20" s="1"/>
      <c r="AN20" s="1"/>
      <c r="AO20" s="1"/>
      <c r="AP20" s="14">
        <v>4863</v>
      </c>
      <c r="AQ20" s="14">
        <v>4913</v>
      </c>
      <c r="AR20" s="14">
        <v>4777</v>
      </c>
      <c r="AS20" s="14">
        <v>4783</v>
      </c>
      <c r="AT20" s="14">
        <f t="shared" si="1"/>
        <v>4765</v>
      </c>
      <c r="AU20" s="127">
        <f t="shared" si="2"/>
        <v>62</v>
      </c>
      <c r="AV20" s="127" t="str">
        <f>IF(AND(E20&gt;AQ20+AV$9,AU19&lt;AX$9,AP20&lt;AS20),D21-AQ20-AV$9,"")</f>
        <v/>
      </c>
      <c r="AW20" s="14">
        <f t="shared" si="3"/>
        <v>190</v>
      </c>
      <c r="AX20" s="127" t="str">
        <f>IF(AND(F20&lt;AR20-AV$9,AU19&lt;AX$9,AS20&lt;AT20),AR20-AV$9-D21,"")</f>
        <v/>
      </c>
      <c r="AY20" s="14">
        <f t="shared" si="4"/>
        <v>-50</v>
      </c>
      <c r="AZ20" s="1">
        <v>4787</v>
      </c>
      <c r="BA20" s="1">
        <v>4790</v>
      </c>
      <c r="BB20" s="1">
        <v>4713</v>
      </c>
      <c r="BC20" s="1">
        <v>4780</v>
      </c>
      <c r="BD20" s="8"/>
      <c r="BE20" s="8"/>
      <c r="BF20" s="62"/>
      <c r="BG20" s="62"/>
      <c r="BH20" s="1">
        <v>4831</v>
      </c>
      <c r="BI20" s="1">
        <v>896</v>
      </c>
      <c r="BJ20" s="1">
        <v>388</v>
      </c>
      <c r="BK20" s="1">
        <v>2.3092783505154637</v>
      </c>
      <c r="BL20" s="1">
        <v>4787</v>
      </c>
      <c r="BM20" s="1">
        <v>4790</v>
      </c>
      <c r="BN20" s="1">
        <v>4713</v>
      </c>
      <c r="BO20" s="1">
        <v>4755</v>
      </c>
      <c r="BP20" s="1">
        <v>4787</v>
      </c>
      <c r="BQ20" s="1">
        <v>4794</v>
      </c>
      <c r="BR20" s="1">
        <v>4713</v>
      </c>
      <c r="BS20" s="1">
        <v>4794</v>
      </c>
      <c r="BT20" s="1">
        <v>4787</v>
      </c>
      <c r="BU20" s="1">
        <v>4788</v>
      </c>
      <c r="BV20" s="1">
        <v>4759</v>
      </c>
      <c r="BW20" s="1">
        <v>4761</v>
      </c>
      <c r="BX20" s="1">
        <v>1676.5</v>
      </c>
      <c r="BY20" s="62"/>
      <c r="BZ20" s="62"/>
      <c r="CA20" s="8"/>
      <c r="CB20" s="8"/>
      <c r="CC20" s="62"/>
      <c r="CD20" s="62"/>
      <c r="CE20" s="1"/>
      <c r="CF20" s="1"/>
    </row>
    <row r="21" spans="1:84" s="12" customFormat="1">
      <c r="A21" s="1">
        <v>2013</v>
      </c>
      <c r="B21" s="1">
        <v>5</v>
      </c>
      <c r="C21" s="24">
        <v>41291</v>
      </c>
      <c r="D21" s="26">
        <v>4850</v>
      </c>
      <c r="E21" s="26">
        <v>4856</v>
      </c>
      <c r="F21" s="26">
        <v>4774</v>
      </c>
      <c r="G21" s="26">
        <v>4805</v>
      </c>
      <c r="H21" s="1">
        <v>1694.6</v>
      </c>
      <c r="I21" s="81">
        <v>117.842418</v>
      </c>
      <c r="J21" s="119">
        <v>120.62612799999999</v>
      </c>
      <c r="K21" s="119">
        <v>93.134666999999993</v>
      </c>
      <c r="L21" s="72">
        <v>94.755151999999995</v>
      </c>
      <c r="M21" s="7">
        <v>4950</v>
      </c>
      <c r="N21" s="56"/>
      <c r="O21" s="84"/>
      <c r="P21" s="13"/>
      <c r="Q21" s="13"/>
      <c r="R21" s="13"/>
      <c r="S21" s="13"/>
      <c r="T21" s="13"/>
      <c r="U21" s="13"/>
      <c r="V21" s="13"/>
      <c r="W21" s="50"/>
      <c r="X21" s="69">
        <v>4825</v>
      </c>
      <c r="Y21" s="7">
        <v>4935</v>
      </c>
      <c r="Z21" s="68">
        <v>4822</v>
      </c>
      <c r="AA21" s="68">
        <v>4913</v>
      </c>
      <c r="AB21" s="134"/>
      <c r="AC21" s="134"/>
      <c r="AD21" s="134"/>
      <c r="AE21" s="134"/>
      <c r="AF21" s="134"/>
      <c r="AG21" s="37"/>
      <c r="AH21" s="37"/>
      <c r="AI21" s="1"/>
      <c r="AJ21" s="1"/>
      <c r="AK21" s="1"/>
      <c r="AL21" s="1"/>
      <c r="AM21" s="1"/>
      <c r="AN21" s="1"/>
      <c r="AO21" s="1"/>
      <c r="AP21" s="14">
        <v>4787</v>
      </c>
      <c r="AQ21" s="14">
        <v>4866</v>
      </c>
      <c r="AR21" s="14">
        <v>4713</v>
      </c>
      <c r="AS21" s="14">
        <v>4844</v>
      </c>
      <c r="AT21" s="14">
        <f t="shared" si="1"/>
        <v>4810.333333333333</v>
      </c>
      <c r="AU21" s="127">
        <f t="shared" si="2"/>
        <v>45</v>
      </c>
      <c r="AV21" s="127" t="str">
        <f>IF(AND(E21&gt;AQ21+AV$9,AU20&lt;AX$9,AP21&lt;AS21),D22-AQ21-AV$9,"")</f>
        <v/>
      </c>
      <c r="AW21" s="14">
        <f t="shared" si="3"/>
        <v>190</v>
      </c>
      <c r="AX21" s="127" t="str">
        <f>IF(AND(F21&lt;AR21-AV$9,AU20&lt;AX$9,AS21&lt;AT21),AR21-AV$9-D22,"")</f>
        <v/>
      </c>
      <c r="AY21" s="14">
        <f t="shared" si="4"/>
        <v>-50</v>
      </c>
      <c r="AZ21" s="1">
        <v>4825</v>
      </c>
      <c r="BA21" s="1">
        <v>4885</v>
      </c>
      <c r="BB21" s="1">
        <v>4822</v>
      </c>
      <c r="BC21" s="1">
        <v>4867</v>
      </c>
      <c r="BD21" s="8"/>
      <c r="BE21" s="8"/>
      <c r="BF21" s="62"/>
      <c r="BG21" s="62"/>
      <c r="BH21" s="1">
        <v>4836</v>
      </c>
      <c r="BI21" s="1">
        <v>407</v>
      </c>
      <c r="BJ21" s="1">
        <v>418</v>
      </c>
      <c r="BK21" s="1">
        <v>0.97368421052631582</v>
      </c>
      <c r="BL21" s="1">
        <v>4825</v>
      </c>
      <c r="BM21" s="1">
        <v>4884</v>
      </c>
      <c r="BN21" s="1">
        <v>4822</v>
      </c>
      <c r="BO21" s="1">
        <v>4878</v>
      </c>
      <c r="BP21" s="1">
        <v>4825</v>
      </c>
      <c r="BQ21" s="1">
        <v>4900</v>
      </c>
      <c r="BR21" s="1">
        <v>4822</v>
      </c>
      <c r="BS21" s="1">
        <v>4900</v>
      </c>
      <c r="BT21" s="1">
        <v>4825</v>
      </c>
      <c r="BU21" s="1">
        <v>4838</v>
      </c>
      <c r="BV21" s="1">
        <v>4822</v>
      </c>
      <c r="BW21" s="1">
        <v>4831</v>
      </c>
      <c r="BX21" s="1">
        <v>1686.5</v>
      </c>
      <c r="BY21" s="62"/>
      <c r="BZ21" s="62"/>
      <c r="CA21" s="8"/>
      <c r="CB21" s="8"/>
      <c r="CC21" s="62"/>
      <c r="CD21" s="62"/>
      <c r="CE21" s="1"/>
      <c r="CF21" s="1"/>
    </row>
    <row r="22" spans="1:84" s="12" customFormat="1">
      <c r="A22" s="1">
        <v>2013</v>
      </c>
      <c r="B22" s="1">
        <v>6</v>
      </c>
      <c r="C22" s="24">
        <v>41292</v>
      </c>
      <c r="D22" s="26">
        <v>4890</v>
      </c>
      <c r="E22" s="26">
        <v>4948</v>
      </c>
      <c r="F22" s="26">
        <v>4885</v>
      </c>
      <c r="G22" s="26">
        <v>4947</v>
      </c>
      <c r="H22" s="1">
        <v>1674</v>
      </c>
      <c r="I22" s="81">
        <v>120.44650799999999</v>
      </c>
      <c r="J22" s="119"/>
      <c r="K22" s="119">
        <v>94.614031999999995</v>
      </c>
      <c r="L22" s="72"/>
      <c r="M22" s="7"/>
      <c r="N22" s="56"/>
      <c r="O22" s="84"/>
      <c r="P22" s="13"/>
      <c r="Q22" s="13"/>
      <c r="R22" s="13"/>
      <c r="S22" s="13"/>
      <c r="T22" s="13"/>
      <c r="U22" s="13"/>
      <c r="V22" s="13"/>
      <c r="W22" s="50"/>
      <c r="X22" s="69">
        <v>4950</v>
      </c>
      <c r="Y22" s="7">
        <v>4951</v>
      </c>
      <c r="Z22" s="68">
        <v>4840</v>
      </c>
      <c r="AA22" s="68">
        <v>4875</v>
      </c>
      <c r="AB22" s="134"/>
      <c r="AC22" s="134"/>
      <c r="AD22" s="134"/>
      <c r="AE22" s="134"/>
      <c r="AF22" s="134"/>
      <c r="AG22" s="37"/>
      <c r="AH22" s="37"/>
      <c r="AI22" s="1"/>
      <c r="AJ22" s="1"/>
      <c r="AK22" s="1"/>
      <c r="AL22" s="1"/>
      <c r="AM22" s="1"/>
      <c r="AN22" s="1"/>
      <c r="AO22" s="1"/>
      <c r="AP22" s="14">
        <v>4825</v>
      </c>
      <c r="AQ22" s="14">
        <v>4935</v>
      </c>
      <c r="AR22" s="14">
        <v>4822</v>
      </c>
      <c r="AS22" s="14">
        <v>4900</v>
      </c>
      <c r="AT22" s="14">
        <f t="shared" si="1"/>
        <v>4842.333333333333</v>
      </c>
      <c r="AU22" s="127">
        <f t="shared" si="2"/>
        <v>57</v>
      </c>
      <c r="AV22" s="127">
        <f>IF(AND(E22&gt;AQ22+AV$9,AU21&lt;AX$9,AP22&lt;AS22),D23-AQ22-AV$9,"")</f>
        <v>-36</v>
      </c>
      <c r="AW22" s="14">
        <f t="shared" si="3"/>
        <v>154</v>
      </c>
      <c r="AX22" s="127" t="str">
        <f>IF(AND(F22&lt;AR22-AV$9,AU21&lt;AX$9,AS22&lt;AT22),AR22-AV$9-D23,"")</f>
        <v/>
      </c>
      <c r="AY22" s="14">
        <f t="shared" si="4"/>
        <v>-50</v>
      </c>
      <c r="AZ22" s="1">
        <v>4950</v>
      </c>
      <c r="BA22" s="1">
        <v>4951</v>
      </c>
      <c r="BB22" s="1">
        <v>4888</v>
      </c>
      <c r="BC22" s="1">
        <v>4898</v>
      </c>
      <c r="BD22" s="8"/>
      <c r="BE22" s="8"/>
      <c r="BF22" s="62"/>
      <c r="BG22" s="62"/>
      <c r="BH22" s="1">
        <v>4899</v>
      </c>
      <c r="BI22" s="1">
        <v>821</v>
      </c>
      <c r="BJ22" s="1">
        <v>503</v>
      </c>
      <c r="BK22" s="1">
        <v>1.63220675944334</v>
      </c>
      <c r="BL22" s="1">
        <v>4950</v>
      </c>
      <c r="BM22" s="1">
        <v>4951</v>
      </c>
      <c r="BN22" s="1">
        <v>4905</v>
      </c>
      <c r="BO22" s="1">
        <v>4919</v>
      </c>
      <c r="BP22" s="1">
        <v>4950</v>
      </c>
      <c r="BQ22" s="1">
        <v>4951</v>
      </c>
      <c r="BR22" s="1">
        <v>4885</v>
      </c>
      <c r="BS22" s="1">
        <v>4892</v>
      </c>
      <c r="BT22" s="1">
        <v>4950</v>
      </c>
      <c r="BU22" s="1">
        <v>4951</v>
      </c>
      <c r="BV22" s="1">
        <v>4936</v>
      </c>
      <c r="BW22" s="1">
        <v>4946</v>
      </c>
      <c r="BX22" s="1">
        <v>1697.2</v>
      </c>
      <c r="BY22" s="62"/>
      <c r="BZ22" s="62"/>
      <c r="CA22" s="8"/>
      <c r="CB22" s="8"/>
      <c r="CC22" s="62"/>
      <c r="CD22" s="62"/>
      <c r="CE22" s="1"/>
      <c r="CF22" s="1"/>
    </row>
    <row r="23" spans="1:84" s="12" customFormat="1">
      <c r="A23" s="1">
        <v>2013</v>
      </c>
      <c r="B23" s="1">
        <v>2</v>
      </c>
      <c r="C23" s="24">
        <v>41295</v>
      </c>
      <c r="D23" s="26">
        <v>4901</v>
      </c>
      <c r="E23" s="26">
        <v>4908</v>
      </c>
      <c r="F23" s="26">
        <v>4851</v>
      </c>
      <c r="G23" s="26">
        <v>4854</v>
      </c>
      <c r="H23" s="1">
        <v>1678</v>
      </c>
      <c r="I23" s="81">
        <v>119.30700299999999</v>
      </c>
      <c r="J23" s="119">
        <v>119.351308</v>
      </c>
      <c r="K23" s="119">
        <v>94.132212999999993</v>
      </c>
      <c r="L23" s="72">
        <v>94.236981999999998</v>
      </c>
      <c r="M23" s="7">
        <v>4859</v>
      </c>
      <c r="N23" s="56"/>
      <c r="O23" s="84"/>
      <c r="P23" s="13"/>
      <c r="Q23" s="13"/>
      <c r="R23" s="13"/>
      <c r="S23" s="13"/>
      <c r="T23" s="13"/>
      <c r="U23" s="13"/>
      <c r="V23" s="13"/>
      <c r="W23" s="50"/>
      <c r="X23" s="69">
        <v>4859</v>
      </c>
      <c r="Y23" s="7">
        <v>4887</v>
      </c>
      <c r="Z23" s="68">
        <v>4827</v>
      </c>
      <c r="AA23" s="68">
        <v>4864</v>
      </c>
      <c r="AB23" s="134"/>
      <c r="AC23" s="134"/>
      <c r="AD23" s="134"/>
      <c r="AE23" s="134"/>
      <c r="AF23" s="134"/>
      <c r="AG23" s="37"/>
      <c r="AH23" s="37"/>
      <c r="AI23" s="1"/>
      <c r="AJ23" s="1"/>
      <c r="AK23" s="1"/>
      <c r="AL23" s="1"/>
      <c r="AM23" s="1"/>
      <c r="AN23" s="1"/>
      <c r="AO23" s="1"/>
      <c r="AP23" s="14">
        <v>4950</v>
      </c>
      <c r="AQ23" s="14">
        <v>4951</v>
      </c>
      <c r="AR23" s="14">
        <v>4840</v>
      </c>
      <c r="AS23" s="14">
        <v>4890</v>
      </c>
      <c r="AT23" s="14">
        <f t="shared" si="1"/>
        <v>4878</v>
      </c>
      <c r="AU23" s="127">
        <f t="shared" si="2"/>
        <v>47</v>
      </c>
      <c r="AV23" s="127" t="str">
        <f>IF(AND(E23&gt;AQ23+AV$9,AU22&lt;AX$9,AP23&lt;AS23),D24-AQ23-AV$9,"")</f>
        <v/>
      </c>
      <c r="AW23" s="14">
        <f t="shared" si="3"/>
        <v>154</v>
      </c>
      <c r="AX23" s="127" t="str">
        <f>IF(AND(F23&lt;AR23-AV$9,AU22&lt;AX$9,AS23&lt;AT23),AR23-AV$9-D24,"")</f>
        <v/>
      </c>
      <c r="AY23" s="14">
        <f t="shared" si="4"/>
        <v>-50</v>
      </c>
      <c r="AZ23" s="1">
        <v>4859</v>
      </c>
      <c r="BA23" s="1">
        <v>4873</v>
      </c>
      <c r="BB23" s="1">
        <v>4827</v>
      </c>
      <c r="BC23" s="1">
        <v>4854</v>
      </c>
      <c r="BD23" s="8"/>
      <c r="BE23" s="8"/>
      <c r="BF23" s="62"/>
      <c r="BG23" s="62"/>
      <c r="BH23" s="1">
        <v>4904</v>
      </c>
      <c r="BI23" s="1">
        <v>344</v>
      </c>
      <c r="BJ23" s="1">
        <v>493</v>
      </c>
      <c r="BK23" s="1">
        <v>0.69776876267748478</v>
      </c>
      <c r="BL23" s="1">
        <v>4859</v>
      </c>
      <c r="BM23" s="1">
        <v>4873</v>
      </c>
      <c r="BN23" s="1">
        <v>4827</v>
      </c>
      <c r="BO23" s="1">
        <v>4845</v>
      </c>
      <c r="BP23" s="1">
        <v>4859</v>
      </c>
      <c r="BQ23" s="1">
        <v>4873</v>
      </c>
      <c r="BR23" s="1">
        <v>4827</v>
      </c>
      <c r="BS23" s="1">
        <v>4869</v>
      </c>
      <c r="BT23" s="1">
        <v>4859</v>
      </c>
      <c r="BU23" s="1">
        <v>4873</v>
      </c>
      <c r="BV23" s="1">
        <v>4856</v>
      </c>
      <c r="BW23" s="1">
        <v>4861</v>
      </c>
      <c r="BX23" s="1">
        <v>1677.6</v>
      </c>
      <c r="BY23" s="62"/>
      <c r="BZ23" s="62"/>
      <c r="CA23" s="8"/>
      <c r="CB23" s="8"/>
      <c r="CC23" s="62"/>
      <c r="CD23" s="62"/>
      <c r="CE23" s="1"/>
      <c r="CF23" s="1"/>
    </row>
    <row r="24" spans="1:84" s="12" customFormat="1">
      <c r="A24" s="1">
        <v>2013</v>
      </c>
      <c r="B24" s="1">
        <v>3</v>
      </c>
      <c r="C24" s="24">
        <v>41296</v>
      </c>
      <c r="D24" s="26">
        <v>4882</v>
      </c>
      <c r="E24" s="26">
        <v>4918</v>
      </c>
      <c r="F24" s="26">
        <v>4851</v>
      </c>
      <c r="G24" s="26">
        <v>4869</v>
      </c>
      <c r="H24" s="1">
        <v>1698.1</v>
      </c>
      <c r="I24" s="81">
        <v>119.26472</v>
      </c>
      <c r="J24" s="119">
        <v>118.788264</v>
      </c>
      <c r="K24" s="119">
        <v>94.197704000000002</v>
      </c>
      <c r="L24" s="72">
        <v>93.974003999999994</v>
      </c>
      <c r="M24" s="7">
        <v>4865</v>
      </c>
      <c r="N24" s="56"/>
      <c r="O24" s="84"/>
      <c r="P24" s="13"/>
      <c r="Q24" s="13"/>
      <c r="R24" s="13"/>
      <c r="S24" s="13"/>
      <c r="T24" s="13"/>
      <c r="U24" s="13"/>
      <c r="V24" s="13"/>
      <c r="W24" s="50"/>
      <c r="X24" s="69">
        <v>4868</v>
      </c>
      <c r="Y24" s="7">
        <v>4880</v>
      </c>
      <c r="Z24" s="68">
        <v>4814</v>
      </c>
      <c r="AA24" s="68">
        <v>4872</v>
      </c>
      <c r="AB24" s="134"/>
      <c r="AC24" s="134"/>
      <c r="AD24" s="134"/>
      <c r="AE24" s="134"/>
      <c r="AF24" s="134"/>
      <c r="AG24" s="37"/>
      <c r="AH24" s="37"/>
      <c r="AI24" s="1"/>
      <c r="AJ24" s="1"/>
      <c r="AK24" s="1"/>
      <c r="AL24" s="1"/>
      <c r="AM24" s="1"/>
      <c r="AN24" s="1"/>
      <c r="AO24" s="1"/>
      <c r="AP24" s="14">
        <v>4859</v>
      </c>
      <c r="AQ24" s="14">
        <v>4895</v>
      </c>
      <c r="AR24" s="14">
        <v>4827</v>
      </c>
      <c r="AS24" s="14">
        <v>4893</v>
      </c>
      <c r="AT24" s="14">
        <f t="shared" si="1"/>
        <v>4894.333333333333</v>
      </c>
      <c r="AU24" s="127">
        <f t="shared" si="2"/>
        <v>13</v>
      </c>
      <c r="AV24" s="127">
        <f>IF(AND(E24&gt;AQ24+AV$9,AU23&lt;AX$9,AP24&lt;AS24),D25-AQ24-AV$9,"")</f>
        <v>-25</v>
      </c>
      <c r="AW24" s="14">
        <f t="shared" si="3"/>
        <v>129</v>
      </c>
      <c r="AX24" s="127" t="str">
        <f>IF(AND(F24&lt;AR24-AV$9,AU23&lt;AX$9,AS24&lt;AT24),AR24-AV$9-D25,"")</f>
        <v/>
      </c>
      <c r="AY24" s="14">
        <f t="shared" si="4"/>
        <v>-50</v>
      </c>
      <c r="AZ24" s="1">
        <v>4868</v>
      </c>
      <c r="BA24" s="1">
        <v>4880</v>
      </c>
      <c r="BB24" s="1">
        <v>4814</v>
      </c>
      <c r="BC24" s="1">
        <v>4854</v>
      </c>
      <c r="BD24" s="8"/>
      <c r="BE24" s="8"/>
      <c r="BF24" s="62"/>
      <c r="BG24" s="62"/>
      <c r="BH24" s="1">
        <v>4875</v>
      </c>
      <c r="BI24" s="1">
        <v>587</v>
      </c>
      <c r="BJ24" s="1">
        <v>444</v>
      </c>
      <c r="BK24" s="1">
        <v>1.322072072072072</v>
      </c>
      <c r="BL24" s="1">
        <v>4868</v>
      </c>
      <c r="BM24" s="1">
        <v>4880</v>
      </c>
      <c r="BN24" s="1">
        <v>4814</v>
      </c>
      <c r="BO24" s="1">
        <v>4835</v>
      </c>
      <c r="BP24" s="1">
        <v>4868</v>
      </c>
      <c r="BQ24" s="1">
        <v>4880</v>
      </c>
      <c r="BR24" s="1">
        <v>4814</v>
      </c>
      <c r="BS24" s="1">
        <v>4850</v>
      </c>
      <c r="BT24" s="1">
        <v>4868</v>
      </c>
      <c r="BU24" s="1">
        <v>4880</v>
      </c>
      <c r="BV24" s="1">
        <v>4858</v>
      </c>
      <c r="BW24" s="1">
        <v>4860</v>
      </c>
      <c r="BX24" s="1">
        <v>1688.2</v>
      </c>
      <c r="BY24" s="62"/>
      <c r="BZ24" s="62"/>
      <c r="CA24" s="8"/>
      <c r="CB24" s="8"/>
      <c r="CC24" s="62"/>
      <c r="CD24" s="62"/>
      <c r="CE24" s="1"/>
      <c r="CF24" s="1"/>
    </row>
    <row r="25" spans="1:84" s="12" customFormat="1">
      <c r="A25" s="1">
        <v>2013</v>
      </c>
      <c r="B25" s="1">
        <v>4</v>
      </c>
      <c r="C25" s="24">
        <v>41297</v>
      </c>
      <c r="D25" s="26">
        <v>4872</v>
      </c>
      <c r="E25" s="26">
        <v>4881</v>
      </c>
      <c r="F25" s="26">
        <v>4823</v>
      </c>
      <c r="G25" s="26">
        <v>4829</v>
      </c>
      <c r="H25" s="1">
        <v>1687.6</v>
      </c>
      <c r="I25" s="81">
        <v>117.217386</v>
      </c>
      <c r="J25" s="119">
        <v>117.288218</v>
      </c>
      <c r="K25" s="119">
        <v>92.899559999999994</v>
      </c>
      <c r="L25" s="72">
        <v>93.047535999999994</v>
      </c>
      <c r="M25" s="7">
        <v>4822</v>
      </c>
      <c r="N25" s="56"/>
      <c r="O25" s="84"/>
      <c r="P25" s="13"/>
      <c r="Q25" s="13"/>
      <c r="R25" s="13"/>
      <c r="S25" s="13"/>
      <c r="T25" s="13"/>
      <c r="U25" s="13"/>
      <c r="V25" s="13"/>
      <c r="W25" s="50"/>
      <c r="X25" s="69">
        <v>4829</v>
      </c>
      <c r="Y25" s="7">
        <v>4879</v>
      </c>
      <c r="Z25" s="68">
        <v>4816</v>
      </c>
      <c r="AA25" s="68">
        <v>4846</v>
      </c>
      <c r="AB25" s="134"/>
      <c r="AC25" s="134"/>
      <c r="AD25" s="134"/>
      <c r="AE25" s="134"/>
      <c r="AF25" s="134"/>
      <c r="AG25" s="37"/>
      <c r="AH25" s="37"/>
      <c r="AI25" s="1"/>
      <c r="AJ25" s="1"/>
      <c r="AK25" s="1"/>
      <c r="AL25" s="1"/>
      <c r="AM25" s="1"/>
      <c r="AN25" s="1"/>
      <c r="AO25" s="1"/>
      <c r="AP25" s="14">
        <v>4868</v>
      </c>
      <c r="AQ25" s="14">
        <v>4881</v>
      </c>
      <c r="AR25" s="14">
        <v>4814</v>
      </c>
      <c r="AS25" s="14">
        <v>4878</v>
      </c>
      <c r="AT25" s="14">
        <f t="shared" si="1"/>
        <v>4887</v>
      </c>
      <c r="AU25" s="127">
        <f t="shared" si="2"/>
        <v>43</v>
      </c>
      <c r="AV25" s="127" t="str">
        <f>IF(AND(E25&gt;AQ25+AV$9,AU24&lt;AX$9,AP25&lt;AS25),D26-AQ25-AV$9,"")</f>
        <v/>
      </c>
      <c r="AW25" s="14">
        <f t="shared" si="3"/>
        <v>129</v>
      </c>
      <c r="AX25" s="127" t="str">
        <f>IF(AND(F25&lt;AR25-AV$9,AU24&lt;AX$9,AS25&lt;AT25),AR25-AV$9-D26,"")</f>
        <v/>
      </c>
      <c r="AY25" s="14">
        <f t="shared" si="4"/>
        <v>-50</v>
      </c>
      <c r="AZ25" s="1">
        <v>4829</v>
      </c>
      <c r="BA25" s="1">
        <v>4879</v>
      </c>
      <c r="BB25" s="1">
        <v>4816</v>
      </c>
      <c r="BC25" s="1">
        <v>4871</v>
      </c>
      <c r="BD25" s="8"/>
      <c r="BE25" s="8"/>
      <c r="BF25" s="62"/>
      <c r="BG25" s="62"/>
      <c r="BH25" s="1">
        <v>4874</v>
      </c>
      <c r="BI25" s="1">
        <v>501</v>
      </c>
      <c r="BJ25" s="1">
        <v>465</v>
      </c>
      <c r="BK25" s="1">
        <v>1.0774193548387097</v>
      </c>
      <c r="BL25" s="1">
        <v>4829</v>
      </c>
      <c r="BM25" s="1">
        <v>4876</v>
      </c>
      <c r="BN25" s="1">
        <v>4816</v>
      </c>
      <c r="BO25" s="1">
        <v>4864</v>
      </c>
      <c r="BP25" s="1">
        <v>4829</v>
      </c>
      <c r="BQ25" s="1">
        <v>4879</v>
      </c>
      <c r="BR25" s="1">
        <v>4816</v>
      </c>
      <c r="BS25" s="1">
        <v>4865</v>
      </c>
      <c r="BT25" s="1">
        <v>4829</v>
      </c>
      <c r="BU25" s="1">
        <v>4845</v>
      </c>
      <c r="BV25" s="1">
        <v>4827</v>
      </c>
      <c r="BW25" s="1">
        <v>4827</v>
      </c>
      <c r="BX25" s="1">
        <v>1691.6</v>
      </c>
      <c r="BY25" s="62"/>
      <c r="BZ25" s="62"/>
      <c r="CA25" s="8"/>
      <c r="CB25" s="8"/>
      <c r="CC25" s="62"/>
      <c r="CD25" s="62"/>
      <c r="CE25" s="1"/>
      <c r="CF25" s="1"/>
    </row>
    <row r="26" spans="1:84" s="12" customFormat="1">
      <c r="A26" s="1">
        <v>2013</v>
      </c>
      <c r="B26" s="1">
        <v>5</v>
      </c>
      <c r="C26" s="24">
        <v>41298</v>
      </c>
      <c r="D26" s="26">
        <v>4835</v>
      </c>
      <c r="E26" s="26">
        <v>4879</v>
      </c>
      <c r="F26" s="26">
        <v>4818</v>
      </c>
      <c r="G26" s="26">
        <v>4865</v>
      </c>
      <c r="H26" s="1">
        <v>1683</v>
      </c>
      <c r="I26" s="81">
        <v>119.104034</v>
      </c>
      <c r="J26" s="119">
        <v>119.06795700000001</v>
      </c>
      <c r="K26" s="119">
        <v>93.920967000000005</v>
      </c>
      <c r="L26" s="72">
        <v>93.939428000000007</v>
      </c>
      <c r="M26" s="7">
        <v>4879</v>
      </c>
      <c r="N26" s="56"/>
      <c r="O26" s="84"/>
      <c r="P26" s="13"/>
      <c r="Q26" s="13"/>
      <c r="R26" s="13"/>
      <c r="S26" s="13"/>
      <c r="T26" s="13"/>
      <c r="U26" s="13"/>
      <c r="V26" s="13"/>
      <c r="W26" s="50"/>
      <c r="X26" s="69">
        <v>4871</v>
      </c>
      <c r="Y26" s="7">
        <v>4909</v>
      </c>
      <c r="Z26" s="68">
        <v>4866</v>
      </c>
      <c r="AA26" s="68">
        <v>4892</v>
      </c>
      <c r="AB26" s="134"/>
      <c r="AC26" s="134"/>
      <c r="AD26" s="134"/>
      <c r="AE26" s="134"/>
      <c r="AF26" s="134"/>
      <c r="AG26" s="37"/>
      <c r="AH26" s="37"/>
      <c r="AI26" s="1"/>
      <c r="AJ26" s="1"/>
      <c r="AK26" s="1"/>
      <c r="AL26" s="1"/>
      <c r="AM26" s="1"/>
      <c r="AN26" s="1"/>
      <c r="AO26" s="1"/>
      <c r="AP26" s="14">
        <v>4829</v>
      </c>
      <c r="AQ26" s="14">
        <v>4879</v>
      </c>
      <c r="AR26" s="14">
        <v>4816</v>
      </c>
      <c r="AS26" s="14">
        <v>4824</v>
      </c>
      <c r="AT26" s="14">
        <f t="shared" si="1"/>
        <v>4865</v>
      </c>
      <c r="AU26" s="127">
        <f t="shared" si="2"/>
        <v>30</v>
      </c>
      <c r="AV26" s="127" t="str">
        <f>IF(AND(E26&gt;AQ26+AV$9,AU25&lt;AX$9,AP26&lt;AS26),D27-AQ26-AV$9,"")</f>
        <v/>
      </c>
      <c r="AW26" s="14">
        <f t="shared" si="3"/>
        <v>129</v>
      </c>
      <c r="AX26" s="127" t="str">
        <f>IF(AND(F26&lt;AR26-AV$9,AU25&lt;AX$9,AS26&lt;AT26),AR26-AV$9-D27,"")</f>
        <v/>
      </c>
      <c r="AY26" s="14">
        <f t="shared" si="4"/>
        <v>-50</v>
      </c>
      <c r="AZ26" s="1">
        <v>4871</v>
      </c>
      <c r="BA26" s="1">
        <v>4907</v>
      </c>
      <c r="BB26" s="1">
        <v>4866</v>
      </c>
      <c r="BC26" s="1">
        <v>4893</v>
      </c>
      <c r="BD26" s="8"/>
      <c r="BE26" s="8"/>
      <c r="BF26" s="62"/>
      <c r="BG26" s="62"/>
      <c r="BH26" s="1">
        <v>4826</v>
      </c>
      <c r="BI26" s="1">
        <v>415</v>
      </c>
      <c r="BJ26" s="1">
        <v>639</v>
      </c>
      <c r="BK26" s="1">
        <v>0.64945226917057908</v>
      </c>
      <c r="BL26" s="1">
        <v>4871</v>
      </c>
      <c r="BM26" s="1">
        <v>4907</v>
      </c>
      <c r="BN26" s="1">
        <v>4866</v>
      </c>
      <c r="BO26" s="1">
        <v>4898</v>
      </c>
      <c r="BP26" s="1">
        <v>4871</v>
      </c>
      <c r="BQ26" s="1">
        <v>4907</v>
      </c>
      <c r="BR26" s="1">
        <v>4866</v>
      </c>
      <c r="BS26" s="1">
        <v>4882</v>
      </c>
      <c r="BT26" s="1">
        <v>4871</v>
      </c>
      <c r="BU26" s="1">
        <v>4888</v>
      </c>
      <c r="BV26" s="1">
        <v>4866</v>
      </c>
      <c r="BW26" s="1">
        <v>4886</v>
      </c>
      <c r="BX26" s="1">
        <v>1688</v>
      </c>
      <c r="BY26" s="62"/>
      <c r="BZ26" s="62"/>
      <c r="CA26" s="8"/>
      <c r="CB26" s="8"/>
      <c r="CC26" s="62"/>
      <c r="CD26" s="62"/>
      <c r="CE26" s="1"/>
      <c r="CF26" s="1"/>
    </row>
    <row r="27" spans="1:84" s="12" customFormat="1">
      <c r="A27" s="1">
        <v>2013</v>
      </c>
      <c r="B27" s="1">
        <v>6</v>
      </c>
      <c r="C27" s="24">
        <v>41299</v>
      </c>
      <c r="D27" s="26">
        <v>4922</v>
      </c>
      <c r="E27" s="26">
        <v>4950</v>
      </c>
      <c r="F27" s="26">
        <v>4908</v>
      </c>
      <c r="G27" s="26">
        <v>4948</v>
      </c>
      <c r="H27" s="1">
        <v>1694.9</v>
      </c>
      <c r="I27" s="81">
        <v>121.13779</v>
      </c>
      <c r="J27" s="119">
        <v>121.328992</v>
      </c>
      <c r="K27" s="119">
        <v>94.697190000000006</v>
      </c>
      <c r="L27" s="72">
        <v>94.598246000000003</v>
      </c>
      <c r="M27" s="7">
        <v>4949</v>
      </c>
      <c r="N27" s="56"/>
      <c r="O27" s="84"/>
      <c r="P27" s="13"/>
      <c r="Q27" s="13"/>
      <c r="R27" s="13"/>
      <c r="S27" s="13"/>
      <c r="T27" s="13"/>
      <c r="U27" s="13"/>
      <c r="V27" s="13"/>
      <c r="W27" s="50"/>
      <c r="X27" s="69">
        <v>4949</v>
      </c>
      <c r="Y27" s="7">
        <v>4997</v>
      </c>
      <c r="Z27" s="68">
        <v>4937</v>
      </c>
      <c r="AA27" s="68">
        <v>4995</v>
      </c>
      <c r="AB27" s="134"/>
      <c r="AC27" s="134"/>
      <c r="AD27" s="134"/>
      <c r="AE27" s="134"/>
      <c r="AF27" s="134"/>
      <c r="AG27" s="37"/>
      <c r="AH27" s="37"/>
      <c r="AI27" s="1"/>
      <c r="AJ27" s="1"/>
      <c r="AK27" s="1"/>
      <c r="AL27" s="1"/>
      <c r="AM27" s="1"/>
      <c r="AN27" s="1"/>
      <c r="AO27" s="1"/>
      <c r="AP27" s="14">
        <v>4871</v>
      </c>
      <c r="AQ27" s="14">
        <v>4926</v>
      </c>
      <c r="AR27" s="14">
        <v>4866</v>
      </c>
      <c r="AS27" s="14">
        <v>4913</v>
      </c>
      <c r="AT27" s="14">
        <f t="shared" si="1"/>
        <v>4871.666666666667</v>
      </c>
      <c r="AU27" s="127">
        <f t="shared" si="2"/>
        <v>26</v>
      </c>
      <c r="AV27" s="127">
        <f>IF(AND(E27&gt;AQ27+AV$9,AU26&lt;AX$9,AP27&lt;AS27),D28-AQ27-AV$9,"")</f>
        <v>67</v>
      </c>
      <c r="AW27" s="14">
        <f t="shared" si="3"/>
        <v>196</v>
      </c>
      <c r="AX27" s="127" t="str">
        <f>IF(AND(F27&lt;AR27-AV$9,AU26&lt;AX$9,AS27&lt;AT27),AR27-AV$9-D28,"")</f>
        <v/>
      </c>
      <c r="AY27" s="14">
        <f t="shared" si="4"/>
        <v>-50</v>
      </c>
      <c r="AZ27" s="1">
        <v>4949</v>
      </c>
      <c r="BA27" s="1">
        <v>4973</v>
      </c>
      <c r="BB27" s="1">
        <v>4941</v>
      </c>
      <c r="BC27" s="1">
        <v>4943</v>
      </c>
      <c r="BD27" s="8"/>
      <c r="BE27" s="8"/>
      <c r="BF27" s="62"/>
      <c r="BG27" s="62"/>
      <c r="BH27" s="1">
        <v>4917</v>
      </c>
      <c r="BI27" s="1">
        <v>478</v>
      </c>
      <c r="BJ27" s="1">
        <v>482</v>
      </c>
      <c r="BK27" s="1">
        <v>0.99170124481327804</v>
      </c>
      <c r="BL27" s="1">
        <v>4949</v>
      </c>
      <c r="BM27" s="1">
        <v>4973</v>
      </c>
      <c r="BN27" s="1">
        <v>4947</v>
      </c>
      <c r="BO27" s="1">
        <v>4963</v>
      </c>
      <c r="BP27" s="1">
        <v>4949</v>
      </c>
      <c r="BQ27" s="1">
        <v>4973</v>
      </c>
      <c r="BR27" s="1">
        <v>4937</v>
      </c>
      <c r="BS27" s="1">
        <v>4947</v>
      </c>
      <c r="BT27" s="1">
        <v>4949</v>
      </c>
      <c r="BU27" s="1">
        <v>4960</v>
      </c>
      <c r="BV27" s="1">
        <v>4947</v>
      </c>
      <c r="BW27" s="1">
        <v>4960</v>
      </c>
      <c r="BX27" s="1">
        <v>1689.8</v>
      </c>
      <c r="BY27" s="62"/>
      <c r="BZ27" s="62"/>
      <c r="CA27" s="8"/>
      <c r="CB27" s="8"/>
      <c r="CC27" s="62"/>
      <c r="CD27" s="62"/>
      <c r="CE27" s="1"/>
      <c r="CF27" s="1"/>
    </row>
    <row r="28" spans="1:84" s="12" customFormat="1">
      <c r="A28" s="1">
        <v>2013</v>
      </c>
      <c r="B28" s="1">
        <v>2</v>
      </c>
      <c r="C28" s="24">
        <v>41302</v>
      </c>
      <c r="D28" s="26">
        <v>4995</v>
      </c>
      <c r="E28" s="26">
        <v>4999</v>
      </c>
      <c r="F28" s="26">
        <v>4976</v>
      </c>
      <c r="G28" s="26">
        <v>4977</v>
      </c>
      <c r="H28" s="1">
        <v>1663.9</v>
      </c>
      <c r="I28" s="81">
        <v>122.048997</v>
      </c>
      <c r="J28" s="119">
        <v>122.030839</v>
      </c>
      <c r="K28" s="119">
        <v>94.648574999999994</v>
      </c>
      <c r="L28" s="72">
        <v>94.448836999999997</v>
      </c>
      <c r="M28" s="7">
        <v>4970</v>
      </c>
      <c r="N28" s="56"/>
      <c r="O28" s="84"/>
      <c r="P28" s="13"/>
      <c r="Q28" s="13"/>
      <c r="R28" s="13"/>
      <c r="S28" s="13"/>
      <c r="T28" s="13"/>
      <c r="U28" s="13"/>
      <c r="V28" s="13"/>
      <c r="W28" s="50"/>
      <c r="X28" s="69">
        <v>4975</v>
      </c>
      <c r="Y28" s="7">
        <v>4979</v>
      </c>
      <c r="Z28" s="68">
        <v>4880</v>
      </c>
      <c r="AA28" s="68">
        <v>4888</v>
      </c>
      <c r="AB28" s="134"/>
      <c r="AC28" s="134"/>
      <c r="AD28" s="134"/>
      <c r="AE28" s="134"/>
      <c r="AF28" s="134"/>
      <c r="AG28" s="37"/>
      <c r="AH28" s="37"/>
      <c r="AI28" s="1"/>
      <c r="AJ28" s="1"/>
      <c r="AK28" s="1"/>
      <c r="AL28" s="1"/>
      <c r="AM28" s="1"/>
      <c r="AN28" s="1"/>
      <c r="AO28" s="1"/>
      <c r="AP28" s="14">
        <v>4949</v>
      </c>
      <c r="AQ28" s="14">
        <v>4997</v>
      </c>
      <c r="AR28" s="14">
        <v>4937</v>
      </c>
      <c r="AS28" s="14">
        <v>4994</v>
      </c>
      <c r="AT28" s="14">
        <f t="shared" si="1"/>
        <v>4910.333333333333</v>
      </c>
      <c r="AU28" s="127">
        <f t="shared" si="2"/>
        <v>18</v>
      </c>
      <c r="AV28" s="127" t="str">
        <f>IF(AND(E28&gt;AQ28+AV$9,AU27&lt;AX$9,AP28&lt;AS28),D29-AQ28-AV$9,"")</f>
        <v/>
      </c>
      <c r="AW28" s="14">
        <f t="shared" si="3"/>
        <v>196</v>
      </c>
      <c r="AX28" s="127" t="str">
        <f>IF(AND(F28&lt;AR28-AV$9,AU27&lt;AX$9,AS28&lt;AT28),AR28-AV$9-D29,"")</f>
        <v/>
      </c>
      <c r="AY28" s="14">
        <f t="shared" si="4"/>
        <v>-50</v>
      </c>
      <c r="AZ28" s="1">
        <v>4975</v>
      </c>
      <c r="BA28" s="1">
        <v>4979</v>
      </c>
      <c r="BB28" s="1">
        <v>4939</v>
      </c>
      <c r="BC28" s="1">
        <v>4955</v>
      </c>
      <c r="BD28" s="8"/>
      <c r="BE28" s="8"/>
      <c r="BF28" s="62"/>
      <c r="BG28" s="62"/>
      <c r="BH28" s="1">
        <v>4989</v>
      </c>
      <c r="BI28" s="1">
        <v>510</v>
      </c>
      <c r="BJ28" s="1">
        <v>384</v>
      </c>
      <c r="BK28" s="1">
        <v>1.328125</v>
      </c>
      <c r="BL28" s="1">
        <v>4975</v>
      </c>
      <c r="BM28" s="1">
        <v>4976</v>
      </c>
      <c r="BN28" s="1">
        <v>4939</v>
      </c>
      <c r="BO28" s="1">
        <v>4975</v>
      </c>
      <c r="BP28" s="1">
        <v>4975</v>
      </c>
      <c r="BQ28" s="1">
        <v>4979</v>
      </c>
      <c r="BR28" s="1">
        <v>4939</v>
      </c>
      <c r="BS28" s="1">
        <v>4952</v>
      </c>
      <c r="BT28" s="1">
        <v>4975</v>
      </c>
      <c r="BU28" s="1">
        <v>4975</v>
      </c>
      <c r="BV28" s="1">
        <v>4960</v>
      </c>
      <c r="BW28" s="1">
        <v>4962</v>
      </c>
      <c r="BX28" s="1">
        <v>1693.4</v>
      </c>
      <c r="BY28" s="62"/>
      <c r="BZ28" s="62"/>
      <c r="CA28" s="8"/>
      <c r="CB28" s="8"/>
      <c r="CC28" s="62"/>
      <c r="CD28" s="62"/>
      <c r="CE28" s="1"/>
      <c r="CF28" s="1"/>
    </row>
    <row r="29" spans="1:84" s="12" customFormat="1">
      <c r="A29" s="1">
        <v>2013</v>
      </c>
      <c r="B29" s="1">
        <v>3</v>
      </c>
      <c r="C29" s="24">
        <v>41303</v>
      </c>
      <c r="D29" s="26">
        <v>4888</v>
      </c>
      <c r="E29" s="26">
        <v>4939</v>
      </c>
      <c r="F29" s="26">
        <v>4882</v>
      </c>
      <c r="G29" s="26">
        <v>4917</v>
      </c>
      <c r="H29" s="1">
        <v>1680</v>
      </c>
      <c r="I29" s="81">
        <v>121.92768</v>
      </c>
      <c r="J29" s="119">
        <v>121.752342</v>
      </c>
      <c r="K29" s="119">
        <v>94.729823999999994</v>
      </c>
      <c r="L29" s="72">
        <v>94.744602</v>
      </c>
      <c r="M29" s="7">
        <v>4919</v>
      </c>
      <c r="N29" s="56"/>
      <c r="O29" s="84"/>
      <c r="P29" s="13"/>
      <c r="Q29" s="13"/>
      <c r="R29" s="13"/>
      <c r="S29" s="13"/>
      <c r="T29" s="13"/>
      <c r="U29" s="13"/>
      <c r="V29" s="13"/>
      <c r="W29" s="50"/>
      <c r="X29" s="69">
        <v>4921</v>
      </c>
      <c r="Y29" s="7">
        <v>4938</v>
      </c>
      <c r="Z29" s="68">
        <v>4870</v>
      </c>
      <c r="AA29" s="68">
        <v>4931</v>
      </c>
      <c r="AB29" s="134"/>
      <c r="AC29" s="134"/>
      <c r="AD29" s="134"/>
      <c r="AE29" s="134"/>
      <c r="AF29" s="134"/>
      <c r="AG29" s="37"/>
      <c r="AH29" s="37"/>
      <c r="AI29" s="1"/>
      <c r="AJ29" s="1"/>
      <c r="AK29" s="1"/>
      <c r="AL29" s="1"/>
      <c r="AM29" s="1"/>
      <c r="AN29" s="1"/>
      <c r="AO29" s="1"/>
      <c r="AP29" s="14">
        <v>4975</v>
      </c>
      <c r="AQ29" s="14">
        <v>4979</v>
      </c>
      <c r="AR29" s="14">
        <v>4880</v>
      </c>
      <c r="AS29" s="14">
        <v>4900</v>
      </c>
      <c r="AT29" s="14">
        <f t="shared" si="1"/>
        <v>4935.666666666667</v>
      </c>
      <c r="AU29" s="127">
        <f t="shared" si="2"/>
        <v>29</v>
      </c>
      <c r="AV29" s="127" t="str">
        <f>IF(AND(E29&gt;AQ29+AV$9,AU28&lt;AX$9,AP29&lt;AS29),D30-AQ29-AV$9,"")</f>
        <v/>
      </c>
      <c r="AW29" s="14">
        <f t="shared" si="3"/>
        <v>196</v>
      </c>
      <c r="AX29" s="127" t="str">
        <f>IF(AND(F29&lt;AR29-AV$9,AU28&lt;AX$9,AS29&lt;AT29),AR29-AV$9-D30,"")</f>
        <v/>
      </c>
      <c r="AY29" s="14">
        <f t="shared" si="4"/>
        <v>-50</v>
      </c>
      <c r="AZ29" s="1">
        <v>4921</v>
      </c>
      <c r="BA29" s="1">
        <v>4938</v>
      </c>
      <c r="BB29" s="1">
        <v>4870</v>
      </c>
      <c r="BC29" s="1">
        <v>4912</v>
      </c>
      <c r="BD29" s="8"/>
      <c r="BE29" s="8"/>
      <c r="BF29" s="62"/>
      <c r="BG29" s="62"/>
      <c r="BH29" s="1">
        <v>4892</v>
      </c>
      <c r="BI29" s="1">
        <v>551</v>
      </c>
      <c r="BJ29" s="1">
        <v>705</v>
      </c>
      <c r="BK29" s="1">
        <v>0.78156028368794328</v>
      </c>
      <c r="BL29" s="1">
        <v>4921</v>
      </c>
      <c r="BM29" s="1">
        <v>4938</v>
      </c>
      <c r="BN29" s="1">
        <v>4870</v>
      </c>
      <c r="BO29" s="1">
        <v>4888</v>
      </c>
      <c r="BP29" s="1">
        <v>4921</v>
      </c>
      <c r="BQ29" s="1">
        <v>4938</v>
      </c>
      <c r="BR29" s="1">
        <v>4870</v>
      </c>
      <c r="BS29" s="1">
        <v>4918</v>
      </c>
      <c r="BT29" s="1">
        <v>4921</v>
      </c>
      <c r="BU29" s="1">
        <v>4938</v>
      </c>
      <c r="BV29" s="1">
        <v>4921</v>
      </c>
      <c r="BW29" s="1">
        <v>4929</v>
      </c>
      <c r="BX29" s="1">
        <v>1681</v>
      </c>
      <c r="BY29" s="62"/>
      <c r="BZ29" s="62"/>
      <c r="CA29" s="8"/>
      <c r="CB29" s="8"/>
      <c r="CC29" s="62"/>
      <c r="CD29" s="62"/>
      <c r="CE29" s="1"/>
      <c r="CF29" s="1"/>
    </row>
    <row r="30" spans="1:84" s="12" customFormat="1">
      <c r="A30" s="1">
        <v>2013</v>
      </c>
      <c r="B30" s="1">
        <v>4</v>
      </c>
      <c r="C30" s="24">
        <v>41304</v>
      </c>
      <c r="D30" s="26">
        <v>4939</v>
      </c>
      <c r="E30" s="26">
        <v>4977</v>
      </c>
      <c r="F30" s="26">
        <v>4939</v>
      </c>
      <c r="G30" s="26">
        <v>4965</v>
      </c>
      <c r="H30" s="1">
        <v>1687.5</v>
      </c>
      <c r="I30" s="81">
        <v>122.61501</v>
      </c>
      <c r="J30" s="119">
        <v>122.89164</v>
      </c>
      <c r="K30" s="119">
        <v>95.145030000000006</v>
      </c>
      <c r="L30" s="72">
        <v>95.142795000000007</v>
      </c>
      <c r="M30" s="7">
        <v>4985</v>
      </c>
      <c r="N30" s="56"/>
      <c r="O30" s="84"/>
      <c r="P30" s="13"/>
      <c r="Q30" s="13"/>
      <c r="R30" s="13"/>
      <c r="S30" s="13"/>
      <c r="T30" s="13"/>
      <c r="U30" s="13"/>
      <c r="V30" s="13"/>
      <c r="W30" s="50"/>
      <c r="X30" s="69">
        <v>4980</v>
      </c>
      <c r="Y30" s="7">
        <v>4993</v>
      </c>
      <c r="Z30" s="68">
        <v>4955</v>
      </c>
      <c r="AA30" s="68">
        <v>4978</v>
      </c>
      <c r="AB30" s="134"/>
      <c r="AC30" s="134"/>
      <c r="AD30" s="134"/>
      <c r="AE30" s="134"/>
      <c r="AF30" s="134"/>
      <c r="AG30" s="37"/>
      <c r="AH30" s="37"/>
      <c r="AI30" s="1"/>
      <c r="AJ30" s="1"/>
      <c r="AK30" s="1"/>
      <c r="AL30" s="1"/>
      <c r="AM30" s="1"/>
      <c r="AN30" s="1"/>
      <c r="AO30" s="1"/>
      <c r="AP30" s="14">
        <v>4921</v>
      </c>
      <c r="AQ30" s="14">
        <v>4958</v>
      </c>
      <c r="AR30" s="14">
        <v>4870</v>
      </c>
      <c r="AS30" s="14">
        <v>4950</v>
      </c>
      <c r="AT30" s="14">
        <f t="shared" si="1"/>
        <v>4948</v>
      </c>
      <c r="AU30" s="127">
        <f t="shared" si="2"/>
        <v>26</v>
      </c>
      <c r="AV30" s="127">
        <f>IF(AND(E30&gt;AQ30+AV$9,AU29&lt;AX$9,AP30&lt;AS30),D31-AQ30-AV$9,"")</f>
        <v>10</v>
      </c>
      <c r="AW30" s="14">
        <f t="shared" si="3"/>
        <v>206</v>
      </c>
      <c r="AX30" s="127" t="str">
        <f>IF(AND(F30&lt;AR30-AV$9,AU29&lt;AX$9,AS30&lt;AT30),AR30-AV$9-D31,"")</f>
        <v/>
      </c>
      <c r="AY30" s="14">
        <f t="shared" si="4"/>
        <v>-50</v>
      </c>
      <c r="AZ30" s="1">
        <v>4980</v>
      </c>
      <c r="BA30" s="1">
        <v>4993</v>
      </c>
      <c r="BB30" s="1">
        <v>4955</v>
      </c>
      <c r="BC30" s="1">
        <v>4978</v>
      </c>
      <c r="BD30" s="8"/>
      <c r="BE30" s="8"/>
      <c r="BF30" s="62"/>
      <c r="BG30" s="62"/>
      <c r="BH30" s="1">
        <v>4956</v>
      </c>
      <c r="BI30" s="1">
        <v>1064</v>
      </c>
      <c r="BJ30" s="1">
        <v>372</v>
      </c>
      <c r="BK30" s="1">
        <v>2.860215053763441</v>
      </c>
      <c r="BL30" s="1">
        <v>4980</v>
      </c>
      <c r="BM30" s="1">
        <v>4992</v>
      </c>
      <c r="BN30" s="1">
        <v>4976</v>
      </c>
      <c r="BO30" s="1">
        <v>4977</v>
      </c>
      <c r="BP30" s="1">
        <v>4980</v>
      </c>
      <c r="BQ30" s="1">
        <v>4993</v>
      </c>
      <c r="BR30" s="1">
        <v>4955</v>
      </c>
      <c r="BS30" s="1">
        <v>4977</v>
      </c>
      <c r="BT30" s="1">
        <v>4980</v>
      </c>
      <c r="BU30" s="1">
        <v>4988</v>
      </c>
      <c r="BV30" s="1">
        <v>4976</v>
      </c>
      <c r="BW30" s="1">
        <v>4988</v>
      </c>
      <c r="BX30" s="1">
        <v>1689.8</v>
      </c>
      <c r="BY30" s="62"/>
      <c r="BZ30" s="62"/>
      <c r="CA30" s="8"/>
      <c r="CB30" s="8"/>
      <c r="CC30" s="62"/>
      <c r="CD30" s="62"/>
      <c r="CE30" s="1"/>
      <c r="CF30" s="1"/>
    </row>
    <row r="31" spans="1:84" s="12" customFormat="1">
      <c r="A31" s="1">
        <v>2013</v>
      </c>
      <c r="B31" s="1">
        <v>5</v>
      </c>
      <c r="C31" s="24">
        <v>41305</v>
      </c>
      <c r="D31" s="26">
        <v>4970</v>
      </c>
      <c r="E31" s="26">
        <v>4972</v>
      </c>
      <c r="F31" s="26">
        <v>4935</v>
      </c>
      <c r="G31" s="26">
        <v>4961</v>
      </c>
      <c r="H31" s="1">
        <v>1679.4</v>
      </c>
      <c r="I31" s="81">
        <v>123.15626</v>
      </c>
      <c r="J31" s="119">
        <v>123.1153</v>
      </c>
      <c r="K31" s="119">
        <v>94.393150000000006</v>
      </c>
      <c r="L31" s="72">
        <v>94.412626000000003</v>
      </c>
      <c r="M31" s="7">
        <v>4963</v>
      </c>
      <c r="N31" s="56"/>
      <c r="O31" s="84"/>
      <c r="P31" s="13"/>
      <c r="Q31" s="13"/>
      <c r="R31" s="13"/>
      <c r="S31" s="13"/>
      <c r="T31" s="13"/>
      <c r="U31" s="13"/>
      <c r="V31" s="13"/>
      <c r="W31" s="50"/>
      <c r="X31" s="69">
        <v>4956</v>
      </c>
      <c r="Y31" s="7">
        <v>4959</v>
      </c>
      <c r="Z31" s="68">
        <v>4914</v>
      </c>
      <c r="AA31" s="68">
        <v>4956</v>
      </c>
      <c r="AB31" s="134"/>
      <c r="AC31" s="134"/>
      <c r="AD31" s="134"/>
      <c r="AE31" s="134"/>
      <c r="AF31" s="134"/>
      <c r="AG31" s="37"/>
      <c r="AH31" s="37"/>
      <c r="AI31" s="1"/>
      <c r="AJ31" s="1"/>
      <c r="AK31" s="1"/>
      <c r="AL31" s="1"/>
      <c r="AM31" s="1"/>
      <c r="AN31" s="1"/>
      <c r="AO31" s="1"/>
      <c r="AP31" s="14">
        <v>4980</v>
      </c>
      <c r="AQ31" s="14">
        <v>4993</v>
      </c>
      <c r="AR31" s="14">
        <v>4953</v>
      </c>
      <c r="AS31" s="14">
        <v>4964</v>
      </c>
      <c r="AT31" s="14">
        <f t="shared" si="1"/>
        <v>4938</v>
      </c>
      <c r="AU31" s="127">
        <f t="shared" si="2"/>
        <v>9</v>
      </c>
      <c r="AV31" s="127" t="str">
        <f>IF(AND(E31&gt;AQ31+AV$9,AU30&lt;AX$9,AP31&lt;AS31),D32-AQ31-AV$9,"")</f>
        <v/>
      </c>
      <c r="AW31" s="14">
        <f t="shared" si="3"/>
        <v>206</v>
      </c>
      <c r="AX31" s="127" t="str">
        <f>IF(AND(F31&lt;AR31-AV$9,AU30&lt;AX$9,AS31&lt;AT31),AR31-AV$9-D32,"")</f>
        <v/>
      </c>
      <c r="AY31" s="14">
        <f t="shared" si="4"/>
        <v>-50</v>
      </c>
      <c r="AZ31" s="1">
        <v>4956</v>
      </c>
      <c r="BA31" s="1">
        <v>4959</v>
      </c>
      <c r="BB31" s="1">
        <v>4921</v>
      </c>
      <c r="BC31" s="1">
        <v>4931</v>
      </c>
      <c r="BD31" s="8"/>
      <c r="BE31" s="8"/>
      <c r="BF31" s="62"/>
      <c r="BG31" s="62"/>
      <c r="BH31" s="1">
        <v>4966</v>
      </c>
      <c r="BI31" s="1">
        <v>585</v>
      </c>
      <c r="BJ31" s="1">
        <v>545</v>
      </c>
      <c r="BK31" s="1">
        <v>1.073394495412844</v>
      </c>
      <c r="BL31" s="1">
        <v>4956</v>
      </c>
      <c r="BM31" s="1">
        <v>4959</v>
      </c>
      <c r="BN31" s="1">
        <v>4930</v>
      </c>
      <c r="BO31" s="1">
        <v>4936</v>
      </c>
      <c r="BP31" s="1">
        <v>4956</v>
      </c>
      <c r="BQ31" s="1">
        <v>4959</v>
      </c>
      <c r="BR31" s="1">
        <v>4914</v>
      </c>
      <c r="BS31" s="1">
        <v>4934</v>
      </c>
      <c r="BT31" s="1">
        <v>4956</v>
      </c>
      <c r="BU31" s="1">
        <v>4959</v>
      </c>
      <c r="BV31" s="1">
        <v>4942</v>
      </c>
      <c r="BW31" s="1">
        <v>4956</v>
      </c>
      <c r="BX31" s="1">
        <v>1683</v>
      </c>
      <c r="BY31" s="62"/>
      <c r="BZ31" s="62"/>
      <c r="CA31" s="8"/>
      <c r="CB31" s="8"/>
      <c r="CC31" s="62"/>
      <c r="CD31" s="62"/>
      <c r="CE31" s="1"/>
      <c r="CF31" s="1"/>
    </row>
    <row r="32" spans="1:84" s="12" customFormat="1">
      <c r="A32" s="1">
        <v>2013</v>
      </c>
      <c r="B32" s="1">
        <v>6</v>
      </c>
      <c r="C32" s="24">
        <v>41306</v>
      </c>
      <c r="D32" s="26">
        <v>4978</v>
      </c>
      <c r="E32" s="26">
        <v>4997</v>
      </c>
      <c r="F32" s="26">
        <v>4966</v>
      </c>
      <c r="G32" s="26">
        <v>4993</v>
      </c>
      <c r="H32" s="1">
        <v>1687.7</v>
      </c>
      <c r="I32" s="81">
        <v>125.59398400000001</v>
      </c>
      <c r="J32" s="119">
        <v>125.536338</v>
      </c>
      <c r="K32" s="119">
        <v>95.920376000000005</v>
      </c>
      <c r="L32" s="72">
        <v>95.833625999999995</v>
      </c>
      <c r="M32" s="7">
        <v>4990</v>
      </c>
      <c r="N32" s="56"/>
      <c r="O32" s="84"/>
      <c r="P32" s="13"/>
      <c r="Q32" s="13"/>
      <c r="R32" s="13"/>
      <c r="S32" s="13"/>
      <c r="T32" s="13"/>
      <c r="U32" s="13"/>
      <c r="V32" s="13"/>
      <c r="W32" s="50"/>
      <c r="X32" s="69">
        <v>4988</v>
      </c>
      <c r="Y32" s="7">
        <v>5074</v>
      </c>
      <c r="Z32" s="68">
        <v>4974</v>
      </c>
      <c r="AA32" s="68">
        <v>5061</v>
      </c>
      <c r="AB32" s="134"/>
      <c r="AC32" s="134"/>
      <c r="AD32" s="134"/>
      <c r="AE32" s="134"/>
      <c r="AF32" s="134"/>
      <c r="AG32" s="37"/>
      <c r="AH32" s="37"/>
      <c r="AI32" s="1"/>
      <c r="AJ32" s="1"/>
      <c r="AK32" s="1"/>
      <c r="AL32" s="1"/>
      <c r="AM32" s="1"/>
      <c r="AN32" s="1"/>
      <c r="AO32" s="1"/>
      <c r="AP32" s="14">
        <v>4956</v>
      </c>
      <c r="AQ32" s="14">
        <v>4979</v>
      </c>
      <c r="AR32" s="14">
        <v>4914</v>
      </c>
      <c r="AS32" s="14">
        <v>4969</v>
      </c>
      <c r="AT32" s="14">
        <f t="shared" si="1"/>
        <v>4961</v>
      </c>
      <c r="AU32" s="127">
        <f t="shared" si="2"/>
        <v>15</v>
      </c>
      <c r="AV32" s="127">
        <f>IF(AND(E32&gt;AQ32+AV$9,AU31&lt;AX$9,AP32&lt;AS32),D33-AQ32-AV$9,"")</f>
        <v>89</v>
      </c>
      <c r="AW32" s="14">
        <f t="shared" si="3"/>
        <v>295</v>
      </c>
      <c r="AX32" s="127" t="str">
        <f>IF(AND(F32&lt;AR32-AV$9,AU31&lt;AX$9,AS32&lt;AT32),AR32-AV$9-D33,"")</f>
        <v/>
      </c>
      <c r="AY32" s="14">
        <f t="shared" si="4"/>
        <v>-50</v>
      </c>
      <c r="AZ32" s="1">
        <v>4988</v>
      </c>
      <c r="BA32" s="1">
        <v>5039</v>
      </c>
      <c r="BB32" s="1">
        <v>4974</v>
      </c>
      <c r="BC32" s="1">
        <v>5036</v>
      </c>
      <c r="BD32" s="8"/>
      <c r="BE32" s="8"/>
      <c r="BF32" s="62"/>
      <c r="BG32" s="62"/>
      <c r="BH32" s="1">
        <v>4973</v>
      </c>
      <c r="BI32" s="1">
        <v>1039</v>
      </c>
      <c r="BJ32" s="1">
        <v>555</v>
      </c>
      <c r="BK32" s="1">
        <v>1.872072072072072</v>
      </c>
      <c r="BL32" s="1">
        <v>4988</v>
      </c>
      <c r="BM32" s="1">
        <v>5016</v>
      </c>
      <c r="BN32" s="1">
        <v>4974</v>
      </c>
      <c r="BO32" s="1">
        <v>5006</v>
      </c>
      <c r="BP32" s="1">
        <v>4988</v>
      </c>
      <c r="BQ32" s="1">
        <v>5039</v>
      </c>
      <c r="BR32" s="1">
        <v>4974</v>
      </c>
      <c r="BS32" s="1">
        <v>5024</v>
      </c>
      <c r="BT32" s="1">
        <v>4988</v>
      </c>
      <c r="BU32" s="1">
        <v>4995</v>
      </c>
      <c r="BV32" s="1">
        <v>4980</v>
      </c>
      <c r="BW32" s="1">
        <v>4982</v>
      </c>
      <c r="BX32" s="1">
        <v>1675.1</v>
      </c>
      <c r="BY32" s="62"/>
      <c r="BZ32" s="62"/>
      <c r="CA32" s="8"/>
      <c r="CB32" s="8"/>
      <c r="CC32" s="62"/>
      <c r="CD32" s="62"/>
      <c r="CE32" s="1"/>
      <c r="CF32" s="1"/>
    </row>
    <row r="33" spans="1:84" s="12" customFormat="1">
      <c r="A33" s="1">
        <v>2013</v>
      </c>
      <c r="B33" s="1">
        <v>2</v>
      </c>
      <c r="C33" s="24">
        <v>41309</v>
      </c>
      <c r="D33" s="26">
        <v>5070</v>
      </c>
      <c r="E33" s="26">
        <v>5130</v>
      </c>
      <c r="F33" s="26">
        <v>5051</v>
      </c>
      <c r="G33" s="26">
        <v>5115</v>
      </c>
      <c r="H33" s="1">
        <v>1698.2</v>
      </c>
      <c r="I33" s="81">
        <v>126.199647</v>
      </c>
      <c r="J33" s="119">
        <v>126.45796799999999</v>
      </c>
      <c r="K33" s="119">
        <v>96.647796</v>
      </c>
      <c r="L33" s="72">
        <v>96.718440000000001</v>
      </c>
      <c r="M33" s="7">
        <v>5115</v>
      </c>
      <c r="N33" s="56"/>
      <c r="O33" s="84"/>
      <c r="P33" s="13"/>
      <c r="Q33" s="13"/>
      <c r="R33" s="13"/>
      <c r="S33" s="13"/>
      <c r="T33" s="13"/>
      <c r="U33" s="13"/>
      <c r="V33" s="13"/>
      <c r="W33" s="50"/>
      <c r="X33" s="69">
        <v>5107</v>
      </c>
      <c r="Y33" s="7">
        <v>5128</v>
      </c>
      <c r="Z33" s="68">
        <v>5075</v>
      </c>
      <c r="AA33" s="68">
        <v>5080</v>
      </c>
      <c r="AB33" s="134"/>
      <c r="AC33" s="134"/>
      <c r="AD33" s="134"/>
      <c r="AE33" s="134"/>
      <c r="AF33" s="134"/>
      <c r="AG33" s="37"/>
      <c r="AH33" s="37"/>
      <c r="AI33" s="1"/>
      <c r="AJ33" s="1"/>
      <c r="AK33" s="1"/>
      <c r="AL33" s="1"/>
      <c r="AM33" s="1"/>
      <c r="AN33" s="1"/>
      <c r="AO33" s="1"/>
      <c r="AP33" s="14">
        <v>4988</v>
      </c>
      <c r="AQ33" s="14">
        <v>5078</v>
      </c>
      <c r="AR33" s="14">
        <v>4974</v>
      </c>
      <c r="AS33" s="14">
        <v>5076</v>
      </c>
      <c r="AT33" s="14">
        <f t="shared" si="1"/>
        <v>5003</v>
      </c>
      <c r="AU33" s="127">
        <f t="shared" si="2"/>
        <v>45</v>
      </c>
      <c r="AV33" s="127">
        <f>IF(AND(E33&gt;AQ33+AV$9,AU32&lt;AX$9,AP33&lt;AS33),D34-AQ33-AV$9,"")</f>
        <v>-10</v>
      </c>
      <c r="AW33" s="14">
        <f t="shared" si="3"/>
        <v>285</v>
      </c>
      <c r="AX33" s="127" t="str">
        <f>IF(AND(F33&lt;AR33-AV$9,AU32&lt;AX$9,AS33&lt;AT33),AR33-AV$9-D34,"")</f>
        <v/>
      </c>
      <c r="AY33" s="14">
        <f t="shared" si="4"/>
        <v>-50</v>
      </c>
      <c r="AZ33" s="1">
        <v>5107</v>
      </c>
      <c r="BA33" s="1">
        <v>5128</v>
      </c>
      <c r="BB33" s="1">
        <v>5091</v>
      </c>
      <c r="BC33" s="1">
        <v>5107</v>
      </c>
      <c r="BD33" s="8"/>
      <c r="BE33" s="8"/>
      <c r="BF33" s="62"/>
      <c r="BG33" s="62"/>
      <c r="BH33" s="1">
        <v>5054</v>
      </c>
      <c r="BI33" s="1">
        <v>359</v>
      </c>
      <c r="BJ33" s="1">
        <v>403</v>
      </c>
      <c r="BK33" s="1">
        <v>0.89081885856079401</v>
      </c>
      <c r="BL33" s="1">
        <v>5107</v>
      </c>
      <c r="BM33" s="1">
        <v>5128</v>
      </c>
      <c r="BN33" s="1">
        <v>5093</v>
      </c>
      <c r="BO33" s="1">
        <v>5107</v>
      </c>
      <c r="BP33" s="1">
        <v>5107</v>
      </c>
      <c r="BQ33" s="1">
        <v>5128</v>
      </c>
      <c r="BR33" s="1">
        <v>5087</v>
      </c>
      <c r="BS33" s="1">
        <v>5101</v>
      </c>
      <c r="BT33" s="1">
        <v>5107</v>
      </c>
      <c r="BU33" s="1">
        <v>5110</v>
      </c>
      <c r="BV33" s="1">
        <v>5093</v>
      </c>
      <c r="BW33" s="1">
        <v>5100</v>
      </c>
      <c r="BX33" s="1">
        <v>1698.6</v>
      </c>
      <c r="BY33" s="62"/>
      <c r="BZ33" s="62"/>
      <c r="CA33" s="8"/>
      <c r="CB33" s="8"/>
      <c r="CC33" s="62"/>
      <c r="CD33" s="62"/>
      <c r="CE33" s="1"/>
      <c r="CF33" s="1"/>
    </row>
    <row r="34" spans="1:84" s="12" customFormat="1">
      <c r="A34" s="1">
        <v>2013</v>
      </c>
      <c r="B34" s="1">
        <v>3</v>
      </c>
      <c r="C34" s="24">
        <v>41310</v>
      </c>
      <c r="D34" s="26">
        <v>5070</v>
      </c>
      <c r="E34" s="26">
        <v>5083</v>
      </c>
      <c r="F34" s="26">
        <v>5047</v>
      </c>
      <c r="G34" s="26">
        <v>5075</v>
      </c>
      <c r="H34" s="1">
        <v>1710.6</v>
      </c>
      <c r="I34" s="81">
        <v>124.191936</v>
      </c>
      <c r="J34" s="119">
        <v>124.030368</v>
      </c>
      <c r="K34" s="119">
        <v>95.994168000000002</v>
      </c>
      <c r="L34" s="72">
        <v>95.989040000000003</v>
      </c>
      <c r="M34" s="7">
        <v>5041</v>
      </c>
      <c r="N34" s="56"/>
      <c r="O34" s="84"/>
      <c r="P34" s="13"/>
      <c r="Q34" s="13"/>
      <c r="R34" s="13"/>
      <c r="S34" s="13"/>
      <c r="T34" s="13"/>
      <c r="U34" s="13"/>
      <c r="V34" s="13"/>
      <c r="W34" s="50"/>
      <c r="X34" s="69">
        <v>5050</v>
      </c>
      <c r="Y34" s="7">
        <v>5165</v>
      </c>
      <c r="Z34" s="68">
        <v>5049</v>
      </c>
      <c r="AA34" s="68">
        <v>5150</v>
      </c>
      <c r="AB34" s="134"/>
      <c r="AC34" s="134"/>
      <c r="AD34" s="134"/>
      <c r="AE34" s="134"/>
      <c r="AF34" s="134"/>
      <c r="AG34" s="37"/>
      <c r="AH34" s="37"/>
      <c r="AI34" s="1"/>
      <c r="AJ34" s="1"/>
      <c r="AK34" s="1"/>
      <c r="AL34" s="1"/>
      <c r="AM34" s="1"/>
      <c r="AN34" s="1"/>
      <c r="AO34" s="1"/>
      <c r="AP34" s="14">
        <v>5107</v>
      </c>
      <c r="AQ34" s="14">
        <v>5128</v>
      </c>
      <c r="AR34" s="14">
        <v>5051</v>
      </c>
      <c r="AS34" s="14">
        <v>5054</v>
      </c>
      <c r="AT34" s="14">
        <f t="shared" si="1"/>
        <v>5033</v>
      </c>
      <c r="AU34" s="127">
        <f t="shared" si="2"/>
        <v>5</v>
      </c>
      <c r="AV34" s="127" t="str">
        <f>IF(AND(E34&gt;AQ34+AV$9,AU33&lt;AX$9,AP34&lt;AS34),D35-AQ34-AV$9,"")</f>
        <v/>
      </c>
      <c r="AW34" s="14">
        <f t="shared" si="3"/>
        <v>285</v>
      </c>
      <c r="AX34" s="127" t="str">
        <f>IF(AND(F34&lt;AR34-AV$9,AU33&lt;AX$9,AS34&lt;AT34),AR34-AV$9-D35,"")</f>
        <v/>
      </c>
      <c r="AY34" s="14">
        <f t="shared" si="4"/>
        <v>-50</v>
      </c>
      <c r="AZ34" s="1">
        <v>5050</v>
      </c>
      <c r="BA34" s="1">
        <v>5157</v>
      </c>
      <c r="BB34" s="1">
        <v>5049</v>
      </c>
      <c r="BC34" s="1">
        <v>5145</v>
      </c>
      <c r="BD34" s="8"/>
      <c r="BE34" s="8"/>
      <c r="BF34" s="62"/>
      <c r="BG34" s="62"/>
      <c r="BH34" s="1">
        <v>5078</v>
      </c>
      <c r="BI34" s="1">
        <v>685</v>
      </c>
      <c r="BJ34" s="1">
        <v>526</v>
      </c>
      <c r="BK34" s="1">
        <v>1.3022813688212929</v>
      </c>
      <c r="BL34" s="1">
        <v>5050</v>
      </c>
      <c r="BM34" s="1">
        <v>5153</v>
      </c>
      <c r="BN34" s="1">
        <v>5049</v>
      </c>
      <c r="BO34" s="1">
        <v>5143</v>
      </c>
      <c r="BP34" s="1">
        <v>5050</v>
      </c>
      <c r="BQ34" s="1">
        <v>5165</v>
      </c>
      <c r="BR34" s="1">
        <v>5049</v>
      </c>
      <c r="BS34" s="1">
        <v>5143</v>
      </c>
      <c r="BT34" s="1">
        <v>5050</v>
      </c>
      <c r="BU34" s="1">
        <v>5066</v>
      </c>
      <c r="BV34" s="1">
        <v>5049</v>
      </c>
      <c r="BW34" s="1">
        <v>5063</v>
      </c>
      <c r="BX34" s="1">
        <v>1693.6</v>
      </c>
      <c r="BY34" s="62"/>
      <c r="BZ34" s="62"/>
      <c r="CA34" s="8"/>
      <c r="CB34" s="8"/>
      <c r="CC34" s="62"/>
      <c r="CD34" s="62"/>
      <c r="CE34" s="1"/>
      <c r="CF34" s="1"/>
    </row>
    <row r="35" spans="1:84" s="12" customFormat="1">
      <c r="A35" s="1">
        <v>2013</v>
      </c>
      <c r="B35" s="1">
        <v>4</v>
      </c>
      <c r="C35" s="24">
        <v>41311</v>
      </c>
      <c r="D35" s="26">
        <v>5189</v>
      </c>
      <c r="E35" s="26">
        <v>5232</v>
      </c>
      <c r="F35" s="26">
        <v>5175</v>
      </c>
      <c r="G35" s="26">
        <v>5208</v>
      </c>
      <c r="H35" s="1">
        <v>1737.5</v>
      </c>
      <c r="I35" s="81">
        <v>127.361785</v>
      </c>
      <c r="J35" s="119">
        <v>126.921852</v>
      </c>
      <c r="K35" s="119">
        <v>97.044703999999996</v>
      </c>
      <c r="L35" s="72">
        <v>96.921629999999993</v>
      </c>
      <c r="M35" s="7">
        <v>5200</v>
      </c>
      <c r="N35" s="56"/>
      <c r="O35" s="84"/>
      <c r="P35" s="13"/>
      <c r="Q35" s="13"/>
      <c r="R35" s="13"/>
      <c r="S35" s="13"/>
      <c r="T35" s="13"/>
      <c r="U35" s="13"/>
      <c r="V35" s="13"/>
      <c r="W35" s="50"/>
      <c r="X35" s="69">
        <v>5205</v>
      </c>
      <c r="Y35" s="7">
        <v>5285</v>
      </c>
      <c r="Z35" s="68">
        <v>5196</v>
      </c>
      <c r="AA35" s="68">
        <v>5249</v>
      </c>
      <c r="AB35" s="134"/>
      <c r="AC35" s="134"/>
      <c r="AD35" s="134"/>
      <c r="AE35" s="134"/>
      <c r="AF35" s="134"/>
      <c r="AG35" s="37"/>
      <c r="AH35" s="37"/>
      <c r="AI35" s="1"/>
      <c r="AJ35" s="1"/>
      <c r="AK35" s="1"/>
      <c r="AL35" s="1"/>
      <c r="AM35" s="1"/>
      <c r="AN35" s="1"/>
      <c r="AO35" s="1"/>
      <c r="AP35" s="14">
        <v>5050</v>
      </c>
      <c r="AQ35" s="14">
        <v>5198</v>
      </c>
      <c r="AR35" s="14">
        <v>5049</v>
      </c>
      <c r="AS35" s="14">
        <v>5195</v>
      </c>
      <c r="AT35" s="14">
        <f t="shared" si="1"/>
        <v>5108.333333333333</v>
      </c>
      <c r="AU35" s="127">
        <f t="shared" si="2"/>
        <v>19</v>
      </c>
      <c r="AV35" s="127">
        <f>IF(AND(E35&gt;AQ35+AV$9,AU34&lt;AX$9,AP35&lt;AS35),D36-AQ35-AV$9,"")</f>
        <v>63</v>
      </c>
      <c r="AW35" s="14">
        <f t="shared" si="3"/>
        <v>348</v>
      </c>
      <c r="AX35" s="127" t="str">
        <f>IF(AND(F35&lt;AR35-AV$9,AU34&lt;AX$9,AS35&lt;AT35),AR35-AV$9-D36,"")</f>
        <v/>
      </c>
      <c r="AY35" s="14">
        <f t="shared" si="4"/>
        <v>-50</v>
      </c>
      <c r="AZ35" s="1">
        <v>5205</v>
      </c>
      <c r="BA35" s="1">
        <v>5285</v>
      </c>
      <c r="BB35" s="1">
        <v>5196</v>
      </c>
      <c r="BC35" s="1">
        <v>5228</v>
      </c>
      <c r="BD35" s="8"/>
      <c r="BE35" s="8"/>
      <c r="BF35" s="62"/>
      <c r="BG35" s="62"/>
      <c r="BH35" s="1">
        <v>5182</v>
      </c>
      <c r="BI35" s="1">
        <v>562</v>
      </c>
      <c r="BJ35" s="1">
        <v>412</v>
      </c>
      <c r="BK35" s="1">
        <v>1.3640776699029127</v>
      </c>
      <c r="BL35" s="1">
        <v>5205</v>
      </c>
      <c r="BM35" s="1">
        <v>5285</v>
      </c>
      <c r="BN35" s="1">
        <v>5196</v>
      </c>
      <c r="BO35" s="1">
        <v>5259</v>
      </c>
      <c r="BP35" s="1">
        <v>5205</v>
      </c>
      <c r="BQ35" s="1">
        <v>5285</v>
      </c>
      <c r="BR35" s="1">
        <v>5196</v>
      </c>
      <c r="BS35" s="1">
        <v>5243</v>
      </c>
      <c r="BT35" s="1">
        <v>5205</v>
      </c>
      <c r="BU35" s="1">
        <v>5210</v>
      </c>
      <c r="BV35" s="1">
        <v>5196</v>
      </c>
      <c r="BW35" s="1">
        <v>5200</v>
      </c>
      <c r="BX35" s="1">
        <v>1713.5</v>
      </c>
      <c r="BY35" s="62"/>
      <c r="BZ35" s="62"/>
      <c r="CA35" s="8"/>
      <c r="CB35" s="8"/>
      <c r="CC35" s="62"/>
      <c r="CD35" s="62"/>
      <c r="CE35" s="1"/>
      <c r="CF35" s="1"/>
    </row>
    <row r="36" spans="1:84" s="12" customFormat="1">
      <c r="A36" s="1">
        <v>2013</v>
      </c>
      <c r="B36" s="1">
        <v>5</v>
      </c>
      <c r="C36" s="24">
        <v>41312</v>
      </c>
      <c r="D36" s="26">
        <v>5263</v>
      </c>
      <c r="E36" s="26">
        <v>5299</v>
      </c>
      <c r="F36" s="26">
        <v>5257</v>
      </c>
      <c r="G36" s="26">
        <v>5296</v>
      </c>
      <c r="H36" s="1">
        <v>1719.8</v>
      </c>
      <c r="I36" s="81">
        <v>126.651172</v>
      </c>
      <c r="J36" s="119">
        <v>126.56695000000001</v>
      </c>
      <c r="K36" s="119">
        <v>96.686856000000006</v>
      </c>
      <c r="L36" s="72">
        <v>96.668139999999994</v>
      </c>
      <c r="M36" s="7">
        <v>5275</v>
      </c>
      <c r="N36" s="56"/>
      <c r="O36" s="84"/>
      <c r="P36" s="13"/>
      <c r="Q36" s="13"/>
      <c r="R36" s="13"/>
      <c r="S36" s="13"/>
      <c r="T36" s="13"/>
      <c r="U36" s="13"/>
      <c r="V36" s="13"/>
      <c r="W36" s="50"/>
      <c r="X36" s="69">
        <v>5275</v>
      </c>
      <c r="Y36" s="7">
        <v>5300</v>
      </c>
      <c r="Z36" s="68">
        <v>5232</v>
      </c>
      <c r="AA36" s="68">
        <v>5235</v>
      </c>
      <c r="AB36" s="134"/>
      <c r="AC36" s="134"/>
      <c r="AD36" s="134"/>
      <c r="AE36" s="134"/>
      <c r="AF36" s="134"/>
      <c r="AG36" s="37"/>
      <c r="AH36" s="37"/>
      <c r="AI36" s="1"/>
      <c r="AJ36" s="1"/>
      <c r="AK36" s="1"/>
      <c r="AL36" s="1"/>
      <c r="AM36" s="1"/>
      <c r="AN36" s="1"/>
      <c r="AO36" s="1"/>
      <c r="AP36" s="14">
        <v>5205</v>
      </c>
      <c r="AQ36" s="14">
        <v>5285</v>
      </c>
      <c r="AR36" s="14">
        <v>5196</v>
      </c>
      <c r="AS36" s="14">
        <v>5274</v>
      </c>
      <c r="AT36" s="14">
        <f t="shared" si="1"/>
        <v>5174.333333333333</v>
      </c>
      <c r="AU36" s="127">
        <f t="shared" si="2"/>
        <v>33</v>
      </c>
      <c r="AV36" s="127">
        <f>IF(AND(E36&gt;AQ36+AV$9,AU35&lt;AX$9,AP36&lt;AS36),D37-AQ36-AV$9,"")</f>
        <v>-57</v>
      </c>
      <c r="AW36" s="14">
        <f t="shared" si="3"/>
        <v>291</v>
      </c>
      <c r="AX36" s="127" t="str">
        <f>IF(AND(F36&lt;AR36-AV$9,AU35&lt;AX$9,AS36&lt;AT36),AR36-AV$9-D37,"")</f>
        <v/>
      </c>
      <c r="AY36" s="14">
        <f t="shared" si="4"/>
        <v>-50</v>
      </c>
      <c r="AZ36" s="1">
        <v>5275</v>
      </c>
      <c r="BA36" s="1">
        <v>5300</v>
      </c>
      <c r="BB36" s="1">
        <v>5272</v>
      </c>
      <c r="BC36" s="1">
        <v>5277</v>
      </c>
      <c r="BD36" s="8"/>
      <c r="BE36" s="8"/>
      <c r="BF36" s="62"/>
      <c r="BG36" s="62"/>
      <c r="BH36" s="1">
        <v>5274</v>
      </c>
      <c r="BI36" s="1">
        <v>731</v>
      </c>
      <c r="BJ36" s="1">
        <v>404</v>
      </c>
      <c r="BK36" s="1">
        <v>1.8094059405940595</v>
      </c>
      <c r="BL36" s="1">
        <v>5275</v>
      </c>
      <c r="BM36" s="1">
        <v>5300</v>
      </c>
      <c r="BN36" s="1">
        <v>5272</v>
      </c>
      <c r="BO36" s="1">
        <v>5284</v>
      </c>
      <c r="BP36" s="1">
        <v>5275</v>
      </c>
      <c r="BQ36" s="1">
        <v>5300</v>
      </c>
      <c r="BR36" s="1">
        <v>5257</v>
      </c>
      <c r="BS36" s="1">
        <v>5271</v>
      </c>
      <c r="BT36" s="1">
        <v>5275</v>
      </c>
      <c r="BU36" s="1">
        <v>5293</v>
      </c>
      <c r="BV36" s="1">
        <v>5272</v>
      </c>
      <c r="BW36" s="1">
        <v>5293</v>
      </c>
      <c r="BX36" s="1">
        <v>1738.7</v>
      </c>
      <c r="BY36" s="62"/>
      <c r="BZ36" s="62"/>
      <c r="CA36" s="8"/>
      <c r="CB36" s="8"/>
      <c r="CC36" s="62"/>
      <c r="CD36" s="62"/>
      <c r="CE36" s="1"/>
      <c r="CF36" s="1"/>
    </row>
    <row r="37" spans="1:84" s="12" customFormat="1">
      <c r="A37" s="1">
        <v>2013</v>
      </c>
      <c r="B37" s="1">
        <v>6</v>
      </c>
      <c r="C37" s="24">
        <v>41313</v>
      </c>
      <c r="D37" s="26">
        <v>5230</v>
      </c>
      <c r="E37" s="26">
        <v>5239</v>
      </c>
      <c r="F37" s="26">
        <v>5181</v>
      </c>
      <c r="G37" s="26">
        <v>5183</v>
      </c>
      <c r="H37" s="1">
        <v>1696.1</v>
      </c>
      <c r="I37" s="81">
        <v>125.03133</v>
      </c>
      <c r="J37" s="119">
        <v>124.25202</v>
      </c>
      <c r="K37" s="119">
        <v>95.996369999999999</v>
      </c>
      <c r="L37" s="72">
        <v>95.579903999999999</v>
      </c>
      <c r="M37" s="7">
        <v>5148</v>
      </c>
      <c r="N37" s="56"/>
      <c r="O37" s="84"/>
      <c r="P37" s="13"/>
      <c r="Q37" s="13"/>
      <c r="R37" s="13"/>
      <c r="S37" s="13"/>
      <c r="T37" s="13"/>
      <c r="U37" s="13"/>
      <c r="V37" s="13"/>
      <c r="W37" s="50"/>
      <c r="X37" s="69">
        <v>5240</v>
      </c>
      <c r="Y37" s="7">
        <v>5260</v>
      </c>
      <c r="Z37" s="68">
        <v>5171</v>
      </c>
      <c r="AA37" s="68">
        <v>5182</v>
      </c>
      <c r="AB37" s="134"/>
      <c r="AC37" s="134"/>
      <c r="AD37" s="134"/>
      <c r="AE37" s="134"/>
      <c r="AF37" s="134"/>
      <c r="AG37" s="37"/>
      <c r="AH37" s="37"/>
      <c r="AI37" s="1"/>
      <c r="AJ37" s="1"/>
      <c r="AK37" s="1"/>
      <c r="AL37" s="1"/>
      <c r="AM37" s="1"/>
      <c r="AN37" s="1"/>
      <c r="AO37" s="1"/>
      <c r="AP37" s="14">
        <v>5275</v>
      </c>
      <c r="AQ37" s="14">
        <v>5300</v>
      </c>
      <c r="AR37" s="14">
        <v>5190</v>
      </c>
      <c r="AS37" s="14">
        <v>5199</v>
      </c>
      <c r="AT37" s="14">
        <f t="shared" si="1"/>
        <v>5222.666666666667</v>
      </c>
      <c r="AU37" s="127">
        <f t="shared" si="2"/>
        <v>47</v>
      </c>
      <c r="AV37" s="127" t="str">
        <f>IF(AND(E37&gt;AQ37+AV$9,AU36&lt;AX$9,AP37&lt;AS37),D38-AQ37-AV$9,"")</f>
        <v/>
      </c>
      <c r="AW37" s="14">
        <f t="shared" si="3"/>
        <v>291</v>
      </c>
      <c r="AX37" s="127">
        <f>IF(AND(F37&lt;AR37-AV$9,AU36&lt;AX$9,AS37&lt;AT37),AR37-AV$9-D38,"")</f>
        <v>38</v>
      </c>
      <c r="AY37" s="14">
        <f t="shared" si="4"/>
        <v>-12</v>
      </c>
      <c r="AZ37" s="26">
        <v>5183</v>
      </c>
      <c r="BA37" s="26">
        <v>5183</v>
      </c>
      <c r="BB37" s="26">
        <v>5183</v>
      </c>
      <c r="BC37" s="26">
        <v>5183</v>
      </c>
      <c r="BD37" s="8"/>
      <c r="BE37" s="8"/>
      <c r="BF37" s="62"/>
      <c r="BG37" s="62"/>
      <c r="BH37" s="1">
        <v>5232</v>
      </c>
      <c r="BI37" s="1">
        <v>821</v>
      </c>
      <c r="BJ37" s="1">
        <v>369</v>
      </c>
      <c r="BK37" s="1">
        <v>2.2249322493224932</v>
      </c>
      <c r="BL37" s="26">
        <v>5183</v>
      </c>
      <c r="BM37" s="26">
        <v>5183</v>
      </c>
      <c r="BN37" s="26">
        <v>5183</v>
      </c>
      <c r="BO37" s="26">
        <v>5183</v>
      </c>
      <c r="BP37" s="26">
        <v>5183</v>
      </c>
      <c r="BQ37" s="26">
        <v>5183</v>
      </c>
      <c r="BR37" s="26">
        <v>5183</v>
      </c>
      <c r="BS37" s="26">
        <v>5183</v>
      </c>
      <c r="BT37" s="26">
        <v>5183</v>
      </c>
      <c r="BU37" s="26">
        <v>5183</v>
      </c>
      <c r="BV37" s="26">
        <v>5183</v>
      </c>
      <c r="BW37" s="26">
        <v>5183</v>
      </c>
      <c r="BX37" s="1">
        <v>1711.1</v>
      </c>
      <c r="BY37" s="62"/>
      <c r="BZ37" s="62"/>
      <c r="CA37" s="8"/>
      <c r="CB37" s="8"/>
      <c r="CC37" s="62"/>
      <c r="CD37" s="62"/>
      <c r="CE37" s="1"/>
      <c r="CF37" s="1"/>
    </row>
    <row r="38" spans="1:84" s="12" customFormat="1">
      <c r="A38" s="1">
        <v>2013</v>
      </c>
      <c r="B38" s="1">
        <v>3</v>
      </c>
      <c r="C38" s="24">
        <v>41317</v>
      </c>
      <c r="D38" s="26">
        <v>5150</v>
      </c>
      <c r="E38" s="26">
        <v>5213</v>
      </c>
      <c r="F38" s="26">
        <v>5110</v>
      </c>
      <c r="G38" s="26">
        <v>5172</v>
      </c>
      <c r="H38" s="1">
        <v>1717.2</v>
      </c>
      <c r="I38" s="81">
        <v>125.03133</v>
      </c>
      <c r="J38" s="119">
        <v>124.25202</v>
      </c>
      <c r="K38" s="119">
        <v>95.996369999999999</v>
      </c>
      <c r="L38" s="72">
        <v>95.579903999999999</v>
      </c>
      <c r="M38" s="7">
        <v>5148</v>
      </c>
      <c r="N38" s="56"/>
      <c r="O38" s="84"/>
      <c r="P38" s="13"/>
      <c r="Q38" s="13"/>
      <c r="R38" s="13"/>
      <c r="S38" s="13"/>
      <c r="T38" s="13"/>
      <c r="U38" s="13"/>
      <c r="V38" s="13"/>
      <c r="W38" s="50"/>
      <c r="X38" s="26">
        <v>5172</v>
      </c>
      <c r="Y38" s="26">
        <v>5172</v>
      </c>
      <c r="Z38" s="26">
        <v>5172</v>
      </c>
      <c r="AA38" s="26">
        <v>5172</v>
      </c>
      <c r="AB38" s="134"/>
      <c r="AC38" s="134"/>
      <c r="AD38" s="134"/>
      <c r="AE38" s="134"/>
      <c r="AF38" s="134"/>
      <c r="AG38" s="37"/>
      <c r="AH38" s="37"/>
      <c r="AI38" s="1"/>
      <c r="AJ38" s="1"/>
      <c r="AK38" s="1"/>
      <c r="AL38" s="1"/>
      <c r="AM38" s="1"/>
      <c r="AN38" s="1"/>
      <c r="AO38" s="1"/>
      <c r="AP38" s="122">
        <v>5150</v>
      </c>
      <c r="AQ38" s="122">
        <v>5213</v>
      </c>
      <c r="AR38" s="122">
        <v>5110</v>
      </c>
      <c r="AS38" s="122">
        <v>5172</v>
      </c>
      <c r="AT38" s="14">
        <f t="shared" si="1"/>
        <v>5215</v>
      </c>
      <c r="AU38" s="127">
        <f t="shared" si="2"/>
        <v>22</v>
      </c>
      <c r="AV38" s="127" t="str">
        <f>IF(AND(E38&gt;AQ38+AV$9,AU37&lt;AX$9,AP38&lt;AS38),D39-AQ38-AV$9,"")</f>
        <v/>
      </c>
      <c r="AW38" s="14">
        <f t="shared" si="3"/>
        <v>291</v>
      </c>
      <c r="AX38" s="127" t="str">
        <f>IF(AND(F38&lt;AR38-AV$9,AU37&lt;AX$9,AS38&lt;AT38),AR38-AV$9-D39,"")</f>
        <v/>
      </c>
      <c r="AY38" s="14">
        <f t="shared" si="4"/>
        <v>-12</v>
      </c>
      <c r="AZ38" s="26">
        <v>5172</v>
      </c>
      <c r="BA38" s="26">
        <v>5172</v>
      </c>
      <c r="BB38" s="26">
        <v>5172</v>
      </c>
      <c r="BC38" s="26">
        <v>5172</v>
      </c>
      <c r="BD38" s="8"/>
      <c r="BE38" s="8"/>
      <c r="BF38" s="62"/>
      <c r="BG38" s="62"/>
      <c r="BH38" s="1">
        <v>5244</v>
      </c>
      <c r="BI38" s="1">
        <v>490</v>
      </c>
      <c r="BJ38" s="1">
        <v>390</v>
      </c>
      <c r="BK38" s="1">
        <v>1.2564102564102564</v>
      </c>
      <c r="BL38" s="26">
        <v>5172</v>
      </c>
      <c r="BM38" s="26">
        <v>5172</v>
      </c>
      <c r="BN38" s="26">
        <v>5172</v>
      </c>
      <c r="BO38" s="26">
        <v>5172</v>
      </c>
      <c r="BP38" s="26">
        <v>5172</v>
      </c>
      <c r="BQ38" s="26">
        <v>5172</v>
      </c>
      <c r="BR38" s="26">
        <v>5172</v>
      </c>
      <c r="BS38" s="26">
        <v>5172</v>
      </c>
      <c r="BT38" s="26">
        <v>5172</v>
      </c>
      <c r="BU38" s="26">
        <v>5172</v>
      </c>
      <c r="BV38" s="26">
        <v>5172</v>
      </c>
      <c r="BW38" s="26">
        <v>5172</v>
      </c>
      <c r="BX38" s="1">
        <v>1711.1</v>
      </c>
      <c r="BY38" s="62"/>
      <c r="BZ38" s="62"/>
      <c r="CA38" s="8"/>
      <c r="CB38" s="8"/>
      <c r="CC38" s="62"/>
      <c r="CD38" s="62"/>
      <c r="CE38" s="1"/>
      <c r="CF38" s="1"/>
    </row>
    <row r="39" spans="1:84" s="12" customFormat="1">
      <c r="A39" s="1">
        <v>2013</v>
      </c>
      <c r="B39" s="1">
        <v>4</v>
      </c>
      <c r="C39" s="24">
        <v>41318</v>
      </c>
      <c r="D39" s="26">
        <v>5185</v>
      </c>
      <c r="E39" s="26">
        <v>5248</v>
      </c>
      <c r="F39" s="26">
        <v>5151</v>
      </c>
      <c r="G39" s="26">
        <v>5193</v>
      </c>
      <c r="H39" s="1">
        <v>1729.7</v>
      </c>
      <c r="I39" s="81">
        <v>125.03133</v>
      </c>
      <c r="J39" s="119">
        <v>124.25202</v>
      </c>
      <c r="K39" s="119">
        <v>95.996369999999999</v>
      </c>
      <c r="L39" s="72">
        <v>95.579903999999999</v>
      </c>
      <c r="M39" s="7">
        <v>5148</v>
      </c>
      <c r="N39" s="56"/>
      <c r="O39" s="84"/>
      <c r="P39" s="13"/>
      <c r="Q39" s="13"/>
      <c r="R39" s="13"/>
      <c r="S39" s="13"/>
      <c r="T39" s="13"/>
      <c r="U39" s="13"/>
      <c r="V39" s="13"/>
      <c r="W39" s="50"/>
      <c r="X39" s="26">
        <v>5193</v>
      </c>
      <c r="Y39" s="26">
        <v>5193</v>
      </c>
      <c r="Z39" s="26">
        <v>5193</v>
      </c>
      <c r="AA39" s="26">
        <v>5193</v>
      </c>
      <c r="AB39" s="134"/>
      <c r="AC39" s="134"/>
      <c r="AD39" s="134"/>
      <c r="AE39" s="134"/>
      <c r="AF39" s="134"/>
      <c r="AG39" s="37"/>
      <c r="AH39" s="37"/>
      <c r="AI39" s="1"/>
      <c r="AJ39" s="1"/>
      <c r="AK39" s="1"/>
      <c r="AL39" s="1"/>
      <c r="AM39" s="1"/>
      <c r="AN39" s="1"/>
      <c r="AO39" s="1"/>
      <c r="AP39" s="122">
        <v>5185</v>
      </c>
      <c r="AQ39" s="122">
        <v>5248</v>
      </c>
      <c r="AR39" s="122">
        <v>5151</v>
      </c>
      <c r="AS39" s="122">
        <v>5193</v>
      </c>
      <c r="AT39" s="14">
        <f t="shared" si="1"/>
        <v>5188</v>
      </c>
      <c r="AU39" s="127">
        <f t="shared" si="2"/>
        <v>8</v>
      </c>
      <c r="AV39" s="127" t="str">
        <f>IF(AND(E39&gt;AQ39+AV$9,AU38&lt;AX$9,AP39&lt;AS39),D40-AQ39-AV$9,"")</f>
        <v/>
      </c>
      <c r="AW39" s="14">
        <f t="shared" si="3"/>
        <v>291</v>
      </c>
      <c r="AX39" s="127" t="str">
        <f>IF(AND(F39&lt;AR39-AV$9,AU38&lt;AX$9,AS39&lt;AT39),AR39-AV$9-D40,"")</f>
        <v/>
      </c>
      <c r="AY39" s="14">
        <f t="shared" si="4"/>
        <v>-12</v>
      </c>
      <c r="AZ39" s="26">
        <v>5193</v>
      </c>
      <c r="BA39" s="26">
        <v>5193</v>
      </c>
      <c r="BB39" s="26">
        <v>5193</v>
      </c>
      <c r="BC39" s="26">
        <v>5193</v>
      </c>
      <c r="BD39" s="8"/>
      <c r="BE39" s="8"/>
      <c r="BF39" s="62"/>
      <c r="BG39" s="62"/>
      <c r="BH39" s="1">
        <v>5244</v>
      </c>
      <c r="BI39" s="1">
        <v>490</v>
      </c>
      <c r="BJ39" s="1">
        <v>390</v>
      </c>
      <c r="BK39" s="1">
        <v>1.2564102564102564</v>
      </c>
      <c r="BL39" s="26">
        <v>5193</v>
      </c>
      <c r="BM39" s="26">
        <v>5193</v>
      </c>
      <c r="BN39" s="26">
        <v>5193</v>
      </c>
      <c r="BO39" s="26">
        <v>5193</v>
      </c>
      <c r="BP39" s="26">
        <v>5193</v>
      </c>
      <c r="BQ39" s="26">
        <v>5193</v>
      </c>
      <c r="BR39" s="26">
        <v>5193</v>
      </c>
      <c r="BS39" s="26">
        <v>5193</v>
      </c>
      <c r="BT39" s="26">
        <v>5193</v>
      </c>
      <c r="BU39" s="26">
        <v>5193</v>
      </c>
      <c r="BV39" s="26">
        <v>5193</v>
      </c>
      <c r="BW39" s="26">
        <v>5193</v>
      </c>
      <c r="BX39" s="1">
        <v>1711.1</v>
      </c>
      <c r="BY39" s="62"/>
      <c r="BZ39" s="62"/>
      <c r="CA39" s="8"/>
      <c r="CB39" s="8"/>
      <c r="CC39" s="62"/>
      <c r="CD39" s="62"/>
      <c r="CE39" s="1"/>
      <c r="CF39" s="1"/>
    </row>
    <row r="40" spans="1:84" s="12" customFormat="1">
      <c r="A40" s="1">
        <v>2013</v>
      </c>
      <c r="B40" s="1">
        <v>5</v>
      </c>
      <c r="C40" s="24">
        <v>41319</v>
      </c>
      <c r="D40" s="26">
        <v>5206</v>
      </c>
      <c r="E40" s="26">
        <v>5262</v>
      </c>
      <c r="F40" s="26">
        <v>5201</v>
      </c>
      <c r="G40" s="26">
        <v>5248</v>
      </c>
      <c r="H40" s="1">
        <v>1710.9</v>
      </c>
      <c r="I40" s="81">
        <v>125.03133</v>
      </c>
      <c r="J40" s="119">
        <v>124.25202</v>
      </c>
      <c r="K40" s="119">
        <v>95.996369999999999</v>
      </c>
      <c r="L40" s="72">
        <v>95.579903999999999</v>
      </c>
      <c r="M40" s="7">
        <v>5148</v>
      </c>
      <c r="N40" s="56"/>
      <c r="O40" s="84"/>
      <c r="P40" s="13"/>
      <c r="Q40" s="13"/>
      <c r="R40" s="13"/>
      <c r="S40" s="13"/>
      <c r="T40" s="13"/>
      <c r="U40" s="13"/>
      <c r="V40" s="13"/>
      <c r="W40" s="50"/>
      <c r="X40" s="26">
        <v>5248</v>
      </c>
      <c r="Y40" s="26">
        <v>5248</v>
      </c>
      <c r="Z40" s="26">
        <v>5248</v>
      </c>
      <c r="AA40" s="26">
        <v>5248</v>
      </c>
      <c r="AB40" s="134"/>
      <c r="AC40" s="134"/>
      <c r="AD40" s="134"/>
      <c r="AE40" s="134"/>
      <c r="AF40" s="134"/>
      <c r="AG40" s="37"/>
      <c r="AH40" s="37"/>
      <c r="AI40" s="1"/>
      <c r="AJ40" s="1"/>
      <c r="AK40" s="1"/>
      <c r="AL40" s="1"/>
      <c r="AM40" s="1"/>
      <c r="AN40" s="1"/>
      <c r="AO40" s="1"/>
      <c r="AP40" s="122">
        <v>5206</v>
      </c>
      <c r="AQ40" s="122">
        <v>5262</v>
      </c>
      <c r="AR40" s="122">
        <v>5201</v>
      </c>
      <c r="AS40" s="122">
        <v>5248</v>
      </c>
      <c r="AT40" s="14">
        <v>5204.333333333333</v>
      </c>
      <c r="AU40" s="127">
        <v>42</v>
      </c>
      <c r="AV40" s="127" t="s">
        <v>618</v>
      </c>
      <c r="AW40" s="14">
        <v>291</v>
      </c>
      <c r="AX40" s="127" t="s">
        <v>618</v>
      </c>
      <c r="AY40" s="14">
        <v>-12</v>
      </c>
      <c r="AZ40" s="26">
        <v>5248</v>
      </c>
      <c r="BA40" s="26">
        <v>5248</v>
      </c>
      <c r="BB40" s="26">
        <v>5248</v>
      </c>
      <c r="BC40" s="26">
        <v>5248</v>
      </c>
      <c r="BD40" s="8"/>
      <c r="BE40" s="8"/>
      <c r="BF40" s="62"/>
      <c r="BG40" s="62"/>
      <c r="BH40" s="1">
        <v>5244</v>
      </c>
      <c r="BI40" s="1">
        <v>490</v>
      </c>
      <c r="BJ40" s="1">
        <v>390</v>
      </c>
      <c r="BK40" s="1">
        <v>1.2564102564102564</v>
      </c>
      <c r="BL40" s="26">
        <v>5248</v>
      </c>
      <c r="BM40" s="26">
        <v>5248</v>
      </c>
      <c r="BN40" s="26">
        <v>5248</v>
      </c>
      <c r="BO40" s="26">
        <v>5248</v>
      </c>
      <c r="BP40" s="26">
        <v>5248</v>
      </c>
      <c r="BQ40" s="26">
        <v>5248</v>
      </c>
      <c r="BR40" s="26">
        <v>5248</v>
      </c>
      <c r="BS40" s="26">
        <v>5248</v>
      </c>
      <c r="BT40" s="26">
        <v>5248</v>
      </c>
      <c r="BU40" s="26">
        <v>5248</v>
      </c>
      <c r="BV40" s="26">
        <v>5248</v>
      </c>
      <c r="BW40" s="26">
        <v>5248</v>
      </c>
      <c r="BX40" s="1">
        <v>1711.1</v>
      </c>
      <c r="BY40" s="62"/>
      <c r="BZ40" s="62"/>
      <c r="CA40" s="8"/>
      <c r="CB40" s="8"/>
      <c r="CC40" s="62"/>
      <c r="CD40" s="62"/>
      <c r="CE40" s="1"/>
      <c r="CF40" s="1"/>
    </row>
    <row r="41" spans="1:84" s="12" customFormat="1">
      <c r="A41" s="1">
        <v>2013</v>
      </c>
      <c r="B41" s="1">
        <v>6</v>
      </c>
      <c r="C41" s="24">
        <v>41320</v>
      </c>
      <c r="D41" s="26">
        <v>5170</v>
      </c>
      <c r="E41" s="26">
        <v>5189</v>
      </c>
      <c r="F41" s="26">
        <v>5059</v>
      </c>
      <c r="G41" s="26">
        <v>5069</v>
      </c>
      <c r="H41" s="1">
        <v>1677.7</v>
      </c>
      <c r="I41" s="81">
        <v>125.03133</v>
      </c>
      <c r="J41" s="119">
        <v>124.25202</v>
      </c>
      <c r="K41" s="119">
        <v>95.996369999999999</v>
      </c>
      <c r="L41" s="72">
        <v>95.579903999999999</v>
      </c>
      <c r="M41" s="7">
        <v>5148</v>
      </c>
      <c r="N41" s="56"/>
      <c r="O41" s="84"/>
      <c r="P41" s="13"/>
      <c r="Q41" s="13"/>
      <c r="R41" s="13"/>
      <c r="S41" s="13"/>
      <c r="T41" s="13"/>
      <c r="U41" s="13"/>
      <c r="V41" s="13"/>
      <c r="W41" s="50"/>
      <c r="X41" s="69">
        <v>5072</v>
      </c>
      <c r="Y41" s="7">
        <v>5108</v>
      </c>
      <c r="Z41" s="68">
        <v>5051</v>
      </c>
      <c r="AA41" s="68">
        <v>5094</v>
      </c>
      <c r="AB41" s="134"/>
      <c r="AC41" s="134"/>
      <c r="AD41" s="134"/>
      <c r="AE41" s="134"/>
      <c r="AF41" s="134"/>
      <c r="AG41" s="37"/>
      <c r="AH41" s="37"/>
      <c r="AI41" s="1"/>
      <c r="AJ41" s="1"/>
      <c r="AK41" s="1"/>
      <c r="AL41" s="1"/>
      <c r="AM41" s="1"/>
      <c r="AN41" s="1"/>
      <c r="AO41" s="1"/>
      <c r="AP41" s="122">
        <v>5170</v>
      </c>
      <c r="AQ41" s="122">
        <v>5189</v>
      </c>
      <c r="AR41" s="122">
        <v>5059</v>
      </c>
      <c r="AS41" s="122">
        <v>5069</v>
      </c>
      <c r="AT41" s="14">
        <v>5170</v>
      </c>
      <c r="AU41" s="127">
        <v>101</v>
      </c>
      <c r="AV41" s="127" t="s">
        <v>618</v>
      </c>
      <c r="AW41" s="14">
        <v>291</v>
      </c>
      <c r="AX41" s="127" t="s">
        <v>618</v>
      </c>
      <c r="AY41" s="14">
        <v>-12</v>
      </c>
      <c r="AZ41" s="1">
        <v>5072</v>
      </c>
      <c r="BA41" s="1">
        <v>5108</v>
      </c>
      <c r="BB41" s="1">
        <v>5051</v>
      </c>
      <c r="BC41" s="1">
        <v>5094</v>
      </c>
      <c r="BD41" s="8"/>
      <c r="BE41" s="8"/>
      <c r="BF41" s="62"/>
      <c r="BG41" s="62"/>
      <c r="BH41" s="1">
        <v>5244</v>
      </c>
      <c r="BI41" s="1">
        <v>490</v>
      </c>
      <c r="BJ41" s="1">
        <v>390</v>
      </c>
      <c r="BK41" s="1">
        <v>1.2564102564102564</v>
      </c>
      <c r="BL41" s="1">
        <v>5072</v>
      </c>
      <c r="BM41" s="1">
        <v>5108</v>
      </c>
      <c r="BN41" s="1">
        <v>5051</v>
      </c>
      <c r="BO41" s="1">
        <v>5094</v>
      </c>
      <c r="BP41" s="1">
        <v>5072</v>
      </c>
      <c r="BQ41" s="1">
        <v>5108</v>
      </c>
      <c r="BR41" s="1">
        <v>5051</v>
      </c>
      <c r="BS41" s="1">
        <v>5094</v>
      </c>
      <c r="BT41" s="1">
        <v>5072</v>
      </c>
      <c r="BU41" s="1">
        <v>5108</v>
      </c>
      <c r="BV41" s="1">
        <v>5051</v>
      </c>
      <c r="BW41" s="1">
        <v>5094</v>
      </c>
      <c r="BX41" s="1"/>
      <c r="BY41" s="62"/>
      <c r="BZ41" s="62"/>
      <c r="CA41" s="8"/>
      <c r="CB41" s="8"/>
      <c r="CC41" s="62"/>
      <c r="CD41" s="62"/>
      <c r="CE41" s="1"/>
      <c r="CF41" s="1"/>
    </row>
    <row r="42" spans="1:84" s="12" customFormat="1">
      <c r="A42" s="1">
        <v>2013</v>
      </c>
      <c r="B42" s="1">
        <v>2</v>
      </c>
      <c r="C42" s="24">
        <v>41323</v>
      </c>
      <c r="D42" s="26">
        <v>5133</v>
      </c>
      <c r="E42" s="26">
        <v>5187</v>
      </c>
      <c r="F42" s="26">
        <v>5128</v>
      </c>
      <c r="G42" s="26">
        <v>5162</v>
      </c>
      <c r="H42" s="1">
        <v>1696.1</v>
      </c>
      <c r="I42" s="81">
        <v>125.373808</v>
      </c>
      <c r="J42" s="119">
        <v>125.453295</v>
      </c>
      <c r="K42" s="119">
        <v>96.718816000000004</v>
      </c>
      <c r="L42" s="72">
        <v>96.824475000000007</v>
      </c>
      <c r="M42" s="7">
        <v>5160</v>
      </c>
      <c r="N42" s="56"/>
      <c r="O42" s="84"/>
      <c r="P42" s="13"/>
      <c r="Q42" s="13"/>
      <c r="R42" s="13"/>
      <c r="S42" s="13"/>
      <c r="T42" s="13"/>
      <c r="U42" s="13"/>
      <c r="V42" s="13"/>
      <c r="W42" s="50"/>
      <c r="X42" s="69">
        <v>5156</v>
      </c>
      <c r="Y42" s="7">
        <v>5173</v>
      </c>
      <c r="Z42" s="68">
        <v>5133</v>
      </c>
      <c r="AA42" s="68">
        <v>5163</v>
      </c>
      <c r="AB42" s="134"/>
      <c r="AC42" s="134"/>
      <c r="AD42" s="134"/>
      <c r="AE42" s="134"/>
      <c r="AF42" s="134"/>
      <c r="AG42" s="37"/>
      <c r="AH42" s="37"/>
      <c r="AI42" s="1"/>
      <c r="AJ42" s="1"/>
      <c r="AK42" s="1"/>
      <c r="AL42" s="1"/>
      <c r="AM42" s="1"/>
      <c r="AN42" s="1"/>
      <c r="AO42" s="1"/>
      <c r="AP42" s="14">
        <v>5072</v>
      </c>
      <c r="AQ42" s="14">
        <v>5161</v>
      </c>
      <c r="AR42" s="14">
        <v>5051</v>
      </c>
      <c r="AS42" s="14">
        <v>5160</v>
      </c>
      <c r="AT42" s="14">
        <v>5159</v>
      </c>
      <c r="AU42" s="127">
        <v>29</v>
      </c>
      <c r="AV42" s="127" t="s">
        <v>618</v>
      </c>
      <c r="AW42" s="14">
        <v>291</v>
      </c>
      <c r="AX42" s="127" t="s">
        <v>618</v>
      </c>
      <c r="AY42" s="14">
        <v>-12</v>
      </c>
      <c r="AZ42" s="1">
        <v>5156</v>
      </c>
      <c r="BA42" s="1">
        <v>5173</v>
      </c>
      <c r="BB42" s="1">
        <v>5133</v>
      </c>
      <c r="BC42" s="1">
        <v>5161</v>
      </c>
      <c r="BD42" s="8"/>
      <c r="BE42" s="8"/>
      <c r="BF42" s="62"/>
      <c r="BG42" s="62"/>
      <c r="BH42" s="1">
        <v>5135</v>
      </c>
      <c r="BI42" s="1">
        <v>800</v>
      </c>
      <c r="BJ42" s="1">
        <v>377</v>
      </c>
      <c r="BK42" s="1">
        <v>2.1220159151193636</v>
      </c>
      <c r="BL42" s="1">
        <v>5156</v>
      </c>
      <c r="BM42" s="1">
        <v>5170</v>
      </c>
      <c r="BN42" s="1">
        <v>5138</v>
      </c>
      <c r="BO42" s="1">
        <v>5139</v>
      </c>
      <c r="BP42" s="1">
        <v>5156</v>
      </c>
      <c r="BQ42" s="1">
        <v>5173</v>
      </c>
      <c r="BR42" s="1">
        <v>5133</v>
      </c>
      <c r="BS42" s="1">
        <v>5165</v>
      </c>
      <c r="BT42" s="1">
        <v>5156</v>
      </c>
      <c r="BU42" s="1">
        <v>5161</v>
      </c>
      <c r="BV42" s="1">
        <v>5138</v>
      </c>
      <c r="BW42" s="1">
        <v>5143</v>
      </c>
      <c r="BX42" s="1">
        <v>1686.5</v>
      </c>
      <c r="BY42" s="62"/>
      <c r="BZ42" s="62"/>
      <c r="CA42" s="8"/>
      <c r="CB42" s="8"/>
      <c r="CC42" s="62"/>
      <c r="CD42" s="62"/>
      <c r="CE42" s="1"/>
      <c r="CF42" s="1"/>
    </row>
    <row r="43" spans="1:84" s="12" customFormat="1">
      <c r="A43" s="1">
        <v>2013</v>
      </c>
      <c r="B43" s="1">
        <v>3</v>
      </c>
      <c r="C43" s="24">
        <v>41324</v>
      </c>
      <c r="D43" s="26">
        <v>5162</v>
      </c>
      <c r="E43" s="26">
        <v>5169</v>
      </c>
      <c r="F43" s="26">
        <v>5090</v>
      </c>
      <c r="G43" s="26">
        <v>5120</v>
      </c>
      <c r="H43" s="1">
        <v>1693.1</v>
      </c>
      <c r="I43" s="81">
        <v>125.016155</v>
      </c>
      <c r="J43" s="119">
        <v>124.70232</v>
      </c>
      <c r="K43" s="119">
        <v>96.680408</v>
      </c>
      <c r="L43" s="72">
        <v>96.546143999999998</v>
      </c>
      <c r="M43" s="7">
        <v>5104</v>
      </c>
      <c r="N43" s="56"/>
      <c r="O43" s="84"/>
      <c r="P43" s="13"/>
      <c r="Q43" s="13"/>
      <c r="R43" s="13"/>
      <c r="S43" s="13"/>
      <c r="T43" s="13"/>
      <c r="U43" s="13"/>
      <c r="V43" s="13"/>
      <c r="W43" s="50"/>
      <c r="X43" s="69">
        <v>5102</v>
      </c>
      <c r="Y43" s="7">
        <v>5166</v>
      </c>
      <c r="Z43" s="68">
        <v>5094</v>
      </c>
      <c r="AA43" s="68">
        <v>5135</v>
      </c>
      <c r="AB43" s="134"/>
      <c r="AC43" s="134"/>
      <c r="AD43" s="134"/>
      <c r="AE43" s="134"/>
      <c r="AF43" s="134"/>
      <c r="AG43" s="37"/>
      <c r="AH43" s="37"/>
      <c r="AI43" s="1"/>
      <c r="AJ43" s="1"/>
      <c r="AK43" s="1"/>
      <c r="AL43" s="1"/>
      <c r="AM43" s="1"/>
      <c r="AN43" s="1"/>
      <c r="AO43" s="1"/>
      <c r="AP43" s="14">
        <v>5156</v>
      </c>
      <c r="AQ43" s="14">
        <v>5173</v>
      </c>
      <c r="AR43" s="14">
        <v>5133</v>
      </c>
      <c r="AS43" s="14">
        <v>5149</v>
      </c>
      <c r="AT43" s="14">
        <v>5126</v>
      </c>
      <c r="AU43" s="127">
        <v>42</v>
      </c>
      <c r="AV43" s="127" t="s">
        <v>618</v>
      </c>
      <c r="AW43" s="14">
        <v>291</v>
      </c>
      <c r="AX43" s="127" t="s">
        <v>618</v>
      </c>
      <c r="AY43" s="14">
        <v>-12</v>
      </c>
      <c r="AZ43" s="1">
        <v>5102</v>
      </c>
      <c r="BA43" s="1">
        <v>5166</v>
      </c>
      <c r="BB43" s="1">
        <v>5097</v>
      </c>
      <c r="BC43" s="1">
        <v>5121</v>
      </c>
      <c r="BD43" s="8"/>
      <c r="BE43" s="8"/>
      <c r="BF43" s="62"/>
      <c r="BG43" s="62"/>
      <c r="BH43" s="1">
        <v>5163</v>
      </c>
      <c r="BI43" s="1">
        <v>624</v>
      </c>
      <c r="BJ43" s="1">
        <v>357</v>
      </c>
      <c r="BK43" s="1">
        <v>1.7478991596638656</v>
      </c>
      <c r="BL43" s="1">
        <v>5102</v>
      </c>
      <c r="BM43" s="1">
        <v>5166</v>
      </c>
      <c r="BN43" s="1">
        <v>5097</v>
      </c>
      <c r="BO43" s="1">
        <v>5136</v>
      </c>
      <c r="BP43" s="1">
        <v>5102</v>
      </c>
      <c r="BQ43" s="1">
        <v>5166</v>
      </c>
      <c r="BR43" s="1">
        <v>5094</v>
      </c>
      <c r="BS43" s="1">
        <v>5124</v>
      </c>
      <c r="BT43" s="1">
        <v>5102</v>
      </c>
      <c r="BU43" s="1">
        <v>5115</v>
      </c>
      <c r="BV43" s="1">
        <v>5097</v>
      </c>
      <c r="BW43" s="1">
        <v>5105</v>
      </c>
      <c r="BX43" s="1">
        <v>1685.8</v>
      </c>
      <c r="BY43" s="62"/>
      <c r="BZ43" s="62"/>
      <c r="CA43" s="8"/>
      <c r="CB43" s="8"/>
      <c r="CC43" s="62"/>
      <c r="CD43" s="62"/>
      <c r="CE43" s="1"/>
      <c r="CF43" s="1"/>
    </row>
    <row r="44" spans="1:84" s="12" customFormat="1">
      <c r="A44" s="1">
        <v>2013</v>
      </c>
      <c r="B44" s="1">
        <v>4</v>
      </c>
      <c r="C44" s="24">
        <v>41325</v>
      </c>
      <c r="D44" s="26">
        <v>5150</v>
      </c>
      <c r="E44" s="26">
        <v>5165</v>
      </c>
      <c r="F44" s="26">
        <v>5090</v>
      </c>
      <c r="G44" s="26">
        <v>5096</v>
      </c>
      <c r="H44" s="1">
        <v>1647.4</v>
      </c>
      <c r="I44" s="81">
        <v>125.19927</v>
      </c>
      <c r="J44" s="119">
        <v>125.12808</v>
      </c>
      <c r="K44" s="119">
        <v>96.5655</v>
      </c>
      <c r="L44" s="72">
        <v>96.559343999999996</v>
      </c>
      <c r="M44" s="7">
        <v>5089</v>
      </c>
      <c r="N44" s="56"/>
      <c r="O44" s="84"/>
      <c r="P44" s="13"/>
      <c r="Q44" s="13"/>
      <c r="R44" s="13"/>
      <c r="S44" s="13"/>
      <c r="T44" s="13"/>
      <c r="U44" s="13"/>
      <c r="V44" s="13"/>
      <c r="W44" s="50"/>
      <c r="X44" s="69">
        <v>5090</v>
      </c>
      <c r="Y44" s="7">
        <v>5098</v>
      </c>
      <c r="Z44" s="68">
        <v>4950</v>
      </c>
      <c r="AA44" s="68">
        <v>5023</v>
      </c>
      <c r="AB44" s="134"/>
      <c r="AC44" s="134"/>
      <c r="AD44" s="134"/>
      <c r="AE44" s="134"/>
      <c r="AF44" s="134"/>
      <c r="AG44" s="37"/>
      <c r="AH44" s="37"/>
      <c r="AI44" s="1"/>
      <c r="AJ44" s="1"/>
      <c r="AK44" s="1"/>
      <c r="AL44" s="1"/>
      <c r="AM44" s="1"/>
      <c r="AN44" s="1"/>
      <c r="AO44" s="1"/>
      <c r="AP44" s="14">
        <v>5102</v>
      </c>
      <c r="AQ44" s="14">
        <v>5166</v>
      </c>
      <c r="AR44" s="14">
        <v>5094</v>
      </c>
      <c r="AS44" s="14">
        <v>5155</v>
      </c>
      <c r="AT44" s="14">
        <v>5154.666666666667</v>
      </c>
      <c r="AU44" s="127">
        <v>54</v>
      </c>
      <c r="AV44" s="127" t="s">
        <v>618</v>
      </c>
      <c r="AW44" s="14">
        <v>291</v>
      </c>
      <c r="AX44" s="127" t="s">
        <v>618</v>
      </c>
      <c r="AY44" s="14">
        <v>-12</v>
      </c>
      <c r="AZ44" s="1">
        <v>5090</v>
      </c>
      <c r="BA44" s="1">
        <v>5098</v>
      </c>
      <c r="BB44" s="1">
        <v>5016</v>
      </c>
      <c r="BC44" s="1">
        <v>5044</v>
      </c>
      <c r="BD44" s="8"/>
      <c r="BE44" s="8"/>
      <c r="BF44" s="62"/>
      <c r="BG44" s="62"/>
      <c r="BH44" s="1">
        <v>5152</v>
      </c>
      <c r="BI44" s="1">
        <v>493</v>
      </c>
      <c r="BJ44" s="1">
        <v>398</v>
      </c>
      <c r="BK44" s="1">
        <v>1.2386934673366834</v>
      </c>
      <c r="BL44" s="1">
        <v>5090</v>
      </c>
      <c r="BM44" s="1">
        <v>5098</v>
      </c>
      <c r="BN44" s="1">
        <v>5016</v>
      </c>
      <c r="BO44" s="1">
        <v>5035</v>
      </c>
      <c r="BP44" s="1">
        <v>5090</v>
      </c>
      <c r="BQ44" s="1">
        <v>5098</v>
      </c>
      <c r="BR44" s="1">
        <v>4950</v>
      </c>
      <c r="BS44" s="1">
        <v>4980</v>
      </c>
      <c r="BT44" s="1">
        <v>5090</v>
      </c>
      <c r="BU44" s="1">
        <v>5093</v>
      </c>
      <c r="BV44" s="1">
        <v>5073</v>
      </c>
      <c r="BW44" s="1">
        <v>5090</v>
      </c>
      <c r="BX44" s="1">
        <v>1678.9</v>
      </c>
      <c r="BY44" s="62"/>
      <c r="BZ44" s="62"/>
      <c r="CA44" s="8"/>
      <c r="CB44" s="8"/>
      <c r="CC44" s="62"/>
      <c r="CD44" s="62"/>
      <c r="CE44" s="1"/>
      <c r="CF44" s="1"/>
    </row>
    <row r="45" spans="1:84" s="12" customFormat="1">
      <c r="A45" s="1">
        <v>2013</v>
      </c>
      <c r="B45" s="1">
        <v>5</v>
      </c>
      <c r="C45" s="24">
        <v>41326</v>
      </c>
      <c r="D45" s="26">
        <v>5008</v>
      </c>
      <c r="E45" s="26">
        <v>5017</v>
      </c>
      <c r="F45" s="26">
        <v>4888</v>
      </c>
      <c r="G45" s="26">
        <v>4922</v>
      </c>
      <c r="H45" s="1">
        <v>1614.2</v>
      </c>
      <c r="I45" s="81">
        <v>123.99035000000001</v>
      </c>
      <c r="J45" s="119">
        <v>123.944238</v>
      </c>
      <c r="K45" s="119">
        <v>95.846850000000003</v>
      </c>
      <c r="L45" s="72">
        <v>95.793779000000001</v>
      </c>
      <c r="M45" s="7">
        <v>4948</v>
      </c>
      <c r="N45" s="56"/>
      <c r="O45" s="84"/>
      <c r="P45" s="13"/>
      <c r="Q45" s="13"/>
      <c r="R45" s="13"/>
      <c r="S45" s="13"/>
      <c r="T45" s="13"/>
      <c r="U45" s="13"/>
      <c r="V45" s="13"/>
      <c r="W45" s="50"/>
      <c r="X45" s="69">
        <v>4932</v>
      </c>
      <c r="Y45" s="7">
        <v>4935</v>
      </c>
      <c r="Z45" s="68">
        <v>4806</v>
      </c>
      <c r="AA45" s="68">
        <v>4871</v>
      </c>
      <c r="AB45" s="134"/>
      <c r="AC45" s="134"/>
      <c r="AD45" s="134"/>
      <c r="AE45" s="134"/>
      <c r="AF45" s="134"/>
      <c r="AG45" s="37"/>
      <c r="AH45" s="37"/>
      <c r="AI45" s="1"/>
      <c r="AJ45" s="1"/>
      <c r="AK45" s="1"/>
      <c r="AL45" s="1"/>
      <c r="AM45" s="1"/>
      <c r="AN45" s="1"/>
      <c r="AO45" s="1"/>
      <c r="AP45" s="14">
        <v>5090</v>
      </c>
      <c r="AQ45" s="14">
        <v>5098</v>
      </c>
      <c r="AR45" s="14">
        <v>4950</v>
      </c>
      <c r="AS45" s="14">
        <v>4959</v>
      </c>
      <c r="AT45" s="14">
        <v>5087.666666666667</v>
      </c>
      <c r="AU45" s="127">
        <v>86</v>
      </c>
      <c r="AV45" s="127" t="s">
        <v>618</v>
      </c>
      <c r="AW45" s="14">
        <v>291</v>
      </c>
      <c r="AX45" s="127" t="s">
        <v>618</v>
      </c>
      <c r="AY45" s="14">
        <v>-12</v>
      </c>
      <c r="AZ45" s="1">
        <v>4932</v>
      </c>
      <c r="BA45" s="1">
        <v>4935</v>
      </c>
      <c r="BB45" s="1">
        <v>4806</v>
      </c>
      <c r="BC45" s="1">
        <v>4845</v>
      </c>
      <c r="BD45" s="8"/>
      <c r="BE45" s="8"/>
      <c r="BF45" s="62"/>
      <c r="BG45" s="62"/>
      <c r="BH45" s="1">
        <v>5008</v>
      </c>
      <c r="BI45" s="1">
        <v>776</v>
      </c>
      <c r="BJ45" s="1">
        <v>525</v>
      </c>
      <c r="BK45" s="1">
        <v>1.4780952380952381</v>
      </c>
      <c r="BL45" s="1">
        <v>4932</v>
      </c>
      <c r="BM45" s="1">
        <v>4935</v>
      </c>
      <c r="BN45" s="1">
        <v>4806</v>
      </c>
      <c r="BO45" s="1">
        <v>4856</v>
      </c>
      <c r="BP45" s="1">
        <v>4932</v>
      </c>
      <c r="BQ45" s="1">
        <v>4935</v>
      </c>
      <c r="BR45" s="1">
        <v>4806</v>
      </c>
      <c r="BS45" s="1">
        <v>4853</v>
      </c>
      <c r="BT45" s="1">
        <v>4932</v>
      </c>
      <c r="BU45" s="1">
        <v>4935</v>
      </c>
      <c r="BV45" s="1">
        <v>4883</v>
      </c>
      <c r="BW45" s="1">
        <v>4884</v>
      </c>
      <c r="BX45" s="1">
        <v>1624.2</v>
      </c>
      <c r="BY45" s="62"/>
      <c r="BZ45" s="62"/>
      <c r="CA45" s="8"/>
      <c r="CB45" s="8"/>
      <c r="CC45" s="62"/>
      <c r="CD45" s="62"/>
      <c r="CE45" s="1"/>
      <c r="CF45" s="1"/>
    </row>
    <row r="46" spans="1:84" s="12" customFormat="1">
      <c r="A46" s="1">
        <v>2013</v>
      </c>
      <c r="B46" s="1">
        <v>6</v>
      </c>
      <c r="C46" s="24">
        <v>41327</v>
      </c>
      <c r="D46" s="26">
        <v>4909</v>
      </c>
      <c r="E46" s="26">
        <v>4941</v>
      </c>
      <c r="F46" s="26">
        <v>4884</v>
      </c>
      <c r="G46" s="26">
        <v>4914</v>
      </c>
      <c r="H46" s="1">
        <v>1607.4</v>
      </c>
      <c r="I46" s="81">
        <v>123.24930000000001</v>
      </c>
      <c r="J46" s="119">
        <v>123.03487199999999</v>
      </c>
      <c r="K46" s="119">
        <v>96.21096</v>
      </c>
      <c r="L46" s="72">
        <v>96.021990000000002</v>
      </c>
      <c r="M46" s="7">
        <v>4891</v>
      </c>
      <c r="N46" s="56"/>
      <c r="O46" s="84"/>
      <c r="P46" s="13"/>
      <c r="Q46" s="13"/>
      <c r="R46" s="13"/>
      <c r="S46" s="13"/>
      <c r="T46" s="13"/>
      <c r="U46" s="13"/>
      <c r="V46" s="13"/>
      <c r="W46" s="50"/>
      <c r="X46" s="69">
        <v>4900</v>
      </c>
      <c r="Y46" s="7">
        <v>4926</v>
      </c>
      <c r="Z46" s="68">
        <v>4856</v>
      </c>
      <c r="AA46" s="68">
        <v>4865</v>
      </c>
      <c r="AB46" s="134"/>
      <c r="AC46" s="134"/>
      <c r="AD46" s="134"/>
      <c r="AE46" s="134"/>
      <c r="AF46" s="134"/>
      <c r="AG46" s="37"/>
      <c r="AH46" s="37"/>
      <c r="AI46" s="1"/>
      <c r="AJ46" s="1"/>
      <c r="AK46" s="1"/>
      <c r="AL46" s="1"/>
      <c r="AM46" s="1"/>
      <c r="AN46" s="1"/>
      <c r="AO46" s="1"/>
      <c r="AP46" s="14">
        <v>4932</v>
      </c>
      <c r="AQ46" s="14">
        <v>4935</v>
      </c>
      <c r="AR46" s="14">
        <v>4806</v>
      </c>
      <c r="AS46" s="14">
        <v>4898</v>
      </c>
      <c r="AT46" s="14">
        <v>5004</v>
      </c>
      <c r="AU46" s="127">
        <v>5</v>
      </c>
      <c r="AV46" s="127" t="s">
        <v>618</v>
      </c>
      <c r="AW46" s="14">
        <v>291</v>
      </c>
      <c r="AX46" s="127" t="s">
        <v>618</v>
      </c>
      <c r="AY46" s="14">
        <v>-12</v>
      </c>
      <c r="AZ46" s="1">
        <v>4900</v>
      </c>
      <c r="BA46" s="1">
        <v>4926</v>
      </c>
      <c r="BB46" s="1">
        <v>4861</v>
      </c>
      <c r="BC46" s="1">
        <v>4876</v>
      </c>
      <c r="BD46" s="8"/>
      <c r="BE46" s="8"/>
      <c r="BF46" s="62"/>
      <c r="BG46" s="62"/>
      <c r="BH46" s="1">
        <v>4911</v>
      </c>
      <c r="BI46" s="1">
        <v>571</v>
      </c>
      <c r="BJ46" s="1">
        <v>364</v>
      </c>
      <c r="BK46" s="1">
        <v>1.5686813186813187</v>
      </c>
      <c r="BL46" s="1">
        <v>4900</v>
      </c>
      <c r="BM46" s="1">
        <v>4926</v>
      </c>
      <c r="BN46" s="1">
        <v>4871</v>
      </c>
      <c r="BO46" s="1">
        <v>4884</v>
      </c>
      <c r="BP46" s="1">
        <v>4900</v>
      </c>
      <c r="BQ46" s="1">
        <v>4926</v>
      </c>
      <c r="BR46" s="1">
        <v>4861</v>
      </c>
      <c r="BS46" s="1">
        <v>4876</v>
      </c>
      <c r="BT46" s="1">
        <v>4900</v>
      </c>
      <c r="BU46" s="1">
        <v>4908</v>
      </c>
      <c r="BV46" s="1">
        <v>4881</v>
      </c>
      <c r="BW46" s="1">
        <v>4900</v>
      </c>
      <c r="BX46" s="1">
        <v>1619.8</v>
      </c>
      <c r="BY46" s="62"/>
      <c r="BZ46" s="62"/>
      <c r="CA46" s="8"/>
      <c r="CB46" s="8"/>
      <c r="CC46" s="62"/>
      <c r="CD46" s="62"/>
      <c r="CE46" s="1"/>
      <c r="CF46" s="1"/>
    </row>
    <row r="47" spans="1:84" s="12" customFormat="1">
      <c r="A47" s="1">
        <v>2013</v>
      </c>
      <c r="B47" s="1">
        <v>2</v>
      </c>
      <c r="C47" s="24">
        <v>41330</v>
      </c>
      <c r="D47" s="26">
        <v>4910</v>
      </c>
      <c r="E47" s="26">
        <v>4933</v>
      </c>
      <c r="F47" s="26">
        <v>4868</v>
      </c>
      <c r="G47" s="26">
        <v>4926</v>
      </c>
      <c r="H47" s="1">
        <v>1606.4</v>
      </c>
      <c r="I47" s="81">
        <v>124.502308</v>
      </c>
      <c r="J47" s="119">
        <v>124.245845</v>
      </c>
      <c r="K47" s="119">
        <v>96.867581999999999</v>
      </c>
      <c r="L47" s="72">
        <v>96.743337999999994</v>
      </c>
      <c r="M47" s="7"/>
      <c r="N47" s="56"/>
      <c r="O47" s="84"/>
      <c r="P47" s="13"/>
      <c r="Q47" s="13"/>
      <c r="R47" s="13"/>
      <c r="S47" s="13"/>
      <c r="T47" s="13"/>
      <c r="U47" s="13"/>
      <c r="V47" s="13"/>
      <c r="W47" s="50"/>
      <c r="X47" s="69">
        <v>4943</v>
      </c>
      <c r="Y47" s="7">
        <v>4975</v>
      </c>
      <c r="Z47" s="68">
        <v>4875</v>
      </c>
      <c r="AA47" s="68">
        <v>4877</v>
      </c>
      <c r="AB47" s="134"/>
      <c r="AC47" s="134"/>
      <c r="AD47" s="134"/>
      <c r="AE47" s="134"/>
      <c r="AF47" s="134"/>
      <c r="AG47" s="37"/>
      <c r="AH47" s="37"/>
      <c r="AI47" s="1"/>
      <c r="AJ47" s="1"/>
      <c r="AK47" s="1"/>
      <c r="AL47" s="1"/>
      <c r="AM47" s="1"/>
      <c r="AN47" s="1"/>
      <c r="AO47" s="1"/>
      <c r="AP47" s="14">
        <v>4900</v>
      </c>
      <c r="AQ47" s="14">
        <v>4926</v>
      </c>
      <c r="AR47" s="14">
        <v>4856</v>
      </c>
      <c r="AS47" s="14">
        <v>4884</v>
      </c>
      <c r="AT47" s="14">
        <v>4913.666666666667</v>
      </c>
      <c r="AU47" s="127">
        <v>16</v>
      </c>
      <c r="AV47" s="127" t="s">
        <v>618</v>
      </c>
      <c r="AW47" s="14">
        <v>291</v>
      </c>
      <c r="AX47" s="127" t="s">
        <v>618</v>
      </c>
      <c r="AY47" s="14">
        <v>-12</v>
      </c>
      <c r="AZ47" s="1">
        <v>4943</v>
      </c>
      <c r="BA47" s="1">
        <v>4975</v>
      </c>
      <c r="BB47" s="1">
        <v>4930</v>
      </c>
      <c r="BC47" s="1">
        <v>4941</v>
      </c>
      <c r="BD47" s="8"/>
      <c r="BE47" s="8"/>
      <c r="BF47" s="62"/>
      <c r="BG47" s="62"/>
      <c r="BH47" s="1">
        <v>4906</v>
      </c>
      <c r="BI47" s="1">
        <v>429</v>
      </c>
      <c r="BJ47" s="1">
        <v>336</v>
      </c>
      <c r="BK47" s="1">
        <v>1.2767857142857142</v>
      </c>
      <c r="BL47" s="1">
        <v>4943</v>
      </c>
      <c r="BM47" s="1">
        <v>4975</v>
      </c>
      <c r="BN47" s="1">
        <v>4935</v>
      </c>
      <c r="BO47" s="1">
        <v>4955</v>
      </c>
      <c r="BP47" s="1">
        <v>4943</v>
      </c>
      <c r="BQ47" s="1">
        <v>4975</v>
      </c>
      <c r="BR47" s="1">
        <v>4930</v>
      </c>
      <c r="BS47" s="1">
        <v>4948</v>
      </c>
      <c r="BT47" s="1">
        <v>4943</v>
      </c>
      <c r="BU47" s="1">
        <v>4955</v>
      </c>
      <c r="BV47" s="1">
        <v>4940</v>
      </c>
      <c r="BW47" s="1">
        <v>4949</v>
      </c>
      <c r="BX47" s="1">
        <v>1620.5</v>
      </c>
      <c r="BY47" s="62"/>
      <c r="BZ47" s="62"/>
      <c r="CA47" s="8"/>
      <c r="CB47" s="8"/>
      <c r="CC47" s="62"/>
      <c r="CD47" s="62"/>
      <c r="CE47" s="1"/>
      <c r="CF47" s="1"/>
    </row>
    <row r="48" spans="1:84" s="12" customFormat="1">
      <c r="A48" s="1">
        <v>2013</v>
      </c>
      <c r="B48" s="1">
        <v>3</v>
      </c>
      <c r="C48" s="24">
        <v>41331</v>
      </c>
      <c r="D48" s="26">
        <v>4831</v>
      </c>
      <c r="E48" s="26">
        <v>4870</v>
      </c>
      <c r="F48" s="26">
        <v>4725</v>
      </c>
      <c r="G48" s="26">
        <v>4759</v>
      </c>
      <c r="H48" s="1">
        <v>1623.3</v>
      </c>
      <c r="I48" s="81">
        <v>119.84877400000001</v>
      </c>
      <c r="J48" s="119">
        <v>119.54012</v>
      </c>
      <c r="K48" s="119">
        <v>94.270508000000007</v>
      </c>
      <c r="L48" s="72">
        <v>93.974159999999998</v>
      </c>
      <c r="M48" s="7">
        <v>4745</v>
      </c>
      <c r="N48" s="56"/>
      <c r="O48" s="84"/>
      <c r="P48" s="13"/>
      <c r="Q48" s="13"/>
      <c r="R48" s="13"/>
      <c r="S48" s="13"/>
      <c r="T48" s="13"/>
      <c r="U48" s="13"/>
      <c r="V48" s="13"/>
      <c r="W48" s="50"/>
      <c r="X48" s="69">
        <v>4750</v>
      </c>
      <c r="Y48" s="7">
        <v>4820</v>
      </c>
      <c r="Z48" s="68">
        <v>4745</v>
      </c>
      <c r="AA48" s="68">
        <v>4814</v>
      </c>
      <c r="AB48" s="134"/>
      <c r="AC48" s="134"/>
      <c r="AD48" s="134"/>
      <c r="AE48" s="134"/>
      <c r="AF48" s="134"/>
      <c r="AG48" s="37"/>
      <c r="AH48" s="37"/>
      <c r="AI48" s="1"/>
      <c r="AJ48" s="1"/>
      <c r="AK48" s="1"/>
      <c r="AL48" s="1"/>
      <c r="AM48" s="1"/>
      <c r="AN48" s="1"/>
      <c r="AO48" s="1"/>
      <c r="AP48" s="14">
        <v>4831</v>
      </c>
      <c r="AQ48" s="14">
        <v>4870</v>
      </c>
      <c r="AR48" s="14">
        <v>4831</v>
      </c>
      <c r="AS48" s="14">
        <v>4844</v>
      </c>
      <c r="AT48" s="14">
        <v>4875.333333333333</v>
      </c>
      <c r="AU48" s="127">
        <v>72</v>
      </c>
      <c r="AV48" s="127" t="s">
        <v>618</v>
      </c>
      <c r="AW48" s="14">
        <v>291</v>
      </c>
      <c r="AX48" s="127">
        <v>-23</v>
      </c>
      <c r="AY48" s="14">
        <v>-35</v>
      </c>
      <c r="AZ48" s="1">
        <v>4750</v>
      </c>
      <c r="BA48" s="1">
        <v>4810</v>
      </c>
      <c r="BB48" s="1">
        <v>4745</v>
      </c>
      <c r="BC48" s="1">
        <v>4778</v>
      </c>
      <c r="BD48" s="8"/>
      <c r="BE48" s="8"/>
      <c r="BF48" s="62"/>
      <c r="BG48" s="62"/>
      <c r="BH48" s="1">
        <v>4869</v>
      </c>
      <c r="BI48" s="1">
        <v>491</v>
      </c>
      <c r="BJ48" s="1">
        <v>248</v>
      </c>
      <c r="BK48" s="1">
        <v>1.9798387096774193</v>
      </c>
      <c r="BL48" s="1">
        <v>4750</v>
      </c>
      <c r="BM48" s="1">
        <v>4810</v>
      </c>
      <c r="BN48" s="1">
        <v>4745</v>
      </c>
      <c r="BO48" s="1">
        <v>4773</v>
      </c>
      <c r="BP48" s="1">
        <v>4750</v>
      </c>
      <c r="BQ48" s="1">
        <v>4810</v>
      </c>
      <c r="BR48" s="1">
        <v>4745</v>
      </c>
      <c r="BS48" s="1">
        <v>4791</v>
      </c>
      <c r="BT48" s="1">
        <v>4750</v>
      </c>
      <c r="BU48" s="1">
        <v>4793</v>
      </c>
      <c r="BV48" s="1">
        <v>4750</v>
      </c>
      <c r="BW48" s="1">
        <v>4792</v>
      </c>
      <c r="BX48" s="1">
        <v>1601.2</v>
      </c>
      <c r="BY48" s="62"/>
      <c r="BZ48" s="62"/>
      <c r="CA48" s="8"/>
      <c r="CB48" s="8"/>
      <c r="CC48" s="62"/>
      <c r="CD48" s="62"/>
      <c r="CE48" s="1"/>
      <c r="CF48" s="1"/>
    </row>
    <row r="49" spans="1:84" s="12" customFormat="1">
      <c r="A49" s="1">
        <v>2013</v>
      </c>
      <c r="B49" s="1">
        <v>4</v>
      </c>
      <c r="C49" s="24">
        <v>41332</v>
      </c>
      <c r="D49" s="26">
        <v>4852</v>
      </c>
      <c r="E49" s="26">
        <v>4867</v>
      </c>
      <c r="F49" s="26">
        <v>4800</v>
      </c>
      <c r="G49" s="26">
        <v>4803</v>
      </c>
      <c r="H49" s="1">
        <v>1598.7</v>
      </c>
      <c r="I49" s="81">
        <v>119.87024</v>
      </c>
      <c r="J49" s="119">
        <v>120.11775299999999</v>
      </c>
      <c r="K49" s="119">
        <v>93.671549999999996</v>
      </c>
      <c r="L49" s="72">
        <v>93.807293999999999</v>
      </c>
      <c r="M49" s="7">
        <v>4827</v>
      </c>
      <c r="N49" s="56"/>
      <c r="O49" s="84"/>
      <c r="P49" s="13"/>
      <c r="Q49" s="13"/>
      <c r="R49" s="13"/>
      <c r="S49" s="13"/>
      <c r="T49" s="13"/>
      <c r="U49" s="13"/>
      <c r="V49" s="13"/>
      <c r="W49" s="50"/>
      <c r="X49" s="69">
        <v>4834</v>
      </c>
      <c r="Y49" s="7">
        <v>4837</v>
      </c>
      <c r="Z49" s="68">
        <v>4751</v>
      </c>
      <c r="AA49" s="68">
        <v>4763</v>
      </c>
      <c r="AB49" s="134"/>
      <c r="AC49" s="134"/>
      <c r="AD49" s="134"/>
      <c r="AE49" s="134"/>
      <c r="AF49" s="134"/>
      <c r="AG49" s="37"/>
      <c r="AH49" s="37"/>
      <c r="AI49" s="1"/>
      <c r="AJ49" s="1"/>
      <c r="AK49" s="1"/>
      <c r="AL49" s="1"/>
      <c r="AM49" s="1"/>
      <c r="AN49" s="1"/>
      <c r="AO49" s="1"/>
      <c r="AP49" s="14">
        <v>4750</v>
      </c>
      <c r="AQ49" s="14">
        <v>4867</v>
      </c>
      <c r="AR49" s="14">
        <v>4745</v>
      </c>
      <c r="AS49" s="14">
        <v>4829</v>
      </c>
      <c r="AT49" s="14">
        <v>4852.333333333333</v>
      </c>
      <c r="AU49" s="127">
        <v>49</v>
      </c>
      <c r="AV49" s="127" t="s">
        <v>618</v>
      </c>
      <c r="AW49" s="14">
        <v>291</v>
      </c>
      <c r="AX49" s="127" t="s">
        <v>618</v>
      </c>
      <c r="AY49" s="14">
        <v>-35</v>
      </c>
      <c r="AZ49" s="1">
        <v>4834</v>
      </c>
      <c r="BA49" s="1">
        <v>4837</v>
      </c>
      <c r="BB49" s="1">
        <v>4776</v>
      </c>
      <c r="BC49" s="1">
        <v>4785</v>
      </c>
      <c r="BD49" s="8"/>
      <c r="BE49" s="8"/>
      <c r="BF49" s="62"/>
      <c r="BG49" s="62"/>
      <c r="BH49" s="1">
        <v>4844</v>
      </c>
      <c r="BI49" s="1">
        <v>658</v>
      </c>
      <c r="BJ49" s="1">
        <v>672</v>
      </c>
      <c r="BK49" s="1">
        <v>0.97916666666666663</v>
      </c>
      <c r="BL49" s="1">
        <v>4834</v>
      </c>
      <c r="BM49" s="1">
        <v>4837</v>
      </c>
      <c r="BN49" s="1">
        <v>4776</v>
      </c>
      <c r="BO49" s="1">
        <v>4798</v>
      </c>
      <c r="BP49" s="1">
        <v>4834</v>
      </c>
      <c r="BQ49" s="1">
        <v>4837</v>
      </c>
      <c r="BR49" s="1">
        <v>4755</v>
      </c>
      <c r="BS49" s="1">
        <v>4766</v>
      </c>
      <c r="BT49" s="1">
        <v>4834</v>
      </c>
      <c r="BU49" s="1">
        <v>4837</v>
      </c>
      <c r="BV49" s="1">
        <v>4815</v>
      </c>
      <c r="BW49" s="1">
        <v>4826</v>
      </c>
      <c r="BX49" s="1">
        <v>1620.6</v>
      </c>
      <c r="BY49" s="62"/>
      <c r="BZ49" s="62"/>
      <c r="CA49" s="8"/>
      <c r="CB49" s="8"/>
      <c r="CC49" s="62"/>
      <c r="CD49" s="62"/>
      <c r="CE49" s="1"/>
      <c r="CF49" s="1"/>
    </row>
    <row r="50" spans="1:84" s="12" customFormat="1">
      <c r="A50" s="1">
        <v>2013</v>
      </c>
      <c r="B50" s="1">
        <v>5</v>
      </c>
      <c r="C50" s="24">
        <v>41333</v>
      </c>
      <c r="D50" s="26">
        <v>4810</v>
      </c>
      <c r="E50" s="26">
        <v>4823</v>
      </c>
      <c r="F50" s="26">
        <v>4782</v>
      </c>
      <c r="G50" s="26">
        <v>4813</v>
      </c>
      <c r="H50" s="1">
        <v>1583.3</v>
      </c>
      <c r="I50" s="81">
        <v>121.408258</v>
      </c>
      <c r="J50" s="119">
        <v>121.359606</v>
      </c>
      <c r="K50" s="119">
        <v>94.886588000000003</v>
      </c>
      <c r="L50" s="72">
        <v>94.874260000000007</v>
      </c>
      <c r="M50" s="7">
        <v>4813</v>
      </c>
      <c r="N50" s="56"/>
      <c r="O50" s="84"/>
      <c r="P50" s="13"/>
      <c r="Q50" s="13"/>
      <c r="R50" s="13"/>
      <c r="S50" s="13"/>
      <c r="T50" s="13"/>
      <c r="U50" s="13"/>
      <c r="V50" s="13"/>
      <c r="W50" s="50"/>
      <c r="X50" s="69">
        <v>4811</v>
      </c>
      <c r="Y50" s="7">
        <v>4822</v>
      </c>
      <c r="Z50" s="68">
        <v>4751</v>
      </c>
      <c r="AA50" s="68">
        <v>4770</v>
      </c>
      <c r="AB50" s="134"/>
      <c r="AC50" s="134"/>
      <c r="AD50" s="134"/>
      <c r="AE50" s="134"/>
      <c r="AF50" s="134"/>
      <c r="AG50" s="37"/>
      <c r="AH50" s="37"/>
      <c r="AI50" s="1"/>
      <c r="AJ50" s="1"/>
      <c r="AK50" s="1"/>
      <c r="AL50" s="1"/>
      <c r="AM50" s="1"/>
      <c r="AN50" s="1"/>
      <c r="AO50" s="1"/>
      <c r="AP50" s="14">
        <v>4834</v>
      </c>
      <c r="AQ50" s="14">
        <v>4837</v>
      </c>
      <c r="AR50" s="14">
        <v>4751</v>
      </c>
      <c r="AS50" s="14">
        <v>4823</v>
      </c>
      <c r="AT50" s="14">
        <v>4832</v>
      </c>
      <c r="AU50" s="127">
        <v>3</v>
      </c>
      <c r="AV50" s="127" t="s">
        <v>618</v>
      </c>
      <c r="AW50" s="14">
        <v>291</v>
      </c>
      <c r="AX50" s="127" t="s">
        <v>618</v>
      </c>
      <c r="AY50" s="14">
        <v>-35</v>
      </c>
      <c r="AZ50" s="1">
        <v>4811</v>
      </c>
      <c r="BA50" s="1">
        <v>4822</v>
      </c>
      <c r="BB50" s="1">
        <v>4768</v>
      </c>
      <c r="BC50" s="1">
        <v>4796</v>
      </c>
      <c r="BD50" s="8"/>
      <c r="BE50" s="8"/>
      <c r="BF50" s="62"/>
      <c r="BG50" s="62"/>
      <c r="BH50" s="1">
        <v>4805</v>
      </c>
      <c r="BI50" s="1">
        <v>390</v>
      </c>
      <c r="BJ50" s="1">
        <v>356</v>
      </c>
      <c r="BK50" s="1">
        <v>1.095505617977528</v>
      </c>
      <c r="BL50" s="1">
        <v>4811</v>
      </c>
      <c r="BM50" s="1">
        <v>4822</v>
      </c>
      <c r="BN50" s="1">
        <v>4768</v>
      </c>
      <c r="BO50" s="1">
        <v>4793</v>
      </c>
      <c r="BP50" s="1">
        <v>4811</v>
      </c>
      <c r="BQ50" s="1">
        <v>4822</v>
      </c>
      <c r="BR50" s="1">
        <v>4768</v>
      </c>
      <c r="BS50" s="1">
        <v>4783</v>
      </c>
      <c r="BT50" s="1">
        <v>4811</v>
      </c>
      <c r="BU50" s="1">
        <v>4820</v>
      </c>
      <c r="BV50" s="1">
        <v>4805</v>
      </c>
      <c r="BW50" s="1">
        <v>4809</v>
      </c>
      <c r="BX50" s="1">
        <v>1605</v>
      </c>
      <c r="BY50" s="62"/>
      <c r="BZ50" s="62"/>
      <c r="CA50" s="8"/>
      <c r="CB50" s="8"/>
      <c r="CC50" s="62"/>
      <c r="CD50" s="62"/>
      <c r="CE50" s="1"/>
      <c r="CF50" s="1"/>
    </row>
    <row r="51" spans="1:84" s="12" customFormat="1">
      <c r="A51" s="1">
        <v>2013</v>
      </c>
      <c r="B51" s="1">
        <v>6</v>
      </c>
      <c r="C51" s="24">
        <v>41334</v>
      </c>
      <c r="D51" s="26">
        <v>4765</v>
      </c>
      <c r="E51" s="26">
        <v>4767</v>
      </c>
      <c r="F51" s="26">
        <v>4731</v>
      </c>
      <c r="G51" s="26">
        <v>4742</v>
      </c>
      <c r="H51" s="1">
        <v>1573.5</v>
      </c>
      <c r="I51" s="81">
        <v>120.873566</v>
      </c>
      <c r="J51" s="119">
        <v>120.908951</v>
      </c>
      <c r="K51" s="119">
        <v>94.619228000000007</v>
      </c>
      <c r="L51" s="72">
        <v>94.556406999999993</v>
      </c>
      <c r="M51" s="7">
        <v>4742</v>
      </c>
      <c r="N51" s="56"/>
      <c r="O51" s="84"/>
      <c r="P51" s="13"/>
      <c r="Q51" s="13"/>
      <c r="R51" s="13"/>
      <c r="S51" s="13"/>
      <c r="T51" s="13"/>
      <c r="U51" s="13"/>
      <c r="V51" s="13"/>
      <c r="W51" s="50"/>
      <c r="X51" s="69">
        <v>4744</v>
      </c>
      <c r="Y51" s="7">
        <v>4783</v>
      </c>
      <c r="Z51" s="68">
        <v>4704</v>
      </c>
      <c r="AA51" s="68">
        <v>4775</v>
      </c>
      <c r="AB51" s="134"/>
      <c r="AC51" s="134"/>
      <c r="AD51" s="134"/>
      <c r="AE51" s="134"/>
      <c r="AF51" s="134"/>
      <c r="AG51" s="37"/>
      <c r="AH51" s="37"/>
      <c r="AI51" s="1"/>
      <c r="AJ51" s="1"/>
      <c r="AK51" s="1"/>
      <c r="AL51" s="1"/>
      <c r="AM51" s="1"/>
      <c r="AN51" s="1"/>
      <c r="AO51" s="1"/>
      <c r="AP51" s="14">
        <v>4811</v>
      </c>
      <c r="AQ51" s="14">
        <v>4822</v>
      </c>
      <c r="AR51" s="14">
        <v>4734</v>
      </c>
      <c r="AS51" s="14">
        <v>4747</v>
      </c>
      <c r="AT51" s="14">
        <v>4799.666666666667</v>
      </c>
      <c r="AU51" s="127">
        <v>23</v>
      </c>
      <c r="AV51" s="127" t="s">
        <v>618</v>
      </c>
      <c r="AW51" s="14">
        <v>291</v>
      </c>
      <c r="AX51" s="127">
        <v>-73</v>
      </c>
      <c r="AY51" s="14">
        <v>-108</v>
      </c>
      <c r="AZ51" s="1">
        <v>4744</v>
      </c>
      <c r="BA51" s="1">
        <v>4760</v>
      </c>
      <c r="BB51" s="1">
        <v>4704</v>
      </c>
      <c r="BC51" s="1">
        <v>4755</v>
      </c>
      <c r="BD51" s="8"/>
      <c r="BE51" s="8"/>
      <c r="BF51" s="62"/>
      <c r="BG51" s="62"/>
      <c r="BH51" s="1">
        <v>4757</v>
      </c>
      <c r="BI51" s="1">
        <v>357</v>
      </c>
      <c r="BJ51" s="1">
        <v>357</v>
      </c>
      <c r="BK51" s="1">
        <v>1</v>
      </c>
      <c r="BL51" s="1">
        <v>4744</v>
      </c>
      <c r="BM51" s="1">
        <v>4760</v>
      </c>
      <c r="BN51" s="1">
        <v>4704</v>
      </c>
      <c r="BO51" s="1">
        <v>4734</v>
      </c>
      <c r="BP51" s="1">
        <v>4744</v>
      </c>
      <c r="BQ51" s="1">
        <v>4760</v>
      </c>
      <c r="BR51" s="1">
        <v>4704</v>
      </c>
      <c r="BS51" s="1">
        <v>4740</v>
      </c>
      <c r="BT51" s="1">
        <v>4744</v>
      </c>
      <c r="BU51" s="1">
        <v>4760</v>
      </c>
      <c r="BV51" s="1">
        <v>4734</v>
      </c>
      <c r="BW51" s="1">
        <v>4749</v>
      </c>
      <c r="BX51" s="1">
        <v>1579</v>
      </c>
      <c r="BY51" s="62"/>
      <c r="BZ51" s="62"/>
      <c r="CA51" s="8"/>
      <c r="CB51" s="8"/>
      <c r="CC51" s="62"/>
      <c r="CD51" s="62"/>
      <c r="CE51" s="1"/>
      <c r="CF51" s="1"/>
    </row>
    <row r="52" spans="1:84" s="12" customFormat="1">
      <c r="A52" s="1">
        <v>2013</v>
      </c>
      <c r="B52" s="1">
        <v>2</v>
      </c>
      <c r="C52" s="24">
        <v>41337</v>
      </c>
      <c r="D52" s="26">
        <v>4805</v>
      </c>
      <c r="E52" s="26">
        <v>4827</v>
      </c>
      <c r="F52" s="26">
        <v>4773</v>
      </c>
      <c r="G52" s="26">
        <v>4788</v>
      </c>
      <c r="H52" s="1">
        <v>1569.6</v>
      </c>
      <c r="I52" s="81">
        <v>121.412285</v>
      </c>
      <c r="J52" s="119">
        <v>121.42934</v>
      </c>
      <c r="K52" s="119">
        <v>94.523131000000006</v>
      </c>
      <c r="L52" s="72">
        <v>94.586179999999999</v>
      </c>
      <c r="M52" s="7">
        <v>4785</v>
      </c>
      <c r="N52" s="56"/>
      <c r="O52" s="84"/>
      <c r="P52" s="13"/>
      <c r="Q52" s="13"/>
      <c r="R52" s="13"/>
      <c r="S52" s="13"/>
      <c r="T52" s="13"/>
      <c r="U52" s="13"/>
      <c r="V52" s="13"/>
      <c r="W52" s="50"/>
      <c r="X52" s="69">
        <v>4788</v>
      </c>
      <c r="Y52" s="7">
        <v>4813</v>
      </c>
      <c r="Z52" s="68">
        <v>4745</v>
      </c>
      <c r="AA52" s="68">
        <v>4751</v>
      </c>
      <c r="AB52" s="134"/>
      <c r="AC52" s="134"/>
      <c r="AD52" s="134"/>
      <c r="AE52" s="134"/>
      <c r="AF52" s="134"/>
      <c r="AG52" s="37"/>
      <c r="AH52" s="37"/>
      <c r="AI52" s="1"/>
      <c r="AJ52" s="1"/>
      <c r="AK52" s="1"/>
      <c r="AL52" s="1"/>
      <c r="AM52" s="1"/>
      <c r="AN52" s="1"/>
      <c r="AO52" s="1"/>
      <c r="AP52" s="14">
        <v>4744</v>
      </c>
      <c r="AQ52" s="14">
        <v>4827</v>
      </c>
      <c r="AR52" s="14">
        <v>4704</v>
      </c>
      <c r="AS52" s="14">
        <v>4817</v>
      </c>
      <c r="AT52" s="14">
        <v>4795.666666666667</v>
      </c>
      <c r="AU52" s="127">
        <v>17</v>
      </c>
      <c r="AV52" s="127" t="s">
        <v>618</v>
      </c>
      <c r="AW52" s="14">
        <v>291</v>
      </c>
      <c r="AX52" s="127" t="s">
        <v>618</v>
      </c>
      <c r="AY52" s="14">
        <v>-108</v>
      </c>
      <c r="AZ52" s="1">
        <v>4788</v>
      </c>
      <c r="BA52" s="1">
        <v>4813</v>
      </c>
      <c r="BB52" s="1">
        <v>4785</v>
      </c>
      <c r="BC52" s="1">
        <v>4809</v>
      </c>
      <c r="BD52" s="8"/>
      <c r="BE52" s="8"/>
      <c r="BF52" s="62"/>
      <c r="BG52" s="62"/>
      <c r="BH52" s="1">
        <v>4818</v>
      </c>
      <c r="BI52" s="1">
        <v>362</v>
      </c>
      <c r="BJ52" s="1">
        <v>190</v>
      </c>
      <c r="BK52" s="1">
        <v>1.9052631578947368</v>
      </c>
      <c r="BL52" s="1">
        <v>4788</v>
      </c>
      <c r="BM52" s="1">
        <v>4813</v>
      </c>
      <c r="BN52" s="1">
        <v>4785</v>
      </c>
      <c r="BO52" s="1">
        <v>4811</v>
      </c>
      <c r="BP52" s="1">
        <v>4788</v>
      </c>
      <c r="BQ52" s="1">
        <v>4813</v>
      </c>
      <c r="BR52" s="1">
        <v>4785</v>
      </c>
      <c r="BS52" s="1">
        <v>4792</v>
      </c>
      <c r="BT52" s="1">
        <v>4788</v>
      </c>
      <c r="BU52" s="1">
        <v>4799</v>
      </c>
      <c r="BV52" s="1">
        <v>4786</v>
      </c>
      <c r="BW52" s="1">
        <v>4790</v>
      </c>
      <c r="BX52" s="1">
        <v>1576</v>
      </c>
      <c r="BY52" s="62"/>
      <c r="BZ52" s="62"/>
      <c r="CA52" s="8"/>
      <c r="CB52" s="8"/>
      <c r="CC52" s="62"/>
      <c r="CD52" s="62"/>
      <c r="CE52" s="1"/>
      <c r="CF52" s="1"/>
    </row>
    <row r="53" spans="1:84" s="12" customFormat="1">
      <c r="A53" s="1">
        <v>2013</v>
      </c>
      <c r="B53" s="1">
        <v>3</v>
      </c>
      <c r="C53" s="24">
        <v>41338</v>
      </c>
      <c r="D53" s="26">
        <v>4775</v>
      </c>
      <c r="E53" s="26">
        <v>4794</v>
      </c>
      <c r="F53" s="26">
        <v>4761</v>
      </c>
      <c r="G53" s="26">
        <v>4774</v>
      </c>
      <c r="H53" s="1">
        <v>1588.6</v>
      </c>
      <c r="I53" s="81">
        <v>121.285098</v>
      </c>
      <c r="J53" s="119"/>
      <c r="K53" s="119">
        <v>95.228297999999995</v>
      </c>
      <c r="L53" s="72"/>
      <c r="M53" s="7"/>
      <c r="N53" s="56"/>
      <c r="O53" s="84"/>
      <c r="P53" s="13"/>
      <c r="Q53" s="13"/>
      <c r="R53" s="13"/>
      <c r="S53" s="13"/>
      <c r="T53" s="13"/>
      <c r="U53" s="13"/>
      <c r="V53" s="13"/>
      <c r="W53" s="50"/>
      <c r="X53" s="69">
        <v>4788</v>
      </c>
      <c r="Y53" s="7">
        <v>4830</v>
      </c>
      <c r="Z53" s="68">
        <v>4777</v>
      </c>
      <c r="AA53" s="68">
        <v>4819</v>
      </c>
      <c r="AB53" s="134"/>
      <c r="AC53" s="134"/>
      <c r="AD53" s="134"/>
      <c r="AE53" s="134"/>
      <c r="AF53" s="134"/>
      <c r="AG53" s="37"/>
      <c r="AH53" s="37"/>
      <c r="AI53" s="1"/>
      <c r="AJ53" s="1"/>
      <c r="AK53" s="1"/>
      <c r="AL53" s="1"/>
      <c r="AM53" s="1"/>
      <c r="AN53" s="1"/>
      <c r="AO53" s="1"/>
      <c r="AP53" s="14">
        <v>4788</v>
      </c>
      <c r="AQ53" s="14">
        <v>4813</v>
      </c>
      <c r="AR53" s="14">
        <v>4745</v>
      </c>
      <c r="AS53" s="14">
        <v>4785</v>
      </c>
      <c r="AT53" s="14">
        <v>4783</v>
      </c>
      <c r="AU53" s="127">
        <v>1</v>
      </c>
      <c r="AV53" s="127" t="s">
        <v>618</v>
      </c>
      <c r="AW53" s="14">
        <v>291</v>
      </c>
      <c r="AX53" s="127" t="s">
        <v>618</v>
      </c>
      <c r="AY53" s="14">
        <v>-108</v>
      </c>
      <c r="AZ53" s="1">
        <v>4788</v>
      </c>
      <c r="BA53" s="1">
        <v>4830</v>
      </c>
      <c r="BB53" s="1">
        <v>4777</v>
      </c>
      <c r="BC53" s="1">
        <v>4800</v>
      </c>
      <c r="BD53" s="8"/>
      <c r="BE53" s="8"/>
      <c r="BF53" s="62"/>
      <c r="BG53" s="62"/>
      <c r="BH53" s="1">
        <v>4782</v>
      </c>
      <c r="BI53" s="1">
        <v>441</v>
      </c>
      <c r="BJ53" s="1">
        <v>264</v>
      </c>
      <c r="BK53" s="1">
        <v>1.6704545454545454</v>
      </c>
      <c r="BL53" s="1">
        <v>4788</v>
      </c>
      <c r="BM53" s="1">
        <v>4830</v>
      </c>
      <c r="BN53" s="1">
        <v>4777</v>
      </c>
      <c r="BO53" s="1">
        <v>4805</v>
      </c>
      <c r="BP53" s="1">
        <v>4788</v>
      </c>
      <c r="BQ53" s="1">
        <v>4830</v>
      </c>
      <c r="BR53" s="1">
        <v>4777</v>
      </c>
      <c r="BS53" s="1">
        <v>4812</v>
      </c>
      <c r="BT53" s="1">
        <v>4788</v>
      </c>
      <c r="BU53" s="1">
        <v>4793</v>
      </c>
      <c r="BV53" s="1">
        <v>4777</v>
      </c>
      <c r="BW53" s="1">
        <v>4780</v>
      </c>
      <c r="BX53" s="1">
        <v>1581.8</v>
      </c>
      <c r="BY53" s="62"/>
      <c r="BZ53" s="62"/>
      <c r="CA53" s="8"/>
      <c r="CB53" s="8"/>
      <c r="CC53" s="62"/>
      <c r="CD53" s="62"/>
      <c r="CE53" s="1"/>
      <c r="CF53" s="1"/>
    </row>
    <row r="54" spans="1:84" s="12" customFormat="1">
      <c r="A54" s="1">
        <v>2013</v>
      </c>
      <c r="B54" s="1">
        <v>4</v>
      </c>
      <c r="C54" s="24">
        <v>41339</v>
      </c>
      <c r="D54" s="26">
        <v>4830</v>
      </c>
      <c r="E54" s="26">
        <v>4855</v>
      </c>
      <c r="F54" s="26">
        <v>4828</v>
      </c>
      <c r="G54" s="26">
        <v>4833</v>
      </c>
      <c r="H54" s="1">
        <v>1579.8</v>
      </c>
      <c r="I54" s="81">
        <v>121.704297</v>
      </c>
      <c r="J54" s="119">
        <v>121.750888</v>
      </c>
      <c r="K54" s="119">
        <v>95.819879999999998</v>
      </c>
      <c r="L54" s="72">
        <v>95.894687000000005</v>
      </c>
      <c r="M54" s="7">
        <v>4835</v>
      </c>
      <c r="N54" s="56"/>
      <c r="O54" s="84"/>
      <c r="P54" s="13"/>
      <c r="Q54" s="13"/>
      <c r="R54" s="13"/>
      <c r="S54" s="13"/>
      <c r="T54" s="13"/>
      <c r="U54" s="13"/>
      <c r="V54" s="13"/>
      <c r="W54" s="50"/>
      <c r="X54" s="69">
        <v>4841</v>
      </c>
      <c r="Y54" s="7">
        <v>4851</v>
      </c>
      <c r="Z54" s="68">
        <v>4802</v>
      </c>
      <c r="AA54" s="68">
        <v>4821</v>
      </c>
      <c r="AB54" s="134"/>
      <c r="AC54" s="134"/>
      <c r="AD54" s="134"/>
      <c r="AE54" s="134"/>
      <c r="AF54" s="134"/>
      <c r="AG54" s="37"/>
      <c r="AH54" s="37"/>
      <c r="AI54" s="1"/>
      <c r="AJ54" s="1"/>
      <c r="AK54" s="1"/>
      <c r="AL54" s="1"/>
      <c r="AM54" s="1"/>
      <c r="AN54" s="1"/>
      <c r="AO54" s="1"/>
      <c r="AP54" s="14">
        <v>4788</v>
      </c>
      <c r="AQ54" s="14">
        <v>4845</v>
      </c>
      <c r="AR54" s="14">
        <v>4777</v>
      </c>
      <c r="AS54" s="14">
        <v>4837</v>
      </c>
      <c r="AT54" s="14">
        <v>4813</v>
      </c>
      <c r="AU54" s="127">
        <v>3</v>
      </c>
      <c r="AV54" s="127">
        <v>9</v>
      </c>
      <c r="AW54" s="14">
        <v>300</v>
      </c>
      <c r="AX54" s="127" t="s">
        <v>618</v>
      </c>
      <c r="AY54" s="14">
        <v>-108</v>
      </c>
      <c r="AZ54" s="1">
        <v>4841</v>
      </c>
      <c r="BA54" s="1">
        <v>4851</v>
      </c>
      <c r="BB54" s="1">
        <v>4824</v>
      </c>
      <c r="BC54" s="1">
        <v>4831</v>
      </c>
      <c r="BD54" s="8"/>
      <c r="BE54" s="8"/>
      <c r="BF54" s="62"/>
      <c r="BG54" s="62"/>
      <c r="BH54" s="1">
        <v>4839</v>
      </c>
      <c r="BI54" s="1">
        <v>582</v>
      </c>
      <c r="BJ54" s="1">
        <v>351</v>
      </c>
      <c r="BK54" s="1">
        <v>1.6581196581196582</v>
      </c>
      <c r="BL54" s="1">
        <v>4841</v>
      </c>
      <c r="BM54" s="1">
        <v>4846</v>
      </c>
      <c r="BN54" s="1">
        <v>4824</v>
      </c>
      <c r="BO54" s="1">
        <v>4836</v>
      </c>
      <c r="BP54" s="1">
        <v>4841</v>
      </c>
      <c r="BQ54" s="1">
        <v>4851</v>
      </c>
      <c r="BR54" s="1">
        <v>4811</v>
      </c>
      <c r="BS54" s="1">
        <v>4820</v>
      </c>
      <c r="BT54" s="1">
        <v>4841</v>
      </c>
      <c r="BU54" s="1">
        <v>4846</v>
      </c>
      <c r="BV54" s="1">
        <v>4835</v>
      </c>
      <c r="BW54" s="1">
        <v>4836</v>
      </c>
      <c r="BX54" s="1">
        <v>1598.5</v>
      </c>
      <c r="BY54" s="62"/>
      <c r="BZ54" s="62"/>
      <c r="CA54" s="8"/>
      <c r="CB54" s="8"/>
      <c r="CC54" s="62"/>
      <c r="CD54" s="62"/>
      <c r="CE54" s="1"/>
      <c r="CF54" s="1"/>
    </row>
    <row r="55" spans="1:84" s="12" customFormat="1">
      <c r="A55" s="1">
        <v>2013</v>
      </c>
      <c r="B55" s="1">
        <v>5</v>
      </c>
      <c r="C55" s="24">
        <v>41340</v>
      </c>
      <c r="D55" s="26">
        <v>4856</v>
      </c>
      <c r="E55" s="26">
        <v>4878</v>
      </c>
      <c r="F55" s="26">
        <v>4849</v>
      </c>
      <c r="G55" s="26">
        <v>4873</v>
      </c>
      <c r="H55" s="1">
        <v>1596</v>
      </c>
      <c r="I55" s="81">
        <v>122.00567700000001</v>
      </c>
      <c r="J55" s="119">
        <v>121.95732</v>
      </c>
      <c r="K55" s="119">
        <v>96.221891999999997</v>
      </c>
      <c r="L55" s="72">
        <v>96.191159999999996</v>
      </c>
      <c r="M55" s="7">
        <v>4871</v>
      </c>
      <c r="N55" s="56"/>
      <c r="O55" s="84"/>
      <c r="P55" s="13"/>
      <c r="Q55" s="13"/>
      <c r="R55" s="13"/>
      <c r="S55" s="13"/>
      <c r="T55" s="13"/>
      <c r="U55" s="13"/>
      <c r="V55" s="13"/>
      <c r="W55" s="50"/>
      <c r="X55" s="69">
        <v>4870</v>
      </c>
      <c r="Y55" s="7">
        <v>4935</v>
      </c>
      <c r="Z55" s="68">
        <v>4869</v>
      </c>
      <c r="AA55" s="68">
        <v>4935</v>
      </c>
      <c r="AB55" s="134"/>
      <c r="AC55" s="134"/>
      <c r="AD55" s="134"/>
      <c r="AE55" s="134"/>
      <c r="AF55" s="134"/>
      <c r="AG55" s="37"/>
      <c r="AH55" s="37"/>
      <c r="AI55" s="1"/>
      <c r="AJ55" s="1"/>
      <c r="AK55" s="1"/>
      <c r="AL55" s="1"/>
      <c r="AM55" s="1"/>
      <c r="AN55" s="1"/>
      <c r="AO55" s="1"/>
      <c r="AP55" s="14">
        <v>4841</v>
      </c>
      <c r="AQ55" s="14">
        <v>4872</v>
      </c>
      <c r="AR55" s="14">
        <v>4802</v>
      </c>
      <c r="AS55" s="14">
        <v>4866</v>
      </c>
      <c r="AT55" s="14">
        <v>4829.333333333333</v>
      </c>
      <c r="AU55" s="127">
        <v>17</v>
      </c>
      <c r="AV55" s="127">
        <v>78</v>
      </c>
      <c r="AW55" s="14">
        <v>378</v>
      </c>
      <c r="AX55" s="127" t="s">
        <v>618</v>
      </c>
      <c r="AY55" s="14">
        <v>-108</v>
      </c>
      <c r="AZ55" s="1">
        <v>4870</v>
      </c>
      <c r="BA55" s="1">
        <v>4917</v>
      </c>
      <c r="BB55" s="1">
        <v>4869</v>
      </c>
      <c r="BC55" s="1">
        <v>4909</v>
      </c>
      <c r="BD55" s="8"/>
      <c r="BE55" s="8"/>
      <c r="BF55" s="62"/>
      <c r="BG55" s="62"/>
      <c r="BH55" s="1">
        <v>4858</v>
      </c>
      <c r="BI55" s="1">
        <v>626</v>
      </c>
      <c r="BJ55" s="1">
        <v>505</v>
      </c>
      <c r="BK55" s="1">
        <v>1.2396039603960396</v>
      </c>
      <c r="BL55" s="1">
        <v>4870</v>
      </c>
      <c r="BM55" s="1">
        <v>4905</v>
      </c>
      <c r="BN55" s="1">
        <v>4869</v>
      </c>
      <c r="BO55" s="1">
        <v>4901</v>
      </c>
      <c r="BP55" s="1">
        <v>4870</v>
      </c>
      <c r="BQ55" s="1">
        <v>4917</v>
      </c>
      <c r="BR55" s="1">
        <v>4869</v>
      </c>
      <c r="BS55" s="1">
        <v>4898</v>
      </c>
      <c r="BT55" s="1">
        <v>4870</v>
      </c>
      <c r="BU55" s="1">
        <v>4888</v>
      </c>
      <c r="BV55" s="1">
        <v>4869</v>
      </c>
      <c r="BW55" s="1">
        <v>4883</v>
      </c>
      <c r="BX55" s="1">
        <v>1593.7</v>
      </c>
      <c r="BY55" s="62"/>
      <c r="BZ55" s="62"/>
      <c r="CA55" s="8"/>
      <c r="CB55" s="8"/>
      <c r="CC55" s="62"/>
      <c r="CD55" s="62"/>
      <c r="CE55" s="1"/>
      <c r="CF55" s="1"/>
    </row>
    <row r="56" spans="1:84" s="12" customFormat="1">
      <c r="A56" s="1">
        <v>2013</v>
      </c>
      <c r="B56" s="1">
        <v>6</v>
      </c>
      <c r="C56" s="24">
        <v>41341</v>
      </c>
      <c r="D56" s="26">
        <v>4952</v>
      </c>
      <c r="E56" s="26">
        <v>4974</v>
      </c>
      <c r="F56" s="26">
        <v>4943</v>
      </c>
      <c r="G56" s="26">
        <v>4955</v>
      </c>
      <c r="H56" s="1">
        <v>1603.9</v>
      </c>
      <c r="I56" s="81">
        <v>124.675011</v>
      </c>
      <c r="J56" s="119">
        <v>124.758371</v>
      </c>
      <c r="K56" s="119">
        <v>97.606971000000001</v>
      </c>
      <c r="L56" s="72">
        <v>97.732315999999997</v>
      </c>
      <c r="M56" s="7">
        <v>4964</v>
      </c>
      <c r="N56" s="56"/>
      <c r="O56" s="84"/>
      <c r="P56" s="13"/>
      <c r="Q56" s="13"/>
      <c r="R56" s="13"/>
      <c r="S56" s="13"/>
      <c r="T56" s="13"/>
      <c r="U56" s="13"/>
      <c r="V56" s="13"/>
      <c r="W56" s="50"/>
      <c r="X56" s="69">
        <v>4959</v>
      </c>
      <c r="Y56" s="7">
        <v>4996</v>
      </c>
      <c r="Z56" s="68">
        <v>4958</v>
      </c>
      <c r="AA56" s="68">
        <v>4990</v>
      </c>
      <c r="AB56" s="134"/>
      <c r="AC56" s="134"/>
      <c r="AD56" s="134"/>
      <c r="AE56" s="134"/>
      <c r="AF56" s="134"/>
      <c r="AG56" s="37"/>
      <c r="AH56" s="37"/>
      <c r="AI56" s="1"/>
      <c r="AJ56" s="1"/>
      <c r="AK56" s="1"/>
      <c r="AL56" s="1"/>
      <c r="AM56" s="1"/>
      <c r="AN56" s="1"/>
      <c r="AO56" s="1"/>
      <c r="AP56" s="14">
        <v>4870</v>
      </c>
      <c r="AQ56" s="14">
        <v>4969</v>
      </c>
      <c r="AR56" s="14">
        <v>4869</v>
      </c>
      <c r="AS56" s="14">
        <v>4967</v>
      </c>
      <c r="AT56" s="14">
        <v>4890</v>
      </c>
      <c r="AU56" s="127">
        <v>3</v>
      </c>
      <c r="AV56" s="127">
        <v>34</v>
      </c>
      <c r="AW56" s="14">
        <v>412</v>
      </c>
      <c r="AX56" s="127" t="s">
        <v>618</v>
      </c>
      <c r="AY56" s="14">
        <v>-108</v>
      </c>
      <c r="AZ56" s="1">
        <v>4959</v>
      </c>
      <c r="BA56" s="1">
        <v>4996</v>
      </c>
      <c r="BB56" s="1">
        <v>4958</v>
      </c>
      <c r="BC56" s="1">
        <v>4972</v>
      </c>
      <c r="BD56" s="8"/>
      <c r="BE56" s="8"/>
      <c r="BF56" s="62"/>
      <c r="BG56" s="62"/>
      <c r="BH56" s="1">
        <v>4950</v>
      </c>
      <c r="BI56" s="1">
        <v>597</v>
      </c>
      <c r="BJ56" s="1">
        <v>457</v>
      </c>
      <c r="BK56" s="1">
        <v>1.3063457330415755</v>
      </c>
      <c r="BL56" s="1">
        <v>4959</v>
      </c>
      <c r="BM56" s="1">
        <v>4992</v>
      </c>
      <c r="BN56" s="1">
        <v>4958</v>
      </c>
      <c r="BO56" s="1">
        <v>4979</v>
      </c>
      <c r="BP56" s="1">
        <v>4959</v>
      </c>
      <c r="BQ56" s="1">
        <v>4996</v>
      </c>
      <c r="BR56" s="1">
        <v>4958</v>
      </c>
      <c r="BS56" s="1">
        <v>4972</v>
      </c>
      <c r="BT56" s="1">
        <v>4959</v>
      </c>
      <c r="BU56" s="1">
        <v>4973</v>
      </c>
      <c r="BV56" s="1">
        <v>4958</v>
      </c>
      <c r="BW56" s="1">
        <v>4967</v>
      </c>
      <c r="BX56" s="1">
        <v>1602.4</v>
      </c>
      <c r="BY56" s="62"/>
      <c r="BZ56" s="62"/>
      <c r="CA56" s="8"/>
      <c r="CB56" s="8"/>
      <c r="CC56" s="62"/>
      <c r="CD56" s="62"/>
      <c r="CE56" s="1"/>
      <c r="CF56" s="1"/>
    </row>
    <row r="57" spans="1:84" s="12" customFormat="1">
      <c r="A57" s="1">
        <v>2013</v>
      </c>
      <c r="B57" s="1">
        <v>2</v>
      </c>
      <c r="C57" s="24">
        <v>41344</v>
      </c>
      <c r="D57" s="26">
        <v>5005</v>
      </c>
      <c r="E57" s="26">
        <v>5030</v>
      </c>
      <c r="F57" s="26">
        <v>4979</v>
      </c>
      <c r="G57" s="26">
        <v>4993</v>
      </c>
      <c r="H57" s="1">
        <v>1604.1</v>
      </c>
      <c r="I57" s="81">
        <v>124.958249</v>
      </c>
      <c r="J57" s="119">
        <v>124.81639800000001</v>
      </c>
      <c r="K57" s="119">
        <v>98.183539999999994</v>
      </c>
      <c r="L57" s="72">
        <v>98.190051999999994</v>
      </c>
      <c r="M57" s="7">
        <v>4998</v>
      </c>
      <c r="N57" s="56"/>
      <c r="O57" s="84"/>
      <c r="P57" s="13"/>
      <c r="Q57" s="13"/>
      <c r="R57" s="13"/>
      <c r="S57" s="13"/>
      <c r="T57" s="13"/>
      <c r="U57" s="13"/>
      <c r="V57" s="13"/>
      <c r="W57" s="50"/>
      <c r="X57" s="69">
        <v>5000</v>
      </c>
      <c r="Y57" s="7">
        <v>5021</v>
      </c>
      <c r="Z57" s="68">
        <v>4979</v>
      </c>
      <c r="AA57" s="68">
        <v>5018</v>
      </c>
      <c r="AB57" s="134"/>
      <c r="AC57" s="134"/>
      <c r="AD57" s="134"/>
      <c r="AE57" s="134"/>
      <c r="AF57" s="134"/>
      <c r="AG57" s="37"/>
      <c r="AH57" s="37"/>
      <c r="AI57" s="1"/>
      <c r="AJ57" s="1"/>
      <c r="AK57" s="1"/>
      <c r="AL57" s="1"/>
      <c r="AM57" s="1"/>
      <c r="AN57" s="1"/>
      <c r="AO57" s="1"/>
      <c r="AP57" s="14">
        <v>4959</v>
      </c>
      <c r="AQ57" s="14">
        <v>5010</v>
      </c>
      <c r="AR57" s="14">
        <v>4958</v>
      </c>
      <c r="AS57" s="14">
        <v>5002</v>
      </c>
      <c r="AT57" s="14">
        <v>4945</v>
      </c>
      <c r="AU57" s="127">
        <v>12</v>
      </c>
      <c r="AV57" s="127">
        <v>28</v>
      </c>
      <c r="AW57" s="14">
        <v>440</v>
      </c>
      <c r="AX57" s="127" t="s">
        <v>618</v>
      </c>
      <c r="AY57" s="14">
        <v>-108</v>
      </c>
      <c r="AZ57" s="1">
        <v>5000</v>
      </c>
      <c r="BA57" s="1">
        <v>5021</v>
      </c>
      <c r="BB57" s="1">
        <v>4979</v>
      </c>
      <c r="BC57" s="1">
        <v>4995</v>
      </c>
      <c r="BD57" s="8"/>
      <c r="BE57" s="8"/>
      <c r="BF57" s="62"/>
      <c r="BG57" s="62"/>
      <c r="BH57" s="1">
        <v>4991</v>
      </c>
      <c r="BI57" s="1">
        <v>399</v>
      </c>
      <c r="BJ57" s="1">
        <v>408</v>
      </c>
      <c r="BK57" s="1">
        <v>0.9779411764705882</v>
      </c>
      <c r="BL57" s="1">
        <v>5000</v>
      </c>
      <c r="BM57" s="1">
        <v>5021</v>
      </c>
      <c r="BN57" s="1">
        <v>4979</v>
      </c>
      <c r="BO57" s="1">
        <v>4989</v>
      </c>
      <c r="BP57" s="1">
        <v>5000</v>
      </c>
      <c r="BQ57" s="1">
        <v>5021</v>
      </c>
      <c r="BR57" s="1">
        <v>4979</v>
      </c>
      <c r="BS57" s="1">
        <v>4990</v>
      </c>
      <c r="BT57" s="1">
        <v>5000</v>
      </c>
      <c r="BU57" s="1">
        <v>5021</v>
      </c>
      <c r="BV57" s="1">
        <v>5000</v>
      </c>
      <c r="BW57" s="1">
        <v>5002</v>
      </c>
      <c r="BX57" s="1">
        <v>1602.1</v>
      </c>
      <c r="BY57" s="62"/>
      <c r="BZ57" s="62"/>
      <c r="CA57" s="8"/>
      <c r="CB57" s="8"/>
      <c r="CC57" s="62"/>
      <c r="CD57" s="62"/>
      <c r="CE57" s="1"/>
      <c r="CF57" s="1"/>
    </row>
    <row r="58" spans="1:84" s="12" customFormat="1">
      <c r="A58" s="1">
        <v>2013</v>
      </c>
      <c r="B58" s="1">
        <v>3</v>
      </c>
      <c r="C58" s="24">
        <v>41345</v>
      </c>
      <c r="D58" s="26">
        <v>5040</v>
      </c>
      <c r="E58" s="26">
        <v>5052</v>
      </c>
      <c r="F58" s="26">
        <v>5007</v>
      </c>
      <c r="G58" s="26">
        <v>5008</v>
      </c>
      <c r="H58" s="1">
        <v>1595</v>
      </c>
      <c r="I58" s="81">
        <v>125.45158499999999</v>
      </c>
      <c r="J58" s="119">
        <v>125.467974</v>
      </c>
      <c r="K58" s="119">
        <v>99.021446999999995</v>
      </c>
      <c r="L58" s="72">
        <v>99.070915999999997</v>
      </c>
      <c r="M58" s="7">
        <v>4985</v>
      </c>
      <c r="N58" s="56"/>
      <c r="O58" s="84"/>
      <c r="P58" s="13"/>
      <c r="Q58" s="13"/>
      <c r="R58" s="13"/>
      <c r="S58" s="13"/>
      <c r="T58" s="13"/>
      <c r="U58" s="13"/>
      <c r="V58" s="13"/>
      <c r="W58" s="50"/>
      <c r="X58" s="69">
        <v>5001</v>
      </c>
      <c r="Y58" s="7">
        <v>5037</v>
      </c>
      <c r="Z58" s="68">
        <v>4951</v>
      </c>
      <c r="AA58" s="68">
        <v>4981</v>
      </c>
      <c r="AB58" s="134"/>
      <c r="AC58" s="134"/>
      <c r="AD58" s="134"/>
      <c r="AE58" s="134"/>
      <c r="AF58" s="134"/>
      <c r="AG58" s="37"/>
      <c r="AH58" s="37"/>
      <c r="AI58" s="1"/>
      <c r="AJ58" s="1"/>
      <c r="AK58" s="1"/>
      <c r="AL58" s="1"/>
      <c r="AM58" s="1"/>
      <c r="AN58" s="1"/>
      <c r="AO58" s="1"/>
      <c r="AP58" s="14">
        <v>5000</v>
      </c>
      <c r="AQ58" s="14">
        <v>5045</v>
      </c>
      <c r="AR58" s="14">
        <v>4979</v>
      </c>
      <c r="AS58" s="14">
        <v>5037</v>
      </c>
      <c r="AT58" s="14">
        <v>5002</v>
      </c>
      <c r="AU58" s="127">
        <v>32</v>
      </c>
      <c r="AV58" s="127">
        <v>-85</v>
      </c>
      <c r="AW58" s="14">
        <v>355</v>
      </c>
      <c r="AX58" s="127" t="s">
        <v>618</v>
      </c>
      <c r="AY58" s="14">
        <v>-108</v>
      </c>
      <c r="AZ58" s="1">
        <v>5001</v>
      </c>
      <c r="BA58" s="1">
        <v>5037</v>
      </c>
      <c r="BB58" s="1">
        <v>4951</v>
      </c>
      <c r="BC58" s="1">
        <v>5018</v>
      </c>
      <c r="BD58" s="8"/>
      <c r="BE58" s="8"/>
      <c r="BF58" s="62"/>
      <c r="BG58" s="62"/>
      <c r="BH58" s="1">
        <v>5034</v>
      </c>
      <c r="BI58" s="1">
        <v>460</v>
      </c>
      <c r="BJ58" s="1">
        <v>549</v>
      </c>
      <c r="BK58" s="1">
        <v>0.83788706739526408</v>
      </c>
      <c r="BL58" s="1">
        <v>5001</v>
      </c>
      <c r="BM58" s="1">
        <v>5037</v>
      </c>
      <c r="BN58" s="1">
        <v>4951</v>
      </c>
      <c r="BO58" s="1">
        <v>5017</v>
      </c>
      <c r="BP58" s="1">
        <v>5001</v>
      </c>
      <c r="BQ58" s="1">
        <v>5037</v>
      </c>
      <c r="BR58" s="1">
        <v>4951</v>
      </c>
      <c r="BS58" s="1">
        <v>5013</v>
      </c>
      <c r="BT58" s="1">
        <v>5001</v>
      </c>
      <c r="BU58" s="1">
        <v>5008</v>
      </c>
      <c r="BV58" s="1">
        <v>4975</v>
      </c>
      <c r="BW58" s="1">
        <v>4991</v>
      </c>
      <c r="BX58" s="1">
        <v>1599.7</v>
      </c>
      <c r="BY58" s="62"/>
      <c r="BZ58" s="62"/>
      <c r="CA58" s="8"/>
      <c r="CB58" s="8"/>
      <c r="CC58" s="62"/>
      <c r="CD58" s="62"/>
      <c r="CE58" s="1"/>
      <c r="CF58" s="1"/>
    </row>
    <row r="59" spans="1:84" s="12" customFormat="1">
      <c r="A59" s="1">
        <v>2013</v>
      </c>
      <c r="B59" s="1">
        <v>4</v>
      </c>
      <c r="C59" s="24">
        <v>41346</v>
      </c>
      <c r="D59" s="26">
        <v>4962</v>
      </c>
      <c r="E59" s="26">
        <v>4988</v>
      </c>
      <c r="F59" s="26">
        <v>4928</v>
      </c>
      <c r="G59" s="26">
        <v>4945</v>
      </c>
      <c r="H59" s="1">
        <v>1593.1</v>
      </c>
      <c r="I59" s="81">
        <v>124.893657</v>
      </c>
      <c r="J59" s="119">
        <v>124.76057400000001</v>
      </c>
      <c r="K59" s="119">
        <v>98.853793999999994</v>
      </c>
      <c r="L59" s="72">
        <v>98.686350000000004</v>
      </c>
      <c r="M59" s="7">
        <v>4927</v>
      </c>
      <c r="N59" s="56"/>
      <c r="O59" s="84"/>
      <c r="P59" s="13"/>
      <c r="Q59" s="13"/>
      <c r="R59" s="13"/>
      <c r="S59" s="13"/>
      <c r="T59" s="13"/>
      <c r="U59" s="13"/>
      <c r="V59" s="13"/>
      <c r="W59" s="50"/>
      <c r="X59" s="69">
        <v>4924</v>
      </c>
      <c r="Y59" s="7">
        <v>4993</v>
      </c>
      <c r="Z59" s="68">
        <v>4923</v>
      </c>
      <c r="AA59" s="68">
        <v>4964</v>
      </c>
      <c r="AB59" s="134"/>
      <c r="AC59" s="134"/>
      <c r="AD59" s="134"/>
      <c r="AE59" s="134"/>
      <c r="AF59" s="134"/>
      <c r="AG59" s="37"/>
      <c r="AH59" s="37"/>
      <c r="AI59" s="1"/>
      <c r="AJ59" s="1"/>
      <c r="AK59" s="1"/>
      <c r="AL59" s="1"/>
      <c r="AM59" s="1"/>
      <c r="AN59" s="1"/>
      <c r="AO59" s="1"/>
      <c r="AP59" s="14">
        <v>5001</v>
      </c>
      <c r="AQ59" s="14">
        <v>5037</v>
      </c>
      <c r="AR59" s="14">
        <v>4951</v>
      </c>
      <c r="AS59" s="14">
        <v>4984</v>
      </c>
      <c r="AT59" s="14">
        <v>5007.666666666667</v>
      </c>
      <c r="AU59" s="127">
        <v>17</v>
      </c>
      <c r="AV59" s="127" t="s">
        <v>618</v>
      </c>
      <c r="AW59" s="14">
        <v>355</v>
      </c>
      <c r="AX59" s="127">
        <v>-4</v>
      </c>
      <c r="AY59" s="14">
        <v>-112</v>
      </c>
      <c r="AZ59" s="1">
        <v>4924</v>
      </c>
      <c r="BA59" s="1">
        <v>4993</v>
      </c>
      <c r="BB59" s="1">
        <v>4923</v>
      </c>
      <c r="BC59" s="1">
        <v>4985</v>
      </c>
      <c r="BD59" s="8"/>
      <c r="BE59" s="8"/>
      <c r="BF59" s="62"/>
      <c r="BG59" s="62"/>
      <c r="BH59" s="1">
        <v>4982</v>
      </c>
      <c r="BI59" s="1">
        <v>476</v>
      </c>
      <c r="BJ59" s="1">
        <v>435</v>
      </c>
      <c r="BK59" s="1">
        <v>1.0942528735632184</v>
      </c>
      <c r="BL59" s="1">
        <v>4924</v>
      </c>
      <c r="BM59" s="1">
        <v>4981</v>
      </c>
      <c r="BN59" s="1">
        <v>4923</v>
      </c>
      <c r="BO59" s="1">
        <v>4971</v>
      </c>
      <c r="BP59" s="1">
        <v>4924</v>
      </c>
      <c r="BQ59" s="1">
        <v>4993</v>
      </c>
      <c r="BR59" s="1">
        <v>4923</v>
      </c>
      <c r="BS59" s="1">
        <v>4968</v>
      </c>
      <c r="BT59" s="1">
        <v>4924</v>
      </c>
      <c r="BU59" s="1">
        <v>4945</v>
      </c>
      <c r="BV59" s="1">
        <v>4923</v>
      </c>
      <c r="BW59" s="1">
        <v>4941</v>
      </c>
      <c r="BX59" s="1">
        <v>1588.7</v>
      </c>
      <c r="BY59" s="62"/>
      <c r="BZ59" s="62"/>
      <c r="CA59" s="8"/>
      <c r="CB59" s="8"/>
      <c r="CC59" s="62"/>
      <c r="CD59" s="62"/>
      <c r="CE59" s="1"/>
      <c r="CF59" s="1"/>
    </row>
    <row r="60" spans="1:84" s="12" customFormat="1">
      <c r="A60" s="1">
        <v>2013</v>
      </c>
      <c r="B60" s="1">
        <v>5</v>
      </c>
      <c r="C60" s="24">
        <v>41347</v>
      </c>
      <c r="D60" s="26">
        <v>4953</v>
      </c>
      <c r="E60" s="26">
        <v>4961</v>
      </c>
      <c r="F60" s="26">
        <v>4906</v>
      </c>
      <c r="G60" s="26">
        <v>4942</v>
      </c>
      <c r="H60" s="1">
        <v>1590.8</v>
      </c>
      <c r="I60" s="81">
        <v>124.370884</v>
      </c>
      <c r="J60" s="119">
        <v>124.6752</v>
      </c>
      <c r="K60" s="119">
        <v>99.531260000000003</v>
      </c>
      <c r="L60" s="72">
        <v>99.68244</v>
      </c>
      <c r="M60" s="7">
        <v>4976</v>
      </c>
      <c r="N60" s="56"/>
      <c r="O60" s="84"/>
      <c r="P60" s="13"/>
      <c r="Q60" s="13"/>
      <c r="R60" s="13"/>
      <c r="S60" s="13"/>
      <c r="T60" s="13"/>
      <c r="U60" s="13"/>
      <c r="V60" s="13"/>
      <c r="W60" s="50"/>
      <c r="X60" s="69">
        <v>4969</v>
      </c>
      <c r="Y60" s="7">
        <v>4998</v>
      </c>
      <c r="Z60" s="68">
        <v>4943</v>
      </c>
      <c r="AA60" s="68">
        <v>4964</v>
      </c>
      <c r="AB60" s="134"/>
      <c r="AC60" s="134"/>
      <c r="AD60" s="134"/>
      <c r="AE60" s="134"/>
      <c r="AF60" s="134"/>
      <c r="AG60" s="37"/>
      <c r="AH60" s="37"/>
      <c r="AI60" s="1"/>
      <c r="AJ60" s="1"/>
      <c r="AK60" s="1"/>
      <c r="AL60" s="1"/>
      <c r="AM60" s="1"/>
      <c r="AN60" s="1"/>
      <c r="AO60" s="1"/>
      <c r="AP60" s="14">
        <v>4924</v>
      </c>
      <c r="AQ60" s="14">
        <v>4993</v>
      </c>
      <c r="AR60" s="14">
        <v>4921</v>
      </c>
      <c r="AS60" s="14">
        <v>4928</v>
      </c>
      <c r="AT60" s="14">
        <v>4983</v>
      </c>
      <c r="AU60" s="127">
        <v>11</v>
      </c>
      <c r="AV60" s="127" t="s">
        <v>618</v>
      </c>
      <c r="AW60" s="14">
        <v>355</v>
      </c>
      <c r="AX60" s="127">
        <v>-46</v>
      </c>
      <c r="AY60" s="14">
        <v>-158</v>
      </c>
      <c r="AZ60" s="1">
        <v>4969</v>
      </c>
      <c r="BA60" s="1">
        <v>4998</v>
      </c>
      <c r="BB60" s="1">
        <v>4946</v>
      </c>
      <c r="BC60" s="1">
        <v>4951</v>
      </c>
      <c r="BD60" s="8"/>
      <c r="BE60" s="8"/>
      <c r="BF60" s="62"/>
      <c r="BG60" s="62"/>
      <c r="BH60" s="1">
        <v>4950</v>
      </c>
      <c r="BI60" s="1">
        <v>453</v>
      </c>
      <c r="BJ60" s="1">
        <v>481</v>
      </c>
      <c r="BK60" s="1">
        <v>0.94178794178794178</v>
      </c>
      <c r="BL60" s="1">
        <v>4969</v>
      </c>
      <c r="BM60" s="1">
        <v>4998</v>
      </c>
      <c r="BN60" s="1">
        <v>4946</v>
      </c>
      <c r="BO60" s="1">
        <v>4951</v>
      </c>
      <c r="BP60" s="1">
        <v>4969</v>
      </c>
      <c r="BQ60" s="1">
        <v>4998</v>
      </c>
      <c r="BR60" s="1">
        <v>4945</v>
      </c>
      <c r="BS60" s="1">
        <v>4955</v>
      </c>
      <c r="BT60" s="1">
        <v>4969</v>
      </c>
      <c r="BU60" s="1">
        <v>4989</v>
      </c>
      <c r="BV60" s="1">
        <v>4965</v>
      </c>
      <c r="BW60" s="1">
        <v>4985</v>
      </c>
      <c r="BX60" s="1">
        <v>1592.3</v>
      </c>
      <c r="BY60" s="62"/>
      <c r="BZ60" s="62"/>
      <c r="CA60" s="8"/>
      <c r="CB60" s="8"/>
      <c r="CC60" s="62"/>
      <c r="CD60" s="62"/>
      <c r="CE60" s="1"/>
      <c r="CF60" s="1"/>
    </row>
    <row r="61" spans="1:84" s="12" customFormat="1">
      <c r="A61" s="1">
        <v>2013</v>
      </c>
      <c r="B61" s="1">
        <v>6</v>
      </c>
      <c r="C61" s="24">
        <v>41348</v>
      </c>
      <c r="D61" s="26">
        <v>4965</v>
      </c>
      <c r="E61" s="26">
        <v>4987</v>
      </c>
      <c r="F61" s="26">
        <v>4959</v>
      </c>
      <c r="G61" s="26">
        <v>4980</v>
      </c>
      <c r="H61" s="1">
        <v>1592.4</v>
      </c>
      <c r="I61" s="81">
        <v>125.180486</v>
      </c>
      <c r="J61" s="119">
        <v>125.090734</v>
      </c>
      <c r="K61" s="119">
        <v>99.754101000000006</v>
      </c>
      <c r="L61" s="72">
        <v>99.636837999999997</v>
      </c>
      <c r="M61" s="7">
        <v>4973</v>
      </c>
      <c r="N61" s="56"/>
      <c r="O61" s="84"/>
      <c r="P61" s="13"/>
      <c r="Q61" s="13"/>
      <c r="R61" s="13"/>
      <c r="S61" s="13"/>
      <c r="T61" s="13"/>
      <c r="U61" s="13"/>
      <c r="V61" s="13"/>
      <c r="W61" s="50"/>
      <c r="X61" s="69">
        <v>4976</v>
      </c>
      <c r="Y61" s="7">
        <v>4989</v>
      </c>
      <c r="Z61" s="68">
        <v>4923</v>
      </c>
      <c r="AA61" s="68">
        <v>4927</v>
      </c>
      <c r="AB61" s="134"/>
      <c r="AC61" s="134"/>
      <c r="AD61" s="134"/>
      <c r="AE61" s="134"/>
      <c r="AF61" s="134"/>
      <c r="AG61" s="37"/>
      <c r="AH61" s="37"/>
      <c r="AI61" s="1"/>
      <c r="AJ61" s="1"/>
      <c r="AK61" s="1"/>
      <c r="AL61" s="1"/>
      <c r="AM61" s="1"/>
      <c r="AN61" s="1"/>
      <c r="AO61" s="1"/>
      <c r="AP61" s="14">
        <v>4969</v>
      </c>
      <c r="AQ61" s="14">
        <v>4998</v>
      </c>
      <c r="AR61" s="14">
        <v>4943</v>
      </c>
      <c r="AS61" s="14">
        <v>4979</v>
      </c>
      <c r="AT61" s="14">
        <v>4963.666666666667</v>
      </c>
      <c r="AU61" s="127">
        <v>15</v>
      </c>
      <c r="AV61" s="127" t="s">
        <v>618</v>
      </c>
      <c r="AW61" s="14">
        <v>355</v>
      </c>
      <c r="AX61" s="127" t="s">
        <v>618</v>
      </c>
      <c r="AY61" s="14">
        <v>-158</v>
      </c>
      <c r="AZ61" s="1">
        <v>4976</v>
      </c>
      <c r="BA61" s="1">
        <v>4989</v>
      </c>
      <c r="BB61" s="1">
        <v>4954</v>
      </c>
      <c r="BC61" s="1">
        <v>4956</v>
      </c>
      <c r="BD61" s="8"/>
      <c r="BE61" s="8"/>
      <c r="BF61" s="62"/>
      <c r="BG61" s="62"/>
      <c r="BH61" s="1">
        <v>4976</v>
      </c>
      <c r="BI61" s="1">
        <v>558</v>
      </c>
      <c r="BJ61" s="1">
        <v>362</v>
      </c>
      <c r="BK61" s="1">
        <v>1.5414364640883977</v>
      </c>
      <c r="BL61" s="1">
        <v>4976</v>
      </c>
      <c r="BM61" s="1">
        <v>4989</v>
      </c>
      <c r="BN61" s="1">
        <v>4954</v>
      </c>
      <c r="BO61" s="1">
        <v>4975</v>
      </c>
      <c r="BP61" s="1">
        <v>4976</v>
      </c>
      <c r="BQ61" s="1">
        <v>4989</v>
      </c>
      <c r="BR61" s="1">
        <v>4933</v>
      </c>
      <c r="BS61" s="1">
        <v>4945</v>
      </c>
      <c r="BT61" s="1">
        <v>4976</v>
      </c>
      <c r="BU61" s="1">
        <v>4977</v>
      </c>
      <c r="BV61" s="1">
        <v>4955</v>
      </c>
      <c r="BW61" s="1">
        <v>4956</v>
      </c>
      <c r="BX61" s="1">
        <v>1593</v>
      </c>
      <c r="BY61" s="62"/>
      <c r="BZ61" s="62"/>
      <c r="CA61" s="8"/>
      <c r="CB61" s="8"/>
      <c r="CC61" s="62"/>
      <c r="CD61" s="62"/>
      <c r="CE61" s="1"/>
      <c r="CF61" s="1"/>
    </row>
    <row r="62" spans="1:84" s="12" customFormat="1">
      <c r="A62" s="1">
        <v>2013</v>
      </c>
      <c r="B62" s="1">
        <v>2</v>
      </c>
      <c r="C62" s="24">
        <v>41351</v>
      </c>
      <c r="D62" s="26">
        <v>4904</v>
      </c>
      <c r="E62" s="26">
        <v>4904</v>
      </c>
      <c r="F62" s="26">
        <v>4816</v>
      </c>
      <c r="G62" s="26">
        <v>4827</v>
      </c>
      <c r="H62" s="1">
        <v>1581.9</v>
      </c>
      <c r="I62" s="81">
        <v>121.898096</v>
      </c>
      <c r="J62" s="119">
        <v>122.21897</v>
      </c>
      <c r="K62" s="119">
        <v>97.909623999999994</v>
      </c>
      <c r="L62" s="72">
        <v>98.049718999999996</v>
      </c>
      <c r="M62" s="7">
        <v>4849</v>
      </c>
      <c r="N62" s="56"/>
      <c r="O62" s="84"/>
      <c r="P62" s="13"/>
      <c r="Q62" s="13"/>
      <c r="R62" s="13"/>
      <c r="S62" s="13"/>
      <c r="T62" s="13"/>
      <c r="U62" s="13"/>
      <c r="V62" s="13"/>
      <c r="W62" s="50"/>
      <c r="X62" s="69">
        <v>4850</v>
      </c>
      <c r="Y62" s="7">
        <v>4900</v>
      </c>
      <c r="Z62" s="68">
        <v>4840</v>
      </c>
      <c r="AA62" s="68">
        <v>4892</v>
      </c>
      <c r="AB62" s="134"/>
      <c r="AC62" s="134"/>
      <c r="AD62" s="134"/>
      <c r="AE62" s="134"/>
      <c r="AF62" s="134"/>
      <c r="AG62" s="37"/>
      <c r="AH62" s="37"/>
      <c r="AI62" s="1"/>
      <c r="AJ62" s="1"/>
      <c r="AK62" s="1"/>
      <c r="AL62" s="1"/>
      <c r="AM62" s="1"/>
      <c r="AN62" s="1"/>
      <c r="AO62" s="1"/>
      <c r="AP62" s="14">
        <v>4976</v>
      </c>
      <c r="AQ62" s="14">
        <v>4989</v>
      </c>
      <c r="AR62" s="14">
        <v>4873</v>
      </c>
      <c r="AS62" s="14">
        <v>4885</v>
      </c>
      <c r="AT62" s="14">
        <v>4930.666666666667</v>
      </c>
      <c r="AU62" s="127">
        <v>77</v>
      </c>
      <c r="AV62" s="127" t="s">
        <v>618</v>
      </c>
      <c r="AW62" s="14">
        <v>355</v>
      </c>
      <c r="AX62" s="127">
        <v>-23</v>
      </c>
      <c r="AY62" s="14">
        <v>-181</v>
      </c>
      <c r="AZ62" s="1">
        <v>4850</v>
      </c>
      <c r="BA62" s="1">
        <v>4887</v>
      </c>
      <c r="BB62" s="1">
        <v>4840</v>
      </c>
      <c r="BC62" s="1">
        <v>4871</v>
      </c>
      <c r="BD62" s="8"/>
      <c r="BE62" s="8"/>
      <c r="BF62" s="62"/>
      <c r="BG62" s="62"/>
      <c r="BH62" s="1">
        <v>4886</v>
      </c>
      <c r="BI62" s="1">
        <v>402</v>
      </c>
      <c r="BJ62" s="1">
        <v>681</v>
      </c>
      <c r="BK62" s="1">
        <v>0.5903083700440529</v>
      </c>
      <c r="BL62" s="1">
        <v>4850</v>
      </c>
      <c r="BM62" s="1">
        <v>4887</v>
      </c>
      <c r="BN62" s="1">
        <v>4840</v>
      </c>
      <c r="BO62" s="1">
        <v>4887</v>
      </c>
      <c r="BP62" s="1">
        <v>4850</v>
      </c>
      <c r="BQ62" s="1">
        <v>4887</v>
      </c>
      <c r="BR62" s="1">
        <v>4840</v>
      </c>
      <c r="BS62" s="1">
        <v>4876</v>
      </c>
      <c r="BT62" s="1">
        <v>4850</v>
      </c>
      <c r="BU62" s="1">
        <v>4869</v>
      </c>
      <c r="BV62" s="1">
        <v>4848</v>
      </c>
      <c r="BW62" s="1">
        <v>4859</v>
      </c>
      <c r="BX62" s="1">
        <v>1579.1</v>
      </c>
      <c r="BY62" s="62"/>
      <c r="BZ62" s="62"/>
      <c r="CA62" s="8"/>
      <c r="CB62" s="8"/>
      <c r="CC62" s="62"/>
      <c r="CD62" s="62"/>
      <c r="CE62" s="1"/>
      <c r="CF62" s="1"/>
    </row>
    <row r="63" spans="1:84" s="12" customFormat="1">
      <c r="A63" s="1">
        <v>2013</v>
      </c>
      <c r="B63" s="1">
        <v>3</v>
      </c>
      <c r="C63" s="24">
        <v>41352</v>
      </c>
      <c r="D63" s="26">
        <v>4894</v>
      </c>
      <c r="E63" s="26">
        <v>4915</v>
      </c>
      <c r="F63" s="26">
        <v>4879</v>
      </c>
      <c r="G63" s="26">
        <v>4884</v>
      </c>
      <c r="H63" s="1">
        <v>1582.5</v>
      </c>
      <c r="I63" s="81">
        <v>123.71474600000001</v>
      </c>
      <c r="J63" s="119">
        <v>123.544332</v>
      </c>
      <c r="K63" s="119">
        <v>99.141857999999999</v>
      </c>
      <c r="L63" s="72">
        <v>99.039749999999998</v>
      </c>
      <c r="M63" s="7">
        <v>4882</v>
      </c>
      <c r="N63" s="56"/>
      <c r="O63" s="84"/>
      <c r="P63" s="13"/>
      <c r="Q63" s="13"/>
      <c r="R63" s="13"/>
      <c r="S63" s="13"/>
      <c r="T63" s="13"/>
      <c r="U63" s="13"/>
      <c r="V63" s="13"/>
      <c r="W63" s="50"/>
      <c r="X63" s="69">
        <v>4882</v>
      </c>
      <c r="Y63" s="7">
        <v>4899</v>
      </c>
      <c r="Z63" s="68">
        <v>4781</v>
      </c>
      <c r="AA63" s="68">
        <v>4815</v>
      </c>
      <c r="AB63" s="134"/>
      <c r="AC63" s="134"/>
      <c r="AD63" s="134"/>
      <c r="AE63" s="134"/>
      <c r="AF63" s="134"/>
      <c r="AG63" s="37"/>
      <c r="AH63" s="37"/>
      <c r="AI63" s="1"/>
      <c r="AJ63" s="1"/>
      <c r="AK63" s="1"/>
      <c r="AL63" s="1"/>
      <c r="AM63" s="1"/>
      <c r="AN63" s="1"/>
      <c r="AO63" s="1"/>
      <c r="AP63" s="14">
        <v>4850</v>
      </c>
      <c r="AQ63" s="14">
        <v>4915</v>
      </c>
      <c r="AR63" s="14">
        <v>4840</v>
      </c>
      <c r="AS63" s="14">
        <v>4900</v>
      </c>
      <c r="AT63" s="14">
        <v>4921.333333333333</v>
      </c>
      <c r="AU63" s="127">
        <v>10</v>
      </c>
      <c r="AV63" s="127" t="s">
        <v>618</v>
      </c>
      <c r="AW63" s="14">
        <v>355</v>
      </c>
      <c r="AX63" s="127" t="s">
        <v>618</v>
      </c>
      <c r="AY63" s="14">
        <v>-181</v>
      </c>
      <c r="AZ63" s="1">
        <v>4882</v>
      </c>
      <c r="BA63" s="1">
        <v>4899</v>
      </c>
      <c r="BB63" s="1">
        <v>4866</v>
      </c>
      <c r="BC63" s="1">
        <v>4886</v>
      </c>
      <c r="BD63" s="8"/>
      <c r="BE63" s="8"/>
      <c r="BF63" s="62"/>
      <c r="BG63" s="62"/>
      <c r="BH63" s="1">
        <v>4911</v>
      </c>
      <c r="BI63" s="1">
        <v>632</v>
      </c>
      <c r="BJ63" s="1">
        <v>369</v>
      </c>
      <c r="BK63" s="1">
        <v>1.7127371273712737</v>
      </c>
      <c r="BL63" s="1">
        <v>4882</v>
      </c>
      <c r="BM63" s="1">
        <v>4899</v>
      </c>
      <c r="BN63" s="1">
        <v>4866</v>
      </c>
      <c r="BO63" s="1">
        <v>4885</v>
      </c>
      <c r="BP63" s="1">
        <v>4882</v>
      </c>
      <c r="BQ63" s="1">
        <v>4899</v>
      </c>
      <c r="BR63" s="1">
        <v>4865</v>
      </c>
      <c r="BS63" s="1">
        <v>4870</v>
      </c>
      <c r="BT63" s="1">
        <v>4882</v>
      </c>
      <c r="BU63" s="1">
        <v>4893</v>
      </c>
      <c r="BV63" s="1">
        <v>4876</v>
      </c>
      <c r="BW63" s="1">
        <v>4888</v>
      </c>
      <c r="BX63" s="1">
        <v>1577.5</v>
      </c>
      <c r="BY63" s="62"/>
      <c r="BZ63" s="62"/>
      <c r="CA63" s="8"/>
      <c r="CB63" s="8"/>
      <c r="CC63" s="62"/>
      <c r="CD63" s="62"/>
      <c r="CE63" s="1"/>
      <c r="CF63" s="1"/>
    </row>
    <row r="64" spans="1:84" s="12" customFormat="1">
      <c r="A64" s="1">
        <v>2013</v>
      </c>
      <c r="B64" s="1">
        <v>5</v>
      </c>
      <c r="C64" s="24">
        <v>41354</v>
      </c>
      <c r="D64" s="26">
        <v>4916</v>
      </c>
      <c r="E64" s="26">
        <v>4944</v>
      </c>
      <c r="F64" s="26">
        <v>4905</v>
      </c>
      <c r="G64" s="26">
        <v>4925</v>
      </c>
      <c r="H64" s="1">
        <v>1580.1</v>
      </c>
      <c r="I64" s="81">
        <v>123.76208</v>
      </c>
      <c r="J64" s="119">
        <v>124.0299</v>
      </c>
      <c r="K64" s="119">
        <v>99.210592000000005</v>
      </c>
      <c r="L64" s="72">
        <v>99.396450000000002</v>
      </c>
      <c r="M64" s="7">
        <v>4949</v>
      </c>
      <c r="N64" s="56"/>
      <c r="O64" s="84"/>
      <c r="P64" s="13"/>
      <c r="Q64" s="13"/>
      <c r="R64" s="13"/>
      <c r="S64" s="13"/>
      <c r="T64" s="13"/>
      <c r="U64" s="13"/>
      <c r="V64" s="13"/>
      <c r="W64" s="50"/>
      <c r="X64" s="69">
        <v>4945</v>
      </c>
      <c r="Y64" s="7">
        <v>4945</v>
      </c>
      <c r="Z64" s="68">
        <v>4870</v>
      </c>
      <c r="AA64" s="68">
        <v>4883</v>
      </c>
      <c r="AB64" s="134"/>
      <c r="AC64" s="134"/>
      <c r="AD64" s="134"/>
      <c r="AE64" s="134"/>
      <c r="AF64" s="134"/>
      <c r="AG64" s="37"/>
      <c r="AH64" s="37"/>
      <c r="AI64" s="1"/>
      <c r="AJ64" s="1"/>
      <c r="AK64" s="1"/>
      <c r="AL64" s="1"/>
      <c r="AM64" s="1"/>
      <c r="AN64" s="1"/>
      <c r="AO64" s="1"/>
      <c r="AP64" s="14">
        <v>4882</v>
      </c>
      <c r="AQ64" s="14">
        <v>4924</v>
      </c>
      <c r="AR64" s="14">
        <v>4781</v>
      </c>
      <c r="AS64" s="14">
        <v>4913</v>
      </c>
      <c r="AT64" s="14">
        <v>4899.333333333333</v>
      </c>
      <c r="AU64" s="127">
        <v>9</v>
      </c>
      <c r="AV64" s="127">
        <v>-63</v>
      </c>
      <c r="AW64" s="14">
        <v>292</v>
      </c>
      <c r="AX64" s="127" t="s">
        <v>618</v>
      </c>
      <c r="AY64" s="14">
        <v>-181</v>
      </c>
      <c r="AZ64" s="1">
        <v>4945</v>
      </c>
      <c r="BA64" s="1">
        <v>4945</v>
      </c>
      <c r="BB64" s="1">
        <v>4892</v>
      </c>
      <c r="BC64" s="1">
        <v>4908</v>
      </c>
      <c r="BD64" s="8"/>
      <c r="BE64" s="8"/>
      <c r="BF64" s="62"/>
      <c r="BG64" s="62"/>
      <c r="BH64" s="1">
        <v>4920</v>
      </c>
      <c r="BI64" s="1">
        <v>673</v>
      </c>
      <c r="BJ64" s="1">
        <v>549</v>
      </c>
      <c r="BK64" s="1">
        <v>1.2258652094717668</v>
      </c>
      <c r="BL64" s="1">
        <v>4945</v>
      </c>
      <c r="BM64" s="1">
        <v>4945</v>
      </c>
      <c r="BN64" s="1">
        <v>4892</v>
      </c>
      <c r="BO64" s="1">
        <v>4914</v>
      </c>
      <c r="BP64" s="1">
        <v>4945</v>
      </c>
      <c r="BQ64" s="1">
        <v>4945</v>
      </c>
      <c r="BR64" s="1">
        <v>4892</v>
      </c>
      <c r="BS64" s="1">
        <v>4901</v>
      </c>
      <c r="BT64" s="1">
        <v>4945</v>
      </c>
      <c r="BU64" s="1">
        <v>4945</v>
      </c>
      <c r="BV64" s="1">
        <v>4928</v>
      </c>
      <c r="BW64" s="1">
        <v>4932</v>
      </c>
      <c r="BX64" s="1">
        <v>1587</v>
      </c>
      <c r="BY64" s="62"/>
      <c r="BZ64" s="62"/>
      <c r="CA64" s="8"/>
      <c r="CB64" s="8"/>
      <c r="CC64" s="62"/>
      <c r="CD64" s="62"/>
      <c r="CE64" s="1"/>
      <c r="CF64" s="1"/>
    </row>
    <row r="65" spans="1:84" s="12" customFormat="1">
      <c r="A65" s="1">
        <v>2013</v>
      </c>
      <c r="B65" s="1">
        <v>6</v>
      </c>
      <c r="C65" s="24">
        <v>41355</v>
      </c>
      <c r="D65" s="26">
        <v>4863</v>
      </c>
      <c r="E65" s="26">
        <v>4890</v>
      </c>
      <c r="F65" s="26">
        <v>4836</v>
      </c>
      <c r="G65" s="26">
        <v>4876</v>
      </c>
      <c r="H65" s="1">
        <v>1581.7</v>
      </c>
      <c r="I65" s="81">
        <v>122.095899</v>
      </c>
      <c r="J65" s="119">
        <v>122.031414</v>
      </c>
      <c r="K65" s="119">
        <v>98.693475000000007</v>
      </c>
      <c r="L65" s="72">
        <v>98.669736</v>
      </c>
      <c r="M65" s="7">
        <v>4870</v>
      </c>
      <c r="N65" s="56"/>
      <c r="O65" s="84"/>
      <c r="P65" s="13"/>
      <c r="Q65" s="13"/>
      <c r="R65" s="13"/>
      <c r="S65" s="13"/>
      <c r="T65" s="13"/>
      <c r="U65" s="13"/>
      <c r="V65" s="13"/>
      <c r="W65" s="50"/>
      <c r="X65" s="69">
        <v>4866</v>
      </c>
      <c r="Y65" s="7">
        <v>4883</v>
      </c>
      <c r="Z65" s="68">
        <v>4841</v>
      </c>
      <c r="AA65" s="68">
        <v>4865</v>
      </c>
      <c r="AB65" s="134"/>
      <c r="AC65" s="134"/>
      <c r="AD65" s="134"/>
      <c r="AE65" s="134"/>
      <c r="AF65" s="134"/>
      <c r="AG65" s="37"/>
      <c r="AH65" s="37"/>
      <c r="AI65" s="1"/>
      <c r="AJ65" s="1"/>
      <c r="AK65" s="1"/>
      <c r="AL65" s="1"/>
      <c r="AM65" s="1"/>
      <c r="AN65" s="1"/>
      <c r="AO65" s="1"/>
      <c r="AP65" s="14">
        <v>4945</v>
      </c>
      <c r="AQ65" s="14">
        <v>4945</v>
      </c>
      <c r="AR65" s="14">
        <v>4836</v>
      </c>
      <c r="AS65" s="14">
        <v>4857</v>
      </c>
      <c r="AT65" s="14">
        <v>4890</v>
      </c>
      <c r="AU65" s="127">
        <v>13</v>
      </c>
      <c r="AV65" s="127" t="s">
        <v>618</v>
      </c>
      <c r="AW65" s="14">
        <v>292</v>
      </c>
      <c r="AX65" s="127" t="s">
        <v>618</v>
      </c>
      <c r="AY65" s="14">
        <v>-181</v>
      </c>
      <c r="AZ65" s="1">
        <v>4866</v>
      </c>
      <c r="BA65" s="1">
        <v>4883</v>
      </c>
      <c r="BB65" s="1">
        <v>4841</v>
      </c>
      <c r="BC65" s="1">
        <v>4875</v>
      </c>
      <c r="BD65" s="8"/>
      <c r="BE65" s="8"/>
      <c r="BF65" s="62"/>
      <c r="BG65" s="62"/>
      <c r="BH65" s="1">
        <v>4840</v>
      </c>
      <c r="BI65" s="1">
        <v>448</v>
      </c>
      <c r="BJ65" s="1">
        <v>334</v>
      </c>
      <c r="BK65" s="1">
        <v>1.341317365269461</v>
      </c>
      <c r="BL65" s="1">
        <v>4866</v>
      </c>
      <c r="BM65" s="1">
        <v>4883</v>
      </c>
      <c r="BN65" s="1">
        <v>4841</v>
      </c>
      <c r="BO65" s="1">
        <v>4873</v>
      </c>
      <c r="BP65" s="1">
        <v>4866</v>
      </c>
      <c r="BQ65" s="1">
        <v>4883</v>
      </c>
      <c r="BR65" s="1">
        <v>4841</v>
      </c>
      <c r="BS65" s="1">
        <v>4867</v>
      </c>
      <c r="BT65" s="1">
        <v>4866</v>
      </c>
      <c r="BU65" s="1">
        <v>4872</v>
      </c>
      <c r="BV65" s="1">
        <v>4845</v>
      </c>
      <c r="BW65" s="1">
        <v>4849</v>
      </c>
      <c r="BX65" s="1">
        <v>1581.2</v>
      </c>
      <c r="BY65" s="62"/>
      <c r="BZ65" s="62"/>
      <c r="CA65" s="8"/>
      <c r="CB65" s="8"/>
      <c r="CC65" s="62"/>
      <c r="CD65" s="62"/>
      <c r="CE65" s="1"/>
      <c r="CF65" s="1"/>
    </row>
    <row r="66" spans="1:84" s="12" customFormat="1">
      <c r="A66" s="1">
        <v>2013</v>
      </c>
      <c r="B66" s="1">
        <v>2</v>
      </c>
      <c r="C66" s="24">
        <v>41358</v>
      </c>
      <c r="D66" s="26">
        <v>4890</v>
      </c>
      <c r="E66" s="26">
        <v>4905</v>
      </c>
      <c r="F66" s="26">
        <v>4873</v>
      </c>
      <c r="G66" s="26">
        <v>4883</v>
      </c>
      <c r="H66" s="1">
        <v>1582.9</v>
      </c>
      <c r="I66" s="81">
        <v>123.41068799999999</v>
      </c>
      <c r="J66" s="119">
        <v>123.04018600000001</v>
      </c>
      <c r="K66" s="119">
        <v>99.133951999999994</v>
      </c>
      <c r="L66" s="72">
        <v>98.998395000000002</v>
      </c>
      <c r="M66" s="7">
        <v>4863</v>
      </c>
      <c r="N66" s="56"/>
      <c r="O66" s="84"/>
      <c r="P66" s="13"/>
      <c r="Q66" s="13"/>
      <c r="R66" s="13"/>
      <c r="S66" s="13"/>
      <c r="T66" s="13"/>
      <c r="U66" s="13"/>
      <c r="V66" s="13"/>
      <c r="W66" s="50"/>
      <c r="X66" s="69">
        <v>4865</v>
      </c>
      <c r="Y66" s="7">
        <v>4880</v>
      </c>
      <c r="Z66" s="68">
        <v>4825</v>
      </c>
      <c r="AA66" s="68">
        <v>4852</v>
      </c>
      <c r="AB66" s="134"/>
      <c r="AC66" s="134"/>
      <c r="AD66" s="134"/>
      <c r="AE66" s="134"/>
      <c r="AF66" s="134"/>
      <c r="AG66" s="37"/>
      <c r="AH66" s="37"/>
      <c r="AI66" s="1"/>
      <c r="AJ66" s="1"/>
      <c r="AK66" s="1"/>
      <c r="AL66" s="1"/>
      <c r="AM66" s="1"/>
      <c r="AN66" s="1"/>
      <c r="AO66" s="1"/>
      <c r="AP66" s="14">
        <v>4866</v>
      </c>
      <c r="AQ66" s="14">
        <v>4905</v>
      </c>
      <c r="AR66" s="14">
        <v>4841</v>
      </c>
      <c r="AS66" s="14">
        <v>4889</v>
      </c>
      <c r="AT66" s="14">
        <v>4886.333333333333</v>
      </c>
      <c r="AU66" s="127">
        <v>7</v>
      </c>
      <c r="AV66" s="127" t="s">
        <v>618</v>
      </c>
      <c r="AW66" s="14">
        <v>292</v>
      </c>
      <c r="AX66" s="127" t="s">
        <v>618</v>
      </c>
      <c r="AY66" s="14">
        <v>-181</v>
      </c>
      <c r="AZ66" s="1">
        <v>4865</v>
      </c>
      <c r="BA66" s="1">
        <v>4880</v>
      </c>
      <c r="BB66" s="1">
        <v>4855</v>
      </c>
      <c r="BC66" s="1">
        <v>4863</v>
      </c>
      <c r="BD66" s="8"/>
      <c r="BE66" s="8"/>
      <c r="BF66" s="62"/>
      <c r="BG66" s="62"/>
      <c r="BH66" s="1">
        <v>4905</v>
      </c>
      <c r="BI66" s="1">
        <v>419</v>
      </c>
      <c r="BJ66" s="1">
        <v>335</v>
      </c>
      <c r="BK66" s="1">
        <v>1.2507462686567163</v>
      </c>
      <c r="BL66" s="1">
        <v>4865</v>
      </c>
      <c r="BM66" s="1">
        <v>4876</v>
      </c>
      <c r="BN66" s="1">
        <v>4855</v>
      </c>
      <c r="BO66" s="1">
        <v>4862</v>
      </c>
      <c r="BP66" s="1">
        <v>4865</v>
      </c>
      <c r="BQ66" s="1">
        <v>4880</v>
      </c>
      <c r="BR66" s="1">
        <v>4852</v>
      </c>
      <c r="BS66" s="1">
        <v>4853</v>
      </c>
      <c r="BT66" s="1">
        <v>4865</v>
      </c>
      <c r="BU66" s="1">
        <v>4870</v>
      </c>
      <c r="BV66" s="1">
        <v>4862</v>
      </c>
      <c r="BW66" s="1">
        <v>4869</v>
      </c>
      <c r="BX66" s="1">
        <v>1581.2</v>
      </c>
      <c r="BY66" s="62"/>
      <c r="BZ66" s="62"/>
      <c r="CA66" s="8"/>
      <c r="CB66" s="8"/>
      <c r="CC66" s="62"/>
      <c r="CD66" s="62"/>
      <c r="CE66" s="1"/>
      <c r="CF66" s="1"/>
    </row>
    <row r="67" spans="1:84" s="12" customFormat="1">
      <c r="A67" s="1">
        <v>2013</v>
      </c>
      <c r="B67" s="1">
        <v>3</v>
      </c>
      <c r="C67" s="24">
        <v>41359</v>
      </c>
      <c r="D67" s="26">
        <v>4849</v>
      </c>
      <c r="E67" s="26">
        <v>4855</v>
      </c>
      <c r="F67" s="26">
        <v>4805</v>
      </c>
      <c r="G67" s="26">
        <v>4826</v>
      </c>
      <c r="H67" s="1">
        <v>1569.8</v>
      </c>
      <c r="I67" s="81">
        <v>121.314217</v>
      </c>
      <c r="J67" s="119">
        <v>121.25606399999999</v>
      </c>
      <c r="K67" s="119">
        <v>98.571922999999998</v>
      </c>
      <c r="L67" s="72">
        <v>98.680794000000006</v>
      </c>
      <c r="M67" s="7">
        <v>4834</v>
      </c>
      <c r="N67" s="56"/>
      <c r="O67" s="84"/>
      <c r="P67" s="13"/>
      <c r="Q67" s="13"/>
      <c r="R67" s="13"/>
      <c r="S67" s="13"/>
      <c r="T67" s="13"/>
      <c r="U67" s="13"/>
      <c r="V67" s="13"/>
      <c r="W67" s="50"/>
      <c r="X67" s="69">
        <v>4826</v>
      </c>
      <c r="Y67" s="7">
        <v>4848</v>
      </c>
      <c r="Z67" s="68">
        <v>4785</v>
      </c>
      <c r="AA67" s="68">
        <v>4840</v>
      </c>
      <c r="AB67" s="134"/>
      <c r="AC67" s="134"/>
      <c r="AD67" s="134"/>
      <c r="AE67" s="134"/>
      <c r="AF67" s="134"/>
      <c r="AG67" s="37"/>
      <c r="AH67" s="37"/>
      <c r="AI67" s="1"/>
      <c r="AJ67" s="1"/>
      <c r="AK67" s="1"/>
      <c r="AL67" s="1"/>
      <c r="AM67" s="1"/>
      <c r="AN67" s="1"/>
      <c r="AO67" s="1"/>
      <c r="AP67" s="14">
        <v>4865</v>
      </c>
      <c r="AQ67" s="14">
        <v>4880</v>
      </c>
      <c r="AR67" s="14">
        <v>4822</v>
      </c>
      <c r="AS67" s="14">
        <v>4838</v>
      </c>
      <c r="AT67" s="14">
        <v>4861.333333333333</v>
      </c>
      <c r="AU67" s="127">
        <v>23</v>
      </c>
      <c r="AV67" s="127" t="s">
        <v>618</v>
      </c>
      <c r="AW67" s="14">
        <v>292</v>
      </c>
      <c r="AX67" s="127">
        <v>-24</v>
      </c>
      <c r="AY67" s="14">
        <v>-205</v>
      </c>
      <c r="AZ67" s="1">
        <v>4826</v>
      </c>
      <c r="BA67" s="1">
        <v>4829</v>
      </c>
      <c r="BB67" s="1">
        <v>4790</v>
      </c>
      <c r="BC67" s="1">
        <v>4791</v>
      </c>
      <c r="BD67" s="8"/>
      <c r="BE67" s="8"/>
      <c r="BF67" s="62"/>
      <c r="BG67" s="62"/>
      <c r="BH67" s="1">
        <v>4837</v>
      </c>
      <c r="BI67" s="1">
        <v>408</v>
      </c>
      <c r="BJ67" s="1">
        <v>292</v>
      </c>
      <c r="BK67" s="1">
        <v>1.3972602739726028</v>
      </c>
      <c r="BL67" s="1">
        <v>4826</v>
      </c>
      <c r="BM67" s="1">
        <v>4829</v>
      </c>
      <c r="BN67" s="1">
        <v>4802</v>
      </c>
      <c r="BO67" s="1">
        <v>4812</v>
      </c>
      <c r="BP67" s="1">
        <v>4826</v>
      </c>
      <c r="BQ67" s="1">
        <v>4829</v>
      </c>
      <c r="BR67" s="1">
        <v>4787</v>
      </c>
      <c r="BS67" s="1">
        <v>4799</v>
      </c>
      <c r="BT67" s="1">
        <v>4826</v>
      </c>
      <c r="BU67" s="1">
        <v>4829</v>
      </c>
      <c r="BV67" s="1">
        <v>4813</v>
      </c>
      <c r="BW67" s="1">
        <v>4826</v>
      </c>
      <c r="BX67" s="1">
        <v>1581</v>
      </c>
      <c r="BY67" s="62"/>
      <c r="BZ67" s="62"/>
      <c r="CA67" s="8"/>
      <c r="CB67" s="8"/>
      <c r="CC67" s="62"/>
      <c r="CD67" s="62"/>
      <c r="CE67" s="1"/>
      <c r="CF67" s="1"/>
    </row>
    <row r="68" spans="1:84" s="12" customFormat="1">
      <c r="A68" s="1">
        <v>2013</v>
      </c>
      <c r="B68" s="1">
        <v>4</v>
      </c>
      <c r="C68" s="24">
        <v>41360</v>
      </c>
      <c r="D68" s="26">
        <v>4844</v>
      </c>
      <c r="E68" s="26">
        <v>4856</v>
      </c>
      <c r="F68" s="26">
        <v>4831</v>
      </c>
      <c r="G68" s="26">
        <v>4845</v>
      </c>
      <c r="H68" s="1">
        <v>1583.5</v>
      </c>
      <c r="I68" s="81">
        <v>121.67055999999999</v>
      </c>
      <c r="J68" s="119">
        <v>121.47169</v>
      </c>
      <c r="K68" s="119">
        <v>99.207719999999995</v>
      </c>
      <c r="L68" s="72">
        <v>99.122489999999999</v>
      </c>
      <c r="M68" s="7">
        <v>4832</v>
      </c>
      <c r="N68" s="56"/>
      <c r="O68" s="84"/>
      <c r="P68" s="13"/>
      <c r="Q68" s="13"/>
      <c r="R68" s="13"/>
      <c r="S68" s="13"/>
      <c r="T68" s="13"/>
      <c r="U68" s="13"/>
      <c r="V68" s="13"/>
      <c r="W68" s="50"/>
      <c r="X68" s="69">
        <v>4834</v>
      </c>
      <c r="Y68" s="7">
        <v>4853</v>
      </c>
      <c r="Z68" s="68">
        <v>4811</v>
      </c>
      <c r="AA68" s="68">
        <v>4844</v>
      </c>
      <c r="AB68" s="134"/>
      <c r="AC68" s="134"/>
      <c r="AD68" s="134"/>
      <c r="AE68" s="134"/>
      <c r="AF68" s="134"/>
      <c r="AG68" s="37"/>
      <c r="AH68" s="37"/>
      <c r="AI68" s="1"/>
      <c r="AJ68" s="1"/>
      <c r="AK68" s="1"/>
      <c r="AL68" s="1"/>
      <c r="AM68" s="1"/>
      <c r="AN68" s="1"/>
      <c r="AO68" s="1"/>
      <c r="AP68" s="14">
        <v>4826</v>
      </c>
      <c r="AQ68" s="14">
        <v>4856</v>
      </c>
      <c r="AR68" s="14">
        <v>4785</v>
      </c>
      <c r="AS68" s="14">
        <v>4843</v>
      </c>
      <c r="AT68" s="14">
        <v>4856.666666666667</v>
      </c>
      <c r="AU68" s="127">
        <v>1</v>
      </c>
      <c r="AV68" s="127" t="s">
        <v>618</v>
      </c>
      <c r="AW68" s="14">
        <v>292</v>
      </c>
      <c r="AX68" s="127" t="s">
        <v>618</v>
      </c>
      <c r="AY68" s="14">
        <v>-205</v>
      </c>
      <c r="AZ68" s="1">
        <v>4834</v>
      </c>
      <c r="BA68" s="1">
        <v>4842</v>
      </c>
      <c r="BB68" s="1">
        <v>4811</v>
      </c>
      <c r="BC68" s="1">
        <v>4831</v>
      </c>
      <c r="BD68" s="8"/>
      <c r="BE68" s="8"/>
      <c r="BF68" s="62"/>
      <c r="BG68" s="62"/>
      <c r="BH68" s="1">
        <v>4842</v>
      </c>
      <c r="BI68" s="1">
        <v>588</v>
      </c>
      <c r="BJ68" s="1">
        <v>344</v>
      </c>
      <c r="BK68" s="1">
        <v>1.7093023255813953</v>
      </c>
      <c r="BL68" s="1">
        <v>4834</v>
      </c>
      <c r="BM68" s="1">
        <v>4842</v>
      </c>
      <c r="BN68" s="1">
        <v>4811</v>
      </c>
      <c r="BO68" s="1">
        <v>4836</v>
      </c>
      <c r="BP68" s="1">
        <v>4834</v>
      </c>
      <c r="BQ68" s="1">
        <v>4842</v>
      </c>
      <c r="BR68" s="1">
        <v>4811</v>
      </c>
      <c r="BS68" s="1">
        <v>4824</v>
      </c>
      <c r="BT68" s="1">
        <v>4834</v>
      </c>
      <c r="BU68" s="1">
        <v>4841</v>
      </c>
      <c r="BV68" s="1">
        <v>4832</v>
      </c>
      <c r="BW68" s="1">
        <v>4836</v>
      </c>
      <c r="BX68" s="1">
        <v>1576.7</v>
      </c>
      <c r="BY68" s="62"/>
      <c r="BZ68" s="62"/>
      <c r="CA68" s="8"/>
      <c r="CB68" s="8"/>
      <c r="CC68" s="62"/>
      <c r="CD68" s="62"/>
      <c r="CE68" s="1"/>
      <c r="CF68" s="1"/>
    </row>
    <row r="69" spans="1:84" s="12" customFormat="1">
      <c r="A69" s="1">
        <v>2013</v>
      </c>
      <c r="B69" s="1">
        <v>5</v>
      </c>
      <c r="C69" s="24">
        <v>41361</v>
      </c>
      <c r="D69" s="26">
        <v>4844</v>
      </c>
      <c r="E69" s="26">
        <v>4861</v>
      </c>
      <c r="F69" s="26">
        <v>4827</v>
      </c>
      <c r="G69" s="26">
        <v>4854</v>
      </c>
      <c r="H69" s="1">
        <v>1574.6</v>
      </c>
      <c r="I69" s="81">
        <v>120.505968</v>
      </c>
      <c r="J69" s="119">
        <v>120.40239200000001</v>
      </c>
      <c r="K69" s="119">
        <v>98.199464000000006</v>
      </c>
      <c r="L69" s="72">
        <v>98.161799999999999</v>
      </c>
      <c r="M69" s="7">
        <v>4855</v>
      </c>
      <c r="N69" s="56"/>
      <c r="O69" s="84"/>
      <c r="P69" s="13"/>
      <c r="Q69" s="13"/>
      <c r="R69" s="13"/>
      <c r="S69" s="13"/>
      <c r="T69" s="13"/>
      <c r="U69" s="13"/>
      <c r="V69" s="13"/>
      <c r="W69" s="50"/>
      <c r="X69" s="69">
        <v>4849</v>
      </c>
      <c r="Y69" s="7">
        <v>4852</v>
      </c>
      <c r="Z69" s="68">
        <v>4782</v>
      </c>
      <c r="AA69" s="68">
        <v>4815</v>
      </c>
      <c r="AB69" s="134"/>
      <c r="AC69" s="134"/>
      <c r="AD69" s="134"/>
      <c r="AE69" s="134"/>
      <c r="AF69" s="134"/>
      <c r="AG69" s="37"/>
      <c r="AH69" s="37"/>
      <c r="AI69" s="1"/>
      <c r="AJ69" s="1"/>
      <c r="AK69" s="1"/>
      <c r="AL69" s="1"/>
      <c r="AM69" s="1"/>
      <c r="AN69" s="1"/>
      <c r="AO69" s="1"/>
      <c r="AP69" s="14">
        <v>4834</v>
      </c>
      <c r="AQ69" s="14">
        <v>4861</v>
      </c>
      <c r="AR69" s="14">
        <v>4811</v>
      </c>
      <c r="AS69" s="14">
        <v>4844</v>
      </c>
      <c r="AT69" s="14">
        <v>4841.666666666667</v>
      </c>
      <c r="AU69" s="127">
        <v>10</v>
      </c>
      <c r="AV69" s="127" t="s">
        <v>618</v>
      </c>
      <c r="AW69" s="14">
        <v>292</v>
      </c>
      <c r="AX69" s="127" t="s">
        <v>618</v>
      </c>
      <c r="AY69" s="14">
        <v>-205</v>
      </c>
      <c r="AZ69" s="1">
        <v>4849</v>
      </c>
      <c r="BA69" s="1">
        <v>4852</v>
      </c>
      <c r="BB69" s="1">
        <v>4823</v>
      </c>
      <c r="BC69" s="1">
        <v>4827</v>
      </c>
      <c r="BD69" s="8"/>
      <c r="BE69" s="8"/>
      <c r="BF69" s="62"/>
      <c r="BG69" s="62"/>
      <c r="BH69" s="1">
        <v>4854</v>
      </c>
      <c r="BI69" s="1">
        <v>395</v>
      </c>
      <c r="BJ69" s="1">
        <v>390</v>
      </c>
      <c r="BK69" s="1">
        <v>1.0128205128205128</v>
      </c>
      <c r="BL69" s="1">
        <v>4849</v>
      </c>
      <c r="BM69" s="1">
        <v>4852</v>
      </c>
      <c r="BN69" s="1">
        <v>4827</v>
      </c>
      <c r="BO69" s="1">
        <v>4837</v>
      </c>
      <c r="BP69" s="1">
        <v>4849</v>
      </c>
      <c r="BQ69" s="1">
        <v>4852</v>
      </c>
      <c r="BR69" s="1">
        <v>4820</v>
      </c>
      <c r="BS69" s="1">
        <v>4823</v>
      </c>
      <c r="BT69" s="1">
        <v>4849</v>
      </c>
      <c r="BU69" s="1">
        <v>4852</v>
      </c>
      <c r="BV69" s="1">
        <v>4844</v>
      </c>
      <c r="BW69" s="1">
        <v>4845</v>
      </c>
      <c r="BX69" s="1">
        <v>1587.4</v>
      </c>
      <c r="BY69" s="62"/>
      <c r="BZ69" s="62"/>
      <c r="CA69" s="8"/>
      <c r="CB69" s="8"/>
      <c r="CC69" s="62"/>
      <c r="CD69" s="62"/>
      <c r="CE69" s="1"/>
      <c r="CF69" s="1"/>
    </row>
    <row r="70" spans="1:84" s="12" customFormat="1">
      <c r="A70" s="1">
        <v>2013</v>
      </c>
      <c r="B70" s="1">
        <v>6</v>
      </c>
      <c r="C70" s="24">
        <v>41362</v>
      </c>
      <c r="D70" s="26">
        <v>4828</v>
      </c>
      <c r="E70" s="26">
        <v>4840</v>
      </c>
      <c r="F70" s="26">
        <v>4800</v>
      </c>
      <c r="G70" s="26">
        <v>4822</v>
      </c>
      <c r="H70" s="1">
        <v>1574.6</v>
      </c>
      <c r="I70" s="81">
        <v>120.542878</v>
      </c>
      <c r="J70" s="119">
        <v>120.45842399999999</v>
      </c>
      <c r="K70" s="119">
        <v>97.989329999999995</v>
      </c>
      <c r="L70" s="72">
        <v>97.931231999999994</v>
      </c>
      <c r="M70" s="7">
        <v>4835</v>
      </c>
      <c r="N70" s="56"/>
      <c r="O70" s="84"/>
      <c r="P70" s="13"/>
      <c r="Q70" s="13"/>
      <c r="R70" s="13"/>
      <c r="S70" s="13"/>
      <c r="T70" s="13"/>
      <c r="U70" s="13"/>
      <c r="V70" s="13"/>
      <c r="W70" s="50"/>
      <c r="X70" s="69">
        <v>4831</v>
      </c>
      <c r="Y70" s="7">
        <v>4850</v>
      </c>
      <c r="Z70" s="68">
        <v>4826</v>
      </c>
      <c r="AA70" s="68">
        <v>4840</v>
      </c>
      <c r="AB70" s="134"/>
      <c r="AC70" s="134"/>
      <c r="AD70" s="134"/>
      <c r="AE70" s="134"/>
      <c r="AF70" s="134"/>
      <c r="AG70" s="37"/>
      <c r="AH70" s="37"/>
      <c r="AI70" s="1"/>
      <c r="AJ70" s="1"/>
      <c r="AK70" s="1"/>
      <c r="AL70" s="1"/>
      <c r="AM70" s="1"/>
      <c r="AN70" s="1"/>
      <c r="AO70" s="1"/>
      <c r="AP70" s="14">
        <v>4849</v>
      </c>
      <c r="AQ70" s="14">
        <v>4852</v>
      </c>
      <c r="AR70" s="14">
        <v>4782</v>
      </c>
      <c r="AS70" s="14">
        <v>4815</v>
      </c>
      <c r="AT70" s="14">
        <v>4834</v>
      </c>
      <c r="AU70" s="127">
        <v>6</v>
      </c>
      <c r="AV70" s="127" t="s">
        <v>618</v>
      </c>
      <c r="AW70" s="14">
        <v>292</v>
      </c>
      <c r="AX70" s="127" t="s">
        <v>618</v>
      </c>
      <c r="AY70" s="14">
        <v>-205</v>
      </c>
      <c r="AZ70" s="1">
        <v>4831</v>
      </c>
      <c r="BA70" s="1">
        <v>4850</v>
      </c>
      <c r="BB70" s="1">
        <v>4826</v>
      </c>
      <c r="BC70" s="1">
        <v>4837</v>
      </c>
      <c r="BD70" s="8"/>
      <c r="BE70" s="8"/>
      <c r="BF70" s="62"/>
      <c r="BG70" s="62"/>
      <c r="BH70" s="1">
        <v>4825</v>
      </c>
      <c r="BI70" s="1">
        <v>231</v>
      </c>
      <c r="BJ70" s="1">
        <v>357</v>
      </c>
      <c r="BK70" s="1">
        <v>0.6470588235294118</v>
      </c>
      <c r="BL70" s="1">
        <v>4831</v>
      </c>
      <c r="BM70" s="1">
        <v>4850</v>
      </c>
      <c r="BN70" s="1">
        <v>4826</v>
      </c>
      <c r="BO70" s="1">
        <v>4837</v>
      </c>
      <c r="BP70" s="1">
        <v>4831</v>
      </c>
      <c r="BQ70" s="1">
        <v>4850</v>
      </c>
      <c r="BR70" s="1">
        <v>4826</v>
      </c>
      <c r="BS70" s="1">
        <v>4843</v>
      </c>
      <c r="BT70" s="1">
        <v>4831</v>
      </c>
      <c r="BU70" s="1">
        <v>4837</v>
      </c>
      <c r="BV70" s="1">
        <v>4828</v>
      </c>
      <c r="BW70" s="1">
        <v>4832</v>
      </c>
      <c r="BX70" s="1">
        <v>1574.6</v>
      </c>
      <c r="BY70" s="62"/>
      <c r="BZ70" s="62"/>
      <c r="CA70" s="8"/>
      <c r="CB70" s="8"/>
      <c r="CC70" s="62"/>
      <c r="CD70" s="62"/>
      <c r="CE70" s="1"/>
      <c r="CF70" s="1"/>
    </row>
    <row r="71" spans="1:84" s="12" customFormat="1">
      <c r="A71" s="1">
        <v>2013</v>
      </c>
      <c r="B71" s="1">
        <v>2</v>
      </c>
      <c r="C71" s="24">
        <v>41365</v>
      </c>
      <c r="D71" s="26">
        <v>4825</v>
      </c>
      <c r="E71" s="26">
        <v>4850</v>
      </c>
      <c r="F71" s="26">
        <v>4810</v>
      </c>
      <c r="G71" s="26">
        <v>4810</v>
      </c>
      <c r="H71" s="1">
        <v>1598.8</v>
      </c>
      <c r="I71" s="81">
        <v>120.070836</v>
      </c>
      <c r="J71" s="119">
        <v>119.757228</v>
      </c>
      <c r="K71" s="119">
        <v>97.572800000000001</v>
      </c>
      <c r="L71" s="72">
        <v>97.275288000000003</v>
      </c>
      <c r="M71" s="7">
        <v>4800</v>
      </c>
      <c r="N71" s="56"/>
      <c r="O71" s="84"/>
      <c r="P71" s="13"/>
      <c r="Q71" s="13"/>
      <c r="R71" s="13"/>
      <c r="S71" s="13"/>
      <c r="T71" s="13"/>
      <c r="U71" s="13"/>
      <c r="V71" s="13"/>
      <c r="W71" s="50"/>
      <c r="X71" s="69">
        <v>4791</v>
      </c>
      <c r="Y71" s="7">
        <v>4855</v>
      </c>
      <c r="Z71" s="68">
        <v>4781</v>
      </c>
      <c r="AA71" s="68">
        <v>4838</v>
      </c>
      <c r="AB71" s="134"/>
      <c r="AC71" s="134"/>
      <c r="AD71" s="134"/>
      <c r="AE71" s="134"/>
      <c r="AF71" s="134"/>
      <c r="AG71" s="37"/>
      <c r="AH71" s="37"/>
      <c r="AI71" s="1"/>
      <c r="AJ71" s="1"/>
      <c r="AK71" s="1"/>
      <c r="AL71" s="1"/>
      <c r="AM71" s="1"/>
      <c r="AN71" s="1"/>
      <c r="AO71" s="1"/>
      <c r="AP71" s="14">
        <v>4831</v>
      </c>
      <c r="AQ71" s="14">
        <v>4850</v>
      </c>
      <c r="AR71" s="14">
        <v>4823</v>
      </c>
      <c r="AS71" s="14">
        <v>4843</v>
      </c>
      <c r="AT71" s="14">
        <v>4834</v>
      </c>
      <c r="AU71" s="127">
        <v>15</v>
      </c>
      <c r="AV71" s="127" t="s">
        <v>618</v>
      </c>
      <c r="AW71" s="14">
        <v>292</v>
      </c>
      <c r="AX71" s="127" t="s">
        <v>618</v>
      </c>
      <c r="AY71" s="14">
        <v>-205</v>
      </c>
      <c r="AZ71" s="1">
        <v>4791</v>
      </c>
      <c r="BA71" s="1">
        <v>4830</v>
      </c>
      <c r="BB71" s="1">
        <v>4781</v>
      </c>
      <c r="BC71" s="1">
        <v>4807</v>
      </c>
      <c r="BD71" s="8"/>
      <c r="BE71" s="8"/>
      <c r="BF71" s="62"/>
      <c r="BG71" s="62"/>
      <c r="BH71" s="1">
        <v>4829</v>
      </c>
      <c r="BI71" s="1">
        <v>601</v>
      </c>
      <c r="BJ71" s="1">
        <v>430</v>
      </c>
      <c r="BK71" s="1">
        <v>1.3976744186046512</v>
      </c>
      <c r="BL71" s="1">
        <v>4791</v>
      </c>
      <c r="BM71" s="1">
        <v>4830</v>
      </c>
      <c r="BN71" s="1">
        <v>4781</v>
      </c>
      <c r="BO71" s="1">
        <v>4820</v>
      </c>
      <c r="BP71" s="1">
        <v>4791</v>
      </c>
      <c r="BQ71" s="1">
        <v>4830</v>
      </c>
      <c r="BR71" s="1">
        <v>4781</v>
      </c>
      <c r="BS71" s="1">
        <v>4803</v>
      </c>
      <c r="BT71" s="1">
        <v>4791</v>
      </c>
      <c r="BU71" s="1">
        <v>4806</v>
      </c>
      <c r="BV71" s="1">
        <v>4781</v>
      </c>
      <c r="BW71" s="1">
        <v>4803</v>
      </c>
      <c r="BX71" s="1">
        <v>1579.5</v>
      </c>
      <c r="BY71" s="62"/>
      <c r="BZ71" s="62"/>
      <c r="CA71" s="8"/>
      <c r="CB71" s="8"/>
      <c r="CC71" s="62"/>
      <c r="CD71" s="62"/>
      <c r="CE71" s="1"/>
      <c r="CF71" s="1"/>
    </row>
    <row r="72" spans="1:84" s="12" customFormat="1">
      <c r="A72" s="1">
        <v>2013</v>
      </c>
      <c r="B72" s="1">
        <v>3</v>
      </c>
      <c r="C72" s="24">
        <v>41366</v>
      </c>
      <c r="D72" s="26">
        <v>4825</v>
      </c>
      <c r="E72" s="26">
        <v>4830</v>
      </c>
      <c r="F72" s="26">
        <v>4792</v>
      </c>
      <c r="G72" s="26">
        <v>4805</v>
      </c>
      <c r="H72" s="1">
        <v>1574.2</v>
      </c>
      <c r="I72" s="81">
        <v>119.58087999999999</v>
      </c>
      <c r="J72" s="119">
        <v>119.308684</v>
      </c>
      <c r="K72" s="119">
        <v>97.126949999999994</v>
      </c>
      <c r="L72" s="72">
        <v>96.999232000000006</v>
      </c>
      <c r="M72" s="7">
        <v>4809</v>
      </c>
      <c r="N72" s="56"/>
      <c r="O72" s="84"/>
      <c r="P72" s="13"/>
      <c r="Q72" s="13"/>
      <c r="R72" s="13"/>
      <c r="S72" s="13"/>
      <c r="T72" s="13"/>
      <c r="U72" s="13"/>
      <c r="V72" s="13"/>
      <c r="W72" s="50"/>
      <c r="X72" s="69">
        <v>4810</v>
      </c>
      <c r="Y72" s="7">
        <v>4826</v>
      </c>
      <c r="Z72" s="68">
        <v>4780</v>
      </c>
      <c r="AA72" s="68">
        <v>4785</v>
      </c>
      <c r="AB72" s="134"/>
      <c r="AC72" s="134"/>
      <c r="AD72" s="134"/>
      <c r="AE72" s="134"/>
      <c r="AF72" s="134"/>
      <c r="AG72" s="37"/>
      <c r="AH72" s="37"/>
      <c r="AI72" s="1"/>
      <c r="AJ72" s="1"/>
      <c r="AK72" s="1"/>
      <c r="AL72" s="1"/>
      <c r="AM72" s="1"/>
      <c r="AN72" s="1"/>
      <c r="AO72" s="1"/>
      <c r="AP72" s="14">
        <v>4791</v>
      </c>
      <c r="AQ72" s="14">
        <v>4855</v>
      </c>
      <c r="AR72" s="14">
        <v>4781</v>
      </c>
      <c r="AS72" s="14">
        <v>4818</v>
      </c>
      <c r="AT72" s="14">
        <v>4825.333333333333</v>
      </c>
      <c r="AU72" s="127">
        <v>20</v>
      </c>
      <c r="AV72" s="127" t="s">
        <v>618</v>
      </c>
      <c r="AW72" s="14">
        <v>292</v>
      </c>
      <c r="AX72" s="127" t="s">
        <v>618</v>
      </c>
      <c r="AY72" s="14">
        <v>-205</v>
      </c>
      <c r="AZ72" s="1">
        <v>4810</v>
      </c>
      <c r="BA72" s="1">
        <v>4826</v>
      </c>
      <c r="BB72" s="1">
        <v>4781</v>
      </c>
      <c r="BC72" s="1">
        <v>4786</v>
      </c>
      <c r="BD72" s="8"/>
      <c r="BE72" s="8"/>
      <c r="BF72" s="62"/>
      <c r="BG72" s="62"/>
      <c r="BH72" s="1">
        <v>4821</v>
      </c>
      <c r="BI72" s="1">
        <v>293</v>
      </c>
      <c r="BJ72" s="1">
        <v>254</v>
      </c>
      <c r="BK72" s="1">
        <v>1.1535433070866141</v>
      </c>
      <c r="BL72" s="1">
        <v>4810</v>
      </c>
      <c r="BM72" s="1">
        <v>4826</v>
      </c>
      <c r="BN72" s="1">
        <v>4786</v>
      </c>
      <c r="BO72" s="1">
        <v>4793</v>
      </c>
      <c r="BP72" s="1">
        <v>4810</v>
      </c>
      <c r="BQ72" s="1">
        <v>4826</v>
      </c>
      <c r="BR72" s="1">
        <v>4781</v>
      </c>
      <c r="BS72" s="1">
        <v>4798</v>
      </c>
      <c r="BT72" s="1">
        <v>4810</v>
      </c>
      <c r="BU72" s="1">
        <v>4812</v>
      </c>
      <c r="BV72" s="1">
        <v>4805</v>
      </c>
      <c r="BW72" s="1">
        <v>4812</v>
      </c>
      <c r="BX72" s="1">
        <v>1594.4</v>
      </c>
      <c r="BY72" s="62"/>
      <c r="BZ72" s="62"/>
      <c r="CA72" s="8"/>
      <c r="CB72" s="8"/>
      <c r="CC72" s="62"/>
      <c r="CD72" s="62"/>
      <c r="CE72" s="1"/>
      <c r="CF72" s="1"/>
    </row>
    <row r="73" spans="1:84" s="12" customFormat="1">
      <c r="A73" s="1">
        <v>2013</v>
      </c>
      <c r="B73" s="1">
        <v>4</v>
      </c>
      <c r="C73" s="24">
        <v>41367</v>
      </c>
      <c r="D73" s="26">
        <v>4780</v>
      </c>
      <c r="E73" s="26">
        <v>4793</v>
      </c>
      <c r="F73" s="26">
        <v>4739</v>
      </c>
      <c r="G73" s="26">
        <v>4742</v>
      </c>
      <c r="H73" s="1">
        <v>1541.9</v>
      </c>
      <c r="I73" s="81">
        <v>119.599743</v>
      </c>
      <c r="J73" s="119">
        <v>119.47971</v>
      </c>
      <c r="K73" s="119">
        <v>97.774495000000002</v>
      </c>
      <c r="L73" s="72">
        <v>97.703494000000006</v>
      </c>
      <c r="M73" s="7">
        <v>4742</v>
      </c>
      <c r="N73" s="56"/>
      <c r="O73" s="84"/>
      <c r="P73" s="13"/>
      <c r="Q73" s="13"/>
      <c r="R73" s="13"/>
      <c r="S73" s="13"/>
      <c r="T73" s="13"/>
      <c r="U73" s="13"/>
      <c r="V73" s="13"/>
      <c r="W73" s="50"/>
      <c r="X73" s="69">
        <v>4747</v>
      </c>
      <c r="Y73" s="7">
        <v>4772</v>
      </c>
      <c r="Z73" s="68">
        <v>4616</v>
      </c>
      <c r="AA73" s="68">
        <v>4636</v>
      </c>
      <c r="AB73" s="134"/>
      <c r="AC73" s="134"/>
      <c r="AD73" s="134"/>
      <c r="AE73" s="134"/>
      <c r="AF73" s="134"/>
      <c r="AG73" s="37"/>
      <c r="AH73" s="37"/>
      <c r="AI73" s="1"/>
      <c r="AJ73" s="1"/>
      <c r="AK73" s="1"/>
      <c r="AL73" s="1"/>
      <c r="AM73" s="1"/>
      <c r="AN73" s="1"/>
      <c r="AO73" s="1"/>
      <c r="AP73" s="14">
        <v>4810</v>
      </c>
      <c r="AQ73" s="14">
        <v>4826</v>
      </c>
      <c r="AR73" s="14">
        <v>4765</v>
      </c>
      <c r="AS73" s="14">
        <v>4787</v>
      </c>
      <c r="AT73" s="14">
        <v>4816</v>
      </c>
      <c r="AU73" s="127">
        <v>38</v>
      </c>
      <c r="AV73" s="127" t="s">
        <v>618</v>
      </c>
      <c r="AW73" s="14">
        <v>292</v>
      </c>
      <c r="AX73" s="127">
        <v>149</v>
      </c>
      <c r="AY73" s="14">
        <v>-56</v>
      </c>
      <c r="AZ73" s="1">
        <v>4747</v>
      </c>
      <c r="BA73" s="1">
        <v>4772</v>
      </c>
      <c r="BB73" s="1">
        <v>4745</v>
      </c>
      <c r="BC73" s="1">
        <v>4746</v>
      </c>
      <c r="BD73" s="8"/>
      <c r="BE73" s="8"/>
      <c r="BF73" s="62"/>
      <c r="BG73" s="62"/>
      <c r="BH73" s="1">
        <v>4783</v>
      </c>
      <c r="BI73" s="1">
        <v>465</v>
      </c>
      <c r="BJ73" s="1">
        <v>286</v>
      </c>
      <c r="BK73" s="1">
        <v>1.6258741258741258</v>
      </c>
      <c r="BL73" s="1">
        <v>4747</v>
      </c>
      <c r="BM73" s="1">
        <v>4772</v>
      </c>
      <c r="BN73" s="1">
        <v>4745</v>
      </c>
      <c r="BO73" s="1">
        <v>4764</v>
      </c>
      <c r="BP73" s="1">
        <v>4747</v>
      </c>
      <c r="BQ73" s="1">
        <v>4772</v>
      </c>
      <c r="BR73" s="1">
        <v>4719</v>
      </c>
      <c r="BS73" s="1">
        <v>4721</v>
      </c>
      <c r="BT73" s="1">
        <v>4747</v>
      </c>
      <c r="BU73" s="1">
        <v>4765</v>
      </c>
      <c r="BV73" s="1">
        <v>4746</v>
      </c>
      <c r="BW73" s="1">
        <v>4763</v>
      </c>
      <c r="BX73" s="1">
        <v>1571.2</v>
      </c>
      <c r="BY73" s="62"/>
      <c r="BZ73" s="62"/>
      <c r="CA73" s="8"/>
      <c r="CB73" s="8"/>
      <c r="CC73" s="62"/>
      <c r="CD73" s="62"/>
      <c r="CE73" s="1"/>
      <c r="CF73" s="1"/>
    </row>
    <row r="74" spans="1:84" s="12" customFormat="1">
      <c r="A74" s="1">
        <v>2013</v>
      </c>
      <c r="B74" s="1">
        <v>5</v>
      </c>
      <c r="C74" s="24">
        <v>41368</v>
      </c>
      <c r="D74" s="26">
        <v>4614</v>
      </c>
      <c r="E74" s="26">
        <v>4730</v>
      </c>
      <c r="F74" s="26">
        <v>4543</v>
      </c>
      <c r="G74" s="26">
        <v>4724</v>
      </c>
      <c r="H74" s="1">
        <v>1517.8</v>
      </c>
      <c r="I74" s="81">
        <v>122.106825</v>
      </c>
      <c r="J74" s="119">
        <v>122.45361800000001</v>
      </c>
      <c r="K74" s="119">
        <v>99.304029999999997</v>
      </c>
      <c r="L74" s="72">
        <v>99.476247999999998</v>
      </c>
      <c r="M74" s="7">
        <v>4740</v>
      </c>
      <c r="N74" s="56"/>
      <c r="O74" s="84"/>
      <c r="P74" s="13"/>
      <c r="Q74" s="13"/>
      <c r="R74" s="13"/>
      <c r="S74" s="13"/>
      <c r="T74" s="13"/>
      <c r="U74" s="13"/>
      <c r="V74" s="13"/>
      <c r="W74" s="50"/>
      <c r="X74" s="69">
        <v>4738</v>
      </c>
      <c r="Y74" s="7">
        <v>4778</v>
      </c>
      <c r="Z74" s="68">
        <v>4700</v>
      </c>
      <c r="AA74" s="68">
        <v>4761</v>
      </c>
      <c r="AB74" s="134"/>
      <c r="AC74" s="134"/>
      <c r="AD74" s="134"/>
      <c r="AE74" s="134"/>
      <c r="AF74" s="134"/>
      <c r="AG74" s="37"/>
      <c r="AH74" s="37"/>
      <c r="AI74" s="1"/>
      <c r="AJ74" s="1"/>
      <c r="AK74" s="1"/>
      <c r="AL74" s="1"/>
      <c r="AM74" s="1"/>
      <c r="AN74" s="1"/>
      <c r="AO74" s="1"/>
      <c r="AP74" s="14">
        <v>4747</v>
      </c>
      <c r="AQ74" s="14">
        <v>4772</v>
      </c>
      <c r="AR74" s="14">
        <v>4579</v>
      </c>
      <c r="AS74" s="14">
        <v>4588</v>
      </c>
      <c r="AT74" s="14">
        <v>4731</v>
      </c>
      <c r="AU74" s="127">
        <v>110</v>
      </c>
      <c r="AV74" s="127" t="s">
        <v>618</v>
      </c>
      <c r="AW74" s="14">
        <v>292</v>
      </c>
      <c r="AX74" s="127">
        <v>-191</v>
      </c>
      <c r="AY74" s="14">
        <v>-247</v>
      </c>
      <c r="AZ74" s="1">
        <v>4738</v>
      </c>
      <c r="BA74" s="1">
        <v>4748</v>
      </c>
      <c r="BB74" s="1">
        <v>4700</v>
      </c>
      <c r="BC74" s="1">
        <v>4747</v>
      </c>
      <c r="BD74" s="8"/>
      <c r="BE74" s="8"/>
      <c r="BF74" s="62"/>
      <c r="BG74" s="62"/>
      <c r="BH74" s="1">
        <v>4613</v>
      </c>
      <c r="BI74" s="1">
        <v>674</v>
      </c>
      <c r="BJ74" s="1">
        <v>545</v>
      </c>
      <c r="BK74" s="1">
        <v>1.236697247706422</v>
      </c>
      <c r="BL74" s="1">
        <v>4738</v>
      </c>
      <c r="BM74" s="1">
        <v>4738</v>
      </c>
      <c r="BN74" s="1">
        <v>4700</v>
      </c>
      <c r="BO74" s="1">
        <v>4721</v>
      </c>
      <c r="BP74" s="1">
        <v>4738</v>
      </c>
      <c r="BQ74" s="1">
        <v>4778</v>
      </c>
      <c r="BR74" s="1">
        <v>4700</v>
      </c>
      <c r="BS74" s="1">
        <v>4775</v>
      </c>
      <c r="BT74" s="1">
        <v>4738</v>
      </c>
      <c r="BU74" s="1">
        <v>4738</v>
      </c>
      <c r="BV74" s="1">
        <v>4700</v>
      </c>
      <c r="BW74" s="1">
        <v>4708</v>
      </c>
      <c r="BX74" s="1">
        <v>1518.2</v>
      </c>
      <c r="BY74" s="62"/>
      <c r="BZ74" s="62"/>
      <c r="CA74" s="8"/>
      <c r="CB74" s="8"/>
      <c r="CC74" s="62"/>
      <c r="CD74" s="62"/>
      <c r="CE74" s="1"/>
      <c r="CF74" s="1"/>
    </row>
    <row r="75" spans="1:84" s="12" customFormat="1">
      <c r="A75" s="1">
        <v>2013</v>
      </c>
      <c r="B75" s="1">
        <v>6</v>
      </c>
      <c r="C75" s="24">
        <v>41369</v>
      </c>
      <c r="D75" s="26">
        <v>4768</v>
      </c>
      <c r="E75" s="26">
        <v>4841</v>
      </c>
      <c r="F75" s="26">
        <v>4741</v>
      </c>
      <c r="G75" s="26">
        <v>4742</v>
      </c>
      <c r="H75" s="1">
        <v>1535.5</v>
      </c>
      <c r="I75" s="81">
        <v>124.24606199999999</v>
      </c>
      <c r="J75" s="119">
        <v>124.23663000000001</v>
      </c>
      <c r="K75" s="119">
        <v>100.37110199999999</v>
      </c>
      <c r="L75" s="72">
        <v>100.29644999999999</v>
      </c>
      <c r="M75" s="7">
        <v>4787</v>
      </c>
      <c r="N75" s="56"/>
      <c r="O75" s="84"/>
      <c r="P75" s="13"/>
      <c r="Q75" s="13"/>
      <c r="R75" s="13"/>
      <c r="S75" s="13"/>
      <c r="T75" s="13"/>
      <c r="U75" s="13"/>
      <c r="V75" s="13"/>
      <c r="W75" s="50"/>
      <c r="X75" s="69">
        <v>4782</v>
      </c>
      <c r="Y75" s="7">
        <v>4870</v>
      </c>
      <c r="Z75" s="68">
        <v>4721</v>
      </c>
      <c r="AA75" s="68">
        <v>4864</v>
      </c>
      <c r="AB75" s="134"/>
      <c r="AC75" s="134"/>
      <c r="AD75" s="134"/>
      <c r="AE75" s="134"/>
      <c r="AF75" s="134"/>
      <c r="AG75" s="37"/>
      <c r="AH75" s="37"/>
      <c r="AI75" s="1"/>
      <c r="AJ75" s="1"/>
      <c r="AK75" s="1"/>
      <c r="AL75" s="1"/>
      <c r="AM75" s="1"/>
      <c r="AN75" s="1"/>
      <c r="AO75" s="1"/>
      <c r="AP75" s="14">
        <v>4738</v>
      </c>
      <c r="AQ75" s="14">
        <v>4841</v>
      </c>
      <c r="AR75" s="14">
        <v>4700</v>
      </c>
      <c r="AS75" s="14">
        <v>4817</v>
      </c>
      <c r="AT75" s="14">
        <v>4730.666666666667</v>
      </c>
      <c r="AU75" s="127">
        <v>26</v>
      </c>
      <c r="AV75" s="127" t="s">
        <v>618</v>
      </c>
      <c r="AW75" s="14">
        <v>292</v>
      </c>
      <c r="AX75" s="127" t="s">
        <v>618</v>
      </c>
      <c r="AY75" s="14">
        <v>-247</v>
      </c>
      <c r="AZ75" s="1">
        <v>4782</v>
      </c>
      <c r="BA75" s="1">
        <v>4802</v>
      </c>
      <c r="BB75" s="1">
        <v>4721</v>
      </c>
      <c r="BC75" s="1">
        <v>4788</v>
      </c>
      <c r="BD75" s="8"/>
      <c r="BE75" s="8"/>
      <c r="BF75" s="62"/>
      <c r="BG75" s="62"/>
      <c r="BH75" s="1">
        <v>4794</v>
      </c>
      <c r="BI75" s="1">
        <v>370</v>
      </c>
      <c r="BJ75" s="1">
        <v>517</v>
      </c>
      <c r="BK75" s="1">
        <v>0.71566731141199225</v>
      </c>
      <c r="BL75" s="1">
        <v>4782</v>
      </c>
      <c r="BM75" s="1">
        <v>4799</v>
      </c>
      <c r="BN75" s="1">
        <v>4721</v>
      </c>
      <c r="BO75" s="1">
        <v>4784</v>
      </c>
      <c r="BP75" s="1">
        <v>4782</v>
      </c>
      <c r="BQ75" s="1">
        <v>4815</v>
      </c>
      <c r="BR75" s="1">
        <v>4721</v>
      </c>
      <c r="BS75" s="1">
        <v>4806</v>
      </c>
      <c r="BT75" s="1">
        <v>4782</v>
      </c>
      <c r="BU75" s="1">
        <v>4787</v>
      </c>
      <c r="BV75" s="1">
        <v>4773</v>
      </c>
      <c r="BW75" s="1">
        <v>4775</v>
      </c>
      <c r="BX75" s="1">
        <v>1529.4</v>
      </c>
      <c r="BY75" s="62"/>
      <c r="BZ75" s="62"/>
      <c r="CA75" s="8"/>
      <c r="CB75" s="8"/>
      <c r="CC75" s="62"/>
      <c r="CD75" s="62"/>
      <c r="CE75" s="1"/>
      <c r="CF75" s="1"/>
    </row>
    <row r="76" spans="1:84" s="12" customFormat="1">
      <c r="A76" s="1">
        <v>2013</v>
      </c>
      <c r="B76" s="1">
        <v>2</v>
      </c>
      <c r="C76" s="24">
        <v>41372</v>
      </c>
      <c r="D76" s="26">
        <v>4943</v>
      </c>
      <c r="E76" s="26">
        <v>4944</v>
      </c>
      <c r="F76" s="26">
        <v>4908</v>
      </c>
      <c r="G76" s="26">
        <v>4922</v>
      </c>
      <c r="H76" s="1">
        <v>1536.6</v>
      </c>
      <c r="I76" s="81">
        <v>128.05855099999999</v>
      </c>
      <c r="J76" s="119">
        <v>128.51433599999999</v>
      </c>
      <c r="K76" s="119">
        <v>102.287125</v>
      </c>
      <c r="L76" s="72">
        <v>102.68688</v>
      </c>
      <c r="M76" s="7">
        <v>4943</v>
      </c>
      <c r="N76" s="56"/>
      <c r="O76" s="84"/>
      <c r="P76" s="13"/>
      <c r="Q76" s="13"/>
      <c r="R76" s="13"/>
      <c r="S76" s="13"/>
      <c r="T76" s="13"/>
      <c r="U76" s="13"/>
      <c r="V76" s="13"/>
      <c r="W76" s="50"/>
      <c r="X76" s="69">
        <v>4940</v>
      </c>
      <c r="Y76" s="7">
        <v>4946</v>
      </c>
      <c r="Z76" s="68">
        <v>4900</v>
      </c>
      <c r="AA76" s="68">
        <v>4945</v>
      </c>
      <c r="AB76" s="134"/>
      <c r="AC76" s="134"/>
      <c r="AD76" s="134"/>
      <c r="AE76" s="134"/>
      <c r="AF76" s="134"/>
      <c r="AG76" s="37"/>
      <c r="AH76" s="37"/>
      <c r="AI76" s="1"/>
      <c r="AJ76" s="1"/>
      <c r="AK76" s="1"/>
      <c r="AL76" s="1"/>
      <c r="AM76" s="1"/>
      <c r="AN76" s="1"/>
      <c r="AO76" s="1"/>
      <c r="AP76" s="14">
        <v>4782</v>
      </c>
      <c r="AQ76" s="14">
        <v>4944</v>
      </c>
      <c r="AR76" s="14">
        <v>4721</v>
      </c>
      <c r="AS76" s="14">
        <v>4922</v>
      </c>
      <c r="AT76" s="14">
        <v>4775.666666666667</v>
      </c>
      <c r="AU76" s="127">
        <v>21</v>
      </c>
      <c r="AV76" s="127" t="s">
        <v>618</v>
      </c>
      <c r="AW76" s="14">
        <v>292</v>
      </c>
      <c r="AX76" s="127" t="s">
        <v>618</v>
      </c>
      <c r="AY76" s="14">
        <v>-247</v>
      </c>
      <c r="AZ76" s="1">
        <v>4940</v>
      </c>
      <c r="BA76" s="1">
        <v>4944</v>
      </c>
      <c r="BB76" s="1">
        <v>4900</v>
      </c>
      <c r="BC76" s="1">
        <v>4917</v>
      </c>
      <c r="BD76" s="8"/>
      <c r="BE76" s="8"/>
      <c r="BF76" s="62"/>
      <c r="BG76" s="62"/>
      <c r="BH76" s="1">
        <v>4917</v>
      </c>
      <c r="BI76" s="1">
        <v>343</v>
      </c>
      <c r="BJ76" s="1">
        <v>433</v>
      </c>
      <c r="BK76" s="1">
        <v>0.79214780600461898</v>
      </c>
      <c r="BL76" s="1">
        <v>4940</v>
      </c>
      <c r="BM76" s="1">
        <v>4944</v>
      </c>
      <c r="BN76" s="1">
        <v>4902</v>
      </c>
      <c r="BO76" s="1">
        <v>4904</v>
      </c>
      <c r="BP76" s="1">
        <v>4940</v>
      </c>
      <c r="BQ76" s="1">
        <v>4944</v>
      </c>
      <c r="BR76" s="1">
        <v>4900</v>
      </c>
      <c r="BS76" s="1">
        <v>4929</v>
      </c>
      <c r="BT76" s="1">
        <v>4940</v>
      </c>
      <c r="BU76" s="1">
        <v>4942</v>
      </c>
      <c r="BV76" s="1">
        <v>4927</v>
      </c>
      <c r="BW76" s="1">
        <v>4938</v>
      </c>
      <c r="BX76" s="1">
        <v>1539.8</v>
      </c>
      <c r="BY76" s="62"/>
      <c r="BZ76" s="62"/>
      <c r="CA76" s="8"/>
      <c r="CB76" s="8"/>
      <c r="CC76" s="62"/>
      <c r="CD76" s="62"/>
      <c r="CE76" s="1"/>
      <c r="CF76" s="1"/>
    </row>
    <row r="77" spans="1:84" s="12" customFormat="1">
      <c r="A77" s="1">
        <v>2013</v>
      </c>
      <c r="B77" s="1">
        <v>3</v>
      </c>
      <c r="C77" s="24">
        <v>41373</v>
      </c>
      <c r="D77" s="26">
        <v>4959</v>
      </c>
      <c r="E77" s="26">
        <v>4982</v>
      </c>
      <c r="F77" s="26">
        <v>4939</v>
      </c>
      <c r="G77" s="26">
        <v>4971</v>
      </c>
      <c r="H77" s="1">
        <v>1553.1</v>
      </c>
      <c r="I77" s="81">
        <v>128.941745</v>
      </c>
      <c r="J77" s="119">
        <v>128.79071099999999</v>
      </c>
      <c r="K77" s="119">
        <v>103.12569000000001</v>
      </c>
      <c r="L77" s="72">
        <v>103.06422000000001</v>
      </c>
      <c r="M77" s="7">
        <v>4952</v>
      </c>
      <c r="N77" s="56"/>
      <c r="O77" s="84"/>
      <c r="P77" s="13"/>
      <c r="Q77" s="13"/>
      <c r="R77" s="13"/>
      <c r="S77" s="13"/>
      <c r="T77" s="13"/>
      <c r="U77" s="13"/>
      <c r="V77" s="13"/>
      <c r="W77" s="50"/>
      <c r="X77" s="69">
        <v>4959</v>
      </c>
      <c r="Y77" s="7">
        <v>5000</v>
      </c>
      <c r="Z77" s="68">
        <v>4927</v>
      </c>
      <c r="AA77" s="68">
        <v>4993</v>
      </c>
      <c r="AB77" s="134"/>
      <c r="AC77" s="134"/>
      <c r="AD77" s="134"/>
      <c r="AE77" s="134"/>
      <c r="AF77" s="134"/>
      <c r="AG77" s="37"/>
      <c r="AH77" s="37"/>
      <c r="AI77" s="1"/>
      <c r="AJ77" s="1"/>
      <c r="AK77" s="1"/>
      <c r="AL77" s="1"/>
      <c r="AM77" s="1"/>
      <c r="AN77" s="1"/>
      <c r="AO77" s="1"/>
      <c r="AP77" s="14">
        <v>4940</v>
      </c>
      <c r="AQ77" s="14">
        <v>4960</v>
      </c>
      <c r="AR77" s="14">
        <v>4900</v>
      </c>
      <c r="AS77" s="14">
        <v>4943</v>
      </c>
      <c r="AT77" s="14">
        <v>4894</v>
      </c>
      <c r="AU77" s="127">
        <v>12</v>
      </c>
      <c r="AV77" s="127">
        <v>5</v>
      </c>
      <c r="AW77" s="14">
        <v>297</v>
      </c>
      <c r="AX77" s="127" t="s">
        <v>618</v>
      </c>
      <c r="AY77" s="14">
        <v>-247</v>
      </c>
      <c r="AZ77" s="1">
        <v>4959</v>
      </c>
      <c r="BA77" s="1">
        <v>4981</v>
      </c>
      <c r="BB77" s="1">
        <v>4927</v>
      </c>
      <c r="BC77" s="1">
        <v>4946</v>
      </c>
      <c r="BD77" s="8"/>
      <c r="BE77" s="8"/>
      <c r="BF77" s="62"/>
      <c r="BG77" s="62"/>
      <c r="BH77" s="1">
        <v>4955</v>
      </c>
      <c r="BI77" s="1">
        <v>398</v>
      </c>
      <c r="BJ77" s="1">
        <v>624</v>
      </c>
      <c r="BK77" s="1">
        <v>0.63782051282051277</v>
      </c>
      <c r="BL77" s="1">
        <v>4959</v>
      </c>
      <c r="BM77" s="1">
        <v>4981</v>
      </c>
      <c r="BN77" s="1">
        <v>4937</v>
      </c>
      <c r="BO77" s="1">
        <v>4947</v>
      </c>
      <c r="BP77" s="1">
        <v>4959</v>
      </c>
      <c r="BQ77" s="1">
        <v>4984</v>
      </c>
      <c r="BR77" s="1">
        <v>4927</v>
      </c>
      <c r="BS77" s="1">
        <v>4979</v>
      </c>
      <c r="BT77" s="1">
        <v>4959</v>
      </c>
      <c r="BU77" s="1">
        <v>4981</v>
      </c>
      <c r="BV77" s="1">
        <v>4959</v>
      </c>
      <c r="BW77" s="1">
        <v>4967</v>
      </c>
      <c r="BX77" s="1">
        <v>1545.1</v>
      </c>
      <c r="BY77" s="62"/>
      <c r="BZ77" s="62"/>
      <c r="CA77" s="8"/>
      <c r="CB77" s="8"/>
      <c r="CC77" s="62"/>
      <c r="CD77" s="62"/>
      <c r="CE77" s="1"/>
      <c r="CF77" s="1"/>
    </row>
    <row r="78" spans="1:84" s="12" customFormat="1">
      <c r="A78" s="1">
        <v>2013</v>
      </c>
      <c r="B78" s="1">
        <v>4</v>
      </c>
      <c r="C78" s="24">
        <v>41374</v>
      </c>
      <c r="D78" s="26">
        <v>4967</v>
      </c>
      <c r="E78" s="26">
        <v>4987</v>
      </c>
      <c r="F78" s="26">
        <v>4961</v>
      </c>
      <c r="G78" s="26">
        <v>4978</v>
      </c>
      <c r="H78" s="1">
        <v>1529.8</v>
      </c>
      <c r="I78" s="81">
        <v>129.669174</v>
      </c>
      <c r="J78" s="119">
        <v>130.23115200000001</v>
      </c>
      <c r="K78" s="119">
        <v>104.11386299999999</v>
      </c>
      <c r="L78" s="72">
        <v>104.47704</v>
      </c>
      <c r="M78" s="7">
        <v>4980</v>
      </c>
      <c r="N78" s="56"/>
      <c r="O78" s="84"/>
      <c r="P78" s="13"/>
      <c r="Q78" s="13"/>
      <c r="R78" s="13"/>
      <c r="S78" s="13"/>
      <c r="T78" s="13"/>
      <c r="U78" s="13"/>
      <c r="V78" s="13"/>
      <c r="W78" s="50"/>
      <c r="X78" s="69">
        <v>4978</v>
      </c>
      <c r="Y78" s="7">
        <v>4992</v>
      </c>
      <c r="Z78" s="68">
        <v>4928</v>
      </c>
      <c r="AA78" s="68">
        <v>4955</v>
      </c>
      <c r="AB78" s="134"/>
      <c r="AC78" s="134"/>
      <c r="AD78" s="134"/>
      <c r="AE78" s="134"/>
      <c r="AF78" s="134"/>
      <c r="AG78" s="37"/>
      <c r="AH78" s="37"/>
      <c r="AI78" s="1"/>
      <c r="AJ78" s="1"/>
      <c r="AK78" s="1"/>
      <c r="AL78" s="1"/>
      <c r="AM78" s="1"/>
      <c r="AN78" s="1"/>
      <c r="AO78" s="1"/>
      <c r="AP78" s="14">
        <v>4959</v>
      </c>
      <c r="AQ78" s="14">
        <v>5000</v>
      </c>
      <c r="AR78" s="14">
        <v>4927</v>
      </c>
      <c r="AS78" s="14">
        <v>4980</v>
      </c>
      <c r="AT78" s="14">
        <v>4948.333333333333</v>
      </c>
      <c r="AU78" s="127">
        <v>11</v>
      </c>
      <c r="AV78" s="127" t="s">
        <v>618</v>
      </c>
      <c r="AW78" s="14">
        <v>297</v>
      </c>
      <c r="AX78" s="127" t="s">
        <v>618</v>
      </c>
      <c r="AY78" s="14">
        <v>-247</v>
      </c>
      <c r="AZ78" s="1">
        <v>4978</v>
      </c>
      <c r="BA78" s="1">
        <v>4992</v>
      </c>
      <c r="BB78" s="1">
        <v>4928</v>
      </c>
      <c r="BC78" s="1">
        <v>4962</v>
      </c>
      <c r="BD78" s="8"/>
      <c r="BE78" s="8"/>
      <c r="BF78" s="62"/>
      <c r="BG78" s="62"/>
      <c r="BH78" s="1">
        <v>4984</v>
      </c>
      <c r="BI78" s="1">
        <v>366</v>
      </c>
      <c r="BJ78" s="1">
        <v>602</v>
      </c>
      <c r="BK78" s="1">
        <v>0.60797342192691028</v>
      </c>
      <c r="BL78" s="1">
        <v>4978</v>
      </c>
      <c r="BM78" s="1">
        <v>4992</v>
      </c>
      <c r="BN78" s="1">
        <v>4928</v>
      </c>
      <c r="BO78" s="1">
        <v>4950</v>
      </c>
      <c r="BP78" s="1">
        <v>4978</v>
      </c>
      <c r="BQ78" s="1">
        <v>4992</v>
      </c>
      <c r="BR78" s="1">
        <v>4928</v>
      </c>
      <c r="BS78" s="1">
        <v>4956</v>
      </c>
      <c r="BT78" s="1">
        <v>4978</v>
      </c>
      <c r="BU78" s="1">
        <v>4992</v>
      </c>
      <c r="BV78" s="1">
        <v>4978</v>
      </c>
      <c r="BW78" s="1">
        <v>4984</v>
      </c>
      <c r="BX78" s="1">
        <v>1544</v>
      </c>
      <c r="BY78" s="62"/>
      <c r="BZ78" s="62"/>
      <c r="CA78" s="8"/>
      <c r="CB78" s="8"/>
      <c r="CC78" s="62"/>
      <c r="CD78" s="62"/>
      <c r="CE78" s="1"/>
      <c r="CF78" s="1"/>
    </row>
    <row r="79" spans="1:84" s="12" customFormat="1">
      <c r="A79" s="1">
        <v>2013</v>
      </c>
      <c r="B79" s="1">
        <v>5</v>
      </c>
      <c r="C79" s="24">
        <v>41375</v>
      </c>
      <c r="D79" s="26">
        <v>4933</v>
      </c>
      <c r="E79" s="26">
        <v>4945</v>
      </c>
      <c r="F79" s="26">
        <v>4906</v>
      </c>
      <c r="G79" s="26">
        <v>4939</v>
      </c>
      <c r="H79" s="1">
        <v>1535.8</v>
      </c>
      <c r="I79" s="81">
        <v>130.196484</v>
      </c>
      <c r="J79" s="119">
        <v>130.42442700000001</v>
      </c>
      <c r="K79" s="119">
        <v>104.81076</v>
      </c>
      <c r="L79" s="72">
        <v>105.222795</v>
      </c>
      <c r="M79" s="7">
        <v>4928</v>
      </c>
      <c r="N79" s="56"/>
      <c r="O79" s="84"/>
      <c r="P79" s="13"/>
      <c r="Q79" s="13"/>
      <c r="R79" s="13"/>
      <c r="S79" s="13"/>
      <c r="T79" s="13"/>
      <c r="U79" s="13"/>
      <c r="V79" s="13"/>
      <c r="W79" s="50"/>
      <c r="X79" s="69">
        <v>4933</v>
      </c>
      <c r="Y79" s="7">
        <v>4980</v>
      </c>
      <c r="Z79" s="68">
        <v>4918</v>
      </c>
      <c r="AA79" s="68">
        <v>4980</v>
      </c>
      <c r="AB79" s="134"/>
      <c r="AC79" s="134"/>
      <c r="AD79" s="134"/>
      <c r="AE79" s="134"/>
      <c r="AF79" s="134"/>
      <c r="AG79" s="37"/>
      <c r="AH79" s="37"/>
      <c r="AI79" s="1"/>
      <c r="AJ79" s="1"/>
      <c r="AK79" s="1"/>
      <c r="AL79" s="1"/>
      <c r="AM79" s="1"/>
      <c r="AN79" s="1"/>
      <c r="AO79" s="1"/>
      <c r="AP79" s="14">
        <v>4978</v>
      </c>
      <c r="AQ79" s="14">
        <v>4992</v>
      </c>
      <c r="AR79" s="14">
        <v>4906</v>
      </c>
      <c r="AS79" s="14">
        <v>4924</v>
      </c>
      <c r="AT79" s="14">
        <v>4949</v>
      </c>
      <c r="AU79" s="127">
        <v>6</v>
      </c>
      <c r="AV79" s="127" t="s">
        <v>618</v>
      </c>
      <c r="AW79" s="14">
        <v>297</v>
      </c>
      <c r="AX79" s="127" t="s">
        <v>618</v>
      </c>
      <c r="AY79" s="14">
        <v>-247</v>
      </c>
      <c r="AZ79" s="1">
        <v>4933</v>
      </c>
      <c r="BA79" s="1">
        <v>4953</v>
      </c>
      <c r="BB79" s="1">
        <v>4918</v>
      </c>
      <c r="BC79" s="1">
        <v>4948</v>
      </c>
      <c r="BD79" s="8"/>
      <c r="BE79" s="8"/>
      <c r="BF79" s="62"/>
      <c r="BG79" s="62"/>
      <c r="BH79" s="1">
        <v>4930</v>
      </c>
      <c r="BI79" s="1">
        <v>882</v>
      </c>
      <c r="BJ79" s="1">
        <v>460</v>
      </c>
      <c r="BK79" s="1">
        <v>1.9173913043478261</v>
      </c>
      <c r="BL79" s="1">
        <v>4933</v>
      </c>
      <c r="BM79" s="1">
        <v>4953</v>
      </c>
      <c r="BN79" s="1">
        <v>4918</v>
      </c>
      <c r="BO79" s="1">
        <v>4940</v>
      </c>
      <c r="BP79" s="1">
        <v>4933</v>
      </c>
      <c r="BQ79" s="1">
        <v>4976</v>
      </c>
      <c r="BR79" s="1">
        <v>4918</v>
      </c>
      <c r="BS79" s="1">
        <v>4970</v>
      </c>
      <c r="BT79" s="1">
        <v>4933</v>
      </c>
      <c r="BU79" s="1">
        <v>4941</v>
      </c>
      <c r="BV79" s="1">
        <v>4926</v>
      </c>
      <c r="BW79" s="1">
        <v>4927</v>
      </c>
      <c r="BX79" s="1">
        <v>1527.4</v>
      </c>
      <c r="BY79" s="62"/>
      <c r="BZ79" s="62"/>
      <c r="CA79" s="8"/>
      <c r="CB79" s="8"/>
      <c r="CC79" s="62"/>
      <c r="CD79" s="62"/>
      <c r="CE79" s="1"/>
      <c r="CF79" s="1"/>
    </row>
    <row r="80" spans="1:84" s="12" customFormat="1">
      <c r="A80" s="1">
        <v>2013</v>
      </c>
      <c r="B80" s="1">
        <v>6</v>
      </c>
      <c r="C80" s="24">
        <v>41376</v>
      </c>
      <c r="D80" s="26">
        <v>4965</v>
      </c>
      <c r="E80" s="26">
        <v>4967</v>
      </c>
      <c r="F80" s="26">
        <v>4929</v>
      </c>
      <c r="G80" s="26">
        <v>4931</v>
      </c>
      <c r="H80" s="1">
        <v>1495.9</v>
      </c>
      <c r="I80" s="81">
        <v>130.25961000000001</v>
      </c>
      <c r="J80" s="119">
        <v>129.752172</v>
      </c>
      <c r="K80" s="119">
        <v>104.91974999999999</v>
      </c>
      <c r="L80" s="72">
        <v>104.65166000000001</v>
      </c>
      <c r="M80" s="7">
        <v>4910</v>
      </c>
      <c r="N80" s="56"/>
      <c r="O80" s="84"/>
      <c r="P80" s="13"/>
      <c r="Q80" s="13"/>
      <c r="R80" s="13"/>
      <c r="S80" s="13"/>
      <c r="T80" s="13"/>
      <c r="U80" s="13"/>
      <c r="V80" s="13"/>
      <c r="W80" s="50"/>
      <c r="X80" s="69">
        <v>4912</v>
      </c>
      <c r="Y80" s="7">
        <v>4921</v>
      </c>
      <c r="Z80" s="68">
        <v>4771</v>
      </c>
      <c r="AA80" s="68">
        <v>4806</v>
      </c>
      <c r="AB80" s="134"/>
      <c r="AC80" s="134"/>
      <c r="AD80" s="134"/>
      <c r="AE80" s="134"/>
      <c r="AF80" s="134"/>
      <c r="AG80" s="37"/>
      <c r="AH80" s="37"/>
      <c r="AI80" s="1"/>
      <c r="AJ80" s="1"/>
      <c r="AK80" s="1"/>
      <c r="AL80" s="1"/>
      <c r="AM80" s="1"/>
      <c r="AN80" s="1"/>
      <c r="AO80" s="1"/>
      <c r="AP80" s="14">
        <v>4933</v>
      </c>
      <c r="AQ80" s="14">
        <v>4980</v>
      </c>
      <c r="AR80" s="14">
        <v>4918</v>
      </c>
      <c r="AS80" s="14">
        <v>4942</v>
      </c>
      <c r="AT80" s="14">
        <v>4948.666666666667</v>
      </c>
      <c r="AU80" s="127">
        <v>34</v>
      </c>
      <c r="AV80" s="127" t="s">
        <v>618</v>
      </c>
      <c r="AW80" s="14">
        <v>297</v>
      </c>
      <c r="AX80" s="127" t="s">
        <v>618</v>
      </c>
      <c r="AY80" s="14">
        <v>-247</v>
      </c>
      <c r="AZ80" s="1">
        <v>4912</v>
      </c>
      <c r="BA80" s="1">
        <v>4921</v>
      </c>
      <c r="BB80" s="1">
        <v>4855</v>
      </c>
      <c r="BC80" s="1">
        <v>4856</v>
      </c>
      <c r="BD80" s="8"/>
      <c r="BE80" s="8"/>
      <c r="BF80" s="62"/>
      <c r="BG80" s="62"/>
      <c r="BH80" s="1">
        <v>4948</v>
      </c>
      <c r="BI80" s="1">
        <v>370</v>
      </c>
      <c r="BJ80" s="1">
        <v>405</v>
      </c>
      <c r="BK80" s="1">
        <v>0.9135802469135802</v>
      </c>
      <c r="BL80" s="1">
        <v>4912</v>
      </c>
      <c r="BM80" s="1">
        <v>4921</v>
      </c>
      <c r="BN80" s="1">
        <v>4861</v>
      </c>
      <c r="BO80" s="1">
        <v>4868</v>
      </c>
      <c r="BP80" s="1">
        <v>4912</v>
      </c>
      <c r="BQ80" s="1">
        <v>4921</v>
      </c>
      <c r="BR80" s="1">
        <v>4790</v>
      </c>
      <c r="BS80" s="1">
        <v>4792</v>
      </c>
      <c r="BT80" s="1">
        <v>4912</v>
      </c>
      <c r="BU80" s="1">
        <v>4921</v>
      </c>
      <c r="BV80" s="1">
        <v>4903</v>
      </c>
      <c r="BW80" s="1">
        <v>4911</v>
      </c>
      <c r="BX80" s="1">
        <v>1525.3</v>
      </c>
      <c r="BY80" s="62"/>
      <c r="BZ80" s="62"/>
      <c r="CA80" s="8"/>
      <c r="CB80" s="8"/>
      <c r="CC80" s="62"/>
      <c r="CD80" s="62"/>
      <c r="CE80" s="1"/>
      <c r="CF80" s="1"/>
    </row>
    <row r="81" spans="1:84" s="12" customFormat="1">
      <c r="A81" s="1">
        <v>2013</v>
      </c>
      <c r="B81" s="1">
        <v>2</v>
      </c>
      <c r="C81" s="24">
        <v>41379</v>
      </c>
      <c r="D81" s="26">
        <v>4743</v>
      </c>
      <c r="E81" s="26">
        <v>4772</v>
      </c>
      <c r="F81" s="26">
        <v>4582</v>
      </c>
      <c r="G81" s="26">
        <v>4649</v>
      </c>
      <c r="H81" s="1">
        <v>1409.9</v>
      </c>
      <c r="I81" s="81">
        <v>128.066384</v>
      </c>
      <c r="J81" s="119">
        <v>128.491434</v>
      </c>
      <c r="K81" s="119">
        <v>102.231695</v>
      </c>
      <c r="L81" s="72">
        <v>102.461265</v>
      </c>
      <c r="M81" s="7">
        <v>4635</v>
      </c>
      <c r="N81" s="56"/>
      <c r="O81" s="84"/>
      <c r="P81" s="13"/>
      <c r="Q81" s="13"/>
      <c r="R81" s="13"/>
      <c r="S81" s="13"/>
      <c r="T81" s="13"/>
      <c r="U81" s="13"/>
      <c r="V81" s="13"/>
      <c r="W81" s="50"/>
      <c r="X81" s="69">
        <v>4630</v>
      </c>
      <c r="Y81" s="7">
        <v>4658</v>
      </c>
      <c r="Z81" s="68">
        <v>4448</v>
      </c>
      <c r="AA81" s="68">
        <v>4452</v>
      </c>
      <c r="AB81" s="134"/>
      <c r="AC81" s="134"/>
      <c r="AD81" s="134"/>
      <c r="AE81" s="134"/>
      <c r="AF81" s="134"/>
      <c r="AG81" s="37"/>
      <c r="AH81" s="37"/>
      <c r="AI81" s="1"/>
      <c r="AJ81" s="1"/>
      <c r="AK81" s="1"/>
      <c r="AL81" s="1"/>
      <c r="AM81" s="1"/>
      <c r="AN81" s="1"/>
      <c r="AO81" s="1"/>
      <c r="AP81" s="14">
        <v>4912</v>
      </c>
      <c r="AQ81" s="14">
        <v>4921</v>
      </c>
      <c r="AR81" s="14">
        <v>4733</v>
      </c>
      <c r="AS81" s="14">
        <v>4738</v>
      </c>
      <c r="AT81" s="14">
        <v>4868</v>
      </c>
      <c r="AU81" s="127">
        <v>94</v>
      </c>
      <c r="AV81" s="127" t="s">
        <v>618</v>
      </c>
      <c r="AW81" s="14">
        <v>297</v>
      </c>
      <c r="AX81" s="127">
        <v>356</v>
      </c>
      <c r="AY81" s="14">
        <v>109</v>
      </c>
      <c r="AZ81" s="1">
        <v>4630</v>
      </c>
      <c r="BA81" s="1">
        <v>4658</v>
      </c>
      <c r="BB81" s="1">
        <v>4511</v>
      </c>
      <c r="BC81" s="1">
        <v>4580</v>
      </c>
      <c r="BD81" s="8"/>
      <c r="BE81" s="8"/>
      <c r="BF81" s="62"/>
      <c r="BG81" s="62"/>
      <c r="BH81" s="1">
        <v>4749</v>
      </c>
      <c r="BI81" s="1">
        <v>671</v>
      </c>
      <c r="BJ81" s="1">
        <v>390</v>
      </c>
      <c r="BK81" s="1">
        <v>1.7205128205128206</v>
      </c>
      <c r="BL81" s="1">
        <v>4630</v>
      </c>
      <c r="BM81" s="1">
        <v>4658</v>
      </c>
      <c r="BN81" s="1">
        <v>4511</v>
      </c>
      <c r="BO81" s="1">
        <v>4627</v>
      </c>
      <c r="BP81" s="1">
        <v>4630</v>
      </c>
      <c r="BQ81" s="1">
        <v>4658</v>
      </c>
      <c r="BR81" s="1">
        <v>4504</v>
      </c>
      <c r="BS81" s="1">
        <v>4516</v>
      </c>
      <c r="BT81" s="1">
        <v>4630</v>
      </c>
      <c r="BU81" s="1">
        <v>4658</v>
      </c>
      <c r="BV81" s="1">
        <v>4612</v>
      </c>
      <c r="BW81" s="1">
        <v>4626</v>
      </c>
      <c r="BX81" s="1">
        <v>1458.4</v>
      </c>
      <c r="BY81" s="62"/>
      <c r="BZ81" s="62"/>
      <c r="CA81" s="8"/>
      <c r="CB81" s="8"/>
      <c r="CC81" s="62"/>
      <c r="CD81" s="62"/>
      <c r="CE81" s="1"/>
      <c r="CF81" s="1"/>
    </row>
    <row r="82" spans="1:84" s="12" customFormat="1">
      <c r="A82" s="1">
        <v>2013</v>
      </c>
      <c r="B82" s="1">
        <v>3</v>
      </c>
      <c r="C82" s="24">
        <v>41380</v>
      </c>
      <c r="D82" s="26">
        <v>4375</v>
      </c>
      <c r="E82" s="26">
        <v>4616</v>
      </c>
      <c r="F82" s="26">
        <v>4310</v>
      </c>
      <c r="G82" s="26">
        <v>4553</v>
      </c>
      <c r="H82" s="1">
        <v>1450.6</v>
      </c>
      <c r="I82" s="81">
        <v>127.422945</v>
      </c>
      <c r="J82" s="119">
        <v>127.462632</v>
      </c>
      <c r="K82" s="119">
        <v>101.128857</v>
      </c>
      <c r="L82" s="72">
        <v>101.137872</v>
      </c>
      <c r="M82" s="7">
        <v>4630</v>
      </c>
      <c r="N82" s="56"/>
      <c r="O82" s="84"/>
      <c r="P82" s="13"/>
      <c r="Q82" s="13"/>
      <c r="R82" s="13"/>
      <c r="S82" s="13"/>
      <c r="T82" s="13"/>
      <c r="U82" s="13"/>
      <c r="V82" s="13"/>
      <c r="W82" s="50"/>
      <c r="X82" s="69">
        <v>4574</v>
      </c>
      <c r="Y82" s="7">
        <v>4639</v>
      </c>
      <c r="Z82" s="68">
        <v>4511</v>
      </c>
      <c r="AA82" s="68">
        <v>4586</v>
      </c>
      <c r="AB82" s="134"/>
      <c r="AC82" s="134"/>
      <c r="AD82" s="134"/>
      <c r="AE82" s="134"/>
      <c r="AF82" s="134"/>
      <c r="AG82" s="37"/>
      <c r="AH82" s="37"/>
      <c r="AI82" s="1"/>
      <c r="AJ82" s="1"/>
      <c r="AK82" s="1"/>
      <c r="AL82" s="1"/>
      <c r="AM82" s="1"/>
      <c r="AN82" s="1"/>
      <c r="AO82" s="1"/>
      <c r="AP82" s="14">
        <v>4630</v>
      </c>
      <c r="AQ82" s="14">
        <v>4658</v>
      </c>
      <c r="AR82" s="14">
        <v>4310</v>
      </c>
      <c r="AS82" s="14">
        <v>4336</v>
      </c>
      <c r="AT82" s="14">
        <v>4672</v>
      </c>
      <c r="AU82" s="127">
        <v>178</v>
      </c>
      <c r="AV82" s="127" t="s">
        <v>618</v>
      </c>
      <c r="AW82" s="14">
        <v>297</v>
      </c>
      <c r="AX82" s="127" t="s">
        <v>618</v>
      </c>
      <c r="AY82" s="14">
        <v>109</v>
      </c>
      <c r="AZ82" s="1">
        <v>4574</v>
      </c>
      <c r="BA82" s="1">
        <v>4633</v>
      </c>
      <c r="BB82" s="1">
        <v>4511</v>
      </c>
      <c r="BC82" s="1">
        <v>4601</v>
      </c>
      <c r="BD82" s="8"/>
      <c r="BE82" s="8"/>
      <c r="BF82" s="62"/>
      <c r="BG82" s="62"/>
      <c r="BH82" s="1">
        <v>4361</v>
      </c>
      <c r="BI82" s="1">
        <v>112</v>
      </c>
      <c r="BJ82" s="1">
        <v>113</v>
      </c>
      <c r="BK82" s="1">
        <v>0.99115044247787609</v>
      </c>
      <c r="BL82" s="1">
        <v>4574</v>
      </c>
      <c r="BM82" s="1">
        <v>4609</v>
      </c>
      <c r="BN82" s="1">
        <v>4511</v>
      </c>
      <c r="BO82" s="1">
        <v>4607</v>
      </c>
      <c r="BP82" s="1">
        <v>4574</v>
      </c>
      <c r="BQ82" s="1">
        <v>4633</v>
      </c>
      <c r="BR82" s="1">
        <v>4511</v>
      </c>
      <c r="BS82" s="1">
        <v>4584</v>
      </c>
      <c r="BT82" s="1">
        <v>4574</v>
      </c>
      <c r="BU82" s="1">
        <v>4574</v>
      </c>
      <c r="BV82" s="1">
        <v>4511</v>
      </c>
      <c r="BW82" s="1">
        <v>4542</v>
      </c>
      <c r="BX82" s="1">
        <v>1428.6</v>
      </c>
      <c r="BY82" s="62"/>
      <c r="BZ82" s="62"/>
      <c r="CA82" s="8"/>
      <c r="CB82" s="8"/>
      <c r="CC82" s="62"/>
      <c r="CD82" s="62"/>
      <c r="CE82" s="1"/>
      <c r="CF82" s="1"/>
    </row>
    <row r="83" spans="1:84" s="12" customFormat="1">
      <c r="A83" s="1">
        <v>2013</v>
      </c>
      <c r="B83" s="1">
        <v>4</v>
      </c>
      <c r="C83" s="24">
        <v>41381</v>
      </c>
      <c r="D83" s="26">
        <v>4575</v>
      </c>
      <c r="E83" s="26">
        <v>4616</v>
      </c>
      <c r="F83" s="26">
        <v>4514</v>
      </c>
      <c r="G83" s="26">
        <v>4593</v>
      </c>
      <c r="H83" s="1">
        <v>1430</v>
      </c>
      <c r="I83" s="81">
        <v>129.60897199999999</v>
      </c>
      <c r="J83" s="119">
        <v>129.020892</v>
      </c>
      <c r="K83" s="119">
        <v>101.910796</v>
      </c>
      <c r="L83" s="72">
        <v>101.51225700000001</v>
      </c>
      <c r="M83" s="7">
        <v>4596</v>
      </c>
      <c r="N83" s="56"/>
      <c r="O83" s="84"/>
      <c r="P83" s="13"/>
      <c r="Q83" s="13"/>
      <c r="R83" s="13"/>
      <c r="S83" s="13"/>
      <c r="T83" s="13"/>
      <c r="U83" s="13"/>
      <c r="V83" s="13"/>
      <c r="W83" s="50"/>
      <c r="X83" s="69">
        <v>4582</v>
      </c>
      <c r="Y83" s="7">
        <v>4611</v>
      </c>
      <c r="Z83" s="68">
        <v>4501</v>
      </c>
      <c r="AA83" s="68">
        <v>4546</v>
      </c>
      <c r="AB83" s="134"/>
      <c r="AC83" s="134"/>
      <c r="AD83" s="134"/>
      <c r="AE83" s="134"/>
      <c r="AF83" s="134"/>
      <c r="AG83" s="37"/>
      <c r="AH83" s="37"/>
      <c r="AI83" s="1"/>
      <c r="AJ83" s="1"/>
      <c r="AK83" s="1"/>
      <c r="AL83" s="1"/>
      <c r="AM83" s="1"/>
      <c r="AN83" s="1"/>
      <c r="AO83" s="1"/>
      <c r="AP83" s="14">
        <v>4574</v>
      </c>
      <c r="AQ83" s="14">
        <v>4639</v>
      </c>
      <c r="AR83" s="14">
        <v>4511</v>
      </c>
      <c r="AS83" s="14">
        <v>4601</v>
      </c>
      <c r="AT83" s="14">
        <v>4558.333333333333</v>
      </c>
      <c r="AU83" s="127">
        <v>18</v>
      </c>
      <c r="AV83" s="127" t="s">
        <v>618</v>
      </c>
      <c r="AW83" s="14">
        <v>297</v>
      </c>
      <c r="AX83" s="127" t="s">
        <v>618</v>
      </c>
      <c r="AY83" s="14">
        <v>109</v>
      </c>
      <c r="AZ83" s="1">
        <v>4582</v>
      </c>
      <c r="BA83" s="1">
        <v>4611</v>
      </c>
      <c r="BB83" s="1">
        <v>4515</v>
      </c>
      <c r="BC83" s="1">
        <v>4587</v>
      </c>
      <c r="BD83" s="8"/>
      <c r="BE83" s="8"/>
      <c r="BF83" s="62"/>
      <c r="BG83" s="62"/>
      <c r="BH83" s="1">
        <v>4572</v>
      </c>
      <c r="BI83" s="1">
        <v>208</v>
      </c>
      <c r="BJ83" s="1">
        <v>192</v>
      </c>
      <c r="BK83" s="1">
        <v>1.0833333333333333</v>
      </c>
      <c r="BL83" s="1">
        <v>4582</v>
      </c>
      <c r="BM83" s="1">
        <v>4611</v>
      </c>
      <c r="BN83" s="1">
        <v>4515</v>
      </c>
      <c r="BO83" s="1">
        <v>4574</v>
      </c>
      <c r="BP83" s="1">
        <v>4582</v>
      </c>
      <c r="BQ83" s="1">
        <v>4611</v>
      </c>
      <c r="BR83" s="1">
        <v>4515</v>
      </c>
      <c r="BS83" s="1">
        <v>4535</v>
      </c>
      <c r="BT83" s="1">
        <v>4582</v>
      </c>
      <c r="BU83" s="1">
        <v>4591</v>
      </c>
      <c r="BV83" s="1">
        <v>4570</v>
      </c>
      <c r="BW83" s="1">
        <v>4581</v>
      </c>
      <c r="BX83" s="1">
        <v>1439.5</v>
      </c>
      <c r="BY83" s="62"/>
      <c r="BZ83" s="62"/>
      <c r="CA83" s="8"/>
      <c r="CB83" s="8"/>
      <c r="CC83" s="62"/>
      <c r="CD83" s="62"/>
      <c r="CE83" s="1"/>
      <c r="CF83" s="1"/>
    </row>
    <row r="84" spans="1:84" s="12" customFormat="1">
      <c r="A84" s="1">
        <v>2013</v>
      </c>
      <c r="B84" s="1">
        <v>5</v>
      </c>
      <c r="C84" s="24">
        <v>41382</v>
      </c>
      <c r="D84" s="26">
        <v>4523</v>
      </c>
      <c r="E84" s="26">
        <v>4545</v>
      </c>
      <c r="F84" s="26">
        <v>4449</v>
      </c>
      <c r="G84" s="26">
        <v>4508</v>
      </c>
      <c r="H84" s="1">
        <v>1429</v>
      </c>
      <c r="I84" s="81">
        <v>127.847596</v>
      </c>
      <c r="J84" s="119">
        <v>127.795365</v>
      </c>
      <c r="K84" s="119">
        <v>101.065332</v>
      </c>
      <c r="L84" s="72">
        <v>101.04522</v>
      </c>
      <c r="M84" s="7">
        <v>4547</v>
      </c>
      <c r="N84" s="56"/>
      <c r="O84" s="84"/>
      <c r="P84" s="13"/>
      <c r="Q84" s="13"/>
      <c r="R84" s="13"/>
      <c r="S84" s="13"/>
      <c r="T84" s="13"/>
      <c r="U84" s="13"/>
      <c r="V84" s="13"/>
      <c r="W84" s="50"/>
      <c r="X84" s="69">
        <v>4543</v>
      </c>
      <c r="Y84" s="7">
        <v>4605</v>
      </c>
      <c r="Z84" s="68">
        <v>4525</v>
      </c>
      <c r="AA84" s="68">
        <v>4546</v>
      </c>
      <c r="AB84" s="134"/>
      <c r="AC84" s="134"/>
      <c r="AD84" s="134"/>
      <c r="AE84" s="134"/>
      <c r="AF84" s="134"/>
      <c r="AG84" s="37"/>
      <c r="AH84" s="37"/>
      <c r="AI84" s="1"/>
      <c r="AJ84" s="1"/>
      <c r="AK84" s="1"/>
      <c r="AL84" s="1"/>
      <c r="AM84" s="1"/>
      <c r="AN84" s="1"/>
      <c r="AO84" s="1"/>
      <c r="AP84" s="14">
        <v>4582</v>
      </c>
      <c r="AQ84" s="14">
        <v>4611</v>
      </c>
      <c r="AR84" s="14">
        <v>4471</v>
      </c>
      <c r="AS84" s="14">
        <v>4477</v>
      </c>
      <c r="AT84" s="14">
        <v>4471.333333333333</v>
      </c>
      <c r="AU84" s="127">
        <v>15</v>
      </c>
      <c r="AV84" s="127" t="s">
        <v>618</v>
      </c>
      <c r="AW84" s="14">
        <v>297</v>
      </c>
      <c r="AX84" s="127" t="s">
        <v>618</v>
      </c>
      <c r="AY84" s="14">
        <v>109</v>
      </c>
      <c r="AZ84" s="1">
        <v>4543</v>
      </c>
      <c r="BA84" s="1">
        <v>4605</v>
      </c>
      <c r="BB84" s="1">
        <v>4531</v>
      </c>
      <c r="BC84" s="1">
        <v>4540</v>
      </c>
      <c r="BD84" s="8"/>
      <c r="BE84" s="8"/>
      <c r="BF84" s="62"/>
      <c r="BG84" s="62"/>
      <c r="BH84" s="1">
        <v>4512</v>
      </c>
      <c r="BI84" s="1">
        <v>200</v>
      </c>
      <c r="BJ84" s="1">
        <v>714</v>
      </c>
      <c r="BK84" s="1">
        <v>0.28011204481792717</v>
      </c>
      <c r="BL84" s="1">
        <v>4543</v>
      </c>
      <c r="BM84" s="1">
        <v>4605</v>
      </c>
      <c r="BN84" s="1">
        <v>4540</v>
      </c>
      <c r="BO84" s="1">
        <v>4575</v>
      </c>
      <c r="BP84" s="1">
        <v>4543</v>
      </c>
      <c r="BQ84" s="1">
        <v>4605</v>
      </c>
      <c r="BR84" s="1">
        <v>4525</v>
      </c>
      <c r="BS84" s="1">
        <v>4549</v>
      </c>
      <c r="BT84" s="1">
        <v>4543</v>
      </c>
      <c r="BU84" s="1">
        <v>4559</v>
      </c>
      <c r="BV84" s="1">
        <v>4540</v>
      </c>
      <c r="BW84" s="1">
        <v>4557</v>
      </c>
      <c r="BX84" s="1">
        <v>1429.2</v>
      </c>
      <c r="BY84" s="62"/>
      <c r="BZ84" s="62"/>
      <c r="CA84" s="8"/>
      <c r="CB84" s="8"/>
      <c r="CC84" s="62"/>
      <c r="CD84" s="62"/>
      <c r="CE84" s="1"/>
      <c r="CF84" s="1"/>
    </row>
    <row r="85" spans="1:84" s="12" customFormat="1">
      <c r="A85" s="1">
        <v>2013</v>
      </c>
      <c r="B85" s="1">
        <v>6</v>
      </c>
      <c r="C85" s="24">
        <v>41383</v>
      </c>
      <c r="D85" s="26">
        <v>4555</v>
      </c>
      <c r="E85" s="26">
        <v>4642</v>
      </c>
      <c r="F85" s="26">
        <v>4523</v>
      </c>
      <c r="G85" s="26">
        <v>4609</v>
      </c>
      <c r="H85" s="1">
        <v>1423.9</v>
      </c>
      <c r="I85" s="81">
        <v>129.210342</v>
      </c>
      <c r="J85" s="119">
        <v>129.59487999999999</v>
      </c>
      <c r="K85" s="119">
        <v>102.19022</v>
      </c>
      <c r="L85" s="72">
        <v>102.60256</v>
      </c>
      <c r="M85" s="7">
        <v>4649</v>
      </c>
      <c r="N85" s="56"/>
      <c r="O85" s="84"/>
      <c r="P85" s="13"/>
      <c r="Q85" s="13"/>
      <c r="R85" s="13"/>
      <c r="S85" s="13"/>
      <c r="T85" s="13"/>
      <c r="U85" s="13"/>
      <c r="V85" s="13"/>
      <c r="W85" s="50"/>
      <c r="X85" s="69">
        <v>4645</v>
      </c>
      <c r="Y85" s="7">
        <v>4647</v>
      </c>
      <c r="Z85" s="68">
        <v>4562</v>
      </c>
      <c r="AA85" s="68">
        <v>4601</v>
      </c>
      <c r="AB85" s="134"/>
      <c r="AC85" s="134"/>
      <c r="AD85" s="134"/>
      <c r="AE85" s="134"/>
      <c r="AF85" s="134"/>
      <c r="AG85" s="37"/>
      <c r="AH85" s="37"/>
      <c r="AI85" s="1"/>
      <c r="AJ85" s="1"/>
      <c r="AK85" s="1"/>
      <c r="AL85" s="1"/>
      <c r="AM85" s="1"/>
      <c r="AN85" s="1"/>
      <c r="AO85" s="1"/>
      <c r="AP85" s="14">
        <v>4543</v>
      </c>
      <c r="AQ85" s="14">
        <v>4605</v>
      </c>
      <c r="AR85" s="14">
        <v>4523</v>
      </c>
      <c r="AS85" s="14">
        <v>4527</v>
      </c>
      <c r="AT85" s="14">
        <v>4535</v>
      </c>
      <c r="AU85" s="127">
        <v>54</v>
      </c>
      <c r="AV85" s="127" t="s">
        <v>618</v>
      </c>
      <c r="AW85" s="14">
        <v>297</v>
      </c>
      <c r="AX85" s="127" t="s">
        <v>618</v>
      </c>
      <c r="AY85" s="14">
        <v>109</v>
      </c>
      <c r="AZ85" s="1">
        <v>4645</v>
      </c>
      <c r="BA85" s="1">
        <v>4647</v>
      </c>
      <c r="BB85" s="1">
        <v>4564</v>
      </c>
      <c r="BC85" s="1">
        <v>4576</v>
      </c>
      <c r="BD85" s="8"/>
      <c r="BE85" s="8"/>
      <c r="BF85" s="62"/>
      <c r="BG85" s="62"/>
      <c r="BH85" s="1">
        <v>4558</v>
      </c>
      <c r="BI85" s="1">
        <v>288</v>
      </c>
      <c r="BJ85" s="1">
        <v>231</v>
      </c>
      <c r="BK85" s="1">
        <v>1.2467532467532467</v>
      </c>
      <c r="BL85" s="1">
        <v>4645</v>
      </c>
      <c r="BM85" s="1">
        <v>4647</v>
      </c>
      <c r="BN85" s="1">
        <v>4564</v>
      </c>
      <c r="BO85" s="1">
        <v>4580</v>
      </c>
      <c r="BP85" s="1">
        <v>4645</v>
      </c>
      <c r="BQ85" s="1">
        <v>4647</v>
      </c>
      <c r="BR85" s="1">
        <v>4564</v>
      </c>
      <c r="BS85" s="1">
        <v>4580</v>
      </c>
      <c r="BT85" s="1">
        <v>4645</v>
      </c>
      <c r="BU85" s="1">
        <v>4647</v>
      </c>
      <c r="BV85" s="1">
        <v>4620</v>
      </c>
      <c r="BW85" s="1">
        <v>4621</v>
      </c>
      <c r="BX85" s="1">
        <v>1439.5</v>
      </c>
      <c r="BY85" s="62"/>
      <c r="BZ85" s="62"/>
      <c r="CA85" s="8"/>
      <c r="CB85" s="8"/>
      <c r="CC85" s="62"/>
      <c r="CD85" s="62"/>
      <c r="CE85" s="1"/>
      <c r="CF85" s="1"/>
    </row>
    <row r="86" spans="1:84" s="12" customFormat="1">
      <c r="A86" s="1">
        <v>2013</v>
      </c>
      <c r="B86" s="1">
        <v>2</v>
      </c>
      <c r="C86" s="24">
        <v>41386</v>
      </c>
      <c r="D86" s="26">
        <v>4636</v>
      </c>
      <c r="E86" s="26">
        <v>4668</v>
      </c>
      <c r="F86" s="26">
        <v>4611</v>
      </c>
      <c r="G86" s="26">
        <v>4616</v>
      </c>
      <c r="H86" s="1">
        <v>1433.1</v>
      </c>
      <c r="I86" s="81">
        <v>130.36257000000001</v>
      </c>
      <c r="J86" s="119">
        <v>130.10085599999999</v>
      </c>
      <c r="K86" s="119">
        <v>102.57384</v>
      </c>
      <c r="L86" s="72">
        <v>102.353188</v>
      </c>
      <c r="M86" s="7">
        <v>4629</v>
      </c>
      <c r="N86" s="56"/>
      <c r="O86" s="84"/>
      <c r="P86" s="13"/>
      <c r="Q86" s="13"/>
      <c r="R86" s="13"/>
      <c r="S86" s="13"/>
      <c r="T86" s="13"/>
      <c r="U86" s="13"/>
      <c r="V86" s="13"/>
      <c r="W86" s="50"/>
      <c r="X86" s="69">
        <v>4630</v>
      </c>
      <c r="Y86" s="7">
        <v>4673</v>
      </c>
      <c r="Z86" s="68">
        <v>4587</v>
      </c>
      <c r="AA86" s="68">
        <v>4624</v>
      </c>
      <c r="AB86" s="134"/>
      <c r="AC86" s="134"/>
      <c r="AD86" s="134"/>
      <c r="AE86" s="134"/>
      <c r="AF86" s="134"/>
      <c r="AG86" s="37"/>
      <c r="AH86" s="37"/>
      <c r="AI86" s="1"/>
      <c r="AJ86" s="1"/>
      <c r="AK86" s="1"/>
      <c r="AL86" s="1"/>
      <c r="AM86" s="1"/>
      <c r="AN86" s="1"/>
      <c r="AO86" s="1"/>
      <c r="AP86" s="14">
        <v>4645</v>
      </c>
      <c r="AQ86" s="14">
        <v>4663</v>
      </c>
      <c r="AR86" s="14">
        <v>4562</v>
      </c>
      <c r="AS86" s="14">
        <v>4659</v>
      </c>
      <c r="AT86" s="14">
        <v>4554.333333333333</v>
      </c>
      <c r="AU86" s="127">
        <v>20</v>
      </c>
      <c r="AV86" s="127" t="s">
        <v>618</v>
      </c>
      <c r="AW86" s="14">
        <v>297</v>
      </c>
      <c r="AX86" s="127" t="s">
        <v>618</v>
      </c>
      <c r="AY86" s="14">
        <v>109</v>
      </c>
      <c r="AZ86" s="1">
        <v>4630</v>
      </c>
      <c r="BA86" s="1">
        <v>4673</v>
      </c>
      <c r="BB86" s="1">
        <v>4618</v>
      </c>
      <c r="BC86" s="1">
        <v>4635</v>
      </c>
      <c r="BD86" s="8"/>
      <c r="BE86" s="8"/>
      <c r="BF86" s="62"/>
      <c r="BG86" s="62"/>
      <c r="BH86" s="1">
        <v>4622</v>
      </c>
      <c r="BI86" s="1">
        <v>274</v>
      </c>
      <c r="BJ86" s="1">
        <v>240</v>
      </c>
      <c r="BK86" s="1">
        <v>1.1416666666666666</v>
      </c>
      <c r="BL86" s="1">
        <v>4630</v>
      </c>
      <c r="BM86" s="1">
        <v>4673</v>
      </c>
      <c r="BN86" s="1">
        <v>4618</v>
      </c>
      <c r="BO86" s="1">
        <v>4633</v>
      </c>
      <c r="BP86" s="1">
        <v>4630</v>
      </c>
      <c r="BQ86" s="1">
        <v>4673</v>
      </c>
      <c r="BR86" s="1">
        <v>4587</v>
      </c>
      <c r="BS86" s="1">
        <v>4617</v>
      </c>
      <c r="BT86" s="1">
        <v>4630</v>
      </c>
      <c r="BU86" s="1">
        <v>4645</v>
      </c>
      <c r="BV86" s="1">
        <v>4628</v>
      </c>
      <c r="BW86" s="1">
        <v>4632</v>
      </c>
      <c r="BX86" s="1">
        <v>1435.5</v>
      </c>
      <c r="BY86" s="62"/>
      <c r="BZ86" s="62"/>
      <c r="CA86" s="8"/>
      <c r="CB86" s="8"/>
      <c r="CC86" s="62"/>
      <c r="CD86" s="62"/>
      <c r="CE86" s="1"/>
      <c r="CF86" s="1"/>
    </row>
    <row r="87" spans="1:84" s="12" customFormat="1">
      <c r="A87" s="1">
        <v>2013</v>
      </c>
      <c r="B87" s="1">
        <v>3</v>
      </c>
      <c r="C87" s="24">
        <v>41387</v>
      </c>
      <c r="D87" s="26">
        <v>4617</v>
      </c>
      <c r="E87" s="26">
        <v>4617</v>
      </c>
      <c r="F87" s="26">
        <v>4547</v>
      </c>
      <c r="G87" s="26">
        <v>4553</v>
      </c>
      <c r="H87" s="1">
        <v>1430.8</v>
      </c>
      <c r="I87" s="81">
        <v>129.03949800000001</v>
      </c>
      <c r="J87" s="119">
        <v>129.29720399999999</v>
      </c>
      <c r="K87" s="119">
        <v>101.091807</v>
      </c>
      <c r="L87" s="72">
        <v>101.997148</v>
      </c>
      <c r="M87" s="7">
        <v>4528</v>
      </c>
      <c r="N87" s="56"/>
      <c r="O87" s="84"/>
      <c r="P87" s="13"/>
      <c r="Q87" s="13"/>
      <c r="R87" s="13"/>
      <c r="S87" s="13"/>
      <c r="T87" s="13"/>
      <c r="U87" s="13"/>
      <c r="V87" s="13"/>
      <c r="W87" s="50"/>
      <c r="X87" s="69">
        <v>4604</v>
      </c>
      <c r="Y87" s="7">
        <v>4619</v>
      </c>
      <c r="Z87" s="68">
        <v>4581</v>
      </c>
      <c r="AA87" s="68">
        <v>4607</v>
      </c>
      <c r="AB87" s="134"/>
      <c r="AC87" s="134"/>
      <c r="AD87" s="134"/>
      <c r="AE87" s="134"/>
      <c r="AF87" s="134"/>
      <c r="AG87" s="37"/>
      <c r="AH87" s="37"/>
      <c r="AI87" s="1"/>
      <c r="AJ87" s="1"/>
      <c r="AK87" s="1"/>
      <c r="AL87" s="1"/>
      <c r="AM87" s="1"/>
      <c r="AN87" s="1"/>
      <c r="AO87" s="1"/>
      <c r="AP87" s="14">
        <v>4630</v>
      </c>
      <c r="AQ87" s="14">
        <v>4673</v>
      </c>
      <c r="AR87" s="14">
        <v>4575</v>
      </c>
      <c r="AS87" s="14">
        <v>4599</v>
      </c>
      <c r="AT87" s="14">
        <v>4595</v>
      </c>
      <c r="AU87" s="127">
        <v>64</v>
      </c>
      <c r="AV87" s="127" t="s">
        <v>618</v>
      </c>
      <c r="AW87" s="14">
        <v>297</v>
      </c>
      <c r="AX87" s="127" t="s">
        <v>618</v>
      </c>
      <c r="AY87" s="14">
        <v>109</v>
      </c>
      <c r="AZ87" s="1">
        <v>4604</v>
      </c>
      <c r="BA87" s="1">
        <v>4619</v>
      </c>
      <c r="BB87" s="1">
        <v>4581</v>
      </c>
      <c r="BC87" s="1">
        <v>4610</v>
      </c>
      <c r="BD87" s="8"/>
      <c r="BE87" s="8"/>
      <c r="BF87" s="62"/>
      <c r="BG87" s="62"/>
      <c r="BH87" s="1">
        <v>4594</v>
      </c>
      <c r="BI87" s="1">
        <v>264</v>
      </c>
      <c r="BJ87" s="1">
        <v>372</v>
      </c>
      <c r="BK87" s="1">
        <v>0.70967741935483875</v>
      </c>
      <c r="BL87" s="1">
        <v>4604</v>
      </c>
      <c r="BM87" s="1">
        <v>4619</v>
      </c>
      <c r="BN87" s="1">
        <v>4581</v>
      </c>
      <c r="BO87" s="1">
        <v>4607</v>
      </c>
      <c r="BP87" s="1">
        <v>4604</v>
      </c>
      <c r="BQ87" s="1">
        <v>4619</v>
      </c>
      <c r="BR87" s="1">
        <v>4581</v>
      </c>
      <c r="BS87" s="1">
        <v>4594</v>
      </c>
      <c r="BT87" s="1">
        <v>4604</v>
      </c>
      <c r="BU87" s="1">
        <v>4612</v>
      </c>
      <c r="BV87" s="1">
        <v>4596</v>
      </c>
      <c r="BW87" s="1">
        <v>4603</v>
      </c>
      <c r="BX87" s="1">
        <v>1429.1</v>
      </c>
      <c r="BY87" s="62"/>
      <c r="BZ87" s="62"/>
      <c r="CA87" s="8"/>
      <c r="CB87" s="8"/>
      <c r="CC87" s="62"/>
      <c r="CD87" s="62"/>
      <c r="CE87" s="1"/>
      <c r="CF87" s="1"/>
    </row>
    <row r="88" spans="1:84" s="12" customFormat="1">
      <c r="A88" s="1">
        <v>2013</v>
      </c>
      <c r="B88" s="1">
        <v>5</v>
      </c>
      <c r="C88" s="24">
        <v>41389</v>
      </c>
      <c r="D88" s="26">
        <v>4622</v>
      </c>
      <c r="E88" s="26">
        <v>4656</v>
      </c>
      <c r="F88" s="26">
        <v>4611</v>
      </c>
      <c r="G88" s="26">
        <v>4640</v>
      </c>
      <c r="H88" s="1">
        <v>1464.1</v>
      </c>
      <c r="I88" s="81">
        <v>129.41319300000001</v>
      </c>
      <c r="J88" s="119">
        <v>129.16950600000001</v>
      </c>
      <c r="K88" s="119">
        <v>102.22521399999999</v>
      </c>
      <c r="L88" s="72">
        <v>102.143942</v>
      </c>
      <c r="M88" s="7">
        <v>4631</v>
      </c>
      <c r="N88" s="56"/>
      <c r="O88" s="84"/>
      <c r="P88" s="13"/>
      <c r="Q88" s="13"/>
      <c r="R88" s="13"/>
      <c r="S88" s="13"/>
      <c r="T88" s="13"/>
      <c r="U88" s="13"/>
      <c r="V88" s="13"/>
      <c r="W88" s="50"/>
      <c r="X88" s="69">
        <v>4641</v>
      </c>
      <c r="Y88" s="7">
        <v>4742</v>
      </c>
      <c r="Z88" s="68">
        <v>4638</v>
      </c>
      <c r="AA88" s="68">
        <v>4731</v>
      </c>
      <c r="AB88" s="134"/>
      <c r="AC88" s="134"/>
      <c r="AD88" s="134"/>
      <c r="AE88" s="134"/>
      <c r="AF88" s="134"/>
      <c r="AG88" s="37"/>
      <c r="AH88" s="37"/>
      <c r="AI88" s="1"/>
      <c r="AJ88" s="1"/>
      <c r="AK88" s="1"/>
      <c r="AL88" s="1"/>
      <c r="AM88" s="1"/>
      <c r="AN88" s="1"/>
      <c r="AO88" s="1"/>
      <c r="AP88" s="14">
        <v>4622</v>
      </c>
      <c r="AQ88" s="14">
        <v>4626</v>
      </c>
      <c r="AR88" s="14">
        <v>4611</v>
      </c>
      <c r="AS88" s="14">
        <v>4623</v>
      </c>
      <c r="AT88" s="14">
        <v>4627</v>
      </c>
      <c r="AU88" s="127">
        <v>18</v>
      </c>
      <c r="AV88" s="127" t="s">
        <v>618</v>
      </c>
      <c r="AW88" s="14">
        <v>297</v>
      </c>
      <c r="AX88" s="127" t="s">
        <v>618</v>
      </c>
      <c r="AY88" s="14">
        <v>109</v>
      </c>
      <c r="AZ88" s="1">
        <v>4641</v>
      </c>
      <c r="BA88" s="1">
        <v>4698</v>
      </c>
      <c r="BB88" s="1">
        <v>4638</v>
      </c>
      <c r="BC88" s="1">
        <v>4690</v>
      </c>
      <c r="BD88" s="8"/>
      <c r="BE88" s="8"/>
      <c r="BF88" s="62"/>
      <c r="BG88" s="62"/>
      <c r="BH88" s="1">
        <v>4621</v>
      </c>
      <c r="BI88" s="1">
        <v>140</v>
      </c>
      <c r="BJ88" s="1">
        <v>231</v>
      </c>
      <c r="BK88" s="1">
        <v>0.60606060606060608</v>
      </c>
      <c r="BL88" s="1">
        <v>4641</v>
      </c>
      <c r="BM88" s="1">
        <v>4698</v>
      </c>
      <c r="BN88" s="1">
        <v>4638</v>
      </c>
      <c r="BO88" s="1">
        <v>4688</v>
      </c>
      <c r="BP88" s="1">
        <v>4641</v>
      </c>
      <c r="BQ88" s="1">
        <v>4698</v>
      </c>
      <c r="BR88" s="1">
        <v>4638</v>
      </c>
      <c r="BS88" s="1">
        <v>4690</v>
      </c>
      <c r="BT88" s="1">
        <v>4641</v>
      </c>
      <c r="BU88" s="1">
        <v>4658</v>
      </c>
      <c r="BV88" s="1">
        <v>4638</v>
      </c>
      <c r="BW88" s="1">
        <v>4658</v>
      </c>
      <c r="BX88" s="1">
        <v>1443</v>
      </c>
      <c r="BY88" s="62"/>
      <c r="BZ88" s="62"/>
      <c r="CA88" s="8"/>
      <c r="CB88" s="8"/>
      <c r="CC88" s="62"/>
      <c r="CD88" s="62"/>
      <c r="CE88" s="1"/>
      <c r="CF88" s="1"/>
    </row>
    <row r="89" spans="1:84" s="12" customFormat="1">
      <c r="A89" s="1">
        <v>2013</v>
      </c>
      <c r="B89" s="1">
        <v>6</v>
      </c>
      <c r="C89" s="24">
        <v>41390</v>
      </c>
      <c r="D89" s="26">
        <v>4747</v>
      </c>
      <c r="E89" s="26">
        <v>4753</v>
      </c>
      <c r="F89" s="26">
        <v>4666</v>
      </c>
      <c r="G89" s="26">
        <v>4694</v>
      </c>
      <c r="H89" s="1">
        <v>1507.4</v>
      </c>
      <c r="I89" s="81">
        <v>128.478207</v>
      </c>
      <c r="J89" s="119">
        <v>128.55117000000001</v>
      </c>
      <c r="K89" s="119">
        <v>101.709036</v>
      </c>
      <c r="L89" s="72">
        <v>101.52929</v>
      </c>
      <c r="M89" s="7">
        <v>4700</v>
      </c>
      <c r="N89" s="56"/>
      <c r="O89" s="84"/>
      <c r="P89" s="13"/>
      <c r="Q89" s="13"/>
      <c r="R89" s="13"/>
      <c r="S89" s="13"/>
      <c r="T89" s="13"/>
      <c r="U89" s="13"/>
      <c r="V89" s="13"/>
      <c r="W89" s="50"/>
      <c r="X89" s="69">
        <v>4698</v>
      </c>
      <c r="Y89" s="7">
        <v>4774</v>
      </c>
      <c r="Z89" s="68">
        <v>4651</v>
      </c>
      <c r="AA89" s="68">
        <v>4701</v>
      </c>
      <c r="AB89" s="134"/>
      <c r="AC89" s="134"/>
      <c r="AD89" s="134"/>
      <c r="AE89" s="134"/>
      <c r="AF89" s="134"/>
      <c r="AG89" s="37"/>
      <c r="AH89" s="37"/>
      <c r="AI89" s="1"/>
      <c r="AJ89" s="1"/>
      <c r="AK89" s="1"/>
      <c r="AL89" s="1"/>
      <c r="AM89" s="1"/>
      <c r="AN89" s="1"/>
      <c r="AO89" s="1"/>
      <c r="AP89" s="14">
        <v>4641</v>
      </c>
      <c r="AQ89" s="14">
        <v>4753</v>
      </c>
      <c r="AR89" s="14">
        <v>4638</v>
      </c>
      <c r="AS89" s="14">
        <v>4722</v>
      </c>
      <c r="AT89" s="14">
        <v>4648</v>
      </c>
      <c r="AU89" s="127">
        <v>53</v>
      </c>
      <c r="AV89" s="127" t="s">
        <v>618</v>
      </c>
      <c r="AW89" s="14">
        <v>297</v>
      </c>
      <c r="AX89" s="127" t="s">
        <v>618</v>
      </c>
      <c r="AY89" s="14">
        <v>109</v>
      </c>
      <c r="AZ89" s="1">
        <v>4698</v>
      </c>
      <c r="BA89" s="1">
        <v>4774</v>
      </c>
      <c r="BB89" s="1">
        <v>4696</v>
      </c>
      <c r="BC89" s="1">
        <v>4734</v>
      </c>
      <c r="BD89" s="8"/>
      <c r="BE89" s="8"/>
      <c r="BF89" s="62"/>
      <c r="BG89" s="62"/>
      <c r="BH89" s="1">
        <v>4732</v>
      </c>
      <c r="BI89" s="1">
        <v>195</v>
      </c>
      <c r="BJ89" s="1">
        <v>277</v>
      </c>
      <c r="BK89" s="1">
        <v>0.70397111913357402</v>
      </c>
      <c r="BL89" s="1">
        <v>4698</v>
      </c>
      <c r="BM89" s="1">
        <v>4774</v>
      </c>
      <c r="BN89" s="1">
        <v>4696</v>
      </c>
      <c r="BO89" s="1">
        <v>4722</v>
      </c>
      <c r="BP89" s="1">
        <v>4698</v>
      </c>
      <c r="BQ89" s="1">
        <v>4774</v>
      </c>
      <c r="BR89" s="1">
        <v>4696</v>
      </c>
      <c r="BS89" s="1">
        <v>4726</v>
      </c>
      <c r="BT89" s="1">
        <v>4698</v>
      </c>
      <c r="BU89" s="1">
        <v>4731</v>
      </c>
      <c r="BV89" s="1">
        <v>4696</v>
      </c>
      <c r="BW89" s="1">
        <v>4727</v>
      </c>
      <c r="BX89" s="1">
        <v>1477</v>
      </c>
      <c r="BY89" s="62"/>
      <c r="BZ89" s="62"/>
      <c r="CA89" s="8"/>
      <c r="CB89" s="8"/>
      <c r="CC89" s="62"/>
      <c r="CD89" s="62"/>
      <c r="CE89" s="1"/>
      <c r="CF89" s="1"/>
    </row>
    <row r="90" spans="1:84" s="12" customFormat="1">
      <c r="A90" s="1">
        <v>2013</v>
      </c>
      <c r="B90" s="1">
        <v>3</v>
      </c>
      <c r="C90" s="24">
        <v>41394</v>
      </c>
      <c r="D90" s="26">
        <v>4775</v>
      </c>
      <c r="E90" s="26">
        <v>4790</v>
      </c>
      <c r="F90" s="26">
        <v>4723</v>
      </c>
      <c r="G90" s="26">
        <v>4738</v>
      </c>
      <c r="H90" s="1">
        <v>1507.2</v>
      </c>
      <c r="I90" s="81">
        <v>127.88646199999999</v>
      </c>
      <c r="J90" s="119">
        <v>127.762429</v>
      </c>
      <c r="K90" s="119">
        <v>101.270746</v>
      </c>
      <c r="L90" s="72">
        <v>101.16032300000001</v>
      </c>
      <c r="M90" s="7">
        <v>4785</v>
      </c>
      <c r="N90" s="56"/>
      <c r="O90" s="84"/>
      <c r="P90" s="13"/>
      <c r="Q90" s="13"/>
      <c r="R90" s="13"/>
      <c r="S90" s="13"/>
      <c r="T90" s="13"/>
      <c r="U90" s="13"/>
      <c r="V90" s="13"/>
      <c r="W90" s="50"/>
      <c r="X90" s="69">
        <v>4782</v>
      </c>
      <c r="Y90" s="7">
        <v>4799</v>
      </c>
      <c r="Z90" s="68">
        <v>4723</v>
      </c>
      <c r="AA90" s="68">
        <v>4755</v>
      </c>
      <c r="AB90" s="134"/>
      <c r="AC90" s="134"/>
      <c r="AD90" s="134"/>
      <c r="AE90" s="134"/>
      <c r="AF90" s="134"/>
      <c r="AG90" s="37"/>
      <c r="AH90" s="37"/>
      <c r="AI90" s="1"/>
      <c r="AJ90" s="1"/>
      <c r="AK90" s="1"/>
      <c r="AL90" s="1"/>
      <c r="AM90" s="1"/>
      <c r="AN90" s="1"/>
      <c r="AO90" s="1"/>
      <c r="AP90" s="14">
        <v>4698</v>
      </c>
      <c r="AQ90" s="14">
        <v>4790</v>
      </c>
      <c r="AR90" s="14">
        <v>4651</v>
      </c>
      <c r="AS90" s="14">
        <v>4785</v>
      </c>
      <c r="AT90" s="14">
        <v>4710</v>
      </c>
      <c r="AU90" s="127">
        <v>37</v>
      </c>
      <c r="AV90" s="127" t="s">
        <v>618</v>
      </c>
      <c r="AW90" s="14">
        <v>297</v>
      </c>
      <c r="AX90" s="127" t="s">
        <v>618</v>
      </c>
      <c r="AY90" s="14">
        <v>109</v>
      </c>
      <c r="AZ90" s="1">
        <v>4782</v>
      </c>
      <c r="BA90" s="1">
        <v>4799</v>
      </c>
      <c r="BB90" s="1">
        <v>4746</v>
      </c>
      <c r="BC90" s="1">
        <v>4746</v>
      </c>
      <c r="BD90" s="8"/>
      <c r="BE90" s="8"/>
      <c r="BF90" s="62"/>
      <c r="BG90" s="62"/>
      <c r="BH90" s="1">
        <v>4783</v>
      </c>
      <c r="BI90" s="1">
        <v>329</v>
      </c>
      <c r="BJ90" s="1">
        <v>229</v>
      </c>
      <c r="BK90" s="1">
        <v>1.4366812227074235</v>
      </c>
      <c r="BL90" s="1">
        <v>4782</v>
      </c>
      <c r="BM90" s="1">
        <v>4799</v>
      </c>
      <c r="BN90" s="1">
        <v>4754</v>
      </c>
      <c r="BO90" s="1">
        <v>4776</v>
      </c>
      <c r="BP90" s="1">
        <v>4782</v>
      </c>
      <c r="BQ90" s="1">
        <v>4799</v>
      </c>
      <c r="BR90" s="1">
        <v>4723</v>
      </c>
      <c r="BS90" s="1">
        <v>4736</v>
      </c>
      <c r="BT90" s="1">
        <v>4782</v>
      </c>
      <c r="BU90" s="1">
        <v>4792</v>
      </c>
      <c r="BV90" s="1">
        <v>4777</v>
      </c>
      <c r="BW90" s="1">
        <v>4791</v>
      </c>
      <c r="BX90" s="1">
        <v>1511.3</v>
      </c>
      <c r="BY90" s="62"/>
      <c r="BZ90" s="62"/>
      <c r="CA90" s="8"/>
      <c r="CB90" s="8"/>
      <c r="CC90" s="62"/>
      <c r="CD90" s="62"/>
      <c r="CE90" s="1"/>
      <c r="CF90" s="1"/>
    </row>
    <row r="91" spans="1:84" s="12" customFormat="1">
      <c r="A91" s="1">
        <v>2013</v>
      </c>
      <c r="B91" s="1">
        <v>4</v>
      </c>
      <c r="C91" s="24">
        <v>41395</v>
      </c>
      <c r="D91" s="26">
        <v>4749</v>
      </c>
      <c r="E91" s="26">
        <v>4762</v>
      </c>
      <c r="F91" s="26">
        <v>4730</v>
      </c>
      <c r="G91" s="26">
        <v>4762</v>
      </c>
      <c r="H91" s="1">
        <v>1469.5</v>
      </c>
      <c r="I91" s="81">
        <v>128.35481999999999</v>
      </c>
      <c r="J91" s="119">
        <v>128.30899199999999</v>
      </c>
      <c r="K91" s="119">
        <v>100.890592</v>
      </c>
      <c r="L91" s="72">
        <v>100.938096</v>
      </c>
      <c r="M91" s="7">
        <v>4728</v>
      </c>
      <c r="N91" s="56"/>
      <c r="O91" s="84"/>
      <c r="P91" s="13"/>
      <c r="Q91" s="13"/>
      <c r="R91" s="13"/>
      <c r="S91" s="13"/>
      <c r="T91" s="13"/>
      <c r="U91" s="13"/>
      <c r="V91" s="13"/>
      <c r="W91" s="50"/>
      <c r="X91" s="69">
        <v>4730</v>
      </c>
      <c r="Y91" s="7">
        <v>4751</v>
      </c>
      <c r="Z91" s="68">
        <v>4621</v>
      </c>
      <c r="AA91" s="68">
        <v>4667</v>
      </c>
      <c r="AB91" s="134"/>
      <c r="AC91" s="134"/>
      <c r="AD91" s="134"/>
      <c r="AE91" s="134"/>
      <c r="AF91" s="134"/>
      <c r="AG91" s="37"/>
      <c r="AH91" s="37"/>
      <c r="AI91" s="1"/>
      <c r="AJ91" s="1"/>
      <c r="AK91" s="1"/>
      <c r="AL91" s="1"/>
      <c r="AM91" s="1"/>
      <c r="AN91" s="1"/>
      <c r="AO91" s="1"/>
      <c r="AP91" s="14">
        <v>4782</v>
      </c>
      <c r="AQ91" s="14">
        <v>4799</v>
      </c>
      <c r="AR91" s="14">
        <v>4723</v>
      </c>
      <c r="AS91" s="14">
        <v>4734</v>
      </c>
      <c r="AT91" s="14">
        <v>4747</v>
      </c>
      <c r="AU91" s="127">
        <v>13</v>
      </c>
      <c r="AV91" s="127" t="s">
        <v>618</v>
      </c>
      <c r="AW91" s="14">
        <v>297</v>
      </c>
      <c r="AX91" s="127" t="s">
        <v>618</v>
      </c>
      <c r="AY91" s="14">
        <v>109</v>
      </c>
      <c r="AZ91" s="1">
        <v>4730</v>
      </c>
      <c r="BA91" s="1">
        <v>4751</v>
      </c>
      <c r="BB91" s="1">
        <v>4646</v>
      </c>
      <c r="BC91" s="1">
        <v>4660</v>
      </c>
      <c r="BD91" s="8"/>
      <c r="BE91" s="8"/>
      <c r="BF91" s="62"/>
      <c r="BG91" s="62"/>
      <c r="BH91" s="1">
        <v>4753</v>
      </c>
      <c r="BI91" s="1">
        <v>336</v>
      </c>
      <c r="BJ91" s="1">
        <v>322</v>
      </c>
      <c r="BK91" s="1">
        <v>1.0434782608695652</v>
      </c>
      <c r="BL91" s="1">
        <v>4730</v>
      </c>
      <c r="BM91" s="1">
        <v>4751</v>
      </c>
      <c r="BN91" s="1">
        <v>4657</v>
      </c>
      <c r="BO91" s="1">
        <v>4665</v>
      </c>
      <c r="BP91" s="1">
        <v>4730</v>
      </c>
      <c r="BQ91" s="1">
        <v>4751</v>
      </c>
      <c r="BR91" s="1">
        <v>4635</v>
      </c>
      <c r="BS91" s="1">
        <v>4647</v>
      </c>
      <c r="BT91" s="1">
        <v>4730</v>
      </c>
      <c r="BU91" s="1">
        <v>4751</v>
      </c>
      <c r="BV91" s="1">
        <v>4730</v>
      </c>
      <c r="BW91" s="1">
        <v>4751</v>
      </c>
      <c r="BX91" s="1">
        <v>1501.5</v>
      </c>
      <c r="BY91" s="62"/>
      <c r="BZ91" s="62"/>
      <c r="CA91" s="8"/>
      <c r="CB91" s="8"/>
      <c r="CC91" s="62"/>
      <c r="CD91" s="62"/>
      <c r="CE91" s="1"/>
      <c r="CF91" s="1"/>
    </row>
    <row r="92" spans="1:84" s="12" customFormat="1">
      <c r="A92" s="1">
        <v>2013</v>
      </c>
      <c r="B92" s="1">
        <v>5</v>
      </c>
      <c r="C92" s="24">
        <v>41396</v>
      </c>
      <c r="D92" s="26">
        <v>4654</v>
      </c>
      <c r="E92" s="26">
        <v>4659</v>
      </c>
      <c r="F92" s="26">
        <v>4610</v>
      </c>
      <c r="G92" s="26">
        <v>4645</v>
      </c>
      <c r="H92" s="1">
        <v>1507.7</v>
      </c>
      <c r="I92" s="81">
        <v>127.932928</v>
      </c>
      <c r="J92" s="119">
        <v>127.88603999999999</v>
      </c>
      <c r="K92" s="119">
        <v>99.546623999999994</v>
      </c>
      <c r="L92" s="72">
        <v>99.484200000000001</v>
      </c>
      <c r="M92" s="7">
        <v>4650</v>
      </c>
      <c r="N92" s="56"/>
      <c r="O92" s="84"/>
      <c r="P92" s="13"/>
      <c r="Q92" s="13"/>
      <c r="R92" s="13"/>
      <c r="S92" s="13"/>
      <c r="T92" s="13"/>
      <c r="U92" s="13"/>
      <c r="V92" s="13"/>
      <c r="W92" s="50"/>
      <c r="X92" s="69">
        <v>4658</v>
      </c>
      <c r="Y92" s="7">
        <v>4763</v>
      </c>
      <c r="Z92" s="68">
        <v>4649</v>
      </c>
      <c r="AA92" s="68">
        <v>4746</v>
      </c>
      <c r="AB92" s="134"/>
      <c r="AC92" s="134"/>
      <c r="AD92" s="134"/>
      <c r="AE92" s="134"/>
      <c r="AF92" s="134"/>
      <c r="AG92" s="37"/>
      <c r="AH92" s="37"/>
      <c r="AI92" s="1"/>
      <c r="AJ92" s="1"/>
      <c r="AK92" s="1"/>
      <c r="AL92" s="1"/>
      <c r="AM92" s="1"/>
      <c r="AN92" s="1"/>
      <c r="AO92" s="1"/>
      <c r="AP92" s="14">
        <v>4730</v>
      </c>
      <c r="AQ92" s="14">
        <v>4751</v>
      </c>
      <c r="AR92" s="14">
        <v>4616</v>
      </c>
      <c r="AS92" s="14">
        <v>4620</v>
      </c>
      <c r="AT92" s="14">
        <v>4713</v>
      </c>
      <c r="AU92" s="127">
        <v>9</v>
      </c>
      <c r="AV92" s="127" t="s">
        <v>618</v>
      </c>
      <c r="AW92" s="14">
        <v>297</v>
      </c>
      <c r="AX92" s="127">
        <v>-208</v>
      </c>
      <c r="AY92" s="14">
        <v>-99</v>
      </c>
      <c r="AZ92" s="1">
        <v>4658</v>
      </c>
      <c r="BA92" s="1">
        <v>4748</v>
      </c>
      <c r="BB92" s="1">
        <v>4649</v>
      </c>
      <c r="BC92" s="1">
        <v>4726</v>
      </c>
      <c r="BD92" s="8"/>
      <c r="BE92" s="8"/>
      <c r="BF92" s="62"/>
      <c r="BG92" s="62"/>
      <c r="BH92" s="1">
        <v>4644</v>
      </c>
      <c r="BI92" s="1">
        <v>267</v>
      </c>
      <c r="BJ92" s="1">
        <v>233</v>
      </c>
      <c r="BK92" s="1">
        <v>1.1459227467811159</v>
      </c>
      <c r="BL92" s="1">
        <v>4658</v>
      </c>
      <c r="BM92" s="1">
        <v>4748</v>
      </c>
      <c r="BN92" s="1">
        <v>4649</v>
      </c>
      <c r="BO92" s="1">
        <v>4734</v>
      </c>
      <c r="BP92" s="1">
        <v>4658</v>
      </c>
      <c r="BQ92" s="1">
        <v>4748</v>
      </c>
      <c r="BR92" s="1">
        <v>4649</v>
      </c>
      <c r="BS92" s="1">
        <v>4724</v>
      </c>
      <c r="BT92" s="1">
        <v>4658</v>
      </c>
      <c r="BU92" s="1">
        <v>4662</v>
      </c>
      <c r="BV92" s="1">
        <v>4651</v>
      </c>
      <c r="BW92" s="1">
        <v>4655</v>
      </c>
      <c r="BX92" s="1">
        <v>1480.1</v>
      </c>
      <c r="BY92" s="62"/>
      <c r="BZ92" s="62"/>
      <c r="CA92" s="8"/>
      <c r="CB92" s="8"/>
      <c r="CC92" s="62"/>
      <c r="CD92" s="62"/>
      <c r="CE92" s="1"/>
      <c r="CF92" s="1"/>
    </row>
    <row r="93" spans="1:84" s="12" customFormat="1">
      <c r="A93" s="1">
        <v>2013</v>
      </c>
      <c r="B93" s="1">
        <v>3</v>
      </c>
      <c r="C93" s="24">
        <v>41401</v>
      </c>
      <c r="D93" s="26">
        <v>4822</v>
      </c>
      <c r="E93" s="26">
        <v>4832</v>
      </c>
      <c r="F93" s="26">
        <v>4770</v>
      </c>
      <c r="G93" s="26">
        <v>4782</v>
      </c>
      <c r="H93" s="1">
        <v>1481.2</v>
      </c>
      <c r="I93" s="81">
        <v>129.360512</v>
      </c>
      <c r="J93" s="119">
        <v>129.58673200000001</v>
      </c>
      <c r="K93" s="119">
        <v>100.800656</v>
      </c>
      <c r="L93" s="72">
        <v>101.101232</v>
      </c>
      <c r="M93" s="7">
        <v>4800</v>
      </c>
      <c r="N93" s="56"/>
      <c r="O93" s="84"/>
      <c r="P93" s="13"/>
      <c r="Q93" s="13"/>
      <c r="R93" s="13"/>
      <c r="S93" s="13"/>
      <c r="T93" s="13"/>
      <c r="U93" s="13"/>
      <c r="V93" s="13"/>
      <c r="W93" s="50"/>
      <c r="X93" s="69">
        <v>4795</v>
      </c>
      <c r="Y93" s="7">
        <v>4805</v>
      </c>
      <c r="Z93" s="68">
        <v>4738</v>
      </c>
      <c r="AA93" s="68">
        <v>4743</v>
      </c>
      <c r="AB93" s="134"/>
      <c r="AC93" s="134"/>
      <c r="AD93" s="134"/>
      <c r="AE93" s="134"/>
      <c r="AF93" s="134"/>
      <c r="AG93" s="37"/>
      <c r="AH93" s="37"/>
      <c r="AI93" s="1"/>
      <c r="AJ93" s="1"/>
      <c r="AK93" s="1"/>
      <c r="AL93" s="1"/>
      <c r="AM93" s="1"/>
      <c r="AN93" s="1"/>
      <c r="AO93" s="1"/>
      <c r="AP93" s="14">
        <v>4658</v>
      </c>
      <c r="AQ93" s="14">
        <v>4832</v>
      </c>
      <c r="AR93" s="14">
        <v>4649</v>
      </c>
      <c r="AS93" s="14">
        <v>4801</v>
      </c>
      <c r="AT93" s="14">
        <v>4718.333333333333</v>
      </c>
      <c r="AU93" s="127">
        <v>40</v>
      </c>
      <c r="AV93" s="127" t="s">
        <v>618</v>
      </c>
      <c r="AW93" s="14">
        <v>297</v>
      </c>
      <c r="AX93" s="127" t="s">
        <v>618</v>
      </c>
      <c r="AY93" s="14">
        <v>-99</v>
      </c>
      <c r="AZ93" s="1">
        <v>4795</v>
      </c>
      <c r="BA93" s="1">
        <v>4805</v>
      </c>
      <c r="BB93" s="1">
        <v>4757</v>
      </c>
      <c r="BC93" s="1">
        <v>4758</v>
      </c>
      <c r="BD93" s="8"/>
      <c r="BE93" s="8"/>
      <c r="BF93" s="62"/>
      <c r="BG93" s="62"/>
      <c r="BH93" s="1">
        <v>4823</v>
      </c>
      <c r="BI93" s="1">
        <v>725</v>
      </c>
      <c r="BJ93" s="1">
        <v>374</v>
      </c>
      <c r="BK93" s="1">
        <v>1.9385026737967914</v>
      </c>
      <c r="BL93" s="1">
        <v>4795</v>
      </c>
      <c r="BM93" s="1">
        <v>4805</v>
      </c>
      <c r="BN93" s="1">
        <v>4757</v>
      </c>
      <c r="BO93" s="1">
        <v>4764</v>
      </c>
      <c r="BP93" s="1">
        <v>4795</v>
      </c>
      <c r="BQ93" s="1">
        <v>4805</v>
      </c>
      <c r="BR93" s="1">
        <v>4738</v>
      </c>
      <c r="BS93" s="1">
        <v>4743</v>
      </c>
      <c r="BT93" s="1">
        <v>4795</v>
      </c>
      <c r="BU93" s="1">
        <v>4800</v>
      </c>
      <c r="BV93" s="1">
        <v>4789</v>
      </c>
      <c r="BW93" s="1">
        <v>4791</v>
      </c>
      <c r="BX93" s="1">
        <v>1491.7</v>
      </c>
      <c r="BY93" s="62"/>
      <c r="BZ93" s="62"/>
      <c r="CA93" s="8"/>
      <c r="CB93" s="8"/>
      <c r="CC93" s="62"/>
      <c r="CD93" s="62"/>
      <c r="CE93" s="1"/>
      <c r="CF93" s="1"/>
    </row>
    <row r="94" spans="1:84" s="12" customFormat="1">
      <c r="A94" s="1">
        <v>2013</v>
      </c>
      <c r="B94" s="1">
        <v>4</v>
      </c>
      <c r="C94" s="24">
        <v>41402</v>
      </c>
      <c r="D94" s="26">
        <v>4751</v>
      </c>
      <c r="E94" s="26">
        <v>4797</v>
      </c>
      <c r="F94" s="26">
        <v>4743</v>
      </c>
      <c r="G94" s="26">
        <v>4783</v>
      </c>
      <c r="H94" s="1">
        <v>1504.9</v>
      </c>
      <c r="I94" s="81">
        <v>129.58589599999999</v>
      </c>
      <c r="J94" s="119">
        <v>129.391695</v>
      </c>
      <c r="K94" s="119">
        <v>100.786834</v>
      </c>
      <c r="L94" s="72">
        <v>100.66762799999999</v>
      </c>
      <c r="M94" s="7">
        <v>4771</v>
      </c>
      <c r="N94" s="56"/>
      <c r="O94" s="84"/>
      <c r="P94" s="13"/>
      <c r="Q94" s="13"/>
      <c r="R94" s="13"/>
      <c r="S94" s="13"/>
      <c r="T94" s="13"/>
      <c r="U94" s="13"/>
      <c r="V94" s="13"/>
      <c r="W94" s="50"/>
      <c r="X94" s="69">
        <v>4770</v>
      </c>
      <c r="Y94" s="7">
        <v>4836</v>
      </c>
      <c r="Z94" s="68">
        <v>4761</v>
      </c>
      <c r="AA94" s="68">
        <v>4812</v>
      </c>
      <c r="AB94" s="134"/>
      <c r="AC94" s="134"/>
      <c r="AD94" s="134"/>
      <c r="AE94" s="134"/>
      <c r="AF94" s="134"/>
      <c r="AG94" s="37"/>
      <c r="AH94" s="37"/>
      <c r="AI94" s="1"/>
      <c r="AJ94" s="1"/>
      <c r="AK94" s="1"/>
      <c r="AL94" s="1"/>
      <c r="AM94" s="1"/>
      <c r="AN94" s="1"/>
      <c r="AO94" s="1"/>
      <c r="AP94" s="14">
        <v>4795</v>
      </c>
      <c r="AQ94" s="14">
        <v>4805</v>
      </c>
      <c r="AR94" s="14">
        <v>4738</v>
      </c>
      <c r="AS94" s="14">
        <v>4763</v>
      </c>
      <c r="AT94" s="14">
        <v>4728</v>
      </c>
      <c r="AU94" s="127">
        <v>32</v>
      </c>
      <c r="AV94" s="127" t="s">
        <v>618</v>
      </c>
      <c r="AW94" s="14">
        <v>297</v>
      </c>
      <c r="AX94" s="127" t="s">
        <v>618</v>
      </c>
      <c r="AY94" s="14">
        <v>-99</v>
      </c>
      <c r="AZ94" s="1">
        <v>4770</v>
      </c>
      <c r="BA94" s="1">
        <v>4802</v>
      </c>
      <c r="BB94" s="1">
        <v>4761</v>
      </c>
      <c r="BC94" s="1">
        <v>4796</v>
      </c>
      <c r="BD94" s="8"/>
      <c r="BE94" s="8"/>
      <c r="BF94" s="62"/>
      <c r="BG94" s="62"/>
      <c r="BH94" s="1">
        <v>4747</v>
      </c>
      <c r="BI94" s="1">
        <v>299</v>
      </c>
      <c r="BJ94" s="1">
        <v>497</v>
      </c>
      <c r="BK94" s="1">
        <v>0.60160965794768617</v>
      </c>
      <c r="BL94" s="1">
        <v>4770</v>
      </c>
      <c r="BM94" s="1">
        <v>4802</v>
      </c>
      <c r="BN94" s="1">
        <v>4761</v>
      </c>
      <c r="BO94" s="1">
        <v>4787</v>
      </c>
      <c r="BP94" s="1">
        <v>4770</v>
      </c>
      <c r="BQ94" s="1">
        <v>4805</v>
      </c>
      <c r="BR94" s="1">
        <v>4761</v>
      </c>
      <c r="BS94" s="1">
        <v>4798</v>
      </c>
      <c r="BT94" s="1">
        <v>4770</v>
      </c>
      <c r="BU94" s="1">
        <v>4779</v>
      </c>
      <c r="BV94" s="1">
        <v>4765</v>
      </c>
      <c r="BW94" s="1">
        <v>4775</v>
      </c>
      <c r="BX94" s="1">
        <v>1490.5</v>
      </c>
      <c r="BY94" s="62"/>
      <c r="BZ94" s="62"/>
      <c r="CA94" s="8"/>
      <c r="CB94" s="8"/>
      <c r="CC94" s="62"/>
      <c r="CD94" s="62"/>
      <c r="CE94" s="1"/>
      <c r="CF94" s="1"/>
    </row>
    <row r="95" spans="1:84" s="12" customFormat="1">
      <c r="A95" s="1">
        <v>2013</v>
      </c>
      <c r="B95" s="1">
        <v>5</v>
      </c>
      <c r="C95" s="24">
        <v>41403</v>
      </c>
      <c r="D95" s="26">
        <v>4810</v>
      </c>
      <c r="E95" s="26">
        <v>4824</v>
      </c>
      <c r="F95" s="26">
        <v>4799</v>
      </c>
      <c r="G95" s="26">
        <v>4802</v>
      </c>
      <c r="H95" s="1">
        <v>1506.3</v>
      </c>
      <c r="I95" s="81">
        <v>129.97472400000001</v>
      </c>
      <c r="J95" s="119">
        <v>130.06683000000001</v>
      </c>
      <c r="K95" s="119">
        <v>101.18035399999999</v>
      </c>
      <c r="L95" s="72">
        <v>101.16309</v>
      </c>
      <c r="M95" s="7">
        <v>4818</v>
      </c>
      <c r="N95" s="56"/>
      <c r="O95" s="84"/>
      <c r="P95" s="13"/>
      <c r="Q95" s="13"/>
      <c r="R95" s="13"/>
      <c r="S95" s="13"/>
      <c r="T95" s="13"/>
      <c r="U95" s="13"/>
      <c r="V95" s="13"/>
      <c r="W95" s="50"/>
      <c r="X95" s="69">
        <v>4815</v>
      </c>
      <c r="Y95" s="7">
        <v>4946</v>
      </c>
      <c r="Z95" s="68">
        <v>4806</v>
      </c>
      <c r="AA95" s="68">
        <v>4895</v>
      </c>
      <c r="AB95" s="134"/>
      <c r="AC95" s="134"/>
      <c r="AD95" s="134"/>
      <c r="AE95" s="134"/>
      <c r="AF95" s="134"/>
      <c r="AG95" s="37"/>
      <c r="AH95" s="37"/>
      <c r="AI95" s="1"/>
      <c r="AJ95" s="1"/>
      <c r="AK95" s="1"/>
      <c r="AL95" s="1"/>
      <c r="AM95" s="1"/>
      <c r="AN95" s="1"/>
      <c r="AO95" s="1"/>
      <c r="AP95" s="14">
        <v>4770</v>
      </c>
      <c r="AQ95" s="14">
        <v>4836</v>
      </c>
      <c r="AR95" s="14">
        <v>4761</v>
      </c>
      <c r="AS95" s="14">
        <v>4808</v>
      </c>
      <c r="AT95" s="14">
        <v>4790.666666666667</v>
      </c>
      <c r="AU95" s="127">
        <v>8</v>
      </c>
      <c r="AV95" s="127" t="s">
        <v>618</v>
      </c>
      <c r="AW95" s="14">
        <v>297</v>
      </c>
      <c r="AX95" s="127" t="s">
        <v>618</v>
      </c>
      <c r="AY95" s="14">
        <v>-99</v>
      </c>
      <c r="AZ95" s="1">
        <v>4815</v>
      </c>
      <c r="BA95" s="1">
        <v>4851</v>
      </c>
      <c r="BB95" s="1">
        <v>4806</v>
      </c>
      <c r="BC95" s="1">
        <v>4848</v>
      </c>
      <c r="BD95" s="8"/>
      <c r="BE95" s="8"/>
      <c r="BF95" s="62"/>
      <c r="BG95" s="62"/>
      <c r="BH95" s="1">
        <v>4813</v>
      </c>
      <c r="BI95" s="1">
        <v>376</v>
      </c>
      <c r="BJ95" s="1">
        <v>418</v>
      </c>
      <c r="BK95" s="1">
        <v>0.8995215311004785</v>
      </c>
      <c r="BL95" s="1">
        <v>4815</v>
      </c>
      <c r="BM95" s="1">
        <v>4840</v>
      </c>
      <c r="BN95" s="1">
        <v>4806</v>
      </c>
      <c r="BO95" s="1">
        <v>4828</v>
      </c>
      <c r="BP95" s="1">
        <v>4815</v>
      </c>
      <c r="BQ95" s="1">
        <v>4851</v>
      </c>
      <c r="BR95" s="1">
        <v>4806</v>
      </c>
      <c r="BS95" s="1">
        <v>4850</v>
      </c>
      <c r="BT95" s="1">
        <v>4815</v>
      </c>
      <c r="BU95" s="1">
        <v>4815</v>
      </c>
      <c r="BV95" s="1">
        <v>4806</v>
      </c>
      <c r="BW95" s="1">
        <v>4808</v>
      </c>
      <c r="BX95" s="1">
        <v>1503</v>
      </c>
      <c r="BY95" s="62"/>
      <c r="BZ95" s="62"/>
      <c r="CA95" s="8"/>
      <c r="CB95" s="8"/>
      <c r="CC95" s="62"/>
      <c r="CD95" s="62"/>
      <c r="CE95" s="1"/>
      <c r="CF95" s="1"/>
    </row>
    <row r="96" spans="1:84" s="12" customFormat="1">
      <c r="A96" s="1">
        <v>2013</v>
      </c>
      <c r="B96" s="1">
        <v>6</v>
      </c>
      <c r="C96" s="24">
        <v>41404</v>
      </c>
      <c r="D96" s="26">
        <v>4907</v>
      </c>
      <c r="E96" s="26">
        <v>4971</v>
      </c>
      <c r="F96" s="26">
        <v>4903</v>
      </c>
      <c r="G96" s="26">
        <v>4958</v>
      </c>
      <c r="H96" s="1">
        <v>1486</v>
      </c>
      <c r="I96" s="81">
        <v>131.71149800000001</v>
      </c>
      <c r="J96" s="119">
        <v>131.907072</v>
      </c>
      <c r="K96" s="119">
        <v>101.656254</v>
      </c>
      <c r="L96" s="72">
        <v>101.766144</v>
      </c>
      <c r="M96" s="7">
        <v>4978</v>
      </c>
      <c r="N96" s="56"/>
      <c r="O96" s="84"/>
      <c r="P96" s="13"/>
      <c r="Q96" s="13"/>
      <c r="R96" s="13"/>
      <c r="S96" s="13"/>
      <c r="T96" s="13"/>
      <c r="U96" s="13"/>
      <c r="V96" s="13"/>
      <c r="W96" s="50"/>
      <c r="X96" s="69">
        <v>4964</v>
      </c>
      <c r="Y96" s="7">
        <v>4965</v>
      </c>
      <c r="Z96" s="68">
        <v>4872</v>
      </c>
      <c r="AA96" s="68">
        <v>4909</v>
      </c>
      <c r="AB96" s="134"/>
      <c r="AC96" s="134"/>
      <c r="AD96" s="134"/>
      <c r="AE96" s="134"/>
      <c r="AF96" s="134"/>
      <c r="AG96" s="37"/>
      <c r="AH96" s="37"/>
      <c r="AI96" s="1"/>
      <c r="AJ96" s="1"/>
      <c r="AK96" s="1"/>
      <c r="AL96" s="1"/>
      <c r="AM96" s="1"/>
      <c r="AN96" s="1"/>
      <c r="AO96" s="1"/>
      <c r="AP96" s="14">
        <v>4815</v>
      </c>
      <c r="AQ96" s="14">
        <v>4946</v>
      </c>
      <c r="AR96" s="14">
        <v>4806</v>
      </c>
      <c r="AS96" s="14">
        <v>4920</v>
      </c>
      <c r="AT96" s="14">
        <v>4830.333333333333</v>
      </c>
      <c r="AU96" s="127">
        <v>51</v>
      </c>
      <c r="AV96" s="127">
        <v>-12</v>
      </c>
      <c r="AW96" s="14">
        <v>285</v>
      </c>
      <c r="AX96" s="127" t="s">
        <v>618</v>
      </c>
      <c r="AY96" s="14">
        <v>-99</v>
      </c>
      <c r="AZ96" s="1">
        <v>4964</v>
      </c>
      <c r="BA96" s="1">
        <v>4965</v>
      </c>
      <c r="BB96" s="1">
        <v>4887</v>
      </c>
      <c r="BC96" s="1">
        <v>4897</v>
      </c>
      <c r="BD96" s="8"/>
      <c r="BE96" s="8"/>
      <c r="BF96" s="62"/>
      <c r="BG96" s="62"/>
      <c r="BH96" s="1">
        <v>4927</v>
      </c>
      <c r="BI96" s="1">
        <v>425</v>
      </c>
      <c r="BJ96" s="1">
        <v>257</v>
      </c>
      <c r="BK96" s="1">
        <v>1.6536964980544746</v>
      </c>
      <c r="BL96" s="1">
        <v>4964</v>
      </c>
      <c r="BM96" s="1">
        <v>4965</v>
      </c>
      <c r="BN96" s="1">
        <v>4887</v>
      </c>
      <c r="BO96" s="1">
        <v>4911</v>
      </c>
      <c r="BP96" s="1">
        <v>4964</v>
      </c>
      <c r="BQ96" s="1">
        <v>4965</v>
      </c>
      <c r="BR96" s="1">
        <v>4884</v>
      </c>
      <c r="BS96" s="1">
        <v>4892</v>
      </c>
      <c r="BT96" s="1">
        <v>4964</v>
      </c>
      <c r="BU96" s="1">
        <v>4965</v>
      </c>
      <c r="BV96" s="1">
        <v>4943</v>
      </c>
      <c r="BW96" s="1">
        <v>4948</v>
      </c>
      <c r="BX96" s="1">
        <v>1507</v>
      </c>
      <c r="BY96" s="62"/>
      <c r="BZ96" s="62"/>
      <c r="CA96" s="8"/>
      <c r="CB96" s="8"/>
      <c r="CC96" s="62"/>
      <c r="CD96" s="62"/>
      <c r="CE96" s="1"/>
      <c r="CF96" s="1"/>
    </row>
    <row r="97" spans="1:84" s="12" customFormat="1">
      <c r="A97" s="1">
        <v>2013</v>
      </c>
      <c r="B97" s="1">
        <v>2</v>
      </c>
      <c r="C97" s="24">
        <v>41407</v>
      </c>
      <c r="D97" s="26">
        <v>4936</v>
      </c>
      <c r="E97" s="26">
        <v>4944</v>
      </c>
      <c r="F97" s="26">
        <v>4894</v>
      </c>
      <c r="G97" s="26">
        <v>4927</v>
      </c>
      <c r="H97" s="1">
        <v>1484.5</v>
      </c>
      <c r="I97" s="81">
        <v>132.00550999999999</v>
      </c>
      <c r="J97" s="119">
        <v>131.67254</v>
      </c>
      <c r="K97" s="119">
        <v>101.60917000000001</v>
      </c>
      <c r="L97" s="72">
        <v>101.45844</v>
      </c>
      <c r="M97" s="7">
        <v>4906</v>
      </c>
      <c r="N97" s="56"/>
      <c r="O97" s="84"/>
      <c r="P97" s="13"/>
      <c r="Q97" s="13"/>
      <c r="R97" s="13"/>
      <c r="S97" s="13"/>
      <c r="T97" s="13"/>
      <c r="U97" s="13"/>
      <c r="V97" s="13"/>
      <c r="W97" s="50"/>
      <c r="X97" s="69">
        <v>4913</v>
      </c>
      <c r="Y97" s="7">
        <v>4927</v>
      </c>
      <c r="Z97" s="68">
        <v>4874</v>
      </c>
      <c r="AA97" s="68">
        <v>4907</v>
      </c>
      <c r="AB97" s="134"/>
      <c r="AC97" s="134"/>
      <c r="AD97" s="134"/>
      <c r="AE97" s="134"/>
      <c r="AF97" s="134"/>
      <c r="AG97" s="37"/>
      <c r="AH97" s="37"/>
      <c r="AI97" s="1"/>
      <c r="AJ97" s="1"/>
      <c r="AK97" s="1"/>
      <c r="AL97" s="1"/>
      <c r="AM97" s="1"/>
      <c r="AN97" s="1"/>
      <c r="AO97" s="1"/>
      <c r="AP97" s="14">
        <v>4964</v>
      </c>
      <c r="AQ97" s="14">
        <v>4965</v>
      </c>
      <c r="AR97" s="14">
        <v>4872</v>
      </c>
      <c r="AS97" s="14">
        <v>4932</v>
      </c>
      <c r="AT97" s="14">
        <v>4886.666666666667</v>
      </c>
      <c r="AU97" s="127">
        <v>9</v>
      </c>
      <c r="AV97" s="127" t="s">
        <v>618</v>
      </c>
      <c r="AW97" s="14">
        <v>285</v>
      </c>
      <c r="AX97" s="127" t="s">
        <v>618</v>
      </c>
      <c r="AY97" s="14">
        <v>-99</v>
      </c>
      <c r="AZ97" s="1">
        <v>4913</v>
      </c>
      <c r="BA97" s="1">
        <v>4927</v>
      </c>
      <c r="BB97" s="1">
        <v>4874</v>
      </c>
      <c r="BC97" s="1">
        <v>4881</v>
      </c>
      <c r="BD97" s="8"/>
      <c r="BE97" s="8"/>
      <c r="BF97" s="62"/>
      <c r="BG97" s="62"/>
      <c r="BH97" s="1">
        <v>4934</v>
      </c>
      <c r="BI97" s="1">
        <v>317</v>
      </c>
      <c r="BJ97" s="1">
        <v>184</v>
      </c>
      <c r="BK97" s="1">
        <v>1.7228260869565217</v>
      </c>
      <c r="BL97" s="1">
        <v>4913</v>
      </c>
      <c r="BM97" s="1">
        <v>4927</v>
      </c>
      <c r="BN97" s="1">
        <v>4874</v>
      </c>
      <c r="BO97" s="1">
        <v>4909</v>
      </c>
      <c r="BP97" s="1">
        <v>4913</v>
      </c>
      <c r="BQ97" s="1">
        <v>4927</v>
      </c>
      <c r="BR97" s="1">
        <v>4874</v>
      </c>
      <c r="BS97" s="1">
        <v>4892</v>
      </c>
      <c r="BT97" s="1">
        <v>4913</v>
      </c>
      <c r="BU97" s="1">
        <v>4915</v>
      </c>
      <c r="BV97" s="1">
        <v>4903</v>
      </c>
      <c r="BW97" s="1">
        <v>4910</v>
      </c>
      <c r="BX97" s="1">
        <v>1487</v>
      </c>
      <c r="BY97" s="62"/>
      <c r="BZ97" s="62"/>
      <c r="CA97" s="8"/>
      <c r="CB97" s="8"/>
      <c r="CC97" s="62"/>
      <c r="CD97" s="62"/>
      <c r="CE97" s="1"/>
      <c r="CF97" s="1"/>
    </row>
    <row r="98" spans="1:84" s="12" customFormat="1">
      <c r="A98" s="1">
        <v>2013</v>
      </c>
      <c r="B98" s="1">
        <v>3</v>
      </c>
      <c r="C98" s="24">
        <v>41408</v>
      </c>
      <c r="D98" s="26">
        <v>4904</v>
      </c>
      <c r="E98" s="26">
        <v>4930</v>
      </c>
      <c r="F98" s="26">
        <v>4887</v>
      </c>
      <c r="G98" s="26">
        <v>4927</v>
      </c>
      <c r="H98" s="1">
        <v>1501.9</v>
      </c>
      <c r="I98" s="81">
        <v>131.9906</v>
      </c>
      <c r="J98" s="119">
        <v>131.725888</v>
      </c>
      <c r="K98" s="119">
        <v>101.28685</v>
      </c>
      <c r="L98" s="72">
        <v>101.04527400000001</v>
      </c>
      <c r="M98" s="7">
        <v>4950</v>
      </c>
      <c r="N98" s="56"/>
      <c r="O98" s="84"/>
      <c r="P98" s="13"/>
      <c r="Q98" s="13"/>
      <c r="R98" s="13"/>
      <c r="S98" s="13"/>
      <c r="T98" s="13"/>
      <c r="U98" s="13"/>
      <c r="V98" s="13"/>
      <c r="W98" s="50"/>
      <c r="X98" s="69">
        <v>4950</v>
      </c>
      <c r="Y98" s="7">
        <v>4994</v>
      </c>
      <c r="Z98" s="68">
        <v>4897</v>
      </c>
      <c r="AA98" s="68">
        <v>4977</v>
      </c>
      <c r="AB98" s="134"/>
      <c r="AC98" s="134"/>
      <c r="AD98" s="134"/>
      <c r="AE98" s="134"/>
      <c r="AF98" s="134"/>
      <c r="AG98" s="37"/>
      <c r="AH98" s="37"/>
      <c r="AI98" s="1"/>
      <c r="AJ98" s="1"/>
      <c r="AK98" s="1"/>
      <c r="AL98" s="1"/>
      <c r="AM98" s="1"/>
      <c r="AN98" s="1"/>
      <c r="AO98" s="1"/>
      <c r="AP98" s="14">
        <v>4913</v>
      </c>
      <c r="AQ98" s="14">
        <v>4927</v>
      </c>
      <c r="AR98" s="14">
        <v>4874</v>
      </c>
      <c r="AS98" s="14">
        <v>4899</v>
      </c>
      <c r="AT98" s="14">
        <v>4917</v>
      </c>
      <c r="AU98" s="127">
        <v>23</v>
      </c>
      <c r="AV98" s="127" t="s">
        <v>618</v>
      </c>
      <c r="AW98" s="14">
        <v>285</v>
      </c>
      <c r="AX98" s="127" t="s">
        <v>618</v>
      </c>
      <c r="AY98" s="14">
        <v>-99</v>
      </c>
      <c r="AZ98" s="1">
        <v>4950</v>
      </c>
      <c r="BA98" s="1">
        <v>4976</v>
      </c>
      <c r="BB98" s="1">
        <v>4897</v>
      </c>
      <c r="BC98" s="1">
        <v>4967</v>
      </c>
      <c r="BD98" s="8"/>
      <c r="BE98" s="8"/>
      <c r="BF98" s="62"/>
      <c r="BG98" s="62"/>
      <c r="BH98" s="1">
        <v>4904</v>
      </c>
      <c r="BI98" s="1">
        <v>239</v>
      </c>
      <c r="BJ98" s="1">
        <v>306</v>
      </c>
      <c r="BK98" s="1">
        <v>0.78104575163398693</v>
      </c>
      <c r="BL98" s="1">
        <v>4950</v>
      </c>
      <c r="BM98" s="1">
        <v>4961</v>
      </c>
      <c r="BN98" s="1">
        <v>4897</v>
      </c>
      <c r="BO98" s="1">
        <v>4911</v>
      </c>
      <c r="BP98" s="1">
        <v>4950</v>
      </c>
      <c r="BQ98" s="1">
        <v>4991</v>
      </c>
      <c r="BR98" s="1">
        <v>4897</v>
      </c>
      <c r="BS98" s="1">
        <v>4991</v>
      </c>
      <c r="BT98" s="1">
        <v>4950</v>
      </c>
      <c r="BU98" s="1">
        <v>4961</v>
      </c>
      <c r="BV98" s="1">
        <v>4944</v>
      </c>
      <c r="BW98" s="1">
        <v>4951</v>
      </c>
      <c r="BX98" s="1">
        <v>1503.9</v>
      </c>
      <c r="BY98" s="62"/>
      <c r="BZ98" s="62"/>
      <c r="CA98" s="8"/>
      <c r="CB98" s="8"/>
      <c r="CC98" s="62"/>
      <c r="CD98" s="62"/>
      <c r="CE98" s="1"/>
      <c r="CF98" s="1"/>
    </row>
    <row r="99" spans="1:84" s="12" customFormat="1">
      <c r="A99" s="1">
        <v>2013</v>
      </c>
      <c r="B99" s="1">
        <v>4</v>
      </c>
      <c r="C99" s="24">
        <v>41409</v>
      </c>
      <c r="D99" s="26">
        <v>4997</v>
      </c>
      <c r="E99" s="26">
        <v>4997</v>
      </c>
      <c r="F99" s="26">
        <v>4951</v>
      </c>
      <c r="G99" s="26">
        <v>4972</v>
      </c>
      <c r="H99" s="1">
        <v>1490.7</v>
      </c>
      <c r="I99" s="81">
        <v>132.26899</v>
      </c>
      <c r="J99" s="119">
        <v>132.0702</v>
      </c>
      <c r="K99" s="119">
        <v>101.23736</v>
      </c>
      <c r="L99" s="72">
        <v>101.038822</v>
      </c>
      <c r="M99" s="7">
        <v>4950</v>
      </c>
      <c r="N99" s="56"/>
      <c r="O99" s="84"/>
      <c r="P99" s="13"/>
      <c r="Q99" s="13"/>
      <c r="R99" s="13"/>
      <c r="S99" s="13"/>
      <c r="T99" s="13"/>
      <c r="U99" s="13"/>
      <c r="V99" s="13"/>
      <c r="W99" s="50"/>
      <c r="X99" s="69">
        <v>4945</v>
      </c>
      <c r="Y99" s="7">
        <v>4999</v>
      </c>
      <c r="Z99" s="68">
        <v>4893</v>
      </c>
      <c r="AA99" s="68">
        <v>4950</v>
      </c>
      <c r="AB99" s="134"/>
      <c r="AC99" s="134"/>
      <c r="AD99" s="134"/>
      <c r="AE99" s="134"/>
      <c r="AF99" s="134"/>
      <c r="AG99" s="37"/>
      <c r="AH99" s="37"/>
      <c r="AI99" s="1"/>
      <c r="AJ99" s="1"/>
      <c r="AK99" s="1"/>
      <c r="AL99" s="1"/>
      <c r="AM99" s="1"/>
      <c r="AN99" s="1"/>
      <c r="AO99" s="1"/>
      <c r="AP99" s="14">
        <v>4950</v>
      </c>
      <c r="AQ99" s="14">
        <v>4997</v>
      </c>
      <c r="AR99" s="14">
        <v>4897</v>
      </c>
      <c r="AS99" s="14">
        <v>4968</v>
      </c>
      <c r="AT99" s="14">
        <v>4933</v>
      </c>
      <c r="AU99" s="127">
        <v>25</v>
      </c>
      <c r="AV99" s="127" t="s">
        <v>618</v>
      </c>
      <c r="AW99" s="14">
        <v>285</v>
      </c>
      <c r="AX99" s="127" t="s">
        <v>618</v>
      </c>
      <c r="AY99" s="14">
        <v>-99</v>
      </c>
      <c r="AZ99" s="1">
        <v>4945</v>
      </c>
      <c r="BA99" s="1">
        <v>4999</v>
      </c>
      <c r="BB99" s="1">
        <v>4935</v>
      </c>
      <c r="BC99" s="1">
        <v>4944</v>
      </c>
      <c r="BD99" s="8"/>
      <c r="BE99" s="8"/>
      <c r="BF99" s="62"/>
      <c r="BG99" s="62"/>
      <c r="BH99" s="1">
        <v>4985</v>
      </c>
      <c r="BI99" s="1">
        <v>480</v>
      </c>
      <c r="BJ99" s="1">
        <v>309</v>
      </c>
      <c r="BK99" s="1">
        <v>1.5533980582524272</v>
      </c>
      <c r="BL99" s="1">
        <v>4945</v>
      </c>
      <c r="BM99" s="1">
        <v>4999</v>
      </c>
      <c r="BN99" s="1">
        <v>4935</v>
      </c>
      <c r="BO99" s="1">
        <v>4971</v>
      </c>
      <c r="BP99" s="1">
        <v>4945</v>
      </c>
      <c r="BQ99" s="1">
        <v>4999</v>
      </c>
      <c r="BR99" s="1">
        <v>4911</v>
      </c>
      <c r="BS99" s="1">
        <v>4927</v>
      </c>
      <c r="BT99" s="1">
        <v>4945</v>
      </c>
      <c r="BU99" s="1">
        <v>4965</v>
      </c>
      <c r="BV99" s="1">
        <v>4935</v>
      </c>
      <c r="BW99" s="1">
        <v>4962</v>
      </c>
      <c r="BX99" s="1">
        <v>1492.9</v>
      </c>
      <c r="BY99" s="62"/>
      <c r="BZ99" s="62"/>
      <c r="CA99" s="8"/>
      <c r="CB99" s="8"/>
      <c r="CC99" s="62"/>
      <c r="CD99" s="62"/>
      <c r="CE99" s="1"/>
      <c r="CF99" s="1"/>
    </row>
    <row r="100" spans="1:84" s="12" customFormat="1">
      <c r="A100" s="1">
        <v>2013</v>
      </c>
      <c r="B100" s="1">
        <v>5</v>
      </c>
      <c r="C100" s="24">
        <v>41410</v>
      </c>
      <c r="D100" s="26">
        <v>4935</v>
      </c>
      <c r="E100" s="26">
        <v>4942</v>
      </c>
      <c r="F100" s="26">
        <v>4906</v>
      </c>
      <c r="G100" s="26">
        <v>4924</v>
      </c>
      <c r="H100" s="1">
        <v>1485.5</v>
      </c>
      <c r="I100" s="81">
        <v>131.62677199999999</v>
      </c>
      <c r="J100" s="119">
        <v>131.755709</v>
      </c>
      <c r="K100" s="119">
        <v>100.62267300000001</v>
      </c>
      <c r="L100" s="72">
        <v>100.545288</v>
      </c>
      <c r="M100" s="7">
        <v>4892</v>
      </c>
      <c r="N100" s="56"/>
      <c r="O100" s="84"/>
      <c r="P100" s="13"/>
      <c r="Q100" s="13"/>
      <c r="R100" s="13"/>
      <c r="S100" s="13"/>
      <c r="T100" s="13"/>
      <c r="U100" s="13"/>
      <c r="V100" s="13"/>
      <c r="W100" s="50"/>
      <c r="X100" s="69">
        <v>4895</v>
      </c>
      <c r="Y100" s="7">
        <v>4936</v>
      </c>
      <c r="Z100" s="68">
        <v>4880</v>
      </c>
      <c r="AA100" s="68">
        <v>4920</v>
      </c>
      <c r="AB100" s="134"/>
      <c r="AC100" s="134"/>
      <c r="AD100" s="134"/>
      <c r="AE100" s="134"/>
      <c r="AF100" s="134"/>
      <c r="AG100" s="37"/>
      <c r="AH100" s="37"/>
      <c r="AI100" s="1"/>
      <c r="AJ100" s="1"/>
      <c r="AK100" s="1"/>
      <c r="AL100" s="1"/>
      <c r="AM100" s="1"/>
      <c r="AN100" s="1"/>
      <c r="AO100" s="1"/>
      <c r="AP100" s="14">
        <v>4945</v>
      </c>
      <c r="AQ100" s="14">
        <v>4999</v>
      </c>
      <c r="AR100" s="14">
        <v>4893</v>
      </c>
      <c r="AS100" s="14">
        <v>4933</v>
      </c>
      <c r="AT100" s="14">
        <v>4933.333333333333</v>
      </c>
      <c r="AU100" s="127">
        <v>11</v>
      </c>
      <c r="AV100" s="127" t="s">
        <v>618</v>
      </c>
      <c r="AW100" s="14">
        <v>285</v>
      </c>
      <c r="AX100" s="127" t="s">
        <v>618</v>
      </c>
      <c r="AY100" s="14">
        <v>-99</v>
      </c>
      <c r="AZ100" s="1">
        <v>4895</v>
      </c>
      <c r="BA100" s="1">
        <v>4911</v>
      </c>
      <c r="BB100" s="1">
        <v>4880</v>
      </c>
      <c r="BC100" s="1">
        <v>4904</v>
      </c>
      <c r="BD100" s="8"/>
      <c r="BE100" s="8"/>
      <c r="BF100" s="62"/>
      <c r="BG100" s="62"/>
      <c r="BH100" s="1">
        <v>4930</v>
      </c>
      <c r="BI100" s="1">
        <v>233</v>
      </c>
      <c r="BJ100" s="1">
        <v>235</v>
      </c>
      <c r="BK100" s="1">
        <v>0.99148936170212765</v>
      </c>
      <c r="BL100" s="1">
        <v>4895</v>
      </c>
      <c r="BM100" s="1">
        <v>4911</v>
      </c>
      <c r="BN100" s="1">
        <v>4880</v>
      </c>
      <c r="BO100" s="1">
        <v>4902</v>
      </c>
      <c r="BP100" s="1">
        <v>4895</v>
      </c>
      <c r="BQ100" s="1">
        <v>4936</v>
      </c>
      <c r="BR100" s="1">
        <v>4880</v>
      </c>
      <c r="BS100" s="1">
        <v>4932</v>
      </c>
      <c r="BT100" s="1">
        <v>4895</v>
      </c>
      <c r="BU100" s="1">
        <v>4900</v>
      </c>
      <c r="BV100" s="1">
        <v>4880</v>
      </c>
      <c r="BW100" s="1">
        <v>4883</v>
      </c>
      <c r="BX100" s="1">
        <v>1473</v>
      </c>
      <c r="BY100" s="62"/>
      <c r="BZ100" s="62"/>
      <c r="CA100" s="8"/>
      <c r="CB100" s="8"/>
      <c r="CC100" s="62"/>
      <c r="CD100" s="62"/>
      <c r="CE100" s="1"/>
      <c r="CF100" s="1"/>
    </row>
    <row r="101" spans="1:84" s="12" customFormat="1">
      <c r="A101" s="1">
        <v>2013</v>
      </c>
      <c r="B101" s="1">
        <v>6</v>
      </c>
      <c r="C101" s="24">
        <v>41411</v>
      </c>
      <c r="D101" s="26">
        <v>4923</v>
      </c>
      <c r="E101" s="26">
        <v>4936</v>
      </c>
      <c r="F101" s="26">
        <v>4897</v>
      </c>
      <c r="G101" s="26">
        <v>4923</v>
      </c>
      <c r="H101" s="1">
        <v>1468</v>
      </c>
      <c r="I101" s="81">
        <v>131.85861299999999</v>
      </c>
      <c r="J101" s="119">
        <v>131.93799999999999</v>
      </c>
      <c r="K101" s="119">
        <v>99.772982999999996</v>
      </c>
      <c r="L101" s="72">
        <v>99.834999999999994</v>
      </c>
      <c r="M101" s="7">
        <v>4897</v>
      </c>
      <c r="N101" s="56"/>
      <c r="O101" s="84"/>
      <c r="P101" s="13"/>
      <c r="Q101" s="13"/>
      <c r="R101" s="13"/>
      <c r="S101" s="13"/>
      <c r="T101" s="13"/>
      <c r="U101" s="13"/>
      <c r="V101" s="13"/>
      <c r="W101" s="50"/>
      <c r="X101" s="69">
        <v>4903</v>
      </c>
      <c r="Y101" s="7">
        <v>4919</v>
      </c>
      <c r="Z101" s="68">
        <v>4842</v>
      </c>
      <c r="AA101" s="68">
        <v>4884</v>
      </c>
      <c r="AB101" s="134"/>
      <c r="AC101" s="134"/>
      <c r="AD101" s="134"/>
      <c r="AE101" s="134"/>
      <c r="AF101" s="134"/>
      <c r="AG101" s="37"/>
      <c r="AH101" s="37"/>
      <c r="AI101" s="1"/>
      <c r="AJ101" s="1"/>
      <c r="AK101" s="1"/>
      <c r="AL101" s="1"/>
      <c r="AM101" s="1"/>
      <c r="AN101" s="1"/>
      <c r="AO101" s="1"/>
      <c r="AP101" s="14">
        <v>4895</v>
      </c>
      <c r="AQ101" s="14">
        <v>4936</v>
      </c>
      <c r="AR101" s="14">
        <v>4880</v>
      </c>
      <c r="AS101" s="14">
        <v>4918</v>
      </c>
      <c r="AT101" s="14">
        <v>4939.666666666667</v>
      </c>
      <c r="AU101" s="127">
        <v>0</v>
      </c>
      <c r="AV101" s="127" t="s">
        <v>618</v>
      </c>
      <c r="AW101" s="14">
        <v>285</v>
      </c>
      <c r="AX101" s="127" t="s">
        <v>618</v>
      </c>
      <c r="AY101" s="14">
        <v>-99</v>
      </c>
      <c r="AZ101" s="1">
        <v>4903</v>
      </c>
      <c r="BA101" s="1">
        <v>4919</v>
      </c>
      <c r="BB101" s="1">
        <v>4850</v>
      </c>
      <c r="BC101" s="1">
        <v>4857</v>
      </c>
      <c r="BD101" s="8"/>
      <c r="BE101" s="8"/>
      <c r="BF101" s="62"/>
      <c r="BG101" s="62"/>
      <c r="BH101" s="1">
        <v>4923</v>
      </c>
      <c r="BI101" s="1">
        <v>356</v>
      </c>
      <c r="BJ101" s="1">
        <v>290</v>
      </c>
      <c r="BK101" s="1">
        <v>1.2275862068965517</v>
      </c>
      <c r="BL101" s="1">
        <v>4903</v>
      </c>
      <c r="BM101" s="1">
        <v>4919</v>
      </c>
      <c r="BN101" s="1">
        <v>4878</v>
      </c>
      <c r="BO101" s="1">
        <v>4890</v>
      </c>
      <c r="BP101" s="1">
        <v>4903</v>
      </c>
      <c r="BQ101" s="1">
        <v>4919</v>
      </c>
      <c r="BR101" s="1">
        <v>4842</v>
      </c>
      <c r="BS101" s="1">
        <v>4870</v>
      </c>
      <c r="BT101" s="1">
        <v>4903</v>
      </c>
      <c r="BU101" s="1">
        <v>4910</v>
      </c>
      <c r="BV101" s="1">
        <v>4885</v>
      </c>
      <c r="BW101" s="1">
        <v>4898</v>
      </c>
      <c r="BX101" s="1">
        <v>1471.1</v>
      </c>
      <c r="BY101" s="62"/>
      <c r="BZ101" s="62"/>
      <c r="CA101" s="8"/>
      <c r="CB101" s="8"/>
      <c r="CC101" s="62"/>
      <c r="CD101" s="62"/>
      <c r="CE101" s="1"/>
      <c r="CF101" s="1"/>
    </row>
    <row r="102" spans="1:84" s="12" customFormat="1">
      <c r="A102" s="1">
        <v>2013</v>
      </c>
      <c r="B102" s="1">
        <v>2</v>
      </c>
      <c r="C102" s="24">
        <v>41414</v>
      </c>
      <c r="D102" s="26">
        <v>4789</v>
      </c>
      <c r="E102" s="26">
        <v>4835</v>
      </c>
      <c r="F102" s="26">
        <v>4765</v>
      </c>
      <c r="G102" s="26">
        <v>4834</v>
      </c>
      <c r="H102" s="1">
        <v>1484.6</v>
      </c>
      <c r="I102" s="81">
        <v>131.787114</v>
      </c>
      <c r="J102" s="119">
        <v>131.84088</v>
      </c>
      <c r="K102" s="119">
        <v>100.09706300000001</v>
      </c>
      <c r="L102" s="72">
        <v>100.18060800000001</v>
      </c>
      <c r="M102" s="7">
        <v>4826</v>
      </c>
      <c r="N102" s="56"/>
      <c r="O102" s="84"/>
      <c r="P102" s="13"/>
      <c r="Q102" s="13"/>
      <c r="R102" s="13"/>
      <c r="S102" s="13"/>
      <c r="T102" s="13"/>
      <c r="U102" s="13"/>
      <c r="V102" s="13"/>
      <c r="W102" s="50"/>
      <c r="X102" s="69">
        <v>4826</v>
      </c>
      <c r="Y102" s="7">
        <v>4975</v>
      </c>
      <c r="Z102" s="68">
        <v>4802</v>
      </c>
      <c r="AA102" s="68">
        <v>4938</v>
      </c>
      <c r="AB102" s="134"/>
      <c r="AC102" s="134"/>
      <c r="AD102" s="134"/>
      <c r="AE102" s="134"/>
      <c r="AF102" s="134"/>
      <c r="AG102" s="37"/>
      <c r="AH102" s="37"/>
      <c r="AI102" s="1"/>
      <c r="AJ102" s="1"/>
      <c r="AK102" s="1"/>
      <c r="AL102" s="1"/>
      <c r="AM102" s="1"/>
      <c r="AN102" s="1"/>
      <c r="AO102" s="1"/>
      <c r="AP102" s="14">
        <v>4903</v>
      </c>
      <c r="AQ102" s="14">
        <v>4919</v>
      </c>
      <c r="AR102" s="14">
        <v>4765</v>
      </c>
      <c r="AS102" s="14">
        <v>4824</v>
      </c>
      <c r="AT102" s="14">
        <v>4891.666666666667</v>
      </c>
      <c r="AU102" s="127">
        <v>45</v>
      </c>
      <c r="AV102" s="127" t="s">
        <v>618</v>
      </c>
      <c r="AW102" s="14">
        <v>285</v>
      </c>
      <c r="AX102" s="127" t="s">
        <v>618</v>
      </c>
      <c r="AY102" s="14">
        <v>-99</v>
      </c>
      <c r="AZ102" s="1">
        <v>4826</v>
      </c>
      <c r="BA102" s="1">
        <v>4848</v>
      </c>
      <c r="BB102" s="1">
        <v>4802</v>
      </c>
      <c r="BC102" s="1">
        <v>4827</v>
      </c>
      <c r="BD102" s="8"/>
      <c r="BE102" s="8"/>
      <c r="BF102" s="62"/>
      <c r="BG102" s="62"/>
      <c r="BH102" s="1">
        <v>4770</v>
      </c>
      <c r="BI102" s="1">
        <v>183</v>
      </c>
      <c r="BJ102" s="1">
        <v>137</v>
      </c>
      <c r="BK102" s="1">
        <v>1.3357664233576643</v>
      </c>
      <c r="BL102" s="1">
        <v>4826</v>
      </c>
      <c r="BM102" s="1">
        <v>4848</v>
      </c>
      <c r="BN102" s="1">
        <v>4802</v>
      </c>
      <c r="BO102" s="1">
        <v>4825</v>
      </c>
      <c r="BP102" s="1">
        <v>4826</v>
      </c>
      <c r="BQ102" s="1">
        <v>4848</v>
      </c>
      <c r="BR102" s="1">
        <v>4802</v>
      </c>
      <c r="BS102" s="1">
        <v>4844</v>
      </c>
      <c r="BT102" s="1">
        <v>4826</v>
      </c>
      <c r="BU102" s="1">
        <v>4826</v>
      </c>
      <c r="BV102" s="1">
        <v>4817</v>
      </c>
      <c r="BW102" s="1">
        <v>4820</v>
      </c>
      <c r="BX102" s="1">
        <v>1448.7</v>
      </c>
      <c r="BY102" s="62"/>
      <c r="BZ102" s="62"/>
      <c r="CA102" s="8"/>
      <c r="CB102" s="8"/>
      <c r="CC102" s="62"/>
      <c r="CD102" s="62"/>
      <c r="CE102" s="1"/>
      <c r="CF102" s="1"/>
    </row>
    <row r="103" spans="1:84" s="12" customFormat="1">
      <c r="A103" s="1">
        <v>2013</v>
      </c>
      <c r="B103" s="1">
        <v>3</v>
      </c>
      <c r="C103" s="24">
        <v>41415</v>
      </c>
      <c r="D103" s="26">
        <v>4910</v>
      </c>
      <c r="E103" s="26">
        <v>4937</v>
      </c>
      <c r="F103" s="26">
        <v>4905</v>
      </c>
      <c r="G103" s="26">
        <v>4910</v>
      </c>
      <c r="H103" s="1">
        <v>1458.4</v>
      </c>
      <c r="I103" s="81">
        <v>132.14355599999999</v>
      </c>
      <c r="J103" s="119">
        <v>132.25949399999999</v>
      </c>
      <c r="K103" s="119">
        <v>100.692528</v>
      </c>
      <c r="L103" s="72">
        <v>100.791139</v>
      </c>
      <c r="M103" s="7">
        <v>4914</v>
      </c>
      <c r="N103" s="56"/>
      <c r="O103" s="84"/>
      <c r="P103" s="13"/>
      <c r="Q103" s="13"/>
      <c r="R103" s="13"/>
      <c r="S103" s="13"/>
      <c r="T103" s="13"/>
      <c r="U103" s="13"/>
      <c r="V103" s="13"/>
      <c r="W103" s="50"/>
      <c r="X103" s="69">
        <v>4908</v>
      </c>
      <c r="Y103" s="7">
        <v>4908</v>
      </c>
      <c r="Z103" s="68">
        <v>4822</v>
      </c>
      <c r="AA103" s="68">
        <v>4862</v>
      </c>
      <c r="AB103" s="134"/>
      <c r="AC103" s="134"/>
      <c r="AD103" s="134"/>
      <c r="AE103" s="134"/>
      <c r="AF103" s="134"/>
      <c r="AG103" s="37"/>
      <c r="AH103" s="37"/>
      <c r="AI103" s="1"/>
      <c r="AJ103" s="1"/>
      <c r="AK103" s="1"/>
      <c r="AL103" s="1"/>
      <c r="AM103" s="1"/>
      <c r="AN103" s="1"/>
      <c r="AO103" s="1"/>
      <c r="AP103" s="14">
        <v>4826</v>
      </c>
      <c r="AQ103" s="14">
        <v>4975</v>
      </c>
      <c r="AR103" s="14">
        <v>4802</v>
      </c>
      <c r="AS103" s="14">
        <v>4921</v>
      </c>
      <c r="AT103" s="14">
        <v>4887.666666666667</v>
      </c>
      <c r="AU103" s="127">
        <v>0</v>
      </c>
      <c r="AV103" s="127" t="s">
        <v>618</v>
      </c>
      <c r="AW103" s="14">
        <v>285</v>
      </c>
      <c r="AX103" s="127" t="s">
        <v>618</v>
      </c>
      <c r="AY103" s="14">
        <v>-99</v>
      </c>
      <c r="AZ103" s="1">
        <v>4908</v>
      </c>
      <c r="BA103" s="1">
        <v>4908</v>
      </c>
      <c r="BB103" s="1">
        <v>4828</v>
      </c>
      <c r="BC103" s="1">
        <v>4830</v>
      </c>
      <c r="BD103" s="8"/>
      <c r="BE103" s="8"/>
      <c r="BF103" s="62"/>
      <c r="BG103" s="62"/>
      <c r="BH103" s="1">
        <v>4916</v>
      </c>
      <c r="BI103" s="1">
        <v>631</v>
      </c>
      <c r="BJ103" s="1">
        <v>323</v>
      </c>
      <c r="BK103" s="1">
        <v>1.9535603715170278</v>
      </c>
      <c r="BL103" s="1">
        <v>4908</v>
      </c>
      <c r="BM103" s="1">
        <v>4908</v>
      </c>
      <c r="BN103" s="1">
        <v>4855</v>
      </c>
      <c r="BO103" s="1">
        <v>4869</v>
      </c>
      <c r="BP103" s="1">
        <v>4908</v>
      </c>
      <c r="BQ103" s="1">
        <v>4908</v>
      </c>
      <c r="BR103" s="1">
        <v>4822</v>
      </c>
      <c r="BS103" s="1">
        <v>4841</v>
      </c>
      <c r="BT103" s="1">
        <v>4908</v>
      </c>
      <c r="BU103" s="1">
        <v>4908</v>
      </c>
      <c r="BV103" s="1">
        <v>4891</v>
      </c>
      <c r="BW103" s="1">
        <v>4902</v>
      </c>
      <c r="BX103" s="1">
        <v>1472.3</v>
      </c>
      <c r="BY103" s="62"/>
      <c r="BZ103" s="62"/>
      <c r="CA103" s="8"/>
      <c r="CB103" s="8"/>
      <c r="CC103" s="62"/>
      <c r="CD103" s="62"/>
      <c r="CE103" s="1"/>
      <c r="CF103" s="1"/>
    </row>
    <row r="104" spans="1:84" s="12" customFormat="1">
      <c r="A104" s="1">
        <v>2013</v>
      </c>
      <c r="B104" s="1">
        <v>4</v>
      </c>
      <c r="C104" s="24">
        <v>41416</v>
      </c>
      <c r="D104" s="26">
        <v>4861</v>
      </c>
      <c r="E104" s="26">
        <v>4898</v>
      </c>
      <c r="F104" s="26">
        <v>4860</v>
      </c>
      <c r="G104" s="26">
        <v>4871</v>
      </c>
      <c r="H104" s="1">
        <v>1469.2</v>
      </c>
      <c r="I104" s="81">
        <v>132.58274</v>
      </c>
      <c r="J104" s="119">
        <v>132.92995199999999</v>
      </c>
      <c r="K104" s="119">
        <v>100.37117000000001</v>
      </c>
      <c r="L104" s="72">
        <v>100.419072</v>
      </c>
      <c r="M104" s="7">
        <v>4889</v>
      </c>
      <c r="N104" s="56"/>
      <c r="O104" s="84"/>
      <c r="P104" s="13"/>
      <c r="Q104" s="13"/>
      <c r="R104" s="13"/>
      <c r="S104" s="13"/>
      <c r="T104" s="13"/>
      <c r="U104" s="13"/>
      <c r="V104" s="13"/>
      <c r="W104" s="50"/>
      <c r="X104" s="69">
        <v>4890</v>
      </c>
      <c r="Y104" s="7">
        <v>4974</v>
      </c>
      <c r="Z104" s="68">
        <v>4875</v>
      </c>
      <c r="AA104" s="68">
        <v>4896</v>
      </c>
      <c r="AB104" s="134"/>
      <c r="AC104" s="134"/>
      <c r="AD104" s="134"/>
      <c r="AE104" s="134"/>
      <c r="AF104" s="134"/>
      <c r="AG104" s="37"/>
      <c r="AH104" s="37"/>
      <c r="AI104" s="1"/>
      <c r="AJ104" s="1"/>
      <c r="AK104" s="1"/>
      <c r="AL104" s="1"/>
      <c r="AM104" s="1"/>
      <c r="AN104" s="1"/>
      <c r="AO104" s="1"/>
      <c r="AP104" s="14">
        <v>4908</v>
      </c>
      <c r="AQ104" s="14">
        <v>4908</v>
      </c>
      <c r="AR104" s="14">
        <v>4822</v>
      </c>
      <c r="AS104" s="14">
        <v>4894</v>
      </c>
      <c r="AT104" s="14">
        <v>4879.666666666667</v>
      </c>
      <c r="AU104" s="127">
        <v>10</v>
      </c>
      <c r="AV104" s="127" t="s">
        <v>618</v>
      </c>
      <c r="AW104" s="14">
        <v>285</v>
      </c>
      <c r="AX104" s="127" t="s">
        <v>618</v>
      </c>
      <c r="AY104" s="14">
        <v>-99</v>
      </c>
      <c r="AZ104" s="1">
        <v>4890</v>
      </c>
      <c r="BA104" s="1">
        <v>4940</v>
      </c>
      <c r="BB104" s="1">
        <v>4880</v>
      </c>
      <c r="BC104" s="1">
        <v>4916</v>
      </c>
      <c r="BD104" s="8"/>
      <c r="BE104" s="8"/>
      <c r="BF104" s="62"/>
      <c r="BG104" s="62"/>
      <c r="BH104" s="1">
        <v>4877</v>
      </c>
      <c r="BI104" s="1">
        <v>262</v>
      </c>
      <c r="BJ104" s="1">
        <v>243</v>
      </c>
      <c r="BK104" s="1">
        <v>1.0781893004115226</v>
      </c>
      <c r="BL104" s="1">
        <v>4890</v>
      </c>
      <c r="BM104" s="1">
        <v>4940</v>
      </c>
      <c r="BN104" s="1">
        <v>4880</v>
      </c>
      <c r="BO104" s="1">
        <v>4927</v>
      </c>
      <c r="BP104" s="1">
        <v>4890</v>
      </c>
      <c r="BQ104" s="1">
        <v>4974</v>
      </c>
      <c r="BR104" s="1">
        <v>4880</v>
      </c>
      <c r="BS104" s="1">
        <v>4914</v>
      </c>
      <c r="BT104" s="1">
        <v>4890</v>
      </c>
      <c r="BU104" s="1">
        <v>4904</v>
      </c>
      <c r="BV104" s="1">
        <v>4890</v>
      </c>
      <c r="BW104" s="1">
        <v>4901</v>
      </c>
      <c r="BX104" s="1">
        <v>1465.8</v>
      </c>
      <c r="BY104" s="62"/>
      <c r="BZ104" s="62"/>
      <c r="CA104" s="8"/>
      <c r="CB104" s="8"/>
      <c r="CC104" s="62"/>
      <c r="CD104" s="62"/>
      <c r="CE104" s="1"/>
      <c r="CF104" s="1"/>
    </row>
    <row r="105" spans="1:84" s="12" customFormat="1">
      <c r="A105" s="1">
        <v>2013</v>
      </c>
      <c r="B105" s="1">
        <v>5</v>
      </c>
      <c r="C105" s="24">
        <v>41417</v>
      </c>
      <c r="D105" s="26">
        <v>4895</v>
      </c>
      <c r="E105" s="26">
        <v>4938</v>
      </c>
      <c r="F105" s="26">
        <v>4780</v>
      </c>
      <c r="G105" s="26">
        <v>4803</v>
      </c>
      <c r="H105" s="1">
        <v>1457.2</v>
      </c>
      <c r="I105" s="81">
        <v>130.86565999999999</v>
      </c>
      <c r="J105" s="119">
        <v>131.03805600000001</v>
      </c>
      <c r="K105" s="119">
        <v>98.044736</v>
      </c>
      <c r="L105" s="72">
        <v>98.028936000000002</v>
      </c>
      <c r="M105" s="7">
        <v>4828</v>
      </c>
      <c r="N105" s="56"/>
      <c r="O105" s="84"/>
      <c r="P105" s="13"/>
      <c r="Q105" s="13"/>
      <c r="R105" s="13"/>
      <c r="S105" s="13"/>
      <c r="T105" s="13"/>
      <c r="U105" s="13"/>
      <c r="V105" s="13"/>
      <c r="W105" s="50"/>
      <c r="X105" s="69">
        <v>4820</v>
      </c>
      <c r="Y105" s="7">
        <v>4837</v>
      </c>
      <c r="Z105" s="68">
        <v>4754</v>
      </c>
      <c r="AA105" s="68">
        <v>4827</v>
      </c>
      <c r="AB105" s="134"/>
      <c r="AC105" s="134"/>
      <c r="AD105" s="134"/>
      <c r="AE105" s="134"/>
      <c r="AF105" s="134"/>
      <c r="AG105" s="37"/>
      <c r="AH105" s="37"/>
      <c r="AI105" s="1"/>
      <c r="AJ105" s="1"/>
      <c r="AK105" s="1"/>
      <c r="AL105" s="1"/>
      <c r="AM105" s="1"/>
      <c r="AN105" s="1"/>
      <c r="AO105" s="1"/>
      <c r="AP105" s="14">
        <v>4890</v>
      </c>
      <c r="AQ105" s="14">
        <v>4974</v>
      </c>
      <c r="AR105" s="14">
        <v>4875</v>
      </c>
      <c r="AS105" s="14">
        <v>4903</v>
      </c>
      <c r="AT105" s="14">
        <v>4906</v>
      </c>
      <c r="AU105" s="127">
        <v>92</v>
      </c>
      <c r="AV105" s="127" t="s">
        <v>618</v>
      </c>
      <c r="AW105" s="14">
        <v>285</v>
      </c>
      <c r="AX105" s="127">
        <v>21</v>
      </c>
      <c r="AY105" s="14">
        <v>-78</v>
      </c>
      <c r="AZ105" s="1">
        <v>4820</v>
      </c>
      <c r="BA105" s="1">
        <v>4831</v>
      </c>
      <c r="BB105" s="1">
        <v>4754</v>
      </c>
      <c r="BC105" s="1">
        <v>4785</v>
      </c>
      <c r="BD105" s="8"/>
      <c r="BE105" s="8"/>
      <c r="BF105" s="62"/>
      <c r="BG105" s="62"/>
      <c r="BH105" s="1">
        <v>4928</v>
      </c>
      <c r="BI105" s="1">
        <v>119</v>
      </c>
      <c r="BJ105" s="1">
        <v>127</v>
      </c>
      <c r="BK105" s="1">
        <v>0.93700787401574803</v>
      </c>
      <c r="BL105" s="1">
        <v>4820</v>
      </c>
      <c r="BM105" s="1">
        <v>4831</v>
      </c>
      <c r="BN105" s="1">
        <v>4754</v>
      </c>
      <c r="BO105" s="1">
        <v>4806</v>
      </c>
      <c r="BP105" s="1">
        <v>4820</v>
      </c>
      <c r="BQ105" s="1">
        <v>4831</v>
      </c>
      <c r="BR105" s="1">
        <v>4754</v>
      </c>
      <c r="BS105" s="1">
        <v>4785</v>
      </c>
      <c r="BT105" s="1">
        <v>4820</v>
      </c>
      <c r="BU105" s="1">
        <v>4824</v>
      </c>
      <c r="BV105" s="1">
        <v>4754</v>
      </c>
      <c r="BW105" s="1">
        <v>4762</v>
      </c>
      <c r="BX105" s="1">
        <v>1458.9</v>
      </c>
      <c r="BY105" s="62"/>
      <c r="BZ105" s="62"/>
      <c r="CA105" s="8"/>
      <c r="CB105" s="8"/>
      <c r="CC105" s="62"/>
      <c r="CD105" s="62"/>
      <c r="CE105" s="1"/>
      <c r="CF105" s="1"/>
    </row>
    <row r="106" spans="1:84" s="12" customFormat="1">
      <c r="A106" s="1">
        <v>2013</v>
      </c>
      <c r="B106" s="1">
        <v>6</v>
      </c>
      <c r="C106" s="24">
        <v>41418</v>
      </c>
      <c r="D106" s="26">
        <v>4852</v>
      </c>
      <c r="E106" s="26">
        <v>4873</v>
      </c>
      <c r="F106" s="26">
        <v>4762</v>
      </c>
      <c r="G106" s="26">
        <v>4804</v>
      </c>
      <c r="H106" s="1">
        <v>1451.9</v>
      </c>
      <c r="I106" s="81">
        <v>131.65984900000001</v>
      </c>
      <c r="J106" s="119">
        <v>131.33555200000001</v>
      </c>
      <c r="K106" s="119">
        <v>98.482828999999995</v>
      </c>
      <c r="L106" s="72">
        <v>98.237530000000007</v>
      </c>
      <c r="M106" s="7">
        <v>4815</v>
      </c>
      <c r="N106" s="56"/>
      <c r="O106" s="84"/>
      <c r="P106" s="13"/>
      <c r="Q106" s="13"/>
      <c r="R106" s="13"/>
      <c r="S106" s="13"/>
      <c r="T106" s="13"/>
      <c r="U106" s="13"/>
      <c r="V106" s="13"/>
      <c r="W106" s="50"/>
      <c r="X106" s="69">
        <v>4805</v>
      </c>
      <c r="Y106" s="7">
        <v>4834</v>
      </c>
      <c r="Z106" s="68">
        <v>4753</v>
      </c>
      <c r="AA106" s="68">
        <v>4763</v>
      </c>
      <c r="AB106" s="134"/>
      <c r="AC106" s="134"/>
      <c r="AD106" s="134"/>
      <c r="AE106" s="134"/>
      <c r="AF106" s="134"/>
      <c r="AG106" s="37"/>
      <c r="AH106" s="37"/>
      <c r="AI106" s="1"/>
      <c r="AJ106" s="1"/>
      <c r="AK106" s="1"/>
      <c r="AL106" s="1"/>
      <c r="AM106" s="1"/>
      <c r="AN106" s="1"/>
      <c r="AO106" s="1"/>
      <c r="AP106" s="14">
        <v>4820</v>
      </c>
      <c r="AQ106" s="14">
        <v>4873</v>
      </c>
      <c r="AR106" s="14">
        <v>4754</v>
      </c>
      <c r="AS106" s="14">
        <v>4861</v>
      </c>
      <c r="AT106" s="14">
        <v>4886</v>
      </c>
      <c r="AU106" s="127">
        <v>48</v>
      </c>
      <c r="AV106" s="127" t="s">
        <v>618</v>
      </c>
      <c r="AW106" s="14">
        <v>285</v>
      </c>
      <c r="AX106" s="127" t="s">
        <v>618</v>
      </c>
      <c r="AY106" s="14">
        <v>-78</v>
      </c>
      <c r="AZ106" s="1">
        <v>4805</v>
      </c>
      <c r="BA106" s="1">
        <v>4834</v>
      </c>
      <c r="BB106" s="1">
        <v>4767</v>
      </c>
      <c r="BC106" s="1">
        <v>4790</v>
      </c>
      <c r="BD106" s="8"/>
      <c r="BE106" s="8"/>
      <c r="BF106" s="62"/>
      <c r="BG106" s="62"/>
      <c r="BH106" s="1">
        <v>4872</v>
      </c>
      <c r="BI106" s="1">
        <v>271</v>
      </c>
      <c r="BJ106" s="1">
        <v>151</v>
      </c>
      <c r="BK106" s="1">
        <v>1.7947019867549669</v>
      </c>
      <c r="BL106" s="1">
        <v>4805</v>
      </c>
      <c r="BM106" s="1">
        <v>4834</v>
      </c>
      <c r="BN106" s="1">
        <v>4780</v>
      </c>
      <c r="BO106" s="1">
        <v>4785</v>
      </c>
      <c r="BP106" s="1">
        <v>4805</v>
      </c>
      <c r="BQ106" s="1">
        <v>4834</v>
      </c>
      <c r="BR106" s="1">
        <v>4767</v>
      </c>
      <c r="BS106" s="1">
        <v>4782</v>
      </c>
      <c r="BT106" s="1">
        <v>4805</v>
      </c>
      <c r="BU106" s="1">
        <v>4831</v>
      </c>
      <c r="BV106" s="1">
        <v>4801</v>
      </c>
      <c r="BW106" s="1">
        <v>4831</v>
      </c>
      <c r="BX106" s="1">
        <v>1458.6</v>
      </c>
      <c r="BY106" s="62"/>
      <c r="BZ106" s="62"/>
      <c r="CA106" s="8"/>
      <c r="CB106" s="8"/>
      <c r="CC106" s="62"/>
      <c r="CD106" s="62"/>
      <c r="CE106" s="1"/>
      <c r="CF106" s="1"/>
    </row>
    <row r="107" spans="1:84" s="12" customFormat="1">
      <c r="A107" s="1">
        <v>2013</v>
      </c>
      <c r="B107" s="1">
        <v>2</v>
      </c>
      <c r="C107" s="24">
        <v>41421</v>
      </c>
      <c r="D107" s="26">
        <v>4770</v>
      </c>
      <c r="E107" s="26">
        <v>4798</v>
      </c>
      <c r="F107" s="26">
        <v>4742</v>
      </c>
      <c r="G107" s="26">
        <v>4795</v>
      </c>
      <c r="H107" s="1">
        <v>1449.7</v>
      </c>
      <c r="I107" s="81">
        <v>130.60310000000001</v>
      </c>
      <c r="J107" s="119">
        <v>130.65958499999999</v>
      </c>
      <c r="K107" s="119">
        <v>97.333699999999993</v>
      </c>
      <c r="L107" s="72">
        <v>97.436940000000007</v>
      </c>
      <c r="M107" s="7">
        <v>4800</v>
      </c>
      <c r="N107" s="56"/>
      <c r="O107" s="84"/>
      <c r="P107" s="13"/>
      <c r="Q107" s="13"/>
      <c r="R107" s="13"/>
      <c r="S107" s="13"/>
      <c r="T107" s="13"/>
      <c r="U107" s="13"/>
      <c r="V107" s="13"/>
      <c r="W107" s="50"/>
      <c r="X107" s="69">
        <v>4798</v>
      </c>
      <c r="Y107" s="7">
        <v>4800</v>
      </c>
      <c r="Z107" s="68">
        <v>4753</v>
      </c>
      <c r="AA107" s="68">
        <v>4772</v>
      </c>
      <c r="AB107" s="134"/>
      <c r="AC107" s="134"/>
      <c r="AD107" s="134"/>
      <c r="AE107" s="134"/>
      <c r="AF107" s="134"/>
      <c r="AG107" s="37"/>
      <c r="AH107" s="37"/>
      <c r="AI107" s="1"/>
      <c r="AJ107" s="1"/>
      <c r="AK107" s="1"/>
      <c r="AL107" s="1"/>
      <c r="AM107" s="1"/>
      <c r="AN107" s="1"/>
      <c r="AO107" s="1"/>
      <c r="AP107" s="14">
        <v>4805</v>
      </c>
      <c r="AQ107" s="14">
        <v>4834</v>
      </c>
      <c r="AR107" s="14">
        <v>4742</v>
      </c>
      <c r="AS107" s="14">
        <v>4754</v>
      </c>
      <c r="AT107" s="14">
        <v>4839.333333333333</v>
      </c>
      <c r="AU107" s="127">
        <v>25</v>
      </c>
      <c r="AV107" s="127" t="s">
        <v>618</v>
      </c>
      <c r="AW107" s="14">
        <v>285</v>
      </c>
      <c r="AX107" s="127" t="s">
        <v>618</v>
      </c>
      <c r="AY107" s="14">
        <v>-78</v>
      </c>
      <c r="AZ107" s="1">
        <v>4798</v>
      </c>
      <c r="BA107" s="1">
        <v>4800</v>
      </c>
      <c r="BB107" s="1">
        <v>4753</v>
      </c>
      <c r="BC107" s="1">
        <v>4761</v>
      </c>
      <c r="BD107" s="8"/>
      <c r="BE107" s="8"/>
      <c r="BF107" s="62"/>
      <c r="BG107" s="62"/>
      <c r="BH107" s="1">
        <v>4778</v>
      </c>
      <c r="BI107" s="1">
        <v>270</v>
      </c>
      <c r="BJ107" s="1">
        <v>226</v>
      </c>
      <c r="BK107" s="1">
        <v>1.1946902654867257</v>
      </c>
      <c r="BL107" s="1">
        <v>4798</v>
      </c>
      <c r="BM107" s="1">
        <v>4800</v>
      </c>
      <c r="BN107" s="1">
        <v>4766</v>
      </c>
      <c r="BO107" s="1">
        <v>4773</v>
      </c>
      <c r="BP107" s="1">
        <v>4798</v>
      </c>
      <c r="BQ107" s="1">
        <v>4800</v>
      </c>
      <c r="BR107" s="1">
        <v>4753</v>
      </c>
      <c r="BS107" s="1">
        <v>4759</v>
      </c>
      <c r="BT107" s="1">
        <v>4798</v>
      </c>
      <c r="BU107" s="1">
        <v>4800</v>
      </c>
      <c r="BV107" s="1">
        <v>4780</v>
      </c>
      <c r="BW107" s="1">
        <v>4782</v>
      </c>
      <c r="BX107" s="1">
        <v>1461.1</v>
      </c>
      <c r="BY107" s="62"/>
      <c r="BZ107" s="62"/>
      <c r="CA107" s="8"/>
      <c r="CB107" s="8"/>
      <c r="CC107" s="62"/>
      <c r="CD107" s="62"/>
      <c r="CE107" s="1"/>
      <c r="CF107" s="1"/>
    </row>
    <row r="108" spans="1:84" s="12" customFormat="1">
      <c r="A108" s="1">
        <v>2013</v>
      </c>
      <c r="B108" s="1">
        <v>3</v>
      </c>
      <c r="C108" s="24">
        <v>41422</v>
      </c>
      <c r="D108" s="26">
        <v>4775</v>
      </c>
      <c r="E108" s="26">
        <v>4812</v>
      </c>
      <c r="F108" s="26">
        <v>4774</v>
      </c>
      <c r="G108" s="26">
        <v>4810</v>
      </c>
      <c r="H108" s="1">
        <v>1457</v>
      </c>
      <c r="I108" s="81">
        <v>131.55149700000001</v>
      </c>
      <c r="J108" s="119">
        <v>131.79607200000001</v>
      </c>
      <c r="K108" s="119">
        <v>98.431640999999999</v>
      </c>
      <c r="L108" s="72">
        <v>98.739828000000003</v>
      </c>
      <c r="M108" s="7">
        <v>4815</v>
      </c>
      <c r="N108" s="56"/>
      <c r="O108" s="84"/>
      <c r="P108" s="13"/>
      <c r="Q108" s="13"/>
      <c r="R108" s="13"/>
      <c r="S108" s="13"/>
      <c r="T108" s="13"/>
      <c r="U108" s="13"/>
      <c r="V108" s="13"/>
      <c r="W108" s="50"/>
      <c r="X108" s="69">
        <v>4817</v>
      </c>
      <c r="Y108" s="7">
        <v>4873</v>
      </c>
      <c r="Z108" s="68">
        <v>4790</v>
      </c>
      <c r="AA108" s="68">
        <v>4832</v>
      </c>
      <c r="AB108" s="134"/>
      <c r="AC108" s="134"/>
      <c r="AD108" s="134"/>
      <c r="AE108" s="134"/>
      <c r="AF108" s="134"/>
      <c r="AG108" s="37"/>
      <c r="AH108" s="37"/>
      <c r="AI108" s="1"/>
      <c r="AJ108" s="1"/>
      <c r="AK108" s="1"/>
      <c r="AL108" s="1"/>
      <c r="AM108" s="1"/>
      <c r="AN108" s="1"/>
      <c r="AO108" s="1"/>
      <c r="AP108" s="14">
        <v>4798</v>
      </c>
      <c r="AQ108" s="14">
        <v>4803</v>
      </c>
      <c r="AR108" s="14">
        <v>4753</v>
      </c>
      <c r="AS108" s="14">
        <v>4783</v>
      </c>
      <c r="AT108" s="14">
        <v>4799.333333333333</v>
      </c>
      <c r="AU108" s="127">
        <v>35</v>
      </c>
      <c r="AV108" s="127" t="s">
        <v>618</v>
      </c>
      <c r="AW108" s="14">
        <v>285</v>
      </c>
      <c r="AX108" s="127" t="s">
        <v>618</v>
      </c>
      <c r="AY108" s="14">
        <v>-78</v>
      </c>
      <c r="AZ108" s="1">
        <v>4817</v>
      </c>
      <c r="BA108" s="1">
        <v>4828</v>
      </c>
      <c r="BB108" s="1">
        <v>4790</v>
      </c>
      <c r="BC108" s="1">
        <v>4826</v>
      </c>
      <c r="BD108" s="8"/>
      <c r="BE108" s="8"/>
      <c r="BF108" s="62"/>
      <c r="BG108" s="62"/>
      <c r="BH108" s="1">
        <v>4796</v>
      </c>
      <c r="BI108" s="1">
        <v>402</v>
      </c>
      <c r="BJ108" s="1">
        <v>333</v>
      </c>
      <c r="BK108" s="1">
        <v>1.2072072072072073</v>
      </c>
      <c r="BL108" s="1">
        <v>4817</v>
      </c>
      <c r="BM108" s="1">
        <v>4825</v>
      </c>
      <c r="BN108" s="1">
        <v>4790</v>
      </c>
      <c r="BO108" s="1">
        <v>4802</v>
      </c>
      <c r="BP108" s="1">
        <v>4817</v>
      </c>
      <c r="BQ108" s="1">
        <v>4858</v>
      </c>
      <c r="BR108" s="1">
        <v>4790</v>
      </c>
      <c r="BS108" s="1">
        <v>4855</v>
      </c>
      <c r="BT108" s="1">
        <v>4817</v>
      </c>
      <c r="BU108" s="1">
        <v>4825</v>
      </c>
      <c r="BV108" s="1">
        <v>4810</v>
      </c>
      <c r="BW108" s="1">
        <v>4814</v>
      </c>
      <c r="BX108" s="1">
        <v>1452.4</v>
      </c>
      <c r="BY108" s="62"/>
      <c r="BZ108" s="62"/>
      <c r="CA108" s="8"/>
      <c r="CB108" s="8"/>
      <c r="CC108" s="62"/>
      <c r="CD108" s="62"/>
      <c r="CE108" s="1"/>
      <c r="CF108" s="1"/>
    </row>
    <row r="109" spans="1:84" s="12" customFormat="1">
      <c r="A109" s="1">
        <v>2013</v>
      </c>
      <c r="B109" s="1">
        <v>4</v>
      </c>
      <c r="C109" s="24">
        <v>41423</v>
      </c>
      <c r="D109" s="26">
        <v>4840</v>
      </c>
      <c r="E109" s="26">
        <v>4868</v>
      </c>
      <c r="F109" s="26">
        <v>4835</v>
      </c>
      <c r="G109" s="26">
        <v>4842</v>
      </c>
      <c r="H109" s="1">
        <v>1453</v>
      </c>
      <c r="I109" s="81">
        <v>131.26768899999999</v>
      </c>
      <c r="J109" s="119">
        <v>130.81878900000001</v>
      </c>
      <c r="K109" s="119">
        <v>97.554575999999997</v>
      </c>
      <c r="L109" s="72">
        <v>97.257521999999994</v>
      </c>
      <c r="M109" s="7">
        <v>4815</v>
      </c>
      <c r="N109" s="56"/>
      <c r="O109" s="84"/>
      <c r="P109" s="13"/>
      <c r="Q109" s="13"/>
      <c r="R109" s="13"/>
      <c r="S109" s="13"/>
      <c r="T109" s="13"/>
      <c r="U109" s="13"/>
      <c r="V109" s="13"/>
      <c r="W109" s="50"/>
      <c r="X109" s="69">
        <v>4818</v>
      </c>
      <c r="Y109" s="7">
        <v>4833</v>
      </c>
      <c r="Z109" s="68">
        <v>4757</v>
      </c>
      <c r="AA109" s="68">
        <v>4784</v>
      </c>
      <c r="AB109" s="134"/>
      <c r="AC109" s="134"/>
      <c r="AD109" s="134"/>
      <c r="AE109" s="134"/>
      <c r="AF109" s="134"/>
      <c r="AG109" s="37"/>
      <c r="AH109" s="37"/>
      <c r="AI109" s="1"/>
      <c r="AJ109" s="1"/>
      <c r="AK109" s="1"/>
      <c r="AL109" s="1"/>
      <c r="AM109" s="1"/>
      <c r="AN109" s="1"/>
      <c r="AO109" s="1"/>
      <c r="AP109" s="14">
        <v>4817</v>
      </c>
      <c r="AQ109" s="14">
        <v>4873</v>
      </c>
      <c r="AR109" s="14">
        <v>4790</v>
      </c>
      <c r="AS109" s="14">
        <v>4861</v>
      </c>
      <c r="AT109" s="14">
        <v>4799.333333333333</v>
      </c>
      <c r="AU109" s="127">
        <v>2</v>
      </c>
      <c r="AV109" s="127" t="s">
        <v>618</v>
      </c>
      <c r="AW109" s="14">
        <v>285</v>
      </c>
      <c r="AX109" s="127" t="s">
        <v>618</v>
      </c>
      <c r="AY109" s="14">
        <v>-78</v>
      </c>
      <c r="AZ109" s="1">
        <v>4818</v>
      </c>
      <c r="BA109" s="1">
        <v>4833</v>
      </c>
      <c r="BB109" s="1">
        <v>4780</v>
      </c>
      <c r="BC109" s="1">
        <v>4781</v>
      </c>
      <c r="BD109" s="8"/>
      <c r="BE109" s="8"/>
      <c r="BF109" s="62"/>
      <c r="BG109" s="62"/>
      <c r="BH109" s="1">
        <v>4842</v>
      </c>
      <c r="BI109" s="1">
        <v>339</v>
      </c>
      <c r="BJ109" s="1">
        <v>373</v>
      </c>
      <c r="BK109" s="1">
        <v>0.90884718498659522</v>
      </c>
      <c r="BL109" s="1">
        <v>4818</v>
      </c>
      <c r="BM109" s="1">
        <v>4833</v>
      </c>
      <c r="BN109" s="1">
        <v>4790</v>
      </c>
      <c r="BO109" s="1">
        <v>4794</v>
      </c>
      <c r="BP109" s="1">
        <v>4818</v>
      </c>
      <c r="BQ109" s="1">
        <v>4833</v>
      </c>
      <c r="BR109" s="1">
        <v>4770</v>
      </c>
      <c r="BS109" s="1">
        <v>4770</v>
      </c>
      <c r="BT109" s="1">
        <v>4818</v>
      </c>
      <c r="BU109" s="1">
        <v>4829</v>
      </c>
      <c r="BV109" s="1">
        <v>4812</v>
      </c>
      <c r="BW109" s="1">
        <v>4825</v>
      </c>
      <c r="BX109" s="1">
        <v>1461</v>
      </c>
      <c r="BY109" s="62"/>
      <c r="BZ109" s="62"/>
      <c r="CA109" s="8"/>
      <c r="CB109" s="8"/>
      <c r="CC109" s="62"/>
      <c r="CD109" s="62"/>
      <c r="CE109" s="1"/>
      <c r="CF109" s="1"/>
    </row>
    <row r="110" spans="1:84" s="12" customFormat="1">
      <c r="A110" s="1">
        <v>2013</v>
      </c>
      <c r="B110" s="1">
        <v>5</v>
      </c>
      <c r="C110" s="24">
        <v>41424</v>
      </c>
      <c r="D110" s="26">
        <v>4781</v>
      </c>
      <c r="E110" s="26">
        <v>4798</v>
      </c>
      <c r="F110" s="26">
        <v>4757</v>
      </c>
      <c r="G110" s="26">
        <v>4774</v>
      </c>
      <c r="H110" s="1">
        <v>1480.8</v>
      </c>
      <c r="I110" s="81">
        <v>130.32591300000001</v>
      </c>
      <c r="J110" s="119">
        <v>130.59355199999999</v>
      </c>
      <c r="K110" s="119">
        <v>97.268957999999998</v>
      </c>
      <c r="L110" s="72">
        <v>97.396240000000006</v>
      </c>
      <c r="M110" s="7">
        <v>4800</v>
      </c>
      <c r="N110" s="56"/>
      <c r="O110" s="84"/>
      <c r="P110" s="13"/>
      <c r="Q110" s="13"/>
      <c r="R110" s="13"/>
      <c r="S110" s="13"/>
      <c r="T110" s="13"/>
      <c r="U110" s="13"/>
      <c r="V110" s="13"/>
      <c r="W110" s="50"/>
      <c r="X110" s="69">
        <v>4793</v>
      </c>
      <c r="Y110" s="7">
        <v>4866</v>
      </c>
      <c r="Z110" s="68">
        <v>4778</v>
      </c>
      <c r="AA110" s="68">
        <v>4866</v>
      </c>
      <c r="AB110" s="134"/>
      <c r="AC110" s="134"/>
      <c r="AD110" s="134"/>
      <c r="AE110" s="134"/>
      <c r="AF110" s="134"/>
      <c r="AG110" s="37"/>
      <c r="AH110" s="37"/>
      <c r="AI110" s="1"/>
      <c r="AJ110" s="1"/>
      <c r="AK110" s="1"/>
      <c r="AL110" s="1"/>
      <c r="AM110" s="1"/>
      <c r="AN110" s="1"/>
      <c r="AO110" s="1"/>
      <c r="AP110" s="14">
        <v>4818</v>
      </c>
      <c r="AQ110" s="14">
        <v>4833</v>
      </c>
      <c r="AR110" s="14">
        <v>4757</v>
      </c>
      <c r="AS110" s="14">
        <v>4791</v>
      </c>
      <c r="AT110" s="14">
        <v>4811.666666666667</v>
      </c>
      <c r="AU110" s="127">
        <v>7</v>
      </c>
      <c r="AV110" s="127" t="s">
        <v>618</v>
      </c>
      <c r="AW110" s="14">
        <v>285</v>
      </c>
      <c r="AX110" s="127" t="s">
        <v>618</v>
      </c>
      <c r="AY110" s="14">
        <v>-78</v>
      </c>
      <c r="AZ110" s="1">
        <v>4793</v>
      </c>
      <c r="BA110" s="1">
        <v>4830</v>
      </c>
      <c r="BB110" s="1">
        <v>4778</v>
      </c>
      <c r="BC110" s="1">
        <v>4819</v>
      </c>
      <c r="BD110" s="8"/>
      <c r="BE110" s="8"/>
      <c r="BF110" s="62"/>
      <c r="BG110" s="62"/>
      <c r="BH110" s="1">
        <v>4766</v>
      </c>
      <c r="BI110" s="1">
        <v>324</v>
      </c>
      <c r="BJ110" s="1">
        <v>275</v>
      </c>
      <c r="BK110" s="1">
        <v>1.1781818181818182</v>
      </c>
      <c r="BL110" s="1">
        <v>4793</v>
      </c>
      <c r="BM110" s="1">
        <v>4830</v>
      </c>
      <c r="BN110" s="1">
        <v>4778</v>
      </c>
      <c r="BO110" s="1">
        <v>4817</v>
      </c>
      <c r="BP110" s="1">
        <v>4793</v>
      </c>
      <c r="BQ110" s="1">
        <v>4832</v>
      </c>
      <c r="BR110" s="1">
        <v>4778</v>
      </c>
      <c r="BS110" s="1">
        <v>4827</v>
      </c>
      <c r="BT110" s="1">
        <v>4793</v>
      </c>
      <c r="BU110" s="1">
        <v>4795</v>
      </c>
      <c r="BV110" s="1">
        <v>4779</v>
      </c>
      <c r="BW110" s="1">
        <v>4785</v>
      </c>
      <c r="BX110" s="1">
        <v>1463.6</v>
      </c>
      <c r="BY110" s="62"/>
      <c r="BZ110" s="62"/>
      <c r="CA110" s="8"/>
      <c r="CB110" s="8"/>
      <c r="CC110" s="62"/>
      <c r="CD110" s="62"/>
      <c r="CE110" s="1"/>
      <c r="CF110" s="1"/>
    </row>
    <row r="111" spans="1:84" s="12" customFormat="1">
      <c r="A111" s="1">
        <v>2013</v>
      </c>
      <c r="B111" s="1">
        <v>6</v>
      </c>
      <c r="C111" s="24">
        <v>41425</v>
      </c>
      <c r="D111" s="26">
        <v>4856</v>
      </c>
      <c r="E111" s="26">
        <v>4867</v>
      </c>
      <c r="F111" s="26">
        <v>4821</v>
      </c>
      <c r="G111" s="26">
        <v>4830</v>
      </c>
      <c r="H111" s="1">
        <v>1461.8</v>
      </c>
      <c r="I111" s="81">
        <v>131.49831499999999</v>
      </c>
      <c r="J111" s="119">
        <v>131.11792199999999</v>
      </c>
      <c r="K111" s="119">
        <v>97.239570000000001</v>
      </c>
      <c r="L111" s="72">
        <v>96.635447999999997</v>
      </c>
      <c r="M111" s="7">
        <v>4790</v>
      </c>
      <c r="N111" s="56"/>
      <c r="O111" s="84"/>
      <c r="P111" s="13"/>
      <c r="Q111" s="13"/>
      <c r="R111" s="13"/>
      <c r="S111" s="13"/>
      <c r="T111" s="13"/>
      <c r="U111" s="13"/>
      <c r="V111" s="13"/>
      <c r="W111" s="50"/>
      <c r="X111" s="69">
        <v>4789</v>
      </c>
      <c r="Y111" s="7">
        <v>4810</v>
      </c>
      <c r="Z111" s="68">
        <v>4757</v>
      </c>
      <c r="AA111" s="68">
        <v>4777</v>
      </c>
      <c r="AB111" s="134"/>
      <c r="AC111" s="134"/>
      <c r="AD111" s="134"/>
      <c r="AE111" s="134"/>
      <c r="AF111" s="134"/>
      <c r="AG111" s="37"/>
      <c r="AH111" s="37"/>
      <c r="AI111" s="1"/>
      <c r="AJ111" s="1"/>
      <c r="AK111" s="1"/>
      <c r="AL111" s="1"/>
      <c r="AM111" s="1"/>
      <c r="AN111" s="1"/>
      <c r="AO111" s="1"/>
      <c r="AP111" s="14">
        <v>4793</v>
      </c>
      <c r="AQ111" s="14">
        <v>4867</v>
      </c>
      <c r="AR111" s="14">
        <v>4778</v>
      </c>
      <c r="AS111" s="14">
        <v>4856</v>
      </c>
      <c r="AT111" s="14">
        <v>4836</v>
      </c>
      <c r="AU111" s="127">
        <v>26</v>
      </c>
      <c r="AV111" s="127" t="s">
        <v>618</v>
      </c>
      <c r="AW111" s="14">
        <v>285</v>
      </c>
      <c r="AX111" s="127" t="s">
        <v>618</v>
      </c>
      <c r="AY111" s="14">
        <v>-78</v>
      </c>
      <c r="AZ111" s="1">
        <v>4789</v>
      </c>
      <c r="BA111" s="1">
        <v>4805</v>
      </c>
      <c r="BB111" s="1">
        <v>4757</v>
      </c>
      <c r="BC111" s="1">
        <v>4783</v>
      </c>
      <c r="BD111" s="8"/>
      <c r="BE111" s="8"/>
      <c r="BF111" s="62"/>
      <c r="BG111" s="62"/>
      <c r="BH111" s="1">
        <v>4848</v>
      </c>
      <c r="BI111" s="1">
        <v>354</v>
      </c>
      <c r="BJ111" s="1">
        <v>446</v>
      </c>
      <c r="BK111" s="1">
        <v>0.79372197309417036</v>
      </c>
      <c r="BL111" s="1">
        <v>4789</v>
      </c>
      <c r="BM111" s="1">
        <v>4805</v>
      </c>
      <c r="BN111" s="1">
        <v>4757</v>
      </c>
      <c r="BO111" s="1">
        <v>4763</v>
      </c>
      <c r="BP111" s="1">
        <v>4789</v>
      </c>
      <c r="BQ111" s="1">
        <v>4805</v>
      </c>
      <c r="BR111" s="1">
        <v>4757</v>
      </c>
      <c r="BS111" s="1">
        <v>4788</v>
      </c>
      <c r="BT111" s="1">
        <v>4789</v>
      </c>
      <c r="BU111" s="1">
        <v>4804</v>
      </c>
      <c r="BV111" s="1">
        <v>4788</v>
      </c>
      <c r="BW111" s="1">
        <v>4792</v>
      </c>
      <c r="BX111" s="1">
        <v>1470.6</v>
      </c>
      <c r="BY111" s="62"/>
      <c r="BZ111" s="62"/>
      <c r="CA111" s="8"/>
      <c r="CB111" s="8"/>
      <c r="CC111" s="62"/>
      <c r="CD111" s="62"/>
      <c r="CE111" s="1"/>
      <c r="CF111" s="1"/>
    </row>
    <row r="112" spans="1:84" s="12" customFormat="1">
      <c r="A112" s="1">
        <v>2013</v>
      </c>
      <c r="B112" s="1">
        <v>2</v>
      </c>
      <c r="C112" s="24">
        <v>41428</v>
      </c>
      <c r="D112" s="26">
        <v>4767</v>
      </c>
      <c r="E112" s="26">
        <v>4798</v>
      </c>
      <c r="F112" s="26">
        <v>4756</v>
      </c>
      <c r="G112" s="26">
        <v>4779</v>
      </c>
      <c r="H112" s="1">
        <v>1497.4</v>
      </c>
      <c r="I112" s="81">
        <v>130.711851</v>
      </c>
      <c r="J112" s="119">
        <v>130.49646200000001</v>
      </c>
      <c r="K112" s="119">
        <v>96.796828000000005</v>
      </c>
      <c r="L112" s="72">
        <v>96.551947999999996</v>
      </c>
      <c r="M112" s="7">
        <v>4770</v>
      </c>
      <c r="N112" s="56"/>
      <c r="O112" s="84"/>
      <c r="P112" s="13"/>
      <c r="Q112" s="13"/>
      <c r="R112" s="13"/>
      <c r="S112" s="13"/>
      <c r="T112" s="13"/>
      <c r="U112" s="13"/>
      <c r="V112" s="13"/>
      <c r="W112" s="50"/>
      <c r="X112" s="69">
        <v>4772</v>
      </c>
      <c r="Y112" s="7">
        <v>4863</v>
      </c>
      <c r="Z112" s="68">
        <v>4765</v>
      </c>
      <c r="AA112" s="68">
        <v>4828</v>
      </c>
      <c r="AB112" s="134"/>
      <c r="AC112" s="134"/>
      <c r="AD112" s="134"/>
      <c r="AE112" s="134"/>
      <c r="AF112" s="134"/>
      <c r="AG112" s="37"/>
      <c r="AH112" s="37"/>
      <c r="AI112" s="1"/>
      <c r="AJ112" s="1"/>
      <c r="AK112" s="1"/>
      <c r="AL112" s="1"/>
      <c r="AM112" s="1"/>
      <c r="AN112" s="1"/>
      <c r="AO112" s="1"/>
      <c r="AP112" s="14">
        <v>4789</v>
      </c>
      <c r="AQ112" s="14">
        <v>4810</v>
      </c>
      <c r="AR112" s="14">
        <v>4756</v>
      </c>
      <c r="AS112" s="14">
        <v>4787</v>
      </c>
      <c r="AT112" s="14">
        <v>4811.333333333333</v>
      </c>
      <c r="AU112" s="127">
        <v>12</v>
      </c>
      <c r="AV112" s="127" t="s">
        <v>618</v>
      </c>
      <c r="AW112" s="14">
        <v>285</v>
      </c>
      <c r="AX112" s="127" t="s">
        <v>618</v>
      </c>
      <c r="AY112" s="14">
        <v>-78</v>
      </c>
      <c r="AZ112" s="1">
        <v>4772</v>
      </c>
      <c r="BA112" s="1">
        <v>4863</v>
      </c>
      <c r="BB112" s="1">
        <v>4765</v>
      </c>
      <c r="BC112" s="1">
        <v>4832</v>
      </c>
      <c r="BD112" s="8"/>
      <c r="BE112" s="8"/>
      <c r="BF112" s="62"/>
      <c r="BG112" s="62"/>
      <c r="BH112" s="1">
        <v>4772</v>
      </c>
      <c r="BI112" s="1">
        <v>202</v>
      </c>
      <c r="BJ112" s="1">
        <v>195</v>
      </c>
      <c r="BK112" s="1">
        <v>1.035897435897436</v>
      </c>
      <c r="BL112" s="1">
        <v>4772</v>
      </c>
      <c r="BM112" s="1">
        <v>4863</v>
      </c>
      <c r="BN112" s="1">
        <v>4765</v>
      </c>
      <c r="BO112" s="1">
        <v>4859</v>
      </c>
      <c r="BP112" s="1">
        <v>4772</v>
      </c>
      <c r="BQ112" s="1">
        <v>4863</v>
      </c>
      <c r="BR112" s="1">
        <v>4765</v>
      </c>
      <c r="BS112" s="1">
        <v>4823</v>
      </c>
      <c r="BT112" s="1">
        <v>4772</v>
      </c>
      <c r="BU112" s="1">
        <v>4780</v>
      </c>
      <c r="BV112" s="1">
        <v>4770</v>
      </c>
      <c r="BW112" s="1">
        <v>4773</v>
      </c>
      <c r="BX112" s="1">
        <v>1469.3</v>
      </c>
      <c r="BY112" s="62"/>
      <c r="BZ112" s="62"/>
      <c r="CA112" s="8"/>
      <c r="CB112" s="8"/>
      <c r="CC112" s="62"/>
      <c r="CD112" s="62"/>
      <c r="CE112" s="1"/>
      <c r="CF112" s="1"/>
    </row>
    <row r="113" spans="1:84" s="12" customFormat="1">
      <c r="A113" s="1">
        <v>2013</v>
      </c>
      <c r="B113" s="1">
        <v>3</v>
      </c>
      <c r="C113" s="24">
        <v>41429</v>
      </c>
      <c r="D113" s="26">
        <v>4831</v>
      </c>
      <c r="E113" s="26">
        <v>4854</v>
      </c>
      <c r="F113" s="26">
        <v>4819</v>
      </c>
      <c r="G113" s="26">
        <v>4850</v>
      </c>
      <c r="H113" s="1">
        <v>1491.1</v>
      </c>
      <c r="I113" s="81">
        <v>130.79676799999999</v>
      </c>
      <c r="J113" s="119">
        <v>131.064108</v>
      </c>
      <c r="K113" s="119">
        <v>97.016279999999995</v>
      </c>
      <c r="L113" s="72">
        <v>97.018745999999993</v>
      </c>
      <c r="M113" s="7">
        <v>4860</v>
      </c>
      <c r="N113" s="56"/>
      <c r="O113" s="84"/>
      <c r="P113" s="13"/>
      <c r="Q113" s="13"/>
      <c r="R113" s="13"/>
      <c r="S113" s="13"/>
      <c r="T113" s="13"/>
      <c r="U113" s="13"/>
      <c r="V113" s="13"/>
      <c r="W113" s="50"/>
      <c r="X113" s="69">
        <v>4857</v>
      </c>
      <c r="Y113" s="7">
        <v>4857</v>
      </c>
      <c r="Z113" s="68">
        <v>4821</v>
      </c>
      <c r="AA113" s="68">
        <v>4842</v>
      </c>
      <c r="AB113" s="134"/>
      <c r="AC113" s="134"/>
      <c r="AD113" s="134"/>
      <c r="AE113" s="134"/>
      <c r="AF113" s="134"/>
      <c r="AG113" s="37"/>
      <c r="AH113" s="37"/>
      <c r="AI113" s="1"/>
      <c r="AJ113" s="1"/>
      <c r="AK113" s="1"/>
      <c r="AL113" s="1"/>
      <c r="AM113" s="1"/>
      <c r="AN113" s="1"/>
      <c r="AO113" s="1"/>
      <c r="AP113" s="14">
        <v>4772</v>
      </c>
      <c r="AQ113" s="14">
        <v>4863</v>
      </c>
      <c r="AR113" s="14">
        <v>4765</v>
      </c>
      <c r="AS113" s="14">
        <v>4819</v>
      </c>
      <c r="AT113" s="14">
        <v>4820.666666666667</v>
      </c>
      <c r="AU113" s="127">
        <v>19</v>
      </c>
      <c r="AV113" s="127" t="s">
        <v>618</v>
      </c>
      <c r="AW113" s="14">
        <v>285</v>
      </c>
      <c r="AX113" s="127" t="s">
        <v>618</v>
      </c>
      <c r="AY113" s="14">
        <v>-78</v>
      </c>
      <c r="AZ113" s="1">
        <v>4857</v>
      </c>
      <c r="BA113" s="1">
        <v>4857</v>
      </c>
      <c r="BB113" s="1">
        <v>4825</v>
      </c>
      <c r="BC113" s="1">
        <v>4831</v>
      </c>
      <c r="BD113" s="8"/>
      <c r="BE113" s="8"/>
      <c r="BF113" s="62"/>
      <c r="BG113" s="62"/>
      <c r="BH113" s="1">
        <v>4838</v>
      </c>
      <c r="BI113" s="1">
        <v>554</v>
      </c>
      <c r="BJ113" s="1">
        <v>246</v>
      </c>
      <c r="BK113" s="1">
        <v>2.2520325203252032</v>
      </c>
      <c r="BL113" s="1">
        <v>4857</v>
      </c>
      <c r="BM113" s="1">
        <v>4857</v>
      </c>
      <c r="BN113" s="1">
        <v>4825</v>
      </c>
      <c r="BO113" s="1">
        <v>4833</v>
      </c>
      <c r="BP113" s="1">
        <v>4857</v>
      </c>
      <c r="BQ113" s="1">
        <v>4857</v>
      </c>
      <c r="BR113" s="1">
        <v>4821</v>
      </c>
      <c r="BS113" s="1">
        <v>4831</v>
      </c>
      <c r="BT113" s="1">
        <v>4857</v>
      </c>
      <c r="BU113" s="1">
        <v>4857</v>
      </c>
      <c r="BV113" s="1">
        <v>4846</v>
      </c>
      <c r="BW113" s="1">
        <v>4853</v>
      </c>
      <c r="BX113" s="1">
        <v>1490.5</v>
      </c>
      <c r="BY113" s="62"/>
      <c r="BZ113" s="62"/>
      <c r="CA113" s="8"/>
      <c r="CB113" s="8"/>
      <c r="CC113" s="62"/>
      <c r="CD113" s="62"/>
      <c r="CE113" s="1"/>
      <c r="CF113" s="1"/>
    </row>
    <row r="114" spans="1:84" s="12" customFormat="1">
      <c r="A114" s="1">
        <v>2013</v>
      </c>
      <c r="B114" s="1">
        <v>4</v>
      </c>
      <c r="C114" s="24">
        <v>41430</v>
      </c>
      <c r="D114" s="26">
        <v>4849</v>
      </c>
      <c r="E114" s="26">
        <v>4904</v>
      </c>
      <c r="F114" s="26">
        <v>4835</v>
      </c>
      <c r="G114" s="26">
        <v>4847</v>
      </c>
      <c r="H114" s="1">
        <v>1510.6</v>
      </c>
      <c r="I114" s="81">
        <v>130.16474400000001</v>
      </c>
      <c r="J114" s="119">
        <v>130.489183</v>
      </c>
      <c r="K114" s="119">
        <v>95.388435999999999</v>
      </c>
      <c r="L114" s="72">
        <v>95.579660000000004</v>
      </c>
      <c r="M114" s="7">
        <v>4840</v>
      </c>
      <c r="N114" s="56"/>
      <c r="O114" s="84"/>
      <c r="P114" s="13"/>
      <c r="Q114" s="13"/>
      <c r="R114" s="13"/>
      <c r="S114" s="13"/>
      <c r="T114" s="13"/>
      <c r="U114" s="13"/>
      <c r="V114" s="13"/>
      <c r="W114" s="50"/>
      <c r="X114" s="69">
        <v>4840</v>
      </c>
      <c r="Y114" s="7">
        <v>4881</v>
      </c>
      <c r="Z114" s="68">
        <v>4830</v>
      </c>
      <c r="AA114" s="68">
        <v>4863</v>
      </c>
      <c r="AB114" s="134"/>
      <c r="AC114" s="134"/>
      <c r="AD114" s="134"/>
      <c r="AE114" s="134"/>
      <c r="AF114" s="134"/>
      <c r="AG114" s="37"/>
      <c r="AH114" s="37"/>
      <c r="AI114" s="1"/>
      <c r="AJ114" s="1"/>
      <c r="AK114" s="1"/>
      <c r="AL114" s="1"/>
      <c r="AM114" s="1"/>
      <c r="AN114" s="1"/>
      <c r="AO114" s="1"/>
      <c r="AP114" s="14">
        <v>4857</v>
      </c>
      <c r="AQ114" s="14">
        <v>4872</v>
      </c>
      <c r="AR114" s="14">
        <v>4821</v>
      </c>
      <c r="AS114" s="14">
        <v>4867</v>
      </c>
      <c r="AT114" s="14">
        <v>4824.333333333333</v>
      </c>
      <c r="AU114" s="127">
        <v>2</v>
      </c>
      <c r="AV114" s="127">
        <v>-28</v>
      </c>
      <c r="AW114" s="14">
        <v>257</v>
      </c>
      <c r="AX114" s="127" t="s">
        <v>618</v>
      </c>
      <c r="AY114" s="14">
        <v>-78</v>
      </c>
      <c r="AZ114" s="1">
        <v>4840</v>
      </c>
      <c r="BA114" s="1">
        <v>4870</v>
      </c>
      <c r="BB114" s="1">
        <v>4830</v>
      </c>
      <c r="BC114" s="1">
        <v>4858</v>
      </c>
      <c r="BD114" s="8"/>
      <c r="BE114" s="8"/>
      <c r="BF114" s="62"/>
      <c r="BG114" s="62"/>
      <c r="BH114" s="1">
        <v>4846</v>
      </c>
      <c r="BI114" s="1">
        <v>308</v>
      </c>
      <c r="BJ114" s="1">
        <v>326</v>
      </c>
      <c r="BK114" s="1">
        <v>0.94478527607361962</v>
      </c>
      <c r="BL114" s="1">
        <v>4840</v>
      </c>
      <c r="BM114" s="1">
        <v>4867</v>
      </c>
      <c r="BN114" s="1">
        <v>4830</v>
      </c>
      <c r="BO114" s="1">
        <v>4866</v>
      </c>
      <c r="BP114" s="1">
        <v>4840</v>
      </c>
      <c r="BQ114" s="1">
        <v>4881</v>
      </c>
      <c r="BR114" s="1">
        <v>4830</v>
      </c>
      <c r="BS114" s="1">
        <v>4873</v>
      </c>
      <c r="BT114" s="1">
        <v>4840</v>
      </c>
      <c r="BU114" s="1">
        <v>4852</v>
      </c>
      <c r="BV114" s="1">
        <v>4835</v>
      </c>
      <c r="BW114" s="1">
        <v>4851</v>
      </c>
      <c r="BX114" s="1">
        <v>1496</v>
      </c>
      <c r="BY114" s="62"/>
      <c r="BZ114" s="62"/>
      <c r="CA114" s="8"/>
      <c r="CB114" s="8"/>
      <c r="CC114" s="62"/>
      <c r="CD114" s="62"/>
      <c r="CE114" s="1"/>
      <c r="CF114" s="1"/>
    </row>
    <row r="115" spans="1:84" s="12" customFormat="1">
      <c r="A115" s="1">
        <v>2013</v>
      </c>
      <c r="B115" s="1">
        <v>5</v>
      </c>
      <c r="C115" s="24">
        <v>41431</v>
      </c>
      <c r="D115" s="26">
        <v>4846</v>
      </c>
      <c r="E115" s="26">
        <v>4872</v>
      </c>
      <c r="F115" s="26">
        <v>4841</v>
      </c>
      <c r="G115" s="26">
        <v>4848</v>
      </c>
      <c r="H115" s="1">
        <v>1529.3</v>
      </c>
      <c r="I115" s="81">
        <v>130.14079100000001</v>
      </c>
      <c r="J115" s="119">
        <v>130.206075</v>
      </c>
      <c r="K115" s="119">
        <v>93.983408999999995</v>
      </c>
      <c r="L115" s="72">
        <v>94.138625000000005</v>
      </c>
      <c r="M115" s="7">
        <v>4844</v>
      </c>
      <c r="N115" s="56"/>
      <c r="O115" s="84"/>
      <c r="P115" s="13"/>
      <c r="Q115" s="13"/>
      <c r="R115" s="13"/>
      <c r="S115" s="13"/>
      <c r="T115" s="13"/>
      <c r="U115" s="13"/>
      <c r="V115" s="13"/>
      <c r="W115" s="50"/>
      <c r="X115" s="69">
        <v>4844</v>
      </c>
      <c r="Y115" s="7">
        <v>4894</v>
      </c>
      <c r="Z115" s="68">
        <v>4782</v>
      </c>
      <c r="AA115" s="68">
        <v>4829</v>
      </c>
      <c r="AB115" s="134"/>
      <c r="AC115" s="134"/>
      <c r="AD115" s="134"/>
      <c r="AE115" s="134"/>
      <c r="AF115" s="134"/>
      <c r="AG115" s="37"/>
      <c r="AH115" s="37"/>
      <c r="AI115" s="1"/>
      <c r="AJ115" s="1"/>
      <c r="AK115" s="1"/>
      <c r="AL115" s="1"/>
      <c r="AM115" s="1"/>
      <c r="AN115" s="1"/>
      <c r="AO115" s="1"/>
      <c r="AP115" s="14">
        <v>4840</v>
      </c>
      <c r="AQ115" s="14">
        <v>4881</v>
      </c>
      <c r="AR115" s="14">
        <v>4830</v>
      </c>
      <c r="AS115" s="14">
        <v>4861</v>
      </c>
      <c r="AT115" s="14">
        <v>4849</v>
      </c>
      <c r="AU115" s="127">
        <v>2</v>
      </c>
      <c r="AV115" s="127" t="s">
        <v>618</v>
      </c>
      <c r="AW115" s="14">
        <v>257</v>
      </c>
      <c r="AX115" s="127" t="s">
        <v>618</v>
      </c>
      <c r="AY115" s="14">
        <v>-78</v>
      </c>
      <c r="AZ115" s="1">
        <v>4844</v>
      </c>
      <c r="BA115" s="1">
        <v>4894</v>
      </c>
      <c r="BB115" s="1">
        <v>4842</v>
      </c>
      <c r="BC115" s="1">
        <v>4881</v>
      </c>
      <c r="BD115" s="8"/>
      <c r="BE115" s="8"/>
      <c r="BF115" s="62"/>
      <c r="BG115" s="62"/>
      <c r="BH115" s="1">
        <v>4855</v>
      </c>
      <c r="BI115" s="1">
        <v>292</v>
      </c>
      <c r="BJ115" s="1">
        <v>179</v>
      </c>
      <c r="BK115" s="1">
        <v>1.6312849162011174</v>
      </c>
      <c r="BL115" s="1">
        <v>4844</v>
      </c>
      <c r="BM115" s="1">
        <v>4894</v>
      </c>
      <c r="BN115" s="1">
        <v>4842</v>
      </c>
      <c r="BO115" s="1">
        <v>4875</v>
      </c>
      <c r="BP115" s="1">
        <v>4844</v>
      </c>
      <c r="BQ115" s="1">
        <v>4894</v>
      </c>
      <c r="BR115" s="1">
        <v>4842</v>
      </c>
      <c r="BS115" s="1">
        <v>4878</v>
      </c>
      <c r="BT115" s="1">
        <v>4844</v>
      </c>
      <c r="BU115" s="1">
        <v>4853</v>
      </c>
      <c r="BV115" s="1">
        <v>4842</v>
      </c>
      <c r="BW115" s="1">
        <v>4845</v>
      </c>
      <c r="BX115" s="1">
        <v>1505.5</v>
      </c>
      <c r="BY115" s="62"/>
      <c r="BZ115" s="62"/>
      <c r="CA115" s="8"/>
      <c r="CB115" s="8"/>
      <c r="CC115" s="62"/>
      <c r="CD115" s="62"/>
      <c r="CE115" s="1"/>
      <c r="CF115" s="1"/>
    </row>
    <row r="116" spans="1:84" s="12" customFormat="1">
      <c r="A116" s="1">
        <v>2013</v>
      </c>
      <c r="B116" s="1">
        <v>6</v>
      </c>
      <c r="C116" s="24">
        <v>41432</v>
      </c>
      <c r="D116" s="26">
        <v>4823</v>
      </c>
      <c r="E116" s="26">
        <v>4855</v>
      </c>
      <c r="F116" s="26">
        <v>4743</v>
      </c>
      <c r="G116" s="26">
        <v>4803</v>
      </c>
      <c r="H116" s="1">
        <v>1502.6</v>
      </c>
      <c r="I116" s="81">
        <v>128.34816499999999</v>
      </c>
      <c r="J116" s="119">
        <v>127.85757599999999</v>
      </c>
      <c r="K116" s="119">
        <v>92.027231999999998</v>
      </c>
      <c r="L116" s="72">
        <v>91.770923999999994</v>
      </c>
      <c r="M116" s="7">
        <v>4821</v>
      </c>
      <c r="N116" s="56"/>
      <c r="O116" s="84"/>
      <c r="P116" s="13"/>
      <c r="Q116" s="13"/>
      <c r="R116" s="13"/>
      <c r="S116" s="13"/>
      <c r="T116" s="13"/>
      <c r="U116" s="13"/>
      <c r="V116" s="13"/>
      <c r="W116" s="50"/>
      <c r="X116" s="69">
        <v>4816</v>
      </c>
      <c r="Y116" s="7">
        <v>4819</v>
      </c>
      <c r="Z116" s="68">
        <v>4677</v>
      </c>
      <c r="AA116" s="68">
        <v>4755</v>
      </c>
      <c r="AB116" s="134"/>
      <c r="AC116" s="134"/>
      <c r="AD116" s="134"/>
      <c r="AE116" s="134"/>
      <c r="AF116" s="134"/>
      <c r="AG116" s="37"/>
      <c r="AH116" s="37"/>
      <c r="AI116" s="1"/>
      <c r="AJ116" s="1"/>
      <c r="AK116" s="1"/>
      <c r="AL116" s="1"/>
      <c r="AM116" s="1"/>
      <c r="AN116" s="1"/>
      <c r="AO116" s="1"/>
      <c r="AP116" s="14">
        <v>4844</v>
      </c>
      <c r="AQ116" s="14">
        <v>4894</v>
      </c>
      <c r="AR116" s="14">
        <v>4782</v>
      </c>
      <c r="AS116" s="14">
        <v>4850</v>
      </c>
      <c r="AT116" s="14">
        <v>4859.333333333333</v>
      </c>
      <c r="AU116" s="127">
        <v>20</v>
      </c>
      <c r="AV116" s="127" t="s">
        <v>618</v>
      </c>
      <c r="AW116" s="14">
        <v>257</v>
      </c>
      <c r="AX116" s="127">
        <v>-12</v>
      </c>
      <c r="AY116" s="14">
        <v>-90</v>
      </c>
      <c r="AZ116" s="1">
        <v>4816</v>
      </c>
      <c r="BA116" s="1">
        <v>4819</v>
      </c>
      <c r="BB116" s="1">
        <v>4677</v>
      </c>
      <c r="BC116" s="1">
        <v>4734</v>
      </c>
      <c r="BD116" s="8"/>
      <c r="BE116" s="8"/>
      <c r="BF116" s="62"/>
      <c r="BG116" s="62"/>
      <c r="BH116" s="1">
        <v>4829</v>
      </c>
      <c r="BI116" s="1">
        <v>410</v>
      </c>
      <c r="BJ116" s="1">
        <v>380</v>
      </c>
      <c r="BK116" s="1">
        <v>1.0789473684210527</v>
      </c>
      <c r="BL116" s="1">
        <v>4816</v>
      </c>
      <c r="BM116" s="1">
        <v>4819</v>
      </c>
      <c r="BN116" s="1">
        <v>4728</v>
      </c>
      <c r="BO116" s="1">
        <v>4732</v>
      </c>
      <c r="BP116" s="1">
        <v>4816</v>
      </c>
      <c r="BQ116" s="1">
        <v>4819</v>
      </c>
      <c r="BR116" s="1">
        <v>4677</v>
      </c>
      <c r="BS116" s="1">
        <v>4759</v>
      </c>
      <c r="BT116" s="1">
        <v>4816</v>
      </c>
      <c r="BU116" s="1">
        <v>4819</v>
      </c>
      <c r="BV116" s="1">
        <v>4812</v>
      </c>
      <c r="BW116" s="1">
        <v>4819</v>
      </c>
      <c r="BX116" s="1">
        <v>1534.8</v>
      </c>
      <c r="BY116" s="62"/>
      <c r="BZ116" s="62"/>
      <c r="CA116" s="8"/>
      <c r="CB116" s="8"/>
      <c r="CC116" s="62"/>
      <c r="CD116" s="62"/>
      <c r="CE116" s="1"/>
      <c r="CF116" s="1"/>
    </row>
    <row r="117" spans="1:84" s="12" customFormat="1">
      <c r="A117" s="1">
        <v>2013</v>
      </c>
      <c r="B117" s="1">
        <v>2</v>
      </c>
      <c r="C117" s="24">
        <v>41435</v>
      </c>
      <c r="D117" s="26">
        <v>4792</v>
      </c>
      <c r="E117" s="26">
        <v>4793</v>
      </c>
      <c r="F117" s="26">
        <v>4740</v>
      </c>
      <c r="G117" s="26">
        <v>4765</v>
      </c>
      <c r="H117" s="1">
        <v>1506.9</v>
      </c>
      <c r="I117" s="81">
        <v>129.70733200000001</v>
      </c>
      <c r="J117" s="119">
        <v>129.81241</v>
      </c>
      <c r="K117" s="119">
        <v>92.596103999999997</v>
      </c>
      <c r="L117" s="72">
        <v>92.693635999999998</v>
      </c>
      <c r="M117" s="7">
        <v>4770</v>
      </c>
      <c r="N117" s="56"/>
      <c r="O117" s="84"/>
      <c r="P117" s="13"/>
      <c r="Q117" s="13"/>
      <c r="R117" s="13"/>
      <c r="S117" s="13"/>
      <c r="T117" s="13"/>
      <c r="U117" s="13"/>
      <c r="V117" s="13"/>
      <c r="W117" s="50"/>
      <c r="X117" s="69">
        <v>4773</v>
      </c>
      <c r="Y117" s="7">
        <v>4848</v>
      </c>
      <c r="Z117" s="68">
        <v>4759</v>
      </c>
      <c r="AA117" s="68">
        <v>4828</v>
      </c>
      <c r="AB117" s="134"/>
      <c r="AC117" s="134"/>
      <c r="AD117" s="134"/>
      <c r="AE117" s="134"/>
      <c r="AF117" s="134"/>
      <c r="AG117" s="37"/>
      <c r="AH117" s="37"/>
      <c r="AI117" s="1"/>
      <c r="AJ117" s="1"/>
      <c r="AK117" s="1"/>
      <c r="AL117" s="1"/>
      <c r="AM117" s="1"/>
      <c r="AN117" s="1"/>
      <c r="AO117" s="1"/>
      <c r="AP117" s="14">
        <v>4816</v>
      </c>
      <c r="AQ117" s="14">
        <v>4819</v>
      </c>
      <c r="AR117" s="14">
        <v>4677</v>
      </c>
      <c r="AS117" s="14">
        <v>4753</v>
      </c>
      <c r="AT117" s="14">
        <v>4821.333333333333</v>
      </c>
      <c r="AU117" s="127">
        <v>27</v>
      </c>
      <c r="AV117" s="127" t="s">
        <v>618</v>
      </c>
      <c r="AW117" s="14">
        <v>257</v>
      </c>
      <c r="AX117" s="127" t="s">
        <v>618</v>
      </c>
      <c r="AY117" s="14">
        <v>-90</v>
      </c>
      <c r="AZ117" s="1">
        <v>4773</v>
      </c>
      <c r="BA117" s="1">
        <v>4838</v>
      </c>
      <c r="BB117" s="1">
        <v>4759</v>
      </c>
      <c r="BC117" s="1">
        <v>4823</v>
      </c>
      <c r="BD117" s="8"/>
      <c r="BE117" s="8"/>
      <c r="BF117" s="62"/>
      <c r="BG117" s="62"/>
      <c r="BH117" s="1">
        <v>4787</v>
      </c>
      <c r="BI117" s="1">
        <v>432</v>
      </c>
      <c r="BJ117" s="1">
        <v>248</v>
      </c>
      <c r="BK117" s="1">
        <v>1.7419354838709677</v>
      </c>
      <c r="BL117" s="1">
        <v>4773</v>
      </c>
      <c r="BM117" s="1">
        <v>4821</v>
      </c>
      <c r="BN117" s="1">
        <v>4759</v>
      </c>
      <c r="BO117" s="1">
        <v>4810</v>
      </c>
      <c r="BP117" s="1">
        <v>4773</v>
      </c>
      <c r="BQ117" s="1">
        <v>4838</v>
      </c>
      <c r="BR117" s="1">
        <v>4759</v>
      </c>
      <c r="BS117" s="1">
        <v>4832</v>
      </c>
      <c r="BT117" s="1">
        <v>4773</v>
      </c>
      <c r="BU117" s="1">
        <v>4773</v>
      </c>
      <c r="BV117" s="1">
        <v>4759</v>
      </c>
      <c r="BW117" s="1">
        <v>4764</v>
      </c>
      <c r="BX117" s="1">
        <v>1488</v>
      </c>
      <c r="BY117" s="62"/>
      <c r="BZ117" s="62"/>
      <c r="CA117" s="8"/>
      <c r="CB117" s="8"/>
      <c r="CC117" s="62"/>
      <c r="CD117" s="62"/>
      <c r="CE117" s="1"/>
      <c r="CF117" s="1"/>
    </row>
    <row r="118" spans="1:84" s="12" customFormat="1">
      <c r="A118" s="1">
        <v>2013</v>
      </c>
      <c r="B118" s="1">
        <v>3</v>
      </c>
      <c r="C118" s="24">
        <v>41436</v>
      </c>
      <c r="D118" s="26">
        <v>4830</v>
      </c>
      <c r="E118" s="26">
        <v>4855</v>
      </c>
      <c r="F118" s="26">
        <v>4775</v>
      </c>
      <c r="G118" s="26">
        <v>4778</v>
      </c>
      <c r="H118" s="1">
        <v>1479.9</v>
      </c>
      <c r="I118" s="81">
        <v>130.45784399999999</v>
      </c>
      <c r="J118" s="119">
        <v>130.11693199999999</v>
      </c>
      <c r="K118" s="119">
        <v>92.439599999999999</v>
      </c>
      <c r="L118" s="72">
        <v>91.663703999999996</v>
      </c>
      <c r="M118" s="7">
        <v>4763</v>
      </c>
      <c r="N118" s="56"/>
      <c r="O118" s="84"/>
      <c r="P118" s="13"/>
      <c r="Q118" s="13"/>
      <c r="R118" s="13"/>
      <c r="S118" s="13"/>
      <c r="T118" s="13"/>
      <c r="U118" s="13"/>
      <c r="V118" s="13"/>
      <c r="W118" s="50"/>
      <c r="X118" s="69">
        <v>4760</v>
      </c>
      <c r="Y118" s="7">
        <v>4765</v>
      </c>
      <c r="Z118" s="68">
        <v>4610</v>
      </c>
      <c r="AA118" s="68">
        <v>4632</v>
      </c>
      <c r="AB118" s="134"/>
      <c r="AC118" s="134"/>
      <c r="AD118" s="134"/>
      <c r="AE118" s="134"/>
      <c r="AF118" s="134"/>
      <c r="AG118" s="37"/>
      <c r="AH118" s="37"/>
      <c r="AI118" s="1"/>
      <c r="AJ118" s="1"/>
      <c r="AK118" s="1"/>
      <c r="AL118" s="1"/>
      <c r="AM118" s="1"/>
      <c r="AN118" s="1"/>
      <c r="AO118" s="1"/>
      <c r="AP118" s="14">
        <v>4773</v>
      </c>
      <c r="AQ118" s="14">
        <v>4855</v>
      </c>
      <c r="AR118" s="14">
        <v>4759</v>
      </c>
      <c r="AS118" s="14">
        <v>4832</v>
      </c>
      <c r="AT118" s="14">
        <v>4811.666666666667</v>
      </c>
      <c r="AU118" s="127">
        <v>52</v>
      </c>
      <c r="AV118" s="127" t="s">
        <v>618</v>
      </c>
      <c r="AW118" s="14">
        <v>257</v>
      </c>
      <c r="AX118" s="127" t="s">
        <v>618</v>
      </c>
      <c r="AY118" s="14">
        <v>-90</v>
      </c>
      <c r="AZ118" s="1">
        <v>4760</v>
      </c>
      <c r="BA118" s="1">
        <v>4765</v>
      </c>
      <c r="BB118" s="1">
        <v>4650</v>
      </c>
      <c r="BC118" s="1">
        <v>4671</v>
      </c>
      <c r="BD118" s="8"/>
      <c r="BE118" s="8"/>
      <c r="BF118" s="62"/>
      <c r="BG118" s="62"/>
      <c r="BH118" s="1">
        <v>4834</v>
      </c>
      <c r="BI118" s="1">
        <v>328</v>
      </c>
      <c r="BJ118" s="1">
        <v>253</v>
      </c>
      <c r="BK118" s="1">
        <v>1.2964426877470356</v>
      </c>
      <c r="BL118" s="1">
        <v>4760</v>
      </c>
      <c r="BM118" s="1">
        <v>4765</v>
      </c>
      <c r="BN118" s="1">
        <v>4671</v>
      </c>
      <c r="BO118" s="1">
        <v>4700</v>
      </c>
      <c r="BP118" s="1">
        <v>4760</v>
      </c>
      <c r="BQ118" s="1">
        <v>4765</v>
      </c>
      <c r="BR118" s="1">
        <v>4650</v>
      </c>
      <c r="BS118" s="1">
        <v>4660</v>
      </c>
      <c r="BT118" s="1">
        <v>4760</v>
      </c>
      <c r="BU118" s="1">
        <v>4765</v>
      </c>
      <c r="BV118" s="1">
        <v>4752</v>
      </c>
      <c r="BW118" s="1">
        <v>4759</v>
      </c>
      <c r="BX118" s="1">
        <v>1492.9</v>
      </c>
      <c r="BY118" s="62"/>
      <c r="BZ118" s="62"/>
      <c r="CA118" s="8"/>
      <c r="CB118" s="8"/>
      <c r="CC118" s="62"/>
      <c r="CD118" s="62"/>
      <c r="CE118" s="1"/>
      <c r="CF118" s="1"/>
    </row>
    <row r="119" spans="1:84" s="12" customFormat="1">
      <c r="A119" s="1">
        <v>2013</v>
      </c>
      <c r="B119" s="1">
        <v>4</v>
      </c>
      <c r="C119" s="24">
        <v>41437</v>
      </c>
      <c r="D119" s="26">
        <v>4622</v>
      </c>
      <c r="E119" s="26">
        <v>4679</v>
      </c>
      <c r="F119" s="26">
        <v>4584</v>
      </c>
      <c r="G119" s="26">
        <v>4679</v>
      </c>
      <c r="H119" s="1">
        <v>1482.3</v>
      </c>
      <c r="I119" s="81">
        <v>128.59155799999999</v>
      </c>
      <c r="J119" s="119">
        <v>129.160416</v>
      </c>
      <c r="K119" s="119">
        <v>91.402519999999996</v>
      </c>
      <c r="L119" s="72">
        <v>92.422272000000007</v>
      </c>
      <c r="M119" s="7">
        <v>4690</v>
      </c>
      <c r="N119" s="56"/>
      <c r="O119" s="84"/>
      <c r="P119" s="13"/>
      <c r="Q119" s="13"/>
      <c r="R119" s="13"/>
      <c r="S119" s="13"/>
      <c r="T119" s="13"/>
      <c r="U119" s="13"/>
      <c r="V119" s="13"/>
      <c r="W119" s="50"/>
      <c r="X119" s="69">
        <v>4677</v>
      </c>
      <c r="Y119" s="7">
        <v>4681</v>
      </c>
      <c r="Z119" s="68">
        <v>4585</v>
      </c>
      <c r="AA119" s="68">
        <v>4595</v>
      </c>
      <c r="AB119" s="134"/>
      <c r="AC119" s="134"/>
      <c r="AD119" s="134"/>
      <c r="AE119" s="134"/>
      <c r="AF119" s="134"/>
      <c r="AG119" s="37"/>
      <c r="AH119" s="37"/>
      <c r="AI119" s="1"/>
      <c r="AJ119" s="1"/>
      <c r="AK119" s="1"/>
      <c r="AL119" s="1"/>
      <c r="AM119" s="1"/>
      <c r="AN119" s="1"/>
      <c r="AO119" s="1"/>
      <c r="AP119" s="14">
        <v>4760</v>
      </c>
      <c r="AQ119" s="14">
        <v>4765</v>
      </c>
      <c r="AR119" s="14">
        <v>4584</v>
      </c>
      <c r="AS119" s="14">
        <v>4639</v>
      </c>
      <c r="AT119" s="14">
        <v>4741.333333333333</v>
      </c>
      <c r="AU119" s="127">
        <v>57</v>
      </c>
      <c r="AV119" s="127" t="s">
        <v>618</v>
      </c>
      <c r="AW119" s="14">
        <v>257</v>
      </c>
      <c r="AX119" s="127" t="s">
        <v>618</v>
      </c>
      <c r="AY119" s="14">
        <v>-90</v>
      </c>
      <c r="AZ119" s="1">
        <v>4677</v>
      </c>
      <c r="BA119" s="1">
        <v>4681</v>
      </c>
      <c r="BB119" s="1">
        <v>4631</v>
      </c>
      <c r="BC119" s="1">
        <v>4636</v>
      </c>
      <c r="BD119" s="8"/>
      <c r="BE119" s="8"/>
      <c r="BF119" s="62"/>
      <c r="BG119" s="62"/>
      <c r="BH119" s="1">
        <v>4590</v>
      </c>
      <c r="BI119" s="1">
        <v>271</v>
      </c>
      <c r="BJ119" s="1">
        <v>210</v>
      </c>
      <c r="BK119" s="1">
        <v>1.2904761904761906</v>
      </c>
      <c r="BL119" s="1">
        <v>4677</v>
      </c>
      <c r="BM119" s="1">
        <v>4681</v>
      </c>
      <c r="BN119" s="1">
        <v>4639</v>
      </c>
      <c r="BO119" s="1">
        <v>4655</v>
      </c>
      <c r="BP119" s="1">
        <v>4677</v>
      </c>
      <c r="BQ119" s="1">
        <v>4681</v>
      </c>
      <c r="BR119" s="1">
        <v>4612</v>
      </c>
      <c r="BS119" s="1">
        <v>4618</v>
      </c>
      <c r="BT119" s="1">
        <v>4677</v>
      </c>
      <c r="BU119" s="1">
        <v>4681</v>
      </c>
      <c r="BV119" s="1">
        <v>4650</v>
      </c>
      <c r="BW119" s="1">
        <v>4664</v>
      </c>
      <c r="BX119" s="1">
        <v>1483.1</v>
      </c>
      <c r="BY119" s="62"/>
      <c r="BZ119" s="62"/>
      <c r="CA119" s="8"/>
      <c r="CB119" s="8"/>
      <c r="CC119" s="62"/>
      <c r="CD119" s="62"/>
      <c r="CE119" s="1"/>
      <c r="CF119" s="1"/>
    </row>
    <row r="120" spans="1:84" s="12" customFormat="1">
      <c r="A120" s="1">
        <v>2013</v>
      </c>
      <c r="B120" s="1">
        <v>5</v>
      </c>
      <c r="C120" s="24">
        <v>41438</v>
      </c>
      <c r="D120" s="26">
        <v>4590</v>
      </c>
      <c r="E120" s="26">
        <v>4594</v>
      </c>
      <c r="F120" s="26">
        <v>4481</v>
      </c>
      <c r="G120" s="26">
        <v>4489</v>
      </c>
      <c r="H120" s="1">
        <v>1456.3</v>
      </c>
      <c r="I120" s="81">
        <v>125.819616</v>
      </c>
      <c r="J120" s="119">
        <v>125.735784</v>
      </c>
      <c r="K120" s="119">
        <v>89.169287999999995</v>
      </c>
      <c r="L120" s="72">
        <v>89.367329999999995</v>
      </c>
      <c r="M120" s="7">
        <v>4474</v>
      </c>
      <c r="N120" s="56"/>
      <c r="O120" s="84"/>
      <c r="P120" s="13"/>
      <c r="Q120" s="13"/>
      <c r="R120" s="13"/>
      <c r="S120" s="13"/>
      <c r="T120" s="13"/>
      <c r="U120" s="13"/>
      <c r="V120" s="13"/>
      <c r="W120" s="50"/>
      <c r="X120" s="69">
        <v>4480</v>
      </c>
      <c r="Y120" s="7">
        <v>4494</v>
      </c>
      <c r="Z120" s="68">
        <v>4420</v>
      </c>
      <c r="AA120" s="68">
        <v>4461</v>
      </c>
      <c r="AB120" s="134"/>
      <c r="AC120" s="134"/>
      <c r="AD120" s="134"/>
      <c r="AE120" s="134"/>
      <c r="AF120" s="134"/>
      <c r="AG120" s="37"/>
      <c r="AH120" s="37"/>
      <c r="AI120" s="1"/>
      <c r="AJ120" s="1"/>
      <c r="AK120" s="1"/>
      <c r="AL120" s="1"/>
      <c r="AM120" s="1"/>
      <c r="AN120" s="1"/>
      <c r="AO120" s="1"/>
      <c r="AP120" s="14">
        <v>4677</v>
      </c>
      <c r="AQ120" s="14">
        <v>4681</v>
      </c>
      <c r="AR120" s="14">
        <v>4551</v>
      </c>
      <c r="AS120" s="14">
        <v>4556</v>
      </c>
      <c r="AT120" s="14">
        <v>4675.666666666667</v>
      </c>
      <c r="AU120" s="127">
        <v>101</v>
      </c>
      <c r="AV120" s="127" t="s">
        <v>618</v>
      </c>
      <c r="AW120" s="14">
        <v>257</v>
      </c>
      <c r="AX120" s="127" t="s">
        <v>618</v>
      </c>
      <c r="AY120" s="14">
        <v>-90</v>
      </c>
      <c r="AZ120" s="1">
        <v>4480</v>
      </c>
      <c r="BA120" s="1">
        <v>4494</v>
      </c>
      <c r="BB120" s="1">
        <v>4442</v>
      </c>
      <c r="BC120" s="1">
        <v>4474</v>
      </c>
      <c r="BD120" s="8"/>
      <c r="BE120" s="8"/>
      <c r="BF120" s="62"/>
      <c r="BG120" s="62"/>
      <c r="BH120" s="1">
        <v>4592</v>
      </c>
      <c r="BI120" s="1">
        <v>298</v>
      </c>
      <c r="BJ120" s="1">
        <v>227</v>
      </c>
      <c r="BK120" s="1">
        <v>1.3127753303964758</v>
      </c>
      <c r="BL120" s="1">
        <v>4480</v>
      </c>
      <c r="BM120" s="1">
        <v>4493</v>
      </c>
      <c r="BN120" s="1">
        <v>4442</v>
      </c>
      <c r="BO120" s="1">
        <v>4481</v>
      </c>
      <c r="BP120" s="1">
        <v>4480</v>
      </c>
      <c r="BQ120" s="1">
        <v>4494</v>
      </c>
      <c r="BR120" s="1">
        <v>4442</v>
      </c>
      <c r="BS120" s="1">
        <v>4449</v>
      </c>
      <c r="BT120" s="1">
        <v>4480</v>
      </c>
      <c r="BU120" s="1">
        <v>4483</v>
      </c>
      <c r="BV120" s="1">
        <v>4457</v>
      </c>
      <c r="BW120" s="1">
        <v>4470</v>
      </c>
      <c r="BX120" s="1">
        <v>1462.5</v>
      </c>
      <c r="BY120" s="62"/>
      <c r="BZ120" s="62"/>
      <c r="CA120" s="8"/>
      <c r="CB120" s="8"/>
      <c r="CC120" s="62"/>
      <c r="CD120" s="62"/>
      <c r="CE120" s="1"/>
      <c r="CF120" s="1"/>
    </row>
    <row r="121" spans="1:84" s="12" customFormat="1">
      <c r="A121" s="1">
        <v>2013</v>
      </c>
      <c r="B121" s="1">
        <v>6</v>
      </c>
      <c r="C121" s="24">
        <v>41439</v>
      </c>
      <c r="D121" s="26">
        <v>4536</v>
      </c>
      <c r="E121" s="26">
        <v>4537</v>
      </c>
      <c r="F121" s="26">
        <v>4471</v>
      </c>
      <c r="G121" s="26">
        <v>4484</v>
      </c>
      <c r="H121" s="1">
        <v>1447.4</v>
      </c>
      <c r="I121" s="81">
        <v>126.44247</v>
      </c>
      <c r="J121" s="119">
        <v>126.724486</v>
      </c>
      <c r="K121" s="119">
        <v>90.922898000000004</v>
      </c>
      <c r="L121" s="72">
        <v>91.248093999999995</v>
      </c>
      <c r="M121" s="7">
        <v>4503</v>
      </c>
      <c r="N121" s="56"/>
      <c r="O121" s="84"/>
      <c r="P121" s="13"/>
      <c r="Q121" s="13"/>
      <c r="R121" s="13"/>
      <c r="S121" s="13"/>
      <c r="T121" s="13"/>
      <c r="U121" s="13"/>
      <c r="V121" s="13"/>
      <c r="W121" s="50"/>
      <c r="X121" s="69">
        <v>4501</v>
      </c>
      <c r="Y121" s="7">
        <v>4504</v>
      </c>
      <c r="Z121" s="68">
        <v>4411</v>
      </c>
      <c r="AA121" s="68">
        <v>4424</v>
      </c>
      <c r="AB121" s="134"/>
      <c r="AC121" s="134"/>
      <c r="AD121" s="134"/>
      <c r="AE121" s="134"/>
      <c r="AF121" s="134"/>
      <c r="AG121" s="37"/>
      <c r="AH121" s="37"/>
      <c r="AI121" s="1"/>
      <c r="AJ121" s="1"/>
      <c r="AK121" s="1"/>
      <c r="AL121" s="1"/>
      <c r="AM121" s="1"/>
      <c r="AN121" s="1"/>
      <c r="AO121" s="1"/>
      <c r="AP121" s="14">
        <v>4480</v>
      </c>
      <c r="AQ121" s="14">
        <v>4537</v>
      </c>
      <c r="AR121" s="14">
        <v>4420</v>
      </c>
      <c r="AS121" s="14">
        <v>4485</v>
      </c>
      <c r="AT121" s="14">
        <v>4560</v>
      </c>
      <c r="AU121" s="127">
        <v>52</v>
      </c>
      <c r="AV121" s="127" t="s">
        <v>618</v>
      </c>
      <c r="AW121" s="14">
        <v>257</v>
      </c>
      <c r="AX121" s="127" t="s">
        <v>618</v>
      </c>
      <c r="AY121" s="14">
        <v>-90</v>
      </c>
      <c r="AZ121" s="1">
        <v>4501</v>
      </c>
      <c r="BA121" s="1">
        <v>4504</v>
      </c>
      <c r="BB121" s="1">
        <v>4440</v>
      </c>
      <c r="BC121" s="1">
        <v>4454</v>
      </c>
      <c r="BD121" s="8"/>
      <c r="BE121" s="8"/>
      <c r="BF121" s="62"/>
      <c r="BG121" s="62"/>
      <c r="BH121" s="1">
        <v>4523</v>
      </c>
      <c r="BI121" s="1">
        <v>339</v>
      </c>
      <c r="BJ121" s="1">
        <v>230</v>
      </c>
      <c r="BK121" s="1">
        <v>1.4739130434782608</v>
      </c>
      <c r="BL121" s="1">
        <v>4501</v>
      </c>
      <c r="BM121" s="1">
        <v>4504</v>
      </c>
      <c r="BN121" s="1">
        <v>4440</v>
      </c>
      <c r="BO121" s="1">
        <v>4478</v>
      </c>
      <c r="BP121" s="1">
        <v>4501</v>
      </c>
      <c r="BQ121" s="1">
        <v>4504</v>
      </c>
      <c r="BR121" s="1">
        <v>4440</v>
      </c>
      <c r="BS121" s="1">
        <v>4444</v>
      </c>
      <c r="BT121" s="1">
        <v>4501</v>
      </c>
      <c r="BU121" s="1">
        <v>4504</v>
      </c>
      <c r="BV121" s="1">
        <v>4482</v>
      </c>
      <c r="BW121" s="1">
        <v>4485</v>
      </c>
      <c r="BX121" s="1">
        <v>1455.2</v>
      </c>
      <c r="BY121" s="62"/>
      <c r="BZ121" s="62"/>
      <c r="CA121" s="8"/>
      <c r="CB121" s="8"/>
      <c r="CC121" s="62"/>
      <c r="CD121" s="62"/>
      <c r="CE121" s="1"/>
      <c r="CF121" s="1"/>
    </row>
    <row r="122" spans="1:84" s="12" customFormat="1">
      <c r="A122" s="1">
        <v>2013</v>
      </c>
      <c r="B122" s="1">
        <v>2</v>
      </c>
      <c r="C122" s="24">
        <v>41442</v>
      </c>
      <c r="D122" s="26">
        <v>4439</v>
      </c>
      <c r="E122" s="26">
        <v>4481</v>
      </c>
      <c r="F122" s="26">
        <v>4423</v>
      </c>
      <c r="G122" s="26">
        <v>4474</v>
      </c>
      <c r="H122" s="1">
        <v>1435.6</v>
      </c>
      <c r="I122" s="81">
        <v>126.635115</v>
      </c>
      <c r="J122" s="119">
        <v>126.733839</v>
      </c>
      <c r="K122" s="119">
        <v>91.428595000000001</v>
      </c>
      <c r="L122" s="72">
        <v>91.352114999999998</v>
      </c>
      <c r="M122" s="7">
        <v>4480</v>
      </c>
      <c r="N122" s="56"/>
      <c r="O122" s="84"/>
      <c r="P122" s="13"/>
      <c r="Q122" s="13"/>
      <c r="R122" s="13"/>
      <c r="S122" s="13"/>
      <c r="T122" s="13"/>
      <c r="U122" s="13"/>
      <c r="V122" s="13"/>
      <c r="W122" s="50"/>
      <c r="X122" s="69">
        <v>4480</v>
      </c>
      <c r="Y122" s="7">
        <v>4480</v>
      </c>
      <c r="Z122" s="68">
        <v>4420</v>
      </c>
      <c r="AA122" s="68">
        <v>4423</v>
      </c>
      <c r="AB122" s="134"/>
      <c r="AC122" s="134"/>
      <c r="AD122" s="134"/>
      <c r="AE122" s="134"/>
      <c r="AF122" s="134"/>
      <c r="AG122" s="37"/>
      <c r="AH122" s="37"/>
      <c r="AI122" s="1"/>
      <c r="AJ122" s="1"/>
      <c r="AK122" s="1"/>
      <c r="AL122" s="1"/>
      <c r="AM122" s="1"/>
      <c r="AN122" s="1"/>
      <c r="AO122" s="1"/>
      <c r="AP122" s="14">
        <v>4501</v>
      </c>
      <c r="AQ122" s="14">
        <v>4504</v>
      </c>
      <c r="AR122" s="14">
        <v>4411</v>
      </c>
      <c r="AS122" s="14">
        <v>4442</v>
      </c>
      <c r="AT122" s="14">
        <v>4494.333333333333</v>
      </c>
      <c r="AU122" s="127">
        <v>35</v>
      </c>
      <c r="AV122" s="127" t="s">
        <v>618</v>
      </c>
      <c r="AW122" s="14">
        <v>257</v>
      </c>
      <c r="AX122" s="127" t="s">
        <v>618</v>
      </c>
      <c r="AY122" s="14">
        <v>-90</v>
      </c>
      <c r="AZ122" s="1">
        <v>4480</v>
      </c>
      <c r="BA122" s="1">
        <v>4480</v>
      </c>
      <c r="BB122" s="1">
        <v>4442</v>
      </c>
      <c r="BC122" s="1">
        <v>4449</v>
      </c>
      <c r="BD122" s="8"/>
      <c r="BE122" s="8"/>
      <c r="BF122" s="62"/>
      <c r="BG122" s="62"/>
      <c r="BH122" s="1">
        <v>4427</v>
      </c>
      <c r="BI122" s="1">
        <v>330</v>
      </c>
      <c r="BJ122" s="1">
        <v>310</v>
      </c>
      <c r="BK122" s="1">
        <v>1.064516129032258</v>
      </c>
      <c r="BL122" s="1">
        <v>4480</v>
      </c>
      <c r="BM122" s="1">
        <v>4480</v>
      </c>
      <c r="BN122" s="1">
        <v>4442</v>
      </c>
      <c r="BO122" s="1">
        <v>4452</v>
      </c>
      <c r="BP122" s="1">
        <v>4480</v>
      </c>
      <c r="BQ122" s="1">
        <v>4480</v>
      </c>
      <c r="BR122" s="1">
        <v>4423</v>
      </c>
      <c r="BS122" s="1">
        <v>4443</v>
      </c>
      <c r="BT122" s="1">
        <v>4480</v>
      </c>
      <c r="BU122" s="1">
        <v>4480</v>
      </c>
      <c r="BV122" s="1">
        <v>4467</v>
      </c>
      <c r="BW122" s="1">
        <v>4472</v>
      </c>
      <c r="BX122" s="1">
        <v>1449.8</v>
      </c>
      <c r="BY122" s="62"/>
      <c r="BZ122" s="62"/>
      <c r="CA122" s="8"/>
      <c r="CB122" s="8"/>
      <c r="CC122" s="62"/>
      <c r="CD122" s="62"/>
      <c r="CE122" s="1"/>
      <c r="CF122" s="1"/>
    </row>
    <row r="123" spans="1:84" s="12" customFormat="1">
      <c r="A123" s="1">
        <v>2013</v>
      </c>
      <c r="B123" s="1">
        <v>3</v>
      </c>
      <c r="C123" s="24">
        <v>41443</v>
      </c>
      <c r="D123" s="26">
        <v>4410</v>
      </c>
      <c r="E123" s="26">
        <v>4429</v>
      </c>
      <c r="F123" s="26">
        <v>4393</v>
      </c>
      <c r="G123" s="26">
        <v>4397</v>
      </c>
      <c r="H123" s="1">
        <v>1439.1</v>
      </c>
      <c r="I123" s="81">
        <v>126.596835</v>
      </c>
      <c r="J123" s="119">
        <v>127.030731</v>
      </c>
      <c r="K123" s="119">
        <v>90.117045000000005</v>
      </c>
      <c r="L123" s="72">
        <v>90.107284000000007</v>
      </c>
      <c r="M123" s="7">
        <v>4415</v>
      </c>
      <c r="N123" s="56"/>
      <c r="O123" s="84"/>
      <c r="P123" s="13"/>
      <c r="Q123" s="13"/>
      <c r="R123" s="13"/>
      <c r="S123" s="13"/>
      <c r="T123" s="13"/>
      <c r="U123" s="13"/>
      <c r="V123" s="13"/>
      <c r="W123" s="50"/>
      <c r="X123" s="69">
        <v>4419</v>
      </c>
      <c r="Y123" s="7">
        <v>4469</v>
      </c>
      <c r="Z123" s="68">
        <v>4400</v>
      </c>
      <c r="AA123" s="68">
        <v>4465</v>
      </c>
      <c r="AB123" s="134"/>
      <c r="AC123" s="134"/>
      <c r="AD123" s="134"/>
      <c r="AE123" s="134"/>
      <c r="AF123" s="134"/>
      <c r="AG123" s="37"/>
      <c r="AH123" s="37"/>
      <c r="AI123" s="1"/>
      <c r="AJ123" s="1"/>
      <c r="AK123" s="1"/>
      <c r="AL123" s="1"/>
      <c r="AM123" s="1"/>
      <c r="AN123" s="1"/>
      <c r="AO123" s="1"/>
      <c r="AP123" s="14">
        <v>4480</v>
      </c>
      <c r="AQ123" s="14">
        <v>4480</v>
      </c>
      <c r="AR123" s="14">
        <v>4410</v>
      </c>
      <c r="AS123" s="14">
        <v>4423</v>
      </c>
      <c r="AT123" s="14">
        <v>4450</v>
      </c>
      <c r="AU123" s="127">
        <v>13</v>
      </c>
      <c r="AV123" s="127" t="s">
        <v>618</v>
      </c>
      <c r="AW123" s="14">
        <v>257</v>
      </c>
      <c r="AX123" s="127">
        <v>-58</v>
      </c>
      <c r="AY123" s="14">
        <v>-148</v>
      </c>
      <c r="AZ123" s="1">
        <v>4419</v>
      </c>
      <c r="BA123" s="1">
        <v>4448</v>
      </c>
      <c r="BB123" s="1">
        <v>4400</v>
      </c>
      <c r="BC123" s="1">
        <v>4438</v>
      </c>
      <c r="BD123" s="8"/>
      <c r="BE123" s="8"/>
      <c r="BF123" s="62"/>
      <c r="BG123" s="62"/>
      <c r="BH123" s="1">
        <v>4421</v>
      </c>
      <c r="BI123" s="1">
        <v>298</v>
      </c>
      <c r="BJ123" s="1">
        <v>253</v>
      </c>
      <c r="BK123" s="1">
        <v>1.1778656126482214</v>
      </c>
      <c r="BL123" s="1">
        <v>4419</v>
      </c>
      <c r="BM123" s="1">
        <v>4448</v>
      </c>
      <c r="BN123" s="1">
        <v>4400</v>
      </c>
      <c r="BO123" s="1">
        <v>4435</v>
      </c>
      <c r="BP123" s="1">
        <v>4419</v>
      </c>
      <c r="BQ123" s="1">
        <v>4448</v>
      </c>
      <c r="BR123" s="1">
        <v>4400</v>
      </c>
      <c r="BS123" s="1">
        <v>4447</v>
      </c>
      <c r="BT123" s="1">
        <v>4419</v>
      </c>
      <c r="BU123" s="1">
        <v>4427</v>
      </c>
      <c r="BV123" s="1">
        <v>4411</v>
      </c>
      <c r="BW123" s="1">
        <v>4425</v>
      </c>
      <c r="BX123" s="1">
        <v>1430.5</v>
      </c>
      <c r="BY123" s="62"/>
      <c r="BZ123" s="62"/>
      <c r="CA123" s="8"/>
      <c r="CB123" s="8"/>
      <c r="CC123" s="62"/>
      <c r="CD123" s="62"/>
      <c r="CE123" s="1"/>
      <c r="CF123" s="1"/>
    </row>
    <row r="124" spans="1:84" s="12" customFormat="1">
      <c r="A124" s="1">
        <v>2013</v>
      </c>
      <c r="B124" s="1">
        <v>4</v>
      </c>
      <c r="C124" s="24">
        <v>41444</v>
      </c>
      <c r="D124" s="26">
        <v>4466</v>
      </c>
      <c r="E124" s="26">
        <v>4469</v>
      </c>
      <c r="F124" s="26">
        <v>4415</v>
      </c>
      <c r="G124" s="26">
        <v>4419</v>
      </c>
      <c r="H124" s="1">
        <v>1415.5</v>
      </c>
      <c r="I124" s="81">
        <v>127.47031200000001</v>
      </c>
      <c r="J124" s="119">
        <v>127.134154</v>
      </c>
      <c r="K124" s="119">
        <v>90.268879999999996</v>
      </c>
      <c r="L124" s="72">
        <v>90.155023999999997</v>
      </c>
      <c r="M124" s="7">
        <v>4440</v>
      </c>
      <c r="N124" s="56"/>
      <c r="O124" s="84"/>
      <c r="P124" s="13"/>
      <c r="Q124" s="13"/>
      <c r="R124" s="13"/>
      <c r="S124" s="13"/>
      <c r="T124" s="13"/>
      <c r="U124" s="13"/>
      <c r="V124" s="13"/>
      <c r="W124" s="50"/>
      <c r="X124" s="69">
        <v>4447</v>
      </c>
      <c r="Y124" s="7">
        <v>4487</v>
      </c>
      <c r="Z124" s="68">
        <v>4395</v>
      </c>
      <c r="AA124" s="68">
        <v>4445</v>
      </c>
      <c r="AB124" s="134"/>
      <c r="AC124" s="134"/>
      <c r="AD124" s="134"/>
      <c r="AE124" s="134"/>
      <c r="AF124" s="134"/>
      <c r="AG124" s="37"/>
      <c r="AH124" s="37"/>
      <c r="AI124" s="1"/>
      <c r="AJ124" s="1"/>
      <c r="AK124" s="1"/>
      <c r="AL124" s="1"/>
      <c r="AM124" s="1"/>
      <c r="AN124" s="1"/>
      <c r="AO124" s="1"/>
      <c r="AP124" s="14">
        <v>4419</v>
      </c>
      <c r="AQ124" s="14">
        <v>4469</v>
      </c>
      <c r="AR124" s="14">
        <v>4400</v>
      </c>
      <c r="AS124" s="14">
        <v>4452</v>
      </c>
      <c r="AT124" s="14">
        <v>4439</v>
      </c>
      <c r="AU124" s="127">
        <v>47</v>
      </c>
      <c r="AV124" s="127" t="s">
        <v>618</v>
      </c>
      <c r="AW124" s="14">
        <v>257</v>
      </c>
      <c r="AX124" s="127" t="s">
        <v>618</v>
      </c>
      <c r="AY124" s="14">
        <v>-148</v>
      </c>
      <c r="AZ124" s="1">
        <v>4447</v>
      </c>
      <c r="BA124" s="1">
        <v>4450</v>
      </c>
      <c r="BB124" s="1">
        <v>4417</v>
      </c>
      <c r="BC124" s="1">
        <v>4427</v>
      </c>
      <c r="BD124" s="8"/>
      <c r="BE124" s="8"/>
      <c r="BF124" s="62"/>
      <c r="BG124" s="62"/>
      <c r="BH124" s="1">
        <v>4449</v>
      </c>
      <c r="BI124" s="1">
        <v>544</v>
      </c>
      <c r="BJ124" s="1">
        <v>346</v>
      </c>
      <c r="BK124" s="1">
        <v>1.5722543352601157</v>
      </c>
      <c r="BL124" s="1">
        <v>4447</v>
      </c>
      <c r="BM124" s="1">
        <v>4450</v>
      </c>
      <c r="BN124" s="1">
        <v>4430</v>
      </c>
      <c r="BO124" s="1">
        <v>4432</v>
      </c>
      <c r="BP124" s="1">
        <v>4447</v>
      </c>
      <c r="BQ124" s="1">
        <v>4450</v>
      </c>
      <c r="BR124" s="1">
        <v>4416</v>
      </c>
      <c r="BS124" s="1">
        <v>4416</v>
      </c>
      <c r="BT124" s="1">
        <v>4447</v>
      </c>
      <c r="BU124" s="1">
        <v>4450</v>
      </c>
      <c r="BV124" s="1">
        <v>4430</v>
      </c>
      <c r="BW124" s="1">
        <v>4435</v>
      </c>
      <c r="BX124" s="1">
        <v>1440.3</v>
      </c>
      <c r="BY124" s="62"/>
      <c r="BZ124" s="62"/>
      <c r="CA124" s="8"/>
      <c r="CB124" s="8"/>
      <c r="CC124" s="62"/>
      <c r="CD124" s="62"/>
      <c r="CE124" s="1"/>
      <c r="CF124" s="1"/>
    </row>
    <row r="125" spans="1:84" s="12" customFormat="1">
      <c r="A125" s="1">
        <v>2013</v>
      </c>
      <c r="B125" s="1">
        <v>5</v>
      </c>
      <c r="C125" s="24">
        <v>41445</v>
      </c>
      <c r="D125" s="26">
        <v>4412</v>
      </c>
      <c r="E125" s="26">
        <v>4474</v>
      </c>
      <c r="F125" s="26">
        <v>4364</v>
      </c>
      <c r="G125" s="26">
        <v>4455</v>
      </c>
      <c r="H125" s="1">
        <v>1369.5</v>
      </c>
      <c r="I125" s="81">
        <v>129.17848499999999</v>
      </c>
      <c r="J125" s="119">
        <v>129.53935799999999</v>
      </c>
      <c r="K125" s="119">
        <v>90.000684000000007</v>
      </c>
      <c r="L125" s="72">
        <v>90.19059</v>
      </c>
      <c r="M125" s="7">
        <v>4468</v>
      </c>
      <c r="N125" s="56"/>
      <c r="O125" s="84"/>
      <c r="P125" s="13"/>
      <c r="Q125" s="13"/>
      <c r="R125" s="13"/>
      <c r="S125" s="13"/>
      <c r="T125" s="13"/>
      <c r="U125" s="13"/>
      <c r="V125" s="13"/>
      <c r="W125" s="50"/>
      <c r="X125" s="69">
        <v>4469</v>
      </c>
      <c r="Y125" s="7">
        <v>4480</v>
      </c>
      <c r="Z125" s="68">
        <v>4290</v>
      </c>
      <c r="AA125" s="68">
        <v>4290</v>
      </c>
      <c r="AB125" s="134"/>
      <c r="AC125" s="134"/>
      <c r="AD125" s="134"/>
      <c r="AE125" s="134"/>
      <c r="AF125" s="134"/>
      <c r="AG125" s="37"/>
      <c r="AH125" s="37"/>
      <c r="AI125" s="1"/>
      <c r="AJ125" s="1"/>
      <c r="AK125" s="1"/>
      <c r="AL125" s="1"/>
      <c r="AM125" s="1"/>
      <c r="AN125" s="1"/>
      <c r="AO125" s="1"/>
      <c r="AP125" s="14">
        <v>4447</v>
      </c>
      <c r="AQ125" s="14">
        <v>4487</v>
      </c>
      <c r="AR125" s="14">
        <v>4364</v>
      </c>
      <c r="AS125" s="14">
        <v>4400</v>
      </c>
      <c r="AT125" s="14">
        <v>4425</v>
      </c>
      <c r="AU125" s="127">
        <v>43</v>
      </c>
      <c r="AV125" s="127" t="s">
        <v>618</v>
      </c>
      <c r="AW125" s="14">
        <v>257</v>
      </c>
      <c r="AX125" s="127" t="s">
        <v>618</v>
      </c>
      <c r="AY125" s="14">
        <v>-148</v>
      </c>
      <c r="AZ125" s="1">
        <v>4469</v>
      </c>
      <c r="BA125" s="1">
        <v>4480</v>
      </c>
      <c r="BB125" s="1">
        <v>4385</v>
      </c>
      <c r="BC125" s="1">
        <v>4399</v>
      </c>
      <c r="BD125" s="8"/>
      <c r="BE125" s="8"/>
      <c r="BF125" s="62"/>
      <c r="BG125" s="62"/>
      <c r="BH125" s="1">
        <v>4403</v>
      </c>
      <c r="BI125" s="1">
        <v>305</v>
      </c>
      <c r="BJ125" s="1">
        <v>234</v>
      </c>
      <c r="BK125" s="1">
        <v>1.3034188034188035</v>
      </c>
      <c r="BL125" s="1">
        <v>4469</v>
      </c>
      <c r="BM125" s="1">
        <v>4480</v>
      </c>
      <c r="BN125" s="1">
        <v>4413</v>
      </c>
      <c r="BO125" s="1">
        <v>4432</v>
      </c>
      <c r="BP125" s="1">
        <v>4469</v>
      </c>
      <c r="BQ125" s="1">
        <v>4480</v>
      </c>
      <c r="BR125" s="1">
        <v>4373</v>
      </c>
      <c r="BS125" s="1">
        <v>4384</v>
      </c>
      <c r="BT125" s="1">
        <v>4469</v>
      </c>
      <c r="BU125" s="1">
        <v>4480</v>
      </c>
      <c r="BV125" s="1">
        <v>4448</v>
      </c>
      <c r="BW125" s="1">
        <v>4477</v>
      </c>
      <c r="BX125" s="1">
        <v>1404.3</v>
      </c>
      <c r="BY125" s="62"/>
      <c r="BZ125" s="62"/>
      <c r="CA125" s="8"/>
      <c r="CB125" s="8"/>
      <c r="CC125" s="62"/>
      <c r="CD125" s="62"/>
      <c r="CE125" s="1"/>
      <c r="CF125" s="1"/>
    </row>
    <row r="126" spans="1:84" s="12" customFormat="1">
      <c r="A126" s="1">
        <v>2013</v>
      </c>
      <c r="B126" s="1">
        <v>6</v>
      </c>
      <c r="C126" s="24">
        <v>41446</v>
      </c>
      <c r="D126" s="26">
        <v>4200</v>
      </c>
      <c r="E126" s="26">
        <v>4356</v>
      </c>
      <c r="F126" s="26">
        <v>4189</v>
      </c>
      <c r="G126" s="26">
        <v>4347</v>
      </c>
      <c r="H126" s="1">
        <v>1369.5</v>
      </c>
      <c r="I126" s="81">
        <v>129.326109</v>
      </c>
      <c r="J126" s="119">
        <v>129.453667</v>
      </c>
      <c r="K126" s="119">
        <v>90.234109000000004</v>
      </c>
      <c r="L126" s="72">
        <v>90.311046000000005</v>
      </c>
      <c r="M126" s="7">
        <v>4361</v>
      </c>
      <c r="N126" s="56"/>
      <c r="O126" s="84"/>
      <c r="P126" s="13"/>
      <c r="Q126" s="13"/>
      <c r="R126" s="13"/>
      <c r="S126" s="13"/>
      <c r="T126" s="13"/>
      <c r="U126" s="13"/>
      <c r="V126" s="13"/>
      <c r="W126" s="50"/>
      <c r="X126" s="69">
        <v>4363</v>
      </c>
      <c r="Y126" s="7">
        <v>4377</v>
      </c>
      <c r="Z126" s="68">
        <v>4289</v>
      </c>
      <c r="AA126" s="68">
        <v>4372</v>
      </c>
      <c r="AB126" s="134"/>
      <c r="AC126" s="134"/>
      <c r="AD126" s="134"/>
      <c r="AE126" s="134"/>
      <c r="AF126" s="134"/>
      <c r="AG126" s="37"/>
      <c r="AH126" s="37"/>
      <c r="AI126" s="1"/>
      <c r="AJ126" s="1"/>
      <c r="AK126" s="1"/>
      <c r="AL126" s="1"/>
      <c r="AM126" s="1"/>
      <c r="AN126" s="1"/>
      <c r="AO126" s="1"/>
      <c r="AP126" s="14">
        <v>4469</v>
      </c>
      <c r="AQ126" s="14">
        <v>4480</v>
      </c>
      <c r="AR126" s="14">
        <v>4189</v>
      </c>
      <c r="AS126" s="14">
        <v>4219</v>
      </c>
      <c r="AT126" s="14">
        <v>4357</v>
      </c>
      <c r="AU126" s="127">
        <v>147</v>
      </c>
      <c r="AV126" s="127" t="s">
        <v>618</v>
      </c>
      <c r="AW126" s="14">
        <v>257</v>
      </c>
      <c r="AX126" s="127" t="s">
        <v>618</v>
      </c>
      <c r="AY126" s="14">
        <v>-148</v>
      </c>
      <c r="AZ126" s="1">
        <v>4363</v>
      </c>
      <c r="BA126" s="1">
        <v>4363</v>
      </c>
      <c r="BB126" s="1">
        <v>4289</v>
      </c>
      <c r="BC126" s="1">
        <v>4320</v>
      </c>
      <c r="BD126" s="8"/>
      <c r="BE126" s="8"/>
      <c r="BF126" s="62"/>
      <c r="BG126" s="62"/>
      <c r="BH126" s="1">
        <v>4218</v>
      </c>
      <c r="BI126" s="1">
        <v>261</v>
      </c>
      <c r="BJ126" s="1">
        <v>132</v>
      </c>
      <c r="BK126" s="1">
        <v>1.9772727272727273</v>
      </c>
      <c r="BL126" s="1">
        <v>4363</v>
      </c>
      <c r="BM126" s="1">
        <v>4363</v>
      </c>
      <c r="BN126" s="1">
        <v>4289</v>
      </c>
      <c r="BO126" s="1">
        <v>4321</v>
      </c>
      <c r="BP126" s="1">
        <v>4363</v>
      </c>
      <c r="BQ126" s="1">
        <v>4363</v>
      </c>
      <c r="BR126" s="1">
        <v>4289</v>
      </c>
      <c r="BS126" s="1">
        <v>4307</v>
      </c>
      <c r="BT126" s="1">
        <v>4363</v>
      </c>
      <c r="BU126" s="1">
        <v>4363</v>
      </c>
      <c r="BV126" s="1">
        <v>4318</v>
      </c>
      <c r="BW126" s="1">
        <v>4323</v>
      </c>
      <c r="BX126" s="1">
        <v>1362</v>
      </c>
      <c r="BY126" s="62"/>
      <c r="BZ126" s="62"/>
      <c r="CA126" s="8"/>
      <c r="CB126" s="8"/>
      <c r="CC126" s="62"/>
      <c r="CD126" s="62"/>
      <c r="CE126" s="1"/>
      <c r="CF126" s="1"/>
    </row>
    <row r="127" spans="1:84" s="12" customFormat="1">
      <c r="A127" s="1">
        <v>2013</v>
      </c>
      <c r="B127" s="1">
        <v>2</v>
      </c>
      <c r="C127" s="24">
        <v>41449</v>
      </c>
      <c r="D127" s="26">
        <v>4399</v>
      </c>
      <c r="E127" s="26">
        <v>4402</v>
      </c>
      <c r="F127" s="26">
        <v>4332</v>
      </c>
      <c r="G127" s="26">
        <v>4340</v>
      </c>
      <c r="H127" s="1">
        <v>1345</v>
      </c>
      <c r="I127" s="81">
        <v>128.920275</v>
      </c>
      <c r="J127" s="119">
        <v>128.86147</v>
      </c>
      <c r="K127" s="119">
        <v>90.209734999999995</v>
      </c>
      <c r="L127" s="72">
        <v>90.249229999999997</v>
      </c>
      <c r="M127" s="7">
        <v>4330</v>
      </c>
      <c r="N127" s="56"/>
      <c r="O127" s="84"/>
      <c r="P127" s="13"/>
      <c r="Q127" s="13"/>
      <c r="R127" s="13"/>
      <c r="S127" s="13"/>
      <c r="T127" s="13"/>
      <c r="U127" s="13"/>
      <c r="V127" s="13"/>
      <c r="W127" s="50"/>
      <c r="X127" s="69">
        <v>4338</v>
      </c>
      <c r="Y127" s="7">
        <v>4340</v>
      </c>
      <c r="Z127" s="68">
        <v>4211</v>
      </c>
      <c r="AA127" s="68">
        <v>4278</v>
      </c>
      <c r="AB127" s="134"/>
      <c r="AC127" s="134"/>
      <c r="AD127" s="134"/>
      <c r="AE127" s="134"/>
      <c r="AF127" s="134"/>
      <c r="AG127" s="37"/>
      <c r="AH127" s="37"/>
      <c r="AI127" s="1"/>
      <c r="AJ127" s="1"/>
      <c r="AK127" s="1"/>
      <c r="AL127" s="1"/>
      <c r="AM127" s="1"/>
      <c r="AN127" s="1"/>
      <c r="AO127" s="1"/>
      <c r="AP127" s="14">
        <v>4363</v>
      </c>
      <c r="AQ127" s="14">
        <v>4402</v>
      </c>
      <c r="AR127" s="14">
        <v>4289</v>
      </c>
      <c r="AS127" s="14">
        <v>4395</v>
      </c>
      <c r="AT127" s="14">
        <v>4338</v>
      </c>
      <c r="AU127" s="127">
        <v>59</v>
      </c>
      <c r="AV127" s="127" t="s">
        <v>618</v>
      </c>
      <c r="AW127" s="14">
        <v>257</v>
      </c>
      <c r="AX127" s="127" t="s">
        <v>618</v>
      </c>
      <c r="AY127" s="14">
        <v>-148</v>
      </c>
      <c r="AZ127" s="1">
        <v>4338</v>
      </c>
      <c r="BA127" s="1">
        <v>4340</v>
      </c>
      <c r="BB127" s="1">
        <v>4289</v>
      </c>
      <c r="BC127" s="1">
        <v>4290</v>
      </c>
      <c r="BD127" s="8"/>
      <c r="BE127" s="8"/>
      <c r="BF127" s="62"/>
      <c r="BG127" s="62"/>
      <c r="BH127" s="1">
        <v>4380</v>
      </c>
      <c r="BI127" s="1">
        <v>259</v>
      </c>
      <c r="BJ127" s="1">
        <v>290</v>
      </c>
      <c r="BK127" s="1">
        <v>0.89310344827586208</v>
      </c>
      <c r="BL127" s="1">
        <v>4338</v>
      </c>
      <c r="BM127" s="1">
        <v>4340</v>
      </c>
      <c r="BN127" s="1">
        <v>4291</v>
      </c>
      <c r="BO127" s="1">
        <v>4307</v>
      </c>
      <c r="BP127" s="1">
        <v>4338</v>
      </c>
      <c r="BQ127" s="1">
        <v>4340</v>
      </c>
      <c r="BR127" s="1">
        <v>4257</v>
      </c>
      <c r="BS127" s="1">
        <v>4260</v>
      </c>
      <c r="BT127" s="1">
        <v>4338</v>
      </c>
      <c r="BU127" s="1">
        <v>4340</v>
      </c>
      <c r="BV127" s="1">
        <v>4330</v>
      </c>
      <c r="BW127" s="1">
        <v>4337</v>
      </c>
      <c r="BX127" s="1">
        <v>1358</v>
      </c>
      <c r="BY127" s="62"/>
      <c r="BZ127" s="62"/>
      <c r="CA127" s="8"/>
      <c r="CB127" s="8"/>
      <c r="CC127" s="62"/>
      <c r="CD127" s="62"/>
      <c r="CE127" s="1"/>
      <c r="CF127" s="1"/>
    </row>
    <row r="128" spans="1:84" s="12" customFormat="1">
      <c r="A128" s="1">
        <v>2013</v>
      </c>
      <c r="B128" s="1">
        <v>3</v>
      </c>
      <c r="C128" s="24">
        <v>41450</v>
      </c>
      <c r="D128" s="26">
        <v>4242</v>
      </c>
      <c r="E128" s="26">
        <v>4283</v>
      </c>
      <c r="F128" s="26">
        <v>4186</v>
      </c>
      <c r="G128" s="26">
        <v>4238</v>
      </c>
      <c r="H128" s="1">
        <v>1350.5</v>
      </c>
      <c r="I128" s="81">
        <v>128.10776999999999</v>
      </c>
      <c r="J128" s="119">
        <v>128.065833</v>
      </c>
      <c r="K128" s="119">
        <v>90.170484999999999</v>
      </c>
      <c r="L128" s="72">
        <v>90.393677999999994</v>
      </c>
      <c r="M128" s="7">
        <v>4330</v>
      </c>
      <c r="N128" s="56"/>
      <c r="O128" s="84"/>
      <c r="P128" s="13"/>
      <c r="Q128" s="13"/>
      <c r="R128" s="13"/>
      <c r="S128" s="13"/>
      <c r="T128" s="13"/>
      <c r="U128" s="13"/>
      <c r="V128" s="13"/>
      <c r="W128" s="50"/>
      <c r="X128" s="69">
        <v>4245</v>
      </c>
      <c r="Y128" s="7">
        <v>4295</v>
      </c>
      <c r="Z128" s="68">
        <v>4244</v>
      </c>
      <c r="AA128" s="68">
        <v>4282</v>
      </c>
      <c r="AB128" s="134"/>
      <c r="AC128" s="134"/>
      <c r="AD128" s="134"/>
      <c r="AE128" s="134"/>
      <c r="AF128" s="134"/>
      <c r="AG128" s="37"/>
      <c r="AH128" s="37"/>
      <c r="AI128" s="1"/>
      <c r="AJ128" s="1"/>
      <c r="AK128" s="1"/>
      <c r="AL128" s="1"/>
      <c r="AM128" s="1"/>
      <c r="AN128" s="1"/>
      <c r="AO128" s="1"/>
      <c r="AP128" s="14">
        <v>4338</v>
      </c>
      <c r="AQ128" s="14">
        <v>4340</v>
      </c>
      <c r="AR128" s="14">
        <v>4211</v>
      </c>
      <c r="AS128" s="14">
        <v>4252</v>
      </c>
      <c r="AT128" s="14">
        <v>4288.666666666667</v>
      </c>
      <c r="AU128" s="127">
        <v>4</v>
      </c>
      <c r="AV128" s="127" t="s">
        <v>618</v>
      </c>
      <c r="AW128" s="14">
        <v>257</v>
      </c>
      <c r="AX128" s="127" t="s">
        <v>618</v>
      </c>
      <c r="AY128" s="14">
        <v>-148</v>
      </c>
      <c r="AZ128" s="1">
        <v>4245</v>
      </c>
      <c r="BA128" s="1">
        <v>4294</v>
      </c>
      <c r="BB128" s="1">
        <v>4244</v>
      </c>
      <c r="BC128" s="1">
        <v>4273</v>
      </c>
      <c r="BD128" s="8"/>
      <c r="BE128" s="8"/>
      <c r="BF128" s="62"/>
      <c r="BG128" s="62"/>
      <c r="BH128" s="1">
        <v>4237</v>
      </c>
      <c r="BI128" s="1">
        <v>409</v>
      </c>
      <c r="BJ128" s="1">
        <v>393</v>
      </c>
      <c r="BK128" s="1">
        <v>1.0407124681933841</v>
      </c>
      <c r="BL128" s="1">
        <v>4245</v>
      </c>
      <c r="BM128" s="1">
        <v>4286</v>
      </c>
      <c r="BN128" s="1">
        <v>4244</v>
      </c>
      <c r="BO128" s="1">
        <v>4283</v>
      </c>
      <c r="BP128" s="1">
        <v>4245</v>
      </c>
      <c r="BQ128" s="1">
        <v>4294</v>
      </c>
      <c r="BR128" s="1">
        <v>4244</v>
      </c>
      <c r="BS128" s="1">
        <v>4277</v>
      </c>
      <c r="BT128" s="1">
        <v>4245</v>
      </c>
      <c r="BU128" s="1">
        <v>4268</v>
      </c>
      <c r="BV128" s="1">
        <v>4244</v>
      </c>
      <c r="BW128" s="1">
        <v>4266</v>
      </c>
      <c r="BX128" s="1">
        <v>1350</v>
      </c>
      <c r="BY128" s="62"/>
      <c r="BZ128" s="62"/>
      <c r="CA128" s="8"/>
      <c r="CB128" s="8"/>
      <c r="CC128" s="62"/>
      <c r="CD128" s="62"/>
      <c r="CE128" s="1"/>
      <c r="CF128" s="1"/>
    </row>
    <row r="129" spans="1:84" s="12" customFormat="1">
      <c r="A129" s="1">
        <v>2013</v>
      </c>
      <c r="B129" s="1">
        <v>4</v>
      </c>
      <c r="C129" s="24">
        <v>41451</v>
      </c>
      <c r="D129" s="26">
        <v>4284</v>
      </c>
      <c r="E129" s="26">
        <v>4303</v>
      </c>
      <c r="F129" s="26">
        <v>4170</v>
      </c>
      <c r="G129" s="26">
        <v>4193</v>
      </c>
      <c r="H129" s="1">
        <v>1302.5</v>
      </c>
      <c r="I129" s="81">
        <v>127.52399</v>
      </c>
      <c r="J129" s="119">
        <v>127.396385</v>
      </c>
      <c r="K129" s="119">
        <v>90.515688999999995</v>
      </c>
      <c r="L129" s="72">
        <v>90.521304999999998</v>
      </c>
      <c r="M129" s="7">
        <v>4173</v>
      </c>
      <c r="N129" s="56"/>
      <c r="O129" s="84"/>
      <c r="P129" s="13"/>
      <c r="Q129" s="13"/>
      <c r="R129" s="13"/>
      <c r="S129" s="13"/>
      <c r="T129" s="13"/>
      <c r="U129" s="13"/>
      <c r="V129" s="13"/>
      <c r="W129" s="50"/>
      <c r="X129" s="69">
        <v>4176</v>
      </c>
      <c r="Y129" s="7">
        <v>4222</v>
      </c>
      <c r="Z129" s="68">
        <v>4125</v>
      </c>
      <c r="AA129" s="68">
        <v>4141</v>
      </c>
      <c r="AB129" s="134"/>
      <c r="AC129" s="134"/>
      <c r="AD129" s="134"/>
      <c r="AE129" s="134"/>
      <c r="AF129" s="134"/>
      <c r="AG129" s="37"/>
      <c r="AH129" s="37"/>
      <c r="AI129" s="1"/>
      <c r="AJ129" s="1"/>
      <c r="AK129" s="1"/>
      <c r="AL129" s="1"/>
      <c r="AM129" s="1"/>
      <c r="AN129" s="1"/>
      <c r="AO129" s="1"/>
      <c r="AP129" s="14">
        <v>4284</v>
      </c>
      <c r="AQ129" s="14">
        <v>4303</v>
      </c>
      <c r="AR129" s="14">
        <v>4272</v>
      </c>
      <c r="AS129" s="14">
        <v>4289</v>
      </c>
      <c r="AT129" s="14">
        <v>4312</v>
      </c>
      <c r="AU129" s="127">
        <v>91</v>
      </c>
      <c r="AV129" s="127" t="s">
        <v>618</v>
      </c>
      <c r="AW129" s="14">
        <v>257</v>
      </c>
      <c r="AX129" s="127">
        <v>125</v>
      </c>
      <c r="AY129" s="14">
        <v>-23</v>
      </c>
      <c r="AZ129" s="1">
        <v>4176</v>
      </c>
      <c r="BA129" s="1">
        <v>4222</v>
      </c>
      <c r="BB129" s="1">
        <v>4157</v>
      </c>
      <c r="BC129" s="1">
        <v>4192</v>
      </c>
      <c r="BD129" s="8"/>
      <c r="BE129" s="8"/>
      <c r="BF129" s="62"/>
      <c r="BG129" s="62"/>
      <c r="BH129" s="1">
        <v>4281</v>
      </c>
      <c r="BI129" s="1">
        <v>158</v>
      </c>
      <c r="BJ129" s="1">
        <v>161</v>
      </c>
      <c r="BK129" s="1">
        <v>0.98136645962732916</v>
      </c>
      <c r="BL129" s="1">
        <v>4176</v>
      </c>
      <c r="BM129" s="1">
        <v>4222</v>
      </c>
      <c r="BN129" s="1">
        <v>4157</v>
      </c>
      <c r="BO129" s="1">
        <v>4201</v>
      </c>
      <c r="BP129" s="1">
        <v>4176</v>
      </c>
      <c r="BQ129" s="1">
        <v>4222</v>
      </c>
      <c r="BR129" s="1">
        <v>4155</v>
      </c>
      <c r="BS129" s="1">
        <v>4159</v>
      </c>
      <c r="BT129" s="1">
        <v>4176</v>
      </c>
      <c r="BU129" s="1">
        <v>4203</v>
      </c>
      <c r="BV129" s="1">
        <v>4172</v>
      </c>
      <c r="BW129" s="1">
        <v>4179</v>
      </c>
      <c r="BX129" s="1">
        <v>1320.9</v>
      </c>
      <c r="BY129" s="62"/>
      <c r="BZ129" s="62"/>
      <c r="CA129" s="8"/>
      <c r="CB129" s="8"/>
      <c r="CC129" s="62"/>
      <c r="CD129" s="62"/>
      <c r="CE129" s="1"/>
      <c r="CF129" s="1"/>
    </row>
    <row r="130" spans="1:84" s="12" customFormat="1">
      <c r="A130" s="1">
        <v>2013</v>
      </c>
      <c r="B130" s="1">
        <v>5</v>
      </c>
      <c r="C130" s="24">
        <v>41452</v>
      </c>
      <c r="D130" s="26">
        <v>4145</v>
      </c>
      <c r="E130" s="26">
        <v>4217</v>
      </c>
      <c r="F130" s="26">
        <v>4144</v>
      </c>
      <c r="G130" s="26">
        <v>4217</v>
      </c>
      <c r="H130" s="1">
        <v>1315.1</v>
      </c>
      <c r="I130" s="81">
        <v>127.671171</v>
      </c>
      <c r="J130" s="119">
        <v>127.98066</v>
      </c>
      <c r="K130" s="119">
        <v>91.277685000000005</v>
      </c>
      <c r="L130" s="72">
        <v>91.432997999999998</v>
      </c>
      <c r="M130" s="7">
        <v>4234</v>
      </c>
      <c r="N130" s="56"/>
      <c r="O130" s="84"/>
      <c r="P130" s="13"/>
      <c r="Q130" s="13"/>
      <c r="R130" s="13"/>
      <c r="S130" s="13"/>
      <c r="T130" s="13"/>
      <c r="U130" s="13"/>
      <c r="V130" s="13"/>
      <c r="W130" s="50"/>
      <c r="X130" s="69">
        <v>4233</v>
      </c>
      <c r="Y130" s="7">
        <v>4243</v>
      </c>
      <c r="Z130" s="68">
        <v>4181</v>
      </c>
      <c r="AA130" s="68">
        <v>4196</v>
      </c>
      <c r="AB130" s="134"/>
      <c r="AC130" s="134"/>
      <c r="AD130" s="134"/>
      <c r="AE130" s="134"/>
      <c r="AF130" s="134"/>
      <c r="AG130" s="37"/>
      <c r="AH130" s="37"/>
      <c r="AI130" s="1"/>
      <c r="AJ130" s="1"/>
      <c r="AK130" s="1"/>
      <c r="AL130" s="1"/>
      <c r="AM130" s="1"/>
      <c r="AN130" s="1"/>
      <c r="AO130" s="1"/>
      <c r="AP130" s="14">
        <v>4176</v>
      </c>
      <c r="AQ130" s="14">
        <v>4222</v>
      </c>
      <c r="AR130" s="14">
        <v>4125</v>
      </c>
      <c r="AS130" s="14">
        <v>4175</v>
      </c>
      <c r="AT130" s="14">
        <v>4238.666666666667</v>
      </c>
      <c r="AU130" s="127">
        <v>72</v>
      </c>
      <c r="AV130" s="127" t="s">
        <v>618</v>
      </c>
      <c r="AW130" s="14">
        <v>257</v>
      </c>
      <c r="AX130" s="127" t="s">
        <v>618</v>
      </c>
      <c r="AY130" s="14">
        <v>-23</v>
      </c>
      <c r="AZ130" s="1">
        <v>4233</v>
      </c>
      <c r="BA130" s="1">
        <v>4236</v>
      </c>
      <c r="BB130" s="1">
        <v>4187</v>
      </c>
      <c r="BC130" s="1">
        <v>4208</v>
      </c>
      <c r="BD130" s="8"/>
      <c r="BE130" s="8"/>
      <c r="BF130" s="62"/>
      <c r="BG130" s="62"/>
      <c r="BH130" s="1">
        <v>4160</v>
      </c>
      <c r="BI130" s="1">
        <v>240</v>
      </c>
      <c r="BJ130" s="1">
        <v>141</v>
      </c>
      <c r="BK130" s="1">
        <v>1.7021276595744681</v>
      </c>
      <c r="BL130" s="1">
        <v>4233</v>
      </c>
      <c r="BM130" s="1">
        <v>4236</v>
      </c>
      <c r="BN130" s="1">
        <v>4187</v>
      </c>
      <c r="BO130" s="1">
        <v>4208</v>
      </c>
      <c r="BP130" s="1">
        <v>4233</v>
      </c>
      <c r="BQ130" s="1">
        <v>4237</v>
      </c>
      <c r="BR130" s="1">
        <v>4187</v>
      </c>
      <c r="BS130" s="1">
        <v>4231</v>
      </c>
      <c r="BT130" s="1">
        <v>4233</v>
      </c>
      <c r="BU130" s="1">
        <v>4236</v>
      </c>
      <c r="BV130" s="1">
        <v>4211</v>
      </c>
      <c r="BW130" s="1">
        <v>4218</v>
      </c>
      <c r="BX130" s="1">
        <v>1325.3</v>
      </c>
      <c r="BY130" s="62"/>
      <c r="BZ130" s="62"/>
      <c r="CA130" s="8"/>
      <c r="CB130" s="8"/>
      <c r="CC130" s="62"/>
      <c r="CD130" s="62"/>
      <c r="CE130" s="1"/>
      <c r="CF130" s="1"/>
    </row>
    <row r="131" spans="1:84" s="12" customFormat="1">
      <c r="A131" s="1">
        <v>2013</v>
      </c>
      <c r="B131" s="1">
        <v>6</v>
      </c>
      <c r="C131" s="24">
        <v>41453</v>
      </c>
      <c r="D131" s="26">
        <v>4194</v>
      </c>
      <c r="E131" s="26">
        <v>4226</v>
      </c>
      <c r="F131" s="26">
        <v>4130</v>
      </c>
      <c r="G131" s="26">
        <v>4190</v>
      </c>
      <c r="H131" s="1">
        <v>1339.9</v>
      </c>
      <c r="I131" s="81">
        <v>128.93716900000001</v>
      </c>
      <c r="J131" s="119">
        <v>128.92057199999999</v>
      </c>
      <c r="K131" s="119">
        <v>91.547465000000003</v>
      </c>
      <c r="L131" s="72">
        <v>91.418381999999994</v>
      </c>
      <c r="M131" s="7">
        <v>4238</v>
      </c>
      <c r="N131" s="56"/>
      <c r="O131" s="84"/>
      <c r="P131" s="13"/>
      <c r="Q131" s="13"/>
      <c r="R131" s="13"/>
      <c r="S131" s="13"/>
      <c r="T131" s="13"/>
      <c r="U131" s="13"/>
      <c r="V131" s="13"/>
      <c r="W131" s="50"/>
      <c r="X131" s="69">
        <v>4239</v>
      </c>
      <c r="Y131" s="7">
        <v>4313</v>
      </c>
      <c r="Z131" s="68">
        <v>4219</v>
      </c>
      <c r="AA131" s="68">
        <v>4301</v>
      </c>
      <c r="AB131" s="134"/>
      <c r="AC131" s="134"/>
      <c r="AD131" s="134"/>
      <c r="AE131" s="134"/>
      <c r="AF131" s="134"/>
      <c r="AG131" s="37"/>
      <c r="AH131" s="37"/>
      <c r="AI131" s="1"/>
      <c r="AJ131" s="1"/>
      <c r="AK131" s="1"/>
      <c r="AL131" s="1"/>
      <c r="AM131" s="1"/>
      <c r="AN131" s="1"/>
      <c r="AO131" s="1"/>
      <c r="AP131" s="14">
        <v>4233</v>
      </c>
      <c r="AQ131" s="14">
        <v>4243</v>
      </c>
      <c r="AR131" s="14">
        <v>4130</v>
      </c>
      <c r="AS131" s="14">
        <v>4150</v>
      </c>
      <c r="AT131" s="14">
        <v>4204.666666666667</v>
      </c>
      <c r="AU131" s="127">
        <v>4</v>
      </c>
      <c r="AV131" s="127" t="s">
        <v>618</v>
      </c>
      <c r="AW131" s="14">
        <v>257</v>
      </c>
      <c r="AX131" s="127" t="s">
        <v>618</v>
      </c>
      <c r="AY131" s="14">
        <v>-23</v>
      </c>
      <c r="AZ131" s="1">
        <v>4239</v>
      </c>
      <c r="BA131" s="1">
        <v>4278</v>
      </c>
      <c r="BB131" s="1">
        <v>4219</v>
      </c>
      <c r="BC131" s="1">
        <v>4238</v>
      </c>
      <c r="BD131" s="8"/>
      <c r="BE131" s="8"/>
      <c r="BF131" s="62"/>
      <c r="BG131" s="62"/>
      <c r="BH131" s="1">
        <v>4180</v>
      </c>
      <c r="BI131" s="1">
        <v>391</v>
      </c>
      <c r="BJ131" s="1">
        <v>469</v>
      </c>
      <c r="BK131" s="1">
        <v>0.83368869936034118</v>
      </c>
      <c r="BL131" s="1">
        <v>4239</v>
      </c>
      <c r="BM131" s="1">
        <v>4278</v>
      </c>
      <c r="BN131" s="1">
        <v>4219</v>
      </c>
      <c r="BO131" s="1">
        <v>4236</v>
      </c>
      <c r="BP131" s="1">
        <v>4239</v>
      </c>
      <c r="BQ131" s="1">
        <v>4278</v>
      </c>
      <c r="BR131" s="1">
        <v>4219</v>
      </c>
      <c r="BS131" s="1">
        <v>4263</v>
      </c>
      <c r="BT131" s="1">
        <v>4239</v>
      </c>
      <c r="BU131" s="1">
        <v>4255</v>
      </c>
      <c r="BV131" s="1">
        <v>4239</v>
      </c>
      <c r="BW131" s="1">
        <v>4252</v>
      </c>
      <c r="BX131" s="1">
        <v>1327.2</v>
      </c>
      <c r="BY131" s="62"/>
      <c r="BZ131" s="62"/>
      <c r="CA131" s="8"/>
      <c r="CB131" s="8"/>
      <c r="CC131" s="62"/>
      <c r="CD131" s="62"/>
      <c r="CE131" s="1"/>
      <c r="CF131" s="1"/>
    </row>
    <row r="132" spans="1:84" s="12" customFormat="1">
      <c r="A132" s="1">
        <v>2013</v>
      </c>
      <c r="B132" s="1">
        <v>2</v>
      </c>
      <c r="C132" s="24">
        <v>41456</v>
      </c>
      <c r="D132" s="26">
        <v>4340</v>
      </c>
      <c r="E132" s="26">
        <v>4350</v>
      </c>
      <c r="F132" s="26">
        <v>4288</v>
      </c>
      <c r="G132" s="26">
        <v>4340</v>
      </c>
      <c r="H132" s="1">
        <v>1370.6</v>
      </c>
      <c r="I132" s="81">
        <v>129.52983399999999</v>
      </c>
      <c r="J132" s="119">
        <v>129.95499100000001</v>
      </c>
      <c r="K132" s="119">
        <v>91.472611999999998</v>
      </c>
      <c r="L132" s="72">
        <v>91.314070999999998</v>
      </c>
      <c r="M132" s="7">
        <v>4351</v>
      </c>
      <c r="N132" s="56"/>
      <c r="O132" s="84"/>
      <c r="P132" s="13"/>
      <c r="Q132" s="13"/>
      <c r="R132" s="13"/>
      <c r="S132" s="13"/>
      <c r="T132" s="13"/>
      <c r="U132" s="13"/>
      <c r="V132" s="13"/>
      <c r="W132" s="50"/>
      <c r="X132" s="69">
        <v>4356</v>
      </c>
      <c r="Y132" s="7">
        <v>4480</v>
      </c>
      <c r="Z132" s="68">
        <v>4339</v>
      </c>
      <c r="AA132" s="68">
        <v>4437</v>
      </c>
      <c r="AB132" s="134"/>
      <c r="AC132" s="134"/>
      <c r="AD132" s="134"/>
      <c r="AE132" s="134"/>
      <c r="AF132" s="134"/>
      <c r="AG132" s="37"/>
      <c r="AH132" s="37"/>
      <c r="AI132" s="1"/>
      <c r="AJ132" s="1"/>
      <c r="AK132" s="1"/>
      <c r="AL132" s="1"/>
      <c r="AM132" s="1"/>
      <c r="AN132" s="1"/>
      <c r="AO132" s="1"/>
      <c r="AP132" s="14">
        <v>4239</v>
      </c>
      <c r="AQ132" s="14">
        <v>4349</v>
      </c>
      <c r="AR132" s="14">
        <v>4219</v>
      </c>
      <c r="AS132" s="14">
        <v>4299</v>
      </c>
      <c r="AT132" s="14">
        <v>4208</v>
      </c>
      <c r="AU132" s="127">
        <v>0</v>
      </c>
      <c r="AV132" s="127" t="s">
        <v>618</v>
      </c>
      <c r="AW132" s="14">
        <v>257</v>
      </c>
      <c r="AX132" s="127" t="s">
        <v>618</v>
      </c>
      <c r="AY132" s="14">
        <v>-23</v>
      </c>
      <c r="AZ132" s="1">
        <v>4356</v>
      </c>
      <c r="BA132" s="1">
        <v>4448</v>
      </c>
      <c r="BB132" s="1">
        <v>4339</v>
      </c>
      <c r="BC132" s="1">
        <v>4411</v>
      </c>
      <c r="BD132" s="8"/>
      <c r="BE132" s="8"/>
      <c r="BF132" s="62"/>
      <c r="BG132" s="62"/>
      <c r="BH132" s="1">
        <v>4312</v>
      </c>
      <c r="BI132" s="1">
        <v>221</v>
      </c>
      <c r="BJ132" s="1">
        <v>141</v>
      </c>
      <c r="BK132" s="1">
        <v>1.5673758865248226</v>
      </c>
      <c r="BL132" s="1">
        <v>4356</v>
      </c>
      <c r="BM132" s="1">
        <v>4388</v>
      </c>
      <c r="BN132" s="1">
        <v>4339</v>
      </c>
      <c r="BO132" s="1">
        <v>4385</v>
      </c>
      <c r="BP132" s="1">
        <v>4356</v>
      </c>
      <c r="BQ132" s="1">
        <v>4454</v>
      </c>
      <c r="BR132" s="1">
        <v>4339</v>
      </c>
      <c r="BS132" s="1">
        <v>4447</v>
      </c>
      <c r="BT132" s="1">
        <v>4356</v>
      </c>
      <c r="BU132" s="1">
        <v>4362</v>
      </c>
      <c r="BV132" s="1">
        <v>4339</v>
      </c>
      <c r="BW132" s="1">
        <v>4353</v>
      </c>
      <c r="BX132" s="1">
        <v>1347.9</v>
      </c>
      <c r="BY132" s="62"/>
      <c r="BZ132" s="62"/>
      <c r="CA132" s="8"/>
      <c r="CB132" s="8"/>
      <c r="CC132" s="62"/>
      <c r="CD132" s="62"/>
      <c r="CE132" s="1"/>
      <c r="CF132" s="1"/>
    </row>
    <row r="133" spans="1:84" s="12" customFormat="1">
      <c r="A133" s="1">
        <v>2013</v>
      </c>
      <c r="B133" s="1">
        <v>3</v>
      </c>
      <c r="C133" s="24">
        <v>41457</v>
      </c>
      <c r="D133" s="26">
        <v>4420</v>
      </c>
      <c r="E133" s="26">
        <v>4469</v>
      </c>
      <c r="F133" s="26">
        <v>4407</v>
      </c>
      <c r="G133" s="26">
        <v>4451</v>
      </c>
      <c r="H133" s="1">
        <v>1373.6</v>
      </c>
      <c r="I133" s="81">
        <v>130.54079999999999</v>
      </c>
      <c r="J133" s="119">
        <v>130.22670400000001</v>
      </c>
      <c r="K133" s="119">
        <v>91.673088000000007</v>
      </c>
      <c r="L133" s="72">
        <v>91.669464000000005</v>
      </c>
      <c r="M133" s="7">
        <v>4464</v>
      </c>
      <c r="N133" s="56"/>
      <c r="O133" s="84"/>
      <c r="P133" s="13"/>
      <c r="Q133" s="13"/>
      <c r="R133" s="13"/>
      <c r="S133" s="13"/>
      <c r="T133" s="13"/>
      <c r="U133" s="13"/>
      <c r="V133" s="13"/>
      <c r="W133" s="50"/>
      <c r="X133" s="69">
        <v>4460</v>
      </c>
      <c r="Y133" s="7">
        <v>4493</v>
      </c>
      <c r="Z133" s="68">
        <v>4441</v>
      </c>
      <c r="AA133" s="68">
        <v>4448</v>
      </c>
      <c r="AB133" s="134"/>
      <c r="AC133" s="134"/>
      <c r="AD133" s="134"/>
      <c r="AE133" s="134"/>
      <c r="AF133" s="134"/>
      <c r="AG133" s="37"/>
      <c r="AH133" s="37"/>
      <c r="AI133" s="1"/>
      <c r="AJ133" s="1"/>
      <c r="AK133" s="1"/>
      <c r="AL133" s="1"/>
      <c r="AM133" s="1"/>
      <c r="AN133" s="1"/>
      <c r="AO133" s="1"/>
      <c r="AP133" s="14">
        <v>4356</v>
      </c>
      <c r="AQ133" s="14">
        <v>4480</v>
      </c>
      <c r="AR133" s="14">
        <v>4339</v>
      </c>
      <c r="AS133" s="14">
        <v>4442</v>
      </c>
      <c r="AT133" s="14">
        <v>4297</v>
      </c>
      <c r="AU133" s="127">
        <v>31</v>
      </c>
      <c r="AV133" s="127" t="s">
        <v>618</v>
      </c>
      <c r="AW133" s="14">
        <v>257</v>
      </c>
      <c r="AX133" s="127" t="s">
        <v>618</v>
      </c>
      <c r="AY133" s="14">
        <v>-23</v>
      </c>
      <c r="AZ133" s="1">
        <v>4460</v>
      </c>
      <c r="BA133" s="1">
        <v>4493</v>
      </c>
      <c r="BB133" s="1">
        <v>4448</v>
      </c>
      <c r="BC133" s="1">
        <v>4485</v>
      </c>
      <c r="BD133" s="8"/>
      <c r="BE133" s="8"/>
      <c r="BF133" s="62"/>
      <c r="BG133" s="62"/>
      <c r="BH133" s="1">
        <v>4428</v>
      </c>
      <c r="BI133" s="1">
        <v>339</v>
      </c>
      <c r="BJ133" s="1">
        <v>291</v>
      </c>
      <c r="BK133" s="1">
        <v>1.1649484536082475</v>
      </c>
      <c r="BL133" s="1">
        <v>4460</v>
      </c>
      <c r="BM133" s="1">
        <v>4470</v>
      </c>
      <c r="BN133" s="1">
        <v>4448</v>
      </c>
      <c r="BO133" s="1">
        <v>4464</v>
      </c>
      <c r="BP133" s="1">
        <v>4460</v>
      </c>
      <c r="BQ133" s="1">
        <v>4493</v>
      </c>
      <c r="BR133" s="1">
        <v>4448</v>
      </c>
      <c r="BS133" s="1">
        <v>4471</v>
      </c>
      <c r="BT133" s="1">
        <v>4460</v>
      </c>
      <c r="BU133" s="1">
        <v>4470</v>
      </c>
      <c r="BV133" s="1">
        <v>4460</v>
      </c>
      <c r="BW133" s="1">
        <v>4465</v>
      </c>
      <c r="BX133" s="1">
        <v>1384.5</v>
      </c>
      <c r="BY133" s="62"/>
      <c r="BZ133" s="62"/>
      <c r="CA133" s="8"/>
      <c r="CB133" s="8"/>
      <c r="CC133" s="62"/>
      <c r="CD133" s="62"/>
      <c r="CE133" s="1"/>
      <c r="CF133" s="1"/>
    </row>
    <row r="134" spans="1:84" s="12" customFormat="1">
      <c r="A134" s="1">
        <v>2013</v>
      </c>
      <c r="B134" s="1">
        <v>4</v>
      </c>
      <c r="C134" s="24">
        <v>41458</v>
      </c>
      <c r="D134" s="26">
        <v>4470</v>
      </c>
      <c r="E134" s="26">
        <v>4471</v>
      </c>
      <c r="F134" s="26">
        <v>4436</v>
      </c>
      <c r="G134" s="26">
        <v>4444</v>
      </c>
      <c r="H134" s="1">
        <v>1373.6</v>
      </c>
      <c r="I134" s="81">
        <v>130.70724799999999</v>
      </c>
      <c r="J134" s="119">
        <v>129.71013300000001</v>
      </c>
      <c r="K134" s="119">
        <v>91.251306999999997</v>
      </c>
      <c r="L134" s="72">
        <v>90.754019999999997</v>
      </c>
      <c r="M134" s="7">
        <v>4413</v>
      </c>
      <c r="N134" s="56"/>
      <c r="O134" s="84"/>
      <c r="P134" s="13"/>
      <c r="Q134" s="13"/>
      <c r="R134" s="13"/>
      <c r="S134" s="13"/>
      <c r="T134" s="13"/>
      <c r="U134" s="13"/>
      <c r="V134" s="13"/>
      <c r="W134" s="50"/>
      <c r="X134" s="69">
        <v>4460</v>
      </c>
      <c r="Y134" s="7">
        <v>4493</v>
      </c>
      <c r="Z134" s="68">
        <v>4441</v>
      </c>
      <c r="AA134" s="68">
        <v>4448</v>
      </c>
      <c r="AB134" s="134"/>
      <c r="AC134" s="134"/>
      <c r="AD134" s="134"/>
      <c r="AE134" s="134"/>
      <c r="AF134" s="134"/>
      <c r="AG134" s="37"/>
      <c r="AH134" s="37"/>
      <c r="AI134" s="1"/>
      <c r="AJ134" s="1"/>
      <c r="AK134" s="1"/>
      <c r="AL134" s="1"/>
      <c r="AM134" s="1"/>
      <c r="AN134" s="1"/>
      <c r="AO134" s="1"/>
      <c r="AP134" s="14">
        <v>4460</v>
      </c>
      <c r="AQ134" s="14">
        <v>4493</v>
      </c>
      <c r="AR134" s="14">
        <v>4436</v>
      </c>
      <c r="AS134" s="14">
        <v>4449</v>
      </c>
      <c r="AT134" s="14">
        <v>4396.666666666667</v>
      </c>
      <c r="AU134" s="127">
        <v>26</v>
      </c>
      <c r="AV134" s="127" t="s">
        <v>618</v>
      </c>
      <c r="AW134" s="14">
        <v>257</v>
      </c>
      <c r="AX134" s="127" t="s">
        <v>618</v>
      </c>
      <c r="AY134" s="14">
        <v>-23</v>
      </c>
      <c r="AZ134" s="1">
        <v>4409</v>
      </c>
      <c r="BA134" s="1">
        <v>4420</v>
      </c>
      <c r="BB134" s="1">
        <v>4383</v>
      </c>
      <c r="BC134" s="1">
        <v>4389</v>
      </c>
      <c r="BD134" s="8"/>
      <c r="BE134" s="8"/>
      <c r="BF134" s="62"/>
      <c r="BG134" s="62"/>
      <c r="BH134" s="1">
        <v>4450</v>
      </c>
      <c r="BI134" s="1">
        <v>244</v>
      </c>
      <c r="BJ134" s="1">
        <v>201</v>
      </c>
      <c r="BK134" s="1">
        <v>1.2139303482587065</v>
      </c>
      <c r="BL134" s="1">
        <v>4409</v>
      </c>
      <c r="BM134" s="1">
        <v>4420</v>
      </c>
      <c r="BN134" s="1">
        <v>4383</v>
      </c>
      <c r="BO134" s="1">
        <v>4405</v>
      </c>
      <c r="BP134" s="1">
        <v>4409</v>
      </c>
      <c r="BQ134" s="1">
        <v>4420</v>
      </c>
      <c r="BR134" s="1">
        <v>4374</v>
      </c>
      <c r="BS134" s="1">
        <v>4389</v>
      </c>
      <c r="BT134" s="1">
        <v>4409</v>
      </c>
      <c r="BU134" s="1">
        <v>4420</v>
      </c>
      <c r="BV134" s="1">
        <v>4392</v>
      </c>
      <c r="BW134" s="1">
        <v>4400</v>
      </c>
      <c r="BX134" s="1">
        <v>1361</v>
      </c>
      <c r="BY134" s="62"/>
      <c r="BZ134" s="62"/>
      <c r="CA134" s="8"/>
      <c r="CB134" s="8"/>
      <c r="CC134" s="62"/>
      <c r="CD134" s="62"/>
      <c r="CE134" s="1"/>
      <c r="CF134" s="1"/>
    </row>
    <row r="135" spans="1:84" s="12" customFormat="1">
      <c r="A135" s="1">
        <v>2013</v>
      </c>
      <c r="B135" s="1">
        <v>5</v>
      </c>
      <c r="C135" s="24">
        <v>41459</v>
      </c>
      <c r="D135" s="26">
        <v>4372</v>
      </c>
      <c r="E135" s="26">
        <v>4403</v>
      </c>
      <c r="F135" s="26">
        <v>4362</v>
      </c>
      <c r="G135" s="26">
        <v>4380</v>
      </c>
      <c r="H135" s="1">
        <v>1341.6</v>
      </c>
      <c r="I135" s="81">
        <v>129.421086</v>
      </c>
      <c r="J135" s="119">
        <v>129.547155</v>
      </c>
      <c r="K135" s="119">
        <v>90.658484999999999</v>
      </c>
      <c r="L135" s="72">
        <v>90.747806999999995</v>
      </c>
      <c r="M135" s="7">
        <v>4356</v>
      </c>
      <c r="N135" s="56"/>
      <c r="O135" s="84"/>
      <c r="P135" s="13"/>
      <c r="Q135" s="13"/>
      <c r="R135" s="13"/>
      <c r="S135" s="13"/>
      <c r="T135" s="13"/>
      <c r="U135" s="13"/>
      <c r="V135" s="13"/>
      <c r="W135" s="50"/>
      <c r="X135" s="69">
        <v>4359</v>
      </c>
      <c r="Y135" s="7">
        <v>4361</v>
      </c>
      <c r="Z135" s="68">
        <v>4320</v>
      </c>
      <c r="AA135" s="68">
        <v>4354</v>
      </c>
      <c r="AB135" s="134"/>
      <c r="AC135" s="134"/>
      <c r="AD135" s="134"/>
      <c r="AE135" s="134"/>
      <c r="AF135" s="134"/>
      <c r="AG135" s="37"/>
      <c r="AH135" s="37"/>
      <c r="AI135" s="1"/>
      <c r="AJ135" s="1"/>
      <c r="AK135" s="1"/>
      <c r="AL135" s="1"/>
      <c r="AM135" s="1"/>
      <c r="AN135" s="1"/>
      <c r="AO135" s="1"/>
      <c r="AP135" s="14">
        <v>4409</v>
      </c>
      <c r="AQ135" s="14">
        <v>4420</v>
      </c>
      <c r="AR135" s="14">
        <v>4345</v>
      </c>
      <c r="AS135" s="14">
        <v>4387</v>
      </c>
      <c r="AT135" s="14">
        <v>4426</v>
      </c>
      <c r="AU135" s="127">
        <v>8</v>
      </c>
      <c r="AV135" s="127" t="s">
        <v>618</v>
      </c>
      <c r="AW135" s="14">
        <v>257</v>
      </c>
      <c r="AX135" s="127" t="s">
        <v>618</v>
      </c>
      <c r="AY135" s="14">
        <v>-23</v>
      </c>
      <c r="AZ135" s="1">
        <v>4359</v>
      </c>
      <c r="BA135" s="1">
        <v>4361</v>
      </c>
      <c r="BB135" s="1">
        <v>4320</v>
      </c>
      <c r="BC135" s="1">
        <v>4350</v>
      </c>
      <c r="BD135" s="8"/>
      <c r="BE135" s="8"/>
      <c r="BF135" s="62"/>
      <c r="BG135" s="62"/>
      <c r="BH135" s="1">
        <v>4385</v>
      </c>
      <c r="BI135" s="1">
        <v>257</v>
      </c>
      <c r="BJ135" s="1">
        <v>208</v>
      </c>
      <c r="BK135" s="1">
        <v>1.2355769230769231</v>
      </c>
      <c r="BL135" s="1">
        <v>4359</v>
      </c>
      <c r="BM135" s="1">
        <v>4361</v>
      </c>
      <c r="BN135" s="1">
        <v>4320</v>
      </c>
      <c r="BO135" s="1">
        <v>4353</v>
      </c>
      <c r="BP135" s="1">
        <v>4359</v>
      </c>
      <c r="BQ135" s="1">
        <v>4361</v>
      </c>
      <c r="BR135" s="1">
        <v>4320</v>
      </c>
      <c r="BS135" s="1">
        <v>4341</v>
      </c>
      <c r="BT135" s="1">
        <v>4359</v>
      </c>
      <c r="BU135" s="1">
        <v>4361</v>
      </c>
      <c r="BV135" s="1">
        <v>4322</v>
      </c>
      <c r="BW135" s="1">
        <v>4324</v>
      </c>
      <c r="BX135" s="1">
        <v>1343.1</v>
      </c>
      <c r="BY135" s="62"/>
      <c r="BZ135" s="62"/>
      <c r="CA135" s="8"/>
      <c r="CB135" s="8"/>
      <c r="CC135" s="62"/>
      <c r="CD135" s="62"/>
      <c r="CE135" s="1"/>
      <c r="CF135" s="1"/>
    </row>
    <row r="136" spans="1:84" s="12" customFormat="1">
      <c r="A136" s="1">
        <v>2013</v>
      </c>
      <c r="B136" s="1">
        <v>6</v>
      </c>
      <c r="C136" s="24">
        <v>41460</v>
      </c>
      <c r="D136" s="26">
        <v>4362</v>
      </c>
      <c r="E136" s="26">
        <v>4379</v>
      </c>
      <c r="F136" s="26">
        <v>4316</v>
      </c>
      <c r="G136" s="26">
        <v>4316</v>
      </c>
      <c r="H136" s="1">
        <v>1326.4</v>
      </c>
      <c r="I136" s="81">
        <v>129.278111</v>
      </c>
      <c r="J136" s="119">
        <v>129.17212499999999</v>
      </c>
      <c r="K136" s="119">
        <v>91.656807000000001</v>
      </c>
      <c r="L136" s="72">
        <v>91.728750000000005</v>
      </c>
      <c r="M136" s="7">
        <v>4320</v>
      </c>
      <c r="N136" s="56"/>
      <c r="O136" s="84"/>
      <c r="P136" s="13"/>
      <c r="Q136" s="13"/>
      <c r="R136" s="13"/>
      <c r="S136" s="13"/>
      <c r="T136" s="13"/>
      <c r="U136" s="13"/>
      <c r="V136" s="13"/>
      <c r="W136" s="50"/>
      <c r="X136" s="69">
        <v>4324</v>
      </c>
      <c r="Y136" s="7">
        <v>4370</v>
      </c>
      <c r="Z136" s="68">
        <v>4274</v>
      </c>
      <c r="AA136" s="68">
        <v>4344</v>
      </c>
      <c r="AB136" s="134"/>
      <c r="AC136" s="134"/>
      <c r="AD136" s="134"/>
      <c r="AE136" s="134"/>
      <c r="AF136" s="134"/>
      <c r="AG136" s="37"/>
      <c r="AH136" s="37"/>
      <c r="AI136" s="1"/>
      <c r="AJ136" s="1"/>
      <c r="AK136" s="1"/>
      <c r="AL136" s="1"/>
      <c r="AM136" s="1"/>
      <c r="AN136" s="1"/>
      <c r="AO136" s="1"/>
      <c r="AP136" s="14">
        <v>4359</v>
      </c>
      <c r="AQ136" s="14">
        <v>4379</v>
      </c>
      <c r="AR136" s="14">
        <v>4320</v>
      </c>
      <c r="AS136" s="14">
        <v>4365</v>
      </c>
      <c r="AT136" s="14">
        <v>4400.333333333333</v>
      </c>
      <c r="AU136" s="127">
        <v>46</v>
      </c>
      <c r="AV136" s="127" t="s">
        <v>618</v>
      </c>
      <c r="AW136" s="14">
        <v>257</v>
      </c>
      <c r="AX136" s="127">
        <v>-48</v>
      </c>
      <c r="AY136" s="14">
        <v>-71</v>
      </c>
      <c r="AZ136" s="1">
        <v>4324</v>
      </c>
      <c r="BA136" s="1">
        <v>4370</v>
      </c>
      <c r="BB136" s="1">
        <v>4289</v>
      </c>
      <c r="BC136" s="1">
        <v>4294</v>
      </c>
      <c r="BD136" s="8"/>
      <c r="BE136" s="8"/>
      <c r="BF136" s="62"/>
      <c r="BG136" s="62"/>
      <c r="BH136" s="1">
        <v>4362</v>
      </c>
      <c r="BI136" s="1">
        <v>297</v>
      </c>
      <c r="BJ136" s="1">
        <v>244</v>
      </c>
      <c r="BK136" s="1">
        <v>1.2172131147540983</v>
      </c>
      <c r="BL136" s="1">
        <v>4324</v>
      </c>
      <c r="BM136" s="1">
        <v>4370</v>
      </c>
      <c r="BN136" s="1">
        <v>4305</v>
      </c>
      <c r="BO136" s="1">
        <v>4345</v>
      </c>
      <c r="BP136" s="1">
        <v>4324</v>
      </c>
      <c r="BQ136" s="1">
        <v>4370</v>
      </c>
      <c r="BR136" s="1">
        <v>4274</v>
      </c>
      <c r="BS136" s="1">
        <v>4298</v>
      </c>
      <c r="BT136" s="1">
        <v>4324</v>
      </c>
      <c r="BU136" s="1">
        <v>4332</v>
      </c>
      <c r="BV136" s="1">
        <v>4317</v>
      </c>
      <c r="BW136" s="1">
        <v>4324</v>
      </c>
      <c r="BX136" s="1">
        <v>1335.4</v>
      </c>
      <c r="BY136" s="62"/>
      <c r="BZ136" s="62"/>
      <c r="CA136" s="8"/>
      <c r="CB136" s="8"/>
      <c r="CC136" s="62"/>
      <c r="CD136" s="62"/>
      <c r="CE136" s="1"/>
      <c r="CF136" s="1"/>
    </row>
    <row r="137" spans="1:84" s="12" customFormat="1">
      <c r="A137" s="1">
        <v>2013</v>
      </c>
      <c r="B137" s="1">
        <v>2</v>
      </c>
      <c r="C137" s="24">
        <v>41463</v>
      </c>
      <c r="D137" s="26">
        <v>4366</v>
      </c>
      <c r="E137" s="26">
        <v>4391</v>
      </c>
      <c r="F137" s="26">
        <v>4353</v>
      </c>
      <c r="G137" s="26">
        <v>4355</v>
      </c>
      <c r="H137" s="1">
        <v>1362</v>
      </c>
      <c r="I137" s="81">
        <v>129.539873</v>
      </c>
      <c r="J137" s="119">
        <v>129.82134400000001</v>
      </c>
      <c r="K137" s="119">
        <v>91.426247000000004</v>
      </c>
      <c r="L137" s="72">
        <v>91.690370999999999</v>
      </c>
      <c r="M137" s="7">
        <v>4382</v>
      </c>
      <c r="N137" s="56"/>
      <c r="O137" s="84"/>
      <c r="P137" s="13"/>
      <c r="Q137" s="13"/>
      <c r="R137" s="13"/>
      <c r="S137" s="13"/>
      <c r="T137" s="13"/>
      <c r="U137" s="13"/>
      <c r="V137" s="13"/>
      <c r="W137" s="50"/>
      <c r="X137" s="69">
        <v>4382</v>
      </c>
      <c r="Y137" s="7">
        <v>4452</v>
      </c>
      <c r="Z137" s="68">
        <v>4370</v>
      </c>
      <c r="AA137" s="68">
        <v>4450</v>
      </c>
      <c r="AB137" s="134"/>
      <c r="AC137" s="134"/>
      <c r="AD137" s="134"/>
      <c r="AE137" s="134"/>
      <c r="AF137" s="134"/>
      <c r="AG137" s="37"/>
      <c r="AH137" s="37"/>
      <c r="AI137" s="1"/>
      <c r="AJ137" s="1"/>
      <c r="AK137" s="1"/>
      <c r="AL137" s="1"/>
      <c r="AM137" s="1"/>
      <c r="AN137" s="1"/>
      <c r="AO137" s="1"/>
      <c r="AP137" s="14">
        <v>4324</v>
      </c>
      <c r="AQ137" s="14">
        <v>4391</v>
      </c>
      <c r="AR137" s="14">
        <v>4274</v>
      </c>
      <c r="AS137" s="14">
        <v>4386</v>
      </c>
      <c r="AT137" s="14">
        <v>4379.333333333333</v>
      </c>
      <c r="AU137" s="127">
        <v>11</v>
      </c>
      <c r="AV137" s="127" t="s">
        <v>618</v>
      </c>
      <c r="AW137" s="14">
        <v>257</v>
      </c>
      <c r="AX137" s="127" t="s">
        <v>618</v>
      </c>
      <c r="AY137" s="14">
        <v>-71</v>
      </c>
      <c r="AZ137" s="1">
        <v>4382</v>
      </c>
      <c r="BA137" s="1">
        <v>4447</v>
      </c>
      <c r="BB137" s="1">
        <v>4370</v>
      </c>
      <c r="BC137" s="1">
        <v>4433</v>
      </c>
      <c r="BD137" s="8"/>
      <c r="BE137" s="8"/>
      <c r="BF137" s="62"/>
      <c r="BG137" s="62"/>
      <c r="BH137" s="1">
        <v>4370</v>
      </c>
      <c r="BI137" s="1">
        <v>230</v>
      </c>
      <c r="BJ137" s="1">
        <v>235</v>
      </c>
      <c r="BK137" s="1">
        <v>0.97872340425531912</v>
      </c>
      <c r="BL137" s="1">
        <v>4382</v>
      </c>
      <c r="BM137" s="1">
        <v>4447</v>
      </c>
      <c r="BN137" s="1">
        <v>4370</v>
      </c>
      <c r="BO137" s="1">
        <v>4432</v>
      </c>
      <c r="BP137" s="1">
        <v>4382</v>
      </c>
      <c r="BQ137" s="1">
        <v>4447</v>
      </c>
      <c r="BR137" s="1">
        <v>4370</v>
      </c>
      <c r="BS137" s="1">
        <v>4443</v>
      </c>
      <c r="BT137" s="1">
        <v>4382</v>
      </c>
      <c r="BU137" s="1">
        <v>4382</v>
      </c>
      <c r="BV137" s="1">
        <v>4371</v>
      </c>
      <c r="BW137" s="1">
        <v>4381</v>
      </c>
      <c r="BX137" s="1">
        <v>1337.4</v>
      </c>
      <c r="BY137" s="62"/>
      <c r="BZ137" s="62"/>
      <c r="CA137" s="8"/>
      <c r="CB137" s="8"/>
      <c r="CC137" s="62"/>
      <c r="CD137" s="62"/>
      <c r="CE137" s="1"/>
      <c r="CF137" s="1"/>
    </row>
    <row r="138" spans="1:84" s="12" customFormat="1">
      <c r="A138" s="1">
        <v>2013</v>
      </c>
      <c r="B138" s="1">
        <v>3</v>
      </c>
      <c r="C138" s="24">
        <v>41464</v>
      </c>
      <c r="D138" s="26">
        <v>4430</v>
      </c>
      <c r="E138" s="26">
        <v>4528</v>
      </c>
      <c r="F138" s="26">
        <v>4420</v>
      </c>
      <c r="G138" s="26">
        <v>4510</v>
      </c>
      <c r="H138" s="1">
        <v>1368.5</v>
      </c>
      <c r="I138" s="81">
        <v>130.21402900000001</v>
      </c>
      <c r="J138" s="119">
        <v>130.194762</v>
      </c>
      <c r="K138" s="119">
        <v>92.810728999999995</v>
      </c>
      <c r="L138" s="72">
        <v>92.827226999999993</v>
      </c>
      <c r="M138" s="7">
        <v>4500</v>
      </c>
      <c r="N138" s="56"/>
      <c r="O138" s="84"/>
      <c r="P138" s="13"/>
      <c r="Q138" s="13"/>
      <c r="R138" s="13"/>
      <c r="S138" s="13"/>
      <c r="T138" s="13"/>
      <c r="U138" s="13"/>
      <c r="V138" s="13"/>
      <c r="W138" s="50"/>
      <c r="X138" s="69">
        <v>4500</v>
      </c>
      <c r="Y138" s="7">
        <v>4504</v>
      </c>
      <c r="Z138" s="68">
        <v>4448</v>
      </c>
      <c r="AA138" s="68">
        <v>4471</v>
      </c>
      <c r="AB138" s="134"/>
      <c r="AC138" s="134"/>
      <c r="AD138" s="134"/>
      <c r="AE138" s="134"/>
      <c r="AF138" s="134"/>
      <c r="AG138" s="37"/>
      <c r="AH138" s="37"/>
      <c r="AI138" s="1"/>
      <c r="AJ138" s="1"/>
      <c r="AK138" s="1"/>
      <c r="AL138" s="1"/>
      <c r="AM138" s="1"/>
      <c r="AN138" s="1"/>
      <c r="AO138" s="1"/>
      <c r="AP138" s="14">
        <v>4382</v>
      </c>
      <c r="AQ138" s="14">
        <v>4454</v>
      </c>
      <c r="AR138" s="14">
        <v>4370</v>
      </c>
      <c r="AS138" s="14">
        <v>4447</v>
      </c>
      <c r="AT138" s="14">
        <v>4399.333333333333</v>
      </c>
      <c r="AU138" s="127">
        <v>80</v>
      </c>
      <c r="AV138" s="127">
        <v>20</v>
      </c>
      <c r="AW138" s="14">
        <v>277</v>
      </c>
      <c r="AX138" s="127" t="s">
        <v>618</v>
      </c>
      <c r="AY138" s="14">
        <v>-71</v>
      </c>
      <c r="AZ138" s="1">
        <v>4500</v>
      </c>
      <c r="BA138" s="1">
        <v>4503</v>
      </c>
      <c r="BB138" s="1">
        <v>4452</v>
      </c>
      <c r="BC138" s="1">
        <v>4503</v>
      </c>
      <c r="BD138" s="8"/>
      <c r="BE138" s="8"/>
      <c r="BF138" s="62"/>
      <c r="BG138" s="62"/>
      <c r="BH138" s="1">
        <v>4442</v>
      </c>
      <c r="BI138" s="1">
        <v>345</v>
      </c>
      <c r="BJ138" s="1">
        <v>194</v>
      </c>
      <c r="BK138" s="1">
        <v>1.7783505154639174</v>
      </c>
      <c r="BL138" s="1">
        <v>4500</v>
      </c>
      <c r="BM138" s="1">
        <v>4502</v>
      </c>
      <c r="BN138" s="1">
        <v>4452</v>
      </c>
      <c r="BO138" s="1">
        <v>4476</v>
      </c>
      <c r="BP138" s="1">
        <v>4500</v>
      </c>
      <c r="BQ138" s="1">
        <v>4504</v>
      </c>
      <c r="BR138" s="1">
        <v>4452</v>
      </c>
      <c r="BS138" s="1">
        <v>4462</v>
      </c>
      <c r="BT138" s="1">
        <v>4500</v>
      </c>
      <c r="BU138" s="1">
        <v>4502</v>
      </c>
      <c r="BV138" s="1">
        <v>4485</v>
      </c>
      <c r="BW138" s="1">
        <v>4496</v>
      </c>
      <c r="BX138" s="1">
        <v>1372.1</v>
      </c>
      <c r="BY138" s="62"/>
      <c r="BZ138" s="62"/>
      <c r="CA138" s="8"/>
      <c r="CB138" s="8"/>
      <c r="CC138" s="62"/>
      <c r="CD138" s="62"/>
      <c r="CE138" s="1"/>
      <c r="CF138" s="1"/>
    </row>
    <row r="139" spans="1:84" s="12" customFormat="1">
      <c r="A139" s="1">
        <v>2013</v>
      </c>
      <c r="B139" s="1">
        <v>4</v>
      </c>
      <c r="C139" s="24">
        <v>41465</v>
      </c>
      <c r="D139" s="26">
        <v>4476</v>
      </c>
      <c r="E139" s="26">
        <v>4481</v>
      </c>
      <c r="F139" s="26">
        <v>4403</v>
      </c>
      <c r="G139" s="26">
        <v>4436</v>
      </c>
      <c r="H139" s="1">
        <v>1375.5</v>
      </c>
      <c r="I139" s="81">
        <v>128.55502799999999</v>
      </c>
      <c r="J139" s="119">
        <v>128.679214</v>
      </c>
      <c r="K139" s="119">
        <v>92.418087999999997</v>
      </c>
      <c r="L139" s="72">
        <v>92.523660000000007</v>
      </c>
      <c r="M139" s="7">
        <v>4447</v>
      </c>
      <c r="N139" s="56"/>
      <c r="O139" s="84"/>
      <c r="P139" s="13"/>
      <c r="Q139" s="13"/>
      <c r="R139" s="13"/>
      <c r="S139" s="13"/>
      <c r="T139" s="13"/>
      <c r="U139" s="13"/>
      <c r="V139" s="13"/>
      <c r="W139" s="50"/>
      <c r="X139" s="69">
        <v>4449</v>
      </c>
      <c r="Y139" s="7">
        <v>4467</v>
      </c>
      <c r="Z139" s="68">
        <v>4411</v>
      </c>
      <c r="AA139" s="68">
        <v>4421</v>
      </c>
      <c r="AB139" s="134"/>
      <c r="AC139" s="134"/>
      <c r="AD139" s="134"/>
      <c r="AE139" s="134"/>
      <c r="AF139" s="134"/>
      <c r="AG139" s="37"/>
      <c r="AH139" s="37"/>
      <c r="AI139" s="1"/>
      <c r="AJ139" s="1"/>
      <c r="AK139" s="1"/>
      <c r="AL139" s="1"/>
      <c r="AM139" s="1"/>
      <c r="AN139" s="1"/>
      <c r="AO139" s="1"/>
      <c r="AP139" s="14">
        <v>4500</v>
      </c>
      <c r="AQ139" s="14">
        <v>4504</v>
      </c>
      <c r="AR139" s="14">
        <v>4448</v>
      </c>
      <c r="AS139" s="14">
        <v>4469</v>
      </c>
      <c r="AT139" s="14">
        <v>4434</v>
      </c>
      <c r="AU139" s="127">
        <v>40</v>
      </c>
      <c r="AV139" s="127" t="s">
        <v>618</v>
      </c>
      <c r="AW139" s="14">
        <v>277</v>
      </c>
      <c r="AX139" s="127" t="s">
        <v>618</v>
      </c>
      <c r="AY139" s="14">
        <v>-71</v>
      </c>
      <c r="AZ139" s="1">
        <v>4449</v>
      </c>
      <c r="BA139" s="1">
        <v>4467</v>
      </c>
      <c r="BB139" s="1">
        <v>4411</v>
      </c>
      <c r="BC139" s="1">
        <v>4457</v>
      </c>
      <c r="BD139" s="8"/>
      <c r="BE139" s="8"/>
      <c r="BF139" s="62"/>
      <c r="BG139" s="62"/>
      <c r="BH139" s="1">
        <v>4470</v>
      </c>
      <c r="BI139" s="1">
        <v>234</v>
      </c>
      <c r="BJ139" s="1">
        <v>199</v>
      </c>
      <c r="BK139" s="1">
        <v>1.1758793969849246</v>
      </c>
      <c r="BL139" s="1">
        <v>4449</v>
      </c>
      <c r="BM139" s="1">
        <v>4467</v>
      </c>
      <c r="BN139" s="1">
        <v>4411</v>
      </c>
      <c r="BO139" s="1">
        <v>4458</v>
      </c>
      <c r="BP139" s="1">
        <v>4449</v>
      </c>
      <c r="BQ139" s="1">
        <v>4467</v>
      </c>
      <c r="BR139" s="1">
        <v>4411</v>
      </c>
      <c r="BS139" s="1">
        <v>4461</v>
      </c>
      <c r="BT139" s="1">
        <v>4449</v>
      </c>
      <c r="BU139" s="1">
        <v>4449</v>
      </c>
      <c r="BV139" s="1">
        <v>4414</v>
      </c>
      <c r="BW139" s="1">
        <v>4418</v>
      </c>
      <c r="BX139" s="1">
        <v>1366</v>
      </c>
      <c r="BY139" s="62"/>
      <c r="BZ139" s="62"/>
      <c r="CA139" s="8"/>
      <c r="CB139" s="8"/>
      <c r="CC139" s="62"/>
      <c r="CD139" s="62"/>
      <c r="CE139" s="1"/>
      <c r="CF139" s="1"/>
    </row>
    <row r="140" spans="1:84" s="12" customFormat="1">
      <c r="A140" s="1">
        <v>2013</v>
      </c>
      <c r="B140" s="1">
        <v>5</v>
      </c>
      <c r="C140" s="24">
        <v>41466</v>
      </c>
      <c r="D140" s="26">
        <v>4480</v>
      </c>
      <c r="E140" s="26">
        <v>4530</v>
      </c>
      <c r="F140" s="26">
        <v>4457</v>
      </c>
      <c r="G140" s="26">
        <v>4486</v>
      </c>
      <c r="H140" s="1">
        <v>1406</v>
      </c>
      <c r="I140" s="81">
        <v>129.14006000000001</v>
      </c>
      <c r="J140" s="119">
        <v>129.21335999999999</v>
      </c>
      <c r="K140" s="119">
        <v>91.688947999999996</v>
      </c>
      <c r="L140" s="72">
        <v>91.559160000000006</v>
      </c>
      <c r="M140" s="7">
        <v>4475</v>
      </c>
      <c r="N140" s="56"/>
      <c r="O140" s="84"/>
      <c r="P140" s="13"/>
      <c r="Q140" s="13"/>
      <c r="R140" s="13"/>
      <c r="S140" s="13"/>
      <c r="T140" s="13"/>
      <c r="U140" s="13"/>
      <c r="V140" s="13"/>
      <c r="W140" s="50"/>
      <c r="X140" s="69">
        <v>4478</v>
      </c>
      <c r="Y140" s="7">
        <v>4529</v>
      </c>
      <c r="Z140" s="68">
        <v>4470</v>
      </c>
      <c r="AA140" s="68">
        <v>4527</v>
      </c>
      <c r="AB140" s="134"/>
      <c r="AC140" s="134"/>
      <c r="AD140" s="134"/>
      <c r="AE140" s="134"/>
      <c r="AF140" s="134"/>
      <c r="AG140" s="37"/>
      <c r="AH140" s="37"/>
      <c r="AI140" s="1"/>
      <c r="AJ140" s="1"/>
      <c r="AK140" s="1"/>
      <c r="AL140" s="1"/>
      <c r="AM140" s="1"/>
      <c r="AN140" s="1"/>
      <c r="AO140" s="1"/>
      <c r="AP140" s="14">
        <v>4449</v>
      </c>
      <c r="AQ140" s="14">
        <v>4530</v>
      </c>
      <c r="AR140" s="14">
        <v>4411</v>
      </c>
      <c r="AS140" s="14">
        <v>4508</v>
      </c>
      <c r="AT140" s="14">
        <v>4474.666666666667</v>
      </c>
      <c r="AU140" s="127">
        <v>6</v>
      </c>
      <c r="AV140" s="127" t="s">
        <v>618</v>
      </c>
      <c r="AW140" s="14">
        <v>277</v>
      </c>
      <c r="AX140" s="127" t="s">
        <v>618</v>
      </c>
      <c r="AY140" s="14">
        <v>-71</v>
      </c>
      <c r="AZ140" s="1">
        <v>4478</v>
      </c>
      <c r="BA140" s="1">
        <v>4516</v>
      </c>
      <c r="BB140" s="1">
        <v>4472</v>
      </c>
      <c r="BC140" s="1">
        <v>4508</v>
      </c>
      <c r="BD140" s="8"/>
      <c r="BE140" s="8"/>
      <c r="BF140" s="62"/>
      <c r="BG140" s="62"/>
      <c r="BH140" s="1">
        <v>4523</v>
      </c>
      <c r="BI140" s="1">
        <v>215</v>
      </c>
      <c r="BJ140" s="1">
        <v>213</v>
      </c>
      <c r="BK140" s="1">
        <v>1.0093896713615023</v>
      </c>
      <c r="BL140" s="1">
        <v>4478</v>
      </c>
      <c r="BM140" s="1">
        <v>4516</v>
      </c>
      <c r="BN140" s="1">
        <v>4472</v>
      </c>
      <c r="BO140" s="1">
        <v>4505</v>
      </c>
      <c r="BP140" s="1">
        <v>4478</v>
      </c>
      <c r="BQ140" s="1">
        <v>4517</v>
      </c>
      <c r="BR140" s="1">
        <v>4472</v>
      </c>
      <c r="BS140" s="1">
        <v>4492</v>
      </c>
      <c r="BT140" s="1">
        <v>4478</v>
      </c>
      <c r="BU140" s="1">
        <v>4490</v>
      </c>
      <c r="BV140" s="1">
        <v>4472</v>
      </c>
      <c r="BW140" s="1">
        <v>4484</v>
      </c>
      <c r="BX140" s="1">
        <v>1396.3</v>
      </c>
      <c r="BY140" s="62"/>
      <c r="BZ140" s="62"/>
      <c r="CA140" s="8"/>
      <c r="CB140" s="8"/>
      <c r="CC140" s="62"/>
      <c r="CD140" s="62"/>
      <c r="CE140" s="1"/>
      <c r="CF140" s="1"/>
    </row>
    <row r="141" spans="1:84" s="12" customFormat="1">
      <c r="A141" s="1">
        <v>2013</v>
      </c>
      <c r="B141" s="1">
        <v>6</v>
      </c>
      <c r="C141" s="24">
        <v>41467</v>
      </c>
      <c r="D141" s="26">
        <v>4518</v>
      </c>
      <c r="E141" s="26">
        <v>4545</v>
      </c>
      <c r="F141" s="26">
        <v>4507</v>
      </c>
      <c r="G141" s="26">
        <v>4509</v>
      </c>
      <c r="H141" s="1">
        <v>1422.7</v>
      </c>
      <c r="I141" s="81">
        <v>129.40882500000001</v>
      </c>
      <c r="J141" s="119">
        <v>129.37142399999999</v>
      </c>
      <c r="K141" s="119">
        <v>90.759514999999993</v>
      </c>
      <c r="L141" s="72">
        <v>90.694800000000001</v>
      </c>
      <c r="M141" s="7">
        <v>4498</v>
      </c>
      <c r="N141" s="56"/>
      <c r="O141" s="84"/>
      <c r="P141" s="13"/>
      <c r="Q141" s="13"/>
      <c r="R141" s="13"/>
      <c r="S141" s="13"/>
      <c r="T141" s="13"/>
      <c r="U141" s="13"/>
      <c r="V141" s="13"/>
      <c r="W141" s="50"/>
      <c r="X141" s="69">
        <v>4495</v>
      </c>
      <c r="Y141" s="7">
        <v>4536</v>
      </c>
      <c r="Z141" s="68">
        <v>4481</v>
      </c>
      <c r="AA141" s="68">
        <v>4529</v>
      </c>
      <c r="AB141" s="134"/>
      <c r="AC141" s="134"/>
      <c r="AD141" s="134"/>
      <c r="AE141" s="134"/>
      <c r="AF141" s="134"/>
      <c r="AG141" s="37"/>
      <c r="AH141" s="37"/>
      <c r="AI141" s="1"/>
      <c r="AJ141" s="1"/>
      <c r="AK141" s="1"/>
      <c r="AL141" s="1"/>
      <c r="AM141" s="1"/>
      <c r="AN141" s="1"/>
      <c r="AO141" s="1"/>
      <c r="AP141" s="14">
        <v>4478</v>
      </c>
      <c r="AQ141" s="14">
        <v>4544</v>
      </c>
      <c r="AR141" s="14">
        <v>4470</v>
      </c>
      <c r="AS141" s="14">
        <v>4539</v>
      </c>
      <c r="AT141" s="14">
        <v>4505.333333333333</v>
      </c>
      <c r="AU141" s="127">
        <v>9</v>
      </c>
      <c r="AV141" s="127" t="s">
        <v>618</v>
      </c>
      <c r="AW141" s="14">
        <v>277</v>
      </c>
      <c r="AX141" s="127" t="s">
        <v>618</v>
      </c>
      <c r="AY141" s="14">
        <v>-71</v>
      </c>
      <c r="AZ141" s="1">
        <v>4495</v>
      </c>
      <c r="BA141" s="1">
        <v>4535</v>
      </c>
      <c r="BB141" s="1">
        <v>4481</v>
      </c>
      <c r="BC141" s="1">
        <v>4508</v>
      </c>
      <c r="BD141" s="8"/>
      <c r="BE141" s="8"/>
      <c r="BF141" s="62"/>
      <c r="BG141" s="62"/>
      <c r="BH141" s="1">
        <v>4523</v>
      </c>
      <c r="BI141" s="1">
        <v>215</v>
      </c>
      <c r="BJ141" s="1">
        <v>213</v>
      </c>
      <c r="BK141" s="1">
        <v>1.0093896713615023</v>
      </c>
      <c r="BL141" s="1">
        <v>4495</v>
      </c>
      <c r="BM141" s="1">
        <v>4535</v>
      </c>
      <c r="BN141" s="1">
        <v>4481</v>
      </c>
      <c r="BO141" s="1">
        <v>4521</v>
      </c>
      <c r="BP141" s="1">
        <v>4495</v>
      </c>
      <c r="BQ141" s="1">
        <v>4535</v>
      </c>
      <c r="BR141" s="1">
        <v>4481</v>
      </c>
      <c r="BS141" s="1">
        <v>4528</v>
      </c>
      <c r="BT141" s="1">
        <v>4495</v>
      </c>
      <c r="BU141" s="1">
        <v>4503</v>
      </c>
      <c r="BV141" s="1">
        <v>4482</v>
      </c>
      <c r="BW141" s="1">
        <v>4493</v>
      </c>
      <c r="BX141" s="1">
        <v>1399.9</v>
      </c>
      <c r="BY141" s="62"/>
      <c r="BZ141" s="62"/>
      <c r="CA141" s="8"/>
      <c r="CB141" s="8"/>
      <c r="CC141" s="62"/>
      <c r="CD141" s="62"/>
      <c r="CE141" s="1"/>
      <c r="CF141" s="1"/>
    </row>
    <row r="142" spans="1:84" s="12" customFormat="1">
      <c r="A142" s="1">
        <v>2013</v>
      </c>
      <c r="B142" s="1">
        <v>3</v>
      </c>
      <c r="C142" s="24">
        <v>41471</v>
      </c>
      <c r="D142" s="26">
        <v>4589</v>
      </c>
      <c r="E142" s="26">
        <v>4605</v>
      </c>
      <c r="F142" s="26">
        <v>4567</v>
      </c>
      <c r="G142" s="26">
        <v>4570</v>
      </c>
      <c r="H142" s="1">
        <v>1423.5</v>
      </c>
      <c r="I142" s="81">
        <v>130.64304000000001</v>
      </c>
      <c r="J142" s="119">
        <v>130.35960700000001</v>
      </c>
      <c r="K142" s="119">
        <v>91.679851999999997</v>
      </c>
      <c r="L142" s="72">
        <v>91.521668000000005</v>
      </c>
      <c r="M142" s="7">
        <v>4575</v>
      </c>
      <c r="N142" s="56"/>
      <c r="O142" s="84"/>
      <c r="P142" s="13"/>
      <c r="Q142" s="13"/>
      <c r="R142" s="13"/>
      <c r="S142" s="13"/>
      <c r="T142" s="13"/>
      <c r="U142" s="13"/>
      <c r="V142" s="13"/>
      <c r="W142" s="50"/>
      <c r="X142" s="69">
        <v>4575</v>
      </c>
      <c r="Y142" s="7">
        <v>4612</v>
      </c>
      <c r="Z142" s="68">
        <v>4551</v>
      </c>
      <c r="AA142" s="68">
        <v>4571</v>
      </c>
      <c r="AB142" s="134"/>
      <c r="AC142" s="134"/>
      <c r="AD142" s="134"/>
      <c r="AE142" s="134"/>
      <c r="AF142" s="134"/>
      <c r="AG142" s="37"/>
      <c r="AH142" s="37"/>
      <c r="AI142" s="1"/>
      <c r="AJ142" s="1"/>
      <c r="AK142" s="1"/>
      <c r="AL142" s="1"/>
      <c r="AM142" s="1"/>
      <c r="AN142" s="1"/>
      <c r="AO142" s="1"/>
      <c r="AP142" s="14">
        <v>4495</v>
      </c>
      <c r="AQ142" s="14">
        <v>4605</v>
      </c>
      <c r="AR142" s="14">
        <v>4481</v>
      </c>
      <c r="AS142" s="14">
        <v>4599</v>
      </c>
      <c r="AT142" s="14">
        <v>4548.666666666667</v>
      </c>
      <c r="AU142" s="127">
        <v>19</v>
      </c>
      <c r="AV142" s="127" t="s">
        <v>618</v>
      </c>
      <c r="AW142" s="14">
        <v>277</v>
      </c>
      <c r="AX142" s="127" t="s">
        <v>618</v>
      </c>
      <c r="AY142" s="14">
        <v>-71</v>
      </c>
      <c r="AZ142" s="1">
        <v>4575</v>
      </c>
      <c r="BA142" s="1">
        <v>4597</v>
      </c>
      <c r="BB142" s="1">
        <v>4551</v>
      </c>
      <c r="BC142" s="1">
        <v>4596</v>
      </c>
      <c r="BD142" s="8"/>
      <c r="BE142" s="8"/>
      <c r="BF142" s="62"/>
      <c r="BG142" s="62"/>
      <c r="BH142" s="1">
        <v>4584</v>
      </c>
      <c r="BI142" s="1">
        <v>409</v>
      </c>
      <c r="BJ142" s="1">
        <v>281</v>
      </c>
      <c r="BK142" s="1">
        <v>1.4555160142348755</v>
      </c>
      <c r="BL142" s="1">
        <v>4575</v>
      </c>
      <c r="BM142" s="1">
        <v>4597</v>
      </c>
      <c r="BN142" s="1">
        <v>4551</v>
      </c>
      <c r="BO142" s="1">
        <v>4590</v>
      </c>
      <c r="BP142" s="1">
        <v>4575</v>
      </c>
      <c r="BQ142" s="1">
        <v>4612</v>
      </c>
      <c r="BR142" s="1">
        <v>4551</v>
      </c>
      <c r="BS142" s="1">
        <v>4592</v>
      </c>
      <c r="BT142" s="1">
        <v>4575</v>
      </c>
      <c r="BU142" s="1">
        <v>4575</v>
      </c>
      <c r="BV142" s="1">
        <v>4559</v>
      </c>
      <c r="BW142" s="1">
        <v>4564</v>
      </c>
      <c r="BX142" s="1">
        <v>1414.7</v>
      </c>
      <c r="BY142" s="62"/>
      <c r="BZ142" s="62"/>
      <c r="CA142" s="8"/>
      <c r="CB142" s="8"/>
      <c r="CC142" s="62"/>
      <c r="CD142" s="62"/>
      <c r="CE142" s="1"/>
      <c r="CF142" s="1"/>
    </row>
    <row r="143" spans="1:84" s="12" customFormat="1">
      <c r="A143" s="1">
        <v>2013</v>
      </c>
      <c r="B143" s="1">
        <v>4</v>
      </c>
      <c r="C143" s="24">
        <v>41472</v>
      </c>
      <c r="D143" s="26">
        <v>4567</v>
      </c>
      <c r="E143" s="26">
        <v>4595</v>
      </c>
      <c r="F143" s="26">
        <v>4563</v>
      </c>
      <c r="G143" s="26">
        <v>4575</v>
      </c>
      <c r="H143" s="1">
        <v>1407.3</v>
      </c>
      <c r="I143" s="81">
        <v>130.50581600000001</v>
      </c>
      <c r="J143" s="119">
        <v>131.05471199999999</v>
      </c>
      <c r="K143" s="119">
        <v>91.499166000000002</v>
      </c>
      <c r="L143" s="72">
        <v>91.749272000000005</v>
      </c>
      <c r="M143" s="7">
        <v>4575</v>
      </c>
      <c r="N143" s="56"/>
      <c r="O143" s="84"/>
      <c r="P143" s="13"/>
      <c r="Q143" s="13"/>
      <c r="R143" s="13"/>
      <c r="S143" s="13"/>
      <c r="T143" s="13"/>
      <c r="U143" s="13"/>
      <c r="V143" s="13"/>
      <c r="W143" s="50"/>
      <c r="X143" s="69">
        <v>4577</v>
      </c>
      <c r="Y143" s="7">
        <v>4619</v>
      </c>
      <c r="Z143" s="68">
        <v>4519</v>
      </c>
      <c r="AA143" s="68">
        <v>4537</v>
      </c>
      <c r="AB143" s="134"/>
      <c r="AC143" s="134"/>
      <c r="AD143" s="134"/>
      <c r="AE143" s="134"/>
      <c r="AF143" s="134"/>
      <c r="AG143" s="37"/>
      <c r="AH143" s="37"/>
      <c r="AI143" s="1"/>
      <c r="AJ143" s="1"/>
      <c r="AK143" s="1"/>
      <c r="AL143" s="1"/>
      <c r="AM143" s="1"/>
      <c r="AN143" s="1"/>
      <c r="AO143" s="1"/>
      <c r="AP143" s="14">
        <v>4575</v>
      </c>
      <c r="AQ143" s="14">
        <v>4612</v>
      </c>
      <c r="AR143" s="14">
        <v>4551</v>
      </c>
      <c r="AS143" s="14">
        <v>4573</v>
      </c>
      <c r="AT143" s="14">
        <v>4570.333333333333</v>
      </c>
      <c r="AU143" s="127">
        <v>8</v>
      </c>
      <c r="AV143" s="127" t="s">
        <v>618</v>
      </c>
      <c r="AW143" s="14">
        <v>277</v>
      </c>
      <c r="AX143" s="127" t="s">
        <v>618</v>
      </c>
      <c r="AY143" s="14">
        <v>-71</v>
      </c>
      <c r="AZ143" s="1">
        <v>4577</v>
      </c>
      <c r="BA143" s="1">
        <v>4603</v>
      </c>
      <c r="BB143" s="1">
        <v>4572</v>
      </c>
      <c r="BC143" s="1">
        <v>4594</v>
      </c>
      <c r="BD143" s="8"/>
      <c r="BE143" s="8"/>
      <c r="BF143" s="62"/>
      <c r="BG143" s="62"/>
      <c r="BH143" s="1">
        <v>4566</v>
      </c>
      <c r="BI143" s="1">
        <v>322</v>
      </c>
      <c r="BJ143" s="1">
        <v>195</v>
      </c>
      <c r="BK143" s="1">
        <v>1.6512820512820512</v>
      </c>
      <c r="BL143" s="1">
        <v>4577</v>
      </c>
      <c r="BM143" s="1">
        <v>4603</v>
      </c>
      <c r="BN143" s="1">
        <v>4572</v>
      </c>
      <c r="BO143" s="1">
        <v>4592</v>
      </c>
      <c r="BP143" s="1">
        <v>4577</v>
      </c>
      <c r="BQ143" s="1">
        <v>4619</v>
      </c>
      <c r="BR143" s="1">
        <v>4557</v>
      </c>
      <c r="BS143" s="1">
        <v>4581</v>
      </c>
      <c r="BT143" s="1">
        <v>4577</v>
      </c>
      <c r="BU143" s="1">
        <v>4593</v>
      </c>
      <c r="BV143" s="1">
        <v>4574</v>
      </c>
      <c r="BW143" s="1">
        <v>4593</v>
      </c>
      <c r="BX143" s="1">
        <v>1421.5</v>
      </c>
      <c r="BY143" s="62"/>
      <c r="BZ143" s="62"/>
      <c r="CA143" s="8"/>
      <c r="CB143" s="8"/>
      <c r="CC143" s="62"/>
      <c r="CD143" s="62"/>
      <c r="CE143" s="1"/>
      <c r="CF143" s="1"/>
    </row>
    <row r="144" spans="1:84" s="12" customFormat="1">
      <c r="A144" s="1">
        <v>2013</v>
      </c>
      <c r="B144" s="1">
        <v>5</v>
      </c>
      <c r="C144" s="24">
        <v>41473</v>
      </c>
      <c r="D144" s="26">
        <v>4549</v>
      </c>
      <c r="E144" s="26">
        <v>4574</v>
      </c>
      <c r="F144" s="26">
        <v>4542</v>
      </c>
      <c r="G144" s="26">
        <v>4561</v>
      </c>
      <c r="H144" s="1">
        <v>1412.8</v>
      </c>
      <c r="I144" s="81">
        <v>131.336716</v>
      </c>
      <c r="J144" s="119">
        <v>131.40303</v>
      </c>
      <c r="K144" s="119">
        <v>91.796312</v>
      </c>
      <c r="L144" s="72">
        <v>91.754440000000002</v>
      </c>
      <c r="M144" s="7">
        <v>4570</v>
      </c>
      <c r="N144" s="56"/>
      <c r="O144" s="84"/>
      <c r="P144" s="13"/>
      <c r="Q144" s="13"/>
      <c r="R144" s="13"/>
      <c r="S144" s="13"/>
      <c r="T144" s="13"/>
      <c r="U144" s="13"/>
      <c r="V144" s="13"/>
      <c r="W144" s="50"/>
      <c r="X144" s="69">
        <v>4570</v>
      </c>
      <c r="Y144" s="7">
        <v>4619</v>
      </c>
      <c r="Z144" s="68">
        <v>4567</v>
      </c>
      <c r="AA144" s="68">
        <v>4599</v>
      </c>
      <c r="AB144" s="134"/>
      <c r="AC144" s="134"/>
      <c r="AD144" s="134"/>
      <c r="AE144" s="134"/>
      <c r="AF144" s="134"/>
      <c r="AG144" s="37"/>
      <c r="AH144" s="37"/>
      <c r="AI144" s="1"/>
      <c r="AJ144" s="1"/>
      <c r="AK144" s="1"/>
      <c r="AL144" s="1"/>
      <c r="AM144" s="1"/>
      <c r="AN144" s="1"/>
      <c r="AO144" s="1"/>
      <c r="AP144" s="14">
        <v>4577</v>
      </c>
      <c r="AQ144" s="14">
        <v>4619</v>
      </c>
      <c r="AR144" s="14">
        <v>4519</v>
      </c>
      <c r="AS144" s="14">
        <v>4551</v>
      </c>
      <c r="AT144" s="14">
        <v>4574.333333333333</v>
      </c>
      <c r="AU144" s="127">
        <v>12</v>
      </c>
      <c r="AV144" s="127" t="s">
        <v>618</v>
      </c>
      <c r="AW144" s="14">
        <v>277</v>
      </c>
      <c r="AX144" s="127" t="s">
        <v>618</v>
      </c>
      <c r="AY144" s="14">
        <v>-71</v>
      </c>
      <c r="AZ144" s="1">
        <v>4570</v>
      </c>
      <c r="BA144" s="1">
        <v>4602</v>
      </c>
      <c r="BB144" s="1">
        <v>4567</v>
      </c>
      <c r="BC144" s="1">
        <v>4596</v>
      </c>
      <c r="BD144" s="8"/>
      <c r="BE144" s="8"/>
      <c r="BF144" s="62"/>
      <c r="BG144" s="62"/>
      <c r="BH144" s="1">
        <v>4549</v>
      </c>
      <c r="BI144" s="1">
        <v>397</v>
      </c>
      <c r="BJ144" s="1">
        <v>323</v>
      </c>
      <c r="BK144" s="1">
        <v>1.2291021671826625</v>
      </c>
      <c r="BL144" s="1">
        <v>4570</v>
      </c>
      <c r="BM144" s="1">
        <v>4602</v>
      </c>
      <c r="BN144" s="1">
        <v>4567</v>
      </c>
      <c r="BO144" s="1">
        <v>4595</v>
      </c>
      <c r="BP144" s="1">
        <v>4570</v>
      </c>
      <c r="BQ144" s="1">
        <v>4619</v>
      </c>
      <c r="BR144" s="1">
        <v>4567</v>
      </c>
      <c r="BS144" s="1">
        <v>4618</v>
      </c>
      <c r="BT144" s="1">
        <v>4570</v>
      </c>
      <c r="BU144" s="1">
        <v>4580</v>
      </c>
      <c r="BV144" s="1">
        <v>4567</v>
      </c>
      <c r="BW144" s="1">
        <v>4569</v>
      </c>
      <c r="BX144" s="1">
        <v>1410</v>
      </c>
      <c r="BY144" s="62"/>
      <c r="BZ144" s="62"/>
      <c r="CA144" s="8"/>
      <c r="CB144" s="8"/>
      <c r="CC144" s="62"/>
      <c r="CD144" s="62"/>
      <c r="CE144" s="1"/>
      <c r="CF144" s="1"/>
    </row>
    <row r="145" spans="1:84" s="12" customFormat="1">
      <c r="A145" s="1">
        <v>2013</v>
      </c>
      <c r="B145" s="1">
        <v>6</v>
      </c>
      <c r="C145" s="24">
        <v>41474</v>
      </c>
      <c r="D145" s="26">
        <v>4611</v>
      </c>
      <c r="E145" s="26">
        <v>4636</v>
      </c>
      <c r="F145" s="26">
        <v>4605</v>
      </c>
      <c r="G145" s="26">
        <v>4609</v>
      </c>
      <c r="H145" s="1">
        <v>1431.2</v>
      </c>
      <c r="I145" s="81">
        <v>131.38</v>
      </c>
      <c r="J145" s="119">
        <v>131.634456</v>
      </c>
      <c r="K145" s="119">
        <v>91.68</v>
      </c>
      <c r="L145" s="72">
        <v>91.967644000000007</v>
      </c>
      <c r="M145" s="7">
        <v>4617</v>
      </c>
      <c r="N145" s="56"/>
      <c r="O145" s="84"/>
      <c r="P145" s="13"/>
      <c r="Q145" s="13"/>
      <c r="R145" s="13"/>
      <c r="S145" s="13"/>
      <c r="T145" s="13"/>
      <c r="U145" s="13"/>
      <c r="V145" s="13"/>
      <c r="W145" s="50"/>
      <c r="X145" s="69">
        <v>4620</v>
      </c>
      <c r="Y145" s="7">
        <v>4668</v>
      </c>
      <c r="Z145" s="68">
        <v>4605</v>
      </c>
      <c r="AA145" s="68">
        <v>4641</v>
      </c>
      <c r="AB145" s="134"/>
      <c r="AC145" s="134"/>
      <c r="AD145" s="134"/>
      <c r="AE145" s="134"/>
      <c r="AF145" s="134"/>
      <c r="AG145" s="37"/>
      <c r="AH145" s="37"/>
      <c r="AI145" s="1"/>
      <c r="AJ145" s="1"/>
      <c r="AK145" s="1"/>
      <c r="AL145" s="1"/>
      <c r="AM145" s="1"/>
      <c r="AN145" s="1"/>
      <c r="AO145" s="1"/>
      <c r="AP145" s="14">
        <v>4570</v>
      </c>
      <c r="AQ145" s="14">
        <v>4636</v>
      </c>
      <c r="AR145" s="14">
        <v>4567</v>
      </c>
      <c r="AS145" s="14">
        <v>4632</v>
      </c>
      <c r="AT145" s="14">
        <v>4585.333333333333</v>
      </c>
      <c r="AU145" s="127">
        <v>2</v>
      </c>
      <c r="AV145" s="127" t="s">
        <v>618</v>
      </c>
      <c r="AW145" s="14">
        <v>277</v>
      </c>
      <c r="AX145" s="127" t="s">
        <v>618</v>
      </c>
      <c r="AY145" s="14">
        <v>-71</v>
      </c>
      <c r="AZ145" s="1">
        <v>4620</v>
      </c>
      <c r="BA145" s="1">
        <v>4632</v>
      </c>
      <c r="BB145" s="1">
        <v>4605</v>
      </c>
      <c r="BC145" s="1">
        <v>4621</v>
      </c>
      <c r="BD145" s="8"/>
      <c r="BE145" s="8"/>
      <c r="BF145" s="62"/>
      <c r="BG145" s="62"/>
      <c r="BH145" s="1">
        <v>4625</v>
      </c>
      <c r="BI145" s="1">
        <v>431</v>
      </c>
      <c r="BJ145" s="1">
        <v>437</v>
      </c>
      <c r="BK145" s="1">
        <v>0.98627002288329524</v>
      </c>
      <c r="BL145" s="1">
        <v>4620</v>
      </c>
      <c r="BM145" s="1">
        <v>4632</v>
      </c>
      <c r="BN145" s="1">
        <v>4605</v>
      </c>
      <c r="BO145" s="1">
        <v>4621</v>
      </c>
      <c r="BP145" s="1">
        <v>4620</v>
      </c>
      <c r="BQ145" s="1">
        <v>4668</v>
      </c>
      <c r="BR145" s="1">
        <v>4605</v>
      </c>
      <c r="BS145" s="1">
        <v>4655</v>
      </c>
      <c r="BT145" s="1">
        <v>4620</v>
      </c>
      <c r="BU145" s="1">
        <v>4623</v>
      </c>
      <c r="BV145" s="1">
        <v>4609</v>
      </c>
      <c r="BW145" s="1">
        <v>4609</v>
      </c>
      <c r="BX145" s="1">
        <v>1420.7</v>
      </c>
      <c r="BY145" s="62"/>
      <c r="BZ145" s="62"/>
      <c r="CA145" s="8"/>
      <c r="CB145" s="8"/>
      <c r="CC145" s="62"/>
      <c r="CD145" s="62"/>
      <c r="CE145" s="1"/>
      <c r="CF145" s="1"/>
    </row>
    <row r="146" spans="1:84" s="12" customFormat="1">
      <c r="A146" s="1">
        <v>2013</v>
      </c>
      <c r="B146" s="1">
        <v>2</v>
      </c>
      <c r="C146" s="24">
        <v>41477</v>
      </c>
      <c r="D146" s="26">
        <v>4685</v>
      </c>
      <c r="E146" s="26">
        <v>4686</v>
      </c>
      <c r="F146" s="26">
        <v>4634</v>
      </c>
      <c r="G146" s="26">
        <v>4661</v>
      </c>
      <c r="H146" s="1">
        <v>1445.5</v>
      </c>
      <c r="I146" s="81">
        <v>131.61834999999999</v>
      </c>
      <c r="J146" s="119">
        <v>131.45888099999999</v>
      </c>
      <c r="K146" s="119">
        <v>92.242943999999994</v>
      </c>
      <c r="L146" s="72">
        <v>92.010231000000005</v>
      </c>
      <c r="M146" s="7">
        <v>4649</v>
      </c>
      <c r="N146" s="56"/>
      <c r="O146" s="84"/>
      <c r="P146" s="13"/>
      <c r="Q146" s="13"/>
      <c r="R146" s="13"/>
      <c r="S146" s="13"/>
      <c r="T146" s="13"/>
      <c r="U146" s="13"/>
      <c r="V146" s="13"/>
      <c r="W146" s="50"/>
      <c r="X146" s="69">
        <v>4646</v>
      </c>
      <c r="Y146" s="7">
        <v>4688</v>
      </c>
      <c r="Z146" s="68">
        <v>4630</v>
      </c>
      <c r="AA146" s="68">
        <v>4658</v>
      </c>
      <c r="AB146" s="134"/>
      <c r="AC146" s="134"/>
      <c r="AD146" s="134"/>
      <c r="AE146" s="134"/>
      <c r="AF146" s="134"/>
      <c r="AG146" s="37"/>
      <c r="AH146" s="37"/>
      <c r="AI146" s="1"/>
      <c r="AJ146" s="1"/>
      <c r="AK146" s="1"/>
      <c r="AL146" s="1"/>
      <c r="AM146" s="1"/>
      <c r="AN146" s="1"/>
      <c r="AO146" s="1"/>
      <c r="AP146" s="14">
        <v>4620</v>
      </c>
      <c r="AQ146" s="14">
        <v>4686</v>
      </c>
      <c r="AR146" s="14">
        <v>4605</v>
      </c>
      <c r="AS146" s="14">
        <v>4654</v>
      </c>
      <c r="AT146" s="14">
        <v>4612.333333333333</v>
      </c>
      <c r="AU146" s="127">
        <v>24</v>
      </c>
      <c r="AV146" s="127" t="s">
        <v>618</v>
      </c>
      <c r="AW146" s="14">
        <v>277</v>
      </c>
      <c r="AX146" s="127" t="s">
        <v>618</v>
      </c>
      <c r="AY146" s="14">
        <v>-71</v>
      </c>
      <c r="AZ146" s="1">
        <v>4646</v>
      </c>
      <c r="BA146" s="1">
        <v>4684</v>
      </c>
      <c r="BB146" s="1">
        <v>4630</v>
      </c>
      <c r="BC146" s="1">
        <v>4662</v>
      </c>
      <c r="BD146" s="8"/>
      <c r="BE146" s="8"/>
      <c r="BF146" s="62"/>
      <c r="BG146" s="62"/>
      <c r="BH146" s="1">
        <v>4625</v>
      </c>
      <c r="BI146" s="1">
        <v>431</v>
      </c>
      <c r="BJ146" s="1">
        <v>437</v>
      </c>
      <c r="BK146" s="1">
        <v>0.98627002288329524</v>
      </c>
      <c r="BL146" s="1">
        <v>4646</v>
      </c>
      <c r="BM146" s="1">
        <v>4684</v>
      </c>
      <c r="BN146" s="1">
        <v>4630</v>
      </c>
      <c r="BO146" s="1">
        <v>4668</v>
      </c>
      <c r="BP146" s="1">
        <v>4646</v>
      </c>
      <c r="BQ146" s="1">
        <v>4684</v>
      </c>
      <c r="BR146" s="1">
        <v>4630</v>
      </c>
      <c r="BS146" s="1">
        <v>4669</v>
      </c>
      <c r="BT146" s="1">
        <v>4646</v>
      </c>
      <c r="BU146" s="1">
        <v>4646</v>
      </c>
      <c r="BV146" s="1">
        <v>4630</v>
      </c>
      <c r="BW146" s="1">
        <v>4642</v>
      </c>
      <c r="BX146" s="1">
        <v>1432.3</v>
      </c>
      <c r="BY146" s="62"/>
      <c r="BZ146" s="62"/>
      <c r="CA146" s="8"/>
      <c r="CB146" s="8"/>
      <c r="CC146" s="62"/>
      <c r="CD146" s="62"/>
      <c r="CE146" s="1"/>
      <c r="CF146" s="1"/>
    </row>
    <row r="147" spans="1:84" s="12" customFormat="1">
      <c r="A147" s="1">
        <v>2013</v>
      </c>
      <c r="B147" s="1">
        <v>3</v>
      </c>
      <c r="C147" s="24">
        <v>41478</v>
      </c>
      <c r="D147" s="26">
        <v>4658</v>
      </c>
      <c r="E147" s="26">
        <v>4684</v>
      </c>
      <c r="F147" s="26">
        <v>4626</v>
      </c>
      <c r="G147" s="26">
        <v>4629</v>
      </c>
      <c r="H147" s="1">
        <v>1450</v>
      </c>
      <c r="I147" s="81">
        <v>131.101696</v>
      </c>
      <c r="J147" s="119">
        <v>131.24416500000001</v>
      </c>
      <c r="K147" s="119">
        <v>92.071495999999996</v>
      </c>
      <c r="L147" s="72">
        <v>92.060865000000007</v>
      </c>
      <c r="M147" s="7">
        <v>4632</v>
      </c>
      <c r="N147" s="56"/>
      <c r="O147" s="84"/>
      <c r="P147" s="13"/>
      <c r="Q147" s="13"/>
      <c r="R147" s="13"/>
      <c r="S147" s="13"/>
      <c r="T147" s="13"/>
      <c r="U147" s="13"/>
      <c r="V147" s="13"/>
      <c r="W147" s="50"/>
      <c r="X147" s="69">
        <v>4635</v>
      </c>
      <c r="Y147" s="7">
        <v>4664</v>
      </c>
      <c r="Z147" s="68">
        <v>4600</v>
      </c>
      <c r="AA147" s="68">
        <v>4658</v>
      </c>
      <c r="AB147" s="134"/>
      <c r="AC147" s="134"/>
      <c r="AD147" s="134"/>
      <c r="AE147" s="134"/>
      <c r="AF147" s="134"/>
      <c r="AG147" s="37"/>
      <c r="AH147" s="37"/>
      <c r="AI147" s="1"/>
      <c r="AJ147" s="1"/>
      <c r="AK147" s="1"/>
      <c r="AL147" s="1"/>
      <c r="AM147" s="1"/>
      <c r="AN147" s="1"/>
      <c r="AO147" s="1"/>
      <c r="AP147" s="14">
        <v>4646</v>
      </c>
      <c r="AQ147" s="14">
        <v>4688</v>
      </c>
      <c r="AR147" s="14">
        <v>4630</v>
      </c>
      <c r="AS147" s="14">
        <v>4664</v>
      </c>
      <c r="AT147" s="14">
        <v>4650</v>
      </c>
      <c r="AU147" s="127">
        <v>29</v>
      </c>
      <c r="AV147" s="127" t="s">
        <v>618</v>
      </c>
      <c r="AW147" s="14">
        <v>277</v>
      </c>
      <c r="AX147" s="127" t="s">
        <v>618</v>
      </c>
      <c r="AY147" s="14">
        <v>-71</v>
      </c>
      <c r="AZ147" s="1">
        <v>4635</v>
      </c>
      <c r="BA147" s="1">
        <v>4655</v>
      </c>
      <c r="BB147" s="1">
        <v>4600</v>
      </c>
      <c r="BC147" s="1">
        <v>4631</v>
      </c>
      <c r="BD147" s="8"/>
      <c r="BE147" s="8"/>
      <c r="BF147" s="62"/>
      <c r="BG147" s="62"/>
      <c r="BH147" s="1">
        <v>4666</v>
      </c>
      <c r="BI147" s="1">
        <v>300</v>
      </c>
      <c r="BJ147" s="1">
        <v>196</v>
      </c>
      <c r="BK147" s="1">
        <v>1.5306122448979591</v>
      </c>
      <c r="BL147" s="1">
        <v>4635</v>
      </c>
      <c r="BM147" s="1">
        <v>4655</v>
      </c>
      <c r="BN147" s="1">
        <v>4600</v>
      </c>
      <c r="BO147" s="1">
        <v>4617</v>
      </c>
      <c r="BP147" s="1">
        <v>4635</v>
      </c>
      <c r="BQ147" s="1">
        <v>4655</v>
      </c>
      <c r="BR147" s="1">
        <v>4600</v>
      </c>
      <c r="BS147" s="1">
        <v>4640</v>
      </c>
      <c r="BT147" s="1">
        <v>4635</v>
      </c>
      <c r="BU147" s="1">
        <v>4639</v>
      </c>
      <c r="BV147" s="1">
        <v>4621</v>
      </c>
      <c r="BW147" s="1">
        <v>4626</v>
      </c>
      <c r="BX147" s="1">
        <v>1437.8</v>
      </c>
      <c r="BY147" s="62"/>
      <c r="BZ147" s="62"/>
      <c r="CA147" s="8"/>
      <c r="CB147" s="8"/>
      <c r="CC147" s="62"/>
      <c r="CD147" s="62"/>
      <c r="CE147" s="1"/>
      <c r="CF147" s="1"/>
    </row>
    <row r="148" spans="1:84" s="12" customFormat="1">
      <c r="A148" s="1">
        <v>2013</v>
      </c>
      <c r="B148" s="1">
        <v>4</v>
      </c>
      <c r="C148" s="24">
        <v>41479</v>
      </c>
      <c r="D148" s="26">
        <v>4662</v>
      </c>
      <c r="E148" s="26">
        <v>4667</v>
      </c>
      <c r="F148" s="26">
        <v>4648</v>
      </c>
      <c r="G148" s="26">
        <v>4658</v>
      </c>
      <c r="H148" s="1">
        <v>1446.7</v>
      </c>
      <c r="I148" s="81">
        <v>131.91212999999999</v>
      </c>
      <c r="J148" s="119">
        <v>132.29105999999999</v>
      </c>
      <c r="K148" s="119">
        <v>92.353464000000002</v>
      </c>
      <c r="L148" s="72">
        <v>92.019443999999993</v>
      </c>
      <c r="M148" s="7">
        <v>4670</v>
      </c>
      <c r="N148" s="56"/>
      <c r="O148" s="84"/>
      <c r="P148" s="13"/>
      <c r="Q148" s="13"/>
      <c r="R148" s="13"/>
      <c r="S148" s="13"/>
      <c r="T148" s="13"/>
      <c r="U148" s="13"/>
      <c r="V148" s="13"/>
      <c r="W148" s="50"/>
      <c r="X148" s="69">
        <v>4669</v>
      </c>
      <c r="Y148" s="7">
        <v>4743</v>
      </c>
      <c r="Z148" s="68">
        <v>4664</v>
      </c>
      <c r="AA148" s="68">
        <v>4691</v>
      </c>
      <c r="AB148" s="134"/>
      <c r="AC148" s="134"/>
      <c r="AD148" s="134"/>
      <c r="AE148" s="134"/>
      <c r="AF148" s="134"/>
      <c r="AG148" s="37"/>
      <c r="AH148" s="37"/>
      <c r="AI148" s="1"/>
      <c r="AJ148" s="1"/>
      <c r="AK148" s="1"/>
      <c r="AL148" s="1"/>
      <c r="AM148" s="1"/>
      <c r="AN148" s="1"/>
      <c r="AO148" s="1"/>
      <c r="AP148" s="14">
        <v>4635</v>
      </c>
      <c r="AQ148" s="14">
        <v>4664</v>
      </c>
      <c r="AR148" s="14">
        <v>4600</v>
      </c>
      <c r="AS148" s="14">
        <v>4658</v>
      </c>
      <c r="AT148" s="14">
        <v>4658.666666666667</v>
      </c>
      <c r="AU148" s="127">
        <v>4</v>
      </c>
      <c r="AV148" s="127">
        <v>17</v>
      </c>
      <c r="AW148" s="14">
        <v>294</v>
      </c>
      <c r="AX148" s="127" t="s">
        <v>618</v>
      </c>
      <c r="AY148" s="14">
        <v>-71</v>
      </c>
      <c r="AZ148" s="1">
        <v>4669</v>
      </c>
      <c r="BA148" s="1">
        <v>4736</v>
      </c>
      <c r="BB148" s="1">
        <v>4664</v>
      </c>
      <c r="BC148" s="1">
        <v>4735</v>
      </c>
      <c r="BD148" s="8"/>
      <c r="BE148" s="8"/>
      <c r="BF148" s="62"/>
      <c r="BG148" s="62"/>
      <c r="BH148" s="1">
        <v>4654</v>
      </c>
      <c r="BI148" s="1">
        <v>490</v>
      </c>
      <c r="BJ148" s="1">
        <v>468</v>
      </c>
      <c r="BK148" s="1">
        <v>1.0470085470085471</v>
      </c>
      <c r="BL148" s="1">
        <v>4669</v>
      </c>
      <c r="BM148" s="1">
        <v>4695</v>
      </c>
      <c r="BN148" s="1">
        <v>4664</v>
      </c>
      <c r="BO148" s="1">
        <v>4688</v>
      </c>
      <c r="BP148" s="1">
        <v>4669</v>
      </c>
      <c r="BQ148" s="1">
        <v>4743</v>
      </c>
      <c r="BR148" s="1">
        <v>4664</v>
      </c>
      <c r="BS148" s="1">
        <v>4732</v>
      </c>
      <c r="BT148" s="1">
        <v>4669</v>
      </c>
      <c r="BU148" s="1">
        <v>4678</v>
      </c>
      <c r="BV148" s="1">
        <v>4664</v>
      </c>
      <c r="BW148" s="1">
        <v>4673</v>
      </c>
      <c r="BX148" s="1">
        <v>1446.1</v>
      </c>
      <c r="BY148" s="62"/>
      <c r="BZ148" s="62"/>
      <c r="CA148" s="8"/>
      <c r="CB148" s="8"/>
      <c r="CC148" s="62"/>
      <c r="CD148" s="62"/>
      <c r="CE148" s="1"/>
      <c r="CF148" s="1"/>
    </row>
    <row r="149" spans="1:84" s="12" customFormat="1">
      <c r="A149" s="1">
        <v>2013</v>
      </c>
      <c r="B149" s="1">
        <v>5</v>
      </c>
      <c r="C149" s="24">
        <v>41480</v>
      </c>
      <c r="D149" s="26">
        <v>4683</v>
      </c>
      <c r="E149" s="26">
        <v>4685</v>
      </c>
      <c r="F149" s="26">
        <v>4644</v>
      </c>
      <c r="G149" s="26">
        <v>4654</v>
      </c>
      <c r="H149" s="1">
        <v>1449</v>
      </c>
      <c r="I149" s="81">
        <v>131.90566000000001</v>
      </c>
      <c r="J149" s="119">
        <v>132.13</v>
      </c>
      <c r="K149" s="119">
        <v>91.476680000000002</v>
      </c>
      <c r="L149" s="72">
        <v>91.46</v>
      </c>
      <c r="M149" s="7">
        <v>4653</v>
      </c>
      <c r="N149" s="56"/>
      <c r="O149" s="84"/>
      <c r="P149" s="13"/>
      <c r="Q149" s="13"/>
      <c r="R149" s="13"/>
      <c r="S149" s="13"/>
      <c r="T149" s="13"/>
      <c r="U149" s="13"/>
      <c r="V149" s="13"/>
      <c r="W149" s="50"/>
      <c r="X149" s="69">
        <v>4657</v>
      </c>
      <c r="Y149" s="7">
        <v>4676</v>
      </c>
      <c r="Z149" s="68">
        <v>4605</v>
      </c>
      <c r="AA149" s="68">
        <v>4652</v>
      </c>
      <c r="AB149" s="134"/>
      <c r="AC149" s="134"/>
      <c r="AD149" s="134"/>
      <c r="AE149" s="134"/>
      <c r="AF149" s="134"/>
      <c r="AG149" s="37"/>
      <c r="AH149" s="37"/>
      <c r="AI149" s="1"/>
      <c r="AJ149" s="1"/>
      <c r="AK149" s="1"/>
      <c r="AL149" s="1"/>
      <c r="AM149" s="1"/>
      <c r="AN149" s="1"/>
      <c r="AO149" s="1"/>
      <c r="AP149" s="14">
        <v>4669</v>
      </c>
      <c r="AQ149" s="14">
        <v>4743</v>
      </c>
      <c r="AR149" s="14">
        <v>4653</v>
      </c>
      <c r="AS149" s="14">
        <v>4661</v>
      </c>
      <c r="AT149" s="14">
        <v>4661</v>
      </c>
      <c r="AU149" s="127">
        <v>29</v>
      </c>
      <c r="AV149" s="127" t="s">
        <v>618</v>
      </c>
      <c r="AW149" s="14">
        <v>294</v>
      </c>
      <c r="AX149" s="127" t="s">
        <v>618</v>
      </c>
      <c r="AY149" s="14">
        <v>-71</v>
      </c>
      <c r="AZ149" s="1">
        <v>4657</v>
      </c>
      <c r="BA149" s="1">
        <v>4666</v>
      </c>
      <c r="BB149" s="1">
        <v>4605</v>
      </c>
      <c r="BC149" s="1">
        <v>4661</v>
      </c>
      <c r="BD149" s="8"/>
      <c r="BE149" s="8"/>
      <c r="BF149" s="62"/>
      <c r="BG149" s="62"/>
      <c r="BH149" s="1">
        <v>4677</v>
      </c>
      <c r="BI149" s="1">
        <v>288</v>
      </c>
      <c r="BJ149" s="1">
        <v>290</v>
      </c>
      <c r="BK149" s="1">
        <v>0.99310344827586206</v>
      </c>
      <c r="BL149" s="1">
        <v>4657</v>
      </c>
      <c r="BM149" s="1">
        <v>4658</v>
      </c>
      <c r="BN149" s="1">
        <v>4605</v>
      </c>
      <c r="BO149" s="1">
        <v>4645</v>
      </c>
      <c r="BP149" s="1">
        <v>4657</v>
      </c>
      <c r="BQ149" s="1">
        <v>4669</v>
      </c>
      <c r="BR149" s="1">
        <v>4605</v>
      </c>
      <c r="BS149" s="1">
        <v>4667</v>
      </c>
      <c r="BT149" s="1">
        <v>4657</v>
      </c>
      <c r="BU149" s="1">
        <v>4658</v>
      </c>
      <c r="BV149" s="1">
        <v>4647</v>
      </c>
      <c r="BW149" s="1">
        <v>4648</v>
      </c>
      <c r="BX149" s="1">
        <v>1441.4</v>
      </c>
      <c r="BY149" s="62"/>
      <c r="BZ149" s="62"/>
      <c r="CA149" s="8"/>
      <c r="CB149" s="8"/>
      <c r="CC149" s="62"/>
      <c r="CD149" s="62"/>
      <c r="CE149" s="1"/>
      <c r="CF149" s="1"/>
    </row>
    <row r="150" spans="1:84" s="12" customFormat="1">
      <c r="A150" s="1">
        <v>2013</v>
      </c>
      <c r="B150" s="1">
        <v>6</v>
      </c>
      <c r="C150" s="24">
        <v>41481</v>
      </c>
      <c r="D150" s="26">
        <v>4652</v>
      </c>
      <c r="E150" s="26">
        <v>4663</v>
      </c>
      <c r="F150" s="26">
        <v>4611</v>
      </c>
      <c r="G150" s="26">
        <v>4612</v>
      </c>
      <c r="H150" s="1">
        <v>1422.8</v>
      </c>
      <c r="I150" s="81">
        <v>131.25579999999999</v>
      </c>
      <c r="J150" s="119">
        <v>131.10662199999999</v>
      </c>
      <c r="K150" s="119">
        <v>91.439400000000006</v>
      </c>
      <c r="L150" s="72">
        <v>91.533783</v>
      </c>
      <c r="M150" s="7">
        <v>4600</v>
      </c>
      <c r="N150" s="56"/>
      <c r="O150" s="84"/>
      <c r="P150" s="13"/>
      <c r="Q150" s="13"/>
      <c r="R150" s="13"/>
      <c r="S150" s="13"/>
      <c r="T150" s="13"/>
      <c r="U150" s="13"/>
      <c r="V150" s="13"/>
      <c r="W150" s="50"/>
      <c r="X150" s="69">
        <v>4610</v>
      </c>
      <c r="Y150" s="7">
        <v>4613</v>
      </c>
      <c r="Z150" s="68">
        <v>4480</v>
      </c>
      <c r="AA150" s="68">
        <v>4526</v>
      </c>
      <c r="AB150" s="134"/>
      <c r="AC150" s="134"/>
      <c r="AD150" s="134"/>
      <c r="AE150" s="134"/>
      <c r="AF150" s="134"/>
      <c r="AG150" s="37"/>
      <c r="AH150" s="37"/>
      <c r="AI150" s="1"/>
      <c r="AJ150" s="1"/>
      <c r="AK150" s="1"/>
      <c r="AL150" s="1"/>
      <c r="AM150" s="1"/>
      <c r="AN150" s="1"/>
      <c r="AO150" s="1"/>
      <c r="AP150" s="14">
        <v>4657</v>
      </c>
      <c r="AQ150" s="14">
        <v>4676</v>
      </c>
      <c r="AR150" s="14">
        <v>4605</v>
      </c>
      <c r="AS150" s="14">
        <v>4652</v>
      </c>
      <c r="AT150" s="14">
        <v>4657</v>
      </c>
      <c r="AU150" s="127">
        <v>40</v>
      </c>
      <c r="AV150" s="127" t="s">
        <v>618</v>
      </c>
      <c r="AW150" s="14">
        <v>294</v>
      </c>
      <c r="AX150" s="127" t="s">
        <v>618</v>
      </c>
      <c r="AY150" s="14">
        <v>-71</v>
      </c>
      <c r="AZ150" s="1">
        <v>4610</v>
      </c>
      <c r="BA150" s="1">
        <v>4613</v>
      </c>
      <c r="BB150" s="1">
        <v>4541</v>
      </c>
      <c r="BC150" s="1">
        <v>4546</v>
      </c>
      <c r="BD150" s="8"/>
      <c r="BE150" s="8"/>
      <c r="BF150" s="62"/>
      <c r="BG150" s="62"/>
      <c r="BH150" s="1">
        <v>4647</v>
      </c>
      <c r="BI150" s="1">
        <v>272</v>
      </c>
      <c r="BJ150" s="1">
        <v>300</v>
      </c>
      <c r="BK150" s="1">
        <v>0.90666666666666662</v>
      </c>
      <c r="BL150" s="1">
        <v>4610</v>
      </c>
      <c r="BM150" s="1">
        <v>4613</v>
      </c>
      <c r="BN150" s="1">
        <v>4541</v>
      </c>
      <c r="BO150" s="1">
        <v>4551</v>
      </c>
      <c r="BP150" s="1">
        <v>4610</v>
      </c>
      <c r="BQ150" s="1">
        <v>4613</v>
      </c>
      <c r="BR150" s="1">
        <v>4480</v>
      </c>
      <c r="BS150" s="1">
        <v>4492</v>
      </c>
      <c r="BT150" s="1">
        <v>4610</v>
      </c>
      <c r="BU150" s="1">
        <v>4613</v>
      </c>
      <c r="BV150" s="1">
        <v>4581</v>
      </c>
      <c r="BW150" s="1">
        <v>4584</v>
      </c>
      <c r="BX150" s="1">
        <v>1440.8</v>
      </c>
      <c r="BY150" s="62"/>
      <c r="BZ150" s="62"/>
      <c r="CA150" s="8"/>
      <c r="CB150" s="8"/>
      <c r="CC150" s="62"/>
      <c r="CD150" s="62"/>
      <c r="CE150" s="1"/>
      <c r="CF150" s="1"/>
    </row>
    <row r="151" spans="1:84" s="12" customFormat="1">
      <c r="A151" s="1">
        <v>2013</v>
      </c>
      <c r="B151" s="1">
        <v>2</v>
      </c>
      <c r="C151" s="24">
        <v>41484</v>
      </c>
      <c r="D151" s="26">
        <v>4538</v>
      </c>
      <c r="E151" s="26">
        <v>4545</v>
      </c>
      <c r="F151" s="26">
        <v>4485</v>
      </c>
      <c r="G151" s="26">
        <v>4523</v>
      </c>
      <c r="H151" s="1">
        <v>1442.7</v>
      </c>
      <c r="I151" s="81">
        <v>129.894352</v>
      </c>
      <c r="J151" s="119">
        <v>129.975525</v>
      </c>
      <c r="K151" s="119">
        <v>90.477526999999995</v>
      </c>
      <c r="L151" s="72">
        <v>90.46884</v>
      </c>
      <c r="M151" s="7">
        <v>4528</v>
      </c>
      <c r="N151" s="56"/>
      <c r="O151" s="84"/>
      <c r="P151" s="13"/>
      <c r="Q151" s="13"/>
      <c r="R151" s="13"/>
      <c r="S151" s="13"/>
      <c r="T151" s="13"/>
      <c r="U151" s="13"/>
      <c r="V151" s="13"/>
      <c r="W151" s="50"/>
      <c r="X151" s="69">
        <v>4525</v>
      </c>
      <c r="Y151" s="7">
        <v>4589</v>
      </c>
      <c r="Z151" s="68">
        <v>4516</v>
      </c>
      <c r="AA151" s="68">
        <v>4567</v>
      </c>
      <c r="AB151" s="134"/>
      <c r="AC151" s="134"/>
      <c r="AD151" s="134"/>
      <c r="AE151" s="134"/>
      <c r="AF151" s="134"/>
      <c r="AG151" s="37"/>
      <c r="AH151" s="37"/>
      <c r="AI151" s="1"/>
      <c r="AJ151" s="1"/>
      <c r="AK151" s="1"/>
      <c r="AL151" s="1"/>
      <c r="AM151" s="1"/>
      <c r="AN151" s="1"/>
      <c r="AO151" s="1"/>
      <c r="AP151" s="14">
        <v>4610</v>
      </c>
      <c r="AQ151" s="14">
        <v>4613</v>
      </c>
      <c r="AR151" s="14">
        <v>4480</v>
      </c>
      <c r="AS151" s="14">
        <v>4517</v>
      </c>
      <c r="AT151" s="14">
        <v>4610</v>
      </c>
      <c r="AU151" s="127">
        <v>15</v>
      </c>
      <c r="AV151" s="127" t="s">
        <v>618</v>
      </c>
      <c r="AW151" s="14">
        <v>294</v>
      </c>
      <c r="AX151" s="127" t="s">
        <v>618</v>
      </c>
      <c r="AY151" s="14">
        <v>-71</v>
      </c>
      <c r="AZ151" s="1">
        <v>4525</v>
      </c>
      <c r="BA151" s="1">
        <v>4585</v>
      </c>
      <c r="BB151" s="1">
        <v>4516</v>
      </c>
      <c r="BC151" s="1">
        <v>4581</v>
      </c>
      <c r="BD151" s="8"/>
      <c r="BE151" s="8"/>
      <c r="BF151" s="62"/>
      <c r="BG151" s="62"/>
      <c r="BH151" s="1">
        <v>4523</v>
      </c>
      <c r="BI151" s="1">
        <v>291</v>
      </c>
      <c r="BJ151" s="1">
        <v>268</v>
      </c>
      <c r="BK151" s="1">
        <v>1.085820895522388</v>
      </c>
      <c r="BL151" s="1">
        <v>4525</v>
      </c>
      <c r="BM151" s="1">
        <v>4565</v>
      </c>
      <c r="BN151" s="1">
        <v>4516</v>
      </c>
      <c r="BO151" s="1">
        <v>4556</v>
      </c>
      <c r="BP151" s="1">
        <v>4525</v>
      </c>
      <c r="BQ151" s="1">
        <v>4589</v>
      </c>
      <c r="BR151" s="1">
        <v>4516</v>
      </c>
      <c r="BS151" s="1">
        <v>4571</v>
      </c>
      <c r="BT151" s="1">
        <v>4525</v>
      </c>
      <c r="BU151" s="1">
        <v>4527</v>
      </c>
      <c r="BV151" s="1">
        <v>4516</v>
      </c>
      <c r="BW151" s="1">
        <v>4522</v>
      </c>
      <c r="BX151" s="1">
        <v>1427.7</v>
      </c>
      <c r="BY151" s="62"/>
      <c r="BZ151" s="62"/>
      <c r="CA151" s="8"/>
      <c r="CB151" s="8"/>
      <c r="CC151" s="62"/>
      <c r="CD151" s="62"/>
      <c r="CE151" s="1"/>
      <c r="CF151" s="1"/>
    </row>
    <row r="152" spans="1:84" s="12" customFormat="1">
      <c r="A152" s="1">
        <v>2013</v>
      </c>
      <c r="B152" s="1">
        <v>3</v>
      </c>
      <c r="C152" s="24">
        <v>41485</v>
      </c>
      <c r="D152" s="26">
        <v>4559</v>
      </c>
      <c r="E152" s="26">
        <v>4591</v>
      </c>
      <c r="F152" s="26">
        <v>4558</v>
      </c>
      <c r="G152" s="26">
        <v>4572</v>
      </c>
      <c r="H152" s="1">
        <v>1438.9</v>
      </c>
      <c r="I152" s="81">
        <v>130.39884000000001</v>
      </c>
      <c r="J152" s="119">
        <v>130.25885400000001</v>
      </c>
      <c r="K152" s="119">
        <v>89.086206000000004</v>
      </c>
      <c r="L152" s="72">
        <v>88.999415999999997</v>
      </c>
      <c r="M152" s="7">
        <v>4549</v>
      </c>
      <c r="N152" s="56"/>
      <c r="O152" s="84"/>
      <c r="P152" s="13"/>
      <c r="Q152" s="13"/>
      <c r="R152" s="13"/>
      <c r="S152" s="13"/>
      <c r="T152" s="13"/>
      <c r="U152" s="13"/>
      <c r="V152" s="13"/>
      <c r="W152" s="50"/>
      <c r="X152" s="69">
        <v>4551</v>
      </c>
      <c r="Y152" s="7">
        <v>4564</v>
      </c>
      <c r="Z152" s="68">
        <v>4540</v>
      </c>
      <c r="AA152" s="68">
        <v>4554</v>
      </c>
      <c r="AB152" s="134"/>
      <c r="AC152" s="134"/>
      <c r="AD152" s="134"/>
      <c r="AE152" s="134"/>
      <c r="AF152" s="134"/>
      <c r="AG152" s="37"/>
      <c r="AH152" s="37"/>
      <c r="AI152" s="1"/>
      <c r="AJ152" s="1"/>
      <c r="AK152" s="1"/>
      <c r="AL152" s="1"/>
      <c r="AM152" s="1"/>
      <c r="AN152" s="1"/>
      <c r="AO152" s="1"/>
      <c r="AP152" s="14">
        <v>4525</v>
      </c>
      <c r="AQ152" s="14">
        <v>4591</v>
      </c>
      <c r="AR152" s="14">
        <v>4516</v>
      </c>
      <c r="AS152" s="14">
        <v>4566</v>
      </c>
      <c r="AT152" s="14">
        <v>4578.333333333333</v>
      </c>
      <c r="AU152" s="127">
        <v>13</v>
      </c>
      <c r="AV152" s="127" t="s">
        <v>618</v>
      </c>
      <c r="AW152" s="14">
        <v>294</v>
      </c>
      <c r="AX152" s="127" t="s">
        <v>618</v>
      </c>
      <c r="AY152" s="14">
        <v>-71</v>
      </c>
      <c r="AZ152" s="1">
        <v>4551</v>
      </c>
      <c r="BA152" s="1">
        <v>4564</v>
      </c>
      <c r="BB152" s="1">
        <v>4540</v>
      </c>
      <c r="BC152" s="1">
        <v>4553</v>
      </c>
      <c r="BD152" s="8"/>
      <c r="BE152" s="8"/>
      <c r="BF152" s="62"/>
      <c r="BG152" s="62"/>
      <c r="BH152" s="1">
        <v>4584</v>
      </c>
      <c r="BI152" s="1">
        <v>384</v>
      </c>
      <c r="BJ152" s="1">
        <v>319</v>
      </c>
      <c r="BK152" s="1">
        <v>1.2037617554858935</v>
      </c>
      <c r="BL152" s="1">
        <v>4551</v>
      </c>
      <c r="BM152" s="1">
        <v>4561</v>
      </c>
      <c r="BN152" s="1">
        <v>4542</v>
      </c>
      <c r="BO152" s="1">
        <v>4556</v>
      </c>
      <c r="BP152" s="1">
        <v>4551</v>
      </c>
      <c r="BQ152" s="1">
        <v>4564</v>
      </c>
      <c r="BR152" s="1">
        <v>4540</v>
      </c>
      <c r="BS152" s="1">
        <v>4549</v>
      </c>
      <c r="BT152" s="1">
        <v>4551</v>
      </c>
      <c r="BU152" s="1">
        <v>4554</v>
      </c>
      <c r="BV152" s="1">
        <v>4542</v>
      </c>
      <c r="BW152" s="1">
        <v>4552</v>
      </c>
      <c r="BX152" s="1">
        <v>1434.2</v>
      </c>
      <c r="BY152" s="62"/>
      <c r="BZ152" s="62"/>
      <c r="CA152" s="8"/>
      <c r="CB152" s="8"/>
      <c r="CC152" s="62"/>
      <c r="CD152" s="62"/>
      <c r="CE152" s="1"/>
      <c r="CF152" s="1"/>
    </row>
    <row r="153" spans="1:84" s="12" customFormat="1">
      <c r="A153" s="1">
        <v>2013</v>
      </c>
      <c r="B153" s="1">
        <v>4</v>
      </c>
      <c r="C153" s="24">
        <v>41486</v>
      </c>
      <c r="D153" s="26">
        <v>4559</v>
      </c>
      <c r="E153" s="26">
        <v>4594</v>
      </c>
      <c r="F153" s="26">
        <v>4538</v>
      </c>
      <c r="G153" s="26">
        <v>4561</v>
      </c>
      <c r="H153" s="1">
        <v>1443.2</v>
      </c>
      <c r="I153" s="81">
        <v>129.72441599999999</v>
      </c>
      <c r="J153" s="119">
        <v>129.824555</v>
      </c>
      <c r="K153" s="119">
        <v>88.274879999999996</v>
      </c>
      <c r="L153" s="72">
        <v>88.337462000000002</v>
      </c>
      <c r="M153" s="7">
        <v>4560</v>
      </c>
      <c r="N153" s="56"/>
      <c r="O153" s="84"/>
      <c r="P153" s="13"/>
      <c r="Q153" s="13"/>
      <c r="R153" s="13"/>
      <c r="S153" s="13"/>
      <c r="T153" s="13"/>
      <c r="U153" s="13"/>
      <c r="V153" s="13"/>
      <c r="W153" s="50"/>
      <c r="X153" s="69">
        <v>4559</v>
      </c>
      <c r="Y153" s="7">
        <v>4578</v>
      </c>
      <c r="Z153" s="68">
        <v>4512</v>
      </c>
      <c r="AA153" s="68">
        <v>4565</v>
      </c>
      <c r="AB153" s="134"/>
      <c r="AC153" s="134"/>
      <c r="AD153" s="134"/>
      <c r="AE153" s="134"/>
      <c r="AF153" s="134"/>
      <c r="AG153" s="37"/>
      <c r="AH153" s="37"/>
      <c r="AI153" s="1"/>
      <c r="AJ153" s="1"/>
      <c r="AK153" s="1"/>
      <c r="AL153" s="1"/>
      <c r="AM153" s="1"/>
      <c r="AN153" s="1"/>
      <c r="AO153" s="1"/>
      <c r="AP153" s="14">
        <v>4551</v>
      </c>
      <c r="AQ153" s="14">
        <v>4564</v>
      </c>
      <c r="AR153" s="14">
        <v>4538</v>
      </c>
      <c r="AS153" s="14">
        <v>4557</v>
      </c>
      <c r="AT153" s="14">
        <v>4546.666666666667</v>
      </c>
      <c r="AU153" s="127">
        <v>2</v>
      </c>
      <c r="AV153" s="127">
        <v>-4</v>
      </c>
      <c r="AW153" s="14">
        <v>290</v>
      </c>
      <c r="AX153" s="127" t="s">
        <v>618</v>
      </c>
      <c r="AY153" s="14">
        <v>-71</v>
      </c>
      <c r="AZ153" s="1">
        <v>4559</v>
      </c>
      <c r="BA153" s="1">
        <v>4578</v>
      </c>
      <c r="BB153" s="1">
        <v>4540</v>
      </c>
      <c r="BC153" s="1">
        <v>4553</v>
      </c>
      <c r="BD153" s="8"/>
      <c r="BE153" s="8"/>
      <c r="BF153" s="62"/>
      <c r="BG153" s="62"/>
      <c r="BH153" s="1">
        <v>4541</v>
      </c>
      <c r="BI153" s="1">
        <v>277</v>
      </c>
      <c r="BJ153" s="1">
        <v>254</v>
      </c>
      <c r="BK153" s="1">
        <v>1.0905511811023623</v>
      </c>
      <c r="BL153" s="1">
        <v>4559</v>
      </c>
      <c r="BM153" s="1">
        <v>4578</v>
      </c>
      <c r="BN153" s="1">
        <v>4540</v>
      </c>
      <c r="BO153" s="1">
        <v>4561</v>
      </c>
      <c r="BP153" s="1">
        <v>4559</v>
      </c>
      <c r="BQ153" s="1">
        <v>4578</v>
      </c>
      <c r="BR153" s="1">
        <v>4539</v>
      </c>
      <c r="BS153" s="1">
        <v>4550</v>
      </c>
      <c r="BT153" s="1">
        <v>4559</v>
      </c>
      <c r="BU153" s="1">
        <v>4568</v>
      </c>
      <c r="BV153" s="1">
        <v>4559</v>
      </c>
      <c r="BW153" s="1">
        <v>4567</v>
      </c>
      <c r="BX153" s="1">
        <v>1443</v>
      </c>
      <c r="BY153" s="62"/>
      <c r="BZ153" s="62"/>
      <c r="CA153" s="8"/>
      <c r="CB153" s="8"/>
      <c r="CC153" s="62"/>
      <c r="CD153" s="62"/>
      <c r="CE153" s="1"/>
      <c r="CF153" s="1"/>
    </row>
    <row r="154" spans="1:84" s="12" customFormat="1">
      <c r="A154" s="1">
        <v>2013</v>
      </c>
      <c r="B154" s="1">
        <v>5</v>
      </c>
      <c r="C154" s="24">
        <v>41487</v>
      </c>
      <c r="D154" s="26">
        <v>4562</v>
      </c>
      <c r="E154" s="26">
        <v>4594</v>
      </c>
      <c r="F154" s="26">
        <v>4542</v>
      </c>
      <c r="G154" s="26">
        <v>4594</v>
      </c>
      <c r="H154" s="1">
        <v>1438.6</v>
      </c>
      <c r="I154" s="81">
        <v>130.79723999999999</v>
      </c>
      <c r="J154" s="119">
        <v>130.563018</v>
      </c>
      <c r="K154" s="119">
        <v>88.415459999999996</v>
      </c>
      <c r="L154" s="72">
        <v>88.452278000000007</v>
      </c>
      <c r="M154" s="7">
        <v>4586</v>
      </c>
      <c r="N154" s="56"/>
      <c r="O154" s="84"/>
      <c r="P154" s="13"/>
      <c r="Q154" s="13"/>
      <c r="R154" s="13"/>
      <c r="S154" s="13"/>
      <c r="T154" s="13"/>
      <c r="U154" s="13"/>
      <c r="V154" s="13"/>
      <c r="W154" s="50"/>
      <c r="X154" s="69">
        <v>4583</v>
      </c>
      <c r="Y154" s="7">
        <v>4640</v>
      </c>
      <c r="Z154" s="68">
        <v>4574</v>
      </c>
      <c r="AA154" s="68">
        <v>4635</v>
      </c>
      <c r="AB154" s="134"/>
      <c r="AC154" s="134"/>
      <c r="AD154" s="134"/>
      <c r="AE154" s="134"/>
      <c r="AF154" s="134"/>
      <c r="AG154" s="37"/>
      <c r="AH154" s="37"/>
      <c r="AI154" s="1"/>
      <c r="AJ154" s="1"/>
      <c r="AK154" s="1"/>
      <c r="AL154" s="1"/>
      <c r="AM154" s="1"/>
      <c r="AN154" s="1"/>
      <c r="AO154" s="1"/>
      <c r="AP154" s="14">
        <v>4559</v>
      </c>
      <c r="AQ154" s="14">
        <v>4578</v>
      </c>
      <c r="AR154" s="14">
        <v>4512</v>
      </c>
      <c r="AS154" s="14">
        <v>4558</v>
      </c>
      <c r="AT154" s="14">
        <v>4560.333333333333</v>
      </c>
      <c r="AU154" s="127">
        <v>32</v>
      </c>
      <c r="AV154" s="127" t="s">
        <v>618</v>
      </c>
      <c r="AW154" s="14">
        <v>290</v>
      </c>
      <c r="AX154" s="127" t="s">
        <v>618</v>
      </c>
      <c r="AY154" s="14">
        <v>-71</v>
      </c>
      <c r="AZ154" s="1">
        <v>4583</v>
      </c>
      <c r="BA154" s="1">
        <v>4629</v>
      </c>
      <c r="BB154" s="1">
        <v>4574</v>
      </c>
      <c r="BC154" s="1">
        <v>4624</v>
      </c>
      <c r="BD154" s="8"/>
      <c r="BE154" s="8"/>
      <c r="BF154" s="62"/>
      <c r="BG154" s="62"/>
      <c r="BH154" s="1">
        <v>4556</v>
      </c>
      <c r="BI154" s="1">
        <v>243</v>
      </c>
      <c r="BJ154" s="1">
        <v>172</v>
      </c>
      <c r="BK154" s="1">
        <v>1.4127906976744187</v>
      </c>
      <c r="BL154" s="1">
        <v>4583</v>
      </c>
      <c r="BM154" s="1">
        <v>4615</v>
      </c>
      <c r="BN154" s="1">
        <v>4574</v>
      </c>
      <c r="BO154" s="1">
        <v>4605</v>
      </c>
      <c r="BP154" s="1">
        <v>4583</v>
      </c>
      <c r="BQ154" s="1">
        <v>4635</v>
      </c>
      <c r="BR154" s="1">
        <v>4574</v>
      </c>
      <c r="BS154" s="1">
        <v>4634</v>
      </c>
      <c r="BT154" s="1">
        <v>4583</v>
      </c>
      <c r="BU154" s="1">
        <v>4587</v>
      </c>
      <c r="BV154" s="1">
        <v>4574</v>
      </c>
      <c r="BW154" s="1">
        <v>4580</v>
      </c>
      <c r="BX154" s="1">
        <v>1435</v>
      </c>
      <c r="BY154" s="62"/>
      <c r="BZ154" s="62"/>
      <c r="CA154" s="8"/>
      <c r="CB154" s="8"/>
      <c r="CC154" s="62"/>
      <c r="CD154" s="62"/>
      <c r="CE154" s="1"/>
      <c r="CF154" s="1"/>
    </row>
    <row r="155" spans="1:84" s="12" customFormat="1">
      <c r="A155" s="1">
        <v>2013</v>
      </c>
      <c r="B155" s="1">
        <v>6</v>
      </c>
      <c r="C155" s="24">
        <v>41488</v>
      </c>
      <c r="D155" s="26">
        <v>4629</v>
      </c>
      <c r="E155" s="26">
        <v>4630</v>
      </c>
      <c r="F155" s="26">
        <v>4572</v>
      </c>
      <c r="G155" s="26">
        <v>4594</v>
      </c>
      <c r="H155" s="1">
        <v>1451.5</v>
      </c>
      <c r="I155" s="81">
        <v>131.836332</v>
      </c>
      <c r="J155" s="119">
        <v>131.66449800000001</v>
      </c>
      <c r="K155" s="119">
        <v>88.838418000000004</v>
      </c>
      <c r="L155" s="72">
        <v>88.712665999999999</v>
      </c>
      <c r="M155" s="7">
        <v>4603</v>
      </c>
      <c r="N155" s="56"/>
      <c r="O155" s="84"/>
      <c r="P155" s="13"/>
      <c r="Q155" s="13"/>
      <c r="R155" s="13"/>
      <c r="S155" s="13"/>
      <c r="T155" s="13"/>
      <c r="U155" s="13"/>
      <c r="V155" s="13"/>
      <c r="W155" s="50"/>
      <c r="X155" s="69">
        <v>4601</v>
      </c>
      <c r="Y155" s="7">
        <v>4651</v>
      </c>
      <c r="Z155" s="68">
        <v>4565</v>
      </c>
      <c r="AA155" s="68">
        <v>4628</v>
      </c>
      <c r="AB155" s="134"/>
      <c r="AC155" s="134"/>
      <c r="AD155" s="134"/>
      <c r="AE155" s="134"/>
      <c r="AF155" s="134"/>
      <c r="AG155" s="37"/>
      <c r="AH155" s="37"/>
      <c r="AI155" s="1"/>
      <c r="AJ155" s="1"/>
      <c r="AK155" s="1"/>
      <c r="AL155" s="1"/>
      <c r="AM155" s="1"/>
      <c r="AN155" s="1"/>
      <c r="AO155" s="1"/>
      <c r="AP155" s="14">
        <v>4583</v>
      </c>
      <c r="AQ155" s="14">
        <v>4640</v>
      </c>
      <c r="AR155" s="14">
        <v>4574</v>
      </c>
      <c r="AS155" s="14">
        <v>4623</v>
      </c>
      <c r="AT155" s="14">
        <v>4579.333333333333</v>
      </c>
      <c r="AU155" s="127">
        <v>35</v>
      </c>
      <c r="AV155" s="127" t="s">
        <v>618</v>
      </c>
      <c r="AW155" s="14">
        <v>290</v>
      </c>
      <c r="AX155" s="127" t="s">
        <v>618</v>
      </c>
      <c r="AY155" s="14">
        <v>-71</v>
      </c>
      <c r="AZ155" s="1">
        <v>4601</v>
      </c>
      <c r="BA155" s="1">
        <v>4624</v>
      </c>
      <c r="BB155" s="1">
        <v>4565</v>
      </c>
      <c r="BC155" s="1">
        <v>4601</v>
      </c>
      <c r="BD155" s="8"/>
      <c r="BE155" s="8"/>
      <c r="BF155" s="62"/>
      <c r="BG155" s="62"/>
      <c r="BH155" s="1">
        <v>4620</v>
      </c>
      <c r="BI155" s="1">
        <v>285</v>
      </c>
      <c r="BJ155" s="1">
        <v>396</v>
      </c>
      <c r="BK155" s="1">
        <v>0.71969696969696972</v>
      </c>
      <c r="BL155" s="1">
        <v>4601</v>
      </c>
      <c r="BM155" s="1">
        <v>4624</v>
      </c>
      <c r="BN155" s="1">
        <v>4565</v>
      </c>
      <c r="BO155" s="1">
        <v>4620</v>
      </c>
      <c r="BP155" s="1">
        <v>4601</v>
      </c>
      <c r="BQ155" s="1">
        <v>4624</v>
      </c>
      <c r="BR155" s="1">
        <v>4565</v>
      </c>
      <c r="BS155" s="1">
        <v>4610</v>
      </c>
      <c r="BT155" s="1">
        <v>4601</v>
      </c>
      <c r="BU155" s="1">
        <v>4601</v>
      </c>
      <c r="BV155" s="1">
        <v>4583</v>
      </c>
      <c r="BW155" s="1">
        <v>4600</v>
      </c>
      <c r="BX155" s="1">
        <v>1426.8</v>
      </c>
      <c r="BY155" s="62"/>
      <c r="BZ155" s="62"/>
      <c r="CA155" s="8"/>
      <c r="CB155" s="8"/>
      <c r="CC155" s="62"/>
      <c r="CD155" s="62"/>
      <c r="CE155" s="1"/>
      <c r="CF155" s="1"/>
    </row>
    <row r="156" spans="1:84" s="12" customFormat="1">
      <c r="A156" s="1">
        <v>2013</v>
      </c>
      <c r="B156" s="1">
        <v>2</v>
      </c>
      <c r="C156" s="24">
        <v>41491</v>
      </c>
      <c r="D156" s="26">
        <v>4621</v>
      </c>
      <c r="E156" s="26">
        <v>4644</v>
      </c>
      <c r="F156" s="26">
        <v>4618</v>
      </c>
      <c r="G156" s="26">
        <v>4624</v>
      </c>
      <c r="H156" s="1">
        <v>1451.5</v>
      </c>
      <c r="I156" s="81">
        <v>130.64314999999999</v>
      </c>
      <c r="J156" s="119">
        <v>130.74940100000001</v>
      </c>
      <c r="K156" s="119">
        <v>87.571275</v>
      </c>
      <c r="L156" s="72">
        <v>87.553032000000002</v>
      </c>
      <c r="M156" s="7">
        <v>4620</v>
      </c>
      <c r="N156" s="56"/>
      <c r="O156" s="84"/>
      <c r="P156" s="13"/>
      <c r="Q156" s="13"/>
      <c r="R156" s="13"/>
      <c r="S156" s="13"/>
      <c r="T156" s="13"/>
      <c r="U156" s="13"/>
      <c r="V156" s="13"/>
      <c r="W156" s="50"/>
      <c r="X156" s="69">
        <v>4601</v>
      </c>
      <c r="Y156" s="7">
        <v>4651</v>
      </c>
      <c r="Z156" s="68">
        <v>4565</v>
      </c>
      <c r="AA156" s="68">
        <v>4628</v>
      </c>
      <c r="AB156" s="134"/>
      <c r="AC156" s="134"/>
      <c r="AD156" s="134"/>
      <c r="AE156" s="134"/>
      <c r="AF156" s="134"/>
      <c r="AG156" s="37"/>
      <c r="AH156" s="37"/>
      <c r="AI156" s="1"/>
      <c r="AJ156" s="1"/>
      <c r="AK156" s="1"/>
      <c r="AL156" s="1"/>
      <c r="AM156" s="1"/>
      <c r="AN156" s="1"/>
      <c r="AO156" s="1"/>
      <c r="AP156" s="14">
        <v>4601</v>
      </c>
      <c r="AQ156" s="14">
        <v>4651</v>
      </c>
      <c r="AR156" s="14">
        <v>4565</v>
      </c>
      <c r="AS156" s="14">
        <v>4635</v>
      </c>
      <c r="AT156" s="14">
        <v>4605.333333333333</v>
      </c>
      <c r="AU156" s="127">
        <v>3</v>
      </c>
      <c r="AV156" s="127" t="s">
        <v>618</v>
      </c>
      <c r="AW156" s="14">
        <v>290</v>
      </c>
      <c r="AX156" s="127" t="s">
        <v>618</v>
      </c>
      <c r="AY156" s="14">
        <v>-71</v>
      </c>
      <c r="AZ156" s="1">
        <v>4623</v>
      </c>
      <c r="BA156" s="1">
        <v>4640</v>
      </c>
      <c r="BB156" s="1">
        <v>4594</v>
      </c>
      <c r="BC156" s="1">
        <v>4622</v>
      </c>
      <c r="BD156" s="8"/>
      <c r="BE156" s="8"/>
      <c r="BF156" s="62"/>
      <c r="BG156" s="62"/>
      <c r="BH156" s="1">
        <v>4620</v>
      </c>
      <c r="BI156" s="1">
        <v>285</v>
      </c>
      <c r="BJ156" s="1">
        <v>396</v>
      </c>
      <c r="BK156" s="1">
        <v>0.71969696969696972</v>
      </c>
      <c r="BL156" s="1">
        <v>4623</v>
      </c>
      <c r="BM156" s="1">
        <v>4640</v>
      </c>
      <c r="BN156" s="1">
        <v>4594</v>
      </c>
      <c r="BO156" s="1">
        <v>4600</v>
      </c>
      <c r="BP156" s="1">
        <v>4623</v>
      </c>
      <c r="BQ156" s="1">
        <v>4640</v>
      </c>
      <c r="BR156" s="1">
        <v>4594</v>
      </c>
      <c r="BS156" s="1">
        <v>4628</v>
      </c>
      <c r="BT156" s="1">
        <v>4623</v>
      </c>
      <c r="BU156" s="1">
        <v>4640</v>
      </c>
      <c r="BV156" s="1">
        <v>4621</v>
      </c>
      <c r="BW156" s="1">
        <v>4638</v>
      </c>
      <c r="BX156" s="1">
        <v>1457.5</v>
      </c>
      <c r="BY156" s="62"/>
      <c r="BZ156" s="62"/>
      <c r="CA156" s="8"/>
      <c r="CB156" s="8"/>
      <c r="CC156" s="62"/>
      <c r="CD156" s="62"/>
      <c r="CE156" s="1"/>
      <c r="CF156" s="1"/>
    </row>
    <row r="157" spans="1:84" s="12" customFormat="1">
      <c r="A157" s="1">
        <v>2013</v>
      </c>
      <c r="B157" s="1">
        <v>3</v>
      </c>
      <c r="C157" s="24">
        <v>41492</v>
      </c>
      <c r="D157" s="26">
        <v>4613</v>
      </c>
      <c r="E157" s="26">
        <v>4616</v>
      </c>
      <c r="F157" s="26">
        <v>4554</v>
      </c>
      <c r="G157" s="26">
        <v>4603</v>
      </c>
      <c r="H157" s="1">
        <v>1427.1</v>
      </c>
      <c r="I157" s="81">
        <v>130.63142400000001</v>
      </c>
      <c r="J157" s="119">
        <v>130.44888</v>
      </c>
      <c r="K157" s="119">
        <v>88.487167999999997</v>
      </c>
      <c r="L157" s="72">
        <v>88.353359999999995</v>
      </c>
      <c r="M157" s="7">
        <v>4604</v>
      </c>
      <c r="N157" s="56"/>
      <c r="O157" s="84"/>
      <c r="P157" s="13"/>
      <c r="Q157" s="13"/>
      <c r="R157" s="13"/>
      <c r="S157" s="13"/>
      <c r="T157" s="13"/>
      <c r="U157" s="13"/>
      <c r="V157" s="13"/>
      <c r="W157" s="50"/>
      <c r="X157" s="69">
        <v>4605</v>
      </c>
      <c r="Y157" s="7">
        <v>4614</v>
      </c>
      <c r="Z157" s="68">
        <v>4512</v>
      </c>
      <c r="AA157" s="68">
        <v>4527</v>
      </c>
      <c r="AB157" s="134"/>
      <c r="AC157" s="134"/>
      <c r="AD157" s="134"/>
      <c r="AE157" s="134"/>
      <c r="AF157" s="134"/>
      <c r="AG157" s="37"/>
      <c r="AH157" s="37"/>
      <c r="AI157" s="1"/>
      <c r="AJ157" s="1"/>
      <c r="AK157" s="1"/>
      <c r="AL157" s="1"/>
      <c r="AM157" s="1"/>
      <c r="AN157" s="1"/>
      <c r="AO157" s="1"/>
      <c r="AP157" s="14">
        <v>4623</v>
      </c>
      <c r="AQ157" s="14">
        <v>4640</v>
      </c>
      <c r="AR157" s="14">
        <v>4583</v>
      </c>
      <c r="AS157" s="14">
        <v>4588</v>
      </c>
      <c r="AT157" s="14">
        <v>4615.333333333333</v>
      </c>
      <c r="AU157" s="127">
        <v>10</v>
      </c>
      <c r="AV157" s="127" t="s">
        <v>618</v>
      </c>
      <c r="AW157" s="14">
        <v>290</v>
      </c>
      <c r="AX157" s="127">
        <v>87</v>
      </c>
      <c r="AY157" s="14">
        <v>16</v>
      </c>
      <c r="AZ157" s="1">
        <v>4605</v>
      </c>
      <c r="BA157" s="1">
        <v>4614</v>
      </c>
      <c r="BB157" s="1">
        <v>4524</v>
      </c>
      <c r="BC157" s="1">
        <v>4529</v>
      </c>
      <c r="BD157" s="8"/>
      <c r="BE157" s="8"/>
      <c r="BF157" s="62"/>
      <c r="BG157" s="62"/>
      <c r="BH157" s="1">
        <v>4595</v>
      </c>
      <c r="BI157" s="1">
        <v>431</v>
      </c>
      <c r="BJ157" s="1">
        <v>755</v>
      </c>
      <c r="BK157" s="1">
        <v>0.57086092715231784</v>
      </c>
      <c r="BL157" s="1">
        <v>4605</v>
      </c>
      <c r="BM157" s="1">
        <v>4614</v>
      </c>
      <c r="BN157" s="1">
        <v>4542</v>
      </c>
      <c r="BO157" s="1">
        <v>4555</v>
      </c>
      <c r="BP157" s="1">
        <v>4605</v>
      </c>
      <c r="BQ157" s="1">
        <v>4614</v>
      </c>
      <c r="BR157" s="1">
        <v>4514</v>
      </c>
      <c r="BS157" s="1">
        <v>4521</v>
      </c>
      <c r="BT157" s="1">
        <v>4605</v>
      </c>
      <c r="BU157" s="1">
        <v>4614</v>
      </c>
      <c r="BV157" s="1">
        <v>4590</v>
      </c>
      <c r="BW157" s="1">
        <v>4603</v>
      </c>
      <c r="BX157" s="1">
        <v>1443.2</v>
      </c>
      <c r="BY157" s="62"/>
      <c r="BZ157" s="62"/>
      <c r="CA157" s="8"/>
      <c r="CB157" s="8"/>
      <c r="CC157" s="62"/>
      <c r="CD157" s="62"/>
      <c r="CE157" s="1"/>
      <c r="CF157" s="1"/>
    </row>
    <row r="158" spans="1:84" s="12" customFormat="1">
      <c r="A158" s="1">
        <v>2013</v>
      </c>
      <c r="B158" s="1">
        <v>4</v>
      </c>
      <c r="C158" s="24">
        <v>41493</v>
      </c>
      <c r="D158" s="26">
        <v>4494</v>
      </c>
      <c r="E158" s="26">
        <v>4499</v>
      </c>
      <c r="F158" s="26">
        <v>4447</v>
      </c>
      <c r="G158" s="26">
        <v>4475</v>
      </c>
      <c r="H158" s="1">
        <v>1438.3</v>
      </c>
      <c r="I158" s="81">
        <v>129.00166999999999</v>
      </c>
      <c r="J158" s="119">
        <v>128.63007999999999</v>
      </c>
      <c r="K158" s="119">
        <v>86.876895000000005</v>
      </c>
      <c r="L158" s="72">
        <v>86.534723999999997</v>
      </c>
      <c r="M158" s="7">
        <v>4452</v>
      </c>
      <c r="N158" s="56"/>
      <c r="O158" s="84"/>
      <c r="P158" s="13"/>
      <c r="Q158" s="13"/>
      <c r="R158" s="13"/>
      <c r="S158" s="13"/>
      <c r="T158" s="13"/>
      <c r="U158" s="13"/>
      <c r="V158" s="13"/>
      <c r="W158" s="50"/>
      <c r="X158" s="69">
        <v>4451</v>
      </c>
      <c r="Y158" s="7">
        <v>4498</v>
      </c>
      <c r="Z158" s="68">
        <v>4448</v>
      </c>
      <c r="AA158" s="68">
        <v>4482</v>
      </c>
      <c r="AB158" s="134"/>
      <c r="AC158" s="134"/>
      <c r="AD158" s="134"/>
      <c r="AE158" s="134"/>
      <c r="AF158" s="134"/>
      <c r="AG158" s="37"/>
      <c r="AH158" s="37"/>
      <c r="AI158" s="1"/>
      <c r="AJ158" s="1"/>
      <c r="AK158" s="1"/>
      <c r="AL158" s="1"/>
      <c r="AM158" s="1"/>
      <c r="AN158" s="1"/>
      <c r="AO158" s="1"/>
      <c r="AP158" s="14">
        <v>4605</v>
      </c>
      <c r="AQ158" s="14">
        <v>4614</v>
      </c>
      <c r="AR158" s="14">
        <v>4471</v>
      </c>
      <c r="AS158" s="14">
        <v>4473</v>
      </c>
      <c r="AT158" s="14">
        <v>4565.333333333333</v>
      </c>
      <c r="AU158" s="127">
        <v>19</v>
      </c>
      <c r="AV158" s="127" t="s">
        <v>618</v>
      </c>
      <c r="AW158" s="14">
        <v>290</v>
      </c>
      <c r="AX158" s="127">
        <v>-14</v>
      </c>
      <c r="AY158" s="14">
        <v>2</v>
      </c>
      <c r="AZ158" s="1">
        <v>4451</v>
      </c>
      <c r="BA158" s="1">
        <v>4478</v>
      </c>
      <c r="BB158" s="1">
        <v>4448</v>
      </c>
      <c r="BC158" s="1">
        <v>4467</v>
      </c>
      <c r="BD158" s="8"/>
      <c r="BE158" s="8"/>
      <c r="BF158" s="62"/>
      <c r="BG158" s="62"/>
      <c r="BH158" s="1">
        <v>4479</v>
      </c>
      <c r="BI158" s="1">
        <v>264</v>
      </c>
      <c r="BJ158" s="1">
        <v>266</v>
      </c>
      <c r="BK158" s="1">
        <v>0.99248120300751874</v>
      </c>
      <c r="BL158" s="1">
        <v>4451</v>
      </c>
      <c r="BM158" s="1">
        <v>4475</v>
      </c>
      <c r="BN158" s="1">
        <v>4448</v>
      </c>
      <c r="BO158" s="1">
        <v>4465</v>
      </c>
      <c r="BP158" s="1">
        <v>4451</v>
      </c>
      <c r="BQ158" s="1">
        <v>4478</v>
      </c>
      <c r="BR158" s="1">
        <v>4448</v>
      </c>
      <c r="BS158" s="1">
        <v>4456</v>
      </c>
      <c r="BT158" s="1">
        <v>4451</v>
      </c>
      <c r="BU158" s="1">
        <v>4466</v>
      </c>
      <c r="BV158" s="1">
        <v>4448</v>
      </c>
      <c r="BW158" s="1">
        <v>4458</v>
      </c>
      <c r="BX158" s="1">
        <v>1421.6</v>
      </c>
      <c r="BY158" s="62"/>
      <c r="BZ158" s="62"/>
      <c r="CA158" s="8"/>
      <c r="CB158" s="8"/>
      <c r="CC158" s="62"/>
      <c r="CD158" s="62"/>
      <c r="CE158" s="1"/>
      <c r="CF158" s="1"/>
    </row>
    <row r="159" spans="1:84" s="12" customFormat="1">
      <c r="A159" s="1">
        <v>2013</v>
      </c>
      <c r="B159" s="1">
        <v>5</v>
      </c>
      <c r="C159" s="24">
        <v>41494</v>
      </c>
      <c r="D159" s="26">
        <v>4483</v>
      </c>
      <c r="E159" s="26">
        <v>4555</v>
      </c>
      <c r="F159" s="26">
        <v>4482</v>
      </c>
      <c r="G159" s="26">
        <v>4504</v>
      </c>
      <c r="H159" s="1">
        <v>1491.6</v>
      </c>
      <c r="I159" s="81">
        <v>128.35809900000001</v>
      </c>
      <c r="J159" s="119">
        <v>128.66358700000001</v>
      </c>
      <c r="K159" s="119">
        <v>87.341594000000001</v>
      </c>
      <c r="L159" s="72">
        <v>87.234123999999994</v>
      </c>
      <c r="M159" s="7">
        <v>4503</v>
      </c>
      <c r="N159" s="56"/>
      <c r="O159" s="84"/>
      <c r="P159" s="13"/>
      <c r="Q159" s="13"/>
      <c r="R159" s="13"/>
      <c r="S159" s="13"/>
      <c r="T159" s="13"/>
      <c r="U159" s="13"/>
      <c r="V159" s="13"/>
      <c r="W159" s="50"/>
      <c r="X159" s="69">
        <v>4504</v>
      </c>
      <c r="Y159" s="7">
        <v>4660</v>
      </c>
      <c r="Z159" s="68">
        <v>4501</v>
      </c>
      <c r="AA159" s="68">
        <v>4650</v>
      </c>
      <c r="AB159" s="134"/>
      <c r="AC159" s="134"/>
      <c r="AD159" s="134"/>
      <c r="AE159" s="134"/>
      <c r="AF159" s="134"/>
      <c r="AG159" s="37"/>
      <c r="AH159" s="37"/>
      <c r="AI159" s="1"/>
      <c r="AJ159" s="1"/>
      <c r="AK159" s="1"/>
      <c r="AL159" s="1"/>
      <c r="AM159" s="1"/>
      <c r="AN159" s="1"/>
      <c r="AO159" s="1"/>
      <c r="AP159" s="14">
        <v>4451</v>
      </c>
      <c r="AQ159" s="14">
        <v>4525</v>
      </c>
      <c r="AR159" s="14">
        <v>4448</v>
      </c>
      <c r="AS159" s="14">
        <v>4523</v>
      </c>
      <c r="AT159" s="14">
        <v>4528</v>
      </c>
      <c r="AU159" s="127">
        <v>21</v>
      </c>
      <c r="AV159" s="127">
        <v>132</v>
      </c>
      <c r="AW159" s="14">
        <v>422</v>
      </c>
      <c r="AX159" s="127" t="s">
        <v>618</v>
      </c>
      <c r="AY159" s="14">
        <v>2</v>
      </c>
      <c r="AZ159" s="1">
        <v>4504</v>
      </c>
      <c r="BA159" s="1">
        <v>4607</v>
      </c>
      <c r="BB159" s="1">
        <v>4501</v>
      </c>
      <c r="BC159" s="1">
        <v>4598</v>
      </c>
      <c r="BD159" s="8"/>
      <c r="BE159" s="8"/>
      <c r="BF159" s="62"/>
      <c r="BG159" s="62"/>
      <c r="BH159" s="1">
        <v>4506</v>
      </c>
      <c r="BI159" s="1">
        <v>257</v>
      </c>
      <c r="BJ159" s="1">
        <v>298</v>
      </c>
      <c r="BK159" s="1">
        <v>0.86241610738255037</v>
      </c>
      <c r="BL159" s="1">
        <v>4504</v>
      </c>
      <c r="BM159" s="1">
        <v>4580</v>
      </c>
      <c r="BN159" s="1">
        <v>4501</v>
      </c>
      <c r="BO159" s="1">
        <v>4564</v>
      </c>
      <c r="BP159" s="1">
        <v>4504</v>
      </c>
      <c r="BQ159" s="1">
        <v>4660</v>
      </c>
      <c r="BR159" s="1">
        <v>4501</v>
      </c>
      <c r="BS159" s="1">
        <v>4613</v>
      </c>
      <c r="BT159" s="1">
        <v>4504</v>
      </c>
      <c r="BU159" s="1">
        <v>4512</v>
      </c>
      <c r="BV159" s="1">
        <v>4502</v>
      </c>
      <c r="BW159" s="1">
        <v>4512</v>
      </c>
      <c r="BX159" s="1">
        <v>1447.1</v>
      </c>
      <c r="BY159" s="62"/>
      <c r="BZ159" s="62"/>
      <c r="CA159" s="8"/>
      <c r="CB159" s="8"/>
      <c r="CC159" s="62"/>
      <c r="CD159" s="62"/>
      <c r="CE159" s="1"/>
      <c r="CF159" s="1"/>
    </row>
    <row r="160" spans="1:84" s="12" customFormat="1">
      <c r="A160" s="1">
        <v>2013</v>
      </c>
      <c r="B160" s="1">
        <v>6</v>
      </c>
      <c r="C160" s="24">
        <v>41495</v>
      </c>
      <c r="D160" s="26">
        <v>4659</v>
      </c>
      <c r="E160" s="26">
        <v>4684</v>
      </c>
      <c r="F160" s="26">
        <v>4626</v>
      </c>
      <c r="G160" s="26">
        <v>4651</v>
      </c>
      <c r="H160" s="1">
        <v>1500.6</v>
      </c>
      <c r="I160" s="81">
        <v>129.385355</v>
      </c>
      <c r="J160" s="119">
        <v>129.26195100000001</v>
      </c>
      <c r="K160" s="119">
        <v>88.338099999999997</v>
      </c>
      <c r="L160" s="72">
        <v>88.368134999999995</v>
      </c>
      <c r="M160" s="7">
        <v>4655</v>
      </c>
      <c r="N160" s="56"/>
      <c r="O160" s="84"/>
      <c r="P160" s="13"/>
      <c r="Q160" s="13"/>
      <c r="R160" s="13"/>
      <c r="S160" s="13"/>
      <c r="T160" s="13"/>
      <c r="U160" s="13"/>
      <c r="V160" s="13"/>
      <c r="W160" s="50"/>
      <c r="X160" s="69">
        <v>4651</v>
      </c>
      <c r="Y160" s="7">
        <v>4692</v>
      </c>
      <c r="Z160" s="68">
        <v>4644</v>
      </c>
      <c r="AA160" s="68">
        <v>4663</v>
      </c>
      <c r="AB160" s="134"/>
      <c r="AC160" s="134"/>
      <c r="AD160" s="134"/>
      <c r="AE160" s="134"/>
      <c r="AF160" s="134"/>
      <c r="AG160" s="37"/>
      <c r="AH160" s="37"/>
      <c r="AI160" s="1"/>
      <c r="AJ160" s="1"/>
      <c r="AK160" s="1"/>
      <c r="AL160" s="1"/>
      <c r="AM160" s="1"/>
      <c r="AN160" s="1"/>
      <c r="AO160" s="1"/>
      <c r="AP160" s="14">
        <v>4504</v>
      </c>
      <c r="AQ160" s="14">
        <v>4684</v>
      </c>
      <c r="AR160" s="14">
        <v>4501</v>
      </c>
      <c r="AS160" s="14">
        <v>4655</v>
      </c>
      <c r="AT160" s="14">
        <v>4550.333333333333</v>
      </c>
      <c r="AU160" s="127">
        <v>8</v>
      </c>
      <c r="AV160" s="127" t="s">
        <v>618</v>
      </c>
      <c r="AW160" s="14">
        <v>422</v>
      </c>
      <c r="AX160" s="127" t="s">
        <v>618</v>
      </c>
      <c r="AY160" s="14">
        <v>2</v>
      </c>
      <c r="AZ160" s="1">
        <v>4651</v>
      </c>
      <c r="BA160" s="1">
        <v>4670</v>
      </c>
      <c r="BB160" s="1">
        <v>4644</v>
      </c>
      <c r="BC160" s="1">
        <v>4658</v>
      </c>
      <c r="BD160" s="8"/>
      <c r="BE160" s="8"/>
      <c r="BF160" s="62"/>
      <c r="BG160" s="62"/>
      <c r="BH160" s="1">
        <v>4667</v>
      </c>
      <c r="BI160" s="1">
        <v>482</v>
      </c>
      <c r="BJ160" s="1">
        <v>247</v>
      </c>
      <c r="BK160" s="1">
        <v>1.951417004048583</v>
      </c>
      <c r="BL160" s="1">
        <v>4651</v>
      </c>
      <c r="BM160" s="1">
        <v>4670</v>
      </c>
      <c r="BN160" s="1">
        <v>4646</v>
      </c>
      <c r="BO160" s="1">
        <v>4651</v>
      </c>
      <c r="BP160" s="1">
        <v>4651</v>
      </c>
      <c r="BQ160" s="1">
        <v>4675</v>
      </c>
      <c r="BR160" s="1">
        <v>4644</v>
      </c>
      <c r="BS160" s="1">
        <v>4661</v>
      </c>
      <c r="BT160" s="1">
        <v>4651</v>
      </c>
      <c r="BU160" s="1">
        <v>4656</v>
      </c>
      <c r="BV160" s="1">
        <v>4649</v>
      </c>
      <c r="BW160" s="1">
        <v>4649</v>
      </c>
      <c r="BX160" s="1">
        <v>1489.2</v>
      </c>
      <c r="BY160" s="62"/>
      <c r="BZ160" s="62"/>
      <c r="CA160" s="8"/>
      <c r="CB160" s="8"/>
      <c r="CC160" s="62"/>
      <c r="CD160" s="62"/>
      <c r="CE160" s="1"/>
      <c r="CF160" s="1"/>
    </row>
    <row r="161" spans="1:84" s="12" customFormat="1">
      <c r="A161" s="1">
        <v>2013</v>
      </c>
      <c r="B161" s="1">
        <v>2</v>
      </c>
      <c r="C161" s="24">
        <v>41498</v>
      </c>
      <c r="D161" s="26">
        <v>4680</v>
      </c>
      <c r="E161" s="26">
        <v>4708</v>
      </c>
      <c r="F161" s="26">
        <v>4670</v>
      </c>
      <c r="G161" s="26">
        <v>4703</v>
      </c>
      <c r="H161" s="1">
        <v>1495.6</v>
      </c>
      <c r="I161" s="81">
        <v>128.49940000000001</v>
      </c>
      <c r="J161" s="119">
        <v>128.79239999999999</v>
      </c>
      <c r="K161" s="119">
        <v>88.548400000000001</v>
      </c>
      <c r="L161" s="72">
        <v>88.639759999999995</v>
      </c>
      <c r="M161" s="7">
        <v>4697</v>
      </c>
      <c r="N161" s="56"/>
      <c r="O161" s="84"/>
      <c r="P161" s="13"/>
      <c r="Q161" s="13"/>
      <c r="R161" s="13"/>
      <c r="S161" s="13"/>
      <c r="T161" s="13"/>
      <c r="U161" s="13"/>
      <c r="V161" s="13"/>
      <c r="W161" s="50"/>
      <c r="X161" s="69">
        <v>4697</v>
      </c>
      <c r="Y161" s="7">
        <v>4715</v>
      </c>
      <c r="Z161" s="68">
        <v>4671</v>
      </c>
      <c r="AA161" s="68">
        <v>4683</v>
      </c>
      <c r="AB161" s="134"/>
      <c r="AC161" s="134"/>
      <c r="AD161" s="134"/>
      <c r="AE161" s="134"/>
      <c r="AF161" s="134"/>
      <c r="AG161" s="37"/>
      <c r="AH161" s="37"/>
      <c r="AI161" s="1"/>
      <c r="AJ161" s="1"/>
      <c r="AK161" s="1"/>
      <c r="AL161" s="1"/>
      <c r="AM161" s="1"/>
      <c r="AN161" s="1"/>
      <c r="AO161" s="1"/>
      <c r="AP161" s="14">
        <v>4651</v>
      </c>
      <c r="AQ161" s="14">
        <v>4696</v>
      </c>
      <c r="AR161" s="14">
        <v>4644</v>
      </c>
      <c r="AS161" s="14">
        <v>4675</v>
      </c>
      <c r="AT161" s="14">
        <v>4617.666666666667</v>
      </c>
      <c r="AU161" s="127">
        <v>23</v>
      </c>
      <c r="AV161" s="127">
        <v>0</v>
      </c>
      <c r="AW161" s="14">
        <v>422</v>
      </c>
      <c r="AX161" s="127" t="s">
        <v>618</v>
      </c>
      <c r="AY161" s="14">
        <v>2</v>
      </c>
      <c r="AZ161" s="1">
        <v>4697</v>
      </c>
      <c r="BA161" s="1">
        <v>4715</v>
      </c>
      <c r="BB161" s="1">
        <v>4676</v>
      </c>
      <c r="BC161" s="1">
        <v>4700</v>
      </c>
      <c r="BD161" s="8"/>
      <c r="BE161" s="8"/>
      <c r="BF161" s="62"/>
      <c r="BG161" s="62"/>
      <c r="BH161" s="1">
        <v>4687</v>
      </c>
      <c r="BI161" s="1">
        <v>261</v>
      </c>
      <c r="BJ161" s="1">
        <v>185</v>
      </c>
      <c r="BK161" s="1">
        <v>1.4108108108108108</v>
      </c>
      <c r="BL161" s="1">
        <v>4697</v>
      </c>
      <c r="BM161" s="1">
        <v>4713</v>
      </c>
      <c r="BN161" s="1">
        <v>4676</v>
      </c>
      <c r="BO161" s="1">
        <v>4702</v>
      </c>
      <c r="BP161" s="1">
        <v>4697</v>
      </c>
      <c r="BQ161" s="1">
        <v>4715</v>
      </c>
      <c r="BR161" s="1">
        <v>4676</v>
      </c>
      <c r="BS161" s="1">
        <v>4706</v>
      </c>
      <c r="BT161" s="1">
        <v>4697</v>
      </c>
      <c r="BU161" s="1">
        <v>4701</v>
      </c>
      <c r="BV161" s="1">
        <v>4682</v>
      </c>
      <c r="BW161" s="1">
        <v>4685</v>
      </c>
      <c r="BX161" s="1">
        <v>1498.9</v>
      </c>
      <c r="BY161" s="62"/>
      <c r="BZ161" s="62"/>
      <c r="CA161" s="8"/>
      <c r="CB161" s="8"/>
      <c r="CC161" s="62"/>
      <c r="CD161" s="62"/>
      <c r="CE161" s="1"/>
      <c r="CF161" s="1"/>
    </row>
    <row r="162" spans="1:84" s="12" customFormat="1">
      <c r="A162" s="1">
        <v>2013</v>
      </c>
      <c r="B162" s="1">
        <v>3</v>
      </c>
      <c r="C162" s="24">
        <v>41499</v>
      </c>
      <c r="D162" s="26">
        <v>4698</v>
      </c>
      <c r="E162" s="26">
        <v>4730</v>
      </c>
      <c r="F162" s="26">
        <v>4686</v>
      </c>
      <c r="G162" s="26">
        <v>4728</v>
      </c>
      <c r="H162" s="1">
        <v>1498.6</v>
      </c>
      <c r="I162" s="81">
        <v>129.604005</v>
      </c>
      <c r="J162" s="119">
        <v>129.94610700000001</v>
      </c>
      <c r="K162" s="119">
        <v>89.003517000000002</v>
      </c>
      <c r="L162" s="72">
        <v>89.273786999999999</v>
      </c>
      <c r="M162" s="7">
        <v>4753</v>
      </c>
      <c r="N162" s="56"/>
      <c r="O162" s="84"/>
      <c r="P162" s="13"/>
      <c r="Q162" s="13"/>
      <c r="R162" s="13"/>
      <c r="S162" s="13"/>
      <c r="T162" s="13"/>
      <c r="U162" s="13"/>
      <c r="V162" s="13"/>
      <c r="W162" s="50"/>
      <c r="X162" s="69">
        <v>4755</v>
      </c>
      <c r="Y162" s="7">
        <v>4797</v>
      </c>
      <c r="Z162" s="68">
        <v>4736</v>
      </c>
      <c r="AA162" s="68">
        <v>4762</v>
      </c>
      <c r="AB162" s="134"/>
      <c r="AC162" s="134"/>
      <c r="AD162" s="134"/>
      <c r="AE162" s="134"/>
      <c r="AF162" s="134"/>
      <c r="AG162" s="37"/>
      <c r="AH162" s="37"/>
      <c r="AI162" s="1"/>
      <c r="AJ162" s="1"/>
      <c r="AK162" s="1"/>
      <c r="AL162" s="1"/>
      <c r="AM162" s="1"/>
      <c r="AN162" s="1"/>
      <c r="AO162" s="1"/>
      <c r="AP162" s="14">
        <v>4697</v>
      </c>
      <c r="AQ162" s="14">
        <v>4730</v>
      </c>
      <c r="AR162" s="14">
        <v>4671</v>
      </c>
      <c r="AS162" s="14">
        <v>4725</v>
      </c>
      <c r="AT162" s="14">
        <v>4685</v>
      </c>
      <c r="AU162" s="127">
        <v>30</v>
      </c>
      <c r="AV162" s="127" t="s">
        <v>618</v>
      </c>
      <c r="AW162" s="14">
        <v>422</v>
      </c>
      <c r="AX162" s="127" t="s">
        <v>618</v>
      </c>
      <c r="AY162" s="14">
        <v>2</v>
      </c>
      <c r="AZ162" s="1">
        <v>4755</v>
      </c>
      <c r="BA162" s="1">
        <v>4797</v>
      </c>
      <c r="BB162" s="1">
        <v>4749</v>
      </c>
      <c r="BC162" s="1">
        <v>4772</v>
      </c>
      <c r="BD162" s="8"/>
      <c r="BE162" s="8"/>
      <c r="BF162" s="62"/>
      <c r="BG162" s="62"/>
      <c r="BH162" s="1">
        <v>4699</v>
      </c>
      <c r="BI162" s="1">
        <v>285</v>
      </c>
      <c r="BJ162" s="1">
        <v>204</v>
      </c>
      <c r="BK162" s="1">
        <v>1.3970588235294117</v>
      </c>
      <c r="BL162" s="1">
        <v>4755</v>
      </c>
      <c r="BM162" s="1">
        <v>4797</v>
      </c>
      <c r="BN162" s="1">
        <v>4749</v>
      </c>
      <c r="BO162" s="1">
        <v>4780</v>
      </c>
      <c r="BP162" s="1">
        <v>4755</v>
      </c>
      <c r="BQ162" s="1">
        <v>4797</v>
      </c>
      <c r="BR162" s="1">
        <v>4749</v>
      </c>
      <c r="BS162" s="1">
        <v>4786</v>
      </c>
      <c r="BT162" s="1">
        <v>4755</v>
      </c>
      <c r="BU162" s="1">
        <v>4779</v>
      </c>
      <c r="BV162" s="1">
        <v>4749</v>
      </c>
      <c r="BW162" s="1">
        <v>4774</v>
      </c>
      <c r="BX162" s="1">
        <v>1509.1</v>
      </c>
      <c r="BY162" s="62"/>
      <c r="BZ162" s="62"/>
      <c r="CA162" s="8"/>
      <c r="CB162" s="8"/>
      <c r="CC162" s="62"/>
      <c r="CD162" s="62"/>
      <c r="CE162" s="1"/>
      <c r="CF162" s="1"/>
    </row>
    <row r="163" spans="1:84" s="12" customFormat="1">
      <c r="A163" s="1">
        <v>2013</v>
      </c>
      <c r="B163" s="1">
        <v>4</v>
      </c>
      <c r="C163" s="24">
        <v>41500</v>
      </c>
      <c r="D163" s="26">
        <v>4741</v>
      </c>
      <c r="E163" s="26">
        <v>4749</v>
      </c>
      <c r="F163" s="26">
        <v>4710</v>
      </c>
      <c r="G163" s="26">
        <v>4738</v>
      </c>
      <c r="H163" s="1">
        <v>1506.5</v>
      </c>
      <c r="I163" s="81">
        <v>130.39884000000001</v>
      </c>
      <c r="J163" s="119">
        <v>130.208697</v>
      </c>
      <c r="K163" s="119">
        <v>89.44023</v>
      </c>
      <c r="L163" s="72">
        <v>89.376804000000007</v>
      </c>
      <c r="M163" s="7">
        <v>4731</v>
      </c>
      <c r="N163" s="56"/>
      <c r="O163" s="84"/>
      <c r="P163" s="13"/>
      <c r="Q163" s="13"/>
      <c r="R163" s="13"/>
      <c r="S163" s="13"/>
      <c r="T163" s="13"/>
      <c r="U163" s="13"/>
      <c r="V163" s="13"/>
      <c r="W163" s="50"/>
      <c r="X163" s="69">
        <v>4730</v>
      </c>
      <c r="Y163" s="7">
        <v>4776</v>
      </c>
      <c r="Z163" s="68">
        <v>4717</v>
      </c>
      <c r="AA163" s="68">
        <v>4772</v>
      </c>
      <c r="AB163" s="134"/>
      <c r="AC163" s="134"/>
      <c r="AD163" s="134"/>
      <c r="AE163" s="134"/>
      <c r="AF163" s="134"/>
      <c r="AG163" s="37"/>
      <c r="AH163" s="37"/>
      <c r="AI163" s="1"/>
      <c r="AJ163" s="1"/>
      <c r="AK163" s="1"/>
      <c r="AL163" s="1"/>
      <c r="AM163" s="1"/>
      <c r="AN163" s="1"/>
      <c r="AO163" s="1"/>
      <c r="AP163" s="14">
        <v>4755</v>
      </c>
      <c r="AQ163" s="14">
        <v>4797</v>
      </c>
      <c r="AR163" s="14">
        <v>4726</v>
      </c>
      <c r="AS163" s="14">
        <v>4728</v>
      </c>
      <c r="AT163" s="14">
        <v>4709.333333333333</v>
      </c>
      <c r="AU163" s="127">
        <v>3</v>
      </c>
      <c r="AV163" s="127" t="s">
        <v>618</v>
      </c>
      <c r="AW163" s="14">
        <v>422</v>
      </c>
      <c r="AX163" s="127" t="s">
        <v>618</v>
      </c>
      <c r="AY163" s="14">
        <v>2</v>
      </c>
      <c r="AZ163" s="1">
        <v>4730</v>
      </c>
      <c r="BA163" s="1">
        <v>4750</v>
      </c>
      <c r="BB163" s="1">
        <v>4717</v>
      </c>
      <c r="BC163" s="1">
        <v>4748</v>
      </c>
      <c r="BD163" s="8"/>
      <c r="BE163" s="8"/>
      <c r="BF163" s="62"/>
      <c r="BG163" s="62"/>
      <c r="BH163" s="1">
        <v>4746</v>
      </c>
      <c r="BI163" s="1">
        <v>346</v>
      </c>
      <c r="BJ163" s="1">
        <v>243</v>
      </c>
      <c r="BK163" s="1">
        <v>1.4238683127572016</v>
      </c>
      <c r="BL163" s="1">
        <v>4730</v>
      </c>
      <c r="BM163" s="1">
        <v>4750</v>
      </c>
      <c r="BN163" s="1">
        <v>4717</v>
      </c>
      <c r="BO163" s="1">
        <v>4737</v>
      </c>
      <c r="BP163" s="1">
        <v>4730</v>
      </c>
      <c r="BQ163" s="1">
        <v>4757</v>
      </c>
      <c r="BR163" s="1">
        <v>4717</v>
      </c>
      <c r="BS163" s="1">
        <v>4750</v>
      </c>
      <c r="BT163" s="1">
        <v>4730</v>
      </c>
      <c r="BU163" s="1">
        <v>4745</v>
      </c>
      <c r="BV163" s="1">
        <v>4730</v>
      </c>
      <c r="BW163" s="1">
        <v>4735</v>
      </c>
      <c r="BX163" s="1">
        <v>1493.2</v>
      </c>
      <c r="BY163" s="62"/>
      <c r="BZ163" s="62"/>
      <c r="CA163" s="8"/>
      <c r="CB163" s="8"/>
      <c r="CC163" s="62"/>
      <c r="CD163" s="62"/>
      <c r="CE163" s="1"/>
      <c r="CF163" s="1"/>
    </row>
    <row r="164" spans="1:84" s="12" customFormat="1">
      <c r="A164" s="1">
        <v>2013</v>
      </c>
      <c r="B164" s="1">
        <v>5</v>
      </c>
      <c r="C164" s="24">
        <v>41501</v>
      </c>
      <c r="D164" s="26">
        <v>4780</v>
      </c>
      <c r="E164" s="26">
        <v>4809</v>
      </c>
      <c r="F164" s="26">
        <v>4773</v>
      </c>
      <c r="G164" s="26">
        <v>4799</v>
      </c>
      <c r="H164" s="1">
        <v>1527.9</v>
      </c>
      <c r="I164" s="81">
        <v>129.89371199999999</v>
      </c>
      <c r="J164" s="119">
        <v>130.05665400000001</v>
      </c>
      <c r="K164" s="119">
        <v>89.655696000000006</v>
      </c>
      <c r="L164" s="72">
        <v>89.716184999999996</v>
      </c>
      <c r="M164" s="7">
        <v>4798</v>
      </c>
      <c r="N164" s="56"/>
      <c r="O164" s="84"/>
      <c r="P164" s="13"/>
      <c r="Q164" s="13"/>
      <c r="R164" s="13"/>
      <c r="S164" s="13"/>
      <c r="T164" s="13"/>
      <c r="U164" s="13"/>
      <c r="V164" s="13"/>
      <c r="W164" s="50"/>
      <c r="X164" s="69">
        <v>4799</v>
      </c>
      <c r="Y164" s="7">
        <v>4849</v>
      </c>
      <c r="Z164" s="68">
        <v>4760</v>
      </c>
      <c r="AA164" s="68">
        <v>4813</v>
      </c>
      <c r="AB164" s="134"/>
      <c r="AC164" s="134"/>
      <c r="AD164" s="134"/>
      <c r="AE164" s="134"/>
      <c r="AF164" s="134"/>
      <c r="AG164" s="37"/>
      <c r="AH164" s="37"/>
      <c r="AI164" s="1"/>
      <c r="AJ164" s="1"/>
      <c r="AK164" s="1"/>
      <c r="AL164" s="1"/>
      <c r="AM164" s="1"/>
      <c r="AN164" s="1"/>
      <c r="AO164" s="1"/>
      <c r="AP164" s="14">
        <v>4730</v>
      </c>
      <c r="AQ164" s="14">
        <v>4805</v>
      </c>
      <c r="AR164" s="14">
        <v>4717</v>
      </c>
      <c r="AS164" s="14">
        <v>4796</v>
      </c>
      <c r="AT164" s="14">
        <v>4749.666666666667</v>
      </c>
      <c r="AU164" s="127">
        <v>19</v>
      </c>
      <c r="AV164" s="127">
        <v>-7</v>
      </c>
      <c r="AW164" s="14">
        <v>415</v>
      </c>
      <c r="AX164" s="127" t="s">
        <v>618</v>
      </c>
      <c r="AY164" s="14">
        <v>2</v>
      </c>
      <c r="AZ164" s="1">
        <v>4799</v>
      </c>
      <c r="BA164" s="1">
        <v>4823</v>
      </c>
      <c r="BB164" s="1">
        <v>4781</v>
      </c>
      <c r="BC164" s="1">
        <v>4784</v>
      </c>
      <c r="BD164" s="8"/>
      <c r="BE164" s="8"/>
      <c r="BF164" s="62"/>
      <c r="BG164" s="62"/>
      <c r="BH164" s="1">
        <v>4804</v>
      </c>
      <c r="BI164" s="1">
        <v>207</v>
      </c>
      <c r="BJ164" s="1">
        <v>277</v>
      </c>
      <c r="BK164" s="1">
        <v>0.74729241877256314</v>
      </c>
      <c r="BL164" s="1">
        <v>4799</v>
      </c>
      <c r="BM164" s="1">
        <v>4823</v>
      </c>
      <c r="BN164" s="1">
        <v>4783</v>
      </c>
      <c r="BO164" s="1">
        <v>4795</v>
      </c>
      <c r="BP164" s="1">
        <v>4799</v>
      </c>
      <c r="BQ164" s="1">
        <v>4823</v>
      </c>
      <c r="BR164" s="1">
        <v>4760</v>
      </c>
      <c r="BS164" s="1">
        <v>4771</v>
      </c>
      <c r="BT164" s="1">
        <v>4799</v>
      </c>
      <c r="BU164" s="1">
        <v>4806</v>
      </c>
      <c r="BV164" s="1">
        <v>4795</v>
      </c>
      <c r="BW164" s="1">
        <v>4804</v>
      </c>
      <c r="BX164" s="1">
        <v>1516.8</v>
      </c>
      <c r="BY164" s="62"/>
      <c r="BZ164" s="62"/>
      <c r="CA164" s="8"/>
      <c r="CB164" s="8"/>
      <c r="CC164" s="62"/>
      <c r="CD164" s="62"/>
      <c r="CE164" s="1"/>
      <c r="CF164" s="1"/>
    </row>
    <row r="165" spans="1:84" s="12" customFormat="1">
      <c r="A165" s="1">
        <v>2013</v>
      </c>
      <c r="B165" s="1">
        <v>6</v>
      </c>
      <c r="C165" s="24">
        <v>41502</v>
      </c>
      <c r="D165" s="26">
        <v>4800</v>
      </c>
      <c r="E165" s="26">
        <v>4829</v>
      </c>
      <c r="F165" s="26">
        <v>4794</v>
      </c>
      <c r="G165" s="26">
        <v>4811</v>
      </c>
      <c r="H165" s="1">
        <v>1527.6</v>
      </c>
      <c r="I165" s="81">
        <v>130.13194999999999</v>
      </c>
      <c r="J165" s="119">
        <v>129.934134</v>
      </c>
      <c r="K165" s="119">
        <v>89.388198000000003</v>
      </c>
      <c r="L165" s="72">
        <v>89.404578000000001</v>
      </c>
      <c r="M165" s="7">
        <v>4796</v>
      </c>
      <c r="N165" s="56"/>
      <c r="O165" s="84"/>
      <c r="P165" s="13"/>
      <c r="Q165" s="13"/>
      <c r="R165" s="13"/>
      <c r="S165" s="13"/>
      <c r="T165" s="13"/>
      <c r="U165" s="13"/>
      <c r="V165" s="13"/>
      <c r="W165" s="50"/>
      <c r="X165" s="69">
        <v>4796</v>
      </c>
      <c r="Y165" s="7">
        <v>4823</v>
      </c>
      <c r="Z165" s="68">
        <v>4771</v>
      </c>
      <c r="AA165" s="68">
        <v>4816</v>
      </c>
      <c r="AB165" s="134"/>
      <c r="AC165" s="134"/>
      <c r="AD165" s="134"/>
      <c r="AE165" s="134"/>
      <c r="AF165" s="134"/>
      <c r="AG165" s="37"/>
      <c r="AH165" s="37"/>
      <c r="AI165" s="1"/>
      <c r="AJ165" s="1"/>
      <c r="AK165" s="1"/>
      <c r="AL165" s="1"/>
      <c r="AM165" s="1"/>
      <c r="AN165" s="1"/>
      <c r="AO165" s="1"/>
      <c r="AP165" s="14">
        <v>4799</v>
      </c>
      <c r="AQ165" s="14">
        <v>4849</v>
      </c>
      <c r="AR165" s="14">
        <v>4760</v>
      </c>
      <c r="AS165" s="14">
        <v>4806</v>
      </c>
      <c r="AT165" s="14">
        <v>4776.666666666667</v>
      </c>
      <c r="AU165" s="127">
        <v>11</v>
      </c>
      <c r="AV165" s="127" t="s">
        <v>618</v>
      </c>
      <c r="AW165" s="14">
        <v>415</v>
      </c>
      <c r="AX165" s="127" t="s">
        <v>618</v>
      </c>
      <c r="AY165" s="14">
        <v>2</v>
      </c>
      <c r="AZ165" s="1">
        <v>4796</v>
      </c>
      <c r="BA165" s="1">
        <v>4816</v>
      </c>
      <c r="BB165" s="1">
        <v>4771</v>
      </c>
      <c r="BC165" s="1">
        <v>4790</v>
      </c>
      <c r="BD165" s="8"/>
      <c r="BE165" s="8"/>
      <c r="BF165" s="62"/>
      <c r="BG165" s="62"/>
      <c r="BH165" s="1">
        <v>4815</v>
      </c>
      <c r="BI165" s="1">
        <v>285</v>
      </c>
      <c r="BJ165" s="1">
        <v>273</v>
      </c>
      <c r="BK165" s="1">
        <v>1.043956043956044</v>
      </c>
      <c r="BL165" s="1">
        <v>4796</v>
      </c>
      <c r="BM165" s="1">
        <v>4816</v>
      </c>
      <c r="BN165" s="1">
        <v>4771</v>
      </c>
      <c r="BO165" s="1">
        <v>4798</v>
      </c>
      <c r="BP165" s="1">
        <v>4796</v>
      </c>
      <c r="BQ165" s="1">
        <v>4816</v>
      </c>
      <c r="BR165" s="1">
        <v>4771</v>
      </c>
      <c r="BS165" s="1">
        <v>4816</v>
      </c>
      <c r="BT165" s="1">
        <v>4796</v>
      </c>
      <c r="BU165" s="1">
        <v>4805</v>
      </c>
      <c r="BV165" s="1">
        <v>4775</v>
      </c>
      <c r="BW165" s="1">
        <v>4786</v>
      </c>
      <c r="BX165" s="1">
        <v>1521</v>
      </c>
      <c r="BY165" s="62"/>
      <c r="BZ165" s="62"/>
      <c r="CA165" s="8"/>
      <c r="CB165" s="8"/>
      <c r="CC165" s="62"/>
      <c r="CD165" s="62"/>
      <c r="CE165" s="1"/>
      <c r="CF165" s="1"/>
    </row>
    <row r="166" spans="1:84" s="12" customFormat="1">
      <c r="A166" s="1">
        <v>2013</v>
      </c>
      <c r="B166" s="1">
        <v>2</v>
      </c>
      <c r="C166" s="24">
        <v>41505</v>
      </c>
      <c r="D166" s="26">
        <v>4826</v>
      </c>
      <c r="E166" s="26">
        <v>4830</v>
      </c>
      <c r="F166" s="26">
        <v>4784</v>
      </c>
      <c r="G166" s="26">
        <v>4794</v>
      </c>
      <c r="H166" s="1">
        <v>1509.3</v>
      </c>
      <c r="I166" s="81">
        <v>130.188804</v>
      </c>
      <c r="J166" s="119">
        <v>130.07244900000001</v>
      </c>
      <c r="K166" s="119">
        <v>89.912741999999994</v>
      </c>
      <c r="L166" s="72">
        <v>89.858652000000006</v>
      </c>
      <c r="M166" s="7">
        <v>4780</v>
      </c>
      <c r="N166" s="56"/>
      <c r="O166" s="84"/>
      <c r="P166" s="13"/>
      <c r="Q166" s="13"/>
      <c r="R166" s="13"/>
      <c r="S166" s="13"/>
      <c r="T166" s="13"/>
      <c r="U166" s="13"/>
      <c r="V166" s="13"/>
      <c r="W166" s="50"/>
      <c r="X166" s="69">
        <v>4782</v>
      </c>
      <c r="Y166" s="7">
        <v>4813</v>
      </c>
      <c r="Z166" s="68">
        <v>4760</v>
      </c>
      <c r="AA166" s="68">
        <v>4760</v>
      </c>
      <c r="AB166" s="134"/>
      <c r="AC166" s="134"/>
      <c r="AD166" s="134"/>
      <c r="AE166" s="134"/>
      <c r="AF166" s="134"/>
      <c r="AG166" s="37"/>
      <c r="AH166" s="37"/>
      <c r="AI166" s="1"/>
      <c r="AJ166" s="1"/>
      <c r="AK166" s="1"/>
      <c r="AL166" s="1"/>
      <c r="AM166" s="1"/>
      <c r="AN166" s="1"/>
      <c r="AO166" s="1"/>
      <c r="AP166" s="14">
        <v>4796</v>
      </c>
      <c r="AQ166" s="14">
        <v>4830</v>
      </c>
      <c r="AR166" s="14">
        <v>4771</v>
      </c>
      <c r="AS166" s="14">
        <v>4801</v>
      </c>
      <c r="AT166" s="14">
        <v>4801</v>
      </c>
      <c r="AU166" s="127">
        <v>32</v>
      </c>
      <c r="AV166" s="127" t="s">
        <v>618</v>
      </c>
      <c r="AW166" s="14">
        <v>415</v>
      </c>
      <c r="AX166" s="127" t="s">
        <v>618</v>
      </c>
      <c r="AY166" s="14">
        <v>2</v>
      </c>
      <c r="AZ166" s="1">
        <v>4782</v>
      </c>
      <c r="BA166" s="1">
        <v>4813</v>
      </c>
      <c r="BB166" s="1">
        <v>4773</v>
      </c>
      <c r="BC166" s="1">
        <v>4782</v>
      </c>
      <c r="BD166" s="8"/>
      <c r="BE166" s="8"/>
      <c r="BF166" s="62"/>
      <c r="BG166" s="62"/>
      <c r="BH166" s="1">
        <v>4819</v>
      </c>
      <c r="BI166" s="1">
        <v>355</v>
      </c>
      <c r="BJ166" s="1">
        <v>250</v>
      </c>
      <c r="BK166" s="1">
        <v>1.42</v>
      </c>
      <c r="BL166" s="1">
        <v>4782</v>
      </c>
      <c r="BM166" s="1">
        <v>4813</v>
      </c>
      <c r="BN166" s="1">
        <v>4773</v>
      </c>
      <c r="BO166" s="1">
        <v>4798</v>
      </c>
      <c r="BP166" s="1">
        <v>4782</v>
      </c>
      <c r="BQ166" s="1">
        <v>4813</v>
      </c>
      <c r="BR166" s="1">
        <v>4772</v>
      </c>
      <c r="BS166" s="1">
        <v>4777</v>
      </c>
      <c r="BT166" s="1">
        <v>4782</v>
      </c>
      <c r="BU166" s="1">
        <v>4786</v>
      </c>
      <c r="BV166" s="1">
        <v>4779</v>
      </c>
      <c r="BW166" s="1">
        <v>4780</v>
      </c>
      <c r="BX166" s="1">
        <v>1517</v>
      </c>
      <c r="BY166" s="62"/>
      <c r="BZ166" s="62"/>
      <c r="CA166" s="8"/>
      <c r="CB166" s="8"/>
      <c r="CC166" s="62"/>
      <c r="CD166" s="62"/>
      <c r="CE166" s="1"/>
      <c r="CF166" s="1"/>
    </row>
    <row r="167" spans="1:84" s="12" customFormat="1">
      <c r="A167" s="1">
        <v>2013</v>
      </c>
      <c r="B167" s="1">
        <v>3</v>
      </c>
      <c r="C167" s="24">
        <v>41506</v>
      </c>
      <c r="D167" s="26">
        <v>4767</v>
      </c>
      <c r="E167" s="26">
        <v>4790</v>
      </c>
      <c r="F167" s="26">
        <v>4718</v>
      </c>
      <c r="G167" s="26">
        <v>4719</v>
      </c>
      <c r="H167" s="1">
        <v>1519.7</v>
      </c>
      <c r="I167" s="81">
        <v>129.81008800000001</v>
      </c>
      <c r="J167" s="119">
        <v>129.40163899999999</v>
      </c>
      <c r="K167" s="119">
        <v>88.032911999999996</v>
      </c>
      <c r="L167" s="72">
        <v>87.677638000000002</v>
      </c>
      <c r="M167" s="7">
        <v>4710</v>
      </c>
      <c r="N167" s="56"/>
      <c r="O167" s="84"/>
      <c r="P167" s="13"/>
      <c r="Q167" s="13"/>
      <c r="R167" s="13"/>
      <c r="S167" s="13"/>
      <c r="T167" s="13"/>
      <c r="U167" s="13"/>
      <c r="V167" s="13"/>
      <c r="W167" s="50"/>
      <c r="X167" s="69">
        <v>4711</v>
      </c>
      <c r="Y167" s="7">
        <v>4793</v>
      </c>
      <c r="Z167" s="68">
        <v>4710</v>
      </c>
      <c r="AA167" s="68">
        <v>4771</v>
      </c>
      <c r="AB167" s="134"/>
      <c r="AC167" s="134"/>
      <c r="AD167" s="134"/>
      <c r="AE167" s="134"/>
      <c r="AF167" s="134"/>
      <c r="AG167" s="37"/>
      <c r="AH167" s="37"/>
      <c r="AI167" s="1"/>
      <c r="AJ167" s="1"/>
      <c r="AK167" s="1"/>
      <c r="AL167" s="1"/>
      <c r="AM167" s="1"/>
      <c r="AN167" s="1"/>
      <c r="AO167" s="1"/>
      <c r="AP167" s="14">
        <v>4782</v>
      </c>
      <c r="AQ167" s="14">
        <v>4813</v>
      </c>
      <c r="AR167" s="14">
        <v>4760</v>
      </c>
      <c r="AS167" s="14">
        <v>4778</v>
      </c>
      <c r="AT167" s="14">
        <v>4795</v>
      </c>
      <c r="AU167" s="127">
        <v>48</v>
      </c>
      <c r="AV167" s="127" t="s">
        <v>618</v>
      </c>
      <c r="AW167" s="14">
        <v>415</v>
      </c>
      <c r="AX167" s="127">
        <v>-23</v>
      </c>
      <c r="AY167" s="14">
        <v>-21</v>
      </c>
      <c r="AZ167" s="1">
        <v>4711</v>
      </c>
      <c r="BA167" s="1">
        <v>4780</v>
      </c>
      <c r="BB167" s="1">
        <v>4710</v>
      </c>
      <c r="BC167" s="1">
        <v>4771</v>
      </c>
      <c r="BD167" s="8"/>
      <c r="BE167" s="8"/>
      <c r="BF167" s="62"/>
      <c r="BG167" s="62"/>
      <c r="BH167" s="1">
        <v>4770</v>
      </c>
      <c r="BI167" s="1">
        <v>468</v>
      </c>
      <c r="BJ167" s="1">
        <v>243</v>
      </c>
      <c r="BK167" s="1">
        <v>1.9259259259259258</v>
      </c>
      <c r="BL167" s="1">
        <v>4711</v>
      </c>
      <c r="BM167" s="1">
        <v>4775</v>
      </c>
      <c r="BN167" s="1">
        <v>4710</v>
      </c>
      <c r="BO167" s="1">
        <v>4760</v>
      </c>
      <c r="BP167" s="1">
        <v>4711</v>
      </c>
      <c r="BQ167" s="1">
        <v>4786</v>
      </c>
      <c r="BR167" s="1">
        <v>4710</v>
      </c>
      <c r="BS167" s="1">
        <v>4782</v>
      </c>
      <c r="BT167" s="1">
        <v>4711</v>
      </c>
      <c r="BU167" s="1">
        <v>4726</v>
      </c>
      <c r="BV167" s="1">
        <v>4710</v>
      </c>
      <c r="BW167" s="1">
        <v>4722</v>
      </c>
      <c r="BX167" s="1">
        <v>1504.9</v>
      </c>
      <c r="BY167" s="62"/>
      <c r="BZ167" s="62"/>
      <c r="CA167" s="8"/>
      <c r="CB167" s="8"/>
      <c r="CC167" s="62"/>
      <c r="CD167" s="62"/>
      <c r="CE167" s="1"/>
      <c r="CF167" s="1"/>
    </row>
    <row r="168" spans="1:84" s="12" customFormat="1">
      <c r="A168" s="1">
        <v>2013</v>
      </c>
      <c r="B168" s="1">
        <v>4</v>
      </c>
      <c r="C168" s="24">
        <v>41507</v>
      </c>
      <c r="D168" s="26">
        <v>4781</v>
      </c>
      <c r="E168" s="26">
        <v>4802</v>
      </c>
      <c r="F168" s="26">
        <v>4766</v>
      </c>
      <c r="G168" s="26">
        <v>4773</v>
      </c>
      <c r="H168" s="1">
        <v>1519.1</v>
      </c>
      <c r="I168" s="81">
        <v>130.72067999999999</v>
      </c>
      <c r="J168" s="119">
        <v>130.62920500000001</v>
      </c>
      <c r="K168" s="119">
        <v>88.073179999999994</v>
      </c>
      <c r="L168" s="72">
        <v>87.89255</v>
      </c>
      <c r="M168" s="7">
        <v>4765</v>
      </c>
      <c r="N168" s="56"/>
      <c r="O168" s="84"/>
      <c r="P168" s="13"/>
      <c r="Q168" s="13"/>
      <c r="R168" s="13"/>
      <c r="S168" s="13"/>
      <c r="T168" s="13"/>
      <c r="U168" s="13"/>
      <c r="V168" s="13"/>
      <c r="W168" s="50"/>
      <c r="X168" s="69">
        <v>4766</v>
      </c>
      <c r="Y168" s="7">
        <v>4821</v>
      </c>
      <c r="Z168" s="68">
        <v>4745</v>
      </c>
      <c r="AA168" s="68">
        <v>4800</v>
      </c>
      <c r="AB168" s="134"/>
      <c r="AC168" s="134"/>
      <c r="AD168" s="134"/>
      <c r="AE168" s="134"/>
      <c r="AF168" s="134"/>
      <c r="AG168" s="37"/>
      <c r="AH168" s="37"/>
      <c r="AI168" s="1"/>
      <c r="AJ168" s="1"/>
      <c r="AK168" s="1"/>
      <c r="AL168" s="1"/>
      <c r="AM168" s="1"/>
      <c r="AN168" s="1"/>
      <c r="AO168" s="1"/>
      <c r="AP168" s="14">
        <v>4711</v>
      </c>
      <c r="AQ168" s="14">
        <v>4802</v>
      </c>
      <c r="AR168" s="14">
        <v>4710</v>
      </c>
      <c r="AS168" s="14">
        <v>4778</v>
      </c>
      <c r="AT168" s="14">
        <v>4785.666666666667</v>
      </c>
      <c r="AU168" s="127">
        <v>8</v>
      </c>
      <c r="AV168" s="127" t="s">
        <v>618</v>
      </c>
      <c r="AW168" s="14">
        <v>415</v>
      </c>
      <c r="AX168" s="127" t="s">
        <v>618</v>
      </c>
      <c r="AY168" s="14">
        <v>-21</v>
      </c>
      <c r="AZ168" s="1">
        <v>4766</v>
      </c>
      <c r="BA168" s="1">
        <v>4796</v>
      </c>
      <c r="BB168" s="1">
        <v>4745</v>
      </c>
      <c r="BC168" s="1">
        <v>4783</v>
      </c>
      <c r="BD168" s="8"/>
      <c r="BE168" s="8"/>
      <c r="BF168" s="62"/>
      <c r="BG168" s="62"/>
      <c r="BH168" s="1">
        <v>4800</v>
      </c>
      <c r="BI168" s="1">
        <v>300</v>
      </c>
      <c r="BJ168" s="1">
        <v>265</v>
      </c>
      <c r="BK168" s="1">
        <v>1.1320754716981132</v>
      </c>
      <c r="BL168" s="1">
        <v>4766</v>
      </c>
      <c r="BM168" s="1">
        <v>4796</v>
      </c>
      <c r="BN168" s="1">
        <v>4745</v>
      </c>
      <c r="BO168" s="1">
        <v>4786</v>
      </c>
      <c r="BP168" s="1">
        <v>4766</v>
      </c>
      <c r="BQ168" s="1">
        <v>4798</v>
      </c>
      <c r="BR168" s="1">
        <v>4745</v>
      </c>
      <c r="BS168" s="1">
        <v>4794</v>
      </c>
      <c r="BT168" s="1">
        <v>4766</v>
      </c>
      <c r="BU168" s="1">
        <v>4772</v>
      </c>
      <c r="BV168" s="1">
        <v>4754</v>
      </c>
      <c r="BW168" s="1">
        <v>4764</v>
      </c>
      <c r="BX168" s="1">
        <v>1513.1</v>
      </c>
      <c r="BY168" s="62"/>
      <c r="BZ168" s="62"/>
      <c r="CA168" s="8"/>
      <c r="CB168" s="8"/>
      <c r="CC168" s="62"/>
      <c r="CD168" s="62"/>
      <c r="CE168" s="1"/>
      <c r="CF168" s="1"/>
    </row>
    <row r="169" spans="1:84" s="12" customFormat="1">
      <c r="A169" s="1">
        <v>2013</v>
      </c>
      <c r="B169" s="1">
        <v>5</v>
      </c>
      <c r="C169" s="24">
        <v>41508</v>
      </c>
      <c r="D169" s="26">
        <v>4766</v>
      </c>
      <c r="E169" s="26">
        <v>4819</v>
      </c>
      <c r="F169" s="26">
        <v>4762</v>
      </c>
      <c r="G169" s="26">
        <v>4805</v>
      </c>
      <c r="H169" s="1">
        <v>1542.1</v>
      </c>
      <c r="I169" s="81">
        <v>130.936365</v>
      </c>
      <c r="J169" s="119">
        <v>131.07736</v>
      </c>
      <c r="K169" s="119">
        <v>88.262991</v>
      </c>
      <c r="L169" s="72">
        <v>88.478200000000001</v>
      </c>
      <c r="M169" s="7">
        <v>4807</v>
      </c>
      <c r="N169" s="56"/>
      <c r="O169" s="84"/>
      <c r="P169" s="13"/>
      <c r="Q169" s="13"/>
      <c r="R169" s="13"/>
      <c r="S169" s="13"/>
      <c r="T169" s="13"/>
      <c r="U169" s="13"/>
      <c r="V169" s="13"/>
      <c r="W169" s="50"/>
      <c r="X169" s="69">
        <v>4815</v>
      </c>
      <c r="Y169" s="7">
        <v>4909</v>
      </c>
      <c r="Z169" s="68">
        <v>4812</v>
      </c>
      <c r="AA169" s="68">
        <v>4899</v>
      </c>
      <c r="AB169" s="134"/>
      <c r="AC169" s="134"/>
      <c r="AD169" s="134"/>
      <c r="AE169" s="134"/>
      <c r="AF169" s="134"/>
      <c r="AG169" s="37"/>
      <c r="AH169" s="37"/>
      <c r="AI169" s="1"/>
      <c r="AJ169" s="1"/>
      <c r="AK169" s="1"/>
      <c r="AL169" s="1"/>
      <c r="AM169" s="1"/>
      <c r="AN169" s="1"/>
      <c r="AO169" s="1"/>
      <c r="AP169" s="14">
        <v>4766</v>
      </c>
      <c r="AQ169" s="14">
        <v>4821</v>
      </c>
      <c r="AR169" s="14">
        <v>4745</v>
      </c>
      <c r="AS169" s="14">
        <v>4773</v>
      </c>
      <c r="AT169" s="14">
        <v>4776.333333333333</v>
      </c>
      <c r="AU169" s="127">
        <v>39</v>
      </c>
      <c r="AV169" s="127" t="s">
        <v>618</v>
      </c>
      <c r="AW169" s="14">
        <v>415</v>
      </c>
      <c r="AX169" s="127" t="s">
        <v>618</v>
      </c>
      <c r="AY169" s="14">
        <v>-21</v>
      </c>
      <c r="AZ169" s="1">
        <v>4815</v>
      </c>
      <c r="BA169" s="1">
        <v>4864</v>
      </c>
      <c r="BB169" s="1">
        <v>4812</v>
      </c>
      <c r="BC169" s="1">
        <v>4859</v>
      </c>
      <c r="BD169" s="8"/>
      <c r="BE169" s="8"/>
      <c r="BF169" s="62"/>
      <c r="BG169" s="62"/>
      <c r="BH169" s="1">
        <v>4768</v>
      </c>
      <c r="BI169" s="1">
        <v>252</v>
      </c>
      <c r="BJ169" s="1">
        <v>431</v>
      </c>
      <c r="BK169" s="1">
        <v>0.58468677494199539</v>
      </c>
      <c r="BL169" s="1">
        <v>4815</v>
      </c>
      <c r="BM169" s="1">
        <v>4864</v>
      </c>
      <c r="BN169" s="1">
        <v>4812</v>
      </c>
      <c r="BO169" s="1">
        <v>4847</v>
      </c>
      <c r="BP169" s="1">
        <v>4815</v>
      </c>
      <c r="BQ169" s="1">
        <v>4888</v>
      </c>
      <c r="BR169" s="1">
        <v>4812</v>
      </c>
      <c r="BS169" s="1">
        <v>4878</v>
      </c>
      <c r="BT169" s="1">
        <v>4815</v>
      </c>
      <c r="BU169" s="1">
        <v>4844</v>
      </c>
      <c r="BV169" s="1">
        <v>4812</v>
      </c>
      <c r="BW169" s="1">
        <v>4836</v>
      </c>
      <c r="BX169" s="1">
        <v>1523.5</v>
      </c>
      <c r="BY169" s="62"/>
      <c r="BZ169" s="62"/>
      <c r="CA169" s="8"/>
      <c r="CB169" s="8"/>
      <c r="CC169" s="62"/>
      <c r="CD169" s="62"/>
      <c r="CE169" s="1"/>
      <c r="CF169" s="1"/>
    </row>
    <row r="170" spans="1:84" s="12" customFormat="1">
      <c r="A170" s="1">
        <v>2013</v>
      </c>
      <c r="B170" s="1">
        <v>6</v>
      </c>
      <c r="C170" s="24">
        <v>41509</v>
      </c>
      <c r="D170" s="26">
        <v>4920</v>
      </c>
      <c r="E170" s="26">
        <v>4941</v>
      </c>
      <c r="F170" s="26">
        <v>4912</v>
      </c>
      <c r="G170" s="26">
        <v>4930</v>
      </c>
      <c r="H170" s="1">
        <v>1541.6</v>
      </c>
      <c r="I170" s="81">
        <v>131.968705</v>
      </c>
      <c r="J170" s="119">
        <v>131.99585400000001</v>
      </c>
      <c r="K170" s="119">
        <v>88.991111000000004</v>
      </c>
      <c r="L170" s="72">
        <v>89.006423999999996</v>
      </c>
      <c r="M170" s="7">
        <v>4930</v>
      </c>
      <c r="N170" s="56"/>
      <c r="O170" s="84"/>
      <c r="P170" s="13"/>
      <c r="Q170" s="13"/>
      <c r="R170" s="13"/>
      <c r="S170" s="13"/>
      <c r="T170" s="13"/>
      <c r="U170" s="13"/>
      <c r="V170" s="13"/>
      <c r="W170" s="50"/>
      <c r="X170" s="69">
        <v>4929</v>
      </c>
      <c r="Y170" s="7">
        <v>4947</v>
      </c>
      <c r="Z170" s="68">
        <v>4898</v>
      </c>
      <c r="AA170" s="68">
        <v>4902</v>
      </c>
      <c r="AB170" s="134"/>
      <c r="AC170" s="134"/>
      <c r="AD170" s="134"/>
      <c r="AE170" s="134"/>
      <c r="AF170" s="134"/>
      <c r="AG170" s="37"/>
      <c r="AH170" s="37"/>
      <c r="AI170" s="1"/>
      <c r="AJ170" s="1"/>
      <c r="AK170" s="1"/>
      <c r="AL170" s="1"/>
      <c r="AM170" s="1"/>
      <c r="AN170" s="1"/>
      <c r="AO170" s="1"/>
      <c r="AP170" s="14">
        <v>4815</v>
      </c>
      <c r="AQ170" s="14">
        <v>4924</v>
      </c>
      <c r="AR170" s="14">
        <v>4812</v>
      </c>
      <c r="AS170" s="14">
        <v>4919</v>
      </c>
      <c r="AT170" s="14">
        <v>4823.333333333333</v>
      </c>
      <c r="AU170" s="127">
        <v>10</v>
      </c>
      <c r="AV170" s="127">
        <v>14</v>
      </c>
      <c r="AW170" s="14">
        <v>429</v>
      </c>
      <c r="AX170" s="127" t="s">
        <v>618</v>
      </c>
      <c r="AY170" s="14">
        <v>-21</v>
      </c>
      <c r="AZ170" s="1">
        <v>4929</v>
      </c>
      <c r="BA170" s="1">
        <v>4947</v>
      </c>
      <c r="BB170" s="1">
        <v>4911</v>
      </c>
      <c r="BC170" s="1">
        <v>4929</v>
      </c>
      <c r="BD170" s="8"/>
      <c r="BE170" s="8"/>
      <c r="BF170" s="62"/>
      <c r="BG170" s="62"/>
      <c r="BH170" s="1">
        <v>4914</v>
      </c>
      <c r="BI170" s="1">
        <v>371</v>
      </c>
      <c r="BJ170" s="1">
        <v>428</v>
      </c>
      <c r="BK170" s="1">
        <v>0.86682242990654201</v>
      </c>
      <c r="BL170" s="1">
        <v>4929</v>
      </c>
      <c r="BM170" s="1">
        <v>4947</v>
      </c>
      <c r="BN170" s="1">
        <v>4911</v>
      </c>
      <c r="BO170" s="1">
        <v>4923</v>
      </c>
      <c r="BP170" s="1">
        <v>4929</v>
      </c>
      <c r="BQ170" s="1">
        <v>4947</v>
      </c>
      <c r="BR170" s="1">
        <v>4905</v>
      </c>
      <c r="BS170" s="1">
        <v>4907</v>
      </c>
      <c r="BT170" s="1">
        <v>4929</v>
      </c>
      <c r="BU170" s="1">
        <v>4930</v>
      </c>
      <c r="BV170" s="1">
        <v>4921</v>
      </c>
      <c r="BW170" s="1">
        <v>4929</v>
      </c>
      <c r="BX170" s="1">
        <v>1542.6</v>
      </c>
      <c r="BY170" s="62"/>
      <c r="BZ170" s="62"/>
      <c r="CA170" s="8"/>
      <c r="CB170" s="8"/>
      <c r="CC170" s="62"/>
      <c r="CD170" s="62"/>
      <c r="CE170" s="1"/>
      <c r="CF170" s="1"/>
    </row>
    <row r="171" spans="1:84" s="12" customFormat="1">
      <c r="A171" s="1">
        <v>2013</v>
      </c>
      <c r="B171" s="1">
        <v>2</v>
      </c>
      <c r="C171" s="24">
        <v>41512</v>
      </c>
      <c r="D171" s="26">
        <v>4940</v>
      </c>
      <c r="E171" s="26">
        <v>4942</v>
      </c>
      <c r="F171" s="26">
        <v>4872</v>
      </c>
      <c r="G171" s="26">
        <v>4898</v>
      </c>
      <c r="H171" s="1">
        <v>1550</v>
      </c>
      <c r="I171" s="81">
        <v>131.72052600000001</v>
      </c>
      <c r="J171" s="119">
        <v>131.78457599999999</v>
      </c>
      <c r="K171" s="119">
        <v>89.044809000000001</v>
      </c>
      <c r="L171" s="72">
        <v>88.999679999999998</v>
      </c>
      <c r="M171" s="7">
        <v>4883</v>
      </c>
      <c r="N171" s="56"/>
      <c r="O171" s="84"/>
      <c r="P171" s="13"/>
      <c r="Q171" s="13"/>
      <c r="R171" s="13"/>
      <c r="S171" s="13"/>
      <c r="T171" s="13"/>
      <c r="U171" s="13"/>
      <c r="V171" s="13"/>
      <c r="W171" s="50"/>
      <c r="X171" s="69">
        <v>4882</v>
      </c>
      <c r="Y171" s="7">
        <v>4935</v>
      </c>
      <c r="Z171" s="68">
        <v>4870</v>
      </c>
      <c r="AA171" s="68">
        <v>4915</v>
      </c>
      <c r="AB171" s="134"/>
      <c r="AC171" s="134"/>
      <c r="AD171" s="134"/>
      <c r="AE171" s="134"/>
      <c r="AF171" s="134"/>
      <c r="AG171" s="37"/>
      <c r="AH171" s="37"/>
      <c r="AI171" s="1"/>
      <c r="AJ171" s="1"/>
      <c r="AK171" s="1"/>
      <c r="AL171" s="1"/>
      <c r="AM171" s="1"/>
      <c r="AN171" s="1"/>
      <c r="AO171" s="1"/>
      <c r="AP171" s="14">
        <v>4929</v>
      </c>
      <c r="AQ171" s="14">
        <v>4947</v>
      </c>
      <c r="AR171" s="14">
        <v>4898</v>
      </c>
      <c r="AS171" s="14">
        <v>4921</v>
      </c>
      <c r="AT171" s="14">
        <v>4871</v>
      </c>
      <c r="AU171" s="127">
        <v>42</v>
      </c>
      <c r="AV171" s="127" t="s">
        <v>618</v>
      </c>
      <c r="AW171" s="14">
        <v>429</v>
      </c>
      <c r="AX171" s="127" t="s">
        <v>618</v>
      </c>
      <c r="AY171" s="14">
        <v>-21</v>
      </c>
      <c r="AZ171" s="1">
        <v>4882</v>
      </c>
      <c r="BA171" s="1">
        <v>4902</v>
      </c>
      <c r="BB171" s="1">
        <v>4870</v>
      </c>
      <c r="BC171" s="1">
        <v>4891</v>
      </c>
      <c r="BD171" s="8"/>
      <c r="BE171" s="8"/>
      <c r="BF171" s="62"/>
      <c r="BG171" s="62"/>
      <c r="BH171" s="1">
        <v>4940</v>
      </c>
      <c r="BI171" s="1">
        <v>242</v>
      </c>
      <c r="BJ171" s="1">
        <v>402</v>
      </c>
      <c r="BK171" s="1">
        <v>0.60199004975124382</v>
      </c>
      <c r="BL171" s="1">
        <v>4882</v>
      </c>
      <c r="BM171" s="1">
        <v>4898</v>
      </c>
      <c r="BN171" s="1">
        <v>4870</v>
      </c>
      <c r="BO171" s="1">
        <v>4889</v>
      </c>
      <c r="BP171" s="1">
        <v>4882</v>
      </c>
      <c r="BQ171" s="1">
        <v>4902</v>
      </c>
      <c r="BR171" s="1">
        <v>4870</v>
      </c>
      <c r="BS171" s="1">
        <v>4901</v>
      </c>
      <c r="BT171" s="1">
        <v>4882</v>
      </c>
      <c r="BU171" s="1">
        <v>4883</v>
      </c>
      <c r="BV171" s="1">
        <v>4873</v>
      </c>
      <c r="BW171" s="1">
        <v>4877</v>
      </c>
      <c r="BX171" s="1">
        <v>1533.9</v>
      </c>
      <c r="BY171" s="62"/>
      <c r="BZ171" s="62"/>
      <c r="CA171" s="8"/>
      <c r="CB171" s="8"/>
      <c r="CC171" s="62"/>
      <c r="CD171" s="62"/>
      <c r="CE171" s="1"/>
      <c r="CF171" s="1"/>
    </row>
    <row r="172" spans="1:84" s="12" customFormat="1">
      <c r="A172" s="1">
        <v>2013</v>
      </c>
      <c r="B172" s="1">
        <v>3</v>
      </c>
      <c r="C172" s="24">
        <v>41513</v>
      </c>
      <c r="D172" s="26">
        <v>4920</v>
      </c>
      <c r="E172" s="26">
        <v>4934</v>
      </c>
      <c r="F172" s="26">
        <v>4889</v>
      </c>
      <c r="G172" s="26">
        <v>4890</v>
      </c>
      <c r="H172" s="1">
        <v>1526.8</v>
      </c>
      <c r="I172" s="81">
        <v>131.138215</v>
      </c>
      <c r="J172" s="119">
        <v>130.84762499999999</v>
      </c>
      <c r="K172" s="119">
        <v>87.883510000000001</v>
      </c>
      <c r="L172" s="72">
        <v>87.577415999999999</v>
      </c>
      <c r="M172" s="7">
        <v>4883</v>
      </c>
      <c r="N172" s="56"/>
      <c r="O172" s="84"/>
      <c r="P172" s="13"/>
      <c r="Q172" s="13"/>
      <c r="R172" s="13"/>
      <c r="S172" s="13"/>
      <c r="T172" s="13"/>
      <c r="U172" s="13"/>
      <c r="V172" s="13"/>
      <c r="W172" s="50"/>
      <c r="X172" s="69">
        <v>4874</v>
      </c>
      <c r="Y172" s="7">
        <v>4902</v>
      </c>
      <c r="Z172" s="68">
        <v>4778</v>
      </c>
      <c r="AA172" s="68">
        <v>4785</v>
      </c>
      <c r="AB172" s="134"/>
      <c r="AC172" s="134"/>
      <c r="AD172" s="134"/>
      <c r="AE172" s="134"/>
      <c r="AF172" s="134"/>
      <c r="AG172" s="37"/>
      <c r="AH172" s="37"/>
      <c r="AI172" s="1"/>
      <c r="AJ172" s="1"/>
      <c r="AK172" s="1"/>
      <c r="AL172" s="1"/>
      <c r="AM172" s="1"/>
      <c r="AN172" s="1"/>
      <c r="AO172" s="1"/>
      <c r="AP172" s="14">
        <v>4882</v>
      </c>
      <c r="AQ172" s="14">
        <v>4935</v>
      </c>
      <c r="AR172" s="14">
        <v>4870</v>
      </c>
      <c r="AS172" s="14">
        <v>4908</v>
      </c>
      <c r="AT172" s="14">
        <v>4916</v>
      </c>
      <c r="AU172" s="127">
        <v>30</v>
      </c>
      <c r="AV172" s="127" t="s">
        <v>618</v>
      </c>
      <c r="AW172" s="14">
        <v>429</v>
      </c>
      <c r="AX172" s="127" t="s">
        <v>618</v>
      </c>
      <c r="AY172" s="14">
        <v>-21</v>
      </c>
      <c r="AZ172" s="1">
        <v>4874</v>
      </c>
      <c r="BA172" s="1">
        <v>4902</v>
      </c>
      <c r="BB172" s="1">
        <v>4853</v>
      </c>
      <c r="BC172" s="1">
        <v>4860</v>
      </c>
      <c r="BD172" s="8"/>
      <c r="BE172" s="8"/>
      <c r="BF172" s="62"/>
      <c r="BG172" s="62"/>
      <c r="BH172" s="1">
        <v>4925</v>
      </c>
      <c r="BI172" s="1">
        <v>281</v>
      </c>
      <c r="BJ172" s="1">
        <v>335</v>
      </c>
      <c r="BK172" s="1">
        <v>0.83880597014925373</v>
      </c>
      <c r="BL172" s="1">
        <v>4874</v>
      </c>
      <c r="BM172" s="1">
        <v>4902</v>
      </c>
      <c r="BN172" s="1">
        <v>4860</v>
      </c>
      <c r="BO172" s="1">
        <v>4865</v>
      </c>
      <c r="BP172" s="1">
        <v>4874</v>
      </c>
      <c r="BQ172" s="1">
        <v>4902</v>
      </c>
      <c r="BR172" s="1">
        <v>4840</v>
      </c>
      <c r="BS172" s="1">
        <v>4840</v>
      </c>
      <c r="BT172" s="1">
        <v>4874</v>
      </c>
      <c r="BU172" s="1">
        <v>4901</v>
      </c>
      <c r="BV172" s="1">
        <v>4873</v>
      </c>
      <c r="BW172" s="1">
        <v>4897</v>
      </c>
      <c r="BX172" s="1">
        <v>1549.7</v>
      </c>
      <c r="BY172" s="62"/>
      <c r="BZ172" s="62"/>
      <c r="CA172" s="8"/>
      <c r="CB172" s="8"/>
      <c r="CC172" s="62"/>
      <c r="CD172" s="62"/>
      <c r="CE172" s="1"/>
      <c r="CF172" s="1"/>
    </row>
    <row r="173" spans="1:84" s="12" customFormat="1">
      <c r="A173" s="1">
        <v>2013</v>
      </c>
      <c r="B173" s="1">
        <v>4</v>
      </c>
      <c r="C173" s="24">
        <v>41514</v>
      </c>
      <c r="D173" s="26">
        <v>4810</v>
      </c>
      <c r="E173" s="26">
        <v>4866</v>
      </c>
      <c r="F173" s="26">
        <v>4806</v>
      </c>
      <c r="G173" s="26">
        <v>4858</v>
      </c>
      <c r="H173" s="1">
        <v>1539.5</v>
      </c>
      <c r="I173" s="81">
        <v>130.15333200000001</v>
      </c>
      <c r="J173" s="119">
        <v>130.49263500000001</v>
      </c>
      <c r="K173" s="119">
        <v>86.687837999999999</v>
      </c>
      <c r="L173" s="72">
        <v>87.053619999999995</v>
      </c>
      <c r="M173" s="7">
        <v>4870</v>
      </c>
      <c r="N173" s="56"/>
      <c r="O173" s="84"/>
      <c r="P173" s="13"/>
      <c r="Q173" s="13"/>
      <c r="R173" s="13"/>
      <c r="S173" s="13"/>
      <c r="T173" s="13"/>
      <c r="U173" s="13"/>
      <c r="V173" s="13"/>
      <c r="W173" s="50"/>
      <c r="X173" s="69">
        <v>4857</v>
      </c>
      <c r="Y173" s="7">
        <v>4869</v>
      </c>
      <c r="Z173" s="68">
        <v>4787</v>
      </c>
      <c r="AA173" s="68">
        <v>4858</v>
      </c>
      <c r="AB173" s="134"/>
      <c r="AC173" s="134"/>
      <c r="AD173" s="134"/>
      <c r="AE173" s="134"/>
      <c r="AF173" s="134"/>
      <c r="AG173" s="37"/>
      <c r="AH173" s="37"/>
      <c r="AI173" s="1"/>
      <c r="AJ173" s="1"/>
      <c r="AK173" s="1"/>
      <c r="AL173" s="1"/>
      <c r="AM173" s="1"/>
      <c r="AN173" s="1"/>
      <c r="AO173" s="1"/>
      <c r="AP173" s="14">
        <v>4810</v>
      </c>
      <c r="AQ173" s="14">
        <v>4826</v>
      </c>
      <c r="AR173" s="14">
        <v>4806</v>
      </c>
      <c r="AS173" s="14">
        <v>4823</v>
      </c>
      <c r="AT173" s="14">
        <v>4884</v>
      </c>
      <c r="AU173" s="127">
        <v>48</v>
      </c>
      <c r="AV173" s="127">
        <v>30</v>
      </c>
      <c r="AW173" s="14">
        <v>459</v>
      </c>
      <c r="AX173" s="127" t="s">
        <v>618</v>
      </c>
      <c r="AY173" s="14">
        <v>-21</v>
      </c>
      <c r="AZ173" s="1">
        <v>4857</v>
      </c>
      <c r="BA173" s="1">
        <v>4860</v>
      </c>
      <c r="BB173" s="1">
        <v>4787</v>
      </c>
      <c r="BC173" s="1">
        <v>4827</v>
      </c>
      <c r="BD173" s="8"/>
      <c r="BE173" s="8"/>
      <c r="BF173" s="62"/>
      <c r="BG173" s="62"/>
      <c r="BH173" s="1">
        <v>4818</v>
      </c>
      <c r="BI173" s="1">
        <v>254</v>
      </c>
      <c r="BJ173" s="1">
        <v>171</v>
      </c>
      <c r="BK173" s="1">
        <v>1.4853801169590644</v>
      </c>
      <c r="BL173" s="1">
        <v>4857</v>
      </c>
      <c r="BM173" s="1">
        <v>4860</v>
      </c>
      <c r="BN173" s="1">
        <v>4811</v>
      </c>
      <c r="BO173" s="1">
        <v>4819</v>
      </c>
      <c r="BP173" s="1">
        <v>4874</v>
      </c>
      <c r="BQ173" s="1">
        <v>4902</v>
      </c>
      <c r="BR173" s="1">
        <v>4840</v>
      </c>
      <c r="BS173" s="1">
        <v>4840</v>
      </c>
      <c r="BT173" s="1">
        <v>4857</v>
      </c>
      <c r="BU173" s="1">
        <v>4860</v>
      </c>
      <c r="BV173" s="1">
        <v>4842</v>
      </c>
      <c r="BW173" s="1">
        <v>4845</v>
      </c>
      <c r="BX173" s="1">
        <v>1538.7</v>
      </c>
      <c r="BY173" s="62"/>
      <c r="BZ173" s="62"/>
      <c r="CA173" s="8"/>
      <c r="CB173" s="8"/>
      <c r="CC173" s="62"/>
      <c r="CD173" s="62"/>
      <c r="CE173" s="1"/>
      <c r="CF173" s="1"/>
    </row>
    <row r="174" spans="1:84" s="12" customFormat="1">
      <c r="A174" s="1">
        <v>2013</v>
      </c>
      <c r="B174" s="1">
        <v>5</v>
      </c>
      <c r="C174" s="24">
        <v>41515</v>
      </c>
      <c r="D174" s="26">
        <v>4858</v>
      </c>
      <c r="E174" s="26">
        <v>4864</v>
      </c>
      <c r="F174" s="26">
        <v>4817</v>
      </c>
      <c r="G174" s="26">
        <v>4841</v>
      </c>
      <c r="H174" s="1">
        <v>1519.4</v>
      </c>
      <c r="I174" s="81">
        <v>130.21851000000001</v>
      </c>
      <c r="J174" s="119">
        <v>130.22989799999999</v>
      </c>
      <c r="K174" s="119">
        <v>87.865601999999996</v>
      </c>
      <c r="L174" s="72">
        <v>87.838145999999995</v>
      </c>
      <c r="M174" s="7">
        <v>4840</v>
      </c>
      <c r="N174" s="56"/>
      <c r="O174" s="84"/>
      <c r="P174" s="13"/>
      <c r="Q174" s="13"/>
      <c r="R174" s="13"/>
      <c r="S174" s="13"/>
      <c r="T174" s="13"/>
      <c r="U174" s="13"/>
      <c r="V174" s="13"/>
      <c r="W174" s="50"/>
      <c r="X174" s="69">
        <v>4844</v>
      </c>
      <c r="Y174" s="7">
        <v>4870</v>
      </c>
      <c r="Z174" s="68">
        <v>4823</v>
      </c>
      <c r="AA174" s="68">
        <v>4841</v>
      </c>
      <c r="AB174" s="134"/>
      <c r="AC174" s="134"/>
      <c r="AD174" s="134"/>
      <c r="AE174" s="134"/>
      <c r="AF174" s="134"/>
      <c r="AG174" s="37"/>
      <c r="AH174" s="37"/>
      <c r="AI174" s="1"/>
      <c r="AJ174" s="1"/>
      <c r="AK174" s="1"/>
      <c r="AL174" s="1"/>
      <c r="AM174" s="1"/>
      <c r="AN174" s="1"/>
      <c r="AO174" s="1"/>
      <c r="AP174" s="14">
        <v>4857</v>
      </c>
      <c r="AQ174" s="14">
        <v>4869</v>
      </c>
      <c r="AR174" s="14">
        <v>4787</v>
      </c>
      <c r="AS174" s="14">
        <v>4844</v>
      </c>
      <c r="AT174" s="14">
        <v>4858.333333333333</v>
      </c>
      <c r="AU174" s="127">
        <v>17</v>
      </c>
      <c r="AV174" s="127" t="s">
        <v>618</v>
      </c>
      <c r="AW174" s="14">
        <v>459</v>
      </c>
      <c r="AX174" s="127" t="s">
        <v>618</v>
      </c>
      <c r="AY174" s="14">
        <v>-21</v>
      </c>
      <c r="AZ174" s="1">
        <v>4844</v>
      </c>
      <c r="BA174" s="1">
        <v>4870</v>
      </c>
      <c r="BB174" s="1">
        <v>4823</v>
      </c>
      <c r="BC174" s="1">
        <v>4853</v>
      </c>
      <c r="BD174" s="8"/>
      <c r="BE174" s="8"/>
      <c r="BF174" s="62"/>
      <c r="BG174" s="62"/>
      <c r="BH174" s="1">
        <v>4857</v>
      </c>
      <c r="BI174" s="1">
        <v>253</v>
      </c>
      <c r="BJ174" s="1">
        <v>199</v>
      </c>
      <c r="BK174" s="1">
        <v>1.2713567839195981</v>
      </c>
      <c r="BL174" s="1">
        <v>4857</v>
      </c>
      <c r="BM174" s="1">
        <v>4860</v>
      </c>
      <c r="BN174" s="1">
        <v>4811</v>
      </c>
      <c r="BO174" s="1">
        <v>4819</v>
      </c>
      <c r="BP174" s="1">
        <v>4874</v>
      </c>
      <c r="BQ174" s="1">
        <v>4902</v>
      </c>
      <c r="BR174" s="1">
        <v>4840</v>
      </c>
      <c r="BS174" s="1">
        <v>4840</v>
      </c>
      <c r="BT174" s="1">
        <v>4844</v>
      </c>
      <c r="BU174" s="1">
        <v>4848</v>
      </c>
      <c r="BV174" s="1">
        <v>4840</v>
      </c>
      <c r="BW174" s="1">
        <v>4845</v>
      </c>
      <c r="BX174" s="1">
        <v>1527.5</v>
      </c>
      <c r="BY174" s="62"/>
      <c r="BZ174" s="62"/>
      <c r="CA174" s="8"/>
      <c r="CB174" s="8"/>
      <c r="CC174" s="62"/>
      <c r="CD174" s="62"/>
      <c r="CE174" s="1"/>
      <c r="CF174" s="1"/>
    </row>
    <row r="175" spans="1:84" s="12" customFormat="1">
      <c r="A175" s="1">
        <v>2013</v>
      </c>
      <c r="B175" s="1">
        <v>6</v>
      </c>
      <c r="C175" s="24">
        <v>41516</v>
      </c>
      <c r="D175" s="26">
        <v>4818</v>
      </c>
      <c r="E175" s="26">
        <v>4831</v>
      </c>
      <c r="F175" s="26">
        <v>4806</v>
      </c>
      <c r="G175" s="26">
        <v>4815</v>
      </c>
      <c r="H175" s="1">
        <v>1513.1</v>
      </c>
      <c r="I175" s="81">
        <v>129.89214000000001</v>
      </c>
      <c r="J175" s="119">
        <v>129.60346699999999</v>
      </c>
      <c r="K175" s="119">
        <v>87.841645999999997</v>
      </c>
      <c r="L175" s="72">
        <v>87.502167</v>
      </c>
      <c r="M175" s="7">
        <v>4795</v>
      </c>
      <c r="N175" s="56"/>
      <c r="O175" s="84"/>
      <c r="P175" s="13"/>
      <c r="Q175" s="13"/>
      <c r="R175" s="13"/>
      <c r="S175" s="13"/>
      <c r="T175" s="13"/>
      <c r="U175" s="13"/>
      <c r="V175" s="13"/>
      <c r="W175" s="50"/>
      <c r="X175" s="69">
        <v>4795</v>
      </c>
      <c r="Y175" s="7">
        <v>4850</v>
      </c>
      <c r="Z175" s="68">
        <v>4791</v>
      </c>
      <c r="AA175" s="68">
        <v>4836</v>
      </c>
      <c r="AB175" s="134"/>
      <c r="AC175" s="134"/>
      <c r="AD175" s="134"/>
      <c r="AE175" s="134"/>
      <c r="AF175" s="134"/>
      <c r="AG175" s="37"/>
      <c r="AH175" s="37"/>
      <c r="AI175" s="1"/>
      <c r="AJ175" s="1"/>
      <c r="AK175" s="1"/>
      <c r="AL175" s="1"/>
      <c r="AM175" s="1"/>
      <c r="AN175" s="1"/>
      <c r="AO175" s="1"/>
      <c r="AP175" s="14">
        <v>4844</v>
      </c>
      <c r="AQ175" s="14">
        <v>4870</v>
      </c>
      <c r="AR175" s="14">
        <v>4811</v>
      </c>
      <c r="AS175" s="14">
        <v>4816</v>
      </c>
      <c r="AT175" s="14">
        <v>4827.666666666667</v>
      </c>
      <c r="AU175" s="127">
        <v>3</v>
      </c>
      <c r="AV175" s="127" t="s">
        <v>618</v>
      </c>
      <c r="AW175" s="14">
        <v>459</v>
      </c>
      <c r="AX175" s="127">
        <v>-11</v>
      </c>
      <c r="AY175" s="14">
        <v>-32</v>
      </c>
      <c r="AZ175" s="1">
        <v>4795</v>
      </c>
      <c r="BA175" s="1">
        <v>4824</v>
      </c>
      <c r="BB175" s="1">
        <v>4791</v>
      </c>
      <c r="BC175" s="1">
        <v>4822</v>
      </c>
      <c r="BD175" s="8"/>
      <c r="BE175" s="8"/>
      <c r="BF175" s="62"/>
      <c r="BG175" s="62"/>
      <c r="BH175" s="1">
        <v>4824</v>
      </c>
      <c r="BI175" s="1">
        <v>341</v>
      </c>
      <c r="BJ175" s="1">
        <v>393</v>
      </c>
      <c r="BK175" s="1">
        <v>0.86768447837150131</v>
      </c>
      <c r="BL175" s="1">
        <v>4857</v>
      </c>
      <c r="BM175" s="1">
        <v>4860</v>
      </c>
      <c r="BN175" s="1">
        <v>4811</v>
      </c>
      <c r="BO175" s="1">
        <v>4819</v>
      </c>
      <c r="BP175" s="1">
        <v>4874</v>
      </c>
      <c r="BQ175" s="1">
        <v>4902</v>
      </c>
      <c r="BR175" s="1">
        <v>4840</v>
      </c>
      <c r="BS175" s="1">
        <v>4840</v>
      </c>
      <c r="BT175" s="1">
        <v>4795</v>
      </c>
      <c r="BU175" s="1">
        <v>4807</v>
      </c>
      <c r="BV175" s="1">
        <v>4791</v>
      </c>
      <c r="BW175" s="1">
        <v>4791</v>
      </c>
      <c r="BX175" s="1">
        <v>1515.1</v>
      </c>
      <c r="BY175" s="62"/>
      <c r="BZ175" s="62"/>
      <c r="CA175" s="8"/>
      <c r="CB175" s="8"/>
      <c r="CC175" s="62"/>
      <c r="CD175" s="62"/>
      <c r="CE175" s="1"/>
      <c r="CF175" s="1"/>
    </row>
    <row r="176" spans="1:84" s="12" customFormat="1">
      <c r="A176" s="1">
        <v>2013</v>
      </c>
      <c r="B176" s="1">
        <v>2</v>
      </c>
      <c r="C176" s="24">
        <v>41519</v>
      </c>
      <c r="D176" s="26">
        <v>4820</v>
      </c>
      <c r="E176" s="26">
        <v>4887</v>
      </c>
      <c r="F176" s="26">
        <v>4818</v>
      </c>
      <c r="G176" s="26">
        <v>4870</v>
      </c>
      <c r="H176" s="1">
        <v>1520</v>
      </c>
      <c r="I176" s="81">
        <v>130.63027500000001</v>
      </c>
      <c r="J176" s="119">
        <v>131.25138000000001</v>
      </c>
      <c r="K176" s="119">
        <v>88.78707</v>
      </c>
      <c r="L176" s="72">
        <v>89.199292</v>
      </c>
      <c r="M176" s="7">
        <v>4908</v>
      </c>
      <c r="N176" s="56"/>
      <c r="O176" s="84"/>
      <c r="P176" s="13"/>
      <c r="Q176" s="13"/>
      <c r="R176" s="13"/>
      <c r="S176" s="13"/>
      <c r="T176" s="13"/>
      <c r="U176" s="13"/>
      <c r="V176" s="13"/>
      <c r="W176" s="50"/>
      <c r="X176" s="69">
        <v>4908</v>
      </c>
      <c r="Y176" s="7">
        <v>4908</v>
      </c>
      <c r="Z176" s="68">
        <v>4870</v>
      </c>
      <c r="AA176" s="68">
        <v>4882</v>
      </c>
      <c r="AB176" s="134"/>
      <c r="AC176" s="134"/>
      <c r="AD176" s="134"/>
      <c r="AE176" s="134"/>
      <c r="AF176" s="134"/>
      <c r="AG176" s="37"/>
      <c r="AH176" s="37"/>
      <c r="AI176" s="1"/>
      <c r="AJ176" s="1"/>
      <c r="AK176" s="1"/>
      <c r="AL176" s="1"/>
      <c r="AM176" s="1"/>
      <c r="AN176" s="1"/>
      <c r="AO176" s="1"/>
      <c r="AP176" s="14">
        <v>4795</v>
      </c>
      <c r="AQ176" s="14">
        <v>4866</v>
      </c>
      <c r="AR176" s="14">
        <v>4791</v>
      </c>
      <c r="AS176" s="14">
        <v>4863</v>
      </c>
      <c r="AT176" s="14">
        <v>4841</v>
      </c>
      <c r="AU176" s="127">
        <v>50</v>
      </c>
      <c r="AV176" s="127">
        <v>35</v>
      </c>
      <c r="AW176" s="14">
        <v>494</v>
      </c>
      <c r="AX176" s="127" t="s">
        <v>618</v>
      </c>
      <c r="AY176" s="14">
        <v>-32</v>
      </c>
      <c r="AZ176" s="1">
        <v>4908</v>
      </c>
      <c r="BA176" s="1">
        <v>4908</v>
      </c>
      <c r="BB176" s="1">
        <v>4880</v>
      </c>
      <c r="BC176" s="1">
        <v>4880</v>
      </c>
      <c r="BD176" s="8"/>
      <c r="BE176" s="8"/>
      <c r="BF176" s="62"/>
      <c r="BG176" s="62"/>
      <c r="BH176" s="1">
        <v>4839</v>
      </c>
      <c r="BI176" s="1">
        <v>294</v>
      </c>
      <c r="BJ176" s="1">
        <v>258</v>
      </c>
      <c r="BK176" s="1">
        <v>1.1395348837209303</v>
      </c>
      <c r="BL176" s="1">
        <v>4857</v>
      </c>
      <c r="BM176" s="1">
        <v>4860</v>
      </c>
      <c r="BN176" s="1">
        <v>4811</v>
      </c>
      <c r="BO176" s="1">
        <v>4819</v>
      </c>
      <c r="BP176" s="1">
        <v>4874</v>
      </c>
      <c r="BQ176" s="1">
        <v>4902</v>
      </c>
      <c r="BR176" s="1">
        <v>4840</v>
      </c>
      <c r="BS176" s="1">
        <v>4840</v>
      </c>
      <c r="BT176" s="1">
        <v>4908</v>
      </c>
      <c r="BU176" s="1">
        <v>4908</v>
      </c>
      <c r="BV176" s="1">
        <v>4896</v>
      </c>
      <c r="BW176" s="1">
        <v>4900</v>
      </c>
      <c r="BX176" s="1">
        <v>1527.4</v>
      </c>
      <c r="BY176" s="62"/>
      <c r="BZ176" s="62"/>
      <c r="CA176" s="8"/>
      <c r="CB176" s="8"/>
      <c r="CC176" s="62"/>
      <c r="CD176" s="62"/>
      <c r="CE176" s="1"/>
      <c r="CF176" s="1"/>
    </row>
    <row r="177" spans="1:84" s="12" customFormat="1">
      <c r="A177" s="1">
        <v>2013</v>
      </c>
      <c r="B177" s="1">
        <v>3</v>
      </c>
      <c r="C177" s="24">
        <v>41520</v>
      </c>
      <c r="D177" s="26">
        <v>4903</v>
      </c>
      <c r="E177" s="26">
        <v>4915</v>
      </c>
      <c r="F177" s="26">
        <v>4881</v>
      </c>
      <c r="G177" s="26">
        <v>4904</v>
      </c>
      <c r="H177" s="1">
        <v>1538</v>
      </c>
      <c r="I177" s="81">
        <v>131.01838100000001</v>
      </c>
      <c r="J177" s="119">
        <v>131.119844</v>
      </c>
      <c r="K177" s="119">
        <v>89.819571999999994</v>
      </c>
      <c r="L177" s="72">
        <v>89.897087999999997</v>
      </c>
      <c r="M177" s="7">
        <v>4898</v>
      </c>
      <c r="N177" s="56"/>
      <c r="O177" s="84"/>
      <c r="P177" s="13"/>
      <c r="Q177" s="13"/>
      <c r="R177" s="13"/>
      <c r="S177" s="13"/>
      <c r="T177" s="13"/>
      <c r="U177" s="13"/>
      <c r="V177" s="13"/>
      <c r="W177" s="50"/>
      <c r="X177" s="69">
        <v>4895</v>
      </c>
      <c r="Y177" s="7">
        <v>4955</v>
      </c>
      <c r="Z177" s="68">
        <v>4889</v>
      </c>
      <c r="AA177" s="68">
        <v>4950</v>
      </c>
      <c r="AB177" s="134"/>
      <c r="AC177" s="134"/>
      <c r="AD177" s="134"/>
      <c r="AE177" s="134"/>
      <c r="AF177" s="134"/>
      <c r="AG177" s="37"/>
      <c r="AH177" s="37"/>
      <c r="AI177" s="1"/>
      <c r="AJ177" s="1"/>
      <c r="AK177" s="1"/>
      <c r="AL177" s="1"/>
      <c r="AM177" s="1"/>
      <c r="AN177" s="1"/>
      <c r="AO177" s="1"/>
      <c r="AP177" s="14">
        <v>4908</v>
      </c>
      <c r="AQ177" s="14">
        <v>4915</v>
      </c>
      <c r="AR177" s="14">
        <v>4870</v>
      </c>
      <c r="AS177" s="14">
        <v>4889</v>
      </c>
      <c r="AT177" s="14">
        <v>4856</v>
      </c>
      <c r="AU177" s="127">
        <v>1</v>
      </c>
      <c r="AV177" s="127" t="s">
        <v>618</v>
      </c>
      <c r="AW177" s="14">
        <v>494</v>
      </c>
      <c r="AX177" s="127" t="s">
        <v>618</v>
      </c>
      <c r="AY177" s="14">
        <v>-32</v>
      </c>
      <c r="AZ177" s="1">
        <v>4895</v>
      </c>
      <c r="BA177" s="1">
        <v>4941</v>
      </c>
      <c r="BB177" s="1">
        <v>4889</v>
      </c>
      <c r="BC177" s="1">
        <v>4937</v>
      </c>
      <c r="BD177" s="8"/>
      <c r="BE177" s="8"/>
      <c r="BF177" s="62"/>
      <c r="BG177" s="62"/>
      <c r="BH177" s="1">
        <v>4906</v>
      </c>
      <c r="BI177" s="1">
        <v>385</v>
      </c>
      <c r="BJ177" s="1">
        <v>280</v>
      </c>
      <c r="BK177" s="1">
        <v>1.375</v>
      </c>
      <c r="BL177" s="1">
        <v>4857</v>
      </c>
      <c r="BM177" s="1">
        <v>4860</v>
      </c>
      <c r="BN177" s="1">
        <v>4811</v>
      </c>
      <c r="BO177" s="1">
        <v>4819</v>
      </c>
      <c r="BP177" s="1">
        <v>4874</v>
      </c>
      <c r="BQ177" s="1">
        <v>4902</v>
      </c>
      <c r="BR177" s="1">
        <v>4840</v>
      </c>
      <c r="BS177" s="1">
        <v>4840</v>
      </c>
      <c r="BT177" s="1">
        <v>4895</v>
      </c>
      <c r="BU177" s="1">
        <v>4918</v>
      </c>
      <c r="BV177" s="1">
        <v>4889</v>
      </c>
      <c r="BW177" s="1">
        <v>4913</v>
      </c>
      <c r="BX177" s="1">
        <v>1523.3</v>
      </c>
      <c r="BY177" s="62"/>
      <c r="BZ177" s="62"/>
      <c r="CA177" s="8"/>
      <c r="CB177" s="8"/>
      <c r="CC177" s="62"/>
      <c r="CD177" s="62"/>
      <c r="CE177" s="1"/>
      <c r="CF177" s="1"/>
    </row>
    <row r="178" spans="1:84" s="12" customFormat="1">
      <c r="A178" s="1">
        <v>2013</v>
      </c>
      <c r="B178" s="1">
        <v>4</v>
      </c>
      <c r="C178" s="24">
        <v>41521</v>
      </c>
      <c r="D178" s="26">
        <v>4948</v>
      </c>
      <c r="E178" s="26">
        <v>4956</v>
      </c>
      <c r="F178" s="26">
        <v>4940</v>
      </c>
      <c r="G178" s="26">
        <v>4946</v>
      </c>
      <c r="H178" s="1">
        <v>1538</v>
      </c>
      <c r="I178" s="81">
        <v>131.25898000000001</v>
      </c>
      <c r="J178" s="119">
        <v>131.13369</v>
      </c>
      <c r="K178" s="119">
        <v>90.950554999999994</v>
      </c>
      <c r="L178" s="72">
        <v>90.847667999999999</v>
      </c>
      <c r="M178" s="7">
        <v>4932</v>
      </c>
      <c r="N178" s="56"/>
      <c r="O178" s="84"/>
      <c r="P178" s="13"/>
      <c r="Q178" s="13"/>
      <c r="R178" s="13"/>
      <c r="S178" s="13"/>
      <c r="T178" s="13"/>
      <c r="U178" s="13"/>
      <c r="V178" s="13"/>
      <c r="W178" s="50"/>
      <c r="X178" s="69">
        <v>4895</v>
      </c>
      <c r="Y178" s="7">
        <v>4955</v>
      </c>
      <c r="Z178" s="68">
        <v>4889</v>
      </c>
      <c r="AA178" s="68">
        <v>4950</v>
      </c>
      <c r="AB178" s="134"/>
      <c r="AC178" s="134"/>
      <c r="AD178" s="134"/>
      <c r="AE178" s="134"/>
      <c r="AF178" s="134"/>
      <c r="AG178" s="37"/>
      <c r="AH178" s="37"/>
      <c r="AI178" s="1"/>
      <c r="AJ178" s="1"/>
      <c r="AK178" s="1"/>
      <c r="AL178" s="1"/>
      <c r="AM178" s="1"/>
      <c r="AN178" s="1"/>
      <c r="AO178" s="1"/>
      <c r="AP178" s="14">
        <v>4895</v>
      </c>
      <c r="AQ178" s="14">
        <v>4956</v>
      </c>
      <c r="AR178" s="14">
        <v>4889</v>
      </c>
      <c r="AS178" s="14">
        <v>4945</v>
      </c>
      <c r="AT178" s="14">
        <v>4899</v>
      </c>
      <c r="AU178" s="127">
        <v>2</v>
      </c>
      <c r="AV178" s="127" t="s">
        <v>618</v>
      </c>
      <c r="AW178" s="14">
        <v>494</v>
      </c>
      <c r="AX178" s="127" t="s">
        <v>618</v>
      </c>
      <c r="AY178" s="14">
        <v>-32</v>
      </c>
      <c r="AZ178" s="1">
        <v>4939</v>
      </c>
      <c r="BA178" s="1">
        <v>4944</v>
      </c>
      <c r="BB178" s="1">
        <v>4808</v>
      </c>
      <c r="BC178" s="1">
        <v>4827</v>
      </c>
      <c r="BD178" s="8"/>
      <c r="BE178" s="8"/>
      <c r="BF178" s="62"/>
      <c r="BG178" s="62"/>
      <c r="BH178" s="1">
        <v>4953</v>
      </c>
      <c r="BI178" s="1">
        <v>691</v>
      </c>
      <c r="BJ178" s="1">
        <v>536</v>
      </c>
      <c r="BK178" s="1">
        <v>1.289179104477612</v>
      </c>
      <c r="BL178" s="1">
        <v>4857</v>
      </c>
      <c r="BM178" s="1">
        <v>4860</v>
      </c>
      <c r="BN178" s="1">
        <v>4811</v>
      </c>
      <c r="BO178" s="1">
        <v>4819</v>
      </c>
      <c r="BP178" s="1">
        <v>4874</v>
      </c>
      <c r="BQ178" s="1">
        <v>4902</v>
      </c>
      <c r="BR178" s="1">
        <v>4840</v>
      </c>
      <c r="BS178" s="1">
        <v>4840</v>
      </c>
      <c r="BT178" s="1">
        <v>4939</v>
      </c>
      <c r="BU178" s="1">
        <v>4944</v>
      </c>
      <c r="BV178" s="1">
        <v>4928</v>
      </c>
      <c r="BW178" s="1">
        <v>4928</v>
      </c>
      <c r="BX178" s="1">
        <v>1532.5</v>
      </c>
      <c r="BY178" s="62"/>
      <c r="BZ178" s="62"/>
      <c r="CA178" s="8"/>
      <c r="CB178" s="8"/>
      <c r="CC178" s="62"/>
      <c r="CD178" s="62"/>
      <c r="CE178" s="1"/>
      <c r="CF178" s="1"/>
    </row>
    <row r="179" spans="1:84" s="12" customFormat="1">
      <c r="A179" s="1">
        <v>2013</v>
      </c>
      <c r="B179" s="1">
        <v>2</v>
      </c>
      <c r="C179" s="24">
        <v>41526</v>
      </c>
      <c r="D179" s="26">
        <v>4848</v>
      </c>
      <c r="E179" s="26">
        <v>4859</v>
      </c>
      <c r="F179" s="26">
        <v>4811</v>
      </c>
      <c r="G179" s="26">
        <v>4822</v>
      </c>
      <c r="H179" s="1">
        <v>1484.7</v>
      </c>
      <c r="I179" s="81">
        <v>131.08479600000001</v>
      </c>
      <c r="J179" s="119">
        <v>131.11730499999999</v>
      </c>
      <c r="K179" s="119">
        <v>91.491755999999995</v>
      </c>
      <c r="L179" s="72">
        <v>91.655685000000005</v>
      </c>
      <c r="M179" s="7">
        <v>4814</v>
      </c>
      <c r="N179" s="56"/>
      <c r="O179" s="84"/>
      <c r="P179" s="13"/>
      <c r="Q179" s="13"/>
      <c r="R179" s="13"/>
      <c r="S179" s="13"/>
      <c r="T179" s="13"/>
      <c r="U179" s="13"/>
      <c r="V179" s="13"/>
      <c r="W179" s="50"/>
      <c r="X179" s="69">
        <v>4815</v>
      </c>
      <c r="Y179" s="7">
        <v>4818</v>
      </c>
      <c r="Z179" s="68">
        <v>4773</v>
      </c>
      <c r="AA179" s="68">
        <v>4788</v>
      </c>
      <c r="AB179" s="134"/>
      <c r="AC179" s="134"/>
      <c r="AD179" s="134"/>
      <c r="AE179" s="134"/>
      <c r="AF179" s="134"/>
      <c r="AG179" s="37"/>
      <c r="AH179" s="37"/>
      <c r="AI179" s="1"/>
      <c r="AJ179" s="1"/>
      <c r="AK179" s="1"/>
      <c r="AL179" s="1"/>
      <c r="AM179" s="1"/>
      <c r="AN179" s="1"/>
      <c r="AO179" s="1"/>
      <c r="AP179" s="14">
        <v>4777</v>
      </c>
      <c r="AQ179" s="14">
        <v>4859</v>
      </c>
      <c r="AR179" s="14">
        <v>4764</v>
      </c>
      <c r="AS179" s="14">
        <v>4829</v>
      </c>
      <c r="AT179" s="14">
        <v>4887.666666666667</v>
      </c>
      <c r="AU179" s="127">
        <v>26</v>
      </c>
      <c r="AV179" s="127" t="s">
        <v>618</v>
      </c>
      <c r="AW179" s="14">
        <v>494</v>
      </c>
      <c r="AX179" s="127" t="s">
        <v>618</v>
      </c>
      <c r="AY179" s="14">
        <v>-32</v>
      </c>
      <c r="AZ179" s="1">
        <v>4815</v>
      </c>
      <c r="BA179" s="1">
        <v>4818</v>
      </c>
      <c r="BB179" s="1">
        <v>4782</v>
      </c>
      <c r="BC179" s="1">
        <v>4805</v>
      </c>
      <c r="BD179" s="8"/>
      <c r="BE179" s="8"/>
      <c r="BF179" s="62"/>
      <c r="BG179" s="62"/>
      <c r="BH179" s="1">
        <v>4838</v>
      </c>
      <c r="BI179" s="1">
        <v>316</v>
      </c>
      <c r="BJ179" s="1">
        <v>214</v>
      </c>
      <c r="BK179" s="1">
        <v>1.4766355140186915</v>
      </c>
      <c r="BL179" s="1">
        <v>4857</v>
      </c>
      <c r="BM179" s="1">
        <v>4860</v>
      </c>
      <c r="BN179" s="1">
        <v>4811</v>
      </c>
      <c r="BO179" s="1">
        <v>4819</v>
      </c>
      <c r="BP179" s="1">
        <v>4874</v>
      </c>
      <c r="BQ179" s="1">
        <v>4902</v>
      </c>
      <c r="BR179" s="1">
        <v>4840</v>
      </c>
      <c r="BS179" s="1">
        <v>4840</v>
      </c>
      <c r="BT179" s="1">
        <v>4815</v>
      </c>
      <c r="BU179" s="1">
        <v>4818</v>
      </c>
      <c r="BV179" s="1">
        <v>4808</v>
      </c>
      <c r="BW179" s="1">
        <v>4811</v>
      </c>
      <c r="BX179" s="1">
        <v>1496</v>
      </c>
      <c r="BY179" s="62"/>
      <c r="BZ179" s="62"/>
      <c r="CA179" s="8"/>
      <c r="CB179" s="8"/>
      <c r="CC179" s="62"/>
      <c r="CD179" s="62"/>
      <c r="CE179" s="1"/>
      <c r="CF179" s="1"/>
    </row>
    <row r="180" spans="1:84" s="12" customFormat="1">
      <c r="A180" s="1">
        <v>2013</v>
      </c>
      <c r="B180" s="1">
        <v>3</v>
      </c>
      <c r="C180" s="24">
        <v>41527</v>
      </c>
      <c r="D180" s="26">
        <v>4798</v>
      </c>
      <c r="E180" s="26">
        <v>4802</v>
      </c>
      <c r="F180" s="26">
        <v>4761</v>
      </c>
      <c r="G180" s="26">
        <v>4799</v>
      </c>
      <c r="H180" s="1">
        <v>1474.8</v>
      </c>
      <c r="I180" s="81">
        <v>132.400732</v>
      </c>
      <c r="J180" s="119">
        <v>132.60247000000001</v>
      </c>
      <c r="K180" s="119">
        <v>92.376785999999996</v>
      </c>
      <c r="L180" s="72">
        <v>92.512420000000006</v>
      </c>
      <c r="M180" s="7">
        <v>4794</v>
      </c>
      <c r="N180" s="56"/>
      <c r="O180" s="84"/>
      <c r="P180" s="13"/>
      <c r="Q180" s="13"/>
      <c r="R180" s="13"/>
      <c r="S180" s="13"/>
      <c r="T180" s="13"/>
      <c r="U180" s="13"/>
      <c r="V180" s="13"/>
      <c r="W180" s="50"/>
      <c r="X180" s="69">
        <v>4795</v>
      </c>
      <c r="Y180" s="7">
        <v>4813</v>
      </c>
      <c r="Z180" s="68">
        <v>4775</v>
      </c>
      <c r="AA180" s="68">
        <v>4795</v>
      </c>
      <c r="AB180" s="134"/>
      <c r="AC180" s="134"/>
      <c r="AD180" s="134"/>
      <c r="AE180" s="134"/>
      <c r="AF180" s="134"/>
      <c r="AG180" s="37"/>
      <c r="AH180" s="37"/>
      <c r="AI180" s="1"/>
      <c r="AJ180" s="1"/>
      <c r="AK180" s="1"/>
      <c r="AL180" s="1"/>
      <c r="AM180" s="1"/>
      <c r="AN180" s="1"/>
      <c r="AO180" s="1"/>
      <c r="AP180" s="14">
        <v>4815</v>
      </c>
      <c r="AQ180" s="14">
        <v>4818</v>
      </c>
      <c r="AR180" s="14">
        <v>4773</v>
      </c>
      <c r="AS180" s="14">
        <v>4796</v>
      </c>
      <c r="AT180" s="14">
        <v>4856.666666666667</v>
      </c>
      <c r="AU180" s="127">
        <v>1</v>
      </c>
      <c r="AV180" s="127" t="s">
        <v>618</v>
      </c>
      <c r="AW180" s="14">
        <v>494</v>
      </c>
      <c r="AX180" s="127">
        <v>-19</v>
      </c>
      <c r="AY180" s="14">
        <v>-51</v>
      </c>
      <c r="AZ180" s="1">
        <v>4795</v>
      </c>
      <c r="BA180" s="1">
        <v>4813</v>
      </c>
      <c r="BB180" s="1">
        <v>4775</v>
      </c>
      <c r="BC180" s="1">
        <v>4781</v>
      </c>
      <c r="BD180" s="8"/>
      <c r="BE180" s="8"/>
      <c r="BF180" s="62"/>
      <c r="BG180" s="62"/>
      <c r="BH180" s="1">
        <v>4795</v>
      </c>
      <c r="BI180" s="1">
        <v>435</v>
      </c>
      <c r="BJ180" s="1">
        <v>292</v>
      </c>
      <c r="BK180" s="1">
        <v>1.4897260273972603</v>
      </c>
      <c r="BL180" s="1">
        <v>4857</v>
      </c>
      <c r="BM180" s="1">
        <v>4860</v>
      </c>
      <c r="BN180" s="1">
        <v>4811</v>
      </c>
      <c r="BO180" s="1">
        <v>4819</v>
      </c>
      <c r="BP180" s="1">
        <v>4874</v>
      </c>
      <c r="BQ180" s="1">
        <v>4902</v>
      </c>
      <c r="BR180" s="1">
        <v>4840</v>
      </c>
      <c r="BS180" s="1">
        <v>4840</v>
      </c>
      <c r="BT180" s="1">
        <v>4795</v>
      </c>
      <c r="BU180" s="1">
        <v>4804</v>
      </c>
      <c r="BV180" s="1">
        <v>4793</v>
      </c>
      <c r="BW180" s="1">
        <v>4797</v>
      </c>
      <c r="BX180" s="1">
        <v>1480.7</v>
      </c>
      <c r="BY180" s="62"/>
      <c r="BZ180" s="62"/>
      <c r="CA180" s="8"/>
      <c r="CB180" s="8"/>
      <c r="CC180" s="62"/>
      <c r="CD180" s="62"/>
      <c r="CE180" s="1"/>
      <c r="CF180" s="1"/>
    </row>
    <row r="181" spans="1:84" s="12" customFormat="1">
      <c r="A181" s="1">
        <v>2013</v>
      </c>
      <c r="B181" s="1">
        <v>4</v>
      </c>
      <c r="C181" s="24">
        <v>41528</v>
      </c>
      <c r="D181" s="26">
        <v>4790</v>
      </c>
      <c r="E181" s="26">
        <v>4836</v>
      </c>
      <c r="F181" s="26">
        <v>4787</v>
      </c>
      <c r="G181" s="26">
        <v>4823</v>
      </c>
      <c r="H181" s="1">
        <v>1476.3</v>
      </c>
      <c r="I181" s="81">
        <v>132.89785800000001</v>
      </c>
      <c r="J181" s="119">
        <v>132.97807399999999</v>
      </c>
      <c r="K181" s="119">
        <v>93.140803000000005</v>
      </c>
      <c r="L181" s="72">
        <v>93.050560000000004</v>
      </c>
      <c r="M181" s="7">
        <v>4817</v>
      </c>
      <c r="N181" s="56"/>
      <c r="O181" s="84"/>
      <c r="P181" s="13"/>
      <c r="Q181" s="13"/>
      <c r="R181" s="13"/>
      <c r="S181" s="13"/>
      <c r="T181" s="13"/>
      <c r="U181" s="13"/>
      <c r="V181" s="13"/>
      <c r="W181" s="50"/>
      <c r="X181" s="69">
        <v>4820</v>
      </c>
      <c r="Y181" s="7">
        <v>4823</v>
      </c>
      <c r="Z181" s="68">
        <v>4765</v>
      </c>
      <c r="AA181" s="68">
        <v>4768</v>
      </c>
      <c r="AB181" s="134"/>
      <c r="AC181" s="134"/>
      <c r="AD181" s="134"/>
      <c r="AE181" s="134"/>
      <c r="AF181" s="134"/>
      <c r="AG181" s="37"/>
      <c r="AH181" s="37"/>
      <c r="AI181" s="1"/>
      <c r="AJ181" s="1"/>
      <c r="AK181" s="1"/>
      <c r="AL181" s="1"/>
      <c r="AM181" s="1"/>
      <c r="AN181" s="1"/>
      <c r="AO181" s="1"/>
      <c r="AP181" s="14">
        <v>4795</v>
      </c>
      <c r="AQ181" s="14">
        <v>4813</v>
      </c>
      <c r="AR181" s="14">
        <v>4775</v>
      </c>
      <c r="AS181" s="14">
        <v>4793</v>
      </c>
      <c r="AT181" s="14">
        <v>4806</v>
      </c>
      <c r="AU181" s="127">
        <v>33</v>
      </c>
      <c r="AV181" s="127" t="s">
        <v>618</v>
      </c>
      <c r="AW181" s="14">
        <v>494</v>
      </c>
      <c r="AX181" s="127" t="s">
        <v>618</v>
      </c>
      <c r="AY181" s="14">
        <v>-51</v>
      </c>
      <c r="AZ181" s="1">
        <v>4820</v>
      </c>
      <c r="BA181" s="1">
        <v>4823</v>
      </c>
      <c r="BB181" s="1">
        <v>4794</v>
      </c>
      <c r="BC181" s="1">
        <v>4802</v>
      </c>
      <c r="BD181" s="8"/>
      <c r="BE181" s="8"/>
      <c r="BF181" s="62"/>
      <c r="BG181" s="62"/>
      <c r="BH181" s="1">
        <v>4791</v>
      </c>
      <c r="BI181" s="1">
        <v>300</v>
      </c>
      <c r="BJ181" s="1">
        <v>323</v>
      </c>
      <c r="BK181" s="1">
        <v>0.92879256965944268</v>
      </c>
      <c r="BL181" s="1">
        <v>4820</v>
      </c>
      <c r="BM181" s="1">
        <v>4820</v>
      </c>
      <c r="BN181" s="1">
        <v>4820</v>
      </c>
      <c r="BO181" s="1">
        <v>4820</v>
      </c>
      <c r="BP181" s="1">
        <v>4820</v>
      </c>
      <c r="BQ181" s="1">
        <v>4820</v>
      </c>
      <c r="BR181" s="1">
        <v>4820</v>
      </c>
      <c r="BS181" s="1">
        <v>4820</v>
      </c>
      <c r="BT181" s="1">
        <v>4820</v>
      </c>
      <c r="BU181" s="1">
        <v>4823</v>
      </c>
      <c r="BV181" s="1">
        <v>4804</v>
      </c>
      <c r="BW181" s="1">
        <v>4809</v>
      </c>
      <c r="BX181" s="1">
        <v>1481.7</v>
      </c>
      <c r="BY181" s="62"/>
      <c r="BZ181" s="62"/>
      <c r="CA181" s="8"/>
      <c r="CB181" s="8"/>
      <c r="CC181" s="62"/>
      <c r="CD181" s="62"/>
      <c r="CE181" s="1"/>
      <c r="CF181" s="1"/>
    </row>
    <row r="182" spans="1:84" s="12" customFormat="1">
      <c r="A182" s="1">
        <v>2013</v>
      </c>
      <c r="B182" s="1">
        <v>5</v>
      </c>
      <c r="C182" s="24">
        <v>41529</v>
      </c>
      <c r="D182" s="26">
        <v>4768</v>
      </c>
      <c r="E182" s="26">
        <v>4772</v>
      </c>
      <c r="F182" s="26">
        <v>4716</v>
      </c>
      <c r="G182" s="26">
        <v>4734</v>
      </c>
      <c r="H182" s="1">
        <v>1436.8</v>
      </c>
      <c r="I182" s="81">
        <v>132.17876100000001</v>
      </c>
      <c r="J182" s="119">
        <v>132.388104</v>
      </c>
      <c r="K182" s="119">
        <v>91.796604000000002</v>
      </c>
      <c r="L182" s="72">
        <v>92.006945999999999</v>
      </c>
      <c r="M182" s="7">
        <v>4708</v>
      </c>
      <c r="N182" s="56"/>
      <c r="O182" s="84"/>
      <c r="P182" s="13"/>
      <c r="Q182" s="13"/>
      <c r="R182" s="13"/>
      <c r="S182" s="13"/>
      <c r="T182" s="13"/>
      <c r="U182" s="13"/>
      <c r="V182" s="13"/>
      <c r="W182" s="50"/>
      <c r="X182" s="69">
        <v>4714</v>
      </c>
      <c r="Y182" s="7">
        <v>4721</v>
      </c>
      <c r="Z182" s="68">
        <v>4622</v>
      </c>
      <c r="AA182" s="68">
        <v>4649</v>
      </c>
      <c r="AB182" s="134"/>
      <c r="AC182" s="134"/>
      <c r="AD182" s="134"/>
      <c r="AE182" s="134"/>
      <c r="AF182" s="134"/>
      <c r="AG182" s="37"/>
      <c r="AH182" s="37"/>
      <c r="AI182" s="1"/>
      <c r="AJ182" s="1"/>
      <c r="AK182" s="1"/>
      <c r="AL182" s="1"/>
      <c r="AM182" s="1"/>
      <c r="AN182" s="1"/>
      <c r="AO182" s="1"/>
      <c r="AP182" s="14">
        <v>4820</v>
      </c>
      <c r="AQ182" s="14">
        <v>4823</v>
      </c>
      <c r="AR182" s="14">
        <v>4762</v>
      </c>
      <c r="AS182" s="14">
        <v>4765</v>
      </c>
      <c r="AT182" s="14">
        <v>4784.666666666667</v>
      </c>
      <c r="AU182" s="127">
        <v>34</v>
      </c>
      <c r="AV182" s="127" t="s">
        <v>618</v>
      </c>
      <c r="AW182" s="14">
        <v>494</v>
      </c>
      <c r="AX182" s="127">
        <v>97</v>
      </c>
      <c r="AY182" s="14">
        <v>46</v>
      </c>
      <c r="AZ182" s="1">
        <v>4714</v>
      </c>
      <c r="BA182" s="1">
        <v>4721</v>
      </c>
      <c r="BB182" s="1">
        <v>4651</v>
      </c>
      <c r="BC182" s="1">
        <v>4656</v>
      </c>
      <c r="BD182" s="8"/>
      <c r="BE182" s="8"/>
      <c r="BF182" s="62"/>
      <c r="BG182" s="62"/>
      <c r="BH182" s="1">
        <v>4766</v>
      </c>
      <c r="BI182" s="1">
        <v>278</v>
      </c>
      <c r="BJ182" s="1">
        <v>375</v>
      </c>
      <c r="BK182" s="1">
        <v>0.74133333333333329</v>
      </c>
      <c r="BL182" s="1">
        <v>4714</v>
      </c>
      <c r="BM182" s="1">
        <v>4714</v>
      </c>
      <c r="BN182" s="1">
        <v>4714</v>
      </c>
      <c r="BO182" s="1">
        <v>4714</v>
      </c>
      <c r="BP182" s="1">
        <v>4714</v>
      </c>
      <c r="BQ182" s="1">
        <v>4714</v>
      </c>
      <c r="BR182" s="1">
        <v>4714</v>
      </c>
      <c r="BS182" s="1">
        <v>4714</v>
      </c>
      <c r="BT182" s="1">
        <v>4714</v>
      </c>
      <c r="BU182" s="1">
        <v>4721</v>
      </c>
      <c r="BV182" s="1">
        <v>4712</v>
      </c>
      <c r="BW182" s="1">
        <v>4715</v>
      </c>
      <c r="BX182" s="1">
        <v>1463.8</v>
      </c>
      <c r="BY182" s="62"/>
      <c r="BZ182" s="62"/>
      <c r="CA182" s="8"/>
      <c r="CB182" s="8"/>
      <c r="CC182" s="62"/>
      <c r="CD182" s="62"/>
      <c r="CE182" s="1"/>
      <c r="CF182" s="1"/>
    </row>
    <row r="183" spans="1:84" s="12" customFormat="1">
      <c r="A183" s="1">
        <v>2013</v>
      </c>
      <c r="B183" s="1">
        <v>6</v>
      </c>
      <c r="C183" s="24">
        <v>41530</v>
      </c>
      <c r="D183" s="26">
        <v>4663</v>
      </c>
      <c r="E183" s="26">
        <v>4691</v>
      </c>
      <c r="F183" s="26">
        <v>4636</v>
      </c>
      <c r="G183" s="26">
        <v>4662</v>
      </c>
      <c r="H183" s="1">
        <v>1436.8</v>
      </c>
      <c r="I183" s="81">
        <v>132.41818799999999</v>
      </c>
      <c r="J183" s="119">
        <v>132.431524</v>
      </c>
      <c r="K183" s="119">
        <v>92.141279999999995</v>
      </c>
      <c r="L183" s="72">
        <v>92.097251999999997</v>
      </c>
      <c r="M183" s="7">
        <v>4655</v>
      </c>
      <c r="N183" s="56"/>
      <c r="O183" s="84"/>
      <c r="P183" s="13"/>
      <c r="Q183" s="13"/>
      <c r="R183" s="13"/>
      <c r="S183" s="13"/>
      <c r="T183" s="13"/>
      <c r="U183" s="13"/>
      <c r="V183" s="13"/>
      <c r="W183" s="50"/>
      <c r="X183" s="69">
        <v>4653</v>
      </c>
      <c r="Y183" s="7">
        <v>4664</v>
      </c>
      <c r="Z183" s="68">
        <v>4602</v>
      </c>
      <c r="AA183" s="68">
        <v>4653</v>
      </c>
      <c r="AB183" s="134"/>
      <c r="AC183" s="134"/>
      <c r="AD183" s="134"/>
      <c r="AE183" s="134"/>
      <c r="AF183" s="134"/>
      <c r="AG183" s="37"/>
      <c r="AH183" s="37"/>
      <c r="AI183" s="1"/>
      <c r="AJ183" s="1"/>
      <c r="AK183" s="1"/>
      <c r="AL183" s="1"/>
      <c r="AM183" s="1"/>
      <c r="AN183" s="1"/>
      <c r="AO183" s="1"/>
      <c r="AP183" s="14">
        <v>4714</v>
      </c>
      <c r="AQ183" s="14">
        <v>4721</v>
      </c>
      <c r="AR183" s="14">
        <v>4622</v>
      </c>
      <c r="AS183" s="14">
        <v>4689</v>
      </c>
      <c r="AT183" s="14">
        <v>4749</v>
      </c>
      <c r="AU183" s="127">
        <v>1</v>
      </c>
      <c r="AV183" s="127" t="s">
        <v>618</v>
      </c>
      <c r="AW183" s="14">
        <v>494</v>
      </c>
      <c r="AX183" s="127" t="s">
        <v>618</v>
      </c>
      <c r="AY183" s="14">
        <v>46</v>
      </c>
      <c r="AZ183" s="1">
        <v>4653</v>
      </c>
      <c r="BA183" s="1">
        <v>4664</v>
      </c>
      <c r="BB183" s="1">
        <v>4602</v>
      </c>
      <c r="BC183" s="1">
        <v>4645</v>
      </c>
      <c r="BD183" s="8"/>
      <c r="BE183" s="8"/>
      <c r="BF183" s="62"/>
      <c r="BG183" s="62"/>
      <c r="BH183" s="1">
        <v>4680</v>
      </c>
      <c r="BI183" s="1">
        <v>376</v>
      </c>
      <c r="BJ183" s="1">
        <v>241</v>
      </c>
      <c r="BK183" s="1">
        <v>1.5601659751037344</v>
      </c>
      <c r="BL183" s="1">
        <v>4653</v>
      </c>
      <c r="BM183" s="1">
        <v>4653</v>
      </c>
      <c r="BN183" s="1">
        <v>4653</v>
      </c>
      <c r="BO183" s="1">
        <v>4653</v>
      </c>
      <c r="BP183" s="1">
        <v>4653</v>
      </c>
      <c r="BQ183" s="1">
        <v>4653</v>
      </c>
      <c r="BR183" s="1">
        <v>4653</v>
      </c>
      <c r="BS183" s="1">
        <v>4653</v>
      </c>
      <c r="BT183" s="1">
        <v>4653</v>
      </c>
      <c r="BU183" s="1">
        <v>4660</v>
      </c>
      <c r="BV183" s="1">
        <v>4631</v>
      </c>
      <c r="BW183" s="1">
        <v>4636</v>
      </c>
      <c r="BX183" s="1">
        <v>1439</v>
      </c>
      <c r="BY183" s="62"/>
      <c r="BZ183" s="62"/>
      <c r="CA183" s="8"/>
      <c r="CB183" s="8"/>
      <c r="CC183" s="62"/>
      <c r="CD183" s="62"/>
      <c r="CE183" s="1"/>
      <c r="CF183" s="1"/>
    </row>
    <row r="184" spans="1:84" s="12" customFormat="1">
      <c r="A184" s="1">
        <v>2013</v>
      </c>
      <c r="B184" s="1">
        <v>3</v>
      </c>
      <c r="C184" s="24">
        <v>41534</v>
      </c>
      <c r="D184" s="26">
        <v>4615</v>
      </c>
      <c r="E184" s="26">
        <v>4644</v>
      </c>
      <c r="F184" s="26">
        <v>4610</v>
      </c>
      <c r="G184" s="26">
        <v>4624</v>
      </c>
      <c r="H184" s="1">
        <v>1422.7</v>
      </c>
      <c r="I184" s="81">
        <v>132.26146499999999</v>
      </c>
      <c r="J184" s="119">
        <v>132.46862200000001</v>
      </c>
      <c r="K184" s="119">
        <v>92.334410000000005</v>
      </c>
      <c r="L184" s="72">
        <v>92.453196000000005</v>
      </c>
      <c r="M184" s="7">
        <v>4651</v>
      </c>
      <c r="N184" s="56"/>
      <c r="O184" s="84"/>
      <c r="P184" s="13"/>
      <c r="Q184" s="13"/>
      <c r="R184" s="13"/>
      <c r="S184" s="13"/>
      <c r="T184" s="13"/>
      <c r="U184" s="13"/>
      <c r="V184" s="13"/>
      <c r="W184" s="50"/>
      <c r="X184" s="69">
        <v>4652</v>
      </c>
      <c r="Y184" s="7">
        <v>4655</v>
      </c>
      <c r="Z184" s="68">
        <v>4565</v>
      </c>
      <c r="AA184" s="68">
        <v>4586</v>
      </c>
      <c r="AB184" s="134"/>
      <c r="AC184" s="134"/>
      <c r="AD184" s="134"/>
      <c r="AE184" s="134"/>
      <c r="AF184" s="134"/>
      <c r="AG184" s="37"/>
      <c r="AH184" s="37"/>
      <c r="AI184" s="1"/>
      <c r="AJ184" s="1"/>
      <c r="AK184" s="1"/>
      <c r="AL184" s="1"/>
      <c r="AM184" s="1"/>
      <c r="AN184" s="1"/>
      <c r="AO184" s="1"/>
      <c r="AP184" s="14">
        <v>4653</v>
      </c>
      <c r="AQ184" s="14">
        <v>4664</v>
      </c>
      <c r="AR184" s="14">
        <v>4602</v>
      </c>
      <c r="AS184" s="14">
        <v>4628</v>
      </c>
      <c r="AT184" s="14">
        <v>4694</v>
      </c>
      <c r="AU184" s="127">
        <v>9</v>
      </c>
      <c r="AV184" s="127" t="s">
        <v>618</v>
      </c>
      <c r="AW184" s="14">
        <v>494</v>
      </c>
      <c r="AX184" s="127" t="s">
        <v>618</v>
      </c>
      <c r="AY184" s="14">
        <v>46</v>
      </c>
      <c r="AZ184" s="1">
        <v>4652</v>
      </c>
      <c r="BA184" s="1">
        <v>4655</v>
      </c>
      <c r="BB184" s="1">
        <v>4610</v>
      </c>
      <c r="BC184" s="1">
        <v>4613</v>
      </c>
      <c r="BD184" s="8"/>
      <c r="BE184" s="8"/>
      <c r="BF184" s="62"/>
      <c r="BG184" s="62"/>
      <c r="BH184" s="1">
        <v>4631</v>
      </c>
      <c r="BI184" s="1">
        <v>285</v>
      </c>
      <c r="BJ184" s="1">
        <v>260</v>
      </c>
      <c r="BK184" s="1">
        <v>1.0961538461538463</v>
      </c>
      <c r="BL184" s="1">
        <v>4652</v>
      </c>
      <c r="BM184" s="1">
        <v>4652</v>
      </c>
      <c r="BN184" s="1">
        <v>4652</v>
      </c>
      <c r="BO184" s="1">
        <v>4652</v>
      </c>
      <c r="BP184" s="1">
        <v>4652</v>
      </c>
      <c r="BQ184" s="1">
        <v>4652</v>
      </c>
      <c r="BR184" s="1">
        <v>4652</v>
      </c>
      <c r="BS184" s="1">
        <v>4652</v>
      </c>
      <c r="BT184" s="1">
        <v>4652</v>
      </c>
      <c r="BU184" s="1">
        <v>4655</v>
      </c>
      <c r="BV184" s="1">
        <v>4648</v>
      </c>
      <c r="BW184" s="1">
        <v>4651</v>
      </c>
      <c r="BX184" s="1">
        <v>1447.7</v>
      </c>
      <c r="BY184" s="62"/>
      <c r="BZ184" s="62"/>
      <c r="CA184" s="8"/>
      <c r="CB184" s="8"/>
      <c r="CC184" s="62"/>
      <c r="CD184" s="62"/>
      <c r="CE184" s="1"/>
      <c r="CF184" s="1"/>
    </row>
    <row r="185" spans="1:84" s="12" customFormat="1">
      <c r="A185" s="1">
        <v>2013</v>
      </c>
      <c r="B185" s="1">
        <v>4</v>
      </c>
      <c r="C185" s="24">
        <v>41535</v>
      </c>
      <c r="D185" s="26">
        <v>4577</v>
      </c>
      <c r="E185" s="26">
        <v>4585</v>
      </c>
      <c r="F185" s="26">
        <v>4540</v>
      </c>
      <c r="G185" s="26">
        <v>4585</v>
      </c>
      <c r="H185" s="1">
        <v>1466</v>
      </c>
      <c r="I185" s="81">
        <v>132.48120299999999</v>
      </c>
      <c r="J185" s="119">
        <v>132.34158300000001</v>
      </c>
      <c r="K185" s="119">
        <v>92.783451999999997</v>
      </c>
      <c r="L185" s="72">
        <v>92.776871</v>
      </c>
      <c r="M185" s="7">
        <v>4588</v>
      </c>
      <c r="N185" s="56"/>
      <c r="O185" s="84"/>
      <c r="P185" s="13"/>
      <c r="Q185" s="13"/>
      <c r="R185" s="13"/>
      <c r="S185" s="13"/>
      <c r="T185" s="13"/>
      <c r="U185" s="13"/>
      <c r="V185" s="13"/>
      <c r="W185" s="50"/>
      <c r="X185" s="69">
        <v>4588</v>
      </c>
      <c r="Y185" s="7">
        <v>4632</v>
      </c>
      <c r="Z185" s="68">
        <v>4548</v>
      </c>
      <c r="AA185" s="68">
        <v>4614</v>
      </c>
      <c r="AB185" s="134"/>
      <c r="AC185" s="134"/>
      <c r="AD185" s="134"/>
      <c r="AE185" s="134"/>
      <c r="AF185" s="134"/>
      <c r="AG185" s="37"/>
      <c r="AH185" s="37"/>
      <c r="AI185" s="1"/>
      <c r="AJ185" s="1"/>
      <c r="AK185" s="1"/>
      <c r="AL185" s="1"/>
      <c r="AM185" s="1"/>
      <c r="AN185" s="1"/>
      <c r="AO185" s="1"/>
      <c r="AP185" s="14">
        <v>4652</v>
      </c>
      <c r="AQ185" s="14">
        <v>4655</v>
      </c>
      <c r="AR185" s="14">
        <v>4546</v>
      </c>
      <c r="AS185" s="14">
        <v>4561</v>
      </c>
      <c r="AT185" s="14">
        <v>4626</v>
      </c>
      <c r="AU185" s="127">
        <v>8</v>
      </c>
      <c r="AV185" s="127" t="s">
        <v>618</v>
      </c>
      <c r="AW185" s="14">
        <v>494</v>
      </c>
      <c r="AX185" s="127">
        <v>-142</v>
      </c>
      <c r="AY185" s="14">
        <v>-96</v>
      </c>
      <c r="AZ185" s="1">
        <v>4588</v>
      </c>
      <c r="BA185" s="1">
        <v>4595</v>
      </c>
      <c r="BB185" s="1">
        <v>4548</v>
      </c>
      <c r="BC185" s="1">
        <v>4563</v>
      </c>
      <c r="BD185" s="8"/>
      <c r="BE185" s="8"/>
      <c r="BF185" s="62"/>
      <c r="BG185" s="62"/>
      <c r="BH185" s="1">
        <v>4564</v>
      </c>
      <c r="BI185" s="1">
        <v>401</v>
      </c>
      <c r="BJ185" s="1">
        <v>218</v>
      </c>
      <c r="BK185" s="1">
        <v>1.8394495412844036</v>
      </c>
      <c r="BL185" s="1">
        <v>4588</v>
      </c>
      <c r="BM185" s="1">
        <v>4588</v>
      </c>
      <c r="BN185" s="1">
        <v>4588</v>
      </c>
      <c r="BO185" s="1">
        <v>4588</v>
      </c>
      <c r="BP185" s="1">
        <v>4588</v>
      </c>
      <c r="BQ185" s="1">
        <v>4588</v>
      </c>
      <c r="BR185" s="1">
        <v>4588</v>
      </c>
      <c r="BS185" s="1">
        <v>4588</v>
      </c>
      <c r="BT185" s="1">
        <v>4588</v>
      </c>
      <c r="BU185" s="1">
        <v>4595</v>
      </c>
      <c r="BV185" s="1">
        <v>4566</v>
      </c>
      <c r="BW185" s="1">
        <v>4569</v>
      </c>
      <c r="BX185" s="1">
        <v>1425.2</v>
      </c>
      <c r="BY185" s="62"/>
      <c r="BZ185" s="62"/>
      <c r="CA185" s="8"/>
      <c r="CB185" s="8"/>
      <c r="CC185" s="62"/>
      <c r="CD185" s="62"/>
      <c r="CE185" s="1"/>
      <c r="CF185" s="1"/>
    </row>
    <row r="186" spans="1:84" s="12" customFormat="1">
      <c r="A186" s="1">
        <v>2013</v>
      </c>
      <c r="B186" s="1">
        <v>5</v>
      </c>
      <c r="C186" s="24">
        <v>41536</v>
      </c>
      <c r="D186" s="26">
        <v>4686</v>
      </c>
      <c r="E186" s="26">
        <v>4705</v>
      </c>
      <c r="F186" s="26">
        <v>4667</v>
      </c>
      <c r="G186" s="26">
        <v>4692</v>
      </c>
      <c r="H186" s="1">
        <v>1464.3</v>
      </c>
      <c r="I186" s="81">
        <v>133.24591799999999</v>
      </c>
      <c r="J186" s="119">
        <v>133.669096</v>
      </c>
      <c r="K186" s="119">
        <v>93.674843999999993</v>
      </c>
      <c r="L186" s="72">
        <v>93.890389999999996</v>
      </c>
      <c r="M186" s="7">
        <v>4747</v>
      </c>
      <c r="N186" s="56"/>
      <c r="O186" s="84"/>
      <c r="P186" s="13"/>
      <c r="Q186" s="13"/>
      <c r="R186" s="13"/>
      <c r="S186" s="13"/>
      <c r="T186" s="13"/>
      <c r="U186" s="13"/>
      <c r="V186" s="13"/>
      <c r="W186" s="50"/>
      <c r="X186" s="69">
        <v>4747</v>
      </c>
      <c r="Y186" s="7">
        <v>4762</v>
      </c>
      <c r="Z186" s="68">
        <v>4706</v>
      </c>
      <c r="AA186" s="68">
        <v>4724</v>
      </c>
      <c r="AB186" s="134"/>
      <c r="AC186" s="134"/>
      <c r="AD186" s="134"/>
      <c r="AE186" s="134"/>
      <c r="AF186" s="134"/>
      <c r="AG186" s="37"/>
      <c r="AH186" s="37"/>
      <c r="AI186" s="1"/>
      <c r="AJ186" s="1"/>
      <c r="AK186" s="1"/>
      <c r="AL186" s="1"/>
      <c r="AM186" s="1"/>
      <c r="AN186" s="1"/>
      <c r="AO186" s="1"/>
      <c r="AP186" s="14">
        <v>4588</v>
      </c>
      <c r="AQ186" s="14">
        <v>4696</v>
      </c>
      <c r="AR186" s="14">
        <v>4548</v>
      </c>
      <c r="AS186" s="14">
        <v>4671</v>
      </c>
      <c r="AT186" s="14">
        <v>4620</v>
      </c>
      <c r="AU186" s="127">
        <v>6</v>
      </c>
      <c r="AV186" s="127">
        <v>12</v>
      </c>
      <c r="AW186" s="14">
        <v>506</v>
      </c>
      <c r="AX186" s="127" t="s">
        <v>618</v>
      </c>
      <c r="AY186" s="14">
        <v>-96</v>
      </c>
      <c r="AZ186" s="1">
        <v>4747</v>
      </c>
      <c r="BA186" s="1">
        <v>4761</v>
      </c>
      <c r="BB186" s="1">
        <v>4706</v>
      </c>
      <c r="BC186" s="1">
        <v>4727</v>
      </c>
      <c r="BD186" s="8"/>
      <c r="BE186" s="8"/>
      <c r="BF186" s="62"/>
      <c r="BG186" s="62"/>
      <c r="BH186" s="1">
        <v>4687</v>
      </c>
      <c r="BI186" s="1">
        <v>329</v>
      </c>
      <c r="BJ186" s="1">
        <v>269</v>
      </c>
      <c r="BK186" s="1">
        <v>1.2230483271375465</v>
      </c>
      <c r="BL186" s="1">
        <v>4747</v>
      </c>
      <c r="BM186" s="1">
        <v>4747</v>
      </c>
      <c r="BN186" s="1">
        <v>4747</v>
      </c>
      <c r="BO186" s="1">
        <v>4747</v>
      </c>
      <c r="BP186" s="1">
        <v>4747</v>
      </c>
      <c r="BQ186" s="1">
        <v>4747</v>
      </c>
      <c r="BR186" s="1">
        <v>4747</v>
      </c>
      <c r="BS186" s="1">
        <v>4747</v>
      </c>
      <c r="BT186" s="1">
        <v>4747</v>
      </c>
      <c r="BU186" s="1">
        <v>4748</v>
      </c>
      <c r="BV186" s="1">
        <v>4729</v>
      </c>
      <c r="BW186" s="1">
        <v>4731</v>
      </c>
      <c r="BX186" s="1">
        <v>1478.4</v>
      </c>
      <c r="BY186" s="62"/>
      <c r="BZ186" s="62"/>
      <c r="CA186" s="8"/>
      <c r="CB186" s="8"/>
      <c r="CC186" s="62"/>
      <c r="CD186" s="62"/>
      <c r="CE186" s="1"/>
      <c r="CF186" s="1"/>
    </row>
    <row r="187" spans="1:84" s="12" customFormat="1">
      <c r="A187" s="1">
        <v>2013</v>
      </c>
      <c r="B187" s="1">
        <v>6</v>
      </c>
      <c r="C187" s="24">
        <v>41537</v>
      </c>
      <c r="D187" s="26">
        <v>4710</v>
      </c>
      <c r="E187" s="26">
        <v>4721</v>
      </c>
      <c r="F187" s="26">
        <v>4693</v>
      </c>
      <c r="G187" s="26">
        <v>4698</v>
      </c>
      <c r="H187" s="1">
        <v>1422.4</v>
      </c>
      <c r="I187" s="81">
        <v>134.58927199999999</v>
      </c>
      <c r="J187" s="119">
        <v>134.287959</v>
      </c>
      <c r="K187" s="119">
        <v>93.959862000000001</v>
      </c>
      <c r="L187" s="72">
        <v>93.772350000000003</v>
      </c>
      <c r="M187" s="7">
        <v>4680</v>
      </c>
      <c r="N187" s="56"/>
      <c r="O187" s="84"/>
      <c r="P187" s="13"/>
      <c r="Q187" s="13"/>
      <c r="R187" s="13"/>
      <c r="S187" s="13"/>
      <c r="T187" s="13"/>
      <c r="U187" s="13"/>
      <c r="V187" s="13"/>
      <c r="W187" s="50"/>
      <c r="X187" s="69">
        <v>4679</v>
      </c>
      <c r="Y187" s="7">
        <v>4693</v>
      </c>
      <c r="Z187" s="68">
        <v>4606</v>
      </c>
      <c r="AA187" s="68">
        <v>4613</v>
      </c>
      <c r="AB187" s="134"/>
      <c r="AC187" s="134"/>
      <c r="AD187" s="134"/>
      <c r="AE187" s="134"/>
      <c r="AF187" s="134"/>
      <c r="AG187" s="37"/>
      <c r="AH187" s="37"/>
      <c r="AI187" s="1"/>
      <c r="AJ187" s="1"/>
      <c r="AK187" s="1"/>
      <c r="AL187" s="1"/>
      <c r="AM187" s="1"/>
      <c r="AN187" s="1"/>
      <c r="AO187" s="1"/>
      <c r="AP187" s="14">
        <v>4747</v>
      </c>
      <c r="AQ187" s="14">
        <v>4762</v>
      </c>
      <c r="AR187" s="14">
        <v>4702</v>
      </c>
      <c r="AS187" s="14">
        <v>4710</v>
      </c>
      <c r="AT187" s="14">
        <v>4647.333333333333</v>
      </c>
      <c r="AU187" s="127">
        <v>12</v>
      </c>
      <c r="AV187" s="127" t="s">
        <v>618</v>
      </c>
      <c r="AW187" s="14">
        <v>506</v>
      </c>
      <c r="AX187" s="127" t="s">
        <v>618</v>
      </c>
      <c r="AY187" s="14">
        <v>-96</v>
      </c>
      <c r="AZ187" s="1">
        <v>4679</v>
      </c>
      <c r="BA187" s="1">
        <v>4693</v>
      </c>
      <c r="BB187" s="1">
        <v>4657</v>
      </c>
      <c r="BC187" s="1">
        <v>4665</v>
      </c>
      <c r="BD187" s="8"/>
      <c r="BE187" s="8"/>
      <c r="BF187" s="62"/>
      <c r="BG187" s="62"/>
      <c r="BH187" s="1">
        <v>4712</v>
      </c>
      <c r="BI187" s="1">
        <v>272</v>
      </c>
      <c r="BJ187" s="1">
        <v>228</v>
      </c>
      <c r="BK187" s="1">
        <v>1.1929824561403508</v>
      </c>
      <c r="BL187" s="1">
        <v>4679</v>
      </c>
      <c r="BM187" s="1">
        <v>4693</v>
      </c>
      <c r="BN187" s="1">
        <v>4657</v>
      </c>
      <c r="BO187" s="1">
        <v>4672</v>
      </c>
      <c r="BP187" s="1">
        <v>4679</v>
      </c>
      <c r="BQ187" s="1">
        <v>4693</v>
      </c>
      <c r="BR187" s="1">
        <v>4635</v>
      </c>
      <c r="BS187" s="1">
        <v>4639</v>
      </c>
      <c r="BT187" s="1">
        <v>4679</v>
      </c>
      <c r="BU187" s="1">
        <v>4679</v>
      </c>
      <c r="BV187" s="1">
        <v>4661</v>
      </c>
      <c r="BW187" s="1">
        <v>4673</v>
      </c>
      <c r="BX187" s="1">
        <v>1453</v>
      </c>
      <c r="BY187" s="62"/>
      <c r="BZ187" s="62"/>
      <c r="CA187" s="8"/>
      <c r="CB187" s="8"/>
      <c r="CC187" s="62"/>
      <c r="CD187" s="62"/>
      <c r="CE187" s="1"/>
      <c r="CF187" s="1"/>
    </row>
    <row r="188" spans="1:84" s="12" customFormat="1">
      <c r="A188" s="1">
        <v>2013</v>
      </c>
      <c r="B188" s="1">
        <v>3</v>
      </c>
      <c r="C188" s="24">
        <v>41541</v>
      </c>
      <c r="D188" s="26">
        <v>4570</v>
      </c>
      <c r="E188" s="26">
        <v>4588</v>
      </c>
      <c r="F188" s="26">
        <v>4562</v>
      </c>
      <c r="G188" s="26">
        <v>4578</v>
      </c>
      <c r="H188" s="1">
        <v>1428.1</v>
      </c>
      <c r="I188" s="81">
        <v>133.53210799999999</v>
      </c>
      <c r="J188" s="119">
        <v>133.881384</v>
      </c>
      <c r="K188" s="119">
        <v>93.103504000000001</v>
      </c>
      <c r="L188" s="72">
        <v>93.271919999999994</v>
      </c>
      <c r="M188" s="7">
        <v>4574</v>
      </c>
      <c r="N188" s="56"/>
      <c r="O188" s="84"/>
      <c r="P188" s="13"/>
      <c r="Q188" s="13"/>
      <c r="R188" s="13"/>
      <c r="S188" s="13"/>
      <c r="T188" s="13"/>
      <c r="U188" s="13"/>
      <c r="V188" s="13"/>
      <c r="W188" s="50"/>
      <c r="X188" s="69">
        <v>4575</v>
      </c>
      <c r="Y188" s="7">
        <v>4592</v>
      </c>
      <c r="Z188" s="68">
        <v>4541</v>
      </c>
      <c r="AA188" s="68">
        <v>4550</v>
      </c>
      <c r="AB188" s="134"/>
      <c r="AC188" s="134"/>
      <c r="AD188" s="134"/>
      <c r="AE188" s="134"/>
      <c r="AF188" s="134"/>
      <c r="AG188" s="37"/>
      <c r="AH188" s="37"/>
      <c r="AI188" s="1"/>
      <c r="AJ188" s="1"/>
      <c r="AK188" s="1"/>
      <c r="AL188" s="1"/>
      <c r="AM188" s="1"/>
      <c r="AN188" s="1"/>
      <c r="AO188" s="1"/>
      <c r="AP188" s="14">
        <v>4679</v>
      </c>
      <c r="AQ188" s="14">
        <v>4693</v>
      </c>
      <c r="AR188" s="14">
        <v>4568</v>
      </c>
      <c r="AS188" s="14">
        <v>4568</v>
      </c>
      <c r="AT188" s="14">
        <v>4649.666666666667</v>
      </c>
      <c r="AU188" s="127">
        <v>8</v>
      </c>
      <c r="AV188" s="127" t="s">
        <v>618</v>
      </c>
      <c r="AW188" s="14">
        <v>506</v>
      </c>
      <c r="AX188" s="127">
        <v>-9</v>
      </c>
      <c r="AY188" s="14">
        <v>-105</v>
      </c>
      <c r="AZ188" s="1">
        <v>4575</v>
      </c>
      <c r="BA188" s="1">
        <v>4592</v>
      </c>
      <c r="BB188" s="1">
        <v>4541</v>
      </c>
      <c r="BC188" s="1">
        <v>4560</v>
      </c>
      <c r="BD188" s="8"/>
      <c r="BE188" s="8"/>
      <c r="BF188" s="62"/>
      <c r="BG188" s="62"/>
      <c r="BH188" s="1">
        <v>4585</v>
      </c>
      <c r="BI188" s="1">
        <v>345</v>
      </c>
      <c r="BJ188" s="1">
        <v>301</v>
      </c>
      <c r="BK188" s="1">
        <v>1.1461794019933556</v>
      </c>
      <c r="BL188" s="1">
        <v>4575</v>
      </c>
      <c r="BM188" s="1">
        <v>4592</v>
      </c>
      <c r="BN188" s="1">
        <v>4554</v>
      </c>
      <c r="BO188" s="1">
        <v>4557</v>
      </c>
      <c r="BP188" s="1">
        <v>4575</v>
      </c>
      <c r="BQ188" s="1">
        <v>4592</v>
      </c>
      <c r="BR188" s="1">
        <v>4541</v>
      </c>
      <c r="BS188" s="1">
        <v>4569</v>
      </c>
      <c r="BT188" s="1">
        <v>4575</v>
      </c>
      <c r="BU188" s="1">
        <v>4580</v>
      </c>
      <c r="BV188" s="1">
        <v>4570</v>
      </c>
      <c r="BW188" s="1">
        <v>4578</v>
      </c>
      <c r="BX188" s="1">
        <v>1422.2</v>
      </c>
      <c r="BY188" s="62"/>
      <c r="BZ188" s="62"/>
      <c r="CA188" s="8"/>
      <c r="CB188" s="8"/>
      <c r="CC188" s="62"/>
      <c r="CD188" s="62"/>
      <c r="CE188" s="1"/>
      <c r="CF188" s="1"/>
    </row>
    <row r="189" spans="1:84" s="12" customFormat="1">
      <c r="A189" s="1">
        <v>2013</v>
      </c>
      <c r="B189" s="1">
        <v>4</v>
      </c>
      <c r="C189" s="24">
        <v>41542</v>
      </c>
      <c r="D189" s="26">
        <v>4575</v>
      </c>
      <c r="E189" s="26">
        <v>4599</v>
      </c>
      <c r="F189" s="26">
        <v>4566</v>
      </c>
      <c r="G189" s="26">
        <v>4598</v>
      </c>
      <c r="H189" s="1">
        <v>1426</v>
      </c>
      <c r="I189" s="81">
        <v>132.75670500000001</v>
      </c>
      <c r="J189" s="119">
        <v>132.92989800000001</v>
      </c>
      <c r="K189" s="119">
        <v>92.213234999999997</v>
      </c>
      <c r="L189" s="72">
        <v>92.288595999999998</v>
      </c>
      <c r="M189" s="7">
        <v>4578</v>
      </c>
      <c r="N189" s="56"/>
      <c r="O189" s="84"/>
      <c r="P189" s="13"/>
      <c r="Q189" s="13"/>
      <c r="R189" s="13"/>
      <c r="S189" s="13"/>
      <c r="T189" s="13"/>
      <c r="U189" s="13"/>
      <c r="V189" s="13"/>
      <c r="W189" s="50"/>
      <c r="X189" s="69">
        <v>4576</v>
      </c>
      <c r="Y189" s="7">
        <v>4593</v>
      </c>
      <c r="Z189" s="68">
        <v>4556</v>
      </c>
      <c r="AA189" s="68">
        <v>4562</v>
      </c>
      <c r="AB189" s="134"/>
      <c r="AC189" s="134"/>
      <c r="AD189" s="134"/>
      <c r="AE189" s="134"/>
      <c r="AF189" s="134"/>
      <c r="AG189" s="37"/>
      <c r="AH189" s="37"/>
      <c r="AI189" s="1"/>
      <c r="AJ189" s="1"/>
      <c r="AK189" s="1"/>
      <c r="AL189" s="1"/>
      <c r="AM189" s="1"/>
      <c r="AN189" s="1"/>
      <c r="AO189" s="1"/>
      <c r="AP189" s="14">
        <v>4575</v>
      </c>
      <c r="AQ189" s="14">
        <v>4592</v>
      </c>
      <c r="AR189" s="14">
        <v>4541</v>
      </c>
      <c r="AS189" s="14">
        <v>4578</v>
      </c>
      <c r="AT189" s="14">
        <v>4618.666666666667</v>
      </c>
      <c r="AU189" s="127">
        <v>23</v>
      </c>
      <c r="AV189" s="127">
        <v>-36</v>
      </c>
      <c r="AW189" s="14">
        <v>470</v>
      </c>
      <c r="AX189" s="127" t="s">
        <v>618</v>
      </c>
      <c r="AY189" s="14">
        <v>-105</v>
      </c>
      <c r="AZ189" s="1">
        <v>4576</v>
      </c>
      <c r="BA189" s="1">
        <v>4581</v>
      </c>
      <c r="BB189" s="1">
        <v>4558</v>
      </c>
      <c r="BC189" s="1">
        <v>4561</v>
      </c>
      <c r="BD189" s="8"/>
      <c r="BE189" s="8"/>
      <c r="BF189" s="62"/>
      <c r="BG189" s="62"/>
      <c r="BH189" s="1">
        <v>4580</v>
      </c>
      <c r="BI189" s="1">
        <v>416</v>
      </c>
      <c r="BJ189" s="1">
        <v>184</v>
      </c>
      <c r="BK189" s="1">
        <v>2.2608695652173911</v>
      </c>
      <c r="BL189" s="1">
        <v>4576</v>
      </c>
      <c r="BM189" s="1">
        <v>4581</v>
      </c>
      <c r="BN189" s="1">
        <v>4558</v>
      </c>
      <c r="BO189" s="1">
        <v>4570</v>
      </c>
      <c r="BP189" s="1">
        <v>4576</v>
      </c>
      <c r="BQ189" s="1">
        <v>4581</v>
      </c>
      <c r="BR189" s="1">
        <v>4558</v>
      </c>
      <c r="BS189" s="1">
        <v>4575</v>
      </c>
      <c r="BT189" s="1">
        <v>4576</v>
      </c>
      <c r="BU189" s="1">
        <v>4577</v>
      </c>
      <c r="BV189" s="1">
        <v>4563</v>
      </c>
      <c r="BW189" s="1">
        <v>4563</v>
      </c>
      <c r="BX189" s="1">
        <v>1428.3</v>
      </c>
      <c r="BY189" s="62"/>
      <c r="BZ189" s="62"/>
      <c r="CA189" s="8"/>
      <c r="CB189" s="8"/>
      <c r="CC189" s="62"/>
      <c r="CD189" s="62"/>
      <c r="CE189" s="1"/>
      <c r="CF189" s="1"/>
    </row>
    <row r="190" spans="1:84" s="12" customFormat="1">
      <c r="A190" s="1">
        <v>2013</v>
      </c>
      <c r="B190" s="1">
        <v>5</v>
      </c>
      <c r="C190" s="24">
        <v>41543</v>
      </c>
      <c r="D190" s="26">
        <v>4558</v>
      </c>
      <c r="E190" s="26">
        <v>4590</v>
      </c>
      <c r="F190" s="26">
        <v>4553</v>
      </c>
      <c r="G190" s="26">
        <v>4579</v>
      </c>
      <c r="H190" s="1">
        <v>1412.9</v>
      </c>
      <c r="I190" s="81">
        <v>133.787646</v>
      </c>
      <c r="J190" s="119">
        <v>133.689391</v>
      </c>
      <c r="K190" s="119">
        <v>92.922933</v>
      </c>
      <c r="L190" s="72">
        <v>92.917044000000004</v>
      </c>
      <c r="M190" s="7">
        <v>4600</v>
      </c>
      <c r="N190" s="56"/>
      <c r="O190" s="84"/>
      <c r="P190" s="13"/>
      <c r="Q190" s="13"/>
      <c r="R190" s="13"/>
      <c r="S190" s="13"/>
      <c r="T190" s="13"/>
      <c r="U190" s="13"/>
      <c r="V190" s="13"/>
      <c r="W190" s="50"/>
      <c r="X190" s="69">
        <v>4601</v>
      </c>
      <c r="Y190" s="7">
        <v>4607</v>
      </c>
      <c r="Z190" s="68">
        <v>4522</v>
      </c>
      <c r="AA190" s="68">
        <v>4530</v>
      </c>
      <c r="AB190" s="134"/>
      <c r="AC190" s="134"/>
      <c r="AD190" s="134"/>
      <c r="AE190" s="134"/>
      <c r="AF190" s="134"/>
      <c r="AG190" s="37"/>
      <c r="AH190" s="37"/>
      <c r="AI190" s="1"/>
      <c r="AJ190" s="1"/>
      <c r="AK190" s="1"/>
      <c r="AL190" s="1"/>
      <c r="AM190" s="1"/>
      <c r="AN190" s="1"/>
      <c r="AO190" s="1"/>
      <c r="AP190" s="14">
        <v>4576</v>
      </c>
      <c r="AQ190" s="14">
        <v>4593</v>
      </c>
      <c r="AR190" s="14">
        <v>4554</v>
      </c>
      <c r="AS190" s="14">
        <v>4564</v>
      </c>
      <c r="AT190" s="14">
        <v>4570</v>
      </c>
      <c r="AU190" s="127">
        <v>21</v>
      </c>
      <c r="AV190" s="127" t="s">
        <v>618</v>
      </c>
      <c r="AW190" s="14">
        <v>470</v>
      </c>
      <c r="AX190" s="127" t="s">
        <v>618</v>
      </c>
      <c r="AY190" s="14">
        <v>-105</v>
      </c>
      <c r="AZ190" s="1">
        <v>4601</v>
      </c>
      <c r="BA190" s="1">
        <v>4607</v>
      </c>
      <c r="BB190" s="1">
        <v>4560</v>
      </c>
      <c r="BC190" s="1">
        <v>4572</v>
      </c>
      <c r="BD190" s="8"/>
      <c r="BE190" s="8"/>
      <c r="BF190" s="62"/>
      <c r="BG190" s="62"/>
      <c r="BH190" s="1">
        <v>4566</v>
      </c>
      <c r="BI190" s="1">
        <v>318</v>
      </c>
      <c r="BJ190" s="1">
        <v>298</v>
      </c>
      <c r="BK190" s="1">
        <v>1.0671140939597314</v>
      </c>
      <c r="BL190" s="1">
        <v>4601</v>
      </c>
      <c r="BM190" s="1">
        <v>4607</v>
      </c>
      <c r="BN190" s="1">
        <v>4576</v>
      </c>
      <c r="BO190" s="1">
        <v>4580</v>
      </c>
      <c r="BP190" s="1">
        <v>4601</v>
      </c>
      <c r="BQ190" s="1">
        <v>4607</v>
      </c>
      <c r="BR190" s="1">
        <v>4553</v>
      </c>
      <c r="BS190" s="1">
        <v>4556</v>
      </c>
      <c r="BT190" s="1">
        <v>4601</v>
      </c>
      <c r="BU190" s="1">
        <v>4607</v>
      </c>
      <c r="BV190" s="1">
        <v>4598</v>
      </c>
      <c r="BW190" s="1">
        <v>4600</v>
      </c>
      <c r="BX190" s="1">
        <v>1435.8</v>
      </c>
      <c r="BY190" s="62"/>
      <c r="BZ190" s="62"/>
      <c r="CA190" s="8"/>
      <c r="CB190" s="8"/>
      <c r="CC190" s="62"/>
      <c r="CD190" s="62"/>
      <c r="CE190" s="1"/>
      <c r="CF190" s="1"/>
    </row>
    <row r="191" spans="1:84" s="12" customFormat="1">
      <c r="A191" s="1">
        <v>2013</v>
      </c>
      <c r="B191" s="1">
        <v>6</v>
      </c>
      <c r="C191" s="24">
        <v>41544</v>
      </c>
      <c r="D191" s="26">
        <v>4533</v>
      </c>
      <c r="E191" s="26">
        <v>4535</v>
      </c>
      <c r="F191" s="26">
        <v>4487</v>
      </c>
      <c r="G191" s="26">
        <v>4518</v>
      </c>
      <c r="H191" s="1">
        <v>1419.2</v>
      </c>
      <c r="I191" s="81">
        <v>133.121938</v>
      </c>
      <c r="J191" s="119">
        <v>133.06328400000001</v>
      </c>
      <c r="K191" s="119">
        <v>92.335893999999996</v>
      </c>
      <c r="L191" s="72">
        <v>91.965282000000002</v>
      </c>
      <c r="M191" s="7">
        <v>4529</v>
      </c>
      <c r="N191" s="56"/>
      <c r="O191" s="84"/>
      <c r="P191" s="13"/>
      <c r="Q191" s="13"/>
      <c r="R191" s="13"/>
      <c r="S191" s="13"/>
      <c r="T191" s="13"/>
      <c r="U191" s="13"/>
      <c r="V191" s="13"/>
      <c r="W191" s="50"/>
      <c r="X191" s="69">
        <v>4527</v>
      </c>
      <c r="Y191" s="7">
        <v>4538</v>
      </c>
      <c r="Z191" s="68">
        <v>4505</v>
      </c>
      <c r="AA191" s="68">
        <v>4528</v>
      </c>
      <c r="AB191" s="134"/>
      <c r="AC191" s="134"/>
      <c r="AD191" s="134"/>
      <c r="AE191" s="134"/>
      <c r="AF191" s="134"/>
      <c r="AG191" s="37"/>
      <c r="AH191" s="37"/>
      <c r="AI191" s="1"/>
      <c r="AJ191" s="1"/>
      <c r="AK191" s="1"/>
      <c r="AL191" s="1"/>
      <c r="AM191" s="1"/>
      <c r="AN191" s="1"/>
      <c r="AO191" s="1"/>
      <c r="AP191" s="14">
        <v>4601</v>
      </c>
      <c r="AQ191" s="14">
        <v>4607</v>
      </c>
      <c r="AR191" s="14">
        <v>4487</v>
      </c>
      <c r="AS191" s="14">
        <v>4532</v>
      </c>
      <c r="AT191" s="14">
        <v>4558</v>
      </c>
      <c r="AU191" s="127">
        <v>15</v>
      </c>
      <c r="AV191" s="127" t="s">
        <v>618</v>
      </c>
      <c r="AW191" s="14">
        <v>470</v>
      </c>
      <c r="AX191" s="127" t="s">
        <v>618</v>
      </c>
      <c r="AY191" s="14">
        <v>-105</v>
      </c>
      <c r="AZ191" s="1">
        <v>4527</v>
      </c>
      <c r="BA191" s="1">
        <v>4538</v>
      </c>
      <c r="BB191" s="1">
        <v>4505</v>
      </c>
      <c r="BC191" s="1">
        <v>4524</v>
      </c>
      <c r="BD191" s="8"/>
      <c r="BE191" s="8"/>
      <c r="BF191" s="62"/>
      <c r="BG191" s="62"/>
      <c r="BH191" s="1">
        <v>4522</v>
      </c>
      <c r="BI191" s="1">
        <v>311</v>
      </c>
      <c r="BJ191" s="1">
        <v>232</v>
      </c>
      <c r="BK191" s="1">
        <v>1.3405172413793103</v>
      </c>
      <c r="BL191" s="1">
        <v>4527</v>
      </c>
      <c r="BM191" s="1">
        <v>4538</v>
      </c>
      <c r="BN191" s="1">
        <v>4505</v>
      </c>
      <c r="BO191" s="1">
        <v>4524</v>
      </c>
      <c r="BP191" s="1">
        <v>4527</v>
      </c>
      <c r="BQ191" s="1">
        <v>4538</v>
      </c>
      <c r="BR191" s="1">
        <v>4505</v>
      </c>
      <c r="BS191" s="1">
        <v>4517</v>
      </c>
      <c r="BT191" s="1">
        <v>4527</v>
      </c>
      <c r="BU191" s="1">
        <v>4530</v>
      </c>
      <c r="BV191" s="1">
        <v>4517</v>
      </c>
      <c r="BW191" s="1">
        <v>4524</v>
      </c>
      <c r="BX191" s="1">
        <v>1416</v>
      </c>
      <c r="BY191" s="62"/>
      <c r="BZ191" s="62"/>
      <c r="CA191" s="8"/>
      <c r="CB191" s="8"/>
      <c r="CC191" s="62"/>
      <c r="CD191" s="62"/>
      <c r="CE191" s="1"/>
      <c r="CF191" s="1"/>
    </row>
    <row r="192" spans="1:84" s="12" customFormat="1">
      <c r="A192" s="1">
        <v>2013</v>
      </c>
      <c r="B192" s="1">
        <v>2</v>
      </c>
      <c r="C192" s="24">
        <v>41547</v>
      </c>
      <c r="D192" s="26">
        <v>4499</v>
      </c>
      <c r="E192" s="26">
        <v>4518</v>
      </c>
      <c r="F192" s="26">
        <v>4489</v>
      </c>
      <c r="G192" s="26">
        <v>4512</v>
      </c>
      <c r="H192" s="1">
        <v>1408</v>
      </c>
      <c r="I192" s="81">
        <v>131.83069900000001</v>
      </c>
      <c r="J192" s="119">
        <v>131.968962</v>
      </c>
      <c r="K192" s="119">
        <v>90.974036999999996</v>
      </c>
      <c r="L192" s="72">
        <v>91.011728000000005</v>
      </c>
      <c r="M192" s="7">
        <v>4524</v>
      </c>
      <c r="N192" s="56"/>
      <c r="O192" s="84"/>
      <c r="P192" s="13"/>
      <c r="Q192" s="13"/>
      <c r="R192" s="13"/>
      <c r="S192" s="13"/>
      <c r="T192" s="13"/>
      <c r="U192" s="13"/>
      <c r="V192" s="13"/>
      <c r="W192" s="50"/>
      <c r="X192" s="69">
        <v>4521</v>
      </c>
      <c r="Y192" s="7">
        <v>4524</v>
      </c>
      <c r="Z192" s="68">
        <v>4461</v>
      </c>
      <c r="AA192" s="68">
        <v>4478</v>
      </c>
      <c r="AB192" s="134"/>
      <c r="AC192" s="134"/>
      <c r="AD192" s="134"/>
      <c r="AE192" s="134"/>
      <c r="AF192" s="134"/>
      <c r="AG192" s="37"/>
      <c r="AH192" s="37"/>
      <c r="AI192" s="1"/>
      <c r="AJ192" s="1"/>
      <c r="AK192" s="1"/>
      <c r="AL192" s="1"/>
      <c r="AM192" s="1"/>
      <c r="AN192" s="1"/>
      <c r="AO192" s="1"/>
      <c r="AP192" s="14">
        <v>4527</v>
      </c>
      <c r="AQ192" s="14">
        <v>4538</v>
      </c>
      <c r="AR192" s="14">
        <v>4497</v>
      </c>
      <c r="AS192" s="14">
        <v>4501</v>
      </c>
      <c r="AT192" s="14">
        <v>4532.333333333333</v>
      </c>
      <c r="AU192" s="127">
        <v>13</v>
      </c>
      <c r="AV192" s="127" t="s">
        <v>618</v>
      </c>
      <c r="AW192" s="14">
        <v>470</v>
      </c>
      <c r="AX192" s="127">
        <v>15</v>
      </c>
      <c r="AY192" s="14">
        <v>-90</v>
      </c>
      <c r="AZ192" s="1">
        <v>4521</v>
      </c>
      <c r="BA192" s="1">
        <v>4524</v>
      </c>
      <c r="BB192" s="1">
        <v>4461</v>
      </c>
      <c r="BC192" s="1">
        <v>4473</v>
      </c>
      <c r="BD192" s="8"/>
      <c r="BE192" s="8"/>
      <c r="BF192" s="62"/>
      <c r="BG192" s="62"/>
      <c r="BH192" s="1">
        <v>4508</v>
      </c>
      <c r="BI192" s="1">
        <v>388</v>
      </c>
      <c r="BJ192" s="1">
        <v>326</v>
      </c>
      <c r="BK192" s="1">
        <v>1.1901840490797546</v>
      </c>
      <c r="BL192" s="1">
        <v>4521</v>
      </c>
      <c r="BM192" s="1">
        <v>4524</v>
      </c>
      <c r="BN192" s="1">
        <v>4465</v>
      </c>
      <c r="BO192" s="1">
        <v>4468</v>
      </c>
      <c r="BP192" s="1">
        <v>4521</v>
      </c>
      <c r="BQ192" s="1">
        <v>4524</v>
      </c>
      <c r="BR192" s="1">
        <v>4461</v>
      </c>
      <c r="BS192" s="1">
        <v>4505</v>
      </c>
      <c r="BT192" s="1">
        <v>4521</v>
      </c>
      <c r="BU192" s="1">
        <v>4524</v>
      </c>
      <c r="BV192" s="1">
        <v>4518</v>
      </c>
      <c r="BW192" s="1">
        <v>4521</v>
      </c>
      <c r="BX192" s="1">
        <v>1425.4</v>
      </c>
      <c r="BY192" s="62"/>
      <c r="BZ192" s="62"/>
      <c r="CA192" s="8"/>
      <c r="CB192" s="8"/>
      <c r="CC192" s="62"/>
      <c r="CD192" s="62"/>
      <c r="CE192" s="1"/>
      <c r="CF192" s="1"/>
    </row>
    <row r="193" spans="1:84" s="12" customFormat="1">
      <c r="A193" s="1">
        <v>2013</v>
      </c>
      <c r="B193" s="1">
        <v>3</v>
      </c>
      <c r="C193" s="24">
        <v>41548</v>
      </c>
      <c r="D193" s="26">
        <v>4480</v>
      </c>
      <c r="E193" s="26">
        <v>4511</v>
      </c>
      <c r="F193" s="26">
        <v>4444</v>
      </c>
      <c r="G193" s="26">
        <v>4474</v>
      </c>
      <c r="H193" s="1">
        <v>1408</v>
      </c>
      <c r="I193" s="81">
        <v>133.01831899999999</v>
      </c>
      <c r="J193" s="119">
        <v>132.88567499999999</v>
      </c>
      <c r="K193" s="119">
        <v>92.220680999999999</v>
      </c>
      <c r="L193" s="72">
        <v>92.212379999999996</v>
      </c>
      <c r="M193" s="7">
        <v>4479</v>
      </c>
      <c r="N193" s="56"/>
      <c r="O193" s="84"/>
      <c r="P193" s="13"/>
      <c r="Q193" s="13"/>
      <c r="R193" s="13"/>
      <c r="S193" s="13"/>
      <c r="T193" s="13"/>
      <c r="U193" s="13"/>
      <c r="V193" s="13"/>
      <c r="W193" s="50"/>
      <c r="X193" s="69">
        <v>4521</v>
      </c>
      <c r="Y193" s="7">
        <v>4524</v>
      </c>
      <c r="Z193" s="68">
        <v>4461</v>
      </c>
      <c r="AA193" s="68">
        <v>4478</v>
      </c>
      <c r="AB193" s="134"/>
      <c r="AC193" s="134"/>
      <c r="AD193" s="134"/>
      <c r="AE193" s="134"/>
      <c r="AF193" s="134"/>
      <c r="AG193" s="37"/>
      <c r="AH193" s="37"/>
      <c r="AI193" s="1"/>
      <c r="AJ193" s="1"/>
      <c r="AK193" s="1"/>
      <c r="AL193" s="1"/>
      <c r="AM193" s="1"/>
      <c r="AN193" s="1"/>
      <c r="AO193" s="1"/>
      <c r="AP193" s="14">
        <v>4521</v>
      </c>
      <c r="AQ193" s="14">
        <v>4524</v>
      </c>
      <c r="AR193" s="14">
        <v>4444</v>
      </c>
      <c r="AS193" s="14">
        <v>4474</v>
      </c>
      <c r="AT193" s="14">
        <v>4502.333333333333</v>
      </c>
      <c r="AU193" s="127">
        <v>6</v>
      </c>
      <c r="AV193" s="127" t="s">
        <v>618</v>
      </c>
      <c r="AW193" s="14">
        <v>470</v>
      </c>
      <c r="AX193" s="127" t="s">
        <v>618</v>
      </c>
      <c r="AY193" s="14">
        <v>-90</v>
      </c>
      <c r="AZ193" s="1">
        <v>4479</v>
      </c>
      <c r="BA193" s="1">
        <v>4488</v>
      </c>
      <c r="BB193" s="1">
        <v>4350</v>
      </c>
      <c r="BC193" s="1">
        <v>4410</v>
      </c>
      <c r="BD193" s="8"/>
      <c r="BE193" s="8"/>
      <c r="BF193" s="62"/>
      <c r="BG193" s="62"/>
      <c r="BH193" s="1">
        <v>4479</v>
      </c>
      <c r="BI193" s="1">
        <v>308</v>
      </c>
      <c r="BJ193" s="1">
        <v>179</v>
      </c>
      <c r="BK193" s="1">
        <v>1.7206703910614525</v>
      </c>
      <c r="BL193" s="1">
        <v>4479</v>
      </c>
      <c r="BM193" s="1">
        <v>4488</v>
      </c>
      <c r="BN193" s="1">
        <v>4350</v>
      </c>
      <c r="BO193" s="1">
        <v>4375</v>
      </c>
      <c r="BP193" s="1">
        <v>4479</v>
      </c>
      <c r="BQ193" s="1">
        <v>4488</v>
      </c>
      <c r="BR193" s="1">
        <v>4350</v>
      </c>
      <c r="BS193" s="1">
        <v>4387</v>
      </c>
      <c r="BT193" s="1">
        <v>4479</v>
      </c>
      <c r="BU193" s="1">
        <v>4488</v>
      </c>
      <c r="BV193" s="1">
        <v>4477</v>
      </c>
      <c r="BW193" s="1">
        <v>4480</v>
      </c>
      <c r="BX193" s="1">
        <v>1412</v>
      </c>
      <c r="BY193" s="62"/>
      <c r="BZ193" s="62"/>
      <c r="CA193" s="8"/>
      <c r="CB193" s="8"/>
      <c r="CC193" s="62"/>
      <c r="CD193" s="62"/>
      <c r="CE193" s="1"/>
      <c r="CF193" s="1"/>
    </row>
    <row r="194" spans="1:84" s="12" customFormat="1">
      <c r="A194" s="1">
        <v>2013</v>
      </c>
      <c r="B194" s="1">
        <v>4</v>
      </c>
      <c r="C194" s="24">
        <v>41549</v>
      </c>
      <c r="D194" s="26">
        <v>4397</v>
      </c>
      <c r="E194" s="26">
        <v>4407</v>
      </c>
      <c r="F194" s="26">
        <v>4375</v>
      </c>
      <c r="G194" s="26">
        <v>4383</v>
      </c>
      <c r="H194" s="1">
        <v>1390.8</v>
      </c>
      <c r="I194" s="81">
        <v>131.881608</v>
      </c>
      <c r="J194" s="119">
        <v>131.783818</v>
      </c>
      <c r="K194" s="119">
        <v>91.228356000000005</v>
      </c>
      <c r="L194" s="72">
        <v>91.038591999999994</v>
      </c>
      <c r="M194" s="7">
        <v>4370</v>
      </c>
      <c r="N194" s="56"/>
      <c r="O194" s="84"/>
      <c r="P194" s="13"/>
      <c r="Q194" s="13"/>
      <c r="R194" s="13"/>
      <c r="S194" s="13"/>
      <c r="T194" s="13"/>
      <c r="U194" s="13"/>
      <c r="V194" s="13"/>
      <c r="W194" s="50"/>
      <c r="X194" s="69">
        <v>4370</v>
      </c>
      <c r="Y194" s="7">
        <v>4413</v>
      </c>
      <c r="Z194" s="68">
        <v>4363</v>
      </c>
      <c r="AA194" s="68">
        <v>4403</v>
      </c>
      <c r="AB194" s="134"/>
      <c r="AC194" s="134"/>
      <c r="AD194" s="134"/>
      <c r="AE194" s="134"/>
      <c r="AF194" s="134"/>
      <c r="AG194" s="37"/>
      <c r="AH194" s="37"/>
      <c r="AI194" s="1"/>
      <c r="AJ194" s="1"/>
      <c r="AK194" s="1"/>
      <c r="AL194" s="1"/>
      <c r="AM194" s="1"/>
      <c r="AN194" s="1"/>
      <c r="AO194" s="1"/>
      <c r="AP194" s="14">
        <v>4479</v>
      </c>
      <c r="AQ194" s="14">
        <v>4488</v>
      </c>
      <c r="AR194" s="14">
        <v>4350</v>
      </c>
      <c r="AS194" s="14">
        <v>4389</v>
      </c>
      <c r="AT194" s="14">
        <v>4454.666666666667</v>
      </c>
      <c r="AU194" s="127">
        <v>14</v>
      </c>
      <c r="AV194" s="127" t="s">
        <v>618</v>
      </c>
      <c r="AW194" s="14">
        <v>470</v>
      </c>
      <c r="AX194" s="127" t="s">
        <v>618</v>
      </c>
      <c r="AY194" s="14">
        <v>-90</v>
      </c>
      <c r="AZ194" s="1">
        <v>4370</v>
      </c>
      <c r="BA194" s="1">
        <v>4395</v>
      </c>
      <c r="BB194" s="1">
        <v>4363</v>
      </c>
      <c r="BC194" s="1">
        <v>4375</v>
      </c>
      <c r="BD194" s="8"/>
      <c r="BE194" s="8"/>
      <c r="BF194" s="62"/>
      <c r="BG194" s="62"/>
      <c r="BH194" s="1">
        <v>4390</v>
      </c>
      <c r="BI194" s="1">
        <v>317</v>
      </c>
      <c r="BJ194" s="1">
        <v>376</v>
      </c>
      <c r="BK194" s="1">
        <v>0.84308510638297873</v>
      </c>
      <c r="BL194" s="1">
        <v>4370</v>
      </c>
      <c r="BM194" s="1">
        <v>4395</v>
      </c>
      <c r="BN194" s="1">
        <v>4363</v>
      </c>
      <c r="BO194" s="1">
        <v>4393</v>
      </c>
      <c r="BP194" s="1">
        <v>4370</v>
      </c>
      <c r="BQ194" s="1">
        <v>4413</v>
      </c>
      <c r="BR194" s="1">
        <v>4363</v>
      </c>
      <c r="BS194" s="1">
        <v>4397</v>
      </c>
      <c r="BT194" s="1">
        <v>4370</v>
      </c>
      <c r="BU194" s="1">
        <v>4378</v>
      </c>
      <c r="BV194" s="1">
        <v>4365</v>
      </c>
      <c r="BW194" s="1">
        <v>4367</v>
      </c>
      <c r="BX194" s="1">
        <v>1386</v>
      </c>
      <c r="BY194" s="62"/>
      <c r="BZ194" s="62"/>
      <c r="CA194" s="8"/>
      <c r="CB194" s="8"/>
      <c r="CC194" s="62"/>
      <c r="CD194" s="62"/>
      <c r="CE194" s="1"/>
      <c r="CF194" s="1"/>
    </row>
    <row r="195" spans="1:84" s="12" customFormat="1">
      <c r="A195" s="1">
        <v>2013</v>
      </c>
      <c r="B195" s="1">
        <v>5</v>
      </c>
      <c r="C195" s="24">
        <v>41550</v>
      </c>
      <c r="D195" s="26">
        <v>4397</v>
      </c>
      <c r="E195" s="26">
        <v>4409</v>
      </c>
      <c r="F195" s="26">
        <v>4383</v>
      </c>
      <c r="G195" s="26">
        <v>4393</v>
      </c>
      <c r="H195" s="1">
        <v>1390.8</v>
      </c>
      <c r="I195" s="81">
        <v>132.80992800000001</v>
      </c>
      <c r="J195" s="119">
        <v>132.992704</v>
      </c>
      <c r="K195" s="119">
        <v>91.781599999999997</v>
      </c>
      <c r="L195" s="72">
        <v>91.796639999999996</v>
      </c>
      <c r="M195" s="7">
        <v>4400</v>
      </c>
      <c r="N195" s="56"/>
      <c r="O195" s="84"/>
      <c r="P195" s="13"/>
      <c r="Q195" s="13"/>
      <c r="R195" s="13"/>
      <c r="S195" s="13"/>
      <c r="T195" s="13"/>
      <c r="U195" s="13"/>
      <c r="V195" s="13"/>
      <c r="W195" s="50"/>
      <c r="X195" s="69">
        <v>4370</v>
      </c>
      <c r="Y195" s="7">
        <v>4413</v>
      </c>
      <c r="Z195" s="68">
        <v>4363</v>
      </c>
      <c r="AA195" s="68">
        <v>4403</v>
      </c>
      <c r="AB195" s="134"/>
      <c r="AC195" s="134"/>
      <c r="AD195" s="134"/>
      <c r="AE195" s="134"/>
      <c r="AF195" s="134"/>
      <c r="AG195" s="37"/>
      <c r="AH195" s="37"/>
      <c r="AI195" s="1"/>
      <c r="AJ195" s="1"/>
      <c r="AK195" s="1"/>
      <c r="AL195" s="1"/>
      <c r="AM195" s="1"/>
      <c r="AN195" s="1"/>
      <c r="AO195" s="1"/>
      <c r="AP195" s="14">
        <v>4370</v>
      </c>
      <c r="AQ195" s="14">
        <v>4413</v>
      </c>
      <c r="AR195" s="14">
        <v>4363</v>
      </c>
      <c r="AS195" s="14">
        <v>4392</v>
      </c>
      <c r="AT195" s="14">
        <v>4418.333333333333</v>
      </c>
      <c r="AU195" s="127">
        <v>4</v>
      </c>
      <c r="AV195" s="127" t="s">
        <v>618</v>
      </c>
      <c r="AW195" s="14">
        <v>470</v>
      </c>
      <c r="AX195" s="127" t="s">
        <v>618</v>
      </c>
      <c r="AY195" s="14">
        <v>-90</v>
      </c>
      <c r="AZ195" s="1">
        <v>4400</v>
      </c>
      <c r="BA195" s="1">
        <v>4406</v>
      </c>
      <c r="BB195" s="1">
        <v>4337</v>
      </c>
      <c r="BC195" s="1">
        <v>4363</v>
      </c>
      <c r="BD195" s="8"/>
      <c r="BE195" s="8"/>
      <c r="BF195" s="62"/>
      <c r="BG195" s="62"/>
      <c r="BH195" s="1">
        <v>4388</v>
      </c>
      <c r="BI195" s="1">
        <v>430</v>
      </c>
      <c r="BJ195" s="1">
        <v>245</v>
      </c>
      <c r="BK195" s="1">
        <v>1.7551020408163265</v>
      </c>
      <c r="BL195" s="1">
        <v>4400</v>
      </c>
      <c r="BM195" s="1">
        <v>4406</v>
      </c>
      <c r="BN195" s="1">
        <v>4337</v>
      </c>
      <c r="BO195" s="1">
        <v>4356</v>
      </c>
      <c r="BP195" s="1">
        <v>4400</v>
      </c>
      <c r="BQ195" s="1">
        <v>4406</v>
      </c>
      <c r="BR195" s="1">
        <v>4337</v>
      </c>
      <c r="BS195" s="1">
        <v>4343</v>
      </c>
      <c r="BT195" s="1">
        <v>4400</v>
      </c>
      <c r="BU195" s="1">
        <v>4404</v>
      </c>
      <c r="BV195" s="1">
        <v>4394</v>
      </c>
      <c r="BW195" s="1">
        <v>4404</v>
      </c>
      <c r="BX195" s="1">
        <v>1388.2</v>
      </c>
      <c r="BY195" s="62"/>
      <c r="BZ195" s="62"/>
      <c r="CA195" s="8"/>
      <c r="CB195" s="8"/>
      <c r="CC195" s="62"/>
      <c r="CD195" s="62"/>
      <c r="CE195" s="1"/>
      <c r="CF195" s="1"/>
    </row>
    <row r="196" spans="1:84" s="12" customFormat="1">
      <c r="A196" s="1">
        <v>2013</v>
      </c>
      <c r="B196" s="1">
        <v>6</v>
      </c>
      <c r="C196" s="24">
        <v>41551</v>
      </c>
      <c r="D196" s="26">
        <v>4344</v>
      </c>
      <c r="E196" s="26">
        <v>4359</v>
      </c>
      <c r="F196" s="26">
        <v>4333</v>
      </c>
      <c r="G196" s="26">
        <v>4355</v>
      </c>
      <c r="H196" s="1">
        <v>1388</v>
      </c>
      <c r="I196" s="81">
        <v>132.26962</v>
      </c>
      <c r="J196" s="119">
        <v>132.283242</v>
      </c>
      <c r="K196" s="119">
        <v>91.652690000000007</v>
      </c>
      <c r="L196" s="72">
        <v>91.545597000000001</v>
      </c>
      <c r="M196" s="7">
        <v>4349</v>
      </c>
      <c r="N196" s="56"/>
      <c r="O196" s="84"/>
      <c r="P196" s="13"/>
      <c r="Q196" s="13"/>
      <c r="R196" s="13"/>
      <c r="S196" s="13"/>
      <c r="T196" s="13"/>
      <c r="U196" s="13"/>
      <c r="V196" s="13"/>
      <c r="W196" s="50"/>
      <c r="X196" s="69">
        <v>4349</v>
      </c>
      <c r="Y196" s="7">
        <v>4390</v>
      </c>
      <c r="Z196" s="68">
        <v>4333</v>
      </c>
      <c r="AA196" s="68">
        <v>4383</v>
      </c>
      <c r="AB196" s="134"/>
      <c r="AC196" s="134"/>
      <c r="AD196" s="134"/>
      <c r="AE196" s="134"/>
      <c r="AF196" s="134"/>
      <c r="AG196" s="37"/>
      <c r="AH196" s="37"/>
      <c r="AI196" s="1"/>
      <c r="AJ196" s="1"/>
      <c r="AK196" s="1"/>
      <c r="AL196" s="1"/>
      <c r="AM196" s="1"/>
      <c r="AN196" s="1"/>
      <c r="AO196" s="1"/>
      <c r="AP196" s="14">
        <v>4400</v>
      </c>
      <c r="AQ196" s="14">
        <v>4406</v>
      </c>
      <c r="AR196" s="14">
        <v>4302</v>
      </c>
      <c r="AS196" s="14">
        <v>4340</v>
      </c>
      <c r="AT196" s="14">
        <v>4373.666666666667</v>
      </c>
      <c r="AU196" s="127">
        <v>11</v>
      </c>
      <c r="AV196" s="127" t="s">
        <v>618</v>
      </c>
      <c r="AW196" s="14">
        <v>470</v>
      </c>
      <c r="AX196" s="127" t="s">
        <v>618</v>
      </c>
      <c r="AY196" s="14">
        <v>-90</v>
      </c>
      <c r="AZ196" s="1">
        <v>4349</v>
      </c>
      <c r="BA196" s="1">
        <v>4371</v>
      </c>
      <c r="BB196" s="1">
        <v>4333</v>
      </c>
      <c r="BC196" s="1">
        <v>4350</v>
      </c>
      <c r="BD196" s="8"/>
      <c r="BE196" s="8"/>
      <c r="BF196" s="62"/>
      <c r="BG196" s="62"/>
      <c r="BH196" s="1">
        <v>4343</v>
      </c>
      <c r="BI196" s="1">
        <v>228</v>
      </c>
      <c r="BJ196" s="1">
        <v>277</v>
      </c>
      <c r="BK196" s="1">
        <v>0.82310469314079426</v>
      </c>
      <c r="BL196" s="1">
        <v>4349</v>
      </c>
      <c r="BM196" s="1">
        <v>4365</v>
      </c>
      <c r="BN196" s="1">
        <v>4333</v>
      </c>
      <c r="BO196" s="1">
        <v>4355</v>
      </c>
      <c r="BP196" s="1">
        <v>4349</v>
      </c>
      <c r="BQ196" s="1">
        <v>4371</v>
      </c>
      <c r="BR196" s="1">
        <v>4333</v>
      </c>
      <c r="BS196" s="1">
        <v>4354</v>
      </c>
      <c r="BT196" s="1">
        <v>4349</v>
      </c>
      <c r="BU196" s="1">
        <v>4351</v>
      </c>
      <c r="BV196" s="1">
        <v>4344</v>
      </c>
      <c r="BW196" s="1">
        <v>4345</v>
      </c>
      <c r="BX196" s="1">
        <v>1380.6</v>
      </c>
      <c r="BY196" s="62"/>
      <c r="BZ196" s="62"/>
      <c r="CA196" s="8"/>
      <c r="CB196" s="8"/>
      <c r="CC196" s="62"/>
      <c r="CD196" s="62"/>
      <c r="CE196" s="1"/>
      <c r="CF196" s="1"/>
    </row>
    <row r="197" spans="1:84" s="12" customFormat="1">
      <c r="A197" s="1">
        <v>2013</v>
      </c>
      <c r="B197" s="1">
        <v>2</v>
      </c>
      <c r="C197" s="24">
        <v>41554</v>
      </c>
      <c r="D197" s="26">
        <v>4385</v>
      </c>
      <c r="E197" s="26">
        <v>4390</v>
      </c>
      <c r="F197" s="26">
        <v>4355</v>
      </c>
      <c r="G197" s="26">
        <v>4376</v>
      </c>
      <c r="H197" s="1">
        <v>1403.5</v>
      </c>
      <c r="I197" s="81">
        <v>131.82682500000001</v>
      </c>
      <c r="J197" s="119">
        <v>131.53788599999999</v>
      </c>
      <c r="K197" s="119">
        <v>91.2834</v>
      </c>
      <c r="L197" s="72">
        <v>91.094517999999994</v>
      </c>
      <c r="M197" s="7">
        <v>4350</v>
      </c>
      <c r="N197" s="56"/>
      <c r="O197" s="84"/>
      <c r="P197" s="13"/>
      <c r="Q197" s="13"/>
      <c r="R197" s="13"/>
      <c r="S197" s="13"/>
      <c r="T197" s="13"/>
      <c r="U197" s="13"/>
      <c r="V197" s="13"/>
      <c r="W197" s="50"/>
      <c r="X197" s="69">
        <v>4351</v>
      </c>
      <c r="Y197" s="7">
        <v>4407</v>
      </c>
      <c r="Z197" s="68">
        <v>4346</v>
      </c>
      <c r="AA197" s="68">
        <v>4400</v>
      </c>
      <c r="AB197" s="134"/>
      <c r="AC197" s="134"/>
      <c r="AD197" s="134"/>
      <c r="AE197" s="134"/>
      <c r="AF197" s="134"/>
      <c r="AG197" s="37"/>
      <c r="AH197" s="37"/>
      <c r="AI197" s="1"/>
      <c r="AJ197" s="1"/>
      <c r="AK197" s="1"/>
      <c r="AL197" s="1"/>
      <c r="AM197" s="1"/>
      <c r="AN197" s="1"/>
      <c r="AO197" s="1"/>
      <c r="AP197" s="14">
        <v>4349</v>
      </c>
      <c r="AQ197" s="14">
        <v>4390</v>
      </c>
      <c r="AR197" s="14">
        <v>4333</v>
      </c>
      <c r="AS197" s="14">
        <v>4369</v>
      </c>
      <c r="AT197" s="14">
        <v>4367</v>
      </c>
      <c r="AU197" s="127">
        <v>9</v>
      </c>
      <c r="AV197" s="127" t="s">
        <v>618</v>
      </c>
      <c r="AW197" s="14">
        <v>470</v>
      </c>
      <c r="AX197" s="127" t="s">
        <v>618</v>
      </c>
      <c r="AY197" s="14">
        <v>-90</v>
      </c>
      <c r="AZ197" s="1">
        <v>4351</v>
      </c>
      <c r="BA197" s="1">
        <v>4384</v>
      </c>
      <c r="BB197" s="1">
        <v>4346</v>
      </c>
      <c r="BC197" s="1">
        <v>4363</v>
      </c>
      <c r="BD197" s="8"/>
      <c r="BE197" s="8"/>
      <c r="BF197" s="62"/>
      <c r="BG197" s="62"/>
      <c r="BH197" s="1">
        <v>4385</v>
      </c>
      <c r="BI197" s="1">
        <v>288</v>
      </c>
      <c r="BJ197" s="1">
        <v>256</v>
      </c>
      <c r="BK197" s="1">
        <v>1.125</v>
      </c>
      <c r="BL197" s="1">
        <v>4351</v>
      </c>
      <c r="BM197" s="1">
        <v>4364</v>
      </c>
      <c r="BN197" s="1">
        <v>4346</v>
      </c>
      <c r="BO197" s="1">
        <v>4357</v>
      </c>
      <c r="BP197" s="1">
        <v>4351</v>
      </c>
      <c r="BQ197" s="1">
        <v>4384</v>
      </c>
      <c r="BR197" s="1">
        <v>4346</v>
      </c>
      <c r="BS197" s="1">
        <v>4363</v>
      </c>
      <c r="BT197" s="1">
        <v>4351</v>
      </c>
      <c r="BU197" s="1">
        <v>4358</v>
      </c>
      <c r="BV197" s="1">
        <v>4346</v>
      </c>
      <c r="BW197" s="1">
        <v>4356</v>
      </c>
      <c r="BX197" s="1">
        <v>1386.6</v>
      </c>
      <c r="BY197" s="62"/>
      <c r="BZ197" s="62"/>
      <c r="CA197" s="8"/>
      <c r="CB197" s="8"/>
      <c r="CC197" s="62"/>
      <c r="CD197" s="62"/>
      <c r="CE197" s="1"/>
      <c r="CF197" s="1"/>
    </row>
    <row r="198" spans="1:84" s="12" customFormat="1">
      <c r="A198" s="1">
        <v>2013</v>
      </c>
      <c r="B198" s="1">
        <v>3</v>
      </c>
      <c r="C198" s="24">
        <v>41555</v>
      </c>
      <c r="D198" s="26">
        <v>4380</v>
      </c>
      <c r="E198" s="26">
        <v>4431</v>
      </c>
      <c r="F198" s="26">
        <v>4375</v>
      </c>
      <c r="G198" s="26">
        <v>4425</v>
      </c>
      <c r="H198" s="1">
        <v>1403.7</v>
      </c>
      <c r="I198" s="81">
        <v>131.74328</v>
      </c>
      <c r="J198" s="119">
        <v>131.73171199999999</v>
      </c>
      <c r="K198" s="119">
        <v>91.700704000000002</v>
      </c>
      <c r="L198" s="72">
        <v>91.682086999999996</v>
      </c>
      <c r="M198" s="7">
        <v>4435</v>
      </c>
      <c r="N198" s="56"/>
      <c r="O198" s="84"/>
      <c r="P198" s="13"/>
      <c r="Q198" s="13"/>
      <c r="R198" s="13"/>
      <c r="S198" s="13"/>
      <c r="T198" s="13"/>
      <c r="U198" s="13"/>
      <c r="V198" s="13"/>
      <c r="W198" s="50"/>
      <c r="X198" s="69">
        <v>4430</v>
      </c>
      <c r="Y198" s="7">
        <v>4438</v>
      </c>
      <c r="Z198" s="68">
        <v>4405</v>
      </c>
      <c r="AA198" s="68">
        <v>4405</v>
      </c>
      <c r="AB198" s="134"/>
      <c r="AC198" s="134"/>
      <c r="AD198" s="134"/>
      <c r="AE198" s="134"/>
      <c r="AF198" s="134"/>
      <c r="AG198" s="37"/>
      <c r="AH198" s="37"/>
      <c r="AI198" s="1"/>
      <c r="AJ198" s="1"/>
      <c r="AK198" s="1"/>
      <c r="AL198" s="1"/>
      <c r="AM198" s="1"/>
      <c r="AN198" s="1"/>
      <c r="AO198" s="1"/>
      <c r="AP198" s="14">
        <v>4351</v>
      </c>
      <c r="AQ198" s="14">
        <v>4407</v>
      </c>
      <c r="AR198" s="14">
        <v>4346</v>
      </c>
      <c r="AS198" s="14">
        <v>4384</v>
      </c>
      <c r="AT198" s="14">
        <v>4364.333333333333</v>
      </c>
      <c r="AU198" s="127">
        <v>45</v>
      </c>
      <c r="AV198" s="127">
        <v>-8</v>
      </c>
      <c r="AW198" s="14">
        <v>462</v>
      </c>
      <c r="AX198" s="127" t="s">
        <v>618</v>
      </c>
      <c r="AY198" s="14">
        <v>-90</v>
      </c>
      <c r="AZ198" s="1">
        <v>4430</v>
      </c>
      <c r="BA198" s="1">
        <v>4438</v>
      </c>
      <c r="BB198" s="1">
        <v>4422</v>
      </c>
      <c r="BC198" s="1">
        <v>4432</v>
      </c>
      <c r="BD198" s="8"/>
      <c r="BE198" s="8"/>
      <c r="BF198" s="62"/>
      <c r="BG198" s="62"/>
      <c r="BH198" s="1">
        <v>4390</v>
      </c>
      <c r="BI198" s="1">
        <v>313</v>
      </c>
      <c r="BJ198" s="1">
        <v>220</v>
      </c>
      <c r="BK198" s="1">
        <v>1.4227272727272726</v>
      </c>
      <c r="BL198" s="1">
        <v>4430</v>
      </c>
      <c r="BM198" s="1">
        <v>4438</v>
      </c>
      <c r="BN198" s="1">
        <v>4422</v>
      </c>
      <c r="BO198" s="1">
        <v>4437</v>
      </c>
      <c r="BP198" s="1">
        <v>4430</v>
      </c>
      <c r="BQ198" s="1">
        <v>4438</v>
      </c>
      <c r="BR198" s="1">
        <v>4422</v>
      </c>
      <c r="BS198" s="1">
        <v>4427</v>
      </c>
      <c r="BT198" s="1">
        <v>4430</v>
      </c>
      <c r="BU198" s="1">
        <v>4438</v>
      </c>
      <c r="BV198" s="1">
        <v>4427</v>
      </c>
      <c r="BW198" s="1">
        <v>4437</v>
      </c>
      <c r="BX198" s="1">
        <v>1407.7</v>
      </c>
      <c r="BY198" s="62"/>
      <c r="BZ198" s="62"/>
      <c r="CA198" s="8"/>
      <c r="CB198" s="8"/>
      <c r="CC198" s="62"/>
      <c r="CD198" s="62"/>
      <c r="CE198" s="1"/>
      <c r="CF198" s="1"/>
    </row>
    <row r="199" spans="1:84" s="12" customFormat="1">
      <c r="A199" s="1">
        <v>2013</v>
      </c>
      <c r="B199" s="1">
        <v>4</v>
      </c>
      <c r="C199" s="24">
        <v>41556</v>
      </c>
      <c r="D199" s="26">
        <v>4401</v>
      </c>
      <c r="E199" s="26">
        <v>4427</v>
      </c>
      <c r="F199" s="26">
        <v>4400</v>
      </c>
      <c r="G199" s="26">
        <v>4422</v>
      </c>
      <c r="H199" s="1">
        <v>1383</v>
      </c>
      <c r="I199" s="81">
        <v>131.880045</v>
      </c>
      <c r="J199" s="119">
        <v>131.65829099999999</v>
      </c>
      <c r="K199" s="119">
        <v>91.888665000000003</v>
      </c>
      <c r="L199" s="72">
        <v>91.850320999999994</v>
      </c>
      <c r="M199" s="7">
        <v>4404</v>
      </c>
      <c r="N199" s="56"/>
      <c r="O199" s="84"/>
      <c r="P199" s="13"/>
      <c r="Q199" s="13"/>
      <c r="R199" s="13"/>
      <c r="S199" s="13"/>
      <c r="T199" s="13"/>
      <c r="U199" s="13"/>
      <c r="V199" s="13"/>
      <c r="W199" s="50"/>
      <c r="X199" s="69">
        <v>4410</v>
      </c>
      <c r="Y199" s="7">
        <v>4419</v>
      </c>
      <c r="Z199" s="68">
        <v>4341</v>
      </c>
      <c r="AA199" s="68">
        <v>4375</v>
      </c>
      <c r="AB199" s="134"/>
      <c r="AC199" s="134"/>
      <c r="AD199" s="134"/>
      <c r="AE199" s="134"/>
      <c r="AF199" s="134"/>
      <c r="AG199" s="37"/>
      <c r="AH199" s="37"/>
      <c r="AI199" s="1"/>
      <c r="AJ199" s="1"/>
      <c r="AK199" s="1"/>
      <c r="AL199" s="1"/>
      <c r="AM199" s="1"/>
      <c r="AN199" s="1"/>
      <c r="AO199" s="1"/>
      <c r="AP199" s="14">
        <v>4430</v>
      </c>
      <c r="AQ199" s="14">
        <v>4438</v>
      </c>
      <c r="AR199" s="14">
        <v>4400</v>
      </c>
      <c r="AS199" s="14">
        <v>4418</v>
      </c>
      <c r="AT199" s="14">
        <v>4390.333333333333</v>
      </c>
      <c r="AU199" s="127">
        <v>21</v>
      </c>
      <c r="AV199" s="127" t="s">
        <v>618</v>
      </c>
      <c r="AW199" s="14">
        <v>462</v>
      </c>
      <c r="AX199" s="127" t="s">
        <v>618</v>
      </c>
      <c r="AY199" s="14">
        <v>-90</v>
      </c>
      <c r="AZ199" s="1">
        <v>4410</v>
      </c>
      <c r="BA199" s="1">
        <v>4419</v>
      </c>
      <c r="BB199" s="1">
        <v>4357</v>
      </c>
      <c r="BC199" s="1">
        <v>4366</v>
      </c>
      <c r="BD199" s="8"/>
      <c r="BE199" s="8"/>
      <c r="BF199" s="62"/>
      <c r="BG199" s="62"/>
      <c r="BH199" s="1">
        <v>4409</v>
      </c>
      <c r="BI199" s="1">
        <v>276</v>
      </c>
      <c r="BJ199" s="1">
        <v>357</v>
      </c>
      <c r="BK199" s="1">
        <v>0.77310924369747902</v>
      </c>
      <c r="BL199" s="1">
        <v>4410</v>
      </c>
      <c r="BM199" s="1">
        <v>4419</v>
      </c>
      <c r="BN199" s="1">
        <v>4357</v>
      </c>
      <c r="BO199" s="1">
        <v>4364</v>
      </c>
      <c r="BP199" s="1">
        <v>4410</v>
      </c>
      <c r="BQ199" s="1">
        <v>4419</v>
      </c>
      <c r="BR199" s="1">
        <v>4341</v>
      </c>
      <c r="BS199" s="1">
        <v>4342</v>
      </c>
      <c r="BT199" s="1">
        <v>4410</v>
      </c>
      <c r="BU199" s="1">
        <v>4419</v>
      </c>
      <c r="BV199" s="1">
        <v>4405</v>
      </c>
      <c r="BW199" s="1">
        <v>4418</v>
      </c>
      <c r="BX199" s="1">
        <v>1399.5</v>
      </c>
      <c r="BY199" s="62"/>
      <c r="BZ199" s="62"/>
      <c r="CA199" s="8"/>
      <c r="CB199" s="8"/>
      <c r="CC199" s="62"/>
      <c r="CD199" s="62"/>
      <c r="CE199" s="1"/>
      <c r="CF199" s="1"/>
    </row>
    <row r="200" spans="1:84" s="12" customFormat="1">
      <c r="A200" s="1">
        <v>2013</v>
      </c>
      <c r="B200" s="1">
        <v>5</v>
      </c>
      <c r="C200" s="24">
        <v>41557</v>
      </c>
      <c r="D200" s="26">
        <v>4382</v>
      </c>
      <c r="E200" s="26">
        <v>4397</v>
      </c>
      <c r="F200" s="26">
        <v>4362</v>
      </c>
      <c r="G200" s="26">
        <v>4386</v>
      </c>
      <c r="H200" s="1">
        <v>1396</v>
      </c>
      <c r="I200" s="81">
        <v>131.880064</v>
      </c>
      <c r="J200" s="119">
        <v>131.89500000000001</v>
      </c>
      <c r="K200" s="119">
        <v>91.937123999999997</v>
      </c>
      <c r="L200" s="72">
        <v>92.092020000000005</v>
      </c>
      <c r="M200" s="7">
        <v>4386</v>
      </c>
      <c r="N200" s="56"/>
      <c r="O200" s="84"/>
      <c r="P200" s="13"/>
      <c r="Q200" s="13"/>
      <c r="R200" s="13"/>
      <c r="S200" s="13"/>
      <c r="T200" s="13"/>
      <c r="U200" s="13"/>
      <c r="V200" s="13"/>
      <c r="W200" s="50"/>
      <c r="X200" s="69">
        <v>4386</v>
      </c>
      <c r="Y200" s="7">
        <v>4442</v>
      </c>
      <c r="Z200" s="68">
        <v>4376</v>
      </c>
      <c r="AA200" s="68">
        <v>4425</v>
      </c>
      <c r="AB200" s="134"/>
      <c r="AC200" s="134"/>
      <c r="AD200" s="134"/>
      <c r="AE200" s="134"/>
      <c r="AF200" s="134"/>
      <c r="AG200" s="37"/>
      <c r="AH200" s="37"/>
      <c r="AI200" s="1"/>
      <c r="AJ200" s="1"/>
      <c r="AK200" s="1"/>
      <c r="AL200" s="1"/>
      <c r="AM200" s="1"/>
      <c r="AN200" s="1"/>
      <c r="AO200" s="1"/>
      <c r="AP200" s="14">
        <v>4410</v>
      </c>
      <c r="AQ200" s="14">
        <v>4419</v>
      </c>
      <c r="AR200" s="14">
        <v>4341</v>
      </c>
      <c r="AS200" s="14">
        <v>4377</v>
      </c>
      <c r="AT200" s="14">
        <v>4393</v>
      </c>
      <c r="AU200" s="127">
        <v>4</v>
      </c>
      <c r="AV200" s="127" t="s">
        <v>618</v>
      </c>
      <c r="AW200" s="14">
        <v>462</v>
      </c>
      <c r="AX200" s="127" t="s">
        <v>618</v>
      </c>
      <c r="AY200" s="14">
        <v>-90</v>
      </c>
      <c r="AZ200" s="1">
        <v>4386</v>
      </c>
      <c r="BA200" s="1">
        <v>4412</v>
      </c>
      <c r="BB200" s="1">
        <v>4376</v>
      </c>
      <c r="BC200" s="1">
        <v>4411</v>
      </c>
      <c r="BD200" s="8"/>
      <c r="BE200" s="8"/>
      <c r="BF200" s="62"/>
      <c r="BG200" s="62"/>
      <c r="BH200" s="1">
        <v>4377</v>
      </c>
      <c r="BI200" s="1">
        <v>332</v>
      </c>
      <c r="BJ200" s="1">
        <v>201</v>
      </c>
      <c r="BK200" s="1">
        <v>1.6517412935323383</v>
      </c>
      <c r="BL200" s="1">
        <v>4386</v>
      </c>
      <c r="BM200" s="1">
        <v>4412</v>
      </c>
      <c r="BN200" s="1">
        <v>4376</v>
      </c>
      <c r="BO200" s="1">
        <v>4401</v>
      </c>
      <c r="BP200" s="1">
        <v>4386</v>
      </c>
      <c r="BQ200" s="1">
        <v>4437</v>
      </c>
      <c r="BR200" s="1">
        <v>4376</v>
      </c>
      <c r="BS200" s="1">
        <v>4435</v>
      </c>
      <c r="BT200" s="1">
        <v>4386</v>
      </c>
      <c r="BU200" s="1">
        <v>4390</v>
      </c>
      <c r="BV200" s="1">
        <v>4378</v>
      </c>
      <c r="BW200" s="1">
        <v>4380</v>
      </c>
      <c r="BX200" s="1">
        <v>1385.5</v>
      </c>
      <c r="BY200" s="62"/>
      <c r="BZ200" s="62"/>
      <c r="CA200" s="8"/>
      <c r="CB200" s="8"/>
      <c r="CC200" s="62"/>
      <c r="CD200" s="62"/>
      <c r="CE200" s="1"/>
      <c r="CF200" s="1"/>
    </row>
    <row r="201" spans="1:84" s="12" customFormat="1">
      <c r="A201" s="1">
        <v>2013</v>
      </c>
      <c r="B201" s="1">
        <v>6</v>
      </c>
      <c r="C201" s="24">
        <v>41558</v>
      </c>
      <c r="D201" s="26">
        <v>4403</v>
      </c>
      <c r="E201" s="26">
        <v>4439</v>
      </c>
      <c r="F201" s="26">
        <v>4403</v>
      </c>
      <c r="G201" s="26">
        <v>4430</v>
      </c>
      <c r="H201" s="1">
        <v>1380.2</v>
      </c>
      <c r="I201" s="81">
        <v>133.18809400000001</v>
      </c>
      <c r="J201" s="119">
        <v>133.27886699999999</v>
      </c>
      <c r="K201" s="119">
        <v>93.272998000000001</v>
      </c>
      <c r="L201" s="72">
        <v>93.109401000000005</v>
      </c>
      <c r="M201" s="7">
        <v>4417</v>
      </c>
      <c r="N201" s="56"/>
      <c r="O201" s="84"/>
      <c r="P201" s="13"/>
      <c r="Q201" s="13"/>
      <c r="R201" s="13"/>
      <c r="S201" s="13"/>
      <c r="T201" s="13"/>
      <c r="U201" s="13"/>
      <c r="V201" s="13"/>
      <c r="W201" s="50"/>
      <c r="X201" s="69">
        <v>4417</v>
      </c>
      <c r="Y201" s="7">
        <v>4421</v>
      </c>
      <c r="Z201" s="68">
        <v>4340</v>
      </c>
      <c r="AA201" s="68">
        <v>4370</v>
      </c>
      <c r="AB201" s="134"/>
      <c r="AC201" s="134"/>
      <c r="AD201" s="134"/>
      <c r="AE201" s="134"/>
      <c r="AF201" s="134"/>
      <c r="AG201" s="37"/>
      <c r="AH201" s="37"/>
      <c r="AI201" s="1"/>
      <c r="AJ201" s="1"/>
      <c r="AK201" s="1"/>
      <c r="AL201" s="1"/>
      <c r="AM201" s="1"/>
      <c r="AN201" s="1"/>
      <c r="AO201" s="1"/>
      <c r="AP201" s="14">
        <v>4386</v>
      </c>
      <c r="AQ201" s="14">
        <v>4442</v>
      </c>
      <c r="AR201" s="14">
        <v>4376</v>
      </c>
      <c r="AS201" s="14">
        <v>4416</v>
      </c>
      <c r="AT201" s="14">
        <v>4403.666666666667</v>
      </c>
      <c r="AU201" s="127">
        <v>27</v>
      </c>
      <c r="AV201" s="127" t="s">
        <v>618</v>
      </c>
      <c r="AW201" s="14">
        <v>462</v>
      </c>
      <c r="AX201" s="127" t="s">
        <v>618</v>
      </c>
      <c r="AY201" s="14">
        <v>-90</v>
      </c>
      <c r="AZ201" s="1">
        <v>4417</v>
      </c>
      <c r="BA201" s="1">
        <v>4421</v>
      </c>
      <c r="BB201" s="1">
        <v>4340</v>
      </c>
      <c r="BC201" s="1">
        <v>4365</v>
      </c>
      <c r="BD201" s="8"/>
      <c r="BE201" s="8"/>
      <c r="BF201" s="62"/>
      <c r="BG201" s="62"/>
      <c r="BH201" s="1">
        <v>4418</v>
      </c>
      <c r="BI201" s="1">
        <v>146</v>
      </c>
      <c r="BJ201" s="1">
        <v>155</v>
      </c>
      <c r="BK201" s="1">
        <v>0.9419354838709677</v>
      </c>
      <c r="BL201" s="1">
        <v>4417</v>
      </c>
      <c r="BM201" s="1">
        <v>4421</v>
      </c>
      <c r="BN201" s="1">
        <v>4360</v>
      </c>
      <c r="BO201" s="1">
        <v>4362</v>
      </c>
      <c r="BP201" s="1">
        <v>4417</v>
      </c>
      <c r="BQ201" s="1">
        <v>4421</v>
      </c>
      <c r="BR201" s="1">
        <v>4340</v>
      </c>
      <c r="BS201" s="1">
        <v>4366</v>
      </c>
      <c r="BT201" s="1">
        <v>4417</v>
      </c>
      <c r="BU201" s="1">
        <v>4421</v>
      </c>
      <c r="BV201" s="1">
        <v>4407</v>
      </c>
      <c r="BW201" s="1">
        <v>4408</v>
      </c>
      <c r="BX201" s="1">
        <v>1385.6</v>
      </c>
      <c r="BY201" s="62"/>
      <c r="BZ201" s="62"/>
      <c r="CA201" s="8"/>
      <c r="CB201" s="8"/>
      <c r="CC201" s="62"/>
      <c r="CD201" s="62"/>
      <c r="CE201" s="1"/>
      <c r="CF201" s="1"/>
    </row>
    <row r="202" spans="1:84" s="12" customFormat="1">
      <c r="A202" s="1">
        <v>2013</v>
      </c>
      <c r="B202" s="1">
        <v>3</v>
      </c>
      <c r="C202" s="24">
        <v>41562</v>
      </c>
      <c r="D202" s="26">
        <v>4409</v>
      </c>
      <c r="E202" s="26">
        <v>4409</v>
      </c>
      <c r="F202" s="26">
        <v>4371</v>
      </c>
      <c r="G202" s="26">
        <v>4381</v>
      </c>
      <c r="H202" s="1">
        <v>1385</v>
      </c>
      <c r="I202" s="81">
        <v>133.485713</v>
      </c>
      <c r="J202" s="119">
        <v>133.43039999999999</v>
      </c>
      <c r="K202" s="119">
        <v>93.883737999999994</v>
      </c>
      <c r="L202" s="72">
        <v>93.912959999999998</v>
      </c>
      <c r="M202" s="7">
        <v>4378</v>
      </c>
      <c r="N202" s="56"/>
      <c r="O202" s="84"/>
      <c r="P202" s="13"/>
      <c r="Q202" s="13"/>
      <c r="R202" s="13"/>
      <c r="S202" s="13"/>
      <c r="T202" s="13"/>
      <c r="U202" s="13"/>
      <c r="V202" s="13"/>
      <c r="W202" s="50"/>
      <c r="X202" s="69">
        <v>4378</v>
      </c>
      <c r="Y202" s="7">
        <v>4424</v>
      </c>
      <c r="Z202" s="68">
        <v>4346</v>
      </c>
      <c r="AA202" s="68">
        <v>4414</v>
      </c>
      <c r="AB202" s="134"/>
      <c r="AC202" s="134"/>
      <c r="AD202" s="134"/>
      <c r="AE202" s="134"/>
      <c r="AF202" s="134"/>
      <c r="AG202" s="37"/>
      <c r="AH202" s="37"/>
      <c r="AI202" s="1"/>
      <c r="AJ202" s="1"/>
      <c r="AK202" s="1"/>
      <c r="AL202" s="1"/>
      <c r="AM202" s="1"/>
      <c r="AN202" s="1"/>
      <c r="AO202" s="1"/>
      <c r="AP202" s="14">
        <v>4417</v>
      </c>
      <c r="AQ202" s="14">
        <v>4421</v>
      </c>
      <c r="AR202" s="14">
        <v>4340</v>
      </c>
      <c r="AS202" s="14">
        <v>4397</v>
      </c>
      <c r="AT202" s="14">
        <v>4396.666666666667</v>
      </c>
      <c r="AU202" s="127">
        <v>28</v>
      </c>
      <c r="AV202" s="127" t="s">
        <v>618</v>
      </c>
      <c r="AW202" s="14">
        <v>462</v>
      </c>
      <c r="AX202" s="127" t="s">
        <v>618</v>
      </c>
      <c r="AY202" s="14">
        <v>-90</v>
      </c>
      <c r="AZ202" s="1">
        <v>4378</v>
      </c>
      <c r="BA202" s="1">
        <v>4400</v>
      </c>
      <c r="BB202" s="1">
        <v>4346</v>
      </c>
      <c r="BC202" s="1">
        <v>4400</v>
      </c>
      <c r="BD202" s="8"/>
      <c r="BE202" s="8"/>
      <c r="BF202" s="62"/>
      <c r="BG202" s="62"/>
      <c r="BH202" s="1">
        <v>4418</v>
      </c>
      <c r="BI202" s="1">
        <v>146</v>
      </c>
      <c r="BJ202" s="1">
        <v>155</v>
      </c>
      <c r="BK202" s="1">
        <v>0.9419354838709677</v>
      </c>
      <c r="BL202" s="1">
        <v>4378</v>
      </c>
      <c r="BM202" s="1">
        <v>4384</v>
      </c>
      <c r="BN202" s="1">
        <v>4346</v>
      </c>
      <c r="BO202" s="1">
        <v>4375</v>
      </c>
      <c r="BP202" s="1">
        <v>4378</v>
      </c>
      <c r="BQ202" s="1">
        <v>4410</v>
      </c>
      <c r="BR202" s="1">
        <v>4346</v>
      </c>
      <c r="BS202" s="1">
        <v>4405</v>
      </c>
      <c r="BT202" s="1">
        <v>4378</v>
      </c>
      <c r="BU202" s="1">
        <v>4384</v>
      </c>
      <c r="BV202" s="1">
        <v>4372</v>
      </c>
      <c r="BW202" s="1">
        <v>4375</v>
      </c>
      <c r="BX202" s="1">
        <v>1373.3</v>
      </c>
      <c r="BY202" s="62"/>
      <c r="BZ202" s="62"/>
      <c r="CA202" s="8"/>
      <c r="CB202" s="8"/>
      <c r="CC202" s="62"/>
      <c r="CD202" s="62"/>
      <c r="CE202" s="1"/>
      <c r="CF202" s="1"/>
    </row>
    <row r="203" spans="1:84" s="12" customFormat="1">
      <c r="A203" s="1">
        <v>2013</v>
      </c>
      <c r="B203" s="1">
        <v>4</v>
      </c>
      <c r="C203" s="24">
        <v>41563</v>
      </c>
      <c r="D203" s="26">
        <v>4402</v>
      </c>
      <c r="E203" s="26">
        <v>4438</v>
      </c>
      <c r="F203" s="26">
        <v>4395</v>
      </c>
      <c r="G203" s="26">
        <v>4436</v>
      </c>
      <c r="H203" s="1">
        <v>1399.3</v>
      </c>
      <c r="I203" s="81">
        <v>133.01830200000001</v>
      </c>
      <c r="J203" s="119">
        <v>132.990084</v>
      </c>
      <c r="K203" s="119">
        <v>93.784103999999999</v>
      </c>
      <c r="L203" s="72">
        <v>93.785653999999994</v>
      </c>
      <c r="M203" s="7">
        <v>4427</v>
      </c>
      <c r="N203" s="56"/>
      <c r="O203" s="84"/>
      <c r="P203" s="13"/>
      <c r="Q203" s="13"/>
      <c r="R203" s="13"/>
      <c r="S203" s="13"/>
      <c r="T203" s="13"/>
      <c r="U203" s="13"/>
      <c r="V203" s="13"/>
      <c r="W203" s="50"/>
      <c r="X203" s="69">
        <v>4427</v>
      </c>
      <c r="Y203" s="7">
        <v>4493</v>
      </c>
      <c r="Z203" s="68">
        <v>4410</v>
      </c>
      <c r="AA203" s="68">
        <v>4481</v>
      </c>
      <c r="AB203" s="134"/>
      <c r="AC203" s="134"/>
      <c r="AD203" s="134"/>
      <c r="AE203" s="134"/>
      <c r="AF203" s="134"/>
      <c r="AG203" s="37"/>
      <c r="AH203" s="37"/>
      <c r="AI203" s="1"/>
      <c r="AJ203" s="1"/>
      <c r="AK203" s="1"/>
      <c r="AL203" s="1"/>
      <c r="AM203" s="1"/>
      <c r="AN203" s="1"/>
      <c r="AO203" s="1"/>
      <c r="AP203" s="14">
        <v>4378</v>
      </c>
      <c r="AQ203" s="14">
        <v>4424</v>
      </c>
      <c r="AR203" s="14">
        <v>4346</v>
      </c>
      <c r="AS203" s="14">
        <v>4413</v>
      </c>
      <c r="AT203" s="14">
        <v>4408.666666666667</v>
      </c>
      <c r="AU203" s="127">
        <v>34</v>
      </c>
      <c r="AV203" s="127">
        <v>71</v>
      </c>
      <c r="AW203" s="14">
        <v>533</v>
      </c>
      <c r="AX203" s="127" t="s">
        <v>618</v>
      </c>
      <c r="AY203" s="14">
        <v>-90</v>
      </c>
      <c r="AZ203" s="1">
        <v>4427</v>
      </c>
      <c r="BA203" s="1">
        <v>4446</v>
      </c>
      <c r="BB203" s="1">
        <v>4410</v>
      </c>
      <c r="BC203" s="1">
        <v>4439</v>
      </c>
      <c r="BD203" s="8"/>
      <c r="BE203" s="8"/>
      <c r="BF203" s="62"/>
      <c r="BG203" s="62"/>
      <c r="BH203" s="1">
        <v>4405</v>
      </c>
      <c r="BI203" s="1">
        <v>261</v>
      </c>
      <c r="BJ203" s="1">
        <v>207</v>
      </c>
      <c r="BK203" s="1">
        <v>1.2608695652173914</v>
      </c>
      <c r="BL203" s="1">
        <v>4427</v>
      </c>
      <c r="BM203" s="1">
        <v>4446</v>
      </c>
      <c r="BN203" s="1">
        <v>4410</v>
      </c>
      <c r="BO203" s="1">
        <v>4443</v>
      </c>
      <c r="BP203" s="1">
        <v>4427</v>
      </c>
      <c r="BQ203" s="1">
        <v>4446</v>
      </c>
      <c r="BR203" s="1">
        <v>4410</v>
      </c>
      <c r="BS203" s="1">
        <v>4438</v>
      </c>
      <c r="BT203" s="1">
        <v>4427</v>
      </c>
      <c r="BU203" s="1">
        <v>4433</v>
      </c>
      <c r="BV203" s="1">
        <v>4415</v>
      </c>
      <c r="BW203" s="1">
        <v>4415</v>
      </c>
      <c r="BX203" s="1">
        <v>1386.4</v>
      </c>
      <c r="BY203" s="62"/>
      <c r="BZ203" s="62"/>
      <c r="CA203" s="8"/>
      <c r="CB203" s="8"/>
      <c r="CC203" s="62"/>
      <c r="CD203" s="62"/>
      <c r="CE203" s="1"/>
      <c r="CF203" s="1"/>
    </row>
    <row r="204" spans="1:84" s="12" customFormat="1">
      <c r="A204" s="1">
        <v>2013</v>
      </c>
      <c r="B204" s="1">
        <v>5</v>
      </c>
      <c r="C204" s="24">
        <v>41564</v>
      </c>
      <c r="D204" s="26">
        <v>4497</v>
      </c>
      <c r="E204" s="26">
        <v>4512</v>
      </c>
      <c r="F204" s="26">
        <v>4450</v>
      </c>
      <c r="G204" s="26">
        <v>4451</v>
      </c>
      <c r="H204" s="1">
        <v>1438.5</v>
      </c>
      <c r="I204" s="81">
        <v>133.42557600000001</v>
      </c>
      <c r="J204" s="119">
        <v>133.55934400000001</v>
      </c>
      <c r="K204" s="119">
        <v>93.951136000000005</v>
      </c>
      <c r="L204" s="72">
        <v>93.940792999999999</v>
      </c>
      <c r="M204" s="7">
        <v>4490</v>
      </c>
      <c r="N204" s="56"/>
      <c r="O204" s="84"/>
      <c r="P204" s="13"/>
      <c r="Q204" s="13"/>
      <c r="R204" s="13"/>
      <c r="S204" s="13"/>
      <c r="T204" s="13"/>
      <c r="U204" s="13"/>
      <c r="V204" s="13"/>
      <c r="W204" s="50"/>
      <c r="X204" s="69">
        <v>4491</v>
      </c>
      <c r="Y204" s="7">
        <v>4560</v>
      </c>
      <c r="Z204" s="68">
        <v>4466</v>
      </c>
      <c r="AA204" s="68">
        <v>4554</v>
      </c>
      <c r="AB204" s="134"/>
      <c r="AC204" s="134"/>
      <c r="AD204" s="134"/>
      <c r="AE204" s="134"/>
      <c r="AF204" s="134"/>
      <c r="AG204" s="37"/>
      <c r="AH204" s="37"/>
      <c r="AI204" s="1"/>
      <c r="AJ204" s="1"/>
      <c r="AK204" s="1"/>
      <c r="AL204" s="1"/>
      <c r="AM204" s="1"/>
      <c r="AN204" s="1"/>
      <c r="AO204" s="1"/>
      <c r="AP204" s="14">
        <v>4427</v>
      </c>
      <c r="AQ204" s="14">
        <v>4512</v>
      </c>
      <c r="AR204" s="14">
        <v>4410</v>
      </c>
      <c r="AS204" s="14">
        <v>4505</v>
      </c>
      <c r="AT204" s="14">
        <v>4438.333333333333</v>
      </c>
      <c r="AU204" s="127">
        <v>46</v>
      </c>
      <c r="AV204" s="127" t="s">
        <v>618</v>
      </c>
      <c r="AW204" s="14">
        <v>533</v>
      </c>
      <c r="AX204" s="127" t="s">
        <v>618</v>
      </c>
      <c r="AY204" s="14">
        <v>-90</v>
      </c>
      <c r="AZ204" s="1">
        <v>4491</v>
      </c>
      <c r="BA204" s="1">
        <v>4534</v>
      </c>
      <c r="BB204" s="1">
        <v>4466</v>
      </c>
      <c r="BC204" s="1">
        <v>4526</v>
      </c>
      <c r="BD204" s="8"/>
      <c r="BE204" s="8"/>
      <c r="BF204" s="62"/>
      <c r="BG204" s="62"/>
      <c r="BH204" s="1">
        <v>4498</v>
      </c>
      <c r="BI204" s="1">
        <v>370</v>
      </c>
      <c r="BJ204" s="1">
        <v>376</v>
      </c>
      <c r="BK204" s="1">
        <v>0.98404255319148937</v>
      </c>
      <c r="BL204" s="1">
        <v>4491</v>
      </c>
      <c r="BM204" s="1">
        <v>4534</v>
      </c>
      <c r="BN204" s="1">
        <v>4466</v>
      </c>
      <c r="BO204" s="1">
        <v>4513</v>
      </c>
      <c r="BP204" s="1">
        <v>4491</v>
      </c>
      <c r="BQ204" s="1">
        <v>4535</v>
      </c>
      <c r="BR204" s="1">
        <v>4466</v>
      </c>
      <c r="BS204" s="1">
        <v>4525</v>
      </c>
      <c r="BT204" s="1">
        <v>4491</v>
      </c>
      <c r="BU204" s="1">
        <v>4500</v>
      </c>
      <c r="BV204" s="1">
        <v>4466</v>
      </c>
      <c r="BW204" s="1">
        <v>4487</v>
      </c>
      <c r="BX204" s="1">
        <v>1415.1</v>
      </c>
      <c r="BY204" s="62"/>
      <c r="BZ204" s="62"/>
      <c r="CA204" s="8"/>
      <c r="CB204" s="8"/>
      <c r="CC204" s="62"/>
      <c r="CD204" s="62"/>
      <c r="CE204" s="1"/>
      <c r="CF204" s="1"/>
    </row>
    <row r="205" spans="1:84" s="12" customFormat="1">
      <c r="A205" s="1">
        <v>2013</v>
      </c>
      <c r="B205" s="1">
        <v>6</v>
      </c>
      <c r="C205" s="24">
        <v>41565</v>
      </c>
      <c r="D205" s="26">
        <v>4543</v>
      </c>
      <c r="E205" s="26">
        <v>4584</v>
      </c>
      <c r="F205" s="26">
        <v>4534</v>
      </c>
      <c r="G205" s="26">
        <v>4572</v>
      </c>
      <c r="H205" s="1">
        <v>1437.8</v>
      </c>
      <c r="I205" s="81">
        <v>134.00941700000001</v>
      </c>
      <c r="J205" s="119">
        <v>134.04457500000001</v>
      </c>
      <c r="K205" s="119">
        <v>94.346075999999996</v>
      </c>
      <c r="L205" s="72">
        <v>94.4238</v>
      </c>
      <c r="M205" s="7">
        <v>4574</v>
      </c>
      <c r="N205" s="56"/>
      <c r="O205" s="84"/>
      <c r="P205" s="13"/>
      <c r="Q205" s="13"/>
      <c r="R205" s="13"/>
      <c r="S205" s="13"/>
      <c r="T205" s="13"/>
      <c r="U205" s="13"/>
      <c r="V205" s="13"/>
      <c r="W205" s="50"/>
      <c r="X205" s="69">
        <v>4581</v>
      </c>
      <c r="Y205" s="7">
        <v>4582</v>
      </c>
      <c r="Z205" s="68">
        <v>4536</v>
      </c>
      <c r="AA205" s="68">
        <v>4567</v>
      </c>
      <c r="AB205" s="134"/>
      <c r="AC205" s="134"/>
      <c r="AD205" s="134"/>
      <c r="AE205" s="134"/>
      <c r="AF205" s="134"/>
      <c r="AG205" s="37"/>
      <c r="AH205" s="37"/>
      <c r="AI205" s="1"/>
      <c r="AJ205" s="1"/>
      <c r="AK205" s="1"/>
      <c r="AL205" s="1"/>
      <c r="AM205" s="1"/>
      <c r="AN205" s="1"/>
      <c r="AO205" s="1"/>
      <c r="AP205" s="14">
        <v>4491</v>
      </c>
      <c r="AQ205" s="14">
        <v>4568</v>
      </c>
      <c r="AR205" s="14">
        <v>4466</v>
      </c>
      <c r="AS205" s="14">
        <v>4564</v>
      </c>
      <c r="AT205" s="14">
        <v>4494</v>
      </c>
      <c r="AU205" s="127">
        <v>29</v>
      </c>
      <c r="AV205" s="127">
        <v>-2</v>
      </c>
      <c r="AW205" s="14">
        <v>531</v>
      </c>
      <c r="AX205" s="127" t="s">
        <v>618</v>
      </c>
      <c r="AY205" s="14">
        <v>-90</v>
      </c>
      <c r="AZ205" s="1">
        <v>4581</v>
      </c>
      <c r="BA205" s="1">
        <v>4582</v>
      </c>
      <c r="BB205" s="1">
        <v>4543</v>
      </c>
      <c r="BC205" s="1">
        <v>4559</v>
      </c>
      <c r="BD205" s="8"/>
      <c r="BE205" s="8"/>
      <c r="BF205" s="62"/>
      <c r="BG205" s="62"/>
      <c r="BH205" s="1">
        <v>4545</v>
      </c>
      <c r="BI205" s="1">
        <v>485</v>
      </c>
      <c r="BJ205" s="1">
        <v>330</v>
      </c>
      <c r="BK205" s="1">
        <v>1.4696969696969697</v>
      </c>
      <c r="BL205" s="1">
        <v>4581</v>
      </c>
      <c r="BM205" s="1">
        <v>4582</v>
      </c>
      <c r="BN205" s="1">
        <v>4543</v>
      </c>
      <c r="BO205" s="1">
        <v>4554</v>
      </c>
      <c r="BP205" s="1">
        <v>4581</v>
      </c>
      <c r="BQ205" s="1">
        <v>4582</v>
      </c>
      <c r="BR205" s="1">
        <v>4543</v>
      </c>
      <c r="BS205" s="1">
        <v>4557</v>
      </c>
      <c r="BT205" s="1">
        <v>4581</v>
      </c>
      <c r="BU205" s="1">
        <v>4582</v>
      </c>
      <c r="BV205" s="1">
        <v>4555</v>
      </c>
      <c r="BW205" s="1">
        <v>4557</v>
      </c>
      <c r="BX205" s="1">
        <v>1438.4</v>
      </c>
      <c r="BY205" s="62"/>
      <c r="BZ205" s="62"/>
      <c r="CA205" s="8"/>
      <c r="CB205" s="8"/>
      <c r="CC205" s="62"/>
      <c r="CD205" s="62"/>
      <c r="CE205" s="1"/>
      <c r="CF205" s="1"/>
    </row>
    <row r="206" spans="1:84" s="12" customFormat="1">
      <c r="A206" s="1">
        <v>2013</v>
      </c>
      <c r="B206" s="1">
        <v>2</v>
      </c>
      <c r="C206" s="24">
        <v>41568</v>
      </c>
      <c r="D206" s="26">
        <v>4568</v>
      </c>
      <c r="E206" s="26">
        <v>4593</v>
      </c>
      <c r="F206" s="26">
        <v>4562</v>
      </c>
      <c r="G206" s="26">
        <v>4591</v>
      </c>
      <c r="H206" s="1">
        <v>1432.8</v>
      </c>
      <c r="I206" s="81">
        <v>134.14995300000001</v>
      </c>
      <c r="J206" s="119">
        <v>134.04235</v>
      </c>
      <c r="K206" s="119">
        <v>94.784655000000001</v>
      </c>
      <c r="L206" s="72">
        <v>94.736329999999995</v>
      </c>
      <c r="M206" s="7">
        <v>4590</v>
      </c>
      <c r="N206" s="56"/>
      <c r="O206" s="84"/>
      <c r="P206" s="13"/>
      <c r="Q206" s="13"/>
      <c r="R206" s="13"/>
      <c r="S206" s="13"/>
      <c r="T206" s="13"/>
      <c r="U206" s="13"/>
      <c r="V206" s="13"/>
      <c r="W206" s="50"/>
      <c r="X206" s="69">
        <v>4587</v>
      </c>
      <c r="Y206" s="7">
        <v>4588</v>
      </c>
      <c r="Z206" s="68">
        <v>4554</v>
      </c>
      <c r="AA206" s="68">
        <v>4576</v>
      </c>
      <c r="AB206" s="134"/>
      <c r="AC206" s="134"/>
      <c r="AD206" s="134"/>
      <c r="AE206" s="134"/>
      <c r="AF206" s="134"/>
      <c r="AG206" s="37"/>
      <c r="AH206" s="37"/>
      <c r="AI206" s="1"/>
      <c r="AJ206" s="1"/>
      <c r="AK206" s="1"/>
      <c r="AL206" s="1"/>
      <c r="AM206" s="1"/>
      <c r="AN206" s="1"/>
      <c r="AO206" s="1"/>
      <c r="AP206" s="14">
        <v>4581</v>
      </c>
      <c r="AQ206" s="14">
        <v>4584</v>
      </c>
      <c r="AR206" s="14">
        <v>4536</v>
      </c>
      <c r="AS206" s="14">
        <v>4567</v>
      </c>
      <c r="AT206" s="14">
        <v>4545.333333333333</v>
      </c>
      <c r="AU206" s="127">
        <v>23</v>
      </c>
      <c r="AV206" s="127" t="s">
        <v>618</v>
      </c>
      <c r="AW206" s="14">
        <v>531</v>
      </c>
      <c r="AX206" s="127" t="s">
        <v>618</v>
      </c>
      <c r="AY206" s="14">
        <v>-90</v>
      </c>
      <c r="AZ206" s="1">
        <v>4587</v>
      </c>
      <c r="BA206" s="1">
        <v>4588</v>
      </c>
      <c r="BB206" s="1">
        <v>4566</v>
      </c>
      <c r="BC206" s="1">
        <v>4567</v>
      </c>
      <c r="BD206" s="8"/>
      <c r="BE206" s="8"/>
      <c r="BF206" s="62"/>
      <c r="BG206" s="62"/>
      <c r="BH206" s="1">
        <v>4545</v>
      </c>
      <c r="BI206" s="1">
        <v>485</v>
      </c>
      <c r="BJ206" s="1">
        <v>330</v>
      </c>
      <c r="BK206" s="1">
        <v>1.4696969696969697</v>
      </c>
      <c r="BL206" s="1">
        <v>4587</v>
      </c>
      <c r="BM206" s="1">
        <v>4588</v>
      </c>
      <c r="BN206" s="1">
        <v>4566</v>
      </c>
      <c r="BO206" s="1">
        <v>4575</v>
      </c>
      <c r="BP206" s="1">
        <v>4587</v>
      </c>
      <c r="BQ206" s="1">
        <v>4588</v>
      </c>
      <c r="BR206" s="1">
        <v>4562</v>
      </c>
      <c r="BS206" s="1">
        <v>4567</v>
      </c>
      <c r="BT206" s="1">
        <v>4587</v>
      </c>
      <c r="BU206" s="1">
        <v>4588</v>
      </c>
      <c r="BV206" s="1">
        <v>4572</v>
      </c>
      <c r="BW206" s="1">
        <v>4578</v>
      </c>
      <c r="BX206" s="1">
        <v>1439.5</v>
      </c>
      <c r="BY206" s="62"/>
      <c r="BZ206" s="62"/>
      <c r="CA206" s="8"/>
      <c r="CB206" s="8"/>
      <c r="CC206" s="62"/>
      <c r="CD206" s="62"/>
      <c r="CE206" s="1"/>
      <c r="CF206" s="1"/>
    </row>
    <row r="207" spans="1:84" s="12" customFormat="1">
      <c r="A207" s="1">
        <v>2013</v>
      </c>
      <c r="B207" s="1">
        <v>3</v>
      </c>
      <c r="C207" s="24">
        <v>41569</v>
      </c>
      <c r="D207" s="26">
        <v>4569</v>
      </c>
      <c r="E207" s="26">
        <v>4576</v>
      </c>
      <c r="F207" s="26">
        <v>4557</v>
      </c>
      <c r="G207" s="26">
        <v>4567</v>
      </c>
      <c r="H207" s="1">
        <v>1450.1</v>
      </c>
      <c r="I207" s="81">
        <v>134.39191700000001</v>
      </c>
      <c r="J207" s="119">
        <v>134.46072000000001</v>
      </c>
      <c r="K207" s="119">
        <v>94.948139999999995</v>
      </c>
      <c r="L207" s="72">
        <v>94.977626999999998</v>
      </c>
      <c r="M207" s="7">
        <v>4565</v>
      </c>
      <c r="N207" s="56"/>
      <c r="O207" s="84"/>
      <c r="P207" s="13"/>
      <c r="Q207" s="13"/>
      <c r="R207" s="13"/>
      <c r="S207" s="13"/>
      <c r="T207" s="13"/>
      <c r="U207" s="13"/>
      <c r="V207" s="13"/>
      <c r="W207" s="50"/>
      <c r="X207" s="69">
        <v>4565</v>
      </c>
      <c r="Y207" s="7">
        <v>4611</v>
      </c>
      <c r="Z207" s="68">
        <v>4546</v>
      </c>
      <c r="AA207" s="68">
        <v>4604</v>
      </c>
      <c r="AB207" s="134"/>
      <c r="AC207" s="134"/>
      <c r="AD207" s="134"/>
      <c r="AE207" s="134"/>
      <c r="AF207" s="134"/>
      <c r="AG207" s="37"/>
      <c r="AH207" s="37"/>
      <c r="AI207" s="1"/>
      <c r="AJ207" s="1"/>
      <c r="AK207" s="1"/>
      <c r="AL207" s="1"/>
      <c r="AM207" s="1"/>
      <c r="AN207" s="1"/>
      <c r="AO207" s="1"/>
      <c r="AP207" s="14">
        <v>4587</v>
      </c>
      <c r="AQ207" s="14">
        <v>4588</v>
      </c>
      <c r="AR207" s="14">
        <v>4554</v>
      </c>
      <c r="AS207" s="14">
        <v>4569</v>
      </c>
      <c r="AT207" s="14">
        <v>4566.666666666667</v>
      </c>
      <c r="AU207" s="127">
        <v>2</v>
      </c>
      <c r="AV207" s="127" t="s">
        <v>618</v>
      </c>
      <c r="AW207" s="14">
        <v>531</v>
      </c>
      <c r="AX207" s="127" t="s">
        <v>618</v>
      </c>
      <c r="AY207" s="14">
        <v>-90</v>
      </c>
      <c r="AZ207" s="1">
        <v>4565</v>
      </c>
      <c r="BA207" s="1">
        <v>4587</v>
      </c>
      <c r="BB207" s="1">
        <v>4546</v>
      </c>
      <c r="BC207" s="1">
        <v>4581</v>
      </c>
      <c r="BD207" s="8"/>
      <c r="BE207" s="8"/>
      <c r="BF207" s="62"/>
      <c r="BG207" s="62"/>
      <c r="BH207" s="1">
        <v>4558</v>
      </c>
      <c r="BI207" s="1">
        <v>283</v>
      </c>
      <c r="BJ207" s="1">
        <v>293</v>
      </c>
      <c r="BK207" s="1">
        <v>0.96587030716723554</v>
      </c>
      <c r="BL207" s="1">
        <v>4565</v>
      </c>
      <c r="BM207" s="1">
        <v>4581</v>
      </c>
      <c r="BN207" s="1">
        <v>4546</v>
      </c>
      <c r="BO207" s="1">
        <v>4557</v>
      </c>
      <c r="BP207" s="1">
        <v>4565</v>
      </c>
      <c r="BQ207" s="1">
        <v>4609</v>
      </c>
      <c r="BR207" s="1">
        <v>4546</v>
      </c>
      <c r="BS207" s="1">
        <v>4601</v>
      </c>
      <c r="BT207" s="1">
        <v>4565</v>
      </c>
      <c r="BU207" s="1">
        <v>4568</v>
      </c>
      <c r="BV207" s="1">
        <v>4550</v>
      </c>
      <c r="BW207" s="1">
        <v>4555</v>
      </c>
      <c r="BX207" s="1">
        <v>1432.6</v>
      </c>
      <c r="BY207" s="62"/>
      <c r="BZ207" s="62"/>
      <c r="CA207" s="8"/>
      <c r="CB207" s="8"/>
      <c r="CC207" s="62"/>
      <c r="CD207" s="62"/>
      <c r="CE207" s="1"/>
      <c r="CF207" s="1"/>
    </row>
    <row r="208" spans="1:84" s="12" customFormat="1">
      <c r="A208" s="1">
        <v>2013</v>
      </c>
      <c r="B208" s="1">
        <v>4</v>
      </c>
      <c r="C208" s="24">
        <v>41570</v>
      </c>
      <c r="D208" s="26">
        <v>4611</v>
      </c>
      <c r="E208" s="26">
        <v>4614</v>
      </c>
      <c r="F208" s="26">
        <v>4534</v>
      </c>
      <c r="G208" s="26">
        <v>4550</v>
      </c>
      <c r="H208" s="1">
        <v>1432.3</v>
      </c>
      <c r="I208" s="81">
        <v>134.18059600000001</v>
      </c>
      <c r="J208" s="119">
        <v>134.064244</v>
      </c>
      <c r="K208" s="119">
        <v>94.068664999999996</v>
      </c>
      <c r="L208" s="72">
        <v>93.990216000000004</v>
      </c>
      <c r="M208" s="7">
        <v>4543</v>
      </c>
      <c r="N208" s="56"/>
      <c r="O208" s="84"/>
      <c r="P208" s="13"/>
      <c r="Q208" s="13"/>
      <c r="R208" s="13"/>
      <c r="S208" s="13"/>
      <c r="T208" s="13"/>
      <c r="U208" s="13"/>
      <c r="V208" s="13"/>
      <c r="W208" s="50"/>
      <c r="X208" s="69">
        <v>4545</v>
      </c>
      <c r="Y208" s="7">
        <v>4554</v>
      </c>
      <c r="Z208" s="68">
        <v>4518</v>
      </c>
      <c r="AA208" s="68">
        <v>4525</v>
      </c>
      <c r="AB208" s="134"/>
      <c r="AC208" s="134"/>
      <c r="AD208" s="134"/>
      <c r="AE208" s="134"/>
      <c r="AF208" s="134"/>
      <c r="AG208" s="37"/>
      <c r="AH208" s="37"/>
      <c r="AI208" s="1"/>
      <c r="AJ208" s="1"/>
      <c r="AK208" s="1"/>
      <c r="AL208" s="1"/>
      <c r="AM208" s="1"/>
      <c r="AN208" s="1"/>
      <c r="AO208" s="1"/>
      <c r="AP208" s="14">
        <v>4565</v>
      </c>
      <c r="AQ208" s="14">
        <v>4614</v>
      </c>
      <c r="AR208" s="14">
        <v>4546</v>
      </c>
      <c r="AS208" s="14">
        <v>4601</v>
      </c>
      <c r="AT208" s="14">
        <v>4579</v>
      </c>
      <c r="AU208" s="127">
        <v>61</v>
      </c>
      <c r="AV208" s="127" t="s">
        <v>618</v>
      </c>
      <c r="AW208" s="14">
        <v>531</v>
      </c>
      <c r="AX208" s="127" t="s">
        <v>618</v>
      </c>
      <c r="AY208" s="14">
        <v>-90</v>
      </c>
      <c r="AZ208" s="1">
        <v>4545</v>
      </c>
      <c r="BA208" s="1">
        <v>4554</v>
      </c>
      <c r="BB208" s="1">
        <v>4518</v>
      </c>
      <c r="BC208" s="1">
        <v>4530</v>
      </c>
      <c r="BD208" s="8"/>
      <c r="BE208" s="8"/>
      <c r="BF208" s="62"/>
      <c r="BG208" s="62"/>
      <c r="BH208" s="1">
        <v>4614</v>
      </c>
      <c r="BI208" s="1">
        <v>374</v>
      </c>
      <c r="BJ208" s="1">
        <v>365</v>
      </c>
      <c r="BK208" s="1">
        <v>1.0246575342465754</v>
      </c>
      <c r="BL208" s="1">
        <v>4545</v>
      </c>
      <c r="BM208" s="1">
        <v>4554</v>
      </c>
      <c r="BN208" s="1">
        <v>4518</v>
      </c>
      <c r="BO208" s="1">
        <v>4552</v>
      </c>
      <c r="BP208" s="1">
        <v>4545</v>
      </c>
      <c r="BQ208" s="1">
        <v>4554</v>
      </c>
      <c r="BR208" s="1">
        <v>4518</v>
      </c>
      <c r="BS208" s="1">
        <v>4544</v>
      </c>
      <c r="BT208" s="1">
        <v>4545</v>
      </c>
      <c r="BU208" s="1">
        <v>4545</v>
      </c>
      <c r="BV208" s="1">
        <v>4518</v>
      </c>
      <c r="BW208" s="1">
        <v>4525</v>
      </c>
      <c r="BX208" s="1">
        <v>1439.5</v>
      </c>
      <c r="BY208" s="62"/>
      <c r="BZ208" s="62"/>
      <c r="CA208" s="8"/>
      <c r="CB208" s="8"/>
      <c r="CC208" s="62"/>
      <c r="CD208" s="62"/>
      <c r="CE208" s="1"/>
      <c r="CF208" s="1"/>
    </row>
    <row r="209" spans="1:84" s="12" customFormat="1">
      <c r="A209" s="1">
        <v>2013</v>
      </c>
      <c r="B209" s="1">
        <v>5</v>
      </c>
      <c r="C209" s="24">
        <v>41571</v>
      </c>
      <c r="D209" s="26">
        <v>4538</v>
      </c>
      <c r="E209" s="26">
        <v>4559</v>
      </c>
      <c r="F209" s="26">
        <v>4529</v>
      </c>
      <c r="G209" s="26">
        <v>4552</v>
      </c>
      <c r="H209" s="1">
        <v>1450.7</v>
      </c>
      <c r="I209" s="81">
        <v>134.47044</v>
      </c>
      <c r="J209" s="119">
        <v>134.19128799999999</v>
      </c>
      <c r="K209" s="119">
        <v>94.059179999999998</v>
      </c>
      <c r="L209" s="72">
        <v>93.699263999999999</v>
      </c>
      <c r="M209" s="7">
        <v>4551</v>
      </c>
      <c r="N209" s="56"/>
      <c r="O209" s="84"/>
      <c r="P209" s="13"/>
      <c r="Q209" s="13"/>
      <c r="R209" s="13"/>
      <c r="S209" s="13"/>
      <c r="T209" s="13"/>
      <c r="U209" s="13"/>
      <c r="V209" s="13"/>
      <c r="W209" s="50"/>
      <c r="X209" s="69">
        <v>4550</v>
      </c>
      <c r="Y209" s="7">
        <v>4594</v>
      </c>
      <c r="Z209" s="68">
        <v>4541</v>
      </c>
      <c r="AA209" s="68">
        <v>4579</v>
      </c>
      <c r="AB209" s="134"/>
      <c r="AC209" s="134"/>
      <c r="AD209" s="134"/>
      <c r="AE209" s="134"/>
      <c r="AF209" s="134"/>
      <c r="AG209" s="37"/>
      <c r="AH209" s="37"/>
      <c r="AI209" s="1"/>
      <c r="AJ209" s="1"/>
      <c r="AK209" s="1"/>
      <c r="AL209" s="1"/>
      <c r="AM209" s="1"/>
      <c r="AN209" s="1"/>
      <c r="AO209" s="1"/>
      <c r="AP209" s="14">
        <v>4545</v>
      </c>
      <c r="AQ209" s="14">
        <v>4554</v>
      </c>
      <c r="AR209" s="14">
        <v>4518</v>
      </c>
      <c r="AS209" s="14">
        <v>4540</v>
      </c>
      <c r="AT209" s="14">
        <v>4570</v>
      </c>
      <c r="AU209" s="127">
        <v>14</v>
      </c>
      <c r="AV209" s="127" t="s">
        <v>618</v>
      </c>
      <c r="AW209" s="14">
        <v>531</v>
      </c>
      <c r="AX209" s="127" t="s">
        <v>618</v>
      </c>
      <c r="AY209" s="14">
        <v>-90</v>
      </c>
      <c r="AZ209" s="1">
        <v>4550</v>
      </c>
      <c r="BA209" s="1">
        <v>4587</v>
      </c>
      <c r="BB209" s="1">
        <v>4541</v>
      </c>
      <c r="BC209" s="1">
        <v>4570</v>
      </c>
      <c r="BD209" s="8"/>
      <c r="BE209" s="8"/>
      <c r="BF209" s="62"/>
      <c r="BG209" s="62"/>
      <c r="BH209" s="1">
        <v>4551</v>
      </c>
      <c r="BI209" s="1">
        <v>384</v>
      </c>
      <c r="BJ209" s="1">
        <v>250</v>
      </c>
      <c r="BK209" s="1">
        <v>1.536</v>
      </c>
      <c r="BL209" s="1">
        <v>4550</v>
      </c>
      <c r="BM209" s="1">
        <v>4587</v>
      </c>
      <c r="BN209" s="1">
        <v>4541</v>
      </c>
      <c r="BO209" s="1">
        <v>4576</v>
      </c>
      <c r="BP209" s="1">
        <v>4550</v>
      </c>
      <c r="BQ209" s="1">
        <v>4587</v>
      </c>
      <c r="BR209" s="1">
        <v>4541</v>
      </c>
      <c r="BS209" s="1">
        <v>4586</v>
      </c>
      <c r="BT209" s="1">
        <v>4550</v>
      </c>
      <c r="BU209" s="1">
        <v>4552</v>
      </c>
      <c r="BV209" s="1">
        <v>4541</v>
      </c>
      <c r="BW209" s="1">
        <v>4548</v>
      </c>
      <c r="BX209" s="1">
        <v>1439.6</v>
      </c>
      <c r="BY209" s="62"/>
      <c r="BZ209" s="62"/>
      <c r="CA209" s="8"/>
      <c r="CB209" s="8"/>
      <c r="CC209" s="62"/>
      <c r="CD209" s="62"/>
      <c r="CE209" s="1"/>
      <c r="CF209" s="1"/>
    </row>
    <row r="210" spans="1:84" s="12" customFormat="1">
      <c r="A210" s="1">
        <v>2013</v>
      </c>
      <c r="B210" s="1">
        <v>6</v>
      </c>
      <c r="C210" s="24">
        <v>41572</v>
      </c>
      <c r="D210" s="26">
        <v>4574</v>
      </c>
      <c r="E210" s="26">
        <v>4579</v>
      </c>
      <c r="F210" s="26">
        <v>4531</v>
      </c>
      <c r="G210" s="26">
        <v>4539</v>
      </c>
      <c r="H210" s="1">
        <v>1455.5</v>
      </c>
      <c r="I210" s="81">
        <v>134.00253599999999</v>
      </c>
      <c r="J210" s="119">
        <v>134.05253400000001</v>
      </c>
      <c r="K210" s="119">
        <v>93.090472000000005</v>
      </c>
      <c r="L210" s="72">
        <v>93.051882000000006</v>
      </c>
      <c r="M210" s="7">
        <v>4533</v>
      </c>
      <c r="N210" s="56"/>
      <c r="O210" s="84"/>
      <c r="P210" s="13"/>
      <c r="Q210" s="13"/>
      <c r="R210" s="13"/>
      <c r="S210" s="13"/>
      <c r="T210" s="13"/>
      <c r="U210" s="13"/>
      <c r="V210" s="13"/>
      <c r="W210" s="50"/>
      <c r="X210" s="69">
        <v>4533</v>
      </c>
      <c r="Y210" s="7">
        <v>4600</v>
      </c>
      <c r="Z210" s="68">
        <v>4531</v>
      </c>
      <c r="AA210" s="68">
        <v>4588</v>
      </c>
      <c r="AB210" s="134"/>
      <c r="AC210" s="134"/>
      <c r="AD210" s="134"/>
      <c r="AE210" s="134"/>
      <c r="AF210" s="134"/>
      <c r="AG210" s="37"/>
      <c r="AH210" s="37"/>
      <c r="AI210" s="1"/>
      <c r="AJ210" s="1"/>
      <c r="AK210" s="1"/>
      <c r="AL210" s="1"/>
      <c r="AM210" s="1"/>
      <c r="AN210" s="1"/>
      <c r="AO210" s="1"/>
      <c r="AP210" s="14">
        <v>4550</v>
      </c>
      <c r="AQ210" s="14">
        <v>4594</v>
      </c>
      <c r="AR210" s="14">
        <v>4541</v>
      </c>
      <c r="AS210" s="14">
        <v>4575</v>
      </c>
      <c r="AT210" s="14">
        <v>4572</v>
      </c>
      <c r="AU210" s="127">
        <v>35</v>
      </c>
      <c r="AV210" s="127" t="s">
        <v>618</v>
      </c>
      <c r="AW210" s="14">
        <v>531</v>
      </c>
      <c r="AX210" s="127" t="s">
        <v>618</v>
      </c>
      <c r="AY210" s="14">
        <v>-90</v>
      </c>
      <c r="AZ210" s="1">
        <v>4533</v>
      </c>
      <c r="BA210" s="1">
        <v>4565</v>
      </c>
      <c r="BB210" s="1">
        <v>4531</v>
      </c>
      <c r="BC210" s="1">
        <v>4559</v>
      </c>
      <c r="BD210" s="8"/>
      <c r="BE210" s="8"/>
      <c r="BF210" s="62"/>
      <c r="BG210" s="62"/>
      <c r="BH210" s="1">
        <v>4570</v>
      </c>
      <c r="BI210" s="1">
        <v>432</v>
      </c>
      <c r="BJ210" s="1">
        <v>340</v>
      </c>
      <c r="BK210" s="1">
        <v>1.2705882352941176</v>
      </c>
      <c r="BL210" s="1">
        <v>4533</v>
      </c>
      <c r="BM210" s="1">
        <v>4561</v>
      </c>
      <c r="BN210" s="1">
        <v>4531</v>
      </c>
      <c r="BO210" s="1">
        <v>4551</v>
      </c>
      <c r="BP210" s="1">
        <v>4533</v>
      </c>
      <c r="BQ210" s="1">
        <v>4578</v>
      </c>
      <c r="BR210" s="1">
        <v>4531</v>
      </c>
      <c r="BS210" s="1">
        <v>4575</v>
      </c>
      <c r="BT210" s="1">
        <v>4533</v>
      </c>
      <c r="BU210" s="1">
        <v>4542</v>
      </c>
      <c r="BV210" s="1">
        <v>4531</v>
      </c>
      <c r="BW210" s="1">
        <v>4542</v>
      </c>
      <c r="BX210" s="1">
        <v>1443</v>
      </c>
      <c r="BY210" s="62"/>
      <c r="BZ210" s="62"/>
      <c r="CA210" s="8"/>
      <c r="CB210" s="8"/>
      <c r="CC210" s="62"/>
      <c r="CD210" s="62"/>
      <c r="CE210" s="1"/>
      <c r="CF210" s="1"/>
    </row>
    <row r="211" spans="1:84" s="12" customFormat="1">
      <c r="A211" s="1">
        <v>2013</v>
      </c>
      <c r="B211" s="1">
        <v>2</v>
      </c>
      <c r="C211" s="24">
        <v>41575</v>
      </c>
      <c r="D211" s="26">
        <v>4593</v>
      </c>
      <c r="E211" s="26">
        <v>4607</v>
      </c>
      <c r="F211" s="26">
        <v>4583</v>
      </c>
      <c r="G211" s="26">
        <v>4594</v>
      </c>
      <c r="H211" s="1">
        <v>1472.9</v>
      </c>
      <c r="I211" s="81">
        <v>134.65871999999999</v>
      </c>
      <c r="J211" s="119">
        <v>134.662068</v>
      </c>
      <c r="K211" s="119">
        <v>93.686239999999998</v>
      </c>
      <c r="L211" s="72">
        <v>93.657600000000002</v>
      </c>
      <c r="M211" s="7">
        <v>4533</v>
      </c>
      <c r="N211" s="56"/>
      <c r="O211" s="84"/>
      <c r="P211" s="13"/>
      <c r="Q211" s="13"/>
      <c r="R211" s="13"/>
      <c r="S211" s="13"/>
      <c r="T211" s="13"/>
      <c r="U211" s="13"/>
      <c r="V211" s="13"/>
      <c r="W211" s="50"/>
      <c r="X211" s="69">
        <v>4588</v>
      </c>
      <c r="Y211" s="7">
        <v>4664</v>
      </c>
      <c r="Z211" s="68">
        <v>4584</v>
      </c>
      <c r="AA211" s="68">
        <v>4656</v>
      </c>
      <c r="AB211" s="134"/>
      <c r="AC211" s="134"/>
      <c r="AD211" s="134"/>
      <c r="AE211" s="134"/>
      <c r="AF211" s="134"/>
      <c r="AG211" s="37"/>
      <c r="AH211" s="37"/>
      <c r="AI211" s="1"/>
      <c r="AJ211" s="1"/>
      <c r="AK211" s="1"/>
      <c r="AL211" s="1"/>
      <c r="AM211" s="1"/>
      <c r="AN211" s="1"/>
      <c r="AO211" s="1"/>
      <c r="AP211" s="14">
        <v>4533</v>
      </c>
      <c r="AQ211" s="14">
        <v>4600</v>
      </c>
      <c r="AR211" s="14">
        <v>4531</v>
      </c>
      <c r="AS211" s="14">
        <v>4587</v>
      </c>
      <c r="AT211" s="14">
        <v>4567.333333333333</v>
      </c>
      <c r="AU211" s="127">
        <v>1</v>
      </c>
      <c r="AV211" s="127">
        <v>46</v>
      </c>
      <c r="AW211" s="14">
        <v>577</v>
      </c>
      <c r="AX211" s="127" t="s">
        <v>618</v>
      </c>
      <c r="AY211" s="14">
        <v>-90</v>
      </c>
      <c r="AZ211" s="1">
        <v>4588</v>
      </c>
      <c r="BA211" s="1">
        <v>4637</v>
      </c>
      <c r="BB211" s="1">
        <v>4584</v>
      </c>
      <c r="BC211" s="1">
        <v>4627</v>
      </c>
      <c r="BD211" s="8"/>
      <c r="BE211" s="8"/>
      <c r="BF211" s="62"/>
      <c r="BG211" s="62"/>
      <c r="BH211" s="1">
        <v>4592</v>
      </c>
      <c r="BI211" s="1">
        <v>787</v>
      </c>
      <c r="BJ211" s="1">
        <v>414</v>
      </c>
      <c r="BK211" s="1">
        <v>1.9009661835748792</v>
      </c>
      <c r="BL211" s="1">
        <v>4588</v>
      </c>
      <c r="BM211" s="1">
        <v>4632</v>
      </c>
      <c r="BN211" s="1">
        <v>4584</v>
      </c>
      <c r="BO211" s="1">
        <v>4629</v>
      </c>
      <c r="BP211" s="1">
        <v>4588</v>
      </c>
      <c r="BQ211" s="1">
        <v>4658</v>
      </c>
      <c r="BR211" s="1">
        <v>4584</v>
      </c>
      <c r="BS211" s="1">
        <v>4654</v>
      </c>
      <c r="BT211" s="1">
        <v>4588</v>
      </c>
      <c r="BU211" s="1">
        <v>4598</v>
      </c>
      <c r="BV211" s="1">
        <v>4584</v>
      </c>
      <c r="BW211" s="1">
        <v>4598</v>
      </c>
      <c r="BX211" s="1">
        <v>1452.6</v>
      </c>
      <c r="BY211" s="62"/>
      <c r="BZ211" s="62"/>
      <c r="CA211" s="8"/>
      <c r="CB211" s="8"/>
      <c r="CC211" s="62"/>
      <c r="CD211" s="62"/>
      <c r="CE211" s="1"/>
      <c r="CF211" s="1"/>
    </row>
    <row r="212" spans="1:84" s="12" customFormat="1">
      <c r="A212" s="1">
        <v>2013</v>
      </c>
      <c r="B212" s="1">
        <v>3</v>
      </c>
      <c r="C212" s="24">
        <v>41576</v>
      </c>
      <c r="D212" s="26">
        <v>4648</v>
      </c>
      <c r="E212" s="26">
        <v>4659</v>
      </c>
      <c r="F212" s="26">
        <v>4626</v>
      </c>
      <c r="G212" s="26">
        <v>4646</v>
      </c>
      <c r="H212" s="1">
        <v>1461.9</v>
      </c>
      <c r="I212" s="81">
        <v>134.48645999999999</v>
      </c>
      <c r="J212" s="119">
        <v>134.32172199999999</v>
      </c>
      <c r="K212" s="119">
        <v>92.867363999999995</v>
      </c>
      <c r="L212" s="72">
        <v>92.703241000000006</v>
      </c>
      <c r="M212" s="7">
        <v>4632</v>
      </c>
      <c r="N212" s="56"/>
      <c r="O212" s="84"/>
      <c r="P212" s="13"/>
      <c r="Q212" s="13"/>
      <c r="R212" s="13"/>
      <c r="S212" s="13"/>
      <c r="T212" s="13"/>
      <c r="U212" s="13"/>
      <c r="V212" s="13"/>
      <c r="W212" s="50"/>
      <c r="X212" s="69">
        <v>4634</v>
      </c>
      <c r="Y212" s="7">
        <v>4672</v>
      </c>
      <c r="Z212" s="68">
        <v>4626</v>
      </c>
      <c r="AA212" s="68">
        <v>4652</v>
      </c>
      <c r="AB212" s="134"/>
      <c r="AC212" s="134"/>
      <c r="AD212" s="134"/>
      <c r="AE212" s="134"/>
      <c r="AF212" s="134"/>
      <c r="AG212" s="37"/>
      <c r="AH212" s="37"/>
      <c r="AI212" s="1"/>
      <c r="AJ212" s="1"/>
      <c r="AK212" s="1"/>
      <c r="AL212" s="1"/>
      <c r="AM212" s="1"/>
      <c r="AN212" s="1"/>
      <c r="AO212" s="1"/>
      <c r="AP212" s="14">
        <v>4648</v>
      </c>
      <c r="AQ212" s="14">
        <v>4650</v>
      </c>
      <c r="AR212" s="14">
        <v>4626</v>
      </c>
      <c r="AS212" s="14">
        <v>4630</v>
      </c>
      <c r="AT212" s="14">
        <v>4597.333333333333</v>
      </c>
      <c r="AU212" s="127">
        <v>2</v>
      </c>
      <c r="AV212" s="127" t="s">
        <v>618</v>
      </c>
      <c r="AW212" s="14">
        <v>577</v>
      </c>
      <c r="AX212" s="127" t="s">
        <v>618</v>
      </c>
      <c r="AY212" s="14">
        <v>-90</v>
      </c>
      <c r="AZ212" s="1">
        <v>4634</v>
      </c>
      <c r="BA212" s="1">
        <v>4666</v>
      </c>
      <c r="BB212" s="1">
        <v>4626</v>
      </c>
      <c r="BC212" s="1">
        <v>4658</v>
      </c>
      <c r="BD212" s="8"/>
      <c r="BE212" s="8"/>
      <c r="BF212" s="62"/>
      <c r="BG212" s="62"/>
      <c r="BH212" s="1">
        <v>4632</v>
      </c>
      <c r="BI212" s="1">
        <v>328</v>
      </c>
      <c r="BJ212" s="1">
        <v>206</v>
      </c>
      <c r="BK212" s="1">
        <v>1.5922330097087378</v>
      </c>
      <c r="BL212" s="1">
        <v>4634</v>
      </c>
      <c r="BM212" s="1">
        <v>4659</v>
      </c>
      <c r="BN212" s="1">
        <v>4626</v>
      </c>
      <c r="BO212" s="1">
        <v>4655</v>
      </c>
      <c r="BP212" s="1">
        <v>4634</v>
      </c>
      <c r="BQ212" s="1">
        <v>4672</v>
      </c>
      <c r="BR212" s="1">
        <v>4626</v>
      </c>
      <c r="BS212" s="1">
        <v>4666</v>
      </c>
      <c r="BT212" s="1">
        <v>4634</v>
      </c>
      <c r="BU212" s="1">
        <v>4636</v>
      </c>
      <c r="BV212" s="1">
        <v>4626</v>
      </c>
      <c r="BW212" s="1">
        <v>4634</v>
      </c>
      <c r="BX212" s="1">
        <v>1464.5</v>
      </c>
      <c r="BY212" s="62"/>
      <c r="BZ212" s="62"/>
      <c r="CA212" s="8"/>
      <c r="CB212" s="8"/>
      <c r="CC212" s="62"/>
      <c r="CD212" s="62"/>
      <c r="CE212" s="1"/>
      <c r="CF212" s="1"/>
    </row>
    <row r="213" spans="1:84" s="12" customFormat="1">
      <c r="A213" s="1">
        <v>2013</v>
      </c>
      <c r="B213" s="1">
        <v>4</v>
      </c>
      <c r="C213" s="24">
        <v>41577</v>
      </c>
      <c r="D213" s="26">
        <v>4644</v>
      </c>
      <c r="E213" s="26">
        <v>4662</v>
      </c>
      <c r="F213" s="26">
        <v>4626</v>
      </c>
      <c r="G213" s="26">
        <v>4655</v>
      </c>
      <c r="H213" s="1">
        <v>1469.6</v>
      </c>
      <c r="I213" s="81">
        <v>134.91895600000001</v>
      </c>
      <c r="J213" s="119">
        <v>134.989588</v>
      </c>
      <c r="K213" s="119">
        <v>93.212091999999998</v>
      </c>
      <c r="L213" s="72">
        <v>93.356825999999998</v>
      </c>
      <c r="M213" s="7">
        <v>4662</v>
      </c>
      <c r="N213" s="56"/>
      <c r="O213" s="84"/>
      <c r="P213" s="13"/>
      <c r="Q213" s="13"/>
      <c r="R213" s="13"/>
      <c r="S213" s="13"/>
      <c r="T213" s="13"/>
      <c r="U213" s="13"/>
      <c r="V213" s="13"/>
      <c r="W213" s="50"/>
      <c r="X213" s="69">
        <v>4663</v>
      </c>
      <c r="Y213" s="7">
        <v>4714</v>
      </c>
      <c r="Z213" s="68">
        <v>4660</v>
      </c>
      <c r="AA213" s="68">
        <v>4702</v>
      </c>
      <c r="AB213" s="134"/>
      <c r="AC213" s="134"/>
      <c r="AD213" s="134"/>
      <c r="AE213" s="134"/>
      <c r="AF213" s="134"/>
      <c r="AG213" s="37"/>
      <c r="AH213" s="37"/>
      <c r="AI213" s="1"/>
      <c r="AJ213" s="1"/>
      <c r="AK213" s="1"/>
      <c r="AL213" s="1"/>
      <c r="AM213" s="1"/>
      <c r="AN213" s="1"/>
      <c r="AO213" s="1"/>
      <c r="AP213" s="14">
        <v>4634</v>
      </c>
      <c r="AQ213" s="14">
        <v>4672</v>
      </c>
      <c r="AR213" s="14">
        <v>4626</v>
      </c>
      <c r="AS213" s="14">
        <v>4642</v>
      </c>
      <c r="AT213" s="14">
        <v>4619.666666666667</v>
      </c>
      <c r="AU213" s="127">
        <v>11</v>
      </c>
      <c r="AV213" s="127" t="s">
        <v>618</v>
      </c>
      <c r="AW213" s="14">
        <v>577</v>
      </c>
      <c r="AX213" s="127" t="s">
        <v>618</v>
      </c>
      <c r="AY213" s="14">
        <v>-90</v>
      </c>
      <c r="AZ213" s="1">
        <v>4663</v>
      </c>
      <c r="BA213" s="1">
        <v>4712</v>
      </c>
      <c r="BB213" s="1">
        <v>4660</v>
      </c>
      <c r="BC213" s="1">
        <v>4709</v>
      </c>
      <c r="BD213" s="8"/>
      <c r="BE213" s="8"/>
      <c r="BF213" s="62"/>
      <c r="BG213" s="62"/>
      <c r="BH213" s="1">
        <v>4654</v>
      </c>
      <c r="BI213" s="1">
        <v>351</v>
      </c>
      <c r="BJ213" s="1">
        <v>271</v>
      </c>
      <c r="BK213" s="1">
        <v>1.2952029520295203</v>
      </c>
      <c r="BL213" s="1">
        <v>4663</v>
      </c>
      <c r="BM213" s="1">
        <v>4709</v>
      </c>
      <c r="BN213" s="1">
        <v>4660</v>
      </c>
      <c r="BO213" s="1">
        <v>4697</v>
      </c>
      <c r="BP213" s="1">
        <v>4663</v>
      </c>
      <c r="BQ213" s="1">
        <v>4712</v>
      </c>
      <c r="BR213" s="1">
        <v>4660</v>
      </c>
      <c r="BS213" s="1">
        <v>4704</v>
      </c>
      <c r="BT213" s="1">
        <v>4663</v>
      </c>
      <c r="BU213" s="1">
        <v>4670</v>
      </c>
      <c r="BV213" s="1">
        <v>4660</v>
      </c>
      <c r="BW213" s="1">
        <v>4666</v>
      </c>
      <c r="BX213" s="1">
        <v>1464.4</v>
      </c>
      <c r="BY213" s="62"/>
      <c r="BZ213" s="62"/>
      <c r="CA213" s="8"/>
      <c r="CB213" s="8"/>
      <c r="CC213" s="62"/>
      <c r="CD213" s="62"/>
      <c r="CE213" s="1"/>
      <c r="CF213" s="1"/>
    </row>
    <row r="214" spans="1:84" s="12" customFormat="1">
      <c r="A214" s="1">
        <v>2013</v>
      </c>
      <c r="B214" s="1">
        <v>5</v>
      </c>
      <c r="C214" s="24">
        <v>41578</v>
      </c>
      <c r="D214" s="26">
        <v>4673</v>
      </c>
      <c r="E214" s="26">
        <v>4680</v>
      </c>
      <c r="F214" s="26">
        <v>4649</v>
      </c>
      <c r="G214" s="26">
        <v>4655</v>
      </c>
      <c r="H214" s="1">
        <v>1451.2</v>
      </c>
      <c r="I214" s="81">
        <v>134.72402399999999</v>
      </c>
      <c r="J214" s="119">
        <v>134.704362</v>
      </c>
      <c r="K214" s="119">
        <v>93.306021000000001</v>
      </c>
      <c r="L214" s="72">
        <v>93.325682999999998</v>
      </c>
      <c r="M214" s="7">
        <v>4658</v>
      </c>
      <c r="N214" s="56"/>
      <c r="O214" s="84"/>
      <c r="P214" s="13"/>
      <c r="Q214" s="13"/>
      <c r="R214" s="13"/>
      <c r="S214" s="13"/>
      <c r="T214" s="13"/>
      <c r="U214" s="13"/>
      <c r="V214" s="13"/>
      <c r="W214" s="50"/>
      <c r="X214" s="69">
        <v>4660</v>
      </c>
      <c r="Y214" s="7">
        <v>4668</v>
      </c>
      <c r="Z214" s="68">
        <v>4610</v>
      </c>
      <c r="AA214" s="68">
        <v>4623</v>
      </c>
      <c r="AB214" s="134"/>
      <c r="AC214" s="134"/>
      <c r="AD214" s="134"/>
      <c r="AE214" s="134"/>
      <c r="AF214" s="134"/>
      <c r="AG214" s="37"/>
      <c r="AH214" s="37"/>
      <c r="AI214" s="1"/>
      <c r="AJ214" s="1"/>
      <c r="AK214" s="1"/>
      <c r="AL214" s="1"/>
      <c r="AM214" s="1"/>
      <c r="AN214" s="1"/>
      <c r="AO214" s="1"/>
      <c r="AP214" s="14">
        <v>4663</v>
      </c>
      <c r="AQ214" s="14">
        <v>4714</v>
      </c>
      <c r="AR214" s="14">
        <v>4651</v>
      </c>
      <c r="AS214" s="14">
        <v>4653</v>
      </c>
      <c r="AT214" s="14">
        <v>4641.666666666667</v>
      </c>
      <c r="AU214" s="127">
        <v>18</v>
      </c>
      <c r="AV214" s="127" t="s">
        <v>618</v>
      </c>
      <c r="AW214" s="14">
        <v>577</v>
      </c>
      <c r="AX214" s="127" t="s">
        <v>618</v>
      </c>
      <c r="AY214" s="14">
        <v>-90</v>
      </c>
      <c r="AZ214" s="1">
        <v>4660</v>
      </c>
      <c r="BA214" s="1">
        <v>4668</v>
      </c>
      <c r="BB214" s="1">
        <v>4617</v>
      </c>
      <c r="BC214" s="1">
        <v>4623</v>
      </c>
      <c r="BD214" s="8"/>
      <c r="BE214" s="8"/>
      <c r="BF214" s="62"/>
      <c r="BG214" s="62"/>
      <c r="BH214" s="1">
        <v>4675</v>
      </c>
      <c r="BI214" s="1">
        <v>546</v>
      </c>
      <c r="BJ214" s="1">
        <v>321</v>
      </c>
      <c r="BK214" s="1">
        <v>1.7009345794392523</v>
      </c>
      <c r="BL214" s="1">
        <v>4660</v>
      </c>
      <c r="BM214" s="1">
        <v>4668</v>
      </c>
      <c r="BN214" s="1">
        <v>4636</v>
      </c>
      <c r="BO214" s="1">
        <v>4638</v>
      </c>
      <c r="BP214" s="1">
        <v>4660</v>
      </c>
      <c r="BQ214" s="1">
        <v>4668</v>
      </c>
      <c r="BR214" s="1">
        <v>4617</v>
      </c>
      <c r="BS214" s="1">
        <v>4632</v>
      </c>
      <c r="BT214" s="1">
        <v>4660</v>
      </c>
      <c r="BU214" s="1">
        <v>4661</v>
      </c>
      <c r="BV214" s="1">
        <v>4646</v>
      </c>
      <c r="BW214" s="1">
        <v>4652</v>
      </c>
      <c r="BX214" s="1">
        <v>1459.7</v>
      </c>
      <c r="BY214" s="62"/>
      <c r="BZ214" s="62"/>
      <c r="CA214" s="8"/>
      <c r="CB214" s="8"/>
      <c r="CC214" s="62"/>
      <c r="CD214" s="62"/>
      <c r="CE214" s="1"/>
      <c r="CF214" s="1"/>
    </row>
    <row r="215" spans="1:84" s="12" customFormat="1">
      <c r="A215" s="1">
        <v>2013</v>
      </c>
      <c r="B215" s="1">
        <v>6</v>
      </c>
      <c r="C215" s="24">
        <v>41579</v>
      </c>
      <c r="D215" s="26">
        <v>4630</v>
      </c>
      <c r="E215" s="26">
        <v>4640</v>
      </c>
      <c r="F215" s="26">
        <v>4600</v>
      </c>
      <c r="G215" s="26">
        <v>4624</v>
      </c>
      <c r="H215" s="1">
        <v>1454.6</v>
      </c>
      <c r="I215" s="81">
        <v>132.810405</v>
      </c>
      <c r="J215" s="119">
        <v>133.01984899999999</v>
      </c>
      <c r="K215" s="119">
        <v>92.905574999999999</v>
      </c>
      <c r="L215" s="72">
        <v>92.989320000000006</v>
      </c>
      <c r="M215" s="7">
        <v>4630</v>
      </c>
      <c r="N215" s="56"/>
      <c r="O215" s="84"/>
      <c r="P215" s="13"/>
      <c r="Q215" s="13"/>
      <c r="R215" s="13"/>
      <c r="S215" s="13"/>
      <c r="T215" s="13"/>
      <c r="U215" s="13"/>
      <c r="V215" s="13"/>
      <c r="W215" s="50"/>
      <c r="X215" s="69">
        <v>4634</v>
      </c>
      <c r="Y215" s="7">
        <v>4657</v>
      </c>
      <c r="Z215" s="68">
        <v>4622</v>
      </c>
      <c r="AA215" s="68">
        <v>4650</v>
      </c>
      <c r="AB215" s="134"/>
      <c r="AC215" s="134"/>
      <c r="AD215" s="134"/>
      <c r="AE215" s="134"/>
      <c r="AF215" s="134"/>
      <c r="AG215" s="37"/>
      <c r="AH215" s="37"/>
      <c r="AI215" s="1"/>
      <c r="AJ215" s="1"/>
      <c r="AK215" s="1"/>
      <c r="AL215" s="1"/>
      <c r="AM215" s="1"/>
      <c r="AN215" s="1"/>
      <c r="AO215" s="1"/>
      <c r="AP215" s="14">
        <v>4660</v>
      </c>
      <c r="AQ215" s="14">
        <v>4668</v>
      </c>
      <c r="AR215" s="14">
        <v>4610</v>
      </c>
      <c r="AS215" s="14">
        <v>4630</v>
      </c>
      <c r="AT215" s="14">
        <v>4641.666666666667</v>
      </c>
      <c r="AU215" s="127">
        <v>6</v>
      </c>
      <c r="AV215" s="127" t="s">
        <v>618</v>
      </c>
      <c r="AW215" s="14">
        <v>577</v>
      </c>
      <c r="AX215" s="127">
        <v>-44</v>
      </c>
      <c r="AY215" s="14">
        <v>-134</v>
      </c>
      <c r="AZ215" s="1">
        <v>4634</v>
      </c>
      <c r="BA215" s="1">
        <v>4655</v>
      </c>
      <c r="BB215" s="1">
        <v>4622</v>
      </c>
      <c r="BC215" s="1">
        <v>4651</v>
      </c>
      <c r="BD215" s="8"/>
      <c r="BE215" s="8"/>
      <c r="BF215" s="62"/>
      <c r="BG215" s="62"/>
      <c r="BH215" s="1">
        <v>4637</v>
      </c>
      <c r="BI215" s="1">
        <v>511</v>
      </c>
      <c r="BJ215" s="1">
        <v>302</v>
      </c>
      <c r="BK215" s="1">
        <v>1.6920529801324504</v>
      </c>
      <c r="BL215" s="1">
        <v>4634</v>
      </c>
      <c r="BM215" s="1">
        <v>4647</v>
      </c>
      <c r="BN215" s="1">
        <v>4622</v>
      </c>
      <c r="BO215" s="1">
        <v>4638</v>
      </c>
      <c r="BP215" s="1">
        <v>4634</v>
      </c>
      <c r="BQ215" s="1">
        <v>4657</v>
      </c>
      <c r="BR215" s="1">
        <v>4622</v>
      </c>
      <c r="BS215" s="1">
        <v>4639</v>
      </c>
      <c r="BT215" s="1">
        <v>4634</v>
      </c>
      <c r="BU215" s="1">
        <v>4635</v>
      </c>
      <c r="BV215" s="1">
        <v>4626</v>
      </c>
      <c r="BW215" s="1">
        <v>4632</v>
      </c>
      <c r="BX215" s="1">
        <v>1454</v>
      </c>
      <c r="BY215" s="62"/>
      <c r="BZ215" s="62"/>
      <c r="CA215" s="8"/>
      <c r="CB215" s="8"/>
      <c r="CC215" s="62"/>
      <c r="CD215" s="62"/>
      <c r="CE215" s="1"/>
      <c r="CF215" s="1"/>
    </row>
    <row r="216" spans="1:84" s="12" customFormat="1">
      <c r="A216" s="1">
        <v>2013</v>
      </c>
      <c r="B216" s="1">
        <v>3</v>
      </c>
      <c r="C216" s="24">
        <v>41583</v>
      </c>
      <c r="D216" s="26">
        <v>4652</v>
      </c>
      <c r="E216" s="26">
        <v>4667</v>
      </c>
      <c r="F216" s="26">
        <v>4642</v>
      </c>
      <c r="G216" s="26">
        <v>4649</v>
      </c>
      <c r="H216" s="1">
        <v>1452.3</v>
      </c>
      <c r="I216" s="81">
        <v>132.80063999999999</v>
      </c>
      <c r="J216" s="119">
        <v>132.72949800000001</v>
      </c>
      <c r="K216" s="119">
        <v>93.243840000000006</v>
      </c>
      <c r="L216" s="72">
        <v>93.236153999999999</v>
      </c>
      <c r="M216" s="7">
        <v>4632</v>
      </c>
      <c r="N216" s="56"/>
      <c r="O216" s="84"/>
      <c r="P216" s="13"/>
      <c r="Q216" s="13"/>
      <c r="R216" s="13"/>
      <c r="S216" s="13"/>
      <c r="T216" s="13"/>
      <c r="U216" s="13"/>
      <c r="V216" s="13"/>
      <c r="W216" s="50"/>
      <c r="X216" s="69">
        <v>4630</v>
      </c>
      <c r="Y216" s="7">
        <v>4650</v>
      </c>
      <c r="Z216" s="68">
        <v>4614</v>
      </c>
      <c r="AA216" s="68">
        <v>4635</v>
      </c>
      <c r="AB216" s="134"/>
      <c r="AC216" s="134"/>
      <c r="AD216" s="134"/>
      <c r="AE216" s="134"/>
      <c r="AF216" s="134"/>
      <c r="AG216" s="37"/>
      <c r="AH216" s="37"/>
      <c r="AI216" s="1"/>
      <c r="AJ216" s="1"/>
      <c r="AK216" s="1"/>
      <c r="AL216" s="1"/>
      <c r="AM216" s="1"/>
      <c r="AN216" s="1"/>
      <c r="AO216" s="1"/>
      <c r="AP216" s="14">
        <v>4634</v>
      </c>
      <c r="AQ216" s="14">
        <v>4667</v>
      </c>
      <c r="AR216" s="14">
        <v>4622</v>
      </c>
      <c r="AS216" s="14">
        <v>4655</v>
      </c>
      <c r="AT216" s="14">
        <v>4646</v>
      </c>
      <c r="AU216" s="127">
        <v>3</v>
      </c>
      <c r="AV216" s="127" t="s">
        <v>618</v>
      </c>
      <c r="AW216" s="14">
        <v>577</v>
      </c>
      <c r="AX216" s="127" t="s">
        <v>618</v>
      </c>
      <c r="AY216" s="14">
        <v>-134</v>
      </c>
      <c r="AZ216" s="1">
        <v>4630</v>
      </c>
      <c r="BA216" s="1">
        <v>4639</v>
      </c>
      <c r="BB216" s="1">
        <v>4614</v>
      </c>
      <c r="BC216" s="1">
        <v>4632</v>
      </c>
      <c r="BD216" s="8"/>
      <c r="BE216" s="8"/>
      <c r="BF216" s="62"/>
      <c r="BG216" s="62"/>
      <c r="BH216" s="1">
        <v>4663</v>
      </c>
      <c r="BI216" s="1">
        <v>538</v>
      </c>
      <c r="BJ216" s="1">
        <v>413</v>
      </c>
      <c r="BK216" s="1">
        <v>1.3026634382566586</v>
      </c>
      <c r="BL216" s="1">
        <v>4630</v>
      </c>
      <c r="BM216" s="1">
        <v>4632</v>
      </c>
      <c r="BN216" s="1">
        <v>4614</v>
      </c>
      <c r="BO216" s="1">
        <v>4632</v>
      </c>
      <c r="BP216" s="1">
        <v>4630</v>
      </c>
      <c r="BQ216" s="1">
        <v>4639</v>
      </c>
      <c r="BR216" s="1">
        <v>4614</v>
      </c>
      <c r="BS216" s="1">
        <v>4628</v>
      </c>
      <c r="BT216" s="1">
        <v>4630</v>
      </c>
      <c r="BU216" s="1">
        <v>4632</v>
      </c>
      <c r="BV216" s="1">
        <v>4614</v>
      </c>
      <c r="BW216" s="1">
        <v>4615</v>
      </c>
      <c r="BX216" s="1">
        <v>1449.5</v>
      </c>
      <c r="BY216" s="62"/>
      <c r="BZ216" s="62"/>
      <c r="CA216" s="8"/>
      <c r="CB216" s="8"/>
      <c r="CC216" s="62"/>
      <c r="CD216" s="62"/>
      <c r="CE216" s="1"/>
      <c r="CF216" s="1"/>
    </row>
    <row r="217" spans="1:84" s="12" customFormat="1">
      <c r="A217" s="1">
        <v>2013</v>
      </c>
      <c r="B217" s="1">
        <v>4</v>
      </c>
      <c r="C217" s="24">
        <v>41584</v>
      </c>
      <c r="D217" s="26">
        <v>4637</v>
      </c>
      <c r="E217" s="26">
        <v>4665</v>
      </c>
      <c r="F217" s="26">
        <v>4627</v>
      </c>
      <c r="G217" s="26">
        <v>4657</v>
      </c>
      <c r="H217" s="1">
        <v>1465.1</v>
      </c>
      <c r="I217" s="81">
        <v>133.137</v>
      </c>
      <c r="J217" s="119">
        <v>133.16916000000001</v>
      </c>
      <c r="K217" s="119">
        <v>93.827067999999997</v>
      </c>
      <c r="L217" s="72">
        <v>93.798180000000002</v>
      </c>
      <c r="M217" s="7">
        <v>4657</v>
      </c>
      <c r="N217" s="56"/>
      <c r="O217" s="84"/>
      <c r="P217" s="13"/>
      <c r="Q217" s="13"/>
      <c r="R217" s="13"/>
      <c r="S217" s="13"/>
      <c r="T217" s="13"/>
      <c r="U217" s="13"/>
      <c r="V217" s="13"/>
      <c r="W217" s="50"/>
      <c r="X217" s="69">
        <v>4659</v>
      </c>
      <c r="Y217" s="7">
        <v>4701</v>
      </c>
      <c r="Z217" s="68">
        <v>4651</v>
      </c>
      <c r="AA217" s="68">
        <v>4688</v>
      </c>
      <c r="AB217" s="134"/>
      <c r="AC217" s="134"/>
      <c r="AD217" s="134"/>
      <c r="AE217" s="134"/>
      <c r="AF217" s="134"/>
      <c r="AG217" s="37"/>
      <c r="AH217" s="37"/>
      <c r="AI217" s="1"/>
      <c r="AJ217" s="1"/>
      <c r="AK217" s="1"/>
      <c r="AL217" s="1"/>
      <c r="AM217" s="1"/>
      <c r="AN217" s="1"/>
      <c r="AO217" s="1"/>
      <c r="AP217" s="14">
        <v>4630</v>
      </c>
      <c r="AQ217" s="14">
        <v>4650</v>
      </c>
      <c r="AR217" s="14">
        <v>4614</v>
      </c>
      <c r="AS217" s="14">
        <v>4633</v>
      </c>
      <c r="AT217" s="14">
        <v>4639.333333333333</v>
      </c>
      <c r="AU217" s="127">
        <v>20</v>
      </c>
      <c r="AV217" s="127">
        <v>34</v>
      </c>
      <c r="AW217" s="14">
        <v>611</v>
      </c>
      <c r="AX217" s="127" t="s">
        <v>618</v>
      </c>
      <c r="AY217" s="14">
        <v>-134</v>
      </c>
      <c r="AZ217" s="1">
        <v>4659</v>
      </c>
      <c r="BA217" s="1">
        <v>4694</v>
      </c>
      <c r="BB217" s="1">
        <v>4651</v>
      </c>
      <c r="BC217" s="1">
        <v>4691</v>
      </c>
      <c r="BD217" s="8"/>
      <c r="BE217" s="8"/>
      <c r="BF217" s="62"/>
      <c r="BG217" s="62"/>
      <c r="BH217" s="1">
        <v>4636</v>
      </c>
      <c r="BI217" s="1">
        <v>401</v>
      </c>
      <c r="BJ217" s="1">
        <v>324</v>
      </c>
      <c r="BK217" s="1">
        <v>1.2376543209876543</v>
      </c>
      <c r="BL217" s="1">
        <v>4659</v>
      </c>
      <c r="BM217" s="1">
        <v>4689</v>
      </c>
      <c r="BN217" s="1">
        <v>4651</v>
      </c>
      <c r="BO217" s="1">
        <v>4685</v>
      </c>
      <c r="BP217" s="1">
        <v>4659</v>
      </c>
      <c r="BQ217" s="1">
        <v>4694</v>
      </c>
      <c r="BR217" s="1">
        <v>4651</v>
      </c>
      <c r="BS217" s="1">
        <v>4690</v>
      </c>
      <c r="BT217" s="1">
        <v>4659</v>
      </c>
      <c r="BU217" s="1">
        <v>4660</v>
      </c>
      <c r="BV217" s="1">
        <v>4651</v>
      </c>
      <c r="BW217" s="1">
        <v>4654</v>
      </c>
      <c r="BX217" s="1">
        <v>1456.7</v>
      </c>
      <c r="BY217" s="62"/>
      <c r="BZ217" s="62"/>
      <c r="CA217" s="8"/>
      <c r="CB217" s="8"/>
      <c r="CC217" s="62"/>
      <c r="CD217" s="62"/>
      <c r="CE217" s="1"/>
      <c r="CF217" s="1"/>
    </row>
    <row r="218" spans="1:84" s="12" customFormat="1">
      <c r="A218" s="1">
        <v>2013</v>
      </c>
      <c r="B218" s="1">
        <v>5</v>
      </c>
      <c r="C218" s="24">
        <v>41585</v>
      </c>
      <c r="D218" s="26">
        <v>4686</v>
      </c>
      <c r="E218" s="26">
        <v>4701</v>
      </c>
      <c r="F218" s="26">
        <v>4679</v>
      </c>
      <c r="G218" s="26">
        <v>4699</v>
      </c>
      <c r="H218" s="1">
        <v>1453.5</v>
      </c>
      <c r="I218" s="81">
        <v>133.37734900000001</v>
      </c>
      <c r="J218" s="119">
        <v>133.30830800000001</v>
      </c>
      <c r="K218" s="119">
        <v>93.442062000000007</v>
      </c>
      <c r="L218" s="72">
        <v>93.501239999999996</v>
      </c>
      <c r="M218" s="7">
        <v>4693</v>
      </c>
      <c r="N218" s="56"/>
      <c r="O218" s="84"/>
      <c r="P218" s="13"/>
      <c r="Q218" s="13"/>
      <c r="R218" s="13"/>
      <c r="S218" s="13"/>
      <c r="T218" s="13"/>
      <c r="U218" s="13"/>
      <c r="V218" s="13"/>
      <c r="W218" s="50"/>
      <c r="X218" s="69">
        <v>4694</v>
      </c>
      <c r="Y218" s="7">
        <v>4719</v>
      </c>
      <c r="Z218" s="68">
        <v>4611</v>
      </c>
      <c r="AA218" s="68">
        <v>4614</v>
      </c>
      <c r="AB218" s="134"/>
      <c r="AC218" s="134"/>
      <c r="AD218" s="134"/>
      <c r="AE218" s="134"/>
      <c r="AF218" s="134"/>
      <c r="AG218" s="37"/>
      <c r="AH218" s="37"/>
      <c r="AI218" s="1"/>
      <c r="AJ218" s="1"/>
      <c r="AK218" s="1"/>
      <c r="AL218" s="1"/>
      <c r="AM218" s="1"/>
      <c r="AN218" s="1"/>
      <c r="AO218" s="1"/>
      <c r="AP218" s="14">
        <v>4659</v>
      </c>
      <c r="AQ218" s="14">
        <v>4701</v>
      </c>
      <c r="AR218" s="14">
        <v>4651</v>
      </c>
      <c r="AS218" s="14">
        <v>4685</v>
      </c>
      <c r="AT218" s="14">
        <v>4657.666666666667</v>
      </c>
      <c r="AU218" s="127">
        <v>13</v>
      </c>
      <c r="AV218" s="127" t="s">
        <v>618</v>
      </c>
      <c r="AW218" s="14">
        <v>611</v>
      </c>
      <c r="AX218" s="127" t="s">
        <v>618</v>
      </c>
      <c r="AY218" s="14">
        <v>-134</v>
      </c>
      <c r="AZ218" s="1">
        <v>4694</v>
      </c>
      <c r="BA218" s="1">
        <v>4719</v>
      </c>
      <c r="BB218" s="1">
        <v>4683</v>
      </c>
      <c r="BC218" s="1">
        <v>4686</v>
      </c>
      <c r="BD218" s="8"/>
      <c r="BE218" s="8"/>
      <c r="BF218" s="62"/>
      <c r="BG218" s="62"/>
      <c r="BH218" s="1">
        <v>4686</v>
      </c>
      <c r="BI218" s="1">
        <v>478</v>
      </c>
      <c r="BJ218" s="1">
        <v>354</v>
      </c>
      <c r="BK218" s="1">
        <v>1.3502824858757063</v>
      </c>
      <c r="BL218" s="1">
        <v>4694</v>
      </c>
      <c r="BM218" s="1">
        <v>4719</v>
      </c>
      <c r="BN218" s="1">
        <v>4686</v>
      </c>
      <c r="BO218" s="1">
        <v>4716</v>
      </c>
      <c r="BP218" s="1">
        <v>4694</v>
      </c>
      <c r="BQ218" s="1">
        <v>4719</v>
      </c>
      <c r="BR218" s="1">
        <v>4674</v>
      </c>
      <c r="BS218" s="1">
        <v>4681</v>
      </c>
      <c r="BT218" s="1">
        <v>4694</v>
      </c>
      <c r="BU218" s="1">
        <v>4696</v>
      </c>
      <c r="BV218" s="1">
        <v>4690</v>
      </c>
      <c r="BW218" s="1">
        <v>4692</v>
      </c>
      <c r="BX218" s="1">
        <v>1465.6</v>
      </c>
      <c r="BY218" s="62"/>
      <c r="BZ218" s="62"/>
      <c r="CA218" s="8"/>
      <c r="CB218" s="8"/>
      <c r="CC218" s="62"/>
      <c r="CD218" s="62"/>
      <c r="CE218" s="1"/>
      <c r="CF218" s="1"/>
    </row>
    <row r="219" spans="1:84" s="12" customFormat="1">
      <c r="A219" s="1">
        <v>2013</v>
      </c>
      <c r="B219" s="1">
        <v>6</v>
      </c>
      <c r="C219" s="24">
        <v>41586</v>
      </c>
      <c r="D219" s="26">
        <v>4641</v>
      </c>
      <c r="E219" s="26">
        <v>4655</v>
      </c>
      <c r="F219" s="26">
        <v>4630</v>
      </c>
      <c r="G219" s="26">
        <v>4647</v>
      </c>
      <c r="H219" s="1">
        <v>1442.9</v>
      </c>
      <c r="I219" s="81">
        <v>131.46283500000001</v>
      </c>
      <c r="J219" s="119">
        <v>131.63518199999999</v>
      </c>
      <c r="K219" s="119">
        <v>92.872290000000007</v>
      </c>
      <c r="L219" s="72">
        <v>92.889510000000001</v>
      </c>
      <c r="M219" s="7">
        <v>4651</v>
      </c>
      <c r="N219" s="56"/>
      <c r="O219" s="84"/>
      <c r="P219" s="13"/>
      <c r="Q219" s="13"/>
      <c r="R219" s="13"/>
      <c r="S219" s="13"/>
      <c r="T219" s="13"/>
      <c r="U219" s="13"/>
      <c r="V219" s="13"/>
      <c r="W219" s="50"/>
      <c r="X219" s="69">
        <v>4646</v>
      </c>
      <c r="Y219" s="7">
        <v>4652</v>
      </c>
      <c r="Z219" s="68">
        <v>4607</v>
      </c>
      <c r="AA219" s="68">
        <v>4638</v>
      </c>
      <c r="AB219" s="134"/>
      <c r="AC219" s="134"/>
      <c r="AD219" s="134"/>
      <c r="AE219" s="134"/>
      <c r="AF219" s="134"/>
      <c r="AG219" s="37"/>
      <c r="AH219" s="37"/>
      <c r="AI219" s="1"/>
      <c r="AJ219" s="1"/>
      <c r="AK219" s="1"/>
      <c r="AL219" s="1"/>
      <c r="AM219" s="1"/>
      <c r="AN219" s="1"/>
      <c r="AO219" s="1"/>
      <c r="AP219" s="14">
        <v>4694</v>
      </c>
      <c r="AQ219" s="14">
        <v>4719</v>
      </c>
      <c r="AR219" s="14">
        <v>4611</v>
      </c>
      <c r="AS219" s="14">
        <v>4648</v>
      </c>
      <c r="AT219" s="14">
        <v>4655.333333333333</v>
      </c>
      <c r="AU219" s="127">
        <v>6</v>
      </c>
      <c r="AV219" s="127" t="s">
        <v>618</v>
      </c>
      <c r="AW219" s="14">
        <v>611</v>
      </c>
      <c r="AX219" s="127" t="s">
        <v>618</v>
      </c>
      <c r="AY219" s="14">
        <v>-134</v>
      </c>
      <c r="AZ219" s="1">
        <v>4655</v>
      </c>
      <c r="BA219" s="1">
        <v>4655</v>
      </c>
      <c r="BB219" s="1">
        <v>4655</v>
      </c>
      <c r="BC219" s="1">
        <v>4655</v>
      </c>
      <c r="BD219" s="8"/>
      <c r="BE219" s="8"/>
      <c r="BF219" s="62"/>
      <c r="BG219" s="62"/>
      <c r="BH219" s="1">
        <v>4647</v>
      </c>
      <c r="BI219" s="1">
        <v>605</v>
      </c>
      <c r="BJ219" s="1">
        <v>328</v>
      </c>
      <c r="BK219" s="1">
        <v>1.8445121951219512</v>
      </c>
      <c r="BL219" s="1">
        <v>4646</v>
      </c>
      <c r="BM219" s="1">
        <v>4646</v>
      </c>
      <c r="BN219" s="1">
        <v>4646</v>
      </c>
      <c r="BO219" s="1">
        <v>4646</v>
      </c>
      <c r="BP219" s="1">
        <v>4646</v>
      </c>
      <c r="BQ219" s="1">
        <v>4652</v>
      </c>
      <c r="BR219" s="1">
        <v>4607</v>
      </c>
      <c r="BS219" s="1">
        <v>4630</v>
      </c>
      <c r="BT219" s="1">
        <v>4646</v>
      </c>
      <c r="BU219" s="1">
        <v>4649</v>
      </c>
      <c r="BV219" s="1">
        <v>4643</v>
      </c>
      <c r="BW219" s="1">
        <v>4647</v>
      </c>
      <c r="BX219" s="1">
        <v>1458</v>
      </c>
      <c r="BY219" s="62"/>
      <c r="BZ219" s="62"/>
      <c r="CA219" s="8"/>
      <c r="CB219" s="8"/>
      <c r="CC219" s="62"/>
      <c r="CD219" s="62"/>
      <c r="CE219" s="1"/>
      <c r="CF219" s="1"/>
    </row>
    <row r="220" spans="1:84" s="12" customFormat="1">
      <c r="A220" s="1">
        <v>2013</v>
      </c>
      <c r="B220" s="1">
        <v>2</v>
      </c>
      <c r="C220" s="24">
        <v>41589</v>
      </c>
      <c r="D220" s="26">
        <v>4640</v>
      </c>
      <c r="E220" s="26">
        <v>4649</v>
      </c>
      <c r="F220" s="26">
        <v>4626</v>
      </c>
      <c r="G220" s="26">
        <v>4635</v>
      </c>
      <c r="H220" s="1">
        <v>1432</v>
      </c>
      <c r="I220" s="81">
        <v>132.23330999999999</v>
      </c>
      <c r="J220" s="119">
        <v>132.31594000000001</v>
      </c>
      <c r="K220" s="119">
        <v>92.805719999999994</v>
      </c>
      <c r="L220" s="72">
        <v>92.844785000000002</v>
      </c>
      <c r="M220" s="7">
        <v>4634</v>
      </c>
      <c r="N220" s="56"/>
      <c r="O220" s="84"/>
      <c r="P220" s="13"/>
      <c r="Q220" s="13"/>
      <c r="R220" s="13"/>
      <c r="S220" s="13"/>
      <c r="T220" s="13"/>
      <c r="U220" s="13"/>
      <c r="V220" s="13"/>
      <c r="W220" s="50"/>
      <c r="X220" s="69">
        <v>4636</v>
      </c>
      <c r="Y220" s="7">
        <v>4636</v>
      </c>
      <c r="Z220" s="68">
        <v>4588</v>
      </c>
      <c r="AA220" s="68">
        <v>4617</v>
      </c>
      <c r="AB220" s="134"/>
      <c r="AC220" s="134"/>
      <c r="AD220" s="134"/>
      <c r="AE220" s="134"/>
      <c r="AF220" s="134"/>
      <c r="AG220" s="37"/>
      <c r="AH220" s="37"/>
      <c r="AI220" s="1"/>
      <c r="AJ220" s="1"/>
      <c r="AK220" s="1"/>
      <c r="AL220" s="1"/>
      <c r="AM220" s="1"/>
      <c r="AN220" s="1"/>
      <c r="AO220" s="1"/>
      <c r="AP220" s="14">
        <v>4646</v>
      </c>
      <c r="AQ220" s="14">
        <v>4652</v>
      </c>
      <c r="AR220" s="14">
        <v>4607</v>
      </c>
      <c r="AS220" s="14">
        <v>4631</v>
      </c>
      <c r="AT220" s="14">
        <v>4654.666666666667</v>
      </c>
      <c r="AU220" s="127">
        <v>5</v>
      </c>
      <c r="AV220" s="127" t="s">
        <v>618</v>
      </c>
      <c r="AW220" s="14">
        <v>611</v>
      </c>
      <c r="AX220" s="127" t="s">
        <v>618</v>
      </c>
      <c r="AY220" s="14">
        <v>-134</v>
      </c>
      <c r="AZ220" s="1">
        <v>4636</v>
      </c>
      <c r="BA220" s="1">
        <v>4636</v>
      </c>
      <c r="BB220" s="1">
        <v>4588</v>
      </c>
      <c r="BC220" s="1">
        <v>4607</v>
      </c>
      <c r="BD220" s="8"/>
      <c r="BE220" s="8"/>
      <c r="BF220" s="62"/>
      <c r="BG220" s="62"/>
      <c r="BH220" s="1">
        <v>4634</v>
      </c>
      <c r="BI220" s="1">
        <v>576</v>
      </c>
      <c r="BJ220" s="1">
        <v>406</v>
      </c>
      <c r="BK220" s="1">
        <v>1.4187192118226601</v>
      </c>
      <c r="BL220" s="1">
        <v>4636</v>
      </c>
      <c r="BM220" s="1">
        <v>4636</v>
      </c>
      <c r="BN220" s="1">
        <v>4593</v>
      </c>
      <c r="BO220" s="1">
        <v>4593</v>
      </c>
      <c r="BP220" s="1">
        <v>4636</v>
      </c>
      <c r="BQ220" s="1">
        <v>4636</v>
      </c>
      <c r="BR220" s="1">
        <v>4588</v>
      </c>
      <c r="BS220" s="1">
        <v>4619</v>
      </c>
      <c r="BT220" s="1">
        <v>4636</v>
      </c>
      <c r="BU220" s="1">
        <v>4636</v>
      </c>
      <c r="BV220" s="1">
        <v>4624</v>
      </c>
      <c r="BW220" s="1">
        <v>4630</v>
      </c>
      <c r="BX220" s="1">
        <v>1439.8</v>
      </c>
      <c r="BY220" s="62"/>
      <c r="BZ220" s="62"/>
      <c r="CA220" s="8"/>
      <c r="CB220" s="8"/>
      <c r="CC220" s="62"/>
      <c r="CD220" s="62"/>
      <c r="CE220" s="1"/>
      <c r="CF220" s="1"/>
    </row>
    <row r="221" spans="1:84" s="12" customFormat="1">
      <c r="A221" s="1">
        <v>2013</v>
      </c>
      <c r="B221" s="1">
        <v>3</v>
      </c>
      <c r="C221" s="24">
        <v>41590</v>
      </c>
      <c r="D221" s="26">
        <v>4615</v>
      </c>
      <c r="E221" s="26">
        <v>4652</v>
      </c>
      <c r="F221" s="26">
        <v>4609</v>
      </c>
      <c r="G221" s="26">
        <v>4651</v>
      </c>
      <c r="H221" s="1">
        <v>1434.2</v>
      </c>
      <c r="I221" s="81">
        <v>133.29435899999999</v>
      </c>
      <c r="J221" s="119">
        <v>133.47806399999999</v>
      </c>
      <c r="K221" s="119">
        <v>92.888852999999997</v>
      </c>
      <c r="L221" s="72">
        <v>92.992109999999997</v>
      </c>
      <c r="M221" s="7">
        <v>4652</v>
      </c>
      <c r="N221" s="56"/>
      <c r="O221" s="84"/>
      <c r="P221" s="13"/>
      <c r="Q221" s="13"/>
      <c r="R221" s="13"/>
      <c r="S221" s="13"/>
      <c r="T221" s="13"/>
      <c r="U221" s="13"/>
      <c r="V221" s="13"/>
      <c r="W221" s="50"/>
      <c r="X221" s="69">
        <v>4649</v>
      </c>
      <c r="Y221" s="7">
        <v>4670</v>
      </c>
      <c r="Z221" s="68">
        <v>4635</v>
      </c>
      <c r="AA221" s="68">
        <v>4651</v>
      </c>
      <c r="AB221" s="134"/>
      <c r="AC221" s="134"/>
      <c r="AD221" s="134"/>
      <c r="AE221" s="134"/>
      <c r="AF221" s="134"/>
      <c r="AG221" s="37"/>
      <c r="AH221" s="37"/>
      <c r="AI221" s="1"/>
      <c r="AJ221" s="1"/>
      <c r="AK221" s="1"/>
      <c r="AL221" s="1"/>
      <c r="AM221" s="1"/>
      <c r="AN221" s="1"/>
      <c r="AO221" s="1"/>
      <c r="AP221" s="14">
        <v>4636</v>
      </c>
      <c r="AQ221" s="14">
        <v>4636</v>
      </c>
      <c r="AR221" s="14">
        <v>4588</v>
      </c>
      <c r="AS221" s="14">
        <v>4616</v>
      </c>
      <c r="AT221" s="14">
        <v>4631.666666666667</v>
      </c>
      <c r="AU221" s="127">
        <v>36</v>
      </c>
      <c r="AV221" s="127" t="s">
        <v>618</v>
      </c>
      <c r="AW221" s="14">
        <v>611</v>
      </c>
      <c r="AX221" s="127" t="s">
        <v>618</v>
      </c>
      <c r="AY221" s="14">
        <v>-134</v>
      </c>
      <c r="AZ221" s="1">
        <v>4649</v>
      </c>
      <c r="BA221" s="1">
        <v>4658</v>
      </c>
      <c r="BB221" s="1">
        <v>4635</v>
      </c>
      <c r="BC221" s="1">
        <v>4644</v>
      </c>
      <c r="BD221" s="8"/>
      <c r="BE221" s="8"/>
      <c r="BF221" s="62"/>
      <c r="BG221" s="62"/>
      <c r="BH221" s="1">
        <v>4611</v>
      </c>
      <c r="BI221" s="1">
        <v>626</v>
      </c>
      <c r="BJ221" s="1">
        <v>666</v>
      </c>
      <c r="BK221" s="1">
        <v>0.93993993993993996</v>
      </c>
      <c r="BL221" s="1">
        <v>4649</v>
      </c>
      <c r="BM221" s="1">
        <v>4658</v>
      </c>
      <c r="BN221" s="1">
        <v>4635</v>
      </c>
      <c r="BO221" s="1">
        <v>4644</v>
      </c>
      <c r="BP221" s="1">
        <v>4649</v>
      </c>
      <c r="BQ221" s="1">
        <v>4658</v>
      </c>
      <c r="BR221" s="1">
        <v>4635</v>
      </c>
      <c r="BS221" s="1">
        <v>4649</v>
      </c>
      <c r="BT221" s="1">
        <v>4649</v>
      </c>
      <c r="BU221" s="1">
        <v>4658</v>
      </c>
      <c r="BV221" s="1">
        <v>4641</v>
      </c>
      <c r="BW221" s="1">
        <v>4651</v>
      </c>
      <c r="BX221" s="1">
        <v>1436.7</v>
      </c>
      <c r="BY221" s="62"/>
      <c r="BZ221" s="62"/>
      <c r="CA221" s="8"/>
      <c r="CB221" s="8"/>
      <c r="CC221" s="62"/>
      <c r="CD221" s="62"/>
      <c r="CE221" s="1"/>
      <c r="CF221" s="1"/>
    </row>
    <row r="222" spans="1:84" s="12" customFormat="1">
      <c r="A222" s="1">
        <v>2013</v>
      </c>
      <c r="B222" s="1">
        <v>4</v>
      </c>
      <c r="C222" s="24">
        <v>41591</v>
      </c>
      <c r="D222" s="26">
        <v>4628</v>
      </c>
      <c r="E222" s="26">
        <v>4638</v>
      </c>
      <c r="F222" s="26">
        <v>4614</v>
      </c>
      <c r="G222" s="26">
        <v>4632</v>
      </c>
      <c r="H222" s="1">
        <v>1434</v>
      </c>
      <c r="I222" s="81">
        <v>133.74890400000001</v>
      </c>
      <c r="J222" s="119">
        <v>133.73894799999999</v>
      </c>
      <c r="K222" s="119">
        <v>92.521107999999998</v>
      </c>
      <c r="L222" s="72">
        <v>92.521107999999998</v>
      </c>
      <c r="M222" s="7">
        <v>4644</v>
      </c>
      <c r="N222" s="56"/>
      <c r="O222" s="84"/>
      <c r="P222" s="13"/>
      <c r="Q222" s="13"/>
      <c r="R222" s="13"/>
      <c r="S222" s="13"/>
      <c r="T222" s="13"/>
      <c r="U222" s="13"/>
      <c r="V222" s="13"/>
      <c r="W222" s="50"/>
      <c r="X222" s="69">
        <v>4643</v>
      </c>
      <c r="Y222" s="7">
        <v>4658</v>
      </c>
      <c r="Z222" s="68">
        <v>4612</v>
      </c>
      <c r="AA222" s="68">
        <v>4622</v>
      </c>
      <c r="AB222" s="134"/>
      <c r="AC222" s="134"/>
      <c r="AD222" s="134"/>
      <c r="AE222" s="134"/>
      <c r="AF222" s="134"/>
      <c r="AG222" s="37"/>
      <c r="AH222" s="37"/>
      <c r="AI222" s="1"/>
      <c r="AJ222" s="1"/>
      <c r="AK222" s="1"/>
      <c r="AL222" s="1"/>
      <c r="AM222" s="1"/>
      <c r="AN222" s="1"/>
      <c r="AO222" s="1"/>
      <c r="AP222" s="14">
        <v>4649</v>
      </c>
      <c r="AQ222" s="14">
        <v>4670</v>
      </c>
      <c r="AR222" s="14">
        <v>4614</v>
      </c>
      <c r="AS222" s="14">
        <v>4629</v>
      </c>
      <c r="AT222" s="14">
        <v>4625.333333333333</v>
      </c>
      <c r="AU222" s="127">
        <v>4</v>
      </c>
      <c r="AV222" s="127" t="s">
        <v>618</v>
      </c>
      <c r="AW222" s="14">
        <v>611</v>
      </c>
      <c r="AX222" s="127" t="s">
        <v>618</v>
      </c>
      <c r="AY222" s="14">
        <v>-134</v>
      </c>
      <c r="AZ222" s="1">
        <v>4643</v>
      </c>
      <c r="BA222" s="1">
        <v>4658</v>
      </c>
      <c r="BB222" s="1">
        <v>4627</v>
      </c>
      <c r="BC222" s="1">
        <v>4640</v>
      </c>
      <c r="BD222" s="8"/>
      <c r="BE222" s="8"/>
      <c r="BF222" s="62"/>
      <c r="BG222" s="62"/>
      <c r="BH222" s="1">
        <v>4617</v>
      </c>
      <c r="BI222" s="1">
        <v>420</v>
      </c>
      <c r="BJ222" s="1">
        <v>398</v>
      </c>
      <c r="BK222" s="1">
        <v>1.0552763819095476</v>
      </c>
      <c r="BL222" s="1">
        <v>4643</v>
      </c>
      <c r="BM222" s="1">
        <v>4658</v>
      </c>
      <c r="BN222" s="1">
        <v>4628</v>
      </c>
      <c r="BO222" s="1">
        <v>4640</v>
      </c>
      <c r="BP222" s="1">
        <v>4643</v>
      </c>
      <c r="BQ222" s="1">
        <v>4658</v>
      </c>
      <c r="BR222" s="1">
        <v>4627</v>
      </c>
      <c r="BS222" s="1">
        <v>4639</v>
      </c>
      <c r="BT222" s="1">
        <v>4643</v>
      </c>
      <c r="BU222" s="1">
        <v>4658</v>
      </c>
      <c r="BV222" s="1">
        <v>4641</v>
      </c>
      <c r="BW222" s="1">
        <v>4647</v>
      </c>
      <c r="BX222" s="1">
        <v>1439.9</v>
      </c>
      <c r="BY222" s="62"/>
      <c r="BZ222" s="62"/>
      <c r="CA222" s="8"/>
      <c r="CB222" s="8"/>
      <c r="CC222" s="62"/>
      <c r="CD222" s="62"/>
      <c r="CE222" s="1"/>
      <c r="CF222" s="1"/>
    </row>
    <row r="223" spans="1:84" s="12" customFormat="1">
      <c r="A223" s="1">
        <v>2013</v>
      </c>
      <c r="B223" s="1">
        <v>5</v>
      </c>
      <c r="C223" s="24">
        <v>41592</v>
      </c>
      <c r="D223" s="26">
        <v>4634</v>
      </c>
      <c r="E223" s="26">
        <v>4680</v>
      </c>
      <c r="F223" s="26">
        <v>4632</v>
      </c>
      <c r="G223" s="26">
        <v>4675</v>
      </c>
      <c r="H223" s="1">
        <v>1446.8</v>
      </c>
      <c r="I223" s="81">
        <v>134.17872499999999</v>
      </c>
      <c r="J223" s="119">
        <v>134.11644000000001</v>
      </c>
      <c r="K223" s="119">
        <v>93.132890000000003</v>
      </c>
      <c r="L223" s="72">
        <v>93.000159999999994</v>
      </c>
      <c r="M223" s="7">
        <v>4674</v>
      </c>
      <c r="N223" s="56"/>
      <c r="O223" s="84"/>
      <c r="P223" s="13"/>
      <c r="Q223" s="13"/>
      <c r="R223" s="13"/>
      <c r="S223" s="13"/>
      <c r="T223" s="13"/>
      <c r="U223" s="13"/>
      <c r="V223" s="13"/>
      <c r="W223" s="50"/>
      <c r="X223" s="69">
        <v>4674</v>
      </c>
      <c r="Y223" s="7">
        <v>4720</v>
      </c>
      <c r="Z223" s="68">
        <v>4673</v>
      </c>
      <c r="AA223" s="68">
        <v>4708</v>
      </c>
      <c r="AB223" s="134"/>
      <c r="AC223" s="134"/>
      <c r="AD223" s="134"/>
      <c r="AE223" s="134"/>
      <c r="AF223" s="134"/>
      <c r="AG223" s="37"/>
      <c r="AH223" s="37"/>
      <c r="AI223" s="1"/>
      <c r="AJ223" s="1"/>
      <c r="AK223" s="1"/>
      <c r="AL223" s="1"/>
      <c r="AM223" s="1"/>
      <c r="AN223" s="1"/>
      <c r="AO223" s="1"/>
      <c r="AP223" s="14">
        <v>4643</v>
      </c>
      <c r="AQ223" s="14">
        <v>4658</v>
      </c>
      <c r="AR223" s="14">
        <v>4612</v>
      </c>
      <c r="AS223" s="14">
        <v>4650</v>
      </c>
      <c r="AT223" s="14">
        <v>4631.666666666667</v>
      </c>
      <c r="AU223" s="127">
        <v>41</v>
      </c>
      <c r="AV223" s="127">
        <v>55</v>
      </c>
      <c r="AW223" s="14">
        <v>666</v>
      </c>
      <c r="AX223" s="127" t="s">
        <v>618</v>
      </c>
      <c r="AY223" s="14">
        <v>-134</v>
      </c>
      <c r="AZ223" s="1">
        <v>4674</v>
      </c>
      <c r="BA223" s="1">
        <v>4713</v>
      </c>
      <c r="BB223" s="1">
        <v>4673</v>
      </c>
      <c r="BC223" s="1">
        <v>4704</v>
      </c>
      <c r="BD223" s="8"/>
      <c r="BE223" s="8"/>
      <c r="BF223" s="62"/>
      <c r="BG223" s="62"/>
      <c r="BH223" s="1">
        <v>4643</v>
      </c>
      <c r="BI223" s="1">
        <v>523</v>
      </c>
      <c r="BJ223" s="1">
        <v>293</v>
      </c>
      <c r="BK223" s="1">
        <v>1.7849829351535835</v>
      </c>
      <c r="BL223" s="1">
        <v>4674</v>
      </c>
      <c r="BM223" s="1">
        <v>4711</v>
      </c>
      <c r="BN223" s="1">
        <v>4673</v>
      </c>
      <c r="BO223" s="1">
        <v>4688</v>
      </c>
      <c r="BP223" s="1">
        <v>4674</v>
      </c>
      <c r="BQ223" s="1">
        <v>4713</v>
      </c>
      <c r="BR223" s="1">
        <v>4673</v>
      </c>
      <c r="BS223" s="1">
        <v>4704</v>
      </c>
      <c r="BT223" s="1">
        <v>4674</v>
      </c>
      <c r="BU223" s="1">
        <v>4691</v>
      </c>
      <c r="BV223" s="1">
        <v>4673</v>
      </c>
      <c r="BW223" s="1">
        <v>4690</v>
      </c>
      <c r="BX223" s="1">
        <v>1448.7</v>
      </c>
      <c r="BY223" s="62"/>
      <c r="BZ223" s="62"/>
      <c r="CA223" s="8"/>
      <c r="CB223" s="8"/>
      <c r="CC223" s="62"/>
      <c r="CD223" s="62"/>
      <c r="CE223" s="1"/>
      <c r="CF223" s="1"/>
    </row>
    <row r="224" spans="1:84" s="12" customFormat="1">
      <c r="A224" s="1">
        <v>2013</v>
      </c>
      <c r="B224" s="1">
        <v>6</v>
      </c>
      <c r="C224" s="24">
        <v>41593</v>
      </c>
      <c r="D224" s="26">
        <v>4715</v>
      </c>
      <c r="E224" s="26">
        <v>4740</v>
      </c>
      <c r="F224" s="26">
        <v>4701</v>
      </c>
      <c r="G224" s="26">
        <v>4717</v>
      </c>
      <c r="H224" s="1">
        <v>1419.4</v>
      </c>
      <c r="I224" s="81">
        <v>134.71768800000001</v>
      </c>
      <c r="J224" s="119">
        <v>134.93667600000001</v>
      </c>
      <c r="K224" s="119">
        <v>93.534768</v>
      </c>
      <c r="L224" s="72">
        <v>93.910656000000003</v>
      </c>
      <c r="M224" s="7">
        <v>4578</v>
      </c>
      <c r="N224" s="56"/>
      <c r="O224" s="84"/>
      <c r="P224" s="13"/>
      <c r="Q224" s="13"/>
      <c r="R224" s="13"/>
      <c r="S224" s="13"/>
      <c r="T224" s="13"/>
      <c r="U224" s="13"/>
      <c r="V224" s="13"/>
      <c r="W224" s="50"/>
      <c r="X224" s="69">
        <v>4574</v>
      </c>
      <c r="Y224" s="7">
        <v>4632</v>
      </c>
      <c r="Z224" s="68">
        <v>4569</v>
      </c>
      <c r="AA224" s="68">
        <v>4610</v>
      </c>
      <c r="AB224" s="134"/>
      <c r="AC224" s="134"/>
      <c r="AD224" s="134"/>
      <c r="AE224" s="134"/>
      <c r="AF224" s="134"/>
      <c r="AG224" s="37"/>
      <c r="AH224" s="37"/>
      <c r="AI224" s="1"/>
      <c r="AJ224" s="1"/>
      <c r="AK224" s="1"/>
      <c r="AL224" s="1"/>
      <c r="AM224" s="1"/>
      <c r="AN224" s="1"/>
      <c r="AO224" s="1"/>
      <c r="AP224" s="14">
        <v>4674</v>
      </c>
      <c r="AQ224" s="14">
        <v>4720</v>
      </c>
      <c r="AR224" s="14">
        <v>4673</v>
      </c>
      <c r="AS224" s="14">
        <v>4704</v>
      </c>
      <c r="AT224" s="14">
        <v>4661</v>
      </c>
      <c r="AU224" s="127">
        <v>2</v>
      </c>
      <c r="AV224" s="127">
        <v>-116</v>
      </c>
      <c r="AW224" s="14">
        <v>550</v>
      </c>
      <c r="AX224" s="127" t="s">
        <v>618</v>
      </c>
      <c r="AY224" s="14">
        <v>-134</v>
      </c>
      <c r="AZ224" s="1">
        <v>4574</v>
      </c>
      <c r="BA224" s="1">
        <v>4592</v>
      </c>
      <c r="BB224" s="1">
        <v>4569</v>
      </c>
      <c r="BC224" s="1">
        <v>4581</v>
      </c>
      <c r="BD224" s="8"/>
      <c r="BE224" s="8"/>
      <c r="BF224" s="62"/>
      <c r="BG224" s="62"/>
      <c r="BH224" s="1">
        <v>4709</v>
      </c>
      <c r="BI224" s="1">
        <v>441</v>
      </c>
      <c r="BJ224" s="1">
        <v>375</v>
      </c>
      <c r="BK224" s="1">
        <v>1.1759999999999999</v>
      </c>
      <c r="BL224" s="1">
        <v>4574</v>
      </c>
      <c r="BM224" s="1">
        <v>4592</v>
      </c>
      <c r="BN224" s="1">
        <v>4571</v>
      </c>
      <c r="BO224" s="1">
        <v>4580</v>
      </c>
      <c r="BP224" s="1">
        <v>4677</v>
      </c>
      <c r="BQ224" s="1">
        <v>4677</v>
      </c>
      <c r="BR224" s="1">
        <v>4629</v>
      </c>
      <c r="BS224" s="1">
        <v>4629</v>
      </c>
      <c r="BT224" s="1">
        <v>4574</v>
      </c>
      <c r="BU224" s="1">
        <v>4583</v>
      </c>
      <c r="BV224" s="1">
        <v>4571</v>
      </c>
      <c r="BW224" s="1">
        <v>4576</v>
      </c>
      <c r="BX224" s="1">
        <v>1412</v>
      </c>
      <c r="BY224" s="62"/>
      <c r="BZ224" s="62"/>
      <c r="CA224" s="8"/>
      <c r="CB224" s="8"/>
      <c r="CC224" s="62"/>
      <c r="CD224" s="62"/>
      <c r="CE224" s="1"/>
      <c r="CF224" s="1"/>
    </row>
    <row r="225" spans="1:84" s="12" customFormat="1">
      <c r="A225" s="1">
        <v>2013</v>
      </c>
      <c r="B225" s="1">
        <v>4</v>
      </c>
      <c r="C225" s="24">
        <v>41598</v>
      </c>
      <c r="D225" s="26">
        <v>4606</v>
      </c>
      <c r="E225" s="26">
        <v>4611</v>
      </c>
      <c r="F225" s="26">
        <v>4575</v>
      </c>
      <c r="G225" s="26">
        <v>4585</v>
      </c>
      <c r="H225" s="1">
        <v>1392.5</v>
      </c>
      <c r="I225" s="81">
        <v>135.52186</v>
      </c>
      <c r="J225" s="119">
        <v>135.38707199999999</v>
      </c>
      <c r="K225" s="119">
        <v>93.974501000000004</v>
      </c>
      <c r="L225" s="72">
        <v>93.878771999999998</v>
      </c>
      <c r="M225" s="7">
        <v>4586</v>
      </c>
      <c r="N225" s="56"/>
      <c r="O225" s="84"/>
      <c r="P225" s="13"/>
      <c r="Q225" s="13"/>
      <c r="R225" s="13"/>
      <c r="S225" s="13"/>
      <c r="T225" s="13"/>
      <c r="U225" s="13"/>
      <c r="V225" s="13"/>
      <c r="W225" s="50"/>
      <c r="X225" s="69">
        <v>4584</v>
      </c>
      <c r="Y225" s="7">
        <v>4594</v>
      </c>
      <c r="Z225" s="68">
        <v>4536</v>
      </c>
      <c r="AA225" s="68">
        <v>4552</v>
      </c>
      <c r="AB225" s="134"/>
      <c r="AC225" s="134"/>
      <c r="AD225" s="134"/>
      <c r="AE225" s="134"/>
      <c r="AF225" s="134"/>
      <c r="AG225" s="37"/>
      <c r="AH225" s="37"/>
      <c r="AI225" s="1"/>
      <c r="AJ225" s="1"/>
      <c r="AK225" s="1"/>
      <c r="AL225" s="1"/>
      <c r="AM225" s="1"/>
      <c r="AN225" s="1"/>
      <c r="AO225" s="1"/>
      <c r="AP225" s="14">
        <v>4574</v>
      </c>
      <c r="AQ225" s="14">
        <v>4632</v>
      </c>
      <c r="AR225" s="14">
        <v>4569</v>
      </c>
      <c r="AS225" s="14">
        <v>4590</v>
      </c>
      <c r="AT225" s="14">
        <v>4648</v>
      </c>
      <c r="AU225" s="127">
        <v>21</v>
      </c>
      <c r="AV225" s="127" t="s">
        <v>618</v>
      </c>
      <c r="AW225" s="14">
        <v>550</v>
      </c>
      <c r="AX225" s="127" t="s">
        <v>618</v>
      </c>
      <c r="AY225" s="14">
        <v>-134</v>
      </c>
      <c r="AZ225" s="1">
        <v>4584</v>
      </c>
      <c r="BA225" s="1">
        <v>4594</v>
      </c>
      <c r="BB225" s="1">
        <v>4552</v>
      </c>
      <c r="BC225" s="1">
        <v>4558</v>
      </c>
      <c r="BD225" s="8"/>
      <c r="BE225" s="8"/>
      <c r="BF225" s="62"/>
      <c r="BG225" s="62"/>
      <c r="BH225" s="1">
        <v>4600</v>
      </c>
      <c r="BI225" s="1">
        <v>418</v>
      </c>
      <c r="BJ225" s="1">
        <v>312</v>
      </c>
      <c r="BK225" s="1">
        <v>1.3397435897435896</v>
      </c>
      <c r="BL225" s="1">
        <v>4584</v>
      </c>
      <c r="BM225" s="1">
        <v>4594</v>
      </c>
      <c r="BN225" s="1">
        <v>4560</v>
      </c>
      <c r="BO225" s="1">
        <v>4567</v>
      </c>
      <c r="BP225" s="1">
        <v>4584</v>
      </c>
      <c r="BQ225" s="1">
        <v>4594</v>
      </c>
      <c r="BR225" s="1">
        <v>4536</v>
      </c>
      <c r="BS225" s="1">
        <v>4541</v>
      </c>
      <c r="BT225" s="1">
        <v>4584</v>
      </c>
      <c r="BU225" s="1">
        <v>4594</v>
      </c>
      <c r="BV225" s="1">
        <v>4576</v>
      </c>
      <c r="BW225" s="1">
        <v>4584</v>
      </c>
      <c r="BX225" s="1">
        <v>1412.9</v>
      </c>
      <c r="BY225" s="62"/>
      <c r="BZ225" s="62"/>
      <c r="CA225" s="8"/>
      <c r="CB225" s="8"/>
      <c r="CC225" s="62"/>
      <c r="CD225" s="62"/>
      <c r="CE225" s="1"/>
      <c r="CF225" s="1"/>
    </row>
    <row r="226" spans="1:84" s="12" customFormat="1">
      <c r="A226" s="1">
        <v>2013</v>
      </c>
      <c r="B226" s="1">
        <v>5</v>
      </c>
      <c r="C226" s="24">
        <v>41599</v>
      </c>
      <c r="D226" s="26">
        <v>4533</v>
      </c>
      <c r="E226" s="26">
        <v>4577</v>
      </c>
      <c r="F226" s="26">
        <v>4522</v>
      </c>
      <c r="G226" s="26">
        <v>4567</v>
      </c>
      <c r="H226" s="1">
        <v>1391.5</v>
      </c>
      <c r="I226" s="81">
        <v>135.23003</v>
      </c>
      <c r="J226" s="119">
        <v>135.243459</v>
      </c>
      <c r="K226" s="119">
        <v>93.681209999999993</v>
      </c>
      <c r="L226" s="72">
        <v>93.660300000000007</v>
      </c>
      <c r="M226" s="7">
        <v>4568</v>
      </c>
      <c r="N226" s="56"/>
      <c r="O226" s="84"/>
      <c r="P226" s="13"/>
      <c r="Q226" s="13"/>
      <c r="R226" s="13"/>
      <c r="S226" s="13"/>
      <c r="T226" s="13"/>
      <c r="U226" s="13"/>
      <c r="V226" s="13"/>
      <c r="W226" s="50"/>
      <c r="X226" s="69">
        <v>4563</v>
      </c>
      <c r="Y226" s="7">
        <v>4590</v>
      </c>
      <c r="Z226" s="68">
        <v>4555</v>
      </c>
      <c r="AA226" s="68">
        <v>4565</v>
      </c>
      <c r="AB226" s="134"/>
      <c r="AC226" s="134"/>
      <c r="AD226" s="134"/>
      <c r="AE226" s="134"/>
      <c r="AF226" s="134"/>
      <c r="AG226" s="37"/>
      <c r="AH226" s="37"/>
      <c r="AI226" s="1"/>
      <c r="AJ226" s="1"/>
      <c r="AK226" s="1"/>
      <c r="AL226" s="1"/>
      <c r="AM226" s="1"/>
      <c r="AN226" s="1"/>
      <c r="AO226" s="1"/>
      <c r="AP226" s="14">
        <v>4584</v>
      </c>
      <c r="AQ226" s="14">
        <v>4594</v>
      </c>
      <c r="AR226" s="14">
        <v>4522</v>
      </c>
      <c r="AS226" s="14">
        <v>4546</v>
      </c>
      <c r="AT226" s="14">
        <v>4613.333333333333</v>
      </c>
      <c r="AU226" s="127">
        <v>34</v>
      </c>
      <c r="AV226" s="127" t="s">
        <v>618</v>
      </c>
      <c r="AW226" s="14">
        <v>550</v>
      </c>
      <c r="AX226" s="127" t="s">
        <v>618</v>
      </c>
      <c r="AY226" s="14">
        <v>-134</v>
      </c>
      <c r="AZ226" s="1">
        <v>4563</v>
      </c>
      <c r="BA226" s="1">
        <v>4590</v>
      </c>
      <c r="BB226" s="1">
        <v>4563</v>
      </c>
      <c r="BC226" s="1">
        <v>4568</v>
      </c>
      <c r="BD226" s="8"/>
      <c r="BE226" s="8"/>
      <c r="BF226" s="62"/>
      <c r="BG226" s="62"/>
      <c r="BH226" s="1">
        <v>4534</v>
      </c>
      <c r="BI226" s="1">
        <v>291</v>
      </c>
      <c r="BJ226" s="1">
        <v>385</v>
      </c>
      <c r="BK226" s="1">
        <v>0.75584415584415587</v>
      </c>
      <c r="BL226" s="1">
        <v>4563</v>
      </c>
      <c r="BM226" s="1">
        <v>4590</v>
      </c>
      <c r="BN226" s="1">
        <v>4563</v>
      </c>
      <c r="BO226" s="1">
        <v>4573</v>
      </c>
      <c r="BP226" s="1">
        <v>4563</v>
      </c>
      <c r="BQ226" s="1">
        <v>4590</v>
      </c>
      <c r="BR226" s="1">
        <v>4562</v>
      </c>
      <c r="BS226" s="1">
        <v>4582</v>
      </c>
      <c r="BT226" s="1">
        <v>4563</v>
      </c>
      <c r="BU226" s="1">
        <v>4578</v>
      </c>
      <c r="BV226" s="1">
        <v>4563</v>
      </c>
      <c r="BW226" s="1">
        <v>4576</v>
      </c>
      <c r="BX226" s="1">
        <v>1397.8</v>
      </c>
      <c r="BY226" s="62"/>
      <c r="BZ226" s="62"/>
      <c r="CA226" s="8"/>
      <c r="CB226" s="8"/>
      <c r="CC226" s="62"/>
      <c r="CD226" s="62"/>
      <c r="CE226" s="1"/>
      <c r="CF226" s="1"/>
    </row>
    <row r="227" spans="1:84" s="12" customFormat="1">
      <c r="A227" s="1">
        <v>2013</v>
      </c>
      <c r="B227" s="1">
        <v>6</v>
      </c>
      <c r="C227" s="24">
        <v>41600</v>
      </c>
      <c r="D227" s="26">
        <v>4571</v>
      </c>
      <c r="E227" s="26">
        <v>4589</v>
      </c>
      <c r="F227" s="26">
        <v>4564</v>
      </c>
      <c r="G227" s="26">
        <v>4572</v>
      </c>
      <c r="H227" s="1">
        <v>1382.7</v>
      </c>
      <c r="I227" s="81">
        <v>136.19178299999999</v>
      </c>
      <c r="J227" s="119">
        <v>136.225505</v>
      </c>
      <c r="K227" s="119">
        <v>92.868594000000002</v>
      </c>
      <c r="L227" s="72">
        <v>92.875055000000003</v>
      </c>
      <c r="M227" s="7">
        <v>4568</v>
      </c>
      <c r="N227" s="56"/>
      <c r="O227" s="84"/>
      <c r="P227" s="13"/>
      <c r="Q227" s="13"/>
      <c r="R227" s="13"/>
      <c r="S227" s="13"/>
      <c r="T227" s="13"/>
      <c r="U227" s="13"/>
      <c r="V227" s="13"/>
      <c r="W227" s="50"/>
      <c r="X227" s="69">
        <v>4570</v>
      </c>
      <c r="Y227" s="7">
        <v>4587</v>
      </c>
      <c r="Z227" s="68">
        <v>4541</v>
      </c>
      <c r="AA227" s="68">
        <v>4558</v>
      </c>
      <c r="AB227" s="134"/>
      <c r="AC227" s="134"/>
      <c r="AD227" s="134"/>
      <c r="AE227" s="134"/>
      <c r="AF227" s="134"/>
      <c r="AG227" s="37"/>
      <c r="AH227" s="37"/>
      <c r="AI227" s="1"/>
      <c r="AJ227" s="1"/>
      <c r="AK227" s="1"/>
      <c r="AL227" s="1"/>
      <c r="AM227" s="1"/>
      <c r="AN227" s="1"/>
      <c r="AO227" s="1"/>
      <c r="AP227" s="14">
        <v>4563</v>
      </c>
      <c r="AQ227" s="14">
        <v>4590</v>
      </c>
      <c r="AR227" s="14">
        <v>4555</v>
      </c>
      <c r="AS227" s="14">
        <v>4579</v>
      </c>
      <c r="AT227" s="14">
        <v>4571.666666666667</v>
      </c>
      <c r="AU227" s="127">
        <v>1</v>
      </c>
      <c r="AV227" s="127" t="s">
        <v>618</v>
      </c>
      <c r="AW227" s="14">
        <v>550</v>
      </c>
      <c r="AX227" s="127" t="s">
        <v>618</v>
      </c>
      <c r="AY227" s="14">
        <v>-134</v>
      </c>
      <c r="AZ227" s="1">
        <v>4570</v>
      </c>
      <c r="BA227" s="1">
        <v>4587</v>
      </c>
      <c r="BB227" s="1">
        <v>4559</v>
      </c>
      <c r="BC227" s="1">
        <v>4580</v>
      </c>
      <c r="BD227" s="8"/>
      <c r="BE227" s="8"/>
      <c r="BF227" s="62"/>
      <c r="BG227" s="62"/>
      <c r="BH227" s="1">
        <v>4578</v>
      </c>
      <c r="BI227" s="1">
        <v>505</v>
      </c>
      <c r="BJ227" s="1">
        <v>445</v>
      </c>
      <c r="BK227" s="1">
        <v>1.1348314606741574</v>
      </c>
      <c r="BL227" s="1">
        <v>4570</v>
      </c>
      <c r="BM227" s="1">
        <v>4587</v>
      </c>
      <c r="BN227" s="1">
        <v>4559</v>
      </c>
      <c r="BO227" s="1">
        <v>4580</v>
      </c>
      <c r="BP227" s="1">
        <v>4570</v>
      </c>
      <c r="BQ227" s="1">
        <v>4587</v>
      </c>
      <c r="BR227" s="1">
        <v>4559</v>
      </c>
      <c r="BS227" s="1">
        <v>4570</v>
      </c>
      <c r="BT227" s="1">
        <v>4570</v>
      </c>
      <c r="BU227" s="1">
        <v>4572</v>
      </c>
      <c r="BV227" s="1">
        <v>4563</v>
      </c>
      <c r="BW227" s="1">
        <v>4571</v>
      </c>
      <c r="BX227" s="1">
        <v>1393.9</v>
      </c>
      <c r="BY227" s="62"/>
      <c r="BZ227" s="62"/>
      <c r="CA227" s="8"/>
      <c r="CB227" s="8"/>
      <c r="CC227" s="62"/>
      <c r="CD227" s="62"/>
      <c r="CE227" s="1"/>
      <c r="CF227" s="1"/>
    </row>
    <row r="228" spans="1:84" s="12" customFormat="1">
      <c r="A228" s="1">
        <v>2013</v>
      </c>
      <c r="B228" s="1">
        <v>2</v>
      </c>
      <c r="C228" s="24">
        <v>41603</v>
      </c>
      <c r="D228" s="26">
        <v>4547</v>
      </c>
      <c r="E228" s="26">
        <v>4579</v>
      </c>
      <c r="F228" s="26">
        <v>4525</v>
      </c>
      <c r="G228" s="26">
        <v>4556</v>
      </c>
      <c r="H228" s="1">
        <v>1384.6</v>
      </c>
      <c r="I228" s="81">
        <v>137.93198000000001</v>
      </c>
      <c r="J228" s="119">
        <v>137.830378</v>
      </c>
      <c r="K228" s="119">
        <v>93.007310000000004</v>
      </c>
      <c r="L228" s="72">
        <v>92.860900999999998</v>
      </c>
      <c r="M228" s="7">
        <v>4542</v>
      </c>
      <c r="N228" s="56"/>
      <c r="O228" s="84"/>
      <c r="P228" s="13"/>
      <c r="Q228" s="13"/>
      <c r="R228" s="13"/>
      <c r="S228" s="13"/>
      <c r="T228" s="13"/>
      <c r="U228" s="13"/>
      <c r="V228" s="13"/>
      <c r="W228" s="50"/>
      <c r="X228" s="69">
        <v>4542</v>
      </c>
      <c r="Y228" s="7">
        <v>4585</v>
      </c>
      <c r="Z228" s="68">
        <v>4538</v>
      </c>
      <c r="AA228" s="68">
        <v>4556</v>
      </c>
      <c r="AB228" s="134"/>
      <c r="AC228" s="134"/>
      <c r="AD228" s="134"/>
      <c r="AE228" s="134"/>
      <c r="AF228" s="134"/>
      <c r="AG228" s="37"/>
      <c r="AH228" s="37"/>
      <c r="AI228" s="1"/>
      <c r="AJ228" s="1"/>
      <c r="AK228" s="1"/>
      <c r="AL228" s="1"/>
      <c r="AM228" s="1"/>
      <c r="AN228" s="1"/>
      <c r="AO228" s="1"/>
      <c r="AP228" s="14">
        <v>4570</v>
      </c>
      <c r="AQ228" s="14">
        <v>4587</v>
      </c>
      <c r="AR228" s="14">
        <v>4525</v>
      </c>
      <c r="AS228" s="14">
        <v>4560</v>
      </c>
      <c r="AT228" s="14">
        <v>4561.666666666667</v>
      </c>
      <c r="AU228" s="127">
        <v>9</v>
      </c>
      <c r="AV228" s="127" t="s">
        <v>618</v>
      </c>
      <c r="AW228" s="14">
        <v>550</v>
      </c>
      <c r="AX228" s="127" t="s">
        <v>618</v>
      </c>
      <c r="AY228" s="14">
        <v>-134</v>
      </c>
      <c r="AZ228" s="1">
        <v>4542</v>
      </c>
      <c r="BA228" s="1">
        <v>4585</v>
      </c>
      <c r="BB228" s="1">
        <v>4538</v>
      </c>
      <c r="BC228" s="1">
        <v>4572</v>
      </c>
      <c r="BD228" s="8"/>
      <c r="BE228" s="8"/>
      <c r="BF228" s="62"/>
      <c r="BG228" s="62"/>
      <c r="BH228" s="1">
        <v>4529</v>
      </c>
      <c r="BI228" s="1">
        <v>346</v>
      </c>
      <c r="BJ228" s="1">
        <v>447</v>
      </c>
      <c r="BK228" s="1">
        <v>0.77404921700223717</v>
      </c>
      <c r="BL228" s="1">
        <v>4542</v>
      </c>
      <c r="BM228" s="1">
        <v>4585</v>
      </c>
      <c r="BN228" s="1">
        <v>4538</v>
      </c>
      <c r="BO228" s="1">
        <v>4577</v>
      </c>
      <c r="BP228" s="1">
        <v>4542</v>
      </c>
      <c r="BQ228" s="1">
        <v>4585</v>
      </c>
      <c r="BR228" s="1">
        <v>4538</v>
      </c>
      <c r="BS228" s="1">
        <v>4574</v>
      </c>
      <c r="BT228" s="1">
        <v>4542</v>
      </c>
      <c r="BU228" s="1">
        <v>4551</v>
      </c>
      <c r="BV228" s="1">
        <v>4542</v>
      </c>
      <c r="BW228" s="1">
        <v>4545</v>
      </c>
      <c r="BX228" s="1">
        <v>1376.8</v>
      </c>
      <c r="BY228" s="62"/>
      <c r="BZ228" s="62"/>
      <c r="CA228" s="8"/>
      <c r="CB228" s="8"/>
      <c r="CC228" s="62"/>
      <c r="CD228" s="62"/>
      <c r="CE228" s="1"/>
      <c r="CF228" s="1"/>
    </row>
    <row r="229" spans="1:84" s="12" customFormat="1">
      <c r="A229" s="1">
        <v>2013</v>
      </c>
      <c r="B229" s="1">
        <v>3</v>
      </c>
      <c r="C229" s="24">
        <v>41604</v>
      </c>
      <c r="D229" s="26">
        <v>4578</v>
      </c>
      <c r="E229" s="26">
        <v>4583</v>
      </c>
      <c r="F229" s="26">
        <v>4556</v>
      </c>
      <c r="G229" s="26">
        <v>4578</v>
      </c>
      <c r="H229" s="1">
        <v>1374.6</v>
      </c>
      <c r="I229" s="81">
        <v>137.34300400000001</v>
      </c>
      <c r="J229" s="119">
        <v>137.31928099999999</v>
      </c>
      <c r="K229" s="119">
        <v>93.294951999999995</v>
      </c>
      <c r="L229" s="72">
        <v>93.165367000000003</v>
      </c>
      <c r="M229" s="7">
        <v>4575</v>
      </c>
      <c r="N229" s="56"/>
      <c r="O229" s="84"/>
      <c r="P229" s="13"/>
      <c r="Q229" s="13"/>
      <c r="R229" s="13"/>
      <c r="S229" s="13"/>
      <c r="T229" s="13"/>
      <c r="U229" s="13"/>
      <c r="V229" s="13"/>
      <c r="W229" s="50"/>
      <c r="X229" s="69">
        <v>4575</v>
      </c>
      <c r="Y229" s="7">
        <v>4578</v>
      </c>
      <c r="Z229" s="68">
        <v>4507</v>
      </c>
      <c r="AA229" s="68">
        <v>4530</v>
      </c>
      <c r="AB229" s="134"/>
      <c r="AC229" s="134"/>
      <c r="AD229" s="134"/>
      <c r="AE229" s="134"/>
      <c r="AF229" s="134"/>
      <c r="AG229" s="37"/>
      <c r="AH229" s="37"/>
      <c r="AI229" s="1"/>
      <c r="AJ229" s="1"/>
      <c r="AK229" s="1"/>
      <c r="AL229" s="1"/>
      <c r="AM229" s="1"/>
      <c r="AN229" s="1"/>
      <c r="AO229" s="1"/>
      <c r="AP229" s="14">
        <v>4542</v>
      </c>
      <c r="AQ229" s="14">
        <v>4585</v>
      </c>
      <c r="AR229" s="14">
        <v>4538</v>
      </c>
      <c r="AS229" s="14">
        <v>4572</v>
      </c>
      <c r="AT229" s="14">
        <v>4570.333333333333</v>
      </c>
      <c r="AU229" s="127">
        <v>0</v>
      </c>
      <c r="AV229" s="127" t="s">
        <v>618</v>
      </c>
      <c r="AW229" s="14">
        <v>550</v>
      </c>
      <c r="AX229" s="127" t="s">
        <v>618</v>
      </c>
      <c r="AY229" s="14">
        <v>-134</v>
      </c>
      <c r="AZ229" s="1">
        <v>4575</v>
      </c>
      <c r="BA229" s="1">
        <v>4578</v>
      </c>
      <c r="BB229" s="1">
        <v>4540</v>
      </c>
      <c r="BC229" s="1">
        <v>4553</v>
      </c>
      <c r="BD229" s="8"/>
      <c r="BE229" s="8"/>
      <c r="BF229" s="62"/>
      <c r="BG229" s="62"/>
      <c r="BH229" s="1">
        <v>4558</v>
      </c>
      <c r="BI229" s="1">
        <v>516</v>
      </c>
      <c r="BJ229" s="1">
        <v>246</v>
      </c>
      <c r="BK229" s="1">
        <v>2.0975609756097562</v>
      </c>
      <c r="BL229" s="1">
        <v>4575</v>
      </c>
      <c r="BM229" s="1">
        <v>4578</v>
      </c>
      <c r="BN229" s="1">
        <v>4540</v>
      </c>
      <c r="BO229" s="1">
        <v>4540</v>
      </c>
      <c r="BP229" s="1">
        <v>4575</v>
      </c>
      <c r="BQ229" s="1">
        <v>4578</v>
      </c>
      <c r="BR229" s="1">
        <v>4540</v>
      </c>
      <c r="BS229" s="1">
        <v>4551</v>
      </c>
      <c r="BT229" s="1">
        <v>4575</v>
      </c>
      <c r="BU229" s="1">
        <v>4575</v>
      </c>
      <c r="BV229" s="1">
        <v>4565</v>
      </c>
      <c r="BW229" s="1">
        <v>4573</v>
      </c>
      <c r="BX229" s="1">
        <v>1387.3</v>
      </c>
      <c r="BY229" s="62"/>
      <c r="BZ229" s="62"/>
      <c r="CA229" s="8"/>
      <c r="CB229" s="8"/>
      <c r="CC229" s="62"/>
      <c r="CD229" s="62"/>
      <c r="CE229" s="1"/>
      <c r="CF229" s="1"/>
    </row>
    <row r="230" spans="1:84" s="12" customFormat="1">
      <c r="A230" s="1">
        <v>2013</v>
      </c>
      <c r="B230" s="1">
        <v>4</v>
      </c>
      <c r="C230" s="24">
        <v>41605</v>
      </c>
      <c r="D230" s="26">
        <v>4530</v>
      </c>
      <c r="E230" s="26">
        <v>4545</v>
      </c>
      <c r="F230" s="26">
        <v>4518</v>
      </c>
      <c r="G230" s="26">
        <v>4538</v>
      </c>
      <c r="H230" s="1">
        <v>1351.7</v>
      </c>
      <c r="I230" s="81">
        <v>137.840429</v>
      </c>
      <c r="J230" s="119">
        <v>138.00004000000001</v>
      </c>
      <c r="K230" s="119">
        <v>92.627875000000003</v>
      </c>
      <c r="L230" s="72">
        <v>92.714965000000007</v>
      </c>
      <c r="M230" s="7">
        <v>4540</v>
      </c>
      <c r="N230" s="56"/>
      <c r="O230" s="84"/>
      <c r="P230" s="13"/>
      <c r="Q230" s="13"/>
      <c r="R230" s="13"/>
      <c r="S230" s="13"/>
      <c r="T230" s="13"/>
      <c r="U230" s="13"/>
      <c r="V230" s="13"/>
      <c r="W230" s="50"/>
      <c r="X230" s="69">
        <v>4543</v>
      </c>
      <c r="Y230" s="7">
        <v>4578</v>
      </c>
      <c r="Z230" s="68">
        <v>4488</v>
      </c>
      <c r="AA230" s="68">
        <v>4493</v>
      </c>
      <c r="AB230" s="134"/>
      <c r="AC230" s="134"/>
      <c r="AD230" s="134"/>
      <c r="AE230" s="134"/>
      <c r="AF230" s="134"/>
      <c r="AG230" s="37"/>
      <c r="AH230" s="37"/>
      <c r="AI230" s="1"/>
      <c r="AJ230" s="1"/>
      <c r="AK230" s="1"/>
      <c r="AL230" s="1"/>
      <c r="AM230" s="1"/>
      <c r="AN230" s="1"/>
      <c r="AO230" s="1"/>
      <c r="AP230" s="14">
        <v>4575</v>
      </c>
      <c r="AQ230" s="14">
        <v>4578</v>
      </c>
      <c r="AR230" s="14">
        <v>4507</v>
      </c>
      <c r="AS230" s="14">
        <v>4527</v>
      </c>
      <c r="AT230" s="14">
        <v>4553</v>
      </c>
      <c r="AU230" s="127">
        <v>8</v>
      </c>
      <c r="AV230" s="127" t="s">
        <v>618</v>
      </c>
      <c r="AW230" s="14">
        <v>550</v>
      </c>
      <c r="AX230" s="127" t="s">
        <v>618</v>
      </c>
      <c r="AY230" s="14">
        <v>-134</v>
      </c>
      <c r="AZ230" s="1">
        <v>4543</v>
      </c>
      <c r="BA230" s="1">
        <v>4578</v>
      </c>
      <c r="BB230" s="1">
        <v>4540</v>
      </c>
      <c r="BC230" s="1">
        <v>4555</v>
      </c>
      <c r="BD230" s="8"/>
      <c r="BE230" s="8"/>
      <c r="BF230" s="62"/>
      <c r="BG230" s="62"/>
      <c r="BH230" s="1">
        <v>4527</v>
      </c>
      <c r="BI230" s="1">
        <v>476</v>
      </c>
      <c r="BJ230" s="1">
        <v>414</v>
      </c>
      <c r="BK230" s="1">
        <v>1.1497584541062802</v>
      </c>
      <c r="BL230" s="1">
        <v>4543</v>
      </c>
      <c r="BM230" s="1">
        <v>4578</v>
      </c>
      <c r="BN230" s="1">
        <v>4540</v>
      </c>
      <c r="BO230" s="1">
        <v>4556</v>
      </c>
      <c r="BP230" s="1">
        <v>4543</v>
      </c>
      <c r="BQ230" s="1">
        <v>4578</v>
      </c>
      <c r="BR230" s="1">
        <v>4540</v>
      </c>
      <c r="BS230" s="1">
        <v>4556</v>
      </c>
      <c r="BT230" s="1">
        <v>4543</v>
      </c>
      <c r="BU230" s="1">
        <v>4552</v>
      </c>
      <c r="BV230" s="1">
        <v>4540</v>
      </c>
      <c r="BW230" s="1">
        <v>4552</v>
      </c>
      <c r="BX230" s="1">
        <v>1377.2</v>
      </c>
      <c r="BY230" s="62"/>
      <c r="BZ230" s="62"/>
      <c r="CA230" s="8"/>
      <c r="CB230" s="8"/>
      <c r="CC230" s="62"/>
      <c r="CD230" s="62"/>
      <c r="CE230" s="1"/>
      <c r="CF230" s="1"/>
    </row>
    <row r="231" spans="1:84" s="12" customFormat="1">
      <c r="A231" s="1">
        <v>2013</v>
      </c>
      <c r="B231" s="1">
        <v>5</v>
      </c>
      <c r="C231" s="24">
        <v>41606</v>
      </c>
      <c r="D231" s="26">
        <v>4497</v>
      </c>
      <c r="E231" s="26">
        <v>4511</v>
      </c>
      <c r="F231" s="26">
        <v>4485</v>
      </c>
      <c r="G231" s="26">
        <v>4506</v>
      </c>
      <c r="H231" s="1">
        <v>1362.9</v>
      </c>
      <c r="I231" s="81">
        <v>138.76029600000001</v>
      </c>
      <c r="J231" s="119">
        <v>138.712706</v>
      </c>
      <c r="K231" s="119">
        <v>93.225740999999999</v>
      </c>
      <c r="L231" s="72">
        <v>93.207498999999999</v>
      </c>
      <c r="M231" s="7">
        <v>4511</v>
      </c>
      <c r="N231" s="56"/>
      <c r="O231" s="84"/>
      <c r="P231" s="13"/>
      <c r="Q231" s="13"/>
      <c r="R231" s="13"/>
      <c r="S231" s="13"/>
      <c r="T231" s="13"/>
      <c r="U231" s="13"/>
      <c r="V231" s="13"/>
      <c r="W231" s="50"/>
      <c r="X231" s="69">
        <v>4508</v>
      </c>
      <c r="Y231" s="7">
        <v>4528</v>
      </c>
      <c r="Z231" s="68">
        <v>4491</v>
      </c>
      <c r="AA231" s="68">
        <v>4523</v>
      </c>
      <c r="AB231" s="134"/>
      <c r="AC231" s="134"/>
      <c r="AD231" s="134"/>
      <c r="AE231" s="134"/>
      <c r="AF231" s="134"/>
      <c r="AG231" s="37"/>
      <c r="AH231" s="37"/>
      <c r="AI231" s="1"/>
      <c r="AJ231" s="1"/>
      <c r="AK231" s="1"/>
      <c r="AL231" s="1"/>
      <c r="AM231" s="1"/>
      <c r="AN231" s="1"/>
      <c r="AO231" s="1"/>
      <c r="AP231" s="14">
        <v>4543</v>
      </c>
      <c r="AQ231" s="14">
        <v>4578</v>
      </c>
      <c r="AR231" s="14">
        <v>4486</v>
      </c>
      <c r="AS231" s="14">
        <v>4487</v>
      </c>
      <c r="AT231" s="14">
        <v>4528.666666666667</v>
      </c>
      <c r="AU231" s="127">
        <v>9</v>
      </c>
      <c r="AV231" s="127" t="s">
        <v>618</v>
      </c>
      <c r="AW231" s="14">
        <v>550</v>
      </c>
      <c r="AX231" s="127" t="s">
        <v>618</v>
      </c>
      <c r="AY231" s="14">
        <v>-134</v>
      </c>
      <c r="AZ231" s="1">
        <v>4508</v>
      </c>
      <c r="BA231" s="1">
        <v>4528</v>
      </c>
      <c r="BB231" s="1">
        <v>4491</v>
      </c>
      <c r="BC231" s="1">
        <v>4510</v>
      </c>
      <c r="BD231" s="8"/>
      <c r="BE231" s="8"/>
      <c r="BF231" s="62"/>
      <c r="BG231" s="62"/>
      <c r="BH231" s="1">
        <v>4504</v>
      </c>
      <c r="BI231" s="1">
        <v>301</v>
      </c>
      <c r="BJ231" s="1">
        <v>336</v>
      </c>
      <c r="BK231" s="1">
        <v>0.89583333333333337</v>
      </c>
      <c r="BL231" s="1">
        <v>4508</v>
      </c>
      <c r="BM231" s="1">
        <v>4528</v>
      </c>
      <c r="BN231" s="1">
        <v>4491</v>
      </c>
      <c r="BO231" s="1">
        <v>4505</v>
      </c>
      <c r="BP231" s="1">
        <v>4508</v>
      </c>
      <c r="BQ231" s="1">
        <v>4528</v>
      </c>
      <c r="BR231" s="1">
        <v>4491</v>
      </c>
      <c r="BS231" s="1">
        <v>4511</v>
      </c>
      <c r="BT231" s="1">
        <v>4508</v>
      </c>
      <c r="BU231" s="1">
        <v>4516</v>
      </c>
      <c r="BV231" s="1">
        <v>4507</v>
      </c>
      <c r="BW231" s="1">
        <v>4513</v>
      </c>
      <c r="BX231" s="1">
        <v>1359.2</v>
      </c>
      <c r="BY231" s="62"/>
      <c r="BZ231" s="62"/>
      <c r="CA231" s="8"/>
      <c r="CB231" s="8"/>
      <c r="CC231" s="62"/>
      <c r="CD231" s="62"/>
      <c r="CE231" s="1"/>
      <c r="CF231" s="1"/>
    </row>
    <row r="232" spans="1:84" s="12" customFormat="1">
      <c r="A232" s="1">
        <v>2013</v>
      </c>
      <c r="B232" s="1">
        <v>6</v>
      </c>
      <c r="C232" s="24">
        <v>41607</v>
      </c>
      <c r="D232" s="26">
        <v>4515</v>
      </c>
      <c r="E232" s="26">
        <v>4540</v>
      </c>
      <c r="F232" s="26">
        <v>4502</v>
      </c>
      <c r="G232" s="26">
        <v>4530</v>
      </c>
      <c r="H232" s="1">
        <v>1368.8</v>
      </c>
      <c r="I232" s="81">
        <v>139.22691900000001</v>
      </c>
      <c r="J232" s="119">
        <v>139.11458400000001</v>
      </c>
      <c r="K232" s="119">
        <v>93.073671000000004</v>
      </c>
      <c r="L232" s="72">
        <v>92.988408000000007</v>
      </c>
      <c r="M232" s="7">
        <v>4540</v>
      </c>
      <c r="N232" s="56"/>
      <c r="O232" s="84"/>
      <c r="P232" s="13"/>
      <c r="Q232" s="13"/>
      <c r="R232" s="13"/>
      <c r="S232" s="13"/>
      <c r="T232" s="13"/>
      <c r="U232" s="13"/>
      <c r="V232" s="13"/>
      <c r="W232" s="50"/>
      <c r="X232" s="69">
        <v>4545</v>
      </c>
      <c r="Y232" s="7">
        <v>4568</v>
      </c>
      <c r="Z232" s="68">
        <v>4531</v>
      </c>
      <c r="AA232" s="68">
        <v>4557</v>
      </c>
      <c r="AB232" s="134"/>
      <c r="AC232" s="134"/>
      <c r="AD232" s="134"/>
      <c r="AE232" s="134"/>
      <c r="AF232" s="134"/>
      <c r="AG232" s="37"/>
      <c r="AH232" s="37"/>
      <c r="AI232" s="1"/>
      <c r="AJ232" s="1"/>
      <c r="AK232" s="1"/>
      <c r="AL232" s="1"/>
      <c r="AM232" s="1"/>
      <c r="AN232" s="1"/>
      <c r="AO232" s="1"/>
      <c r="AP232" s="14">
        <v>4508</v>
      </c>
      <c r="AQ232" s="14">
        <v>4528</v>
      </c>
      <c r="AR232" s="14">
        <v>4491</v>
      </c>
      <c r="AS232" s="14">
        <v>4510</v>
      </c>
      <c r="AT232" s="14">
        <v>4508</v>
      </c>
      <c r="AU232" s="127">
        <v>15</v>
      </c>
      <c r="AV232" s="127">
        <v>20</v>
      </c>
      <c r="AW232" s="14">
        <v>570</v>
      </c>
      <c r="AX232" s="127" t="s">
        <v>618</v>
      </c>
      <c r="AY232" s="14">
        <v>-134</v>
      </c>
      <c r="AZ232" s="1">
        <v>4545</v>
      </c>
      <c r="BA232" s="1">
        <v>4556</v>
      </c>
      <c r="BB232" s="1">
        <v>4531</v>
      </c>
      <c r="BC232" s="1">
        <v>4553</v>
      </c>
      <c r="BD232" s="8"/>
      <c r="BE232" s="8"/>
      <c r="BF232" s="62"/>
      <c r="BG232" s="62"/>
      <c r="BH232" s="1">
        <v>4514</v>
      </c>
      <c r="BI232" s="1">
        <v>457</v>
      </c>
      <c r="BJ232" s="1">
        <v>322</v>
      </c>
      <c r="BK232" s="1">
        <v>1.4192546583850931</v>
      </c>
      <c r="BL232" s="1">
        <v>4545</v>
      </c>
      <c r="BM232" s="1">
        <v>4556</v>
      </c>
      <c r="BN232" s="1">
        <v>4531</v>
      </c>
      <c r="BO232" s="1">
        <v>4552</v>
      </c>
      <c r="BP232" s="1">
        <v>4545</v>
      </c>
      <c r="BQ232" s="1">
        <v>4568</v>
      </c>
      <c r="BR232" s="1">
        <v>4531</v>
      </c>
      <c r="BS232" s="1">
        <v>4559</v>
      </c>
      <c r="BT232" s="1">
        <v>4545</v>
      </c>
      <c r="BU232" s="1">
        <v>4556</v>
      </c>
      <c r="BV232" s="1">
        <v>4541</v>
      </c>
      <c r="BW232" s="1">
        <v>4549</v>
      </c>
      <c r="BX232" s="1">
        <v>1370</v>
      </c>
      <c r="BY232" s="62"/>
      <c r="BZ232" s="62"/>
      <c r="CA232" s="8"/>
      <c r="CB232" s="8"/>
      <c r="CC232" s="62"/>
      <c r="CD232" s="62"/>
      <c r="CE232" s="1"/>
      <c r="CF232" s="1"/>
    </row>
    <row r="233" spans="1:84" s="12" customFormat="1">
      <c r="A233" s="1">
        <v>2013</v>
      </c>
      <c r="B233" s="1">
        <v>2</v>
      </c>
      <c r="C233" s="24">
        <v>41610</v>
      </c>
      <c r="D233" s="26">
        <v>4550</v>
      </c>
      <c r="E233" s="26">
        <v>4561</v>
      </c>
      <c r="F233" s="26">
        <v>4538</v>
      </c>
      <c r="G233" s="26">
        <v>4547</v>
      </c>
      <c r="H233" s="1">
        <v>1342.2</v>
      </c>
      <c r="I233" s="81">
        <v>139.27423999999999</v>
      </c>
      <c r="J233" s="119">
        <v>139.51275000000001</v>
      </c>
      <c r="K233" s="119">
        <v>93.839359999999999</v>
      </c>
      <c r="L233" s="72">
        <v>93.951499999999996</v>
      </c>
      <c r="M233" s="7">
        <v>4553</v>
      </c>
      <c r="N233" s="56"/>
      <c r="O233" s="84"/>
      <c r="P233" s="13"/>
      <c r="Q233" s="13"/>
      <c r="R233" s="13"/>
      <c r="S233" s="13"/>
      <c r="T233" s="13"/>
      <c r="U233" s="13"/>
      <c r="V233" s="13"/>
      <c r="W233" s="50"/>
      <c r="X233" s="69">
        <v>4552</v>
      </c>
      <c r="Y233" s="7">
        <v>4559</v>
      </c>
      <c r="Z233" s="68">
        <v>4506</v>
      </c>
      <c r="AA233" s="68">
        <v>4519</v>
      </c>
      <c r="AB233" s="134"/>
      <c r="AC233" s="134"/>
      <c r="AD233" s="134"/>
      <c r="AE233" s="134"/>
      <c r="AF233" s="134"/>
      <c r="AG233" s="37"/>
      <c r="AH233" s="37"/>
      <c r="AI233" s="1"/>
      <c r="AJ233" s="1"/>
      <c r="AK233" s="1"/>
      <c r="AL233" s="1"/>
      <c r="AM233" s="1"/>
      <c r="AN233" s="1"/>
      <c r="AO233" s="1"/>
      <c r="AP233" s="14">
        <v>4545</v>
      </c>
      <c r="AQ233" s="14">
        <v>4568</v>
      </c>
      <c r="AR233" s="14">
        <v>4531</v>
      </c>
      <c r="AS233" s="14">
        <v>4549</v>
      </c>
      <c r="AT233" s="14">
        <v>4515.333333333333</v>
      </c>
      <c r="AU233" s="127">
        <v>3</v>
      </c>
      <c r="AV233" s="127" t="s">
        <v>618</v>
      </c>
      <c r="AW233" s="14">
        <v>570</v>
      </c>
      <c r="AX233" s="127" t="s">
        <v>618</v>
      </c>
      <c r="AY233" s="14">
        <v>-134</v>
      </c>
      <c r="AZ233" s="1">
        <v>4552</v>
      </c>
      <c r="BA233" s="1">
        <v>4559</v>
      </c>
      <c r="BB233" s="1">
        <v>4526</v>
      </c>
      <c r="BC233" s="1">
        <v>4533</v>
      </c>
      <c r="BD233" s="8"/>
      <c r="BE233" s="8"/>
      <c r="BF233" s="62"/>
      <c r="BG233" s="62"/>
      <c r="BH233" s="1">
        <v>4552</v>
      </c>
      <c r="BI233" s="1">
        <v>280</v>
      </c>
      <c r="BJ233" s="1">
        <v>348</v>
      </c>
      <c r="BK233" s="1">
        <v>0.8045977011494253</v>
      </c>
      <c r="BL233" s="1">
        <v>4552</v>
      </c>
      <c r="BM233" s="1">
        <v>4559</v>
      </c>
      <c r="BN233" s="1">
        <v>4526</v>
      </c>
      <c r="BO233" s="1">
        <v>4533</v>
      </c>
      <c r="BP233" s="1">
        <v>4552</v>
      </c>
      <c r="BQ233" s="1">
        <v>4559</v>
      </c>
      <c r="BR233" s="1">
        <v>4526</v>
      </c>
      <c r="BS233" s="1">
        <v>4533</v>
      </c>
      <c r="BT233" s="1">
        <v>4552</v>
      </c>
      <c r="BU233" s="1">
        <v>4557</v>
      </c>
      <c r="BV233" s="1">
        <v>4551</v>
      </c>
      <c r="BW233" s="1">
        <v>4556</v>
      </c>
      <c r="BX233" s="1">
        <v>1367.1</v>
      </c>
      <c r="BY233" s="62"/>
      <c r="BZ233" s="62"/>
      <c r="CA233" s="8"/>
      <c r="CB233" s="8"/>
      <c r="CC233" s="62"/>
      <c r="CD233" s="62"/>
      <c r="CE233" s="1"/>
      <c r="CF233" s="1"/>
    </row>
    <row r="234" spans="1:84" s="12" customFormat="1">
      <c r="A234" s="1">
        <v>2013</v>
      </c>
      <c r="B234" s="1">
        <v>3</v>
      </c>
      <c r="C234" s="24">
        <v>41611</v>
      </c>
      <c r="D234" s="26">
        <v>4505</v>
      </c>
      <c r="E234" s="26">
        <v>4527</v>
      </c>
      <c r="F234" s="26">
        <v>4495</v>
      </c>
      <c r="G234" s="26">
        <v>4519</v>
      </c>
      <c r="H234" s="1">
        <v>1358.2</v>
      </c>
      <c r="I234" s="81">
        <v>139.839854</v>
      </c>
      <c r="J234" s="119">
        <v>139.58828800000001</v>
      </c>
      <c r="K234" s="119">
        <v>93.635850000000005</v>
      </c>
      <c r="L234" s="72">
        <v>93.694271999999998</v>
      </c>
      <c r="M234" s="7">
        <v>4520</v>
      </c>
      <c r="N234" s="56"/>
      <c r="O234" s="84"/>
      <c r="P234" s="13"/>
      <c r="Q234" s="13"/>
      <c r="R234" s="13"/>
      <c r="S234" s="13"/>
      <c r="T234" s="13"/>
      <c r="U234" s="13"/>
      <c r="V234" s="13"/>
      <c r="W234" s="50"/>
      <c r="X234" s="69">
        <v>4517</v>
      </c>
      <c r="Y234" s="7">
        <v>4520</v>
      </c>
      <c r="Z234" s="68">
        <v>4475</v>
      </c>
      <c r="AA234" s="68">
        <v>4498</v>
      </c>
      <c r="AB234" s="134"/>
      <c r="AC234" s="134"/>
      <c r="AD234" s="134"/>
      <c r="AE234" s="134"/>
      <c r="AF234" s="134"/>
      <c r="AG234" s="37"/>
      <c r="AH234" s="37"/>
      <c r="AI234" s="1"/>
      <c r="AJ234" s="1"/>
      <c r="AK234" s="1"/>
      <c r="AL234" s="1"/>
      <c r="AM234" s="1"/>
      <c r="AN234" s="1"/>
      <c r="AO234" s="1"/>
      <c r="AP234" s="14">
        <v>4552</v>
      </c>
      <c r="AQ234" s="14">
        <v>4559</v>
      </c>
      <c r="AR234" s="14">
        <v>4495</v>
      </c>
      <c r="AS234" s="14">
        <v>4512</v>
      </c>
      <c r="AT234" s="14">
        <v>4523.666666666667</v>
      </c>
      <c r="AU234" s="127">
        <v>14</v>
      </c>
      <c r="AV234" s="127" t="s">
        <v>618</v>
      </c>
      <c r="AW234" s="14">
        <v>570</v>
      </c>
      <c r="AX234" s="127" t="s">
        <v>618</v>
      </c>
      <c r="AY234" s="14">
        <v>-134</v>
      </c>
      <c r="AZ234" s="1">
        <v>4517</v>
      </c>
      <c r="BA234" s="1">
        <v>4517</v>
      </c>
      <c r="BB234" s="1">
        <v>4476</v>
      </c>
      <c r="BC234" s="1">
        <v>4481</v>
      </c>
      <c r="BD234" s="8"/>
      <c r="BE234" s="8"/>
      <c r="BF234" s="62"/>
      <c r="BG234" s="62"/>
      <c r="BH234" s="1">
        <v>4504</v>
      </c>
      <c r="BI234" s="1">
        <v>404</v>
      </c>
      <c r="BJ234" s="1">
        <v>427</v>
      </c>
      <c r="BK234" s="1">
        <v>0.94613583138173307</v>
      </c>
      <c r="BL234" s="1">
        <v>4517</v>
      </c>
      <c r="BM234" s="1">
        <v>4517</v>
      </c>
      <c r="BN234" s="1">
        <v>4476</v>
      </c>
      <c r="BO234" s="1">
        <v>4481</v>
      </c>
      <c r="BP234" s="1">
        <v>4517</v>
      </c>
      <c r="BQ234" s="1">
        <v>4517</v>
      </c>
      <c r="BR234" s="1">
        <v>4475</v>
      </c>
      <c r="BS234" s="1">
        <v>4510</v>
      </c>
      <c r="BT234" s="1">
        <v>4517</v>
      </c>
      <c r="BU234" s="1">
        <v>4517</v>
      </c>
      <c r="BV234" s="1">
        <v>4501</v>
      </c>
      <c r="BW234" s="1">
        <v>4509</v>
      </c>
      <c r="BX234" s="1">
        <v>1344.1</v>
      </c>
      <c r="BY234" s="62"/>
      <c r="BZ234" s="62"/>
      <c r="CA234" s="8"/>
      <c r="CB234" s="8"/>
      <c r="CC234" s="62"/>
      <c r="CD234" s="62"/>
      <c r="CE234" s="1"/>
      <c r="CF234" s="1"/>
    </row>
    <row r="235" spans="1:84" s="12" customFormat="1">
      <c r="A235" s="1">
        <v>2013</v>
      </c>
      <c r="B235" s="1">
        <v>4</v>
      </c>
      <c r="C235" s="24">
        <v>41612</v>
      </c>
      <c r="D235" s="26">
        <v>4517</v>
      </c>
      <c r="E235" s="26">
        <v>4522</v>
      </c>
      <c r="F235" s="26">
        <v>4498</v>
      </c>
      <c r="G235" s="26">
        <v>4510</v>
      </c>
      <c r="H235" s="1">
        <v>1370.3</v>
      </c>
      <c r="I235" s="81">
        <v>139.36459199999999</v>
      </c>
      <c r="J235" s="119">
        <v>139.38444000000001</v>
      </c>
      <c r="K235" s="119">
        <v>92.694184000000007</v>
      </c>
      <c r="L235" s="72">
        <v>92.809989999999999</v>
      </c>
      <c r="M235" s="7">
        <v>4500</v>
      </c>
      <c r="N235" s="56"/>
      <c r="O235" s="84"/>
      <c r="P235" s="13"/>
      <c r="Q235" s="13"/>
      <c r="R235" s="13"/>
      <c r="S235" s="13"/>
      <c r="T235" s="13"/>
      <c r="U235" s="13"/>
      <c r="V235" s="13"/>
      <c r="W235" s="50"/>
      <c r="X235" s="69">
        <v>4501</v>
      </c>
      <c r="Y235" s="7">
        <v>4567</v>
      </c>
      <c r="Z235" s="68">
        <v>4491</v>
      </c>
      <c r="AA235" s="68">
        <v>4546</v>
      </c>
      <c r="AB235" s="134"/>
      <c r="AC235" s="134"/>
      <c r="AD235" s="134"/>
      <c r="AE235" s="134"/>
      <c r="AF235" s="134"/>
      <c r="AG235" s="37"/>
      <c r="AH235" s="37"/>
      <c r="AI235" s="1"/>
      <c r="AJ235" s="1"/>
      <c r="AK235" s="1"/>
      <c r="AL235" s="1"/>
      <c r="AM235" s="1"/>
      <c r="AN235" s="1"/>
      <c r="AO235" s="1"/>
      <c r="AP235" s="14">
        <v>4517</v>
      </c>
      <c r="AQ235" s="14">
        <v>4520</v>
      </c>
      <c r="AR235" s="14">
        <v>4475</v>
      </c>
      <c r="AS235" s="14">
        <v>4520</v>
      </c>
      <c r="AT235" s="14">
        <v>4527</v>
      </c>
      <c r="AU235" s="127">
        <v>7</v>
      </c>
      <c r="AV235" s="127" t="s">
        <v>618</v>
      </c>
      <c r="AW235" s="14">
        <v>570</v>
      </c>
      <c r="AX235" s="127" t="s">
        <v>618</v>
      </c>
      <c r="AY235" s="14">
        <v>-134</v>
      </c>
      <c r="AZ235" s="1">
        <v>4522</v>
      </c>
      <c r="BA235" s="1">
        <v>4522</v>
      </c>
      <c r="BB235" s="1">
        <v>4522</v>
      </c>
      <c r="BC235" s="1">
        <v>4522</v>
      </c>
      <c r="BD235" s="8"/>
      <c r="BE235" s="8"/>
      <c r="BF235" s="62"/>
      <c r="BG235" s="62"/>
      <c r="BH235" s="1">
        <v>4515</v>
      </c>
      <c r="BI235" s="1">
        <v>491</v>
      </c>
      <c r="BJ235" s="1">
        <v>344</v>
      </c>
      <c r="BK235" s="1">
        <v>1.4273255813953489</v>
      </c>
      <c r="BL235" s="1">
        <v>4501</v>
      </c>
      <c r="BM235" s="1">
        <v>4518</v>
      </c>
      <c r="BN235" s="1">
        <v>4491</v>
      </c>
      <c r="BO235" s="1">
        <v>4510</v>
      </c>
      <c r="BP235" s="1">
        <v>4501</v>
      </c>
      <c r="BQ235" s="1">
        <v>4547</v>
      </c>
      <c r="BR235" s="1">
        <v>4491</v>
      </c>
      <c r="BS235" s="1">
        <v>4528</v>
      </c>
      <c r="BT235" s="1">
        <v>4501</v>
      </c>
      <c r="BU235" s="1">
        <v>4506</v>
      </c>
      <c r="BV235" s="1">
        <v>4494</v>
      </c>
      <c r="BW235" s="1">
        <v>4506</v>
      </c>
      <c r="BX235" s="1">
        <v>1349</v>
      </c>
      <c r="BY235" s="62"/>
      <c r="BZ235" s="62"/>
      <c r="CA235" s="8"/>
      <c r="CB235" s="8"/>
      <c r="CC235" s="62"/>
      <c r="CD235" s="62"/>
      <c r="CE235" s="1"/>
      <c r="CF235" s="1"/>
    </row>
    <row r="236" spans="1:84" s="12" customFormat="1">
      <c r="A236" s="1">
        <v>2013</v>
      </c>
      <c r="B236" s="1">
        <v>5</v>
      </c>
      <c r="C236" s="24">
        <v>41613</v>
      </c>
      <c r="D236" s="26">
        <v>4535</v>
      </c>
      <c r="E236" s="26">
        <v>4545</v>
      </c>
      <c r="F236" s="26">
        <v>4522</v>
      </c>
      <c r="G236" s="26">
        <v>4529</v>
      </c>
      <c r="H236" s="1">
        <v>1356.3</v>
      </c>
      <c r="I236" s="81">
        <v>139.043125</v>
      </c>
      <c r="J236" s="119">
        <v>139.44486000000001</v>
      </c>
      <c r="K236" s="119">
        <v>92.171559999999999</v>
      </c>
      <c r="L236" s="72">
        <v>92.428811999999994</v>
      </c>
      <c r="M236" s="7">
        <v>4516</v>
      </c>
      <c r="N236" s="56"/>
      <c r="O236" s="84"/>
      <c r="P236" s="13"/>
      <c r="Q236" s="13"/>
      <c r="R236" s="13"/>
      <c r="S236" s="13"/>
      <c r="T236" s="13"/>
      <c r="U236" s="13"/>
      <c r="V236" s="13"/>
      <c r="W236" s="50"/>
      <c r="X236" s="69">
        <v>4513</v>
      </c>
      <c r="Y236" s="7">
        <v>4558</v>
      </c>
      <c r="Z236" s="68">
        <v>4490</v>
      </c>
      <c r="AA236" s="68">
        <v>4543</v>
      </c>
      <c r="AB236" s="134"/>
      <c r="AC236" s="134"/>
      <c r="AD236" s="134"/>
      <c r="AE236" s="134"/>
      <c r="AF236" s="134"/>
      <c r="AG236" s="37"/>
      <c r="AH236" s="37"/>
      <c r="AI236" s="1"/>
      <c r="AJ236" s="1"/>
      <c r="AK236" s="1"/>
      <c r="AL236" s="1"/>
      <c r="AM236" s="1"/>
      <c r="AN236" s="1"/>
      <c r="AO236" s="1"/>
      <c r="AP236" s="14">
        <v>4501</v>
      </c>
      <c r="AQ236" s="14">
        <v>4567</v>
      </c>
      <c r="AR236" s="14">
        <v>4491</v>
      </c>
      <c r="AS236" s="14">
        <v>4541</v>
      </c>
      <c r="AT236" s="14">
        <v>4524.333333333333</v>
      </c>
      <c r="AU236" s="127">
        <v>6</v>
      </c>
      <c r="AV236" s="127" t="s">
        <v>618</v>
      </c>
      <c r="AW236" s="14">
        <v>570</v>
      </c>
      <c r="AX236" s="127" t="s">
        <v>618</v>
      </c>
      <c r="AY236" s="14">
        <v>-134</v>
      </c>
      <c r="AZ236" s="1">
        <v>4513</v>
      </c>
      <c r="BA236" s="1">
        <v>4558</v>
      </c>
      <c r="BB236" s="1">
        <v>4490</v>
      </c>
      <c r="BC236" s="1">
        <v>4551</v>
      </c>
      <c r="BD236" s="8"/>
      <c r="BE236" s="8"/>
      <c r="BF236" s="62"/>
      <c r="BG236" s="62"/>
      <c r="BH236" s="1">
        <v>4544</v>
      </c>
      <c r="BI236" s="1">
        <v>672</v>
      </c>
      <c r="BJ236" s="1">
        <v>357</v>
      </c>
      <c r="BK236" s="1">
        <v>1.8823529411764706</v>
      </c>
      <c r="BL236" s="1">
        <v>4513</v>
      </c>
      <c r="BM236" s="1">
        <v>4523</v>
      </c>
      <c r="BN236" s="1">
        <v>4491</v>
      </c>
      <c r="BO236" s="1">
        <v>4496</v>
      </c>
      <c r="BP236" s="1">
        <v>4513</v>
      </c>
      <c r="BQ236" s="1">
        <v>4558</v>
      </c>
      <c r="BR236" s="1">
        <v>4490</v>
      </c>
      <c r="BS236" s="1">
        <v>4549</v>
      </c>
      <c r="BT236" s="1">
        <v>4513</v>
      </c>
      <c r="BU236" s="1">
        <v>4517</v>
      </c>
      <c r="BV236" s="1">
        <v>4508</v>
      </c>
      <c r="BW236" s="1">
        <v>4511</v>
      </c>
      <c r="BX236" s="1">
        <v>1358.5</v>
      </c>
      <c r="BY236" s="62"/>
      <c r="BZ236" s="62"/>
      <c r="CA236" s="8"/>
      <c r="CB236" s="8"/>
      <c r="CC236" s="62"/>
      <c r="CD236" s="62"/>
      <c r="CE236" s="1"/>
      <c r="CF236" s="1"/>
    </row>
    <row r="237" spans="1:84" s="12" customFormat="1">
      <c r="A237" s="1">
        <v>2013</v>
      </c>
      <c r="B237" s="1">
        <v>2</v>
      </c>
      <c r="C237" s="24">
        <v>41617</v>
      </c>
      <c r="D237" s="26">
        <v>4541</v>
      </c>
      <c r="E237" s="26">
        <v>4558</v>
      </c>
      <c r="F237" s="26">
        <v>4535</v>
      </c>
      <c r="G237" s="26">
        <v>4550</v>
      </c>
      <c r="H237" s="1">
        <v>1373.2</v>
      </c>
      <c r="I237" s="81">
        <v>141.10988800000001</v>
      </c>
      <c r="J237" s="119">
        <v>141.13740000000001</v>
      </c>
      <c r="K237" s="119">
        <v>93.571845999999994</v>
      </c>
      <c r="L237" s="72">
        <v>93.583367999999993</v>
      </c>
      <c r="M237" s="7">
        <v>4556</v>
      </c>
      <c r="N237" s="56"/>
      <c r="O237" s="84"/>
      <c r="P237" s="13"/>
      <c r="Q237" s="13"/>
      <c r="R237" s="13"/>
      <c r="S237" s="13"/>
      <c r="T237" s="13"/>
      <c r="U237" s="13"/>
      <c r="V237" s="13"/>
      <c r="W237" s="50"/>
      <c r="X237" s="69">
        <v>4555</v>
      </c>
      <c r="Y237" s="7">
        <v>4608</v>
      </c>
      <c r="Z237" s="68">
        <v>4548</v>
      </c>
      <c r="AA237" s="68">
        <v>4598</v>
      </c>
      <c r="AB237" s="134"/>
      <c r="AC237" s="134"/>
      <c r="AD237" s="134"/>
      <c r="AE237" s="134"/>
      <c r="AF237" s="134"/>
      <c r="AG237" s="37"/>
      <c r="AH237" s="37"/>
      <c r="AI237" s="1"/>
      <c r="AJ237" s="1"/>
      <c r="AK237" s="1"/>
      <c r="AL237" s="1"/>
      <c r="AM237" s="1"/>
      <c r="AN237" s="1"/>
      <c r="AO237" s="1"/>
      <c r="AP237" s="14">
        <v>4513</v>
      </c>
      <c r="AQ237" s="14">
        <v>4558</v>
      </c>
      <c r="AR237" s="14">
        <v>4490</v>
      </c>
      <c r="AS237" s="14">
        <v>4542</v>
      </c>
      <c r="AT237" s="14">
        <v>4534.333333333333</v>
      </c>
      <c r="AU237" s="127">
        <v>9</v>
      </c>
      <c r="AV237" s="127" t="s">
        <v>618</v>
      </c>
      <c r="AW237" s="14">
        <v>570</v>
      </c>
      <c r="AX237" s="127" t="s">
        <v>618</v>
      </c>
      <c r="AY237" s="14">
        <v>-134</v>
      </c>
      <c r="AZ237" s="1">
        <v>4555</v>
      </c>
      <c r="BA237" s="1">
        <v>4599</v>
      </c>
      <c r="BB237" s="1">
        <v>4548</v>
      </c>
      <c r="BC237" s="1">
        <v>4598</v>
      </c>
      <c r="BD237" s="8"/>
      <c r="BE237" s="8"/>
      <c r="BF237" s="62"/>
      <c r="BG237" s="62"/>
      <c r="BH237" s="1">
        <v>4542</v>
      </c>
      <c r="BI237" s="1">
        <v>717</v>
      </c>
      <c r="BJ237" s="1">
        <v>538</v>
      </c>
      <c r="BK237" s="1">
        <v>1.3327137546468402</v>
      </c>
      <c r="BL237" s="1">
        <v>4555</v>
      </c>
      <c r="BM237" s="1">
        <v>4570</v>
      </c>
      <c r="BN237" s="1">
        <v>4548</v>
      </c>
      <c r="BO237" s="1">
        <v>4568</v>
      </c>
      <c r="BP237" s="1">
        <v>4555</v>
      </c>
      <c r="BQ237" s="1">
        <v>4608</v>
      </c>
      <c r="BR237" s="1">
        <v>4548</v>
      </c>
      <c r="BS237" s="1">
        <v>4597</v>
      </c>
      <c r="BT237" s="1">
        <v>4555</v>
      </c>
      <c r="BU237" s="1">
        <v>4558</v>
      </c>
      <c r="BV237" s="1">
        <v>4553</v>
      </c>
      <c r="BW237" s="1">
        <v>4555</v>
      </c>
      <c r="BX237" s="1">
        <v>1358.9</v>
      </c>
      <c r="BY237" s="62"/>
      <c r="BZ237" s="62"/>
      <c r="CA237" s="8"/>
      <c r="CB237" s="8"/>
      <c r="CC237" s="62"/>
      <c r="CD237" s="62"/>
      <c r="CE237" s="1"/>
      <c r="CF237" s="1"/>
    </row>
    <row r="238" spans="1:84" s="12" customFormat="1">
      <c r="A238" s="1">
        <v>2013</v>
      </c>
      <c r="B238" s="1">
        <v>3</v>
      </c>
      <c r="C238" s="24">
        <v>41618</v>
      </c>
      <c r="D238" s="26">
        <v>4595</v>
      </c>
      <c r="E238" s="26">
        <v>4626</v>
      </c>
      <c r="F238" s="26">
        <v>4591</v>
      </c>
      <c r="G238" s="26">
        <v>4626</v>
      </c>
      <c r="H238" s="1">
        <v>1387.3</v>
      </c>
      <c r="I238" s="81">
        <v>142.09581</v>
      </c>
      <c r="J238" s="119">
        <v>142.023672</v>
      </c>
      <c r="K238" s="119">
        <v>94.034447999999998</v>
      </c>
      <c r="L238" s="72">
        <v>93.866219999999998</v>
      </c>
      <c r="M238" s="7">
        <v>4634</v>
      </c>
      <c r="N238" s="56"/>
      <c r="O238" s="84"/>
      <c r="P238" s="13"/>
      <c r="Q238" s="13"/>
      <c r="R238" s="13"/>
      <c r="S238" s="13"/>
      <c r="T238" s="13"/>
      <c r="U238" s="13"/>
      <c r="V238" s="13"/>
      <c r="W238" s="50"/>
      <c r="X238" s="69">
        <v>4635</v>
      </c>
      <c r="Y238" s="7">
        <v>4667</v>
      </c>
      <c r="Z238" s="68">
        <v>4619</v>
      </c>
      <c r="AA238" s="68">
        <v>4634</v>
      </c>
      <c r="AB238" s="134"/>
      <c r="AC238" s="134"/>
      <c r="AD238" s="134"/>
      <c r="AE238" s="134"/>
      <c r="AF238" s="134"/>
      <c r="AG238" s="37"/>
      <c r="AH238" s="37"/>
      <c r="AI238" s="1"/>
      <c r="AJ238" s="1"/>
      <c r="AK238" s="1"/>
      <c r="AL238" s="1"/>
      <c r="AM238" s="1"/>
      <c r="AN238" s="1"/>
      <c r="AO238" s="1"/>
      <c r="AP238" s="14">
        <v>4555</v>
      </c>
      <c r="AQ238" s="14">
        <v>4608</v>
      </c>
      <c r="AR238" s="14">
        <v>4548</v>
      </c>
      <c r="AS238" s="14">
        <v>4598</v>
      </c>
      <c r="AT238" s="14">
        <v>4560.333333333333</v>
      </c>
      <c r="AU238" s="127">
        <v>31</v>
      </c>
      <c r="AV238" s="127">
        <v>22</v>
      </c>
      <c r="AW238" s="14">
        <v>592</v>
      </c>
      <c r="AX238" s="127" t="s">
        <v>618</v>
      </c>
      <c r="AY238" s="14">
        <v>-134</v>
      </c>
      <c r="AZ238" s="1">
        <v>4635</v>
      </c>
      <c r="BA238" s="1">
        <v>4667</v>
      </c>
      <c r="BB238" s="1">
        <v>4619</v>
      </c>
      <c r="BC238" s="1">
        <v>4651</v>
      </c>
      <c r="BD238" s="8"/>
      <c r="BE238" s="8"/>
      <c r="BF238" s="62"/>
      <c r="BG238" s="62"/>
      <c r="BH238" s="1">
        <v>4602</v>
      </c>
      <c r="BI238" s="1">
        <v>678</v>
      </c>
      <c r="BJ238" s="1">
        <v>264</v>
      </c>
      <c r="BK238" s="1">
        <v>2.5681818181818183</v>
      </c>
      <c r="BL238" s="1">
        <v>4635</v>
      </c>
      <c r="BM238" s="1">
        <v>4662</v>
      </c>
      <c r="BN238" s="1">
        <v>4619</v>
      </c>
      <c r="BO238" s="1">
        <v>4643</v>
      </c>
      <c r="BP238" s="1">
        <v>4635</v>
      </c>
      <c r="BQ238" s="1">
        <v>4667</v>
      </c>
      <c r="BR238" s="1">
        <v>4619</v>
      </c>
      <c r="BS238" s="1">
        <v>4652</v>
      </c>
      <c r="BT238" s="1">
        <v>4635</v>
      </c>
      <c r="BU238" s="1">
        <v>4638</v>
      </c>
      <c r="BV238" s="1">
        <v>4619</v>
      </c>
      <c r="BW238" s="1">
        <v>4626</v>
      </c>
      <c r="BX238" s="1">
        <v>1379</v>
      </c>
      <c r="BY238" s="62"/>
      <c r="BZ238" s="62"/>
      <c r="CA238" s="8"/>
      <c r="CB238" s="8"/>
      <c r="CC238" s="62"/>
      <c r="CD238" s="62"/>
      <c r="CE238" s="1"/>
      <c r="CF238" s="1"/>
    </row>
    <row r="239" spans="1:84" s="12" customFormat="1">
      <c r="A239" s="1">
        <v>2013</v>
      </c>
      <c r="B239" s="1">
        <v>4</v>
      </c>
      <c r="C239" s="24">
        <v>41619</v>
      </c>
      <c r="D239" s="26">
        <v>4632</v>
      </c>
      <c r="E239" s="26">
        <v>4634</v>
      </c>
      <c r="F239" s="26">
        <v>4605</v>
      </c>
      <c r="G239" s="26">
        <v>4621</v>
      </c>
      <c r="H239" s="1">
        <v>1385.1</v>
      </c>
      <c r="I239" s="81">
        <v>141.36326399999999</v>
      </c>
      <c r="J239" s="119">
        <v>141.03939199999999</v>
      </c>
      <c r="K239" s="119">
        <v>93.762816000000001</v>
      </c>
      <c r="L239" s="72">
        <v>93.384304</v>
      </c>
      <c r="M239" s="7">
        <v>4606</v>
      </c>
      <c r="N239" s="56"/>
      <c r="O239" s="84"/>
      <c r="P239" s="13"/>
      <c r="Q239" s="13"/>
      <c r="R239" s="13"/>
      <c r="S239" s="13"/>
      <c r="T239" s="13"/>
      <c r="U239" s="13"/>
      <c r="V239" s="13"/>
      <c r="W239" s="50"/>
      <c r="X239" s="69">
        <v>4605</v>
      </c>
      <c r="Y239" s="7">
        <v>4639</v>
      </c>
      <c r="Z239" s="68">
        <v>4602</v>
      </c>
      <c r="AA239" s="68">
        <v>4623</v>
      </c>
      <c r="AB239" s="134"/>
      <c r="AC239" s="134"/>
      <c r="AD239" s="134"/>
      <c r="AE239" s="134"/>
      <c r="AF239" s="134"/>
      <c r="AG239" s="37"/>
      <c r="AH239" s="37"/>
      <c r="AI239" s="1"/>
      <c r="AJ239" s="1"/>
      <c r="AK239" s="1"/>
      <c r="AL239" s="1"/>
      <c r="AM239" s="1"/>
      <c r="AN239" s="1"/>
      <c r="AO239" s="1"/>
      <c r="AP239" s="14">
        <v>4635</v>
      </c>
      <c r="AQ239" s="14">
        <v>4667</v>
      </c>
      <c r="AR239" s="14">
        <v>4619</v>
      </c>
      <c r="AS239" s="14">
        <v>4620</v>
      </c>
      <c r="AT239" s="14">
        <v>4586.666666666667</v>
      </c>
      <c r="AU239" s="127">
        <v>11</v>
      </c>
      <c r="AV239" s="127" t="s">
        <v>618</v>
      </c>
      <c r="AW239" s="14">
        <v>592</v>
      </c>
      <c r="AX239" s="127" t="s">
        <v>618</v>
      </c>
      <c r="AY239" s="14">
        <v>-134</v>
      </c>
      <c r="AZ239" s="1">
        <v>4605</v>
      </c>
      <c r="BA239" s="1">
        <v>4639</v>
      </c>
      <c r="BB239" s="1">
        <v>4602</v>
      </c>
      <c r="BC239" s="1">
        <v>4638</v>
      </c>
      <c r="BD239" s="8"/>
      <c r="BE239" s="8"/>
      <c r="BF239" s="62"/>
      <c r="BG239" s="62"/>
      <c r="BH239" s="1">
        <v>4631</v>
      </c>
      <c r="BI239" s="1">
        <v>486</v>
      </c>
      <c r="BJ239" s="1">
        <v>369</v>
      </c>
      <c r="BK239" s="1">
        <v>1.3170731707317074</v>
      </c>
      <c r="BL239" s="1">
        <v>4605</v>
      </c>
      <c r="BM239" s="1">
        <v>4631</v>
      </c>
      <c r="BN239" s="1">
        <v>4602</v>
      </c>
      <c r="BO239" s="1">
        <v>4613</v>
      </c>
      <c r="BP239" s="1">
        <v>4605</v>
      </c>
      <c r="BQ239" s="1">
        <v>4639</v>
      </c>
      <c r="BR239" s="1">
        <v>4602</v>
      </c>
      <c r="BS239" s="1">
        <v>4622</v>
      </c>
      <c r="BT239" s="1">
        <v>4605</v>
      </c>
      <c r="BU239" s="1">
        <v>4614</v>
      </c>
      <c r="BV239" s="1">
        <v>4603</v>
      </c>
      <c r="BW239" s="1">
        <v>4608</v>
      </c>
      <c r="BX239" s="1">
        <v>1383.9</v>
      </c>
      <c r="BY239" s="62"/>
      <c r="BZ239" s="62"/>
      <c r="CA239" s="8"/>
      <c r="CB239" s="8"/>
      <c r="CC239" s="62"/>
      <c r="CD239" s="62"/>
      <c r="CE239" s="1"/>
      <c r="CF239" s="1"/>
    </row>
    <row r="240" spans="1:84" s="12" customFormat="1">
      <c r="A240" s="1">
        <v>2013</v>
      </c>
      <c r="B240" s="1">
        <v>5</v>
      </c>
      <c r="C240" s="24">
        <v>41620</v>
      </c>
      <c r="D240" s="26">
        <v>4607</v>
      </c>
      <c r="E240" s="26">
        <v>4627</v>
      </c>
      <c r="F240" s="26">
        <v>4606</v>
      </c>
      <c r="G240" s="26">
        <v>4625</v>
      </c>
      <c r="H240" s="1">
        <v>1361.9</v>
      </c>
      <c r="I240" s="81">
        <v>141.46548000000001</v>
      </c>
      <c r="J240" s="119">
        <v>141.764454</v>
      </c>
      <c r="K240" s="119">
        <v>92.568522000000002</v>
      </c>
      <c r="L240" s="72">
        <v>92.861729999999994</v>
      </c>
      <c r="M240" s="7">
        <v>4629</v>
      </c>
      <c r="N240" s="56"/>
      <c r="O240" s="84"/>
      <c r="P240" s="13"/>
      <c r="Q240" s="13"/>
      <c r="R240" s="13"/>
      <c r="S240" s="13"/>
      <c r="T240" s="13"/>
      <c r="U240" s="13"/>
      <c r="V240" s="13"/>
      <c r="W240" s="50"/>
      <c r="X240" s="69">
        <v>4631</v>
      </c>
      <c r="Y240" s="7">
        <v>4636</v>
      </c>
      <c r="Z240" s="68">
        <v>4551</v>
      </c>
      <c r="AA240" s="68">
        <v>4566</v>
      </c>
      <c r="AB240" s="134"/>
      <c r="AC240" s="134"/>
      <c r="AD240" s="134"/>
      <c r="AE240" s="134"/>
      <c r="AF240" s="134"/>
      <c r="AG240" s="37"/>
      <c r="AH240" s="37"/>
      <c r="AI240" s="1"/>
      <c r="AJ240" s="1"/>
      <c r="AK240" s="1"/>
      <c r="AL240" s="1"/>
      <c r="AM240" s="1"/>
      <c r="AN240" s="1"/>
      <c r="AO240" s="1"/>
      <c r="AP240" s="14">
        <v>4605</v>
      </c>
      <c r="AQ240" s="14">
        <v>4639</v>
      </c>
      <c r="AR240" s="14">
        <v>4602</v>
      </c>
      <c r="AS240" s="14">
        <v>4613</v>
      </c>
      <c r="AT240" s="14">
        <v>4610.333333333333</v>
      </c>
      <c r="AU240" s="127">
        <v>18</v>
      </c>
      <c r="AV240" s="127" t="s">
        <v>618</v>
      </c>
      <c r="AW240" s="14">
        <v>592</v>
      </c>
      <c r="AX240" s="127" t="s">
        <v>618</v>
      </c>
      <c r="AY240" s="14">
        <v>-134</v>
      </c>
      <c r="AZ240" s="1">
        <v>4631</v>
      </c>
      <c r="BA240" s="1">
        <v>4636</v>
      </c>
      <c r="BB240" s="1">
        <v>4578</v>
      </c>
      <c r="BC240" s="1">
        <v>4590</v>
      </c>
      <c r="BD240" s="8"/>
      <c r="BE240" s="8"/>
      <c r="BF240" s="62"/>
      <c r="BG240" s="62"/>
      <c r="BH240" s="1">
        <v>4616</v>
      </c>
      <c r="BI240" s="1">
        <v>439</v>
      </c>
      <c r="BJ240" s="1">
        <v>459</v>
      </c>
      <c r="BK240" s="1">
        <v>0.95642701525054463</v>
      </c>
      <c r="BL240" s="1">
        <v>4631</v>
      </c>
      <c r="BM240" s="1">
        <v>4636</v>
      </c>
      <c r="BN240" s="1">
        <v>4578</v>
      </c>
      <c r="BO240" s="1">
        <v>4587</v>
      </c>
      <c r="BP240" s="1">
        <v>4631</v>
      </c>
      <c r="BQ240" s="1">
        <v>4636</v>
      </c>
      <c r="BR240" s="1">
        <v>4551</v>
      </c>
      <c r="BS240" s="1">
        <v>4565</v>
      </c>
      <c r="BT240" s="1">
        <v>4631</v>
      </c>
      <c r="BU240" s="1">
        <v>4636</v>
      </c>
      <c r="BV240" s="1">
        <v>4625</v>
      </c>
      <c r="BW240" s="1">
        <v>4628</v>
      </c>
      <c r="BX240" s="1">
        <v>1385.8</v>
      </c>
      <c r="BY240" s="62"/>
      <c r="BZ240" s="62"/>
      <c r="CA240" s="8"/>
      <c r="CB240" s="8"/>
      <c r="CC240" s="62"/>
      <c r="CD240" s="62"/>
      <c r="CE240" s="1"/>
      <c r="CF240" s="1"/>
    </row>
    <row r="241" spans="1:84" s="12" customFormat="1">
      <c r="A241" s="1">
        <v>2013</v>
      </c>
      <c r="B241" s="1">
        <v>6</v>
      </c>
      <c r="C241" s="24">
        <v>41621</v>
      </c>
      <c r="D241" s="26">
        <v>4590</v>
      </c>
      <c r="E241" s="26">
        <v>4597</v>
      </c>
      <c r="F241" s="26">
        <v>4562</v>
      </c>
      <c r="G241" s="26">
        <v>4590</v>
      </c>
      <c r="H241" s="1">
        <v>1359.9</v>
      </c>
      <c r="I241" s="81">
        <v>142.50161299999999</v>
      </c>
      <c r="J241" s="119">
        <v>141.47017500000001</v>
      </c>
      <c r="K241" s="119">
        <v>92.551952999999997</v>
      </c>
      <c r="L241" s="72">
        <v>92.030180000000001</v>
      </c>
      <c r="M241" s="7">
        <v>4545</v>
      </c>
      <c r="N241" s="56"/>
      <c r="O241" s="84"/>
      <c r="P241" s="13"/>
      <c r="Q241" s="13"/>
      <c r="R241" s="13"/>
      <c r="S241" s="13"/>
      <c r="T241" s="13"/>
      <c r="U241" s="13"/>
      <c r="V241" s="13"/>
      <c r="W241" s="50"/>
      <c r="X241" s="69">
        <v>4547</v>
      </c>
      <c r="Y241" s="7">
        <v>4570</v>
      </c>
      <c r="Z241" s="68">
        <v>4524</v>
      </c>
      <c r="AA241" s="68">
        <v>4554</v>
      </c>
      <c r="AB241" s="134"/>
      <c r="AC241" s="134"/>
      <c r="AD241" s="134"/>
      <c r="AE241" s="134"/>
      <c r="AF241" s="134"/>
      <c r="AG241" s="37"/>
      <c r="AH241" s="37"/>
      <c r="AI241" s="1"/>
      <c r="AJ241" s="1"/>
      <c r="AK241" s="1"/>
      <c r="AL241" s="1"/>
      <c r="AM241" s="1"/>
      <c r="AN241" s="1"/>
      <c r="AO241" s="1"/>
      <c r="AP241" s="14">
        <v>4631</v>
      </c>
      <c r="AQ241" s="14">
        <v>4636</v>
      </c>
      <c r="AR241" s="14">
        <v>4551</v>
      </c>
      <c r="AS241" s="14">
        <v>4576</v>
      </c>
      <c r="AT241" s="14">
        <v>4603</v>
      </c>
      <c r="AU241" s="127">
        <v>0</v>
      </c>
      <c r="AV241" s="127" t="s">
        <v>618</v>
      </c>
      <c r="AW241" s="14">
        <v>592</v>
      </c>
      <c r="AX241" s="127" t="s">
        <v>618</v>
      </c>
      <c r="AY241" s="14">
        <v>-134</v>
      </c>
      <c r="AZ241" s="1">
        <v>4547</v>
      </c>
      <c r="BA241" s="1">
        <v>4557</v>
      </c>
      <c r="BB241" s="1">
        <v>4526</v>
      </c>
      <c r="BC241" s="1">
        <v>4542</v>
      </c>
      <c r="BD241" s="8"/>
      <c r="BE241" s="8"/>
      <c r="BF241" s="62"/>
      <c r="BG241" s="62"/>
      <c r="BH241" s="1">
        <v>4578</v>
      </c>
      <c r="BI241" s="1">
        <v>331</v>
      </c>
      <c r="BJ241" s="1">
        <v>791</v>
      </c>
      <c r="BK241" s="1">
        <v>0.41845764854614415</v>
      </c>
      <c r="BL241" s="1">
        <v>4547</v>
      </c>
      <c r="BM241" s="1">
        <v>4557</v>
      </c>
      <c r="BN241" s="1">
        <v>4526</v>
      </c>
      <c r="BO241" s="1">
        <v>4538</v>
      </c>
      <c r="BP241" s="1">
        <v>4547</v>
      </c>
      <c r="BQ241" s="1">
        <v>4557</v>
      </c>
      <c r="BR241" s="1">
        <v>4524</v>
      </c>
      <c r="BS241" s="1">
        <v>4532</v>
      </c>
      <c r="BT241" s="1">
        <v>4547</v>
      </c>
      <c r="BU241" s="1">
        <v>4551</v>
      </c>
      <c r="BV241" s="1">
        <v>4543</v>
      </c>
      <c r="BW241" s="1">
        <v>4549</v>
      </c>
      <c r="BX241" s="1">
        <v>1358.5</v>
      </c>
      <c r="BY241" s="62"/>
      <c r="BZ241" s="62"/>
      <c r="CA241" s="8"/>
      <c r="CB241" s="8"/>
      <c r="CC241" s="62"/>
      <c r="CD241" s="62"/>
      <c r="CE241" s="1"/>
      <c r="CF241" s="1"/>
    </row>
    <row r="242" spans="1:84" s="12" customFormat="1">
      <c r="A242" s="1">
        <v>2013</v>
      </c>
      <c r="B242" s="1">
        <v>3</v>
      </c>
      <c r="C242" s="24">
        <v>41625</v>
      </c>
      <c r="D242" s="26">
        <v>4560</v>
      </c>
      <c r="E242" s="26">
        <v>4569</v>
      </c>
      <c r="F242" s="26">
        <v>4547</v>
      </c>
      <c r="G242" s="26">
        <v>4558</v>
      </c>
      <c r="H242" s="1">
        <v>1347.6</v>
      </c>
      <c r="I242" s="81">
        <v>141.76214999999999</v>
      </c>
      <c r="J242" s="119">
        <v>141.882363</v>
      </c>
      <c r="K242" s="119">
        <v>92.068185</v>
      </c>
      <c r="L242" s="72">
        <v>92.034586000000004</v>
      </c>
      <c r="M242" s="7">
        <v>4566</v>
      </c>
      <c r="N242" s="56"/>
      <c r="O242" s="84"/>
      <c r="P242" s="13"/>
      <c r="Q242" s="13"/>
      <c r="R242" s="13"/>
      <c r="S242" s="13"/>
      <c r="T242" s="13"/>
      <c r="U242" s="13"/>
      <c r="V242" s="13"/>
      <c r="W242" s="50"/>
      <c r="X242" s="69">
        <v>4564</v>
      </c>
      <c r="Y242" s="7">
        <v>4564</v>
      </c>
      <c r="Z242" s="68">
        <v>4491</v>
      </c>
      <c r="AA242" s="68">
        <v>4499</v>
      </c>
      <c r="AB242" s="134"/>
      <c r="AC242" s="134"/>
      <c r="AD242" s="134"/>
      <c r="AE242" s="134"/>
      <c r="AF242" s="134"/>
      <c r="AG242" s="37"/>
      <c r="AH242" s="37"/>
      <c r="AI242" s="1"/>
      <c r="AJ242" s="1"/>
      <c r="AK242" s="1"/>
      <c r="AL242" s="1"/>
      <c r="AM242" s="1"/>
      <c r="AN242" s="1"/>
      <c r="AO242" s="1"/>
      <c r="AP242" s="14">
        <v>4547</v>
      </c>
      <c r="AQ242" s="14">
        <v>4570</v>
      </c>
      <c r="AR242" s="14">
        <v>4524</v>
      </c>
      <c r="AS242" s="14">
        <v>4563</v>
      </c>
      <c r="AT242" s="14">
        <v>4584</v>
      </c>
      <c r="AU242" s="127">
        <v>2</v>
      </c>
      <c r="AV242" s="127" t="s">
        <v>618</v>
      </c>
      <c r="AW242" s="14">
        <v>592</v>
      </c>
      <c r="AX242" s="127" t="s">
        <v>618</v>
      </c>
      <c r="AY242" s="14">
        <v>-134</v>
      </c>
      <c r="AZ242" s="1">
        <v>4564</v>
      </c>
      <c r="BA242" s="1">
        <v>4564</v>
      </c>
      <c r="BB242" s="1">
        <v>4525</v>
      </c>
      <c r="BC242" s="1">
        <v>4531</v>
      </c>
      <c r="BD242" s="8"/>
      <c r="BE242" s="8"/>
      <c r="BF242" s="62"/>
      <c r="BG242" s="62"/>
      <c r="BH242" s="1">
        <v>4564</v>
      </c>
      <c r="BI242" s="1">
        <v>430</v>
      </c>
      <c r="BJ242" s="1">
        <v>351</v>
      </c>
      <c r="BK242" s="1">
        <v>1.225071225071225</v>
      </c>
      <c r="BL242" s="1">
        <v>4564</v>
      </c>
      <c r="BM242" s="1">
        <v>4564</v>
      </c>
      <c r="BN242" s="1">
        <v>4538</v>
      </c>
      <c r="BO242" s="1">
        <v>4541</v>
      </c>
      <c r="BP242" s="1">
        <v>4564</v>
      </c>
      <c r="BQ242" s="1">
        <v>4564</v>
      </c>
      <c r="BR242" s="1">
        <v>4525</v>
      </c>
      <c r="BS242" s="1">
        <v>4529</v>
      </c>
      <c r="BT242" s="1">
        <v>4564</v>
      </c>
      <c r="BU242" s="1">
        <v>4564</v>
      </c>
      <c r="BV242" s="1">
        <v>4552</v>
      </c>
      <c r="BW242" s="1">
        <v>4552</v>
      </c>
      <c r="BX242" s="1">
        <v>1361.9</v>
      </c>
      <c r="BY242" s="62"/>
      <c r="BZ242" s="62"/>
      <c r="CA242" s="8"/>
      <c r="CB242" s="8"/>
      <c r="CC242" s="62"/>
      <c r="CD242" s="62"/>
      <c r="CE242" s="1"/>
      <c r="CF242" s="1"/>
    </row>
    <row r="243" spans="1:84" s="12" customFormat="1">
      <c r="A243" s="1">
        <v>2013</v>
      </c>
      <c r="B243" s="1">
        <v>4</v>
      </c>
      <c r="C243" s="24">
        <v>41626</v>
      </c>
      <c r="D243" s="26">
        <v>4515</v>
      </c>
      <c r="E243" s="26">
        <v>4530</v>
      </c>
      <c r="F243" s="26">
        <v>4511</v>
      </c>
      <c r="G243" s="26">
        <v>4525</v>
      </c>
      <c r="H243" s="1">
        <v>1317.3</v>
      </c>
      <c r="I243" s="81">
        <v>141.75867400000001</v>
      </c>
      <c r="J243" s="119">
        <v>142.272548</v>
      </c>
      <c r="K243" s="119">
        <v>91.626893999999993</v>
      </c>
      <c r="L243" s="72">
        <v>91.940670999999995</v>
      </c>
      <c r="M243" s="7">
        <v>4512</v>
      </c>
      <c r="N243" s="56"/>
      <c r="O243" s="84"/>
      <c r="P243" s="13"/>
      <c r="Q243" s="13"/>
      <c r="R243" s="13"/>
      <c r="S243" s="13"/>
      <c r="T243" s="13"/>
      <c r="U243" s="13"/>
      <c r="V243" s="13"/>
      <c r="W243" s="50"/>
      <c r="X243" s="69">
        <v>4513</v>
      </c>
      <c r="Y243" s="7">
        <v>4515</v>
      </c>
      <c r="Z243" s="68">
        <v>4458</v>
      </c>
      <c r="AA243" s="68">
        <v>4472</v>
      </c>
      <c r="AB243" s="134"/>
      <c r="AC243" s="134"/>
      <c r="AD243" s="134"/>
      <c r="AE243" s="134"/>
      <c r="AF243" s="134"/>
      <c r="AG243" s="37"/>
      <c r="AH243" s="37"/>
      <c r="AI243" s="1"/>
      <c r="AJ243" s="1"/>
      <c r="AK243" s="1"/>
      <c r="AL243" s="1"/>
      <c r="AM243" s="1"/>
      <c r="AN243" s="1"/>
      <c r="AO243" s="1"/>
      <c r="AP243" s="14">
        <v>4564</v>
      </c>
      <c r="AQ243" s="14">
        <v>4564</v>
      </c>
      <c r="AR243" s="14">
        <v>4491</v>
      </c>
      <c r="AS243" s="14">
        <v>4522</v>
      </c>
      <c r="AT243" s="14">
        <v>4553.666666666667</v>
      </c>
      <c r="AU243" s="127">
        <v>10</v>
      </c>
      <c r="AV243" s="127" t="s">
        <v>618</v>
      </c>
      <c r="AW243" s="14">
        <v>592</v>
      </c>
      <c r="AX243" s="127" t="s">
        <v>618</v>
      </c>
      <c r="AY243" s="14">
        <v>-134</v>
      </c>
      <c r="AZ243" s="1">
        <v>4513</v>
      </c>
      <c r="BA243" s="1">
        <v>4515</v>
      </c>
      <c r="BB243" s="1">
        <v>4466</v>
      </c>
      <c r="BC243" s="1">
        <v>4474</v>
      </c>
      <c r="BD243" s="8"/>
      <c r="BE243" s="8"/>
      <c r="BF243" s="62"/>
      <c r="BG243" s="62"/>
      <c r="BH243" s="1">
        <v>4564</v>
      </c>
      <c r="BI243" s="1">
        <v>430</v>
      </c>
      <c r="BJ243" s="1">
        <v>351</v>
      </c>
      <c r="BK243" s="1">
        <v>1.225071225071225</v>
      </c>
      <c r="BL243" s="1">
        <v>4513</v>
      </c>
      <c r="BM243" s="1">
        <v>4515</v>
      </c>
      <c r="BN243" s="1">
        <v>4470</v>
      </c>
      <c r="BO243" s="1">
        <v>4492</v>
      </c>
      <c r="BP243" s="1">
        <v>4513</v>
      </c>
      <c r="BQ243" s="1">
        <v>4515</v>
      </c>
      <c r="BR243" s="1">
        <v>4458</v>
      </c>
      <c r="BS243" s="1">
        <v>4467</v>
      </c>
      <c r="BT243" s="1">
        <v>4513</v>
      </c>
      <c r="BU243" s="1">
        <v>4515</v>
      </c>
      <c r="BV243" s="1">
        <v>4490</v>
      </c>
      <c r="BW243" s="1">
        <v>4492</v>
      </c>
      <c r="BX243" s="1">
        <v>1330.6</v>
      </c>
      <c r="BY243" s="62"/>
      <c r="BZ243" s="62"/>
      <c r="CA243" s="8"/>
      <c r="CB243" s="8"/>
      <c r="CC243" s="62"/>
      <c r="CD243" s="62"/>
      <c r="CE243" s="1"/>
      <c r="CF243" s="1"/>
    </row>
    <row r="244" spans="1:84" s="12" customFormat="1">
      <c r="A244" s="1">
        <v>2013</v>
      </c>
      <c r="B244" s="1">
        <v>6</v>
      </c>
      <c r="C244" s="24">
        <v>41628</v>
      </c>
      <c r="D244" s="26">
        <v>4467</v>
      </c>
      <c r="E244" s="26">
        <v>4496</v>
      </c>
      <c r="F244" s="26">
        <v>4467</v>
      </c>
      <c r="G244" s="26">
        <v>4487</v>
      </c>
      <c r="H244" s="1">
        <v>1336.2</v>
      </c>
      <c r="I244" s="81">
        <v>142.2972</v>
      </c>
      <c r="J244" s="119">
        <v>142.54622800000001</v>
      </c>
      <c r="K244" s="119">
        <v>92.728080000000006</v>
      </c>
      <c r="L244" s="72">
        <v>92.825886999999994</v>
      </c>
      <c r="M244" s="7">
        <v>4498</v>
      </c>
      <c r="N244" s="56"/>
      <c r="O244" s="84"/>
      <c r="P244" s="13"/>
      <c r="Q244" s="13"/>
      <c r="R244" s="13"/>
      <c r="S244" s="13"/>
      <c r="T244" s="13"/>
      <c r="U244" s="13"/>
      <c r="V244" s="13"/>
      <c r="W244" s="50"/>
      <c r="X244" s="69">
        <v>4497</v>
      </c>
      <c r="Y244" s="7">
        <v>4534</v>
      </c>
      <c r="Z244" s="68">
        <v>4494</v>
      </c>
      <c r="AA244" s="68">
        <v>4532</v>
      </c>
      <c r="AB244" s="134"/>
      <c r="AC244" s="134"/>
      <c r="AD244" s="134"/>
      <c r="AE244" s="134"/>
      <c r="AF244" s="134"/>
      <c r="AG244" s="37"/>
      <c r="AH244" s="37"/>
      <c r="AI244" s="1"/>
      <c r="AJ244" s="1"/>
      <c r="AK244" s="1"/>
      <c r="AL244" s="1"/>
      <c r="AM244" s="1"/>
      <c r="AN244" s="1"/>
      <c r="AO244" s="1"/>
      <c r="AP244" s="14">
        <v>4513</v>
      </c>
      <c r="AQ244" s="14">
        <v>4515</v>
      </c>
      <c r="AR244" s="14">
        <v>4458</v>
      </c>
      <c r="AS244" s="14">
        <v>4483</v>
      </c>
      <c r="AT244" s="14">
        <v>4522.666666666667</v>
      </c>
      <c r="AU244" s="127">
        <v>20</v>
      </c>
      <c r="AV244" s="127" t="s">
        <v>618</v>
      </c>
      <c r="AW244" s="14">
        <v>592</v>
      </c>
      <c r="AX244" s="127" t="s">
        <v>618</v>
      </c>
      <c r="AY244" s="14">
        <v>-134</v>
      </c>
      <c r="AZ244" s="1">
        <v>4497</v>
      </c>
      <c r="BA244" s="1">
        <v>4514</v>
      </c>
      <c r="BB244" s="1">
        <v>4494</v>
      </c>
      <c r="BC244" s="1">
        <v>4514</v>
      </c>
      <c r="BD244" s="8"/>
      <c r="BE244" s="8"/>
      <c r="BF244" s="62"/>
      <c r="BG244" s="62"/>
      <c r="BH244" s="1">
        <v>4488</v>
      </c>
      <c r="BI244" s="1">
        <v>609</v>
      </c>
      <c r="BJ244" s="1">
        <v>933</v>
      </c>
      <c r="BK244" s="1">
        <v>0.65273311897106112</v>
      </c>
      <c r="BL244" s="1">
        <v>4497</v>
      </c>
      <c r="BM244" s="1">
        <v>4510</v>
      </c>
      <c r="BN244" s="1">
        <v>4494</v>
      </c>
      <c r="BO244" s="1">
        <v>4504</v>
      </c>
      <c r="BP244" s="1">
        <v>4493</v>
      </c>
      <c r="BQ244" s="1">
        <v>4526</v>
      </c>
      <c r="BR244" s="1">
        <v>4490</v>
      </c>
      <c r="BS244" s="1">
        <v>4505</v>
      </c>
      <c r="BT244" s="1">
        <v>4497</v>
      </c>
      <c r="BU244" s="1">
        <v>4500</v>
      </c>
      <c r="BV244" s="1">
        <v>4494</v>
      </c>
      <c r="BW244" s="1">
        <v>4499</v>
      </c>
      <c r="BX244" s="1">
        <v>1327.9</v>
      </c>
      <c r="BY244" s="62"/>
      <c r="BZ244" s="62"/>
      <c r="CA244" s="8"/>
      <c r="CB244" s="8"/>
      <c r="CC244" s="62"/>
      <c r="CD244" s="62"/>
      <c r="CE244" s="1"/>
      <c r="CF244" s="1"/>
    </row>
    <row r="245" spans="1:84" s="12" customFormat="1">
      <c r="A245" s="1">
        <v>2013</v>
      </c>
      <c r="B245" s="1">
        <v>4</v>
      </c>
      <c r="C245" s="24">
        <v>41633</v>
      </c>
      <c r="D245" s="26">
        <v>4540</v>
      </c>
      <c r="E245" s="26">
        <v>4623</v>
      </c>
      <c r="F245" s="26">
        <v>4500</v>
      </c>
      <c r="G245" s="26">
        <v>4564</v>
      </c>
      <c r="H245" s="1">
        <v>1336.6</v>
      </c>
      <c r="I245" s="81">
        <v>142.85626500000001</v>
      </c>
      <c r="J245" s="119">
        <v>142.77992399999999</v>
      </c>
      <c r="K245" s="119">
        <v>93.211179999999999</v>
      </c>
      <c r="L245" s="72">
        <v>93.233587999999997</v>
      </c>
      <c r="M245" s="7">
        <v>4577</v>
      </c>
      <c r="N245" s="56"/>
      <c r="O245" s="84"/>
      <c r="P245" s="13"/>
      <c r="Q245" s="13"/>
      <c r="R245" s="13"/>
      <c r="S245" s="13"/>
      <c r="T245" s="13"/>
      <c r="U245" s="13"/>
      <c r="V245" s="13"/>
      <c r="W245" s="50"/>
      <c r="X245" s="69">
        <v>4571</v>
      </c>
      <c r="Y245" s="7">
        <v>4572</v>
      </c>
      <c r="Z245" s="68">
        <v>4538</v>
      </c>
      <c r="AA245" s="68">
        <v>4551</v>
      </c>
      <c r="AB245" s="134"/>
      <c r="AC245" s="134"/>
      <c r="AD245" s="134"/>
      <c r="AE245" s="134"/>
      <c r="AF245" s="134"/>
      <c r="AG245" s="37"/>
      <c r="AH245" s="37"/>
      <c r="AI245" s="1"/>
      <c r="AJ245" s="1"/>
      <c r="AK245" s="1"/>
      <c r="AL245" s="1"/>
      <c r="AM245" s="1"/>
      <c r="AN245" s="1"/>
      <c r="AO245" s="1"/>
      <c r="AP245" s="14">
        <v>4540</v>
      </c>
      <c r="AQ245" s="14">
        <v>4623</v>
      </c>
      <c r="AR245" s="14">
        <v>4500</v>
      </c>
      <c r="AS245" s="14">
        <v>4548</v>
      </c>
      <c r="AT245" s="14">
        <v>4517.666666666667</v>
      </c>
      <c r="AU245" s="127">
        <v>24</v>
      </c>
      <c r="AV245" s="127" t="s">
        <v>618</v>
      </c>
      <c r="AW245" s="14">
        <v>592</v>
      </c>
      <c r="AX245" s="127" t="s">
        <v>618</v>
      </c>
      <c r="AY245" s="14">
        <v>-134</v>
      </c>
      <c r="AZ245" s="1">
        <v>4571</v>
      </c>
      <c r="BA245" s="1">
        <v>4572</v>
      </c>
      <c r="BB245" s="1">
        <v>4538</v>
      </c>
      <c r="BC245" s="1">
        <v>4553</v>
      </c>
      <c r="BD245" s="8"/>
      <c r="BE245" s="8"/>
      <c r="BF245" s="62"/>
      <c r="BG245" s="62"/>
      <c r="BH245" s="1">
        <v>4498</v>
      </c>
      <c r="BI245" s="1">
        <v>359</v>
      </c>
      <c r="BJ245" s="1">
        <v>321</v>
      </c>
      <c r="BK245" s="1">
        <v>1.118380062305296</v>
      </c>
      <c r="BL245" s="1">
        <v>4571</v>
      </c>
      <c r="BM245" s="1">
        <v>4572</v>
      </c>
      <c r="BN245" s="1">
        <v>4538</v>
      </c>
      <c r="BO245" s="1">
        <v>4550</v>
      </c>
      <c r="BP245" s="1">
        <v>4571</v>
      </c>
      <c r="BQ245" s="1">
        <v>4572</v>
      </c>
      <c r="BR245" s="1">
        <v>4538</v>
      </c>
      <c r="BS245" s="1">
        <v>4550</v>
      </c>
      <c r="BT245" s="1">
        <v>4571</v>
      </c>
      <c r="BU245" s="1">
        <v>4572</v>
      </c>
      <c r="BV245" s="1">
        <v>4558</v>
      </c>
      <c r="BW245" s="1">
        <v>4558</v>
      </c>
      <c r="BX245" s="1">
        <v>1336.6</v>
      </c>
      <c r="BY245" s="62"/>
      <c r="BZ245" s="62"/>
      <c r="CA245" s="8"/>
      <c r="CB245" s="8"/>
      <c r="CC245" s="62"/>
      <c r="CD245" s="62"/>
      <c r="CE245" s="1"/>
      <c r="CF245" s="1"/>
    </row>
    <row r="246" spans="1:84" s="12" customFormat="1">
      <c r="A246" s="1">
        <v>2013</v>
      </c>
      <c r="B246" s="1">
        <v>5</v>
      </c>
      <c r="C246" s="24">
        <v>41634</v>
      </c>
      <c r="D246" s="26">
        <v>4565</v>
      </c>
      <c r="E246" s="26">
        <v>4587</v>
      </c>
      <c r="F246" s="26">
        <v>4561</v>
      </c>
      <c r="G246" s="26">
        <v>4585</v>
      </c>
      <c r="H246" s="1">
        <v>1359.4</v>
      </c>
      <c r="I246" s="81">
        <v>143.38822200000001</v>
      </c>
      <c r="J246" s="119">
        <v>143.32942499999999</v>
      </c>
      <c r="K246" s="119">
        <v>93.046237000000005</v>
      </c>
      <c r="L246" s="72">
        <v>93.007525000000001</v>
      </c>
      <c r="M246" s="7">
        <v>4590</v>
      </c>
      <c r="N246" s="56"/>
      <c r="O246" s="84"/>
      <c r="P246" s="13"/>
      <c r="Q246" s="13"/>
      <c r="R246" s="13"/>
      <c r="S246" s="13"/>
      <c r="T246" s="13"/>
      <c r="U246" s="13"/>
      <c r="V246" s="13"/>
      <c r="W246" s="50"/>
      <c r="X246" s="69">
        <v>4590</v>
      </c>
      <c r="Y246" s="7">
        <v>4656</v>
      </c>
      <c r="Z246" s="68">
        <v>4586</v>
      </c>
      <c r="AA246" s="68">
        <v>4633</v>
      </c>
      <c r="AB246" s="134"/>
      <c r="AC246" s="134"/>
      <c r="AD246" s="134"/>
      <c r="AE246" s="134"/>
      <c r="AF246" s="134"/>
      <c r="AG246" s="37"/>
      <c r="AH246" s="37"/>
      <c r="AI246" s="1"/>
      <c r="AJ246" s="1"/>
      <c r="AK246" s="1"/>
      <c r="AL246" s="1"/>
      <c r="AM246" s="1"/>
      <c r="AN246" s="1"/>
      <c r="AO246" s="1"/>
      <c r="AP246" s="14">
        <v>4571</v>
      </c>
      <c r="AQ246" s="14">
        <v>4587</v>
      </c>
      <c r="AR246" s="14">
        <v>4538</v>
      </c>
      <c r="AS246" s="14">
        <v>4581</v>
      </c>
      <c r="AT246" s="14">
        <v>4537.333333333333</v>
      </c>
      <c r="AU246" s="127">
        <v>20</v>
      </c>
      <c r="AV246" s="127" t="s">
        <v>618</v>
      </c>
      <c r="AW246" s="14">
        <v>592</v>
      </c>
      <c r="AX246" s="127" t="s">
        <v>618</v>
      </c>
      <c r="AY246" s="14">
        <v>-134</v>
      </c>
      <c r="AZ246" s="1">
        <v>4590</v>
      </c>
      <c r="BA246" s="1">
        <v>4650</v>
      </c>
      <c r="BB246" s="1">
        <v>4586</v>
      </c>
      <c r="BC246" s="1">
        <v>4638</v>
      </c>
      <c r="BD246" s="8"/>
      <c r="BE246" s="8"/>
      <c r="BF246" s="62"/>
      <c r="BG246" s="62"/>
      <c r="BH246" s="1">
        <v>4498</v>
      </c>
      <c r="BI246" s="1">
        <v>359</v>
      </c>
      <c r="BJ246" s="1">
        <v>321</v>
      </c>
      <c r="BK246" s="1">
        <v>1.118380062305296</v>
      </c>
      <c r="BL246" s="1">
        <v>4590</v>
      </c>
      <c r="BM246" s="1">
        <v>4603</v>
      </c>
      <c r="BN246" s="1">
        <v>4586</v>
      </c>
      <c r="BO246" s="1">
        <v>4596</v>
      </c>
      <c r="BP246" s="1">
        <v>4583</v>
      </c>
      <c r="BQ246" s="1">
        <v>4650</v>
      </c>
      <c r="BR246" s="1">
        <v>4579</v>
      </c>
      <c r="BS246" s="1">
        <v>4641</v>
      </c>
      <c r="BT246" s="1">
        <v>4590</v>
      </c>
      <c r="BU246" s="1">
        <v>4598</v>
      </c>
      <c r="BV246" s="1">
        <v>4586</v>
      </c>
      <c r="BW246" s="1">
        <v>4598</v>
      </c>
      <c r="BX246" s="1">
        <v>1346.8</v>
      </c>
      <c r="BY246" s="62"/>
      <c r="BZ246" s="62"/>
      <c r="CA246" s="8"/>
      <c r="CB246" s="8"/>
      <c r="CC246" s="62"/>
      <c r="CD246" s="62"/>
      <c r="CE246" s="1"/>
      <c r="CF246" s="1"/>
    </row>
    <row r="247" spans="1:84" s="12" customFormat="1">
      <c r="A247" s="1">
        <v>2013</v>
      </c>
      <c r="B247" s="1">
        <v>6</v>
      </c>
      <c r="C247" s="24">
        <v>41635</v>
      </c>
      <c r="D247" s="26">
        <v>4629</v>
      </c>
      <c r="E247" s="26">
        <v>4660</v>
      </c>
      <c r="F247" s="26">
        <v>4617</v>
      </c>
      <c r="G247" s="26">
        <v>4656</v>
      </c>
      <c r="H247" s="1">
        <v>1378.9</v>
      </c>
      <c r="I247" s="81">
        <v>144.126136</v>
      </c>
      <c r="J247" s="119">
        <v>144.05014800000001</v>
      </c>
      <c r="K247" s="119">
        <v>93.357879999999994</v>
      </c>
      <c r="L247" s="72">
        <v>93.395495999999994</v>
      </c>
      <c r="M247" s="7">
        <v>4650</v>
      </c>
      <c r="N247" s="56"/>
      <c r="O247" s="84"/>
      <c r="P247" s="13"/>
      <c r="Q247" s="13"/>
      <c r="R247" s="13"/>
      <c r="S247" s="13"/>
      <c r="T247" s="13"/>
      <c r="U247" s="13"/>
      <c r="V247" s="13"/>
      <c r="W247" s="50"/>
      <c r="X247" s="69">
        <v>4645</v>
      </c>
      <c r="Y247" s="7">
        <v>4714</v>
      </c>
      <c r="Z247" s="68">
        <v>4645</v>
      </c>
      <c r="AA247" s="68">
        <v>4703</v>
      </c>
      <c r="AB247" s="134"/>
      <c r="AC247" s="134"/>
      <c r="AD247" s="134"/>
      <c r="AE247" s="134"/>
      <c r="AF247" s="134"/>
      <c r="AG247" s="37"/>
      <c r="AH247" s="37"/>
      <c r="AI247" s="1"/>
      <c r="AJ247" s="1"/>
      <c r="AK247" s="1"/>
      <c r="AL247" s="1"/>
      <c r="AM247" s="1"/>
      <c r="AN247" s="1"/>
      <c r="AO247" s="1"/>
      <c r="AP247" s="14">
        <v>4590</v>
      </c>
      <c r="AQ247" s="14">
        <v>4656</v>
      </c>
      <c r="AR247" s="14">
        <v>4586</v>
      </c>
      <c r="AS247" s="14">
        <v>4619</v>
      </c>
      <c r="AT247" s="14">
        <v>4582.666666666667</v>
      </c>
      <c r="AU247" s="127">
        <v>27</v>
      </c>
      <c r="AV247" s="127">
        <v>62</v>
      </c>
      <c r="AW247" s="14">
        <v>654</v>
      </c>
      <c r="AX247" s="127" t="s">
        <v>618</v>
      </c>
      <c r="AY247" s="14">
        <v>-134</v>
      </c>
      <c r="AZ247" s="1">
        <v>4645</v>
      </c>
      <c r="BA247" s="1">
        <v>4695</v>
      </c>
      <c r="BB247" s="1">
        <v>4645</v>
      </c>
      <c r="BC247" s="1">
        <v>4689</v>
      </c>
      <c r="BD247" s="8"/>
      <c r="BE247" s="8"/>
      <c r="BF247" s="62"/>
      <c r="BG247" s="62"/>
      <c r="BH247" s="1">
        <v>4498</v>
      </c>
      <c r="BI247" s="1">
        <v>359</v>
      </c>
      <c r="BJ247" s="1">
        <v>321</v>
      </c>
      <c r="BK247" s="1">
        <v>1.118380062305296</v>
      </c>
      <c r="BL247" s="1">
        <v>4645</v>
      </c>
      <c r="BM247" s="1">
        <v>4684</v>
      </c>
      <c r="BN247" s="1">
        <v>4645</v>
      </c>
      <c r="BO247" s="1">
        <v>4683</v>
      </c>
      <c r="BP247" s="1">
        <v>4645</v>
      </c>
      <c r="BQ247" s="1">
        <v>4700</v>
      </c>
      <c r="BR247" s="1">
        <v>4645</v>
      </c>
      <c r="BS247" s="1">
        <v>4690</v>
      </c>
      <c r="BT247" s="1">
        <v>4645</v>
      </c>
      <c r="BU247" s="1">
        <v>4661</v>
      </c>
      <c r="BV247" s="1">
        <v>4645</v>
      </c>
      <c r="BW247" s="1">
        <v>4646</v>
      </c>
      <c r="BX247" s="1">
        <v>1364.7</v>
      </c>
      <c r="BY247" s="62"/>
      <c r="BZ247" s="62"/>
      <c r="CA247" s="8"/>
      <c r="CB247" s="8"/>
      <c r="CC247" s="62"/>
      <c r="CD247" s="62"/>
      <c r="CE247" s="1"/>
      <c r="CF247" s="1"/>
    </row>
    <row r="248" spans="1:84" s="12" customFormat="1">
      <c r="A248" s="1">
        <v>2013</v>
      </c>
      <c r="B248" s="1">
        <v>2</v>
      </c>
      <c r="C248" s="24">
        <v>41638</v>
      </c>
      <c r="D248" s="26">
        <v>4720</v>
      </c>
      <c r="E248" s="26">
        <v>4720</v>
      </c>
      <c r="F248" s="26">
        <v>4691</v>
      </c>
      <c r="G248" s="26">
        <v>4711</v>
      </c>
      <c r="H248" s="1">
        <v>1378.9</v>
      </c>
      <c r="I248" s="81">
        <v>144.746769</v>
      </c>
      <c r="J248" s="119">
        <v>144.87</v>
      </c>
      <c r="K248" s="119">
        <v>93.178691000000001</v>
      </c>
      <c r="L248" s="72">
        <v>93.233063999999999</v>
      </c>
      <c r="M248" s="7">
        <v>4705</v>
      </c>
      <c r="N248" s="56"/>
      <c r="O248" s="84"/>
      <c r="P248" s="13"/>
      <c r="Q248" s="13"/>
      <c r="R248" s="13"/>
      <c r="S248" s="13"/>
      <c r="T248" s="13"/>
      <c r="U248" s="13"/>
      <c r="V248" s="13"/>
      <c r="W248" s="50"/>
      <c r="X248" s="69">
        <v>4645</v>
      </c>
      <c r="Y248" s="7">
        <v>4714</v>
      </c>
      <c r="Z248" s="68">
        <v>4645</v>
      </c>
      <c r="AA248" s="68">
        <v>4703</v>
      </c>
      <c r="AB248" s="134"/>
      <c r="AC248" s="134"/>
      <c r="AD248" s="134"/>
      <c r="AE248" s="134"/>
      <c r="AF248" s="134"/>
      <c r="AG248" s="37"/>
      <c r="AH248" s="37"/>
      <c r="AI248" s="1"/>
      <c r="AJ248" s="1"/>
      <c r="AK248" s="1"/>
      <c r="AL248" s="1"/>
      <c r="AM248" s="1"/>
      <c r="AN248" s="1"/>
      <c r="AO248" s="1"/>
      <c r="AP248" s="14">
        <v>4600</v>
      </c>
      <c r="AQ248" s="14">
        <v>4600</v>
      </c>
      <c r="AR248" s="14">
        <v>4600</v>
      </c>
      <c r="AS248" s="14">
        <v>4600</v>
      </c>
      <c r="AT248" s="14">
        <v>4600</v>
      </c>
      <c r="AU248" s="127">
        <v>9</v>
      </c>
      <c r="AV248" s="127" t="s">
        <v>618</v>
      </c>
      <c r="AW248" s="14">
        <v>654</v>
      </c>
      <c r="AX248" s="127" t="s">
        <v>618</v>
      </c>
      <c r="AY248" s="14">
        <v>-134</v>
      </c>
      <c r="AZ248" s="1">
        <v>4640</v>
      </c>
      <c r="BA248" s="1">
        <v>4705</v>
      </c>
      <c r="BB248" s="1">
        <v>4637</v>
      </c>
      <c r="BC248" s="1">
        <v>4697</v>
      </c>
      <c r="BD248" s="8"/>
      <c r="BE248" s="8"/>
      <c r="BF248" s="62"/>
      <c r="BG248" s="62"/>
      <c r="BH248" s="1">
        <v>4498</v>
      </c>
      <c r="BI248" s="1">
        <v>359</v>
      </c>
      <c r="BJ248" s="1">
        <v>321</v>
      </c>
      <c r="BK248" s="1">
        <v>1.118380062305296</v>
      </c>
      <c r="BL248" s="1">
        <v>4640</v>
      </c>
      <c r="BM248" s="1">
        <v>4640</v>
      </c>
      <c r="BN248" s="1">
        <v>4640</v>
      </c>
      <c r="BO248" s="1">
        <v>4640</v>
      </c>
      <c r="BP248" s="1">
        <v>4640</v>
      </c>
      <c r="BQ248" s="1">
        <v>4705</v>
      </c>
      <c r="BR248" s="1">
        <v>4637</v>
      </c>
      <c r="BS248" s="1">
        <v>4697</v>
      </c>
      <c r="BT248" s="1">
        <v>4645</v>
      </c>
      <c r="BU248" s="1">
        <v>4720</v>
      </c>
      <c r="BV248" s="1">
        <v>4645</v>
      </c>
      <c r="BW248" s="1" t="s">
        <v>1148</v>
      </c>
      <c r="BX248" s="1">
        <v>1366.2</v>
      </c>
      <c r="BY248" s="62"/>
      <c r="BZ248" s="62"/>
      <c r="CA248" s="8"/>
      <c r="CB248" s="8"/>
      <c r="CC248" s="62"/>
      <c r="CD248" s="62"/>
      <c r="CE248" s="1"/>
      <c r="CF248" s="1"/>
    </row>
    <row r="249" spans="1:84" s="12" customFormat="1">
      <c r="A249" s="1">
        <v>2014</v>
      </c>
      <c r="B249" s="1">
        <v>2</v>
      </c>
      <c r="C249" s="24">
        <v>41645</v>
      </c>
      <c r="D249" s="26">
        <v>4785</v>
      </c>
      <c r="E249" s="26">
        <v>4796</v>
      </c>
      <c r="F249" s="26">
        <v>4742</v>
      </c>
      <c r="G249" s="26">
        <v>4760</v>
      </c>
      <c r="H249" s="1">
        <v>1378.9</v>
      </c>
      <c r="I249" s="81">
        <v>141.74589</v>
      </c>
      <c r="J249" s="119">
        <v>141.651984</v>
      </c>
      <c r="K249" s="119">
        <v>93.467771999999997</v>
      </c>
      <c r="L249" s="72">
        <v>93.457337999999993</v>
      </c>
      <c r="M249" s="7">
        <v>4758</v>
      </c>
      <c r="N249" s="56"/>
      <c r="O249" s="84"/>
      <c r="P249" s="13"/>
      <c r="Q249" s="13"/>
      <c r="R249" s="13"/>
      <c r="S249" s="13"/>
      <c r="T249" s="13"/>
      <c r="U249" s="13"/>
      <c r="V249" s="13"/>
      <c r="W249" s="50"/>
      <c r="X249" s="69">
        <v>4645</v>
      </c>
      <c r="Y249" s="7">
        <v>4714</v>
      </c>
      <c r="Z249" s="68">
        <v>4645</v>
      </c>
      <c r="AA249" s="68">
        <v>4703</v>
      </c>
      <c r="AB249" s="134"/>
      <c r="AC249" s="134"/>
      <c r="AD249" s="134"/>
      <c r="AE249" s="134"/>
      <c r="AF249" s="134"/>
      <c r="AG249" s="37"/>
      <c r="AH249" s="37"/>
      <c r="AI249" s="1"/>
      <c r="AJ249" s="1"/>
      <c r="AK249" s="1"/>
      <c r="AL249" s="1"/>
      <c r="AM249" s="1"/>
      <c r="AN249" s="1"/>
      <c r="AO249" s="1"/>
      <c r="AP249" s="14">
        <v>4619</v>
      </c>
      <c r="AQ249" s="14">
        <v>4619</v>
      </c>
      <c r="AR249" s="14">
        <v>4619</v>
      </c>
      <c r="AS249" s="14">
        <v>4619</v>
      </c>
      <c r="AT249" s="14">
        <v>4612.666666666667</v>
      </c>
      <c r="AU249" s="127">
        <v>25</v>
      </c>
      <c r="AV249" s="127" t="s">
        <v>618</v>
      </c>
      <c r="AW249" s="14">
        <v>654</v>
      </c>
      <c r="AX249" s="127" t="s">
        <v>618</v>
      </c>
      <c r="AY249" s="14">
        <v>-134</v>
      </c>
      <c r="AZ249" s="1">
        <v>4640</v>
      </c>
      <c r="BA249" s="1">
        <v>4705</v>
      </c>
      <c r="BB249" s="1">
        <v>4637</v>
      </c>
      <c r="BC249" s="1">
        <v>4697</v>
      </c>
      <c r="BD249" s="8"/>
      <c r="BE249" s="8"/>
      <c r="BF249" s="62"/>
      <c r="BG249" s="62"/>
      <c r="BH249" s="1">
        <v>4498</v>
      </c>
      <c r="BI249" s="1">
        <v>359</v>
      </c>
      <c r="BJ249" s="1">
        <v>321</v>
      </c>
      <c r="BK249" s="1">
        <v>1.118380062305296</v>
      </c>
      <c r="BL249" s="1">
        <v>4745</v>
      </c>
      <c r="BM249" s="1">
        <v>4745</v>
      </c>
      <c r="BN249" s="1">
        <v>4745</v>
      </c>
      <c r="BO249" s="1">
        <v>4745</v>
      </c>
      <c r="BP249" s="1">
        <v>4745</v>
      </c>
      <c r="BQ249" s="1">
        <v>4820</v>
      </c>
      <c r="BR249" s="1">
        <v>4732</v>
      </c>
      <c r="BS249" s="1">
        <v>4813</v>
      </c>
      <c r="BT249" s="1">
        <v>4745</v>
      </c>
      <c r="BU249" s="1">
        <v>4757</v>
      </c>
      <c r="BV249" s="1">
        <v>4745</v>
      </c>
      <c r="BW249" s="1">
        <v>4756</v>
      </c>
      <c r="BX249" s="1">
        <v>1404.2</v>
      </c>
      <c r="BY249" s="62"/>
      <c r="BZ249" s="62"/>
      <c r="CA249" s="8"/>
      <c r="CB249" s="8"/>
      <c r="CC249" s="62"/>
      <c r="CD249" s="62"/>
      <c r="CE249" s="1"/>
      <c r="CF249" s="1"/>
    </row>
    <row r="250" spans="1:84" s="12" customFormat="1">
      <c r="A250" s="1">
        <v>2014</v>
      </c>
      <c r="B250" s="1">
        <v>3</v>
      </c>
      <c r="C250" s="24">
        <v>41646</v>
      </c>
      <c r="D250" s="26">
        <v>4787</v>
      </c>
      <c r="E250" s="26">
        <v>4819</v>
      </c>
      <c r="F250" s="26">
        <v>4779</v>
      </c>
      <c r="G250" s="26">
        <v>4809</v>
      </c>
      <c r="H250" s="1">
        <v>1415.6</v>
      </c>
      <c r="I250" s="81">
        <v>142.188714</v>
      </c>
      <c r="J250" s="119">
        <v>142.09021200000001</v>
      </c>
      <c r="K250" s="119">
        <v>93.132198000000002</v>
      </c>
      <c r="L250" s="72">
        <v>93.144317999999998</v>
      </c>
      <c r="M250" s="7">
        <v>4758</v>
      </c>
      <c r="N250" s="56"/>
      <c r="O250" s="84"/>
      <c r="P250" s="13"/>
      <c r="Q250" s="13"/>
      <c r="R250" s="13"/>
      <c r="S250" s="13"/>
      <c r="T250" s="13"/>
      <c r="U250" s="13"/>
      <c r="V250" s="13"/>
      <c r="W250" s="50"/>
      <c r="X250" s="69">
        <v>4794</v>
      </c>
      <c r="Y250" s="7">
        <v>4801</v>
      </c>
      <c r="Z250" s="68">
        <v>4774</v>
      </c>
      <c r="AA250" s="68">
        <v>4790</v>
      </c>
      <c r="AB250" s="134"/>
      <c r="AC250" s="134"/>
      <c r="AD250" s="134"/>
      <c r="AE250" s="134"/>
      <c r="AF250" s="134"/>
      <c r="AG250" s="37"/>
      <c r="AH250" s="37"/>
      <c r="AI250" s="1"/>
      <c r="AJ250" s="1"/>
      <c r="AK250" s="1"/>
      <c r="AL250" s="1"/>
      <c r="AM250" s="1"/>
      <c r="AN250" s="1"/>
      <c r="AO250" s="1"/>
      <c r="AP250" s="14">
        <v>4819</v>
      </c>
      <c r="AQ250" s="14">
        <v>4819</v>
      </c>
      <c r="AR250" s="14">
        <v>4819</v>
      </c>
      <c r="AS250" s="14">
        <v>4819</v>
      </c>
      <c r="AT250" s="14">
        <v>4679.333333333333</v>
      </c>
      <c r="AU250" s="127">
        <v>22</v>
      </c>
      <c r="AV250" s="127" t="s">
        <v>618</v>
      </c>
      <c r="AW250" s="14">
        <v>654</v>
      </c>
      <c r="AX250" s="127" t="s">
        <v>618</v>
      </c>
      <c r="AY250" s="14">
        <v>-134</v>
      </c>
      <c r="AZ250" s="1">
        <v>4819</v>
      </c>
      <c r="BA250" s="1">
        <v>4819</v>
      </c>
      <c r="BB250" s="1">
        <v>4819</v>
      </c>
      <c r="BC250" s="1">
        <v>4819</v>
      </c>
      <c r="BD250" s="8"/>
      <c r="BE250" s="8"/>
      <c r="BF250" s="62"/>
      <c r="BG250" s="62"/>
      <c r="BH250" s="1">
        <v>4498</v>
      </c>
      <c r="BI250" s="1">
        <v>359</v>
      </c>
      <c r="BJ250" s="1">
        <v>321</v>
      </c>
      <c r="BK250" s="1">
        <v>1.118380062305296</v>
      </c>
      <c r="BL250" s="1">
        <v>4780</v>
      </c>
      <c r="BM250" s="1">
        <v>4780</v>
      </c>
      <c r="BN250" s="1">
        <v>4780</v>
      </c>
      <c r="BO250" s="1">
        <v>4780</v>
      </c>
      <c r="BP250" s="1">
        <v>4780</v>
      </c>
      <c r="BQ250" s="1">
        <v>4785</v>
      </c>
      <c r="BR250" s="1">
        <v>4760</v>
      </c>
      <c r="BS250" s="1">
        <v>4778</v>
      </c>
      <c r="BT250" s="1">
        <v>4780</v>
      </c>
      <c r="BU250" s="1">
        <v>4782</v>
      </c>
      <c r="BV250" s="1">
        <v>4765</v>
      </c>
      <c r="BW250" s="1">
        <v>4768</v>
      </c>
      <c r="BX250" s="1">
        <v>1412</v>
      </c>
      <c r="BY250" s="62"/>
      <c r="BZ250" s="62"/>
      <c r="CA250" s="8"/>
      <c r="CB250" s="8"/>
      <c r="CC250" s="62"/>
      <c r="CD250" s="62"/>
      <c r="CE250" s="1"/>
      <c r="CF250" s="1"/>
    </row>
    <row r="251" spans="1:84" s="12" customFormat="1">
      <c r="A251" s="1">
        <v>2014</v>
      </c>
      <c r="B251" s="1">
        <v>4</v>
      </c>
      <c r="C251" s="24">
        <v>41647</v>
      </c>
      <c r="D251" s="26">
        <v>4805</v>
      </c>
      <c r="E251" s="26">
        <v>4816</v>
      </c>
      <c r="F251" s="26">
        <v>4797</v>
      </c>
      <c r="G251" s="26">
        <v>4807</v>
      </c>
      <c r="H251" s="1">
        <v>1417.8</v>
      </c>
      <c r="I251" s="81">
        <v>142.939875</v>
      </c>
      <c r="J251" s="119">
        <v>143.060202</v>
      </c>
      <c r="K251" s="119">
        <v>93.632175000000004</v>
      </c>
      <c r="L251" s="72">
        <v>93.650484000000006</v>
      </c>
      <c r="M251" s="7">
        <v>4758</v>
      </c>
      <c r="N251" s="56"/>
      <c r="O251" s="84"/>
      <c r="P251" s="13"/>
      <c r="Q251" s="13"/>
      <c r="R251" s="13"/>
      <c r="S251" s="13"/>
      <c r="T251" s="13"/>
      <c r="U251" s="13"/>
      <c r="V251" s="13"/>
      <c r="W251" s="50"/>
      <c r="X251" s="69">
        <v>4809</v>
      </c>
      <c r="Y251" s="7">
        <v>4822</v>
      </c>
      <c r="Z251" s="68">
        <v>4783</v>
      </c>
      <c r="AA251" s="68">
        <v>4816</v>
      </c>
      <c r="AB251" s="134"/>
      <c r="AC251" s="134"/>
      <c r="AD251" s="134"/>
      <c r="AE251" s="134"/>
      <c r="AF251" s="134"/>
      <c r="AG251" s="37"/>
      <c r="AH251" s="37"/>
      <c r="AI251" s="1"/>
      <c r="AJ251" s="1"/>
      <c r="AK251" s="1"/>
      <c r="AL251" s="1"/>
      <c r="AM251" s="1"/>
      <c r="AN251" s="1"/>
      <c r="AO251" s="1"/>
      <c r="AP251" s="14">
        <v>4816</v>
      </c>
      <c r="AQ251" s="14">
        <v>4816</v>
      </c>
      <c r="AR251" s="14">
        <v>4816</v>
      </c>
      <c r="AS251" s="14">
        <v>4816</v>
      </c>
      <c r="AT251" s="14">
        <v>4751.333333333333</v>
      </c>
      <c r="AU251" s="127">
        <v>2</v>
      </c>
      <c r="AV251" s="127" t="s">
        <v>618</v>
      </c>
      <c r="AW251" s="14">
        <v>654</v>
      </c>
      <c r="AX251" s="127" t="s">
        <v>618</v>
      </c>
      <c r="AY251" s="14">
        <v>-134</v>
      </c>
      <c r="AZ251" s="1">
        <v>4816</v>
      </c>
      <c r="BA251" s="1">
        <v>4816</v>
      </c>
      <c r="BB251" s="1">
        <v>4816</v>
      </c>
      <c r="BC251" s="1">
        <v>4816</v>
      </c>
      <c r="BD251" s="8"/>
      <c r="BE251" s="8"/>
      <c r="BF251" s="62"/>
      <c r="BG251" s="62"/>
      <c r="BH251" s="1">
        <v>4498</v>
      </c>
      <c r="BI251" s="1">
        <v>359</v>
      </c>
      <c r="BJ251" s="1">
        <v>321</v>
      </c>
      <c r="BK251" s="1">
        <v>1.118380062305296</v>
      </c>
      <c r="BL251" s="1">
        <v>4795</v>
      </c>
      <c r="BM251" s="1">
        <v>4795</v>
      </c>
      <c r="BN251" s="1">
        <v>4795</v>
      </c>
      <c r="BO251" s="1">
        <v>4795</v>
      </c>
      <c r="BP251" s="1">
        <v>4795</v>
      </c>
      <c r="BQ251" s="1">
        <v>4806</v>
      </c>
      <c r="BR251" s="1">
        <v>4772</v>
      </c>
      <c r="BS251" s="1">
        <v>4783</v>
      </c>
      <c r="BT251" s="1">
        <v>4795</v>
      </c>
      <c r="BU251" s="1">
        <v>4797</v>
      </c>
      <c r="BV251" s="1">
        <v>4783</v>
      </c>
      <c r="BW251" s="1">
        <v>4786</v>
      </c>
      <c r="BX251" s="1">
        <v>1407.9</v>
      </c>
      <c r="BY251" s="62"/>
      <c r="BZ251" s="62"/>
      <c r="CA251" s="8"/>
      <c r="CB251" s="8"/>
      <c r="CC251" s="62"/>
      <c r="CD251" s="62"/>
      <c r="CE251" s="1"/>
      <c r="CF251" s="1"/>
    </row>
    <row r="252" spans="1:84" s="12" customFormat="1">
      <c r="A252" s="1">
        <v>2014</v>
      </c>
      <c r="B252" s="1">
        <v>5</v>
      </c>
      <c r="C252" s="24">
        <v>41648</v>
      </c>
      <c r="D252" s="26">
        <v>4819</v>
      </c>
      <c r="E252" s="26">
        <v>4839</v>
      </c>
      <c r="F252" s="26">
        <v>4808</v>
      </c>
      <c r="G252" s="26">
        <v>4826</v>
      </c>
      <c r="H252" s="1">
        <v>1419</v>
      </c>
      <c r="I252" s="81">
        <v>142.576977</v>
      </c>
      <c r="J252" s="119">
        <v>142.44841</v>
      </c>
      <c r="K252" s="119">
        <v>93.068897000000007</v>
      </c>
      <c r="L252" s="72">
        <v>92.981772000000007</v>
      </c>
      <c r="M252" s="7">
        <v>4758</v>
      </c>
      <c r="N252" s="56"/>
      <c r="O252" s="84"/>
      <c r="P252" s="13"/>
      <c r="Q252" s="13"/>
      <c r="R252" s="13"/>
      <c r="S252" s="13"/>
      <c r="T252" s="13"/>
      <c r="U252" s="13"/>
      <c r="V252" s="13"/>
      <c r="W252" s="50"/>
      <c r="X252" s="69">
        <v>4829</v>
      </c>
      <c r="Y252" s="7">
        <v>4860</v>
      </c>
      <c r="Z252" s="68">
        <v>4806</v>
      </c>
      <c r="AA252" s="68">
        <v>4826</v>
      </c>
      <c r="AB252" s="134"/>
      <c r="AC252" s="134"/>
      <c r="AD252" s="134"/>
      <c r="AE252" s="134"/>
      <c r="AF252" s="134"/>
      <c r="AG252" s="37"/>
      <c r="AH252" s="37"/>
      <c r="AI252" s="1"/>
      <c r="AJ252" s="1"/>
      <c r="AK252" s="1"/>
      <c r="AL252" s="1"/>
      <c r="AM252" s="1"/>
      <c r="AN252" s="1"/>
      <c r="AO252" s="1"/>
      <c r="AP252" s="14">
        <v>4839</v>
      </c>
      <c r="AQ252" s="14">
        <v>4839</v>
      </c>
      <c r="AR252" s="14">
        <v>4839</v>
      </c>
      <c r="AS252" s="14">
        <v>4839</v>
      </c>
      <c r="AT252" s="14">
        <v>4824.666666666667</v>
      </c>
      <c r="AU252" s="127">
        <v>7</v>
      </c>
      <c r="AV252" s="127" t="s">
        <v>618</v>
      </c>
      <c r="AW252" s="14">
        <v>654</v>
      </c>
      <c r="AX252" s="127" t="s">
        <v>618</v>
      </c>
      <c r="AY252" s="14">
        <v>-134</v>
      </c>
      <c r="AZ252" s="1">
        <v>4839</v>
      </c>
      <c r="BA252" s="1">
        <v>4839</v>
      </c>
      <c r="BB252" s="1">
        <v>4839</v>
      </c>
      <c r="BC252" s="1">
        <v>4839</v>
      </c>
      <c r="BD252" s="8"/>
      <c r="BE252" s="8"/>
      <c r="BF252" s="62"/>
      <c r="BG252" s="62"/>
      <c r="BH252" s="1">
        <v>4498</v>
      </c>
      <c r="BI252" s="1">
        <v>359</v>
      </c>
      <c r="BJ252" s="1">
        <v>321</v>
      </c>
      <c r="BK252" s="1">
        <v>1.118380062305296</v>
      </c>
      <c r="BL252" s="1">
        <v>4817</v>
      </c>
      <c r="BM252" s="1">
        <v>4817</v>
      </c>
      <c r="BN252" s="1">
        <v>4817</v>
      </c>
      <c r="BO252" s="1">
        <v>4817</v>
      </c>
      <c r="BP252" s="1">
        <v>4817</v>
      </c>
      <c r="BQ252" s="1">
        <v>4847</v>
      </c>
      <c r="BR252" s="1">
        <v>4805</v>
      </c>
      <c r="BS252" s="1">
        <v>4814</v>
      </c>
      <c r="BT252" s="1">
        <v>4817</v>
      </c>
      <c r="BU252" s="1">
        <v>4818</v>
      </c>
      <c r="BV252" s="1">
        <v>4806</v>
      </c>
      <c r="BW252" s="1">
        <v>4806</v>
      </c>
      <c r="BX252" s="1">
        <v>1416.6</v>
      </c>
      <c r="BY252" s="62"/>
      <c r="BZ252" s="62"/>
      <c r="CA252" s="8"/>
      <c r="CB252" s="8"/>
      <c r="CC252" s="62"/>
      <c r="CD252" s="62"/>
      <c r="CE252" s="1"/>
      <c r="CF252" s="1"/>
    </row>
    <row r="253" spans="1:84" s="12" customFormat="1">
      <c r="A253" s="1">
        <v>2014</v>
      </c>
      <c r="B253" s="1">
        <v>6</v>
      </c>
      <c r="C253" s="24">
        <v>41649</v>
      </c>
      <c r="D253" s="26">
        <v>4829</v>
      </c>
      <c r="E253" s="26">
        <v>4855</v>
      </c>
      <c r="F253" s="26">
        <v>4825</v>
      </c>
      <c r="G253" s="26">
        <v>4854</v>
      </c>
      <c r="H253" s="1">
        <v>1444.2</v>
      </c>
      <c r="I253" s="81">
        <v>142.86417</v>
      </c>
      <c r="J253" s="119">
        <v>142.80857599999999</v>
      </c>
      <c r="K253" s="119">
        <v>93.360318000000007</v>
      </c>
      <c r="L253" s="72">
        <v>93.382912000000005</v>
      </c>
      <c r="M253" s="7">
        <v>4758</v>
      </c>
      <c r="N253" s="56"/>
      <c r="O253" s="84"/>
      <c r="P253" s="13"/>
      <c r="Q253" s="13"/>
      <c r="R253" s="13"/>
      <c r="S253" s="13"/>
      <c r="T253" s="13"/>
      <c r="U253" s="13"/>
      <c r="V253" s="13"/>
      <c r="W253" s="50"/>
      <c r="X253" s="69">
        <v>4851</v>
      </c>
      <c r="Y253" s="7">
        <v>4858</v>
      </c>
      <c r="Z253" s="68">
        <v>4825</v>
      </c>
      <c r="AA253" s="68">
        <v>4847</v>
      </c>
      <c r="AB253" s="134"/>
      <c r="AC253" s="134"/>
      <c r="AD253" s="134"/>
      <c r="AE253" s="134"/>
      <c r="AF253" s="134"/>
      <c r="AG253" s="37"/>
      <c r="AH253" s="37"/>
      <c r="AI253" s="1"/>
      <c r="AJ253" s="1"/>
      <c r="AK253" s="1"/>
      <c r="AL253" s="1"/>
      <c r="AM253" s="1"/>
      <c r="AN253" s="1"/>
      <c r="AO253" s="1"/>
      <c r="AP253" s="14">
        <v>4855</v>
      </c>
      <c r="AQ253" s="14">
        <v>4855</v>
      </c>
      <c r="AR253" s="14">
        <v>4855</v>
      </c>
      <c r="AS253" s="14">
        <v>4855</v>
      </c>
      <c r="AT253" s="14">
        <v>4836.666666666667</v>
      </c>
      <c r="AU253" s="127">
        <v>25</v>
      </c>
      <c r="AV253" s="127" t="s">
        <v>618</v>
      </c>
      <c r="AW253" s="14">
        <v>654</v>
      </c>
      <c r="AX253" s="127" t="s">
        <v>618</v>
      </c>
      <c r="AY253" s="14">
        <v>-134</v>
      </c>
      <c r="AZ253" s="1">
        <v>4851</v>
      </c>
      <c r="BA253" s="1">
        <v>4858</v>
      </c>
      <c r="BB253" s="1">
        <v>4830</v>
      </c>
      <c r="BC253" s="1">
        <v>4846</v>
      </c>
      <c r="BD253" s="8"/>
      <c r="BE253" s="8"/>
      <c r="BF253" s="62"/>
      <c r="BG253" s="62"/>
      <c r="BH253" s="1">
        <v>4498</v>
      </c>
      <c r="BI253" s="1">
        <v>359</v>
      </c>
      <c r="BJ253" s="1">
        <v>321</v>
      </c>
      <c r="BK253" s="1">
        <v>1.118380062305296</v>
      </c>
      <c r="BL253" s="1">
        <v>4851</v>
      </c>
      <c r="BM253" s="1">
        <v>4855</v>
      </c>
      <c r="BN253" s="1">
        <v>4843</v>
      </c>
      <c r="BO253" s="1">
        <v>4851</v>
      </c>
      <c r="BP253" s="1">
        <v>4851</v>
      </c>
      <c r="BQ253" s="1">
        <v>4858</v>
      </c>
      <c r="BR253" s="1">
        <v>4830</v>
      </c>
      <c r="BS253" s="1">
        <v>4834</v>
      </c>
      <c r="BT253" s="1">
        <v>4838</v>
      </c>
      <c r="BU253" s="1">
        <v>4841</v>
      </c>
      <c r="BV253" s="1">
        <v>4832</v>
      </c>
      <c r="BW253" s="1">
        <v>4836</v>
      </c>
      <c r="BX253" s="1">
        <v>1423.6</v>
      </c>
      <c r="BY253" s="62"/>
      <c r="BZ253" s="62"/>
      <c r="CA253" s="8"/>
      <c r="CB253" s="8"/>
      <c r="CC253" s="62"/>
      <c r="CD253" s="62"/>
      <c r="CE253" s="1"/>
      <c r="CF253" s="1"/>
    </row>
    <row r="254" spans="1:84" s="12" customFormat="1">
      <c r="A254" s="1">
        <v>2014</v>
      </c>
      <c r="B254" s="1">
        <v>3</v>
      </c>
      <c r="C254" s="24">
        <v>41653</v>
      </c>
      <c r="D254" s="26">
        <v>4844</v>
      </c>
      <c r="E254" s="26">
        <v>4855</v>
      </c>
      <c r="F254" s="26">
        <v>4834</v>
      </c>
      <c r="G254" s="26">
        <v>4839</v>
      </c>
      <c r="H254" s="1">
        <v>1432.8</v>
      </c>
      <c r="I254" s="81">
        <v>141.30606599999999</v>
      </c>
      <c r="J254" s="119">
        <v>141.29903999999999</v>
      </c>
      <c r="K254" s="119">
        <v>93.469690999999997</v>
      </c>
      <c r="L254" s="72">
        <v>93.375287999999998</v>
      </c>
      <c r="M254" s="7">
        <v>4844</v>
      </c>
      <c r="N254" s="56"/>
      <c r="O254" s="84"/>
      <c r="P254" s="13"/>
      <c r="Q254" s="13"/>
      <c r="R254" s="13"/>
      <c r="S254" s="13"/>
      <c r="T254" s="13"/>
      <c r="U254" s="13"/>
      <c r="V254" s="13"/>
      <c r="W254" s="50"/>
      <c r="X254" s="69">
        <v>4844</v>
      </c>
      <c r="Y254" s="7">
        <v>4845</v>
      </c>
      <c r="Z254" s="68">
        <v>4798</v>
      </c>
      <c r="AA254" s="68">
        <v>4832</v>
      </c>
      <c r="AB254" s="134"/>
      <c r="AC254" s="134"/>
      <c r="AD254" s="134"/>
      <c r="AE254" s="134"/>
      <c r="AF254" s="134"/>
      <c r="AG254" s="37"/>
      <c r="AH254" s="37"/>
      <c r="AI254" s="1"/>
      <c r="AJ254" s="1"/>
      <c r="AK254" s="1"/>
      <c r="AL254" s="1"/>
      <c r="AM254" s="1"/>
      <c r="AN254" s="1"/>
      <c r="AO254" s="1"/>
      <c r="AP254" s="14">
        <v>4851</v>
      </c>
      <c r="AQ254" s="14">
        <v>4858</v>
      </c>
      <c r="AR254" s="14">
        <v>4825</v>
      </c>
      <c r="AS254" s="14">
        <v>4844</v>
      </c>
      <c r="AT254" s="14">
        <v>4846</v>
      </c>
      <c r="AU254" s="127">
        <v>5</v>
      </c>
      <c r="AV254" s="127" t="s">
        <v>618</v>
      </c>
      <c r="AW254" s="14">
        <v>654</v>
      </c>
      <c r="AX254" s="127" t="s">
        <v>618</v>
      </c>
      <c r="AY254" s="14">
        <v>-134</v>
      </c>
      <c r="AZ254" s="1">
        <v>4844</v>
      </c>
      <c r="BA254" s="1">
        <v>4845</v>
      </c>
      <c r="BB254" s="1">
        <v>4798</v>
      </c>
      <c r="BC254" s="1">
        <v>4827</v>
      </c>
      <c r="BD254" s="8"/>
      <c r="BE254" s="8"/>
      <c r="BF254" s="62"/>
      <c r="BG254" s="62"/>
      <c r="BH254" s="1">
        <v>4498</v>
      </c>
      <c r="BI254" s="1">
        <v>359</v>
      </c>
      <c r="BJ254" s="1">
        <v>321</v>
      </c>
      <c r="BK254" s="1">
        <v>1.118380062305296</v>
      </c>
      <c r="BL254" s="1">
        <v>4844</v>
      </c>
      <c r="BM254" s="1">
        <v>4845</v>
      </c>
      <c r="BN254" s="1">
        <v>4798</v>
      </c>
      <c r="BO254" s="1">
        <v>4805</v>
      </c>
      <c r="BP254" s="1">
        <v>4844</v>
      </c>
      <c r="BQ254" s="1">
        <v>4845</v>
      </c>
      <c r="BR254" s="1">
        <v>4798</v>
      </c>
      <c r="BS254" s="1">
        <v>4829</v>
      </c>
      <c r="BT254" s="1">
        <v>4844</v>
      </c>
      <c r="BU254" s="1">
        <v>4845</v>
      </c>
      <c r="BV254" s="1">
        <v>4832</v>
      </c>
      <c r="BW254" s="1">
        <v>4834</v>
      </c>
      <c r="BX254" s="1">
        <v>1439.6</v>
      </c>
      <c r="BY254" s="62"/>
      <c r="BZ254" s="62"/>
      <c r="CA254" s="8"/>
      <c r="CB254" s="8"/>
      <c r="CC254" s="62"/>
      <c r="CD254" s="62"/>
      <c r="CE254" s="1"/>
      <c r="CF254" s="1"/>
    </row>
    <row r="255" spans="1:84" s="12" customFormat="1">
      <c r="A255" s="1">
        <v>2014</v>
      </c>
      <c r="B255" s="1">
        <v>4</v>
      </c>
      <c r="C255" s="24">
        <v>41654</v>
      </c>
      <c r="D255" s="26">
        <v>4835</v>
      </c>
      <c r="E255" s="26">
        <v>4839</v>
      </c>
      <c r="F255" s="26">
        <v>4815</v>
      </c>
      <c r="G255" s="26">
        <v>4823</v>
      </c>
      <c r="H255" s="1">
        <v>1429.7</v>
      </c>
      <c r="I255" s="81">
        <v>142.35664299999999</v>
      </c>
      <c r="J255" s="119">
        <v>142.26519999999999</v>
      </c>
      <c r="K255" s="119">
        <v>93.053246000000001</v>
      </c>
      <c r="L255" s="72">
        <v>92.931299999999993</v>
      </c>
      <c r="M255" s="7">
        <v>4815</v>
      </c>
      <c r="N255" s="56"/>
      <c r="O255" s="84"/>
      <c r="P255" s="13"/>
      <c r="Q255" s="13"/>
      <c r="R255" s="13"/>
      <c r="S255" s="13"/>
      <c r="T255" s="13"/>
      <c r="U255" s="13"/>
      <c r="V255" s="13"/>
      <c r="W255" s="50"/>
      <c r="X255" s="69">
        <v>4814</v>
      </c>
      <c r="Y255" s="7">
        <v>4855</v>
      </c>
      <c r="Z255" s="68">
        <v>4790</v>
      </c>
      <c r="AA255" s="68">
        <v>4847</v>
      </c>
      <c r="AB255" s="134"/>
      <c r="AC255" s="134"/>
      <c r="AD255" s="134"/>
      <c r="AE255" s="134"/>
      <c r="AF255" s="134"/>
      <c r="AG255" s="37"/>
      <c r="AH255" s="37"/>
      <c r="AI255" s="1"/>
      <c r="AJ255" s="1"/>
      <c r="AK255" s="1"/>
      <c r="AL255" s="1"/>
      <c r="AM255" s="1"/>
      <c r="AN255" s="1"/>
      <c r="AO255" s="1"/>
      <c r="AP255" s="14">
        <v>4844</v>
      </c>
      <c r="AQ255" s="14">
        <v>4845</v>
      </c>
      <c r="AR255" s="14">
        <v>4798</v>
      </c>
      <c r="AS255" s="14">
        <v>4832</v>
      </c>
      <c r="AT255" s="14">
        <v>4843.666666666667</v>
      </c>
      <c r="AU255" s="127">
        <v>12</v>
      </c>
      <c r="AV255" s="127" t="s">
        <v>618</v>
      </c>
      <c r="AW255" s="14">
        <v>654</v>
      </c>
      <c r="AX255" s="127" t="s">
        <v>618</v>
      </c>
      <c r="AY255" s="14">
        <v>-134</v>
      </c>
      <c r="AZ255" s="1">
        <v>4814</v>
      </c>
      <c r="BA255" s="1">
        <v>4820</v>
      </c>
      <c r="BB255" s="1">
        <v>4790</v>
      </c>
      <c r="BC255" s="1">
        <v>4809</v>
      </c>
      <c r="BD255" s="8"/>
      <c r="BE255" s="8"/>
      <c r="BF255" s="62"/>
      <c r="BG255" s="62"/>
      <c r="BH255" s="1">
        <v>4498</v>
      </c>
      <c r="BI255" s="1">
        <v>359</v>
      </c>
      <c r="BJ255" s="1">
        <v>321</v>
      </c>
      <c r="BK255" s="1">
        <v>1.118380062305296</v>
      </c>
      <c r="BL255" s="1">
        <v>4814</v>
      </c>
      <c r="BM255" s="1">
        <v>4820</v>
      </c>
      <c r="BN255" s="1">
        <v>4790</v>
      </c>
      <c r="BO255" s="1">
        <v>4803</v>
      </c>
      <c r="BP255" s="1">
        <v>4814</v>
      </c>
      <c r="BQ255" s="1">
        <v>4829</v>
      </c>
      <c r="BR255" s="1">
        <v>4790</v>
      </c>
      <c r="BS255" s="1">
        <v>4828</v>
      </c>
      <c r="BT255" s="1">
        <v>4814</v>
      </c>
      <c r="BU255" s="1">
        <v>4820</v>
      </c>
      <c r="BV255" s="1">
        <v>4799</v>
      </c>
      <c r="BW255" s="1">
        <v>4811</v>
      </c>
      <c r="BX255" s="1">
        <v>1418.5</v>
      </c>
      <c r="BY255" s="62"/>
      <c r="BZ255" s="62"/>
      <c r="CA255" s="8"/>
      <c r="CB255" s="8"/>
      <c r="CC255" s="62"/>
      <c r="CD255" s="62"/>
      <c r="CE255" s="1"/>
      <c r="CF255" s="1"/>
    </row>
    <row r="256" spans="1:84" s="12" customFormat="1">
      <c r="A256" s="1">
        <v>2014</v>
      </c>
      <c r="B256" s="1">
        <v>5</v>
      </c>
      <c r="C256" s="24">
        <v>41655</v>
      </c>
      <c r="D256" s="26">
        <v>4860</v>
      </c>
      <c r="E256" s="26">
        <v>4874</v>
      </c>
      <c r="F256" s="26">
        <v>4854</v>
      </c>
      <c r="G256" s="26">
        <v>4863</v>
      </c>
      <c r="H256" s="1">
        <v>1431.1</v>
      </c>
      <c r="I256" s="81">
        <v>142.56684200000001</v>
      </c>
      <c r="J256" s="119">
        <v>142.52705700000001</v>
      </c>
      <c r="K256" s="119">
        <v>92.190014000000005</v>
      </c>
      <c r="L256" s="72">
        <v>92.183346</v>
      </c>
      <c r="M256" s="7">
        <v>4852</v>
      </c>
      <c r="N256" s="56"/>
      <c r="O256" s="84"/>
      <c r="P256" s="13"/>
      <c r="Q256" s="13"/>
      <c r="R256" s="13"/>
      <c r="S256" s="13"/>
      <c r="T256" s="13"/>
      <c r="U256" s="13"/>
      <c r="V256" s="13"/>
      <c r="W256" s="50"/>
      <c r="X256" s="69">
        <v>4854</v>
      </c>
      <c r="Y256" s="7">
        <v>4863</v>
      </c>
      <c r="Z256" s="68">
        <v>4823</v>
      </c>
      <c r="AA256" s="68">
        <v>4853</v>
      </c>
      <c r="AB256" s="134"/>
      <c r="AC256" s="134"/>
      <c r="AD256" s="134"/>
      <c r="AE256" s="134"/>
      <c r="AF256" s="134"/>
      <c r="AG256" s="37"/>
      <c r="AH256" s="37"/>
      <c r="AI256" s="1"/>
      <c r="AJ256" s="1"/>
      <c r="AK256" s="1"/>
      <c r="AL256" s="1"/>
      <c r="AM256" s="1"/>
      <c r="AN256" s="1"/>
      <c r="AO256" s="1"/>
      <c r="AP256" s="14">
        <v>4814</v>
      </c>
      <c r="AQ256" s="14">
        <v>4868</v>
      </c>
      <c r="AR256" s="14">
        <v>4790</v>
      </c>
      <c r="AS256" s="14">
        <v>4866</v>
      </c>
      <c r="AT256" s="14">
        <v>4847.333333333333</v>
      </c>
      <c r="AU256" s="127">
        <v>3</v>
      </c>
      <c r="AV256" s="127">
        <v>-20</v>
      </c>
      <c r="AW256" s="14">
        <v>634</v>
      </c>
      <c r="AX256" s="127" t="s">
        <v>618</v>
      </c>
      <c r="AY256" s="14">
        <v>-134</v>
      </c>
      <c r="AZ256" s="1">
        <v>4854</v>
      </c>
      <c r="BA256" s="1">
        <v>4854</v>
      </c>
      <c r="BB256" s="1">
        <v>4823</v>
      </c>
      <c r="BC256" s="1">
        <v>4829</v>
      </c>
      <c r="BD256" s="8"/>
      <c r="BE256" s="8"/>
      <c r="BF256" s="62"/>
      <c r="BG256" s="62"/>
      <c r="BH256" s="1">
        <v>4498</v>
      </c>
      <c r="BI256" s="1">
        <v>359</v>
      </c>
      <c r="BJ256" s="1">
        <v>321</v>
      </c>
      <c r="BK256" s="1">
        <v>1.118380062305296</v>
      </c>
      <c r="BL256" s="1">
        <v>4854</v>
      </c>
      <c r="BM256" s="1">
        <v>4854</v>
      </c>
      <c r="BN256" s="1">
        <v>4823</v>
      </c>
      <c r="BO256" s="1">
        <v>4836</v>
      </c>
      <c r="BP256" s="1">
        <v>4854</v>
      </c>
      <c r="BQ256" s="1">
        <v>4854</v>
      </c>
      <c r="BR256" s="1">
        <v>4823</v>
      </c>
      <c r="BS256" s="1">
        <v>4834</v>
      </c>
      <c r="BT256" s="1">
        <v>4854</v>
      </c>
      <c r="BU256" s="1">
        <v>4854</v>
      </c>
      <c r="BV256" s="1">
        <v>4843</v>
      </c>
      <c r="BW256" s="1">
        <v>4849</v>
      </c>
      <c r="BX256" s="1">
        <v>1425</v>
      </c>
      <c r="BY256" s="62"/>
      <c r="BZ256" s="62"/>
      <c r="CA256" s="8"/>
      <c r="CB256" s="8"/>
      <c r="CC256" s="62"/>
      <c r="CD256" s="62"/>
      <c r="CE256" s="1"/>
      <c r="CF256" s="1"/>
    </row>
    <row r="257" spans="1:84" s="12" customFormat="1">
      <c r="A257" s="1">
        <v>2014</v>
      </c>
      <c r="B257" s="1">
        <v>6</v>
      </c>
      <c r="C257" s="24">
        <v>41656</v>
      </c>
      <c r="D257" s="26">
        <v>4850</v>
      </c>
      <c r="E257" s="26">
        <v>4880</v>
      </c>
      <c r="F257" s="26">
        <v>4843</v>
      </c>
      <c r="G257" s="26">
        <v>4871</v>
      </c>
      <c r="H257" s="1">
        <v>1454.1</v>
      </c>
      <c r="I257" s="81">
        <v>142.02124800000001</v>
      </c>
      <c r="J257" s="119">
        <v>141.896064</v>
      </c>
      <c r="K257" s="119">
        <v>91.895488</v>
      </c>
      <c r="L257" s="72">
        <v>91.885056000000006</v>
      </c>
      <c r="M257" s="7">
        <v>4869</v>
      </c>
      <c r="N257" s="56"/>
      <c r="O257" s="84"/>
      <c r="P257" s="13"/>
      <c r="Q257" s="13"/>
      <c r="R257" s="13"/>
      <c r="S257" s="13"/>
      <c r="T257" s="13"/>
      <c r="U257" s="13"/>
      <c r="V257" s="13"/>
      <c r="W257" s="50"/>
      <c r="X257" s="69">
        <v>4865</v>
      </c>
      <c r="Y257" s="7">
        <v>4932</v>
      </c>
      <c r="Z257" s="68">
        <v>4860</v>
      </c>
      <c r="AA257" s="68">
        <v>4920</v>
      </c>
      <c r="AB257" s="134"/>
      <c r="AC257" s="134"/>
      <c r="AD257" s="134"/>
      <c r="AE257" s="134"/>
      <c r="AF257" s="134"/>
      <c r="AG257" s="37"/>
      <c r="AH257" s="37"/>
      <c r="AI257" s="1"/>
      <c r="AJ257" s="1"/>
      <c r="AK257" s="1"/>
      <c r="AL257" s="1"/>
      <c r="AM257" s="1"/>
      <c r="AN257" s="1"/>
      <c r="AO257" s="1"/>
      <c r="AP257" s="14">
        <v>4854</v>
      </c>
      <c r="AQ257" s="14">
        <v>4863</v>
      </c>
      <c r="AR257" s="14">
        <v>4823</v>
      </c>
      <c r="AS257" s="14">
        <v>4858</v>
      </c>
      <c r="AT257" s="14">
        <v>4852</v>
      </c>
      <c r="AU257" s="127">
        <v>21</v>
      </c>
      <c r="AV257" s="127">
        <v>72</v>
      </c>
      <c r="AW257" s="14">
        <v>706</v>
      </c>
      <c r="AX257" s="127" t="s">
        <v>618</v>
      </c>
      <c r="AY257" s="14">
        <v>-134</v>
      </c>
      <c r="AZ257" s="1">
        <v>4865</v>
      </c>
      <c r="BA257" s="1">
        <v>4914</v>
      </c>
      <c r="BB257" s="1">
        <v>4860</v>
      </c>
      <c r="BC257" s="1">
        <v>4904</v>
      </c>
      <c r="BD257" s="8"/>
      <c r="BE257" s="8"/>
      <c r="BF257" s="62"/>
      <c r="BG257" s="62"/>
      <c r="BH257" s="1">
        <v>4498</v>
      </c>
      <c r="BI257" s="1">
        <v>359</v>
      </c>
      <c r="BJ257" s="1">
        <v>321</v>
      </c>
      <c r="BK257" s="1">
        <v>1.118380062305296</v>
      </c>
      <c r="BL257" s="1">
        <v>4865</v>
      </c>
      <c r="BM257" s="1">
        <v>4895</v>
      </c>
      <c r="BN257" s="1">
        <v>4860</v>
      </c>
      <c r="BO257" s="1">
        <v>4888</v>
      </c>
      <c r="BP257" s="1">
        <v>4865</v>
      </c>
      <c r="BQ257" s="1">
        <v>4914</v>
      </c>
      <c r="BR257" s="1">
        <v>4860</v>
      </c>
      <c r="BS257" s="1">
        <v>4903</v>
      </c>
      <c r="BT257" s="1">
        <v>4865</v>
      </c>
      <c r="BU257" s="1">
        <v>4868</v>
      </c>
      <c r="BV257" s="1">
        <v>4862</v>
      </c>
      <c r="BW257" s="1">
        <v>4866</v>
      </c>
      <c r="BX257" s="1">
        <v>1435.3</v>
      </c>
      <c r="BY257" s="62"/>
      <c r="BZ257" s="62"/>
      <c r="CA257" s="8"/>
      <c r="CB257" s="8"/>
      <c r="CC257" s="62"/>
      <c r="CD257" s="62"/>
      <c r="CE257" s="1"/>
      <c r="CF257" s="1"/>
    </row>
    <row r="258" spans="1:84" s="12" customFormat="1">
      <c r="A258" s="1">
        <v>2014</v>
      </c>
      <c r="B258" s="1">
        <v>2</v>
      </c>
      <c r="C258" s="24">
        <v>41659</v>
      </c>
      <c r="D258" s="26">
        <v>4937</v>
      </c>
      <c r="E258" s="26">
        <v>4946</v>
      </c>
      <c r="F258" s="26">
        <v>4920</v>
      </c>
      <c r="G258" s="26">
        <v>4942</v>
      </c>
      <c r="H258" s="1">
        <v>1469</v>
      </c>
      <c r="I258" s="81">
        <v>140.95452900000001</v>
      </c>
      <c r="J258" s="119">
        <v>141.14514600000001</v>
      </c>
      <c r="K258" s="119">
        <v>91.564745000000002</v>
      </c>
      <c r="L258" s="72">
        <v>91.578113999999999</v>
      </c>
      <c r="M258" s="7">
        <v>4953</v>
      </c>
      <c r="N258" s="56"/>
      <c r="O258" s="84"/>
      <c r="P258" s="13"/>
      <c r="Q258" s="13"/>
      <c r="R258" s="13"/>
      <c r="S258" s="13"/>
      <c r="T258" s="13"/>
      <c r="U258" s="13"/>
      <c r="V258" s="13"/>
      <c r="W258" s="50"/>
      <c r="X258" s="69">
        <v>4953</v>
      </c>
      <c r="Y258" s="7">
        <v>4978</v>
      </c>
      <c r="Z258" s="68">
        <v>4951</v>
      </c>
      <c r="AA258" s="68">
        <v>4963</v>
      </c>
      <c r="AB258" s="134"/>
      <c r="AC258" s="134"/>
      <c r="AD258" s="134"/>
      <c r="AE258" s="134"/>
      <c r="AF258" s="134"/>
      <c r="AG258" s="37"/>
      <c r="AH258" s="37"/>
      <c r="AI258" s="1"/>
      <c r="AJ258" s="1"/>
      <c r="AK258" s="1"/>
      <c r="AL258" s="1"/>
      <c r="AM258" s="1"/>
      <c r="AN258" s="1"/>
      <c r="AO258" s="1"/>
      <c r="AP258" s="14">
        <v>4865</v>
      </c>
      <c r="AQ258" s="14">
        <v>4938</v>
      </c>
      <c r="AR258" s="14">
        <v>4860</v>
      </c>
      <c r="AS258" s="14">
        <v>4925</v>
      </c>
      <c r="AT258" s="14">
        <v>4883</v>
      </c>
      <c r="AU258" s="127">
        <v>5</v>
      </c>
      <c r="AV258" s="127">
        <v>20</v>
      </c>
      <c r="AW258" s="14">
        <v>726</v>
      </c>
      <c r="AX258" s="127" t="s">
        <v>618</v>
      </c>
      <c r="AY258" s="14">
        <v>-134</v>
      </c>
      <c r="AZ258" s="1">
        <v>4953</v>
      </c>
      <c r="BA258" s="1">
        <v>4978</v>
      </c>
      <c r="BB258" s="1">
        <v>4951</v>
      </c>
      <c r="BC258" s="1">
        <v>4970</v>
      </c>
      <c r="BD258" s="8"/>
      <c r="BE258" s="8"/>
      <c r="BF258" s="62"/>
      <c r="BG258" s="62"/>
      <c r="BH258" s="1">
        <v>4937</v>
      </c>
      <c r="BI258" s="1">
        <v>892</v>
      </c>
      <c r="BJ258" s="1">
        <v>456</v>
      </c>
      <c r="BK258" s="1">
        <v>1.9561403508771931</v>
      </c>
      <c r="BL258" s="1">
        <v>4953</v>
      </c>
      <c r="BM258" s="1">
        <v>4978</v>
      </c>
      <c r="BN258" s="1">
        <v>4951</v>
      </c>
      <c r="BO258" s="1">
        <v>4962</v>
      </c>
      <c r="BP258" s="1">
        <v>4953</v>
      </c>
      <c r="BQ258" s="1">
        <v>4978</v>
      </c>
      <c r="BR258" s="1">
        <v>4951</v>
      </c>
      <c r="BS258" s="1">
        <v>4964</v>
      </c>
      <c r="BT258" s="1">
        <v>4953</v>
      </c>
      <c r="BU258" s="1">
        <v>4957</v>
      </c>
      <c r="BV258" s="1">
        <v>4951</v>
      </c>
      <c r="BW258" s="1">
        <v>4955</v>
      </c>
      <c r="BX258" s="1">
        <v>1465.1</v>
      </c>
      <c r="BY258" s="62"/>
      <c r="BZ258" s="62"/>
      <c r="CA258" s="8"/>
      <c r="CB258" s="8"/>
      <c r="CC258" s="62"/>
      <c r="CD258" s="62"/>
      <c r="CE258" s="1"/>
      <c r="CF258" s="1"/>
    </row>
    <row r="259" spans="1:84" s="12" customFormat="1">
      <c r="A259" s="1">
        <v>2014</v>
      </c>
      <c r="B259" s="1">
        <v>3</v>
      </c>
      <c r="C259" s="24">
        <v>41660</v>
      </c>
      <c r="D259" s="26">
        <v>4960</v>
      </c>
      <c r="E259" s="26">
        <v>4984</v>
      </c>
      <c r="F259" s="26">
        <v>4957</v>
      </c>
      <c r="G259" s="26">
        <v>4980</v>
      </c>
      <c r="H259" s="1">
        <v>1451</v>
      </c>
      <c r="I259" s="81">
        <v>141.641246</v>
      </c>
      <c r="J259" s="119">
        <v>141.77484000000001</v>
      </c>
      <c r="K259" s="119">
        <v>92.225188000000003</v>
      </c>
      <c r="L259" s="72">
        <v>92.19444</v>
      </c>
      <c r="M259" s="7">
        <v>4979</v>
      </c>
      <c r="N259" s="56"/>
      <c r="O259" s="84"/>
      <c r="P259" s="13"/>
      <c r="Q259" s="13"/>
      <c r="R259" s="13"/>
      <c r="S259" s="13"/>
      <c r="T259" s="13"/>
      <c r="U259" s="13"/>
      <c r="V259" s="13"/>
      <c r="W259" s="50"/>
      <c r="X259" s="69">
        <v>4979</v>
      </c>
      <c r="Y259" s="7">
        <v>4979</v>
      </c>
      <c r="Z259" s="68">
        <v>4880</v>
      </c>
      <c r="AA259" s="68">
        <v>4917</v>
      </c>
      <c r="AB259" s="134"/>
      <c r="AC259" s="134"/>
      <c r="AD259" s="134"/>
      <c r="AE259" s="134"/>
      <c r="AF259" s="134"/>
      <c r="AG259" s="37"/>
      <c r="AH259" s="37"/>
      <c r="AI259" s="1"/>
      <c r="AJ259" s="1"/>
      <c r="AK259" s="1"/>
      <c r="AL259" s="1"/>
      <c r="AM259" s="1"/>
      <c r="AN259" s="1"/>
      <c r="AO259" s="1"/>
      <c r="AP259" s="14">
        <v>4953</v>
      </c>
      <c r="AQ259" s="14">
        <v>4979</v>
      </c>
      <c r="AR259" s="14">
        <v>4951</v>
      </c>
      <c r="AS259" s="14">
        <v>4972</v>
      </c>
      <c r="AT259" s="14">
        <v>4918.333333333333</v>
      </c>
      <c r="AU259" s="127">
        <v>20</v>
      </c>
      <c r="AV259" s="127">
        <v>-51</v>
      </c>
      <c r="AW259" s="14">
        <v>675</v>
      </c>
      <c r="AX259" s="127" t="s">
        <v>618</v>
      </c>
      <c r="AY259" s="14">
        <v>-134</v>
      </c>
      <c r="AZ259" s="1">
        <v>4979</v>
      </c>
      <c r="BA259" s="1">
        <v>4979</v>
      </c>
      <c r="BB259" s="1">
        <v>4905</v>
      </c>
      <c r="BC259" s="1">
        <v>4905</v>
      </c>
      <c r="BD259" s="8"/>
      <c r="BE259" s="8"/>
      <c r="BF259" s="62"/>
      <c r="BG259" s="62"/>
      <c r="BH259" s="1">
        <v>4963</v>
      </c>
      <c r="BI259" s="1">
        <v>923</v>
      </c>
      <c r="BJ259" s="1">
        <v>356</v>
      </c>
      <c r="BK259" s="1">
        <v>2.5926966292134832</v>
      </c>
      <c r="BL259" s="1">
        <v>4979</v>
      </c>
      <c r="BM259" s="1">
        <v>4979</v>
      </c>
      <c r="BN259" s="1">
        <v>4945</v>
      </c>
      <c r="BO259" s="1">
        <v>4951</v>
      </c>
      <c r="BP259" s="1">
        <v>4979</v>
      </c>
      <c r="BQ259" s="1">
        <v>4979</v>
      </c>
      <c r="BR259" s="1">
        <v>4880</v>
      </c>
      <c r="BS259" s="1">
        <v>4898</v>
      </c>
      <c r="BT259" s="1">
        <v>4979</v>
      </c>
      <c r="BU259" s="1">
        <v>4979</v>
      </c>
      <c r="BV259" s="1">
        <v>4960</v>
      </c>
      <c r="BW259" s="1">
        <v>4962</v>
      </c>
      <c r="BX259" s="1">
        <v>1460.1</v>
      </c>
      <c r="BY259" s="62"/>
      <c r="BZ259" s="62"/>
      <c r="CA259" s="8"/>
      <c r="CB259" s="8"/>
      <c r="CC259" s="62"/>
      <c r="CD259" s="62"/>
      <c r="CE259" s="1"/>
      <c r="CF259" s="1"/>
    </row>
    <row r="260" spans="1:84" s="12" customFormat="1">
      <c r="A260" s="1">
        <v>2014</v>
      </c>
      <c r="B260" s="1">
        <v>4</v>
      </c>
      <c r="C260" s="24">
        <v>41661</v>
      </c>
      <c r="D260" s="26">
        <v>4930</v>
      </c>
      <c r="E260" s="26">
        <v>4950</v>
      </c>
      <c r="F260" s="26">
        <v>4922</v>
      </c>
      <c r="G260" s="26">
        <v>4940</v>
      </c>
      <c r="H260" s="1">
        <v>1460.3</v>
      </c>
      <c r="I260" s="81">
        <v>141.557976</v>
      </c>
      <c r="J260" s="119">
        <v>141.345282</v>
      </c>
      <c r="K260" s="119">
        <v>92.565172000000004</v>
      </c>
      <c r="L260" s="72">
        <v>92.603731999999994</v>
      </c>
      <c r="M260" s="7">
        <v>4934</v>
      </c>
      <c r="N260" s="56"/>
      <c r="O260" s="84"/>
      <c r="P260" s="13"/>
      <c r="Q260" s="13"/>
      <c r="R260" s="13"/>
      <c r="S260" s="13"/>
      <c r="T260" s="13"/>
      <c r="U260" s="13"/>
      <c r="V260" s="13"/>
      <c r="W260" s="50"/>
      <c r="X260" s="69">
        <v>4935</v>
      </c>
      <c r="Y260" s="7">
        <v>4968</v>
      </c>
      <c r="Z260" s="68">
        <v>4903</v>
      </c>
      <c r="AA260" s="68">
        <v>4957</v>
      </c>
      <c r="AB260" s="134"/>
      <c r="AC260" s="134"/>
      <c r="AD260" s="134"/>
      <c r="AE260" s="134"/>
      <c r="AF260" s="134"/>
      <c r="AG260" s="37"/>
      <c r="AH260" s="37"/>
      <c r="AI260" s="1"/>
      <c r="AJ260" s="1"/>
      <c r="AK260" s="1"/>
      <c r="AL260" s="1"/>
      <c r="AM260" s="1"/>
      <c r="AN260" s="1"/>
      <c r="AO260" s="1"/>
      <c r="AP260" s="14">
        <v>4979</v>
      </c>
      <c r="AQ260" s="14">
        <v>4979</v>
      </c>
      <c r="AR260" s="14">
        <v>4880</v>
      </c>
      <c r="AS260" s="14">
        <v>4932</v>
      </c>
      <c r="AT260" s="14">
        <v>4943</v>
      </c>
      <c r="AU260" s="127">
        <v>10</v>
      </c>
      <c r="AV260" s="127" t="s">
        <v>618</v>
      </c>
      <c r="AW260" s="14">
        <v>675</v>
      </c>
      <c r="AX260" s="127" t="s">
        <v>618</v>
      </c>
      <c r="AY260" s="14">
        <v>-134</v>
      </c>
      <c r="AZ260" s="1">
        <v>4935</v>
      </c>
      <c r="BA260" s="1">
        <v>4957</v>
      </c>
      <c r="BB260" s="1">
        <v>4903</v>
      </c>
      <c r="BC260" s="1">
        <v>4953</v>
      </c>
      <c r="BD260" s="8"/>
      <c r="BE260" s="8"/>
      <c r="BF260" s="62"/>
      <c r="BG260" s="62"/>
      <c r="BH260" s="1">
        <v>4939</v>
      </c>
      <c r="BI260" s="1">
        <v>620</v>
      </c>
      <c r="BJ260" s="1">
        <v>336</v>
      </c>
      <c r="BK260" s="1">
        <v>1.8452380952380953</v>
      </c>
      <c r="BL260" s="1">
        <v>4935</v>
      </c>
      <c r="BM260" s="1">
        <v>4943</v>
      </c>
      <c r="BN260" s="1">
        <v>4903</v>
      </c>
      <c r="BO260" s="1">
        <v>4932</v>
      </c>
      <c r="BP260" s="1">
        <v>4935</v>
      </c>
      <c r="BQ260" s="1">
        <v>4968</v>
      </c>
      <c r="BR260" s="1">
        <v>4903</v>
      </c>
      <c r="BS260" s="1">
        <v>4962</v>
      </c>
      <c r="BT260" s="1">
        <v>4935</v>
      </c>
      <c r="BU260" s="1">
        <v>4939</v>
      </c>
      <c r="BV260" s="1">
        <v>4930</v>
      </c>
      <c r="BW260" s="1">
        <v>4931</v>
      </c>
      <c r="BX260" s="1">
        <v>1455.2</v>
      </c>
      <c r="BY260" s="62"/>
      <c r="BZ260" s="62"/>
      <c r="CA260" s="8"/>
      <c r="CB260" s="8"/>
      <c r="CC260" s="62"/>
      <c r="CD260" s="62"/>
      <c r="CE260" s="1"/>
      <c r="CF260" s="1"/>
    </row>
    <row r="261" spans="1:84" s="12" customFormat="1">
      <c r="A261" s="1">
        <v>2014</v>
      </c>
      <c r="B261" s="1">
        <v>5</v>
      </c>
      <c r="C261" s="24">
        <v>41662</v>
      </c>
      <c r="D261" s="26">
        <v>4962</v>
      </c>
      <c r="E261" s="26">
        <v>4963</v>
      </c>
      <c r="F261" s="26">
        <v>4882</v>
      </c>
      <c r="G261" s="26">
        <v>4885</v>
      </c>
      <c r="H261" s="1">
        <v>1459.2</v>
      </c>
      <c r="I261" s="81">
        <v>141.34316799999999</v>
      </c>
      <c r="J261" s="119">
        <v>141.44325599999999</v>
      </c>
      <c r="K261" s="119">
        <v>91.853759999999994</v>
      </c>
      <c r="L261" s="72">
        <v>91.522720000000007</v>
      </c>
      <c r="M261" s="7">
        <v>4892</v>
      </c>
      <c r="N261" s="56"/>
      <c r="O261" s="84"/>
      <c r="P261" s="13"/>
      <c r="Q261" s="13"/>
      <c r="R261" s="13"/>
      <c r="S261" s="13"/>
      <c r="T261" s="13"/>
      <c r="U261" s="13"/>
      <c r="V261" s="13"/>
      <c r="W261" s="50"/>
      <c r="X261" s="69">
        <v>4892</v>
      </c>
      <c r="Y261" s="7">
        <v>4945</v>
      </c>
      <c r="Z261" s="68">
        <v>4887</v>
      </c>
      <c r="AA261" s="68">
        <v>4887</v>
      </c>
      <c r="AB261" s="134"/>
      <c r="AC261" s="134"/>
      <c r="AD261" s="134"/>
      <c r="AE261" s="134"/>
      <c r="AF261" s="134"/>
      <c r="AG261" s="37"/>
      <c r="AH261" s="37"/>
      <c r="AI261" s="1"/>
      <c r="AJ261" s="1"/>
      <c r="AK261" s="1"/>
      <c r="AL261" s="1"/>
      <c r="AM261" s="1"/>
      <c r="AN261" s="1"/>
      <c r="AO261" s="1"/>
      <c r="AP261" s="14">
        <v>4935</v>
      </c>
      <c r="AQ261" s="14">
        <v>4968</v>
      </c>
      <c r="AR261" s="14">
        <v>4903</v>
      </c>
      <c r="AS261" s="14">
        <v>4944</v>
      </c>
      <c r="AT261" s="14">
        <v>4949.333333333333</v>
      </c>
      <c r="AU261" s="127">
        <v>77</v>
      </c>
      <c r="AV261" s="127" t="s">
        <v>618</v>
      </c>
      <c r="AW261" s="14">
        <v>675</v>
      </c>
      <c r="AX261" s="127">
        <v>-4</v>
      </c>
      <c r="AY261" s="14">
        <v>-138</v>
      </c>
      <c r="AZ261" s="1">
        <v>4892</v>
      </c>
      <c r="BA261" s="1">
        <v>4932</v>
      </c>
      <c r="BB261" s="1">
        <v>4890</v>
      </c>
      <c r="BC261" s="1">
        <v>4909</v>
      </c>
      <c r="BD261" s="8"/>
      <c r="BE261" s="8"/>
      <c r="BF261" s="62"/>
      <c r="BG261" s="62"/>
      <c r="BH261" s="1">
        <v>4940</v>
      </c>
      <c r="BI261" s="1">
        <v>458</v>
      </c>
      <c r="BJ261" s="1">
        <v>297</v>
      </c>
      <c r="BK261" s="1">
        <v>1.5420875420875422</v>
      </c>
      <c r="BL261" s="1">
        <v>4892</v>
      </c>
      <c r="BM261" s="1">
        <v>4932</v>
      </c>
      <c r="BN261" s="1">
        <v>4890</v>
      </c>
      <c r="BO261" s="1">
        <v>4914</v>
      </c>
      <c r="BP261" s="1">
        <v>4892</v>
      </c>
      <c r="BQ261" s="1">
        <v>4932</v>
      </c>
      <c r="BR261" s="1">
        <v>4890</v>
      </c>
      <c r="BS261" s="1">
        <v>4927</v>
      </c>
      <c r="BT261" s="1">
        <v>4892</v>
      </c>
      <c r="BU261" s="1">
        <v>4908</v>
      </c>
      <c r="BV261" s="1">
        <v>4890</v>
      </c>
      <c r="BW261" s="1">
        <v>4901</v>
      </c>
      <c r="BX261" s="1">
        <v>1447.8</v>
      </c>
      <c r="BY261" s="62"/>
      <c r="BZ261" s="62"/>
      <c r="CA261" s="8"/>
      <c r="CB261" s="8"/>
      <c r="CC261" s="62"/>
      <c r="CD261" s="62"/>
      <c r="CE261" s="1"/>
      <c r="CF261" s="1"/>
    </row>
    <row r="262" spans="1:84" s="12" customFormat="1">
      <c r="A262" s="1">
        <v>2014</v>
      </c>
      <c r="B262" s="1">
        <v>6</v>
      </c>
      <c r="C262" s="24">
        <v>41663</v>
      </c>
      <c r="D262" s="26">
        <v>4905</v>
      </c>
      <c r="E262" s="26">
        <v>4913</v>
      </c>
      <c r="F262" s="26">
        <v>4890</v>
      </c>
      <c r="G262" s="26">
        <v>4891</v>
      </c>
      <c r="H262" s="1">
        <v>1428.6</v>
      </c>
      <c r="I262" s="81">
        <v>141.3828</v>
      </c>
      <c r="J262" s="119">
        <v>141.54091</v>
      </c>
      <c r="K262" s="119">
        <v>89.986845000000002</v>
      </c>
      <c r="L262" s="72">
        <v>89.918283000000002</v>
      </c>
      <c r="M262" s="7">
        <v>4895</v>
      </c>
      <c r="N262" s="56"/>
      <c r="O262" s="84"/>
      <c r="P262" s="13"/>
      <c r="Q262" s="13"/>
      <c r="R262" s="13"/>
      <c r="S262" s="13"/>
      <c r="T262" s="13"/>
      <c r="U262" s="13"/>
      <c r="V262" s="13"/>
      <c r="W262" s="50"/>
      <c r="X262" s="69">
        <v>4890</v>
      </c>
      <c r="Y262" s="7">
        <v>4893</v>
      </c>
      <c r="Z262" s="68">
        <v>4732</v>
      </c>
      <c r="AA262" s="68">
        <v>4758</v>
      </c>
      <c r="AB262" s="134"/>
      <c r="AC262" s="134"/>
      <c r="AD262" s="134"/>
      <c r="AE262" s="134"/>
      <c r="AF262" s="134"/>
      <c r="AG262" s="37"/>
      <c r="AH262" s="37"/>
      <c r="AI262" s="1"/>
      <c r="AJ262" s="1"/>
      <c r="AK262" s="1"/>
      <c r="AL262" s="1"/>
      <c r="AM262" s="1"/>
      <c r="AN262" s="1"/>
      <c r="AO262" s="1"/>
      <c r="AP262" s="14">
        <v>4892</v>
      </c>
      <c r="AQ262" s="14">
        <v>4945</v>
      </c>
      <c r="AR262" s="14">
        <v>4887</v>
      </c>
      <c r="AS262" s="14">
        <v>4902</v>
      </c>
      <c r="AT262" s="14">
        <v>4926</v>
      </c>
      <c r="AU262" s="127">
        <v>14</v>
      </c>
      <c r="AV262" s="127" t="s">
        <v>618</v>
      </c>
      <c r="AW262" s="14">
        <v>675</v>
      </c>
      <c r="AX262" s="127" t="s">
        <v>618</v>
      </c>
      <c r="AY262" s="14">
        <v>-138</v>
      </c>
      <c r="AZ262" s="1">
        <v>4890</v>
      </c>
      <c r="BA262" s="1">
        <v>4893</v>
      </c>
      <c r="BB262" s="1">
        <v>4795</v>
      </c>
      <c r="BC262" s="1">
        <v>4810</v>
      </c>
      <c r="BD262" s="8"/>
      <c r="BE262" s="8"/>
      <c r="BF262" s="62"/>
      <c r="BG262" s="62"/>
      <c r="BH262" s="1">
        <v>4897</v>
      </c>
      <c r="BI262" s="1">
        <v>489</v>
      </c>
      <c r="BJ262" s="1">
        <v>505</v>
      </c>
      <c r="BK262" s="1">
        <v>0.96831683168316829</v>
      </c>
      <c r="BL262" s="1">
        <v>4890</v>
      </c>
      <c r="BM262" s="1">
        <v>4893</v>
      </c>
      <c r="BN262" s="1">
        <v>4800</v>
      </c>
      <c r="BO262" s="1">
        <v>4839</v>
      </c>
      <c r="BP262" s="1">
        <v>4890</v>
      </c>
      <c r="BQ262" s="1">
        <v>4893</v>
      </c>
      <c r="BR262" s="1">
        <v>4750</v>
      </c>
      <c r="BS262" s="1">
        <v>4764</v>
      </c>
      <c r="BT262" s="1">
        <v>4890</v>
      </c>
      <c r="BU262" s="1">
        <v>4893</v>
      </c>
      <c r="BV262" s="1">
        <v>4860</v>
      </c>
      <c r="BW262" s="1">
        <v>4865</v>
      </c>
      <c r="BX262" s="1">
        <v>1455.6</v>
      </c>
      <c r="BY262" s="62"/>
      <c r="BZ262" s="62"/>
      <c r="CA262" s="8"/>
      <c r="CB262" s="8"/>
      <c r="CC262" s="62"/>
      <c r="CD262" s="62"/>
      <c r="CE262" s="1"/>
      <c r="CF262" s="1"/>
    </row>
    <row r="263" spans="1:84" s="12" customFormat="1">
      <c r="A263" s="1">
        <v>2014</v>
      </c>
      <c r="B263" s="1">
        <v>2</v>
      </c>
      <c r="C263" s="24">
        <v>41666</v>
      </c>
      <c r="D263" s="26">
        <v>4781</v>
      </c>
      <c r="E263" s="26">
        <v>4791</v>
      </c>
      <c r="F263" s="26">
        <v>4746</v>
      </c>
      <c r="G263" s="26">
        <v>4787</v>
      </c>
      <c r="H263" s="1">
        <v>1411.6</v>
      </c>
      <c r="I263" s="81">
        <v>140.16189600000001</v>
      </c>
      <c r="J263" s="119">
        <v>140.596272</v>
      </c>
      <c r="K263" s="119">
        <v>89.403552000000005</v>
      </c>
      <c r="L263" s="72">
        <v>89.60472</v>
      </c>
      <c r="M263" s="7">
        <v>4797</v>
      </c>
      <c r="N263" s="56"/>
      <c r="O263" s="84"/>
      <c r="P263" s="13"/>
      <c r="Q263" s="13"/>
      <c r="R263" s="13"/>
      <c r="S263" s="13"/>
      <c r="T263" s="13"/>
      <c r="U263" s="13"/>
      <c r="V263" s="13"/>
      <c r="W263" s="50"/>
      <c r="X263" s="69">
        <v>4796</v>
      </c>
      <c r="Y263" s="7">
        <v>4802</v>
      </c>
      <c r="Z263" s="68">
        <v>4714</v>
      </c>
      <c r="AA263" s="68">
        <v>4734</v>
      </c>
      <c r="AB263" s="134"/>
      <c r="AC263" s="134"/>
      <c r="AD263" s="134"/>
      <c r="AE263" s="134"/>
      <c r="AF263" s="134"/>
      <c r="AG263" s="37"/>
      <c r="AH263" s="37"/>
      <c r="AI263" s="1"/>
      <c r="AJ263" s="1"/>
      <c r="AK263" s="1"/>
      <c r="AL263" s="1"/>
      <c r="AM263" s="1"/>
      <c r="AN263" s="1"/>
      <c r="AO263" s="1"/>
      <c r="AP263" s="14">
        <v>4890</v>
      </c>
      <c r="AQ263" s="14">
        <v>4893</v>
      </c>
      <c r="AR263" s="14">
        <v>4732</v>
      </c>
      <c r="AS263" s="14">
        <v>4764</v>
      </c>
      <c r="AT263" s="14">
        <v>4870</v>
      </c>
      <c r="AU263" s="127">
        <v>6</v>
      </c>
      <c r="AV263" s="127" t="s">
        <v>618</v>
      </c>
      <c r="AW263" s="14">
        <v>675</v>
      </c>
      <c r="AX263" s="127" t="s">
        <v>618</v>
      </c>
      <c r="AY263" s="14">
        <v>-138</v>
      </c>
      <c r="AZ263" s="1">
        <v>4796</v>
      </c>
      <c r="BA263" s="1">
        <v>4802</v>
      </c>
      <c r="BB263" s="1">
        <v>4725</v>
      </c>
      <c r="BC263" s="1">
        <v>4757</v>
      </c>
      <c r="BD263" s="8"/>
      <c r="BE263" s="8"/>
      <c r="BF263" s="62"/>
      <c r="BG263" s="62"/>
      <c r="BH263" s="1">
        <v>4778</v>
      </c>
      <c r="BI263" s="1">
        <v>775</v>
      </c>
      <c r="BJ263" s="1">
        <v>342</v>
      </c>
      <c r="BK263" s="1">
        <v>2.2660818713450293</v>
      </c>
      <c r="BL263" s="1">
        <v>4796</v>
      </c>
      <c r="BM263" s="1">
        <v>4802</v>
      </c>
      <c r="BN263" s="1">
        <v>4725</v>
      </c>
      <c r="BO263" s="1">
        <v>4747</v>
      </c>
      <c r="BP263" s="1">
        <v>4796</v>
      </c>
      <c r="BQ263" s="1">
        <v>4802</v>
      </c>
      <c r="BR263" s="1">
        <v>4725</v>
      </c>
      <c r="BS263" s="1">
        <v>4740</v>
      </c>
      <c r="BT263" s="1">
        <v>4796</v>
      </c>
      <c r="BU263" s="1">
        <v>4802</v>
      </c>
      <c r="BV263" s="1">
        <v>4777</v>
      </c>
      <c r="BW263" s="1">
        <v>4781</v>
      </c>
      <c r="BX263" s="1">
        <v>1439</v>
      </c>
      <c r="BY263" s="62"/>
      <c r="BZ263" s="62"/>
      <c r="CA263" s="8"/>
      <c r="CB263" s="8"/>
      <c r="CC263" s="62"/>
      <c r="CD263" s="62"/>
      <c r="CE263" s="1"/>
      <c r="CF263" s="1"/>
    </row>
    <row r="264" spans="1:84" s="12" customFormat="1">
      <c r="A264" s="1">
        <v>2014</v>
      </c>
      <c r="B264" s="1">
        <v>3</v>
      </c>
      <c r="C264" s="24">
        <v>41667</v>
      </c>
      <c r="D264" s="26">
        <v>4733</v>
      </c>
      <c r="E264" s="26">
        <v>4750</v>
      </c>
      <c r="F264" s="26">
        <v>4726</v>
      </c>
      <c r="G264" s="26">
        <v>4742</v>
      </c>
      <c r="H264" s="1">
        <v>1410.6</v>
      </c>
      <c r="I264" s="81">
        <v>140.421785</v>
      </c>
      <c r="J264" s="119">
        <v>140.479704</v>
      </c>
      <c r="K264" s="119">
        <v>90.030013999999994</v>
      </c>
      <c r="L264" s="72">
        <v>90.261396000000005</v>
      </c>
      <c r="M264" s="7">
        <v>4741</v>
      </c>
      <c r="N264" s="56"/>
      <c r="O264" s="84"/>
      <c r="P264" s="13"/>
      <c r="Q264" s="13"/>
      <c r="R264" s="13"/>
      <c r="S264" s="13"/>
      <c r="T264" s="13"/>
      <c r="U264" s="13"/>
      <c r="V264" s="13"/>
      <c r="W264" s="50"/>
      <c r="X264" s="69">
        <v>4744</v>
      </c>
      <c r="Y264" s="7">
        <v>4779</v>
      </c>
      <c r="Z264" s="68">
        <v>4702</v>
      </c>
      <c r="AA264" s="68">
        <v>4715</v>
      </c>
      <c r="AB264" s="134"/>
      <c r="AC264" s="134"/>
      <c r="AD264" s="134"/>
      <c r="AE264" s="134"/>
      <c r="AF264" s="134"/>
      <c r="AG264" s="37"/>
      <c r="AH264" s="37"/>
      <c r="AI264" s="1"/>
      <c r="AJ264" s="1"/>
      <c r="AK264" s="1"/>
      <c r="AL264" s="1"/>
      <c r="AM264" s="1"/>
      <c r="AN264" s="1"/>
      <c r="AO264" s="1"/>
      <c r="AP264" s="14">
        <v>4796</v>
      </c>
      <c r="AQ264" s="14">
        <v>4802</v>
      </c>
      <c r="AR264" s="14">
        <v>4714</v>
      </c>
      <c r="AS264" s="14">
        <v>4746</v>
      </c>
      <c r="AT264" s="14">
        <v>4804</v>
      </c>
      <c r="AU264" s="127">
        <v>9</v>
      </c>
      <c r="AV264" s="127" t="s">
        <v>618</v>
      </c>
      <c r="AW264" s="14">
        <v>675</v>
      </c>
      <c r="AX264" s="127" t="s">
        <v>618</v>
      </c>
      <c r="AY264" s="14">
        <v>-138</v>
      </c>
      <c r="AZ264" s="1">
        <v>4744</v>
      </c>
      <c r="BA264" s="1">
        <v>4779</v>
      </c>
      <c r="BB264" s="1">
        <v>4736</v>
      </c>
      <c r="BC264" s="1">
        <v>4747</v>
      </c>
      <c r="BD264" s="8"/>
      <c r="BE264" s="8"/>
      <c r="BF264" s="62"/>
      <c r="BG264" s="62"/>
      <c r="BH264" s="1">
        <v>4735</v>
      </c>
      <c r="BI264" s="1">
        <v>452</v>
      </c>
      <c r="BJ264" s="1">
        <v>578</v>
      </c>
      <c r="BK264" s="1">
        <v>0.7820069204152249</v>
      </c>
      <c r="BL264" s="1">
        <v>4744</v>
      </c>
      <c r="BM264" s="1">
        <v>4779</v>
      </c>
      <c r="BN264" s="1">
        <v>4741</v>
      </c>
      <c r="BO264" s="1">
        <v>4754</v>
      </c>
      <c r="BP264" s="1">
        <v>4744</v>
      </c>
      <c r="BQ264" s="1">
        <v>4779</v>
      </c>
      <c r="BR264" s="1">
        <v>4715</v>
      </c>
      <c r="BS264" s="1">
        <v>4717</v>
      </c>
      <c r="BT264" s="1">
        <v>4744</v>
      </c>
      <c r="BU264" s="1">
        <v>4750</v>
      </c>
      <c r="BV264" s="1">
        <v>4741</v>
      </c>
      <c r="BW264" s="1">
        <v>4749</v>
      </c>
      <c r="BX264" s="1">
        <v>1419.5</v>
      </c>
      <c r="BY264" s="62"/>
      <c r="BZ264" s="62"/>
      <c r="CA264" s="8"/>
      <c r="CB264" s="8"/>
      <c r="CC264" s="62"/>
      <c r="CD264" s="62"/>
      <c r="CE264" s="1"/>
      <c r="CF264" s="1"/>
    </row>
    <row r="265" spans="1:84" s="12" customFormat="1">
      <c r="A265" s="1">
        <v>2014</v>
      </c>
      <c r="B265" s="1">
        <v>4</v>
      </c>
      <c r="C265" s="24">
        <v>41668</v>
      </c>
      <c r="D265" s="26">
        <v>4736</v>
      </c>
      <c r="E265" s="26">
        <v>4748</v>
      </c>
      <c r="F265" s="26">
        <v>4726</v>
      </c>
      <c r="G265" s="26">
        <v>4736</v>
      </c>
      <c r="H265" s="1">
        <v>1413.6</v>
      </c>
      <c r="I265" s="81">
        <v>141.06348600000001</v>
      </c>
      <c r="J265" s="119">
        <v>140.947508</v>
      </c>
      <c r="K265" s="119">
        <v>90.951408000000001</v>
      </c>
      <c r="L265" s="72">
        <v>90.605428000000003</v>
      </c>
      <c r="M265" s="7">
        <v>4721</v>
      </c>
      <c r="N265" s="56"/>
      <c r="O265" s="84"/>
      <c r="P265" s="13"/>
      <c r="Q265" s="13"/>
      <c r="R265" s="13"/>
      <c r="S265" s="13"/>
      <c r="T265" s="13"/>
      <c r="U265" s="13"/>
      <c r="V265" s="13"/>
      <c r="W265" s="50"/>
      <c r="X265" s="69">
        <v>4723</v>
      </c>
      <c r="Y265" s="7">
        <v>4736</v>
      </c>
      <c r="Z265" s="68">
        <v>4670</v>
      </c>
      <c r="AA265" s="68">
        <v>4671</v>
      </c>
      <c r="AB265" s="134"/>
      <c r="AC265" s="134"/>
      <c r="AD265" s="134"/>
      <c r="AE265" s="134"/>
      <c r="AF265" s="134"/>
      <c r="AG265" s="37"/>
      <c r="AH265" s="37"/>
      <c r="AI265" s="1"/>
      <c r="AJ265" s="1"/>
      <c r="AK265" s="1"/>
      <c r="AL265" s="1"/>
      <c r="AM265" s="1"/>
      <c r="AN265" s="1"/>
      <c r="AO265" s="1"/>
      <c r="AP265" s="14">
        <v>4744</v>
      </c>
      <c r="AQ265" s="14">
        <v>4779</v>
      </c>
      <c r="AR265" s="14">
        <v>4702</v>
      </c>
      <c r="AS265" s="14">
        <v>4731</v>
      </c>
      <c r="AT265" s="14">
        <v>4747</v>
      </c>
      <c r="AU265" s="127">
        <v>0</v>
      </c>
      <c r="AV265" s="127" t="s">
        <v>618</v>
      </c>
      <c r="AW265" s="14">
        <v>675</v>
      </c>
      <c r="AX265" s="127" t="s">
        <v>618</v>
      </c>
      <c r="AY265" s="14">
        <v>-138</v>
      </c>
      <c r="AZ265" s="1">
        <v>4723</v>
      </c>
      <c r="BA265" s="1">
        <v>4736</v>
      </c>
      <c r="BB265" s="1">
        <v>4705</v>
      </c>
      <c r="BC265" s="1">
        <v>4718</v>
      </c>
      <c r="BD265" s="8"/>
      <c r="BE265" s="8"/>
      <c r="BF265" s="62"/>
      <c r="BG265" s="62"/>
      <c r="BH265" s="1">
        <v>4735</v>
      </c>
      <c r="BI265" s="1">
        <v>662</v>
      </c>
      <c r="BJ265" s="1">
        <v>342</v>
      </c>
      <c r="BK265" s="1">
        <v>1.935672514619883</v>
      </c>
      <c r="BL265" s="1">
        <v>4723</v>
      </c>
      <c r="BM265" s="1">
        <v>4729</v>
      </c>
      <c r="BN265" s="1">
        <v>4705</v>
      </c>
      <c r="BO265" s="1">
        <v>4725</v>
      </c>
      <c r="BP265" s="1">
        <v>4723</v>
      </c>
      <c r="BQ265" s="1">
        <v>4736</v>
      </c>
      <c r="BR265" s="1">
        <v>4683</v>
      </c>
      <c r="BS265" s="1">
        <v>4684</v>
      </c>
      <c r="BT265" s="1">
        <v>4723</v>
      </c>
      <c r="BU265" s="1">
        <v>4729</v>
      </c>
      <c r="BV265" s="1">
        <v>4721</v>
      </c>
      <c r="BW265" s="1">
        <v>4728</v>
      </c>
      <c r="BX265" s="1">
        <v>1408.8</v>
      </c>
      <c r="BY265" s="62"/>
      <c r="BZ265" s="62"/>
      <c r="CA265" s="8"/>
      <c r="CB265" s="8"/>
      <c r="CC265" s="62"/>
      <c r="CD265" s="62"/>
      <c r="CE265" s="1"/>
      <c r="CF265" s="1"/>
    </row>
    <row r="266" spans="1:84" s="12" customFormat="1">
      <c r="A266" s="1">
        <v>2014</v>
      </c>
      <c r="B266" s="1">
        <v>5</v>
      </c>
      <c r="C266" s="24">
        <v>41669</v>
      </c>
      <c r="D266" s="26">
        <v>4704</v>
      </c>
      <c r="E266" s="26">
        <v>4709</v>
      </c>
      <c r="F266" s="26">
        <v>4667</v>
      </c>
      <c r="G266" s="26">
        <v>4669</v>
      </c>
      <c r="H266" s="1">
        <v>1382.4</v>
      </c>
      <c r="I266" s="81">
        <v>139.81695999999999</v>
      </c>
      <c r="J266" s="119">
        <v>139.468952</v>
      </c>
      <c r="K266" s="119">
        <v>89.374719999999996</v>
      </c>
      <c r="L266" s="72">
        <v>89.301884000000001</v>
      </c>
      <c r="M266" s="7">
        <v>4634</v>
      </c>
      <c r="N266" s="56"/>
      <c r="O266" s="84"/>
      <c r="P266" s="13"/>
      <c r="Q266" s="13"/>
      <c r="R266" s="13"/>
      <c r="S266" s="13"/>
      <c r="T266" s="13"/>
      <c r="U266" s="13"/>
      <c r="V266" s="13"/>
      <c r="W266" s="50"/>
      <c r="X266" s="69">
        <v>4634</v>
      </c>
      <c r="Y266" s="7">
        <v>4665</v>
      </c>
      <c r="Z266" s="68">
        <v>4610</v>
      </c>
      <c r="AA266" s="68">
        <v>4625</v>
      </c>
      <c r="AB266" s="134"/>
      <c r="AC266" s="134"/>
      <c r="AD266" s="134"/>
      <c r="AE266" s="134"/>
      <c r="AF266" s="134"/>
      <c r="AG266" s="37"/>
      <c r="AH266" s="37"/>
      <c r="AI266" s="1"/>
      <c r="AJ266" s="1"/>
      <c r="AK266" s="1"/>
      <c r="AL266" s="1"/>
      <c r="AM266" s="1"/>
      <c r="AN266" s="1"/>
      <c r="AO266" s="1"/>
      <c r="AP266" s="14">
        <v>4723</v>
      </c>
      <c r="AQ266" s="14">
        <v>4736</v>
      </c>
      <c r="AR266" s="14">
        <v>4670</v>
      </c>
      <c r="AS266" s="14">
        <v>4689</v>
      </c>
      <c r="AT266" s="14">
        <v>4722</v>
      </c>
      <c r="AU266" s="127">
        <v>35</v>
      </c>
      <c r="AV266" s="127" t="s">
        <v>618</v>
      </c>
      <c r="AW266" s="14">
        <v>675</v>
      </c>
      <c r="AX266" s="127">
        <v>40</v>
      </c>
      <c r="AY266" s="14">
        <v>-98</v>
      </c>
      <c r="AZ266" s="1">
        <v>4634</v>
      </c>
      <c r="BA266" s="1">
        <v>4665</v>
      </c>
      <c r="BB266" s="1">
        <v>4621</v>
      </c>
      <c r="BC266" s="1">
        <v>4637</v>
      </c>
      <c r="BD266" s="8"/>
      <c r="BE266" s="8"/>
      <c r="BF266" s="62"/>
      <c r="BG266" s="62"/>
      <c r="BH266" s="1">
        <v>4694</v>
      </c>
      <c r="BI266" s="1">
        <v>522</v>
      </c>
      <c r="BJ266" s="1">
        <v>393</v>
      </c>
      <c r="BK266" s="1">
        <v>1.3282442748091603</v>
      </c>
      <c r="BL266" s="1">
        <v>4634</v>
      </c>
      <c r="BM266" s="1">
        <v>4664</v>
      </c>
      <c r="BN266" s="1">
        <v>4630</v>
      </c>
      <c r="BO266" s="1">
        <v>4662</v>
      </c>
      <c r="BP266" s="1">
        <v>4634</v>
      </c>
      <c r="BQ266" s="1">
        <v>4664</v>
      </c>
      <c r="BR266" s="1">
        <v>4630</v>
      </c>
      <c r="BS266" s="1">
        <v>4662</v>
      </c>
      <c r="BT266" s="1">
        <v>4634</v>
      </c>
      <c r="BU266" s="1">
        <v>4653</v>
      </c>
      <c r="BV266" s="1">
        <v>4630</v>
      </c>
      <c r="BW266" s="1">
        <v>4643</v>
      </c>
      <c r="BX266" s="1">
        <v>1396.2</v>
      </c>
      <c r="BY266" s="62"/>
      <c r="BZ266" s="62"/>
      <c r="CA266" s="8"/>
      <c r="CB266" s="8"/>
      <c r="CC266" s="62"/>
      <c r="CD266" s="62"/>
      <c r="CE266" s="1"/>
      <c r="CF266" s="1"/>
    </row>
    <row r="267" spans="1:84" s="12" customFormat="1">
      <c r="A267" s="1">
        <v>2014</v>
      </c>
      <c r="B267" s="1">
        <v>6</v>
      </c>
      <c r="C267" s="24">
        <v>41670</v>
      </c>
      <c r="D267" s="26">
        <v>4628</v>
      </c>
      <c r="E267" s="26">
        <v>4637</v>
      </c>
      <c r="F267" s="26">
        <v>4584</v>
      </c>
      <c r="G267" s="26">
        <v>4584</v>
      </c>
      <c r="H267" s="1">
        <v>1375.7</v>
      </c>
      <c r="I267" s="81">
        <v>138.66973400000001</v>
      </c>
      <c r="J267" s="119">
        <v>138.84649999999999</v>
      </c>
      <c r="K267" s="119">
        <v>89.841352999999998</v>
      </c>
      <c r="L267" s="72">
        <v>89.779750000000007</v>
      </c>
      <c r="M267" s="7">
        <v>4602</v>
      </c>
      <c r="N267" s="56"/>
      <c r="O267" s="84"/>
      <c r="P267" s="13"/>
      <c r="Q267" s="13"/>
      <c r="R267" s="13"/>
      <c r="S267" s="13"/>
      <c r="T267" s="13"/>
      <c r="U267" s="13"/>
      <c r="V267" s="13"/>
      <c r="W267" s="50"/>
      <c r="X267" s="69">
        <v>4601</v>
      </c>
      <c r="Y267" s="7">
        <v>4620</v>
      </c>
      <c r="Z267" s="68">
        <v>4530</v>
      </c>
      <c r="AA267" s="68">
        <v>4587</v>
      </c>
      <c r="AB267" s="134"/>
      <c r="AC267" s="134"/>
      <c r="AD267" s="134"/>
      <c r="AE267" s="134"/>
      <c r="AF267" s="134"/>
      <c r="AG267" s="37"/>
      <c r="AH267" s="37"/>
      <c r="AI267" s="1"/>
      <c r="AJ267" s="1"/>
      <c r="AK267" s="1"/>
      <c r="AL267" s="1"/>
      <c r="AM267" s="1"/>
      <c r="AN267" s="1"/>
      <c r="AO267" s="1"/>
      <c r="AP267" s="14">
        <v>4634</v>
      </c>
      <c r="AQ267" s="14">
        <v>4665</v>
      </c>
      <c r="AR267" s="14">
        <v>4610</v>
      </c>
      <c r="AS267" s="14">
        <v>4633</v>
      </c>
      <c r="AT267" s="14">
        <v>4684.333333333333</v>
      </c>
      <c r="AU267" s="127">
        <v>44</v>
      </c>
      <c r="AV267" s="127" t="s">
        <v>618</v>
      </c>
      <c r="AW267" s="14">
        <v>675</v>
      </c>
      <c r="AX267" s="127">
        <v>32</v>
      </c>
      <c r="AY267" s="14">
        <v>-66</v>
      </c>
      <c r="AZ267" s="1">
        <v>4601</v>
      </c>
      <c r="BA267" s="1">
        <v>4620</v>
      </c>
      <c r="BB267" s="1">
        <v>4587</v>
      </c>
      <c r="BC267" s="1">
        <v>4604</v>
      </c>
      <c r="BD267" s="8"/>
      <c r="BE267" s="8"/>
      <c r="BF267" s="62"/>
      <c r="BG267" s="62"/>
      <c r="BH267" s="1">
        <v>4624</v>
      </c>
      <c r="BI267" s="1">
        <v>715</v>
      </c>
      <c r="BJ267" s="1">
        <v>380</v>
      </c>
      <c r="BK267" s="1">
        <v>1.881578947368421</v>
      </c>
      <c r="BL267" s="1">
        <v>4601</v>
      </c>
      <c r="BM267" s="1">
        <v>4620</v>
      </c>
      <c r="BN267" s="1">
        <v>4575</v>
      </c>
      <c r="BO267" s="1">
        <v>4578</v>
      </c>
      <c r="BP267" s="1">
        <v>4601</v>
      </c>
      <c r="BQ267" s="1">
        <v>4620</v>
      </c>
      <c r="BR267" s="1">
        <v>4575</v>
      </c>
      <c r="BS267" s="1">
        <v>4578</v>
      </c>
      <c r="BT267" s="1">
        <v>4601</v>
      </c>
      <c r="BU267" s="1">
        <v>4604</v>
      </c>
      <c r="BV267" s="1">
        <v>4590</v>
      </c>
      <c r="BW267" s="1">
        <v>4603</v>
      </c>
      <c r="BX267" s="1">
        <v>1381.3</v>
      </c>
      <c r="BY267" s="62"/>
      <c r="BZ267" s="62"/>
      <c r="CA267" s="8"/>
      <c r="CB267" s="8"/>
      <c r="CC267" s="62"/>
      <c r="CD267" s="62"/>
      <c r="CE267" s="1"/>
      <c r="CF267" s="1"/>
    </row>
    <row r="268" spans="1:84" s="12" customFormat="1">
      <c r="A268" s="1">
        <v>2014</v>
      </c>
      <c r="B268" s="1">
        <v>2</v>
      </c>
      <c r="C268" s="24">
        <v>41673</v>
      </c>
      <c r="D268" s="26">
        <v>4576</v>
      </c>
      <c r="E268" s="26">
        <v>4616</v>
      </c>
      <c r="F268" s="26">
        <v>4570</v>
      </c>
      <c r="G268" s="26">
        <v>4612</v>
      </c>
      <c r="H268" s="1">
        <v>1384.3</v>
      </c>
      <c r="I268" s="81">
        <v>137.73654400000001</v>
      </c>
      <c r="J268" s="119">
        <v>137.60749799999999</v>
      </c>
      <c r="K268" s="119">
        <v>89.299583999999996</v>
      </c>
      <c r="L268" s="72">
        <v>89.353530000000006</v>
      </c>
      <c r="M268" s="7">
        <v>4600</v>
      </c>
      <c r="N268" s="56"/>
      <c r="O268" s="84"/>
      <c r="P268" s="13"/>
      <c r="Q268" s="13"/>
      <c r="R268" s="13"/>
      <c r="S268" s="13"/>
      <c r="T268" s="13"/>
      <c r="U268" s="13"/>
      <c r="V268" s="13"/>
      <c r="W268" s="50"/>
      <c r="X268" s="69">
        <v>4601</v>
      </c>
      <c r="Y268" s="7">
        <v>4627</v>
      </c>
      <c r="Z268" s="68">
        <v>4559</v>
      </c>
      <c r="AA268" s="68">
        <v>4561</v>
      </c>
      <c r="AB268" s="134"/>
      <c r="AC268" s="134"/>
      <c r="AD268" s="134"/>
      <c r="AE268" s="134"/>
      <c r="AF268" s="134"/>
      <c r="AG268" s="37"/>
      <c r="AH268" s="37"/>
      <c r="AI268" s="1"/>
      <c r="AJ268" s="1"/>
      <c r="AK268" s="1"/>
      <c r="AL268" s="1"/>
      <c r="AM268" s="1"/>
      <c r="AN268" s="1"/>
      <c r="AO268" s="1"/>
      <c r="AP268" s="14">
        <v>4601</v>
      </c>
      <c r="AQ268" s="14">
        <v>4620</v>
      </c>
      <c r="AR268" s="14">
        <v>4530</v>
      </c>
      <c r="AS268" s="14">
        <v>4584</v>
      </c>
      <c r="AT268" s="14">
        <v>4635.333333333333</v>
      </c>
      <c r="AU268" s="127">
        <v>36</v>
      </c>
      <c r="AV268" s="127" t="s">
        <v>618</v>
      </c>
      <c r="AW268" s="14">
        <v>675</v>
      </c>
      <c r="AX268" s="127" t="s">
        <v>618</v>
      </c>
      <c r="AY268" s="14">
        <v>-66</v>
      </c>
      <c r="AZ268" s="1">
        <v>4601</v>
      </c>
      <c r="BA268" s="1">
        <v>4627</v>
      </c>
      <c r="BB268" s="1">
        <v>4587</v>
      </c>
      <c r="BC268" s="1">
        <v>4590</v>
      </c>
      <c r="BD268" s="8"/>
      <c r="BE268" s="8"/>
      <c r="BF268" s="62"/>
      <c r="BG268" s="62"/>
      <c r="BH268" s="1">
        <v>4578</v>
      </c>
      <c r="BI268" s="1">
        <v>608</v>
      </c>
      <c r="BJ268" s="1">
        <v>391</v>
      </c>
      <c r="BK268" s="1">
        <v>1.5549872122762147</v>
      </c>
      <c r="BL268" s="1">
        <v>4601</v>
      </c>
      <c r="BM268" s="1">
        <v>4627</v>
      </c>
      <c r="BN268" s="1">
        <v>4590</v>
      </c>
      <c r="BO268" s="1">
        <v>4616</v>
      </c>
      <c r="BP268" s="1">
        <v>4601</v>
      </c>
      <c r="BQ268" s="1">
        <v>4627</v>
      </c>
      <c r="BR268" s="1">
        <v>4587</v>
      </c>
      <c r="BS268" s="1">
        <v>4595</v>
      </c>
      <c r="BT268" s="1">
        <v>4601</v>
      </c>
      <c r="BU268" s="1">
        <v>4627</v>
      </c>
      <c r="BV268" s="1">
        <v>4599</v>
      </c>
      <c r="BW268" s="1">
        <v>4600</v>
      </c>
      <c r="BX268" s="1">
        <v>1387.9</v>
      </c>
      <c r="BY268" s="62"/>
      <c r="BZ268" s="62"/>
      <c r="CA268" s="8"/>
      <c r="CB268" s="8"/>
      <c r="CC268" s="62"/>
      <c r="CD268" s="62"/>
      <c r="CE268" s="1"/>
      <c r="CF268" s="1"/>
    </row>
    <row r="269" spans="1:84" s="12" customFormat="1">
      <c r="A269" s="1">
        <v>2014</v>
      </c>
      <c r="B269" s="1">
        <v>3</v>
      </c>
      <c r="C269" s="24">
        <v>41674</v>
      </c>
      <c r="D269" s="26">
        <v>4561</v>
      </c>
      <c r="E269" s="26">
        <v>4562</v>
      </c>
      <c r="F269" s="26">
        <v>4515</v>
      </c>
      <c r="G269" s="26">
        <v>4523</v>
      </c>
      <c r="H269" s="1">
        <v>1373.9</v>
      </c>
      <c r="I269" s="81">
        <v>136.65985599999999</v>
      </c>
      <c r="J269" s="119">
        <v>136.49791999999999</v>
      </c>
      <c r="K269" s="119">
        <v>89.655249999999995</v>
      </c>
      <c r="L269" s="72">
        <v>89.743343999999993</v>
      </c>
      <c r="M269" s="7">
        <v>4531</v>
      </c>
      <c r="N269" s="56"/>
      <c r="O269" s="84"/>
      <c r="P269" s="13"/>
      <c r="Q269" s="13"/>
      <c r="R269" s="13"/>
      <c r="S269" s="13"/>
      <c r="T269" s="13"/>
      <c r="U269" s="13"/>
      <c r="V269" s="13"/>
      <c r="W269" s="50"/>
      <c r="X269" s="69">
        <v>4529</v>
      </c>
      <c r="Y269" s="7">
        <v>4554</v>
      </c>
      <c r="Z269" s="68">
        <v>4490</v>
      </c>
      <c r="AA269" s="68">
        <v>4540</v>
      </c>
      <c r="AB269" s="134"/>
      <c r="AC269" s="134"/>
      <c r="AD269" s="134"/>
      <c r="AE269" s="134"/>
      <c r="AF269" s="134"/>
      <c r="AG269" s="37"/>
      <c r="AH269" s="37"/>
      <c r="AI269" s="1"/>
      <c r="AJ269" s="1"/>
      <c r="AK269" s="1"/>
      <c r="AL269" s="1"/>
      <c r="AM269" s="1"/>
      <c r="AN269" s="1"/>
      <c r="AO269" s="1"/>
      <c r="AP269" s="14">
        <v>4601</v>
      </c>
      <c r="AQ269" s="14">
        <v>4627</v>
      </c>
      <c r="AR269" s="14">
        <v>4544</v>
      </c>
      <c r="AS269" s="14">
        <v>4549</v>
      </c>
      <c r="AT269" s="14">
        <v>4588.666666666667</v>
      </c>
      <c r="AU269" s="127">
        <v>38</v>
      </c>
      <c r="AV269" s="127" t="s">
        <v>618</v>
      </c>
      <c r="AW269" s="14">
        <v>675</v>
      </c>
      <c r="AX269" s="127">
        <v>-5</v>
      </c>
      <c r="AY269" s="14">
        <v>-71</v>
      </c>
      <c r="AZ269" s="1">
        <v>4529</v>
      </c>
      <c r="BA269" s="1">
        <v>4554</v>
      </c>
      <c r="BB269" s="1">
        <v>4522</v>
      </c>
      <c r="BC269" s="1">
        <v>4529</v>
      </c>
      <c r="BD269" s="8"/>
      <c r="BE269" s="8"/>
      <c r="BF269" s="62"/>
      <c r="BG269" s="62"/>
      <c r="BH269" s="1">
        <v>4555</v>
      </c>
      <c r="BI269" s="1">
        <v>562</v>
      </c>
      <c r="BJ269" s="1">
        <v>893</v>
      </c>
      <c r="BK269" s="1">
        <v>0.62933930571108621</v>
      </c>
      <c r="BL269" s="1">
        <v>4529</v>
      </c>
      <c r="BM269" s="1">
        <v>4554</v>
      </c>
      <c r="BN269" s="1">
        <v>4527</v>
      </c>
      <c r="BO269" s="1">
        <v>4551</v>
      </c>
      <c r="BP269" s="1">
        <v>4529</v>
      </c>
      <c r="BQ269" s="1">
        <v>4554</v>
      </c>
      <c r="BR269" s="1">
        <v>4511</v>
      </c>
      <c r="BS269" s="1">
        <v>4512</v>
      </c>
      <c r="BT269" s="1">
        <v>4529</v>
      </c>
      <c r="BU269" s="1">
        <v>4540</v>
      </c>
      <c r="BV269" s="1">
        <v>4527</v>
      </c>
      <c r="BW269" s="1">
        <v>4539</v>
      </c>
      <c r="BX269" s="1">
        <v>1378.7</v>
      </c>
      <c r="BY269" s="62"/>
      <c r="BZ269" s="62"/>
      <c r="CA269" s="8"/>
      <c r="CB269" s="8"/>
      <c r="CC269" s="62"/>
      <c r="CD269" s="62"/>
      <c r="CE269" s="1"/>
      <c r="CF269" s="1"/>
    </row>
    <row r="270" spans="1:84" s="12" customFormat="1">
      <c r="A270" s="1">
        <v>2014</v>
      </c>
      <c r="B270" s="1">
        <v>4</v>
      </c>
      <c r="C270" s="24">
        <v>41675</v>
      </c>
      <c r="D270" s="26">
        <v>4547</v>
      </c>
      <c r="E270" s="26">
        <v>4558</v>
      </c>
      <c r="F270" s="26">
        <v>4526</v>
      </c>
      <c r="G270" s="26">
        <v>4538</v>
      </c>
      <c r="H270" s="1">
        <v>1381.4</v>
      </c>
      <c r="I270" s="81">
        <v>136.82252800000001</v>
      </c>
      <c r="J270" s="119">
        <v>136.78536399999999</v>
      </c>
      <c r="K270" s="119">
        <v>90.215328</v>
      </c>
      <c r="L270" s="72">
        <v>89.961864000000006</v>
      </c>
      <c r="M270" s="7">
        <v>4539</v>
      </c>
      <c r="N270" s="56"/>
      <c r="O270" s="84"/>
      <c r="P270" s="13"/>
      <c r="Q270" s="13"/>
      <c r="R270" s="13"/>
      <c r="S270" s="13"/>
      <c r="T270" s="13"/>
      <c r="U270" s="13"/>
      <c r="V270" s="13"/>
      <c r="W270" s="50"/>
      <c r="X270" s="69">
        <v>4537</v>
      </c>
      <c r="Y270" s="7">
        <v>4575</v>
      </c>
      <c r="Z270" s="68">
        <v>4533</v>
      </c>
      <c r="AA270" s="68">
        <v>4560</v>
      </c>
      <c r="AB270" s="134"/>
      <c r="AC270" s="134"/>
      <c r="AD270" s="134"/>
      <c r="AE270" s="134"/>
      <c r="AF270" s="134"/>
      <c r="AG270" s="37"/>
      <c r="AH270" s="37"/>
      <c r="AI270" s="1"/>
      <c r="AJ270" s="1"/>
      <c r="AK270" s="1"/>
      <c r="AL270" s="1"/>
      <c r="AM270" s="1"/>
      <c r="AN270" s="1"/>
      <c r="AO270" s="1"/>
      <c r="AP270" s="14">
        <v>4529</v>
      </c>
      <c r="AQ270" s="14">
        <v>4555</v>
      </c>
      <c r="AR270" s="14">
        <v>4490</v>
      </c>
      <c r="AS270" s="14">
        <v>4551</v>
      </c>
      <c r="AT270" s="14">
        <v>4561.333333333333</v>
      </c>
      <c r="AU270" s="127">
        <v>9</v>
      </c>
      <c r="AV270" s="127">
        <v>9</v>
      </c>
      <c r="AW270" s="14">
        <v>684</v>
      </c>
      <c r="AX270" s="127" t="s">
        <v>618</v>
      </c>
      <c r="AY270" s="14">
        <v>-71</v>
      </c>
      <c r="AZ270" s="1">
        <v>4537</v>
      </c>
      <c r="BA270" s="1">
        <v>4575</v>
      </c>
      <c r="BB270" s="1">
        <v>4533</v>
      </c>
      <c r="BC270" s="1">
        <v>4562</v>
      </c>
      <c r="BD270" s="8"/>
      <c r="BE270" s="8"/>
      <c r="BF270" s="62"/>
      <c r="BG270" s="62"/>
      <c r="BH270" s="1">
        <v>4542</v>
      </c>
      <c r="BI270" s="1">
        <v>648</v>
      </c>
      <c r="BJ270" s="1">
        <v>360</v>
      </c>
      <c r="BK270" s="1">
        <v>1.8</v>
      </c>
      <c r="BL270" s="1">
        <v>4537</v>
      </c>
      <c r="BM270" s="1">
        <v>4559</v>
      </c>
      <c r="BN270" s="1">
        <v>4533</v>
      </c>
      <c r="BO270" s="1">
        <v>4552</v>
      </c>
      <c r="BP270" s="1">
        <v>4537</v>
      </c>
      <c r="BQ270" s="1">
        <v>4575</v>
      </c>
      <c r="BR270" s="1">
        <v>4533</v>
      </c>
      <c r="BS270" s="1">
        <v>4543</v>
      </c>
      <c r="BT270" s="1">
        <v>4537</v>
      </c>
      <c r="BU270" s="1">
        <v>4551</v>
      </c>
      <c r="BV270" s="1">
        <v>4533</v>
      </c>
      <c r="BW270" s="1">
        <v>4551</v>
      </c>
      <c r="BX270" s="1">
        <v>1381.3</v>
      </c>
      <c r="BY270" s="62"/>
      <c r="BZ270" s="62"/>
      <c r="CA270" s="8"/>
      <c r="CB270" s="8"/>
      <c r="CC270" s="62"/>
      <c r="CD270" s="62"/>
      <c r="CE270" s="1"/>
      <c r="CF270" s="1"/>
    </row>
    <row r="271" spans="1:84" s="12" customFormat="1">
      <c r="A271" s="1">
        <v>2014</v>
      </c>
      <c r="B271" s="1">
        <v>5</v>
      </c>
      <c r="C271" s="24">
        <v>41676</v>
      </c>
      <c r="D271" s="26">
        <v>4566</v>
      </c>
      <c r="E271" s="26">
        <v>4570</v>
      </c>
      <c r="F271" s="26">
        <v>4547</v>
      </c>
      <c r="G271" s="26">
        <v>4547</v>
      </c>
      <c r="H271" s="1">
        <v>1376</v>
      </c>
      <c r="I271" s="81">
        <v>137.13673600000001</v>
      </c>
      <c r="J271" s="119">
        <v>137.22125600000001</v>
      </c>
      <c r="K271" s="119">
        <v>90.981536000000006</v>
      </c>
      <c r="L271" s="72">
        <v>90.926079999999999</v>
      </c>
      <c r="M271" s="7">
        <v>4547</v>
      </c>
      <c r="N271" s="56"/>
      <c r="O271" s="84"/>
      <c r="P271" s="13"/>
      <c r="Q271" s="13"/>
      <c r="R271" s="13"/>
      <c r="S271" s="13"/>
      <c r="T271" s="13"/>
      <c r="U271" s="13"/>
      <c r="V271" s="13"/>
      <c r="W271" s="50"/>
      <c r="X271" s="69">
        <v>4549</v>
      </c>
      <c r="Y271" s="7">
        <v>4570</v>
      </c>
      <c r="Z271" s="68">
        <v>4541</v>
      </c>
      <c r="AA271" s="68">
        <v>4560</v>
      </c>
      <c r="AB271" s="134"/>
      <c r="AC271" s="134"/>
      <c r="AD271" s="134"/>
      <c r="AE271" s="134"/>
      <c r="AF271" s="134"/>
      <c r="AG271" s="37"/>
      <c r="AH271" s="37"/>
      <c r="AI271" s="1"/>
      <c r="AJ271" s="1"/>
      <c r="AK271" s="1"/>
      <c r="AL271" s="1"/>
      <c r="AM271" s="1"/>
      <c r="AN271" s="1"/>
      <c r="AO271" s="1"/>
      <c r="AP271" s="14">
        <v>4537</v>
      </c>
      <c r="AQ271" s="14">
        <v>4575</v>
      </c>
      <c r="AR271" s="14">
        <v>4533</v>
      </c>
      <c r="AS271" s="14">
        <v>4567</v>
      </c>
      <c r="AT271" s="14">
        <v>4555.666666666667</v>
      </c>
      <c r="AU271" s="127">
        <v>19</v>
      </c>
      <c r="AV271" s="127" t="s">
        <v>618</v>
      </c>
      <c r="AW271" s="14">
        <v>684</v>
      </c>
      <c r="AX271" s="127" t="s">
        <v>618</v>
      </c>
      <c r="AY271" s="14">
        <v>-71</v>
      </c>
      <c r="AZ271" s="1">
        <v>4549</v>
      </c>
      <c r="BA271" s="1">
        <v>4570</v>
      </c>
      <c r="BB271" s="1">
        <v>4541</v>
      </c>
      <c r="BC271" s="1">
        <v>4554</v>
      </c>
      <c r="BD271" s="8"/>
      <c r="BE271" s="8"/>
      <c r="BF271" s="62"/>
      <c r="BG271" s="62"/>
      <c r="BH271" s="1">
        <v>4563</v>
      </c>
      <c r="BI271" s="1">
        <v>532</v>
      </c>
      <c r="BJ271" s="1">
        <v>320</v>
      </c>
      <c r="BK271" s="1">
        <v>1.6625000000000001</v>
      </c>
      <c r="BL271" s="1">
        <v>4549</v>
      </c>
      <c r="BM271" s="1">
        <v>4570</v>
      </c>
      <c r="BN271" s="1">
        <v>4546</v>
      </c>
      <c r="BO271" s="1">
        <v>4561</v>
      </c>
      <c r="BP271" s="1">
        <v>4549</v>
      </c>
      <c r="BQ271" s="1">
        <v>4570</v>
      </c>
      <c r="BR271" s="1">
        <v>4541</v>
      </c>
      <c r="BS271" s="1">
        <v>4560</v>
      </c>
      <c r="BT271" s="1">
        <v>4549</v>
      </c>
      <c r="BU271" s="1">
        <v>4557</v>
      </c>
      <c r="BV271" s="1">
        <v>4546</v>
      </c>
      <c r="BW271" s="1">
        <v>4555</v>
      </c>
      <c r="BX271" s="1">
        <v>1380.6</v>
      </c>
      <c r="BY271" s="62"/>
      <c r="BZ271" s="62"/>
      <c r="CA271" s="8"/>
      <c r="CB271" s="8"/>
      <c r="CC271" s="62"/>
      <c r="CD271" s="62"/>
      <c r="CE271" s="1"/>
      <c r="CF271" s="1"/>
    </row>
    <row r="272" spans="1:84" s="12" customFormat="1">
      <c r="A272" s="1">
        <v>2014</v>
      </c>
      <c r="B272" s="1">
        <v>6</v>
      </c>
      <c r="C272" s="24">
        <v>41677</v>
      </c>
      <c r="D272" s="26">
        <v>4567</v>
      </c>
      <c r="E272" s="26">
        <v>4617</v>
      </c>
      <c r="F272" s="26">
        <v>4561</v>
      </c>
      <c r="G272" s="26">
        <v>4615</v>
      </c>
      <c r="H272" s="1">
        <v>1379.2</v>
      </c>
      <c r="I272" s="81">
        <v>138.81153</v>
      </c>
      <c r="J272" s="119">
        <v>138.797945</v>
      </c>
      <c r="K272" s="119">
        <v>91.440882000000002</v>
      </c>
      <c r="L272" s="72">
        <v>91.391064999999998</v>
      </c>
      <c r="M272" s="7">
        <v>4610</v>
      </c>
      <c r="N272" s="56"/>
      <c r="O272" s="84"/>
      <c r="P272" s="13"/>
      <c r="Q272" s="13"/>
      <c r="R272" s="13"/>
      <c r="S272" s="13"/>
      <c r="T272" s="13"/>
      <c r="U272" s="13"/>
      <c r="V272" s="13"/>
      <c r="W272" s="50"/>
      <c r="X272" s="69">
        <v>4610</v>
      </c>
      <c r="Y272" s="7">
        <v>4617</v>
      </c>
      <c r="Z272" s="68">
        <v>4581</v>
      </c>
      <c r="AA272" s="68">
        <v>4599</v>
      </c>
      <c r="AB272" s="134"/>
      <c r="AC272" s="134"/>
      <c r="AD272" s="134"/>
      <c r="AE272" s="134"/>
      <c r="AF272" s="134"/>
      <c r="AG272" s="37"/>
      <c r="AH272" s="37"/>
      <c r="AI272" s="1"/>
      <c r="AJ272" s="1"/>
      <c r="AK272" s="1"/>
      <c r="AL272" s="1"/>
      <c r="AM272" s="1"/>
      <c r="AN272" s="1"/>
      <c r="AO272" s="1"/>
      <c r="AP272" s="14">
        <v>4549</v>
      </c>
      <c r="AQ272" s="14">
        <v>4573</v>
      </c>
      <c r="AR272" s="14">
        <v>4541</v>
      </c>
      <c r="AS272" s="14">
        <v>4569</v>
      </c>
      <c r="AT272" s="14">
        <v>4562.333333333333</v>
      </c>
      <c r="AU272" s="127">
        <v>48</v>
      </c>
      <c r="AV272" s="127">
        <v>40</v>
      </c>
      <c r="AW272" s="14">
        <v>724</v>
      </c>
      <c r="AX272" s="127" t="s">
        <v>618</v>
      </c>
      <c r="AY272" s="14">
        <v>-71</v>
      </c>
      <c r="AZ272" s="1">
        <v>4610</v>
      </c>
      <c r="BA272" s="1">
        <v>4617</v>
      </c>
      <c r="BB272" s="1">
        <v>4583</v>
      </c>
      <c r="BC272" s="1">
        <v>4591</v>
      </c>
      <c r="BD272" s="8"/>
      <c r="BE272" s="8"/>
      <c r="BF272" s="62"/>
      <c r="BG272" s="62"/>
      <c r="BH272" s="1">
        <v>4565</v>
      </c>
      <c r="BI272" s="1">
        <v>940</v>
      </c>
      <c r="BJ272" s="1">
        <v>422</v>
      </c>
      <c r="BK272" s="1">
        <v>2.2274881516587679</v>
      </c>
      <c r="BL272" s="1">
        <v>4610</v>
      </c>
      <c r="BM272" s="1">
        <v>4617</v>
      </c>
      <c r="BN272" s="1">
        <v>4589</v>
      </c>
      <c r="BO272" s="1">
        <v>4610</v>
      </c>
      <c r="BP272" s="1">
        <v>4610</v>
      </c>
      <c r="BQ272" s="1">
        <v>4617</v>
      </c>
      <c r="BR272" s="1">
        <v>4582</v>
      </c>
      <c r="BS272" s="1">
        <v>4595</v>
      </c>
      <c r="BT272" s="1">
        <v>4610</v>
      </c>
      <c r="BU272" s="1">
        <v>4613</v>
      </c>
      <c r="BV272" s="1">
        <v>4600</v>
      </c>
      <c r="BW272" s="1">
        <v>4605</v>
      </c>
      <c r="BX272" s="1">
        <v>1386.1</v>
      </c>
      <c r="BY272" s="62"/>
      <c r="BZ272" s="62"/>
      <c r="CA272" s="8"/>
      <c r="CB272" s="8"/>
      <c r="CC272" s="62"/>
      <c r="CD272" s="62"/>
      <c r="CE272" s="1"/>
      <c r="CF272" s="1"/>
    </row>
    <row r="273" spans="1:84" s="12" customFormat="1">
      <c r="A273" s="1">
        <v>2014</v>
      </c>
      <c r="B273" s="1">
        <v>2</v>
      </c>
      <c r="C273" s="24">
        <v>41680</v>
      </c>
      <c r="D273" s="26">
        <v>4615</v>
      </c>
      <c r="E273" s="26">
        <v>4622</v>
      </c>
      <c r="F273" s="26">
        <v>4592</v>
      </c>
      <c r="G273" s="26">
        <v>4621</v>
      </c>
      <c r="H273" s="1">
        <v>1388.3</v>
      </c>
      <c r="I273" s="81">
        <v>139.47573600000001</v>
      </c>
      <c r="J273" s="119">
        <v>139.28836100000001</v>
      </c>
      <c r="K273" s="119">
        <v>91.499604000000005</v>
      </c>
      <c r="L273" s="72">
        <v>91.186724999999996</v>
      </c>
      <c r="M273" s="7">
        <v>4616</v>
      </c>
      <c r="N273" s="56"/>
      <c r="O273" s="84"/>
      <c r="P273" s="13"/>
      <c r="Q273" s="13"/>
      <c r="R273" s="13"/>
      <c r="S273" s="13"/>
      <c r="T273" s="13"/>
      <c r="U273" s="13"/>
      <c r="V273" s="13"/>
      <c r="W273" s="50"/>
      <c r="X273" s="69">
        <v>4616</v>
      </c>
      <c r="Y273" s="7">
        <v>4632</v>
      </c>
      <c r="Z273" s="68">
        <v>4590</v>
      </c>
      <c r="AA273" s="68">
        <v>4604</v>
      </c>
      <c r="AB273" s="134"/>
      <c r="AC273" s="134"/>
      <c r="AD273" s="134"/>
      <c r="AE273" s="134"/>
      <c r="AF273" s="134"/>
      <c r="AG273" s="37"/>
      <c r="AH273" s="37"/>
      <c r="AI273" s="1"/>
      <c r="AJ273" s="1"/>
      <c r="AK273" s="1"/>
      <c r="AL273" s="1"/>
      <c r="AM273" s="1"/>
      <c r="AN273" s="1"/>
      <c r="AO273" s="1"/>
      <c r="AP273" s="14">
        <v>4610</v>
      </c>
      <c r="AQ273" s="14">
        <v>4617</v>
      </c>
      <c r="AR273" s="14">
        <v>4581</v>
      </c>
      <c r="AS273" s="14">
        <v>4599</v>
      </c>
      <c r="AT273" s="14">
        <v>4578.333333333333</v>
      </c>
      <c r="AU273" s="127">
        <v>6</v>
      </c>
      <c r="AV273" s="127" t="s">
        <v>618</v>
      </c>
      <c r="AW273" s="14">
        <v>724</v>
      </c>
      <c r="AX273" s="127" t="s">
        <v>618</v>
      </c>
      <c r="AY273" s="14">
        <v>-71</v>
      </c>
      <c r="AZ273" s="1">
        <v>4616</v>
      </c>
      <c r="BA273" s="1">
        <v>4632</v>
      </c>
      <c r="BB273" s="1">
        <v>4612</v>
      </c>
      <c r="BC273" s="1">
        <v>4622</v>
      </c>
      <c r="BD273" s="8"/>
      <c r="BE273" s="8"/>
      <c r="BF273" s="62"/>
      <c r="BG273" s="62"/>
      <c r="BH273" s="1">
        <v>4605</v>
      </c>
      <c r="BI273" s="1">
        <v>602</v>
      </c>
      <c r="BJ273" s="1">
        <v>345</v>
      </c>
      <c r="BK273" s="1">
        <v>1.7449275362318841</v>
      </c>
      <c r="BL273" s="1">
        <v>4616</v>
      </c>
      <c r="BM273" s="1">
        <v>4632</v>
      </c>
      <c r="BN273" s="1">
        <v>4612</v>
      </c>
      <c r="BO273" s="1">
        <v>4622</v>
      </c>
      <c r="BP273" s="1">
        <v>4616</v>
      </c>
      <c r="BQ273" s="1">
        <v>4632</v>
      </c>
      <c r="BR273" s="1">
        <v>4610</v>
      </c>
      <c r="BS273" s="1">
        <v>4610</v>
      </c>
      <c r="BT273" s="1">
        <v>4616</v>
      </c>
      <c r="BU273" s="1">
        <v>4623</v>
      </c>
      <c r="BV273" s="1">
        <v>4612</v>
      </c>
      <c r="BW273" s="1">
        <v>4620</v>
      </c>
      <c r="BX273" s="1">
        <v>1392.2</v>
      </c>
      <c r="BY273" s="62"/>
      <c r="BZ273" s="62"/>
      <c r="CA273" s="8"/>
      <c r="CB273" s="8"/>
      <c r="CC273" s="62"/>
      <c r="CD273" s="62"/>
      <c r="CE273" s="1"/>
      <c r="CF273" s="1"/>
    </row>
    <row r="274" spans="1:84" s="12" customFormat="1">
      <c r="A274" s="1">
        <v>2014</v>
      </c>
      <c r="B274" s="1">
        <v>4</v>
      </c>
      <c r="C274" s="24">
        <v>41682</v>
      </c>
      <c r="D274" s="26">
        <v>4629</v>
      </c>
      <c r="E274" s="26">
        <v>4641</v>
      </c>
      <c r="F274" s="26">
        <v>4617</v>
      </c>
      <c r="G274" s="26">
        <v>4636</v>
      </c>
      <c r="H274" s="1">
        <v>1406.8</v>
      </c>
      <c r="I274" s="81">
        <v>139.796424</v>
      </c>
      <c r="J274" s="119">
        <v>139.734948</v>
      </c>
      <c r="K274" s="119">
        <v>92.818513999999993</v>
      </c>
      <c r="L274" s="72">
        <v>92.869743999999997</v>
      </c>
      <c r="M274" s="7">
        <v>4639</v>
      </c>
      <c r="N274" s="56"/>
      <c r="O274" s="84"/>
      <c r="P274" s="13"/>
      <c r="Q274" s="13"/>
      <c r="R274" s="13"/>
      <c r="S274" s="13"/>
      <c r="T274" s="13"/>
      <c r="U274" s="13"/>
      <c r="V274" s="13"/>
      <c r="W274" s="50"/>
      <c r="X274" s="69">
        <v>4638</v>
      </c>
      <c r="Y274" s="7">
        <v>4692</v>
      </c>
      <c r="Z274" s="68">
        <v>4635</v>
      </c>
      <c r="AA274" s="68">
        <v>4692</v>
      </c>
      <c r="AB274" s="134"/>
      <c r="AC274" s="134"/>
      <c r="AD274" s="134"/>
      <c r="AE274" s="134"/>
      <c r="AF274" s="134"/>
      <c r="AG274" s="37"/>
      <c r="AH274" s="37"/>
      <c r="AI274" s="1"/>
      <c r="AJ274" s="1"/>
      <c r="AK274" s="1"/>
      <c r="AL274" s="1"/>
      <c r="AM274" s="1"/>
      <c r="AN274" s="1"/>
      <c r="AO274" s="1"/>
      <c r="AP274" s="14">
        <v>4616</v>
      </c>
      <c r="AQ274" s="14">
        <v>4632</v>
      </c>
      <c r="AR274" s="14">
        <v>4590</v>
      </c>
      <c r="AS274" s="14">
        <v>4629</v>
      </c>
      <c r="AT274" s="14">
        <v>4599</v>
      </c>
      <c r="AU274" s="127">
        <v>7</v>
      </c>
      <c r="AV274" s="127">
        <v>45</v>
      </c>
      <c r="AW274" s="14">
        <v>769</v>
      </c>
      <c r="AX274" s="127" t="s">
        <v>618</v>
      </c>
      <c r="AY274" s="14">
        <v>-71</v>
      </c>
      <c r="AZ274" s="1">
        <v>4638</v>
      </c>
      <c r="BA274" s="1">
        <v>4675</v>
      </c>
      <c r="BB274" s="1">
        <v>4635</v>
      </c>
      <c r="BC274" s="1">
        <v>4671</v>
      </c>
      <c r="BD274" s="8"/>
      <c r="BE274" s="8"/>
      <c r="BF274" s="62"/>
      <c r="BG274" s="62"/>
      <c r="BH274" s="1">
        <v>4620</v>
      </c>
      <c r="BI274" s="1">
        <v>414</v>
      </c>
      <c r="BJ274" s="1">
        <v>293</v>
      </c>
      <c r="BK274" s="1">
        <v>1.4129692832764504</v>
      </c>
      <c r="BL274" s="1">
        <v>4638</v>
      </c>
      <c r="BM274" s="1">
        <v>4668</v>
      </c>
      <c r="BN274" s="1">
        <v>4635</v>
      </c>
      <c r="BO274" s="1">
        <v>4665</v>
      </c>
      <c r="BP274" s="1">
        <v>4638</v>
      </c>
      <c r="BQ274" s="1">
        <v>4675</v>
      </c>
      <c r="BR274" s="1">
        <v>4635</v>
      </c>
      <c r="BS274" s="1">
        <v>4673</v>
      </c>
      <c r="BT274" s="1">
        <v>4638</v>
      </c>
      <c r="BU274" s="1">
        <v>4644</v>
      </c>
      <c r="BV274" s="1">
        <v>4635</v>
      </c>
      <c r="BW274" s="1">
        <v>4639</v>
      </c>
      <c r="BX274" s="1">
        <v>1392.1</v>
      </c>
      <c r="BY274" s="62"/>
      <c r="BZ274" s="62"/>
      <c r="CA274" s="8"/>
      <c r="CB274" s="8"/>
      <c r="CC274" s="62"/>
      <c r="CD274" s="62"/>
      <c r="CE274" s="1"/>
      <c r="CF274" s="1"/>
    </row>
    <row r="275" spans="1:84" s="12" customFormat="1">
      <c r="A275" s="1">
        <v>2014</v>
      </c>
      <c r="B275" s="1">
        <v>5</v>
      </c>
      <c r="C275" s="24">
        <v>41683</v>
      </c>
      <c r="D275" s="26">
        <v>4679</v>
      </c>
      <c r="E275" s="26">
        <v>4690</v>
      </c>
      <c r="F275" s="26">
        <v>4633</v>
      </c>
      <c r="G275" s="26">
        <v>4638</v>
      </c>
      <c r="H275" s="1">
        <v>1416.5</v>
      </c>
      <c r="I275" s="81">
        <v>139.00230500000001</v>
      </c>
      <c r="J275" s="119">
        <v>139.01587499999999</v>
      </c>
      <c r="K275" s="119">
        <v>91.222494999999995</v>
      </c>
      <c r="L275" s="72">
        <v>91.296443999999994</v>
      </c>
      <c r="M275" s="7">
        <v>4635</v>
      </c>
      <c r="N275" s="56"/>
      <c r="O275" s="84"/>
      <c r="P275" s="13"/>
      <c r="Q275" s="13"/>
      <c r="R275" s="13"/>
      <c r="S275" s="13"/>
      <c r="T275" s="13"/>
      <c r="U275" s="13"/>
      <c r="V275" s="13"/>
      <c r="W275" s="50"/>
      <c r="X275" s="69">
        <v>4633</v>
      </c>
      <c r="Y275" s="7">
        <v>4700</v>
      </c>
      <c r="Z275" s="68">
        <v>4612</v>
      </c>
      <c r="AA275" s="68">
        <v>4695</v>
      </c>
      <c r="AB275" s="134"/>
      <c r="AC275" s="134"/>
      <c r="AD275" s="134"/>
      <c r="AE275" s="134"/>
      <c r="AF275" s="134"/>
      <c r="AG275" s="37"/>
      <c r="AH275" s="37"/>
      <c r="AI275" s="1"/>
      <c r="AJ275" s="1"/>
      <c r="AK275" s="1"/>
      <c r="AL275" s="1"/>
      <c r="AM275" s="1"/>
      <c r="AN275" s="1"/>
      <c r="AO275" s="1"/>
      <c r="AP275" s="14">
        <v>4638</v>
      </c>
      <c r="AQ275" s="14">
        <v>4692</v>
      </c>
      <c r="AR275" s="14">
        <v>4635</v>
      </c>
      <c r="AS275" s="14">
        <v>4685</v>
      </c>
      <c r="AT275" s="14">
        <v>4637.666666666667</v>
      </c>
      <c r="AU275" s="127">
        <v>41</v>
      </c>
      <c r="AV275" s="127" t="s">
        <v>618</v>
      </c>
      <c r="AW275" s="14">
        <v>769</v>
      </c>
      <c r="AX275" s="127" t="s">
        <v>618</v>
      </c>
      <c r="AY275" s="14">
        <v>-71</v>
      </c>
      <c r="AZ275" s="1">
        <v>4633</v>
      </c>
      <c r="BA275" s="1">
        <v>4637</v>
      </c>
      <c r="BB275" s="1">
        <v>4612</v>
      </c>
      <c r="BC275" s="1">
        <v>4623</v>
      </c>
      <c r="BD275" s="8"/>
      <c r="BE275" s="8"/>
      <c r="BF275" s="62"/>
      <c r="BG275" s="62"/>
      <c r="BH275" s="1">
        <v>4682</v>
      </c>
      <c r="BI275" s="1">
        <v>496</v>
      </c>
      <c r="BJ275" s="1">
        <v>599</v>
      </c>
      <c r="BK275" s="1">
        <v>0.82804674457429051</v>
      </c>
      <c r="BL275" s="1">
        <v>4633</v>
      </c>
      <c r="BM275" s="1">
        <v>4637</v>
      </c>
      <c r="BN275" s="1">
        <v>4616</v>
      </c>
      <c r="BO275" s="1">
        <v>4633</v>
      </c>
      <c r="BP275" s="1">
        <v>4633</v>
      </c>
      <c r="BQ275" s="1">
        <v>4637</v>
      </c>
      <c r="BR275" s="1">
        <v>4612</v>
      </c>
      <c r="BS275" s="1">
        <v>4634</v>
      </c>
      <c r="BT275" s="1">
        <v>4633</v>
      </c>
      <c r="BU275" s="1">
        <v>4636</v>
      </c>
      <c r="BV275" s="1">
        <v>4626</v>
      </c>
      <c r="BW275" s="1">
        <v>4633</v>
      </c>
      <c r="BX275" s="1">
        <v>1395.3</v>
      </c>
      <c r="BY275" s="62"/>
      <c r="BZ275" s="62"/>
      <c r="CA275" s="8"/>
      <c r="CB275" s="8"/>
      <c r="CC275" s="62"/>
      <c r="CD275" s="62"/>
      <c r="CE275" s="1"/>
      <c r="CF275" s="1"/>
    </row>
    <row r="276" spans="1:84" s="12" customFormat="1">
      <c r="A276" s="1">
        <v>2014</v>
      </c>
      <c r="B276" s="1">
        <v>6</v>
      </c>
      <c r="C276" s="24">
        <v>41684</v>
      </c>
      <c r="D276" s="26">
        <v>4695</v>
      </c>
      <c r="E276" s="26">
        <v>4718</v>
      </c>
      <c r="F276" s="26">
        <v>4662</v>
      </c>
      <c r="G276" s="26">
        <v>4685</v>
      </c>
      <c r="H276" s="1">
        <v>1430.1</v>
      </c>
      <c r="I276" s="81">
        <v>139.149798</v>
      </c>
      <c r="J276" s="119">
        <v>139.48708400000001</v>
      </c>
      <c r="K276" s="119">
        <v>91.454086000000004</v>
      </c>
      <c r="L276" s="72">
        <v>91.572140000000005</v>
      </c>
      <c r="M276" s="7">
        <v>4699</v>
      </c>
      <c r="N276" s="56"/>
      <c r="O276" s="84"/>
      <c r="P276" s="13"/>
      <c r="Q276" s="13"/>
      <c r="R276" s="13"/>
      <c r="S276" s="13"/>
      <c r="T276" s="13"/>
      <c r="U276" s="13"/>
      <c r="V276" s="13"/>
      <c r="W276" s="50"/>
      <c r="X276" s="69">
        <v>4699</v>
      </c>
      <c r="Y276" s="7">
        <v>4729</v>
      </c>
      <c r="Z276" s="68">
        <v>4696</v>
      </c>
      <c r="AA276" s="68">
        <v>4721</v>
      </c>
      <c r="AB276" s="134"/>
      <c r="AC276" s="134"/>
      <c r="AD276" s="134"/>
      <c r="AE276" s="134"/>
      <c r="AF276" s="134"/>
      <c r="AG276" s="37"/>
      <c r="AH276" s="37"/>
      <c r="AI276" s="1"/>
      <c r="AJ276" s="1"/>
      <c r="AK276" s="1"/>
      <c r="AL276" s="1"/>
      <c r="AM276" s="1"/>
      <c r="AN276" s="1"/>
      <c r="AO276" s="1"/>
      <c r="AP276" s="14">
        <v>4633</v>
      </c>
      <c r="AQ276" s="14">
        <v>4707</v>
      </c>
      <c r="AR276" s="14">
        <v>4612</v>
      </c>
      <c r="AS276" s="14">
        <v>4697</v>
      </c>
      <c r="AT276" s="14">
        <v>4670.333333333333</v>
      </c>
      <c r="AU276" s="127">
        <v>10</v>
      </c>
      <c r="AV276" s="127">
        <v>13</v>
      </c>
      <c r="AW276" s="14">
        <v>782</v>
      </c>
      <c r="AX276" s="127" t="s">
        <v>618</v>
      </c>
      <c r="AY276" s="14">
        <v>-71</v>
      </c>
      <c r="AZ276" s="1">
        <v>4699</v>
      </c>
      <c r="BA276" s="1">
        <v>4727</v>
      </c>
      <c r="BB276" s="1">
        <v>4696</v>
      </c>
      <c r="BC276" s="1">
        <v>4725</v>
      </c>
      <c r="BD276" s="8"/>
      <c r="BE276" s="8"/>
      <c r="BF276" s="62"/>
      <c r="BG276" s="62"/>
      <c r="BH276" s="1">
        <v>4696</v>
      </c>
      <c r="BI276" s="1">
        <v>872</v>
      </c>
      <c r="BJ276" s="1">
        <v>466</v>
      </c>
      <c r="BK276" s="1">
        <v>1.8712446351931331</v>
      </c>
      <c r="BL276" s="1">
        <v>4699</v>
      </c>
      <c r="BM276" s="1">
        <v>4727</v>
      </c>
      <c r="BN276" s="1">
        <v>4696</v>
      </c>
      <c r="BO276" s="1">
        <v>4723</v>
      </c>
      <c r="BP276" s="1">
        <v>4699</v>
      </c>
      <c r="BQ276" s="1">
        <v>4729</v>
      </c>
      <c r="BR276" s="1">
        <v>4696</v>
      </c>
      <c r="BS276" s="1">
        <v>4722</v>
      </c>
      <c r="BT276" s="1">
        <v>4699</v>
      </c>
      <c r="BU276" s="1">
        <v>4714</v>
      </c>
      <c r="BV276" s="1">
        <v>4696</v>
      </c>
      <c r="BW276" s="1">
        <v>4700</v>
      </c>
      <c r="BX276" s="1">
        <v>1421.6</v>
      </c>
      <c r="BY276" s="62"/>
      <c r="BZ276" s="62"/>
      <c r="CA276" s="8"/>
      <c r="CB276" s="8"/>
      <c r="CC276" s="62"/>
      <c r="CD276" s="62"/>
      <c r="CE276" s="1"/>
      <c r="CF276" s="1"/>
    </row>
    <row r="277" spans="1:84" s="12" customFormat="1">
      <c r="A277" s="1">
        <v>2014</v>
      </c>
      <c r="B277" s="1">
        <v>2</v>
      </c>
      <c r="C277" s="24">
        <v>41687</v>
      </c>
      <c r="D277" s="26">
        <v>4722</v>
      </c>
      <c r="E277" s="26">
        <v>4730</v>
      </c>
      <c r="F277" s="26">
        <v>4710</v>
      </c>
      <c r="G277" s="26">
        <v>4714</v>
      </c>
      <c r="H277" s="1">
        <v>1430.4</v>
      </c>
      <c r="I277" s="81">
        <v>139.34795399999999</v>
      </c>
      <c r="J277" s="119">
        <v>139.40061900000001</v>
      </c>
      <c r="K277" s="119">
        <v>91.977372000000003</v>
      </c>
      <c r="L277" s="72">
        <v>91.892708999999996</v>
      </c>
      <c r="M277" s="7">
        <v>4717</v>
      </c>
      <c r="N277" s="56"/>
      <c r="O277" s="84"/>
      <c r="P277" s="13"/>
      <c r="Q277" s="13"/>
      <c r="R277" s="13"/>
      <c r="S277" s="13"/>
      <c r="T277" s="13"/>
      <c r="U277" s="13"/>
      <c r="V277" s="13"/>
      <c r="W277" s="50"/>
      <c r="X277" s="69">
        <v>4717</v>
      </c>
      <c r="Y277" s="7">
        <v>4744</v>
      </c>
      <c r="Z277" s="68">
        <v>4712</v>
      </c>
      <c r="AA277" s="68">
        <v>4739</v>
      </c>
      <c r="AB277" s="134"/>
      <c r="AC277" s="134"/>
      <c r="AD277" s="134"/>
      <c r="AE277" s="134"/>
      <c r="AF277" s="134"/>
      <c r="AG277" s="37"/>
      <c r="AH277" s="37"/>
      <c r="AI277" s="1"/>
      <c r="AJ277" s="1"/>
      <c r="AK277" s="1"/>
      <c r="AL277" s="1"/>
      <c r="AM277" s="1"/>
      <c r="AN277" s="1"/>
      <c r="AO277" s="1"/>
      <c r="AP277" s="14">
        <v>4699</v>
      </c>
      <c r="AQ277" s="14">
        <v>4729</v>
      </c>
      <c r="AR277" s="14">
        <v>4696</v>
      </c>
      <c r="AS277" s="14">
        <v>4715</v>
      </c>
      <c r="AT277" s="14">
        <v>4699</v>
      </c>
      <c r="AU277" s="127">
        <v>8</v>
      </c>
      <c r="AV277" s="127" t="s">
        <v>618</v>
      </c>
      <c r="AW277" s="14">
        <v>782</v>
      </c>
      <c r="AX277" s="127" t="s">
        <v>618</v>
      </c>
      <c r="AY277" s="14">
        <v>-71</v>
      </c>
      <c r="AZ277" s="1">
        <v>4717</v>
      </c>
      <c r="BA277" s="1">
        <v>4735</v>
      </c>
      <c r="BB277" s="1">
        <v>4712</v>
      </c>
      <c r="BC277" s="1">
        <v>4731</v>
      </c>
      <c r="BD277" s="8"/>
      <c r="BE277" s="8"/>
      <c r="BF277" s="62"/>
      <c r="BG277" s="62"/>
      <c r="BH277" s="1">
        <v>4720</v>
      </c>
      <c r="BI277" s="1">
        <v>334</v>
      </c>
      <c r="BJ277" s="1">
        <v>371</v>
      </c>
      <c r="BK277" s="1">
        <v>0.90026954177897578</v>
      </c>
      <c r="BL277" s="1">
        <v>4717</v>
      </c>
      <c r="BM277" s="1">
        <v>4729</v>
      </c>
      <c r="BN277" s="1">
        <v>4712</v>
      </c>
      <c r="BO277" s="1">
        <v>4727</v>
      </c>
      <c r="BP277" s="1">
        <v>4717</v>
      </c>
      <c r="BQ277" s="1">
        <v>4735</v>
      </c>
      <c r="BR277" s="1">
        <v>4712</v>
      </c>
      <c r="BS277" s="1">
        <v>4732</v>
      </c>
      <c r="BT277" s="1">
        <v>4717</v>
      </c>
      <c r="BU277" s="1">
        <v>4724</v>
      </c>
      <c r="BV277" s="1">
        <v>4712</v>
      </c>
      <c r="BW277" s="1">
        <v>4722</v>
      </c>
      <c r="BX277" s="1">
        <v>1425.7</v>
      </c>
      <c r="BY277" s="62"/>
      <c r="BZ277" s="62"/>
      <c r="CA277" s="8"/>
      <c r="CB277" s="8"/>
      <c r="CC277" s="62"/>
      <c r="CD277" s="62"/>
      <c r="CE277" s="1"/>
      <c r="CF277" s="1"/>
    </row>
    <row r="278" spans="1:84" s="12" customFormat="1">
      <c r="A278" s="1">
        <v>2014</v>
      </c>
      <c r="B278" s="1">
        <v>3</v>
      </c>
      <c r="C278" s="24">
        <v>41688</v>
      </c>
      <c r="D278" s="26">
        <v>4745</v>
      </c>
      <c r="E278" s="26">
        <v>4750</v>
      </c>
      <c r="F278" s="26">
        <v>4710</v>
      </c>
      <c r="G278" s="26">
        <v>4731</v>
      </c>
      <c r="H278" s="1">
        <v>1424.3</v>
      </c>
      <c r="I278" s="81">
        <v>140.66123400000001</v>
      </c>
      <c r="J278" s="119">
        <v>140.55492000000001</v>
      </c>
      <c r="K278" s="119">
        <v>92.809528</v>
      </c>
      <c r="L278" s="72">
        <v>92.616568000000001</v>
      </c>
      <c r="M278" s="7">
        <v>4729</v>
      </c>
      <c r="N278" s="56"/>
      <c r="O278" s="84"/>
      <c r="P278" s="13"/>
      <c r="Q278" s="13"/>
      <c r="R278" s="13"/>
      <c r="S278" s="13"/>
      <c r="T278" s="13"/>
      <c r="U278" s="13"/>
      <c r="V278" s="13"/>
      <c r="W278" s="50"/>
      <c r="X278" s="69">
        <v>4728</v>
      </c>
      <c r="Y278" s="7">
        <v>4746</v>
      </c>
      <c r="Z278" s="68">
        <v>4708</v>
      </c>
      <c r="AA278" s="68">
        <v>4727</v>
      </c>
      <c r="AB278" s="134"/>
      <c r="AC278" s="134"/>
      <c r="AD278" s="134"/>
      <c r="AE278" s="134"/>
      <c r="AF278" s="134"/>
      <c r="AG278" s="37"/>
      <c r="AH278" s="37"/>
      <c r="AI278" s="1"/>
      <c r="AJ278" s="1"/>
      <c r="AK278" s="1"/>
      <c r="AL278" s="1"/>
      <c r="AM278" s="1"/>
      <c r="AN278" s="1"/>
      <c r="AO278" s="1"/>
      <c r="AP278" s="14">
        <v>4717</v>
      </c>
      <c r="AQ278" s="14">
        <v>4750</v>
      </c>
      <c r="AR278" s="14">
        <v>4712</v>
      </c>
      <c r="AS278" s="14">
        <v>4741</v>
      </c>
      <c r="AT278" s="14">
        <v>4717.666666666667</v>
      </c>
      <c r="AU278" s="127">
        <v>14</v>
      </c>
      <c r="AV278" s="127" t="s">
        <v>618</v>
      </c>
      <c r="AW278" s="14">
        <v>782</v>
      </c>
      <c r="AX278" s="127" t="s">
        <v>618</v>
      </c>
      <c r="AY278" s="14">
        <v>-71</v>
      </c>
      <c r="AZ278" s="1">
        <v>4728</v>
      </c>
      <c r="BA278" s="1">
        <v>4744</v>
      </c>
      <c r="BB278" s="1">
        <v>4708</v>
      </c>
      <c r="BC278" s="1">
        <v>4740</v>
      </c>
      <c r="BD278" s="8"/>
      <c r="BE278" s="8"/>
      <c r="BF278" s="62"/>
      <c r="BG278" s="62"/>
      <c r="BH278" s="1">
        <v>4746</v>
      </c>
      <c r="BI278" s="1">
        <v>712</v>
      </c>
      <c r="BJ278" s="1">
        <v>458</v>
      </c>
      <c r="BK278" s="1">
        <v>1.554585152838428</v>
      </c>
      <c r="BL278" s="1">
        <v>4728</v>
      </c>
      <c r="BM278" s="1">
        <v>4737</v>
      </c>
      <c r="BN278" s="1">
        <v>4708</v>
      </c>
      <c r="BO278" s="1">
        <v>4733</v>
      </c>
      <c r="BP278" s="1">
        <v>4728</v>
      </c>
      <c r="BQ278" s="1">
        <v>4744</v>
      </c>
      <c r="BR278" s="1">
        <v>4708</v>
      </c>
      <c r="BS278" s="1">
        <v>4732</v>
      </c>
      <c r="BT278" s="1">
        <v>4728</v>
      </c>
      <c r="BU278" s="1">
        <v>4729</v>
      </c>
      <c r="BV278" s="1">
        <v>4722</v>
      </c>
      <c r="BW278" s="1">
        <v>4727</v>
      </c>
      <c r="BX278" s="1">
        <v>1421.5</v>
      </c>
      <c r="BY278" s="62"/>
      <c r="BZ278" s="62"/>
      <c r="CA278" s="8"/>
      <c r="CB278" s="8"/>
      <c r="CC278" s="62"/>
      <c r="CD278" s="62"/>
      <c r="CE278" s="1"/>
      <c r="CF278" s="1"/>
    </row>
    <row r="279" spans="1:84" s="12" customFormat="1">
      <c r="A279" s="1">
        <v>2014</v>
      </c>
      <c r="B279" s="1">
        <v>4</v>
      </c>
      <c r="C279" s="24">
        <v>41689</v>
      </c>
      <c r="D279" s="26">
        <v>4724</v>
      </c>
      <c r="E279" s="26">
        <v>4728</v>
      </c>
      <c r="F279" s="26">
        <v>4681</v>
      </c>
      <c r="G279" s="26">
        <v>4688</v>
      </c>
      <c r="H279" s="1">
        <v>1416.5</v>
      </c>
      <c r="I279" s="81">
        <v>140.49710999999999</v>
      </c>
      <c r="J279" s="119">
        <v>140.445213</v>
      </c>
      <c r="K279" s="119">
        <v>92.190375000000003</v>
      </c>
      <c r="L279" s="72">
        <v>92.105598000000001</v>
      </c>
      <c r="M279" s="7">
        <v>4690</v>
      </c>
      <c r="N279" s="56"/>
      <c r="O279" s="84"/>
      <c r="P279" s="13"/>
      <c r="Q279" s="13"/>
      <c r="R279" s="13"/>
      <c r="S279" s="13"/>
      <c r="T279" s="13"/>
      <c r="U279" s="13"/>
      <c r="V279" s="13"/>
      <c r="W279" s="50"/>
      <c r="X279" s="69">
        <v>4690</v>
      </c>
      <c r="Y279" s="7">
        <v>4740</v>
      </c>
      <c r="Z279" s="68">
        <v>4688</v>
      </c>
      <c r="AA279" s="68">
        <v>4727</v>
      </c>
      <c r="AB279" s="134"/>
      <c r="AC279" s="134"/>
      <c r="AD279" s="134"/>
      <c r="AE279" s="134"/>
      <c r="AF279" s="134"/>
      <c r="AG279" s="37"/>
      <c r="AH279" s="37"/>
      <c r="AI279" s="1"/>
      <c r="AJ279" s="1"/>
      <c r="AK279" s="1"/>
      <c r="AL279" s="1"/>
      <c r="AM279" s="1"/>
      <c r="AN279" s="1"/>
      <c r="AO279" s="1"/>
      <c r="AP279" s="14">
        <v>4728</v>
      </c>
      <c r="AQ279" s="14">
        <v>4746</v>
      </c>
      <c r="AR279" s="14">
        <v>4708</v>
      </c>
      <c r="AS279" s="14">
        <v>4722</v>
      </c>
      <c r="AT279" s="14">
        <v>4726</v>
      </c>
      <c r="AU279" s="127">
        <v>36</v>
      </c>
      <c r="AV279" s="127" t="s">
        <v>618</v>
      </c>
      <c r="AW279" s="14">
        <v>782</v>
      </c>
      <c r="AX279" s="127">
        <v>8</v>
      </c>
      <c r="AY279" s="14">
        <v>-63</v>
      </c>
      <c r="AZ279" s="1">
        <v>4690</v>
      </c>
      <c r="BA279" s="1">
        <v>4723</v>
      </c>
      <c r="BB279" s="1">
        <v>4688</v>
      </c>
      <c r="BC279" s="1">
        <v>4722</v>
      </c>
      <c r="BD279" s="8"/>
      <c r="BE279" s="8"/>
      <c r="BF279" s="62"/>
      <c r="BG279" s="62"/>
      <c r="BH279" s="1">
        <v>4722</v>
      </c>
      <c r="BI279" s="1">
        <v>371</v>
      </c>
      <c r="BJ279" s="1">
        <v>348</v>
      </c>
      <c r="BK279" s="1">
        <v>1.0660919540229885</v>
      </c>
      <c r="BL279" s="1">
        <v>4690</v>
      </c>
      <c r="BM279" s="1">
        <v>4712</v>
      </c>
      <c r="BN279" s="1">
        <v>4688</v>
      </c>
      <c r="BO279" s="1">
        <v>4704</v>
      </c>
      <c r="BP279" s="1">
        <v>4690</v>
      </c>
      <c r="BQ279" s="1">
        <v>4724</v>
      </c>
      <c r="BR279" s="1">
        <v>4688</v>
      </c>
      <c r="BS279" s="1">
        <v>4723</v>
      </c>
      <c r="BT279" s="1">
        <v>4690</v>
      </c>
      <c r="BU279" s="1">
        <v>4704</v>
      </c>
      <c r="BV279" s="1">
        <v>4688</v>
      </c>
      <c r="BW279" s="1">
        <v>4703</v>
      </c>
      <c r="BX279" s="1">
        <v>1416.9</v>
      </c>
      <c r="BY279" s="62"/>
      <c r="BZ279" s="62"/>
      <c r="CA279" s="8"/>
      <c r="CB279" s="8"/>
      <c r="CC279" s="62"/>
      <c r="CD279" s="62"/>
      <c r="CE279" s="1"/>
      <c r="CF279" s="1"/>
    </row>
    <row r="280" spans="1:84" s="12" customFormat="1">
      <c r="A280" s="1">
        <v>2014</v>
      </c>
      <c r="B280" s="1">
        <v>5</v>
      </c>
      <c r="C280" s="24">
        <v>41690</v>
      </c>
      <c r="D280" s="26">
        <v>4698</v>
      </c>
      <c r="E280" s="26">
        <v>4707</v>
      </c>
      <c r="F280" s="26">
        <v>4652</v>
      </c>
      <c r="G280" s="26">
        <v>4658</v>
      </c>
      <c r="H280" s="1">
        <v>1417.6</v>
      </c>
      <c r="I280" s="81">
        <v>140.09875</v>
      </c>
      <c r="J280" s="119">
        <v>139.82585399999999</v>
      </c>
      <c r="K280" s="119">
        <v>91.232305999999994</v>
      </c>
      <c r="L280" s="72">
        <v>91.181036000000006</v>
      </c>
      <c r="M280" s="7">
        <v>4665</v>
      </c>
      <c r="N280" s="56"/>
      <c r="O280" s="84"/>
      <c r="P280" s="13"/>
      <c r="Q280" s="13"/>
      <c r="R280" s="13"/>
      <c r="S280" s="13"/>
      <c r="T280" s="13"/>
      <c r="U280" s="13"/>
      <c r="V280" s="13"/>
      <c r="W280" s="50"/>
      <c r="X280" s="69">
        <v>4666</v>
      </c>
      <c r="Y280" s="7">
        <v>4696</v>
      </c>
      <c r="Z280" s="68">
        <v>4658</v>
      </c>
      <c r="AA280" s="68">
        <v>4691</v>
      </c>
      <c r="AB280" s="134"/>
      <c r="AC280" s="134"/>
      <c r="AD280" s="134"/>
      <c r="AE280" s="134"/>
      <c r="AF280" s="134"/>
      <c r="AG280" s="37"/>
      <c r="AH280" s="37"/>
      <c r="AI280" s="1"/>
      <c r="AJ280" s="1"/>
      <c r="AK280" s="1"/>
      <c r="AL280" s="1"/>
      <c r="AM280" s="1"/>
      <c r="AN280" s="1"/>
      <c r="AO280" s="1"/>
      <c r="AP280" s="14">
        <v>4690</v>
      </c>
      <c r="AQ280" s="14">
        <v>4740</v>
      </c>
      <c r="AR280" s="14">
        <v>4688</v>
      </c>
      <c r="AS280" s="14">
        <v>4696</v>
      </c>
      <c r="AT280" s="14">
        <v>4719.666666666667</v>
      </c>
      <c r="AU280" s="127">
        <v>40</v>
      </c>
      <c r="AV280" s="127" t="s">
        <v>618</v>
      </c>
      <c r="AW280" s="14">
        <v>782</v>
      </c>
      <c r="AX280" s="127">
        <v>-17</v>
      </c>
      <c r="AY280" s="14">
        <v>-80</v>
      </c>
      <c r="AZ280" s="1">
        <v>4666</v>
      </c>
      <c r="BA280" s="1">
        <v>4692</v>
      </c>
      <c r="BB280" s="1">
        <v>4658</v>
      </c>
      <c r="BC280" s="1">
        <v>4691</v>
      </c>
      <c r="BD280" s="8"/>
      <c r="BE280" s="8"/>
      <c r="BF280" s="62"/>
      <c r="BG280" s="62"/>
      <c r="BH280" s="1">
        <v>4699</v>
      </c>
      <c r="BI280" s="1">
        <v>374</v>
      </c>
      <c r="BJ280" s="1">
        <v>417</v>
      </c>
      <c r="BK280" s="1">
        <v>0.89688249400479614</v>
      </c>
      <c r="BL280" s="1">
        <v>4666</v>
      </c>
      <c r="BM280" s="1">
        <v>4683</v>
      </c>
      <c r="BN280" s="1">
        <v>4658</v>
      </c>
      <c r="BO280" s="1">
        <v>4666</v>
      </c>
      <c r="BP280" s="1">
        <v>4666</v>
      </c>
      <c r="BQ280" s="1">
        <v>4694</v>
      </c>
      <c r="BR280" s="1">
        <v>4658</v>
      </c>
      <c r="BS280" s="1">
        <v>4687</v>
      </c>
      <c r="BT280" s="1">
        <v>4666</v>
      </c>
      <c r="BU280" s="1">
        <v>4674</v>
      </c>
      <c r="BV280" s="1">
        <v>4658</v>
      </c>
      <c r="BW280" s="1">
        <v>4672</v>
      </c>
      <c r="BX280" s="1">
        <v>1415.4</v>
      </c>
      <c r="BY280" s="62"/>
      <c r="BZ280" s="62"/>
      <c r="CA280" s="8"/>
      <c r="CB280" s="8"/>
      <c r="CC280" s="62"/>
      <c r="CD280" s="62"/>
      <c r="CE280" s="1"/>
      <c r="CF280" s="1"/>
    </row>
    <row r="281" spans="1:84" s="12" customFormat="1">
      <c r="A281" s="1">
        <v>2014</v>
      </c>
      <c r="B281" s="1">
        <v>6</v>
      </c>
      <c r="C281" s="24">
        <v>41691</v>
      </c>
      <c r="D281" s="26">
        <v>4703</v>
      </c>
      <c r="E281" s="26">
        <v>4723</v>
      </c>
      <c r="F281" s="26">
        <v>4701</v>
      </c>
      <c r="G281" s="26">
        <v>4718</v>
      </c>
      <c r="H281" s="1">
        <v>1427.9</v>
      </c>
      <c r="I281" s="81">
        <v>140.65758</v>
      </c>
      <c r="J281" s="119">
        <v>140.56517199999999</v>
      </c>
      <c r="K281" s="119">
        <v>92.171940000000006</v>
      </c>
      <c r="L281" s="72">
        <v>92.165480000000002</v>
      </c>
      <c r="M281" s="7">
        <v>4722</v>
      </c>
      <c r="N281" s="56"/>
      <c r="O281" s="84"/>
      <c r="P281" s="13"/>
      <c r="Q281" s="13"/>
      <c r="R281" s="13"/>
      <c r="S281" s="13"/>
      <c r="T281" s="13"/>
      <c r="U281" s="13"/>
      <c r="V281" s="13"/>
      <c r="W281" s="50"/>
      <c r="X281" s="69">
        <v>4722</v>
      </c>
      <c r="Y281" s="7">
        <v>4763</v>
      </c>
      <c r="Z281" s="68">
        <v>4710</v>
      </c>
      <c r="AA281" s="68">
        <v>4757</v>
      </c>
      <c r="AB281" s="134"/>
      <c r="AC281" s="134"/>
      <c r="AD281" s="134"/>
      <c r="AE281" s="134"/>
      <c r="AF281" s="134"/>
      <c r="AG281" s="37"/>
      <c r="AH281" s="37"/>
      <c r="AI281" s="1"/>
      <c r="AJ281" s="1"/>
      <c r="AK281" s="1"/>
      <c r="AL281" s="1"/>
      <c r="AM281" s="1"/>
      <c r="AN281" s="1"/>
      <c r="AO281" s="1"/>
      <c r="AP281" s="14">
        <v>4666</v>
      </c>
      <c r="AQ281" s="14">
        <v>4723</v>
      </c>
      <c r="AR281" s="14">
        <v>4658</v>
      </c>
      <c r="AS281" s="14">
        <v>4716</v>
      </c>
      <c r="AT281" s="14">
        <v>4711.333333333333</v>
      </c>
      <c r="AU281" s="127">
        <v>15</v>
      </c>
      <c r="AV281" s="127" t="s">
        <v>618</v>
      </c>
      <c r="AW281" s="14">
        <v>782</v>
      </c>
      <c r="AX281" s="127" t="s">
        <v>618</v>
      </c>
      <c r="AY281" s="14">
        <v>-80</v>
      </c>
      <c r="AZ281" s="1">
        <v>4722</v>
      </c>
      <c r="BA281" s="1">
        <v>4740</v>
      </c>
      <c r="BB281" s="1">
        <v>4710</v>
      </c>
      <c r="BC281" s="1">
        <v>4736</v>
      </c>
      <c r="BD281" s="8"/>
      <c r="BE281" s="8"/>
      <c r="BF281" s="62"/>
      <c r="BG281" s="62"/>
      <c r="BH281" s="1">
        <v>4718</v>
      </c>
      <c r="BI281" s="1">
        <v>760</v>
      </c>
      <c r="BJ281" s="1">
        <v>530</v>
      </c>
      <c r="BK281" s="1">
        <v>1.4339622641509433</v>
      </c>
      <c r="BL281" s="1">
        <v>4722</v>
      </c>
      <c r="BM281" s="1">
        <v>4732</v>
      </c>
      <c r="BN281" s="1">
        <v>4710</v>
      </c>
      <c r="BO281" s="1">
        <v>4729</v>
      </c>
      <c r="BP281" s="1">
        <v>4722</v>
      </c>
      <c r="BQ281" s="1">
        <v>4763</v>
      </c>
      <c r="BR281" s="1">
        <v>4710</v>
      </c>
      <c r="BS281" s="1">
        <v>4761</v>
      </c>
      <c r="BT281" s="1">
        <v>4722</v>
      </c>
      <c r="BU281" s="1">
        <v>4728</v>
      </c>
      <c r="BV281" s="1">
        <v>4716</v>
      </c>
      <c r="BW281" s="1">
        <v>4719</v>
      </c>
      <c r="BX281" s="1">
        <v>1420</v>
      </c>
      <c r="BY281" s="62"/>
      <c r="BZ281" s="62"/>
      <c r="CA281" s="8"/>
      <c r="CB281" s="8"/>
      <c r="CC281" s="62"/>
      <c r="CD281" s="62"/>
      <c r="CE281" s="1"/>
      <c r="CF281" s="1"/>
    </row>
    <row r="282" spans="1:84" s="12" customFormat="1">
      <c r="A282" s="1">
        <v>2014</v>
      </c>
      <c r="B282" s="1">
        <v>2</v>
      </c>
      <c r="C282" s="24">
        <v>41694</v>
      </c>
      <c r="D282" s="26">
        <v>4750</v>
      </c>
      <c r="E282" s="26">
        <v>4765</v>
      </c>
      <c r="F282" s="26">
        <v>4710</v>
      </c>
      <c r="G282" s="26">
        <v>4734</v>
      </c>
      <c r="H282" s="1">
        <v>1438.5</v>
      </c>
      <c r="I282" s="81">
        <v>140.53272000000001</v>
      </c>
      <c r="J282" s="119">
        <v>140.52950999999999</v>
      </c>
      <c r="K282" s="119">
        <v>91.714476000000005</v>
      </c>
      <c r="L282" s="72">
        <v>91.732410000000002</v>
      </c>
      <c r="M282" s="7">
        <v>4740</v>
      </c>
      <c r="N282" s="56"/>
      <c r="O282" s="84"/>
      <c r="P282" s="13"/>
      <c r="Q282" s="13"/>
      <c r="R282" s="13"/>
      <c r="S282" s="13"/>
      <c r="T282" s="13"/>
      <c r="U282" s="13"/>
      <c r="V282" s="13"/>
      <c r="W282" s="50"/>
      <c r="X282" s="69">
        <v>4735</v>
      </c>
      <c r="Y282" s="7">
        <v>4795</v>
      </c>
      <c r="Z282" s="68">
        <v>4734</v>
      </c>
      <c r="AA282" s="68">
        <v>4786</v>
      </c>
      <c r="AB282" s="134"/>
      <c r="AC282" s="134"/>
      <c r="AD282" s="134"/>
      <c r="AE282" s="134"/>
      <c r="AF282" s="134"/>
      <c r="AG282" s="37"/>
      <c r="AH282" s="37"/>
      <c r="AI282" s="1"/>
      <c r="AJ282" s="1"/>
      <c r="AK282" s="1"/>
      <c r="AL282" s="1"/>
      <c r="AM282" s="1"/>
      <c r="AN282" s="1"/>
      <c r="AO282" s="1"/>
      <c r="AP282" s="14">
        <v>4722</v>
      </c>
      <c r="AQ282" s="14">
        <v>4765</v>
      </c>
      <c r="AR282" s="14">
        <v>4710</v>
      </c>
      <c r="AS282" s="14">
        <v>4759</v>
      </c>
      <c r="AT282" s="14">
        <v>4723.666666666667</v>
      </c>
      <c r="AU282" s="127">
        <v>16</v>
      </c>
      <c r="AV282" s="127" t="s">
        <v>618</v>
      </c>
      <c r="AW282" s="14">
        <v>782</v>
      </c>
      <c r="AX282" s="127" t="s">
        <v>618</v>
      </c>
      <c r="AY282" s="14">
        <v>-80</v>
      </c>
      <c r="AZ282" s="1">
        <v>4735</v>
      </c>
      <c r="BA282" s="1">
        <v>4773</v>
      </c>
      <c r="BB282" s="1">
        <v>4734</v>
      </c>
      <c r="BC282" s="1">
        <v>4762</v>
      </c>
      <c r="BD282" s="8"/>
      <c r="BE282" s="8"/>
      <c r="BF282" s="62"/>
      <c r="BG282" s="62"/>
      <c r="BH282" s="1">
        <v>4747</v>
      </c>
      <c r="BI282" s="1">
        <v>832</v>
      </c>
      <c r="BJ282" s="1">
        <v>536</v>
      </c>
      <c r="BK282" s="1">
        <v>1.5522388059701493</v>
      </c>
      <c r="BL282" s="1">
        <v>4735</v>
      </c>
      <c r="BM282" s="1">
        <v>4768</v>
      </c>
      <c r="BN282" s="1">
        <v>4734</v>
      </c>
      <c r="BO282" s="1">
        <v>4764</v>
      </c>
      <c r="BP282" s="1">
        <v>4735</v>
      </c>
      <c r="BQ282" s="1">
        <v>4773</v>
      </c>
      <c r="BR282" s="1">
        <v>4734</v>
      </c>
      <c r="BS282" s="1">
        <v>4771</v>
      </c>
      <c r="BT282" s="1">
        <v>4735</v>
      </c>
      <c r="BU282" s="1">
        <v>4747</v>
      </c>
      <c r="BV282" s="1">
        <v>4734</v>
      </c>
      <c r="BW282" s="1">
        <v>4744</v>
      </c>
      <c r="BX282" s="1">
        <v>1428.2</v>
      </c>
      <c r="BY282" s="62"/>
      <c r="BZ282" s="62"/>
      <c r="CA282" s="8"/>
      <c r="CB282" s="8"/>
      <c r="CC282" s="62"/>
      <c r="CD282" s="62"/>
      <c r="CE282" s="1"/>
      <c r="CF282" s="1"/>
    </row>
    <row r="283" spans="1:84" s="12" customFormat="1">
      <c r="A283" s="1">
        <v>2014</v>
      </c>
      <c r="B283" s="1">
        <v>3</v>
      </c>
      <c r="C283" s="24">
        <v>41695</v>
      </c>
      <c r="D283" s="26">
        <v>4770</v>
      </c>
      <c r="E283" s="26">
        <v>4786</v>
      </c>
      <c r="F283" s="26">
        <v>4762</v>
      </c>
      <c r="G283" s="26">
        <v>4769</v>
      </c>
      <c r="H283" s="1">
        <v>1440</v>
      </c>
      <c r="I283" s="81">
        <v>140.78679</v>
      </c>
      <c r="J283" s="119">
        <v>140.54997</v>
      </c>
      <c r="K283" s="119">
        <v>92.450879999999998</v>
      </c>
      <c r="L283" s="72">
        <v>92.233680000000007</v>
      </c>
      <c r="M283" s="114">
        <v>4740</v>
      </c>
      <c r="N283" s="56"/>
      <c r="O283" s="84"/>
      <c r="P283" s="13"/>
      <c r="Q283" s="13"/>
      <c r="R283" s="13"/>
      <c r="S283" s="13"/>
      <c r="T283" s="13"/>
      <c r="U283" s="13"/>
      <c r="V283" s="13"/>
      <c r="W283" s="50"/>
      <c r="X283" s="69">
        <v>4757</v>
      </c>
      <c r="Y283" s="7">
        <v>4786</v>
      </c>
      <c r="Z283" s="68">
        <v>4732</v>
      </c>
      <c r="AA283" s="68">
        <v>4775</v>
      </c>
      <c r="AB283" s="134"/>
      <c r="AC283" s="134"/>
      <c r="AD283" s="134"/>
      <c r="AE283" s="134"/>
      <c r="AF283" s="134"/>
      <c r="AG283" s="37"/>
      <c r="AH283" s="37"/>
      <c r="AI283" s="1"/>
      <c r="AJ283" s="1"/>
      <c r="AK283" s="1"/>
      <c r="AL283" s="1"/>
      <c r="AM283" s="1"/>
      <c r="AN283" s="1"/>
      <c r="AO283" s="1"/>
      <c r="AP283" s="14">
        <v>4735</v>
      </c>
      <c r="AQ283" s="14">
        <v>4795</v>
      </c>
      <c r="AR283" s="14">
        <v>4734</v>
      </c>
      <c r="AS283" s="14">
        <v>4769</v>
      </c>
      <c r="AT283" s="14">
        <v>4748</v>
      </c>
      <c r="AU283" s="127">
        <v>1</v>
      </c>
      <c r="AV283" s="127" t="s">
        <v>618</v>
      </c>
      <c r="AW283" s="14">
        <v>782</v>
      </c>
      <c r="AX283" s="127" t="s">
        <v>618</v>
      </c>
      <c r="AY283" s="14">
        <v>-80</v>
      </c>
      <c r="AZ283" s="1">
        <v>4757</v>
      </c>
      <c r="BA283" s="1">
        <v>4774</v>
      </c>
      <c r="BB283" s="1">
        <v>4732</v>
      </c>
      <c r="BC283" s="1">
        <v>4767</v>
      </c>
      <c r="BD283" s="8"/>
      <c r="BE283" s="8"/>
      <c r="BF283" s="62"/>
      <c r="BG283" s="62"/>
      <c r="BH283" s="1">
        <v>4775</v>
      </c>
      <c r="BI283" s="1">
        <v>533</v>
      </c>
      <c r="BJ283" s="1">
        <v>396</v>
      </c>
      <c r="BK283" s="1">
        <v>1.345959595959596</v>
      </c>
      <c r="BL283" s="1">
        <v>4757</v>
      </c>
      <c r="BM283" s="1">
        <v>4768</v>
      </c>
      <c r="BN283" s="1">
        <v>4732</v>
      </c>
      <c r="BO283" s="1">
        <v>4758</v>
      </c>
      <c r="BP283" s="1">
        <v>4757</v>
      </c>
      <c r="BQ283" s="1">
        <v>4774</v>
      </c>
      <c r="BR283" s="1">
        <v>4732</v>
      </c>
      <c r="BS283" s="1">
        <v>4766</v>
      </c>
      <c r="BT283" s="1">
        <v>4757</v>
      </c>
      <c r="BU283" s="1">
        <v>4763</v>
      </c>
      <c r="BV283" s="1">
        <v>4750</v>
      </c>
      <c r="BW283" s="1">
        <v>4763</v>
      </c>
      <c r="BX283" s="1">
        <v>1435</v>
      </c>
      <c r="BY283" s="62"/>
      <c r="BZ283" s="62"/>
      <c r="CA283" s="8"/>
      <c r="CB283" s="8"/>
      <c r="CC283" s="62"/>
      <c r="CD283" s="62"/>
      <c r="CE283" s="1"/>
      <c r="CF283" s="1"/>
    </row>
    <row r="284" spans="1:84" s="12" customFormat="1">
      <c r="A284" s="1">
        <v>2014</v>
      </c>
      <c r="B284" s="1">
        <v>4</v>
      </c>
      <c r="C284" s="24">
        <v>41696</v>
      </c>
      <c r="D284" s="26">
        <v>4779</v>
      </c>
      <c r="E284" s="26">
        <v>4788</v>
      </c>
      <c r="F284" s="26">
        <v>4766</v>
      </c>
      <c r="G284" s="26">
        <v>4781</v>
      </c>
      <c r="H284" s="1">
        <v>1429.8</v>
      </c>
      <c r="I284" s="81">
        <v>140.54646</v>
      </c>
      <c r="J284" s="119">
        <v>140.68007499999999</v>
      </c>
      <c r="K284" s="119">
        <v>92.26558</v>
      </c>
      <c r="L284" s="72">
        <v>92.248054999999994</v>
      </c>
      <c r="M284" s="7">
        <v>4784</v>
      </c>
      <c r="N284" s="56"/>
      <c r="O284" s="84"/>
      <c r="P284" s="13"/>
      <c r="Q284" s="13"/>
      <c r="R284" s="13"/>
      <c r="S284" s="13"/>
      <c r="T284" s="13"/>
      <c r="U284" s="13"/>
      <c r="V284" s="13"/>
      <c r="W284" s="50"/>
      <c r="X284" s="69">
        <v>4783</v>
      </c>
      <c r="Y284" s="7">
        <v>4788</v>
      </c>
      <c r="Z284" s="68">
        <v>4740</v>
      </c>
      <c r="AA284" s="68">
        <v>4760</v>
      </c>
      <c r="AB284" s="134"/>
      <c r="AC284" s="134"/>
      <c r="AD284" s="134"/>
      <c r="AE284" s="134"/>
      <c r="AF284" s="134"/>
      <c r="AG284" s="37"/>
      <c r="AH284" s="37"/>
      <c r="AI284" s="1"/>
      <c r="AJ284" s="1"/>
      <c r="AK284" s="1"/>
      <c r="AL284" s="1"/>
      <c r="AM284" s="1"/>
      <c r="AN284" s="1"/>
      <c r="AO284" s="1"/>
      <c r="AP284" s="14">
        <v>4779</v>
      </c>
      <c r="AQ284" s="14">
        <v>4788</v>
      </c>
      <c r="AR284" s="14">
        <v>4766</v>
      </c>
      <c r="AS284" s="14">
        <v>4767</v>
      </c>
      <c r="AT284" s="14">
        <v>4765</v>
      </c>
      <c r="AU284" s="127">
        <v>2</v>
      </c>
      <c r="AV284" s="127" t="s">
        <v>618</v>
      </c>
      <c r="AW284" s="14">
        <v>782</v>
      </c>
      <c r="AX284" s="127" t="s">
        <v>618</v>
      </c>
      <c r="AY284" s="14">
        <v>-80</v>
      </c>
      <c r="AZ284" s="1">
        <v>4783</v>
      </c>
      <c r="BA284" s="1">
        <v>4788</v>
      </c>
      <c r="BB284" s="1">
        <v>4756</v>
      </c>
      <c r="BC284" s="1">
        <v>4772</v>
      </c>
      <c r="BD284" s="8"/>
      <c r="BE284" s="8"/>
      <c r="BF284" s="62"/>
      <c r="BG284" s="62"/>
      <c r="BH284" s="1">
        <v>4781</v>
      </c>
      <c r="BI284" s="1">
        <v>361</v>
      </c>
      <c r="BJ284" s="1">
        <v>322</v>
      </c>
      <c r="BK284" s="1">
        <v>1.1211180124223603</v>
      </c>
      <c r="BL284" s="1">
        <v>4783</v>
      </c>
      <c r="BM284" s="1">
        <v>4788</v>
      </c>
      <c r="BN284" s="1">
        <v>4765</v>
      </c>
      <c r="BO284" s="1">
        <v>4767</v>
      </c>
      <c r="BP284" s="1">
        <v>4783</v>
      </c>
      <c r="BQ284" s="1">
        <v>4788</v>
      </c>
      <c r="BR284" s="1">
        <v>4756</v>
      </c>
      <c r="BS284" s="1">
        <v>4761</v>
      </c>
      <c r="BT284" s="1">
        <v>4783</v>
      </c>
      <c r="BU284" s="1">
        <v>4783</v>
      </c>
      <c r="BV284" s="1">
        <v>4772</v>
      </c>
      <c r="BW284" s="1">
        <v>4773</v>
      </c>
      <c r="BX284" s="1">
        <v>1436.4</v>
      </c>
      <c r="BY284" s="62"/>
      <c r="BZ284" s="62"/>
      <c r="CA284" s="8"/>
      <c r="CB284" s="8"/>
      <c r="CC284" s="62"/>
      <c r="CD284" s="62"/>
      <c r="CE284" s="1"/>
      <c r="CF284" s="1"/>
    </row>
    <row r="285" spans="1:84" s="12" customFormat="1">
      <c r="A285" s="1">
        <v>2014</v>
      </c>
      <c r="B285" s="1">
        <v>5</v>
      </c>
      <c r="C285" s="24">
        <v>41697</v>
      </c>
      <c r="D285" s="26">
        <v>4750</v>
      </c>
      <c r="E285" s="26">
        <v>4758</v>
      </c>
      <c r="F285" s="26">
        <v>4724</v>
      </c>
      <c r="G285" s="26">
        <v>4744</v>
      </c>
      <c r="H285" s="1">
        <v>1452.8</v>
      </c>
      <c r="I285" s="81">
        <v>140.117268</v>
      </c>
      <c r="J285" s="119">
        <v>139.984095</v>
      </c>
      <c r="K285" s="119">
        <v>91.425340000000006</v>
      </c>
      <c r="L285" s="72">
        <v>91.285965000000004</v>
      </c>
      <c r="M285" s="7">
        <v>4745</v>
      </c>
      <c r="N285" s="56"/>
      <c r="O285" s="84"/>
      <c r="P285" s="13"/>
      <c r="Q285" s="13"/>
      <c r="R285" s="13"/>
      <c r="S285" s="13"/>
      <c r="T285" s="13"/>
      <c r="U285" s="13"/>
      <c r="V285" s="13"/>
      <c r="W285" s="50"/>
      <c r="X285" s="69">
        <v>4745</v>
      </c>
      <c r="Y285" s="7">
        <v>4814</v>
      </c>
      <c r="Z285" s="68">
        <v>4722</v>
      </c>
      <c r="AA285" s="68">
        <v>4803</v>
      </c>
      <c r="AB285" s="134"/>
      <c r="AC285" s="134"/>
      <c r="AD285" s="134"/>
      <c r="AE285" s="134"/>
      <c r="AF285" s="134"/>
      <c r="AG285" s="37"/>
      <c r="AH285" s="37"/>
      <c r="AI285" s="1"/>
      <c r="AJ285" s="1"/>
      <c r="AK285" s="1"/>
      <c r="AL285" s="1"/>
      <c r="AM285" s="1"/>
      <c r="AN285" s="1"/>
      <c r="AO285" s="1"/>
      <c r="AP285" s="14">
        <v>4783</v>
      </c>
      <c r="AQ285" s="14">
        <v>4788</v>
      </c>
      <c r="AR285" s="14">
        <v>4730</v>
      </c>
      <c r="AS285" s="14">
        <v>4734</v>
      </c>
      <c r="AT285" s="14">
        <v>4756.666666666667</v>
      </c>
      <c r="AU285" s="127">
        <v>6</v>
      </c>
      <c r="AV285" s="127" t="s">
        <v>618</v>
      </c>
      <c r="AW285" s="14">
        <v>782</v>
      </c>
      <c r="AX285" s="127">
        <v>-74</v>
      </c>
      <c r="AY285" s="14">
        <v>-154</v>
      </c>
      <c r="AZ285" s="1">
        <v>4745</v>
      </c>
      <c r="BA285" s="1">
        <v>4811</v>
      </c>
      <c r="BB285" s="1">
        <v>4722</v>
      </c>
      <c r="BC285" s="1">
        <v>4796</v>
      </c>
      <c r="BD285" s="8"/>
      <c r="BE285" s="8"/>
      <c r="BF285" s="62"/>
      <c r="BG285" s="62"/>
      <c r="BH285" s="1">
        <v>4750</v>
      </c>
      <c r="BI285" s="1">
        <v>491</v>
      </c>
      <c r="BJ285" s="1">
        <v>370</v>
      </c>
      <c r="BK285" s="1">
        <v>1.327027027027027</v>
      </c>
      <c r="BL285" s="1">
        <v>4745</v>
      </c>
      <c r="BM285" s="1">
        <v>4773</v>
      </c>
      <c r="BN285" s="1">
        <v>4722</v>
      </c>
      <c r="BO285" s="1">
        <v>4758</v>
      </c>
      <c r="BP285" s="1">
        <v>4745</v>
      </c>
      <c r="BQ285" s="1">
        <v>4811</v>
      </c>
      <c r="BR285" s="1">
        <v>4722</v>
      </c>
      <c r="BS285" s="1">
        <v>4804</v>
      </c>
      <c r="BT285" s="1">
        <v>4745</v>
      </c>
      <c r="BU285" s="1">
        <v>4745</v>
      </c>
      <c r="BV285" s="1">
        <v>4722</v>
      </c>
      <c r="BW285" s="1">
        <v>4727</v>
      </c>
      <c r="BX285" s="1">
        <v>1423.3</v>
      </c>
      <c r="BY285" s="62"/>
      <c r="BZ285" s="62"/>
      <c r="CA285" s="8"/>
      <c r="CB285" s="8"/>
      <c r="CC285" s="62"/>
      <c r="CD285" s="62"/>
      <c r="CE285" s="1"/>
      <c r="CF285" s="1"/>
    </row>
    <row r="286" spans="1:84" s="12" customFormat="1">
      <c r="A286" s="1">
        <v>2014</v>
      </c>
      <c r="B286" s="1">
        <v>6</v>
      </c>
      <c r="C286" s="24">
        <v>41698</v>
      </c>
      <c r="D286" s="26">
        <v>4802</v>
      </c>
      <c r="E286" s="26">
        <v>4805</v>
      </c>
      <c r="F286" s="26">
        <v>4760</v>
      </c>
      <c r="G286" s="26">
        <v>4787</v>
      </c>
      <c r="H286" s="1">
        <v>1446.8</v>
      </c>
      <c r="I286" s="81">
        <v>139.510243</v>
      </c>
      <c r="J286" s="119">
        <v>139.55629099999999</v>
      </c>
      <c r="K286" s="119">
        <v>91.231941000000006</v>
      </c>
      <c r="L286" s="72">
        <v>91.193185999999997</v>
      </c>
      <c r="M286" s="7">
        <v>4773</v>
      </c>
      <c r="N286" s="56"/>
      <c r="O286" s="84"/>
      <c r="P286" s="13"/>
      <c r="Q286" s="13"/>
      <c r="R286" s="13"/>
      <c r="S286" s="13"/>
      <c r="T286" s="13"/>
      <c r="U286" s="13"/>
      <c r="V286" s="13"/>
      <c r="W286" s="50"/>
      <c r="X286" s="69">
        <v>4773</v>
      </c>
      <c r="Y286" s="7">
        <v>4823</v>
      </c>
      <c r="Z286" s="68">
        <v>4752</v>
      </c>
      <c r="AA286" s="68">
        <v>4774</v>
      </c>
      <c r="AB286" s="134"/>
      <c r="AC286" s="134"/>
      <c r="AD286" s="134"/>
      <c r="AE286" s="134"/>
      <c r="AF286" s="134"/>
      <c r="AG286" s="37"/>
      <c r="AH286" s="37"/>
      <c r="AI286" s="1"/>
      <c r="AJ286" s="1"/>
      <c r="AK286" s="1"/>
      <c r="AL286" s="1"/>
      <c r="AM286" s="1"/>
      <c r="AN286" s="1"/>
      <c r="AO286" s="1"/>
      <c r="AP286" s="14">
        <v>4745</v>
      </c>
      <c r="AQ286" s="14">
        <v>4814</v>
      </c>
      <c r="AR286" s="14">
        <v>4722</v>
      </c>
      <c r="AS286" s="14">
        <v>4787</v>
      </c>
      <c r="AT286" s="14">
        <v>4762.666666666667</v>
      </c>
      <c r="AU286" s="127">
        <v>15</v>
      </c>
      <c r="AV286" s="127" t="s">
        <v>618</v>
      </c>
      <c r="AW286" s="14">
        <v>782</v>
      </c>
      <c r="AX286" s="127" t="s">
        <v>618</v>
      </c>
      <c r="AY286" s="14">
        <v>-154</v>
      </c>
      <c r="AZ286" s="1">
        <v>4805</v>
      </c>
      <c r="BA286" s="35">
        <v>4811</v>
      </c>
      <c r="BB286" s="35">
        <v>4722</v>
      </c>
      <c r="BC286" s="35">
        <v>4796</v>
      </c>
      <c r="BD286" s="8"/>
      <c r="BE286" s="8"/>
      <c r="BF286" s="62"/>
      <c r="BG286" s="62"/>
      <c r="BH286" s="1">
        <v>4800</v>
      </c>
      <c r="BI286" s="1">
        <v>442</v>
      </c>
      <c r="BJ286" s="1">
        <v>428</v>
      </c>
      <c r="BK286" s="1">
        <v>1.0327102803738317</v>
      </c>
      <c r="BL286" s="1">
        <v>4773</v>
      </c>
      <c r="BM286" s="1">
        <v>4800</v>
      </c>
      <c r="BN286" s="1">
        <v>4752</v>
      </c>
      <c r="BO286" s="1">
        <v>4795</v>
      </c>
      <c r="BP286" s="1">
        <v>4773</v>
      </c>
      <c r="BQ286" s="1">
        <v>4823</v>
      </c>
      <c r="BR286" s="1">
        <v>4752</v>
      </c>
      <c r="BS286" s="1">
        <v>4817</v>
      </c>
      <c r="BT286" s="1">
        <v>4773</v>
      </c>
      <c r="BU286" s="1">
        <v>4776</v>
      </c>
      <c r="BV286" s="1">
        <v>4765</v>
      </c>
      <c r="BW286" s="1">
        <v>4775</v>
      </c>
      <c r="BX286" s="1">
        <v>1447.3</v>
      </c>
      <c r="BY286" s="62"/>
      <c r="BZ286" s="62"/>
      <c r="CA286" s="8"/>
      <c r="CB286" s="8"/>
      <c r="CC286" s="62"/>
      <c r="CD286" s="62"/>
      <c r="CE286" s="1"/>
      <c r="CF286" s="1"/>
    </row>
    <row r="287" spans="1:84" s="12" customFormat="1">
      <c r="A287" s="1">
        <v>2014</v>
      </c>
      <c r="B287" s="1">
        <v>2</v>
      </c>
      <c r="C287" s="24">
        <v>41701</v>
      </c>
      <c r="D287" s="26">
        <v>4770</v>
      </c>
      <c r="E287" s="26">
        <v>4786</v>
      </c>
      <c r="F287" s="26">
        <v>4759</v>
      </c>
      <c r="G287" s="26">
        <v>4777</v>
      </c>
      <c r="H287" s="1">
        <v>1459.7</v>
      </c>
      <c r="I287" s="81">
        <v>139.78274400000001</v>
      </c>
      <c r="J287" s="119">
        <v>139.74583699999999</v>
      </c>
      <c r="K287" s="119">
        <v>90.441097999999997</v>
      </c>
      <c r="L287" s="72">
        <v>90.561548000000002</v>
      </c>
      <c r="M287" s="7">
        <v>4789</v>
      </c>
      <c r="N287" s="56"/>
      <c r="O287" s="84"/>
      <c r="P287" s="13"/>
      <c r="Q287" s="13"/>
      <c r="R287" s="13"/>
      <c r="S287" s="13"/>
      <c r="T287" s="13"/>
      <c r="U287" s="13"/>
      <c r="V287" s="13"/>
      <c r="W287" s="50"/>
      <c r="X287" s="69">
        <v>4789</v>
      </c>
      <c r="Y287" s="7">
        <v>4808</v>
      </c>
      <c r="Z287" s="68">
        <v>4757</v>
      </c>
      <c r="AA287" s="68">
        <v>4789</v>
      </c>
      <c r="AB287" s="134"/>
      <c r="AC287" s="134"/>
      <c r="AD287" s="134"/>
      <c r="AE287" s="134"/>
      <c r="AF287" s="134"/>
      <c r="AG287" s="37"/>
      <c r="AH287" s="37"/>
      <c r="AI287" s="1"/>
      <c r="AJ287" s="1"/>
      <c r="AK287" s="1"/>
      <c r="AL287" s="1"/>
      <c r="AM287" s="1"/>
      <c r="AN287" s="1"/>
      <c r="AO287" s="1"/>
      <c r="AP287" s="14">
        <v>4773</v>
      </c>
      <c r="AQ287" s="14">
        <v>4823</v>
      </c>
      <c r="AR287" s="14">
        <v>4752</v>
      </c>
      <c r="AS287" s="14">
        <v>4779</v>
      </c>
      <c r="AT287" s="14">
        <v>4766.666666666667</v>
      </c>
      <c r="AU287" s="127">
        <v>7</v>
      </c>
      <c r="AV287" s="127" t="s">
        <v>618</v>
      </c>
      <c r="AW287" s="14">
        <v>782</v>
      </c>
      <c r="AX287" s="127" t="s">
        <v>618</v>
      </c>
      <c r="AY287" s="14">
        <v>-154</v>
      </c>
      <c r="AZ287" s="1">
        <v>4789</v>
      </c>
      <c r="BA287" s="1">
        <v>4789</v>
      </c>
      <c r="BB287" s="1">
        <v>4757</v>
      </c>
      <c r="BC287" s="1">
        <v>4780</v>
      </c>
      <c r="BD287" s="8"/>
      <c r="BE287" s="8"/>
      <c r="BF287" s="62"/>
      <c r="BG287" s="62"/>
      <c r="BH287" s="1">
        <v>4776</v>
      </c>
      <c r="BI287" s="1">
        <v>452</v>
      </c>
      <c r="BJ287" s="1">
        <v>311</v>
      </c>
      <c r="BK287" s="1">
        <v>1.4533762057877813</v>
      </c>
      <c r="BL287" s="1">
        <v>4789</v>
      </c>
      <c r="BM287" s="1">
        <v>4789</v>
      </c>
      <c r="BN287" s="1">
        <v>4757</v>
      </c>
      <c r="BO287" s="1">
        <v>4774</v>
      </c>
      <c r="BP287" s="1">
        <v>4789</v>
      </c>
      <c r="BQ287" s="1">
        <v>4791</v>
      </c>
      <c r="BR287" s="1">
        <v>4757</v>
      </c>
      <c r="BS287" s="1">
        <v>4791</v>
      </c>
      <c r="BT287" s="1">
        <v>4789</v>
      </c>
      <c r="BU287" s="1">
        <v>4789</v>
      </c>
      <c r="BV287" s="1">
        <v>4780</v>
      </c>
      <c r="BW287" s="1">
        <v>4786</v>
      </c>
      <c r="BX287" s="1">
        <v>1456</v>
      </c>
      <c r="BY287" s="62"/>
      <c r="BZ287" s="62"/>
      <c r="CA287" s="8"/>
      <c r="CB287" s="8"/>
      <c r="CC287" s="62"/>
      <c r="CD287" s="62"/>
      <c r="CE287" s="1"/>
      <c r="CF287" s="1"/>
    </row>
    <row r="288" spans="1:84" s="12" customFormat="1">
      <c r="A288" s="1">
        <v>2014</v>
      </c>
      <c r="B288" s="1">
        <v>3</v>
      </c>
      <c r="C288" s="24">
        <v>41702</v>
      </c>
      <c r="D288" s="26">
        <v>4791</v>
      </c>
      <c r="E288" s="26">
        <v>4802</v>
      </c>
      <c r="F288" s="26">
        <v>4768</v>
      </c>
      <c r="G288" s="26">
        <v>4791</v>
      </c>
      <c r="H288" s="1">
        <v>1464.1</v>
      </c>
      <c r="I288" s="81">
        <v>139.98518000000001</v>
      </c>
      <c r="J288" s="119">
        <v>140.019293</v>
      </c>
      <c r="K288" s="119">
        <v>90.978660000000005</v>
      </c>
      <c r="L288" s="72">
        <v>91.007959</v>
      </c>
      <c r="M288" s="7">
        <v>4792</v>
      </c>
      <c r="N288" s="56"/>
      <c r="O288" s="84"/>
      <c r="P288" s="13"/>
      <c r="Q288" s="13"/>
      <c r="R288" s="13"/>
      <c r="S288" s="13"/>
      <c r="T288" s="13"/>
      <c r="U288" s="13"/>
      <c r="V288" s="13"/>
      <c r="W288" s="50"/>
      <c r="X288" s="69">
        <v>4790</v>
      </c>
      <c r="Y288" s="7">
        <v>4849</v>
      </c>
      <c r="Z288" s="68">
        <v>4766</v>
      </c>
      <c r="AA288" s="68">
        <v>4841</v>
      </c>
      <c r="AB288" s="134"/>
      <c r="AC288" s="134"/>
      <c r="AD288" s="134"/>
      <c r="AE288" s="134"/>
      <c r="AF288" s="134"/>
      <c r="AG288" s="37"/>
      <c r="AH288" s="37"/>
      <c r="AI288" s="1"/>
      <c r="AJ288" s="1"/>
      <c r="AK288" s="1"/>
      <c r="AL288" s="1"/>
      <c r="AM288" s="1"/>
      <c r="AN288" s="1"/>
      <c r="AO288" s="1"/>
      <c r="AP288" s="14">
        <v>4789</v>
      </c>
      <c r="AQ288" s="14">
        <v>4808</v>
      </c>
      <c r="AR288" s="14">
        <v>4757</v>
      </c>
      <c r="AS288" s="14">
        <v>4787</v>
      </c>
      <c r="AT288" s="14">
        <v>4784.333333333333</v>
      </c>
      <c r="AU288" s="127">
        <v>0</v>
      </c>
      <c r="AV288" s="127" t="s">
        <v>618</v>
      </c>
      <c r="AW288" s="14">
        <v>782</v>
      </c>
      <c r="AX288" s="127" t="s">
        <v>618</v>
      </c>
      <c r="AY288" s="14">
        <v>-154</v>
      </c>
      <c r="AZ288" s="1">
        <v>4790</v>
      </c>
      <c r="BA288" s="1">
        <v>4794</v>
      </c>
      <c r="BB288" s="1">
        <v>4766</v>
      </c>
      <c r="BC288" s="1">
        <v>4784</v>
      </c>
      <c r="BD288" s="8"/>
      <c r="BE288" s="8"/>
      <c r="BF288" s="62"/>
      <c r="BG288" s="62"/>
      <c r="BH288" s="1">
        <v>4789</v>
      </c>
      <c r="BI288" s="1">
        <v>415</v>
      </c>
      <c r="BJ288" s="1">
        <v>414</v>
      </c>
      <c r="BK288" s="1">
        <v>1.0024154589371981</v>
      </c>
      <c r="BL288" s="1">
        <v>4790</v>
      </c>
      <c r="BM288" s="1">
        <v>4794</v>
      </c>
      <c r="BN288" s="1">
        <v>4766</v>
      </c>
      <c r="BO288" s="1">
        <v>4778</v>
      </c>
      <c r="BP288" s="1">
        <v>4790</v>
      </c>
      <c r="BQ288" s="1">
        <v>4812</v>
      </c>
      <c r="BR288" s="1">
        <v>4766</v>
      </c>
      <c r="BS288" s="1">
        <v>4811</v>
      </c>
      <c r="BT288" s="1">
        <v>4790</v>
      </c>
      <c r="BU288" s="1">
        <v>4792</v>
      </c>
      <c r="BV288" s="1">
        <v>4771</v>
      </c>
      <c r="BW288" s="1">
        <v>4788</v>
      </c>
      <c r="BX288" s="1">
        <v>1450</v>
      </c>
      <c r="BY288" s="62"/>
      <c r="BZ288" s="62"/>
      <c r="CA288" s="8"/>
      <c r="CB288" s="8"/>
      <c r="CC288" s="62"/>
      <c r="CD288" s="62"/>
      <c r="CE288" s="1"/>
      <c r="CF288" s="1"/>
    </row>
    <row r="289" spans="1:84" s="12" customFormat="1">
      <c r="A289" s="1">
        <v>2014</v>
      </c>
      <c r="B289" s="1">
        <v>4</v>
      </c>
      <c r="C289" s="24">
        <v>41703</v>
      </c>
      <c r="D289" s="26">
        <v>4827</v>
      </c>
      <c r="E289" s="26">
        <v>4850</v>
      </c>
      <c r="F289" s="26">
        <v>4816</v>
      </c>
      <c r="G289" s="26">
        <v>4850</v>
      </c>
      <c r="H289" s="1">
        <v>1478.3</v>
      </c>
      <c r="I289" s="81">
        <v>140.30717200000001</v>
      </c>
      <c r="J289" s="119">
        <v>140.320898</v>
      </c>
      <c r="K289" s="119">
        <v>91.558453999999998</v>
      </c>
      <c r="L289" s="72">
        <v>91.679863999999995</v>
      </c>
      <c r="M289" s="7">
        <v>4854</v>
      </c>
      <c r="N289" s="56"/>
      <c r="O289" s="84"/>
      <c r="P289" s="13"/>
      <c r="Q289" s="13"/>
      <c r="R289" s="13"/>
      <c r="S289" s="13"/>
      <c r="T289" s="13"/>
      <c r="U289" s="13"/>
      <c r="V289" s="13"/>
      <c r="W289" s="50"/>
      <c r="X289" s="69">
        <v>4849</v>
      </c>
      <c r="Y289" s="7">
        <v>4922</v>
      </c>
      <c r="Z289" s="68">
        <v>4844</v>
      </c>
      <c r="AA289" s="68">
        <v>4880</v>
      </c>
      <c r="AB289" s="134"/>
      <c r="AC289" s="134"/>
      <c r="AD289" s="134"/>
      <c r="AE289" s="134"/>
      <c r="AF289" s="134"/>
      <c r="AG289" s="37"/>
      <c r="AH289" s="37"/>
      <c r="AI289" s="1"/>
      <c r="AJ289" s="1"/>
      <c r="AK289" s="1"/>
      <c r="AL289" s="1"/>
      <c r="AM289" s="1"/>
      <c r="AN289" s="1"/>
      <c r="AO289" s="1"/>
      <c r="AP289" s="14">
        <v>4790</v>
      </c>
      <c r="AQ289" s="14">
        <v>4849</v>
      </c>
      <c r="AR289" s="14">
        <v>4766</v>
      </c>
      <c r="AS289" s="14">
        <v>4824</v>
      </c>
      <c r="AT289" s="14">
        <v>4796.666666666667</v>
      </c>
      <c r="AU289" s="127">
        <v>23</v>
      </c>
      <c r="AV289" s="127" t="s">
        <v>618</v>
      </c>
      <c r="AW289" s="14">
        <v>782</v>
      </c>
      <c r="AX289" s="127" t="s">
        <v>618</v>
      </c>
      <c r="AY289" s="14">
        <v>-154</v>
      </c>
      <c r="AZ289" s="1">
        <v>4849</v>
      </c>
      <c r="BA289" s="1">
        <v>4911</v>
      </c>
      <c r="BB289" s="1">
        <v>4844</v>
      </c>
      <c r="BC289" s="1">
        <v>4906</v>
      </c>
      <c r="BD289" s="8"/>
      <c r="BE289" s="8"/>
      <c r="BF289" s="62"/>
      <c r="BG289" s="62"/>
      <c r="BH289" s="1">
        <v>4830</v>
      </c>
      <c r="BI289" s="1">
        <v>550</v>
      </c>
      <c r="BJ289" s="1">
        <v>410</v>
      </c>
      <c r="BK289" s="1">
        <v>1.3414634146341464</v>
      </c>
      <c r="BL289" s="1">
        <v>4849</v>
      </c>
      <c r="BM289" s="1">
        <v>4898</v>
      </c>
      <c r="BN289" s="1">
        <v>4844</v>
      </c>
      <c r="BO289" s="1">
        <v>4894</v>
      </c>
      <c r="BP289" s="1">
        <v>4849</v>
      </c>
      <c r="BQ289" s="1">
        <v>4914</v>
      </c>
      <c r="BR289" s="1">
        <v>4844</v>
      </c>
      <c r="BS289" s="1">
        <v>4914</v>
      </c>
      <c r="BT289" s="1">
        <v>4849</v>
      </c>
      <c r="BU289" s="1">
        <v>4862</v>
      </c>
      <c r="BV289" s="1">
        <v>4844</v>
      </c>
      <c r="BW289" s="1">
        <v>4861</v>
      </c>
      <c r="BX289" s="1">
        <v>1463.2</v>
      </c>
      <c r="BY289" s="62"/>
      <c r="BZ289" s="62"/>
      <c r="CA289" s="8"/>
      <c r="CB289" s="8"/>
      <c r="CC289" s="62"/>
      <c r="CD289" s="62"/>
      <c r="CE289" s="1"/>
      <c r="CF289" s="1"/>
    </row>
    <row r="290" spans="1:84" s="12" customFormat="1">
      <c r="A290" s="1">
        <v>2014</v>
      </c>
      <c r="B290" s="1">
        <v>5</v>
      </c>
      <c r="C290" s="24">
        <v>41704</v>
      </c>
      <c r="D290" s="26">
        <v>4880</v>
      </c>
      <c r="E290" s="26">
        <v>4920</v>
      </c>
      <c r="F290" s="26">
        <v>4880</v>
      </c>
      <c r="G290" s="26">
        <v>4913</v>
      </c>
      <c r="H290" s="1">
        <v>1486.2</v>
      </c>
      <c r="I290" s="81">
        <v>140.95218</v>
      </c>
      <c r="J290" s="119">
        <v>141.12020100000001</v>
      </c>
      <c r="K290" s="119">
        <v>92.568522000000002</v>
      </c>
      <c r="L290" s="72">
        <v>92.672732999999994</v>
      </c>
      <c r="M290" s="7">
        <v>4917</v>
      </c>
      <c r="N290" s="56"/>
      <c r="O290" s="84"/>
      <c r="P290" s="13"/>
      <c r="Q290" s="13"/>
      <c r="R290" s="13"/>
      <c r="S290" s="13"/>
      <c r="T290" s="13"/>
      <c r="U290" s="13"/>
      <c r="V290" s="13"/>
      <c r="W290" s="50"/>
      <c r="X290" s="69">
        <v>4917</v>
      </c>
      <c r="Y290" s="7">
        <v>4950</v>
      </c>
      <c r="Z290" s="68">
        <v>4897</v>
      </c>
      <c r="AA290" s="68">
        <v>4943</v>
      </c>
      <c r="AB290" s="134"/>
      <c r="AC290" s="134"/>
      <c r="AD290" s="134"/>
      <c r="AE290" s="134"/>
      <c r="AF290" s="134"/>
      <c r="AG290" s="37"/>
      <c r="AH290" s="37"/>
      <c r="AI290" s="1"/>
      <c r="AJ290" s="1"/>
      <c r="AK290" s="1"/>
      <c r="AL290" s="1"/>
      <c r="AM290" s="1"/>
      <c r="AN290" s="1"/>
      <c r="AO290" s="1"/>
      <c r="AP290" s="14">
        <v>4849</v>
      </c>
      <c r="AQ290" s="14">
        <v>4922</v>
      </c>
      <c r="AR290" s="14">
        <v>4844</v>
      </c>
      <c r="AS290" s="14">
        <v>4896</v>
      </c>
      <c r="AT290" s="14">
        <v>4835.666666666667</v>
      </c>
      <c r="AU290" s="127">
        <v>33</v>
      </c>
      <c r="AV290" s="127" t="s">
        <v>618</v>
      </c>
      <c r="AW290" s="14">
        <v>782</v>
      </c>
      <c r="AX290" s="127" t="s">
        <v>618</v>
      </c>
      <c r="AY290" s="14">
        <v>-154</v>
      </c>
      <c r="AZ290" s="1">
        <v>4917</v>
      </c>
      <c r="BA290" s="1">
        <v>4942</v>
      </c>
      <c r="BB290" s="1">
        <v>4897</v>
      </c>
      <c r="BC290" s="1">
        <v>4941</v>
      </c>
      <c r="BD290" s="8"/>
      <c r="BE290" s="8"/>
      <c r="BF290" s="62"/>
      <c r="BG290" s="62"/>
      <c r="BH290" s="1">
        <v>4891</v>
      </c>
      <c r="BI290" s="1">
        <v>345</v>
      </c>
      <c r="BJ290" s="1">
        <v>350</v>
      </c>
      <c r="BK290" s="1">
        <v>0.98571428571428577</v>
      </c>
      <c r="BL290" s="1">
        <v>4917</v>
      </c>
      <c r="BM290" s="1">
        <v>4919</v>
      </c>
      <c r="BN290" s="1">
        <v>4897</v>
      </c>
      <c r="BO290" s="1">
        <v>4916</v>
      </c>
      <c r="BP290" s="1">
        <v>4917</v>
      </c>
      <c r="BQ290" s="1">
        <v>4950</v>
      </c>
      <c r="BR290" s="1">
        <v>4897</v>
      </c>
      <c r="BS290" s="1">
        <v>4946</v>
      </c>
      <c r="BT290" s="1">
        <v>4917</v>
      </c>
      <c r="BU290" s="1">
        <v>4917</v>
      </c>
      <c r="BV290" s="1">
        <v>4906</v>
      </c>
      <c r="BW290" s="1">
        <v>4908</v>
      </c>
      <c r="BX290" s="1">
        <v>1476.3</v>
      </c>
      <c r="BY290" s="62"/>
      <c r="BZ290" s="62"/>
      <c r="CA290" s="8"/>
      <c r="CB290" s="8"/>
      <c r="CC290" s="62"/>
      <c r="CD290" s="62"/>
      <c r="CE290" s="1"/>
      <c r="CF290" s="1"/>
    </row>
    <row r="291" spans="1:84" s="12" customFormat="1">
      <c r="A291" s="1">
        <v>2014</v>
      </c>
      <c r="B291" s="1">
        <v>6</v>
      </c>
      <c r="C291" s="24">
        <v>41705</v>
      </c>
      <c r="D291" s="26">
        <v>4950</v>
      </c>
      <c r="E291" s="26">
        <v>4957</v>
      </c>
      <c r="F291" s="26">
        <v>4933</v>
      </c>
      <c r="G291" s="26">
        <v>4953</v>
      </c>
      <c r="H291" s="1">
        <v>1483.6</v>
      </c>
      <c r="I291" s="81">
        <v>142.61624399999999</v>
      </c>
      <c r="J291" s="119">
        <v>142.625676</v>
      </c>
      <c r="K291" s="119">
        <v>93.513112000000007</v>
      </c>
      <c r="L291" s="72">
        <v>93.499740000000003</v>
      </c>
      <c r="M291" s="7">
        <v>4949</v>
      </c>
      <c r="N291" s="56"/>
      <c r="O291" s="84"/>
      <c r="P291" s="13"/>
      <c r="Q291" s="13"/>
      <c r="R291" s="13"/>
      <c r="S291" s="13"/>
      <c r="T291" s="13"/>
      <c r="U291" s="13"/>
      <c r="V291" s="13"/>
      <c r="W291" s="50"/>
      <c r="X291" s="69">
        <v>4945</v>
      </c>
      <c r="Y291" s="7">
        <v>4963</v>
      </c>
      <c r="Z291" s="68">
        <v>4906</v>
      </c>
      <c r="AA291" s="68">
        <v>4959</v>
      </c>
      <c r="AB291" s="134"/>
      <c r="AC291" s="134"/>
      <c r="AD291" s="134"/>
      <c r="AE291" s="134"/>
      <c r="AF291" s="134"/>
      <c r="AG291" s="37"/>
      <c r="AH291" s="37"/>
      <c r="AI291" s="1"/>
      <c r="AJ291" s="1"/>
      <c r="AK291" s="1"/>
      <c r="AL291" s="1"/>
      <c r="AM291" s="1"/>
      <c r="AN291" s="1"/>
      <c r="AO291" s="1"/>
      <c r="AP291" s="14">
        <v>4917</v>
      </c>
      <c r="AQ291" s="14">
        <v>4955</v>
      </c>
      <c r="AR291" s="14">
        <v>4897</v>
      </c>
      <c r="AS291" s="14">
        <v>4951</v>
      </c>
      <c r="AT291" s="14">
        <v>4890.333333333333</v>
      </c>
      <c r="AU291" s="127">
        <v>3</v>
      </c>
      <c r="AV291" s="127" t="s">
        <v>618</v>
      </c>
      <c r="AW291" s="14">
        <v>782</v>
      </c>
      <c r="AX291" s="127" t="s">
        <v>618</v>
      </c>
      <c r="AY291" s="14">
        <v>-154</v>
      </c>
      <c r="AZ291" s="1">
        <v>4945</v>
      </c>
      <c r="BA291" s="1">
        <v>4952</v>
      </c>
      <c r="BB291" s="1">
        <v>4906</v>
      </c>
      <c r="BC291" s="1">
        <v>4946</v>
      </c>
      <c r="BD291" s="8"/>
      <c r="BE291" s="8"/>
      <c r="BF291" s="62"/>
      <c r="BG291" s="62"/>
      <c r="BH291" s="1">
        <v>4951</v>
      </c>
      <c r="BI291" s="1">
        <v>522</v>
      </c>
      <c r="BJ291" s="1">
        <v>385</v>
      </c>
      <c r="BK291" s="1">
        <v>1.3558441558441559</v>
      </c>
      <c r="BL291" s="1">
        <v>4945</v>
      </c>
      <c r="BM291" s="1">
        <v>4945</v>
      </c>
      <c r="BN291" s="1">
        <v>4906</v>
      </c>
      <c r="BO291" s="1">
        <v>4937</v>
      </c>
      <c r="BP291" s="1">
        <v>4945</v>
      </c>
      <c r="BQ291" s="1">
        <v>4952</v>
      </c>
      <c r="BR291" s="1">
        <v>4906</v>
      </c>
      <c r="BS291" s="1">
        <v>4943</v>
      </c>
      <c r="BT291" s="1">
        <v>4945</v>
      </c>
      <c r="BU291" s="1">
        <v>4945</v>
      </c>
      <c r="BV291" s="1">
        <v>4937</v>
      </c>
      <c r="BW291" s="1">
        <v>4940</v>
      </c>
      <c r="BX291" s="1">
        <v>1484.4</v>
      </c>
      <c r="BY291" s="62"/>
      <c r="BZ291" s="62"/>
      <c r="CA291" s="8"/>
      <c r="CB291" s="8"/>
      <c r="CC291" s="62"/>
      <c r="CD291" s="62"/>
      <c r="CE291" s="1"/>
      <c r="CF291" s="1"/>
    </row>
    <row r="292" spans="1:84" s="12" customFormat="1">
      <c r="A292" s="1">
        <v>2014</v>
      </c>
      <c r="B292" s="1">
        <v>2</v>
      </c>
      <c r="C292" s="24">
        <v>41708</v>
      </c>
      <c r="D292" s="26">
        <v>4936</v>
      </c>
      <c r="E292" s="26">
        <v>4948</v>
      </c>
      <c r="F292" s="26">
        <v>4889</v>
      </c>
      <c r="G292" s="26">
        <v>4890</v>
      </c>
      <c r="H292" s="1">
        <v>1477.2</v>
      </c>
      <c r="I292" s="81">
        <v>143.11984699999999</v>
      </c>
      <c r="J292" s="119">
        <v>143.14719600000001</v>
      </c>
      <c r="K292" s="119">
        <v>93.038724999999999</v>
      </c>
      <c r="L292" s="72">
        <v>93.070931999999999</v>
      </c>
      <c r="M292" s="7">
        <v>4893</v>
      </c>
      <c r="N292" s="56"/>
      <c r="O292" s="84"/>
      <c r="P292" s="13"/>
      <c r="Q292" s="13"/>
      <c r="R292" s="13"/>
      <c r="S292" s="13"/>
      <c r="T292" s="13"/>
      <c r="U292" s="13"/>
      <c r="V292" s="13"/>
      <c r="W292" s="50"/>
      <c r="X292" s="69">
        <v>4893</v>
      </c>
      <c r="Y292" s="7">
        <v>4945</v>
      </c>
      <c r="Z292" s="68">
        <v>4891</v>
      </c>
      <c r="AA292" s="68">
        <v>4938</v>
      </c>
      <c r="AB292" s="134"/>
      <c r="AC292" s="134"/>
      <c r="AD292" s="134"/>
      <c r="AE292" s="134"/>
      <c r="AF292" s="134"/>
      <c r="AG292" s="37"/>
      <c r="AH292" s="37"/>
      <c r="AI292" s="1"/>
      <c r="AJ292" s="1"/>
      <c r="AK292" s="1"/>
      <c r="AL292" s="1"/>
      <c r="AM292" s="1"/>
      <c r="AN292" s="1"/>
      <c r="AO292" s="1"/>
      <c r="AP292" s="14">
        <v>4945</v>
      </c>
      <c r="AQ292" s="14">
        <v>4963</v>
      </c>
      <c r="AR292" s="14">
        <v>4906</v>
      </c>
      <c r="AS292" s="14">
        <v>4906</v>
      </c>
      <c r="AT292" s="14">
        <v>4917.666666666667</v>
      </c>
      <c r="AU292" s="127">
        <v>46</v>
      </c>
      <c r="AV292" s="127" t="s">
        <v>618</v>
      </c>
      <c r="AW292" s="14">
        <v>782</v>
      </c>
      <c r="AX292" s="127">
        <v>-36</v>
      </c>
      <c r="AY292" s="14">
        <v>-190</v>
      </c>
      <c r="AZ292" s="1">
        <v>4893</v>
      </c>
      <c r="BA292" s="1">
        <v>4944</v>
      </c>
      <c r="BB292" s="1">
        <v>4891</v>
      </c>
      <c r="BC292" s="1">
        <v>4940</v>
      </c>
      <c r="BD292" s="8"/>
      <c r="BE292" s="8"/>
      <c r="BF292" s="62"/>
      <c r="BG292" s="62"/>
      <c r="BH292" s="1">
        <v>4937</v>
      </c>
      <c r="BI292" s="1">
        <v>536</v>
      </c>
      <c r="BJ292" s="1">
        <v>344</v>
      </c>
      <c r="BK292" s="1">
        <v>1.558139534883721</v>
      </c>
      <c r="BL292" s="1">
        <v>4893</v>
      </c>
      <c r="BM292" s="1">
        <v>4926</v>
      </c>
      <c r="BN292" s="1">
        <v>4891</v>
      </c>
      <c r="BO292" s="1">
        <v>4923</v>
      </c>
      <c r="BP292" s="1">
        <v>4893</v>
      </c>
      <c r="BQ292" s="1">
        <v>4944</v>
      </c>
      <c r="BR292" s="1">
        <v>4891</v>
      </c>
      <c r="BS292" s="1">
        <v>4939</v>
      </c>
      <c r="BT292" s="1">
        <v>4893</v>
      </c>
      <c r="BU292" s="1">
        <v>4910</v>
      </c>
      <c r="BV292" s="1">
        <v>4891</v>
      </c>
      <c r="BW292" s="1">
        <v>4909</v>
      </c>
      <c r="BX292" s="1">
        <v>1468.7</v>
      </c>
      <c r="BY292" s="62"/>
      <c r="BZ292" s="62"/>
      <c r="CA292" s="8"/>
      <c r="CB292" s="8"/>
      <c r="CC292" s="62"/>
      <c r="CD292" s="62"/>
      <c r="CE292" s="1"/>
      <c r="CF292" s="1"/>
    </row>
    <row r="293" spans="1:84" s="12" customFormat="1">
      <c r="A293" s="1">
        <v>2014</v>
      </c>
      <c r="B293" s="1">
        <v>3</v>
      </c>
      <c r="C293" s="24">
        <v>41709</v>
      </c>
      <c r="D293" s="26">
        <v>4940</v>
      </c>
      <c r="E293" s="26">
        <v>4943</v>
      </c>
      <c r="F293" s="26">
        <v>4922</v>
      </c>
      <c r="G293" s="26">
        <v>4937</v>
      </c>
      <c r="H293" s="1">
        <v>1464.6</v>
      </c>
      <c r="I293" s="81">
        <v>143.26677000000001</v>
      </c>
      <c r="J293" s="119">
        <v>143.0428</v>
      </c>
      <c r="K293" s="119">
        <v>93.383200000000002</v>
      </c>
      <c r="L293" s="72">
        <v>93.313479999999998</v>
      </c>
      <c r="M293" s="7">
        <v>4937</v>
      </c>
      <c r="N293" s="56"/>
      <c r="O293" s="84"/>
      <c r="P293" s="13"/>
      <c r="Q293" s="13"/>
      <c r="R293" s="13"/>
      <c r="S293" s="13"/>
      <c r="T293" s="13"/>
      <c r="U293" s="13"/>
      <c r="V293" s="13"/>
      <c r="W293" s="50"/>
      <c r="X293" s="69">
        <v>4935</v>
      </c>
      <c r="Y293" s="7">
        <v>4962</v>
      </c>
      <c r="Z293" s="68">
        <v>4861</v>
      </c>
      <c r="AA293" s="68">
        <v>4884</v>
      </c>
      <c r="AB293" s="134"/>
      <c r="AC293" s="134"/>
      <c r="AD293" s="134"/>
      <c r="AE293" s="134"/>
      <c r="AF293" s="134"/>
      <c r="AG293" s="37"/>
      <c r="AH293" s="37"/>
      <c r="AI293" s="1"/>
      <c r="AJ293" s="1"/>
      <c r="AK293" s="1"/>
      <c r="AL293" s="1"/>
      <c r="AM293" s="1"/>
      <c r="AN293" s="1"/>
      <c r="AO293" s="1"/>
      <c r="AP293" s="14">
        <v>4893</v>
      </c>
      <c r="AQ293" s="14">
        <v>4945</v>
      </c>
      <c r="AR293" s="14">
        <v>4891</v>
      </c>
      <c r="AS293" s="14">
        <v>4928</v>
      </c>
      <c r="AT293" s="14">
        <v>4928.333333333333</v>
      </c>
      <c r="AU293" s="127">
        <v>3</v>
      </c>
      <c r="AV293" s="127" t="s">
        <v>618</v>
      </c>
      <c r="AW293" s="14">
        <v>782</v>
      </c>
      <c r="AX293" s="127" t="s">
        <v>618</v>
      </c>
      <c r="AY293" s="14">
        <v>-190</v>
      </c>
      <c r="AZ293" s="1">
        <v>4935</v>
      </c>
      <c r="BA293" s="1">
        <v>4962</v>
      </c>
      <c r="BB293" s="1">
        <v>4935</v>
      </c>
      <c r="BC293" s="1">
        <v>4959</v>
      </c>
      <c r="BD293" s="8"/>
      <c r="BE293" s="8"/>
      <c r="BF293" s="62"/>
      <c r="BG293" s="62"/>
      <c r="BH293" s="1">
        <v>4934</v>
      </c>
      <c r="BI293" s="1">
        <v>446</v>
      </c>
      <c r="BJ293" s="1">
        <v>305</v>
      </c>
      <c r="BK293" s="1">
        <v>1.4622950819672131</v>
      </c>
      <c r="BL293" s="1">
        <v>4935</v>
      </c>
      <c r="BM293" s="1">
        <v>4962</v>
      </c>
      <c r="BN293" s="1">
        <v>4935</v>
      </c>
      <c r="BO293" s="1">
        <v>4955</v>
      </c>
      <c r="BP293" s="1">
        <v>4935</v>
      </c>
      <c r="BQ293" s="1">
        <v>4962</v>
      </c>
      <c r="BR293" s="1">
        <v>4931</v>
      </c>
      <c r="BS293" s="1">
        <v>4931</v>
      </c>
      <c r="BT293" s="1">
        <v>4935</v>
      </c>
      <c r="BU293" s="1">
        <v>4950</v>
      </c>
      <c r="BV293" s="1">
        <v>4935</v>
      </c>
      <c r="BW293" s="1">
        <v>4945</v>
      </c>
      <c r="BX293" s="1">
        <v>1480</v>
      </c>
      <c r="BY293" s="62"/>
      <c r="BZ293" s="62"/>
      <c r="CA293" s="8"/>
      <c r="CB293" s="8"/>
      <c r="CC293" s="62"/>
      <c r="CD293" s="62"/>
      <c r="CE293" s="1"/>
      <c r="CF293" s="1"/>
    </row>
    <row r="294" spans="1:84" s="12" customFormat="1">
      <c r="A294" s="1">
        <v>2014</v>
      </c>
      <c r="B294" s="1">
        <v>4</v>
      </c>
      <c r="C294" s="24">
        <v>41710</v>
      </c>
      <c r="D294" s="26">
        <v>4887</v>
      </c>
      <c r="E294" s="26">
        <v>4924</v>
      </c>
      <c r="F294" s="26">
        <v>4885</v>
      </c>
      <c r="G294" s="26">
        <v>4906</v>
      </c>
      <c r="H294" s="1">
        <v>1476.3</v>
      </c>
      <c r="I294" s="81">
        <v>142.57823999999999</v>
      </c>
      <c r="J294" s="119">
        <v>142.368135</v>
      </c>
      <c r="K294" s="119">
        <v>92.146950000000004</v>
      </c>
      <c r="L294" s="72">
        <v>92.145962999999995</v>
      </c>
      <c r="M294" s="7">
        <v>4900</v>
      </c>
      <c r="N294" s="56"/>
      <c r="O294" s="84"/>
      <c r="P294" s="13"/>
      <c r="Q294" s="13"/>
      <c r="R294" s="13"/>
      <c r="S294" s="13"/>
      <c r="T294" s="13"/>
      <c r="U294" s="13"/>
      <c r="V294" s="13"/>
      <c r="W294" s="50"/>
      <c r="X294" s="69">
        <v>4895</v>
      </c>
      <c r="Y294" s="7">
        <v>4923</v>
      </c>
      <c r="Z294" s="68">
        <v>4850</v>
      </c>
      <c r="AA294" s="68">
        <v>4909</v>
      </c>
      <c r="AB294" s="134"/>
      <c r="AC294" s="134"/>
      <c r="AD294" s="134"/>
      <c r="AE294" s="134"/>
      <c r="AF294" s="134"/>
      <c r="AG294" s="37"/>
      <c r="AH294" s="37"/>
      <c r="AI294" s="1"/>
      <c r="AJ294" s="1"/>
      <c r="AK294" s="1"/>
      <c r="AL294" s="1"/>
      <c r="AM294" s="1"/>
      <c r="AN294" s="1"/>
      <c r="AO294" s="1"/>
      <c r="AP294" s="14">
        <v>4935</v>
      </c>
      <c r="AQ294" s="14">
        <v>4962</v>
      </c>
      <c r="AR294" s="14">
        <v>4861</v>
      </c>
      <c r="AS294" s="14">
        <v>4891</v>
      </c>
      <c r="AT294" s="14">
        <v>4908.333333333333</v>
      </c>
      <c r="AU294" s="127">
        <v>19</v>
      </c>
      <c r="AV294" s="127" t="s">
        <v>618</v>
      </c>
      <c r="AW294" s="14">
        <v>782</v>
      </c>
      <c r="AX294" s="127" t="s">
        <v>618</v>
      </c>
      <c r="AY294" s="14">
        <v>-190</v>
      </c>
      <c r="AZ294" s="1">
        <v>4895</v>
      </c>
      <c r="BA294" s="1">
        <v>4911</v>
      </c>
      <c r="BB294" s="1">
        <v>4850</v>
      </c>
      <c r="BC294" s="1">
        <v>4900</v>
      </c>
      <c r="BD294" s="8"/>
      <c r="BE294" s="8"/>
      <c r="BF294" s="62"/>
      <c r="BG294" s="62"/>
      <c r="BH294" s="1">
        <v>4893</v>
      </c>
      <c r="BI294" s="1">
        <v>488</v>
      </c>
      <c r="BJ294" s="1">
        <v>402</v>
      </c>
      <c r="BK294" s="1">
        <v>1.2139303482587065</v>
      </c>
      <c r="BL294" s="1">
        <v>4895</v>
      </c>
      <c r="BM294" s="1">
        <v>4911</v>
      </c>
      <c r="BN294" s="1">
        <v>4850</v>
      </c>
      <c r="BO294" s="1">
        <v>4897</v>
      </c>
      <c r="BP294" s="1">
        <v>4895</v>
      </c>
      <c r="BQ294" s="1">
        <v>4912</v>
      </c>
      <c r="BR294" s="1">
        <v>4850</v>
      </c>
      <c r="BS294" s="1">
        <v>4908</v>
      </c>
      <c r="BT294" s="1">
        <v>4895</v>
      </c>
      <c r="BU294" s="1">
        <v>4904</v>
      </c>
      <c r="BV294" s="1">
        <v>4871</v>
      </c>
      <c r="BW294" s="1">
        <v>4884</v>
      </c>
      <c r="BX294" s="1">
        <v>1463.5</v>
      </c>
      <c r="BY294" s="62"/>
      <c r="BZ294" s="62"/>
      <c r="CA294" s="8"/>
      <c r="CB294" s="8"/>
      <c r="CC294" s="62"/>
      <c r="CD294" s="62"/>
      <c r="CE294" s="1"/>
      <c r="CF294" s="1"/>
    </row>
    <row r="295" spans="1:84" s="12" customFormat="1">
      <c r="A295" s="1">
        <v>2014</v>
      </c>
      <c r="B295" s="1">
        <v>5</v>
      </c>
      <c r="C295" s="24">
        <v>41711</v>
      </c>
      <c r="D295" s="26">
        <v>4914</v>
      </c>
      <c r="E295" s="26">
        <v>4924</v>
      </c>
      <c r="F295" s="26">
        <v>4875</v>
      </c>
      <c r="G295" s="26">
        <v>4884</v>
      </c>
      <c r="H295" s="1">
        <v>1479.4</v>
      </c>
      <c r="I295" s="81">
        <v>142.923935</v>
      </c>
      <c r="J295" s="119">
        <v>143.03755200000001</v>
      </c>
      <c r="K295" s="119">
        <v>92.859025000000003</v>
      </c>
      <c r="L295" s="72">
        <v>93.009286000000003</v>
      </c>
      <c r="M295" s="7">
        <v>4889</v>
      </c>
      <c r="N295" s="56"/>
      <c r="O295" s="84"/>
      <c r="P295" s="13"/>
      <c r="Q295" s="13"/>
      <c r="R295" s="13"/>
      <c r="S295" s="13"/>
      <c r="T295" s="13"/>
      <c r="U295" s="13"/>
      <c r="V295" s="13"/>
      <c r="W295" s="50"/>
      <c r="X295" s="69">
        <v>4893</v>
      </c>
      <c r="Y295" s="7">
        <v>4918</v>
      </c>
      <c r="Z295" s="68">
        <v>4858</v>
      </c>
      <c r="AA295" s="68">
        <v>4863</v>
      </c>
      <c r="AB295" s="134"/>
      <c r="AC295" s="134"/>
      <c r="AD295" s="134"/>
      <c r="AE295" s="134"/>
      <c r="AF295" s="134"/>
      <c r="AG295" s="37"/>
      <c r="AH295" s="37"/>
      <c r="AI295" s="1"/>
      <c r="AJ295" s="1"/>
      <c r="AK295" s="1"/>
      <c r="AL295" s="1"/>
      <c r="AM295" s="1"/>
      <c r="AN295" s="1"/>
      <c r="AO295" s="1"/>
      <c r="AP295" s="14">
        <v>4895</v>
      </c>
      <c r="AQ295" s="14">
        <v>4923</v>
      </c>
      <c r="AR295" s="14">
        <v>4850</v>
      </c>
      <c r="AS295" s="14">
        <v>4903</v>
      </c>
      <c r="AT295" s="14">
        <v>4907.333333333333</v>
      </c>
      <c r="AU295" s="127">
        <v>30</v>
      </c>
      <c r="AV295" s="127" t="s">
        <v>618</v>
      </c>
      <c r="AW295" s="14">
        <v>782</v>
      </c>
      <c r="AX295" s="127" t="s">
        <v>618</v>
      </c>
      <c r="AY295" s="14">
        <v>-190</v>
      </c>
      <c r="AZ295" s="1">
        <v>4893</v>
      </c>
      <c r="BA295" s="1">
        <v>4907</v>
      </c>
      <c r="BB295" s="1">
        <v>4887</v>
      </c>
      <c r="BC295" s="1">
        <v>4905</v>
      </c>
      <c r="BD295" s="8"/>
      <c r="BE295" s="8"/>
      <c r="BF295" s="62"/>
      <c r="BG295" s="62"/>
      <c r="BH295" s="1">
        <v>4906</v>
      </c>
      <c r="BI295" s="1">
        <v>459</v>
      </c>
      <c r="BJ295" s="1">
        <v>408</v>
      </c>
      <c r="BK295" s="1">
        <v>1.125</v>
      </c>
      <c r="BL295" s="1">
        <v>4893</v>
      </c>
      <c r="BM295" s="1">
        <v>4906</v>
      </c>
      <c r="BN295" s="1">
        <v>4887</v>
      </c>
      <c r="BO295" s="1">
        <v>4895</v>
      </c>
      <c r="BP295" s="1">
        <v>4893</v>
      </c>
      <c r="BQ295" s="1">
        <v>4918</v>
      </c>
      <c r="BR295" s="1">
        <v>4887</v>
      </c>
      <c r="BS295" s="1">
        <v>4905</v>
      </c>
      <c r="BT295" s="1">
        <v>4893</v>
      </c>
      <c r="BU295" s="1">
        <v>4905</v>
      </c>
      <c r="BV295" s="1">
        <v>4887</v>
      </c>
      <c r="BW295" s="1">
        <v>4887</v>
      </c>
      <c r="BX295" s="1">
        <v>1475.2</v>
      </c>
      <c r="BY295" s="62"/>
      <c r="BZ295" s="62"/>
      <c r="CA295" s="8"/>
      <c r="CB295" s="8"/>
      <c r="CC295" s="62"/>
      <c r="CD295" s="62"/>
      <c r="CE295" s="1"/>
      <c r="CF295" s="1"/>
    </row>
    <row r="296" spans="1:84" s="12" customFormat="1">
      <c r="A296" s="1">
        <v>2014</v>
      </c>
      <c r="B296" s="1">
        <v>6</v>
      </c>
      <c r="C296" s="24">
        <v>41712</v>
      </c>
      <c r="D296" s="26">
        <v>4870</v>
      </c>
      <c r="E296" s="26">
        <v>4887</v>
      </c>
      <c r="F296" s="26">
        <v>4845</v>
      </c>
      <c r="G296" s="26">
        <v>4853</v>
      </c>
      <c r="H296" s="1">
        <v>1469.6</v>
      </c>
      <c r="I296" s="81">
        <v>140.73539199999999</v>
      </c>
      <c r="J296" s="119">
        <v>140.99409199999999</v>
      </c>
      <c r="K296" s="119">
        <v>91.484099000000001</v>
      </c>
      <c r="L296" s="72">
        <v>91.680235999999994</v>
      </c>
      <c r="M296" s="7">
        <v>4858</v>
      </c>
      <c r="N296" s="56"/>
      <c r="O296" s="84"/>
      <c r="P296" s="13"/>
      <c r="Q296" s="13"/>
      <c r="R296" s="13"/>
      <c r="S296" s="13"/>
      <c r="T296" s="13"/>
      <c r="U296" s="13"/>
      <c r="V296" s="13"/>
      <c r="W296" s="50"/>
      <c r="X296" s="69">
        <v>4857</v>
      </c>
      <c r="Y296" s="7">
        <v>4876</v>
      </c>
      <c r="Z296" s="68">
        <v>4816</v>
      </c>
      <c r="AA296" s="68">
        <v>4817</v>
      </c>
      <c r="AB296" s="134"/>
      <c r="AC296" s="134"/>
      <c r="AD296" s="134"/>
      <c r="AE296" s="134"/>
      <c r="AF296" s="134"/>
      <c r="AG296" s="37"/>
      <c r="AH296" s="37"/>
      <c r="AI296" s="1"/>
      <c r="AJ296" s="1"/>
      <c r="AK296" s="1"/>
      <c r="AL296" s="1"/>
      <c r="AM296" s="1"/>
      <c r="AN296" s="1"/>
      <c r="AO296" s="1"/>
      <c r="AP296" s="14">
        <v>4893</v>
      </c>
      <c r="AQ296" s="14">
        <v>4918</v>
      </c>
      <c r="AR296" s="14">
        <v>4858</v>
      </c>
      <c r="AS296" s="14">
        <v>4879</v>
      </c>
      <c r="AT296" s="14">
        <v>4891</v>
      </c>
      <c r="AU296" s="127">
        <v>17</v>
      </c>
      <c r="AV296" s="127" t="s">
        <v>618</v>
      </c>
      <c r="AW296" s="14">
        <v>782</v>
      </c>
      <c r="AX296" s="127">
        <v>17</v>
      </c>
      <c r="AY296" s="14">
        <v>-173</v>
      </c>
      <c r="AZ296" s="1">
        <v>4857</v>
      </c>
      <c r="BA296" s="1">
        <v>4876</v>
      </c>
      <c r="BB296" s="1">
        <v>4844</v>
      </c>
      <c r="BC296" s="1">
        <v>4852</v>
      </c>
      <c r="BD296" s="8"/>
      <c r="BE296" s="8"/>
      <c r="BF296" s="62"/>
      <c r="BG296" s="62"/>
      <c r="BH296" s="1">
        <v>4882</v>
      </c>
      <c r="BI296" s="1">
        <v>375</v>
      </c>
      <c r="BJ296" s="1">
        <v>282</v>
      </c>
      <c r="BK296" s="1">
        <v>1.3297872340425532</v>
      </c>
      <c r="BL296" s="1">
        <v>4857</v>
      </c>
      <c r="BM296" s="1">
        <v>4875</v>
      </c>
      <c r="BN296" s="1">
        <v>4844</v>
      </c>
      <c r="BO296" s="1">
        <v>4868</v>
      </c>
      <c r="BP296" s="1">
        <v>4857</v>
      </c>
      <c r="BQ296" s="1">
        <v>4876</v>
      </c>
      <c r="BR296" s="1">
        <v>4836</v>
      </c>
      <c r="BS296" s="1">
        <v>4840</v>
      </c>
      <c r="BT296" s="1">
        <v>4857</v>
      </c>
      <c r="BU296" s="1">
        <v>4861</v>
      </c>
      <c r="BV296" s="1">
        <v>4845</v>
      </c>
      <c r="BW296" s="1">
        <v>4845</v>
      </c>
      <c r="BX296" s="1">
        <v>1473.2</v>
      </c>
      <c r="BY296" s="62"/>
      <c r="BZ296" s="62"/>
      <c r="CA296" s="8"/>
      <c r="CB296" s="8"/>
      <c r="CC296" s="62"/>
      <c r="CD296" s="62"/>
      <c r="CE296" s="1"/>
      <c r="CF296" s="1"/>
    </row>
    <row r="297" spans="1:84" s="12" customFormat="1">
      <c r="A297" s="1">
        <v>2014</v>
      </c>
      <c r="B297" s="1">
        <v>2</v>
      </c>
      <c r="C297" s="24">
        <v>41715</v>
      </c>
      <c r="D297" s="26">
        <v>4839</v>
      </c>
      <c r="E297" s="26">
        <v>4879</v>
      </c>
      <c r="F297" s="26">
        <v>4837</v>
      </c>
      <c r="G297" s="26">
        <v>4876</v>
      </c>
      <c r="H297" s="1">
        <v>1468.4</v>
      </c>
      <c r="I297" s="81">
        <v>141.24806100000001</v>
      </c>
      <c r="J297" s="119">
        <v>140.99202</v>
      </c>
      <c r="K297" s="119">
        <v>91.957049999999995</v>
      </c>
      <c r="L297" s="72">
        <v>92.055075000000002</v>
      </c>
      <c r="M297" s="7">
        <v>4868</v>
      </c>
      <c r="N297" s="56"/>
      <c r="O297" s="84"/>
      <c r="P297" s="13"/>
      <c r="Q297" s="13"/>
      <c r="R297" s="13"/>
      <c r="S297" s="13"/>
      <c r="T297" s="13"/>
      <c r="U297" s="13"/>
      <c r="V297" s="13"/>
      <c r="W297" s="50"/>
      <c r="X297" s="69">
        <v>4865</v>
      </c>
      <c r="Y297" s="7">
        <v>4894</v>
      </c>
      <c r="Z297" s="68">
        <v>4831</v>
      </c>
      <c r="AA297" s="68">
        <v>4833</v>
      </c>
      <c r="AB297" s="134"/>
      <c r="AC297" s="134"/>
      <c r="AD297" s="134"/>
      <c r="AE297" s="134"/>
      <c r="AF297" s="134"/>
      <c r="AG297" s="37"/>
      <c r="AH297" s="37"/>
      <c r="AI297" s="1"/>
      <c r="AJ297" s="1"/>
      <c r="AK297" s="1"/>
      <c r="AL297" s="1"/>
      <c r="AM297" s="1"/>
      <c r="AN297" s="1"/>
      <c r="AO297" s="1"/>
      <c r="AP297" s="14">
        <v>4857</v>
      </c>
      <c r="AQ297" s="14">
        <v>4876</v>
      </c>
      <c r="AR297" s="14">
        <v>4816</v>
      </c>
      <c r="AS297" s="14">
        <v>4853</v>
      </c>
      <c r="AT297" s="14">
        <v>4878.333333333333</v>
      </c>
      <c r="AU297" s="127">
        <v>37</v>
      </c>
      <c r="AV297" s="127" t="s">
        <v>618</v>
      </c>
      <c r="AW297" s="14">
        <v>782</v>
      </c>
      <c r="AX297" s="127" t="s">
        <v>618</v>
      </c>
      <c r="AY297" s="14">
        <v>-173</v>
      </c>
      <c r="AZ297" s="1">
        <v>4865</v>
      </c>
      <c r="BA297" s="1">
        <v>4894</v>
      </c>
      <c r="BB297" s="1">
        <v>4848</v>
      </c>
      <c r="BC297" s="1">
        <v>4867</v>
      </c>
      <c r="BD297" s="8"/>
      <c r="BE297" s="8"/>
      <c r="BF297" s="62"/>
      <c r="BG297" s="62"/>
      <c r="BH297" s="1">
        <v>4848</v>
      </c>
      <c r="BI297" s="1">
        <v>559</v>
      </c>
      <c r="BJ297" s="1">
        <v>355</v>
      </c>
      <c r="BK297" s="1">
        <v>1.5746478873239436</v>
      </c>
      <c r="BL297" s="1">
        <v>4865</v>
      </c>
      <c r="BM297" s="1">
        <v>4894</v>
      </c>
      <c r="BN297" s="1">
        <v>4857</v>
      </c>
      <c r="BO297" s="1">
        <v>4862</v>
      </c>
      <c r="BP297" s="1">
        <v>4865</v>
      </c>
      <c r="BQ297" s="1">
        <v>4894</v>
      </c>
      <c r="BR297" s="1">
        <v>4848</v>
      </c>
      <c r="BS297" s="1">
        <v>4854</v>
      </c>
      <c r="BT297" s="1">
        <v>4865</v>
      </c>
      <c r="BU297" s="1">
        <v>4883</v>
      </c>
      <c r="BV297" s="1">
        <v>4861</v>
      </c>
      <c r="BW297" s="1">
        <v>4881</v>
      </c>
      <c r="BX297" s="1">
        <v>1480</v>
      </c>
      <c r="BY297" s="62"/>
      <c r="BZ297" s="62"/>
      <c r="CA297" s="8"/>
      <c r="CB297" s="8"/>
      <c r="CC297" s="62"/>
      <c r="CD297" s="62"/>
      <c r="CE297" s="1"/>
      <c r="CF297" s="1"/>
    </row>
    <row r="298" spans="1:84" s="12" customFormat="1">
      <c r="A298" s="1">
        <v>2014</v>
      </c>
      <c r="B298" s="1">
        <v>3</v>
      </c>
      <c r="C298" s="24">
        <v>41716</v>
      </c>
      <c r="D298" s="26">
        <v>4847</v>
      </c>
      <c r="E298" s="26">
        <v>4856</v>
      </c>
      <c r="F298" s="26">
        <v>4807</v>
      </c>
      <c r="G298" s="26">
        <v>4817</v>
      </c>
      <c r="H298" s="1">
        <v>1458.5</v>
      </c>
      <c r="I298" s="81">
        <v>141.51977500000001</v>
      </c>
      <c r="J298" s="119">
        <v>141.36358200000001</v>
      </c>
      <c r="K298" s="119">
        <v>92.147920999999997</v>
      </c>
      <c r="L298" s="72">
        <v>92.159177999999997</v>
      </c>
      <c r="M298" s="7">
        <v>4794</v>
      </c>
      <c r="N298" s="56"/>
      <c r="O298" s="84"/>
      <c r="P298" s="13"/>
      <c r="Q298" s="13"/>
      <c r="R298" s="13"/>
      <c r="S298" s="13"/>
      <c r="T298" s="13"/>
      <c r="U298" s="13"/>
      <c r="V298" s="13"/>
      <c r="W298" s="50"/>
      <c r="X298" s="69">
        <v>4792</v>
      </c>
      <c r="Y298" s="7">
        <v>4815</v>
      </c>
      <c r="Z298" s="68">
        <v>4772</v>
      </c>
      <c r="AA298" s="68">
        <v>4801</v>
      </c>
      <c r="AB298" s="134"/>
      <c r="AC298" s="134"/>
      <c r="AD298" s="134"/>
      <c r="AE298" s="134"/>
      <c r="AF298" s="134"/>
      <c r="AG298" s="37"/>
      <c r="AH298" s="37"/>
      <c r="AI298" s="1"/>
      <c r="AJ298" s="1"/>
      <c r="AK298" s="1"/>
      <c r="AL298" s="1"/>
      <c r="AM298" s="1"/>
      <c r="AN298" s="1"/>
      <c r="AO298" s="1"/>
      <c r="AP298" s="14">
        <v>4865</v>
      </c>
      <c r="AQ298" s="14">
        <v>4894</v>
      </c>
      <c r="AR298" s="14">
        <v>4831</v>
      </c>
      <c r="AS298" s="14">
        <v>4842</v>
      </c>
      <c r="AT298" s="14">
        <v>4858</v>
      </c>
      <c r="AU298" s="127">
        <v>30</v>
      </c>
      <c r="AV298" s="127" t="s">
        <v>618</v>
      </c>
      <c r="AW298" s="14">
        <v>782</v>
      </c>
      <c r="AX298" s="127">
        <v>34</v>
      </c>
      <c r="AY298" s="14">
        <v>-139</v>
      </c>
      <c r="AZ298" s="1">
        <v>4792</v>
      </c>
      <c r="BA298" s="1">
        <v>4798</v>
      </c>
      <c r="BB298" s="1">
        <v>4772</v>
      </c>
      <c r="BC298" s="1">
        <v>4791</v>
      </c>
      <c r="BD298" s="8"/>
      <c r="BE298" s="8"/>
      <c r="BF298" s="62"/>
      <c r="BG298" s="62"/>
      <c r="BH298" s="1">
        <v>4854</v>
      </c>
      <c r="BI298" s="1">
        <v>414</v>
      </c>
      <c r="BJ298" s="1">
        <v>527</v>
      </c>
      <c r="BK298" s="1">
        <v>0.78557874762808344</v>
      </c>
      <c r="BL298" s="1">
        <v>4792</v>
      </c>
      <c r="BM298" s="1">
        <v>4798</v>
      </c>
      <c r="BN298" s="1">
        <v>4772</v>
      </c>
      <c r="BO298" s="1">
        <v>4788</v>
      </c>
      <c r="BP298" s="1">
        <v>4792</v>
      </c>
      <c r="BQ298" s="1">
        <v>4802</v>
      </c>
      <c r="BR298" s="1">
        <v>4772</v>
      </c>
      <c r="BS298" s="1">
        <v>4794</v>
      </c>
      <c r="BT298" s="1">
        <v>4792</v>
      </c>
      <c r="BU298" s="1">
        <v>4795</v>
      </c>
      <c r="BV298" s="1">
        <v>4778</v>
      </c>
      <c r="BW298" s="1">
        <v>4781</v>
      </c>
      <c r="BX298" s="1">
        <v>1455.9</v>
      </c>
      <c r="BY298" s="62"/>
      <c r="BZ298" s="62"/>
      <c r="CA298" s="8"/>
      <c r="CB298" s="8"/>
      <c r="CC298" s="62"/>
      <c r="CD298" s="62"/>
      <c r="CE298" s="1"/>
      <c r="CF298" s="1"/>
    </row>
    <row r="299" spans="1:84" s="12" customFormat="1">
      <c r="A299" s="1">
        <v>2014</v>
      </c>
      <c r="B299" s="1">
        <v>4</v>
      </c>
      <c r="C299" s="24">
        <v>41717</v>
      </c>
      <c r="D299" s="26">
        <v>4795</v>
      </c>
      <c r="E299" s="26">
        <v>4830</v>
      </c>
      <c r="F299" s="26">
        <v>4793</v>
      </c>
      <c r="G299" s="26">
        <v>4827</v>
      </c>
      <c r="H299" s="1">
        <v>1451.7</v>
      </c>
      <c r="I299" s="81">
        <v>141.39183199999999</v>
      </c>
      <c r="J299" s="119">
        <v>141.37414200000001</v>
      </c>
      <c r="K299" s="119">
        <v>92.561784000000003</v>
      </c>
      <c r="L299" s="72">
        <v>92.513093999999995</v>
      </c>
      <c r="M299" s="7">
        <v>4825</v>
      </c>
      <c r="N299" s="56"/>
      <c r="O299" s="84"/>
      <c r="P299" s="13"/>
      <c r="Q299" s="13"/>
      <c r="R299" s="13"/>
      <c r="S299" s="13"/>
      <c r="T299" s="13"/>
      <c r="U299" s="13"/>
      <c r="V299" s="13"/>
      <c r="W299" s="50"/>
      <c r="X299" s="69">
        <v>4824</v>
      </c>
      <c r="Y299" s="7">
        <v>4835</v>
      </c>
      <c r="Z299" s="68">
        <v>4775</v>
      </c>
      <c r="AA299" s="68">
        <v>4815</v>
      </c>
      <c r="AB299" s="134"/>
      <c r="AC299" s="134"/>
      <c r="AD299" s="134"/>
      <c r="AE299" s="134"/>
      <c r="AF299" s="134"/>
      <c r="AG299" s="37"/>
      <c r="AH299" s="37"/>
      <c r="AI299" s="1"/>
      <c r="AJ299" s="1"/>
      <c r="AK299" s="1"/>
      <c r="AL299" s="1"/>
      <c r="AM299" s="1"/>
      <c r="AN299" s="1"/>
      <c r="AO299" s="1"/>
      <c r="AP299" s="14">
        <v>4792</v>
      </c>
      <c r="AQ299" s="14">
        <v>4815</v>
      </c>
      <c r="AR299" s="14">
        <v>4772</v>
      </c>
      <c r="AS299" s="14">
        <v>4813</v>
      </c>
      <c r="AT299" s="14">
        <v>4836</v>
      </c>
      <c r="AU299" s="127">
        <v>32</v>
      </c>
      <c r="AV299" s="127">
        <v>-6</v>
      </c>
      <c r="AW299" s="14">
        <v>776</v>
      </c>
      <c r="AX299" s="127" t="s">
        <v>618</v>
      </c>
      <c r="AY299" s="14">
        <v>-139</v>
      </c>
      <c r="AZ299" s="1">
        <v>4824</v>
      </c>
      <c r="BA299" s="1">
        <v>4835</v>
      </c>
      <c r="BB299" s="1">
        <v>4782</v>
      </c>
      <c r="BC299" s="1">
        <v>4794</v>
      </c>
      <c r="BD299" s="8"/>
      <c r="BE299" s="8"/>
      <c r="BF299" s="62"/>
      <c r="BG299" s="62"/>
      <c r="BH299" s="1">
        <v>4803</v>
      </c>
      <c r="BI299" s="1">
        <v>515</v>
      </c>
      <c r="BJ299" s="1">
        <v>562</v>
      </c>
      <c r="BK299" s="1">
        <v>0.91637010676156583</v>
      </c>
      <c r="BL299" s="1">
        <v>4824</v>
      </c>
      <c r="BM299" s="1">
        <v>4835</v>
      </c>
      <c r="BN299" s="1">
        <v>4782</v>
      </c>
      <c r="BO299" s="1">
        <v>4793</v>
      </c>
      <c r="BP299" s="35">
        <v>4792</v>
      </c>
      <c r="BQ299" s="35">
        <v>4802</v>
      </c>
      <c r="BR299" s="35">
        <v>4772</v>
      </c>
      <c r="BS299" s="35">
        <v>4794</v>
      </c>
      <c r="BT299" s="1">
        <v>4824</v>
      </c>
      <c r="BU299" s="1">
        <v>4835</v>
      </c>
      <c r="BV299" s="1">
        <v>4822</v>
      </c>
      <c r="BW299" s="1">
        <v>4834</v>
      </c>
      <c r="BX299" s="1">
        <v>1467.4</v>
      </c>
      <c r="BY299" s="62"/>
      <c r="BZ299" s="62"/>
      <c r="CA299" s="8"/>
      <c r="CB299" s="8"/>
      <c r="CC299" s="62"/>
      <c r="CD299" s="62"/>
      <c r="CE299" s="1"/>
      <c r="CF299" s="1"/>
    </row>
    <row r="300" spans="1:84" s="12" customFormat="1">
      <c r="A300" s="1">
        <v>2014</v>
      </c>
      <c r="B300" s="1">
        <v>5</v>
      </c>
      <c r="C300" s="24">
        <v>41718</v>
      </c>
      <c r="D300" s="26">
        <v>4811</v>
      </c>
      <c r="E300" s="26">
        <v>4825</v>
      </c>
      <c r="F300" s="26">
        <v>4786</v>
      </c>
      <c r="G300" s="26">
        <v>4810</v>
      </c>
      <c r="H300" s="1">
        <v>1436</v>
      </c>
      <c r="I300" s="81">
        <v>141.45203599999999</v>
      </c>
      <c r="J300" s="119">
        <v>141.62111200000001</v>
      </c>
      <c r="K300" s="119">
        <v>92.263772000000003</v>
      </c>
      <c r="L300" s="72">
        <v>92.364264000000006</v>
      </c>
      <c r="M300" s="7">
        <v>4800</v>
      </c>
      <c r="N300" s="56"/>
      <c r="O300" s="84"/>
      <c r="P300" s="13"/>
      <c r="Q300" s="13"/>
      <c r="R300" s="13"/>
      <c r="S300" s="13"/>
      <c r="T300" s="13"/>
      <c r="U300" s="13"/>
      <c r="V300" s="13"/>
      <c r="W300" s="50"/>
      <c r="X300" s="69">
        <v>4809</v>
      </c>
      <c r="Y300" s="7">
        <v>4811</v>
      </c>
      <c r="Z300" s="68">
        <v>4732</v>
      </c>
      <c r="AA300" s="68">
        <v>4765</v>
      </c>
      <c r="AB300" s="134"/>
      <c r="AC300" s="134"/>
      <c r="AD300" s="134"/>
      <c r="AE300" s="134"/>
      <c r="AF300" s="134"/>
      <c r="AG300" s="37"/>
      <c r="AH300" s="37"/>
      <c r="AI300" s="1"/>
      <c r="AJ300" s="1"/>
      <c r="AK300" s="1"/>
      <c r="AL300" s="1"/>
      <c r="AM300" s="1"/>
      <c r="AN300" s="1"/>
      <c r="AO300" s="1"/>
      <c r="AP300" s="14">
        <v>4824</v>
      </c>
      <c r="AQ300" s="14">
        <v>4835</v>
      </c>
      <c r="AR300" s="14">
        <v>4775</v>
      </c>
      <c r="AS300" s="14">
        <v>4793</v>
      </c>
      <c r="AT300" s="14">
        <v>4816</v>
      </c>
      <c r="AU300" s="127">
        <v>1</v>
      </c>
      <c r="AV300" s="127" t="s">
        <v>618</v>
      </c>
      <c r="AW300" s="14">
        <v>776</v>
      </c>
      <c r="AX300" s="127" t="s">
        <v>618</v>
      </c>
      <c r="AY300" s="14">
        <v>-139</v>
      </c>
      <c r="AZ300" s="1">
        <v>4809</v>
      </c>
      <c r="BA300" s="1">
        <v>4811</v>
      </c>
      <c r="BB300" s="1">
        <v>4761</v>
      </c>
      <c r="BC300" s="1">
        <v>4777</v>
      </c>
      <c r="BD300" s="8"/>
      <c r="BE300" s="8"/>
      <c r="BF300" s="62"/>
      <c r="BG300" s="62"/>
      <c r="BH300" s="1">
        <v>4800</v>
      </c>
      <c r="BI300" s="1">
        <v>488</v>
      </c>
      <c r="BJ300" s="1">
        <v>478</v>
      </c>
      <c r="BK300" s="1">
        <v>1.0209205020920502</v>
      </c>
      <c r="BL300" s="1">
        <v>4809</v>
      </c>
      <c r="BM300" s="1">
        <v>4811</v>
      </c>
      <c r="BN300" s="1">
        <v>4761</v>
      </c>
      <c r="BO300" s="1">
        <v>4776</v>
      </c>
      <c r="BP300" s="1">
        <v>4809</v>
      </c>
      <c r="BQ300" s="1">
        <v>4811</v>
      </c>
      <c r="BR300" s="1">
        <v>4732</v>
      </c>
      <c r="BS300" s="1">
        <v>4741</v>
      </c>
      <c r="BT300" s="1">
        <v>4809</v>
      </c>
      <c r="BU300" s="1">
        <v>4811</v>
      </c>
      <c r="BV300" s="1">
        <v>4795</v>
      </c>
      <c r="BW300" s="1">
        <v>4799</v>
      </c>
      <c r="BX300" s="1">
        <v>1447</v>
      </c>
      <c r="BY300" s="62"/>
      <c r="BZ300" s="62"/>
      <c r="CA300" s="8"/>
      <c r="CB300" s="8"/>
      <c r="CC300" s="62"/>
      <c r="CD300" s="62"/>
      <c r="CE300" s="1"/>
      <c r="CF300" s="1"/>
    </row>
    <row r="301" spans="1:84" s="12" customFormat="1">
      <c r="A301" s="1">
        <v>2014</v>
      </c>
      <c r="B301" s="1">
        <v>2</v>
      </c>
      <c r="C301" s="24">
        <v>41722</v>
      </c>
      <c r="D301" s="26">
        <v>4775</v>
      </c>
      <c r="E301" s="26">
        <v>4799</v>
      </c>
      <c r="F301" s="26">
        <v>4773</v>
      </c>
      <c r="G301" s="26">
        <v>4783</v>
      </c>
      <c r="H301" s="1">
        <v>1431.2</v>
      </c>
      <c r="I301" s="81">
        <v>141.38810599999999</v>
      </c>
      <c r="J301" s="119">
        <v>141.40229400000001</v>
      </c>
      <c r="K301" s="119">
        <v>93.155477000000005</v>
      </c>
      <c r="L301" s="72">
        <v>93.171339000000003</v>
      </c>
      <c r="M301" s="7">
        <v>4784</v>
      </c>
      <c r="N301" s="56"/>
      <c r="O301" s="84"/>
      <c r="P301" s="13"/>
      <c r="Q301" s="13"/>
      <c r="R301" s="13"/>
      <c r="S301" s="13"/>
      <c r="T301" s="13"/>
      <c r="U301" s="13"/>
      <c r="V301" s="13"/>
      <c r="W301" s="50"/>
      <c r="X301" s="69">
        <v>4784</v>
      </c>
      <c r="Y301" s="7">
        <v>4792</v>
      </c>
      <c r="Z301" s="68">
        <v>4743</v>
      </c>
      <c r="AA301" s="68">
        <v>4750</v>
      </c>
      <c r="AB301" s="134"/>
      <c r="AC301" s="134"/>
      <c r="AD301" s="134"/>
      <c r="AE301" s="134"/>
      <c r="AF301" s="134"/>
      <c r="AG301" s="37"/>
      <c r="AH301" s="37"/>
      <c r="AI301" s="1"/>
      <c r="AJ301" s="1"/>
      <c r="AK301" s="1"/>
      <c r="AL301" s="1"/>
      <c r="AM301" s="1"/>
      <c r="AN301" s="1"/>
      <c r="AO301" s="1"/>
      <c r="AP301" s="14">
        <v>4809</v>
      </c>
      <c r="AQ301" s="14">
        <v>4811</v>
      </c>
      <c r="AR301" s="14">
        <v>4732</v>
      </c>
      <c r="AS301" s="14">
        <v>4796</v>
      </c>
      <c r="AT301" s="14">
        <v>4800.666666666667</v>
      </c>
      <c r="AU301" s="127">
        <v>8</v>
      </c>
      <c r="AV301" s="127" t="s">
        <v>618</v>
      </c>
      <c r="AW301" s="14">
        <v>776</v>
      </c>
      <c r="AX301" s="127" t="s">
        <v>618</v>
      </c>
      <c r="AY301" s="14">
        <v>-139</v>
      </c>
      <c r="AZ301" s="1">
        <v>4784</v>
      </c>
      <c r="BA301" s="1">
        <v>4792</v>
      </c>
      <c r="BB301" s="1">
        <v>4767</v>
      </c>
      <c r="BC301" s="1">
        <v>4772</v>
      </c>
      <c r="BD301" s="8"/>
      <c r="BE301" s="8"/>
      <c r="BF301" s="62"/>
      <c r="BG301" s="62"/>
      <c r="BH301" s="1">
        <v>4790</v>
      </c>
      <c r="BI301" s="1">
        <v>508</v>
      </c>
      <c r="BJ301" s="1">
        <v>343</v>
      </c>
      <c r="BK301" s="1">
        <v>1.4810495626822158</v>
      </c>
      <c r="BL301" s="1">
        <v>4784</v>
      </c>
      <c r="BM301" s="1">
        <v>4792</v>
      </c>
      <c r="BN301" s="1">
        <v>4767</v>
      </c>
      <c r="BO301" s="1">
        <v>4773</v>
      </c>
      <c r="BP301" s="1">
        <v>4784</v>
      </c>
      <c r="BQ301" s="1">
        <v>4792</v>
      </c>
      <c r="BR301" s="1">
        <v>4750</v>
      </c>
      <c r="BS301" s="1">
        <v>4752</v>
      </c>
      <c r="BT301" s="1">
        <v>4784</v>
      </c>
      <c r="BU301" s="1">
        <v>4792</v>
      </c>
      <c r="BV301" s="1">
        <v>4784</v>
      </c>
      <c r="BW301" s="1">
        <v>4788</v>
      </c>
      <c r="BX301" s="1">
        <v>1437</v>
      </c>
      <c r="BY301" s="62"/>
      <c r="BZ301" s="62"/>
      <c r="CA301" s="8"/>
      <c r="CB301" s="8"/>
      <c r="CC301" s="62"/>
      <c r="CD301" s="62"/>
      <c r="CE301" s="1"/>
      <c r="CF301" s="1"/>
    </row>
    <row r="302" spans="1:84" s="12" customFormat="1">
      <c r="A302" s="1">
        <v>2014</v>
      </c>
      <c r="B302" s="1">
        <v>3</v>
      </c>
      <c r="C302" s="24">
        <v>41723</v>
      </c>
      <c r="D302" s="26">
        <v>4757</v>
      </c>
      <c r="E302" s="26">
        <v>4767</v>
      </c>
      <c r="F302" s="26">
        <v>4750</v>
      </c>
      <c r="G302" s="26">
        <v>4752</v>
      </c>
      <c r="H302" s="1">
        <v>1420.9</v>
      </c>
      <c r="I302" s="81">
        <v>141.39431300000001</v>
      </c>
      <c r="J302" s="119">
        <v>141.31132700000001</v>
      </c>
      <c r="K302" s="119">
        <v>93.274652000000003</v>
      </c>
      <c r="L302" s="72">
        <v>93.250558999999996</v>
      </c>
      <c r="M302" s="7">
        <v>4760</v>
      </c>
      <c r="N302" s="56"/>
      <c r="O302" s="84"/>
      <c r="P302" s="13"/>
      <c r="Q302" s="13"/>
      <c r="R302" s="13"/>
      <c r="S302" s="13"/>
      <c r="T302" s="13"/>
      <c r="U302" s="13"/>
      <c r="V302" s="13"/>
      <c r="W302" s="50"/>
      <c r="X302" s="69">
        <v>4758</v>
      </c>
      <c r="Y302" s="7">
        <v>4772</v>
      </c>
      <c r="Z302" s="68">
        <v>4718</v>
      </c>
      <c r="AA302" s="68">
        <v>4719</v>
      </c>
      <c r="AB302" s="134"/>
      <c r="AC302" s="134"/>
      <c r="AD302" s="134"/>
      <c r="AE302" s="134"/>
      <c r="AF302" s="134"/>
      <c r="AG302" s="37"/>
      <c r="AH302" s="37"/>
      <c r="AI302" s="1"/>
      <c r="AJ302" s="1"/>
      <c r="AK302" s="1"/>
      <c r="AL302" s="1"/>
      <c r="AM302" s="1"/>
      <c r="AN302" s="1"/>
      <c r="AO302" s="1"/>
      <c r="AP302" s="14">
        <v>4784</v>
      </c>
      <c r="AQ302" s="14">
        <v>4792</v>
      </c>
      <c r="AR302" s="14">
        <v>4743</v>
      </c>
      <c r="AS302" s="14">
        <v>4757</v>
      </c>
      <c r="AT302" s="14">
        <v>4782</v>
      </c>
      <c r="AU302" s="127">
        <v>5</v>
      </c>
      <c r="AV302" s="127" t="s">
        <v>618</v>
      </c>
      <c r="AW302" s="14">
        <v>776</v>
      </c>
      <c r="AX302" s="127" t="s">
        <v>618</v>
      </c>
      <c r="AY302" s="14">
        <v>-139</v>
      </c>
      <c r="AZ302" s="1">
        <v>4758</v>
      </c>
      <c r="BA302" s="1">
        <v>4772</v>
      </c>
      <c r="BB302" s="1">
        <v>4747</v>
      </c>
      <c r="BC302" s="1">
        <v>4762</v>
      </c>
      <c r="BD302" s="8"/>
      <c r="BE302" s="8"/>
      <c r="BF302" s="62"/>
      <c r="BG302" s="62"/>
      <c r="BH302" s="1">
        <v>4754</v>
      </c>
      <c r="BI302" s="1">
        <v>704</v>
      </c>
      <c r="BJ302" s="1">
        <v>869</v>
      </c>
      <c r="BK302" s="1">
        <v>0.810126582278481</v>
      </c>
      <c r="BL302" s="1">
        <v>4758</v>
      </c>
      <c r="BM302" s="1">
        <v>4772</v>
      </c>
      <c r="BN302" s="1">
        <v>4747</v>
      </c>
      <c r="BO302" s="1">
        <v>4756</v>
      </c>
      <c r="BP302" s="1">
        <v>4758</v>
      </c>
      <c r="BQ302" s="1">
        <v>4772</v>
      </c>
      <c r="BR302" s="1">
        <v>4747</v>
      </c>
      <c r="BS302" s="1">
        <v>4747</v>
      </c>
      <c r="BT302" s="1">
        <v>4758</v>
      </c>
      <c r="BU302" s="1">
        <v>4760</v>
      </c>
      <c r="BV302" s="1">
        <v>4753</v>
      </c>
      <c r="BW302" s="1">
        <v>4759</v>
      </c>
      <c r="BX302" s="1">
        <v>1434.2</v>
      </c>
      <c r="BY302" s="62"/>
      <c r="BZ302" s="62"/>
      <c r="CA302" s="8"/>
      <c r="CB302" s="8"/>
      <c r="CC302" s="62"/>
      <c r="CD302" s="62"/>
      <c r="CE302" s="1"/>
      <c r="CF302" s="1"/>
    </row>
    <row r="303" spans="1:84" s="12" customFormat="1">
      <c r="A303" s="1">
        <v>2014</v>
      </c>
      <c r="B303" s="1">
        <v>4</v>
      </c>
      <c r="C303" s="24">
        <v>41724</v>
      </c>
      <c r="D303" s="26">
        <v>4722</v>
      </c>
      <c r="E303" s="26">
        <v>4740</v>
      </c>
      <c r="F303" s="26">
        <v>4715</v>
      </c>
      <c r="G303" s="26">
        <v>4738</v>
      </c>
      <c r="H303" s="1">
        <v>1406</v>
      </c>
      <c r="I303" s="81">
        <v>141.26964799999999</v>
      </c>
      <c r="J303" s="119">
        <v>141.20776799999999</v>
      </c>
      <c r="K303" s="119">
        <v>94.022890000000004</v>
      </c>
      <c r="L303" s="72">
        <v>94.077144000000004</v>
      </c>
      <c r="M303" s="7">
        <v>4740</v>
      </c>
      <c r="N303" s="56"/>
      <c r="O303" s="84"/>
      <c r="P303" s="13"/>
      <c r="Q303" s="13"/>
      <c r="R303" s="13"/>
      <c r="S303" s="13"/>
      <c r="T303" s="13"/>
      <c r="U303" s="13"/>
      <c r="V303" s="13"/>
      <c r="W303" s="50"/>
      <c r="X303" s="69">
        <v>4741</v>
      </c>
      <c r="Y303" s="7">
        <v>4741</v>
      </c>
      <c r="Z303" s="68">
        <v>4663</v>
      </c>
      <c r="AA303" s="68">
        <v>4665</v>
      </c>
      <c r="AB303" s="134"/>
      <c r="AC303" s="134"/>
      <c r="AD303" s="134"/>
      <c r="AE303" s="134"/>
      <c r="AF303" s="134"/>
      <c r="AG303" s="37"/>
      <c r="AH303" s="37"/>
      <c r="AI303" s="1"/>
      <c r="AJ303" s="1"/>
      <c r="AK303" s="1"/>
      <c r="AL303" s="1"/>
      <c r="AM303" s="1"/>
      <c r="AN303" s="1"/>
      <c r="AO303" s="1"/>
      <c r="AP303" s="14">
        <v>4758</v>
      </c>
      <c r="AQ303" s="14">
        <v>4772</v>
      </c>
      <c r="AR303" s="14">
        <v>4715</v>
      </c>
      <c r="AS303" s="14">
        <v>4722</v>
      </c>
      <c r="AT303" s="14">
        <v>4758.333333333333</v>
      </c>
      <c r="AU303" s="127">
        <v>16</v>
      </c>
      <c r="AV303" s="127" t="s">
        <v>618</v>
      </c>
      <c r="AW303" s="14">
        <v>776</v>
      </c>
      <c r="AX303" s="127" t="s">
        <v>618</v>
      </c>
      <c r="AY303" s="14">
        <v>-139</v>
      </c>
      <c r="AZ303" s="1">
        <v>4741</v>
      </c>
      <c r="BA303" s="1">
        <v>4741</v>
      </c>
      <c r="BB303" s="1">
        <v>4696</v>
      </c>
      <c r="BC303" s="1">
        <v>4699</v>
      </c>
      <c r="BD303" s="8"/>
      <c r="BE303" s="8"/>
      <c r="BF303" s="62"/>
      <c r="BG303" s="62"/>
      <c r="BH303" s="1">
        <v>4725</v>
      </c>
      <c r="BI303" s="1">
        <v>595</v>
      </c>
      <c r="BJ303" s="1">
        <v>340</v>
      </c>
      <c r="BK303" s="1">
        <v>1.75</v>
      </c>
      <c r="BL303" s="1">
        <v>4741</v>
      </c>
      <c r="BM303" s="1">
        <v>4741</v>
      </c>
      <c r="BN303" s="1">
        <v>4701</v>
      </c>
      <c r="BO303" s="1">
        <v>4706</v>
      </c>
      <c r="BP303" s="1">
        <v>4741</v>
      </c>
      <c r="BQ303" s="1">
        <v>4741</v>
      </c>
      <c r="BR303" s="1">
        <v>4665</v>
      </c>
      <c r="BS303" s="1">
        <v>4679</v>
      </c>
      <c r="BT303" s="1">
        <v>4741</v>
      </c>
      <c r="BU303" s="1">
        <v>4741</v>
      </c>
      <c r="BV303" s="1">
        <v>4732</v>
      </c>
      <c r="BW303" s="1">
        <v>4734</v>
      </c>
      <c r="BX303" s="1">
        <v>1425.3</v>
      </c>
      <c r="BY303" s="62"/>
      <c r="BZ303" s="62"/>
      <c r="CA303" s="8"/>
      <c r="CB303" s="8"/>
      <c r="CC303" s="62"/>
      <c r="CD303" s="62"/>
      <c r="CE303" s="1"/>
      <c r="CF303" s="1"/>
    </row>
    <row r="304" spans="1:84" s="12" customFormat="1">
      <c r="A304" s="1">
        <v>2014</v>
      </c>
      <c r="B304" s="1">
        <v>5</v>
      </c>
      <c r="C304" s="24">
        <v>41725</v>
      </c>
      <c r="D304" s="26">
        <v>4685</v>
      </c>
      <c r="E304" s="26">
        <v>4698</v>
      </c>
      <c r="F304" s="26">
        <v>4670</v>
      </c>
      <c r="G304" s="26">
        <v>4692</v>
      </c>
      <c r="H304" s="1">
        <v>1398.4</v>
      </c>
      <c r="I304" s="81">
        <v>140.79025999999999</v>
      </c>
      <c r="J304" s="119">
        <v>140.62945199999999</v>
      </c>
      <c r="K304" s="119">
        <v>94.343778</v>
      </c>
      <c r="L304" s="72">
        <v>94.328243999999998</v>
      </c>
      <c r="M304" s="7">
        <v>4686</v>
      </c>
      <c r="N304" s="56"/>
      <c r="O304" s="84"/>
      <c r="P304" s="13"/>
      <c r="Q304" s="13"/>
      <c r="R304" s="13"/>
      <c r="S304" s="13"/>
      <c r="T304" s="13"/>
      <c r="U304" s="13"/>
      <c r="V304" s="13"/>
      <c r="W304" s="50"/>
      <c r="X304" s="69">
        <v>4686</v>
      </c>
      <c r="Y304" s="7">
        <v>4687</v>
      </c>
      <c r="Z304" s="68">
        <v>4632</v>
      </c>
      <c r="AA304" s="68">
        <v>4647</v>
      </c>
      <c r="AB304" s="134"/>
      <c r="AC304" s="134"/>
      <c r="AD304" s="134"/>
      <c r="AE304" s="134"/>
      <c r="AF304" s="134"/>
      <c r="AG304" s="37"/>
      <c r="AH304" s="37"/>
      <c r="AI304" s="1"/>
      <c r="AJ304" s="1"/>
      <c r="AK304" s="1"/>
      <c r="AL304" s="1"/>
      <c r="AM304" s="1"/>
      <c r="AN304" s="1"/>
      <c r="AO304" s="1"/>
      <c r="AP304" s="14">
        <v>4741</v>
      </c>
      <c r="AQ304" s="14">
        <v>4741</v>
      </c>
      <c r="AR304" s="14">
        <v>4663</v>
      </c>
      <c r="AS304" s="14">
        <v>4682</v>
      </c>
      <c r="AT304" s="14">
        <v>4720.333333333333</v>
      </c>
      <c r="AU304" s="127">
        <v>7</v>
      </c>
      <c r="AV304" s="127" t="s">
        <v>618</v>
      </c>
      <c r="AW304" s="14">
        <v>776</v>
      </c>
      <c r="AX304" s="127" t="s">
        <v>618</v>
      </c>
      <c r="AY304" s="14">
        <v>-139</v>
      </c>
      <c r="AZ304" s="1">
        <v>4686</v>
      </c>
      <c r="BA304" s="1">
        <v>4687</v>
      </c>
      <c r="BB304" s="1">
        <v>4653</v>
      </c>
      <c r="BC304" s="1">
        <v>4665</v>
      </c>
      <c r="BD304" s="8"/>
      <c r="BE304" s="8"/>
      <c r="BF304" s="62"/>
      <c r="BG304" s="62"/>
      <c r="BH304" s="1">
        <v>4679</v>
      </c>
      <c r="BI304" s="1">
        <v>672</v>
      </c>
      <c r="BJ304" s="1">
        <v>733</v>
      </c>
      <c r="BK304" s="1">
        <v>0.91678035470668484</v>
      </c>
      <c r="BL304" s="1">
        <v>4686</v>
      </c>
      <c r="BM304" s="1">
        <v>4687</v>
      </c>
      <c r="BN304" s="1">
        <v>4655</v>
      </c>
      <c r="BO304" s="1">
        <v>4659</v>
      </c>
      <c r="BP304" s="1">
        <v>4686</v>
      </c>
      <c r="BQ304" s="1">
        <v>4687</v>
      </c>
      <c r="BR304" s="1">
        <v>4651</v>
      </c>
      <c r="BS304" s="1">
        <v>4654</v>
      </c>
      <c r="BT304" s="1">
        <v>4686</v>
      </c>
      <c r="BU304" s="1">
        <v>4687</v>
      </c>
      <c r="BV304" s="1">
        <v>4671</v>
      </c>
      <c r="BW304" s="1">
        <v>4674</v>
      </c>
      <c r="BX304" s="1">
        <v>1411.5</v>
      </c>
      <c r="BY304" s="62"/>
      <c r="BZ304" s="62"/>
      <c r="CA304" s="8"/>
      <c r="CB304" s="8"/>
      <c r="CC304" s="62"/>
      <c r="CD304" s="62"/>
      <c r="CE304" s="1"/>
      <c r="CF304" s="1"/>
    </row>
    <row r="305" spans="1:84" s="12" customFormat="1">
      <c r="A305" s="1">
        <v>2014</v>
      </c>
      <c r="B305" s="1">
        <v>6</v>
      </c>
      <c r="C305" s="24">
        <v>41726</v>
      </c>
      <c r="D305" s="26">
        <v>4656</v>
      </c>
      <c r="E305" s="26">
        <v>4676</v>
      </c>
      <c r="F305" s="26">
        <v>4653</v>
      </c>
      <c r="G305" s="26">
        <v>4669</v>
      </c>
      <c r="H305" s="1">
        <v>1407.2</v>
      </c>
      <c r="I305" s="81">
        <v>140.388272</v>
      </c>
      <c r="J305" s="119">
        <v>140.38121599999999</v>
      </c>
      <c r="K305" s="119">
        <v>94.630808000000002</v>
      </c>
      <c r="L305" s="72">
        <v>94.632710000000003</v>
      </c>
      <c r="M305" s="7">
        <v>4680</v>
      </c>
      <c r="N305" s="56"/>
      <c r="O305" s="84"/>
      <c r="P305" s="13"/>
      <c r="Q305" s="13"/>
      <c r="R305" s="13"/>
      <c r="S305" s="13"/>
      <c r="T305" s="13"/>
      <c r="U305" s="13"/>
      <c r="V305" s="13"/>
      <c r="W305" s="50"/>
      <c r="X305" s="69">
        <v>4678</v>
      </c>
      <c r="Y305" s="7">
        <v>4712</v>
      </c>
      <c r="Z305" s="68">
        <v>4655</v>
      </c>
      <c r="AA305" s="68">
        <v>4705</v>
      </c>
      <c r="AB305" s="134"/>
      <c r="AC305" s="134"/>
      <c r="AD305" s="134"/>
      <c r="AE305" s="134"/>
      <c r="AF305" s="134"/>
      <c r="AG305" s="37"/>
      <c r="AH305" s="37"/>
      <c r="AI305" s="1"/>
      <c r="AJ305" s="1"/>
      <c r="AK305" s="1"/>
      <c r="AL305" s="1"/>
      <c r="AM305" s="1"/>
      <c r="AN305" s="1"/>
      <c r="AO305" s="1"/>
      <c r="AP305" s="14">
        <v>4686</v>
      </c>
      <c r="AQ305" s="14">
        <v>4687</v>
      </c>
      <c r="AR305" s="14">
        <v>4632</v>
      </c>
      <c r="AS305" s="14">
        <v>4659</v>
      </c>
      <c r="AT305" s="14">
        <v>4687.666666666667</v>
      </c>
      <c r="AU305" s="127">
        <v>13</v>
      </c>
      <c r="AV305" s="127" t="s">
        <v>618</v>
      </c>
      <c r="AW305" s="14">
        <v>776</v>
      </c>
      <c r="AX305" s="127" t="s">
        <v>618</v>
      </c>
      <c r="AY305" s="14">
        <v>-139</v>
      </c>
      <c r="AZ305" s="1">
        <v>4678</v>
      </c>
      <c r="BA305" s="1">
        <v>4684</v>
      </c>
      <c r="BB305" s="1">
        <v>4655</v>
      </c>
      <c r="BC305" s="1">
        <v>4677</v>
      </c>
      <c r="BD305" s="8"/>
      <c r="BE305" s="8"/>
      <c r="BF305" s="62"/>
      <c r="BG305" s="62"/>
      <c r="BH305" s="1">
        <v>4662</v>
      </c>
      <c r="BI305" s="1">
        <v>557</v>
      </c>
      <c r="BJ305" s="1">
        <v>340</v>
      </c>
      <c r="BK305" s="1">
        <v>1.638235294117647</v>
      </c>
      <c r="BL305" s="1">
        <v>4678</v>
      </c>
      <c r="BM305" s="1">
        <v>4684</v>
      </c>
      <c r="BN305" s="1">
        <v>4655</v>
      </c>
      <c r="BO305" s="1">
        <v>4667</v>
      </c>
      <c r="BP305" s="1">
        <v>4678</v>
      </c>
      <c r="BQ305" s="1">
        <v>4694</v>
      </c>
      <c r="BR305" s="1">
        <v>4655</v>
      </c>
      <c r="BS305" s="1">
        <v>4682</v>
      </c>
      <c r="BT305" s="1">
        <v>4678</v>
      </c>
      <c r="BU305" s="1">
        <v>4678</v>
      </c>
      <c r="BV305" s="1">
        <v>4663</v>
      </c>
      <c r="BW305" s="1">
        <v>4666</v>
      </c>
      <c r="BX305" s="1">
        <v>1406.9</v>
      </c>
      <c r="BY305" s="62"/>
      <c r="BZ305" s="62"/>
      <c r="CA305" s="8"/>
      <c r="CB305" s="8"/>
      <c r="CC305" s="62"/>
      <c r="CD305" s="62"/>
      <c r="CE305" s="1"/>
      <c r="CF305" s="1"/>
    </row>
    <row r="306" spans="1:84" s="12" customFormat="1">
      <c r="A306" s="1">
        <v>2014</v>
      </c>
      <c r="B306" s="1">
        <v>2</v>
      </c>
      <c r="C306" s="24">
        <v>41729</v>
      </c>
      <c r="D306" s="26">
        <v>4726</v>
      </c>
      <c r="E306" s="26">
        <v>4755</v>
      </c>
      <c r="F306" s="26">
        <v>4718</v>
      </c>
      <c r="G306" s="26">
        <v>4748</v>
      </c>
      <c r="H306" s="1">
        <v>1420.8</v>
      </c>
      <c r="I306" s="81">
        <v>141.3775</v>
      </c>
      <c r="J306" s="119">
        <v>141.57338200000001</v>
      </c>
      <c r="K306" s="119">
        <v>95.005679999999998</v>
      </c>
      <c r="L306" s="72">
        <v>95.023914000000005</v>
      </c>
      <c r="M306" s="7">
        <v>4756</v>
      </c>
      <c r="N306" s="56"/>
      <c r="O306" s="84"/>
      <c r="P306" s="13"/>
      <c r="Q306" s="13"/>
      <c r="R306" s="13"/>
      <c r="S306" s="13"/>
      <c r="T306" s="13"/>
      <c r="U306" s="13"/>
      <c r="V306" s="13"/>
      <c r="W306" s="50"/>
      <c r="X306" s="69">
        <v>4754</v>
      </c>
      <c r="Y306" s="7">
        <v>4779</v>
      </c>
      <c r="Z306" s="68">
        <v>4725</v>
      </c>
      <c r="AA306" s="68">
        <v>4752</v>
      </c>
      <c r="AB306" s="134"/>
      <c r="AC306" s="134"/>
      <c r="AD306" s="134"/>
      <c r="AE306" s="134"/>
      <c r="AF306" s="134"/>
      <c r="AG306" s="37"/>
      <c r="AH306" s="37"/>
      <c r="AI306" s="1"/>
      <c r="AJ306" s="1"/>
      <c r="AK306" s="1"/>
      <c r="AL306" s="1"/>
      <c r="AM306" s="1"/>
      <c r="AN306" s="1"/>
      <c r="AO306" s="1"/>
      <c r="AP306" s="14">
        <v>4678</v>
      </c>
      <c r="AQ306" s="14">
        <v>4755</v>
      </c>
      <c r="AR306" s="14">
        <v>4655</v>
      </c>
      <c r="AS306" s="14">
        <v>4750</v>
      </c>
      <c r="AT306" s="14">
        <v>4697</v>
      </c>
      <c r="AU306" s="127">
        <v>22</v>
      </c>
      <c r="AV306" s="127" t="s">
        <v>618</v>
      </c>
      <c r="AW306" s="14">
        <v>776</v>
      </c>
      <c r="AX306" s="127" t="s">
        <v>618</v>
      </c>
      <c r="AY306" s="14">
        <v>-139</v>
      </c>
      <c r="AZ306" s="1">
        <v>4754</v>
      </c>
      <c r="BA306" s="1">
        <v>4779</v>
      </c>
      <c r="BB306" s="1">
        <v>4749</v>
      </c>
      <c r="BC306" s="1">
        <v>4757</v>
      </c>
      <c r="BD306" s="8"/>
      <c r="BE306" s="8"/>
      <c r="BF306" s="62"/>
      <c r="BG306" s="62"/>
      <c r="BH306" s="1">
        <v>4727</v>
      </c>
      <c r="BI306" s="1">
        <v>756</v>
      </c>
      <c r="BJ306" s="1">
        <v>369</v>
      </c>
      <c r="BK306" s="1">
        <v>2.0487804878048781</v>
      </c>
      <c r="BL306" s="1">
        <v>4754</v>
      </c>
      <c r="BM306" s="1">
        <v>4779</v>
      </c>
      <c r="BN306" s="1">
        <v>4752</v>
      </c>
      <c r="BO306" s="1">
        <v>4762</v>
      </c>
      <c r="BP306" s="1">
        <v>4754</v>
      </c>
      <c r="BQ306" s="1">
        <v>4779</v>
      </c>
      <c r="BR306" s="1">
        <v>4749</v>
      </c>
      <c r="BS306" s="1">
        <v>4758</v>
      </c>
      <c r="BT306" s="1">
        <v>4754</v>
      </c>
      <c r="BU306" s="1">
        <v>4767</v>
      </c>
      <c r="BV306" s="1">
        <v>4752</v>
      </c>
      <c r="BW306" s="1">
        <v>4765</v>
      </c>
      <c r="BX306" s="1">
        <v>1424.9</v>
      </c>
      <c r="BY306" s="62"/>
      <c r="BZ306" s="62"/>
      <c r="CA306" s="8"/>
      <c r="CB306" s="8"/>
      <c r="CC306" s="62"/>
      <c r="CD306" s="62"/>
      <c r="CE306" s="1"/>
      <c r="CF306" s="1"/>
    </row>
    <row r="307" spans="1:84" s="12" customFormat="1">
      <c r="A307" s="1">
        <v>2014</v>
      </c>
      <c r="B307" s="1">
        <v>3</v>
      </c>
      <c r="C307" s="24">
        <v>41730</v>
      </c>
      <c r="D307" s="26">
        <v>4747</v>
      </c>
      <c r="E307" s="26">
        <v>4759</v>
      </c>
      <c r="F307" s="26">
        <v>4739</v>
      </c>
      <c r="G307" s="26">
        <v>4746</v>
      </c>
      <c r="H307" s="1">
        <v>1429.6</v>
      </c>
      <c r="I307" s="81">
        <v>142.175228</v>
      </c>
      <c r="J307" s="119">
        <v>142.36109999999999</v>
      </c>
      <c r="K307" s="119">
        <v>95.715906000000004</v>
      </c>
      <c r="L307" s="72">
        <v>95.671449999999993</v>
      </c>
      <c r="M307" s="7">
        <v>4764</v>
      </c>
      <c r="N307" s="56"/>
      <c r="O307" s="84"/>
      <c r="P307" s="13"/>
      <c r="Q307" s="13"/>
      <c r="R307" s="13"/>
      <c r="S307" s="13"/>
      <c r="T307" s="13"/>
      <c r="U307" s="13"/>
      <c r="V307" s="13"/>
      <c r="W307" s="50"/>
      <c r="X307" s="69">
        <v>4768</v>
      </c>
      <c r="Y307" s="7">
        <v>4813</v>
      </c>
      <c r="Z307" s="68">
        <v>4768</v>
      </c>
      <c r="AA307" s="68">
        <v>4797</v>
      </c>
      <c r="AB307" s="134"/>
      <c r="AC307" s="134"/>
      <c r="AD307" s="134"/>
      <c r="AE307" s="134"/>
      <c r="AF307" s="134"/>
      <c r="AG307" s="37"/>
      <c r="AH307" s="37"/>
      <c r="AI307" s="1"/>
      <c r="AJ307" s="1"/>
      <c r="AK307" s="1"/>
      <c r="AL307" s="1"/>
      <c r="AM307" s="1"/>
      <c r="AN307" s="1"/>
      <c r="AO307" s="1"/>
      <c r="AP307" s="14">
        <v>4754</v>
      </c>
      <c r="AQ307" s="14">
        <v>4779</v>
      </c>
      <c r="AR307" s="14">
        <v>4725</v>
      </c>
      <c r="AS307" s="14">
        <v>4751</v>
      </c>
      <c r="AT307" s="14">
        <v>4720</v>
      </c>
      <c r="AU307" s="127">
        <v>1</v>
      </c>
      <c r="AV307" s="127" t="s">
        <v>618</v>
      </c>
      <c r="AW307" s="14">
        <v>776</v>
      </c>
      <c r="AX307" s="127" t="s">
        <v>618</v>
      </c>
      <c r="AY307" s="14">
        <v>-139</v>
      </c>
      <c r="AZ307" s="1">
        <v>4768</v>
      </c>
      <c r="BA307" s="1">
        <v>4813</v>
      </c>
      <c r="BB307" s="1">
        <v>4768</v>
      </c>
      <c r="BC307" s="1">
        <v>4803</v>
      </c>
      <c r="BD307" s="8"/>
      <c r="BE307" s="8"/>
      <c r="BF307" s="62"/>
      <c r="BG307" s="62"/>
      <c r="BH307" s="1">
        <v>4746</v>
      </c>
      <c r="BI307" s="1">
        <v>746</v>
      </c>
      <c r="BJ307" s="1">
        <v>276</v>
      </c>
      <c r="BK307" s="1">
        <v>2.7028985507246377</v>
      </c>
      <c r="BL307" s="1">
        <v>4768</v>
      </c>
      <c r="BM307" s="1">
        <v>4813</v>
      </c>
      <c r="BN307" s="1">
        <v>4768</v>
      </c>
      <c r="BO307" s="1">
        <v>4794</v>
      </c>
      <c r="BP307" s="1">
        <v>4768</v>
      </c>
      <c r="BQ307" s="1">
        <v>4813</v>
      </c>
      <c r="BR307" s="1">
        <v>4768</v>
      </c>
      <c r="BS307" s="1">
        <v>4792</v>
      </c>
      <c r="BT307" s="1">
        <v>4768</v>
      </c>
      <c r="BU307" s="1">
        <v>4788</v>
      </c>
      <c r="BV307" s="1">
        <v>4768</v>
      </c>
      <c r="BW307" s="1">
        <v>4785</v>
      </c>
      <c r="BX307" s="1">
        <v>1426.2</v>
      </c>
      <c r="BY307" s="62"/>
      <c r="BZ307" s="62"/>
      <c r="CA307" s="8"/>
      <c r="CB307" s="8"/>
      <c r="CC307" s="62"/>
      <c r="CD307" s="62"/>
      <c r="CE307" s="1"/>
      <c r="CF307" s="1"/>
    </row>
    <row r="308" spans="1:84" s="12" customFormat="1">
      <c r="A308" s="1">
        <v>2014</v>
      </c>
      <c r="B308" s="1">
        <v>4</v>
      </c>
      <c r="C308" s="24">
        <v>41731</v>
      </c>
      <c r="D308" s="26">
        <v>4794</v>
      </c>
      <c r="E308" s="26">
        <v>4839</v>
      </c>
      <c r="F308" s="26">
        <v>4793</v>
      </c>
      <c r="G308" s="26">
        <v>4829</v>
      </c>
      <c r="H308" s="1">
        <v>1438.7</v>
      </c>
      <c r="I308" s="81">
        <v>143.22351</v>
      </c>
      <c r="J308" s="119">
        <v>143.30616599999999</v>
      </c>
      <c r="K308" s="119">
        <v>95.796926999999997</v>
      </c>
      <c r="L308" s="72">
        <v>95.980452</v>
      </c>
      <c r="M308" s="7">
        <v>4819</v>
      </c>
      <c r="N308" s="56"/>
      <c r="O308" s="84"/>
      <c r="P308" s="13"/>
      <c r="Q308" s="13"/>
      <c r="R308" s="13"/>
      <c r="S308" s="13"/>
      <c r="T308" s="13"/>
      <c r="U308" s="13"/>
      <c r="V308" s="13"/>
      <c r="W308" s="50"/>
      <c r="X308" s="69">
        <v>4818</v>
      </c>
      <c r="Y308" s="7">
        <v>4845</v>
      </c>
      <c r="Z308" s="68">
        <v>4811</v>
      </c>
      <c r="AA308" s="68">
        <v>4841</v>
      </c>
      <c r="AB308" s="134"/>
      <c r="AC308" s="134"/>
      <c r="AD308" s="134"/>
      <c r="AE308" s="134"/>
      <c r="AF308" s="134"/>
      <c r="AG308" s="37"/>
      <c r="AH308" s="37"/>
      <c r="AI308" s="1"/>
      <c r="AJ308" s="1"/>
      <c r="AK308" s="1"/>
      <c r="AL308" s="1"/>
      <c r="AM308" s="1"/>
      <c r="AN308" s="1"/>
      <c r="AO308" s="1"/>
      <c r="AP308" s="14">
        <v>4768</v>
      </c>
      <c r="AQ308" s="14">
        <v>4827</v>
      </c>
      <c r="AR308" s="14">
        <v>4768</v>
      </c>
      <c r="AS308" s="14">
        <v>4822</v>
      </c>
      <c r="AT308" s="14">
        <v>4774.333333333333</v>
      </c>
      <c r="AU308" s="127">
        <v>35</v>
      </c>
      <c r="AV308" s="127">
        <v>17</v>
      </c>
      <c r="AW308" s="14">
        <v>793</v>
      </c>
      <c r="AX308" s="127" t="s">
        <v>618</v>
      </c>
      <c r="AY308" s="14">
        <v>-139</v>
      </c>
      <c r="AZ308" s="1">
        <v>4818</v>
      </c>
      <c r="BA308" s="1">
        <v>4836</v>
      </c>
      <c r="BB308" s="1">
        <v>4811</v>
      </c>
      <c r="BC308" s="1">
        <v>4833</v>
      </c>
      <c r="BD308" s="8"/>
      <c r="BE308" s="8"/>
      <c r="BF308" s="62"/>
      <c r="BG308" s="62"/>
      <c r="BH308" s="1">
        <v>4803</v>
      </c>
      <c r="BI308" s="1">
        <v>587</v>
      </c>
      <c r="BJ308" s="1">
        <v>373</v>
      </c>
      <c r="BK308" s="1">
        <v>1.5737265415549597</v>
      </c>
      <c r="BL308" s="1">
        <v>4818</v>
      </c>
      <c r="BM308" s="1">
        <v>4832</v>
      </c>
      <c r="BN308" s="1">
        <v>4811</v>
      </c>
      <c r="BO308" s="1">
        <v>4828</v>
      </c>
      <c r="BP308" s="1">
        <v>4818</v>
      </c>
      <c r="BQ308" s="1">
        <v>4841</v>
      </c>
      <c r="BR308" s="1">
        <v>4811</v>
      </c>
      <c r="BS308" s="1">
        <v>4835</v>
      </c>
      <c r="BT308" s="1">
        <v>4818</v>
      </c>
      <c r="BU308" s="1">
        <v>4824</v>
      </c>
      <c r="BV308" s="1">
        <v>4814</v>
      </c>
      <c r="BW308" s="1">
        <v>4816</v>
      </c>
      <c r="BX308" s="1">
        <v>1429.6</v>
      </c>
      <c r="BY308" s="62"/>
      <c r="BZ308" s="62"/>
      <c r="CA308" s="8"/>
      <c r="CB308" s="8"/>
      <c r="CC308" s="62"/>
      <c r="CD308" s="62"/>
      <c r="CE308" s="1"/>
      <c r="CF308" s="1"/>
    </row>
    <row r="309" spans="1:84" s="12" customFormat="1">
      <c r="A309" s="1">
        <v>2014</v>
      </c>
      <c r="B309" s="1">
        <v>5</v>
      </c>
      <c r="C309" s="24">
        <v>41732</v>
      </c>
      <c r="D309" s="26">
        <v>4846</v>
      </c>
      <c r="E309" s="26">
        <v>4870</v>
      </c>
      <c r="F309" s="26">
        <v>4833</v>
      </c>
      <c r="G309" s="26">
        <v>4862</v>
      </c>
      <c r="H309" s="1">
        <v>1445.5</v>
      </c>
      <c r="I309" s="81">
        <v>143.032115</v>
      </c>
      <c r="J309" s="119">
        <v>142.932132</v>
      </c>
      <c r="K309" s="119">
        <v>95.856975000000006</v>
      </c>
      <c r="L309" s="72">
        <v>95.831621999999996</v>
      </c>
      <c r="M309" s="7">
        <v>4869</v>
      </c>
      <c r="N309" s="56"/>
      <c r="O309" s="84"/>
      <c r="P309" s="13"/>
      <c r="Q309" s="13"/>
      <c r="R309" s="13"/>
      <c r="S309" s="13"/>
      <c r="T309" s="13"/>
      <c r="U309" s="13"/>
      <c r="V309" s="13"/>
      <c r="W309" s="50"/>
      <c r="X309" s="69">
        <v>4868</v>
      </c>
      <c r="Y309" s="7">
        <v>4878</v>
      </c>
      <c r="Z309" s="68">
        <v>4840</v>
      </c>
      <c r="AA309" s="68">
        <v>4867</v>
      </c>
      <c r="AB309" s="134"/>
      <c r="AC309" s="134"/>
      <c r="AD309" s="134"/>
      <c r="AE309" s="134"/>
      <c r="AF309" s="134"/>
      <c r="AG309" s="37"/>
      <c r="AH309" s="37"/>
      <c r="AI309" s="1"/>
      <c r="AJ309" s="1"/>
      <c r="AK309" s="1"/>
      <c r="AL309" s="1"/>
      <c r="AM309" s="1"/>
      <c r="AN309" s="1"/>
      <c r="AO309" s="1"/>
      <c r="AP309" s="14">
        <v>4818</v>
      </c>
      <c r="AQ309" s="14">
        <v>4854</v>
      </c>
      <c r="AR309" s="14">
        <v>4811</v>
      </c>
      <c r="AS309" s="14">
        <v>4853</v>
      </c>
      <c r="AT309" s="14">
        <v>4808.666666666667</v>
      </c>
      <c r="AU309" s="127">
        <v>16</v>
      </c>
      <c r="AV309" s="127">
        <v>-1</v>
      </c>
      <c r="AW309" s="14">
        <v>792</v>
      </c>
      <c r="AX309" s="127" t="s">
        <v>618</v>
      </c>
      <c r="AY309" s="14">
        <v>-139</v>
      </c>
      <c r="AZ309" s="1">
        <v>4868</v>
      </c>
      <c r="BA309" s="1">
        <v>4868</v>
      </c>
      <c r="BB309" s="1">
        <v>4840</v>
      </c>
      <c r="BC309" s="1">
        <v>4857</v>
      </c>
      <c r="BD309" s="8"/>
      <c r="BE309" s="8"/>
      <c r="BF309" s="62"/>
      <c r="BG309" s="62"/>
      <c r="BH309" s="1">
        <v>4838</v>
      </c>
      <c r="BI309" s="1">
        <v>563</v>
      </c>
      <c r="BJ309" s="1">
        <v>417</v>
      </c>
      <c r="BK309" s="1">
        <v>1.3501199040767387</v>
      </c>
      <c r="BL309" s="1">
        <v>4868</v>
      </c>
      <c r="BM309" s="1">
        <v>4868</v>
      </c>
      <c r="BN309" s="1">
        <v>4840</v>
      </c>
      <c r="BO309" s="1">
        <v>4850</v>
      </c>
      <c r="BP309" s="1">
        <v>4868</v>
      </c>
      <c r="BQ309" s="1">
        <v>4868</v>
      </c>
      <c r="BR309" s="1">
        <v>4840</v>
      </c>
      <c r="BS309" s="1">
        <v>4860</v>
      </c>
      <c r="BT309" s="1">
        <v>4868</v>
      </c>
      <c r="BU309" s="1">
        <v>4868</v>
      </c>
      <c r="BV309" s="1">
        <v>4842</v>
      </c>
      <c r="BW309" s="1">
        <v>4852</v>
      </c>
      <c r="BX309" s="1">
        <v>1439.1</v>
      </c>
      <c r="BY309" s="62"/>
      <c r="BZ309" s="62"/>
      <c r="CA309" s="8"/>
      <c r="CB309" s="8"/>
      <c r="CC309" s="62"/>
      <c r="CD309" s="62"/>
      <c r="CE309" s="1"/>
      <c r="CF309" s="1"/>
    </row>
    <row r="310" spans="1:84" s="12" customFormat="1">
      <c r="A310" s="1">
        <v>2014</v>
      </c>
      <c r="B310" s="1">
        <v>6</v>
      </c>
      <c r="C310" s="24">
        <v>41733</v>
      </c>
      <c r="D310" s="26">
        <v>4855</v>
      </c>
      <c r="E310" s="26">
        <v>4863</v>
      </c>
      <c r="F310" s="26">
        <v>4837</v>
      </c>
      <c r="G310" s="26">
        <v>4842</v>
      </c>
      <c r="H310" s="1">
        <v>1450.9</v>
      </c>
      <c r="I310" s="81">
        <v>142.26079999999999</v>
      </c>
      <c r="J310" s="119">
        <v>142.246656</v>
      </c>
      <c r="K310" s="119">
        <v>95.937775999999999</v>
      </c>
      <c r="L310" s="72">
        <v>95.977025999999995</v>
      </c>
      <c r="M310" s="7">
        <v>4850</v>
      </c>
      <c r="N310" s="56"/>
      <c r="O310" s="84"/>
      <c r="P310" s="13"/>
      <c r="Q310" s="13"/>
      <c r="R310" s="13"/>
      <c r="S310" s="13"/>
      <c r="T310" s="13"/>
      <c r="U310" s="13"/>
      <c r="V310" s="13"/>
      <c r="W310" s="50"/>
      <c r="X310" s="69">
        <v>4850</v>
      </c>
      <c r="Y310" s="7">
        <v>4890</v>
      </c>
      <c r="Z310" s="68">
        <v>4841</v>
      </c>
      <c r="AA310" s="68">
        <v>4852</v>
      </c>
      <c r="AB310" s="134"/>
      <c r="AC310" s="134"/>
      <c r="AD310" s="134"/>
      <c r="AE310" s="134"/>
      <c r="AF310" s="134"/>
      <c r="AG310" s="37"/>
      <c r="AH310" s="37"/>
      <c r="AI310" s="1"/>
      <c r="AJ310" s="1"/>
      <c r="AK310" s="1"/>
      <c r="AL310" s="1"/>
      <c r="AM310" s="1"/>
      <c r="AN310" s="1"/>
      <c r="AO310" s="1"/>
      <c r="AP310" s="14">
        <v>4868</v>
      </c>
      <c r="AQ310" s="14">
        <v>4878</v>
      </c>
      <c r="AR310" s="14">
        <v>4840</v>
      </c>
      <c r="AS310" s="14">
        <v>4860</v>
      </c>
      <c r="AT310" s="14">
        <v>4845</v>
      </c>
      <c r="AU310" s="127">
        <v>13</v>
      </c>
      <c r="AV310" s="127" t="s">
        <v>618</v>
      </c>
      <c r="AW310" s="14">
        <v>792</v>
      </c>
      <c r="AX310" s="127" t="s">
        <v>618</v>
      </c>
      <c r="AY310" s="14">
        <v>-139</v>
      </c>
      <c r="AZ310" s="1">
        <v>4850</v>
      </c>
      <c r="BA310" s="1">
        <v>4890</v>
      </c>
      <c r="BB310" s="1">
        <v>4841</v>
      </c>
      <c r="BC310" s="1">
        <v>4857</v>
      </c>
      <c r="BD310" s="8"/>
      <c r="BE310" s="8"/>
      <c r="BF310" s="62"/>
      <c r="BG310" s="62"/>
      <c r="BH310" s="1">
        <v>4853</v>
      </c>
      <c r="BI310" s="1">
        <v>583</v>
      </c>
      <c r="BJ310" s="1">
        <v>703</v>
      </c>
      <c r="BK310" s="1">
        <v>0.829302987197724</v>
      </c>
      <c r="BL310" s="1">
        <v>4850</v>
      </c>
      <c r="BM310" s="1">
        <v>4890</v>
      </c>
      <c r="BN310" s="1">
        <v>4841</v>
      </c>
      <c r="BO310" s="1">
        <v>4872</v>
      </c>
      <c r="BP310" s="1">
        <v>4850</v>
      </c>
      <c r="BQ310" s="1">
        <v>4890</v>
      </c>
      <c r="BR310" s="1">
        <v>4841</v>
      </c>
      <c r="BS310" s="1">
        <v>4866</v>
      </c>
      <c r="BT310" s="1">
        <v>4850</v>
      </c>
      <c r="BU310" s="1">
        <v>4855</v>
      </c>
      <c r="BV310" s="1">
        <v>4841</v>
      </c>
      <c r="BW310" s="1">
        <v>4852</v>
      </c>
      <c r="BX310" s="1">
        <v>1439.8</v>
      </c>
      <c r="BY310" s="62"/>
      <c r="BZ310" s="62"/>
      <c r="CA310" s="8"/>
      <c r="CB310" s="8"/>
      <c r="CC310" s="62"/>
      <c r="CD310" s="62"/>
      <c r="CE310" s="1"/>
      <c r="CF310" s="1"/>
    </row>
    <row r="311" spans="1:84" s="12" customFormat="1">
      <c r="A311" s="1">
        <v>2014</v>
      </c>
      <c r="B311" s="1">
        <v>2</v>
      </c>
      <c r="C311" s="24">
        <v>41736</v>
      </c>
      <c r="D311" s="26">
        <v>4859</v>
      </c>
      <c r="E311" s="26">
        <v>4860</v>
      </c>
      <c r="F311" s="26">
        <v>4806</v>
      </c>
      <c r="G311" s="26">
        <v>4808</v>
      </c>
      <c r="H311" s="1">
        <v>1427.8</v>
      </c>
      <c r="I311" s="81">
        <v>141.298663</v>
      </c>
      <c r="J311" s="119">
        <v>141.39134000000001</v>
      </c>
      <c r="K311" s="119">
        <v>95.669573999999997</v>
      </c>
      <c r="L311" s="72">
        <v>95.718040000000002</v>
      </c>
      <c r="M311" s="7">
        <v>4804</v>
      </c>
      <c r="N311" s="56"/>
      <c r="O311" s="84"/>
      <c r="P311" s="13"/>
      <c r="Q311" s="13"/>
      <c r="R311" s="13"/>
      <c r="S311" s="13"/>
      <c r="T311" s="13"/>
      <c r="U311" s="13"/>
      <c r="V311" s="13"/>
      <c r="W311" s="50"/>
      <c r="X311" s="69">
        <v>4805</v>
      </c>
      <c r="Y311" s="7">
        <v>4816</v>
      </c>
      <c r="Z311" s="68">
        <v>4770</v>
      </c>
      <c r="AA311" s="68">
        <v>4776</v>
      </c>
      <c r="AB311" s="134"/>
      <c r="AC311" s="134"/>
      <c r="AD311" s="134"/>
      <c r="AE311" s="134"/>
      <c r="AF311" s="134"/>
      <c r="AG311" s="37"/>
      <c r="AH311" s="37"/>
      <c r="AI311" s="1"/>
      <c r="AJ311" s="1"/>
      <c r="AK311" s="1"/>
      <c r="AL311" s="1"/>
      <c r="AM311" s="1"/>
      <c r="AN311" s="1"/>
      <c r="AO311" s="1"/>
      <c r="AP311" s="14">
        <v>4850</v>
      </c>
      <c r="AQ311" s="14">
        <v>4890</v>
      </c>
      <c r="AR311" s="14">
        <v>4841</v>
      </c>
      <c r="AS311" s="14">
        <v>4855</v>
      </c>
      <c r="AT311" s="14">
        <v>4856</v>
      </c>
      <c r="AU311" s="127">
        <v>51</v>
      </c>
      <c r="AV311" s="127" t="s">
        <v>618</v>
      </c>
      <c r="AW311" s="14">
        <v>792</v>
      </c>
      <c r="AX311" s="127">
        <v>61</v>
      </c>
      <c r="AY311" s="14">
        <v>-78</v>
      </c>
      <c r="AZ311" s="1">
        <v>4805</v>
      </c>
      <c r="BA311" s="1">
        <v>4816</v>
      </c>
      <c r="BB311" s="1">
        <v>4772</v>
      </c>
      <c r="BC311" s="1">
        <v>4798</v>
      </c>
      <c r="BD311" s="8"/>
      <c r="BE311" s="8"/>
      <c r="BF311" s="62"/>
      <c r="BG311" s="62"/>
      <c r="BH311" s="1">
        <v>4853</v>
      </c>
      <c r="BI311" s="1">
        <v>542</v>
      </c>
      <c r="BJ311" s="1">
        <v>477</v>
      </c>
      <c r="BK311" s="1">
        <v>1.1362683438155137</v>
      </c>
      <c r="BL311" s="1">
        <v>4805</v>
      </c>
      <c r="BM311" s="1">
        <v>4816</v>
      </c>
      <c r="BN311" s="1">
        <v>4772</v>
      </c>
      <c r="BO311" s="1">
        <v>4801</v>
      </c>
      <c r="BP311" s="1">
        <v>4805</v>
      </c>
      <c r="BQ311" s="1">
        <v>4816</v>
      </c>
      <c r="BR311" s="1">
        <v>4772</v>
      </c>
      <c r="BS311" s="1">
        <v>4794</v>
      </c>
      <c r="BT311" s="1">
        <v>4805</v>
      </c>
      <c r="BU311" s="1">
        <v>4811</v>
      </c>
      <c r="BV311" s="1">
        <v>4795</v>
      </c>
      <c r="BW311" s="1">
        <v>4797</v>
      </c>
      <c r="BX311" s="1">
        <v>1438.6</v>
      </c>
      <c r="BY311" s="62"/>
      <c r="BZ311" s="62"/>
      <c r="CA311" s="8"/>
      <c r="CB311" s="8"/>
      <c r="CC311" s="62"/>
      <c r="CD311" s="62"/>
      <c r="CE311" s="1"/>
      <c r="CF311" s="1"/>
    </row>
    <row r="312" spans="1:84" s="12" customFormat="1">
      <c r="A312" s="1">
        <v>2014</v>
      </c>
      <c r="B312" s="1">
        <v>3</v>
      </c>
      <c r="C312" s="24">
        <v>41737</v>
      </c>
      <c r="D312" s="26">
        <v>4778</v>
      </c>
      <c r="E312" s="26">
        <v>4798</v>
      </c>
      <c r="F312" s="26">
        <v>4756</v>
      </c>
      <c r="G312" s="26">
        <v>4791</v>
      </c>
      <c r="H312" s="1">
        <v>1441.7</v>
      </c>
      <c r="I312" s="81">
        <v>141.295244</v>
      </c>
      <c r="J312" s="119">
        <v>141.39427499999999</v>
      </c>
      <c r="K312" s="119">
        <v>95.766548</v>
      </c>
      <c r="L312" s="72">
        <v>95.773274999999998</v>
      </c>
      <c r="M312" s="7">
        <v>4788</v>
      </c>
      <c r="N312" s="56"/>
      <c r="O312" s="84"/>
      <c r="P312" s="13"/>
      <c r="Q312" s="13"/>
      <c r="R312" s="13"/>
      <c r="S312" s="13"/>
      <c r="T312" s="13"/>
      <c r="U312" s="13"/>
      <c r="V312" s="13"/>
      <c r="W312" s="50"/>
      <c r="X312" s="69">
        <v>4787</v>
      </c>
      <c r="Y312" s="7">
        <v>4797</v>
      </c>
      <c r="Z312" s="68">
        <v>4755</v>
      </c>
      <c r="AA312" s="68">
        <v>4759</v>
      </c>
      <c r="AB312" s="134"/>
      <c r="AC312" s="134"/>
      <c r="AD312" s="134"/>
      <c r="AE312" s="134"/>
      <c r="AF312" s="134"/>
      <c r="AG312" s="37"/>
      <c r="AH312" s="37"/>
      <c r="AI312" s="1"/>
      <c r="AJ312" s="1"/>
      <c r="AK312" s="1"/>
      <c r="AL312" s="1"/>
      <c r="AM312" s="1"/>
      <c r="AN312" s="1"/>
      <c r="AO312" s="1"/>
      <c r="AP312" s="14">
        <v>4805</v>
      </c>
      <c r="AQ312" s="14">
        <v>4816</v>
      </c>
      <c r="AR312" s="14">
        <v>4758</v>
      </c>
      <c r="AS312" s="14">
        <v>4763</v>
      </c>
      <c r="AT312" s="14">
        <v>4826</v>
      </c>
      <c r="AU312" s="127">
        <v>13</v>
      </c>
      <c r="AV312" s="127" t="s">
        <v>618</v>
      </c>
      <c r="AW312" s="14">
        <v>792</v>
      </c>
      <c r="AX312" s="127" t="s">
        <v>618</v>
      </c>
      <c r="AY312" s="14">
        <v>-78</v>
      </c>
      <c r="AZ312" s="1">
        <v>4787</v>
      </c>
      <c r="BA312" s="1">
        <v>4797</v>
      </c>
      <c r="BB312" s="1">
        <v>4760</v>
      </c>
      <c r="BC312" s="1">
        <v>4769</v>
      </c>
      <c r="BD312" s="8"/>
      <c r="BE312" s="8"/>
      <c r="BF312" s="62"/>
      <c r="BG312" s="62"/>
      <c r="BH312" s="1">
        <v>4767</v>
      </c>
      <c r="BI312" s="1">
        <v>433</v>
      </c>
      <c r="BJ312" s="1">
        <v>602</v>
      </c>
      <c r="BK312" s="1">
        <v>0.71926910299003322</v>
      </c>
      <c r="BL312" s="1">
        <v>4787</v>
      </c>
      <c r="BM312" s="1">
        <v>4797</v>
      </c>
      <c r="BN312" s="1">
        <v>4767</v>
      </c>
      <c r="BO312" s="1">
        <v>4771</v>
      </c>
      <c r="BP312" s="1">
        <v>4787</v>
      </c>
      <c r="BQ312" s="1">
        <v>4797</v>
      </c>
      <c r="BR312" s="1">
        <v>4760</v>
      </c>
      <c r="BS312" s="1">
        <v>4769</v>
      </c>
      <c r="BT312" s="1">
        <v>4787</v>
      </c>
      <c r="BU312" s="1">
        <v>4797</v>
      </c>
      <c r="BV312" s="1">
        <v>4784</v>
      </c>
      <c r="BW312" s="1">
        <v>4784</v>
      </c>
      <c r="BX312" s="1">
        <v>1436.5</v>
      </c>
      <c r="BY312" s="62"/>
      <c r="BZ312" s="62"/>
      <c r="CA312" s="8"/>
      <c r="CB312" s="8"/>
      <c r="CC312" s="62"/>
      <c r="CD312" s="62"/>
      <c r="CE312" s="1"/>
      <c r="CF312" s="1"/>
    </row>
    <row r="313" spans="1:84" s="12" customFormat="1">
      <c r="A313" s="1">
        <v>2014</v>
      </c>
      <c r="B313" s="1">
        <v>4</v>
      </c>
      <c r="C313" s="24">
        <v>41738</v>
      </c>
      <c r="D313" s="26">
        <v>4768</v>
      </c>
      <c r="E313" s="26">
        <v>4791</v>
      </c>
      <c r="F313" s="26">
        <v>4761</v>
      </c>
      <c r="G313" s="26">
        <v>4786</v>
      </c>
      <c r="H313" s="1">
        <v>1442.8</v>
      </c>
      <c r="I313" s="81">
        <v>140.77905699999999</v>
      </c>
      <c r="J313" s="119">
        <v>140.67781199999999</v>
      </c>
      <c r="K313" s="119">
        <v>95.585171000000003</v>
      </c>
      <c r="L313" s="72">
        <v>95.576481000000001</v>
      </c>
      <c r="M313" s="7">
        <v>4783</v>
      </c>
      <c r="N313" s="56"/>
      <c r="O313" s="84"/>
      <c r="P313" s="13"/>
      <c r="Q313" s="13"/>
      <c r="R313" s="13"/>
      <c r="S313" s="13"/>
      <c r="T313" s="13"/>
      <c r="U313" s="13"/>
      <c r="V313" s="13"/>
      <c r="W313" s="50"/>
      <c r="X313" s="69">
        <v>4782</v>
      </c>
      <c r="Y313" s="7">
        <v>4783</v>
      </c>
      <c r="Z313" s="68">
        <v>4752</v>
      </c>
      <c r="AA313" s="68">
        <v>4763</v>
      </c>
      <c r="AB313" s="134"/>
      <c r="AC313" s="134"/>
      <c r="AD313" s="134"/>
      <c r="AE313" s="134"/>
      <c r="AF313" s="134"/>
      <c r="AG313" s="37"/>
      <c r="AH313" s="37"/>
      <c r="AI313" s="1"/>
      <c r="AJ313" s="1"/>
      <c r="AK313" s="1"/>
      <c r="AL313" s="1"/>
      <c r="AM313" s="1"/>
      <c r="AN313" s="1"/>
      <c r="AO313" s="1"/>
      <c r="AP313" s="14">
        <v>4787</v>
      </c>
      <c r="AQ313" s="14">
        <v>4797</v>
      </c>
      <c r="AR313" s="14">
        <v>4755</v>
      </c>
      <c r="AS313" s="14">
        <v>4773</v>
      </c>
      <c r="AT313" s="14">
        <v>4797</v>
      </c>
      <c r="AU313" s="127">
        <v>18</v>
      </c>
      <c r="AV313" s="127" t="s">
        <v>618</v>
      </c>
      <c r="AW313" s="14">
        <v>792</v>
      </c>
      <c r="AX313" s="127" t="s">
        <v>618</v>
      </c>
      <c r="AY313" s="14">
        <v>-78</v>
      </c>
      <c r="AZ313" s="1">
        <v>4782</v>
      </c>
      <c r="BA313" s="1">
        <v>4783</v>
      </c>
      <c r="BB313" s="1">
        <v>4752</v>
      </c>
      <c r="BC313" s="1">
        <v>4759</v>
      </c>
      <c r="BD313" s="8"/>
      <c r="BE313" s="8"/>
      <c r="BF313" s="62"/>
      <c r="BG313" s="62"/>
      <c r="BH313" s="1">
        <v>4769</v>
      </c>
      <c r="BI313" s="1">
        <v>544</v>
      </c>
      <c r="BJ313" s="1">
        <v>384</v>
      </c>
      <c r="BK313" s="1">
        <v>1.4166666666666667</v>
      </c>
      <c r="BL313" s="1">
        <v>4782</v>
      </c>
      <c r="BM313" s="1">
        <v>4783</v>
      </c>
      <c r="BN313" s="1">
        <v>4756</v>
      </c>
      <c r="BO313" s="1">
        <v>4759</v>
      </c>
      <c r="BP313" s="1">
        <v>4782</v>
      </c>
      <c r="BQ313" s="1">
        <v>4783</v>
      </c>
      <c r="BR313" s="1">
        <v>4752</v>
      </c>
      <c r="BS313" s="1">
        <v>4770</v>
      </c>
      <c r="BT313" s="1">
        <v>4782</v>
      </c>
      <c r="BU313" s="1">
        <v>4783</v>
      </c>
      <c r="BV313" s="1">
        <v>4771</v>
      </c>
      <c r="BW313" s="1">
        <v>4773</v>
      </c>
      <c r="BX313" s="1">
        <v>1442.4</v>
      </c>
      <c r="BY313" s="62"/>
      <c r="BZ313" s="62"/>
      <c r="CA313" s="8"/>
      <c r="CB313" s="8"/>
      <c r="CC313" s="62"/>
      <c r="CD313" s="62"/>
      <c r="CE313" s="1"/>
      <c r="CF313" s="1"/>
    </row>
    <row r="314" spans="1:84" s="12" customFormat="1">
      <c r="A314" s="1">
        <v>2014</v>
      </c>
      <c r="B314" s="1">
        <v>5</v>
      </c>
      <c r="C314" s="24">
        <v>41739</v>
      </c>
      <c r="D314" s="26">
        <v>4785</v>
      </c>
      <c r="E314" s="26">
        <v>4795</v>
      </c>
      <c r="F314" s="26">
        <v>4760</v>
      </c>
      <c r="G314" s="26">
        <v>4760</v>
      </c>
      <c r="H314" s="1">
        <v>1460.1</v>
      </c>
      <c r="I314" s="81">
        <v>140.79715300000001</v>
      </c>
      <c r="J314" s="119">
        <v>140.99129199999999</v>
      </c>
      <c r="K314" s="119">
        <v>95.902359000000004</v>
      </c>
      <c r="L314" s="72">
        <v>96.012038000000004</v>
      </c>
      <c r="M314" s="7">
        <v>4787</v>
      </c>
      <c r="N314" s="56"/>
      <c r="O314" s="84"/>
      <c r="P314" s="13"/>
      <c r="Q314" s="13"/>
      <c r="R314" s="13"/>
      <c r="S314" s="13"/>
      <c r="T314" s="13"/>
      <c r="U314" s="13"/>
      <c r="V314" s="13"/>
      <c r="W314" s="50"/>
      <c r="X314" s="69">
        <v>4792</v>
      </c>
      <c r="Y314" s="7">
        <v>4820</v>
      </c>
      <c r="Z314" s="68">
        <v>4769</v>
      </c>
      <c r="AA314" s="68">
        <v>4796</v>
      </c>
      <c r="AB314" s="134"/>
      <c r="AC314" s="134"/>
      <c r="AD314" s="134"/>
      <c r="AE314" s="134"/>
      <c r="AF314" s="134"/>
      <c r="AG314" s="37"/>
      <c r="AH314" s="37"/>
      <c r="AI314" s="1"/>
      <c r="AJ314" s="1"/>
      <c r="AK314" s="1"/>
      <c r="AL314" s="1"/>
      <c r="AM314" s="1"/>
      <c r="AN314" s="1"/>
      <c r="AO314" s="1"/>
      <c r="AP314" s="14">
        <v>4782</v>
      </c>
      <c r="AQ314" s="14">
        <v>4795</v>
      </c>
      <c r="AR314" s="14">
        <v>4752</v>
      </c>
      <c r="AS314" s="14">
        <v>4791</v>
      </c>
      <c r="AT314" s="14">
        <v>4775.666666666667</v>
      </c>
      <c r="AU314" s="127">
        <v>25</v>
      </c>
      <c r="AV314" s="127" t="s">
        <v>618</v>
      </c>
      <c r="AW314" s="14">
        <v>792</v>
      </c>
      <c r="AX314" s="127" t="s">
        <v>618</v>
      </c>
      <c r="AY314" s="14">
        <v>-78</v>
      </c>
      <c r="AZ314" s="1">
        <v>4792</v>
      </c>
      <c r="BA314" s="1">
        <v>4820</v>
      </c>
      <c r="BB314" s="1">
        <v>4769</v>
      </c>
      <c r="BC314" s="1">
        <v>4813</v>
      </c>
      <c r="BD314" s="8"/>
      <c r="BE314" s="8"/>
      <c r="BF314" s="62"/>
      <c r="BG314" s="62"/>
      <c r="BH314" s="1">
        <v>4790</v>
      </c>
      <c r="BI314" s="1">
        <v>562</v>
      </c>
      <c r="BJ314" s="1">
        <v>424</v>
      </c>
      <c r="BK314" s="1">
        <v>1.3254716981132075</v>
      </c>
      <c r="BL314" s="1">
        <v>4792</v>
      </c>
      <c r="BM314" s="1">
        <v>4820</v>
      </c>
      <c r="BN314" s="1">
        <v>4769</v>
      </c>
      <c r="BO314" s="1">
        <v>4811</v>
      </c>
      <c r="BP314" s="1">
        <v>4792</v>
      </c>
      <c r="BQ314" s="1">
        <v>4820</v>
      </c>
      <c r="BR314" s="1">
        <v>4769</v>
      </c>
      <c r="BS314" s="1">
        <v>4805</v>
      </c>
      <c r="BT314" s="1">
        <v>4792</v>
      </c>
      <c r="BU314" s="1">
        <v>4792</v>
      </c>
      <c r="BV314" s="1">
        <v>4779</v>
      </c>
      <c r="BW314" s="1">
        <v>4785</v>
      </c>
      <c r="BX314" s="1">
        <v>1449.9</v>
      </c>
      <c r="BY314" s="62"/>
      <c r="BZ314" s="62"/>
      <c r="CA314" s="8"/>
      <c r="CB314" s="8"/>
      <c r="CC314" s="62"/>
      <c r="CD314" s="62"/>
      <c r="CE314" s="1"/>
      <c r="CF314" s="1"/>
    </row>
    <row r="315" spans="1:84" s="12" customFormat="1">
      <c r="A315" s="1">
        <v>2014</v>
      </c>
      <c r="B315" s="1">
        <v>6</v>
      </c>
      <c r="C315" s="24">
        <v>41740</v>
      </c>
      <c r="D315" s="26">
        <v>4785</v>
      </c>
      <c r="E315" s="26">
        <v>4824</v>
      </c>
      <c r="F315" s="26">
        <v>4775</v>
      </c>
      <c r="G315" s="26">
        <v>4817</v>
      </c>
      <c r="H315" s="1">
        <v>1462.6</v>
      </c>
      <c r="I315" s="81">
        <v>141.34464</v>
      </c>
      <c r="J315" s="119">
        <v>141.409415</v>
      </c>
      <c r="K315" s="119">
        <v>95.369472000000002</v>
      </c>
      <c r="L315" s="72">
        <v>95.480614000000003</v>
      </c>
      <c r="M315" s="7">
        <v>4819</v>
      </c>
      <c r="N315" s="56"/>
      <c r="O315" s="84"/>
      <c r="P315" s="13"/>
      <c r="Q315" s="13"/>
      <c r="R315" s="13"/>
      <c r="S315" s="13"/>
      <c r="T315" s="13"/>
      <c r="U315" s="13"/>
      <c r="V315" s="13"/>
      <c r="W315" s="50"/>
      <c r="X315" s="69">
        <v>4817</v>
      </c>
      <c r="Y315" s="7">
        <v>4824</v>
      </c>
      <c r="Z315" s="68">
        <v>4793</v>
      </c>
      <c r="AA315" s="68">
        <v>4809</v>
      </c>
      <c r="AB315" s="134"/>
      <c r="AC315" s="134"/>
      <c r="AD315" s="134"/>
      <c r="AE315" s="134"/>
      <c r="AF315" s="134"/>
      <c r="AG315" s="37"/>
      <c r="AH315" s="37"/>
      <c r="AI315" s="1"/>
      <c r="AJ315" s="1"/>
      <c r="AK315" s="1"/>
      <c r="AL315" s="1"/>
      <c r="AM315" s="1"/>
      <c r="AN315" s="1"/>
      <c r="AO315" s="1"/>
      <c r="AP315" s="14">
        <v>4792</v>
      </c>
      <c r="AQ315" s="14">
        <v>4820</v>
      </c>
      <c r="AR315" s="14">
        <v>4769</v>
      </c>
      <c r="AS315" s="14">
        <v>4781</v>
      </c>
      <c r="AT315" s="14">
        <v>4781.666666666667</v>
      </c>
      <c r="AU315" s="127">
        <v>32</v>
      </c>
      <c r="AV315" s="127" t="s">
        <v>618</v>
      </c>
      <c r="AW315" s="14">
        <v>792</v>
      </c>
      <c r="AX315" s="127" t="s">
        <v>618</v>
      </c>
      <c r="AY315" s="14">
        <v>-78</v>
      </c>
      <c r="AZ315" s="1">
        <v>4817</v>
      </c>
      <c r="BA315" s="1">
        <v>4824</v>
      </c>
      <c r="BB315" s="1">
        <v>4793</v>
      </c>
      <c r="BC315" s="1">
        <v>4805</v>
      </c>
      <c r="BD315" s="8"/>
      <c r="BE315" s="8"/>
      <c r="BF315" s="62"/>
      <c r="BG315" s="62"/>
      <c r="BH315" s="1">
        <v>4783</v>
      </c>
      <c r="BI315" s="1">
        <v>376</v>
      </c>
      <c r="BJ315" s="1">
        <v>335</v>
      </c>
      <c r="BK315" s="1">
        <v>1.1223880597014926</v>
      </c>
      <c r="BL315" s="1">
        <v>4817</v>
      </c>
      <c r="BM315" s="1">
        <v>4824</v>
      </c>
      <c r="BN315" s="1">
        <v>4793</v>
      </c>
      <c r="BO315" s="1">
        <v>4795</v>
      </c>
      <c r="BP315" s="1">
        <v>4817</v>
      </c>
      <c r="BQ315" s="1">
        <v>4824</v>
      </c>
      <c r="BR315" s="1">
        <v>4793</v>
      </c>
      <c r="BS315" s="1">
        <v>4815</v>
      </c>
      <c r="BT315" s="1">
        <v>4817</v>
      </c>
      <c r="BU315" s="1">
        <v>4819</v>
      </c>
      <c r="BV315" s="1">
        <v>4811</v>
      </c>
      <c r="BW315" s="1">
        <v>4813</v>
      </c>
      <c r="BX315" s="1">
        <v>1458.2</v>
      </c>
      <c r="BY315" s="62"/>
      <c r="BZ315" s="62"/>
      <c r="CA315" s="8"/>
      <c r="CB315" s="8"/>
      <c r="CC315" s="62"/>
      <c r="CD315" s="62"/>
      <c r="CE315" s="1"/>
      <c r="CF315" s="1"/>
    </row>
    <row r="316" spans="1:84" s="12" customFormat="1">
      <c r="A316" s="1">
        <v>2014</v>
      </c>
      <c r="B316" s="1">
        <v>2</v>
      </c>
      <c r="C316" s="24">
        <v>41743</v>
      </c>
      <c r="D316" s="26">
        <v>4830</v>
      </c>
      <c r="E316" s="26">
        <v>4841</v>
      </c>
      <c r="F316" s="26">
        <v>4825</v>
      </c>
      <c r="G316" s="26">
        <v>4827</v>
      </c>
      <c r="H316" s="1">
        <v>1467.4</v>
      </c>
      <c r="I316" s="81">
        <v>140.63191800000001</v>
      </c>
      <c r="J316" s="119">
        <v>140.72058000000001</v>
      </c>
      <c r="K316" s="119">
        <v>95.360208</v>
      </c>
      <c r="L316" s="72">
        <v>95.541600000000003</v>
      </c>
      <c r="M316" s="7">
        <v>4831</v>
      </c>
      <c r="N316" s="56"/>
      <c r="O316" s="84"/>
      <c r="P316" s="13"/>
      <c r="Q316" s="13"/>
      <c r="R316" s="13"/>
      <c r="S316" s="13"/>
      <c r="T316" s="13"/>
      <c r="U316" s="13"/>
      <c r="V316" s="13"/>
      <c r="W316" s="50"/>
      <c r="X316" s="69">
        <v>4835</v>
      </c>
      <c r="Y316" s="7">
        <v>4854</v>
      </c>
      <c r="Z316" s="68">
        <v>4828</v>
      </c>
      <c r="AA316" s="68">
        <v>4832</v>
      </c>
      <c r="AB316" s="134"/>
      <c r="AC316" s="134"/>
      <c r="AD316" s="134"/>
      <c r="AE316" s="134"/>
      <c r="AF316" s="134"/>
      <c r="AG316" s="37"/>
      <c r="AH316" s="37"/>
      <c r="AI316" s="1"/>
      <c r="AJ316" s="1"/>
      <c r="AK316" s="1"/>
      <c r="AL316" s="1"/>
      <c r="AM316" s="1"/>
      <c r="AN316" s="1"/>
      <c r="AO316" s="1"/>
      <c r="AP316" s="14">
        <v>4817</v>
      </c>
      <c r="AQ316" s="14">
        <v>4831</v>
      </c>
      <c r="AR316" s="14">
        <v>4793</v>
      </c>
      <c r="AS316" s="14">
        <v>4830</v>
      </c>
      <c r="AT316" s="14">
        <v>4800.666666666667</v>
      </c>
      <c r="AU316" s="127">
        <v>3</v>
      </c>
      <c r="AV316" s="127">
        <v>12</v>
      </c>
      <c r="AW316" s="14">
        <v>804</v>
      </c>
      <c r="AX316" s="127" t="s">
        <v>618</v>
      </c>
      <c r="AY316" s="14">
        <v>-78</v>
      </c>
      <c r="AZ316" s="1">
        <v>4835</v>
      </c>
      <c r="BA316" s="1">
        <v>4852</v>
      </c>
      <c r="BB316" s="1">
        <v>4828</v>
      </c>
      <c r="BC316" s="1">
        <v>4844</v>
      </c>
      <c r="BD316" s="8"/>
      <c r="BE316" s="8"/>
      <c r="BF316" s="62"/>
      <c r="BG316" s="62"/>
      <c r="BH316" s="1">
        <v>4829</v>
      </c>
      <c r="BI316" s="1">
        <v>891</v>
      </c>
      <c r="BJ316" s="1">
        <v>371</v>
      </c>
      <c r="BK316" s="1">
        <v>2.4016172506738545</v>
      </c>
      <c r="BL316" s="1">
        <v>4835</v>
      </c>
      <c r="BM316" s="1">
        <v>4850</v>
      </c>
      <c r="BN316" s="1">
        <v>4828</v>
      </c>
      <c r="BO316" s="1">
        <v>4846</v>
      </c>
      <c r="BP316" s="1">
        <v>4835</v>
      </c>
      <c r="BQ316" s="1">
        <v>4854</v>
      </c>
      <c r="BR316" s="1">
        <v>4828</v>
      </c>
      <c r="BS316" s="1">
        <v>4851</v>
      </c>
      <c r="BT316" s="1">
        <v>4835</v>
      </c>
      <c r="BU316" s="1">
        <v>4838</v>
      </c>
      <c r="BV316" s="1">
        <v>4829</v>
      </c>
      <c r="BW316" s="1">
        <v>4833</v>
      </c>
      <c r="BX316" s="1">
        <v>1466.7</v>
      </c>
      <c r="BY316" s="62"/>
      <c r="BZ316" s="62"/>
      <c r="CA316" s="8"/>
      <c r="CB316" s="8"/>
      <c r="CC316" s="62"/>
      <c r="CD316" s="62"/>
      <c r="CE316" s="1"/>
      <c r="CF316" s="1"/>
    </row>
    <row r="317" spans="1:84" s="12" customFormat="1">
      <c r="A317" s="1">
        <v>2014</v>
      </c>
      <c r="B317" s="1">
        <v>3</v>
      </c>
      <c r="C317" s="24">
        <v>41744</v>
      </c>
      <c r="D317" s="26">
        <v>4845</v>
      </c>
      <c r="E317" s="26">
        <v>4848</v>
      </c>
      <c r="F317" s="26">
        <v>4797</v>
      </c>
      <c r="G317" s="26">
        <v>4798</v>
      </c>
      <c r="H317" s="1">
        <v>1441.6</v>
      </c>
      <c r="I317" s="81">
        <v>140.58216899999999</v>
      </c>
      <c r="J317" s="119">
        <v>140.555949</v>
      </c>
      <c r="K317" s="119">
        <v>95.540093999999996</v>
      </c>
      <c r="L317" s="72">
        <v>95.608187000000001</v>
      </c>
      <c r="M317" s="7">
        <v>4785</v>
      </c>
      <c r="N317" s="56"/>
      <c r="O317" s="84"/>
      <c r="P317" s="13"/>
      <c r="Q317" s="13"/>
      <c r="R317" s="13"/>
      <c r="S317" s="13"/>
      <c r="T317" s="13"/>
      <c r="U317" s="13"/>
      <c r="V317" s="13"/>
      <c r="W317" s="50"/>
      <c r="X317" s="69">
        <v>4785</v>
      </c>
      <c r="Y317" s="7">
        <v>4799</v>
      </c>
      <c r="Z317" s="68">
        <v>4730</v>
      </c>
      <c r="AA317" s="68">
        <v>4764</v>
      </c>
      <c r="AB317" s="134"/>
      <c r="AC317" s="134"/>
      <c r="AD317" s="134"/>
      <c r="AE317" s="134"/>
      <c r="AF317" s="134"/>
      <c r="AG317" s="37"/>
      <c r="AH317" s="37"/>
      <c r="AI317" s="1"/>
      <c r="AJ317" s="1"/>
      <c r="AK317" s="1"/>
      <c r="AL317" s="1"/>
      <c r="AM317" s="1"/>
      <c r="AN317" s="1"/>
      <c r="AO317" s="1"/>
      <c r="AP317" s="14">
        <v>4835</v>
      </c>
      <c r="AQ317" s="14">
        <v>4854</v>
      </c>
      <c r="AR317" s="14">
        <v>4828</v>
      </c>
      <c r="AS317" s="14">
        <v>4843</v>
      </c>
      <c r="AT317" s="14">
        <v>4818</v>
      </c>
      <c r="AU317" s="127">
        <v>47</v>
      </c>
      <c r="AV317" s="127" t="s">
        <v>618</v>
      </c>
      <c r="AW317" s="14">
        <v>804</v>
      </c>
      <c r="AX317" s="127" t="s">
        <v>618</v>
      </c>
      <c r="AY317" s="14">
        <v>-78</v>
      </c>
      <c r="AZ317" s="1">
        <v>4785</v>
      </c>
      <c r="BA317" s="1">
        <v>4799</v>
      </c>
      <c r="BB317" s="1">
        <v>4730</v>
      </c>
      <c r="BC317" s="1">
        <v>4757</v>
      </c>
      <c r="BD317" s="8"/>
      <c r="BE317" s="8"/>
      <c r="BF317" s="62"/>
      <c r="BG317" s="62"/>
      <c r="BH317" s="1">
        <v>4845</v>
      </c>
      <c r="BI317" s="1">
        <v>706</v>
      </c>
      <c r="BJ317" s="1">
        <v>425</v>
      </c>
      <c r="BK317" s="1">
        <v>1.6611764705882353</v>
      </c>
      <c r="BL317" s="1">
        <v>4785</v>
      </c>
      <c r="BM317" s="1">
        <v>4799</v>
      </c>
      <c r="BN317" s="1">
        <v>4730</v>
      </c>
      <c r="BO317" s="1">
        <v>4747</v>
      </c>
      <c r="BP317" s="1">
        <v>4785</v>
      </c>
      <c r="BQ317" s="1">
        <v>4799</v>
      </c>
      <c r="BR317" s="1">
        <v>4730</v>
      </c>
      <c r="BS317" s="1">
        <v>4759</v>
      </c>
      <c r="BT317" s="1">
        <v>4785</v>
      </c>
      <c r="BU317" s="1">
        <v>4790</v>
      </c>
      <c r="BV317" s="1">
        <v>4780</v>
      </c>
      <c r="BW317" s="1">
        <v>4784</v>
      </c>
      <c r="BX317" s="1">
        <v>1450.4</v>
      </c>
      <c r="BY317" s="62"/>
      <c r="BZ317" s="62"/>
      <c r="CA317" s="8"/>
      <c r="CB317" s="8"/>
      <c r="CC317" s="62"/>
      <c r="CD317" s="62"/>
      <c r="CE317" s="1"/>
      <c r="CF317" s="1"/>
    </row>
    <row r="318" spans="1:84" s="12" customFormat="1">
      <c r="A318" s="1">
        <v>2014</v>
      </c>
      <c r="B318" s="1">
        <v>4</v>
      </c>
      <c r="C318" s="24">
        <v>41745</v>
      </c>
      <c r="D318" s="26">
        <v>4767</v>
      </c>
      <c r="E318" s="26">
        <v>4788</v>
      </c>
      <c r="F318" s="26">
        <v>4752</v>
      </c>
      <c r="G318" s="26">
        <v>4761</v>
      </c>
      <c r="H318" s="1">
        <v>1438</v>
      </c>
      <c r="I318" s="81">
        <v>141.25781799999999</v>
      </c>
      <c r="J318" s="119">
        <v>141.42436000000001</v>
      </c>
      <c r="K318" s="119">
        <v>95.708585999999997</v>
      </c>
      <c r="L318" s="72">
        <v>95.567220000000006</v>
      </c>
      <c r="M318" s="7">
        <v>4768</v>
      </c>
      <c r="N318" s="56"/>
      <c r="O318" s="84"/>
      <c r="P318" s="13"/>
      <c r="Q318" s="13"/>
      <c r="R318" s="13"/>
      <c r="S318" s="13"/>
      <c r="T318" s="13"/>
      <c r="U318" s="13"/>
      <c r="V318" s="13"/>
      <c r="W318" s="50"/>
      <c r="X318" s="69">
        <v>4771</v>
      </c>
      <c r="Y318" s="7">
        <v>4794</v>
      </c>
      <c r="Z318" s="68">
        <v>4762</v>
      </c>
      <c r="AA318" s="68">
        <v>4772</v>
      </c>
      <c r="AB318" s="134"/>
      <c r="AC318" s="134"/>
      <c r="AD318" s="134"/>
      <c r="AE318" s="134"/>
      <c r="AF318" s="134"/>
      <c r="AG318" s="37"/>
      <c r="AH318" s="37"/>
      <c r="AI318" s="1"/>
      <c r="AJ318" s="1"/>
      <c r="AK318" s="1"/>
      <c r="AL318" s="1"/>
      <c r="AM318" s="1"/>
      <c r="AN318" s="1"/>
      <c r="AO318" s="1"/>
      <c r="AP318" s="14">
        <v>4785</v>
      </c>
      <c r="AQ318" s="14">
        <v>4799</v>
      </c>
      <c r="AR318" s="14">
        <v>4730</v>
      </c>
      <c r="AS318" s="14">
        <v>4764</v>
      </c>
      <c r="AT318" s="14">
        <v>4812.333333333333</v>
      </c>
      <c r="AU318" s="127">
        <v>6</v>
      </c>
      <c r="AV318" s="127" t="s">
        <v>618</v>
      </c>
      <c r="AW318" s="14">
        <v>804</v>
      </c>
      <c r="AX318" s="127" t="s">
        <v>618</v>
      </c>
      <c r="AY318" s="14">
        <v>-78</v>
      </c>
      <c r="AZ318" s="1">
        <v>4771</v>
      </c>
      <c r="BA318" s="1">
        <v>4794</v>
      </c>
      <c r="BB318" s="1">
        <v>4768</v>
      </c>
      <c r="BC318" s="1">
        <v>4778</v>
      </c>
      <c r="BD318" s="8"/>
      <c r="BE318" s="8"/>
      <c r="BF318" s="62"/>
      <c r="BG318" s="62"/>
      <c r="BH318" s="1">
        <v>4780</v>
      </c>
      <c r="BI318" s="1">
        <v>775</v>
      </c>
      <c r="BJ318" s="1">
        <v>444</v>
      </c>
      <c r="BK318" s="1">
        <v>1.7454954954954955</v>
      </c>
      <c r="BL318" s="1">
        <v>4771</v>
      </c>
      <c r="BM318" s="1">
        <v>4794</v>
      </c>
      <c r="BN318" s="1">
        <v>4768</v>
      </c>
      <c r="BO318" s="1">
        <v>4785</v>
      </c>
      <c r="BP318" s="1">
        <v>4771</v>
      </c>
      <c r="BQ318" s="1">
        <v>4794</v>
      </c>
      <c r="BR318" s="1">
        <v>4762</v>
      </c>
      <c r="BS318" s="1">
        <v>4764</v>
      </c>
      <c r="BT318" s="1">
        <v>4771</v>
      </c>
      <c r="BU318" s="1">
        <v>4780</v>
      </c>
      <c r="BV318" s="1">
        <v>4769</v>
      </c>
      <c r="BW318" s="1">
        <v>4778</v>
      </c>
      <c r="BX318" s="1">
        <v>1440.9</v>
      </c>
      <c r="BY318" s="62"/>
      <c r="BZ318" s="62"/>
      <c r="CA318" s="8"/>
      <c r="CB318" s="8"/>
      <c r="CC318" s="62"/>
      <c r="CD318" s="62"/>
      <c r="CE318" s="1"/>
      <c r="CF318" s="1"/>
    </row>
    <row r="319" spans="1:84" s="12" customFormat="1">
      <c r="A319" s="1">
        <v>2014</v>
      </c>
      <c r="B319" s="1">
        <v>5</v>
      </c>
      <c r="C319" s="24">
        <v>41746</v>
      </c>
      <c r="D319" s="26">
        <v>4780</v>
      </c>
      <c r="E319" s="26">
        <v>4780</v>
      </c>
      <c r="F319" s="26">
        <v>4747</v>
      </c>
      <c r="G319" s="26">
        <v>4759</v>
      </c>
      <c r="H319" s="1">
        <v>1415.7</v>
      </c>
      <c r="I319" s="81">
        <v>141.18911399999999</v>
      </c>
      <c r="J319" s="119">
        <v>141.19568000000001</v>
      </c>
      <c r="K319" s="119">
        <v>95.428658999999996</v>
      </c>
      <c r="L319" s="72">
        <v>95.572336000000007</v>
      </c>
      <c r="M319" s="7">
        <v>4754</v>
      </c>
      <c r="N319" s="56"/>
      <c r="O319" s="84"/>
      <c r="P319" s="13"/>
      <c r="Q319" s="13"/>
      <c r="R319" s="13"/>
      <c r="S319" s="13"/>
      <c r="T319" s="13"/>
      <c r="U319" s="13"/>
      <c r="V319" s="13"/>
      <c r="W319" s="50"/>
      <c r="X319" s="69">
        <v>4753</v>
      </c>
      <c r="Y319" s="7">
        <v>4779</v>
      </c>
      <c r="Z319" s="68">
        <v>4712</v>
      </c>
      <c r="AA319" s="68">
        <v>4724</v>
      </c>
      <c r="AB319" s="134"/>
      <c r="AC319" s="134"/>
      <c r="AD319" s="134"/>
      <c r="AE319" s="134"/>
      <c r="AF319" s="134"/>
      <c r="AG319" s="37"/>
      <c r="AH319" s="37"/>
      <c r="AI319" s="1"/>
      <c r="AJ319" s="1"/>
      <c r="AK319" s="1"/>
      <c r="AL319" s="1"/>
      <c r="AM319" s="1"/>
      <c r="AN319" s="1"/>
      <c r="AO319" s="1"/>
      <c r="AP319" s="14">
        <v>4771</v>
      </c>
      <c r="AQ319" s="14">
        <v>4794</v>
      </c>
      <c r="AR319" s="14">
        <v>4762</v>
      </c>
      <c r="AS319" s="14">
        <v>4764</v>
      </c>
      <c r="AT319" s="14">
        <v>4790.333333333333</v>
      </c>
      <c r="AU319" s="127">
        <v>21</v>
      </c>
      <c r="AV319" s="127" t="s">
        <v>618</v>
      </c>
      <c r="AW319" s="14">
        <v>804</v>
      </c>
      <c r="AX319" s="127">
        <v>45</v>
      </c>
      <c r="AY319" s="14">
        <v>-33</v>
      </c>
      <c r="AZ319" s="1">
        <v>4753</v>
      </c>
      <c r="BA319" s="1">
        <v>4777</v>
      </c>
      <c r="BB319" s="1">
        <v>4743</v>
      </c>
      <c r="BC319" s="1">
        <v>4772</v>
      </c>
      <c r="BD319" s="8"/>
      <c r="BE319" s="8"/>
      <c r="BF319" s="62"/>
      <c r="BG319" s="62"/>
      <c r="BH319" s="1">
        <v>4768</v>
      </c>
      <c r="BI319" s="1">
        <v>382</v>
      </c>
      <c r="BJ319" s="1">
        <v>464</v>
      </c>
      <c r="BK319" s="1">
        <v>0.82327586206896552</v>
      </c>
      <c r="BL319" s="1">
        <v>4753</v>
      </c>
      <c r="BM319" s="1">
        <v>4777</v>
      </c>
      <c r="BN319" s="1">
        <v>4743</v>
      </c>
      <c r="BO319" s="1">
        <v>4766</v>
      </c>
      <c r="BP319" s="1">
        <v>4753</v>
      </c>
      <c r="BQ319" s="1">
        <v>4777</v>
      </c>
      <c r="BR319" s="1">
        <v>4743</v>
      </c>
      <c r="BS319" s="1">
        <v>4774</v>
      </c>
      <c r="BT319" s="1">
        <v>4753</v>
      </c>
      <c r="BU319" s="1">
        <v>4754</v>
      </c>
      <c r="BV319" s="1">
        <v>4747</v>
      </c>
      <c r="BW319" s="1">
        <v>4749</v>
      </c>
      <c r="BX319" s="1">
        <v>1436.1</v>
      </c>
      <c r="BY319" s="62"/>
      <c r="BZ319" s="62"/>
      <c r="CA319" s="8"/>
      <c r="CB319" s="8"/>
      <c r="CC319" s="62"/>
      <c r="CD319" s="62"/>
      <c r="CE319" s="1"/>
      <c r="CF319" s="1"/>
    </row>
    <row r="320" spans="1:84" s="12" customFormat="1">
      <c r="A320" s="1">
        <v>2014</v>
      </c>
      <c r="B320" s="1">
        <v>6</v>
      </c>
      <c r="C320" s="24">
        <v>41747</v>
      </c>
      <c r="D320" s="26">
        <v>4715</v>
      </c>
      <c r="E320" s="26">
        <v>4721</v>
      </c>
      <c r="F320" s="26">
        <v>4667</v>
      </c>
      <c r="G320" s="26">
        <v>4685</v>
      </c>
      <c r="H320" s="1">
        <v>1428.7</v>
      </c>
      <c r="I320" s="81">
        <v>141.472263</v>
      </c>
      <c r="J320" s="119">
        <v>141.50298000000001</v>
      </c>
      <c r="K320" s="119">
        <v>95.509392000000005</v>
      </c>
      <c r="L320" s="72">
        <v>95.560586999999998</v>
      </c>
      <c r="M320" s="7">
        <v>4700</v>
      </c>
      <c r="N320" s="56"/>
      <c r="O320" s="84"/>
      <c r="P320" s="13"/>
      <c r="Q320" s="13"/>
      <c r="R320" s="13"/>
      <c r="S320" s="13"/>
      <c r="T320" s="13"/>
      <c r="U320" s="13"/>
      <c r="V320" s="13"/>
      <c r="W320" s="50"/>
      <c r="X320" s="69">
        <v>4676</v>
      </c>
      <c r="Y320" s="7">
        <v>4694</v>
      </c>
      <c r="Z320" s="68">
        <v>4662</v>
      </c>
      <c r="AA320" s="68">
        <v>4686</v>
      </c>
      <c r="AB320" s="134"/>
      <c r="AC320" s="134"/>
      <c r="AD320" s="134"/>
      <c r="AE320" s="134"/>
      <c r="AF320" s="134"/>
      <c r="AG320" s="37"/>
      <c r="AH320" s="37"/>
      <c r="AI320" s="1"/>
      <c r="AJ320" s="1"/>
      <c r="AK320" s="1"/>
      <c r="AL320" s="1"/>
      <c r="AM320" s="1"/>
      <c r="AN320" s="1"/>
      <c r="AO320" s="1"/>
      <c r="AP320" s="14">
        <v>4753</v>
      </c>
      <c r="AQ320" s="14">
        <v>4779</v>
      </c>
      <c r="AR320" s="14">
        <v>4695</v>
      </c>
      <c r="AS320" s="14">
        <v>4710</v>
      </c>
      <c r="AT320" s="14">
        <v>4746</v>
      </c>
      <c r="AU320" s="127">
        <v>30</v>
      </c>
      <c r="AV320" s="127" t="s">
        <v>618</v>
      </c>
      <c r="AW320" s="14">
        <v>804</v>
      </c>
      <c r="AX320" s="127">
        <v>-9</v>
      </c>
      <c r="AY320" s="14">
        <v>-42</v>
      </c>
      <c r="AZ320" s="1">
        <v>4676</v>
      </c>
      <c r="BA320" s="1">
        <v>4694</v>
      </c>
      <c r="BB320" s="1">
        <v>4662</v>
      </c>
      <c r="BC320" s="1">
        <v>4684</v>
      </c>
      <c r="BD320" s="8"/>
      <c r="BE320" s="8"/>
      <c r="BF320" s="62"/>
      <c r="BG320" s="62"/>
      <c r="BH320" s="1">
        <v>4701</v>
      </c>
      <c r="BI320" s="1">
        <v>194</v>
      </c>
      <c r="BJ320" s="1">
        <v>504</v>
      </c>
      <c r="BK320" s="1">
        <v>0.38492063492063494</v>
      </c>
      <c r="BL320" s="1">
        <v>4676</v>
      </c>
      <c r="BM320" s="1">
        <v>4694</v>
      </c>
      <c r="BN320" s="1">
        <v>4662</v>
      </c>
      <c r="BO320" s="1">
        <v>4684</v>
      </c>
      <c r="BP320" s="1">
        <v>4676</v>
      </c>
      <c r="BQ320" s="1">
        <v>4694</v>
      </c>
      <c r="BR320" s="1">
        <v>4662</v>
      </c>
      <c r="BS320" s="1">
        <v>4690</v>
      </c>
      <c r="BT320" s="1">
        <v>4676</v>
      </c>
      <c r="BU320" s="1">
        <v>4685</v>
      </c>
      <c r="BV320" s="1">
        <v>4662</v>
      </c>
      <c r="BW320" s="1">
        <v>4683</v>
      </c>
      <c r="BX320" s="1">
        <v>1428.7</v>
      </c>
      <c r="BY320" s="62"/>
      <c r="BZ320" s="62"/>
      <c r="CA320" s="8"/>
      <c r="CB320" s="8"/>
      <c r="CC320" s="62"/>
      <c r="CD320" s="62"/>
      <c r="CE320" s="1"/>
      <c r="CF320" s="1"/>
    </row>
    <row r="321" spans="1:84" s="12" customFormat="1">
      <c r="A321" s="1">
        <v>2014</v>
      </c>
      <c r="B321" s="1">
        <v>2</v>
      </c>
      <c r="C321" s="24">
        <v>41750</v>
      </c>
      <c r="D321" s="26">
        <v>4702</v>
      </c>
      <c r="E321" s="26">
        <v>4724</v>
      </c>
      <c r="F321" s="26">
        <v>4689</v>
      </c>
      <c r="G321" s="26">
        <v>4695</v>
      </c>
      <c r="H321" s="1">
        <v>1402.2</v>
      </c>
      <c r="I321" s="81">
        <v>141.737472</v>
      </c>
      <c r="J321" s="119">
        <v>141.74460999999999</v>
      </c>
      <c r="K321" s="119">
        <v>95.670743000000002</v>
      </c>
      <c r="L321" s="72">
        <v>95.658640000000005</v>
      </c>
      <c r="M321" s="7">
        <v>4700</v>
      </c>
      <c r="N321" s="56"/>
      <c r="O321" s="84"/>
      <c r="P321" s="13"/>
      <c r="Q321" s="13"/>
      <c r="R321" s="13"/>
      <c r="S321" s="13"/>
      <c r="T321" s="13"/>
      <c r="U321" s="13"/>
      <c r="V321" s="13"/>
      <c r="W321" s="50"/>
      <c r="X321" s="69">
        <v>4708</v>
      </c>
      <c r="Y321" s="7">
        <v>4715</v>
      </c>
      <c r="Z321" s="68">
        <v>4665</v>
      </c>
      <c r="AA321" s="68">
        <v>4675</v>
      </c>
      <c r="AB321" s="134"/>
      <c r="AC321" s="134"/>
      <c r="AD321" s="134"/>
      <c r="AE321" s="134"/>
      <c r="AF321" s="134"/>
      <c r="AG321" s="37"/>
      <c r="AH321" s="37"/>
      <c r="AI321" s="1"/>
      <c r="AJ321" s="1"/>
      <c r="AK321" s="1"/>
      <c r="AL321" s="1"/>
      <c r="AM321" s="1"/>
      <c r="AN321" s="1"/>
      <c r="AO321" s="1"/>
      <c r="AP321" s="14">
        <v>4676</v>
      </c>
      <c r="AQ321" s="14">
        <v>4724</v>
      </c>
      <c r="AR321" s="14">
        <v>4662</v>
      </c>
      <c r="AS321" s="14">
        <v>4715</v>
      </c>
      <c r="AT321" s="14">
        <v>4729.666666666667</v>
      </c>
      <c r="AU321" s="127">
        <v>7</v>
      </c>
      <c r="AV321" s="127" t="s">
        <v>618</v>
      </c>
      <c r="AW321" s="14">
        <v>804</v>
      </c>
      <c r="AX321" s="127" t="s">
        <v>618</v>
      </c>
      <c r="AY321" s="14">
        <v>-42</v>
      </c>
      <c r="AZ321" s="1">
        <v>4708</v>
      </c>
      <c r="BA321" s="1">
        <v>4715</v>
      </c>
      <c r="BB321" s="1">
        <v>4666</v>
      </c>
      <c r="BC321" s="1">
        <v>4685</v>
      </c>
      <c r="BD321" s="8"/>
      <c r="BE321" s="8"/>
      <c r="BF321" s="62"/>
      <c r="BG321" s="62"/>
      <c r="BH321" s="1">
        <v>4716</v>
      </c>
      <c r="BI321" s="1">
        <v>465</v>
      </c>
      <c r="BJ321" s="1">
        <v>547</v>
      </c>
      <c r="BK321" s="1">
        <v>0.85009140767824498</v>
      </c>
      <c r="BL321" s="1">
        <v>4708</v>
      </c>
      <c r="BM321" s="1">
        <v>4715</v>
      </c>
      <c r="BN321" s="1">
        <v>4666</v>
      </c>
      <c r="BO321" s="1">
        <v>4684</v>
      </c>
      <c r="BP321" s="1">
        <v>4708</v>
      </c>
      <c r="BQ321" s="1">
        <v>4715</v>
      </c>
      <c r="BR321" s="1">
        <v>4666</v>
      </c>
      <c r="BS321" s="1">
        <v>4675</v>
      </c>
      <c r="BT321" s="1">
        <v>4708</v>
      </c>
      <c r="BU321" s="1">
        <v>4710</v>
      </c>
      <c r="BV321" s="1">
        <v>4702</v>
      </c>
      <c r="BW321" s="1">
        <v>4709</v>
      </c>
      <c r="BX321" s="1">
        <v>1414</v>
      </c>
      <c r="BY321" s="62"/>
      <c r="BZ321" s="62"/>
      <c r="CA321" s="8"/>
      <c r="CB321" s="8"/>
      <c r="CC321" s="62"/>
      <c r="CD321" s="62"/>
      <c r="CE321" s="1"/>
      <c r="CF321" s="1"/>
    </row>
    <row r="322" spans="1:84" s="12" customFormat="1">
      <c r="A322" s="1">
        <v>2014</v>
      </c>
      <c r="B322" s="1">
        <v>3</v>
      </c>
      <c r="C322" s="24">
        <v>41751</v>
      </c>
      <c r="D322" s="26">
        <v>4682</v>
      </c>
      <c r="E322" s="26">
        <v>4699</v>
      </c>
      <c r="F322" s="26">
        <v>4679</v>
      </c>
      <c r="G322" s="26">
        <v>4690</v>
      </c>
      <c r="H322" s="1">
        <v>1400.3</v>
      </c>
      <c r="I322" s="81">
        <v>141.41173499999999</v>
      </c>
      <c r="J322" s="119">
        <v>141.39165600000001</v>
      </c>
      <c r="K322" s="119">
        <v>95.954669999999993</v>
      </c>
      <c r="L322" s="72">
        <v>95.921279999999996</v>
      </c>
      <c r="M322" s="7">
        <v>4697</v>
      </c>
      <c r="N322" s="56"/>
      <c r="O322" s="84"/>
      <c r="P322" s="13"/>
      <c r="Q322" s="13"/>
      <c r="R322" s="13"/>
      <c r="S322" s="13"/>
      <c r="T322" s="13"/>
      <c r="U322" s="13"/>
      <c r="V322" s="13"/>
      <c r="W322" s="50"/>
      <c r="X322" s="69">
        <v>4698</v>
      </c>
      <c r="Y322" s="7">
        <v>4708</v>
      </c>
      <c r="Z322" s="68">
        <v>4652</v>
      </c>
      <c r="AA322" s="68">
        <v>4682</v>
      </c>
      <c r="AB322" s="134"/>
      <c r="AC322" s="134"/>
      <c r="AD322" s="134"/>
      <c r="AE322" s="134"/>
      <c r="AF322" s="134"/>
      <c r="AG322" s="37"/>
      <c r="AH322" s="37"/>
      <c r="AI322" s="1"/>
      <c r="AJ322" s="1"/>
      <c r="AK322" s="1"/>
      <c r="AL322" s="1"/>
      <c r="AM322" s="1"/>
      <c r="AN322" s="1"/>
      <c r="AO322" s="1"/>
      <c r="AP322" s="14">
        <v>4708</v>
      </c>
      <c r="AQ322" s="14">
        <v>4715</v>
      </c>
      <c r="AR322" s="14">
        <v>4665</v>
      </c>
      <c r="AS322" s="14">
        <v>4684</v>
      </c>
      <c r="AT322" s="14">
        <v>4703</v>
      </c>
      <c r="AU322" s="127">
        <v>8</v>
      </c>
      <c r="AV322" s="127" t="s">
        <v>618</v>
      </c>
      <c r="AW322" s="14">
        <v>804</v>
      </c>
      <c r="AX322" s="127" t="s">
        <v>618</v>
      </c>
      <c r="AY322" s="14">
        <v>-42</v>
      </c>
      <c r="AZ322" s="1">
        <v>4698</v>
      </c>
      <c r="BA322" s="1">
        <v>4708</v>
      </c>
      <c r="BB322" s="1">
        <v>4672</v>
      </c>
      <c r="BC322" s="1">
        <v>4677</v>
      </c>
      <c r="BD322" s="8"/>
      <c r="BE322" s="8"/>
      <c r="BF322" s="62"/>
      <c r="BG322" s="62"/>
      <c r="BH322" s="1">
        <v>4687</v>
      </c>
      <c r="BI322" s="1">
        <v>454</v>
      </c>
      <c r="BJ322" s="1">
        <v>316</v>
      </c>
      <c r="BK322" s="1">
        <v>1.4367088607594938</v>
      </c>
      <c r="BL322" s="1">
        <v>4698</v>
      </c>
      <c r="BM322" s="1">
        <v>4708</v>
      </c>
      <c r="BN322" s="1">
        <v>4675</v>
      </c>
      <c r="BO322" s="1">
        <v>4682</v>
      </c>
      <c r="BP322" s="1">
        <v>4698</v>
      </c>
      <c r="BQ322" s="1">
        <v>4708</v>
      </c>
      <c r="BR322" s="1">
        <v>4652</v>
      </c>
      <c r="BS322" s="1">
        <v>4663</v>
      </c>
      <c r="BT322" s="1">
        <v>4698</v>
      </c>
      <c r="BU322" s="1">
        <v>4704</v>
      </c>
      <c r="BV322" s="1">
        <v>4696</v>
      </c>
      <c r="BW322" s="1">
        <v>4702</v>
      </c>
      <c r="BX322" s="1">
        <v>1412.2</v>
      </c>
      <c r="BY322" s="62"/>
      <c r="BZ322" s="62"/>
      <c r="CA322" s="8"/>
      <c r="CB322" s="8"/>
      <c r="CC322" s="62"/>
      <c r="CD322" s="62"/>
      <c r="CE322" s="1"/>
      <c r="CF322" s="1"/>
    </row>
    <row r="323" spans="1:84" s="12" customFormat="1">
      <c r="A323" s="1">
        <v>2014</v>
      </c>
      <c r="B323" s="1">
        <v>4</v>
      </c>
      <c r="C323" s="24">
        <v>41752</v>
      </c>
      <c r="D323" s="26">
        <v>4678</v>
      </c>
      <c r="E323" s="26">
        <v>4689</v>
      </c>
      <c r="F323" s="26">
        <v>4671</v>
      </c>
      <c r="G323" s="26">
        <v>4684</v>
      </c>
      <c r="H323" s="1">
        <v>1403.9</v>
      </c>
      <c r="I323" s="81">
        <v>141.83780300000001</v>
      </c>
      <c r="J323" s="119">
        <v>141.66570100000001</v>
      </c>
      <c r="K323" s="119">
        <v>95.170775000000006</v>
      </c>
      <c r="L323" s="72">
        <v>95.106827999999993</v>
      </c>
      <c r="M323" s="7">
        <v>4690</v>
      </c>
      <c r="N323" s="56"/>
      <c r="O323" s="84"/>
      <c r="P323" s="13"/>
      <c r="Q323" s="13"/>
      <c r="R323" s="13"/>
      <c r="S323" s="13"/>
      <c r="T323" s="13"/>
      <c r="U323" s="13"/>
      <c r="V323" s="13"/>
      <c r="W323" s="50"/>
      <c r="X323" s="69">
        <v>4684</v>
      </c>
      <c r="Y323" s="7">
        <v>4684</v>
      </c>
      <c r="Z323" s="68">
        <v>4650</v>
      </c>
      <c r="AA323" s="68">
        <v>4674</v>
      </c>
      <c r="AB323" s="134"/>
      <c r="AC323" s="134"/>
      <c r="AD323" s="134"/>
      <c r="AE323" s="134"/>
      <c r="AF323" s="134"/>
      <c r="AG323" s="37"/>
      <c r="AH323" s="37"/>
      <c r="AI323" s="1"/>
      <c r="AJ323" s="1"/>
      <c r="AK323" s="1"/>
      <c r="AL323" s="1"/>
      <c r="AM323" s="1"/>
      <c r="AN323" s="1"/>
      <c r="AO323" s="1"/>
      <c r="AP323" s="14">
        <v>4698</v>
      </c>
      <c r="AQ323" s="14">
        <v>4708</v>
      </c>
      <c r="AR323" s="14">
        <v>4652</v>
      </c>
      <c r="AS323" s="14">
        <v>4681</v>
      </c>
      <c r="AT323" s="14">
        <v>4693.333333333333</v>
      </c>
      <c r="AU323" s="127">
        <v>6</v>
      </c>
      <c r="AV323" s="127" t="s">
        <v>618</v>
      </c>
      <c r="AW323" s="14">
        <v>804</v>
      </c>
      <c r="AX323" s="127" t="s">
        <v>618</v>
      </c>
      <c r="AY323" s="14">
        <v>-42</v>
      </c>
      <c r="AZ323" s="1">
        <v>4684</v>
      </c>
      <c r="BA323" s="1">
        <v>4684</v>
      </c>
      <c r="BB323" s="1">
        <v>4652</v>
      </c>
      <c r="BC323" s="1">
        <v>4657</v>
      </c>
      <c r="BD323" s="8"/>
      <c r="BE323" s="8"/>
      <c r="BF323" s="62"/>
      <c r="BG323" s="62"/>
      <c r="BH323" s="1">
        <v>4683</v>
      </c>
      <c r="BI323" s="1">
        <v>589</v>
      </c>
      <c r="BJ323" s="1">
        <v>631</v>
      </c>
      <c r="BK323" s="1">
        <v>0.93343898573692552</v>
      </c>
      <c r="BL323" s="1">
        <v>4684</v>
      </c>
      <c r="BM323" s="1">
        <v>4684</v>
      </c>
      <c r="BN323" s="1">
        <v>4658</v>
      </c>
      <c r="BO323" s="1">
        <v>4662</v>
      </c>
      <c r="BP323" s="1">
        <v>4684</v>
      </c>
      <c r="BQ323" s="1">
        <v>4684</v>
      </c>
      <c r="BR323" s="1">
        <v>4650</v>
      </c>
      <c r="BS323" s="1">
        <v>4656</v>
      </c>
      <c r="BT323" s="1">
        <v>4684</v>
      </c>
      <c r="BU323" s="1">
        <v>4684</v>
      </c>
      <c r="BV323" s="1">
        <v>4671</v>
      </c>
      <c r="BW323" s="1">
        <v>4672</v>
      </c>
      <c r="BX323" s="1">
        <v>1403.5</v>
      </c>
      <c r="BY323" s="62"/>
      <c r="BZ323" s="62"/>
      <c r="CA323" s="8"/>
      <c r="CB323" s="8"/>
      <c r="CC323" s="62"/>
      <c r="CD323" s="62"/>
      <c r="CE323" s="1"/>
      <c r="CF323" s="1"/>
    </row>
    <row r="324" spans="1:84" s="12" customFormat="1">
      <c r="A324" s="1">
        <v>2014</v>
      </c>
      <c r="B324" s="1">
        <v>5</v>
      </c>
      <c r="C324" s="24">
        <v>41753</v>
      </c>
      <c r="D324" s="26">
        <v>4682</v>
      </c>
      <c r="E324" s="26">
        <v>4683</v>
      </c>
      <c r="F324" s="26">
        <v>4659</v>
      </c>
      <c r="G324" s="26">
        <v>4662</v>
      </c>
      <c r="H324" s="1">
        <v>1413.3</v>
      </c>
      <c r="I324" s="81">
        <v>141.46763200000001</v>
      </c>
      <c r="J324" s="119">
        <v>141.49222800000001</v>
      </c>
      <c r="K324" s="119">
        <v>95.147368</v>
      </c>
      <c r="L324" s="72">
        <v>95.000315999999998</v>
      </c>
      <c r="M324" s="114">
        <v>4690</v>
      </c>
      <c r="N324" s="56"/>
      <c r="O324" s="84"/>
      <c r="P324" s="13"/>
      <c r="Q324" s="13"/>
      <c r="R324" s="13"/>
      <c r="S324" s="13"/>
      <c r="T324" s="13"/>
      <c r="U324" s="13"/>
      <c r="V324" s="13"/>
      <c r="W324" s="50"/>
      <c r="X324" s="69">
        <v>4650</v>
      </c>
      <c r="Y324" s="7">
        <v>4695</v>
      </c>
      <c r="Z324" s="68">
        <v>4626</v>
      </c>
      <c r="AA324" s="68">
        <v>4695</v>
      </c>
      <c r="AB324" s="134"/>
      <c r="AC324" s="134"/>
      <c r="AD324" s="134"/>
      <c r="AE324" s="134"/>
      <c r="AF324" s="134"/>
      <c r="AG324" s="37"/>
      <c r="AH324" s="37"/>
      <c r="AI324" s="1"/>
      <c r="AJ324" s="1"/>
      <c r="AK324" s="1"/>
      <c r="AL324" s="1"/>
      <c r="AM324" s="1"/>
      <c r="AN324" s="1"/>
      <c r="AO324" s="1"/>
      <c r="AP324" s="14">
        <v>4684</v>
      </c>
      <c r="AQ324" s="14">
        <v>4684</v>
      </c>
      <c r="AR324" s="14">
        <v>4650</v>
      </c>
      <c r="AS324" s="14">
        <v>4670</v>
      </c>
      <c r="AT324" s="14">
        <v>4678.333333333333</v>
      </c>
      <c r="AU324" s="127">
        <v>20</v>
      </c>
      <c r="AV324" s="127" t="s">
        <v>618</v>
      </c>
      <c r="AW324" s="14">
        <v>804</v>
      </c>
      <c r="AX324" s="127" t="s">
        <v>618</v>
      </c>
      <c r="AY324" s="14">
        <v>-42</v>
      </c>
      <c r="AZ324" s="1">
        <v>4650</v>
      </c>
      <c r="BA324" s="1">
        <v>4695</v>
      </c>
      <c r="BB324" s="1">
        <v>4626</v>
      </c>
      <c r="BC324" s="1">
        <v>4675</v>
      </c>
      <c r="BD324" s="8"/>
      <c r="BE324" s="8"/>
      <c r="BF324" s="62"/>
      <c r="BG324" s="62"/>
      <c r="BH324" s="1">
        <v>4676</v>
      </c>
      <c r="BI324" s="1">
        <v>708</v>
      </c>
      <c r="BJ324" s="1">
        <v>457</v>
      </c>
      <c r="BK324" s="1">
        <v>1.549234135667396</v>
      </c>
      <c r="BL324" s="1">
        <v>4650</v>
      </c>
      <c r="BM324" s="1">
        <v>4663</v>
      </c>
      <c r="BN324" s="1">
        <v>4626</v>
      </c>
      <c r="BO324" s="1">
        <v>4640</v>
      </c>
      <c r="BP324" s="1">
        <v>4650</v>
      </c>
      <c r="BQ324" s="1">
        <v>4695</v>
      </c>
      <c r="BR324" s="1">
        <v>4626</v>
      </c>
      <c r="BS324" s="1">
        <v>4673</v>
      </c>
      <c r="BT324" s="1">
        <v>4650</v>
      </c>
      <c r="BU324" s="1">
        <v>4663</v>
      </c>
      <c r="BV324" s="1">
        <v>4650</v>
      </c>
      <c r="BW324" s="1">
        <v>4660</v>
      </c>
      <c r="BX324" s="1">
        <v>1400.6</v>
      </c>
      <c r="BY324" s="62"/>
      <c r="BZ324" s="62"/>
      <c r="CA324" s="8"/>
      <c r="CB324" s="8"/>
      <c r="CC324" s="62"/>
      <c r="CD324" s="62"/>
      <c r="CE324" s="1"/>
      <c r="CF324" s="1"/>
    </row>
    <row r="325" spans="1:84" s="12" customFormat="1">
      <c r="A325" s="1">
        <v>2014</v>
      </c>
      <c r="B325" s="1">
        <v>6</v>
      </c>
      <c r="C325" s="24">
        <v>41754</v>
      </c>
      <c r="D325" s="26">
        <v>4698</v>
      </c>
      <c r="E325" s="26">
        <v>4717</v>
      </c>
      <c r="F325" s="26">
        <v>4687</v>
      </c>
      <c r="G325" s="26">
        <v>4699</v>
      </c>
      <c r="H325" s="1">
        <v>1424.3</v>
      </c>
      <c r="I325" s="81">
        <v>141.52598599999999</v>
      </c>
      <c r="J325" s="119">
        <v>141.41836799999999</v>
      </c>
      <c r="K325" s="119">
        <v>94.879413999999997</v>
      </c>
      <c r="L325" s="72">
        <v>94.715136000000001</v>
      </c>
      <c r="M325" s="7">
        <v>4695</v>
      </c>
      <c r="N325" s="56"/>
      <c r="O325" s="84"/>
      <c r="P325" s="13"/>
      <c r="Q325" s="13"/>
      <c r="R325" s="13"/>
      <c r="S325" s="13"/>
      <c r="T325" s="13"/>
      <c r="U325" s="13"/>
      <c r="V325" s="13"/>
      <c r="W325" s="50"/>
      <c r="X325" s="69">
        <v>4702</v>
      </c>
      <c r="Y325" s="7">
        <v>4740</v>
      </c>
      <c r="Z325" s="68">
        <v>4691</v>
      </c>
      <c r="AA325" s="68">
        <v>4726</v>
      </c>
      <c r="AB325" s="134"/>
      <c r="AC325" s="134"/>
      <c r="AD325" s="134"/>
      <c r="AE325" s="134"/>
      <c r="AF325" s="134"/>
      <c r="AG325" s="37"/>
      <c r="AH325" s="37"/>
      <c r="AI325" s="1"/>
      <c r="AJ325" s="1"/>
      <c r="AK325" s="1"/>
      <c r="AL325" s="1"/>
      <c r="AM325" s="1"/>
      <c r="AN325" s="1"/>
      <c r="AO325" s="1"/>
      <c r="AP325" s="14">
        <v>4698</v>
      </c>
      <c r="AQ325" s="14">
        <v>4715</v>
      </c>
      <c r="AR325" s="14">
        <v>4689</v>
      </c>
      <c r="AS325" s="14">
        <v>4713</v>
      </c>
      <c r="AT325" s="14">
        <v>4688</v>
      </c>
      <c r="AU325" s="127">
        <v>1</v>
      </c>
      <c r="AV325" s="127" t="s">
        <v>618</v>
      </c>
      <c r="AW325" s="14">
        <v>804</v>
      </c>
      <c r="AX325" s="127" t="s">
        <v>618</v>
      </c>
      <c r="AY325" s="14">
        <v>-42</v>
      </c>
      <c r="AZ325" s="1">
        <v>4702</v>
      </c>
      <c r="BA325" s="1">
        <v>4715</v>
      </c>
      <c r="BB325" s="1">
        <v>4691</v>
      </c>
      <c r="BC325" s="1">
        <v>4710</v>
      </c>
      <c r="BD325" s="8"/>
      <c r="BE325" s="8"/>
      <c r="BF325" s="62"/>
      <c r="BG325" s="62"/>
      <c r="BH325" s="1">
        <v>4693</v>
      </c>
      <c r="BI325" s="1">
        <v>418</v>
      </c>
      <c r="BJ325" s="1">
        <v>272</v>
      </c>
      <c r="BK325" s="1">
        <v>1.536764705882353</v>
      </c>
      <c r="BL325" s="1">
        <v>4702</v>
      </c>
      <c r="BM325" s="1">
        <v>4715</v>
      </c>
      <c r="BN325" s="1">
        <v>4691</v>
      </c>
      <c r="BO325" s="1">
        <v>4707</v>
      </c>
      <c r="BP325" s="1">
        <v>4702</v>
      </c>
      <c r="BQ325" s="1">
        <v>4740</v>
      </c>
      <c r="BR325" s="1">
        <v>4691</v>
      </c>
      <c r="BS325" s="1">
        <v>4724</v>
      </c>
      <c r="BT325" s="1">
        <v>4702</v>
      </c>
      <c r="BU325" s="1">
        <v>4704</v>
      </c>
      <c r="BV325" s="1">
        <v>4695</v>
      </c>
      <c r="BW325" s="1">
        <v>4697</v>
      </c>
      <c r="BX325" s="1">
        <v>1412.8</v>
      </c>
      <c r="BY325" s="62"/>
      <c r="BZ325" s="62"/>
      <c r="CA325" s="8"/>
      <c r="CB325" s="8"/>
      <c r="CC325" s="62"/>
      <c r="CD325" s="62"/>
      <c r="CE325" s="1"/>
      <c r="CF325" s="1"/>
    </row>
    <row r="326" spans="1:84" s="12" customFormat="1">
      <c r="A326" s="1">
        <v>2014</v>
      </c>
      <c r="B326" s="1">
        <v>2</v>
      </c>
      <c r="C326" s="24">
        <v>41757</v>
      </c>
      <c r="D326" s="26">
        <v>4748</v>
      </c>
      <c r="E326" s="26">
        <v>4754</v>
      </c>
      <c r="F326" s="26">
        <v>4734</v>
      </c>
      <c r="G326" s="26">
        <v>4750</v>
      </c>
      <c r="H326" s="1">
        <v>1431.4</v>
      </c>
      <c r="I326" s="81">
        <v>141.40392</v>
      </c>
      <c r="J326" s="119">
        <v>141.71344199999999</v>
      </c>
      <c r="K326" s="119">
        <v>94.984679999999997</v>
      </c>
      <c r="L326" s="72">
        <v>94.955873999999994</v>
      </c>
      <c r="M326" s="7">
        <v>4748</v>
      </c>
      <c r="N326" s="56"/>
      <c r="O326" s="84"/>
      <c r="P326" s="13"/>
      <c r="Q326" s="13"/>
      <c r="R326" s="13"/>
      <c r="S326" s="13"/>
      <c r="T326" s="13"/>
      <c r="U326" s="13"/>
      <c r="V326" s="13"/>
      <c r="W326" s="50"/>
      <c r="X326" s="69">
        <v>4748</v>
      </c>
      <c r="Y326" s="7">
        <v>4757</v>
      </c>
      <c r="Z326" s="68">
        <v>4712</v>
      </c>
      <c r="AA326" s="68">
        <v>4725</v>
      </c>
      <c r="AB326" s="134"/>
      <c r="AC326" s="134"/>
      <c r="AD326" s="134"/>
      <c r="AE326" s="134"/>
      <c r="AF326" s="134"/>
      <c r="AG326" s="37"/>
      <c r="AH326" s="37"/>
      <c r="AI326" s="1"/>
      <c r="AJ326" s="1"/>
      <c r="AK326" s="1"/>
      <c r="AL326" s="1"/>
      <c r="AM326" s="1"/>
      <c r="AN326" s="1"/>
      <c r="AO326" s="1"/>
      <c r="AP326" s="14">
        <v>4702</v>
      </c>
      <c r="AQ326" s="14">
        <v>4750</v>
      </c>
      <c r="AR326" s="14">
        <v>4691</v>
      </c>
      <c r="AS326" s="14">
        <v>4744</v>
      </c>
      <c r="AT326" s="14">
        <v>4709</v>
      </c>
      <c r="AU326" s="127">
        <v>2</v>
      </c>
      <c r="AV326" s="127">
        <v>11</v>
      </c>
      <c r="AW326" s="14">
        <v>815</v>
      </c>
      <c r="AX326" s="127" t="s">
        <v>618</v>
      </c>
      <c r="AY326" s="14">
        <v>-42</v>
      </c>
      <c r="AZ326" s="1">
        <v>4748</v>
      </c>
      <c r="BA326" s="1">
        <v>4757</v>
      </c>
      <c r="BB326" s="1">
        <v>4730</v>
      </c>
      <c r="BC326" s="1">
        <v>4740</v>
      </c>
      <c r="BD326" s="8"/>
      <c r="BE326" s="8"/>
      <c r="BF326" s="62"/>
      <c r="BG326" s="62"/>
      <c r="BH326" s="1">
        <v>4748</v>
      </c>
      <c r="BI326" s="1">
        <v>552</v>
      </c>
      <c r="BJ326" s="1">
        <v>423</v>
      </c>
      <c r="BK326" s="1">
        <v>1.3049645390070923</v>
      </c>
      <c r="BL326" s="1">
        <v>4748</v>
      </c>
      <c r="BM326" s="1">
        <v>4757</v>
      </c>
      <c r="BN326" s="1">
        <v>4739</v>
      </c>
      <c r="BO326" s="1">
        <v>4750</v>
      </c>
      <c r="BP326" s="1">
        <v>4748</v>
      </c>
      <c r="BQ326" s="1">
        <v>4757</v>
      </c>
      <c r="BR326" s="1">
        <v>4724</v>
      </c>
      <c r="BS326" s="1">
        <v>4729</v>
      </c>
      <c r="BT326" s="1">
        <v>4748</v>
      </c>
      <c r="BU326" s="1">
        <v>4753</v>
      </c>
      <c r="BV326" s="1">
        <v>4747</v>
      </c>
      <c r="BW326" s="1">
        <v>4748</v>
      </c>
      <c r="BX326" s="1">
        <v>1430.2</v>
      </c>
      <c r="BY326" s="62"/>
      <c r="BZ326" s="62"/>
      <c r="CA326" s="8"/>
      <c r="CB326" s="8"/>
      <c r="CC326" s="62"/>
      <c r="CD326" s="62"/>
      <c r="CE326" s="1"/>
      <c r="CF326" s="1"/>
    </row>
    <row r="327" spans="1:84" s="12" customFormat="1">
      <c r="A327" s="1">
        <v>2014</v>
      </c>
      <c r="B327" s="1">
        <v>4</v>
      </c>
      <c r="C327" s="24">
        <v>41759</v>
      </c>
      <c r="D327" s="26">
        <v>4763</v>
      </c>
      <c r="E327" s="26">
        <v>4764</v>
      </c>
      <c r="F327" s="26">
        <v>4736</v>
      </c>
      <c r="G327" s="26">
        <v>4738</v>
      </c>
      <c r="H327" s="1">
        <v>1431.4</v>
      </c>
      <c r="I327" s="81">
        <v>141.387246</v>
      </c>
      <c r="J327" s="119">
        <v>141.47676799999999</v>
      </c>
      <c r="K327" s="119">
        <v>95.026239000000004</v>
      </c>
      <c r="L327" s="72">
        <v>95.093125999999998</v>
      </c>
      <c r="M327" s="7">
        <v>4741</v>
      </c>
      <c r="N327" s="56"/>
      <c r="O327" s="84"/>
      <c r="P327" s="13"/>
      <c r="Q327" s="13"/>
      <c r="R327" s="13"/>
      <c r="S327" s="13"/>
      <c r="T327" s="13"/>
      <c r="U327" s="13"/>
      <c r="V327" s="13"/>
      <c r="W327" s="50"/>
      <c r="X327" s="69">
        <v>4748</v>
      </c>
      <c r="Y327" s="7">
        <v>4757</v>
      </c>
      <c r="Z327" s="68">
        <v>4712</v>
      </c>
      <c r="AA327" s="68">
        <v>4725</v>
      </c>
      <c r="AB327" s="134"/>
      <c r="AC327" s="134"/>
      <c r="AD327" s="134"/>
      <c r="AE327" s="134"/>
      <c r="AF327" s="134"/>
      <c r="AG327" s="37"/>
      <c r="AH327" s="37"/>
      <c r="AI327" s="1"/>
      <c r="AJ327" s="1"/>
      <c r="AK327" s="1"/>
      <c r="AL327" s="1"/>
      <c r="AM327" s="1"/>
      <c r="AN327" s="1"/>
      <c r="AO327" s="1"/>
      <c r="AP327" s="14">
        <v>4748</v>
      </c>
      <c r="AQ327" s="14">
        <v>4764</v>
      </c>
      <c r="AR327" s="14">
        <v>4712</v>
      </c>
      <c r="AS327" s="14">
        <v>4753</v>
      </c>
      <c r="AT327" s="14">
        <v>4736.666666666667</v>
      </c>
      <c r="AU327" s="127">
        <v>25</v>
      </c>
      <c r="AV327" s="127" t="s">
        <v>618</v>
      </c>
      <c r="AW327" s="14">
        <v>815</v>
      </c>
      <c r="AX327" s="127" t="s">
        <v>618</v>
      </c>
      <c r="AY327" s="14">
        <v>-42</v>
      </c>
      <c r="AZ327" s="1">
        <v>4742</v>
      </c>
      <c r="BA327" s="1">
        <v>4756</v>
      </c>
      <c r="BB327" s="1">
        <v>4723</v>
      </c>
      <c r="BC327" s="1">
        <v>4730</v>
      </c>
      <c r="BD327" s="8"/>
      <c r="BE327" s="8"/>
      <c r="BF327" s="62"/>
      <c r="BG327" s="62"/>
      <c r="BH327" s="1">
        <v>4759</v>
      </c>
      <c r="BI327" s="1">
        <v>617</v>
      </c>
      <c r="BJ327" s="1">
        <v>343</v>
      </c>
      <c r="BK327" s="1">
        <v>1.7988338192419826</v>
      </c>
      <c r="BL327" s="1">
        <v>4742</v>
      </c>
      <c r="BM327" s="1">
        <v>4756</v>
      </c>
      <c r="BN327" s="1">
        <v>4730</v>
      </c>
      <c r="BO327" s="1">
        <v>4738</v>
      </c>
      <c r="BP327" s="1">
        <v>4742</v>
      </c>
      <c r="BQ327" s="1">
        <v>4756</v>
      </c>
      <c r="BR327" s="1">
        <v>4723</v>
      </c>
      <c r="BS327" s="1">
        <v>4742</v>
      </c>
      <c r="BT327" s="1">
        <v>4742</v>
      </c>
      <c r="BU327" s="1">
        <v>4742</v>
      </c>
      <c r="BV327" s="1">
        <v>4733</v>
      </c>
      <c r="BW327" s="1">
        <v>4739</v>
      </c>
      <c r="BX327" s="1">
        <v>1423</v>
      </c>
      <c r="BY327" s="62"/>
      <c r="BZ327" s="62"/>
      <c r="CA327" s="8"/>
      <c r="CB327" s="8"/>
      <c r="CC327" s="62"/>
      <c r="CD327" s="62"/>
      <c r="CE327" s="1"/>
      <c r="CF327" s="1"/>
    </row>
    <row r="328" spans="1:84" s="12" customFormat="1">
      <c r="A328" s="1">
        <v>2014</v>
      </c>
      <c r="B328" s="1">
        <v>5</v>
      </c>
      <c r="C328" s="24">
        <v>41760</v>
      </c>
      <c r="D328" s="26">
        <v>4741</v>
      </c>
      <c r="E328" s="26">
        <v>4741</v>
      </c>
      <c r="F328" s="26">
        <v>4719</v>
      </c>
      <c r="G328" s="26">
        <v>4720</v>
      </c>
      <c r="H328" s="1">
        <v>1427.5</v>
      </c>
      <c r="I328" s="81">
        <v>141.92880600000001</v>
      </c>
      <c r="J328" s="119">
        <v>141.831604</v>
      </c>
      <c r="K328" s="119">
        <v>94.993973999999994</v>
      </c>
      <c r="L328" s="72">
        <v>94.990200000000002</v>
      </c>
      <c r="M328" s="7">
        <v>4715</v>
      </c>
      <c r="N328" s="56"/>
      <c r="O328" s="84"/>
      <c r="P328" s="13"/>
      <c r="Q328" s="13"/>
      <c r="R328" s="13"/>
      <c r="S328" s="13"/>
      <c r="T328" s="13"/>
      <c r="U328" s="13"/>
      <c r="V328" s="13"/>
      <c r="W328" s="50"/>
      <c r="X328" s="69">
        <v>4715</v>
      </c>
      <c r="Y328" s="7">
        <v>4743</v>
      </c>
      <c r="Z328" s="68">
        <v>4694</v>
      </c>
      <c r="AA328" s="68">
        <v>4732</v>
      </c>
      <c r="AB328" s="134"/>
      <c r="AC328" s="134"/>
      <c r="AD328" s="134"/>
      <c r="AE328" s="134"/>
      <c r="AF328" s="134"/>
      <c r="AG328" s="37"/>
      <c r="AH328" s="37"/>
      <c r="AI328" s="1"/>
      <c r="AJ328" s="1"/>
      <c r="AK328" s="1"/>
      <c r="AL328" s="1"/>
      <c r="AM328" s="1"/>
      <c r="AN328" s="1"/>
      <c r="AO328" s="1"/>
      <c r="AP328" s="14">
        <v>4742</v>
      </c>
      <c r="AQ328" s="14">
        <v>4756</v>
      </c>
      <c r="AR328" s="14">
        <v>4723</v>
      </c>
      <c r="AS328" s="14">
        <v>4725</v>
      </c>
      <c r="AT328" s="14">
        <v>4740.666666666667</v>
      </c>
      <c r="AU328" s="127">
        <v>21</v>
      </c>
      <c r="AV328" s="127" t="s">
        <v>618</v>
      </c>
      <c r="AW328" s="14">
        <v>815</v>
      </c>
      <c r="AX328" s="127">
        <v>-6</v>
      </c>
      <c r="AY328" s="14">
        <v>-48</v>
      </c>
      <c r="AZ328" s="1">
        <v>4715</v>
      </c>
      <c r="BA328" s="1">
        <v>4729</v>
      </c>
      <c r="BB328" s="1">
        <v>4694</v>
      </c>
      <c r="BC328" s="1">
        <v>4712</v>
      </c>
      <c r="BD328" s="8"/>
      <c r="BE328" s="8"/>
      <c r="BF328" s="62"/>
      <c r="BG328" s="62"/>
      <c r="BH328" s="1">
        <v>4738</v>
      </c>
      <c r="BI328" s="1">
        <v>640</v>
      </c>
      <c r="BJ328" s="1">
        <v>381</v>
      </c>
      <c r="BK328" s="1">
        <v>1.6797900262467191</v>
      </c>
      <c r="BL328" s="1">
        <v>4715</v>
      </c>
      <c r="BM328" s="1">
        <v>4729</v>
      </c>
      <c r="BN328" s="1">
        <v>4694</v>
      </c>
      <c r="BO328" s="1">
        <v>4698</v>
      </c>
      <c r="BP328" s="1">
        <v>4715</v>
      </c>
      <c r="BQ328" s="1">
        <v>4729</v>
      </c>
      <c r="BR328" s="1">
        <v>4694</v>
      </c>
      <c r="BS328" s="1">
        <v>4715</v>
      </c>
      <c r="BT328" s="1">
        <v>4715</v>
      </c>
      <c r="BU328" s="1">
        <v>4717</v>
      </c>
      <c r="BV328" s="1">
        <v>4708</v>
      </c>
      <c r="BW328" s="1">
        <v>4709</v>
      </c>
      <c r="BX328" s="1">
        <v>1419.5</v>
      </c>
      <c r="BY328" s="62"/>
      <c r="BZ328" s="62"/>
      <c r="CA328" s="8"/>
      <c r="CB328" s="8"/>
      <c r="CC328" s="62"/>
      <c r="CD328" s="62"/>
      <c r="CE328" s="1"/>
      <c r="CF328" s="1"/>
    </row>
    <row r="329" spans="1:84" s="12" customFormat="1">
      <c r="A329" s="1">
        <v>2014</v>
      </c>
      <c r="B329" s="1">
        <v>6</v>
      </c>
      <c r="C329" s="24">
        <v>41761</v>
      </c>
      <c r="D329" s="26">
        <v>4727</v>
      </c>
      <c r="E329" s="26">
        <v>4730</v>
      </c>
      <c r="F329" s="26">
        <v>4717</v>
      </c>
      <c r="G329" s="26">
        <v>4720</v>
      </c>
      <c r="H329" s="1">
        <v>1456.6</v>
      </c>
      <c r="I329" s="81">
        <v>141.972185</v>
      </c>
      <c r="J329" s="119">
        <v>141.920376</v>
      </c>
      <c r="K329" s="119">
        <v>95.010183999999995</v>
      </c>
      <c r="L329" s="72">
        <v>94.992611999999994</v>
      </c>
      <c r="M329" s="7">
        <v>4731</v>
      </c>
      <c r="N329" s="56"/>
      <c r="O329" s="84"/>
      <c r="P329" s="13"/>
      <c r="Q329" s="13"/>
      <c r="R329" s="13"/>
      <c r="S329" s="13"/>
      <c r="T329" s="13"/>
      <c r="U329" s="13"/>
      <c r="V329" s="13"/>
      <c r="W329" s="50"/>
      <c r="X329" s="69">
        <v>4732</v>
      </c>
      <c r="Y329" s="7">
        <v>4787</v>
      </c>
      <c r="Z329" s="68">
        <v>4730</v>
      </c>
      <c r="AA329" s="68">
        <v>4772</v>
      </c>
      <c r="AB329" s="134"/>
      <c r="AC329" s="134"/>
      <c r="AD329" s="134"/>
      <c r="AE329" s="134"/>
      <c r="AF329" s="134"/>
      <c r="AG329" s="37"/>
      <c r="AH329" s="37"/>
      <c r="AI329" s="1"/>
      <c r="AJ329" s="1"/>
      <c r="AK329" s="1"/>
      <c r="AL329" s="1"/>
      <c r="AM329" s="1"/>
      <c r="AN329" s="1"/>
      <c r="AO329" s="1"/>
      <c r="AP329" s="14">
        <v>4715</v>
      </c>
      <c r="AQ329" s="14">
        <v>4743</v>
      </c>
      <c r="AR329" s="14">
        <v>4694</v>
      </c>
      <c r="AS329" s="14">
        <v>4728</v>
      </c>
      <c r="AT329" s="14">
        <v>4735.333333333333</v>
      </c>
      <c r="AU329" s="127">
        <v>7</v>
      </c>
      <c r="AV329" s="127" t="s">
        <v>618</v>
      </c>
      <c r="AW329" s="14">
        <v>815</v>
      </c>
      <c r="AX329" s="127" t="s">
        <v>618</v>
      </c>
      <c r="AY329" s="14">
        <v>-48</v>
      </c>
      <c r="AZ329" s="1">
        <v>4732</v>
      </c>
      <c r="BA329" s="1">
        <v>4759</v>
      </c>
      <c r="BB329" s="1">
        <v>4730</v>
      </c>
      <c r="BC329" s="1">
        <v>4751</v>
      </c>
      <c r="BD329" s="8"/>
      <c r="BE329" s="8"/>
      <c r="BF329" s="62"/>
      <c r="BG329" s="62"/>
      <c r="BH329" s="1">
        <v>4725</v>
      </c>
      <c r="BI329" s="1">
        <v>777</v>
      </c>
      <c r="BJ329" s="1">
        <v>487</v>
      </c>
      <c r="BK329" s="1">
        <v>1.5954825462012321</v>
      </c>
      <c r="BL329" s="1">
        <v>4732</v>
      </c>
      <c r="BM329" s="1">
        <v>4759</v>
      </c>
      <c r="BN329" s="1">
        <v>4730</v>
      </c>
      <c r="BO329" s="1">
        <v>4758</v>
      </c>
      <c r="BP329" s="1">
        <v>4732</v>
      </c>
      <c r="BQ329" s="1">
        <v>4775</v>
      </c>
      <c r="BR329" s="1">
        <v>4730</v>
      </c>
      <c r="BS329" s="1">
        <v>4763</v>
      </c>
      <c r="BT329" s="1">
        <v>4732</v>
      </c>
      <c r="BU329" s="1">
        <v>4740</v>
      </c>
      <c r="BV329" s="1">
        <v>4730</v>
      </c>
      <c r="BW329" s="1">
        <v>4739</v>
      </c>
      <c r="BX329" s="1">
        <v>1426</v>
      </c>
      <c r="BY329" s="62"/>
      <c r="BZ329" s="62"/>
      <c r="CA329" s="8"/>
      <c r="CB329" s="8"/>
      <c r="CC329" s="62"/>
      <c r="CD329" s="62"/>
      <c r="CE329" s="1"/>
      <c r="CF329" s="1"/>
    </row>
    <row r="330" spans="1:84" s="12" customFormat="1">
      <c r="A330" s="1">
        <v>2014</v>
      </c>
      <c r="B330" s="1">
        <v>4</v>
      </c>
      <c r="C330" s="24">
        <v>41766</v>
      </c>
      <c r="D330" s="26">
        <v>4794</v>
      </c>
      <c r="E330" s="26">
        <v>4805</v>
      </c>
      <c r="F330" s="26">
        <v>4777</v>
      </c>
      <c r="G330" s="26">
        <v>4786</v>
      </c>
      <c r="H330" s="1">
        <v>1434.9</v>
      </c>
      <c r="I330" s="81">
        <v>141.24624</v>
      </c>
      <c r="J330" s="119">
        <v>141.327416</v>
      </c>
      <c r="K330" s="119">
        <v>94.823715000000007</v>
      </c>
      <c r="L330" s="72">
        <v>94.803421</v>
      </c>
      <c r="M330" s="7">
        <v>4794</v>
      </c>
      <c r="N330" s="56"/>
      <c r="O330" s="84"/>
      <c r="P330" s="13"/>
      <c r="Q330" s="13"/>
      <c r="R330" s="13"/>
      <c r="S330" s="13"/>
      <c r="T330" s="13"/>
      <c r="U330" s="13"/>
      <c r="V330" s="13"/>
      <c r="W330" s="50"/>
      <c r="X330" s="69">
        <v>4790</v>
      </c>
      <c r="Y330" s="7">
        <v>4793</v>
      </c>
      <c r="Z330" s="68">
        <v>4735</v>
      </c>
      <c r="AA330" s="68">
        <v>4750</v>
      </c>
      <c r="AB330" s="134"/>
      <c r="AC330" s="134"/>
      <c r="AD330" s="134"/>
      <c r="AE330" s="134"/>
      <c r="AF330" s="134"/>
      <c r="AG330" s="37"/>
      <c r="AH330" s="37"/>
      <c r="AI330" s="1"/>
      <c r="AJ330" s="1"/>
      <c r="AK330" s="1"/>
      <c r="AL330" s="1"/>
      <c r="AM330" s="1"/>
      <c r="AN330" s="1"/>
      <c r="AO330" s="1"/>
      <c r="AP330" s="14">
        <v>4732</v>
      </c>
      <c r="AQ330" s="14">
        <v>4800</v>
      </c>
      <c r="AR330" s="14">
        <v>4730</v>
      </c>
      <c r="AS330" s="14">
        <v>4796</v>
      </c>
      <c r="AT330" s="14">
        <v>4749.666666666667</v>
      </c>
      <c r="AU330" s="127">
        <v>8</v>
      </c>
      <c r="AV330" s="127">
        <v>-44</v>
      </c>
      <c r="AW330" s="14">
        <v>771</v>
      </c>
      <c r="AX330" s="127" t="s">
        <v>618</v>
      </c>
      <c r="AY330" s="14">
        <v>-48</v>
      </c>
      <c r="AZ330" s="1">
        <v>4790</v>
      </c>
      <c r="BA330" s="1">
        <v>4793</v>
      </c>
      <c r="BB330" s="1">
        <v>4764</v>
      </c>
      <c r="BC330" s="1">
        <v>4769</v>
      </c>
      <c r="BD330" s="8"/>
      <c r="BE330" s="8"/>
      <c r="BF330" s="62"/>
      <c r="BG330" s="62"/>
      <c r="BH330" s="1">
        <v>4793</v>
      </c>
      <c r="BI330" s="1">
        <v>586</v>
      </c>
      <c r="BJ330" s="1">
        <v>535</v>
      </c>
      <c r="BK330" s="1">
        <v>1.0953271028037384</v>
      </c>
      <c r="BL330" s="1">
        <v>4790</v>
      </c>
      <c r="BM330" s="1">
        <v>4793</v>
      </c>
      <c r="BN330" s="1">
        <v>4764</v>
      </c>
      <c r="BO330" s="1">
        <v>4773</v>
      </c>
      <c r="BP330" s="1">
        <v>4790</v>
      </c>
      <c r="BQ330" s="1">
        <v>4793</v>
      </c>
      <c r="BR330" s="1">
        <v>4751</v>
      </c>
      <c r="BS330" s="1">
        <v>4754</v>
      </c>
      <c r="BT330" s="1">
        <v>4790</v>
      </c>
      <c r="BU330" s="1">
        <v>4793</v>
      </c>
      <c r="BV330" s="1">
        <v>4785</v>
      </c>
      <c r="BW330" s="1">
        <v>4790</v>
      </c>
      <c r="BX330" s="1">
        <v>1455</v>
      </c>
      <c r="BY330" s="62"/>
      <c r="BZ330" s="62"/>
      <c r="CA330" s="8"/>
      <c r="CB330" s="8"/>
      <c r="CC330" s="62"/>
      <c r="CD330" s="62"/>
      <c r="CE330" s="1"/>
      <c r="CF330" s="1"/>
    </row>
    <row r="331" spans="1:84" s="12" customFormat="1">
      <c r="A331" s="1">
        <v>2014</v>
      </c>
      <c r="B331" s="1">
        <v>5</v>
      </c>
      <c r="C331" s="24">
        <v>41767</v>
      </c>
      <c r="D331" s="26">
        <v>4758</v>
      </c>
      <c r="E331" s="26">
        <v>4768</v>
      </c>
      <c r="F331" s="26">
        <v>4748</v>
      </c>
      <c r="G331" s="26">
        <v>4754</v>
      </c>
      <c r="H331" s="1">
        <v>1438.6</v>
      </c>
      <c r="I331" s="81">
        <v>141.64992000000001</v>
      </c>
      <c r="J331" s="119">
        <v>141.73614000000001</v>
      </c>
      <c r="K331" s="119">
        <v>95.440703999999997</v>
      </c>
      <c r="L331" s="72">
        <v>95.457859999999997</v>
      </c>
      <c r="M331" s="7">
        <v>4761</v>
      </c>
      <c r="N331" s="56"/>
      <c r="O331" s="84"/>
      <c r="P331" s="13"/>
      <c r="Q331" s="13"/>
      <c r="R331" s="13"/>
      <c r="S331" s="13"/>
      <c r="T331" s="13"/>
      <c r="U331" s="13"/>
      <c r="V331" s="13"/>
      <c r="W331" s="50"/>
      <c r="X331" s="69">
        <v>4758</v>
      </c>
      <c r="Y331" s="7">
        <v>4770</v>
      </c>
      <c r="Z331" s="68">
        <v>4722</v>
      </c>
      <c r="AA331" s="68">
        <v>4748</v>
      </c>
      <c r="AB331" s="134"/>
      <c r="AC331" s="134"/>
      <c r="AD331" s="134"/>
      <c r="AE331" s="134"/>
      <c r="AF331" s="134"/>
      <c r="AG331" s="37"/>
      <c r="AH331" s="37"/>
      <c r="AI331" s="1"/>
      <c r="AJ331" s="1"/>
      <c r="AK331" s="1"/>
      <c r="AL331" s="1"/>
      <c r="AM331" s="1"/>
      <c r="AN331" s="1"/>
      <c r="AO331" s="1"/>
      <c r="AP331" s="14">
        <v>4790</v>
      </c>
      <c r="AQ331" s="14">
        <v>4793</v>
      </c>
      <c r="AR331" s="14">
        <v>4735</v>
      </c>
      <c r="AS331" s="14">
        <v>4764</v>
      </c>
      <c r="AT331" s="14">
        <v>4762.666666666667</v>
      </c>
      <c r="AU331" s="127">
        <v>4</v>
      </c>
      <c r="AV331" s="127" t="s">
        <v>618</v>
      </c>
      <c r="AW331" s="14">
        <v>771</v>
      </c>
      <c r="AX331" s="127" t="s">
        <v>618</v>
      </c>
      <c r="AY331" s="14">
        <v>-48</v>
      </c>
      <c r="AZ331" s="1">
        <v>4758</v>
      </c>
      <c r="BA331" s="1">
        <v>4770</v>
      </c>
      <c r="BB331" s="1">
        <v>4728</v>
      </c>
      <c r="BC331" s="1">
        <v>4732</v>
      </c>
      <c r="BD331" s="8"/>
      <c r="BE331" s="8"/>
      <c r="BF331" s="62"/>
      <c r="BG331" s="62"/>
      <c r="BH331" s="1">
        <v>4759</v>
      </c>
      <c r="BI331" s="1">
        <v>551</v>
      </c>
      <c r="BJ331" s="1">
        <v>585</v>
      </c>
      <c r="BK331" s="1">
        <v>0.94188034188034186</v>
      </c>
      <c r="BL331" s="1">
        <v>4758</v>
      </c>
      <c r="BM331" s="1">
        <v>4770</v>
      </c>
      <c r="BN331" s="1">
        <v>4743</v>
      </c>
      <c r="BO331" s="1">
        <v>4744</v>
      </c>
      <c r="BP331" s="1">
        <v>4758</v>
      </c>
      <c r="BQ331" s="1">
        <v>4770</v>
      </c>
      <c r="BR331" s="1">
        <v>4722</v>
      </c>
      <c r="BS331" s="1">
        <v>4732</v>
      </c>
      <c r="BT331" s="1">
        <v>4758</v>
      </c>
      <c r="BU331" s="1">
        <v>4760</v>
      </c>
      <c r="BV331" s="1">
        <v>4753</v>
      </c>
      <c r="BW331" s="1">
        <v>4760</v>
      </c>
      <c r="BX331" s="1">
        <v>1438.5</v>
      </c>
      <c r="BY331" s="62"/>
      <c r="BZ331" s="62"/>
      <c r="CA331" s="8"/>
      <c r="CB331" s="8"/>
      <c r="CC331" s="62"/>
      <c r="CD331" s="62"/>
      <c r="CE331" s="1"/>
      <c r="CF331" s="1"/>
    </row>
    <row r="332" spans="1:84" s="12" customFormat="1">
      <c r="A332" s="1">
        <v>2014</v>
      </c>
      <c r="B332" s="1">
        <v>6</v>
      </c>
      <c r="C332" s="24">
        <v>41768</v>
      </c>
      <c r="D332" s="26">
        <v>4745</v>
      </c>
      <c r="E332" s="26">
        <v>4747</v>
      </c>
      <c r="F332" s="26">
        <v>4728</v>
      </c>
      <c r="G332" s="26">
        <v>4736</v>
      </c>
      <c r="H332" s="1">
        <v>1429.9</v>
      </c>
      <c r="I332" s="81">
        <v>140.60024999999999</v>
      </c>
      <c r="J332" s="119">
        <v>140.69177999999999</v>
      </c>
      <c r="K332" s="119">
        <v>95.130179999999996</v>
      </c>
      <c r="L332" s="72">
        <v>95.231880000000004</v>
      </c>
      <c r="M332" s="7">
        <v>4732</v>
      </c>
      <c r="N332" s="56"/>
      <c r="O332" s="84"/>
      <c r="P332" s="13"/>
      <c r="Q332" s="13"/>
      <c r="R332" s="13"/>
      <c r="S332" s="13"/>
      <c r="T332" s="13"/>
      <c r="U332" s="13"/>
      <c r="V332" s="13"/>
      <c r="W332" s="50"/>
      <c r="X332" s="69">
        <v>4733</v>
      </c>
      <c r="Y332" s="7">
        <v>4740</v>
      </c>
      <c r="Z332" s="68">
        <v>4716</v>
      </c>
      <c r="AA332" s="68">
        <v>4729</v>
      </c>
      <c r="AB332" s="134"/>
      <c r="AC332" s="134"/>
      <c r="AD332" s="134"/>
      <c r="AE332" s="134"/>
      <c r="AF332" s="134"/>
      <c r="AG332" s="37"/>
      <c r="AH332" s="37"/>
      <c r="AI332" s="1"/>
      <c r="AJ332" s="1"/>
      <c r="AK332" s="1"/>
      <c r="AL332" s="1"/>
      <c r="AM332" s="1"/>
      <c r="AN332" s="1"/>
      <c r="AO332" s="1"/>
      <c r="AP332" s="14">
        <v>4758</v>
      </c>
      <c r="AQ332" s="14">
        <v>4770</v>
      </c>
      <c r="AR332" s="14">
        <v>4722</v>
      </c>
      <c r="AS332" s="14">
        <v>4730</v>
      </c>
      <c r="AT332" s="14">
        <v>4763.333333333333</v>
      </c>
      <c r="AU332" s="127">
        <v>9</v>
      </c>
      <c r="AV332" s="127" t="s">
        <v>618</v>
      </c>
      <c r="AW332" s="14">
        <v>771</v>
      </c>
      <c r="AX332" s="127" t="s">
        <v>618</v>
      </c>
      <c r="AY332" s="14">
        <v>-48</v>
      </c>
      <c r="AZ332" s="1">
        <v>4733</v>
      </c>
      <c r="BA332" s="1">
        <v>4740</v>
      </c>
      <c r="BB332" s="1">
        <v>4719</v>
      </c>
      <c r="BC332" s="1">
        <v>4732</v>
      </c>
      <c r="BD332" s="8"/>
      <c r="BE332" s="8"/>
      <c r="BF332" s="62"/>
      <c r="BG332" s="62"/>
      <c r="BH332" s="1">
        <v>4733</v>
      </c>
      <c r="BI332" s="1">
        <v>575</v>
      </c>
      <c r="BJ332" s="1">
        <v>523</v>
      </c>
      <c r="BK332" s="1">
        <v>1.0994263862332696</v>
      </c>
      <c r="BL332" s="1">
        <v>4733</v>
      </c>
      <c r="BM332" s="1">
        <v>4740</v>
      </c>
      <c r="BN332" s="1">
        <v>4719</v>
      </c>
      <c r="BO332" s="1">
        <v>4728</v>
      </c>
      <c r="BP332" s="1">
        <v>4733</v>
      </c>
      <c r="BQ332" s="1">
        <v>4740</v>
      </c>
      <c r="BR332" s="1">
        <v>4717</v>
      </c>
      <c r="BS332" s="1">
        <v>4717</v>
      </c>
      <c r="BT332" s="1">
        <v>4733</v>
      </c>
      <c r="BU332" s="1">
        <v>4737</v>
      </c>
      <c r="BV332" s="1">
        <v>4733</v>
      </c>
      <c r="BW332" s="1">
        <v>4737</v>
      </c>
      <c r="BX332" s="1">
        <v>1434</v>
      </c>
      <c r="BY332" s="62"/>
      <c r="BZ332" s="62"/>
      <c r="CA332" s="8"/>
      <c r="CB332" s="8"/>
      <c r="CC332" s="62"/>
      <c r="CD332" s="62"/>
      <c r="CE332" s="1"/>
      <c r="CF332" s="1"/>
    </row>
    <row r="333" spans="1:84" s="12" customFormat="1">
      <c r="A333" s="1">
        <v>2014</v>
      </c>
      <c r="B333" s="1">
        <v>2</v>
      </c>
      <c r="C333" s="24">
        <v>41771</v>
      </c>
      <c r="D333" s="26">
        <v>4718</v>
      </c>
      <c r="E333" s="26">
        <v>4743</v>
      </c>
      <c r="F333" s="26">
        <v>4710</v>
      </c>
      <c r="G333" s="26">
        <v>4730</v>
      </c>
      <c r="H333" s="1">
        <v>1438.3</v>
      </c>
      <c r="I333" s="81">
        <v>140.28876</v>
      </c>
      <c r="J333" s="119">
        <v>140.22047599999999</v>
      </c>
      <c r="K333" s="119">
        <v>95.400431999999995</v>
      </c>
      <c r="L333" s="72">
        <v>95.463192000000006</v>
      </c>
      <c r="M333" s="7">
        <v>4737</v>
      </c>
      <c r="N333" s="56"/>
      <c r="O333" s="84"/>
      <c r="P333" s="13"/>
      <c r="Q333" s="13"/>
      <c r="R333" s="13"/>
      <c r="S333" s="13"/>
      <c r="T333" s="13"/>
      <c r="U333" s="13"/>
      <c r="V333" s="13"/>
      <c r="W333" s="50"/>
      <c r="X333" s="69">
        <v>4737</v>
      </c>
      <c r="Y333" s="7">
        <v>4785</v>
      </c>
      <c r="Z333" s="68">
        <v>4734</v>
      </c>
      <c r="AA333" s="68">
        <v>4766</v>
      </c>
      <c r="AB333" s="134"/>
      <c r="AC333" s="134"/>
      <c r="AD333" s="134"/>
      <c r="AE333" s="134"/>
      <c r="AF333" s="134"/>
      <c r="AG333" s="37"/>
      <c r="AH333" s="37"/>
      <c r="AI333" s="1"/>
      <c r="AJ333" s="1"/>
      <c r="AK333" s="1"/>
      <c r="AL333" s="1"/>
      <c r="AM333" s="1"/>
      <c r="AN333" s="1"/>
      <c r="AO333" s="1"/>
      <c r="AP333" s="14">
        <v>4733</v>
      </c>
      <c r="AQ333" s="14">
        <v>4740</v>
      </c>
      <c r="AR333" s="14">
        <v>4710</v>
      </c>
      <c r="AS333" s="14">
        <v>4717</v>
      </c>
      <c r="AT333" s="14">
        <v>4737</v>
      </c>
      <c r="AU333" s="127">
        <v>12</v>
      </c>
      <c r="AV333" s="127" t="s">
        <v>618</v>
      </c>
      <c r="AW333" s="14">
        <v>771</v>
      </c>
      <c r="AX333" s="127" t="s">
        <v>618</v>
      </c>
      <c r="AY333" s="14">
        <v>-48</v>
      </c>
      <c r="AZ333" s="1">
        <v>4737</v>
      </c>
      <c r="BA333" s="1">
        <v>4779</v>
      </c>
      <c r="BB333" s="1">
        <v>4734</v>
      </c>
      <c r="BC333" s="1">
        <v>4772</v>
      </c>
      <c r="BD333" s="8"/>
      <c r="BE333" s="8"/>
      <c r="BF333" s="62"/>
      <c r="BG333" s="62"/>
      <c r="BH333" s="1">
        <v>4716</v>
      </c>
      <c r="BI333" s="1">
        <v>493</v>
      </c>
      <c r="BJ333" s="1">
        <v>398</v>
      </c>
      <c r="BK333" s="1">
        <v>1.2386934673366834</v>
      </c>
      <c r="BL333" s="1">
        <v>4737</v>
      </c>
      <c r="BM333" s="1">
        <v>4773</v>
      </c>
      <c r="BN333" s="1">
        <v>4734</v>
      </c>
      <c r="BO333" s="1">
        <v>4769</v>
      </c>
      <c r="BP333" s="1">
        <v>4737</v>
      </c>
      <c r="BQ333" s="1">
        <v>4781</v>
      </c>
      <c r="BR333" s="1">
        <v>4734</v>
      </c>
      <c r="BS333" s="1">
        <v>4776</v>
      </c>
      <c r="BT333" s="1">
        <v>4737</v>
      </c>
      <c r="BU333" s="1">
        <v>4746</v>
      </c>
      <c r="BV333" s="1">
        <v>4734</v>
      </c>
      <c r="BW333" s="1">
        <v>4742</v>
      </c>
      <c r="BX333" s="1">
        <v>1433.4</v>
      </c>
      <c r="BY333" s="62"/>
      <c r="BZ333" s="62"/>
      <c r="CA333" s="8"/>
      <c r="CB333" s="8"/>
      <c r="CC333" s="62"/>
      <c r="CD333" s="62"/>
      <c r="CE333" s="1"/>
      <c r="CF333" s="1"/>
    </row>
    <row r="334" spans="1:84" s="12" customFormat="1">
      <c r="A334" s="1">
        <v>2014</v>
      </c>
      <c r="B334" s="1">
        <v>3</v>
      </c>
      <c r="C334" s="24">
        <v>41772</v>
      </c>
      <c r="D334" s="26">
        <v>4769</v>
      </c>
      <c r="E334" s="26">
        <v>4780</v>
      </c>
      <c r="F334" s="26">
        <v>4761</v>
      </c>
      <c r="G334" s="26">
        <v>4772</v>
      </c>
      <c r="H334" s="1">
        <v>1456</v>
      </c>
      <c r="I334" s="81">
        <v>140.80255199999999</v>
      </c>
      <c r="J334" s="119">
        <v>140.83287200000001</v>
      </c>
      <c r="K334" s="119">
        <v>95.495255999999998</v>
      </c>
      <c r="L334" s="72">
        <v>95.508172999999999</v>
      </c>
      <c r="M334" s="7">
        <v>4777</v>
      </c>
      <c r="N334" s="56"/>
      <c r="O334" s="84"/>
      <c r="P334" s="13"/>
      <c r="Q334" s="13"/>
      <c r="R334" s="13"/>
      <c r="S334" s="13"/>
      <c r="T334" s="13"/>
      <c r="U334" s="13"/>
      <c r="V334" s="13"/>
      <c r="W334" s="50"/>
      <c r="X334" s="69">
        <v>4779</v>
      </c>
      <c r="Y334" s="7">
        <v>4833</v>
      </c>
      <c r="Z334" s="68">
        <v>4774</v>
      </c>
      <c r="AA334" s="68">
        <v>4814</v>
      </c>
      <c r="AB334" s="134"/>
      <c r="AC334" s="134"/>
      <c r="AD334" s="134"/>
      <c r="AE334" s="134"/>
      <c r="AF334" s="134"/>
      <c r="AG334" s="37"/>
      <c r="AH334" s="37"/>
      <c r="AI334" s="1"/>
      <c r="AJ334" s="1"/>
      <c r="AK334" s="1"/>
      <c r="AL334" s="1"/>
      <c r="AM334" s="1"/>
      <c r="AN334" s="1"/>
      <c r="AO334" s="1"/>
      <c r="AP334" s="14">
        <v>4737</v>
      </c>
      <c r="AQ334" s="14">
        <v>4785</v>
      </c>
      <c r="AR334" s="14">
        <v>4734</v>
      </c>
      <c r="AS334" s="14">
        <v>4777</v>
      </c>
      <c r="AT334" s="14">
        <v>4741.333333333333</v>
      </c>
      <c r="AU334" s="127">
        <v>3</v>
      </c>
      <c r="AV334" s="127" t="s">
        <v>618</v>
      </c>
      <c r="AW334" s="14">
        <v>771</v>
      </c>
      <c r="AX334" s="127" t="s">
        <v>618</v>
      </c>
      <c r="AY334" s="14">
        <v>-48</v>
      </c>
      <c r="AZ334" s="1">
        <v>4779</v>
      </c>
      <c r="BA334" s="1">
        <v>4825</v>
      </c>
      <c r="BB334" s="1">
        <v>4774</v>
      </c>
      <c r="BC334" s="1">
        <v>4820</v>
      </c>
      <c r="BD334" s="8"/>
      <c r="BE334" s="8"/>
      <c r="BF334" s="62"/>
      <c r="BG334" s="62"/>
      <c r="BH334" s="1">
        <v>4772</v>
      </c>
      <c r="BI334" s="1">
        <v>793</v>
      </c>
      <c r="BJ334" s="1">
        <v>561</v>
      </c>
      <c r="BK334" s="1">
        <v>1.4135472370766489</v>
      </c>
      <c r="BL334" s="1">
        <v>4779</v>
      </c>
      <c r="BM334" s="1">
        <v>4825</v>
      </c>
      <c r="BN334" s="1">
        <v>4774</v>
      </c>
      <c r="BO334" s="1">
        <v>4815</v>
      </c>
      <c r="BP334" s="1">
        <v>4779</v>
      </c>
      <c r="BQ334" s="1">
        <v>4829</v>
      </c>
      <c r="BR334" s="1">
        <v>4774</v>
      </c>
      <c r="BS334" s="1">
        <v>4828</v>
      </c>
      <c r="BT334" s="1">
        <v>4779</v>
      </c>
      <c r="BU334" s="1">
        <v>4779</v>
      </c>
      <c r="BV334" s="1">
        <v>4774</v>
      </c>
      <c r="BW334" s="1">
        <v>4779</v>
      </c>
      <c r="BX334" s="1">
        <v>1440</v>
      </c>
      <c r="BY334" s="62"/>
      <c r="BZ334" s="62"/>
      <c r="CA334" s="8"/>
      <c r="CB334" s="8"/>
      <c r="CC334" s="62"/>
      <c r="CD334" s="62"/>
      <c r="CE334" s="1"/>
      <c r="CF334" s="1"/>
    </row>
    <row r="335" spans="1:84" s="12" customFormat="1">
      <c r="A335" s="1">
        <v>2014</v>
      </c>
      <c r="B335" s="1">
        <v>4</v>
      </c>
      <c r="C335" s="24">
        <v>41773</v>
      </c>
      <c r="D335" s="26">
        <v>4816</v>
      </c>
      <c r="E335" s="26">
        <v>4831</v>
      </c>
      <c r="F335" s="26">
        <v>4809</v>
      </c>
      <c r="G335" s="26">
        <v>4828</v>
      </c>
      <c r="H335" s="1">
        <v>1485.7</v>
      </c>
      <c r="I335" s="81">
        <v>140.09842800000001</v>
      </c>
      <c r="J335" s="119">
        <v>140.016435</v>
      </c>
      <c r="K335" s="119">
        <v>95.941739999999996</v>
      </c>
      <c r="L335" s="72">
        <v>95.923764000000006</v>
      </c>
      <c r="M335" s="7">
        <v>4850</v>
      </c>
      <c r="N335" s="56"/>
      <c r="O335" s="84"/>
      <c r="P335" s="13"/>
      <c r="Q335" s="13"/>
      <c r="R335" s="13"/>
      <c r="S335" s="13"/>
      <c r="T335" s="13"/>
      <c r="U335" s="13"/>
      <c r="V335" s="13"/>
      <c r="W335" s="50"/>
      <c r="X335" s="69">
        <v>4850</v>
      </c>
      <c r="Y335" s="7">
        <v>4896</v>
      </c>
      <c r="Z335" s="68">
        <v>4839</v>
      </c>
      <c r="AA335" s="68">
        <v>4880</v>
      </c>
      <c r="AB335" s="134"/>
      <c r="AC335" s="134"/>
      <c r="AD335" s="134"/>
      <c r="AE335" s="134"/>
      <c r="AF335" s="134"/>
      <c r="AG335" s="37"/>
      <c r="AH335" s="37"/>
      <c r="AI335" s="1"/>
      <c r="AJ335" s="1"/>
      <c r="AK335" s="1"/>
      <c r="AL335" s="1"/>
      <c r="AM335" s="1"/>
      <c r="AN335" s="1"/>
      <c r="AO335" s="1"/>
      <c r="AP335" s="14">
        <v>4779</v>
      </c>
      <c r="AQ335" s="14">
        <v>4833</v>
      </c>
      <c r="AR335" s="14">
        <v>4774</v>
      </c>
      <c r="AS335" s="14">
        <v>4814</v>
      </c>
      <c r="AT335" s="14">
        <v>4769.333333333333</v>
      </c>
      <c r="AU335" s="127">
        <v>12</v>
      </c>
      <c r="AV335" s="127" t="s">
        <v>618</v>
      </c>
      <c r="AW335" s="14">
        <v>771</v>
      </c>
      <c r="AX335" s="127" t="s">
        <v>618</v>
      </c>
      <c r="AY335" s="14">
        <v>-48</v>
      </c>
      <c r="AZ335" s="1">
        <v>4850</v>
      </c>
      <c r="BA335" s="1">
        <v>4870</v>
      </c>
      <c r="BB335" s="1">
        <v>4839</v>
      </c>
      <c r="BC335" s="1">
        <v>4862</v>
      </c>
      <c r="BD335" s="8"/>
      <c r="BE335" s="8"/>
      <c r="BF335" s="62"/>
      <c r="BG335" s="62"/>
      <c r="BH335" s="1">
        <v>4815</v>
      </c>
      <c r="BI335" s="1">
        <v>637</v>
      </c>
      <c r="BJ335" s="1">
        <v>479</v>
      </c>
      <c r="BK335" s="1">
        <v>1.3298538622129437</v>
      </c>
      <c r="BL335" s="1">
        <v>4850</v>
      </c>
      <c r="BM335" s="1">
        <v>4870</v>
      </c>
      <c r="BN335" s="1">
        <v>4839</v>
      </c>
      <c r="BO335" s="1">
        <v>4867</v>
      </c>
      <c r="BP335" s="1">
        <v>4850</v>
      </c>
      <c r="BQ335" s="1">
        <v>4873</v>
      </c>
      <c r="BR335" s="1">
        <v>4839</v>
      </c>
      <c r="BS335" s="1">
        <v>4871</v>
      </c>
      <c r="BT335" s="1">
        <v>4850</v>
      </c>
      <c r="BU335" s="1">
        <v>4853</v>
      </c>
      <c r="BV335" s="1">
        <v>4843</v>
      </c>
      <c r="BW335" s="1">
        <v>4847</v>
      </c>
      <c r="BX335" s="1">
        <v>1466.3</v>
      </c>
      <c r="BY335" s="62"/>
      <c r="BZ335" s="62"/>
      <c r="CA335" s="8"/>
      <c r="CB335" s="8"/>
      <c r="CC335" s="62"/>
      <c r="CD335" s="62"/>
      <c r="CE335" s="1"/>
      <c r="CF335" s="1"/>
    </row>
    <row r="336" spans="1:84" s="12" customFormat="1">
      <c r="A336" s="1">
        <v>2014</v>
      </c>
      <c r="B336" s="1">
        <v>5</v>
      </c>
      <c r="C336" s="24">
        <v>41774</v>
      </c>
      <c r="D336" s="26">
        <v>4876</v>
      </c>
      <c r="E336" s="26">
        <v>4877</v>
      </c>
      <c r="F336" s="26">
        <v>4851</v>
      </c>
      <c r="G336" s="26">
        <v>4868</v>
      </c>
      <c r="H336" s="1">
        <v>1469.9</v>
      </c>
      <c r="I336" s="81">
        <v>139.79699500000001</v>
      </c>
      <c r="J336" s="119">
        <v>139.65890400000001</v>
      </c>
      <c r="K336" s="119">
        <v>95.702077000000003</v>
      </c>
      <c r="L336" s="72">
        <v>95.640426000000005</v>
      </c>
      <c r="M336" s="7">
        <v>4867</v>
      </c>
      <c r="N336" s="56"/>
      <c r="O336" s="84"/>
      <c r="P336" s="13"/>
      <c r="Q336" s="13"/>
      <c r="R336" s="13"/>
      <c r="S336" s="13"/>
      <c r="T336" s="13"/>
      <c r="U336" s="13"/>
      <c r="V336" s="13"/>
      <c r="W336" s="50"/>
      <c r="X336" s="69">
        <v>4865</v>
      </c>
      <c r="Y336" s="7">
        <v>4880</v>
      </c>
      <c r="Z336" s="68">
        <v>4820</v>
      </c>
      <c r="AA336" s="68">
        <v>4824</v>
      </c>
      <c r="AB336" s="134"/>
      <c r="AC336" s="134"/>
      <c r="AD336" s="134"/>
      <c r="AE336" s="134"/>
      <c r="AF336" s="134"/>
      <c r="AG336" s="37"/>
      <c r="AH336" s="37"/>
      <c r="AI336" s="1"/>
      <c r="AJ336" s="1"/>
      <c r="AK336" s="1"/>
      <c r="AL336" s="1"/>
      <c r="AM336" s="1"/>
      <c r="AN336" s="1"/>
      <c r="AO336" s="1"/>
      <c r="AP336" s="14">
        <v>4850</v>
      </c>
      <c r="AQ336" s="14">
        <v>4896</v>
      </c>
      <c r="AR336" s="14">
        <v>4839</v>
      </c>
      <c r="AS336" s="14">
        <v>4871</v>
      </c>
      <c r="AT336" s="14">
        <v>4820.666666666667</v>
      </c>
      <c r="AU336" s="127">
        <v>8</v>
      </c>
      <c r="AV336" s="127" t="s">
        <v>618</v>
      </c>
      <c r="AW336" s="14">
        <v>771</v>
      </c>
      <c r="AX336" s="127" t="s">
        <v>618</v>
      </c>
      <c r="AY336" s="14">
        <v>-48</v>
      </c>
      <c r="AZ336" s="1">
        <v>4865</v>
      </c>
      <c r="BA336" s="1">
        <v>4880</v>
      </c>
      <c r="BB336" s="1">
        <v>4843</v>
      </c>
      <c r="BC336" s="1">
        <v>4851</v>
      </c>
      <c r="BD336" s="8"/>
      <c r="BE336" s="8"/>
      <c r="BF336" s="62"/>
      <c r="BG336" s="62"/>
      <c r="BH336" s="1">
        <v>4875</v>
      </c>
      <c r="BI336" s="1">
        <v>796</v>
      </c>
      <c r="BJ336" s="1">
        <v>546</v>
      </c>
      <c r="BK336" s="1">
        <v>1.4578754578754578</v>
      </c>
      <c r="BL336" s="1">
        <v>4865</v>
      </c>
      <c r="BM336" s="1">
        <v>4880</v>
      </c>
      <c r="BN336" s="1">
        <v>4853</v>
      </c>
      <c r="BO336" s="1">
        <v>4857</v>
      </c>
      <c r="BP336" s="1">
        <v>4865</v>
      </c>
      <c r="BQ336" s="1">
        <v>4880</v>
      </c>
      <c r="BR336" s="1">
        <v>4843</v>
      </c>
      <c r="BS336" s="1">
        <v>4845</v>
      </c>
      <c r="BT336" s="1">
        <v>4865</v>
      </c>
      <c r="BU336" s="1">
        <v>4880</v>
      </c>
      <c r="BV336" s="1">
        <v>4865</v>
      </c>
      <c r="BW336" s="1">
        <v>4872</v>
      </c>
      <c r="BX336" s="1">
        <v>1479.4</v>
      </c>
      <c r="BY336" s="62"/>
      <c r="BZ336" s="62"/>
      <c r="CA336" s="8"/>
      <c r="CB336" s="8"/>
      <c r="CC336" s="62"/>
      <c r="CD336" s="62"/>
      <c r="CE336" s="1"/>
      <c r="CF336" s="1"/>
    </row>
    <row r="337" spans="1:84" s="12" customFormat="1">
      <c r="A337" s="1">
        <v>2014</v>
      </c>
      <c r="B337" s="1">
        <v>6</v>
      </c>
      <c r="C337" s="24">
        <v>41775</v>
      </c>
      <c r="D337" s="26">
        <v>4840</v>
      </c>
      <c r="E337" s="26">
        <v>4852</v>
      </c>
      <c r="F337" s="26">
        <v>4830</v>
      </c>
      <c r="G337" s="26">
        <v>4842</v>
      </c>
      <c r="H337" s="1">
        <v>1466.1</v>
      </c>
      <c r="I337" s="81">
        <v>139.20422400000001</v>
      </c>
      <c r="J337" s="119">
        <v>139.27938399999999</v>
      </c>
      <c r="K337" s="119">
        <v>94.880591999999993</v>
      </c>
      <c r="L337" s="72">
        <v>94.857039999999998</v>
      </c>
      <c r="M337" s="7">
        <v>4821</v>
      </c>
      <c r="N337" s="56"/>
      <c r="O337" s="84"/>
      <c r="P337" s="13"/>
      <c r="Q337" s="13"/>
      <c r="R337" s="13"/>
      <c r="S337" s="13"/>
      <c r="T337" s="13"/>
      <c r="U337" s="13"/>
      <c r="V337" s="13"/>
      <c r="W337" s="50"/>
      <c r="X337" s="69">
        <v>4822</v>
      </c>
      <c r="Y337" s="7">
        <v>4849</v>
      </c>
      <c r="Z337" s="68">
        <v>4807</v>
      </c>
      <c r="AA337" s="68">
        <v>4825</v>
      </c>
      <c r="AB337" s="134"/>
      <c r="AC337" s="134"/>
      <c r="AD337" s="134"/>
      <c r="AE337" s="134"/>
      <c r="AF337" s="134"/>
      <c r="AG337" s="37"/>
      <c r="AH337" s="37"/>
      <c r="AI337" s="1"/>
      <c r="AJ337" s="1"/>
      <c r="AK337" s="1"/>
      <c r="AL337" s="1"/>
      <c r="AM337" s="1"/>
      <c r="AN337" s="1"/>
      <c r="AO337" s="1"/>
      <c r="AP337" s="14">
        <v>4865</v>
      </c>
      <c r="AQ337" s="14">
        <v>4880</v>
      </c>
      <c r="AR337" s="14">
        <v>4820</v>
      </c>
      <c r="AS337" s="14">
        <v>4837</v>
      </c>
      <c r="AT337" s="14">
        <v>4840.666666666667</v>
      </c>
      <c r="AU337" s="127">
        <v>2</v>
      </c>
      <c r="AV337" s="127" t="s">
        <v>618</v>
      </c>
      <c r="AW337" s="14">
        <v>771</v>
      </c>
      <c r="AX337" s="127" t="s">
        <v>618</v>
      </c>
      <c r="AY337" s="14">
        <v>-48</v>
      </c>
      <c r="AZ337" s="1">
        <v>4822</v>
      </c>
      <c r="BA337" s="1">
        <v>4839</v>
      </c>
      <c r="BB337" s="1">
        <v>4807</v>
      </c>
      <c r="BC337" s="1">
        <v>4837</v>
      </c>
      <c r="BD337" s="8"/>
      <c r="BE337" s="8"/>
      <c r="BF337" s="62"/>
      <c r="BG337" s="62"/>
      <c r="BH337" s="1">
        <v>4847</v>
      </c>
      <c r="BI337" s="1">
        <v>613</v>
      </c>
      <c r="BJ337" s="1">
        <v>456</v>
      </c>
      <c r="BK337" s="1">
        <v>1.3442982456140351</v>
      </c>
      <c r="BL337" s="1">
        <v>4822</v>
      </c>
      <c r="BM337" s="1">
        <v>4839</v>
      </c>
      <c r="BN337" s="1">
        <v>4807</v>
      </c>
      <c r="BO337" s="1">
        <v>4825</v>
      </c>
      <c r="BP337" s="1">
        <v>4822</v>
      </c>
      <c r="BQ337" s="1">
        <v>4849</v>
      </c>
      <c r="BR337" s="1">
        <v>4807</v>
      </c>
      <c r="BS337" s="1">
        <v>4840</v>
      </c>
      <c r="BT337" s="1">
        <v>4822</v>
      </c>
      <c r="BU337" s="1">
        <v>4822</v>
      </c>
      <c r="BV337" s="1">
        <v>4810</v>
      </c>
      <c r="BW337" s="1">
        <v>4813</v>
      </c>
      <c r="BX337" s="1">
        <v>1461.9</v>
      </c>
      <c r="BY337" s="62"/>
      <c r="BZ337" s="62"/>
      <c r="CA337" s="8"/>
      <c r="CB337" s="8"/>
      <c r="CC337" s="62"/>
      <c r="CD337" s="62"/>
      <c r="CE337" s="1"/>
      <c r="CF337" s="1"/>
    </row>
    <row r="338" spans="1:84" s="12" customFormat="1">
      <c r="A338" s="1">
        <v>2014</v>
      </c>
      <c r="B338" s="1">
        <v>2</v>
      </c>
      <c r="C338" s="24">
        <v>41778</v>
      </c>
      <c r="D338" s="26">
        <v>4837</v>
      </c>
      <c r="E338" s="26">
        <v>4839</v>
      </c>
      <c r="F338" s="26">
        <v>4821</v>
      </c>
      <c r="G338" s="26">
        <v>4831</v>
      </c>
      <c r="H338" s="1">
        <v>1470.2</v>
      </c>
      <c r="I338" s="81">
        <v>138.913297</v>
      </c>
      <c r="J338" s="119">
        <v>138.98483200000001</v>
      </c>
      <c r="K338" s="119">
        <v>94.733417000000003</v>
      </c>
      <c r="L338" s="72">
        <v>94.802008000000001</v>
      </c>
      <c r="M338" s="7">
        <v>4867</v>
      </c>
      <c r="N338" s="56"/>
      <c r="O338" s="84"/>
      <c r="P338" s="13"/>
      <c r="Q338" s="13"/>
      <c r="R338" s="13"/>
      <c r="S338" s="13"/>
      <c r="T338" s="13"/>
      <c r="U338" s="13"/>
      <c r="V338" s="13"/>
      <c r="W338" s="50"/>
      <c r="X338" s="69">
        <v>4866</v>
      </c>
      <c r="Y338" s="7">
        <v>4869</v>
      </c>
      <c r="Z338" s="68">
        <v>4821</v>
      </c>
      <c r="AA338" s="68">
        <v>4832</v>
      </c>
      <c r="AB338" s="134"/>
      <c r="AC338" s="134"/>
      <c r="AD338" s="134"/>
      <c r="AE338" s="134"/>
      <c r="AF338" s="134"/>
      <c r="AG338" s="37"/>
      <c r="AH338" s="37"/>
      <c r="AI338" s="1"/>
      <c r="AJ338" s="1"/>
      <c r="AK338" s="1"/>
      <c r="AL338" s="1"/>
      <c r="AM338" s="1"/>
      <c r="AN338" s="1"/>
      <c r="AO338" s="1"/>
      <c r="AP338" s="14">
        <v>4822</v>
      </c>
      <c r="AQ338" s="14">
        <v>4849</v>
      </c>
      <c r="AR338" s="14">
        <v>4807</v>
      </c>
      <c r="AS338" s="14">
        <v>4829</v>
      </c>
      <c r="AT338" s="14">
        <v>4845.666666666667</v>
      </c>
      <c r="AU338" s="127">
        <v>6</v>
      </c>
      <c r="AV338" s="127" t="s">
        <v>618</v>
      </c>
      <c r="AW338" s="14">
        <v>771</v>
      </c>
      <c r="AX338" s="127" t="s">
        <v>618</v>
      </c>
      <c r="AY338" s="14">
        <v>-48</v>
      </c>
      <c r="AZ338" s="1">
        <v>4866</v>
      </c>
      <c r="BA338" s="1">
        <v>4869</v>
      </c>
      <c r="BB338" s="1">
        <v>4851</v>
      </c>
      <c r="BC338" s="1">
        <v>4858</v>
      </c>
      <c r="BD338" s="8"/>
      <c r="BE338" s="8"/>
      <c r="BF338" s="62"/>
      <c r="BG338" s="62"/>
      <c r="BH338" s="1">
        <v>4832</v>
      </c>
      <c r="BI338" s="1">
        <v>650</v>
      </c>
      <c r="BJ338" s="1">
        <v>637</v>
      </c>
      <c r="BK338" s="1">
        <v>1.0204081632653061</v>
      </c>
      <c r="BL338" s="1">
        <v>4866</v>
      </c>
      <c r="BM338" s="1">
        <v>4869</v>
      </c>
      <c r="BN338" s="1">
        <v>4851</v>
      </c>
      <c r="BO338" s="1">
        <v>4863</v>
      </c>
      <c r="BP338" s="1">
        <v>4866</v>
      </c>
      <c r="BQ338" s="1">
        <v>4869</v>
      </c>
      <c r="BR338" s="1">
        <v>4851</v>
      </c>
      <c r="BS338" s="1">
        <v>4854</v>
      </c>
      <c r="BT338" s="1">
        <v>4866</v>
      </c>
      <c r="BU338" s="1">
        <v>4869</v>
      </c>
      <c r="BV338" s="1">
        <v>4854</v>
      </c>
      <c r="BW338" s="1">
        <v>4857</v>
      </c>
      <c r="BX338" s="1">
        <v>1479</v>
      </c>
      <c r="BY338" s="62"/>
      <c r="BZ338" s="62"/>
      <c r="CA338" s="8"/>
      <c r="CB338" s="8"/>
      <c r="CC338" s="62"/>
      <c r="CD338" s="62"/>
      <c r="CE338" s="1"/>
      <c r="CF338" s="1"/>
    </row>
    <row r="339" spans="1:84" s="12" customFormat="1">
      <c r="A339" s="1">
        <v>2014</v>
      </c>
      <c r="B339" s="1">
        <v>3</v>
      </c>
      <c r="C339" s="24">
        <v>41779</v>
      </c>
      <c r="D339" s="26">
        <v>4847</v>
      </c>
      <c r="E339" s="26">
        <v>4847</v>
      </c>
      <c r="F339" s="26">
        <v>4826</v>
      </c>
      <c r="G339" s="26">
        <v>4830</v>
      </c>
      <c r="H339" s="1">
        <v>1468.9</v>
      </c>
      <c r="I339" s="81">
        <v>138.911936</v>
      </c>
      <c r="J339" s="119">
        <v>138.85715999999999</v>
      </c>
      <c r="K339" s="119">
        <v>94.024736000000004</v>
      </c>
      <c r="L339" s="72">
        <v>94.007940000000005</v>
      </c>
      <c r="M339" s="7">
        <v>4830</v>
      </c>
      <c r="N339" s="56"/>
      <c r="O339" s="84"/>
      <c r="P339" s="13"/>
      <c r="Q339" s="13"/>
      <c r="R339" s="13"/>
      <c r="S339" s="13"/>
      <c r="T339" s="13"/>
      <c r="U339" s="13"/>
      <c r="V339" s="13"/>
      <c r="W339" s="50"/>
      <c r="X339" s="69">
        <v>4830</v>
      </c>
      <c r="Y339" s="7">
        <v>4853</v>
      </c>
      <c r="Z339" s="68">
        <v>4817</v>
      </c>
      <c r="AA339" s="68">
        <v>4818</v>
      </c>
      <c r="AB339" s="134"/>
      <c r="AC339" s="134"/>
      <c r="AD339" s="134"/>
      <c r="AE339" s="134"/>
      <c r="AF339" s="134"/>
      <c r="AG339" s="37"/>
      <c r="AH339" s="37"/>
      <c r="AI339" s="1"/>
      <c r="AJ339" s="1"/>
      <c r="AK339" s="1"/>
      <c r="AL339" s="1"/>
      <c r="AM339" s="1"/>
      <c r="AN339" s="1"/>
      <c r="AO339" s="1"/>
      <c r="AP339" s="14">
        <v>4866</v>
      </c>
      <c r="AQ339" s="14">
        <v>4869</v>
      </c>
      <c r="AR339" s="14">
        <v>4821</v>
      </c>
      <c r="AS339" s="14">
        <v>4828</v>
      </c>
      <c r="AT339" s="14">
        <v>4831.333333333333</v>
      </c>
      <c r="AU339" s="127">
        <v>17</v>
      </c>
      <c r="AV339" s="127" t="s">
        <v>618</v>
      </c>
      <c r="AW339" s="14">
        <v>771</v>
      </c>
      <c r="AX339" s="127" t="s">
        <v>618</v>
      </c>
      <c r="AY339" s="14">
        <v>-48</v>
      </c>
      <c r="AZ339" s="1">
        <v>4830</v>
      </c>
      <c r="BA339" s="1">
        <v>4853</v>
      </c>
      <c r="BB339" s="1">
        <v>4821</v>
      </c>
      <c r="BC339" s="1">
        <v>4850</v>
      </c>
      <c r="BD339" s="8"/>
      <c r="BE339" s="8"/>
      <c r="BF339" s="62"/>
      <c r="BG339" s="62"/>
      <c r="BH339" s="1">
        <v>4838</v>
      </c>
      <c r="BI339" s="1">
        <v>730</v>
      </c>
      <c r="BJ339" s="1">
        <v>491</v>
      </c>
      <c r="BK339" s="1">
        <v>1.4867617107942974</v>
      </c>
      <c r="BL339" s="1">
        <v>4830</v>
      </c>
      <c r="BM339" s="1">
        <v>4850</v>
      </c>
      <c r="BN339" s="1">
        <v>4821</v>
      </c>
      <c r="BO339" s="1">
        <v>4830</v>
      </c>
      <c r="BP339" s="1">
        <v>4830</v>
      </c>
      <c r="BQ339" s="1">
        <v>4853</v>
      </c>
      <c r="BR339" s="1">
        <v>4821</v>
      </c>
      <c r="BS339" s="1">
        <v>4836</v>
      </c>
      <c r="BT339" s="1">
        <v>4830</v>
      </c>
      <c r="BU339" s="1">
        <v>4833</v>
      </c>
      <c r="BV339" s="1">
        <v>4821</v>
      </c>
      <c r="BW339" s="1">
        <v>4826</v>
      </c>
      <c r="BX339" s="1">
        <v>1469.3</v>
      </c>
      <c r="BY339" s="62"/>
      <c r="BZ339" s="62"/>
      <c r="CA339" s="8"/>
      <c r="CB339" s="8"/>
      <c r="CC339" s="62"/>
      <c r="CD339" s="62"/>
      <c r="CE339" s="1"/>
      <c r="CF339" s="1"/>
    </row>
    <row r="340" spans="1:84" s="12" customFormat="1">
      <c r="A340" s="1">
        <v>2014</v>
      </c>
      <c r="B340" s="1">
        <v>4</v>
      </c>
      <c r="C340" s="24">
        <v>41780</v>
      </c>
      <c r="D340" s="26">
        <v>4825</v>
      </c>
      <c r="E340" s="26">
        <v>4841</v>
      </c>
      <c r="F340" s="26">
        <v>4822</v>
      </c>
      <c r="G340" s="26">
        <v>4827</v>
      </c>
      <c r="H340" s="1">
        <v>1477</v>
      </c>
      <c r="I340" s="81">
        <v>138.41824700000001</v>
      </c>
      <c r="J340" s="119">
        <v>138.44282999999999</v>
      </c>
      <c r="K340" s="119">
        <v>93.190385000000006</v>
      </c>
      <c r="L340" s="72">
        <v>93.136470000000003</v>
      </c>
      <c r="M340" s="7">
        <v>4835</v>
      </c>
      <c r="N340" s="56"/>
      <c r="O340" s="84"/>
      <c r="P340" s="13"/>
      <c r="Q340" s="13"/>
      <c r="R340" s="13"/>
      <c r="S340" s="13"/>
      <c r="T340" s="13"/>
      <c r="U340" s="13"/>
      <c r="V340" s="13"/>
      <c r="W340" s="50"/>
      <c r="X340" s="69">
        <v>4835</v>
      </c>
      <c r="Y340" s="7">
        <v>4872</v>
      </c>
      <c r="Z340" s="68">
        <v>4830</v>
      </c>
      <c r="AA340" s="68">
        <v>4840</v>
      </c>
      <c r="AB340" s="134"/>
      <c r="AC340" s="134"/>
      <c r="AD340" s="134"/>
      <c r="AE340" s="134"/>
      <c r="AF340" s="134"/>
      <c r="AG340" s="37"/>
      <c r="AH340" s="37"/>
      <c r="AI340" s="1"/>
      <c r="AJ340" s="1"/>
      <c r="AK340" s="1"/>
      <c r="AL340" s="1"/>
      <c r="AM340" s="1"/>
      <c r="AN340" s="1"/>
      <c r="AO340" s="1"/>
      <c r="AP340" s="14">
        <v>4830</v>
      </c>
      <c r="AQ340" s="14">
        <v>4853</v>
      </c>
      <c r="AR340" s="14">
        <v>4817</v>
      </c>
      <c r="AS340" s="14">
        <v>4827</v>
      </c>
      <c r="AT340" s="14">
        <v>4828</v>
      </c>
      <c r="AU340" s="127">
        <v>2</v>
      </c>
      <c r="AV340" s="127" t="s">
        <v>618</v>
      </c>
      <c r="AW340" s="14">
        <v>771</v>
      </c>
      <c r="AX340" s="127" t="s">
        <v>618</v>
      </c>
      <c r="AY340" s="14">
        <v>-48</v>
      </c>
      <c r="AZ340" s="1">
        <v>4835</v>
      </c>
      <c r="BA340" s="1">
        <v>4867</v>
      </c>
      <c r="BB340" s="1">
        <v>4830</v>
      </c>
      <c r="BC340" s="1">
        <v>4864</v>
      </c>
      <c r="BD340" s="8"/>
      <c r="BE340" s="8"/>
      <c r="BF340" s="62"/>
      <c r="BG340" s="62"/>
      <c r="BH340" s="1">
        <v>4827</v>
      </c>
      <c r="BI340" s="1">
        <v>872</v>
      </c>
      <c r="BJ340" s="1">
        <v>505</v>
      </c>
      <c r="BK340" s="1">
        <v>1.7267326732673267</v>
      </c>
      <c r="BL340" s="1">
        <v>4835</v>
      </c>
      <c r="BM340" s="1">
        <v>4849</v>
      </c>
      <c r="BN340" s="1">
        <v>4830</v>
      </c>
      <c r="BO340" s="1">
        <v>4839</v>
      </c>
      <c r="BP340" s="1">
        <v>4835</v>
      </c>
      <c r="BQ340" s="1">
        <v>4863</v>
      </c>
      <c r="BR340" s="1">
        <v>4830</v>
      </c>
      <c r="BS340" s="1">
        <v>4862</v>
      </c>
      <c r="BT340" s="1">
        <v>4835</v>
      </c>
      <c r="BU340" s="1">
        <v>4849</v>
      </c>
      <c r="BV340" s="1">
        <v>4833</v>
      </c>
      <c r="BW340" s="1">
        <v>4845</v>
      </c>
      <c r="BX340" s="1">
        <v>1482.4</v>
      </c>
      <c r="BY340" s="62"/>
      <c r="BZ340" s="62"/>
      <c r="CA340" s="8"/>
      <c r="CB340" s="8"/>
      <c r="CC340" s="62"/>
      <c r="CD340" s="62"/>
      <c r="CE340" s="1"/>
      <c r="CF340" s="1"/>
    </row>
    <row r="341" spans="1:84" s="12" customFormat="1">
      <c r="A341" s="1">
        <v>2014</v>
      </c>
      <c r="B341" s="1">
        <v>5</v>
      </c>
      <c r="C341" s="24">
        <v>41781</v>
      </c>
      <c r="D341" s="26">
        <v>4845</v>
      </c>
      <c r="E341" s="26">
        <v>4868</v>
      </c>
      <c r="F341" s="26">
        <v>4838</v>
      </c>
      <c r="G341" s="26">
        <v>4858</v>
      </c>
      <c r="H341" s="1">
        <v>1493.1</v>
      </c>
      <c r="I341" s="81">
        <v>138.958699</v>
      </c>
      <c r="J341" s="119">
        <v>138.910245</v>
      </c>
      <c r="K341" s="119">
        <v>94.150031999999996</v>
      </c>
      <c r="L341" s="72">
        <v>93.994680000000002</v>
      </c>
      <c r="M341" s="7">
        <v>4867</v>
      </c>
      <c r="N341" s="56"/>
      <c r="O341" s="84"/>
      <c r="P341" s="13"/>
      <c r="Q341" s="13"/>
      <c r="R341" s="13"/>
      <c r="S341" s="13"/>
      <c r="T341" s="13"/>
      <c r="U341" s="13"/>
      <c r="V341" s="13"/>
      <c r="W341" s="50"/>
      <c r="X341" s="69">
        <v>4870</v>
      </c>
      <c r="Y341" s="7">
        <v>4911</v>
      </c>
      <c r="Z341" s="68">
        <v>4858</v>
      </c>
      <c r="AA341" s="68">
        <v>4905</v>
      </c>
      <c r="AB341" s="134"/>
      <c r="AC341" s="134"/>
      <c r="AD341" s="134"/>
      <c r="AE341" s="134"/>
      <c r="AF341" s="134"/>
      <c r="AG341" s="37"/>
      <c r="AH341" s="37"/>
      <c r="AI341" s="1"/>
      <c r="AJ341" s="1"/>
      <c r="AK341" s="1"/>
      <c r="AL341" s="1"/>
      <c r="AM341" s="1"/>
      <c r="AN341" s="1"/>
      <c r="AO341" s="1"/>
      <c r="AP341" s="14">
        <v>4835</v>
      </c>
      <c r="AQ341" s="14">
        <v>4872</v>
      </c>
      <c r="AR341" s="14">
        <v>4830</v>
      </c>
      <c r="AS341" s="14">
        <v>4842</v>
      </c>
      <c r="AT341" s="14">
        <v>4832.333333333333</v>
      </c>
      <c r="AU341" s="127">
        <v>13</v>
      </c>
      <c r="AV341" s="127" t="s">
        <v>618</v>
      </c>
      <c r="AW341" s="14">
        <v>771</v>
      </c>
      <c r="AX341" s="127" t="s">
        <v>618</v>
      </c>
      <c r="AY341" s="14">
        <v>-48</v>
      </c>
      <c r="AZ341" s="1">
        <v>4870</v>
      </c>
      <c r="BA341" s="1">
        <v>4911</v>
      </c>
      <c r="BB341" s="1">
        <v>4858</v>
      </c>
      <c r="BC341" s="1">
        <v>4896</v>
      </c>
      <c r="BD341" s="8"/>
      <c r="BE341" s="8"/>
      <c r="BF341" s="62"/>
      <c r="BG341" s="62"/>
      <c r="BH341" s="1">
        <v>4845</v>
      </c>
      <c r="BI341" s="1">
        <v>818</v>
      </c>
      <c r="BJ341" s="1">
        <v>528</v>
      </c>
      <c r="BK341" s="1">
        <v>1.5492424242424243</v>
      </c>
      <c r="BL341" s="1">
        <v>4870</v>
      </c>
      <c r="BM341" s="1">
        <v>4911</v>
      </c>
      <c r="BN341" s="1">
        <v>4858</v>
      </c>
      <c r="BO341" s="1">
        <v>4901</v>
      </c>
      <c r="BP341" s="1">
        <v>4870</v>
      </c>
      <c r="BQ341" s="1">
        <v>4911</v>
      </c>
      <c r="BR341" s="1">
        <v>4858</v>
      </c>
      <c r="BS341" s="1">
        <v>4898</v>
      </c>
      <c r="BT341" s="1">
        <v>4870</v>
      </c>
      <c r="BU341" s="1">
        <v>4870</v>
      </c>
      <c r="BV341" s="1">
        <v>4863</v>
      </c>
      <c r="BW341" s="1">
        <v>4863</v>
      </c>
      <c r="BX341" s="1">
        <v>1478.8</v>
      </c>
      <c r="BY341" s="62"/>
      <c r="BZ341" s="62"/>
      <c r="CA341" s="8"/>
      <c r="CB341" s="8"/>
      <c r="CC341" s="62"/>
      <c r="CD341" s="62"/>
      <c r="CE341" s="1"/>
      <c r="CF341" s="1"/>
    </row>
    <row r="342" spans="1:84" s="12" customFormat="1">
      <c r="A342" s="1">
        <v>2014</v>
      </c>
      <c r="B342" s="1">
        <v>6</v>
      </c>
      <c r="C342" s="24">
        <v>41782</v>
      </c>
      <c r="D342" s="26">
        <v>4895</v>
      </c>
      <c r="E342" s="26">
        <v>4898</v>
      </c>
      <c r="F342" s="26">
        <v>4877</v>
      </c>
      <c r="G342" s="26">
        <v>4879</v>
      </c>
      <c r="H342" s="1">
        <v>1472.8</v>
      </c>
      <c r="I342" s="81">
        <v>138.75600499999999</v>
      </c>
      <c r="J342" s="119">
        <v>138.78329500000001</v>
      </c>
      <c r="K342" s="119">
        <v>93.951391000000001</v>
      </c>
      <c r="L342" s="72">
        <v>93.939356000000004</v>
      </c>
      <c r="M342" s="7">
        <v>4892</v>
      </c>
      <c r="N342" s="56"/>
      <c r="O342" s="84"/>
      <c r="P342" s="13"/>
      <c r="Q342" s="13"/>
      <c r="R342" s="13"/>
      <c r="S342" s="13"/>
      <c r="T342" s="13"/>
      <c r="U342" s="13"/>
      <c r="V342" s="13"/>
      <c r="W342" s="50"/>
      <c r="X342" s="69">
        <v>4891</v>
      </c>
      <c r="Y342" s="7">
        <v>4897</v>
      </c>
      <c r="Z342" s="68">
        <v>4835</v>
      </c>
      <c r="AA342" s="68">
        <v>4865</v>
      </c>
      <c r="AB342" s="134"/>
      <c r="AC342" s="134"/>
      <c r="AD342" s="134"/>
      <c r="AE342" s="134"/>
      <c r="AF342" s="134"/>
      <c r="AG342" s="37"/>
      <c r="AH342" s="37"/>
      <c r="AI342" s="1"/>
      <c r="AJ342" s="1"/>
      <c r="AK342" s="1"/>
      <c r="AL342" s="1"/>
      <c r="AM342" s="1"/>
      <c r="AN342" s="1"/>
      <c r="AO342" s="1"/>
      <c r="AP342" s="14">
        <v>4870</v>
      </c>
      <c r="AQ342" s="14">
        <v>4911</v>
      </c>
      <c r="AR342" s="14">
        <v>4858</v>
      </c>
      <c r="AS342" s="14">
        <v>4889</v>
      </c>
      <c r="AT342" s="14">
        <v>4852.666666666667</v>
      </c>
      <c r="AU342" s="127">
        <v>16</v>
      </c>
      <c r="AV342" s="127" t="s">
        <v>618</v>
      </c>
      <c r="AW342" s="14">
        <v>771</v>
      </c>
      <c r="AX342" s="127" t="s">
        <v>618</v>
      </c>
      <c r="AY342" s="14">
        <v>-48</v>
      </c>
      <c r="AZ342" s="1">
        <v>4891</v>
      </c>
      <c r="BA342" s="1">
        <v>4895</v>
      </c>
      <c r="BB342" s="1">
        <v>4866</v>
      </c>
      <c r="BC342" s="1">
        <v>4889</v>
      </c>
      <c r="BD342" s="8"/>
      <c r="BE342" s="8"/>
      <c r="BF342" s="62"/>
      <c r="BG342" s="62"/>
      <c r="BH342" s="1">
        <v>4895</v>
      </c>
      <c r="BI342" s="1">
        <v>1513</v>
      </c>
      <c r="BJ342" s="1">
        <v>663</v>
      </c>
      <c r="BK342" s="1">
        <v>2.2820512820512819</v>
      </c>
      <c r="BL342" s="1">
        <v>4891</v>
      </c>
      <c r="BM342" s="1">
        <v>4892</v>
      </c>
      <c r="BN342" s="1">
        <v>4866</v>
      </c>
      <c r="BO342" s="1">
        <v>4882</v>
      </c>
      <c r="BP342" s="1">
        <v>4891</v>
      </c>
      <c r="BQ342" s="1">
        <v>4897</v>
      </c>
      <c r="BR342" s="1">
        <v>4866</v>
      </c>
      <c r="BS342" s="1">
        <v>4895</v>
      </c>
      <c r="BT342" s="1">
        <v>4891</v>
      </c>
      <c r="BU342" s="1">
        <v>4892</v>
      </c>
      <c r="BV342" s="1">
        <v>4884</v>
      </c>
      <c r="BW342" s="1">
        <v>4889</v>
      </c>
      <c r="BX342" s="1">
        <v>1487.8</v>
      </c>
      <c r="BY342" s="62"/>
      <c r="BZ342" s="62"/>
      <c r="CA342" s="8"/>
      <c r="CB342" s="8"/>
      <c r="CC342" s="62"/>
      <c r="CD342" s="62"/>
      <c r="CE342" s="1"/>
      <c r="CF342" s="1"/>
    </row>
    <row r="343" spans="1:84" s="12" customFormat="1">
      <c r="A343" s="1">
        <v>2014</v>
      </c>
      <c r="B343" s="1">
        <v>2</v>
      </c>
      <c r="C343" s="24">
        <v>41785</v>
      </c>
      <c r="D343" s="26">
        <v>4883</v>
      </c>
      <c r="E343" s="26">
        <v>4886</v>
      </c>
      <c r="F343" s="26">
        <v>4872</v>
      </c>
      <c r="G343" s="26">
        <v>4885</v>
      </c>
      <c r="H343" s="1">
        <v>1482.4</v>
      </c>
      <c r="I343" s="81">
        <v>138.855808</v>
      </c>
      <c r="J343" s="119">
        <v>139.035966</v>
      </c>
      <c r="K343" s="119">
        <v>94.163888</v>
      </c>
      <c r="L343" s="72">
        <v>94.151784000000006</v>
      </c>
      <c r="M343" s="7">
        <v>4879</v>
      </c>
      <c r="N343" s="56"/>
      <c r="O343" s="84"/>
      <c r="P343" s="13"/>
      <c r="Q343" s="13"/>
      <c r="R343" s="13"/>
      <c r="S343" s="13"/>
      <c r="T343" s="13"/>
      <c r="U343" s="13"/>
      <c r="V343" s="13"/>
      <c r="W343" s="50"/>
      <c r="X343" s="69">
        <v>4878</v>
      </c>
      <c r="Y343" s="7">
        <v>4892</v>
      </c>
      <c r="Z343" s="68">
        <v>4878</v>
      </c>
      <c r="AA343" s="68">
        <v>4885</v>
      </c>
      <c r="AB343" s="134"/>
      <c r="AC343" s="134"/>
      <c r="AD343" s="134"/>
      <c r="AE343" s="134"/>
      <c r="AF343" s="134"/>
      <c r="AG343" s="37"/>
      <c r="AH343" s="37"/>
      <c r="AI343" s="1"/>
      <c r="AJ343" s="1"/>
      <c r="AK343" s="1"/>
      <c r="AL343" s="1"/>
      <c r="AM343" s="1"/>
      <c r="AN343" s="1"/>
      <c r="AO343" s="1"/>
      <c r="AP343" s="14">
        <v>4891</v>
      </c>
      <c r="AQ343" s="14">
        <v>4897</v>
      </c>
      <c r="AR343" s="14">
        <v>4835</v>
      </c>
      <c r="AS343" s="14">
        <v>4877</v>
      </c>
      <c r="AT343" s="14">
        <v>4869.333333333333</v>
      </c>
      <c r="AU343" s="127">
        <v>2</v>
      </c>
      <c r="AV343" s="127" t="s">
        <v>618</v>
      </c>
      <c r="AW343" s="14">
        <v>771</v>
      </c>
      <c r="AX343" s="127" t="s">
        <v>618</v>
      </c>
      <c r="AY343" s="14">
        <v>-48</v>
      </c>
      <c r="AZ343" s="1">
        <v>4878</v>
      </c>
      <c r="BA343" s="1">
        <v>4892</v>
      </c>
      <c r="BB343" s="1">
        <v>4878</v>
      </c>
      <c r="BC343" s="1">
        <v>4890</v>
      </c>
      <c r="BD343" s="8"/>
      <c r="BE343" s="8"/>
      <c r="BF343" s="62"/>
      <c r="BG343" s="62"/>
      <c r="BH343" s="1">
        <v>4879</v>
      </c>
      <c r="BI343" s="1">
        <v>432</v>
      </c>
      <c r="BJ343" s="1">
        <v>385</v>
      </c>
      <c r="BK343" s="1">
        <v>1.122077922077922</v>
      </c>
      <c r="BL343" s="1">
        <v>4878</v>
      </c>
      <c r="BM343" s="1">
        <v>4892</v>
      </c>
      <c r="BN343" s="1">
        <v>4878</v>
      </c>
      <c r="BO343" s="1">
        <v>4885</v>
      </c>
      <c r="BP343" s="1">
        <v>4878</v>
      </c>
      <c r="BQ343" s="1">
        <v>4892</v>
      </c>
      <c r="BR343" s="1">
        <v>4878</v>
      </c>
      <c r="BS343" s="1">
        <v>4881</v>
      </c>
      <c r="BT343" s="1">
        <v>4878</v>
      </c>
      <c r="BU343" s="1">
        <v>4883</v>
      </c>
      <c r="BV343" s="1">
        <v>4878</v>
      </c>
      <c r="BW343" s="1">
        <v>4880</v>
      </c>
      <c r="BX343" s="1">
        <v>1480.1</v>
      </c>
      <c r="BY343" s="62"/>
      <c r="BZ343" s="62"/>
      <c r="CA343" s="8"/>
      <c r="CB343" s="8"/>
      <c r="CC343" s="62"/>
      <c r="CD343" s="62"/>
      <c r="CE343" s="1"/>
      <c r="CF343" s="1"/>
    </row>
    <row r="344" spans="1:84" s="12" customFormat="1">
      <c r="A344" s="1">
        <v>2014</v>
      </c>
      <c r="B344" s="1">
        <v>3</v>
      </c>
      <c r="C344" s="24">
        <v>41786</v>
      </c>
      <c r="D344" s="26">
        <v>4880</v>
      </c>
      <c r="E344" s="26">
        <v>4888</v>
      </c>
      <c r="F344" s="26">
        <v>4865</v>
      </c>
      <c r="G344" s="26">
        <v>4869</v>
      </c>
      <c r="H344" s="1">
        <v>1467.3</v>
      </c>
      <c r="I344" s="81">
        <v>139.02525</v>
      </c>
      <c r="J344" s="119">
        <v>138.84481099999999</v>
      </c>
      <c r="K344" s="119">
        <v>94.302914999999999</v>
      </c>
      <c r="L344" s="72">
        <v>94.279728000000006</v>
      </c>
      <c r="M344" s="7">
        <v>4851</v>
      </c>
      <c r="N344" s="56"/>
      <c r="O344" s="84"/>
      <c r="P344" s="13"/>
      <c r="Q344" s="13"/>
      <c r="R344" s="13"/>
      <c r="S344" s="13"/>
      <c r="T344" s="13"/>
      <c r="U344" s="13"/>
      <c r="V344" s="13"/>
      <c r="W344" s="50"/>
      <c r="X344" s="69">
        <v>4851</v>
      </c>
      <c r="Y344" s="7">
        <v>4867</v>
      </c>
      <c r="Z344" s="68">
        <v>4835</v>
      </c>
      <c r="AA344" s="68">
        <v>4842</v>
      </c>
      <c r="AB344" s="134"/>
      <c r="AC344" s="134"/>
      <c r="AD344" s="134"/>
      <c r="AE344" s="134"/>
      <c r="AF344" s="134"/>
      <c r="AG344" s="37"/>
      <c r="AH344" s="37"/>
      <c r="AI344" s="1"/>
      <c r="AJ344" s="1"/>
      <c r="AK344" s="1"/>
      <c r="AL344" s="1"/>
      <c r="AM344" s="1"/>
      <c r="AN344" s="1"/>
      <c r="AO344" s="1"/>
      <c r="AP344" s="14">
        <v>4878</v>
      </c>
      <c r="AQ344" s="14">
        <v>4892</v>
      </c>
      <c r="AR344" s="14">
        <v>4878</v>
      </c>
      <c r="AS344" s="14">
        <v>4882</v>
      </c>
      <c r="AT344" s="14">
        <v>4882.666666666667</v>
      </c>
      <c r="AU344" s="127">
        <v>11</v>
      </c>
      <c r="AV344" s="127" t="s">
        <v>618</v>
      </c>
      <c r="AW344" s="14">
        <v>771</v>
      </c>
      <c r="AX344" s="127">
        <v>40</v>
      </c>
      <c r="AY344" s="14">
        <v>-8</v>
      </c>
      <c r="AZ344" s="1">
        <v>4851</v>
      </c>
      <c r="BA344" s="1">
        <v>4867</v>
      </c>
      <c r="BB344" s="1">
        <v>4841</v>
      </c>
      <c r="BC344" s="1">
        <v>4846</v>
      </c>
      <c r="BD344" s="8"/>
      <c r="BE344" s="8"/>
      <c r="BF344" s="62"/>
      <c r="BG344" s="62"/>
      <c r="BH344" s="1">
        <v>4886</v>
      </c>
      <c r="BI344" s="1">
        <v>770</v>
      </c>
      <c r="BJ344" s="1">
        <v>451</v>
      </c>
      <c r="BK344" s="1">
        <v>1.7073170731707317</v>
      </c>
      <c r="BL344" s="1">
        <v>4851</v>
      </c>
      <c r="BM344" s="1">
        <v>4867</v>
      </c>
      <c r="BN344" s="1">
        <v>4841</v>
      </c>
      <c r="BO344" s="1">
        <v>4848</v>
      </c>
      <c r="BP344" s="1">
        <v>4851</v>
      </c>
      <c r="BQ344" s="1">
        <v>4867</v>
      </c>
      <c r="BR344" s="1">
        <v>4835</v>
      </c>
      <c r="BS344" s="1">
        <v>4837</v>
      </c>
      <c r="BT344" s="1">
        <v>4851</v>
      </c>
      <c r="BU344" s="1">
        <v>4867</v>
      </c>
      <c r="BV344" s="1">
        <v>4850</v>
      </c>
      <c r="BW344" s="1">
        <v>4860</v>
      </c>
      <c r="BX344" s="1">
        <v>1475.5</v>
      </c>
      <c r="BY344" s="62"/>
      <c r="BZ344" s="62"/>
      <c r="CA344" s="8"/>
      <c r="CB344" s="8"/>
      <c r="CC344" s="62"/>
      <c r="CD344" s="62"/>
      <c r="CE344" s="1"/>
      <c r="CF344" s="1"/>
    </row>
    <row r="345" spans="1:84" s="12" customFormat="1">
      <c r="A345" s="1">
        <v>2014</v>
      </c>
      <c r="B345" s="1">
        <v>4</v>
      </c>
      <c r="C345" s="24">
        <v>41787</v>
      </c>
      <c r="D345" s="26">
        <v>4836</v>
      </c>
      <c r="E345" s="26">
        <v>4845</v>
      </c>
      <c r="F345" s="26">
        <v>4822</v>
      </c>
      <c r="G345" s="26">
        <v>4833</v>
      </c>
      <c r="H345" s="1">
        <v>1462.7</v>
      </c>
      <c r="I345" s="81">
        <v>138.923832</v>
      </c>
      <c r="J345" s="119">
        <v>138.733192</v>
      </c>
      <c r="K345" s="119">
        <v>94.19256</v>
      </c>
      <c r="L345" s="72">
        <v>94.131652000000003</v>
      </c>
      <c r="M345" s="7">
        <v>4825</v>
      </c>
      <c r="N345" s="56"/>
      <c r="O345" s="84"/>
      <c r="P345" s="13"/>
      <c r="Q345" s="13"/>
      <c r="R345" s="13"/>
      <c r="S345" s="13"/>
      <c r="T345" s="13"/>
      <c r="U345" s="13"/>
      <c r="V345" s="13"/>
      <c r="W345" s="50"/>
      <c r="X345" s="69">
        <v>4826</v>
      </c>
      <c r="Y345" s="7">
        <v>4830</v>
      </c>
      <c r="Z345" s="68">
        <v>4793</v>
      </c>
      <c r="AA345" s="68">
        <v>4806</v>
      </c>
      <c r="AB345" s="134"/>
      <c r="AC345" s="134"/>
      <c r="AD345" s="134"/>
      <c r="AE345" s="134"/>
      <c r="AF345" s="134"/>
      <c r="AG345" s="37"/>
      <c r="AH345" s="37"/>
      <c r="AI345" s="1"/>
      <c r="AJ345" s="1"/>
      <c r="AK345" s="1"/>
      <c r="AL345" s="1"/>
      <c r="AM345" s="1"/>
      <c r="AN345" s="1"/>
      <c r="AO345" s="1"/>
      <c r="AP345" s="14">
        <v>4851</v>
      </c>
      <c r="AQ345" s="14">
        <v>4867</v>
      </c>
      <c r="AR345" s="14">
        <v>4830</v>
      </c>
      <c r="AS345" s="14">
        <v>4836</v>
      </c>
      <c r="AT345" s="14">
        <v>4865</v>
      </c>
      <c r="AU345" s="127">
        <v>3</v>
      </c>
      <c r="AV345" s="127" t="s">
        <v>618</v>
      </c>
      <c r="AW345" s="14">
        <v>771</v>
      </c>
      <c r="AX345" s="127">
        <v>22</v>
      </c>
      <c r="AY345" s="14">
        <v>14</v>
      </c>
      <c r="AZ345" s="1">
        <v>4826</v>
      </c>
      <c r="BA345" s="1">
        <v>4830</v>
      </c>
      <c r="BB345" s="1">
        <v>4793</v>
      </c>
      <c r="BC345" s="1">
        <v>4803</v>
      </c>
      <c r="BD345" s="8"/>
      <c r="BE345" s="8"/>
      <c r="BF345" s="62"/>
      <c r="BG345" s="62"/>
      <c r="BH345" s="1">
        <v>4840</v>
      </c>
      <c r="BI345" s="1">
        <v>892</v>
      </c>
      <c r="BJ345" s="1">
        <v>735</v>
      </c>
      <c r="BK345" s="1">
        <v>1.2136054421768707</v>
      </c>
      <c r="BL345" s="1">
        <v>4826</v>
      </c>
      <c r="BM345" s="1">
        <v>4830</v>
      </c>
      <c r="BN345" s="1">
        <v>4795</v>
      </c>
      <c r="BO345" s="1">
        <v>4802</v>
      </c>
      <c r="BP345" s="1">
        <v>4826</v>
      </c>
      <c r="BQ345" s="1">
        <v>4830</v>
      </c>
      <c r="BR345" s="1">
        <v>4793</v>
      </c>
      <c r="BS345" s="1">
        <v>4804</v>
      </c>
      <c r="BT345" s="1">
        <v>4826</v>
      </c>
      <c r="BU345" s="1">
        <v>4828</v>
      </c>
      <c r="BV345" s="1">
        <v>4815</v>
      </c>
      <c r="BW345" s="1">
        <v>4822</v>
      </c>
      <c r="BX345" s="1">
        <v>1462.5</v>
      </c>
      <c r="BY345" s="62"/>
      <c r="BZ345" s="62"/>
      <c r="CA345" s="8"/>
      <c r="CB345" s="8"/>
      <c r="CC345" s="62"/>
      <c r="CD345" s="62"/>
      <c r="CE345" s="1"/>
      <c r="CF345" s="1"/>
    </row>
    <row r="346" spans="1:84" s="12" customFormat="1">
      <c r="A346" s="1">
        <v>2014</v>
      </c>
      <c r="B346" s="1">
        <v>5</v>
      </c>
      <c r="C346" s="24">
        <v>41788</v>
      </c>
      <c r="D346" s="26">
        <v>4806</v>
      </c>
      <c r="E346" s="26">
        <v>4819</v>
      </c>
      <c r="F346" s="26">
        <v>4796</v>
      </c>
      <c r="G346" s="26">
        <v>4796</v>
      </c>
      <c r="H346" s="1">
        <v>1460.1</v>
      </c>
      <c r="I346" s="81">
        <v>138.16941600000001</v>
      </c>
      <c r="J346" s="119">
        <v>138.00645</v>
      </c>
      <c r="K346" s="119">
        <v>94.352412000000001</v>
      </c>
      <c r="L346" s="72">
        <v>94.279020000000003</v>
      </c>
      <c r="M346" s="7">
        <v>4786</v>
      </c>
      <c r="N346" s="56"/>
      <c r="O346" s="84"/>
      <c r="P346" s="13"/>
      <c r="Q346" s="13"/>
      <c r="R346" s="13"/>
      <c r="S346" s="13"/>
      <c r="T346" s="13"/>
      <c r="U346" s="13"/>
      <c r="V346" s="13"/>
      <c r="W346" s="50"/>
      <c r="X346" s="69">
        <v>4786</v>
      </c>
      <c r="Y346" s="7">
        <v>4816</v>
      </c>
      <c r="Z346" s="68">
        <v>4762</v>
      </c>
      <c r="AA346" s="68">
        <v>4811</v>
      </c>
      <c r="AB346" s="134"/>
      <c r="AC346" s="134"/>
      <c r="AD346" s="134"/>
      <c r="AE346" s="134"/>
      <c r="AF346" s="134"/>
      <c r="AG346" s="37"/>
      <c r="AH346" s="37"/>
      <c r="AI346" s="1"/>
      <c r="AJ346" s="1"/>
      <c r="AK346" s="1"/>
      <c r="AL346" s="1"/>
      <c r="AM346" s="1"/>
      <c r="AN346" s="1"/>
      <c r="AO346" s="1"/>
      <c r="AP346" s="14">
        <v>4826</v>
      </c>
      <c r="AQ346" s="14">
        <v>4830</v>
      </c>
      <c r="AR346" s="14">
        <v>4793</v>
      </c>
      <c r="AS346" s="14">
        <v>4814</v>
      </c>
      <c r="AT346" s="14">
        <v>4844</v>
      </c>
      <c r="AU346" s="127">
        <v>10</v>
      </c>
      <c r="AV346" s="127" t="s">
        <v>618</v>
      </c>
      <c r="AW346" s="14">
        <v>771</v>
      </c>
      <c r="AX346" s="127" t="s">
        <v>618</v>
      </c>
      <c r="AY346" s="14">
        <v>14</v>
      </c>
      <c r="AZ346" s="1">
        <v>4786</v>
      </c>
      <c r="BA346" s="1">
        <v>4796</v>
      </c>
      <c r="BB346" s="1">
        <v>4762</v>
      </c>
      <c r="BC346" s="1">
        <v>4793</v>
      </c>
      <c r="BD346" s="8"/>
      <c r="BE346" s="8"/>
      <c r="BF346" s="62"/>
      <c r="BG346" s="62"/>
      <c r="BH346" s="1">
        <v>4809</v>
      </c>
      <c r="BI346" s="1">
        <v>576</v>
      </c>
      <c r="BJ346" s="1">
        <v>659</v>
      </c>
      <c r="BK346" s="1">
        <v>0.87405159332321702</v>
      </c>
      <c r="BL346" s="1">
        <v>4786</v>
      </c>
      <c r="BM346" s="1">
        <v>4788</v>
      </c>
      <c r="BN346" s="1">
        <v>4762</v>
      </c>
      <c r="BO346" s="1">
        <v>4776</v>
      </c>
      <c r="BP346" s="1">
        <v>4786</v>
      </c>
      <c r="BQ346" s="1">
        <v>4806</v>
      </c>
      <c r="BR346" s="1">
        <v>4762</v>
      </c>
      <c r="BS346" s="1">
        <v>4805</v>
      </c>
      <c r="BT346" s="1">
        <v>4786</v>
      </c>
      <c r="BU346" s="1">
        <v>4788</v>
      </c>
      <c r="BV346" s="1">
        <v>4783</v>
      </c>
      <c r="BW346" s="1">
        <v>4785</v>
      </c>
      <c r="BX346" s="1">
        <v>1454.7</v>
      </c>
      <c r="BY346" s="62"/>
      <c r="BZ346" s="62"/>
      <c r="CA346" s="8"/>
      <c r="CB346" s="8"/>
      <c r="CC346" s="62"/>
      <c r="CD346" s="62"/>
      <c r="CE346" s="1"/>
      <c r="CF346" s="1"/>
    </row>
    <row r="347" spans="1:84" s="12" customFormat="1">
      <c r="A347" s="1">
        <v>2014</v>
      </c>
      <c r="B347" s="1">
        <v>6</v>
      </c>
      <c r="C347" s="24">
        <v>41789</v>
      </c>
      <c r="D347" s="26">
        <v>4820</v>
      </c>
      <c r="E347" s="26">
        <v>4839</v>
      </c>
      <c r="F347" s="26">
        <v>4818</v>
      </c>
      <c r="G347" s="26">
        <v>4826</v>
      </c>
      <c r="H347" s="1">
        <v>1452.7</v>
      </c>
      <c r="I347" s="81">
        <v>138.294658</v>
      </c>
      <c r="J347" s="119">
        <v>138.23677000000001</v>
      </c>
      <c r="K347" s="119">
        <v>94.547247999999996</v>
      </c>
      <c r="L347" s="72">
        <v>94.541355999999993</v>
      </c>
      <c r="M347" s="7">
        <v>4823</v>
      </c>
      <c r="N347" s="56"/>
      <c r="O347" s="84"/>
      <c r="P347" s="13"/>
      <c r="Q347" s="13"/>
      <c r="R347" s="13"/>
      <c r="S347" s="13"/>
      <c r="T347" s="13"/>
      <c r="U347" s="13"/>
      <c r="V347" s="13"/>
      <c r="W347" s="50"/>
      <c r="X347" s="69">
        <v>4824</v>
      </c>
      <c r="Y347" s="7">
        <v>4833</v>
      </c>
      <c r="Z347" s="68">
        <v>4780</v>
      </c>
      <c r="AA347" s="68">
        <v>4795</v>
      </c>
      <c r="AB347" s="134"/>
      <c r="AC347" s="134"/>
      <c r="AD347" s="134"/>
      <c r="AE347" s="134"/>
      <c r="AF347" s="134"/>
      <c r="AG347" s="37"/>
      <c r="AH347" s="37"/>
      <c r="AI347" s="1"/>
      <c r="AJ347" s="1"/>
      <c r="AK347" s="1"/>
      <c r="AL347" s="1"/>
      <c r="AM347" s="1"/>
      <c r="AN347" s="1"/>
      <c r="AO347" s="1"/>
      <c r="AP347" s="14">
        <v>4786</v>
      </c>
      <c r="AQ347" s="14">
        <v>4835</v>
      </c>
      <c r="AR347" s="14">
        <v>4762</v>
      </c>
      <c r="AS347" s="14">
        <v>4832</v>
      </c>
      <c r="AT347" s="14">
        <v>4827.333333333333</v>
      </c>
      <c r="AU347" s="127">
        <v>6</v>
      </c>
      <c r="AV347" s="127">
        <v>-40</v>
      </c>
      <c r="AW347" s="14">
        <v>731</v>
      </c>
      <c r="AX347" s="127" t="s">
        <v>618</v>
      </c>
      <c r="AY347" s="14">
        <v>14</v>
      </c>
      <c r="AZ347" s="1">
        <v>4824</v>
      </c>
      <c r="BA347" s="1">
        <v>4833</v>
      </c>
      <c r="BB347" s="1">
        <v>4802</v>
      </c>
      <c r="BC347" s="1">
        <v>4823</v>
      </c>
      <c r="BD347" s="8"/>
      <c r="BE347" s="8"/>
      <c r="BF347" s="62"/>
      <c r="BG347" s="62"/>
      <c r="BH347" s="1">
        <v>4834</v>
      </c>
      <c r="BI347" s="1">
        <v>800</v>
      </c>
      <c r="BJ347" s="1">
        <v>538</v>
      </c>
      <c r="BK347" s="1">
        <v>1.486988847583643</v>
      </c>
      <c r="BL347" s="1">
        <v>4824</v>
      </c>
      <c r="BM347" s="1">
        <v>4829</v>
      </c>
      <c r="BN347" s="1">
        <v>4802</v>
      </c>
      <c r="BO347" s="1">
        <v>4827</v>
      </c>
      <c r="BP347" s="1">
        <v>4824</v>
      </c>
      <c r="BQ347" s="1">
        <v>4833</v>
      </c>
      <c r="BR347" s="1">
        <v>4796</v>
      </c>
      <c r="BS347" s="1">
        <v>4796</v>
      </c>
      <c r="BT347" s="1">
        <v>4824</v>
      </c>
      <c r="BU347" s="1">
        <v>4826</v>
      </c>
      <c r="BV347" s="1">
        <v>4802</v>
      </c>
      <c r="BW347" s="1">
        <v>4806</v>
      </c>
      <c r="BX347" s="1">
        <v>1460.4</v>
      </c>
      <c r="BY347" s="62"/>
      <c r="BZ347" s="62"/>
      <c r="CA347" s="8"/>
      <c r="CB347" s="8"/>
      <c r="CC347" s="62"/>
      <c r="CD347" s="62"/>
      <c r="CE347" s="1"/>
      <c r="CF347" s="1"/>
    </row>
    <row r="348" spans="1:84" s="12" customFormat="1">
      <c r="A348" s="1">
        <v>2014</v>
      </c>
      <c r="B348" s="1">
        <v>2</v>
      </c>
      <c r="C348" s="24">
        <v>41792</v>
      </c>
      <c r="D348" s="26">
        <v>4797</v>
      </c>
      <c r="E348" s="26">
        <v>4805</v>
      </c>
      <c r="F348" s="26">
        <v>4760</v>
      </c>
      <c r="G348" s="26">
        <v>4770</v>
      </c>
      <c r="H348" s="1">
        <v>1438</v>
      </c>
      <c r="I348" s="81">
        <v>139.022569</v>
      </c>
      <c r="J348" s="119">
        <v>138.764186</v>
      </c>
      <c r="K348" s="119">
        <v>94.381546</v>
      </c>
      <c r="L348" s="72">
        <v>94.341697999999994</v>
      </c>
      <c r="M348" s="7">
        <v>4767</v>
      </c>
      <c r="N348" s="56"/>
      <c r="O348" s="84"/>
      <c r="P348" s="13"/>
      <c r="Q348" s="13"/>
      <c r="R348" s="13"/>
      <c r="S348" s="13"/>
      <c r="T348" s="13"/>
      <c r="U348" s="13"/>
      <c r="V348" s="13"/>
      <c r="W348" s="50"/>
      <c r="X348" s="69">
        <v>4767</v>
      </c>
      <c r="Y348" s="7">
        <v>4788</v>
      </c>
      <c r="Z348" s="68">
        <v>4760</v>
      </c>
      <c r="AA348" s="68">
        <v>4778</v>
      </c>
      <c r="AB348" s="134"/>
      <c r="AC348" s="134"/>
      <c r="AD348" s="134"/>
      <c r="AE348" s="134"/>
      <c r="AF348" s="134"/>
      <c r="AG348" s="37"/>
      <c r="AH348" s="37"/>
      <c r="AI348" s="1"/>
      <c r="AJ348" s="1"/>
      <c r="AK348" s="1"/>
      <c r="AL348" s="1"/>
      <c r="AM348" s="1"/>
      <c r="AN348" s="1"/>
      <c r="AO348" s="1"/>
      <c r="AP348" s="14">
        <v>4824</v>
      </c>
      <c r="AQ348" s="14">
        <v>4833</v>
      </c>
      <c r="AR348" s="14">
        <v>4780</v>
      </c>
      <c r="AS348" s="14">
        <v>4801</v>
      </c>
      <c r="AT348" s="14">
        <v>4815.666666666667</v>
      </c>
      <c r="AU348" s="127">
        <v>27</v>
      </c>
      <c r="AV348" s="127" t="s">
        <v>618</v>
      </c>
      <c r="AW348" s="14">
        <v>731</v>
      </c>
      <c r="AX348" s="127">
        <v>5</v>
      </c>
      <c r="AY348" s="14">
        <v>19</v>
      </c>
      <c r="AZ348" s="1">
        <v>4767</v>
      </c>
      <c r="BA348" s="1">
        <v>4773</v>
      </c>
      <c r="BB348" s="1">
        <v>4760</v>
      </c>
      <c r="BC348" s="1">
        <v>4764</v>
      </c>
      <c r="BD348" s="8"/>
      <c r="BE348" s="8"/>
      <c r="BF348" s="62"/>
      <c r="BG348" s="62"/>
      <c r="BH348" s="1">
        <v>4799</v>
      </c>
      <c r="BI348" s="1">
        <v>653</v>
      </c>
      <c r="BJ348" s="1">
        <v>884</v>
      </c>
      <c r="BK348" s="1">
        <v>0.7386877828054299</v>
      </c>
      <c r="BL348" s="1">
        <v>4767</v>
      </c>
      <c r="BM348" s="1">
        <v>4773</v>
      </c>
      <c r="BN348" s="1">
        <v>4760</v>
      </c>
      <c r="BO348" s="1">
        <v>4767</v>
      </c>
      <c r="BP348" s="1">
        <v>4767</v>
      </c>
      <c r="BQ348" s="1">
        <v>4773</v>
      </c>
      <c r="BR348" s="1">
        <v>4760</v>
      </c>
      <c r="BS348" s="1">
        <v>4763</v>
      </c>
      <c r="BT348" s="1">
        <v>4767</v>
      </c>
      <c r="BU348" s="1">
        <v>4773</v>
      </c>
      <c r="BV348" s="1">
        <v>4767</v>
      </c>
      <c r="BW348" s="1">
        <v>4772</v>
      </c>
      <c r="BX348" s="1">
        <v>1442.9</v>
      </c>
      <c r="BY348" s="62"/>
      <c r="BZ348" s="62"/>
      <c r="CA348" s="8"/>
      <c r="CB348" s="8"/>
      <c r="CC348" s="62"/>
      <c r="CD348" s="62"/>
      <c r="CE348" s="1"/>
      <c r="CF348" s="1"/>
    </row>
    <row r="349" spans="1:84" s="12" customFormat="1">
      <c r="A349" s="1">
        <v>2014</v>
      </c>
      <c r="B349" s="1">
        <v>3</v>
      </c>
      <c r="C349" s="24">
        <v>41793</v>
      </c>
      <c r="D349" s="26">
        <v>4773</v>
      </c>
      <c r="E349" s="26">
        <v>4781</v>
      </c>
      <c r="F349" s="26">
        <v>4764</v>
      </c>
      <c r="G349" s="26">
        <v>4764</v>
      </c>
      <c r="H349" s="1">
        <v>1431.1</v>
      </c>
      <c r="I349" s="81">
        <v>139.18589600000001</v>
      </c>
      <c r="J349" s="119">
        <v>139.182524</v>
      </c>
      <c r="K349" s="119">
        <v>94.871104000000003</v>
      </c>
      <c r="L349" s="72">
        <v>94.923218000000006</v>
      </c>
      <c r="M349" s="7">
        <v>4777</v>
      </c>
      <c r="N349" s="56"/>
      <c r="O349" s="84"/>
      <c r="P349" s="13"/>
      <c r="Q349" s="13"/>
      <c r="R349" s="13"/>
      <c r="S349" s="13"/>
      <c r="T349" s="13"/>
      <c r="U349" s="13"/>
      <c r="V349" s="13"/>
      <c r="W349" s="50"/>
      <c r="X349" s="69">
        <v>4778</v>
      </c>
      <c r="Y349" s="7">
        <v>4778</v>
      </c>
      <c r="Z349" s="68">
        <v>4750</v>
      </c>
      <c r="AA349" s="68">
        <v>4757</v>
      </c>
      <c r="AB349" s="134"/>
      <c r="AC349" s="134"/>
      <c r="AD349" s="134"/>
      <c r="AE349" s="134"/>
      <c r="AF349" s="134"/>
      <c r="AG349" s="37"/>
      <c r="AH349" s="37"/>
      <c r="AI349" s="1"/>
      <c r="AJ349" s="1"/>
      <c r="AK349" s="1"/>
      <c r="AL349" s="1"/>
      <c r="AM349" s="1"/>
      <c r="AN349" s="1"/>
      <c r="AO349" s="1"/>
      <c r="AP349" s="14">
        <v>4767</v>
      </c>
      <c r="AQ349" s="14">
        <v>4788</v>
      </c>
      <c r="AR349" s="14">
        <v>4760</v>
      </c>
      <c r="AS349" s="14">
        <v>4779</v>
      </c>
      <c r="AT349" s="14">
        <v>4804</v>
      </c>
      <c r="AU349" s="127">
        <v>9</v>
      </c>
      <c r="AV349" s="127" t="s">
        <v>618</v>
      </c>
      <c r="AW349" s="14">
        <v>731</v>
      </c>
      <c r="AX349" s="127" t="s">
        <v>618</v>
      </c>
      <c r="AY349" s="14">
        <v>19</v>
      </c>
      <c r="AZ349" s="1">
        <v>4778</v>
      </c>
      <c r="BA349" s="1">
        <v>4778</v>
      </c>
      <c r="BB349" s="1">
        <v>4751</v>
      </c>
      <c r="BC349" s="1">
        <v>4756</v>
      </c>
      <c r="BD349" s="8"/>
      <c r="BE349" s="8"/>
      <c r="BF349" s="62"/>
      <c r="BG349" s="62"/>
      <c r="BH349" s="1">
        <v>4778</v>
      </c>
      <c r="BI349" s="1">
        <v>627</v>
      </c>
      <c r="BJ349" s="1">
        <v>428</v>
      </c>
      <c r="BK349" s="1">
        <v>1.4649532710280373</v>
      </c>
      <c r="BL349" s="1">
        <v>4778</v>
      </c>
      <c r="BM349" s="1">
        <v>4778</v>
      </c>
      <c r="BN349" s="1">
        <v>4751</v>
      </c>
      <c r="BO349" s="1">
        <v>4758</v>
      </c>
      <c r="BP349" s="1">
        <v>4778</v>
      </c>
      <c r="BQ349" s="1">
        <v>4778</v>
      </c>
      <c r="BR349" s="1">
        <v>4750</v>
      </c>
      <c r="BS349" s="1">
        <v>4759</v>
      </c>
      <c r="BT349" s="1">
        <v>4778</v>
      </c>
      <c r="BU349" s="1">
        <v>4778</v>
      </c>
      <c r="BV349" s="1">
        <v>4766</v>
      </c>
      <c r="BW349" s="1">
        <v>4770</v>
      </c>
      <c r="BX349" s="1">
        <v>1437.7</v>
      </c>
      <c r="BY349" s="62"/>
      <c r="BZ349" s="62"/>
      <c r="CA349" s="8"/>
      <c r="CB349" s="8"/>
      <c r="CC349" s="62"/>
      <c r="CD349" s="62"/>
      <c r="CE349" s="1"/>
      <c r="CF349" s="1"/>
    </row>
    <row r="350" spans="1:84" s="12" customFormat="1">
      <c r="A350" s="1">
        <v>2014</v>
      </c>
      <c r="B350" s="1">
        <v>4</v>
      </c>
      <c r="C350" s="24">
        <v>41794</v>
      </c>
      <c r="D350" s="26">
        <v>4760</v>
      </c>
      <c r="E350" s="26">
        <v>4772</v>
      </c>
      <c r="F350" s="26">
        <v>4752</v>
      </c>
      <c r="G350" s="26">
        <v>4760</v>
      </c>
      <c r="H350" s="1">
        <v>1439.5</v>
      </c>
      <c r="I350" s="81">
        <v>139.66559000000001</v>
      </c>
      <c r="J350" s="119">
        <v>139.65890400000001</v>
      </c>
      <c r="K350" s="119">
        <v>95.09496</v>
      </c>
      <c r="L350" s="72">
        <v>95.199588000000006</v>
      </c>
      <c r="M350" s="7">
        <v>4743</v>
      </c>
      <c r="N350" s="56"/>
      <c r="O350" s="84"/>
      <c r="P350" s="13"/>
      <c r="Q350" s="13"/>
      <c r="R350" s="13"/>
      <c r="S350" s="13"/>
      <c r="T350" s="13"/>
      <c r="U350" s="13"/>
      <c r="V350" s="13"/>
      <c r="W350" s="50"/>
      <c r="X350" s="69">
        <v>4744</v>
      </c>
      <c r="Y350" s="7">
        <v>4802</v>
      </c>
      <c r="Z350" s="68">
        <v>4730</v>
      </c>
      <c r="AA350" s="68">
        <v>4781</v>
      </c>
      <c r="AB350" s="134"/>
      <c r="AC350" s="134"/>
      <c r="AD350" s="134"/>
      <c r="AE350" s="134"/>
      <c r="AF350" s="134"/>
      <c r="AG350" s="37"/>
      <c r="AH350" s="37"/>
      <c r="AI350" s="1"/>
      <c r="AJ350" s="1"/>
      <c r="AK350" s="1"/>
      <c r="AL350" s="1"/>
      <c r="AM350" s="1"/>
      <c r="AN350" s="1"/>
      <c r="AO350" s="1"/>
      <c r="AP350" s="14">
        <v>4778</v>
      </c>
      <c r="AQ350" s="14">
        <v>4778</v>
      </c>
      <c r="AR350" s="14">
        <v>4750</v>
      </c>
      <c r="AS350" s="14">
        <v>4762</v>
      </c>
      <c r="AT350" s="14">
        <v>4780.666666666667</v>
      </c>
      <c r="AU350" s="127">
        <v>0</v>
      </c>
      <c r="AV350" s="127" t="s">
        <v>618</v>
      </c>
      <c r="AW350" s="14">
        <v>731</v>
      </c>
      <c r="AX350" s="127" t="s">
        <v>618</v>
      </c>
      <c r="AY350" s="14">
        <v>19</v>
      </c>
      <c r="AZ350" s="1">
        <v>4744</v>
      </c>
      <c r="BA350" s="1">
        <v>4753</v>
      </c>
      <c r="BB350" s="1">
        <v>4730</v>
      </c>
      <c r="BC350" s="1">
        <v>4750</v>
      </c>
      <c r="BD350" s="8"/>
      <c r="BE350" s="8"/>
      <c r="BF350" s="62"/>
      <c r="BG350" s="62"/>
      <c r="BH350" s="1">
        <v>4767</v>
      </c>
      <c r="BI350" s="1">
        <v>683</v>
      </c>
      <c r="BJ350" s="1">
        <v>327</v>
      </c>
      <c r="BK350" s="1">
        <v>2.0886850152905199</v>
      </c>
      <c r="BL350" s="1">
        <v>4744</v>
      </c>
      <c r="BM350" s="1">
        <v>4747</v>
      </c>
      <c r="BN350" s="1">
        <v>4730</v>
      </c>
      <c r="BO350" s="1">
        <v>4734</v>
      </c>
      <c r="BP350" s="1">
        <v>4744</v>
      </c>
      <c r="BQ350" s="1">
        <v>4756</v>
      </c>
      <c r="BR350" s="1">
        <v>4730</v>
      </c>
      <c r="BS350" s="1">
        <v>4756</v>
      </c>
      <c r="BT350" s="1">
        <v>4744</v>
      </c>
      <c r="BU350" s="1">
        <v>4747</v>
      </c>
      <c r="BV350" s="1">
        <v>4737</v>
      </c>
      <c r="BW350" s="1">
        <v>4737</v>
      </c>
      <c r="BX350" s="1">
        <v>1425.3</v>
      </c>
      <c r="BY350" s="62"/>
      <c r="BZ350" s="62"/>
      <c r="CA350" s="8"/>
      <c r="CB350" s="8"/>
      <c r="CC350" s="62"/>
      <c r="CD350" s="62"/>
      <c r="CE350" s="1"/>
      <c r="CF350" s="1"/>
    </row>
    <row r="351" spans="1:84" s="12" customFormat="1">
      <c r="A351" s="1">
        <v>2014</v>
      </c>
      <c r="B351" s="1">
        <v>5</v>
      </c>
      <c r="C351" s="24">
        <v>41795</v>
      </c>
      <c r="D351" s="26">
        <v>4792</v>
      </c>
      <c r="E351" s="26">
        <v>4797</v>
      </c>
      <c r="F351" s="26">
        <v>4735</v>
      </c>
      <c r="G351" s="26">
        <v>4752</v>
      </c>
      <c r="H351" s="1">
        <v>1448.1</v>
      </c>
      <c r="I351" s="81">
        <v>139.47155900000001</v>
      </c>
      <c r="J351" s="119">
        <v>139.44435300000001</v>
      </c>
      <c r="K351" s="119">
        <v>95.127334000000005</v>
      </c>
      <c r="L351" s="72">
        <v>95.119028999999998</v>
      </c>
      <c r="M351" s="7">
        <v>4764</v>
      </c>
      <c r="N351" s="56"/>
      <c r="O351" s="84"/>
      <c r="P351" s="13"/>
      <c r="Q351" s="13"/>
      <c r="R351" s="13"/>
      <c r="S351" s="13"/>
      <c r="T351" s="13"/>
      <c r="U351" s="13"/>
      <c r="V351" s="13"/>
      <c r="W351" s="50"/>
      <c r="X351" s="69">
        <v>4768</v>
      </c>
      <c r="Y351" s="7">
        <v>4799</v>
      </c>
      <c r="Z351" s="68">
        <v>4744</v>
      </c>
      <c r="AA351" s="68">
        <v>4794</v>
      </c>
      <c r="AB351" s="134"/>
      <c r="AC351" s="134"/>
      <c r="AD351" s="134"/>
      <c r="AE351" s="134"/>
      <c r="AF351" s="134"/>
      <c r="AG351" s="37"/>
      <c r="AH351" s="37"/>
      <c r="AI351" s="1"/>
      <c r="AJ351" s="1"/>
      <c r="AK351" s="1"/>
      <c r="AL351" s="1"/>
      <c r="AM351" s="1"/>
      <c r="AN351" s="1"/>
      <c r="AO351" s="1"/>
      <c r="AP351" s="14">
        <v>4744</v>
      </c>
      <c r="AQ351" s="14">
        <v>4802</v>
      </c>
      <c r="AR351" s="14">
        <v>4730</v>
      </c>
      <c r="AS351" s="14">
        <v>4775</v>
      </c>
      <c r="AT351" s="14">
        <v>4772</v>
      </c>
      <c r="AU351" s="127">
        <v>40</v>
      </c>
      <c r="AV351" s="127" t="s">
        <v>618</v>
      </c>
      <c r="AW351" s="14">
        <v>731</v>
      </c>
      <c r="AX351" s="127" t="s">
        <v>618</v>
      </c>
      <c r="AY351" s="14">
        <v>19</v>
      </c>
      <c r="AZ351" s="1">
        <v>4768</v>
      </c>
      <c r="BA351" s="1">
        <v>4799</v>
      </c>
      <c r="BB351" s="1">
        <v>4744</v>
      </c>
      <c r="BC351" s="1">
        <v>4778</v>
      </c>
      <c r="BD351" s="8"/>
      <c r="BE351" s="8"/>
      <c r="BF351" s="62"/>
      <c r="BG351" s="62"/>
      <c r="BH351" s="1">
        <v>4786</v>
      </c>
      <c r="BI351" s="1">
        <v>526</v>
      </c>
      <c r="BJ351" s="1">
        <v>430</v>
      </c>
      <c r="BK351" s="1">
        <v>1.2232558139534884</v>
      </c>
      <c r="BL351" s="1">
        <v>4768</v>
      </c>
      <c r="BM351" s="1">
        <v>4799</v>
      </c>
      <c r="BN351" s="1">
        <v>4744</v>
      </c>
      <c r="BO351" s="1">
        <v>4789</v>
      </c>
      <c r="BP351" s="1">
        <v>4768</v>
      </c>
      <c r="BQ351" s="1">
        <v>4799</v>
      </c>
      <c r="BR351" s="1">
        <v>4744</v>
      </c>
      <c r="BS351" s="1">
        <v>4773</v>
      </c>
      <c r="BT351" s="1">
        <v>4768</v>
      </c>
      <c r="BU351" s="1">
        <v>4768</v>
      </c>
      <c r="BV351" s="1">
        <v>4751</v>
      </c>
      <c r="BW351" s="1">
        <v>4752</v>
      </c>
      <c r="BX351" s="1">
        <v>1431.8</v>
      </c>
      <c r="BY351" s="62"/>
      <c r="BZ351" s="62"/>
      <c r="CA351" s="8"/>
      <c r="CB351" s="8"/>
      <c r="CC351" s="62"/>
      <c r="CD351" s="62"/>
      <c r="CE351" s="1"/>
      <c r="CF351" s="1"/>
    </row>
    <row r="352" spans="1:84" s="12" customFormat="1">
      <c r="A352" s="1">
        <v>2014</v>
      </c>
      <c r="B352" s="1">
        <v>6</v>
      </c>
      <c r="C352" s="24">
        <v>41796</v>
      </c>
      <c r="D352" s="26">
        <v>4786</v>
      </c>
      <c r="E352" s="26">
        <v>4830</v>
      </c>
      <c r="F352" s="26">
        <v>4785</v>
      </c>
      <c r="G352" s="26">
        <v>4822</v>
      </c>
      <c r="H352" s="1">
        <v>1453</v>
      </c>
      <c r="I352" s="81">
        <v>139.64973000000001</v>
      </c>
      <c r="J352" s="119">
        <v>139.55080000000001</v>
      </c>
      <c r="K352" s="119">
        <v>95.517510000000001</v>
      </c>
      <c r="L352" s="72">
        <v>95.532174999999995</v>
      </c>
      <c r="M352" s="7">
        <v>4809</v>
      </c>
      <c r="N352" s="56"/>
      <c r="O352" s="84"/>
      <c r="P352" s="13"/>
      <c r="Q352" s="13"/>
      <c r="R352" s="13"/>
      <c r="S352" s="13"/>
      <c r="T352" s="13"/>
      <c r="U352" s="13"/>
      <c r="V352" s="13"/>
      <c r="W352" s="50"/>
      <c r="X352" s="69">
        <v>4811</v>
      </c>
      <c r="Y352" s="7">
        <v>4833</v>
      </c>
      <c r="Z352" s="68">
        <v>4806</v>
      </c>
      <c r="AA352" s="68">
        <v>4830</v>
      </c>
      <c r="AB352" s="134"/>
      <c r="AC352" s="134"/>
      <c r="AD352" s="134"/>
      <c r="AE352" s="134"/>
      <c r="AF352" s="134"/>
      <c r="AG352" s="37"/>
      <c r="AH352" s="37"/>
      <c r="AI352" s="1"/>
      <c r="AJ352" s="1"/>
      <c r="AK352" s="1"/>
      <c r="AL352" s="1"/>
      <c r="AM352" s="1"/>
      <c r="AN352" s="1"/>
      <c r="AO352" s="1"/>
      <c r="AP352" s="14">
        <v>4768</v>
      </c>
      <c r="AQ352" s="14">
        <v>4799</v>
      </c>
      <c r="AR352" s="14">
        <v>4744</v>
      </c>
      <c r="AS352" s="14">
        <v>4791</v>
      </c>
      <c r="AT352" s="14">
        <v>4776</v>
      </c>
      <c r="AU352" s="127">
        <v>36</v>
      </c>
      <c r="AV352" s="127">
        <v>35</v>
      </c>
      <c r="AW352" s="14">
        <v>766</v>
      </c>
      <c r="AX352" s="127" t="s">
        <v>618</v>
      </c>
      <c r="AY352" s="14">
        <v>19</v>
      </c>
      <c r="AZ352" s="1">
        <v>4811</v>
      </c>
      <c r="BA352" s="1">
        <v>4832</v>
      </c>
      <c r="BB352" s="1">
        <v>4806</v>
      </c>
      <c r="BC352" s="1">
        <v>4810</v>
      </c>
      <c r="BD352" s="8"/>
      <c r="BE352" s="8"/>
      <c r="BF352" s="62"/>
      <c r="BG352" s="62"/>
      <c r="BH352" s="1">
        <v>4790</v>
      </c>
      <c r="BI352" s="1">
        <v>696</v>
      </c>
      <c r="BJ352" s="1">
        <v>927</v>
      </c>
      <c r="BK352" s="1">
        <v>0.7508090614886731</v>
      </c>
      <c r="BL352" s="1">
        <v>4811</v>
      </c>
      <c r="BM352" s="1">
        <v>4832</v>
      </c>
      <c r="BN352" s="1">
        <v>4808</v>
      </c>
      <c r="BO352" s="1">
        <v>4822</v>
      </c>
      <c r="BP352" s="1">
        <v>4811</v>
      </c>
      <c r="BQ352" s="1">
        <v>4832</v>
      </c>
      <c r="BR352" s="1">
        <v>4806</v>
      </c>
      <c r="BS352" s="1">
        <v>4821</v>
      </c>
      <c r="BT352" s="1">
        <v>4811</v>
      </c>
      <c r="BU352" s="1">
        <v>4821</v>
      </c>
      <c r="BV352" s="1">
        <v>4808</v>
      </c>
      <c r="BW352" s="1">
        <v>4821</v>
      </c>
      <c r="BX352" s="1">
        <v>1453.8</v>
      </c>
      <c r="BY352" s="62"/>
      <c r="BZ352" s="62"/>
      <c r="CA352" s="8"/>
      <c r="CB352" s="8"/>
      <c r="CC352" s="62"/>
      <c r="CD352" s="62"/>
      <c r="CE352" s="1"/>
      <c r="CF352" s="1"/>
    </row>
    <row r="353" spans="1:84" s="12" customFormat="1">
      <c r="A353" s="1">
        <v>2014</v>
      </c>
      <c r="B353" s="1">
        <v>2</v>
      </c>
      <c r="C353" s="24">
        <v>41799</v>
      </c>
      <c r="D353" s="26">
        <v>4836</v>
      </c>
      <c r="E353" s="26">
        <v>4838</v>
      </c>
      <c r="F353" s="26">
        <v>4821</v>
      </c>
      <c r="G353" s="26">
        <v>4823</v>
      </c>
      <c r="H353" s="1">
        <v>1452.9</v>
      </c>
      <c r="I353" s="81">
        <v>139.88860500000001</v>
      </c>
      <c r="J353" s="119">
        <v>139.76573500000001</v>
      </c>
      <c r="K353" s="119">
        <v>95.808082999999996</v>
      </c>
      <c r="L353" s="72">
        <v>95.843750999999997</v>
      </c>
      <c r="M353" s="7">
        <v>4830</v>
      </c>
      <c r="N353" s="56"/>
      <c r="O353" s="84"/>
      <c r="P353" s="13"/>
      <c r="Q353" s="13"/>
      <c r="R353" s="13"/>
      <c r="S353" s="13"/>
      <c r="T353" s="13"/>
      <c r="U353" s="13"/>
      <c r="V353" s="13"/>
      <c r="W353" s="50"/>
      <c r="X353" s="69">
        <v>4829</v>
      </c>
      <c r="Y353" s="7">
        <v>4837</v>
      </c>
      <c r="Z353" s="68">
        <v>4804</v>
      </c>
      <c r="AA353" s="68">
        <v>4830</v>
      </c>
      <c r="AB353" s="134"/>
      <c r="AC353" s="134"/>
      <c r="AD353" s="134"/>
      <c r="AE353" s="134"/>
      <c r="AF353" s="134"/>
      <c r="AG353" s="37"/>
      <c r="AH353" s="37"/>
      <c r="AI353" s="1"/>
      <c r="AJ353" s="1"/>
      <c r="AK353" s="1"/>
      <c r="AL353" s="1"/>
      <c r="AM353" s="1"/>
      <c r="AN353" s="1"/>
      <c r="AO353" s="1"/>
      <c r="AP353" s="14">
        <v>4811</v>
      </c>
      <c r="AQ353" s="14">
        <v>4838</v>
      </c>
      <c r="AR353" s="14">
        <v>4806</v>
      </c>
      <c r="AS353" s="14">
        <v>4833</v>
      </c>
      <c r="AT353" s="14">
        <v>4799.666666666667</v>
      </c>
      <c r="AU353" s="127">
        <v>13</v>
      </c>
      <c r="AV353" s="127" t="s">
        <v>618</v>
      </c>
      <c r="AW353" s="14">
        <v>766</v>
      </c>
      <c r="AX353" s="127" t="s">
        <v>618</v>
      </c>
      <c r="AY353" s="14">
        <v>19</v>
      </c>
      <c r="AZ353" s="1">
        <v>4829</v>
      </c>
      <c r="BA353" s="1">
        <v>4837</v>
      </c>
      <c r="BB353" s="1">
        <v>4804</v>
      </c>
      <c r="BC353" s="1">
        <v>4806</v>
      </c>
      <c r="BD353" s="8"/>
      <c r="BE353" s="8"/>
      <c r="BF353" s="62"/>
      <c r="BG353" s="62"/>
      <c r="BH353" s="1">
        <v>4833</v>
      </c>
      <c r="BI353" s="1">
        <v>628</v>
      </c>
      <c r="BJ353" s="1">
        <v>381</v>
      </c>
      <c r="BK353" s="1">
        <v>1.6482939632545932</v>
      </c>
      <c r="BL353" s="1">
        <v>4829</v>
      </c>
      <c r="BM353" s="1">
        <v>4837</v>
      </c>
      <c r="BN353" s="1">
        <v>4817</v>
      </c>
      <c r="BO353" s="1">
        <v>4819</v>
      </c>
      <c r="BP353" s="1">
        <v>4829</v>
      </c>
      <c r="BQ353" s="1">
        <v>4837</v>
      </c>
      <c r="BR353" s="1">
        <v>4804</v>
      </c>
      <c r="BS353" s="1">
        <v>4825</v>
      </c>
      <c r="BT353" s="1">
        <v>4829</v>
      </c>
      <c r="BU353" s="1">
        <v>4832</v>
      </c>
      <c r="BV353" s="1">
        <v>4827</v>
      </c>
      <c r="BW353" s="1">
        <v>4830</v>
      </c>
      <c r="BX353" s="1">
        <v>1454.8</v>
      </c>
      <c r="BY353" s="62"/>
      <c r="BZ353" s="62"/>
      <c r="CA353" s="8"/>
      <c r="CB353" s="8"/>
      <c r="CC353" s="62"/>
      <c r="CD353" s="62"/>
      <c r="CE353" s="1"/>
      <c r="CF353" s="1"/>
    </row>
    <row r="354" spans="1:84" s="12" customFormat="1">
      <c r="A354" s="1">
        <v>2014</v>
      </c>
      <c r="B354" s="1">
        <v>3</v>
      </c>
      <c r="C354" s="24">
        <v>41800</v>
      </c>
      <c r="D354" s="26">
        <v>4826</v>
      </c>
      <c r="E354" s="26">
        <v>4829</v>
      </c>
      <c r="F354" s="26">
        <v>4818</v>
      </c>
      <c r="G354" s="26">
        <v>4819</v>
      </c>
      <c r="H354" s="1">
        <v>1482.1</v>
      </c>
      <c r="I354" s="81">
        <v>139.03269599999999</v>
      </c>
      <c r="J354" s="119">
        <v>138.98156599999999</v>
      </c>
      <c r="K354" s="119">
        <v>95.776715999999993</v>
      </c>
      <c r="L354" s="72">
        <v>95.838071999999997</v>
      </c>
      <c r="M354" s="7">
        <v>4846</v>
      </c>
      <c r="N354" s="56"/>
      <c r="O354" s="84"/>
      <c r="P354" s="13"/>
      <c r="Q354" s="13"/>
      <c r="R354" s="13"/>
      <c r="S354" s="13"/>
      <c r="T354" s="13"/>
      <c r="U354" s="13"/>
      <c r="V354" s="13"/>
      <c r="W354" s="50"/>
      <c r="X354" s="69">
        <v>4850</v>
      </c>
      <c r="Y354" s="7">
        <v>4905</v>
      </c>
      <c r="Z354" s="68">
        <v>4839</v>
      </c>
      <c r="AA354" s="68">
        <v>4898</v>
      </c>
      <c r="AB354" s="134"/>
      <c r="AC354" s="134"/>
      <c r="AD354" s="134"/>
      <c r="AE354" s="134"/>
      <c r="AF354" s="134"/>
      <c r="AG354" s="37"/>
      <c r="AH354" s="37"/>
      <c r="AI354" s="1"/>
      <c r="AJ354" s="1"/>
      <c r="AK354" s="1"/>
      <c r="AL354" s="1"/>
      <c r="AM354" s="1"/>
      <c r="AN354" s="1"/>
      <c r="AO354" s="1"/>
      <c r="AP354" s="14">
        <v>4829</v>
      </c>
      <c r="AQ354" s="14">
        <v>4837</v>
      </c>
      <c r="AR354" s="14">
        <v>4804</v>
      </c>
      <c r="AS354" s="14">
        <v>4828</v>
      </c>
      <c r="AT354" s="14">
        <v>4817.333333333333</v>
      </c>
      <c r="AU354" s="127">
        <v>7</v>
      </c>
      <c r="AV354" s="127" t="s">
        <v>618</v>
      </c>
      <c r="AW354" s="14">
        <v>766</v>
      </c>
      <c r="AX354" s="127" t="s">
        <v>618</v>
      </c>
      <c r="AY354" s="14">
        <v>19</v>
      </c>
      <c r="AZ354" s="1">
        <v>4850</v>
      </c>
      <c r="BA354" s="1">
        <v>4897</v>
      </c>
      <c r="BB354" s="1">
        <v>4839</v>
      </c>
      <c r="BC354" s="1">
        <v>4896</v>
      </c>
      <c r="BD354" s="8"/>
      <c r="BE354" s="8"/>
      <c r="BF354" s="62"/>
      <c r="BG354" s="62"/>
      <c r="BH354" s="1">
        <v>4822</v>
      </c>
      <c r="BI354" s="1">
        <v>553</v>
      </c>
      <c r="BJ354" s="1">
        <v>508</v>
      </c>
      <c r="BK354" s="1">
        <v>1.0885826771653544</v>
      </c>
      <c r="BL354" s="1">
        <v>4850</v>
      </c>
      <c r="BM354" s="1">
        <v>4897</v>
      </c>
      <c r="BN354" s="1">
        <v>4839</v>
      </c>
      <c r="BO354" s="1">
        <v>4890</v>
      </c>
      <c r="BP354" s="1">
        <v>4850</v>
      </c>
      <c r="BQ354" s="1">
        <v>4900</v>
      </c>
      <c r="BR354" s="1">
        <v>4839</v>
      </c>
      <c r="BS354" s="1">
        <v>4896</v>
      </c>
      <c r="BT354" s="1">
        <v>4850</v>
      </c>
      <c r="BU354" s="1">
        <v>4852</v>
      </c>
      <c r="BV354" s="1">
        <v>4839</v>
      </c>
      <c r="BW354" s="1">
        <v>4848</v>
      </c>
      <c r="BX354" s="1">
        <v>1463</v>
      </c>
      <c r="BY354" s="62"/>
      <c r="BZ354" s="62"/>
      <c r="CA354" s="8"/>
      <c r="CB354" s="8"/>
      <c r="CC354" s="62"/>
      <c r="CD354" s="62"/>
      <c r="CE354" s="1"/>
      <c r="CF354" s="1"/>
    </row>
    <row r="355" spans="1:84" s="12" customFormat="1">
      <c r="A355" s="1">
        <v>2014</v>
      </c>
      <c r="B355" s="1">
        <v>4</v>
      </c>
      <c r="C355" s="24">
        <v>41801</v>
      </c>
      <c r="D355" s="26">
        <v>4882</v>
      </c>
      <c r="E355" s="26">
        <v>4898</v>
      </c>
      <c r="F355" s="26">
        <v>4878</v>
      </c>
      <c r="G355" s="26">
        <v>4885</v>
      </c>
      <c r="H355" s="1">
        <v>1485</v>
      </c>
      <c r="I355" s="81">
        <v>138.456436</v>
      </c>
      <c r="J355" s="119">
        <v>138.46003999999999</v>
      </c>
      <c r="K355" s="119">
        <v>95.938640000000007</v>
      </c>
      <c r="L355" s="72">
        <v>95.981235999999996</v>
      </c>
      <c r="M355" s="7">
        <v>4884</v>
      </c>
      <c r="N355" s="56"/>
      <c r="O355" s="84"/>
      <c r="P355" s="13"/>
      <c r="Q355" s="13"/>
      <c r="R355" s="13"/>
      <c r="S355" s="13"/>
      <c r="T355" s="13"/>
      <c r="U355" s="13"/>
      <c r="V355" s="13"/>
      <c r="W355" s="50"/>
      <c r="X355" s="69">
        <v>4888</v>
      </c>
      <c r="Y355" s="7">
        <v>4900</v>
      </c>
      <c r="Z355" s="68">
        <v>4864</v>
      </c>
      <c r="AA355" s="68">
        <v>4889</v>
      </c>
      <c r="AB355" s="134"/>
      <c r="AC355" s="134"/>
      <c r="AD355" s="134"/>
      <c r="AE355" s="134"/>
      <c r="AF355" s="134"/>
      <c r="AG355" s="37"/>
      <c r="AH355" s="37"/>
      <c r="AI355" s="1"/>
      <c r="AJ355" s="1"/>
      <c r="AK355" s="1"/>
      <c r="AL355" s="1"/>
      <c r="AM355" s="1"/>
      <c r="AN355" s="1"/>
      <c r="AO355" s="1"/>
      <c r="AP355" s="14">
        <v>4850</v>
      </c>
      <c r="AQ355" s="14">
        <v>4905</v>
      </c>
      <c r="AR355" s="14">
        <v>4839</v>
      </c>
      <c r="AS355" s="14">
        <v>4889</v>
      </c>
      <c r="AT355" s="14">
        <v>4850</v>
      </c>
      <c r="AU355" s="127">
        <v>3</v>
      </c>
      <c r="AV355" s="127" t="s">
        <v>618</v>
      </c>
      <c r="AW355" s="14">
        <v>766</v>
      </c>
      <c r="AX355" s="127" t="s">
        <v>618</v>
      </c>
      <c r="AY355" s="14">
        <v>19</v>
      </c>
      <c r="AZ355" s="1">
        <v>4888</v>
      </c>
      <c r="BA355" s="1">
        <v>4900</v>
      </c>
      <c r="BB355" s="1">
        <v>4881</v>
      </c>
      <c r="BC355" s="1">
        <v>4885</v>
      </c>
      <c r="BD355" s="8"/>
      <c r="BE355" s="8"/>
      <c r="BF355" s="62"/>
      <c r="BG355" s="62"/>
      <c r="BH355" s="1">
        <v>4885</v>
      </c>
      <c r="BI355" s="1">
        <v>1008</v>
      </c>
      <c r="BJ355" s="1">
        <v>624</v>
      </c>
      <c r="BK355" s="1">
        <v>1.6153846153846154</v>
      </c>
      <c r="BL355" s="1">
        <v>4888</v>
      </c>
      <c r="BM355" s="1">
        <v>4900</v>
      </c>
      <c r="BN355" s="1">
        <v>4881</v>
      </c>
      <c r="BO355" s="1">
        <v>4895</v>
      </c>
      <c r="BP355" s="1">
        <v>4888</v>
      </c>
      <c r="BQ355" s="1">
        <v>4900</v>
      </c>
      <c r="BR355" s="1">
        <v>4873</v>
      </c>
      <c r="BS355" s="1">
        <v>4877</v>
      </c>
      <c r="BT355" s="1">
        <v>4888</v>
      </c>
      <c r="BU355" s="1">
        <v>4892</v>
      </c>
      <c r="BV355" s="1">
        <v>4883</v>
      </c>
      <c r="BW355" s="1">
        <v>4892</v>
      </c>
      <c r="BX355" s="1">
        <v>1478.1</v>
      </c>
      <c r="BY355" s="62"/>
      <c r="BZ355" s="62"/>
      <c r="CA355" s="8"/>
      <c r="CB355" s="8"/>
      <c r="CC355" s="62"/>
      <c r="CD355" s="62"/>
      <c r="CE355" s="1"/>
      <c r="CF355" s="1"/>
    </row>
    <row r="356" spans="1:84" s="12" customFormat="1">
      <c r="A356" s="1">
        <v>2014</v>
      </c>
      <c r="B356" s="1">
        <v>5</v>
      </c>
      <c r="C356" s="24">
        <v>41802</v>
      </c>
      <c r="D356" s="26">
        <v>4877</v>
      </c>
      <c r="E356" s="26">
        <v>4888</v>
      </c>
      <c r="F356" s="26">
        <v>4870</v>
      </c>
      <c r="G356" s="26">
        <v>4887</v>
      </c>
      <c r="H356" s="1">
        <v>1444.1</v>
      </c>
      <c r="I356" s="81">
        <v>138.21985799999999</v>
      </c>
      <c r="J356" s="119">
        <v>138.083855</v>
      </c>
      <c r="K356" s="119">
        <v>95.854752000000005</v>
      </c>
      <c r="L356" s="72">
        <v>95.916794999999993</v>
      </c>
      <c r="M356" s="7">
        <v>4845</v>
      </c>
      <c r="N356" s="56"/>
      <c r="O356" s="84"/>
      <c r="P356" s="13"/>
      <c r="Q356" s="13"/>
      <c r="R356" s="13"/>
      <c r="S356" s="13"/>
      <c r="T356" s="13"/>
      <c r="U356" s="13"/>
      <c r="V356" s="13"/>
      <c r="W356" s="50"/>
      <c r="X356" s="69">
        <v>4848</v>
      </c>
      <c r="Y356" s="7">
        <v>4863</v>
      </c>
      <c r="Z356" s="68">
        <v>4765</v>
      </c>
      <c r="AA356" s="68">
        <v>4769</v>
      </c>
      <c r="AB356" s="134"/>
      <c r="AC356" s="134"/>
      <c r="AD356" s="134"/>
      <c r="AE356" s="134"/>
      <c r="AF356" s="134"/>
      <c r="AG356" s="37"/>
      <c r="AH356" s="37"/>
      <c r="AI356" s="1"/>
      <c r="AJ356" s="1"/>
      <c r="AK356" s="1"/>
      <c r="AL356" s="1"/>
      <c r="AM356" s="1"/>
      <c r="AN356" s="1"/>
      <c r="AO356" s="1"/>
      <c r="AP356" s="14">
        <v>4888</v>
      </c>
      <c r="AQ356" s="14">
        <v>4900</v>
      </c>
      <c r="AR356" s="14">
        <v>4864</v>
      </c>
      <c r="AS356" s="14">
        <v>4874</v>
      </c>
      <c r="AT356" s="14">
        <v>4863.666666666667</v>
      </c>
      <c r="AU356" s="127">
        <v>10</v>
      </c>
      <c r="AV356" s="127" t="s">
        <v>618</v>
      </c>
      <c r="AW356" s="14">
        <v>766</v>
      </c>
      <c r="AX356" s="127" t="s">
        <v>618</v>
      </c>
      <c r="AY356" s="14">
        <v>19</v>
      </c>
      <c r="AZ356" s="1">
        <v>4848</v>
      </c>
      <c r="BA356" s="1">
        <v>4863</v>
      </c>
      <c r="BB356" s="1">
        <v>4765</v>
      </c>
      <c r="BC356" s="1">
        <v>4778</v>
      </c>
      <c r="BD356" s="8"/>
      <c r="BE356" s="8"/>
      <c r="BF356" s="62"/>
      <c r="BG356" s="62"/>
      <c r="BH356" s="1">
        <v>4878</v>
      </c>
      <c r="BI356" s="1">
        <v>598</v>
      </c>
      <c r="BJ356" s="1">
        <v>552</v>
      </c>
      <c r="BK356" s="1">
        <v>1.0833333333333333</v>
      </c>
      <c r="BL356" s="1">
        <v>4848</v>
      </c>
      <c r="BM356" s="1">
        <v>4863</v>
      </c>
      <c r="BN356" s="1">
        <v>4765</v>
      </c>
      <c r="BO356" s="1">
        <v>4774</v>
      </c>
      <c r="BP356" s="1">
        <v>4848</v>
      </c>
      <c r="BQ356" s="1">
        <v>4863</v>
      </c>
      <c r="BR356" s="1">
        <v>4765</v>
      </c>
      <c r="BS356" s="1">
        <v>4776</v>
      </c>
      <c r="BT356" s="1">
        <v>4848</v>
      </c>
      <c r="BU356" s="1">
        <v>4863</v>
      </c>
      <c r="BV356" s="1">
        <v>4844</v>
      </c>
      <c r="BW356" s="1">
        <v>4853</v>
      </c>
      <c r="BX356" s="1">
        <v>1469.2</v>
      </c>
      <c r="BY356" s="62"/>
      <c r="BZ356" s="62"/>
      <c r="CA356" s="8"/>
      <c r="CB356" s="8"/>
      <c r="CC356" s="62"/>
      <c r="CD356" s="62"/>
      <c r="CE356" s="1"/>
      <c r="CF356" s="1"/>
    </row>
    <row r="357" spans="1:84" s="12" customFormat="1">
      <c r="A357" s="1">
        <v>2014</v>
      </c>
      <c r="B357" s="1">
        <v>6</v>
      </c>
      <c r="C357" s="24">
        <v>41803</v>
      </c>
      <c r="D357" s="26">
        <v>4800</v>
      </c>
      <c r="E357" s="26">
        <v>4813</v>
      </c>
      <c r="F357" s="26">
        <v>4781</v>
      </c>
      <c r="G357" s="26">
        <v>4805</v>
      </c>
      <c r="H357" s="1">
        <v>1435</v>
      </c>
      <c r="I357" s="81">
        <v>138.308817</v>
      </c>
      <c r="J357" s="119">
        <v>138.20364799999999</v>
      </c>
      <c r="K357" s="119">
        <v>95.946708999999998</v>
      </c>
      <c r="L357" s="72">
        <v>95.840074000000001</v>
      </c>
      <c r="M357" s="7">
        <v>4805</v>
      </c>
      <c r="N357" s="56"/>
      <c r="O357" s="84"/>
      <c r="P357" s="13"/>
      <c r="Q357" s="13"/>
      <c r="R357" s="13"/>
      <c r="S357" s="13"/>
      <c r="T357" s="13"/>
      <c r="U357" s="13"/>
      <c r="V357" s="13"/>
      <c r="W357" s="50"/>
      <c r="X357" s="69">
        <v>4803</v>
      </c>
      <c r="Y357" s="7">
        <v>4807</v>
      </c>
      <c r="Z357" s="68">
        <v>4754</v>
      </c>
      <c r="AA357" s="68">
        <v>4757</v>
      </c>
      <c r="AB357" s="134"/>
      <c r="AC357" s="134"/>
      <c r="AD357" s="134"/>
      <c r="AE357" s="134"/>
      <c r="AF357" s="134"/>
      <c r="AG357" s="37"/>
      <c r="AH357" s="37"/>
      <c r="AI357" s="1"/>
      <c r="AJ357" s="1"/>
      <c r="AK357" s="1"/>
      <c r="AL357" s="1"/>
      <c r="AM357" s="1"/>
      <c r="AN357" s="1"/>
      <c r="AO357" s="1"/>
      <c r="AP357" s="14">
        <v>4848</v>
      </c>
      <c r="AQ357" s="14">
        <v>4863</v>
      </c>
      <c r="AR357" s="14">
        <v>4765</v>
      </c>
      <c r="AS357" s="14">
        <v>4794</v>
      </c>
      <c r="AT357" s="14">
        <v>4852.333333333333</v>
      </c>
      <c r="AU357" s="127">
        <v>5</v>
      </c>
      <c r="AV357" s="127" t="s">
        <v>618</v>
      </c>
      <c r="AW357" s="14">
        <v>766</v>
      </c>
      <c r="AX357" s="127" t="s">
        <v>618</v>
      </c>
      <c r="AY357" s="14">
        <v>19</v>
      </c>
      <c r="AZ357" s="1">
        <v>4803</v>
      </c>
      <c r="BA357" s="1">
        <v>4807</v>
      </c>
      <c r="BB357" s="1">
        <v>4754</v>
      </c>
      <c r="BC357" s="1">
        <v>4774</v>
      </c>
      <c r="BD357" s="8"/>
      <c r="BE357" s="8"/>
      <c r="BF357" s="62"/>
      <c r="BG357" s="62"/>
      <c r="BH357" s="1">
        <v>4794</v>
      </c>
      <c r="BI357" s="1">
        <v>676</v>
      </c>
      <c r="BJ357" s="1">
        <v>946</v>
      </c>
      <c r="BK357" s="1">
        <v>0.71458773784355178</v>
      </c>
      <c r="BL357" s="1">
        <v>4803</v>
      </c>
      <c r="BM357" s="1">
        <v>4807</v>
      </c>
      <c r="BN357" s="1">
        <v>4765</v>
      </c>
      <c r="BO357" s="1">
        <v>4770</v>
      </c>
      <c r="BP357" s="1">
        <v>4803</v>
      </c>
      <c r="BQ357" s="1">
        <v>4807</v>
      </c>
      <c r="BR357" s="1">
        <v>4754</v>
      </c>
      <c r="BS357" s="1">
        <v>4768</v>
      </c>
      <c r="BT357" s="1">
        <v>4803</v>
      </c>
      <c r="BU357" s="1">
        <v>4807</v>
      </c>
      <c r="BV357" s="1">
        <v>4785</v>
      </c>
      <c r="BW357" s="1">
        <v>4787</v>
      </c>
      <c r="BX357" s="1">
        <v>1451.6</v>
      </c>
      <c r="BY357" s="62"/>
      <c r="BZ357" s="62"/>
      <c r="CA357" s="8"/>
      <c r="CB357" s="8"/>
      <c r="CC357" s="62"/>
      <c r="CD357" s="62"/>
      <c r="CE357" s="1"/>
      <c r="CF357" s="1"/>
    </row>
    <row r="358" spans="1:84" s="12" customFormat="1">
      <c r="A358" s="1">
        <v>2014</v>
      </c>
      <c r="B358" s="1">
        <v>2</v>
      </c>
      <c r="C358" s="24">
        <v>41806</v>
      </c>
      <c r="D358" s="26">
        <v>4777</v>
      </c>
      <c r="E358" s="26">
        <v>4779</v>
      </c>
      <c r="F358" s="26">
        <v>4762</v>
      </c>
      <c r="G358" s="26">
        <v>4763</v>
      </c>
      <c r="H358" s="1">
        <v>1436</v>
      </c>
      <c r="I358" s="81">
        <v>137.79994199999999</v>
      </c>
      <c r="J358" s="119">
        <v>137.83993899999999</v>
      </c>
      <c r="K358" s="119">
        <v>95.724090000000004</v>
      </c>
      <c r="L358" s="72">
        <v>95.681691000000001</v>
      </c>
      <c r="M358" s="7">
        <v>4761</v>
      </c>
      <c r="N358" s="56"/>
      <c r="O358" s="84"/>
      <c r="P358" s="13"/>
      <c r="Q358" s="13"/>
      <c r="R358" s="13"/>
      <c r="S358" s="13"/>
      <c r="T358" s="13"/>
      <c r="U358" s="13"/>
      <c r="V358" s="13"/>
      <c r="W358" s="50"/>
      <c r="X358" s="69">
        <v>4762</v>
      </c>
      <c r="Y358" s="7">
        <v>4776</v>
      </c>
      <c r="Z358" s="68">
        <v>4751</v>
      </c>
      <c r="AA358" s="68">
        <v>4756</v>
      </c>
      <c r="AB358" s="134"/>
      <c r="AC358" s="134"/>
      <c r="AD358" s="134"/>
      <c r="AE358" s="134"/>
      <c r="AF358" s="134"/>
      <c r="AG358" s="37"/>
      <c r="AH358" s="37"/>
      <c r="AI358" s="1"/>
      <c r="AJ358" s="1"/>
      <c r="AK358" s="1"/>
      <c r="AL358" s="1"/>
      <c r="AM358" s="1"/>
      <c r="AN358" s="1"/>
      <c r="AO358" s="1"/>
      <c r="AP358" s="14">
        <v>4803</v>
      </c>
      <c r="AQ358" s="14">
        <v>4807</v>
      </c>
      <c r="AR358" s="14">
        <v>4754</v>
      </c>
      <c r="AS358" s="14">
        <v>4776</v>
      </c>
      <c r="AT358" s="14">
        <v>4814.666666666667</v>
      </c>
      <c r="AU358" s="127">
        <v>14</v>
      </c>
      <c r="AV358" s="127" t="s">
        <v>618</v>
      </c>
      <c r="AW358" s="14">
        <v>766</v>
      </c>
      <c r="AX358" s="127" t="s">
        <v>618</v>
      </c>
      <c r="AY358" s="14">
        <v>19</v>
      </c>
      <c r="AZ358" s="1">
        <v>4762</v>
      </c>
      <c r="BA358" s="1">
        <v>4776</v>
      </c>
      <c r="BB358" s="1">
        <v>4751</v>
      </c>
      <c r="BC358" s="1">
        <v>4765</v>
      </c>
      <c r="BD358" s="8"/>
      <c r="BE358" s="8"/>
      <c r="BF358" s="62"/>
      <c r="BG358" s="62"/>
      <c r="BH358" s="1">
        <v>4776</v>
      </c>
      <c r="BI358" s="1">
        <v>1164</v>
      </c>
      <c r="BJ358" s="1">
        <v>1351</v>
      </c>
      <c r="BK358" s="1">
        <v>0.8615840118430792</v>
      </c>
      <c r="BL358" s="1">
        <v>4762</v>
      </c>
      <c r="BM358" s="1">
        <v>4776</v>
      </c>
      <c r="BN358" s="1">
        <v>4751</v>
      </c>
      <c r="BO358" s="1">
        <v>4768</v>
      </c>
      <c r="BP358" s="1">
        <v>4762</v>
      </c>
      <c r="BQ358" s="1">
        <v>4776</v>
      </c>
      <c r="BR358" s="1">
        <v>4751</v>
      </c>
      <c r="BS358" s="1">
        <v>4757</v>
      </c>
      <c r="BT358" s="1">
        <v>4762</v>
      </c>
      <c r="BU358" s="1">
        <v>4762</v>
      </c>
      <c r="BV358" s="1">
        <v>4751</v>
      </c>
      <c r="BW358" s="1">
        <v>4752</v>
      </c>
      <c r="BX358" s="1">
        <v>1438</v>
      </c>
      <c r="BY358" s="62"/>
      <c r="BZ358" s="62"/>
      <c r="CA358" s="8"/>
      <c r="CB358" s="8"/>
      <c r="CC358" s="62"/>
      <c r="CD358" s="62"/>
      <c r="CE358" s="1"/>
      <c r="CF358" s="1"/>
    </row>
    <row r="359" spans="1:84" s="12" customFormat="1">
      <c r="A359" s="1">
        <v>2014</v>
      </c>
      <c r="B359" s="1">
        <v>3</v>
      </c>
      <c r="C359" s="24">
        <v>41807</v>
      </c>
      <c r="D359" s="26">
        <v>4760</v>
      </c>
      <c r="E359" s="26">
        <v>4768</v>
      </c>
      <c r="F359" s="26">
        <v>4746</v>
      </c>
      <c r="G359" s="26">
        <v>4748</v>
      </c>
      <c r="H359" s="1">
        <v>1442.9</v>
      </c>
      <c r="I359" s="81">
        <v>138.20697000000001</v>
      </c>
      <c r="J359" s="119">
        <v>138.28125900000001</v>
      </c>
      <c r="K359" s="119">
        <v>95.256119999999996</v>
      </c>
      <c r="L359" s="72">
        <v>95.367440999999999</v>
      </c>
      <c r="M359" s="7">
        <v>4753</v>
      </c>
      <c r="N359" s="56"/>
      <c r="O359" s="84"/>
      <c r="P359" s="13"/>
      <c r="Q359" s="13"/>
      <c r="R359" s="13"/>
      <c r="S359" s="13"/>
      <c r="T359" s="13"/>
      <c r="U359" s="13"/>
      <c r="V359" s="13"/>
      <c r="W359" s="50"/>
      <c r="X359" s="69">
        <v>4753</v>
      </c>
      <c r="Y359" s="7">
        <v>4786</v>
      </c>
      <c r="Z359" s="68">
        <v>4732</v>
      </c>
      <c r="AA359" s="68">
        <v>4777</v>
      </c>
      <c r="AB359" s="134"/>
      <c r="AC359" s="134"/>
      <c r="AD359" s="134"/>
      <c r="AE359" s="134"/>
      <c r="AF359" s="134"/>
      <c r="AG359" s="37"/>
      <c r="AH359" s="37"/>
      <c r="AI359" s="1"/>
      <c r="AJ359" s="1"/>
      <c r="AK359" s="1"/>
      <c r="AL359" s="1"/>
      <c r="AM359" s="1"/>
      <c r="AN359" s="1"/>
      <c r="AO359" s="1"/>
      <c r="AP359" s="14">
        <v>4762</v>
      </c>
      <c r="AQ359" s="14">
        <v>4776</v>
      </c>
      <c r="AR359" s="14">
        <v>4751</v>
      </c>
      <c r="AS359" s="14">
        <v>4762</v>
      </c>
      <c r="AT359" s="14">
        <v>4777.333333333333</v>
      </c>
      <c r="AU359" s="127">
        <v>12</v>
      </c>
      <c r="AV359" s="127" t="s">
        <v>618</v>
      </c>
      <c r="AW359" s="14">
        <v>766</v>
      </c>
      <c r="AX359" s="127">
        <v>-25</v>
      </c>
      <c r="AY359" s="14">
        <v>-6</v>
      </c>
      <c r="AZ359" s="1">
        <v>4753</v>
      </c>
      <c r="BA359" s="1">
        <v>4767</v>
      </c>
      <c r="BB359" s="1">
        <v>4732</v>
      </c>
      <c r="BC359" s="1">
        <v>4765</v>
      </c>
      <c r="BD359" s="8"/>
      <c r="BE359" s="8"/>
      <c r="BF359" s="62"/>
      <c r="BG359" s="62"/>
      <c r="BH359" s="1">
        <v>4766</v>
      </c>
      <c r="BI359" s="1">
        <v>487</v>
      </c>
      <c r="BJ359" s="1">
        <v>454</v>
      </c>
      <c r="BK359" s="1">
        <v>1.0726872246696035</v>
      </c>
      <c r="BL359" s="1">
        <v>4753</v>
      </c>
      <c r="BM359" s="1">
        <v>4754</v>
      </c>
      <c r="BN359" s="1">
        <v>4735</v>
      </c>
      <c r="BO359" s="1">
        <v>4739</v>
      </c>
      <c r="BP359" s="1">
        <v>4753</v>
      </c>
      <c r="BQ359" s="1">
        <v>4767</v>
      </c>
      <c r="BR359" s="1">
        <v>4732</v>
      </c>
      <c r="BS359" s="1">
        <v>4764</v>
      </c>
      <c r="BT359" s="1">
        <v>4753</v>
      </c>
      <c r="BU359" s="1">
        <v>4754</v>
      </c>
      <c r="BV359" s="1">
        <v>4740</v>
      </c>
      <c r="BW359" s="1">
        <v>4743</v>
      </c>
      <c r="BX359" s="1">
        <v>1431.5</v>
      </c>
      <c r="BY359" s="62"/>
      <c r="BZ359" s="62"/>
      <c r="CA359" s="8"/>
      <c r="CB359" s="8"/>
      <c r="CC359" s="62"/>
      <c r="CD359" s="62"/>
      <c r="CE359" s="1"/>
      <c r="CF359" s="1"/>
    </row>
    <row r="360" spans="1:84" s="12" customFormat="1">
      <c r="A360" s="1">
        <v>2014</v>
      </c>
      <c r="B360" s="1">
        <v>4</v>
      </c>
      <c r="C360" s="24">
        <v>41808</v>
      </c>
      <c r="D360" s="26">
        <v>4774</v>
      </c>
      <c r="E360" s="26">
        <v>4789</v>
      </c>
      <c r="F360" s="26">
        <v>4769</v>
      </c>
      <c r="G360" s="26">
        <v>4787</v>
      </c>
      <c r="H360" s="1">
        <v>1451.7</v>
      </c>
      <c r="I360" s="81">
        <v>138.494034</v>
      </c>
      <c r="J360" s="119">
        <v>138.443445</v>
      </c>
      <c r="K360" s="119">
        <v>95.458817999999994</v>
      </c>
      <c r="L360" s="72">
        <v>95.443697999999998</v>
      </c>
      <c r="M360" s="7">
        <v>4811</v>
      </c>
      <c r="N360" s="56"/>
      <c r="O360" s="84"/>
      <c r="P360" s="13"/>
      <c r="Q360" s="13"/>
      <c r="R360" s="13"/>
      <c r="S360" s="13"/>
      <c r="T360" s="13"/>
      <c r="U360" s="13"/>
      <c r="V360" s="13"/>
      <c r="W360" s="50"/>
      <c r="X360" s="69">
        <v>4812</v>
      </c>
      <c r="Y360" s="7">
        <v>4828</v>
      </c>
      <c r="Z360" s="68">
        <v>4788</v>
      </c>
      <c r="AA360" s="68">
        <v>4805</v>
      </c>
      <c r="AB360" s="134"/>
      <c r="AC360" s="134"/>
      <c r="AD360" s="134"/>
      <c r="AE360" s="134"/>
      <c r="AF360" s="134"/>
      <c r="AG360" s="37"/>
      <c r="AH360" s="37"/>
      <c r="AI360" s="1"/>
      <c r="AJ360" s="1"/>
      <c r="AK360" s="1"/>
      <c r="AL360" s="1"/>
      <c r="AM360" s="1"/>
      <c r="AN360" s="1"/>
      <c r="AO360" s="1"/>
      <c r="AP360" s="14">
        <v>4753</v>
      </c>
      <c r="AQ360" s="14">
        <v>4786</v>
      </c>
      <c r="AR360" s="14">
        <v>4732</v>
      </c>
      <c r="AS360" s="14">
        <v>4778</v>
      </c>
      <c r="AT360" s="14">
        <v>4772</v>
      </c>
      <c r="AU360" s="127">
        <v>13</v>
      </c>
      <c r="AV360" s="127">
        <v>23</v>
      </c>
      <c r="AW360" s="14">
        <v>789</v>
      </c>
      <c r="AX360" s="127" t="s">
        <v>618</v>
      </c>
      <c r="AY360" s="14">
        <v>-6</v>
      </c>
      <c r="AZ360" s="1">
        <v>4812</v>
      </c>
      <c r="BA360" s="1">
        <v>4828</v>
      </c>
      <c r="BB360" s="1">
        <v>4802</v>
      </c>
      <c r="BC360" s="1">
        <v>4807</v>
      </c>
      <c r="BD360" s="8"/>
      <c r="BE360" s="8"/>
      <c r="BF360" s="62"/>
      <c r="BG360" s="62"/>
      <c r="BH360" s="1">
        <v>4774</v>
      </c>
      <c r="BI360" s="1">
        <v>668</v>
      </c>
      <c r="BJ360" s="1">
        <v>456</v>
      </c>
      <c r="BK360" s="1">
        <v>1.4649122807017543</v>
      </c>
      <c r="BL360" s="1">
        <v>4812</v>
      </c>
      <c r="BM360" s="1">
        <v>4828</v>
      </c>
      <c r="BN360" s="1">
        <v>4802</v>
      </c>
      <c r="BO360" s="1">
        <v>4818</v>
      </c>
      <c r="BP360" s="1">
        <v>4812</v>
      </c>
      <c r="BQ360" s="1">
        <v>4828</v>
      </c>
      <c r="BR360" s="1">
        <v>4788</v>
      </c>
      <c r="BS360" s="1">
        <v>4798</v>
      </c>
      <c r="BT360" s="1">
        <v>4812</v>
      </c>
      <c r="BU360" s="1">
        <v>4818</v>
      </c>
      <c r="BV360" s="1">
        <v>4805</v>
      </c>
      <c r="BW360" s="1">
        <v>4810</v>
      </c>
      <c r="BX360" s="1">
        <v>1450.9</v>
      </c>
      <c r="BY360" s="62"/>
      <c r="BZ360" s="62"/>
      <c r="CA360" s="8"/>
      <c r="CB360" s="8"/>
      <c r="CC360" s="62"/>
      <c r="CD360" s="62"/>
      <c r="CE360" s="1"/>
      <c r="CF360" s="1"/>
    </row>
    <row r="361" spans="1:84" s="12" customFormat="1">
      <c r="A361" s="1">
        <v>2014</v>
      </c>
      <c r="B361" s="1">
        <v>5</v>
      </c>
      <c r="C361" s="24">
        <v>41809</v>
      </c>
      <c r="D361" s="26">
        <v>4811</v>
      </c>
      <c r="E361" s="26">
        <v>4820</v>
      </c>
      <c r="F361" s="26">
        <v>4805</v>
      </c>
      <c r="G361" s="26">
        <v>4812</v>
      </c>
      <c r="H361" s="1">
        <v>1472.9</v>
      </c>
      <c r="I361" s="81">
        <v>138.6242</v>
      </c>
      <c r="J361" s="119">
        <v>138.5498</v>
      </c>
      <c r="K361" s="119">
        <v>95.828149999999994</v>
      </c>
      <c r="L361" s="72">
        <v>95.885419999999996</v>
      </c>
      <c r="M361" s="7">
        <v>4817</v>
      </c>
      <c r="N361" s="56"/>
      <c r="O361" s="84"/>
      <c r="P361" s="13"/>
      <c r="Q361" s="13"/>
      <c r="R361" s="13"/>
      <c r="S361" s="13"/>
      <c r="T361" s="13"/>
      <c r="U361" s="13"/>
      <c r="V361" s="13"/>
      <c r="W361" s="50"/>
      <c r="X361" s="69">
        <v>4817</v>
      </c>
      <c r="Y361" s="7">
        <v>4870</v>
      </c>
      <c r="Z361" s="68">
        <v>4804</v>
      </c>
      <c r="AA361" s="68">
        <v>4870</v>
      </c>
      <c r="AB361" s="134"/>
      <c r="AC361" s="134"/>
      <c r="AD361" s="134"/>
      <c r="AE361" s="134"/>
      <c r="AF361" s="134"/>
      <c r="AG361" s="37"/>
      <c r="AH361" s="37"/>
      <c r="AI361" s="1"/>
      <c r="AJ361" s="1"/>
      <c r="AK361" s="1"/>
      <c r="AL361" s="1"/>
      <c r="AM361" s="1"/>
      <c r="AN361" s="1"/>
      <c r="AO361" s="1"/>
      <c r="AP361" s="14">
        <v>4812</v>
      </c>
      <c r="AQ361" s="14">
        <v>4828</v>
      </c>
      <c r="AR361" s="14">
        <v>4788</v>
      </c>
      <c r="AS361" s="14">
        <v>4815</v>
      </c>
      <c r="AT361" s="14">
        <v>4785</v>
      </c>
      <c r="AU361" s="127">
        <v>1</v>
      </c>
      <c r="AV361" s="127" t="s">
        <v>618</v>
      </c>
      <c r="AW361" s="14">
        <v>789</v>
      </c>
      <c r="AX361" s="127" t="s">
        <v>618</v>
      </c>
      <c r="AY361" s="14">
        <v>-6</v>
      </c>
      <c r="AZ361" s="1">
        <v>4817</v>
      </c>
      <c r="BA361" s="1">
        <v>4840</v>
      </c>
      <c r="BB361" s="1">
        <v>4804</v>
      </c>
      <c r="BC361" s="1">
        <v>4839</v>
      </c>
      <c r="BD361" s="8"/>
      <c r="BE361" s="8"/>
      <c r="BF361" s="62"/>
      <c r="BG361" s="62"/>
      <c r="BH361" s="1">
        <v>4813</v>
      </c>
      <c r="BI361" s="1">
        <v>756</v>
      </c>
      <c r="BJ361" s="1">
        <v>496</v>
      </c>
      <c r="BK361" s="1">
        <v>1.5241935483870968</v>
      </c>
      <c r="BL361" s="1">
        <v>4817</v>
      </c>
      <c r="BM361" s="1">
        <v>4828</v>
      </c>
      <c r="BN361" s="1">
        <v>4804</v>
      </c>
      <c r="BO361" s="1">
        <v>4824</v>
      </c>
      <c r="BP361" s="1">
        <v>4817</v>
      </c>
      <c r="BQ361" s="1">
        <v>4849</v>
      </c>
      <c r="BR361" s="1">
        <v>4804</v>
      </c>
      <c r="BS361" s="1">
        <v>4843</v>
      </c>
      <c r="BT361" s="1">
        <v>4817</v>
      </c>
      <c r="BU361" s="1">
        <v>4818</v>
      </c>
      <c r="BV361" s="1">
        <v>4810</v>
      </c>
      <c r="BW361" s="1">
        <v>4811</v>
      </c>
      <c r="BX361" s="1">
        <v>1457</v>
      </c>
      <c r="BY361" s="62"/>
      <c r="BZ361" s="62"/>
      <c r="CA361" s="8"/>
      <c r="CB361" s="8"/>
      <c r="CC361" s="62"/>
      <c r="CD361" s="62"/>
      <c r="CE361" s="1"/>
      <c r="CF361" s="1"/>
    </row>
    <row r="362" spans="1:84" s="12" customFormat="1">
      <c r="A362" s="1">
        <v>2014</v>
      </c>
      <c r="B362" s="1">
        <v>6</v>
      </c>
      <c r="C362" s="24">
        <v>41810</v>
      </c>
      <c r="D362" s="26">
        <v>4858</v>
      </c>
      <c r="E362" s="26">
        <v>4860</v>
      </c>
      <c r="F362" s="26">
        <v>4831</v>
      </c>
      <c r="G362" s="26">
        <v>4835</v>
      </c>
      <c r="H362" s="1">
        <v>1457.3</v>
      </c>
      <c r="I362" s="81">
        <v>138.76056</v>
      </c>
      <c r="J362" s="119">
        <v>138.668937</v>
      </c>
      <c r="K362" s="119">
        <v>95.797764000000001</v>
      </c>
      <c r="L362" s="72">
        <v>95.866737000000001</v>
      </c>
      <c r="M362" s="7">
        <v>4823</v>
      </c>
      <c r="N362" s="56"/>
      <c r="O362" s="84"/>
      <c r="P362" s="13"/>
      <c r="Q362" s="13"/>
      <c r="R362" s="13"/>
      <c r="S362" s="13"/>
      <c r="T362" s="13"/>
      <c r="U362" s="13"/>
      <c r="V362" s="13"/>
      <c r="W362" s="50"/>
      <c r="X362" s="69">
        <v>4823</v>
      </c>
      <c r="Y362" s="7">
        <v>4847</v>
      </c>
      <c r="Z362" s="68">
        <v>4810</v>
      </c>
      <c r="AA362" s="68">
        <v>4830</v>
      </c>
      <c r="AB362" s="134"/>
      <c r="AC362" s="134"/>
      <c r="AD362" s="134"/>
      <c r="AE362" s="134"/>
      <c r="AF362" s="134"/>
      <c r="AG362" s="37"/>
      <c r="AH362" s="37"/>
      <c r="AI362" s="1"/>
      <c r="AJ362" s="1"/>
      <c r="AK362" s="1"/>
      <c r="AL362" s="1"/>
      <c r="AM362" s="1"/>
      <c r="AN362" s="1"/>
      <c r="AO362" s="1"/>
      <c r="AP362" s="14">
        <v>4817</v>
      </c>
      <c r="AQ362" s="14">
        <v>4870</v>
      </c>
      <c r="AR362" s="14">
        <v>4804</v>
      </c>
      <c r="AS362" s="14">
        <v>4843</v>
      </c>
      <c r="AT362" s="14">
        <v>4812</v>
      </c>
      <c r="AU362" s="127">
        <v>23</v>
      </c>
      <c r="AV362" s="127" t="s">
        <v>618</v>
      </c>
      <c r="AW362" s="14">
        <v>789</v>
      </c>
      <c r="AX362" s="127" t="s">
        <v>618</v>
      </c>
      <c r="AY362" s="14">
        <v>-6</v>
      </c>
      <c r="AZ362" s="1">
        <v>4823</v>
      </c>
      <c r="BA362" s="1">
        <v>4835</v>
      </c>
      <c r="BB362" s="1">
        <v>4815</v>
      </c>
      <c r="BC362" s="1">
        <v>4831</v>
      </c>
      <c r="BD362" s="8"/>
      <c r="BE362" s="8"/>
      <c r="BF362" s="62"/>
      <c r="BG362" s="62"/>
      <c r="BH362" s="1">
        <v>4847</v>
      </c>
      <c r="BI362" s="1">
        <v>1135</v>
      </c>
      <c r="BJ362" s="1">
        <v>674</v>
      </c>
      <c r="BK362" s="1">
        <v>1.6839762611275964</v>
      </c>
      <c r="BL362" s="1">
        <v>4823</v>
      </c>
      <c r="BM362" s="1">
        <v>4835</v>
      </c>
      <c r="BN362" s="1">
        <v>4815</v>
      </c>
      <c r="BO362" s="1">
        <v>4823</v>
      </c>
      <c r="BP362" s="1">
        <v>4823</v>
      </c>
      <c r="BQ362" s="1">
        <v>4847</v>
      </c>
      <c r="BR362" s="1">
        <v>4815</v>
      </c>
      <c r="BS362" s="1">
        <v>4838</v>
      </c>
      <c r="BT362" s="1">
        <v>4823</v>
      </c>
      <c r="BU362" s="1">
        <v>4826</v>
      </c>
      <c r="BV362" s="1">
        <v>4815</v>
      </c>
      <c r="BW362" s="1">
        <v>4826</v>
      </c>
      <c r="BX362" s="1">
        <v>1459.2</v>
      </c>
      <c r="BY362" s="62"/>
      <c r="BZ362" s="62"/>
      <c r="CA362" s="8"/>
      <c r="CB362" s="8"/>
      <c r="CC362" s="62"/>
      <c r="CD362" s="62"/>
      <c r="CE362" s="1"/>
      <c r="CF362" s="1"/>
    </row>
    <row r="363" spans="1:84" s="12" customFormat="1">
      <c r="A363" s="1">
        <v>2014</v>
      </c>
      <c r="B363" s="1">
        <v>2</v>
      </c>
      <c r="C363" s="24">
        <v>41813</v>
      </c>
      <c r="D363" s="26">
        <v>4822</v>
      </c>
      <c r="E363" s="26">
        <v>4823</v>
      </c>
      <c r="F363" s="26">
        <v>4786</v>
      </c>
      <c r="G363" s="26">
        <v>4787</v>
      </c>
      <c r="H363" s="1">
        <v>1458.2</v>
      </c>
      <c r="I363" s="81">
        <v>138.70292800000001</v>
      </c>
      <c r="J363" s="119">
        <v>138.53642400000001</v>
      </c>
      <c r="K363" s="119">
        <v>96.161519999999996</v>
      </c>
      <c r="L363" s="72">
        <v>96.133967999999996</v>
      </c>
      <c r="M363" s="7">
        <v>4773</v>
      </c>
      <c r="N363" s="56"/>
      <c r="O363" s="84"/>
      <c r="P363" s="13"/>
      <c r="Q363" s="13"/>
      <c r="R363" s="13"/>
      <c r="S363" s="13"/>
      <c r="T363" s="13"/>
      <c r="U363" s="13"/>
      <c r="V363" s="13"/>
      <c r="W363" s="50"/>
      <c r="X363" s="69">
        <v>4772</v>
      </c>
      <c r="Y363" s="7">
        <v>4814</v>
      </c>
      <c r="Z363" s="68">
        <v>4765</v>
      </c>
      <c r="AA363" s="68">
        <v>4812</v>
      </c>
      <c r="AB363" s="134"/>
      <c r="AC363" s="134"/>
      <c r="AD363" s="134"/>
      <c r="AE363" s="134"/>
      <c r="AF363" s="134"/>
      <c r="AG363" s="37"/>
      <c r="AH363" s="37"/>
      <c r="AI363" s="1"/>
      <c r="AJ363" s="1"/>
      <c r="AK363" s="1"/>
      <c r="AL363" s="1"/>
      <c r="AM363" s="1"/>
      <c r="AN363" s="1"/>
      <c r="AO363" s="1"/>
      <c r="AP363" s="14">
        <v>4823</v>
      </c>
      <c r="AQ363" s="14">
        <v>4847</v>
      </c>
      <c r="AR363" s="14">
        <v>4786</v>
      </c>
      <c r="AS363" s="14">
        <v>4797</v>
      </c>
      <c r="AT363" s="14">
        <v>4818.333333333333</v>
      </c>
      <c r="AU363" s="127">
        <v>35</v>
      </c>
      <c r="AV363" s="127" t="s">
        <v>618</v>
      </c>
      <c r="AW363" s="14">
        <v>789</v>
      </c>
      <c r="AX363" s="127" t="s">
        <v>618</v>
      </c>
      <c r="AY363" s="14">
        <v>-6</v>
      </c>
      <c r="AZ363" s="1">
        <v>4772</v>
      </c>
      <c r="BA363" s="1">
        <v>4811</v>
      </c>
      <c r="BB363" s="1">
        <v>4770</v>
      </c>
      <c r="BC363" s="1">
        <v>4780</v>
      </c>
      <c r="BD363" s="8"/>
      <c r="BE363" s="8"/>
      <c r="BF363" s="62"/>
      <c r="BG363" s="62"/>
      <c r="BH363" s="1">
        <v>4816</v>
      </c>
      <c r="BI363" s="1">
        <v>1414</v>
      </c>
      <c r="BJ363" s="1">
        <v>462</v>
      </c>
      <c r="BK363" s="1">
        <v>3.0606060606060606</v>
      </c>
      <c r="BL363" s="1">
        <v>4772</v>
      </c>
      <c r="BM363" s="1">
        <v>4811</v>
      </c>
      <c r="BN363" s="1">
        <v>4770</v>
      </c>
      <c r="BO363" s="1">
        <v>4803</v>
      </c>
      <c r="BP363" s="1">
        <v>4772</v>
      </c>
      <c r="BQ363" s="1">
        <v>4811</v>
      </c>
      <c r="BR363" s="1">
        <v>4768</v>
      </c>
      <c r="BS363" s="1">
        <v>4768</v>
      </c>
      <c r="BT363" s="1">
        <v>4772</v>
      </c>
      <c r="BU363" s="1">
        <v>4778</v>
      </c>
      <c r="BV363" s="1">
        <v>4770</v>
      </c>
      <c r="BW363" s="1">
        <v>4775</v>
      </c>
      <c r="BX363" s="1">
        <v>1447</v>
      </c>
      <c r="BY363" s="62"/>
      <c r="BZ363" s="62"/>
      <c r="CA363" s="8"/>
      <c r="CB363" s="8"/>
      <c r="CC363" s="62"/>
      <c r="CD363" s="62"/>
      <c r="CE363" s="1"/>
      <c r="CF363" s="1"/>
    </row>
    <row r="364" spans="1:84" s="12" customFormat="1">
      <c r="A364" s="1">
        <v>2014</v>
      </c>
      <c r="B364" s="1">
        <v>3</v>
      </c>
      <c r="C364" s="24">
        <v>41814</v>
      </c>
      <c r="D364" s="26">
        <v>4800</v>
      </c>
      <c r="E364" s="26">
        <v>4835</v>
      </c>
      <c r="F364" s="26">
        <v>4796</v>
      </c>
      <c r="G364" s="26">
        <v>4832</v>
      </c>
      <c r="H364" s="1">
        <v>1470.9</v>
      </c>
      <c r="I364" s="81">
        <v>138.75053399999999</v>
      </c>
      <c r="J364" s="119">
        <v>138.685992</v>
      </c>
      <c r="K364" s="119">
        <v>95.884764000000004</v>
      </c>
      <c r="L364" s="72">
        <v>95.852596000000005</v>
      </c>
      <c r="M364" s="7">
        <v>4843</v>
      </c>
      <c r="N364" s="56"/>
      <c r="O364" s="84"/>
      <c r="P364" s="13"/>
      <c r="Q364" s="13"/>
      <c r="R364" s="13"/>
      <c r="S364" s="13"/>
      <c r="T364" s="13"/>
      <c r="U364" s="13"/>
      <c r="V364" s="13"/>
      <c r="W364" s="50"/>
      <c r="X364" s="69">
        <v>4844</v>
      </c>
      <c r="Y364" s="7">
        <v>4875</v>
      </c>
      <c r="Z364" s="68">
        <v>4831</v>
      </c>
      <c r="AA364" s="68">
        <v>4863</v>
      </c>
      <c r="AB364" s="134"/>
      <c r="AC364" s="134"/>
      <c r="AD364" s="134"/>
      <c r="AE364" s="134"/>
      <c r="AF364" s="134"/>
      <c r="AG364" s="37"/>
      <c r="AH364" s="37"/>
      <c r="AI364" s="1"/>
      <c r="AJ364" s="1"/>
      <c r="AK364" s="1"/>
      <c r="AL364" s="1"/>
      <c r="AM364" s="1"/>
      <c r="AN364" s="1"/>
      <c r="AO364" s="1"/>
      <c r="AP364" s="14">
        <v>4772</v>
      </c>
      <c r="AQ364" s="14">
        <v>4814</v>
      </c>
      <c r="AR364" s="14">
        <v>4765</v>
      </c>
      <c r="AS364" s="14">
        <v>4806</v>
      </c>
      <c r="AT364" s="14">
        <v>4815.333333333333</v>
      </c>
      <c r="AU364" s="127">
        <v>32</v>
      </c>
      <c r="AV364" s="127">
        <v>40</v>
      </c>
      <c r="AW364" s="14">
        <v>829</v>
      </c>
      <c r="AX364" s="127" t="s">
        <v>618</v>
      </c>
      <c r="AY364" s="14">
        <v>-6</v>
      </c>
      <c r="AZ364" s="1">
        <v>4844</v>
      </c>
      <c r="BA364" s="1">
        <v>4873</v>
      </c>
      <c r="BB364" s="1">
        <v>4831</v>
      </c>
      <c r="BC364" s="1">
        <v>4863</v>
      </c>
      <c r="BD364" s="8"/>
      <c r="BE364" s="8"/>
      <c r="BF364" s="62"/>
      <c r="BG364" s="62"/>
      <c r="BH364" s="1">
        <v>4802</v>
      </c>
      <c r="BI364" s="1">
        <v>906</v>
      </c>
      <c r="BJ364" s="1">
        <v>695</v>
      </c>
      <c r="BK364" s="1">
        <v>1.3035971223021583</v>
      </c>
      <c r="BL364" s="1">
        <v>4844</v>
      </c>
      <c r="BM364" s="1">
        <v>4868</v>
      </c>
      <c r="BN364" s="1">
        <v>4831</v>
      </c>
      <c r="BO364" s="1">
        <v>4863</v>
      </c>
      <c r="BP364" s="1">
        <v>4844</v>
      </c>
      <c r="BQ364" s="1">
        <v>4873</v>
      </c>
      <c r="BR364" s="1">
        <v>4831</v>
      </c>
      <c r="BS364" s="1">
        <v>4872</v>
      </c>
      <c r="BT364" s="1">
        <v>4844</v>
      </c>
      <c r="BU364" s="1">
        <v>4845</v>
      </c>
      <c r="BV364" s="1">
        <v>4836</v>
      </c>
      <c r="BW364" s="1">
        <v>4842</v>
      </c>
      <c r="BX364" s="1">
        <v>1464.9</v>
      </c>
      <c r="BY364" s="62"/>
      <c r="BZ364" s="62"/>
      <c r="CA364" s="8"/>
      <c r="CB364" s="8"/>
      <c r="CC364" s="62"/>
      <c r="CD364" s="62"/>
      <c r="CE364" s="1"/>
      <c r="CF364" s="1"/>
    </row>
    <row r="365" spans="1:84" s="12" customFormat="1">
      <c r="A365" s="1">
        <v>2014</v>
      </c>
      <c r="B365" s="1">
        <v>4</v>
      </c>
      <c r="C365" s="24">
        <v>41815</v>
      </c>
      <c r="D365" s="26">
        <v>4856</v>
      </c>
      <c r="E365" s="26">
        <v>4858</v>
      </c>
      <c r="F365" s="26">
        <v>4814</v>
      </c>
      <c r="G365" s="26">
        <v>4828</v>
      </c>
      <c r="H365" s="1">
        <v>1475</v>
      </c>
      <c r="I365" s="81">
        <v>138.73342400000001</v>
      </c>
      <c r="J365" s="119">
        <v>138.70285699999999</v>
      </c>
      <c r="K365" s="119">
        <v>95.369039999999998</v>
      </c>
      <c r="L365" s="72">
        <v>95.430173999999994</v>
      </c>
      <c r="M365" s="114">
        <v>4843</v>
      </c>
      <c r="N365" s="56"/>
      <c r="O365" s="84"/>
      <c r="P365" s="13"/>
      <c r="Q365" s="13"/>
      <c r="R365" s="13"/>
      <c r="S365" s="13"/>
      <c r="T365" s="13"/>
      <c r="U365" s="13"/>
      <c r="V365" s="13"/>
      <c r="W365" s="50"/>
      <c r="X365" s="69">
        <v>4824</v>
      </c>
      <c r="Y365" s="7">
        <v>4864</v>
      </c>
      <c r="Z365" s="68">
        <v>4800</v>
      </c>
      <c r="AA365" s="68">
        <v>4851</v>
      </c>
      <c r="AB365" s="134"/>
      <c r="AC365" s="134"/>
      <c r="AD365" s="134"/>
      <c r="AE365" s="134"/>
      <c r="AF365" s="134"/>
      <c r="AG365" s="37"/>
      <c r="AH365" s="37"/>
      <c r="AI365" s="1"/>
      <c r="AJ365" s="1"/>
      <c r="AK365" s="1"/>
      <c r="AL365" s="1"/>
      <c r="AM365" s="1"/>
      <c r="AN365" s="1"/>
      <c r="AO365" s="1"/>
      <c r="AP365" s="14">
        <v>4844</v>
      </c>
      <c r="AQ365" s="14">
        <v>4875</v>
      </c>
      <c r="AR365" s="14">
        <v>4831</v>
      </c>
      <c r="AS365" s="14">
        <v>4842</v>
      </c>
      <c r="AT365" s="14">
        <v>4815</v>
      </c>
      <c r="AU365" s="127">
        <v>28</v>
      </c>
      <c r="AV365" s="127" t="s">
        <v>618</v>
      </c>
      <c r="AW365" s="14">
        <v>829</v>
      </c>
      <c r="AX365" s="127" t="s">
        <v>618</v>
      </c>
      <c r="AY365" s="14">
        <v>-6</v>
      </c>
      <c r="AZ365" s="1">
        <v>4824</v>
      </c>
      <c r="BA365" s="1">
        <v>4828</v>
      </c>
      <c r="BB365" s="1">
        <v>4800</v>
      </c>
      <c r="BC365" s="1">
        <v>4828</v>
      </c>
      <c r="BD365" s="8"/>
      <c r="BE365" s="8"/>
      <c r="BF365" s="62"/>
      <c r="BG365" s="62"/>
      <c r="BH365" s="1">
        <v>4844</v>
      </c>
      <c r="BI365" s="1">
        <v>419</v>
      </c>
      <c r="BJ365" s="1">
        <v>523</v>
      </c>
      <c r="BK365" s="1">
        <v>0.80114722753346079</v>
      </c>
      <c r="BL365" s="1">
        <v>4824</v>
      </c>
      <c r="BM365" s="1">
        <v>4826</v>
      </c>
      <c r="BN365" s="1">
        <v>4800</v>
      </c>
      <c r="BO365" s="1">
        <v>4810</v>
      </c>
      <c r="BP365" s="1">
        <v>4824</v>
      </c>
      <c r="BQ365" s="1">
        <v>4842</v>
      </c>
      <c r="BR365" s="1">
        <v>4800</v>
      </c>
      <c r="BS365" s="1">
        <v>4840</v>
      </c>
      <c r="BT365" s="1">
        <v>4824</v>
      </c>
      <c r="BU365" s="1">
        <v>4826</v>
      </c>
      <c r="BV365" s="1">
        <v>4822</v>
      </c>
      <c r="BW365" s="1">
        <v>4822</v>
      </c>
      <c r="BX365" s="1">
        <v>1461</v>
      </c>
      <c r="BY365" s="62"/>
      <c r="BZ365" s="62"/>
      <c r="CA365" s="8"/>
      <c r="CB365" s="8"/>
      <c r="CC365" s="62"/>
      <c r="CD365" s="62"/>
      <c r="CE365" s="1"/>
      <c r="CF365" s="1"/>
    </row>
    <row r="366" spans="1:84" s="12" customFormat="1">
      <c r="A366" s="1">
        <v>2014</v>
      </c>
      <c r="B366" s="1">
        <v>5</v>
      </c>
      <c r="C366" s="24">
        <v>41816</v>
      </c>
      <c r="D366" s="26">
        <v>4847</v>
      </c>
      <c r="E366" s="26">
        <v>4855</v>
      </c>
      <c r="F366" s="26">
        <v>4835</v>
      </c>
      <c r="G366" s="26">
        <v>4849</v>
      </c>
      <c r="H366" s="1">
        <v>1473</v>
      </c>
      <c r="I366" s="81">
        <v>138.73612499999999</v>
      </c>
      <c r="J366" s="119">
        <v>138.66851700000001</v>
      </c>
      <c r="K366" s="119">
        <v>95.746750000000006</v>
      </c>
      <c r="L366" s="72">
        <v>95.692779000000002</v>
      </c>
      <c r="M366" s="7">
        <v>4824</v>
      </c>
      <c r="N366" s="56"/>
      <c r="O366" s="84"/>
      <c r="P366" s="13"/>
      <c r="Q366" s="13"/>
      <c r="R366" s="13"/>
      <c r="S366" s="13"/>
      <c r="T366" s="13"/>
      <c r="U366" s="13"/>
      <c r="V366" s="13"/>
      <c r="W366" s="50"/>
      <c r="X366" s="69">
        <v>4823</v>
      </c>
      <c r="Y366" s="7">
        <v>4846</v>
      </c>
      <c r="Z366" s="68">
        <v>4822</v>
      </c>
      <c r="AA366" s="68">
        <v>4838</v>
      </c>
      <c r="AB366" s="134"/>
      <c r="AC366" s="134"/>
      <c r="AD366" s="134"/>
      <c r="AE366" s="134"/>
      <c r="AF366" s="134"/>
      <c r="AG366" s="37"/>
      <c r="AH366" s="37"/>
      <c r="AI366" s="1"/>
      <c r="AJ366" s="1"/>
      <c r="AK366" s="1"/>
      <c r="AL366" s="1"/>
      <c r="AM366" s="1"/>
      <c r="AN366" s="1"/>
      <c r="AO366" s="1"/>
      <c r="AP366" s="14">
        <v>4847</v>
      </c>
      <c r="AQ366" s="14">
        <v>4850</v>
      </c>
      <c r="AR366" s="14">
        <v>4840</v>
      </c>
      <c r="AS366" s="14">
        <v>4847</v>
      </c>
      <c r="AT366" s="14">
        <v>4831.666666666667</v>
      </c>
      <c r="AU366" s="127">
        <v>2</v>
      </c>
      <c r="AV366" s="127" t="s">
        <v>618</v>
      </c>
      <c r="AW366" s="14">
        <v>829</v>
      </c>
      <c r="AX366" s="127" t="s">
        <v>618</v>
      </c>
      <c r="AY366" s="14">
        <v>-6</v>
      </c>
      <c r="AZ366" s="1">
        <v>4823</v>
      </c>
      <c r="BA366" s="1">
        <v>4846</v>
      </c>
      <c r="BB366" s="1">
        <v>4822</v>
      </c>
      <c r="BC366" s="1">
        <v>4835</v>
      </c>
      <c r="BD366" s="8"/>
      <c r="BE366" s="8"/>
      <c r="BF366" s="62"/>
      <c r="BG366" s="62"/>
      <c r="BH366" s="1">
        <v>4846</v>
      </c>
      <c r="BI366" s="1">
        <v>521</v>
      </c>
      <c r="BJ366" s="1">
        <v>396</v>
      </c>
      <c r="BK366" s="1">
        <v>1.3156565656565657</v>
      </c>
      <c r="BL366" s="1">
        <v>4823</v>
      </c>
      <c r="BM366" s="1">
        <v>4846</v>
      </c>
      <c r="BN366" s="1">
        <v>4822</v>
      </c>
      <c r="BO366" s="1">
        <v>4840</v>
      </c>
      <c r="BP366" s="1">
        <v>4823</v>
      </c>
      <c r="BQ366" s="1">
        <v>4846</v>
      </c>
      <c r="BR366" s="1">
        <v>4822</v>
      </c>
      <c r="BS366" s="1">
        <v>4842</v>
      </c>
      <c r="BT366" s="1">
        <v>4823</v>
      </c>
      <c r="BU366" s="1">
        <v>4833</v>
      </c>
      <c r="BV366" s="1">
        <v>4823</v>
      </c>
      <c r="BW366" s="1">
        <v>4833</v>
      </c>
      <c r="BX366" s="1">
        <v>1464.9</v>
      </c>
      <c r="BY366" s="62"/>
      <c r="BZ366" s="62"/>
      <c r="CA366" s="8"/>
      <c r="CB366" s="8"/>
      <c r="CC366" s="62"/>
      <c r="CD366" s="62"/>
      <c r="CE366" s="1"/>
      <c r="CF366" s="1"/>
    </row>
    <row r="367" spans="1:84" s="12" customFormat="1">
      <c r="A367" s="1">
        <v>2014</v>
      </c>
      <c r="B367" s="1">
        <v>6</v>
      </c>
      <c r="C367" s="24">
        <v>41817</v>
      </c>
      <c r="D367" s="26">
        <v>4843</v>
      </c>
      <c r="E367" s="26">
        <v>4853</v>
      </c>
      <c r="F367" s="26">
        <v>4839</v>
      </c>
      <c r="G367" s="26">
        <v>4848</v>
      </c>
      <c r="H367" s="1">
        <v>1480.3</v>
      </c>
      <c r="I367" s="81">
        <v>138.14668800000001</v>
      </c>
      <c r="J367" s="119">
        <v>138.107088</v>
      </c>
      <c r="K367" s="119">
        <v>95.624424000000005</v>
      </c>
      <c r="L367" s="72">
        <v>95.597774999999999</v>
      </c>
      <c r="M367" s="7">
        <v>4853</v>
      </c>
      <c r="N367" s="56"/>
      <c r="O367" s="84"/>
      <c r="P367" s="13"/>
      <c r="Q367" s="13"/>
      <c r="R367" s="13"/>
      <c r="S367" s="13"/>
      <c r="T367" s="13"/>
      <c r="U367" s="13"/>
      <c r="V367" s="13"/>
      <c r="W367" s="50"/>
      <c r="X367" s="69">
        <v>4855</v>
      </c>
      <c r="Y367" s="7">
        <v>4881</v>
      </c>
      <c r="Z367" s="68">
        <v>4851</v>
      </c>
      <c r="AA367" s="68">
        <v>4864</v>
      </c>
      <c r="AB367" s="134"/>
      <c r="AC367" s="134"/>
      <c r="AD367" s="134"/>
      <c r="AE367" s="134"/>
      <c r="AF367" s="134"/>
      <c r="AG367" s="37"/>
      <c r="AH367" s="37"/>
      <c r="AI367" s="1"/>
      <c r="AJ367" s="1"/>
      <c r="AK367" s="1"/>
      <c r="AL367" s="1"/>
      <c r="AM367" s="1"/>
      <c r="AN367" s="1"/>
      <c r="AO367" s="1"/>
      <c r="AP367" s="14">
        <v>4823</v>
      </c>
      <c r="AQ367" s="14">
        <v>4853</v>
      </c>
      <c r="AR367" s="14">
        <v>4822</v>
      </c>
      <c r="AS367" s="14">
        <v>4846</v>
      </c>
      <c r="AT367" s="14">
        <v>4845</v>
      </c>
      <c r="AU367" s="127">
        <v>5</v>
      </c>
      <c r="AV367" s="127" t="s">
        <v>618</v>
      </c>
      <c r="AW367" s="14">
        <v>829</v>
      </c>
      <c r="AX367" s="127" t="s">
        <v>618</v>
      </c>
      <c r="AY367" s="14">
        <v>-6</v>
      </c>
      <c r="AZ367" s="1">
        <v>4855</v>
      </c>
      <c r="BA367" s="1">
        <v>4881</v>
      </c>
      <c r="BB367" s="1">
        <v>4851</v>
      </c>
      <c r="BC367" s="1">
        <v>4872</v>
      </c>
      <c r="BD367" s="8"/>
      <c r="BE367" s="8"/>
      <c r="BF367" s="62"/>
      <c r="BG367" s="62"/>
      <c r="BH367" s="1">
        <v>4849</v>
      </c>
      <c r="BI367" s="1">
        <v>755</v>
      </c>
      <c r="BJ367" s="1">
        <v>665</v>
      </c>
      <c r="BK367" s="1">
        <v>1.1353383458646618</v>
      </c>
      <c r="BL367" s="1">
        <v>4855</v>
      </c>
      <c r="BM367" s="1">
        <v>4871</v>
      </c>
      <c r="BN367" s="1">
        <v>4851</v>
      </c>
      <c r="BO367" s="1">
        <v>4870</v>
      </c>
      <c r="BP367" s="1">
        <v>4855</v>
      </c>
      <c r="BQ367" s="1">
        <v>4881</v>
      </c>
      <c r="BR367" s="1">
        <v>4851</v>
      </c>
      <c r="BS367" s="1">
        <v>4876</v>
      </c>
      <c r="BT367" s="1">
        <v>4855</v>
      </c>
      <c r="BU367" s="1">
        <v>4859</v>
      </c>
      <c r="BV367" s="1">
        <v>4851</v>
      </c>
      <c r="BW367" s="1">
        <v>4855</v>
      </c>
      <c r="BX367" s="1">
        <v>1478.1</v>
      </c>
      <c r="BY367" s="62"/>
      <c r="BZ367" s="62"/>
      <c r="CA367" s="8"/>
      <c r="CB367" s="8"/>
      <c r="CC367" s="62"/>
      <c r="CD367" s="62"/>
      <c r="CE367" s="1"/>
      <c r="CF367" s="1"/>
    </row>
    <row r="368" spans="1:84" s="12" customFormat="1">
      <c r="A368" s="1">
        <v>2014</v>
      </c>
      <c r="B368" s="1">
        <v>2</v>
      </c>
      <c r="C368" s="24">
        <v>41820</v>
      </c>
      <c r="D368" s="26">
        <v>4858</v>
      </c>
      <c r="E368" s="26">
        <v>4875</v>
      </c>
      <c r="F368" s="26">
        <v>4847</v>
      </c>
      <c r="G368" s="26">
        <v>4863</v>
      </c>
      <c r="H368" s="1">
        <v>1488</v>
      </c>
      <c r="I368" s="81">
        <v>138.34037699999999</v>
      </c>
      <c r="J368" s="119">
        <v>138.37977000000001</v>
      </c>
      <c r="K368" s="119">
        <v>95.374628999999999</v>
      </c>
      <c r="L368" s="72">
        <v>95.279867999999993</v>
      </c>
      <c r="M368" s="7">
        <v>4866</v>
      </c>
      <c r="N368" s="56"/>
      <c r="O368" s="84"/>
      <c r="P368" s="13"/>
      <c r="Q368" s="13"/>
      <c r="R368" s="13"/>
      <c r="S368" s="13"/>
      <c r="T368" s="13"/>
      <c r="U368" s="13"/>
      <c r="V368" s="13"/>
      <c r="W368" s="50"/>
      <c r="X368" s="69">
        <v>4870</v>
      </c>
      <c r="Y368" s="7">
        <v>4881</v>
      </c>
      <c r="Z368" s="68">
        <v>4858</v>
      </c>
      <c r="AA368" s="68">
        <v>4881</v>
      </c>
      <c r="AB368" s="134"/>
      <c r="AC368" s="134"/>
      <c r="AD368" s="134"/>
      <c r="AE368" s="134"/>
      <c r="AF368" s="134"/>
      <c r="AG368" s="37"/>
      <c r="AH368" s="37"/>
      <c r="AI368" s="1"/>
      <c r="AJ368" s="1"/>
      <c r="AK368" s="1"/>
      <c r="AL368" s="1"/>
      <c r="AM368" s="1"/>
      <c r="AN368" s="1"/>
      <c r="AO368" s="1"/>
      <c r="AP368" s="14">
        <v>4855</v>
      </c>
      <c r="AQ368" s="14">
        <v>4881</v>
      </c>
      <c r="AR368" s="14">
        <v>4847</v>
      </c>
      <c r="AS368" s="14">
        <v>4856</v>
      </c>
      <c r="AT368" s="14">
        <v>4849.666666666667</v>
      </c>
      <c r="AU368" s="127">
        <v>5</v>
      </c>
      <c r="AV368" s="127" t="s">
        <v>618</v>
      </c>
      <c r="AW368" s="14">
        <v>829</v>
      </c>
      <c r="AX368" s="127" t="s">
        <v>618</v>
      </c>
      <c r="AY368" s="14">
        <v>-6</v>
      </c>
      <c r="AZ368" s="1">
        <v>4870</v>
      </c>
      <c r="BA368" s="1">
        <v>4877</v>
      </c>
      <c r="BB368" s="1">
        <v>4858</v>
      </c>
      <c r="BC368" s="1">
        <v>4869</v>
      </c>
      <c r="BD368" s="8"/>
      <c r="BE368" s="8"/>
      <c r="BF368" s="62"/>
      <c r="BG368" s="62"/>
      <c r="BH368" s="1">
        <v>4850</v>
      </c>
      <c r="BI368" s="1">
        <v>784</v>
      </c>
      <c r="BJ368" s="1">
        <v>834</v>
      </c>
      <c r="BK368" s="1">
        <v>0.94004796163069548</v>
      </c>
      <c r="BL368" s="1">
        <v>4870</v>
      </c>
      <c r="BM368" s="1">
        <v>4877</v>
      </c>
      <c r="BN368" s="1">
        <v>4858</v>
      </c>
      <c r="BO368" s="1">
        <v>4874</v>
      </c>
      <c r="BP368" s="1">
        <v>4870</v>
      </c>
      <c r="BQ368" s="1">
        <v>4880</v>
      </c>
      <c r="BR368" s="1">
        <v>4858</v>
      </c>
      <c r="BS368" s="1">
        <v>4875</v>
      </c>
      <c r="BT368" s="1">
        <v>4870</v>
      </c>
      <c r="BU368" s="1">
        <v>4877</v>
      </c>
      <c r="BV368" s="1">
        <v>4865</v>
      </c>
      <c r="BW368" s="1">
        <v>4876</v>
      </c>
      <c r="BX368" s="1">
        <v>1483.6</v>
      </c>
      <c r="BY368" s="62"/>
      <c r="BZ368" s="62"/>
      <c r="CA368" s="8"/>
      <c r="CB368" s="8"/>
      <c r="CC368" s="62"/>
      <c r="CD368" s="62"/>
      <c r="CE368" s="1"/>
      <c r="CF368" s="1"/>
    </row>
    <row r="369" spans="1:84" s="12" customFormat="1">
      <c r="A369" s="1">
        <v>2014</v>
      </c>
      <c r="B369" s="1">
        <v>3</v>
      </c>
      <c r="C369" s="24">
        <v>41821</v>
      </c>
      <c r="D369" s="26">
        <v>4876</v>
      </c>
      <c r="E369" s="26">
        <v>4891</v>
      </c>
      <c r="F369" s="26">
        <v>4874</v>
      </c>
      <c r="G369" s="26">
        <v>4889</v>
      </c>
      <c r="H369" s="1">
        <v>1511.9</v>
      </c>
      <c r="I369" s="81">
        <v>138.79020800000001</v>
      </c>
      <c r="J369" s="119">
        <v>138.86475999999999</v>
      </c>
      <c r="K369" s="119">
        <v>95.911519999999996</v>
      </c>
      <c r="L369" s="72">
        <v>95.890540000000001</v>
      </c>
      <c r="M369" s="7">
        <v>4889</v>
      </c>
      <c r="N369" s="56"/>
      <c r="O369" s="84"/>
      <c r="P369" s="13"/>
      <c r="Q369" s="13"/>
      <c r="R369" s="13"/>
      <c r="S369" s="13"/>
      <c r="T369" s="13"/>
      <c r="U369" s="13"/>
      <c r="V369" s="13"/>
      <c r="W369" s="50"/>
      <c r="X369" s="69">
        <v>4890</v>
      </c>
      <c r="Y369" s="7">
        <v>4965</v>
      </c>
      <c r="Z369" s="68">
        <v>4889</v>
      </c>
      <c r="AA369" s="68">
        <v>4956</v>
      </c>
      <c r="AB369" s="134"/>
      <c r="AC369" s="134"/>
      <c r="AD369" s="134"/>
      <c r="AE369" s="134"/>
      <c r="AF369" s="134"/>
      <c r="AG369" s="37"/>
      <c r="AH369" s="37"/>
      <c r="AI369" s="1"/>
      <c r="AJ369" s="1"/>
      <c r="AK369" s="1"/>
      <c r="AL369" s="1"/>
      <c r="AM369" s="1"/>
      <c r="AN369" s="1"/>
      <c r="AO369" s="1"/>
      <c r="AP369" s="14">
        <v>4870</v>
      </c>
      <c r="AQ369" s="14">
        <v>4887</v>
      </c>
      <c r="AR369" s="14">
        <v>4858</v>
      </c>
      <c r="AS369" s="14">
        <v>4887</v>
      </c>
      <c r="AT369" s="14">
        <v>4863</v>
      </c>
      <c r="AU369" s="127">
        <v>13</v>
      </c>
      <c r="AV369" s="127">
        <v>52</v>
      </c>
      <c r="AW369" s="14">
        <v>881</v>
      </c>
      <c r="AX369" s="127" t="s">
        <v>618</v>
      </c>
      <c r="AY369" s="14">
        <v>-6</v>
      </c>
      <c r="AZ369" s="1">
        <v>4890</v>
      </c>
      <c r="BA369" s="1">
        <v>4946</v>
      </c>
      <c r="BB369" s="1">
        <v>4889</v>
      </c>
      <c r="BC369" s="1">
        <v>4942</v>
      </c>
      <c r="BD369" s="8"/>
      <c r="BE369" s="8"/>
      <c r="BF369" s="62"/>
      <c r="BG369" s="62"/>
      <c r="BH369" s="1">
        <v>4879</v>
      </c>
      <c r="BI369" s="1">
        <v>773</v>
      </c>
      <c r="BJ369" s="1">
        <v>676</v>
      </c>
      <c r="BK369" s="1">
        <v>1.1434911242603549</v>
      </c>
      <c r="BL369" s="1">
        <v>4890</v>
      </c>
      <c r="BM369" s="1">
        <v>4938</v>
      </c>
      <c r="BN369" s="1">
        <v>4889</v>
      </c>
      <c r="BO369" s="1">
        <v>4921</v>
      </c>
      <c r="BP369" s="1">
        <v>4890</v>
      </c>
      <c r="BQ369" s="1">
        <v>4961</v>
      </c>
      <c r="BR369" s="1">
        <v>4889</v>
      </c>
      <c r="BS369" s="1">
        <v>4960</v>
      </c>
      <c r="BT369" s="1">
        <v>4890</v>
      </c>
      <c r="BU369" s="1">
        <v>4895</v>
      </c>
      <c r="BV369" s="1">
        <v>4889</v>
      </c>
      <c r="BW369" s="1">
        <v>4893</v>
      </c>
      <c r="BX369" s="1">
        <v>1489.6</v>
      </c>
      <c r="BY369" s="62"/>
      <c r="BZ369" s="62"/>
      <c r="CA369" s="8"/>
      <c r="CB369" s="8"/>
      <c r="CC369" s="62"/>
      <c r="CD369" s="62"/>
      <c r="CE369" s="1"/>
      <c r="CF369" s="1"/>
    </row>
    <row r="370" spans="1:84" s="12" customFormat="1">
      <c r="A370" s="1">
        <v>2014</v>
      </c>
      <c r="B370" s="1">
        <v>4</v>
      </c>
      <c r="C370" s="24">
        <v>41822</v>
      </c>
      <c r="D370" s="26">
        <v>4941</v>
      </c>
      <c r="E370" s="26">
        <v>4949</v>
      </c>
      <c r="F370" s="26">
        <v>4931</v>
      </c>
      <c r="G370" s="26">
        <v>4949</v>
      </c>
      <c r="H370" s="1">
        <v>1512</v>
      </c>
      <c r="I370" s="81">
        <v>138.83170000000001</v>
      </c>
      <c r="J370" s="119">
        <v>138.73330799999999</v>
      </c>
      <c r="K370" s="119">
        <v>95.998699999999999</v>
      </c>
      <c r="L370" s="72">
        <v>96.000079999999997</v>
      </c>
      <c r="M370" s="7">
        <v>4949</v>
      </c>
      <c r="N370" s="56"/>
      <c r="O370" s="84"/>
      <c r="P370" s="13"/>
      <c r="Q370" s="13"/>
      <c r="R370" s="13"/>
      <c r="S370" s="13"/>
      <c r="T370" s="13"/>
      <c r="U370" s="13"/>
      <c r="V370" s="13"/>
      <c r="W370" s="50"/>
      <c r="X370" s="69">
        <v>4951</v>
      </c>
      <c r="Y370" s="7">
        <v>4994</v>
      </c>
      <c r="Z370" s="68">
        <v>4946</v>
      </c>
      <c r="AA370" s="68">
        <v>4965</v>
      </c>
      <c r="AB370" s="134"/>
      <c r="AC370" s="134"/>
      <c r="AD370" s="134"/>
      <c r="AE370" s="134"/>
      <c r="AF370" s="134"/>
      <c r="AG370" s="37"/>
      <c r="AH370" s="37"/>
      <c r="AI370" s="1"/>
      <c r="AJ370" s="1"/>
      <c r="AK370" s="1"/>
      <c r="AL370" s="1"/>
      <c r="AM370" s="1"/>
      <c r="AN370" s="1"/>
      <c r="AO370" s="1"/>
      <c r="AP370" s="14">
        <v>4890</v>
      </c>
      <c r="AQ370" s="14">
        <v>4965</v>
      </c>
      <c r="AR370" s="14">
        <v>4889</v>
      </c>
      <c r="AS370" s="14">
        <v>4938</v>
      </c>
      <c r="AT370" s="14">
        <v>4893.666666666667</v>
      </c>
      <c r="AU370" s="127">
        <v>8</v>
      </c>
      <c r="AV370" s="127" t="s">
        <v>618</v>
      </c>
      <c r="AW370" s="14">
        <v>881</v>
      </c>
      <c r="AX370" s="127" t="s">
        <v>618</v>
      </c>
      <c r="AY370" s="14">
        <v>-6</v>
      </c>
      <c r="AZ370" s="1">
        <v>4951</v>
      </c>
      <c r="BA370" s="1">
        <v>4993</v>
      </c>
      <c r="BB370" s="1">
        <v>4946</v>
      </c>
      <c r="BC370" s="1">
        <v>4985</v>
      </c>
      <c r="BD370" s="8"/>
      <c r="BE370" s="8"/>
      <c r="BF370" s="62"/>
      <c r="BG370" s="62"/>
      <c r="BH370" s="1">
        <v>4946</v>
      </c>
      <c r="BI370" s="1">
        <v>1093</v>
      </c>
      <c r="BJ370" s="1">
        <v>895</v>
      </c>
      <c r="BK370" s="1">
        <v>1.2212290502793297</v>
      </c>
      <c r="BL370" s="1">
        <v>4951</v>
      </c>
      <c r="BM370" s="1">
        <v>4993</v>
      </c>
      <c r="BN370" s="1">
        <v>4946</v>
      </c>
      <c r="BO370" s="1">
        <v>4976</v>
      </c>
      <c r="BP370" s="1">
        <v>4951</v>
      </c>
      <c r="BQ370" s="1">
        <v>4994</v>
      </c>
      <c r="BR370" s="1">
        <v>4946</v>
      </c>
      <c r="BS370" s="1">
        <v>4991</v>
      </c>
      <c r="BT370" s="1">
        <v>4951</v>
      </c>
      <c r="BU370" s="1">
        <v>4960</v>
      </c>
      <c r="BV370" s="1">
        <v>4946</v>
      </c>
      <c r="BW370" s="1">
        <v>4960</v>
      </c>
      <c r="BX370" s="1">
        <v>1512</v>
      </c>
      <c r="BY370" s="62"/>
      <c r="BZ370" s="62"/>
      <c r="CA370" s="8"/>
      <c r="CB370" s="8"/>
      <c r="CC370" s="62"/>
      <c r="CD370" s="62"/>
      <c r="CE370" s="1"/>
      <c r="CF370" s="1"/>
    </row>
    <row r="371" spans="1:84" s="12" customFormat="1">
      <c r="A371" s="1">
        <v>2014</v>
      </c>
      <c r="B371" s="1">
        <v>5</v>
      </c>
      <c r="C371" s="24">
        <v>41823</v>
      </c>
      <c r="D371" s="26">
        <v>4961</v>
      </c>
      <c r="E371" s="26">
        <v>4962</v>
      </c>
      <c r="F371" s="26">
        <v>4920</v>
      </c>
      <c r="G371" s="26">
        <v>4936</v>
      </c>
      <c r="H371" s="1">
        <v>1501</v>
      </c>
      <c r="I371" s="81">
        <v>139.13079500000001</v>
      </c>
      <c r="J371" s="119">
        <v>139.181952</v>
      </c>
      <c r="K371" s="119">
        <v>95.419984999999997</v>
      </c>
      <c r="L371" s="72">
        <v>95.468463999999997</v>
      </c>
      <c r="M371" s="7">
        <v>4947</v>
      </c>
      <c r="N371" s="56"/>
      <c r="O371" s="84"/>
      <c r="P371" s="13"/>
      <c r="Q371" s="13"/>
      <c r="R371" s="13"/>
      <c r="S371" s="13"/>
      <c r="T371" s="13"/>
      <c r="U371" s="13"/>
      <c r="V371" s="13"/>
      <c r="W371" s="50"/>
      <c r="X371" s="69">
        <v>4950</v>
      </c>
      <c r="Y371" s="7">
        <v>4982</v>
      </c>
      <c r="Z371" s="68">
        <v>4937</v>
      </c>
      <c r="AA371" s="68">
        <v>4954</v>
      </c>
      <c r="AB371" s="134"/>
      <c r="AC371" s="134"/>
      <c r="AD371" s="134"/>
      <c r="AE371" s="134"/>
      <c r="AF371" s="134"/>
      <c r="AG371" s="37"/>
      <c r="AH371" s="37"/>
      <c r="AI371" s="1"/>
      <c r="AJ371" s="1"/>
      <c r="AK371" s="1"/>
      <c r="AL371" s="1"/>
      <c r="AM371" s="1"/>
      <c r="AN371" s="1"/>
      <c r="AO371" s="1"/>
      <c r="AP371" s="14">
        <v>4951</v>
      </c>
      <c r="AQ371" s="14">
        <v>4994</v>
      </c>
      <c r="AR371" s="14">
        <v>4944</v>
      </c>
      <c r="AS371" s="14">
        <v>4954</v>
      </c>
      <c r="AT371" s="14">
        <v>4926.333333333333</v>
      </c>
      <c r="AU371" s="127">
        <v>25</v>
      </c>
      <c r="AV371" s="127" t="s">
        <v>618</v>
      </c>
      <c r="AW371" s="14">
        <v>881</v>
      </c>
      <c r="AX371" s="127" t="s">
        <v>618</v>
      </c>
      <c r="AY371" s="14">
        <v>-6</v>
      </c>
      <c r="AZ371" s="1">
        <v>4950</v>
      </c>
      <c r="BA371" s="1">
        <v>4980</v>
      </c>
      <c r="BB371" s="1">
        <v>4937</v>
      </c>
      <c r="BC371" s="1">
        <v>4978</v>
      </c>
      <c r="BD371" s="8"/>
      <c r="BE371" s="8"/>
      <c r="BF371" s="62"/>
      <c r="BG371" s="62"/>
      <c r="BH371" s="1">
        <v>4952</v>
      </c>
      <c r="BI371" s="1">
        <v>762</v>
      </c>
      <c r="BJ371" s="1">
        <v>981</v>
      </c>
      <c r="BK371" s="1">
        <v>0.77675840978593269</v>
      </c>
      <c r="BL371" s="1">
        <v>4950</v>
      </c>
      <c r="BM371" s="1">
        <v>4977</v>
      </c>
      <c r="BN371" s="1">
        <v>4937</v>
      </c>
      <c r="BO371" s="1">
        <v>4971</v>
      </c>
      <c r="BP371" s="1">
        <v>4950</v>
      </c>
      <c r="BQ371" s="1">
        <v>4982</v>
      </c>
      <c r="BR371" s="1">
        <v>4937</v>
      </c>
      <c r="BS371" s="1">
        <v>4975</v>
      </c>
      <c r="BT371" s="1">
        <v>4950</v>
      </c>
      <c r="BU371" s="1">
        <v>4977</v>
      </c>
      <c r="BV371" s="1">
        <v>4946</v>
      </c>
      <c r="BW371" s="1">
        <v>4965</v>
      </c>
      <c r="BX371" s="1">
        <v>1510.1</v>
      </c>
      <c r="BY371" s="62"/>
      <c r="BZ371" s="62"/>
      <c r="CA371" s="8"/>
      <c r="CB371" s="8"/>
      <c r="CC371" s="62"/>
      <c r="CD371" s="62"/>
      <c r="CE371" s="1"/>
      <c r="CF371" s="1"/>
    </row>
    <row r="372" spans="1:84" s="12" customFormat="1">
      <c r="A372" s="1">
        <v>2014</v>
      </c>
      <c r="B372" s="1">
        <v>6</v>
      </c>
      <c r="C372" s="24">
        <v>41824</v>
      </c>
      <c r="D372" s="26">
        <v>4950</v>
      </c>
      <c r="E372" s="26">
        <v>4959</v>
      </c>
      <c r="F372" s="26">
        <v>4935</v>
      </c>
      <c r="G372" s="26">
        <v>4959</v>
      </c>
      <c r="H372" s="1">
        <v>1502.5</v>
      </c>
      <c r="I372" s="81">
        <v>138.81180599999999</v>
      </c>
      <c r="J372" s="119">
        <v>138.635007</v>
      </c>
      <c r="K372" s="119">
        <v>95.456717999999995</v>
      </c>
      <c r="L372" s="72">
        <v>95.381048000000007</v>
      </c>
      <c r="M372" s="7">
        <v>4953</v>
      </c>
      <c r="N372" s="56"/>
      <c r="O372" s="84"/>
      <c r="P372" s="13"/>
      <c r="Q372" s="13"/>
      <c r="R372" s="13"/>
      <c r="S372" s="13"/>
      <c r="T372" s="13"/>
      <c r="U372" s="13"/>
      <c r="V372" s="13"/>
      <c r="W372" s="50"/>
      <c r="X372" s="69">
        <v>4953</v>
      </c>
      <c r="Y372" s="7">
        <v>4969</v>
      </c>
      <c r="Z372" s="68">
        <v>4949</v>
      </c>
      <c r="AA372" s="68">
        <v>4962</v>
      </c>
      <c r="AB372" s="134"/>
      <c r="AC372" s="134"/>
      <c r="AD372" s="134"/>
      <c r="AE372" s="134"/>
      <c r="AF372" s="134"/>
      <c r="AG372" s="37"/>
      <c r="AH372" s="37"/>
      <c r="AI372" s="1"/>
      <c r="AJ372" s="1"/>
      <c r="AK372" s="1"/>
      <c r="AL372" s="1"/>
      <c r="AM372" s="1"/>
      <c r="AN372" s="1"/>
      <c r="AO372" s="1"/>
      <c r="AP372" s="14">
        <v>4950</v>
      </c>
      <c r="AQ372" s="14">
        <v>4982</v>
      </c>
      <c r="AR372" s="14">
        <v>4935</v>
      </c>
      <c r="AS372" s="14">
        <v>4941</v>
      </c>
      <c r="AT372" s="14">
        <v>4944.333333333333</v>
      </c>
      <c r="AU372" s="127">
        <v>9</v>
      </c>
      <c r="AV372" s="127" t="s">
        <v>618</v>
      </c>
      <c r="AW372" s="14">
        <v>881</v>
      </c>
      <c r="AX372" s="127" t="s">
        <v>618</v>
      </c>
      <c r="AY372" s="14">
        <v>-6</v>
      </c>
      <c r="AZ372" s="1">
        <v>4953</v>
      </c>
      <c r="BA372" s="1">
        <v>4969</v>
      </c>
      <c r="BB372" s="1">
        <v>4949</v>
      </c>
      <c r="BC372" s="1">
        <v>4967</v>
      </c>
      <c r="BD372" s="8"/>
      <c r="BE372" s="8"/>
      <c r="BF372" s="62"/>
      <c r="BG372" s="62"/>
      <c r="BH372" s="1">
        <v>4938</v>
      </c>
      <c r="BI372" s="1">
        <v>803</v>
      </c>
      <c r="BJ372" s="1">
        <v>709</v>
      </c>
      <c r="BK372" s="1">
        <v>1.1325811001410437</v>
      </c>
      <c r="BL372" s="1">
        <v>4953</v>
      </c>
      <c r="BM372" s="1">
        <v>4969</v>
      </c>
      <c r="BN372" s="1">
        <v>4949</v>
      </c>
      <c r="BO372" s="1">
        <v>4964</v>
      </c>
      <c r="BP372" s="1">
        <v>4953</v>
      </c>
      <c r="BQ372" s="1">
        <v>4969</v>
      </c>
      <c r="BR372" s="1">
        <v>4949</v>
      </c>
      <c r="BS372" s="1">
        <v>4960</v>
      </c>
      <c r="BT372" s="1">
        <v>4953</v>
      </c>
      <c r="BU372" s="1">
        <v>4960</v>
      </c>
      <c r="BV372" s="1">
        <v>4949</v>
      </c>
      <c r="BW372" s="1">
        <v>4957</v>
      </c>
      <c r="BX372" s="1">
        <v>1503.7</v>
      </c>
      <c r="BY372" s="62"/>
      <c r="BZ372" s="62"/>
      <c r="CA372" s="8"/>
      <c r="CB372" s="8"/>
      <c r="CC372" s="62"/>
      <c r="CD372" s="62"/>
      <c r="CE372" s="1"/>
      <c r="CF372" s="1"/>
    </row>
    <row r="373" spans="1:84" s="12" customFormat="1">
      <c r="A373" s="1">
        <v>2014</v>
      </c>
      <c r="B373" s="1">
        <v>2</v>
      </c>
      <c r="C373" s="24">
        <v>41827</v>
      </c>
      <c r="D373" s="26">
        <v>4964</v>
      </c>
      <c r="E373" s="26">
        <v>4966</v>
      </c>
      <c r="F373" s="26">
        <v>4950</v>
      </c>
      <c r="G373" s="26">
        <v>4952</v>
      </c>
      <c r="H373" s="1">
        <v>1498.8</v>
      </c>
      <c r="I373" s="81">
        <v>138.60422399999999</v>
      </c>
      <c r="J373" s="119">
        <v>138.658716</v>
      </c>
      <c r="K373" s="119">
        <v>95.495840000000001</v>
      </c>
      <c r="L373" s="72">
        <v>95.52816</v>
      </c>
      <c r="M373" s="7">
        <v>4949</v>
      </c>
      <c r="N373" s="56"/>
      <c r="O373" s="84"/>
      <c r="P373" s="13"/>
      <c r="Q373" s="13"/>
      <c r="R373" s="13"/>
      <c r="S373" s="13"/>
      <c r="T373" s="13"/>
      <c r="U373" s="13"/>
      <c r="V373" s="13"/>
      <c r="W373" s="50"/>
      <c r="X373" s="69">
        <v>4940</v>
      </c>
      <c r="Y373" s="7">
        <v>4968</v>
      </c>
      <c r="Z373" s="68">
        <v>4912</v>
      </c>
      <c r="AA373" s="68">
        <v>4934</v>
      </c>
      <c r="AB373" s="134"/>
      <c r="AC373" s="134"/>
      <c r="AD373" s="134"/>
      <c r="AE373" s="134"/>
      <c r="AF373" s="134"/>
      <c r="AG373" s="37"/>
      <c r="AH373" s="37"/>
      <c r="AI373" s="1"/>
      <c r="AJ373" s="1"/>
      <c r="AK373" s="1"/>
      <c r="AL373" s="1"/>
      <c r="AM373" s="1"/>
      <c r="AN373" s="1"/>
      <c r="AO373" s="1"/>
      <c r="AP373" s="14">
        <v>4953</v>
      </c>
      <c r="AQ373" s="14">
        <v>4969</v>
      </c>
      <c r="AR373" s="14">
        <v>4949</v>
      </c>
      <c r="AS373" s="14">
        <v>4960</v>
      </c>
      <c r="AT373" s="14">
        <v>4951.666666666667</v>
      </c>
      <c r="AU373" s="127">
        <v>12</v>
      </c>
      <c r="AV373" s="127" t="s">
        <v>618</v>
      </c>
      <c r="AW373" s="14">
        <v>881</v>
      </c>
      <c r="AX373" s="127" t="s">
        <v>618</v>
      </c>
      <c r="AY373" s="14">
        <v>-6</v>
      </c>
      <c r="AZ373" s="1">
        <v>4940</v>
      </c>
      <c r="BA373" s="1">
        <v>4968</v>
      </c>
      <c r="BB373" s="1">
        <v>4930</v>
      </c>
      <c r="BC373" s="1">
        <v>4935</v>
      </c>
      <c r="BD373" s="8"/>
      <c r="BE373" s="8"/>
      <c r="BF373" s="62"/>
      <c r="BG373" s="62"/>
      <c r="BH373" s="1">
        <v>4958</v>
      </c>
      <c r="BI373" s="1">
        <v>608</v>
      </c>
      <c r="BJ373" s="1">
        <v>682</v>
      </c>
      <c r="BK373" s="1">
        <v>0.89149560117302051</v>
      </c>
      <c r="BL373" s="1">
        <v>4940</v>
      </c>
      <c r="BM373" s="1">
        <v>4968</v>
      </c>
      <c r="BN373" s="1">
        <v>4938</v>
      </c>
      <c r="BO373" s="1">
        <v>4951</v>
      </c>
      <c r="BP373" s="1">
        <v>4940</v>
      </c>
      <c r="BQ373" s="1">
        <v>4968</v>
      </c>
      <c r="BR373" s="1">
        <v>4930</v>
      </c>
      <c r="BS373" s="1">
        <v>4930</v>
      </c>
      <c r="BT373" s="1">
        <v>4940</v>
      </c>
      <c r="BU373" s="1">
        <v>4968</v>
      </c>
      <c r="BV373" s="1">
        <v>4938</v>
      </c>
      <c r="BW373" s="1">
        <v>4944</v>
      </c>
      <c r="BX373" s="1">
        <v>1499.8</v>
      </c>
      <c r="BY373" s="62"/>
      <c r="BZ373" s="62"/>
      <c r="CA373" s="8"/>
      <c r="CB373" s="8"/>
      <c r="CC373" s="62"/>
      <c r="CD373" s="62"/>
      <c r="CE373" s="1"/>
      <c r="CF373" s="1"/>
    </row>
    <row r="374" spans="1:84" s="12" customFormat="1">
      <c r="A374" s="1">
        <v>2014</v>
      </c>
      <c r="B374" s="1">
        <v>3</v>
      </c>
      <c r="C374" s="24">
        <v>41828</v>
      </c>
      <c r="D374" s="26">
        <v>4928</v>
      </c>
      <c r="E374" s="26">
        <v>4938</v>
      </c>
      <c r="F374" s="26">
        <v>4914</v>
      </c>
      <c r="G374" s="26">
        <v>4925</v>
      </c>
      <c r="H374" s="1">
        <v>1500</v>
      </c>
      <c r="I374" s="81">
        <v>138.44129599999999</v>
      </c>
      <c r="J374" s="119">
        <v>138.33260999999999</v>
      </c>
      <c r="K374" s="119">
        <v>95.576840000000004</v>
      </c>
      <c r="L374" s="72">
        <v>95.540093999999996</v>
      </c>
      <c r="M374" s="7">
        <v>4921</v>
      </c>
      <c r="N374" s="56"/>
      <c r="O374" s="84"/>
      <c r="P374" s="13"/>
      <c r="Q374" s="13"/>
      <c r="R374" s="13"/>
      <c r="S374" s="13"/>
      <c r="T374" s="13"/>
      <c r="U374" s="13"/>
      <c r="V374" s="13"/>
      <c r="W374" s="50"/>
      <c r="X374" s="69">
        <v>4921</v>
      </c>
      <c r="Y374" s="7">
        <v>4959</v>
      </c>
      <c r="Z374" s="68">
        <v>4910</v>
      </c>
      <c r="AA374" s="68">
        <v>4920</v>
      </c>
      <c r="AB374" s="134"/>
      <c r="AC374" s="134"/>
      <c r="AD374" s="134"/>
      <c r="AE374" s="134"/>
      <c r="AF374" s="134"/>
      <c r="AG374" s="37"/>
      <c r="AH374" s="37"/>
      <c r="AI374" s="1"/>
      <c r="AJ374" s="1"/>
      <c r="AK374" s="1"/>
      <c r="AL374" s="1"/>
      <c r="AM374" s="1"/>
      <c r="AN374" s="1"/>
      <c r="AO374" s="1"/>
      <c r="AP374" s="14">
        <v>4940</v>
      </c>
      <c r="AQ374" s="14">
        <v>4968</v>
      </c>
      <c r="AR374" s="14">
        <v>4912</v>
      </c>
      <c r="AS374" s="14">
        <v>4929</v>
      </c>
      <c r="AT374" s="14">
        <v>4943.333333333333</v>
      </c>
      <c r="AU374" s="127">
        <v>3</v>
      </c>
      <c r="AV374" s="127" t="s">
        <v>618</v>
      </c>
      <c r="AW374" s="14">
        <v>881</v>
      </c>
      <c r="AX374" s="127" t="s">
        <v>618</v>
      </c>
      <c r="AY374" s="14">
        <v>-6</v>
      </c>
      <c r="AZ374" s="1">
        <v>4921</v>
      </c>
      <c r="BA374" s="1">
        <v>4959</v>
      </c>
      <c r="BB374" s="1">
        <v>4920</v>
      </c>
      <c r="BC374" s="1">
        <v>4926</v>
      </c>
      <c r="BD374" s="8"/>
      <c r="BE374" s="8"/>
      <c r="BF374" s="62"/>
      <c r="BG374" s="62"/>
      <c r="BH374" s="1">
        <v>4919</v>
      </c>
      <c r="BI374" s="1">
        <v>682</v>
      </c>
      <c r="BJ374" s="1">
        <v>787</v>
      </c>
      <c r="BK374" s="1">
        <v>0.86658195679796701</v>
      </c>
      <c r="BL374" s="1">
        <v>4921</v>
      </c>
      <c r="BM374" s="1">
        <v>4959</v>
      </c>
      <c r="BN374" s="1">
        <v>4921</v>
      </c>
      <c r="BO374" s="1">
        <v>4938</v>
      </c>
      <c r="BP374" s="1">
        <v>4921</v>
      </c>
      <c r="BQ374" s="1">
        <v>4959</v>
      </c>
      <c r="BR374" s="1">
        <v>4920</v>
      </c>
      <c r="BS374" s="1">
        <v>4926</v>
      </c>
      <c r="BT374" s="1">
        <v>4921</v>
      </c>
      <c r="BU374" s="1">
        <v>4926</v>
      </c>
      <c r="BV374" s="1">
        <v>4921</v>
      </c>
      <c r="BW374" s="1">
        <v>4923</v>
      </c>
      <c r="BX374" s="1">
        <v>1497</v>
      </c>
      <c r="BY374" s="62"/>
      <c r="BZ374" s="62"/>
      <c r="CA374" s="8"/>
      <c r="CB374" s="8"/>
      <c r="CC374" s="62"/>
      <c r="CD374" s="62"/>
      <c r="CE374" s="1"/>
      <c r="CF374" s="1"/>
    </row>
    <row r="375" spans="1:84" s="12" customFormat="1">
      <c r="A375" s="1">
        <v>2014</v>
      </c>
      <c r="B375" s="1">
        <v>4</v>
      </c>
      <c r="C375" s="24">
        <v>41829</v>
      </c>
      <c r="D375" s="26">
        <v>4930</v>
      </c>
      <c r="E375" s="26">
        <v>4952</v>
      </c>
      <c r="F375" s="26">
        <v>4923</v>
      </c>
      <c r="G375" s="26">
        <v>4948</v>
      </c>
      <c r="H375" s="1">
        <v>1507.1</v>
      </c>
      <c r="I375" s="81">
        <v>138.362337</v>
      </c>
      <c r="J375" s="119">
        <v>138.42715200000001</v>
      </c>
      <c r="K375" s="119">
        <v>95.523561000000001</v>
      </c>
      <c r="L375" s="72">
        <v>95.5792</v>
      </c>
      <c r="M375" s="7">
        <v>4948</v>
      </c>
      <c r="N375" s="56"/>
      <c r="O375" s="84"/>
      <c r="P375" s="13"/>
      <c r="Q375" s="13"/>
      <c r="R375" s="13"/>
      <c r="S375" s="13"/>
      <c r="T375" s="13"/>
      <c r="U375" s="13"/>
      <c r="V375" s="13"/>
      <c r="W375" s="50"/>
      <c r="X375" s="69">
        <v>4951</v>
      </c>
      <c r="Y375" s="7">
        <v>4977</v>
      </c>
      <c r="Z375" s="68">
        <v>4940</v>
      </c>
      <c r="AA375" s="68">
        <v>4960</v>
      </c>
      <c r="AB375" s="134"/>
      <c r="AC375" s="134"/>
      <c r="AD375" s="134"/>
      <c r="AE375" s="134"/>
      <c r="AF375" s="134"/>
      <c r="AG375" s="37"/>
      <c r="AH375" s="37"/>
      <c r="AI375" s="1"/>
      <c r="AJ375" s="1"/>
      <c r="AK375" s="1"/>
      <c r="AL375" s="1"/>
      <c r="AM375" s="1"/>
      <c r="AN375" s="1"/>
      <c r="AO375" s="1"/>
      <c r="AP375" s="14">
        <v>4921</v>
      </c>
      <c r="AQ375" s="14">
        <v>4959</v>
      </c>
      <c r="AR375" s="14">
        <v>4910</v>
      </c>
      <c r="AS375" s="14">
        <v>4929</v>
      </c>
      <c r="AT375" s="14">
        <v>4939.333333333333</v>
      </c>
      <c r="AU375" s="127">
        <v>18</v>
      </c>
      <c r="AV375" s="127" t="s">
        <v>618</v>
      </c>
      <c r="AW375" s="14">
        <v>881</v>
      </c>
      <c r="AX375" s="127" t="s">
        <v>618</v>
      </c>
      <c r="AY375" s="14">
        <v>-6</v>
      </c>
      <c r="AZ375" s="1">
        <v>4951</v>
      </c>
      <c r="BA375" s="1">
        <v>4977</v>
      </c>
      <c r="BB375" s="1">
        <v>4940</v>
      </c>
      <c r="BC375" s="1">
        <v>4963</v>
      </c>
      <c r="BD375" s="8"/>
      <c r="BE375" s="8"/>
      <c r="BF375" s="62"/>
      <c r="BG375" s="62"/>
      <c r="BH375" s="1">
        <v>4927</v>
      </c>
      <c r="BI375" s="1">
        <v>516</v>
      </c>
      <c r="BJ375" s="1">
        <v>413</v>
      </c>
      <c r="BK375" s="1">
        <v>1.2493946731234866</v>
      </c>
      <c r="BL375" s="1">
        <v>4951</v>
      </c>
      <c r="BM375" s="1">
        <v>4958</v>
      </c>
      <c r="BN375" s="1">
        <v>4940</v>
      </c>
      <c r="BO375" s="1">
        <v>4956</v>
      </c>
      <c r="BP375" s="1">
        <v>4951</v>
      </c>
      <c r="BQ375" s="1">
        <v>4977</v>
      </c>
      <c r="BR375" s="1">
        <v>4940</v>
      </c>
      <c r="BS375" s="1">
        <v>4961</v>
      </c>
      <c r="BT375" s="1">
        <v>4951</v>
      </c>
      <c r="BU375" s="1">
        <v>4953</v>
      </c>
      <c r="BV375" s="1">
        <v>4946</v>
      </c>
      <c r="BW375" s="1">
        <v>4948</v>
      </c>
      <c r="BX375" s="1">
        <v>1504.7</v>
      </c>
      <c r="BY375" s="62"/>
      <c r="BZ375" s="62"/>
      <c r="CA375" s="8"/>
      <c r="CB375" s="8"/>
      <c r="CC375" s="62"/>
      <c r="CD375" s="62"/>
      <c r="CE375" s="1"/>
      <c r="CF375" s="1"/>
    </row>
    <row r="376" spans="1:84" s="12" customFormat="1">
      <c r="A376" s="1">
        <v>2014</v>
      </c>
      <c r="B376" s="1">
        <v>5</v>
      </c>
      <c r="C376" s="24">
        <v>41830</v>
      </c>
      <c r="D376" s="26">
        <v>4960</v>
      </c>
      <c r="E376" s="26">
        <v>4980</v>
      </c>
      <c r="F376" s="26">
        <v>4956</v>
      </c>
      <c r="G376" s="26">
        <v>4975</v>
      </c>
      <c r="H376" s="1">
        <v>1516.2</v>
      </c>
      <c r="I376" s="81">
        <v>138.37495000000001</v>
      </c>
      <c r="J376" s="119">
        <v>138.371466</v>
      </c>
      <c r="K376" s="119">
        <v>95.0852</v>
      </c>
      <c r="L376" s="72">
        <v>95.106279000000001</v>
      </c>
      <c r="M376" s="7">
        <v>4982</v>
      </c>
      <c r="N376" s="56"/>
      <c r="O376" s="84"/>
      <c r="P376" s="13"/>
      <c r="Q376" s="13"/>
      <c r="R376" s="13"/>
      <c r="S376" s="13"/>
      <c r="T376" s="13"/>
      <c r="U376" s="13"/>
      <c r="V376" s="13"/>
      <c r="W376" s="50"/>
      <c r="X376" s="69">
        <v>4984</v>
      </c>
      <c r="Y376" s="7">
        <v>4993</v>
      </c>
      <c r="Z376" s="68">
        <v>4954</v>
      </c>
      <c r="AA376" s="68">
        <v>4972</v>
      </c>
      <c r="AB376" s="134"/>
      <c r="AC376" s="134"/>
      <c r="AD376" s="134"/>
      <c r="AE376" s="134"/>
      <c r="AF376" s="134"/>
      <c r="AG376" s="37"/>
      <c r="AH376" s="37"/>
      <c r="AI376" s="1"/>
      <c r="AJ376" s="1"/>
      <c r="AK376" s="1"/>
      <c r="AL376" s="1"/>
      <c r="AM376" s="1"/>
      <c r="AN376" s="1"/>
      <c r="AO376" s="1"/>
      <c r="AP376" s="14">
        <v>4951</v>
      </c>
      <c r="AQ376" s="14">
        <v>4977</v>
      </c>
      <c r="AR376" s="14">
        <v>4940</v>
      </c>
      <c r="AS376" s="14">
        <v>4964</v>
      </c>
      <c r="AT376" s="14">
        <v>4940.666666666667</v>
      </c>
      <c r="AU376" s="127">
        <v>15</v>
      </c>
      <c r="AV376" s="127">
        <v>-8</v>
      </c>
      <c r="AW376" s="14">
        <v>873</v>
      </c>
      <c r="AX376" s="127" t="s">
        <v>618</v>
      </c>
      <c r="AY376" s="14">
        <v>-6</v>
      </c>
      <c r="AZ376" s="1">
        <v>4984</v>
      </c>
      <c r="BA376" s="1">
        <v>4993</v>
      </c>
      <c r="BB376" s="1">
        <v>4954</v>
      </c>
      <c r="BC376" s="1">
        <v>4962</v>
      </c>
      <c r="BD376" s="8"/>
      <c r="BE376" s="8"/>
      <c r="BF376" s="62"/>
      <c r="BG376" s="62"/>
      <c r="BH376" s="1">
        <v>4965</v>
      </c>
      <c r="BI376" s="1">
        <v>747</v>
      </c>
      <c r="BJ376" s="1">
        <v>520</v>
      </c>
      <c r="BK376" s="1">
        <v>1.4365384615384615</v>
      </c>
      <c r="BL376" s="1">
        <v>4984</v>
      </c>
      <c r="BM376" s="1">
        <v>4993</v>
      </c>
      <c r="BN376" s="1">
        <v>4954</v>
      </c>
      <c r="BO376" s="1">
        <v>4958</v>
      </c>
      <c r="BP376" s="1">
        <v>4984</v>
      </c>
      <c r="BQ376" s="1">
        <v>4993</v>
      </c>
      <c r="BR376" s="1">
        <v>4954</v>
      </c>
      <c r="BS376" s="1">
        <v>4975</v>
      </c>
      <c r="BT376" s="1">
        <v>4984</v>
      </c>
      <c r="BU376" s="1">
        <v>4986</v>
      </c>
      <c r="BV376" s="1">
        <v>4980</v>
      </c>
      <c r="BW376" s="1">
        <v>4985</v>
      </c>
      <c r="BX376" s="1">
        <v>1517.4</v>
      </c>
      <c r="BY376" s="62"/>
      <c r="BZ376" s="62"/>
      <c r="CA376" s="8"/>
      <c r="CB376" s="8"/>
      <c r="CC376" s="62"/>
      <c r="CD376" s="62"/>
      <c r="CE376" s="1"/>
      <c r="CF376" s="1"/>
    </row>
    <row r="377" spans="1:84" s="12" customFormat="1">
      <c r="A377" s="1">
        <v>2014</v>
      </c>
      <c r="B377" s="1">
        <v>6</v>
      </c>
      <c r="C377" s="24">
        <v>41831</v>
      </c>
      <c r="D377" s="26">
        <v>4971</v>
      </c>
      <c r="E377" s="26">
        <v>4974</v>
      </c>
      <c r="F377" s="26">
        <v>4956</v>
      </c>
      <c r="G377" s="26">
        <v>4957</v>
      </c>
      <c r="H377" s="1">
        <v>1513.8</v>
      </c>
      <c r="I377" s="81">
        <v>137.75092799999999</v>
      </c>
      <c r="J377" s="119">
        <v>137.91708</v>
      </c>
      <c r="K377" s="119">
        <v>95.051280000000006</v>
      </c>
      <c r="L377" s="72">
        <v>95.177785</v>
      </c>
      <c r="M377" s="7">
        <v>4967</v>
      </c>
      <c r="N377" s="56"/>
      <c r="O377" s="84"/>
      <c r="P377" s="13"/>
      <c r="Q377" s="13"/>
      <c r="R377" s="13"/>
      <c r="S377" s="13"/>
      <c r="T377" s="13"/>
      <c r="U377" s="13"/>
      <c r="V377" s="13"/>
      <c r="W377" s="50"/>
      <c r="X377" s="69">
        <v>4969</v>
      </c>
      <c r="Y377" s="7">
        <v>4975</v>
      </c>
      <c r="Z377" s="68">
        <v>4945</v>
      </c>
      <c r="AA377" s="68">
        <v>4966</v>
      </c>
      <c r="AB377" s="134"/>
      <c r="AC377" s="134"/>
      <c r="AD377" s="134"/>
      <c r="AE377" s="134"/>
      <c r="AF377" s="134"/>
      <c r="AG377" s="37"/>
      <c r="AH377" s="37"/>
      <c r="AI377" s="1"/>
      <c r="AJ377" s="1"/>
      <c r="AK377" s="1"/>
      <c r="AL377" s="1"/>
      <c r="AM377" s="1"/>
      <c r="AN377" s="1"/>
      <c r="AO377" s="1"/>
      <c r="AP377" s="14">
        <v>4984</v>
      </c>
      <c r="AQ377" s="14">
        <v>4993</v>
      </c>
      <c r="AR377" s="14">
        <v>4954</v>
      </c>
      <c r="AS377" s="14">
        <v>4971</v>
      </c>
      <c r="AT377" s="14">
        <v>4954.666666666667</v>
      </c>
      <c r="AU377" s="127">
        <v>14</v>
      </c>
      <c r="AV377" s="127" t="s">
        <v>618</v>
      </c>
      <c r="AW377" s="14">
        <v>873</v>
      </c>
      <c r="AX377" s="127" t="s">
        <v>618</v>
      </c>
      <c r="AY377" s="14">
        <v>-6</v>
      </c>
      <c r="AZ377" s="1">
        <v>4969</v>
      </c>
      <c r="BA377" s="1">
        <v>4969</v>
      </c>
      <c r="BB377" s="1">
        <v>4945</v>
      </c>
      <c r="BC377" s="1">
        <v>4960</v>
      </c>
      <c r="BD377" s="8"/>
      <c r="BE377" s="8"/>
      <c r="BF377" s="62"/>
      <c r="BG377" s="62"/>
      <c r="BH377" s="1">
        <v>4964</v>
      </c>
      <c r="BI377" s="1">
        <v>768</v>
      </c>
      <c r="BJ377" s="1">
        <v>807</v>
      </c>
      <c r="BK377" s="1">
        <v>0.95167286245353155</v>
      </c>
      <c r="BL377" s="1">
        <v>4969</v>
      </c>
      <c r="BM377" s="1">
        <v>4969</v>
      </c>
      <c r="BN377" s="1">
        <v>4945</v>
      </c>
      <c r="BO377" s="1">
        <v>4950</v>
      </c>
      <c r="BP377" s="1">
        <v>4969</v>
      </c>
      <c r="BQ377" s="1">
        <v>4974</v>
      </c>
      <c r="BR377" s="1">
        <v>4945</v>
      </c>
      <c r="BS377" s="1">
        <v>4973</v>
      </c>
      <c r="BT377" s="1">
        <v>4969</v>
      </c>
      <c r="BU377" s="1">
        <v>4969</v>
      </c>
      <c r="BV377" s="1">
        <v>4957</v>
      </c>
      <c r="BW377" s="1">
        <v>4959</v>
      </c>
      <c r="BX377" s="1">
        <v>1511.9</v>
      </c>
      <c r="BY377" s="62"/>
      <c r="BZ377" s="62"/>
      <c r="CA377" s="8"/>
      <c r="CB377" s="8"/>
      <c r="CC377" s="62"/>
      <c r="CD377" s="62"/>
      <c r="CE377" s="1"/>
      <c r="CF377" s="1"/>
    </row>
    <row r="378" spans="1:84" s="12" customFormat="1">
      <c r="A378" s="1">
        <v>2014</v>
      </c>
      <c r="B378" s="1">
        <v>2</v>
      </c>
      <c r="C378" s="24">
        <v>41834</v>
      </c>
      <c r="D378" s="26">
        <v>4972</v>
      </c>
      <c r="E378" s="26">
        <v>4972</v>
      </c>
      <c r="F378" s="26">
        <v>4921</v>
      </c>
      <c r="G378" s="26">
        <v>4922</v>
      </c>
      <c r="H378" s="1">
        <v>1497.8</v>
      </c>
      <c r="I378" s="81">
        <v>137.97844599999999</v>
      </c>
      <c r="J378" s="119">
        <v>138.36100200000001</v>
      </c>
      <c r="K378" s="119">
        <v>95.294977000000003</v>
      </c>
      <c r="L378" s="72">
        <v>95.321669999999997</v>
      </c>
      <c r="M378" s="7">
        <v>4929</v>
      </c>
      <c r="N378" s="56"/>
      <c r="O378" s="84"/>
      <c r="P378" s="13"/>
      <c r="Q378" s="13"/>
      <c r="R378" s="13"/>
      <c r="S378" s="13"/>
      <c r="T378" s="13"/>
      <c r="U378" s="13"/>
      <c r="V378" s="13"/>
      <c r="W378" s="50"/>
      <c r="X378" s="69">
        <v>4929</v>
      </c>
      <c r="Y378" s="7">
        <v>4946</v>
      </c>
      <c r="Z378" s="68">
        <v>4911</v>
      </c>
      <c r="AA378" s="68">
        <v>4921</v>
      </c>
      <c r="AB378" s="134"/>
      <c r="AC378" s="134"/>
      <c r="AD378" s="134"/>
      <c r="AE378" s="134"/>
      <c r="AF378" s="134"/>
      <c r="AG378" s="37"/>
      <c r="AH378" s="37"/>
      <c r="AI378" s="1"/>
      <c r="AJ378" s="1"/>
      <c r="AK378" s="1"/>
      <c r="AL378" s="1"/>
      <c r="AM378" s="1"/>
      <c r="AN378" s="1"/>
      <c r="AO378" s="1"/>
      <c r="AP378" s="14">
        <v>4969</v>
      </c>
      <c r="AQ378" s="14">
        <v>4975</v>
      </c>
      <c r="AR378" s="14">
        <v>4945</v>
      </c>
      <c r="AS378" s="14">
        <v>4968</v>
      </c>
      <c r="AT378" s="14">
        <v>4967.666666666667</v>
      </c>
      <c r="AU378" s="127">
        <v>50</v>
      </c>
      <c r="AV378" s="127" t="s">
        <v>618</v>
      </c>
      <c r="AW378" s="14">
        <v>873</v>
      </c>
      <c r="AX378" s="127" t="s">
        <v>618</v>
      </c>
      <c r="AY378" s="14">
        <v>-6</v>
      </c>
      <c r="AZ378" s="1">
        <v>4929</v>
      </c>
      <c r="BA378" s="1">
        <v>4946</v>
      </c>
      <c r="BB378" s="1">
        <v>4912</v>
      </c>
      <c r="BC378" s="1">
        <v>4925</v>
      </c>
      <c r="BD378" s="8"/>
      <c r="BE378" s="8"/>
      <c r="BF378" s="62"/>
      <c r="BG378" s="62"/>
      <c r="BH378" s="1">
        <v>4971</v>
      </c>
      <c r="BI378" s="1">
        <v>832</v>
      </c>
      <c r="BJ378" s="1">
        <v>548</v>
      </c>
      <c r="BK378" s="1">
        <v>1.5182481751824817</v>
      </c>
      <c r="BL378" s="1">
        <v>4929</v>
      </c>
      <c r="BM378" s="1">
        <v>4946</v>
      </c>
      <c r="BN378" s="1">
        <v>4918</v>
      </c>
      <c r="BO378" s="1">
        <v>4918</v>
      </c>
      <c r="BP378" s="1">
        <v>4929</v>
      </c>
      <c r="BQ378" s="1">
        <v>4946</v>
      </c>
      <c r="BR378" s="1">
        <v>4912</v>
      </c>
      <c r="BS378" s="1">
        <v>4929</v>
      </c>
      <c r="BT378" s="1">
        <v>4929</v>
      </c>
      <c r="BU378" s="1">
        <v>4937</v>
      </c>
      <c r="BV378" s="1">
        <v>4926</v>
      </c>
      <c r="BW378" s="1">
        <v>4932</v>
      </c>
      <c r="BX378" s="1">
        <v>1501.1</v>
      </c>
      <c r="BY378" s="62"/>
      <c r="BZ378" s="62"/>
      <c r="CA378" s="8"/>
      <c r="CB378" s="8"/>
      <c r="CC378" s="62"/>
      <c r="CD378" s="62"/>
      <c r="CE378" s="1"/>
      <c r="CF378" s="1"/>
    </row>
    <row r="379" spans="1:84" s="12" customFormat="1">
      <c r="A379" s="1">
        <v>2014</v>
      </c>
      <c r="B379" s="1">
        <v>3</v>
      </c>
      <c r="C379" s="24">
        <v>41835</v>
      </c>
      <c r="D379" s="26">
        <v>4930</v>
      </c>
      <c r="E379" s="26">
        <v>4943</v>
      </c>
      <c r="F379" s="26">
        <v>4920</v>
      </c>
      <c r="G379" s="26">
        <v>4933</v>
      </c>
      <c r="H379" s="1">
        <v>1484.4</v>
      </c>
      <c r="I379" s="81">
        <v>138.26399000000001</v>
      </c>
      <c r="J379" s="119">
        <v>138.294467</v>
      </c>
      <c r="K379" s="119">
        <v>95.149193999999994</v>
      </c>
      <c r="L379" s="72">
        <v>95.139035000000007</v>
      </c>
      <c r="M379" s="7">
        <v>4935</v>
      </c>
      <c r="N379" s="56"/>
      <c r="O379" s="84"/>
      <c r="P379" s="13"/>
      <c r="Q379" s="13"/>
      <c r="R379" s="13"/>
      <c r="S379" s="13"/>
      <c r="T379" s="13"/>
      <c r="U379" s="13"/>
      <c r="V379" s="13"/>
      <c r="W379" s="50"/>
      <c r="X379" s="69">
        <v>4934</v>
      </c>
      <c r="Y379" s="7">
        <v>4942</v>
      </c>
      <c r="Z379" s="68">
        <v>4890</v>
      </c>
      <c r="AA379" s="68">
        <v>4904</v>
      </c>
      <c r="AB379" s="134"/>
      <c r="AC379" s="134"/>
      <c r="AD379" s="134"/>
      <c r="AE379" s="134"/>
      <c r="AF379" s="134"/>
      <c r="AG379" s="37"/>
      <c r="AH379" s="37"/>
      <c r="AI379" s="1"/>
      <c r="AJ379" s="1"/>
      <c r="AK379" s="1"/>
      <c r="AL379" s="1"/>
      <c r="AM379" s="1"/>
      <c r="AN379" s="1"/>
      <c r="AO379" s="1"/>
      <c r="AP379" s="14">
        <v>4929</v>
      </c>
      <c r="AQ379" s="14">
        <v>4946</v>
      </c>
      <c r="AR379" s="14">
        <v>4911</v>
      </c>
      <c r="AS379" s="14">
        <v>4923</v>
      </c>
      <c r="AT379" s="14">
        <v>4954</v>
      </c>
      <c r="AU379" s="127">
        <v>3</v>
      </c>
      <c r="AV379" s="127" t="s">
        <v>618</v>
      </c>
      <c r="AW379" s="14">
        <v>873</v>
      </c>
      <c r="AX379" s="127" t="s">
        <v>618</v>
      </c>
      <c r="AY379" s="14">
        <v>-6</v>
      </c>
      <c r="AZ379" s="1">
        <v>4934</v>
      </c>
      <c r="BA379" s="1">
        <v>4942</v>
      </c>
      <c r="BB379" s="1">
        <v>4926</v>
      </c>
      <c r="BC379" s="1">
        <v>4931</v>
      </c>
      <c r="BD379" s="8"/>
      <c r="BE379" s="8"/>
      <c r="BF379" s="62"/>
      <c r="BG379" s="62"/>
      <c r="BH379" s="1">
        <v>4929</v>
      </c>
      <c r="BI379" s="1">
        <v>659</v>
      </c>
      <c r="BJ379" s="1">
        <v>511</v>
      </c>
      <c r="BK379" s="1">
        <v>1.2896281800391389</v>
      </c>
      <c r="BL379" s="1">
        <v>4934</v>
      </c>
      <c r="BM379" s="1">
        <v>4942</v>
      </c>
      <c r="BN379" s="1">
        <v>4926</v>
      </c>
      <c r="BO379" s="1">
        <v>4940</v>
      </c>
      <c r="BP379" s="1">
        <v>4934</v>
      </c>
      <c r="BQ379" s="1">
        <v>4942</v>
      </c>
      <c r="BR379" s="1">
        <v>4896</v>
      </c>
      <c r="BS379" s="1">
        <v>4900</v>
      </c>
      <c r="BT379" s="1">
        <v>4934</v>
      </c>
      <c r="BU379" s="1">
        <v>4938</v>
      </c>
      <c r="BV379" s="1">
        <v>4926</v>
      </c>
      <c r="BW379" s="1">
        <v>4928</v>
      </c>
      <c r="BX379" s="1">
        <v>1500.5</v>
      </c>
      <c r="BY379" s="62"/>
      <c r="BZ379" s="62"/>
      <c r="CA379" s="8"/>
      <c r="CB379" s="8"/>
      <c r="CC379" s="62"/>
      <c r="CD379" s="62"/>
      <c r="CE379" s="1"/>
      <c r="CF379" s="1"/>
    </row>
    <row r="380" spans="1:84" s="12" customFormat="1">
      <c r="A380" s="1">
        <v>2014</v>
      </c>
      <c r="B380" s="1">
        <v>4</v>
      </c>
      <c r="C380" s="24">
        <v>41836</v>
      </c>
      <c r="D380" s="26">
        <v>4900</v>
      </c>
      <c r="E380" s="26">
        <v>4909</v>
      </c>
      <c r="F380" s="26">
        <v>4892</v>
      </c>
      <c r="G380" s="26">
        <v>4896</v>
      </c>
      <c r="H380" s="1">
        <v>1486.5</v>
      </c>
      <c r="I380" s="81">
        <v>137.81367599999999</v>
      </c>
      <c r="J380" s="119">
        <v>137.800119</v>
      </c>
      <c r="K380" s="119">
        <v>94.941924</v>
      </c>
      <c r="L380" s="72">
        <v>95.080150000000003</v>
      </c>
      <c r="M380" s="7">
        <v>4887</v>
      </c>
      <c r="N380" s="56"/>
      <c r="O380" s="84"/>
      <c r="P380" s="13"/>
      <c r="Q380" s="13"/>
      <c r="R380" s="13"/>
      <c r="S380" s="13"/>
      <c r="T380" s="13"/>
      <c r="U380" s="13"/>
      <c r="V380" s="13"/>
      <c r="W380" s="50"/>
      <c r="X380" s="69">
        <v>4888</v>
      </c>
      <c r="Y380" s="7">
        <v>4912</v>
      </c>
      <c r="Z380" s="68">
        <v>4877</v>
      </c>
      <c r="AA380" s="68">
        <v>4899</v>
      </c>
      <c r="AB380" s="134"/>
      <c r="AC380" s="134"/>
      <c r="AD380" s="134"/>
      <c r="AE380" s="134"/>
      <c r="AF380" s="134"/>
      <c r="AG380" s="37"/>
      <c r="AH380" s="37"/>
      <c r="AI380" s="1"/>
      <c r="AJ380" s="1"/>
      <c r="AK380" s="1"/>
      <c r="AL380" s="1"/>
      <c r="AM380" s="1"/>
      <c r="AN380" s="1"/>
      <c r="AO380" s="1"/>
      <c r="AP380" s="14">
        <v>4934</v>
      </c>
      <c r="AQ380" s="14">
        <v>4942</v>
      </c>
      <c r="AR380" s="14">
        <v>4890</v>
      </c>
      <c r="AS380" s="14">
        <v>4905</v>
      </c>
      <c r="AT380" s="14">
        <v>4932</v>
      </c>
      <c r="AU380" s="127">
        <v>4</v>
      </c>
      <c r="AV380" s="127" t="s">
        <v>618</v>
      </c>
      <c r="AW380" s="14">
        <v>873</v>
      </c>
      <c r="AX380" s="127" t="s">
        <v>618</v>
      </c>
      <c r="AY380" s="14">
        <v>-6</v>
      </c>
      <c r="AZ380" s="1">
        <v>4888</v>
      </c>
      <c r="BA380" s="1">
        <v>4901</v>
      </c>
      <c r="BB380" s="1">
        <v>4877</v>
      </c>
      <c r="BC380" s="1">
        <v>4896</v>
      </c>
      <c r="BD380" s="8"/>
      <c r="BE380" s="8"/>
      <c r="BF380" s="62"/>
      <c r="BG380" s="62"/>
      <c r="BH380" s="1">
        <v>4906</v>
      </c>
      <c r="BI380" s="1">
        <v>687</v>
      </c>
      <c r="BJ380" s="1">
        <v>991</v>
      </c>
      <c r="BK380" s="1">
        <v>0.69323915237134204</v>
      </c>
      <c r="BL380" s="1">
        <v>4888</v>
      </c>
      <c r="BM380" s="1">
        <v>4899</v>
      </c>
      <c r="BN380" s="1">
        <v>4877</v>
      </c>
      <c r="BO380" s="1">
        <v>4886</v>
      </c>
      <c r="BP380" s="1">
        <v>4888</v>
      </c>
      <c r="BQ380" s="1">
        <v>4901</v>
      </c>
      <c r="BR380" s="1">
        <v>4877</v>
      </c>
      <c r="BS380" s="1">
        <v>4900</v>
      </c>
      <c r="BT380" s="1">
        <v>4888</v>
      </c>
      <c r="BU380" s="1">
        <v>4890</v>
      </c>
      <c r="BV380" s="1">
        <v>4877</v>
      </c>
      <c r="BW380" s="1">
        <v>4890</v>
      </c>
      <c r="BX380" s="1">
        <v>1482.5</v>
      </c>
      <c r="BY380" s="62"/>
      <c r="BZ380" s="62"/>
      <c r="CA380" s="8"/>
      <c r="CB380" s="8"/>
      <c r="CC380" s="62"/>
      <c r="CD380" s="62"/>
      <c r="CE380" s="1"/>
      <c r="CF380" s="1"/>
    </row>
    <row r="381" spans="1:84" s="12" customFormat="1">
      <c r="A381" s="1">
        <v>2014</v>
      </c>
      <c r="B381" s="1">
        <v>5</v>
      </c>
      <c r="C381" s="24">
        <v>41837</v>
      </c>
      <c r="D381" s="26">
        <v>4898</v>
      </c>
      <c r="E381" s="26">
        <v>4929</v>
      </c>
      <c r="F381" s="26">
        <v>4898</v>
      </c>
      <c r="G381" s="26">
        <v>4926</v>
      </c>
      <c r="H381" s="1">
        <v>1503.5</v>
      </c>
      <c r="I381" s="81">
        <v>137.302426</v>
      </c>
      <c r="J381" s="119">
        <v>137.292292</v>
      </c>
      <c r="K381" s="119">
        <v>95.104719000000003</v>
      </c>
      <c r="L381" s="72">
        <v>95.046167999999994</v>
      </c>
      <c r="M381" s="7">
        <v>4920</v>
      </c>
      <c r="N381" s="56"/>
      <c r="O381" s="84"/>
      <c r="P381" s="13"/>
      <c r="Q381" s="13"/>
      <c r="R381" s="13"/>
      <c r="S381" s="13"/>
      <c r="T381" s="13"/>
      <c r="U381" s="13"/>
      <c r="V381" s="13"/>
      <c r="W381" s="50"/>
      <c r="X381" s="69">
        <v>4927</v>
      </c>
      <c r="Y381" s="7">
        <v>4945</v>
      </c>
      <c r="Z381" s="68">
        <v>4911</v>
      </c>
      <c r="AA381" s="68">
        <v>4933</v>
      </c>
      <c r="AB381" s="134"/>
      <c r="AC381" s="134"/>
      <c r="AD381" s="134"/>
      <c r="AE381" s="134"/>
      <c r="AF381" s="134"/>
      <c r="AG381" s="37"/>
      <c r="AH381" s="37"/>
      <c r="AI381" s="1"/>
      <c r="AJ381" s="1"/>
      <c r="AK381" s="1"/>
      <c r="AL381" s="1"/>
      <c r="AM381" s="1"/>
      <c r="AN381" s="1"/>
      <c r="AO381" s="1"/>
      <c r="AP381" s="14">
        <v>4888</v>
      </c>
      <c r="AQ381" s="14">
        <v>4918</v>
      </c>
      <c r="AR381" s="14">
        <v>4877</v>
      </c>
      <c r="AS381" s="14">
        <v>4913</v>
      </c>
      <c r="AT381" s="14">
        <v>4913.666666666667</v>
      </c>
      <c r="AU381" s="127">
        <v>28</v>
      </c>
      <c r="AV381" s="127">
        <v>19</v>
      </c>
      <c r="AW381" s="14">
        <v>892</v>
      </c>
      <c r="AX381" s="127" t="s">
        <v>618</v>
      </c>
      <c r="AY381" s="14">
        <v>-6</v>
      </c>
      <c r="AZ381" s="1">
        <v>4929</v>
      </c>
      <c r="BA381" s="35">
        <v>4901</v>
      </c>
      <c r="BB381" s="35">
        <v>4877</v>
      </c>
      <c r="BC381" s="35">
        <v>4896</v>
      </c>
      <c r="BD381" s="8"/>
      <c r="BE381" s="8"/>
      <c r="BF381" s="62"/>
      <c r="BG381" s="62"/>
      <c r="BH381" s="1">
        <v>4905</v>
      </c>
      <c r="BI381" s="1">
        <v>549</v>
      </c>
      <c r="BJ381" s="1">
        <v>525</v>
      </c>
      <c r="BK381" s="1">
        <v>1.0457142857142858</v>
      </c>
      <c r="BL381" s="1">
        <v>4927</v>
      </c>
      <c r="BM381" s="1">
        <v>4928</v>
      </c>
      <c r="BN381" s="1">
        <v>4911</v>
      </c>
      <c r="BO381" s="1">
        <v>4928</v>
      </c>
      <c r="BP381" s="1">
        <v>4927</v>
      </c>
      <c r="BQ381" s="1">
        <v>4934</v>
      </c>
      <c r="BR381" s="1">
        <v>4911</v>
      </c>
      <c r="BS381" s="1">
        <v>4926</v>
      </c>
      <c r="BT381" s="1">
        <v>4927</v>
      </c>
      <c r="BU381" s="1">
        <v>4927</v>
      </c>
      <c r="BV381" s="1">
        <v>4918</v>
      </c>
      <c r="BW381" s="1">
        <v>4920</v>
      </c>
      <c r="BX381" s="1">
        <v>1496.3</v>
      </c>
      <c r="BY381" s="62"/>
      <c r="BZ381" s="62"/>
      <c r="CA381" s="8"/>
      <c r="CB381" s="8"/>
      <c r="CC381" s="62"/>
      <c r="CD381" s="62"/>
      <c r="CE381" s="1"/>
      <c r="CF381" s="1"/>
    </row>
    <row r="382" spans="1:84" s="12" customFormat="1">
      <c r="A382" s="1">
        <v>2014</v>
      </c>
      <c r="B382" s="1">
        <v>6</v>
      </c>
      <c r="C382" s="24">
        <v>41838</v>
      </c>
      <c r="D382" s="26">
        <v>4939</v>
      </c>
      <c r="E382" s="26">
        <v>4939</v>
      </c>
      <c r="F382" s="26">
        <v>4915</v>
      </c>
      <c r="G382" s="26">
        <v>4920</v>
      </c>
      <c r="H382" s="1">
        <v>1492.4</v>
      </c>
      <c r="I382" s="81">
        <v>137.00829300000001</v>
      </c>
      <c r="J382" s="119">
        <v>137.231402</v>
      </c>
      <c r="K382" s="119">
        <v>94.936076999999997</v>
      </c>
      <c r="L382" s="72">
        <v>95.172528</v>
      </c>
      <c r="M382" s="7">
        <v>4912</v>
      </c>
      <c r="N382" s="56"/>
      <c r="O382" s="84"/>
      <c r="P382" s="13"/>
      <c r="Q382" s="13"/>
      <c r="R382" s="13"/>
      <c r="S382" s="13"/>
      <c r="T382" s="13"/>
      <c r="U382" s="13"/>
      <c r="V382" s="13"/>
      <c r="W382" s="50"/>
      <c r="X382" s="69">
        <v>4912</v>
      </c>
      <c r="Y382" s="7">
        <v>4928</v>
      </c>
      <c r="Z382" s="68">
        <v>4891</v>
      </c>
      <c r="AA382" s="68">
        <v>4902</v>
      </c>
      <c r="AB382" s="134"/>
      <c r="AC382" s="134"/>
      <c r="AD382" s="134"/>
      <c r="AE382" s="134"/>
      <c r="AF382" s="134"/>
      <c r="AG382" s="37"/>
      <c r="AH382" s="37"/>
      <c r="AI382" s="1"/>
      <c r="AJ382" s="1"/>
      <c r="AK382" s="1"/>
      <c r="AL382" s="1"/>
      <c r="AM382" s="1"/>
      <c r="AN382" s="1"/>
      <c r="AO382" s="1"/>
      <c r="AP382" s="14">
        <v>4927</v>
      </c>
      <c r="AQ382" s="14">
        <v>4945</v>
      </c>
      <c r="AR382" s="14">
        <v>4911</v>
      </c>
      <c r="AS382" s="14">
        <v>4920</v>
      </c>
      <c r="AT382" s="14">
        <v>4912.666666666667</v>
      </c>
      <c r="AU382" s="127">
        <v>19</v>
      </c>
      <c r="AV382" s="127" t="s">
        <v>618</v>
      </c>
      <c r="AW382" s="14">
        <v>892</v>
      </c>
      <c r="AX382" s="127" t="s">
        <v>618</v>
      </c>
      <c r="AY382" s="14">
        <v>-6</v>
      </c>
      <c r="AZ382" s="1">
        <v>4912</v>
      </c>
      <c r="BA382" s="1">
        <v>4928</v>
      </c>
      <c r="BB382" s="1">
        <v>4896</v>
      </c>
      <c r="BC382" s="1">
        <v>4915</v>
      </c>
      <c r="BD382" s="8"/>
      <c r="BE382" s="8"/>
      <c r="BF382" s="62"/>
      <c r="BG382" s="62"/>
      <c r="BH382" s="1">
        <v>4935</v>
      </c>
      <c r="BI382" s="1">
        <v>943</v>
      </c>
      <c r="BJ382" s="1">
        <v>637</v>
      </c>
      <c r="BK382" s="1">
        <v>1.4803767660910518</v>
      </c>
      <c r="BL382" s="1">
        <v>4912</v>
      </c>
      <c r="BM382" s="1">
        <v>4928</v>
      </c>
      <c r="BN382" s="1">
        <v>4896</v>
      </c>
      <c r="BO382" s="1">
        <v>4922</v>
      </c>
      <c r="BP382" s="1">
        <v>4912</v>
      </c>
      <c r="BQ382" s="1">
        <v>4928</v>
      </c>
      <c r="BR382" s="1">
        <v>4896</v>
      </c>
      <c r="BS382" s="1">
        <v>4902</v>
      </c>
      <c r="BT382" s="1">
        <v>4912</v>
      </c>
      <c r="BU382" s="1">
        <v>4914</v>
      </c>
      <c r="BV382" s="1">
        <v>4905</v>
      </c>
      <c r="BW382" s="1">
        <v>4906</v>
      </c>
      <c r="BX382" s="1">
        <v>1495.9</v>
      </c>
      <c r="BY382" s="62"/>
      <c r="BZ382" s="62"/>
      <c r="CA382" s="8"/>
      <c r="CB382" s="8"/>
      <c r="CC382" s="62"/>
      <c r="CD382" s="62"/>
      <c r="CE382" s="1"/>
      <c r="CF382" s="1"/>
    </row>
    <row r="383" spans="1:84" s="12" customFormat="1">
      <c r="A383" s="1">
        <v>2014</v>
      </c>
      <c r="B383" s="1">
        <v>3</v>
      </c>
      <c r="C383" s="24">
        <v>41842</v>
      </c>
      <c r="D383" s="26">
        <v>4898</v>
      </c>
      <c r="E383" s="26">
        <v>4906</v>
      </c>
      <c r="F383" s="26">
        <v>4883</v>
      </c>
      <c r="G383" s="26">
        <v>4884</v>
      </c>
      <c r="H383" s="1">
        <v>1489.8</v>
      </c>
      <c r="I383" s="81">
        <v>137.244888</v>
      </c>
      <c r="J383" s="119">
        <v>137.12318999999999</v>
      </c>
      <c r="K383" s="119">
        <v>95.327280000000002</v>
      </c>
      <c r="L383" s="72">
        <v>95.311524000000006</v>
      </c>
      <c r="M383" s="7">
        <v>4894</v>
      </c>
      <c r="N383" s="56"/>
      <c r="O383" s="84"/>
      <c r="P383" s="13"/>
      <c r="Q383" s="13"/>
      <c r="R383" s="13"/>
      <c r="S383" s="13"/>
      <c r="T383" s="13"/>
      <c r="U383" s="13"/>
      <c r="V383" s="13"/>
      <c r="W383" s="50"/>
      <c r="X383" s="69">
        <v>4897</v>
      </c>
      <c r="Y383" s="7">
        <v>4908</v>
      </c>
      <c r="Z383" s="68">
        <v>4886</v>
      </c>
      <c r="AA383" s="68">
        <v>4896</v>
      </c>
      <c r="AB383" s="134"/>
      <c r="AC383" s="134"/>
      <c r="AD383" s="134"/>
      <c r="AE383" s="134"/>
      <c r="AF383" s="134"/>
      <c r="AG383" s="37"/>
      <c r="AH383" s="37"/>
      <c r="AI383" s="1"/>
      <c r="AJ383" s="1"/>
      <c r="AK383" s="1"/>
      <c r="AL383" s="1"/>
      <c r="AM383" s="1"/>
      <c r="AN383" s="1"/>
      <c r="AO383" s="1"/>
      <c r="AP383" s="14">
        <v>4912</v>
      </c>
      <c r="AQ383" s="14">
        <v>4928</v>
      </c>
      <c r="AR383" s="14">
        <v>4891</v>
      </c>
      <c r="AS383" s="14">
        <v>4901</v>
      </c>
      <c r="AT383" s="14">
        <v>4911.333333333333</v>
      </c>
      <c r="AU383" s="127">
        <v>14</v>
      </c>
      <c r="AV383" s="127" t="s">
        <v>618</v>
      </c>
      <c r="AW383" s="14">
        <v>892</v>
      </c>
      <c r="AX383" s="127">
        <v>-5</v>
      </c>
      <c r="AY383" s="14">
        <v>-11</v>
      </c>
      <c r="AZ383" s="1">
        <v>4897</v>
      </c>
      <c r="BA383" s="1">
        <v>4908</v>
      </c>
      <c r="BB383" s="1">
        <v>4886</v>
      </c>
      <c r="BC383" s="1">
        <v>4902</v>
      </c>
      <c r="BD383" s="8"/>
      <c r="BE383" s="8"/>
      <c r="BF383" s="62"/>
      <c r="BG383" s="62"/>
      <c r="BH383" s="1">
        <v>4899</v>
      </c>
      <c r="BI383" s="1">
        <v>729</v>
      </c>
      <c r="BJ383" s="1">
        <v>589</v>
      </c>
      <c r="BK383" s="1">
        <v>1.2376910016977929</v>
      </c>
      <c r="BL383" s="1">
        <v>4897</v>
      </c>
      <c r="BM383" s="1">
        <v>4908</v>
      </c>
      <c r="BN383" s="1">
        <v>4886</v>
      </c>
      <c r="BO383" s="1">
        <v>4899</v>
      </c>
      <c r="BP383" s="1">
        <v>4897</v>
      </c>
      <c r="BQ383" s="1">
        <v>4908</v>
      </c>
      <c r="BR383" s="1">
        <v>4886</v>
      </c>
      <c r="BS383" s="1">
        <v>4900</v>
      </c>
      <c r="BT383" s="1">
        <v>4897</v>
      </c>
      <c r="BU383" s="1">
        <v>4900</v>
      </c>
      <c r="BV383" s="1">
        <v>4889</v>
      </c>
      <c r="BW383" s="1">
        <v>4896</v>
      </c>
      <c r="BX383" s="1">
        <v>1489.4</v>
      </c>
      <c r="BY383" s="62"/>
      <c r="BZ383" s="62"/>
      <c r="CA383" s="8"/>
      <c r="CB383" s="8"/>
      <c r="CC383" s="62"/>
      <c r="CD383" s="62"/>
      <c r="CE383" s="1"/>
      <c r="CF383" s="1"/>
    </row>
    <row r="384" spans="1:84" s="12" customFormat="1">
      <c r="A384" s="1">
        <v>2014</v>
      </c>
      <c r="B384" s="1">
        <v>4</v>
      </c>
      <c r="C384" s="24">
        <v>41843</v>
      </c>
      <c r="D384" s="26">
        <v>4894</v>
      </c>
      <c r="E384" s="26">
        <v>4903</v>
      </c>
      <c r="F384" s="26">
        <v>4890</v>
      </c>
      <c r="G384" s="26">
        <v>4890</v>
      </c>
      <c r="H384" s="1">
        <v>1485</v>
      </c>
      <c r="I384" s="81">
        <v>136.52495999999999</v>
      </c>
      <c r="J384" s="119">
        <v>136.41692800000001</v>
      </c>
      <c r="K384" s="119">
        <v>95.711460000000002</v>
      </c>
      <c r="L384" s="72">
        <v>95.743272000000005</v>
      </c>
      <c r="M384" s="7">
        <v>4893</v>
      </c>
      <c r="N384" s="56"/>
      <c r="O384" s="84"/>
      <c r="P384" s="13"/>
      <c r="Q384" s="13"/>
      <c r="R384" s="13"/>
      <c r="S384" s="13"/>
      <c r="T384" s="13"/>
      <c r="U384" s="13"/>
      <c r="V384" s="13"/>
      <c r="W384" s="50"/>
      <c r="X384" s="69">
        <v>4893</v>
      </c>
      <c r="Y384" s="7">
        <v>4895</v>
      </c>
      <c r="Z384" s="68">
        <v>4878</v>
      </c>
      <c r="AA384" s="68">
        <v>4881</v>
      </c>
      <c r="AB384" s="134"/>
      <c r="AC384" s="134"/>
      <c r="AD384" s="134"/>
      <c r="AE384" s="134"/>
      <c r="AF384" s="134"/>
      <c r="AG384" s="37"/>
      <c r="AH384" s="37"/>
      <c r="AI384" s="1"/>
      <c r="AJ384" s="1"/>
      <c r="AK384" s="1"/>
      <c r="AL384" s="1"/>
      <c r="AM384" s="1"/>
      <c r="AN384" s="1"/>
      <c r="AO384" s="1"/>
      <c r="AP384" s="14">
        <v>4897</v>
      </c>
      <c r="AQ384" s="14">
        <v>4908</v>
      </c>
      <c r="AR384" s="14">
        <v>4886</v>
      </c>
      <c r="AS384" s="14">
        <v>4894</v>
      </c>
      <c r="AT384" s="14">
        <v>4905</v>
      </c>
      <c r="AU384" s="127">
        <v>4</v>
      </c>
      <c r="AV384" s="127" t="s">
        <v>618</v>
      </c>
      <c r="AW384" s="14">
        <v>892</v>
      </c>
      <c r="AX384" s="127" t="s">
        <v>618</v>
      </c>
      <c r="AY384" s="14">
        <v>-11</v>
      </c>
      <c r="AZ384" s="1">
        <v>4893</v>
      </c>
      <c r="BA384" s="1">
        <v>4895</v>
      </c>
      <c r="BB384" s="1">
        <v>4880</v>
      </c>
      <c r="BC384" s="1">
        <v>4887</v>
      </c>
      <c r="BD384" s="8"/>
      <c r="BE384" s="8"/>
      <c r="BF384" s="62"/>
      <c r="BG384" s="62"/>
      <c r="BH384" s="1">
        <v>4899</v>
      </c>
      <c r="BI384" s="1">
        <v>657</v>
      </c>
      <c r="BJ384" s="1">
        <v>508</v>
      </c>
      <c r="BK384" s="1">
        <v>1.2933070866141732</v>
      </c>
      <c r="BL384" s="1">
        <v>4893</v>
      </c>
      <c r="BM384" s="1">
        <v>4895</v>
      </c>
      <c r="BN384" s="1">
        <v>4880</v>
      </c>
      <c r="BO384" s="1">
        <v>4890</v>
      </c>
      <c r="BP384" s="1">
        <v>4893</v>
      </c>
      <c r="BQ384" s="1">
        <v>4895</v>
      </c>
      <c r="BR384" s="1">
        <v>4880</v>
      </c>
      <c r="BS384" s="1">
        <v>4889</v>
      </c>
      <c r="BT384" s="1">
        <v>4893</v>
      </c>
      <c r="BU384" s="1">
        <v>4895</v>
      </c>
      <c r="BV384" s="1">
        <v>4883</v>
      </c>
      <c r="BW384" s="1">
        <v>4888</v>
      </c>
      <c r="BX384" s="1">
        <v>1487.8</v>
      </c>
      <c r="BY384" s="62"/>
      <c r="BZ384" s="62"/>
      <c r="CA384" s="8"/>
      <c r="CB384" s="8"/>
      <c r="CC384" s="62"/>
      <c r="CD384" s="62"/>
      <c r="CE384" s="1"/>
      <c r="CF384" s="1"/>
    </row>
    <row r="385" spans="1:84" s="12" customFormat="1">
      <c r="A385" s="1">
        <v>2014</v>
      </c>
      <c r="B385" s="1">
        <v>5</v>
      </c>
      <c r="C385" s="24">
        <v>41844</v>
      </c>
      <c r="D385" s="26">
        <v>4882</v>
      </c>
      <c r="E385" s="26">
        <v>4888</v>
      </c>
      <c r="F385" s="26">
        <v>4841</v>
      </c>
      <c r="G385" s="26">
        <v>4848</v>
      </c>
      <c r="H385" s="1">
        <v>1472.5</v>
      </c>
      <c r="I385" s="81">
        <v>136.446709</v>
      </c>
      <c r="J385" s="119">
        <v>136.39975799999999</v>
      </c>
      <c r="K385" s="119">
        <v>95.757238999999998</v>
      </c>
      <c r="L385" s="72">
        <v>95.720196000000001</v>
      </c>
      <c r="M385" s="7">
        <v>4849</v>
      </c>
      <c r="N385" s="56"/>
      <c r="O385" s="84"/>
      <c r="P385" s="13"/>
      <c r="Q385" s="13"/>
      <c r="R385" s="13"/>
      <c r="S385" s="13"/>
      <c r="T385" s="13"/>
      <c r="U385" s="13"/>
      <c r="V385" s="13"/>
      <c r="W385" s="50"/>
      <c r="X385" s="69">
        <v>4853</v>
      </c>
      <c r="Y385" s="7">
        <v>4898</v>
      </c>
      <c r="Z385" s="68">
        <v>4842</v>
      </c>
      <c r="AA385" s="68">
        <v>4861</v>
      </c>
      <c r="AB385" s="134"/>
      <c r="AC385" s="134"/>
      <c r="AD385" s="134"/>
      <c r="AE385" s="134"/>
      <c r="AF385" s="134"/>
      <c r="AG385" s="37"/>
      <c r="AH385" s="37"/>
      <c r="AI385" s="1"/>
      <c r="AJ385" s="1"/>
      <c r="AK385" s="1"/>
      <c r="AL385" s="1"/>
      <c r="AM385" s="1"/>
      <c r="AN385" s="1"/>
      <c r="AO385" s="1"/>
      <c r="AP385" s="14">
        <v>4893</v>
      </c>
      <c r="AQ385" s="14">
        <v>4895</v>
      </c>
      <c r="AR385" s="14">
        <v>4878</v>
      </c>
      <c r="AS385" s="14">
        <v>4879</v>
      </c>
      <c r="AT385" s="14">
        <v>4891.333333333333</v>
      </c>
      <c r="AU385" s="127">
        <v>34</v>
      </c>
      <c r="AV385" s="127" t="s">
        <v>618</v>
      </c>
      <c r="AW385" s="14">
        <v>892</v>
      </c>
      <c r="AX385" s="127">
        <v>17</v>
      </c>
      <c r="AY385" s="14">
        <v>6</v>
      </c>
      <c r="AZ385" s="1">
        <v>4853</v>
      </c>
      <c r="BA385" s="1">
        <v>4898</v>
      </c>
      <c r="BB385" s="1">
        <v>4845</v>
      </c>
      <c r="BC385" s="1">
        <v>4853</v>
      </c>
      <c r="BD385" s="8"/>
      <c r="BE385" s="8"/>
      <c r="BF385" s="62"/>
      <c r="BG385" s="62"/>
      <c r="BH385" s="1">
        <v>4882</v>
      </c>
      <c r="BI385" s="1">
        <v>634</v>
      </c>
      <c r="BJ385" s="1">
        <v>661</v>
      </c>
      <c r="BK385" s="1">
        <v>0.9591527987897126</v>
      </c>
      <c r="BL385" s="1">
        <v>4853</v>
      </c>
      <c r="BM385" s="1">
        <v>4898</v>
      </c>
      <c r="BN385" s="1">
        <v>4849</v>
      </c>
      <c r="BO385" s="1">
        <v>4864</v>
      </c>
      <c r="BP385" s="1">
        <v>4853</v>
      </c>
      <c r="BQ385" s="1">
        <v>4898</v>
      </c>
      <c r="BR385" s="1">
        <v>4842</v>
      </c>
      <c r="BS385" s="1">
        <v>4848</v>
      </c>
      <c r="BT385" s="1">
        <v>4853</v>
      </c>
      <c r="BU385" s="1">
        <v>4860</v>
      </c>
      <c r="BV385" s="1">
        <v>4849</v>
      </c>
      <c r="BW385" s="1">
        <v>4851</v>
      </c>
      <c r="BX385" s="1">
        <v>1477</v>
      </c>
      <c r="BY385" s="62"/>
      <c r="BZ385" s="62"/>
      <c r="CA385" s="8"/>
      <c r="CB385" s="8"/>
      <c r="CC385" s="62"/>
      <c r="CD385" s="62"/>
      <c r="CE385" s="1"/>
      <c r="CF385" s="1"/>
    </row>
    <row r="386" spans="1:84" s="12" customFormat="1">
      <c r="A386" s="1">
        <v>2014</v>
      </c>
      <c r="B386" s="1">
        <v>6</v>
      </c>
      <c r="C386" s="24">
        <v>41845</v>
      </c>
      <c r="D386" s="26">
        <v>4859</v>
      </c>
      <c r="E386" s="26">
        <v>4866</v>
      </c>
      <c r="F386" s="26">
        <v>4851</v>
      </c>
      <c r="G386" s="26">
        <v>4862</v>
      </c>
      <c r="H386" s="1">
        <v>1478.6</v>
      </c>
      <c r="I386" s="81">
        <v>137.084476</v>
      </c>
      <c r="J386" s="119">
        <v>137.02312800000001</v>
      </c>
      <c r="K386" s="119">
        <v>95.757688000000002</v>
      </c>
      <c r="L386" s="72">
        <v>95.735039</v>
      </c>
      <c r="M386" s="7">
        <v>4866</v>
      </c>
      <c r="N386" s="56"/>
      <c r="O386" s="84"/>
      <c r="P386" s="13"/>
      <c r="Q386" s="13"/>
      <c r="R386" s="13"/>
      <c r="S386" s="13"/>
      <c r="T386" s="13"/>
      <c r="U386" s="13"/>
      <c r="V386" s="13"/>
      <c r="W386" s="50"/>
      <c r="X386" s="69">
        <v>4867</v>
      </c>
      <c r="Y386" s="7">
        <v>4883</v>
      </c>
      <c r="Z386" s="68">
        <v>4863</v>
      </c>
      <c r="AA386" s="68">
        <v>4877</v>
      </c>
      <c r="AB386" s="134"/>
      <c r="AC386" s="134"/>
      <c r="AD386" s="134"/>
      <c r="AE386" s="134"/>
      <c r="AF386" s="134"/>
      <c r="AG386" s="37"/>
      <c r="AH386" s="37"/>
      <c r="AI386" s="1"/>
      <c r="AJ386" s="1"/>
      <c r="AK386" s="1"/>
      <c r="AL386" s="1"/>
      <c r="AM386" s="1"/>
      <c r="AN386" s="1"/>
      <c r="AO386" s="1"/>
      <c r="AP386" s="14">
        <v>4853</v>
      </c>
      <c r="AQ386" s="14">
        <v>4898</v>
      </c>
      <c r="AR386" s="14">
        <v>4842</v>
      </c>
      <c r="AS386" s="14">
        <v>4852</v>
      </c>
      <c r="AT386" s="14">
        <v>4875</v>
      </c>
      <c r="AU386" s="127">
        <v>3</v>
      </c>
      <c r="AV386" s="127" t="s">
        <v>618</v>
      </c>
      <c r="AW386" s="14">
        <v>892</v>
      </c>
      <c r="AX386" s="127" t="s">
        <v>618</v>
      </c>
      <c r="AY386" s="14">
        <v>6</v>
      </c>
      <c r="AZ386" s="1">
        <v>4867</v>
      </c>
      <c r="BA386" s="1">
        <v>4883</v>
      </c>
      <c r="BB386" s="1">
        <v>4863</v>
      </c>
      <c r="BC386" s="1">
        <v>4875</v>
      </c>
      <c r="BD386" s="8"/>
      <c r="BE386" s="8"/>
      <c r="BF386" s="62"/>
      <c r="BG386" s="62"/>
      <c r="BH386" s="1">
        <v>4862</v>
      </c>
      <c r="BI386" s="1">
        <v>827</v>
      </c>
      <c r="BJ386" s="1">
        <v>673</v>
      </c>
      <c r="BK386" s="1">
        <v>1.2288261515601784</v>
      </c>
      <c r="BL386" s="1">
        <v>4867</v>
      </c>
      <c r="BM386" s="1">
        <v>4883</v>
      </c>
      <c r="BN386" s="1">
        <v>4863</v>
      </c>
      <c r="BO386" s="1">
        <v>4875</v>
      </c>
      <c r="BP386" s="1">
        <v>4867</v>
      </c>
      <c r="BQ386" s="1">
        <v>4883</v>
      </c>
      <c r="BR386" s="1">
        <v>4863</v>
      </c>
      <c r="BS386" s="1">
        <v>4867</v>
      </c>
      <c r="BT386" s="1">
        <v>4867</v>
      </c>
      <c r="BU386" s="1">
        <v>4876</v>
      </c>
      <c r="BV386" s="1">
        <v>4863</v>
      </c>
      <c r="BW386" s="1">
        <v>4874</v>
      </c>
      <c r="BX386" s="1">
        <v>1475</v>
      </c>
      <c r="BY386" s="62"/>
      <c r="BZ386" s="62"/>
      <c r="CA386" s="8"/>
      <c r="CB386" s="8"/>
      <c r="CC386" s="62"/>
      <c r="CD386" s="62"/>
      <c r="CE386" s="1"/>
      <c r="CF386" s="1"/>
    </row>
    <row r="387" spans="1:84" s="12" customFormat="1">
      <c r="A387" s="1">
        <v>2014</v>
      </c>
      <c r="B387" s="1">
        <v>2</v>
      </c>
      <c r="C387" s="24">
        <v>41848</v>
      </c>
      <c r="D387" s="26">
        <v>4883</v>
      </c>
      <c r="E387" s="26">
        <v>4914</v>
      </c>
      <c r="F387" s="26">
        <v>4880</v>
      </c>
      <c r="G387" s="26">
        <v>4909</v>
      </c>
      <c r="H387" s="1">
        <v>1492.1</v>
      </c>
      <c r="I387" s="81">
        <v>136.801672</v>
      </c>
      <c r="J387" s="119">
        <v>136.81185600000001</v>
      </c>
      <c r="K387" s="119">
        <v>95.597207999999995</v>
      </c>
      <c r="L387" s="72">
        <v>95.627759999999995</v>
      </c>
      <c r="M387" s="7">
        <v>4909</v>
      </c>
      <c r="N387" s="56"/>
      <c r="O387" s="84"/>
      <c r="P387" s="13"/>
      <c r="Q387" s="13"/>
      <c r="R387" s="13"/>
      <c r="S387" s="13"/>
      <c r="T387" s="13"/>
      <c r="U387" s="13"/>
      <c r="V387" s="13"/>
      <c r="W387" s="50"/>
      <c r="X387" s="69">
        <v>4910</v>
      </c>
      <c r="Y387" s="7">
        <v>4928</v>
      </c>
      <c r="Z387" s="68">
        <v>4905</v>
      </c>
      <c r="AA387" s="68">
        <v>4919</v>
      </c>
      <c r="AB387" s="134"/>
      <c r="AC387" s="134"/>
      <c r="AD387" s="134"/>
      <c r="AE387" s="134"/>
      <c r="AF387" s="134"/>
      <c r="AG387" s="37"/>
      <c r="AH387" s="37"/>
      <c r="AI387" s="1"/>
      <c r="AJ387" s="1"/>
      <c r="AK387" s="1"/>
      <c r="AL387" s="1"/>
      <c r="AM387" s="1"/>
      <c r="AN387" s="1"/>
      <c r="AO387" s="1"/>
      <c r="AP387" s="14">
        <v>4867</v>
      </c>
      <c r="AQ387" s="14">
        <v>4888</v>
      </c>
      <c r="AR387" s="14">
        <v>4863</v>
      </c>
      <c r="AS387" s="14">
        <v>4886</v>
      </c>
      <c r="AT387" s="14">
        <v>4872.333333333333</v>
      </c>
      <c r="AU387" s="127">
        <v>26</v>
      </c>
      <c r="AV387" s="127">
        <v>27</v>
      </c>
      <c r="AW387" s="14">
        <v>919</v>
      </c>
      <c r="AX387" s="127" t="s">
        <v>618</v>
      </c>
      <c r="AY387" s="14">
        <v>6</v>
      </c>
      <c r="AZ387" s="1">
        <v>4910</v>
      </c>
      <c r="BA387" s="1">
        <v>4922</v>
      </c>
      <c r="BB387" s="1">
        <v>4905</v>
      </c>
      <c r="BC387" s="1">
        <v>4920</v>
      </c>
      <c r="BD387" s="8"/>
      <c r="BE387" s="8"/>
      <c r="BF387" s="62"/>
      <c r="BG387" s="62"/>
      <c r="BH387" s="1">
        <v>4883</v>
      </c>
      <c r="BI387" s="1">
        <v>1084</v>
      </c>
      <c r="BJ387" s="1">
        <v>644</v>
      </c>
      <c r="BK387" s="1">
        <v>1.6832298136645962</v>
      </c>
      <c r="BL387" s="1">
        <v>4910</v>
      </c>
      <c r="BM387" s="1">
        <v>4922</v>
      </c>
      <c r="BN387" s="1">
        <v>4905</v>
      </c>
      <c r="BO387" s="1">
        <v>4918</v>
      </c>
      <c r="BP387" s="1">
        <v>4910</v>
      </c>
      <c r="BQ387" s="1">
        <v>4922</v>
      </c>
      <c r="BR387" s="1">
        <v>4905</v>
      </c>
      <c r="BS387" s="1">
        <v>4913</v>
      </c>
      <c r="BT387" s="1">
        <v>4910</v>
      </c>
      <c r="BU387" s="1">
        <v>4915</v>
      </c>
      <c r="BV387" s="1">
        <v>4905</v>
      </c>
      <c r="BW387" s="1">
        <v>4912</v>
      </c>
      <c r="BX387" s="1">
        <v>1487</v>
      </c>
      <c r="BY387" s="62"/>
      <c r="BZ387" s="62"/>
      <c r="CA387" s="8"/>
      <c r="CB387" s="8"/>
      <c r="CC387" s="62"/>
      <c r="CD387" s="62"/>
      <c r="CE387" s="1"/>
      <c r="CF387" s="1"/>
    </row>
    <row r="388" spans="1:84" s="12" customFormat="1">
      <c r="A388" s="1">
        <v>2014</v>
      </c>
      <c r="B388" s="1">
        <v>3</v>
      </c>
      <c r="C388" s="24">
        <v>41849</v>
      </c>
      <c r="D388" s="26">
        <v>4917</v>
      </c>
      <c r="E388" s="26">
        <v>4920</v>
      </c>
      <c r="F388" s="26">
        <v>4902</v>
      </c>
      <c r="G388" s="26">
        <v>4907</v>
      </c>
      <c r="H388" s="1">
        <v>1481.4</v>
      </c>
      <c r="I388" s="81">
        <v>136.93874400000001</v>
      </c>
      <c r="J388" s="119">
        <v>136.966104</v>
      </c>
      <c r="K388" s="119">
        <v>95.810209999999998</v>
      </c>
      <c r="L388" s="72">
        <v>95.800815</v>
      </c>
      <c r="M388" s="7">
        <v>4913</v>
      </c>
      <c r="N388" s="56"/>
      <c r="O388" s="84"/>
      <c r="P388" s="13"/>
      <c r="Q388" s="13"/>
      <c r="R388" s="13"/>
      <c r="S388" s="13"/>
      <c r="T388" s="13"/>
      <c r="U388" s="13"/>
      <c r="V388" s="13"/>
      <c r="W388" s="50"/>
      <c r="X388" s="69">
        <v>4913</v>
      </c>
      <c r="Y388" s="7">
        <v>4922</v>
      </c>
      <c r="Z388" s="68">
        <v>4899</v>
      </c>
      <c r="AA388" s="68">
        <v>4908</v>
      </c>
      <c r="AB388" s="134"/>
      <c r="AC388" s="134"/>
      <c r="AD388" s="134"/>
      <c r="AE388" s="134"/>
      <c r="AF388" s="134"/>
      <c r="AG388" s="37"/>
      <c r="AH388" s="37"/>
      <c r="AI388" s="1"/>
      <c r="AJ388" s="1"/>
      <c r="AK388" s="1"/>
      <c r="AL388" s="1"/>
      <c r="AM388" s="1"/>
      <c r="AN388" s="1"/>
      <c r="AO388" s="1"/>
      <c r="AP388" s="14">
        <v>4910</v>
      </c>
      <c r="AQ388" s="14">
        <v>4928</v>
      </c>
      <c r="AR388" s="14">
        <v>4905</v>
      </c>
      <c r="AS388" s="14">
        <v>4916</v>
      </c>
      <c r="AT388" s="14">
        <v>4884.666666666667</v>
      </c>
      <c r="AU388" s="127">
        <v>10</v>
      </c>
      <c r="AV388" s="127" t="s">
        <v>618</v>
      </c>
      <c r="AW388" s="14">
        <v>919</v>
      </c>
      <c r="AX388" s="127" t="s">
        <v>618</v>
      </c>
      <c r="AY388" s="14">
        <v>6</v>
      </c>
      <c r="AZ388" s="1">
        <v>4913</v>
      </c>
      <c r="BA388" s="1">
        <v>4922</v>
      </c>
      <c r="BB388" s="1">
        <v>4910</v>
      </c>
      <c r="BC388" s="1">
        <v>4913</v>
      </c>
      <c r="BD388" s="8"/>
      <c r="BE388" s="8"/>
      <c r="BF388" s="62"/>
      <c r="BG388" s="62"/>
      <c r="BH388" s="1">
        <v>4915</v>
      </c>
      <c r="BI388" s="1">
        <v>691</v>
      </c>
      <c r="BJ388" s="1">
        <v>564</v>
      </c>
      <c r="BK388" s="1">
        <v>1.2251773049645389</v>
      </c>
      <c r="BL388" s="1">
        <v>4913</v>
      </c>
      <c r="BM388" s="1">
        <v>4922</v>
      </c>
      <c r="BN388" s="1">
        <v>4911</v>
      </c>
      <c r="BO388" s="1">
        <v>4921</v>
      </c>
      <c r="BP388" s="1">
        <v>4913</v>
      </c>
      <c r="BQ388" s="1">
        <v>4922</v>
      </c>
      <c r="BR388" s="1">
        <v>4908</v>
      </c>
      <c r="BS388" s="1">
        <v>4915</v>
      </c>
      <c r="BT388" s="1">
        <v>4913</v>
      </c>
      <c r="BU388" s="1">
        <v>4922</v>
      </c>
      <c r="BV388" s="1">
        <v>4913</v>
      </c>
      <c r="BW388" s="1">
        <v>4915</v>
      </c>
      <c r="BX388" s="1">
        <v>1491.8</v>
      </c>
      <c r="BY388" s="62"/>
      <c r="BZ388" s="62"/>
      <c r="CA388" s="8"/>
      <c r="CB388" s="8"/>
      <c r="CC388" s="62"/>
      <c r="CD388" s="62"/>
      <c r="CE388" s="1"/>
      <c r="CF388" s="1"/>
    </row>
    <row r="389" spans="1:84" s="12" customFormat="1">
      <c r="A389" s="1">
        <v>2014</v>
      </c>
      <c r="B389" s="1">
        <v>4</v>
      </c>
      <c r="C389" s="24">
        <v>41850</v>
      </c>
      <c r="D389" s="26">
        <v>4906</v>
      </c>
      <c r="E389" s="26">
        <v>4910</v>
      </c>
      <c r="F389" s="26">
        <v>4891</v>
      </c>
      <c r="G389" s="26">
        <v>4908</v>
      </c>
      <c r="H389" s="1">
        <v>1482.6</v>
      </c>
      <c r="I389" s="81">
        <v>136.96271999999999</v>
      </c>
      <c r="J389" s="119">
        <v>136.93845099999999</v>
      </c>
      <c r="K389" s="119">
        <v>95.745194999999995</v>
      </c>
      <c r="L389" s="72">
        <v>95.743506999999994</v>
      </c>
      <c r="M389" s="7">
        <v>4908</v>
      </c>
      <c r="N389" s="56"/>
      <c r="O389" s="84"/>
      <c r="P389" s="13"/>
      <c r="Q389" s="13"/>
      <c r="R389" s="13"/>
      <c r="S389" s="13"/>
      <c r="T389" s="13"/>
      <c r="U389" s="13"/>
      <c r="V389" s="13"/>
      <c r="W389" s="50"/>
      <c r="X389" s="69">
        <v>4909</v>
      </c>
      <c r="Y389" s="7">
        <v>4934</v>
      </c>
      <c r="Z389" s="68">
        <v>4906</v>
      </c>
      <c r="AA389" s="68">
        <v>4924</v>
      </c>
      <c r="AB389" s="134"/>
      <c r="AC389" s="134"/>
      <c r="AD389" s="134"/>
      <c r="AE389" s="134"/>
      <c r="AF389" s="134"/>
      <c r="AG389" s="37"/>
      <c r="AH389" s="37"/>
      <c r="AI389" s="1"/>
      <c r="AJ389" s="1"/>
      <c r="AK389" s="1"/>
      <c r="AL389" s="1"/>
      <c r="AM389" s="1"/>
      <c r="AN389" s="1"/>
      <c r="AO389" s="1"/>
      <c r="AP389" s="14">
        <v>4913</v>
      </c>
      <c r="AQ389" s="14">
        <v>4922</v>
      </c>
      <c r="AR389" s="14">
        <v>4899</v>
      </c>
      <c r="AS389" s="14">
        <v>4904</v>
      </c>
      <c r="AT389" s="14">
        <v>4902</v>
      </c>
      <c r="AU389" s="127">
        <v>2</v>
      </c>
      <c r="AV389" s="127" t="s">
        <v>618</v>
      </c>
      <c r="AW389" s="14">
        <v>919</v>
      </c>
      <c r="AX389" s="127" t="s">
        <v>618</v>
      </c>
      <c r="AY389" s="14">
        <v>6</v>
      </c>
      <c r="AZ389" s="1">
        <v>4909</v>
      </c>
      <c r="BA389" s="1">
        <v>4930</v>
      </c>
      <c r="BB389" s="1">
        <v>4906</v>
      </c>
      <c r="BC389" s="1">
        <v>4924</v>
      </c>
      <c r="BD389" s="8"/>
      <c r="BE389" s="8"/>
      <c r="BF389" s="62"/>
      <c r="BG389" s="62"/>
      <c r="BH389" s="1">
        <v>4907</v>
      </c>
      <c r="BI389" s="1">
        <v>821</v>
      </c>
      <c r="BJ389" s="1">
        <v>537</v>
      </c>
      <c r="BK389" s="1">
        <v>1.5288640595903167</v>
      </c>
      <c r="BL389" s="1">
        <v>4909</v>
      </c>
      <c r="BM389" s="1">
        <v>4930</v>
      </c>
      <c r="BN389" s="1">
        <v>4906</v>
      </c>
      <c r="BO389" s="1">
        <v>4924</v>
      </c>
      <c r="BP389" s="1">
        <v>4909</v>
      </c>
      <c r="BQ389" s="1">
        <v>4930</v>
      </c>
      <c r="BR389" s="1">
        <v>4906</v>
      </c>
      <c r="BS389" s="1">
        <v>4922</v>
      </c>
      <c r="BT389" s="1">
        <v>4909</v>
      </c>
      <c r="BU389" s="1">
        <v>4916</v>
      </c>
      <c r="BV389" s="1">
        <v>4908</v>
      </c>
      <c r="BW389" s="1">
        <v>4914</v>
      </c>
      <c r="BX389" s="1">
        <v>1486.1</v>
      </c>
      <c r="BY389" s="62"/>
      <c r="BZ389" s="62"/>
      <c r="CA389" s="8"/>
      <c r="CB389" s="8"/>
      <c r="CC389" s="62"/>
      <c r="CD389" s="62"/>
      <c r="CE389" s="1"/>
      <c r="CF389" s="1"/>
    </row>
    <row r="390" spans="1:84" s="12" customFormat="1">
      <c r="A390" s="1">
        <v>2014</v>
      </c>
      <c r="B390" s="1">
        <v>5</v>
      </c>
      <c r="C390" s="24">
        <v>41851</v>
      </c>
      <c r="D390" s="26">
        <v>4930</v>
      </c>
      <c r="E390" s="26">
        <v>4930</v>
      </c>
      <c r="F390" s="26">
        <v>4909</v>
      </c>
      <c r="G390" s="26">
        <v>4918</v>
      </c>
      <c r="H390" s="1">
        <v>1464.4</v>
      </c>
      <c r="I390" s="81">
        <v>137.655416</v>
      </c>
      <c r="J390" s="119">
        <v>137.69558000000001</v>
      </c>
      <c r="K390" s="119">
        <v>95.787111999999993</v>
      </c>
      <c r="L390" s="72">
        <v>95.753349999999998</v>
      </c>
      <c r="M390" s="7">
        <v>4924</v>
      </c>
      <c r="N390" s="56"/>
      <c r="O390" s="84"/>
      <c r="P390" s="13"/>
      <c r="Q390" s="13"/>
      <c r="R390" s="13"/>
      <c r="S390" s="13"/>
      <c r="T390" s="13"/>
      <c r="U390" s="13"/>
      <c r="V390" s="13"/>
      <c r="W390" s="50"/>
      <c r="X390" s="69">
        <v>4925</v>
      </c>
      <c r="Y390" s="7">
        <v>4928</v>
      </c>
      <c r="Z390" s="68">
        <v>4876</v>
      </c>
      <c r="AA390" s="68">
        <v>4882</v>
      </c>
      <c r="AB390" s="134"/>
      <c r="AC390" s="134"/>
      <c r="AD390" s="134"/>
      <c r="AE390" s="134"/>
      <c r="AF390" s="134"/>
      <c r="AG390" s="37"/>
      <c r="AH390" s="37"/>
      <c r="AI390" s="1"/>
      <c r="AJ390" s="1"/>
      <c r="AK390" s="1"/>
      <c r="AL390" s="1"/>
      <c r="AM390" s="1"/>
      <c r="AN390" s="1"/>
      <c r="AO390" s="1"/>
      <c r="AP390" s="14">
        <v>4909</v>
      </c>
      <c r="AQ390" s="14">
        <v>4934</v>
      </c>
      <c r="AR390" s="14">
        <v>4906</v>
      </c>
      <c r="AS390" s="14">
        <v>4925</v>
      </c>
      <c r="AT390" s="14">
        <v>4915</v>
      </c>
      <c r="AU390" s="127">
        <v>12</v>
      </c>
      <c r="AV390" s="127" t="s">
        <v>618</v>
      </c>
      <c r="AW390" s="14">
        <v>919</v>
      </c>
      <c r="AX390" s="127" t="s">
        <v>618</v>
      </c>
      <c r="AY390" s="14">
        <v>6</v>
      </c>
      <c r="AZ390" s="1">
        <v>4925</v>
      </c>
      <c r="BA390" s="1">
        <v>4928</v>
      </c>
      <c r="BB390" s="1">
        <v>4905</v>
      </c>
      <c r="BC390" s="1">
        <v>4906</v>
      </c>
      <c r="BD390" s="8"/>
      <c r="BE390" s="8"/>
      <c r="BF390" s="62"/>
      <c r="BG390" s="62"/>
      <c r="BH390" s="1">
        <v>4928</v>
      </c>
      <c r="BI390" s="1">
        <v>762</v>
      </c>
      <c r="BJ390" s="1">
        <v>740</v>
      </c>
      <c r="BK390" s="1">
        <v>1.0297297297297296</v>
      </c>
      <c r="BL390" s="1">
        <v>4925</v>
      </c>
      <c r="BM390" s="1">
        <v>4928</v>
      </c>
      <c r="BN390" s="1">
        <v>4912</v>
      </c>
      <c r="BO390" s="1">
        <v>4920</v>
      </c>
      <c r="BP390" s="1">
        <v>4925</v>
      </c>
      <c r="BQ390" s="1">
        <v>4928</v>
      </c>
      <c r="BR390" s="1">
        <v>4891</v>
      </c>
      <c r="BS390" s="1">
        <v>4898</v>
      </c>
      <c r="BT390" s="1">
        <v>4925</v>
      </c>
      <c r="BU390" s="1">
        <v>4927</v>
      </c>
      <c r="BV390" s="1">
        <v>4919</v>
      </c>
      <c r="BW390" s="1">
        <v>4920</v>
      </c>
      <c r="BX390" s="1">
        <v>1479</v>
      </c>
      <c r="BY390" s="62"/>
      <c r="BZ390" s="62"/>
      <c r="CA390" s="8"/>
      <c r="CB390" s="8"/>
      <c r="CC390" s="62"/>
      <c r="CD390" s="62"/>
      <c r="CE390" s="1"/>
      <c r="CF390" s="1"/>
    </row>
    <row r="391" spans="1:84" s="12" customFormat="1">
      <c r="A391" s="1">
        <v>2014</v>
      </c>
      <c r="B391" s="1">
        <v>6</v>
      </c>
      <c r="C391" s="24">
        <v>41852</v>
      </c>
      <c r="D391" s="26">
        <v>4875</v>
      </c>
      <c r="E391" s="26">
        <v>4900</v>
      </c>
      <c r="F391" s="26">
        <v>4869</v>
      </c>
      <c r="G391" s="26">
        <v>4895</v>
      </c>
      <c r="H391" s="1">
        <v>1463.3</v>
      </c>
      <c r="I391" s="81">
        <v>137.76768999999999</v>
      </c>
      <c r="J391" s="119">
        <v>137.78519</v>
      </c>
      <c r="K391" s="119">
        <v>95.517009999999999</v>
      </c>
      <c r="L391" s="72">
        <v>95.528319999999994</v>
      </c>
      <c r="M391" s="7">
        <v>4894</v>
      </c>
      <c r="N391" s="56"/>
      <c r="O391" s="84"/>
      <c r="P391" s="13"/>
      <c r="Q391" s="13"/>
      <c r="R391" s="13"/>
      <c r="S391" s="13"/>
      <c r="T391" s="13"/>
      <c r="U391" s="13"/>
      <c r="V391" s="13"/>
      <c r="W391" s="50"/>
      <c r="X391" s="69">
        <v>4895</v>
      </c>
      <c r="Y391" s="7">
        <v>4899</v>
      </c>
      <c r="Z391" s="68">
        <v>4863</v>
      </c>
      <c r="AA391" s="68">
        <v>4875</v>
      </c>
      <c r="AB391" s="134"/>
      <c r="AC391" s="134"/>
      <c r="AD391" s="134"/>
      <c r="AE391" s="134"/>
      <c r="AF391" s="134"/>
      <c r="AG391" s="37"/>
      <c r="AH391" s="37"/>
      <c r="AI391" s="1"/>
      <c r="AJ391" s="1"/>
      <c r="AK391" s="1"/>
      <c r="AL391" s="1"/>
      <c r="AM391" s="1"/>
      <c r="AN391" s="1"/>
      <c r="AO391" s="1"/>
      <c r="AP391" s="14">
        <v>4925</v>
      </c>
      <c r="AQ391" s="14">
        <v>4928</v>
      </c>
      <c r="AR391" s="14">
        <v>4869</v>
      </c>
      <c r="AS391" s="14">
        <v>4883</v>
      </c>
      <c r="AT391" s="14">
        <v>4904</v>
      </c>
      <c r="AU391" s="127">
        <v>20</v>
      </c>
      <c r="AV391" s="127" t="s">
        <v>618</v>
      </c>
      <c r="AW391" s="14">
        <v>919</v>
      </c>
      <c r="AX391" s="127" t="s">
        <v>618</v>
      </c>
      <c r="AY391" s="14">
        <v>6</v>
      </c>
      <c r="AZ391" s="1">
        <v>4895</v>
      </c>
      <c r="BA391" s="1">
        <v>4899</v>
      </c>
      <c r="BB391" s="1">
        <v>4867</v>
      </c>
      <c r="BC391" s="1">
        <v>4892</v>
      </c>
      <c r="BD391" s="8"/>
      <c r="BE391" s="8"/>
      <c r="BF391" s="62"/>
      <c r="BG391" s="62"/>
      <c r="BH391" s="1">
        <v>4872</v>
      </c>
      <c r="BI391" s="1">
        <v>662</v>
      </c>
      <c r="BJ391" s="1">
        <v>1234</v>
      </c>
      <c r="BK391" s="1">
        <v>0.5364667747163695</v>
      </c>
      <c r="BL391" s="1">
        <v>4895</v>
      </c>
      <c r="BM391" s="1">
        <v>4899</v>
      </c>
      <c r="BN391" s="1">
        <v>4867</v>
      </c>
      <c r="BO391" s="1">
        <v>4883</v>
      </c>
      <c r="BP391" s="1">
        <v>4895</v>
      </c>
      <c r="BQ391" s="1">
        <v>4899</v>
      </c>
      <c r="BR391" s="1">
        <v>4865</v>
      </c>
      <c r="BS391" s="1">
        <v>4873</v>
      </c>
      <c r="BT391" s="1">
        <v>4895</v>
      </c>
      <c r="BU391" s="1">
        <v>4899</v>
      </c>
      <c r="BV391" s="1">
        <v>4889</v>
      </c>
      <c r="BW391" s="1">
        <v>4891</v>
      </c>
      <c r="BX391" s="1">
        <v>1467.9</v>
      </c>
      <c r="BY391" s="62"/>
      <c r="BZ391" s="62"/>
      <c r="CA391" s="8"/>
      <c r="CB391" s="8"/>
      <c r="CC391" s="62"/>
      <c r="CD391" s="62"/>
      <c r="CE391" s="1"/>
      <c r="CF391" s="1"/>
    </row>
    <row r="392" spans="1:84" s="12" customFormat="1">
      <c r="A392" s="1">
        <v>2014</v>
      </c>
      <c r="B392" s="1">
        <v>2</v>
      </c>
      <c r="C392" s="24">
        <v>41855</v>
      </c>
      <c r="D392" s="26">
        <v>4874</v>
      </c>
      <c r="E392" s="26">
        <v>4888</v>
      </c>
      <c r="F392" s="26">
        <v>4866</v>
      </c>
      <c r="G392" s="26">
        <v>4879</v>
      </c>
      <c r="H392" s="1">
        <v>1464.8</v>
      </c>
      <c r="I392" s="81">
        <v>137.71208799999999</v>
      </c>
      <c r="J392" s="119">
        <v>137.71288100000001</v>
      </c>
      <c r="K392" s="119">
        <v>95.588632000000004</v>
      </c>
      <c r="L392" s="72">
        <v>95.570954</v>
      </c>
      <c r="M392" s="7">
        <v>4888</v>
      </c>
      <c r="N392" s="56"/>
      <c r="O392" s="84"/>
      <c r="P392" s="13"/>
      <c r="Q392" s="13"/>
      <c r="R392" s="13"/>
      <c r="S392" s="13"/>
      <c r="T392" s="13"/>
      <c r="U392" s="13"/>
      <c r="V392" s="13"/>
      <c r="W392" s="50"/>
      <c r="X392" s="69">
        <v>4888</v>
      </c>
      <c r="Y392" s="7">
        <v>4893</v>
      </c>
      <c r="Z392" s="68">
        <v>4860</v>
      </c>
      <c r="AA392" s="68">
        <v>4869</v>
      </c>
      <c r="AB392" s="134"/>
      <c r="AC392" s="134"/>
      <c r="AD392" s="134"/>
      <c r="AE392" s="134"/>
      <c r="AF392" s="134"/>
      <c r="AG392" s="37"/>
      <c r="AH392" s="37"/>
      <c r="AI392" s="1"/>
      <c r="AJ392" s="1"/>
      <c r="AK392" s="1"/>
      <c r="AL392" s="1"/>
      <c r="AM392" s="1"/>
      <c r="AN392" s="1"/>
      <c r="AO392" s="1"/>
      <c r="AP392" s="14">
        <v>4895</v>
      </c>
      <c r="AQ392" s="14">
        <v>4899</v>
      </c>
      <c r="AR392" s="14">
        <v>4863</v>
      </c>
      <c r="AS392" s="14">
        <v>4870</v>
      </c>
      <c r="AT392" s="14">
        <v>4892.666666666667</v>
      </c>
      <c r="AU392" s="127">
        <v>5</v>
      </c>
      <c r="AV392" s="127" t="s">
        <v>618</v>
      </c>
      <c r="AW392" s="14">
        <v>919</v>
      </c>
      <c r="AX392" s="127" t="s">
        <v>618</v>
      </c>
      <c r="AY392" s="14">
        <v>6</v>
      </c>
      <c r="AZ392" s="1">
        <v>4888</v>
      </c>
      <c r="BA392" s="1">
        <v>4893</v>
      </c>
      <c r="BB392" s="1">
        <v>4872</v>
      </c>
      <c r="BC392" s="1">
        <v>4873</v>
      </c>
      <c r="BD392" s="8"/>
      <c r="BE392" s="8"/>
      <c r="BF392" s="62"/>
      <c r="BG392" s="62"/>
      <c r="BH392" s="1">
        <v>4870</v>
      </c>
      <c r="BI392" s="1">
        <v>703</v>
      </c>
      <c r="BJ392" s="1">
        <v>654</v>
      </c>
      <c r="BK392" s="1">
        <v>1.0749235474006116</v>
      </c>
      <c r="BL392" s="1">
        <v>4888</v>
      </c>
      <c r="BM392" s="1">
        <v>4893</v>
      </c>
      <c r="BN392" s="1">
        <v>4873</v>
      </c>
      <c r="BO392" s="1">
        <v>4879</v>
      </c>
      <c r="BP392" s="1">
        <v>4888</v>
      </c>
      <c r="BQ392" s="1">
        <v>4893</v>
      </c>
      <c r="BR392" s="1">
        <v>4860</v>
      </c>
      <c r="BS392" s="1">
        <v>4871</v>
      </c>
      <c r="BT392" s="1">
        <v>4888</v>
      </c>
      <c r="BU392" s="1">
        <v>4893</v>
      </c>
      <c r="BV392" s="1">
        <v>4883</v>
      </c>
      <c r="BW392" s="1">
        <v>4885</v>
      </c>
      <c r="BX392" s="1">
        <v>1470.3</v>
      </c>
      <c r="BY392" s="62"/>
      <c r="BZ392" s="62"/>
      <c r="CA392" s="8"/>
      <c r="CB392" s="8"/>
      <c r="CC392" s="62"/>
      <c r="CD392" s="62"/>
      <c r="CE392" s="1"/>
      <c r="CF392" s="1"/>
    </row>
    <row r="393" spans="1:84" s="12" customFormat="1">
      <c r="A393" s="1">
        <v>2014</v>
      </c>
      <c r="B393" s="1">
        <v>3</v>
      </c>
      <c r="C393" s="24">
        <v>41856</v>
      </c>
      <c r="D393" s="26">
        <v>4875</v>
      </c>
      <c r="E393" s="26">
        <v>4880</v>
      </c>
      <c r="F393" s="26">
        <v>4871</v>
      </c>
      <c r="G393" s="26">
        <v>4873</v>
      </c>
      <c r="H393" s="1">
        <v>1455.3</v>
      </c>
      <c r="I393" s="81">
        <v>137.64260999999999</v>
      </c>
      <c r="J393" s="119">
        <v>137.68287599999999</v>
      </c>
      <c r="K393" s="119">
        <v>95.699659999999994</v>
      </c>
      <c r="L393" s="72">
        <v>95.737914000000004</v>
      </c>
      <c r="M393" s="7">
        <v>4874</v>
      </c>
      <c r="N393" s="56"/>
      <c r="O393" s="84"/>
      <c r="P393" s="13"/>
      <c r="Q393" s="13"/>
      <c r="R393" s="13"/>
      <c r="S393" s="13"/>
      <c r="T393" s="13"/>
      <c r="U393" s="13"/>
      <c r="V393" s="13"/>
      <c r="W393" s="50"/>
      <c r="X393" s="69">
        <v>4874</v>
      </c>
      <c r="Y393" s="7">
        <v>4877</v>
      </c>
      <c r="Z393" s="68">
        <v>4846</v>
      </c>
      <c r="AA393" s="68">
        <v>4849</v>
      </c>
      <c r="AB393" s="134"/>
      <c r="AC393" s="134"/>
      <c r="AD393" s="134"/>
      <c r="AE393" s="134"/>
      <c r="AF393" s="134"/>
      <c r="AG393" s="37"/>
      <c r="AH393" s="37"/>
      <c r="AI393" s="1"/>
      <c r="AJ393" s="1"/>
      <c r="AK393" s="1"/>
      <c r="AL393" s="1"/>
      <c r="AM393" s="1"/>
      <c r="AN393" s="1"/>
      <c r="AO393" s="1"/>
      <c r="AP393" s="14">
        <v>4888</v>
      </c>
      <c r="AQ393" s="14">
        <v>4893</v>
      </c>
      <c r="AR393" s="14">
        <v>4860</v>
      </c>
      <c r="AS393" s="14">
        <v>4878</v>
      </c>
      <c r="AT393" s="14">
        <v>4877</v>
      </c>
      <c r="AU393" s="127">
        <v>2</v>
      </c>
      <c r="AV393" s="127" t="s">
        <v>618</v>
      </c>
      <c r="AW393" s="14">
        <v>919</v>
      </c>
      <c r="AX393" s="127" t="s">
        <v>618</v>
      </c>
      <c r="AY393" s="14">
        <v>6</v>
      </c>
      <c r="AZ393" s="1">
        <v>4874</v>
      </c>
      <c r="BA393" s="1">
        <v>4877</v>
      </c>
      <c r="BB393" s="1">
        <v>4847</v>
      </c>
      <c r="BC393" s="1">
        <v>4849</v>
      </c>
      <c r="BD393" s="8"/>
      <c r="BE393" s="8"/>
      <c r="BF393" s="62"/>
      <c r="BG393" s="62"/>
      <c r="BH393" s="1">
        <v>4877</v>
      </c>
      <c r="BI393" s="1">
        <v>958</v>
      </c>
      <c r="BJ393" s="1">
        <v>946</v>
      </c>
      <c r="BK393" s="1">
        <v>1.0126849894291754</v>
      </c>
      <c r="BL393" s="1">
        <v>4874</v>
      </c>
      <c r="BM393" s="1">
        <v>4877</v>
      </c>
      <c r="BN393" s="1">
        <v>4853</v>
      </c>
      <c r="BO393" s="1">
        <v>4858</v>
      </c>
      <c r="BP393" s="1">
        <v>4874</v>
      </c>
      <c r="BQ393" s="1">
        <v>4877</v>
      </c>
      <c r="BR393" s="1">
        <v>4846</v>
      </c>
      <c r="BS393" s="1">
        <v>4867</v>
      </c>
      <c r="BT393" s="1">
        <v>4874</v>
      </c>
      <c r="BU393" s="1">
        <v>4877</v>
      </c>
      <c r="BV393" s="1">
        <v>4866</v>
      </c>
      <c r="BW393" s="1">
        <v>4875</v>
      </c>
      <c r="BX393" s="1">
        <v>1465.9</v>
      </c>
      <c r="BY393" s="62"/>
      <c r="BZ393" s="62"/>
      <c r="CA393" s="8"/>
      <c r="CB393" s="8"/>
      <c r="CC393" s="62"/>
      <c r="CD393" s="62"/>
      <c r="CE393" s="1"/>
      <c r="CF393" s="1"/>
    </row>
    <row r="394" spans="1:84" s="12" customFormat="1">
      <c r="A394" s="1">
        <v>2014</v>
      </c>
      <c r="B394" s="1">
        <v>4</v>
      </c>
      <c r="C394" s="24">
        <v>41857</v>
      </c>
      <c r="D394" s="26">
        <v>4858</v>
      </c>
      <c r="E394" s="26">
        <v>4866</v>
      </c>
      <c r="F394" s="26">
        <v>4849</v>
      </c>
      <c r="G394" s="26">
        <v>4860</v>
      </c>
      <c r="H394" s="1">
        <v>1465.3</v>
      </c>
      <c r="I394" s="81">
        <v>136.97293199999999</v>
      </c>
      <c r="J394" s="119">
        <v>137.000586</v>
      </c>
      <c r="K394" s="119">
        <v>95.485247999999999</v>
      </c>
      <c r="L394" s="72">
        <v>95.475936000000004</v>
      </c>
      <c r="M394" s="7">
        <v>4853</v>
      </c>
      <c r="N394" s="56"/>
      <c r="O394" s="84"/>
      <c r="P394" s="13"/>
      <c r="Q394" s="13"/>
      <c r="R394" s="13"/>
      <c r="S394" s="13"/>
      <c r="T394" s="13"/>
      <c r="U394" s="13"/>
      <c r="V394" s="13"/>
      <c r="W394" s="50"/>
      <c r="X394" s="69">
        <v>4853</v>
      </c>
      <c r="Y394" s="7">
        <v>4865</v>
      </c>
      <c r="Z394" s="68">
        <v>4830</v>
      </c>
      <c r="AA394" s="68">
        <v>4858</v>
      </c>
      <c r="AB394" s="134"/>
      <c r="AC394" s="134"/>
      <c r="AD394" s="134"/>
      <c r="AE394" s="134"/>
      <c r="AF394" s="134"/>
      <c r="AG394" s="37"/>
      <c r="AH394" s="37"/>
      <c r="AI394" s="1"/>
      <c r="AJ394" s="1"/>
      <c r="AK394" s="1"/>
      <c r="AL394" s="1"/>
      <c r="AM394" s="1"/>
      <c r="AN394" s="1"/>
      <c r="AO394" s="1"/>
      <c r="AP394" s="14">
        <v>4874</v>
      </c>
      <c r="AQ394" s="14">
        <v>4877</v>
      </c>
      <c r="AR394" s="14">
        <v>4846</v>
      </c>
      <c r="AS394" s="14">
        <v>4855</v>
      </c>
      <c r="AT394" s="14">
        <v>4867.666666666667</v>
      </c>
      <c r="AU394" s="127">
        <v>2</v>
      </c>
      <c r="AV394" s="127" t="s">
        <v>618</v>
      </c>
      <c r="AW394" s="14">
        <v>919</v>
      </c>
      <c r="AX394" s="127" t="s">
        <v>618</v>
      </c>
      <c r="AY394" s="14">
        <v>6</v>
      </c>
      <c r="AZ394" s="1">
        <v>4853</v>
      </c>
      <c r="BA394" s="1">
        <v>4863</v>
      </c>
      <c r="BB394" s="1">
        <v>4830</v>
      </c>
      <c r="BC394" s="1">
        <v>4861</v>
      </c>
      <c r="BD394" s="8"/>
      <c r="BE394" s="8"/>
      <c r="BF394" s="62"/>
      <c r="BG394" s="62"/>
      <c r="BH394" s="1">
        <v>4853</v>
      </c>
      <c r="BI394" s="1">
        <v>659</v>
      </c>
      <c r="BJ394" s="1">
        <v>1023</v>
      </c>
      <c r="BK394" s="1">
        <v>0.64418377321603126</v>
      </c>
      <c r="BL394" s="1">
        <v>4853</v>
      </c>
      <c r="BM394" s="1">
        <v>4859</v>
      </c>
      <c r="BN394" s="1">
        <v>4830</v>
      </c>
      <c r="BO394" s="1">
        <v>4856</v>
      </c>
      <c r="BP394" s="1">
        <v>4853</v>
      </c>
      <c r="BQ394" s="1">
        <v>4865</v>
      </c>
      <c r="BR394" s="1">
        <v>4830</v>
      </c>
      <c r="BS394" s="1">
        <v>4856</v>
      </c>
      <c r="BT394" s="1">
        <v>4853</v>
      </c>
      <c r="BU394" s="1">
        <v>4857</v>
      </c>
      <c r="BV394" s="1">
        <v>4848</v>
      </c>
      <c r="BW394" s="1">
        <v>4849</v>
      </c>
      <c r="BX394" s="1">
        <v>1458.5</v>
      </c>
      <c r="BY394" s="62"/>
      <c r="BZ394" s="62"/>
      <c r="CA394" s="8"/>
      <c r="CB394" s="8"/>
      <c r="CC394" s="62"/>
      <c r="CD394" s="62"/>
      <c r="CE394" s="1"/>
      <c r="CF394" s="1"/>
    </row>
    <row r="395" spans="1:84" s="12" customFormat="1">
      <c r="A395" s="1">
        <v>2014</v>
      </c>
      <c r="B395" s="1">
        <v>5</v>
      </c>
      <c r="C395" s="24">
        <v>41858</v>
      </c>
      <c r="D395" s="26">
        <v>4863</v>
      </c>
      <c r="E395" s="26">
        <v>4895</v>
      </c>
      <c r="F395" s="26">
        <v>4858</v>
      </c>
      <c r="G395" s="26">
        <v>4888</v>
      </c>
      <c r="H395" s="1">
        <v>1480.5</v>
      </c>
      <c r="I395" s="81">
        <v>136.78927200000001</v>
      </c>
      <c r="J395" s="119">
        <v>136.81365400000001</v>
      </c>
      <c r="K395" s="119">
        <v>94.772648000000004</v>
      </c>
      <c r="L395" s="72">
        <v>94.723438000000002</v>
      </c>
      <c r="M395" s="7">
        <v>4872</v>
      </c>
      <c r="N395" s="56"/>
      <c r="O395" s="84"/>
      <c r="P395" s="13"/>
      <c r="Q395" s="13"/>
      <c r="R395" s="13"/>
      <c r="S395" s="13"/>
      <c r="T395" s="13"/>
      <c r="U395" s="13"/>
      <c r="V395" s="13"/>
      <c r="W395" s="50"/>
      <c r="X395" s="69">
        <v>4872</v>
      </c>
      <c r="Y395" s="7">
        <v>4907</v>
      </c>
      <c r="Z395" s="68">
        <v>4868</v>
      </c>
      <c r="AA395" s="68">
        <v>4899</v>
      </c>
      <c r="AB395" s="134"/>
      <c r="AC395" s="134"/>
      <c r="AD395" s="134"/>
      <c r="AE395" s="134"/>
      <c r="AF395" s="134"/>
      <c r="AG395" s="37"/>
      <c r="AH395" s="37"/>
      <c r="AI395" s="1"/>
      <c r="AJ395" s="1"/>
      <c r="AK395" s="1"/>
      <c r="AL395" s="1"/>
      <c r="AM395" s="1"/>
      <c r="AN395" s="1"/>
      <c r="AO395" s="1"/>
      <c r="AP395" s="14">
        <v>4853</v>
      </c>
      <c r="AQ395" s="14">
        <v>4865</v>
      </c>
      <c r="AR395" s="14">
        <v>4830</v>
      </c>
      <c r="AS395" s="14">
        <v>4864</v>
      </c>
      <c r="AT395" s="14">
        <v>4865.666666666667</v>
      </c>
      <c r="AU395" s="127">
        <v>25</v>
      </c>
      <c r="AV395" s="127">
        <v>26</v>
      </c>
      <c r="AW395" s="14">
        <v>945</v>
      </c>
      <c r="AX395" s="127" t="s">
        <v>618</v>
      </c>
      <c r="AY395" s="14">
        <v>6</v>
      </c>
      <c r="AZ395" s="1">
        <v>4872</v>
      </c>
      <c r="BA395" s="1">
        <v>4889</v>
      </c>
      <c r="BB395" s="1">
        <v>4868</v>
      </c>
      <c r="BC395" s="1">
        <v>4883</v>
      </c>
      <c r="BD395" s="8"/>
      <c r="BE395" s="8"/>
      <c r="BF395" s="62"/>
      <c r="BG395" s="62"/>
      <c r="BH395" s="1">
        <v>4859</v>
      </c>
      <c r="BI395" s="1">
        <v>822</v>
      </c>
      <c r="BJ395" s="1">
        <v>728</v>
      </c>
      <c r="BK395" s="1">
        <v>1.1291208791208791</v>
      </c>
      <c r="BL395" s="1">
        <v>4872</v>
      </c>
      <c r="BM395" s="1">
        <v>4889</v>
      </c>
      <c r="BN395" s="1">
        <v>4868</v>
      </c>
      <c r="BO395" s="1">
        <v>4877</v>
      </c>
      <c r="BP395" s="1">
        <v>4872</v>
      </c>
      <c r="BQ395" s="1">
        <v>4890</v>
      </c>
      <c r="BR395" s="1">
        <v>4868</v>
      </c>
      <c r="BS395" s="1">
        <v>4887</v>
      </c>
      <c r="BT395" s="1">
        <v>4872</v>
      </c>
      <c r="BU395" s="1">
        <v>4889</v>
      </c>
      <c r="BV395" s="1">
        <v>4871</v>
      </c>
      <c r="BW395" s="1">
        <v>4878</v>
      </c>
      <c r="BX395" s="1">
        <v>1471.9</v>
      </c>
      <c r="BY395" s="62"/>
      <c r="BZ395" s="62"/>
      <c r="CA395" s="8"/>
      <c r="CB395" s="8"/>
      <c r="CC395" s="62"/>
      <c r="CD395" s="62"/>
      <c r="CE395" s="1"/>
      <c r="CF395" s="1"/>
    </row>
    <row r="396" spans="1:84" s="12" customFormat="1">
      <c r="A396" s="1">
        <v>2014</v>
      </c>
      <c r="B396" s="1">
        <v>6</v>
      </c>
      <c r="C396" s="24">
        <v>41859</v>
      </c>
      <c r="D396" s="26">
        <v>4893</v>
      </c>
      <c r="E396" s="26">
        <v>4905</v>
      </c>
      <c r="F396" s="26">
        <v>4887</v>
      </c>
      <c r="G396" s="26">
        <v>4896</v>
      </c>
      <c r="H396" s="1">
        <v>1478.3</v>
      </c>
      <c r="I396" s="81">
        <v>136.09966600000001</v>
      </c>
      <c r="J396" s="119">
        <v>136.1763</v>
      </c>
      <c r="K396" s="119">
        <v>94.059472</v>
      </c>
      <c r="L396" s="72">
        <v>94.123350000000002</v>
      </c>
      <c r="M396" s="7">
        <v>4897</v>
      </c>
      <c r="N396" s="56"/>
      <c r="O396" s="84"/>
      <c r="P396" s="13"/>
      <c r="Q396" s="13"/>
      <c r="R396" s="13"/>
      <c r="S396" s="13"/>
      <c r="T396" s="13"/>
      <c r="U396" s="13"/>
      <c r="V396" s="13"/>
      <c r="W396" s="50"/>
      <c r="X396" s="69">
        <v>4896</v>
      </c>
      <c r="Y396" s="7">
        <v>4905</v>
      </c>
      <c r="Z396" s="68">
        <v>4880</v>
      </c>
      <c r="AA396" s="68">
        <v>4888</v>
      </c>
      <c r="AB396" s="134"/>
      <c r="AC396" s="134"/>
      <c r="AD396" s="134"/>
      <c r="AE396" s="134"/>
      <c r="AF396" s="134"/>
      <c r="AG396" s="37"/>
      <c r="AH396" s="37"/>
      <c r="AI396" s="1"/>
      <c r="AJ396" s="1"/>
      <c r="AK396" s="1"/>
      <c r="AL396" s="1"/>
      <c r="AM396" s="1"/>
      <c r="AN396" s="1"/>
      <c r="AO396" s="1"/>
      <c r="AP396" s="14">
        <v>4872</v>
      </c>
      <c r="AQ396" s="14">
        <v>4907</v>
      </c>
      <c r="AR396" s="14">
        <v>4868</v>
      </c>
      <c r="AS396" s="14">
        <v>4897</v>
      </c>
      <c r="AT396" s="14">
        <v>4872</v>
      </c>
      <c r="AU396" s="127">
        <v>3</v>
      </c>
      <c r="AV396" s="127" t="s">
        <v>618</v>
      </c>
      <c r="AW396" s="14">
        <v>945</v>
      </c>
      <c r="AX396" s="127" t="s">
        <v>618</v>
      </c>
      <c r="AY396" s="14">
        <v>6</v>
      </c>
      <c r="AZ396" s="1">
        <v>4896</v>
      </c>
      <c r="BA396" s="1">
        <v>4905</v>
      </c>
      <c r="BB396" s="1">
        <v>4880</v>
      </c>
      <c r="BC396" s="1">
        <v>4888</v>
      </c>
      <c r="BD396" s="8"/>
      <c r="BE396" s="8"/>
      <c r="BF396" s="62"/>
      <c r="BG396" s="62"/>
      <c r="BH396" s="1">
        <v>4890</v>
      </c>
      <c r="BI396" s="1">
        <v>894</v>
      </c>
      <c r="BJ396" s="1">
        <v>641</v>
      </c>
      <c r="BK396" s="1">
        <v>1.3946957878315132</v>
      </c>
      <c r="BL396" s="1">
        <v>4896</v>
      </c>
      <c r="BM396" s="1">
        <v>4905</v>
      </c>
      <c r="BN396" s="1">
        <v>4880</v>
      </c>
      <c r="BO396" s="1">
        <v>4885</v>
      </c>
      <c r="BP396" s="1">
        <v>4896</v>
      </c>
      <c r="BQ396" s="1">
        <v>4905</v>
      </c>
      <c r="BR396" s="1">
        <v>4880</v>
      </c>
      <c r="BS396" s="1">
        <v>4895</v>
      </c>
      <c r="BT396" s="1">
        <v>4896</v>
      </c>
      <c r="BU396" s="1">
        <v>4904</v>
      </c>
      <c r="BV396" s="1">
        <v>4895</v>
      </c>
      <c r="BW396" s="1">
        <v>4901</v>
      </c>
      <c r="BX396" s="1">
        <v>1484.9</v>
      </c>
      <c r="BY396" s="62"/>
      <c r="BZ396" s="62"/>
      <c r="CA396" s="8"/>
      <c r="CB396" s="8"/>
      <c r="CC396" s="62"/>
      <c r="CD396" s="62"/>
      <c r="CE396" s="1"/>
      <c r="CF396" s="1"/>
    </row>
    <row r="397" spans="1:84" s="12" customFormat="1">
      <c r="A397" s="1">
        <v>2014</v>
      </c>
      <c r="B397" s="1">
        <v>2</v>
      </c>
      <c r="C397" s="24">
        <v>41862</v>
      </c>
      <c r="D397" s="26">
        <v>4889</v>
      </c>
      <c r="E397" s="26">
        <v>4892</v>
      </c>
      <c r="F397" s="26">
        <v>4870</v>
      </c>
      <c r="G397" s="26">
        <v>4872</v>
      </c>
      <c r="H397" s="1">
        <v>1471.6</v>
      </c>
      <c r="I397" s="81">
        <v>136.648134</v>
      </c>
      <c r="J397" s="119">
        <v>136.62518399999999</v>
      </c>
      <c r="K397" s="119">
        <v>94.579002000000003</v>
      </c>
      <c r="L397" s="72">
        <v>94.592944000000003</v>
      </c>
      <c r="M397" s="7">
        <v>4871</v>
      </c>
      <c r="N397" s="56"/>
      <c r="O397" s="84"/>
      <c r="P397" s="13"/>
      <c r="Q397" s="13"/>
      <c r="R397" s="13"/>
      <c r="S397" s="13"/>
      <c r="T397" s="13"/>
      <c r="U397" s="13"/>
      <c r="V397" s="13"/>
      <c r="W397" s="50"/>
      <c r="X397" s="69">
        <v>4872</v>
      </c>
      <c r="Y397" s="7">
        <v>4884</v>
      </c>
      <c r="Z397" s="68">
        <v>4868</v>
      </c>
      <c r="AA397" s="68">
        <v>4877</v>
      </c>
      <c r="AB397" s="134"/>
      <c r="AC397" s="134"/>
      <c r="AD397" s="134"/>
      <c r="AE397" s="134"/>
      <c r="AF397" s="134"/>
      <c r="AG397" s="37"/>
      <c r="AH397" s="37"/>
      <c r="AI397" s="1"/>
      <c r="AJ397" s="1"/>
      <c r="AK397" s="1"/>
      <c r="AL397" s="1"/>
      <c r="AM397" s="1"/>
      <c r="AN397" s="1"/>
      <c r="AO397" s="1"/>
      <c r="AP397" s="14">
        <v>4896</v>
      </c>
      <c r="AQ397" s="14">
        <v>4905</v>
      </c>
      <c r="AR397" s="14">
        <v>4880</v>
      </c>
      <c r="AS397" s="14">
        <v>4885</v>
      </c>
      <c r="AT397" s="14">
        <v>4882</v>
      </c>
      <c r="AU397" s="127">
        <v>17</v>
      </c>
      <c r="AV397" s="127" t="s">
        <v>618</v>
      </c>
      <c r="AW397" s="14">
        <v>945</v>
      </c>
      <c r="AX397" s="127" t="s">
        <v>618</v>
      </c>
      <c r="AY397" s="14">
        <v>6</v>
      </c>
      <c r="AZ397" s="1">
        <v>4872</v>
      </c>
      <c r="BA397" s="1">
        <v>4884</v>
      </c>
      <c r="BB397" s="1">
        <v>4868</v>
      </c>
      <c r="BC397" s="1">
        <v>4881</v>
      </c>
      <c r="BD397" s="8"/>
      <c r="BE397" s="8"/>
      <c r="BF397" s="62"/>
      <c r="BG397" s="62"/>
      <c r="BH397" s="1">
        <v>4883</v>
      </c>
      <c r="BI397" s="1">
        <v>720</v>
      </c>
      <c r="BJ397" s="1">
        <v>781</v>
      </c>
      <c r="BK397" s="1">
        <v>0.92189500640204869</v>
      </c>
      <c r="BL397" s="1">
        <v>4872</v>
      </c>
      <c r="BM397" s="1">
        <v>4884</v>
      </c>
      <c r="BN397" s="1">
        <v>4868</v>
      </c>
      <c r="BO397" s="1">
        <v>4877</v>
      </c>
      <c r="BP397" s="1">
        <v>4872</v>
      </c>
      <c r="BQ397" s="1">
        <v>4884</v>
      </c>
      <c r="BR397" s="1">
        <v>4868</v>
      </c>
      <c r="BS397" s="1">
        <v>4878</v>
      </c>
      <c r="BT397" s="1">
        <v>4872</v>
      </c>
      <c r="BU397" s="1">
        <v>4876</v>
      </c>
      <c r="BV397" s="1">
        <v>4868</v>
      </c>
      <c r="BW397" s="1">
        <v>4874</v>
      </c>
      <c r="BX397" s="1">
        <v>1471.6</v>
      </c>
      <c r="BY397" s="62"/>
      <c r="BZ397" s="62"/>
      <c r="CA397" s="8"/>
      <c r="CB397" s="8"/>
      <c r="CC397" s="62"/>
      <c r="CD397" s="62"/>
      <c r="CE397" s="1"/>
      <c r="CF397" s="1"/>
    </row>
    <row r="398" spans="1:84" s="12" customFormat="1">
      <c r="A398" s="1">
        <v>2014</v>
      </c>
      <c r="B398" s="1">
        <v>3</v>
      </c>
      <c r="C398" s="24">
        <v>41863</v>
      </c>
      <c r="D398" s="26">
        <v>4879</v>
      </c>
      <c r="E398" s="26">
        <v>4884</v>
      </c>
      <c r="F398" s="26">
        <v>4864</v>
      </c>
      <c r="G398" s="26">
        <v>4875</v>
      </c>
      <c r="H398" s="1">
        <v>1470.9</v>
      </c>
      <c r="I398" s="81">
        <v>136.63981200000001</v>
      </c>
      <c r="J398" s="119">
        <v>136.67757499999999</v>
      </c>
      <c r="K398" s="119">
        <v>94.600725999999995</v>
      </c>
      <c r="L398" s="72">
        <v>94.642600000000002</v>
      </c>
      <c r="M398" s="7">
        <v>4875</v>
      </c>
      <c r="N398" s="56"/>
      <c r="O398" s="84"/>
      <c r="P398" s="13"/>
      <c r="Q398" s="13"/>
      <c r="R398" s="13"/>
      <c r="S398" s="13"/>
      <c r="T398" s="13"/>
      <c r="U398" s="13"/>
      <c r="V398" s="13"/>
      <c r="W398" s="50"/>
      <c r="X398" s="69">
        <v>4875</v>
      </c>
      <c r="Y398" s="7">
        <v>4892</v>
      </c>
      <c r="Z398" s="68">
        <v>4869</v>
      </c>
      <c r="AA398" s="68">
        <v>4878</v>
      </c>
      <c r="AB398" s="134"/>
      <c r="AC398" s="134"/>
      <c r="AD398" s="134"/>
      <c r="AE398" s="134"/>
      <c r="AF398" s="134"/>
      <c r="AG398" s="37"/>
      <c r="AH398" s="37"/>
      <c r="AI398" s="1"/>
      <c r="AJ398" s="1"/>
      <c r="AK398" s="1"/>
      <c r="AL398" s="1"/>
      <c r="AM398" s="1"/>
      <c r="AN398" s="1"/>
      <c r="AO398" s="1"/>
      <c r="AP398" s="14">
        <v>4872</v>
      </c>
      <c r="AQ398" s="14">
        <v>4884</v>
      </c>
      <c r="AR398" s="14">
        <v>4868</v>
      </c>
      <c r="AS398" s="14">
        <v>4879</v>
      </c>
      <c r="AT398" s="14">
        <v>4887</v>
      </c>
      <c r="AU398" s="127">
        <v>4</v>
      </c>
      <c r="AV398" s="127" t="s">
        <v>618</v>
      </c>
      <c r="AW398" s="14">
        <v>945</v>
      </c>
      <c r="AX398" s="127">
        <v>-6</v>
      </c>
      <c r="AY398" s="14">
        <v>0</v>
      </c>
      <c r="AZ398" s="1">
        <v>4875</v>
      </c>
      <c r="BA398" s="1">
        <v>4889</v>
      </c>
      <c r="BB398" s="1">
        <v>4875</v>
      </c>
      <c r="BC398" s="1">
        <v>4883</v>
      </c>
      <c r="BD398" s="8"/>
      <c r="BE398" s="8"/>
      <c r="BF398" s="62"/>
      <c r="BG398" s="62"/>
      <c r="BH398" s="1">
        <v>4884</v>
      </c>
      <c r="BI398" s="1">
        <v>1065</v>
      </c>
      <c r="BJ398" s="1">
        <v>534</v>
      </c>
      <c r="BK398" s="1">
        <v>1.9943820224719102</v>
      </c>
      <c r="BL398" s="1">
        <v>4875</v>
      </c>
      <c r="BM398" s="1">
        <v>4889</v>
      </c>
      <c r="BN398" s="1">
        <v>4875</v>
      </c>
      <c r="BO398" s="1">
        <v>4889</v>
      </c>
      <c r="BP398" s="1">
        <v>4875</v>
      </c>
      <c r="BQ398" s="1">
        <v>4892</v>
      </c>
      <c r="BR398" s="1">
        <v>4875</v>
      </c>
      <c r="BS398" s="1">
        <v>4879</v>
      </c>
      <c r="BT398" s="1">
        <v>4875</v>
      </c>
      <c r="BU398" s="1">
        <v>4888</v>
      </c>
      <c r="BV398" s="1">
        <v>4875</v>
      </c>
      <c r="BW398" s="1">
        <v>4883</v>
      </c>
      <c r="BX398" s="1">
        <v>1472</v>
      </c>
      <c r="BY398" s="62"/>
      <c r="BZ398" s="62"/>
      <c r="CA398" s="8"/>
      <c r="CB398" s="8"/>
      <c r="CC398" s="62"/>
      <c r="CD398" s="62"/>
      <c r="CE398" s="1"/>
      <c r="CF398" s="1"/>
    </row>
    <row r="399" spans="1:84" s="12" customFormat="1">
      <c r="A399" s="1">
        <v>2014</v>
      </c>
      <c r="B399" s="1">
        <v>4</v>
      </c>
      <c r="C399" s="24">
        <v>41864</v>
      </c>
      <c r="D399" s="26">
        <v>4872</v>
      </c>
      <c r="E399" s="26">
        <v>4882</v>
      </c>
      <c r="F399" s="26">
        <v>4862</v>
      </c>
      <c r="G399" s="26">
        <v>4880</v>
      </c>
      <c r="H399" s="1">
        <v>1471.6</v>
      </c>
      <c r="I399" s="81">
        <v>136.70430899999999</v>
      </c>
      <c r="J399" s="119">
        <v>136.66083599999999</v>
      </c>
      <c r="K399" s="119">
        <v>95.029284000000004</v>
      </c>
      <c r="L399" s="72">
        <v>95.061732000000006</v>
      </c>
      <c r="M399" s="7">
        <v>4876</v>
      </c>
      <c r="N399" s="56"/>
      <c r="O399" s="84"/>
      <c r="P399" s="13"/>
      <c r="Q399" s="13"/>
      <c r="R399" s="13"/>
      <c r="S399" s="13"/>
      <c r="T399" s="13"/>
      <c r="U399" s="13"/>
      <c r="V399" s="13"/>
      <c r="W399" s="50"/>
      <c r="X399" s="69">
        <v>4877</v>
      </c>
      <c r="Y399" s="7">
        <v>4892</v>
      </c>
      <c r="Z399" s="68">
        <v>4862</v>
      </c>
      <c r="AA399" s="68">
        <v>4879</v>
      </c>
      <c r="AB399" s="134"/>
      <c r="AC399" s="134"/>
      <c r="AD399" s="134"/>
      <c r="AE399" s="134"/>
      <c r="AF399" s="134"/>
      <c r="AG399" s="37"/>
      <c r="AH399" s="37"/>
      <c r="AI399" s="1"/>
      <c r="AJ399" s="1"/>
      <c r="AK399" s="1"/>
      <c r="AL399" s="1"/>
      <c r="AM399" s="1"/>
      <c r="AN399" s="1"/>
      <c r="AO399" s="1"/>
      <c r="AP399" s="14">
        <v>4875</v>
      </c>
      <c r="AQ399" s="14">
        <v>4892</v>
      </c>
      <c r="AR399" s="14">
        <v>4862</v>
      </c>
      <c r="AS399" s="14">
        <v>4868</v>
      </c>
      <c r="AT399" s="14">
        <v>4877.333333333333</v>
      </c>
      <c r="AU399" s="127">
        <v>8</v>
      </c>
      <c r="AV399" s="127" t="s">
        <v>618</v>
      </c>
      <c r="AW399" s="14">
        <v>945</v>
      </c>
      <c r="AX399" s="127" t="s">
        <v>618</v>
      </c>
      <c r="AY399" s="14">
        <v>0</v>
      </c>
      <c r="AZ399" s="1">
        <v>4877</v>
      </c>
      <c r="BA399" s="1">
        <v>4892</v>
      </c>
      <c r="BB399" s="1">
        <v>4875</v>
      </c>
      <c r="BC399" s="1">
        <v>4884</v>
      </c>
      <c r="BD399" s="8"/>
      <c r="BE399" s="8"/>
      <c r="BF399" s="62"/>
      <c r="BG399" s="62"/>
      <c r="BH399" s="1">
        <v>4866</v>
      </c>
      <c r="BI399" s="1">
        <v>695</v>
      </c>
      <c r="BJ399" s="1">
        <v>789</v>
      </c>
      <c r="BK399" s="1">
        <v>0.88086185044359955</v>
      </c>
      <c r="BL399" s="1">
        <v>4877</v>
      </c>
      <c r="BM399" s="1">
        <v>4892</v>
      </c>
      <c r="BN399" s="1">
        <v>4875</v>
      </c>
      <c r="BO399" s="1">
        <v>4882</v>
      </c>
      <c r="BP399" s="1">
        <v>4877</v>
      </c>
      <c r="BQ399" s="1">
        <v>4892</v>
      </c>
      <c r="BR399" s="1">
        <v>4875</v>
      </c>
      <c r="BS399" s="1">
        <v>4885</v>
      </c>
      <c r="BT399" s="1">
        <v>4877</v>
      </c>
      <c r="BU399" s="1">
        <v>4884</v>
      </c>
      <c r="BV399" s="1">
        <v>4875</v>
      </c>
      <c r="BW399" s="1">
        <v>4882</v>
      </c>
      <c r="BX399" s="1">
        <v>1471.2</v>
      </c>
      <c r="BY399" s="62"/>
      <c r="BZ399" s="62"/>
      <c r="CA399" s="8"/>
      <c r="CB399" s="8"/>
      <c r="CC399" s="62"/>
      <c r="CD399" s="62"/>
      <c r="CE399" s="1"/>
      <c r="CF399" s="1"/>
    </row>
    <row r="400" spans="1:84" s="12" customFormat="1">
      <c r="A400" s="1">
        <v>2014</v>
      </c>
      <c r="B400" s="1">
        <v>5</v>
      </c>
      <c r="C400" s="24">
        <v>41865</v>
      </c>
      <c r="D400" s="26">
        <v>4879</v>
      </c>
      <c r="E400" s="26">
        <v>4898</v>
      </c>
      <c r="F400" s="26">
        <v>4875</v>
      </c>
      <c r="G400" s="26">
        <v>4898</v>
      </c>
      <c r="H400" s="1">
        <v>1467.2</v>
      </c>
      <c r="I400" s="81">
        <v>136.91327999999999</v>
      </c>
      <c r="J400" s="119">
        <v>136.93066099999999</v>
      </c>
      <c r="K400" s="119">
        <v>95.306399999999996</v>
      </c>
      <c r="L400" s="72">
        <v>95.327841000000006</v>
      </c>
      <c r="M400" s="7">
        <v>4895</v>
      </c>
      <c r="N400" s="56"/>
      <c r="O400" s="84"/>
      <c r="P400" s="13"/>
      <c r="Q400" s="13"/>
      <c r="R400" s="13"/>
      <c r="S400" s="13"/>
      <c r="T400" s="13"/>
      <c r="U400" s="13"/>
      <c r="V400" s="13"/>
      <c r="W400" s="50"/>
      <c r="X400" s="69">
        <v>4897</v>
      </c>
      <c r="Y400" s="7">
        <v>4899</v>
      </c>
      <c r="Z400" s="68">
        <v>4869</v>
      </c>
      <c r="AA400" s="68">
        <v>4874</v>
      </c>
      <c r="AB400" s="134"/>
      <c r="AC400" s="134"/>
      <c r="AD400" s="134"/>
      <c r="AE400" s="134"/>
      <c r="AF400" s="134"/>
      <c r="AG400" s="37"/>
      <c r="AH400" s="37"/>
      <c r="AI400" s="1"/>
      <c r="AJ400" s="1"/>
      <c r="AK400" s="1"/>
      <c r="AL400" s="1"/>
      <c r="AM400" s="1"/>
      <c r="AN400" s="1"/>
      <c r="AO400" s="1"/>
      <c r="AP400" s="14">
        <v>4877</v>
      </c>
      <c r="AQ400" s="14">
        <v>4892</v>
      </c>
      <c r="AR400" s="14">
        <v>4862</v>
      </c>
      <c r="AS400" s="14">
        <v>4885</v>
      </c>
      <c r="AT400" s="14">
        <v>4877.333333333333</v>
      </c>
      <c r="AU400" s="127">
        <v>19</v>
      </c>
      <c r="AV400" s="127">
        <v>-16</v>
      </c>
      <c r="AW400" s="14">
        <v>929</v>
      </c>
      <c r="AX400" s="127" t="s">
        <v>618</v>
      </c>
      <c r="AY400" s="14">
        <v>0</v>
      </c>
      <c r="AZ400" s="1">
        <v>4897</v>
      </c>
      <c r="BA400" s="1">
        <v>4899</v>
      </c>
      <c r="BB400" s="1">
        <v>4871</v>
      </c>
      <c r="BC400" s="1">
        <v>4878</v>
      </c>
      <c r="BD400" s="8"/>
      <c r="BE400" s="8"/>
      <c r="BF400" s="62"/>
      <c r="BG400" s="62"/>
      <c r="BH400" s="1">
        <v>4880</v>
      </c>
      <c r="BI400" s="1">
        <v>661</v>
      </c>
      <c r="BJ400" s="1">
        <v>589</v>
      </c>
      <c r="BK400" s="1">
        <v>1.1222410865874364</v>
      </c>
      <c r="BL400" s="1">
        <v>4897</v>
      </c>
      <c r="BM400" s="1">
        <v>4899</v>
      </c>
      <c r="BN400" s="1">
        <v>4871</v>
      </c>
      <c r="BO400" s="1">
        <v>4876</v>
      </c>
      <c r="BP400" s="1">
        <v>4897</v>
      </c>
      <c r="BQ400" s="1">
        <v>4899</v>
      </c>
      <c r="BR400" s="1">
        <v>4871</v>
      </c>
      <c r="BS400" s="1">
        <v>4872</v>
      </c>
      <c r="BT400" s="1">
        <v>4897</v>
      </c>
      <c r="BU400" s="1">
        <v>4899</v>
      </c>
      <c r="BV400" s="1">
        <v>4887</v>
      </c>
      <c r="BW400" s="1">
        <v>4890</v>
      </c>
      <c r="BX400" s="1">
        <v>1473.5</v>
      </c>
      <c r="BY400" s="62"/>
      <c r="BZ400" s="62"/>
      <c r="CA400" s="8"/>
      <c r="CB400" s="8"/>
      <c r="CC400" s="62"/>
      <c r="CD400" s="62"/>
      <c r="CE400" s="1"/>
      <c r="CF400" s="1"/>
    </row>
    <row r="401" spans="1:84" s="12" customFormat="1">
      <c r="A401" s="1">
        <v>2014</v>
      </c>
      <c r="B401" s="1">
        <v>6</v>
      </c>
      <c r="C401" s="24">
        <v>41866</v>
      </c>
      <c r="D401" s="26">
        <v>4878</v>
      </c>
      <c r="E401" s="26">
        <v>4880</v>
      </c>
      <c r="F401" s="26">
        <v>4865</v>
      </c>
      <c r="G401" s="26">
        <v>4867</v>
      </c>
      <c r="H401" s="1">
        <v>1457.2</v>
      </c>
      <c r="I401" s="81">
        <v>137.051851</v>
      </c>
      <c r="J401" s="119">
        <v>137.058988</v>
      </c>
      <c r="K401" s="119">
        <v>95.629731000000007</v>
      </c>
      <c r="L401" s="72">
        <v>95.610151999999999</v>
      </c>
      <c r="M401" s="7">
        <v>4862</v>
      </c>
      <c r="N401" s="56"/>
      <c r="O401" s="84"/>
      <c r="P401" s="13"/>
      <c r="Q401" s="13"/>
      <c r="R401" s="13"/>
      <c r="S401" s="13"/>
      <c r="T401" s="13"/>
      <c r="U401" s="13"/>
      <c r="V401" s="13"/>
      <c r="W401" s="50"/>
      <c r="X401" s="69">
        <v>4862</v>
      </c>
      <c r="Y401" s="7">
        <v>4872</v>
      </c>
      <c r="Z401" s="68">
        <v>4827</v>
      </c>
      <c r="AA401" s="68">
        <v>4836</v>
      </c>
      <c r="AB401" s="134"/>
      <c r="AC401" s="134"/>
      <c r="AD401" s="134"/>
      <c r="AE401" s="134"/>
      <c r="AF401" s="134"/>
      <c r="AG401" s="37"/>
      <c r="AH401" s="37"/>
      <c r="AI401" s="1"/>
      <c r="AJ401" s="1"/>
      <c r="AK401" s="1"/>
      <c r="AL401" s="1"/>
      <c r="AM401" s="1"/>
      <c r="AN401" s="1"/>
      <c r="AO401" s="1"/>
      <c r="AP401" s="14">
        <v>4897</v>
      </c>
      <c r="AQ401" s="14">
        <v>4899</v>
      </c>
      <c r="AR401" s="14">
        <v>4866</v>
      </c>
      <c r="AS401" s="14">
        <v>4869</v>
      </c>
      <c r="AT401" s="14">
        <v>4874</v>
      </c>
      <c r="AU401" s="127">
        <v>11</v>
      </c>
      <c r="AV401" s="127" t="s">
        <v>618</v>
      </c>
      <c r="AW401" s="14">
        <v>929</v>
      </c>
      <c r="AX401" s="127" t="s">
        <v>618</v>
      </c>
      <c r="AY401" s="14">
        <v>0</v>
      </c>
      <c r="AZ401" s="1">
        <v>4862</v>
      </c>
      <c r="BA401" s="1">
        <v>4872</v>
      </c>
      <c r="BB401" s="1">
        <v>4827</v>
      </c>
      <c r="BC401" s="1">
        <v>4836</v>
      </c>
      <c r="BD401" s="8"/>
      <c r="BE401" s="8"/>
      <c r="BF401" s="62"/>
      <c r="BG401" s="62"/>
      <c r="BH401" s="1">
        <v>4871</v>
      </c>
      <c r="BI401" s="1">
        <v>750</v>
      </c>
      <c r="BJ401" s="1">
        <v>762</v>
      </c>
      <c r="BK401" s="1">
        <v>0.98425196850393704</v>
      </c>
      <c r="BL401" s="1">
        <v>4862</v>
      </c>
      <c r="BM401" s="1">
        <v>4872</v>
      </c>
      <c r="BN401" s="1">
        <v>4828</v>
      </c>
      <c r="BO401" s="1">
        <v>4832</v>
      </c>
      <c r="BP401" s="1">
        <v>4862</v>
      </c>
      <c r="BQ401" s="1">
        <v>4872</v>
      </c>
      <c r="BR401" s="1">
        <v>4827</v>
      </c>
      <c r="BS401" s="1">
        <v>4835</v>
      </c>
      <c r="BT401" s="1">
        <v>4862</v>
      </c>
      <c r="BU401" s="1">
        <v>4867</v>
      </c>
      <c r="BV401" s="1">
        <v>4858</v>
      </c>
      <c r="BW401" s="1">
        <v>4864</v>
      </c>
      <c r="BX401" s="1">
        <v>1464.7</v>
      </c>
      <c r="BY401" s="62"/>
      <c r="BZ401" s="62"/>
      <c r="CA401" s="8"/>
      <c r="CB401" s="8"/>
      <c r="CC401" s="62"/>
      <c r="CD401" s="62"/>
      <c r="CE401" s="1"/>
      <c r="CF401" s="1"/>
    </row>
    <row r="402" spans="1:84" s="12" customFormat="1">
      <c r="A402" s="1">
        <v>2014</v>
      </c>
      <c r="B402" s="1">
        <v>2</v>
      </c>
      <c r="C402" s="24">
        <v>41869</v>
      </c>
      <c r="D402" s="26">
        <v>4844</v>
      </c>
      <c r="E402" s="26">
        <v>4844</v>
      </c>
      <c r="F402" s="26">
        <v>4830</v>
      </c>
      <c r="G402" s="26">
        <v>4836</v>
      </c>
      <c r="H402" s="1">
        <v>1444.4</v>
      </c>
      <c r="I402" s="81">
        <v>137.049015</v>
      </c>
      <c r="J402" s="119">
        <v>137.07810000000001</v>
      </c>
      <c r="K402" s="119">
        <v>95.355806999999999</v>
      </c>
      <c r="L402" s="72">
        <v>95.473155000000006</v>
      </c>
      <c r="M402" s="7">
        <v>4836</v>
      </c>
      <c r="N402" s="56"/>
      <c r="O402" s="84"/>
      <c r="P402" s="13"/>
      <c r="Q402" s="13"/>
      <c r="R402" s="13"/>
      <c r="S402" s="13"/>
      <c r="T402" s="13"/>
      <c r="U402" s="13"/>
      <c r="V402" s="13"/>
      <c r="W402" s="50"/>
      <c r="X402" s="69">
        <v>4835</v>
      </c>
      <c r="Y402" s="7">
        <v>4845</v>
      </c>
      <c r="Z402" s="68">
        <v>4815</v>
      </c>
      <c r="AA402" s="68">
        <v>4819</v>
      </c>
      <c r="AB402" s="134"/>
      <c r="AC402" s="134"/>
      <c r="AD402" s="134"/>
      <c r="AE402" s="134"/>
      <c r="AF402" s="134"/>
      <c r="AG402" s="37"/>
      <c r="AH402" s="37"/>
      <c r="AI402" s="1"/>
      <c r="AJ402" s="1"/>
      <c r="AK402" s="1"/>
      <c r="AL402" s="1"/>
      <c r="AM402" s="1"/>
      <c r="AN402" s="1"/>
      <c r="AO402" s="1"/>
      <c r="AP402" s="14">
        <v>4862</v>
      </c>
      <c r="AQ402" s="14">
        <v>4872</v>
      </c>
      <c r="AR402" s="14">
        <v>4827</v>
      </c>
      <c r="AS402" s="14">
        <v>4839</v>
      </c>
      <c r="AT402" s="14">
        <v>4864.333333333333</v>
      </c>
      <c r="AU402" s="127">
        <v>8</v>
      </c>
      <c r="AV402" s="127" t="s">
        <v>618</v>
      </c>
      <c r="AW402" s="14">
        <v>929</v>
      </c>
      <c r="AX402" s="127" t="s">
        <v>618</v>
      </c>
      <c r="AY402" s="14">
        <v>0</v>
      </c>
      <c r="AZ402" s="1">
        <v>4835</v>
      </c>
      <c r="BA402" s="1">
        <v>4845</v>
      </c>
      <c r="BB402" s="1">
        <v>4820</v>
      </c>
      <c r="BC402" s="1">
        <v>4826</v>
      </c>
      <c r="BD402" s="8"/>
      <c r="BE402" s="8"/>
      <c r="BF402" s="62"/>
      <c r="BG402" s="62"/>
      <c r="BH402" s="1">
        <v>4831</v>
      </c>
      <c r="BI402" s="1">
        <v>702</v>
      </c>
      <c r="BJ402" s="1">
        <v>947</v>
      </c>
      <c r="BK402" s="1">
        <v>0.74128827877507919</v>
      </c>
      <c r="BL402" s="1">
        <v>4835</v>
      </c>
      <c r="BM402" s="1">
        <v>4845</v>
      </c>
      <c r="BN402" s="1">
        <v>4828</v>
      </c>
      <c r="BO402" s="1">
        <v>4830</v>
      </c>
      <c r="BP402" s="1">
        <v>4835</v>
      </c>
      <c r="BQ402" s="1">
        <v>4845</v>
      </c>
      <c r="BR402" s="1">
        <v>4820</v>
      </c>
      <c r="BS402" s="1">
        <v>4829</v>
      </c>
      <c r="BT402" s="1">
        <v>4835</v>
      </c>
      <c r="BU402" s="1">
        <v>4842</v>
      </c>
      <c r="BV402" s="1">
        <v>4835</v>
      </c>
      <c r="BW402" s="1">
        <v>4839</v>
      </c>
      <c r="BX402" s="1">
        <v>1455.1</v>
      </c>
      <c r="BY402" s="62"/>
      <c r="BZ402" s="62"/>
      <c r="CA402" s="8"/>
      <c r="CB402" s="8"/>
      <c r="CC402" s="62"/>
      <c r="CD402" s="62"/>
      <c r="CE402" s="1"/>
      <c r="CF402" s="1"/>
    </row>
    <row r="403" spans="1:84" s="12" customFormat="1">
      <c r="A403" s="1">
        <v>2014</v>
      </c>
      <c r="B403" s="1">
        <v>3</v>
      </c>
      <c r="C403" s="24">
        <v>41870</v>
      </c>
      <c r="D403" s="26">
        <v>4821</v>
      </c>
      <c r="E403" s="26">
        <v>4839</v>
      </c>
      <c r="F403" s="26">
        <v>4819</v>
      </c>
      <c r="G403" s="26">
        <v>4824</v>
      </c>
      <c r="H403" s="1">
        <v>1439.8</v>
      </c>
      <c r="I403" s="81">
        <v>136.94739100000001</v>
      </c>
      <c r="J403" s="119">
        <v>136.98125999999999</v>
      </c>
      <c r="K403" s="119">
        <v>95.706210999999996</v>
      </c>
      <c r="L403" s="72">
        <v>95.725800000000007</v>
      </c>
      <c r="M403" s="7">
        <v>4824</v>
      </c>
      <c r="N403" s="56"/>
      <c r="O403" s="84"/>
      <c r="P403" s="13"/>
      <c r="Q403" s="13"/>
      <c r="R403" s="13"/>
      <c r="S403" s="13"/>
      <c r="T403" s="13"/>
      <c r="U403" s="13"/>
      <c r="V403" s="13"/>
      <c r="W403" s="50"/>
      <c r="X403" s="69">
        <v>4825</v>
      </c>
      <c r="Y403" s="7">
        <v>4830</v>
      </c>
      <c r="Z403" s="68">
        <v>4806</v>
      </c>
      <c r="AA403" s="68">
        <v>4809</v>
      </c>
      <c r="AB403" s="134"/>
      <c r="AC403" s="134"/>
      <c r="AD403" s="134"/>
      <c r="AE403" s="134"/>
      <c r="AF403" s="134"/>
      <c r="AG403" s="37"/>
      <c r="AH403" s="37"/>
      <c r="AI403" s="1"/>
      <c r="AJ403" s="1"/>
      <c r="AK403" s="1"/>
      <c r="AL403" s="1"/>
      <c r="AM403" s="1"/>
      <c r="AN403" s="1"/>
      <c r="AO403" s="1"/>
      <c r="AP403" s="14">
        <v>4835</v>
      </c>
      <c r="AQ403" s="14">
        <v>4845</v>
      </c>
      <c r="AR403" s="14">
        <v>4815</v>
      </c>
      <c r="AS403" s="14">
        <v>4823</v>
      </c>
      <c r="AT403" s="14">
        <v>4843.666666666667</v>
      </c>
      <c r="AU403" s="127">
        <v>3</v>
      </c>
      <c r="AV403" s="127" t="s">
        <v>618</v>
      </c>
      <c r="AW403" s="14">
        <v>929</v>
      </c>
      <c r="AX403" s="127" t="s">
        <v>618</v>
      </c>
      <c r="AY403" s="14">
        <v>0</v>
      </c>
      <c r="AZ403" s="1">
        <v>4825</v>
      </c>
      <c r="BA403" s="1">
        <v>4830</v>
      </c>
      <c r="BB403" s="1">
        <v>4806</v>
      </c>
      <c r="BC403" s="1">
        <v>4813</v>
      </c>
      <c r="BD403" s="8"/>
      <c r="BE403" s="8"/>
      <c r="BF403" s="62"/>
      <c r="BG403" s="62"/>
      <c r="BH403" s="1">
        <v>4822</v>
      </c>
      <c r="BI403" s="1">
        <v>1050</v>
      </c>
      <c r="BJ403" s="1">
        <v>704</v>
      </c>
      <c r="BK403" s="1">
        <v>1.4914772727272727</v>
      </c>
      <c r="BL403" s="1">
        <v>4825</v>
      </c>
      <c r="BM403" s="1">
        <v>4830</v>
      </c>
      <c r="BN403" s="1">
        <v>4820</v>
      </c>
      <c r="BO403" s="1">
        <v>4825</v>
      </c>
      <c r="BP403" s="1">
        <v>4825</v>
      </c>
      <c r="BQ403" s="1">
        <v>4830</v>
      </c>
      <c r="BR403" s="1">
        <v>4806</v>
      </c>
      <c r="BS403" s="1">
        <v>4811</v>
      </c>
      <c r="BT403" s="1">
        <v>4825</v>
      </c>
      <c r="BU403" s="1">
        <v>4827</v>
      </c>
      <c r="BV403" s="1">
        <v>4820</v>
      </c>
      <c r="BW403" s="1">
        <v>4824</v>
      </c>
      <c r="BX403" s="1">
        <v>1447.6</v>
      </c>
      <c r="BY403" s="62"/>
      <c r="BZ403" s="62"/>
      <c r="CA403" s="8"/>
      <c r="CB403" s="8"/>
      <c r="CC403" s="62"/>
      <c r="CD403" s="62"/>
      <c r="CE403" s="1"/>
      <c r="CF403" s="1"/>
    </row>
    <row r="404" spans="1:84" s="12" customFormat="1">
      <c r="A404" s="1">
        <v>2014</v>
      </c>
      <c r="B404" s="1">
        <v>4</v>
      </c>
      <c r="C404" s="24">
        <v>41871</v>
      </c>
      <c r="D404" s="26">
        <v>4812</v>
      </c>
      <c r="E404" s="26">
        <v>4825</v>
      </c>
      <c r="F404" s="26">
        <v>4809</v>
      </c>
      <c r="G404" s="26">
        <v>4822</v>
      </c>
      <c r="H404" s="1">
        <v>1429.2</v>
      </c>
      <c r="I404" s="81">
        <v>137.258712</v>
      </c>
      <c r="J404" s="119">
        <v>137.18785500000001</v>
      </c>
      <c r="K404" s="119">
        <v>95.858316000000002</v>
      </c>
      <c r="L404" s="72">
        <v>95.861367000000001</v>
      </c>
      <c r="M404" s="7">
        <v>4810</v>
      </c>
      <c r="N404" s="56"/>
      <c r="O404" s="84"/>
      <c r="P404" s="13"/>
      <c r="Q404" s="13"/>
      <c r="R404" s="13"/>
      <c r="S404" s="13"/>
      <c r="T404" s="13"/>
      <c r="U404" s="13"/>
      <c r="V404" s="13"/>
      <c r="W404" s="50"/>
      <c r="X404" s="69">
        <v>4809</v>
      </c>
      <c r="Y404" s="7">
        <v>4818</v>
      </c>
      <c r="Z404" s="68">
        <v>4795</v>
      </c>
      <c r="AA404" s="68">
        <v>4802</v>
      </c>
      <c r="AB404" s="134"/>
      <c r="AC404" s="134"/>
      <c r="AD404" s="134"/>
      <c r="AE404" s="134"/>
      <c r="AF404" s="134"/>
      <c r="AG404" s="37"/>
      <c r="AH404" s="37"/>
      <c r="AI404" s="1"/>
      <c r="AJ404" s="1"/>
      <c r="AK404" s="1"/>
      <c r="AL404" s="1"/>
      <c r="AM404" s="1"/>
      <c r="AN404" s="1"/>
      <c r="AO404" s="1"/>
      <c r="AP404" s="14">
        <v>4825</v>
      </c>
      <c r="AQ404" s="14">
        <v>4830</v>
      </c>
      <c r="AR404" s="14">
        <v>4806</v>
      </c>
      <c r="AS404" s="14">
        <v>4819</v>
      </c>
      <c r="AT404" s="14">
        <v>4827</v>
      </c>
      <c r="AU404" s="127">
        <v>10</v>
      </c>
      <c r="AV404" s="127" t="s">
        <v>618</v>
      </c>
      <c r="AW404" s="14">
        <v>929</v>
      </c>
      <c r="AX404" s="127" t="s">
        <v>618</v>
      </c>
      <c r="AY404" s="14">
        <v>0</v>
      </c>
      <c r="AZ404" s="1">
        <v>4809</v>
      </c>
      <c r="BA404" s="1">
        <v>4818</v>
      </c>
      <c r="BB404" s="1">
        <v>4796</v>
      </c>
      <c r="BC404" s="1">
        <v>4805</v>
      </c>
      <c r="BD404" s="8"/>
      <c r="BE404" s="8"/>
      <c r="BF404" s="62"/>
      <c r="BG404" s="62"/>
      <c r="BH404" s="1">
        <v>4811</v>
      </c>
      <c r="BI404" s="1">
        <v>906</v>
      </c>
      <c r="BJ404" s="1">
        <v>1222</v>
      </c>
      <c r="BK404" s="1">
        <v>0.74140752864157122</v>
      </c>
      <c r="BL404" s="1">
        <v>4809</v>
      </c>
      <c r="BM404" s="1">
        <v>4818</v>
      </c>
      <c r="BN404" s="1">
        <v>4797</v>
      </c>
      <c r="BO404" s="1">
        <v>4798</v>
      </c>
      <c r="BP404" s="1">
        <v>4809</v>
      </c>
      <c r="BQ404" s="1">
        <v>4818</v>
      </c>
      <c r="BR404" s="1">
        <v>4795</v>
      </c>
      <c r="BS404" s="1">
        <v>4797</v>
      </c>
      <c r="BT404" s="1">
        <v>4809</v>
      </c>
      <c r="BU404" s="1">
        <v>4818</v>
      </c>
      <c r="BV404" s="1">
        <v>4808</v>
      </c>
      <c r="BW404" s="1">
        <v>4815</v>
      </c>
      <c r="BX404" s="1">
        <v>1436.3</v>
      </c>
      <c r="BY404" s="62"/>
      <c r="BZ404" s="62"/>
      <c r="CA404" s="8"/>
      <c r="CB404" s="8"/>
      <c r="CC404" s="62"/>
      <c r="CD404" s="62"/>
      <c r="CE404" s="1"/>
      <c r="CF404" s="1"/>
    </row>
    <row r="405" spans="1:84" s="12" customFormat="1">
      <c r="A405" s="1">
        <v>2014</v>
      </c>
      <c r="B405" s="1">
        <v>5</v>
      </c>
      <c r="C405" s="24">
        <v>41872</v>
      </c>
      <c r="D405" s="26">
        <v>4809</v>
      </c>
      <c r="E405" s="26">
        <v>4815</v>
      </c>
      <c r="F405" s="26">
        <v>4801</v>
      </c>
      <c r="G405" s="26">
        <v>4801</v>
      </c>
      <c r="H405" s="1">
        <v>1421.1</v>
      </c>
      <c r="I405" s="81">
        <v>137.56212500000001</v>
      </c>
      <c r="J405" s="119">
        <v>137.54137499999999</v>
      </c>
      <c r="K405" s="119">
        <v>96.134749999999997</v>
      </c>
      <c r="L405" s="72">
        <v>96.093249999999998</v>
      </c>
      <c r="M405" s="7">
        <v>4801</v>
      </c>
      <c r="N405" s="56"/>
      <c r="O405" s="84"/>
      <c r="P405" s="13"/>
      <c r="Q405" s="13"/>
      <c r="R405" s="13"/>
      <c r="S405" s="13"/>
      <c r="T405" s="13"/>
      <c r="U405" s="13"/>
      <c r="V405" s="13"/>
      <c r="W405" s="50"/>
      <c r="X405" s="69">
        <v>4801</v>
      </c>
      <c r="Y405" s="7">
        <v>4809</v>
      </c>
      <c r="Z405" s="68">
        <v>4776</v>
      </c>
      <c r="AA405" s="68">
        <v>4790</v>
      </c>
      <c r="AB405" s="134"/>
      <c r="AC405" s="134"/>
      <c r="AD405" s="134"/>
      <c r="AE405" s="134"/>
      <c r="AF405" s="134"/>
      <c r="AG405" s="37"/>
      <c r="AH405" s="37"/>
      <c r="AI405" s="1"/>
      <c r="AJ405" s="1"/>
      <c r="AK405" s="1"/>
      <c r="AL405" s="1"/>
      <c r="AM405" s="1"/>
      <c r="AN405" s="1"/>
      <c r="AO405" s="1"/>
      <c r="AP405" s="14">
        <v>4809</v>
      </c>
      <c r="AQ405" s="14">
        <v>4818</v>
      </c>
      <c r="AR405" s="14">
        <v>4795</v>
      </c>
      <c r="AS405" s="14">
        <v>4808</v>
      </c>
      <c r="AT405" s="14">
        <v>4816.666666666667</v>
      </c>
      <c r="AU405" s="127">
        <v>8</v>
      </c>
      <c r="AV405" s="127" t="s">
        <v>618</v>
      </c>
      <c r="AW405" s="14">
        <v>929</v>
      </c>
      <c r="AX405" s="127" t="s">
        <v>618</v>
      </c>
      <c r="AY405" s="14">
        <v>0</v>
      </c>
      <c r="AZ405" s="1">
        <v>4801</v>
      </c>
      <c r="BA405" s="1">
        <v>4809</v>
      </c>
      <c r="BB405" s="1">
        <v>4776</v>
      </c>
      <c r="BC405" s="1">
        <v>4783</v>
      </c>
      <c r="BD405" s="8"/>
      <c r="BE405" s="8"/>
      <c r="BF405" s="62"/>
      <c r="BG405" s="62"/>
      <c r="BH405" s="1">
        <v>4804</v>
      </c>
      <c r="BI405" s="1">
        <v>1255</v>
      </c>
      <c r="BJ405" s="1">
        <v>719</v>
      </c>
      <c r="BK405" s="1">
        <v>1.74547983310153</v>
      </c>
      <c r="BL405" s="1">
        <v>4801</v>
      </c>
      <c r="BM405" s="1">
        <v>4809</v>
      </c>
      <c r="BN405" s="1">
        <v>4776</v>
      </c>
      <c r="BO405" s="1">
        <v>4790</v>
      </c>
      <c r="BP405" s="1">
        <v>4801</v>
      </c>
      <c r="BQ405" s="1">
        <v>4809</v>
      </c>
      <c r="BR405" s="1">
        <v>4776</v>
      </c>
      <c r="BS405" s="1">
        <v>4785</v>
      </c>
      <c r="BT405" s="1">
        <v>4801</v>
      </c>
      <c r="BU405" s="1">
        <v>4807</v>
      </c>
      <c r="BV405" s="1">
        <v>4800</v>
      </c>
      <c r="BW405" s="1">
        <v>4806</v>
      </c>
      <c r="BX405" s="1">
        <v>1425.5</v>
      </c>
      <c r="BY405" s="62"/>
      <c r="BZ405" s="62"/>
      <c r="CA405" s="8"/>
      <c r="CB405" s="8"/>
      <c r="CC405" s="62"/>
      <c r="CD405" s="62"/>
      <c r="CE405" s="1"/>
      <c r="CF405" s="1"/>
    </row>
    <row r="406" spans="1:84" s="12" customFormat="1">
      <c r="A406" s="1">
        <v>2014</v>
      </c>
      <c r="B406" s="1">
        <v>6</v>
      </c>
      <c r="C406" s="24">
        <v>41873</v>
      </c>
      <c r="D406" s="26">
        <v>4796</v>
      </c>
      <c r="E406" s="26">
        <v>4805</v>
      </c>
      <c r="F406" s="26">
        <v>4796</v>
      </c>
      <c r="G406" s="26">
        <v>4801</v>
      </c>
      <c r="H406" s="1">
        <v>1418.5</v>
      </c>
      <c r="I406" s="81">
        <v>137.80401000000001</v>
      </c>
      <c r="J406" s="119">
        <v>137.805305</v>
      </c>
      <c r="K406" s="119">
        <v>96.670186999999999</v>
      </c>
      <c r="L406" s="72">
        <v>96.655614</v>
      </c>
      <c r="M406" s="7">
        <v>4801</v>
      </c>
      <c r="N406" s="56"/>
      <c r="O406" s="84"/>
      <c r="P406" s="13"/>
      <c r="Q406" s="13"/>
      <c r="R406" s="13"/>
      <c r="S406" s="13"/>
      <c r="T406" s="13"/>
      <c r="U406" s="13"/>
      <c r="V406" s="13"/>
      <c r="W406" s="50"/>
      <c r="X406" s="69">
        <v>4802</v>
      </c>
      <c r="Y406" s="7">
        <v>4812</v>
      </c>
      <c r="Z406" s="68">
        <v>4781</v>
      </c>
      <c r="AA406" s="68">
        <v>4801</v>
      </c>
      <c r="AB406" s="134"/>
      <c r="AC406" s="134"/>
      <c r="AD406" s="134"/>
      <c r="AE406" s="134"/>
      <c r="AF406" s="134"/>
      <c r="AG406" s="37"/>
      <c r="AH406" s="37"/>
      <c r="AI406" s="1"/>
      <c r="AJ406" s="1"/>
      <c r="AK406" s="1"/>
      <c r="AL406" s="1"/>
      <c r="AM406" s="1"/>
      <c r="AN406" s="1"/>
      <c r="AO406" s="1"/>
      <c r="AP406" s="14">
        <v>4801</v>
      </c>
      <c r="AQ406" s="14">
        <v>4809</v>
      </c>
      <c r="AR406" s="14">
        <v>4776</v>
      </c>
      <c r="AS406" s="14">
        <v>4801</v>
      </c>
      <c r="AT406" s="14">
        <v>4809.333333333333</v>
      </c>
      <c r="AU406" s="127">
        <v>5</v>
      </c>
      <c r="AV406" s="127" t="s">
        <v>618</v>
      </c>
      <c r="AW406" s="14">
        <v>929</v>
      </c>
      <c r="AX406" s="127" t="s">
        <v>618</v>
      </c>
      <c r="AY406" s="14">
        <v>0</v>
      </c>
      <c r="AZ406" s="1">
        <v>4802</v>
      </c>
      <c r="BA406" s="1">
        <v>4805</v>
      </c>
      <c r="BB406" s="1">
        <v>4781</v>
      </c>
      <c r="BC406" s="1">
        <v>4782</v>
      </c>
      <c r="BD406" s="8"/>
      <c r="BE406" s="8"/>
      <c r="BF406" s="62"/>
      <c r="BG406" s="62"/>
      <c r="BH406" s="1">
        <v>4802</v>
      </c>
      <c r="BI406" s="1">
        <v>818</v>
      </c>
      <c r="BJ406" s="1">
        <v>688</v>
      </c>
      <c r="BK406" s="1">
        <v>1.1889534883720929</v>
      </c>
      <c r="BL406" s="1">
        <v>4802</v>
      </c>
      <c r="BM406" s="1">
        <v>4805</v>
      </c>
      <c r="BN406" s="1">
        <v>4782</v>
      </c>
      <c r="BO406" s="1">
        <v>4784</v>
      </c>
      <c r="BP406" s="1">
        <v>4802</v>
      </c>
      <c r="BQ406" s="1">
        <v>4805</v>
      </c>
      <c r="BR406" s="1">
        <v>4781</v>
      </c>
      <c r="BS406" s="1">
        <v>4799</v>
      </c>
      <c r="BT406" s="1">
        <v>4802</v>
      </c>
      <c r="BU406" s="1">
        <v>4804</v>
      </c>
      <c r="BV406" s="1">
        <v>4800</v>
      </c>
      <c r="BW406" s="1">
        <v>4803</v>
      </c>
      <c r="BX406" s="1">
        <v>1424</v>
      </c>
      <c r="BY406" s="62"/>
      <c r="BZ406" s="62"/>
      <c r="CA406" s="8"/>
      <c r="CB406" s="8"/>
      <c r="CC406" s="62"/>
      <c r="CD406" s="62"/>
      <c r="CE406" s="1"/>
      <c r="CF406" s="1"/>
    </row>
    <row r="407" spans="1:84" s="12" customFormat="1">
      <c r="A407" s="1">
        <v>2014</v>
      </c>
      <c r="B407" s="1">
        <v>2</v>
      </c>
      <c r="C407" s="24">
        <v>41876</v>
      </c>
      <c r="D407" s="26">
        <v>4798</v>
      </c>
      <c r="E407" s="26">
        <v>4824</v>
      </c>
      <c r="F407" s="26">
        <v>4798</v>
      </c>
      <c r="G407" s="26">
        <v>4815</v>
      </c>
      <c r="H407" s="1">
        <v>1417.7</v>
      </c>
      <c r="I407" s="81">
        <v>137.383556</v>
      </c>
      <c r="J407" s="119">
        <v>137.37385</v>
      </c>
      <c r="K407" s="119">
        <v>97.009698</v>
      </c>
      <c r="L407" s="72">
        <v>97.026139999999998</v>
      </c>
      <c r="M407" s="7">
        <v>4814</v>
      </c>
      <c r="N407" s="56"/>
      <c r="O407" s="84"/>
      <c r="P407" s="13"/>
      <c r="Q407" s="13"/>
      <c r="R407" s="13"/>
      <c r="S407" s="13"/>
      <c r="T407" s="13"/>
      <c r="U407" s="13"/>
      <c r="V407" s="13"/>
      <c r="W407" s="50"/>
      <c r="X407" s="69">
        <v>4814</v>
      </c>
      <c r="Y407" s="7">
        <v>4816</v>
      </c>
      <c r="Z407" s="68">
        <v>4789</v>
      </c>
      <c r="AA407" s="68">
        <v>4800</v>
      </c>
      <c r="AB407" s="134"/>
      <c r="AC407" s="134"/>
      <c r="AD407" s="134"/>
      <c r="AE407" s="134"/>
      <c r="AF407" s="134"/>
      <c r="AG407" s="37"/>
      <c r="AH407" s="37"/>
      <c r="AI407" s="1"/>
      <c r="AJ407" s="1"/>
      <c r="AK407" s="1"/>
      <c r="AL407" s="1"/>
      <c r="AM407" s="1"/>
      <c r="AN407" s="1"/>
      <c r="AO407" s="1"/>
      <c r="AP407" s="14">
        <v>4802</v>
      </c>
      <c r="AQ407" s="14">
        <v>4824</v>
      </c>
      <c r="AR407" s="14">
        <v>4781</v>
      </c>
      <c r="AS407" s="14">
        <v>4822</v>
      </c>
      <c r="AT407" s="14">
        <v>4810.333333333333</v>
      </c>
      <c r="AU407" s="127">
        <v>17</v>
      </c>
      <c r="AV407" s="127" t="s">
        <v>618</v>
      </c>
      <c r="AW407" s="14">
        <v>929</v>
      </c>
      <c r="AX407" s="127" t="s">
        <v>618</v>
      </c>
      <c r="AY407" s="14">
        <v>0</v>
      </c>
      <c r="AZ407" s="1">
        <v>4814</v>
      </c>
      <c r="BA407" s="1">
        <v>4816</v>
      </c>
      <c r="BB407" s="1">
        <v>4789</v>
      </c>
      <c r="BC407" s="1">
        <v>4791</v>
      </c>
      <c r="BD407" s="8"/>
      <c r="BE407" s="8"/>
      <c r="BF407" s="62"/>
      <c r="BG407" s="62"/>
      <c r="BH407" s="1">
        <v>4809</v>
      </c>
      <c r="BI407" s="1">
        <v>519</v>
      </c>
      <c r="BJ407" s="1">
        <v>283</v>
      </c>
      <c r="BK407" s="1">
        <v>1.8339222614840989</v>
      </c>
      <c r="BL407" s="1">
        <v>4814</v>
      </c>
      <c r="BM407" s="1">
        <v>4816</v>
      </c>
      <c r="BN407" s="1">
        <v>4790</v>
      </c>
      <c r="BO407" s="1">
        <v>4796</v>
      </c>
      <c r="BP407" s="1">
        <v>4814</v>
      </c>
      <c r="BQ407" s="1">
        <v>4816</v>
      </c>
      <c r="BR407" s="1">
        <v>4789</v>
      </c>
      <c r="BS407" s="1">
        <v>4799</v>
      </c>
      <c r="BT407" s="1">
        <v>4814</v>
      </c>
      <c r="BU407" s="1">
        <v>4816</v>
      </c>
      <c r="BV407" s="1">
        <v>4805</v>
      </c>
      <c r="BW407" s="1">
        <v>4808</v>
      </c>
      <c r="BX407" s="1">
        <v>1421.2</v>
      </c>
      <c r="BY407" s="62"/>
      <c r="BZ407" s="62"/>
      <c r="CA407" s="8"/>
      <c r="CB407" s="8"/>
      <c r="CC407" s="62"/>
      <c r="CD407" s="62"/>
      <c r="CE407" s="1"/>
      <c r="CF407" s="1"/>
    </row>
    <row r="408" spans="1:84" s="12" customFormat="1">
      <c r="A408" s="1">
        <v>2014</v>
      </c>
      <c r="B408" s="1">
        <v>3</v>
      </c>
      <c r="C408" s="24">
        <v>41877</v>
      </c>
      <c r="D408" s="26">
        <v>4794</v>
      </c>
      <c r="E408" s="26">
        <v>4800</v>
      </c>
      <c r="F408" s="26">
        <v>4773</v>
      </c>
      <c r="G408" s="26">
        <v>4797</v>
      </c>
      <c r="H408" s="1">
        <v>1417.1</v>
      </c>
      <c r="I408" s="81">
        <v>137.22830099999999</v>
      </c>
      <c r="J408" s="119">
        <v>137.20752300000001</v>
      </c>
      <c r="K408" s="119">
        <v>96.534587999999999</v>
      </c>
      <c r="L408" s="72">
        <v>96.565754999999996</v>
      </c>
      <c r="M408" s="7">
        <v>4825</v>
      </c>
      <c r="N408" s="56"/>
      <c r="O408" s="84"/>
      <c r="P408" s="13"/>
      <c r="Q408" s="13"/>
      <c r="R408" s="13"/>
      <c r="S408" s="13"/>
      <c r="T408" s="13"/>
      <c r="U408" s="13"/>
      <c r="V408" s="13"/>
      <c r="W408" s="50"/>
      <c r="X408" s="69">
        <v>4825</v>
      </c>
      <c r="Y408" s="7">
        <v>4828</v>
      </c>
      <c r="Z408" s="68">
        <v>4802</v>
      </c>
      <c r="AA408" s="68">
        <v>4803</v>
      </c>
      <c r="AB408" s="134"/>
      <c r="AC408" s="134"/>
      <c r="AD408" s="134"/>
      <c r="AE408" s="134"/>
      <c r="AF408" s="134"/>
      <c r="AG408" s="37"/>
      <c r="AH408" s="37"/>
      <c r="AI408" s="1"/>
      <c r="AJ408" s="1"/>
      <c r="AK408" s="1"/>
      <c r="AL408" s="1"/>
      <c r="AM408" s="1"/>
      <c r="AN408" s="1"/>
      <c r="AO408" s="1"/>
      <c r="AP408" s="14">
        <v>4814</v>
      </c>
      <c r="AQ408" s="14">
        <v>4816</v>
      </c>
      <c r="AR408" s="14">
        <v>4789</v>
      </c>
      <c r="AS408" s="14">
        <v>4791</v>
      </c>
      <c r="AT408" s="14">
        <v>4804.666666666667</v>
      </c>
      <c r="AU408" s="127">
        <v>3</v>
      </c>
      <c r="AV408" s="127" t="s">
        <v>618</v>
      </c>
      <c r="AW408" s="14">
        <v>929</v>
      </c>
      <c r="AX408" s="127">
        <v>-15</v>
      </c>
      <c r="AY408" s="14">
        <v>-15</v>
      </c>
      <c r="AZ408" s="1">
        <v>4825</v>
      </c>
      <c r="BA408" s="1">
        <v>4828</v>
      </c>
      <c r="BB408" s="1">
        <v>4805</v>
      </c>
      <c r="BC408" s="1">
        <v>4809</v>
      </c>
      <c r="BD408" s="8"/>
      <c r="BE408" s="8"/>
      <c r="BF408" s="62"/>
      <c r="BG408" s="62"/>
      <c r="BH408" s="1">
        <v>4797</v>
      </c>
      <c r="BI408" s="1">
        <v>717</v>
      </c>
      <c r="BJ408" s="1">
        <v>848</v>
      </c>
      <c r="BK408" s="1">
        <v>0.84551886792452835</v>
      </c>
      <c r="BL408" s="1">
        <v>4825</v>
      </c>
      <c r="BM408" s="1">
        <v>4828</v>
      </c>
      <c r="BN408" s="1">
        <v>4805</v>
      </c>
      <c r="BO408" s="1">
        <v>4814</v>
      </c>
      <c r="BP408" s="1">
        <v>4825</v>
      </c>
      <c r="BQ408" s="1">
        <v>4828</v>
      </c>
      <c r="BR408" s="1">
        <v>4803</v>
      </c>
      <c r="BS408" s="1">
        <v>4806</v>
      </c>
      <c r="BT408" s="1">
        <v>4825</v>
      </c>
      <c r="BU408" s="1">
        <v>4828</v>
      </c>
      <c r="BV408" s="1">
        <v>4805</v>
      </c>
      <c r="BW408" s="1">
        <v>4820</v>
      </c>
      <c r="BX408" s="1">
        <v>1427</v>
      </c>
      <c r="BY408" s="62"/>
      <c r="BZ408" s="62"/>
      <c r="CA408" s="8"/>
      <c r="CB408" s="8"/>
      <c r="CC408" s="62"/>
      <c r="CD408" s="62"/>
      <c r="CE408" s="1"/>
      <c r="CF408" s="1"/>
    </row>
    <row r="409" spans="1:84" s="12" customFormat="1">
      <c r="A409" s="1">
        <v>2014</v>
      </c>
      <c r="B409" s="1">
        <v>4</v>
      </c>
      <c r="C409" s="24">
        <v>41878</v>
      </c>
      <c r="D409" s="26">
        <v>4802</v>
      </c>
      <c r="E409" s="26">
        <v>4817</v>
      </c>
      <c r="F409" s="26">
        <v>4800</v>
      </c>
      <c r="G409" s="26">
        <v>4815</v>
      </c>
      <c r="H409" s="1">
        <v>1418.4</v>
      </c>
      <c r="I409" s="81">
        <v>136.95059000000001</v>
      </c>
      <c r="J409" s="119">
        <v>137.010919</v>
      </c>
      <c r="K409" s="119">
        <v>96.928309999999996</v>
      </c>
      <c r="L409" s="72">
        <v>96.935511000000005</v>
      </c>
      <c r="M409" s="7">
        <v>4815</v>
      </c>
      <c r="N409" s="56"/>
      <c r="O409" s="84"/>
      <c r="P409" s="13"/>
      <c r="Q409" s="13"/>
      <c r="R409" s="13"/>
      <c r="S409" s="13"/>
      <c r="T409" s="13"/>
      <c r="U409" s="13"/>
      <c r="V409" s="13"/>
      <c r="W409" s="50"/>
      <c r="X409" s="69">
        <v>4816</v>
      </c>
      <c r="Y409" s="7">
        <v>4821</v>
      </c>
      <c r="Z409" s="68">
        <v>4801</v>
      </c>
      <c r="AA409" s="68">
        <v>4801</v>
      </c>
      <c r="AB409" s="134"/>
      <c r="AC409" s="134"/>
      <c r="AD409" s="134"/>
      <c r="AE409" s="134"/>
      <c r="AF409" s="134"/>
      <c r="AG409" s="37"/>
      <c r="AH409" s="37"/>
      <c r="AI409" s="1"/>
      <c r="AJ409" s="1"/>
      <c r="AK409" s="1"/>
      <c r="AL409" s="1"/>
      <c r="AM409" s="1"/>
      <c r="AN409" s="1"/>
      <c r="AO409" s="1"/>
      <c r="AP409" s="14">
        <v>4825</v>
      </c>
      <c r="AQ409" s="14">
        <v>4828</v>
      </c>
      <c r="AR409" s="14">
        <v>4800</v>
      </c>
      <c r="AS409" s="14">
        <v>4810</v>
      </c>
      <c r="AT409" s="14">
        <v>4807.666666666667</v>
      </c>
      <c r="AU409" s="127">
        <v>13</v>
      </c>
      <c r="AV409" s="127" t="s">
        <v>618</v>
      </c>
      <c r="AW409" s="14">
        <v>929</v>
      </c>
      <c r="AX409" s="127" t="s">
        <v>618</v>
      </c>
      <c r="AY409" s="14">
        <v>-15</v>
      </c>
      <c r="AZ409" s="1">
        <v>4816</v>
      </c>
      <c r="BA409" s="1">
        <v>4821</v>
      </c>
      <c r="BB409" s="1">
        <v>4803</v>
      </c>
      <c r="BC409" s="1">
        <v>4807</v>
      </c>
      <c r="BD409" s="8"/>
      <c r="BE409" s="8"/>
      <c r="BF409" s="62"/>
      <c r="BG409" s="62"/>
      <c r="BH409" s="1">
        <v>4802</v>
      </c>
      <c r="BI409" s="1">
        <v>487</v>
      </c>
      <c r="BJ409" s="1">
        <v>457</v>
      </c>
      <c r="BK409" s="1">
        <v>1.0656455142231946</v>
      </c>
      <c r="BL409" s="1">
        <v>4816</v>
      </c>
      <c r="BM409" s="1">
        <v>4821</v>
      </c>
      <c r="BN409" s="1">
        <v>4807</v>
      </c>
      <c r="BO409" s="1">
        <v>4808</v>
      </c>
      <c r="BP409" s="1">
        <v>4816</v>
      </c>
      <c r="BQ409" s="1">
        <v>4821</v>
      </c>
      <c r="BR409" s="1">
        <v>4801</v>
      </c>
      <c r="BS409" s="1">
        <v>4804</v>
      </c>
      <c r="BT409" s="1">
        <v>4816</v>
      </c>
      <c r="BU409" s="1">
        <v>4821</v>
      </c>
      <c r="BV409" s="1">
        <v>4814</v>
      </c>
      <c r="BW409" s="1">
        <v>4818</v>
      </c>
      <c r="BX409" s="1">
        <v>1424.7</v>
      </c>
      <c r="BY409" s="62"/>
      <c r="BZ409" s="62"/>
      <c r="CA409" s="8"/>
      <c r="CB409" s="8"/>
      <c r="CC409" s="62"/>
      <c r="CD409" s="62"/>
      <c r="CE409" s="1"/>
      <c r="CF409" s="1"/>
    </row>
    <row r="410" spans="1:84" s="12" customFormat="1">
      <c r="A410" s="1">
        <v>2014</v>
      </c>
      <c r="B410" s="1">
        <v>5</v>
      </c>
      <c r="C410" s="24">
        <v>41879</v>
      </c>
      <c r="D410" s="26">
        <v>4801</v>
      </c>
      <c r="E410" s="26">
        <v>4806</v>
      </c>
      <c r="F410" s="26">
        <v>4795</v>
      </c>
      <c r="G410" s="26">
        <v>4804</v>
      </c>
      <c r="H410" s="1">
        <v>1425.1</v>
      </c>
      <c r="I410" s="81">
        <v>137.02545599999999</v>
      </c>
      <c r="J410" s="119">
        <v>137.07828000000001</v>
      </c>
      <c r="K410" s="119">
        <v>97.036351999999994</v>
      </c>
      <c r="L410" s="72">
        <v>97.125659999999996</v>
      </c>
      <c r="M410" s="7">
        <v>4809</v>
      </c>
      <c r="N410" s="56"/>
      <c r="O410" s="84"/>
      <c r="P410" s="13"/>
      <c r="Q410" s="13"/>
      <c r="R410" s="13"/>
      <c r="S410" s="13"/>
      <c r="T410" s="13"/>
      <c r="U410" s="13"/>
      <c r="V410" s="13"/>
      <c r="W410" s="50"/>
      <c r="X410" s="69">
        <v>4810</v>
      </c>
      <c r="Y410" s="7">
        <v>4824</v>
      </c>
      <c r="Z410" s="68">
        <v>4807</v>
      </c>
      <c r="AA410" s="68">
        <v>4811</v>
      </c>
      <c r="AB410" s="134"/>
      <c r="AC410" s="134"/>
      <c r="AD410" s="134"/>
      <c r="AE410" s="134"/>
      <c r="AF410" s="134"/>
      <c r="AG410" s="37"/>
      <c r="AH410" s="37"/>
      <c r="AI410" s="1"/>
      <c r="AJ410" s="1"/>
      <c r="AK410" s="1"/>
      <c r="AL410" s="1"/>
      <c r="AM410" s="1"/>
      <c r="AN410" s="1"/>
      <c r="AO410" s="1"/>
      <c r="AP410" s="14">
        <v>4816</v>
      </c>
      <c r="AQ410" s="14">
        <v>4821</v>
      </c>
      <c r="AR410" s="14">
        <v>4795</v>
      </c>
      <c r="AS410" s="14">
        <v>4798</v>
      </c>
      <c r="AT410" s="14">
        <v>4799.666666666667</v>
      </c>
      <c r="AU410" s="127">
        <v>3</v>
      </c>
      <c r="AV410" s="127" t="s">
        <v>618</v>
      </c>
      <c r="AW410" s="14">
        <v>929</v>
      </c>
      <c r="AX410" s="127" t="s">
        <v>618</v>
      </c>
      <c r="AY410" s="14">
        <v>-15</v>
      </c>
      <c r="AZ410" s="1">
        <v>4810</v>
      </c>
      <c r="BA410" s="1">
        <v>4824</v>
      </c>
      <c r="BB410" s="1">
        <v>4807</v>
      </c>
      <c r="BC410" s="1">
        <v>4818</v>
      </c>
      <c r="BD410" s="8"/>
      <c r="BE410" s="8"/>
      <c r="BF410" s="62"/>
      <c r="BG410" s="62"/>
      <c r="BH410" s="1">
        <v>4800</v>
      </c>
      <c r="BI410" s="1">
        <v>665</v>
      </c>
      <c r="BJ410" s="1">
        <v>831</v>
      </c>
      <c r="BK410" s="1">
        <v>0.80024067388688325</v>
      </c>
      <c r="BL410" s="1">
        <v>4810</v>
      </c>
      <c r="BM410" s="1">
        <v>4824</v>
      </c>
      <c r="BN410" s="1">
        <v>4807</v>
      </c>
      <c r="BO410" s="1">
        <v>4817</v>
      </c>
      <c r="BP410" s="1">
        <v>4810</v>
      </c>
      <c r="BQ410" s="1">
        <v>4824</v>
      </c>
      <c r="BR410" s="1">
        <v>4807</v>
      </c>
      <c r="BS410" s="1">
        <v>4811</v>
      </c>
      <c r="BT410" s="1">
        <v>4810</v>
      </c>
      <c r="BU410" s="1">
        <v>4815</v>
      </c>
      <c r="BV410" s="1">
        <v>4807</v>
      </c>
      <c r="BW410" s="1">
        <v>4812</v>
      </c>
      <c r="BX410" s="1">
        <v>1427.7</v>
      </c>
      <c r="BY410" s="62"/>
      <c r="BZ410" s="62"/>
      <c r="CA410" s="8"/>
      <c r="CB410" s="8"/>
      <c r="CC410" s="62"/>
      <c r="CD410" s="62"/>
      <c r="CE410" s="1"/>
      <c r="CF410" s="1"/>
    </row>
    <row r="411" spans="1:84" s="12" customFormat="1">
      <c r="A411" s="1">
        <v>2014</v>
      </c>
      <c r="B411" s="1">
        <v>6</v>
      </c>
      <c r="C411" s="24">
        <v>41880</v>
      </c>
      <c r="D411" s="26">
        <v>4807</v>
      </c>
      <c r="E411" s="26">
        <v>4818</v>
      </c>
      <c r="F411" s="26">
        <v>4807</v>
      </c>
      <c r="G411" s="26">
        <v>4814</v>
      </c>
      <c r="H411" s="1">
        <v>1424.7</v>
      </c>
      <c r="I411" s="81">
        <v>136.595236</v>
      </c>
      <c r="J411" s="119">
        <v>136.639535</v>
      </c>
      <c r="K411" s="119">
        <v>97.034300000000002</v>
      </c>
      <c r="L411" s="72">
        <v>97.085166000000001</v>
      </c>
      <c r="M411" s="7">
        <v>4816</v>
      </c>
      <c r="N411" s="56"/>
      <c r="O411" s="84"/>
      <c r="P411" s="13"/>
      <c r="Q411" s="13"/>
      <c r="R411" s="13"/>
      <c r="S411" s="13"/>
      <c r="T411" s="13"/>
      <c r="U411" s="13"/>
      <c r="V411" s="13"/>
      <c r="W411" s="50"/>
      <c r="X411" s="69">
        <v>4817</v>
      </c>
      <c r="Y411" s="7">
        <v>4821</v>
      </c>
      <c r="Z411" s="68">
        <v>4810</v>
      </c>
      <c r="AA411" s="68">
        <v>4819</v>
      </c>
      <c r="AB411" s="134"/>
      <c r="AC411" s="134"/>
      <c r="AD411" s="134"/>
      <c r="AE411" s="134"/>
      <c r="AF411" s="134"/>
      <c r="AG411" s="37"/>
      <c r="AH411" s="37"/>
      <c r="AI411" s="1"/>
      <c r="AJ411" s="1"/>
      <c r="AK411" s="1"/>
      <c r="AL411" s="1"/>
      <c r="AM411" s="1"/>
      <c r="AN411" s="1"/>
      <c r="AO411" s="1"/>
      <c r="AP411" s="14">
        <v>4810</v>
      </c>
      <c r="AQ411" s="14">
        <v>4824</v>
      </c>
      <c r="AR411" s="14">
        <v>4807</v>
      </c>
      <c r="AS411" s="14">
        <v>4813</v>
      </c>
      <c r="AT411" s="14">
        <v>4807</v>
      </c>
      <c r="AU411" s="127">
        <v>7</v>
      </c>
      <c r="AV411" s="127" t="s">
        <v>618</v>
      </c>
      <c r="AW411" s="14">
        <v>929</v>
      </c>
      <c r="AX411" s="127" t="s">
        <v>618</v>
      </c>
      <c r="AY411" s="14">
        <v>-15</v>
      </c>
      <c r="AZ411" s="1">
        <v>4817</v>
      </c>
      <c r="BA411" s="1">
        <v>4820</v>
      </c>
      <c r="BB411" s="1">
        <v>4810</v>
      </c>
      <c r="BC411" s="1">
        <v>4815</v>
      </c>
      <c r="BD411" s="8"/>
      <c r="BE411" s="8"/>
      <c r="BF411" s="62"/>
      <c r="BG411" s="62"/>
      <c r="BH411" s="1">
        <v>4813</v>
      </c>
      <c r="BI411" s="1">
        <v>715</v>
      </c>
      <c r="BJ411" s="1">
        <v>922</v>
      </c>
      <c r="BK411" s="1">
        <v>0.77548806941431669</v>
      </c>
      <c r="BL411" s="1">
        <v>4817</v>
      </c>
      <c r="BM411" s="1">
        <v>4820</v>
      </c>
      <c r="BN411" s="1">
        <v>4811</v>
      </c>
      <c r="BO411" s="1">
        <v>4814</v>
      </c>
      <c r="BP411" s="1">
        <v>4817</v>
      </c>
      <c r="BQ411" s="1">
        <v>4821</v>
      </c>
      <c r="BR411" s="1">
        <v>4810</v>
      </c>
      <c r="BS411" s="1">
        <v>4819</v>
      </c>
      <c r="BT411" s="1">
        <v>4817</v>
      </c>
      <c r="BU411" s="1">
        <v>4820</v>
      </c>
      <c r="BV411" s="1">
        <v>4813</v>
      </c>
      <c r="BW411" s="1">
        <v>4818</v>
      </c>
      <c r="BX411" s="1">
        <v>1428.1</v>
      </c>
      <c r="BY411" s="62"/>
      <c r="BZ411" s="62"/>
      <c r="CA411" s="8"/>
      <c r="CB411" s="8"/>
      <c r="CC411" s="62"/>
      <c r="CD411" s="62"/>
      <c r="CE411" s="1"/>
      <c r="CF411" s="1"/>
    </row>
    <row r="412" spans="1:84" s="12" customFormat="1">
      <c r="A412" s="1">
        <v>2014</v>
      </c>
      <c r="B412" s="1">
        <v>2</v>
      </c>
      <c r="C412" s="24">
        <v>41883</v>
      </c>
      <c r="D412" s="26">
        <v>4822</v>
      </c>
      <c r="E412" s="26">
        <v>4825</v>
      </c>
      <c r="F412" s="26">
        <v>4814</v>
      </c>
      <c r="G412" s="26">
        <v>4815</v>
      </c>
      <c r="H412" s="1">
        <v>1426.1</v>
      </c>
      <c r="I412" s="81">
        <v>136.706841</v>
      </c>
      <c r="J412" s="119">
        <v>136.76706200000001</v>
      </c>
      <c r="K412" s="119">
        <v>97.311616999999998</v>
      </c>
      <c r="L412" s="72">
        <v>97.329244000000003</v>
      </c>
      <c r="M412" s="7">
        <v>4818</v>
      </c>
      <c r="N412" s="56"/>
      <c r="O412" s="84"/>
      <c r="P412" s="13"/>
      <c r="Q412" s="13"/>
      <c r="R412" s="13"/>
      <c r="S412" s="13"/>
      <c r="T412" s="13"/>
      <c r="U412" s="13"/>
      <c r="V412" s="13"/>
      <c r="W412" s="50"/>
      <c r="X412" s="69">
        <v>4818</v>
      </c>
      <c r="Y412" s="7">
        <v>4827</v>
      </c>
      <c r="Z412" s="68">
        <v>4818</v>
      </c>
      <c r="AA412" s="68">
        <v>4823</v>
      </c>
      <c r="AB412" s="134"/>
      <c r="AC412" s="134"/>
      <c r="AD412" s="134"/>
      <c r="AE412" s="134"/>
      <c r="AF412" s="134"/>
      <c r="AG412" s="37"/>
      <c r="AH412" s="37"/>
      <c r="AI412" s="1"/>
      <c r="AJ412" s="1"/>
      <c r="AK412" s="1"/>
      <c r="AL412" s="1"/>
      <c r="AM412" s="1"/>
      <c r="AN412" s="1"/>
      <c r="AO412" s="1"/>
      <c r="AP412" s="14">
        <v>4817</v>
      </c>
      <c r="AQ412" s="14">
        <v>4825</v>
      </c>
      <c r="AR412" s="14">
        <v>4810</v>
      </c>
      <c r="AS412" s="14">
        <v>4824</v>
      </c>
      <c r="AT412" s="14">
        <v>4811.666666666667</v>
      </c>
      <c r="AU412" s="127">
        <v>7</v>
      </c>
      <c r="AV412" s="127" t="s">
        <v>618</v>
      </c>
      <c r="AW412" s="14">
        <v>929</v>
      </c>
      <c r="AX412" s="127" t="s">
        <v>618</v>
      </c>
      <c r="AY412" s="14">
        <v>-15</v>
      </c>
      <c r="AZ412" s="1">
        <v>4818</v>
      </c>
      <c r="BA412" s="1">
        <v>4827</v>
      </c>
      <c r="BB412" s="1">
        <v>4818</v>
      </c>
      <c r="BC412" s="1">
        <v>4824</v>
      </c>
      <c r="BD412" s="8"/>
      <c r="BE412" s="8"/>
      <c r="BF412" s="62"/>
      <c r="BG412" s="62"/>
      <c r="BH412" s="1">
        <v>4821</v>
      </c>
      <c r="BI412" s="1">
        <v>1173</v>
      </c>
      <c r="BJ412" s="1">
        <v>724</v>
      </c>
      <c r="BK412" s="1">
        <v>1.6201657458563536</v>
      </c>
      <c r="BL412" s="1">
        <v>4818</v>
      </c>
      <c r="BM412" s="1">
        <v>4827</v>
      </c>
      <c r="BN412" s="1">
        <v>4818</v>
      </c>
      <c r="BO412" s="1">
        <v>4825</v>
      </c>
      <c r="BP412" s="1">
        <v>4818</v>
      </c>
      <c r="BQ412" s="1">
        <v>4827</v>
      </c>
      <c r="BR412" s="1">
        <v>4818</v>
      </c>
      <c r="BS412" s="1">
        <v>4823</v>
      </c>
      <c r="BT412" s="1">
        <v>4818</v>
      </c>
      <c r="BU412" s="1">
        <v>4823</v>
      </c>
      <c r="BV412" s="1">
        <v>4818</v>
      </c>
      <c r="BW412" s="1">
        <v>4823</v>
      </c>
      <c r="BX412" s="1">
        <v>1424.7</v>
      </c>
      <c r="BY412" s="62"/>
      <c r="BZ412" s="62"/>
      <c r="CA412" s="8"/>
      <c r="CB412" s="8"/>
      <c r="CC412" s="62"/>
      <c r="CD412" s="62"/>
      <c r="CE412" s="1"/>
      <c r="CF412" s="1"/>
    </row>
    <row r="413" spans="1:84" s="12" customFormat="1">
      <c r="A413" s="1">
        <v>2014</v>
      </c>
      <c r="B413" s="1">
        <v>3</v>
      </c>
      <c r="C413" s="24">
        <v>41884</v>
      </c>
      <c r="D413" s="26">
        <v>4827</v>
      </c>
      <c r="E413" s="26">
        <v>4851</v>
      </c>
      <c r="F413" s="26">
        <v>4825</v>
      </c>
      <c r="G413" s="26">
        <v>4851</v>
      </c>
      <c r="H413" s="1">
        <v>1410.9</v>
      </c>
      <c r="I413" s="81">
        <v>137.641875</v>
      </c>
      <c r="J413" s="119">
        <v>137.68637200000001</v>
      </c>
      <c r="K413" s="119">
        <v>97.382282000000004</v>
      </c>
      <c r="L413" s="72">
        <v>97.427812000000003</v>
      </c>
      <c r="M413" s="7">
        <v>4840</v>
      </c>
      <c r="N413" s="56"/>
      <c r="O413" s="84"/>
      <c r="P413" s="13"/>
      <c r="Q413" s="13"/>
      <c r="R413" s="13"/>
      <c r="S413" s="13"/>
      <c r="T413" s="13"/>
      <c r="U413" s="13"/>
      <c r="V413" s="13"/>
      <c r="W413" s="50"/>
      <c r="X413" s="69">
        <v>4838</v>
      </c>
      <c r="Y413" s="7">
        <v>4849</v>
      </c>
      <c r="Z413" s="68">
        <v>4812</v>
      </c>
      <c r="AA413" s="68">
        <v>4817</v>
      </c>
      <c r="AB413" s="134"/>
      <c r="AC413" s="134"/>
      <c r="AD413" s="134"/>
      <c r="AE413" s="134"/>
      <c r="AF413" s="134"/>
      <c r="AG413" s="37"/>
      <c r="AH413" s="37"/>
      <c r="AI413" s="1"/>
      <c r="AJ413" s="1"/>
      <c r="AK413" s="1"/>
      <c r="AL413" s="1"/>
      <c r="AM413" s="1"/>
      <c r="AN413" s="1"/>
      <c r="AO413" s="1"/>
      <c r="AP413" s="14">
        <v>4818</v>
      </c>
      <c r="AQ413" s="14">
        <v>4842</v>
      </c>
      <c r="AR413" s="14">
        <v>4818</v>
      </c>
      <c r="AS413" s="14">
        <v>4841</v>
      </c>
      <c r="AT413" s="14">
        <v>4826</v>
      </c>
      <c r="AU413" s="127">
        <v>24</v>
      </c>
      <c r="AV413" s="127">
        <v>-15</v>
      </c>
      <c r="AW413" s="14">
        <v>914</v>
      </c>
      <c r="AX413" s="127" t="s">
        <v>618</v>
      </c>
      <c r="AY413" s="14">
        <v>-15</v>
      </c>
      <c r="AZ413" s="1">
        <v>4838</v>
      </c>
      <c r="BA413" s="1">
        <v>4849</v>
      </c>
      <c r="BB413" s="1">
        <v>4812</v>
      </c>
      <c r="BC413" s="1">
        <v>4822</v>
      </c>
      <c r="BD413" s="8"/>
      <c r="BE413" s="8"/>
      <c r="BF413" s="62"/>
      <c r="BG413" s="62"/>
      <c r="BH413" s="1">
        <v>4826</v>
      </c>
      <c r="BI413" s="1">
        <v>1609</v>
      </c>
      <c r="BJ413" s="1">
        <v>813</v>
      </c>
      <c r="BK413" s="1">
        <v>1.979089790897909</v>
      </c>
      <c r="BL413" s="1">
        <v>4838</v>
      </c>
      <c r="BM413" s="1">
        <v>4849</v>
      </c>
      <c r="BN413" s="1">
        <v>4812</v>
      </c>
      <c r="BO413" s="1">
        <v>4827</v>
      </c>
      <c r="BP413" s="1">
        <v>4838</v>
      </c>
      <c r="BQ413" s="1">
        <v>4849</v>
      </c>
      <c r="BR413" s="1">
        <v>4812</v>
      </c>
      <c r="BS413" s="1">
        <v>4824</v>
      </c>
      <c r="BT413" s="1">
        <v>4838</v>
      </c>
      <c r="BU413" s="1">
        <v>4844</v>
      </c>
      <c r="BV413" s="1">
        <v>4836</v>
      </c>
      <c r="BW413" s="1">
        <v>4840</v>
      </c>
      <c r="BX413" s="1">
        <v>1422.3</v>
      </c>
      <c r="BY413" s="62"/>
      <c r="BZ413" s="62"/>
      <c r="CA413" s="8"/>
      <c r="CB413" s="8"/>
      <c r="CC413" s="62"/>
      <c r="CD413" s="62"/>
      <c r="CE413" s="1"/>
      <c r="CF413" s="1"/>
    </row>
    <row r="414" spans="1:84" s="12" customFormat="1">
      <c r="A414" s="1">
        <v>2014</v>
      </c>
      <c r="B414" s="1">
        <v>4</v>
      </c>
      <c r="C414" s="24">
        <v>41885</v>
      </c>
      <c r="D414" s="26">
        <v>4829</v>
      </c>
      <c r="E414" s="26">
        <v>4831</v>
      </c>
      <c r="F414" s="26">
        <v>4819</v>
      </c>
      <c r="G414" s="26">
        <v>4819</v>
      </c>
      <c r="H414" s="1">
        <v>1412.7</v>
      </c>
      <c r="I414" s="81">
        <v>137.791436</v>
      </c>
      <c r="J414" s="119">
        <v>137.91486399999999</v>
      </c>
      <c r="K414" s="119">
        <v>97.586091999999994</v>
      </c>
      <c r="L414" s="72">
        <v>97.661698000000001</v>
      </c>
      <c r="M414" s="7">
        <v>4817</v>
      </c>
      <c r="N414" s="56"/>
      <c r="O414" s="84"/>
      <c r="P414" s="13"/>
      <c r="Q414" s="13"/>
      <c r="R414" s="13"/>
      <c r="S414" s="13"/>
      <c r="T414" s="13"/>
      <c r="U414" s="13"/>
      <c r="V414" s="13"/>
      <c r="W414" s="50"/>
      <c r="X414" s="69">
        <v>4818</v>
      </c>
      <c r="Y414" s="7">
        <v>4821</v>
      </c>
      <c r="Z414" s="68">
        <v>4795</v>
      </c>
      <c r="AA414" s="68">
        <v>4817</v>
      </c>
      <c r="AB414" s="134"/>
      <c r="AC414" s="134"/>
      <c r="AD414" s="134"/>
      <c r="AE414" s="134"/>
      <c r="AF414" s="134"/>
      <c r="AG414" s="37"/>
      <c r="AH414" s="37"/>
      <c r="AI414" s="1"/>
      <c r="AJ414" s="1"/>
      <c r="AK414" s="1"/>
      <c r="AL414" s="1"/>
      <c r="AM414" s="1"/>
      <c r="AN414" s="1"/>
      <c r="AO414" s="1"/>
      <c r="AP414" s="14">
        <v>4838</v>
      </c>
      <c r="AQ414" s="14">
        <v>4849</v>
      </c>
      <c r="AR414" s="14">
        <v>4812</v>
      </c>
      <c r="AS414" s="14">
        <v>4825</v>
      </c>
      <c r="AT414" s="14">
        <v>4830</v>
      </c>
      <c r="AU414" s="127">
        <v>10</v>
      </c>
      <c r="AV414" s="127" t="s">
        <v>618</v>
      </c>
      <c r="AW414" s="14">
        <v>914</v>
      </c>
      <c r="AX414" s="127" t="s">
        <v>618</v>
      </c>
      <c r="AY414" s="14">
        <v>-15</v>
      </c>
      <c r="AZ414" s="1">
        <v>4818</v>
      </c>
      <c r="BA414" s="1">
        <v>4821</v>
      </c>
      <c r="BB414" s="1">
        <v>4795</v>
      </c>
      <c r="BC414" s="1">
        <v>4808</v>
      </c>
      <c r="BD414" s="8"/>
      <c r="BE414" s="8"/>
      <c r="BF414" s="62"/>
      <c r="BG414" s="62"/>
      <c r="BH414" s="1">
        <v>4822</v>
      </c>
      <c r="BI414" s="1">
        <v>796</v>
      </c>
      <c r="BJ414" s="1">
        <v>788</v>
      </c>
      <c r="BK414" s="1">
        <v>1.0101522842639594</v>
      </c>
      <c r="BL414" s="1">
        <v>4818</v>
      </c>
      <c r="BM414" s="1">
        <v>4821</v>
      </c>
      <c r="BN414" s="1">
        <v>4795</v>
      </c>
      <c r="BO414" s="1">
        <v>4809</v>
      </c>
      <c r="BP414" s="1">
        <v>4818</v>
      </c>
      <c r="BQ414" s="1">
        <v>4821</v>
      </c>
      <c r="BR414" s="1">
        <v>4795</v>
      </c>
      <c r="BS414" s="1">
        <v>4811</v>
      </c>
      <c r="BT414" s="1">
        <v>4818</v>
      </c>
      <c r="BU414" s="1">
        <v>4821</v>
      </c>
      <c r="BV414" s="1">
        <v>4799</v>
      </c>
      <c r="BW414" s="1">
        <v>4800</v>
      </c>
      <c r="BX414" s="1">
        <v>1408</v>
      </c>
      <c r="BY414" s="62"/>
      <c r="BZ414" s="62"/>
      <c r="CA414" s="8"/>
      <c r="CB414" s="8"/>
      <c r="CC414" s="62"/>
      <c r="CD414" s="62"/>
      <c r="CE414" s="1"/>
      <c r="CF414" s="1"/>
    </row>
    <row r="415" spans="1:84" s="12" customFormat="1">
      <c r="A415" s="1">
        <v>2014</v>
      </c>
      <c r="B415" s="1">
        <v>5</v>
      </c>
      <c r="C415" s="24">
        <v>41886</v>
      </c>
      <c r="D415" s="26">
        <v>4815</v>
      </c>
      <c r="E415" s="26">
        <v>4830</v>
      </c>
      <c r="F415" s="26">
        <v>4811</v>
      </c>
      <c r="G415" s="26">
        <v>4815</v>
      </c>
      <c r="H415" s="1">
        <v>1405.4</v>
      </c>
      <c r="I415" s="81">
        <v>137.91744</v>
      </c>
      <c r="J415" s="119">
        <v>137.833404</v>
      </c>
      <c r="K415" s="119">
        <v>97.927679999999995</v>
      </c>
      <c r="L415" s="72">
        <v>97.921835999999999</v>
      </c>
      <c r="M415" s="7">
        <v>4815</v>
      </c>
      <c r="N415" s="56"/>
      <c r="O415" s="84"/>
      <c r="P415" s="13"/>
      <c r="Q415" s="13"/>
      <c r="R415" s="13"/>
      <c r="S415" s="13"/>
      <c r="T415" s="13"/>
      <c r="U415" s="13"/>
      <c r="V415" s="13"/>
      <c r="W415" s="50"/>
      <c r="X415" s="69">
        <v>4815</v>
      </c>
      <c r="Y415" s="7">
        <v>4829</v>
      </c>
      <c r="Z415" s="68">
        <v>4805</v>
      </c>
      <c r="AA415" s="68">
        <v>4813</v>
      </c>
      <c r="AB415" s="134"/>
      <c r="AC415" s="134"/>
      <c r="AD415" s="134"/>
      <c r="AE415" s="134"/>
      <c r="AF415" s="134"/>
      <c r="AG415" s="37"/>
      <c r="AH415" s="37"/>
      <c r="AI415" s="1"/>
      <c r="AJ415" s="1"/>
      <c r="AK415" s="1"/>
      <c r="AL415" s="1"/>
      <c r="AM415" s="1"/>
      <c r="AN415" s="1"/>
      <c r="AO415" s="1"/>
      <c r="AP415" s="14">
        <v>4818</v>
      </c>
      <c r="AQ415" s="14">
        <v>4821</v>
      </c>
      <c r="AR415" s="14">
        <v>4795</v>
      </c>
      <c r="AS415" s="14">
        <v>4815</v>
      </c>
      <c r="AT415" s="14">
        <v>4827</v>
      </c>
      <c r="AU415" s="127">
        <v>0</v>
      </c>
      <c r="AV415" s="127" t="s">
        <v>618</v>
      </c>
      <c r="AW415" s="14">
        <v>914</v>
      </c>
      <c r="AX415" s="127" t="s">
        <v>618</v>
      </c>
      <c r="AY415" s="14">
        <v>-15</v>
      </c>
      <c r="AZ415" s="1">
        <v>4815</v>
      </c>
      <c r="BA415" s="1">
        <v>4829</v>
      </c>
      <c r="BB415" s="1">
        <v>4805</v>
      </c>
      <c r="BC415" s="1">
        <v>4817</v>
      </c>
      <c r="BD415" s="8"/>
      <c r="BE415" s="8"/>
      <c r="BF415" s="62"/>
      <c r="BG415" s="62"/>
      <c r="BH415" s="1">
        <v>4814</v>
      </c>
      <c r="BI415" s="1">
        <v>937</v>
      </c>
      <c r="BJ415" s="1">
        <v>851</v>
      </c>
      <c r="BK415" s="1">
        <v>1.1010575793184489</v>
      </c>
      <c r="BL415" s="1">
        <v>4815</v>
      </c>
      <c r="BM415" s="1">
        <v>4829</v>
      </c>
      <c r="BN415" s="1">
        <v>4805</v>
      </c>
      <c r="BO415" s="1">
        <v>4808</v>
      </c>
      <c r="BP415" s="1">
        <v>4815</v>
      </c>
      <c r="BQ415" s="1">
        <v>4829</v>
      </c>
      <c r="BR415" s="1">
        <v>4805</v>
      </c>
      <c r="BS415" s="1">
        <v>4823</v>
      </c>
      <c r="BT415" s="1">
        <v>4815</v>
      </c>
      <c r="BU415" s="1">
        <v>4819</v>
      </c>
      <c r="BV415" s="1">
        <v>4810</v>
      </c>
      <c r="BW415" s="1">
        <v>4817</v>
      </c>
      <c r="BX415" s="1">
        <v>1412.3</v>
      </c>
      <c r="BY415" s="62"/>
      <c r="BZ415" s="62"/>
      <c r="CA415" s="8"/>
      <c r="CB415" s="8"/>
      <c r="CC415" s="62"/>
      <c r="CD415" s="62"/>
      <c r="CE415" s="1"/>
      <c r="CF415" s="1"/>
    </row>
    <row r="416" spans="1:84" s="12" customFormat="1">
      <c r="A416" s="1">
        <v>2014</v>
      </c>
      <c r="B416" s="1">
        <v>6</v>
      </c>
      <c r="C416" s="24">
        <v>41887</v>
      </c>
      <c r="D416" s="26">
        <v>4812</v>
      </c>
      <c r="E416" s="26">
        <v>4821</v>
      </c>
      <c r="F416" s="26">
        <v>4812</v>
      </c>
      <c r="G416" s="26">
        <v>4816</v>
      </c>
      <c r="H416" s="1">
        <v>1411</v>
      </c>
      <c r="I416" s="81">
        <v>136.24043399999999</v>
      </c>
      <c r="J416" s="119">
        <v>136.23954699999999</v>
      </c>
      <c r="K416" s="119">
        <v>98.427449999999993</v>
      </c>
      <c r="L416" s="72">
        <v>98.443787999999998</v>
      </c>
      <c r="M416" s="7">
        <v>4813</v>
      </c>
      <c r="N416" s="56"/>
      <c r="O416" s="84"/>
      <c r="P416" s="13"/>
      <c r="Q416" s="13"/>
      <c r="R416" s="13"/>
      <c r="S416" s="13"/>
      <c r="T416" s="13"/>
      <c r="U416" s="13"/>
      <c r="V416" s="13"/>
      <c r="W416" s="50"/>
      <c r="X416" s="69">
        <v>4814</v>
      </c>
      <c r="Y416" s="7">
        <v>4819</v>
      </c>
      <c r="Z416" s="68">
        <v>4797</v>
      </c>
      <c r="AA416" s="68">
        <v>4817</v>
      </c>
      <c r="AB416" s="134"/>
      <c r="AC416" s="134"/>
      <c r="AD416" s="134"/>
      <c r="AE416" s="134"/>
      <c r="AF416" s="134"/>
      <c r="AG416" s="37"/>
      <c r="AH416" s="37"/>
      <c r="AI416" s="1"/>
      <c r="AJ416" s="1"/>
      <c r="AK416" s="1"/>
      <c r="AL416" s="1"/>
      <c r="AM416" s="1"/>
      <c r="AN416" s="1"/>
      <c r="AO416" s="1"/>
      <c r="AP416" s="14">
        <v>4815</v>
      </c>
      <c r="AQ416" s="14">
        <v>4829</v>
      </c>
      <c r="AR416" s="14">
        <v>4805</v>
      </c>
      <c r="AS416" s="14">
        <v>4820</v>
      </c>
      <c r="AT416" s="14">
        <v>4820</v>
      </c>
      <c r="AU416" s="127">
        <v>4</v>
      </c>
      <c r="AV416" s="127" t="s">
        <v>618</v>
      </c>
      <c r="AW416" s="14">
        <v>914</v>
      </c>
      <c r="AX416" s="127" t="s">
        <v>618</v>
      </c>
      <c r="AY416" s="14">
        <v>-15</v>
      </c>
      <c r="AZ416" s="1">
        <v>4814</v>
      </c>
      <c r="BA416" s="1">
        <v>4815</v>
      </c>
      <c r="BB416" s="1">
        <v>4799</v>
      </c>
      <c r="BC416" s="1">
        <v>4800</v>
      </c>
      <c r="BD416" s="8"/>
      <c r="BE416" s="8"/>
      <c r="BF416" s="62"/>
      <c r="BG416" s="62"/>
      <c r="BH416" s="1">
        <v>4815</v>
      </c>
      <c r="BI416" s="1">
        <v>950</v>
      </c>
      <c r="BJ416" s="1">
        <v>1222</v>
      </c>
      <c r="BK416" s="1">
        <v>0.77741407528641571</v>
      </c>
      <c r="BL416" s="1">
        <v>4814</v>
      </c>
      <c r="BM416" s="1">
        <v>4815</v>
      </c>
      <c r="BN416" s="1">
        <v>4804</v>
      </c>
      <c r="BO416" s="1">
        <v>4805</v>
      </c>
      <c r="BP416" s="1">
        <v>4814</v>
      </c>
      <c r="BQ416" s="1">
        <v>4815</v>
      </c>
      <c r="BR416" s="1">
        <v>4797</v>
      </c>
      <c r="BS416" s="1">
        <v>4806</v>
      </c>
      <c r="BT416" s="1">
        <v>4814</v>
      </c>
      <c r="BU416" s="1">
        <v>4815</v>
      </c>
      <c r="BV416" s="1">
        <v>4809</v>
      </c>
      <c r="BW416" s="1">
        <v>4810</v>
      </c>
      <c r="BX416" s="1">
        <v>1406.8</v>
      </c>
      <c r="BY416" s="62"/>
      <c r="BZ416" s="62"/>
      <c r="CA416" s="8"/>
      <c r="CB416" s="8"/>
      <c r="CC416" s="62"/>
      <c r="CD416" s="62"/>
      <c r="CE416" s="1"/>
      <c r="CF416" s="1"/>
    </row>
    <row r="417" spans="1:84" s="12" customFormat="1">
      <c r="A417" s="1">
        <v>2014</v>
      </c>
      <c r="B417" s="1">
        <v>2</v>
      </c>
      <c r="C417" s="24">
        <v>41890</v>
      </c>
      <c r="D417" s="26">
        <v>4820</v>
      </c>
      <c r="E417" s="26">
        <v>4827</v>
      </c>
      <c r="F417" s="26">
        <v>4816</v>
      </c>
      <c r="G417" s="26">
        <v>4820</v>
      </c>
      <c r="H417" s="1">
        <v>1400.7</v>
      </c>
      <c r="I417" s="81">
        <v>135.98323199999999</v>
      </c>
      <c r="J417" s="119">
        <v>135.99616800000001</v>
      </c>
      <c r="K417" s="119">
        <v>98.413343999999995</v>
      </c>
      <c r="L417" s="72">
        <v>98.391166999999996</v>
      </c>
      <c r="M417" s="7">
        <v>4819</v>
      </c>
      <c r="N417" s="56"/>
      <c r="O417" s="84"/>
      <c r="P417" s="13"/>
      <c r="Q417" s="13"/>
      <c r="R417" s="13"/>
      <c r="S417" s="13"/>
      <c r="T417" s="13"/>
      <c r="U417" s="13"/>
      <c r="V417" s="13"/>
      <c r="W417" s="50"/>
      <c r="X417" s="69">
        <v>4819</v>
      </c>
      <c r="Y417" s="7">
        <v>4824</v>
      </c>
      <c r="Z417" s="68">
        <v>4799</v>
      </c>
      <c r="AA417" s="68">
        <v>4814</v>
      </c>
      <c r="AB417" s="134"/>
      <c r="AC417" s="134"/>
      <c r="AD417" s="134"/>
      <c r="AE417" s="134"/>
      <c r="AF417" s="134"/>
      <c r="AG417" s="37"/>
      <c r="AH417" s="37"/>
      <c r="AI417" s="1"/>
      <c r="AJ417" s="1"/>
      <c r="AK417" s="1"/>
      <c r="AL417" s="1"/>
      <c r="AM417" s="1"/>
      <c r="AN417" s="1"/>
      <c r="AO417" s="1"/>
      <c r="AP417" s="14">
        <v>4814</v>
      </c>
      <c r="AQ417" s="14">
        <v>4823</v>
      </c>
      <c r="AR417" s="14">
        <v>4797</v>
      </c>
      <c r="AS417" s="14">
        <v>4823</v>
      </c>
      <c r="AT417" s="14">
        <v>4819.333333333333</v>
      </c>
      <c r="AU417" s="127">
        <v>0</v>
      </c>
      <c r="AV417" s="127">
        <v>-5</v>
      </c>
      <c r="AW417" s="14">
        <v>909</v>
      </c>
      <c r="AX417" s="127" t="s">
        <v>618</v>
      </c>
      <c r="AY417" s="14">
        <v>-15</v>
      </c>
      <c r="AZ417" s="1">
        <v>4819</v>
      </c>
      <c r="BA417" s="1">
        <v>4824</v>
      </c>
      <c r="BB417" s="1">
        <v>4805</v>
      </c>
      <c r="BC417" s="1">
        <v>4806</v>
      </c>
      <c r="BD417" s="8"/>
      <c r="BE417" s="8"/>
      <c r="BF417" s="62"/>
      <c r="BG417" s="62"/>
      <c r="BH417" s="1">
        <v>4822</v>
      </c>
      <c r="BI417" s="1">
        <v>1229</v>
      </c>
      <c r="BJ417" s="1">
        <v>544</v>
      </c>
      <c r="BK417" s="1">
        <v>2.2591911764705883</v>
      </c>
      <c r="BL417" s="1">
        <v>4819</v>
      </c>
      <c r="BM417" s="1">
        <v>4824</v>
      </c>
      <c r="BN417" s="1">
        <v>4805</v>
      </c>
      <c r="BO417" s="1">
        <v>4810</v>
      </c>
      <c r="BP417" s="1">
        <v>4819</v>
      </c>
      <c r="BQ417" s="1">
        <v>4824</v>
      </c>
      <c r="BR417" s="1">
        <v>4801</v>
      </c>
      <c r="BS417" s="1">
        <v>4801</v>
      </c>
      <c r="BT417" s="1">
        <v>4819</v>
      </c>
      <c r="BU417" s="1">
        <v>4820</v>
      </c>
      <c r="BV417" s="1">
        <v>4815</v>
      </c>
      <c r="BW417" s="1">
        <v>4819</v>
      </c>
      <c r="BX417" s="1">
        <v>1411.5</v>
      </c>
      <c r="BY417" s="62"/>
      <c r="BZ417" s="62"/>
      <c r="CA417" s="8"/>
      <c r="CB417" s="8"/>
      <c r="CC417" s="62"/>
      <c r="CD417" s="62"/>
      <c r="CE417" s="1"/>
      <c r="CF417" s="1"/>
    </row>
    <row r="418" spans="1:84" s="12" customFormat="1">
      <c r="A418" s="1">
        <v>2014</v>
      </c>
      <c r="B418" s="1">
        <v>3</v>
      </c>
      <c r="C418" s="24">
        <v>41891</v>
      </c>
      <c r="D418" s="26">
        <v>4820</v>
      </c>
      <c r="E418" s="26">
        <v>4821</v>
      </c>
      <c r="F418" s="26">
        <v>4815</v>
      </c>
      <c r="G418" s="26">
        <v>4820</v>
      </c>
      <c r="H418" s="1">
        <v>1389.2</v>
      </c>
      <c r="I418" s="81">
        <v>136.906958</v>
      </c>
      <c r="J418" s="119">
        <v>136.887</v>
      </c>
      <c r="K418" s="119">
        <v>98.434073999999995</v>
      </c>
      <c r="L418" s="72">
        <v>98.441687999999999</v>
      </c>
      <c r="M418" s="7">
        <v>4820</v>
      </c>
      <c r="N418" s="56"/>
      <c r="O418" s="84"/>
      <c r="P418" s="13"/>
      <c r="Q418" s="13"/>
      <c r="R418" s="13"/>
      <c r="S418" s="13"/>
      <c r="T418" s="13"/>
      <c r="U418" s="13"/>
      <c r="V418" s="13"/>
      <c r="W418" s="50"/>
      <c r="X418" s="69">
        <v>4821</v>
      </c>
      <c r="Y418" s="7">
        <v>4823</v>
      </c>
      <c r="Z418" s="68">
        <v>4788</v>
      </c>
      <c r="AA418" s="68">
        <v>4789</v>
      </c>
      <c r="AB418" s="134"/>
      <c r="AC418" s="134"/>
      <c r="AD418" s="134"/>
      <c r="AE418" s="134"/>
      <c r="AF418" s="134"/>
      <c r="AG418" s="37"/>
      <c r="AH418" s="37"/>
      <c r="AI418" s="1"/>
      <c r="AJ418" s="1"/>
      <c r="AK418" s="1"/>
      <c r="AL418" s="1"/>
      <c r="AM418" s="1"/>
      <c r="AN418" s="1"/>
      <c r="AO418" s="1"/>
      <c r="AP418" s="14">
        <v>4819</v>
      </c>
      <c r="AQ418" s="14">
        <v>4824</v>
      </c>
      <c r="AR418" s="14">
        <v>4799</v>
      </c>
      <c r="AS418" s="14">
        <v>4817</v>
      </c>
      <c r="AT418" s="14">
        <v>4820</v>
      </c>
      <c r="AU418" s="127">
        <v>0</v>
      </c>
      <c r="AV418" s="127" t="s">
        <v>618</v>
      </c>
      <c r="AW418" s="14">
        <v>909</v>
      </c>
      <c r="AX418" s="127" t="s">
        <v>618</v>
      </c>
      <c r="AY418" s="14">
        <v>-15</v>
      </c>
      <c r="AZ418" s="1">
        <v>4821</v>
      </c>
      <c r="BA418" s="1">
        <v>4823</v>
      </c>
      <c r="BB418" s="1">
        <v>4810</v>
      </c>
      <c r="BC418" s="1">
        <v>4812</v>
      </c>
      <c r="BD418" s="8"/>
      <c r="BE418" s="8"/>
      <c r="BF418" s="62"/>
      <c r="BG418" s="62"/>
      <c r="BH418" s="1">
        <v>4818</v>
      </c>
      <c r="BI418" s="1">
        <v>1223</v>
      </c>
      <c r="BJ418" s="1">
        <v>617</v>
      </c>
      <c r="BK418" s="1">
        <v>1.9821717990275527</v>
      </c>
      <c r="BL418" s="1">
        <v>4821</v>
      </c>
      <c r="BM418" s="1">
        <v>4823</v>
      </c>
      <c r="BN418" s="1">
        <v>4815</v>
      </c>
      <c r="BO418" s="1">
        <v>4818</v>
      </c>
      <c r="BP418" s="1">
        <v>4821</v>
      </c>
      <c r="BQ418" s="1">
        <v>4823</v>
      </c>
      <c r="BR418" s="1">
        <v>4802</v>
      </c>
      <c r="BS418" s="1">
        <v>4803</v>
      </c>
      <c r="BT418" s="1">
        <v>4821</v>
      </c>
      <c r="BU418" s="1">
        <v>4823</v>
      </c>
      <c r="BV418" s="1">
        <v>4818</v>
      </c>
      <c r="BW418" s="1">
        <v>4821</v>
      </c>
      <c r="BX418" s="1">
        <v>1396.4</v>
      </c>
      <c r="BY418" s="62"/>
      <c r="BZ418" s="62"/>
      <c r="CA418" s="8"/>
      <c r="CB418" s="8"/>
      <c r="CC418" s="62"/>
      <c r="CD418" s="62"/>
      <c r="CE418" s="1"/>
      <c r="CF418" s="1"/>
    </row>
    <row r="419" spans="1:84" s="12" customFormat="1">
      <c r="A419" s="1">
        <v>2014</v>
      </c>
      <c r="B419" s="1">
        <v>4</v>
      </c>
      <c r="C419" s="24">
        <v>41892</v>
      </c>
      <c r="D419" s="26">
        <v>4792</v>
      </c>
      <c r="E419" s="26">
        <v>4809</v>
      </c>
      <c r="F419" s="26">
        <v>4784</v>
      </c>
      <c r="G419" s="26">
        <v>4792</v>
      </c>
      <c r="H419" s="1">
        <v>1383.1</v>
      </c>
      <c r="I419" s="81">
        <v>137.686196</v>
      </c>
      <c r="J419" s="119">
        <v>137.76757499999999</v>
      </c>
      <c r="K419" s="119">
        <v>97.416867999999994</v>
      </c>
      <c r="L419" s="72">
        <v>97.423259999999999</v>
      </c>
      <c r="M419" s="7">
        <v>4797</v>
      </c>
      <c r="N419" s="56"/>
      <c r="O419" s="84"/>
      <c r="P419" s="13"/>
      <c r="Q419" s="13"/>
      <c r="R419" s="13"/>
      <c r="S419" s="13"/>
      <c r="T419" s="13"/>
      <c r="U419" s="13"/>
      <c r="V419" s="13"/>
      <c r="W419" s="50"/>
      <c r="X419" s="69">
        <v>4798</v>
      </c>
      <c r="Y419" s="7">
        <v>4804</v>
      </c>
      <c r="Z419" s="68">
        <v>4786</v>
      </c>
      <c r="AA419" s="68">
        <v>4795</v>
      </c>
      <c r="AB419" s="134"/>
      <c r="AC419" s="134"/>
      <c r="AD419" s="134"/>
      <c r="AE419" s="134"/>
      <c r="AF419" s="134"/>
      <c r="AG419" s="37"/>
      <c r="AH419" s="37"/>
      <c r="AI419" s="1"/>
      <c r="AJ419" s="1"/>
      <c r="AK419" s="1"/>
      <c r="AL419" s="1"/>
      <c r="AM419" s="1"/>
      <c r="AN419" s="1"/>
      <c r="AO419" s="1"/>
      <c r="AP419" s="14">
        <v>4821</v>
      </c>
      <c r="AQ419" s="14">
        <v>4823</v>
      </c>
      <c r="AR419" s="14">
        <v>4784</v>
      </c>
      <c r="AS419" s="14">
        <v>4788</v>
      </c>
      <c r="AT419" s="14">
        <v>4809.333333333333</v>
      </c>
      <c r="AU419" s="127">
        <v>0</v>
      </c>
      <c r="AV419" s="127" t="s">
        <v>618</v>
      </c>
      <c r="AW419" s="14">
        <v>909</v>
      </c>
      <c r="AX419" s="127" t="s">
        <v>618</v>
      </c>
      <c r="AY419" s="14">
        <v>-15</v>
      </c>
      <c r="AZ419" s="1">
        <v>4798</v>
      </c>
      <c r="BA419" s="1">
        <v>4804</v>
      </c>
      <c r="BB419" s="1">
        <v>4787</v>
      </c>
      <c r="BC419" s="1">
        <v>4795</v>
      </c>
      <c r="BD419" s="8"/>
      <c r="BE419" s="8"/>
      <c r="BF419" s="62"/>
      <c r="BG419" s="62"/>
      <c r="BH419" s="1">
        <v>4790</v>
      </c>
      <c r="BI419" s="1">
        <v>1252</v>
      </c>
      <c r="BJ419" s="1">
        <v>928</v>
      </c>
      <c r="BK419" s="1">
        <v>1.3491379310344827</v>
      </c>
      <c r="BL419" s="1">
        <v>4798</v>
      </c>
      <c r="BM419" s="1">
        <v>4804</v>
      </c>
      <c r="BN419" s="1">
        <v>4791</v>
      </c>
      <c r="BO419" s="1">
        <v>4794</v>
      </c>
      <c r="BP419" s="1">
        <v>4798</v>
      </c>
      <c r="BQ419" s="1">
        <v>4804</v>
      </c>
      <c r="BR419" s="1">
        <v>4786</v>
      </c>
      <c r="BS419" s="1">
        <v>4794</v>
      </c>
      <c r="BT419" s="1">
        <v>4798</v>
      </c>
      <c r="BU419" s="1">
        <v>4803</v>
      </c>
      <c r="BV419" s="1">
        <v>4796</v>
      </c>
      <c r="BW419" s="1">
        <v>4801</v>
      </c>
      <c r="BX419" s="1">
        <v>1384.8</v>
      </c>
      <c r="BY419" s="62"/>
      <c r="BZ419" s="62"/>
      <c r="CA419" s="8"/>
      <c r="CB419" s="8"/>
      <c r="CC419" s="62"/>
      <c r="CD419" s="62"/>
      <c r="CE419" s="1"/>
      <c r="CF419" s="1"/>
    </row>
    <row r="420" spans="1:84" s="12" customFormat="1">
      <c r="A420" s="1">
        <v>2014</v>
      </c>
      <c r="B420" s="1">
        <v>5</v>
      </c>
      <c r="C420" s="24">
        <v>41893</v>
      </c>
      <c r="D420" s="26">
        <v>4794</v>
      </c>
      <c r="E420" s="26">
        <v>4799</v>
      </c>
      <c r="F420" s="26">
        <v>4782</v>
      </c>
      <c r="G420" s="26">
        <v>4783</v>
      </c>
      <c r="H420" s="1">
        <v>1372.8</v>
      </c>
      <c r="I420" s="81">
        <v>137.90907200000001</v>
      </c>
      <c r="J420" s="119">
        <v>137.925984</v>
      </c>
      <c r="K420" s="119">
        <v>97.844071999999997</v>
      </c>
      <c r="L420" s="72">
        <v>97.857802000000007</v>
      </c>
      <c r="M420" s="7">
        <v>4786</v>
      </c>
      <c r="N420" s="56"/>
      <c r="O420" s="84"/>
      <c r="P420" s="13"/>
      <c r="Q420" s="13"/>
      <c r="R420" s="13"/>
      <c r="S420" s="13"/>
      <c r="T420" s="13"/>
      <c r="U420" s="13"/>
      <c r="V420" s="13"/>
      <c r="W420" s="50"/>
      <c r="X420" s="69">
        <v>4787</v>
      </c>
      <c r="Y420" s="7">
        <v>4791</v>
      </c>
      <c r="Z420" s="68">
        <v>4755</v>
      </c>
      <c r="AA420" s="68">
        <v>4770</v>
      </c>
      <c r="AB420" s="134"/>
      <c r="AC420" s="134"/>
      <c r="AD420" s="134"/>
      <c r="AE420" s="134"/>
      <c r="AF420" s="134"/>
      <c r="AG420" s="37"/>
      <c r="AH420" s="37"/>
      <c r="AI420" s="1"/>
      <c r="AJ420" s="1"/>
      <c r="AK420" s="1"/>
      <c r="AL420" s="1"/>
      <c r="AM420" s="1"/>
      <c r="AN420" s="1"/>
      <c r="AO420" s="1"/>
      <c r="AP420" s="14">
        <v>4798</v>
      </c>
      <c r="AQ420" s="14">
        <v>4804</v>
      </c>
      <c r="AR420" s="14">
        <v>4786</v>
      </c>
      <c r="AS420" s="14">
        <v>4792</v>
      </c>
      <c r="AT420" s="14">
        <v>4799</v>
      </c>
      <c r="AU420" s="127">
        <v>11</v>
      </c>
      <c r="AV420" s="127" t="s">
        <v>618</v>
      </c>
      <c r="AW420" s="14">
        <v>909</v>
      </c>
      <c r="AX420" s="127">
        <v>12</v>
      </c>
      <c r="AY420" s="14">
        <v>-3</v>
      </c>
      <c r="AZ420" s="1">
        <v>4787</v>
      </c>
      <c r="BA420" s="1">
        <v>4791</v>
      </c>
      <c r="BB420" s="1">
        <v>4769</v>
      </c>
      <c r="BC420" s="1">
        <v>4778</v>
      </c>
      <c r="BD420" s="8"/>
      <c r="BE420" s="8"/>
      <c r="BF420" s="62"/>
      <c r="BG420" s="62"/>
      <c r="BH420" s="1">
        <v>4796</v>
      </c>
      <c r="BI420" s="1">
        <v>1163</v>
      </c>
      <c r="BJ420" s="1">
        <v>804</v>
      </c>
      <c r="BK420" s="1">
        <v>1.4465174129353233</v>
      </c>
      <c r="BL420" s="1">
        <v>4787</v>
      </c>
      <c r="BM420" s="1">
        <v>4791</v>
      </c>
      <c r="BN420" s="1">
        <v>4769</v>
      </c>
      <c r="BO420" s="1">
        <v>4780</v>
      </c>
      <c r="BP420" s="1">
        <v>4787</v>
      </c>
      <c r="BQ420" s="1">
        <v>4791</v>
      </c>
      <c r="BR420" s="1">
        <v>4766</v>
      </c>
      <c r="BS420" s="1">
        <v>4769</v>
      </c>
      <c r="BT420" s="1">
        <v>4787</v>
      </c>
      <c r="BU420" s="1">
        <v>4791</v>
      </c>
      <c r="BV420" s="1">
        <v>4785</v>
      </c>
      <c r="BW420" s="1">
        <v>4787</v>
      </c>
      <c r="BX420" s="1">
        <v>1380.6</v>
      </c>
      <c r="BY420" s="62"/>
      <c r="BZ420" s="62"/>
      <c r="CA420" s="8"/>
      <c r="CB420" s="8"/>
      <c r="CC420" s="62"/>
      <c r="CD420" s="62"/>
      <c r="CE420" s="1"/>
      <c r="CF420" s="1"/>
    </row>
    <row r="421" spans="1:84" s="12" customFormat="1">
      <c r="A421" s="1">
        <v>2014</v>
      </c>
      <c r="B421" s="1">
        <v>6</v>
      </c>
      <c r="C421" s="24">
        <v>41894</v>
      </c>
      <c r="D421" s="26">
        <v>4772</v>
      </c>
      <c r="E421" s="26">
        <v>4773</v>
      </c>
      <c r="F421" s="26">
        <v>4727</v>
      </c>
      <c r="G421" s="26">
        <v>4738</v>
      </c>
      <c r="H421" s="1">
        <v>1362.8</v>
      </c>
      <c r="I421" s="81">
        <v>138.45702199999999</v>
      </c>
      <c r="J421" s="119">
        <v>138.48947999999999</v>
      </c>
      <c r="K421" s="119">
        <v>97.133123999999995</v>
      </c>
      <c r="L421" s="72">
        <v>97.146297000000004</v>
      </c>
      <c r="M421" s="7">
        <v>4754</v>
      </c>
      <c r="N421" s="56"/>
      <c r="O421" s="84"/>
      <c r="P421" s="13"/>
      <c r="Q421" s="13"/>
      <c r="R421" s="13"/>
      <c r="S421" s="13"/>
      <c r="T421" s="13"/>
      <c r="U421" s="13"/>
      <c r="V421" s="13"/>
      <c r="W421" s="50"/>
      <c r="X421" s="69">
        <v>4755</v>
      </c>
      <c r="Y421" s="7">
        <v>4765</v>
      </c>
      <c r="Z421" s="68">
        <v>4727</v>
      </c>
      <c r="AA421" s="68">
        <v>4764</v>
      </c>
      <c r="AB421" s="134"/>
      <c r="AC421" s="134"/>
      <c r="AD421" s="134"/>
      <c r="AE421" s="134"/>
      <c r="AF421" s="134"/>
      <c r="AG421" s="37"/>
      <c r="AH421" s="37"/>
      <c r="AI421" s="1"/>
      <c r="AJ421" s="1"/>
      <c r="AK421" s="1"/>
      <c r="AL421" s="1"/>
      <c r="AM421" s="1"/>
      <c r="AN421" s="1"/>
      <c r="AO421" s="1"/>
      <c r="AP421" s="14">
        <v>4787</v>
      </c>
      <c r="AQ421" s="14">
        <v>4791</v>
      </c>
      <c r="AR421" s="14">
        <v>4755</v>
      </c>
      <c r="AS421" s="14">
        <v>4756</v>
      </c>
      <c r="AT421" s="14">
        <v>4778.666666666667</v>
      </c>
      <c r="AU421" s="127">
        <v>34</v>
      </c>
      <c r="AV421" s="127" t="s">
        <v>618</v>
      </c>
      <c r="AW421" s="14">
        <v>909</v>
      </c>
      <c r="AX421" s="127">
        <v>6</v>
      </c>
      <c r="AY421" s="14">
        <v>3</v>
      </c>
      <c r="AZ421" s="1">
        <v>4755</v>
      </c>
      <c r="BA421" s="1">
        <v>4757</v>
      </c>
      <c r="BB421" s="1">
        <v>4730</v>
      </c>
      <c r="BC421" s="1">
        <v>4736</v>
      </c>
      <c r="BD421" s="8"/>
      <c r="BE421" s="8"/>
      <c r="BF421" s="62"/>
      <c r="BG421" s="62"/>
      <c r="BH421" s="1">
        <v>4769</v>
      </c>
      <c r="BI421" s="1">
        <v>996</v>
      </c>
      <c r="BJ421" s="1">
        <v>822</v>
      </c>
      <c r="BK421" s="1">
        <v>1.2116788321167884</v>
      </c>
      <c r="BL421" s="1">
        <v>4755</v>
      </c>
      <c r="BM421" s="1">
        <v>4757</v>
      </c>
      <c r="BN421" s="1">
        <v>4736</v>
      </c>
      <c r="BO421" s="1">
        <v>4738</v>
      </c>
      <c r="BP421" s="1">
        <v>4755</v>
      </c>
      <c r="BQ421" s="1">
        <v>4757</v>
      </c>
      <c r="BR421" s="1">
        <v>4727</v>
      </c>
      <c r="BS421" s="1">
        <v>4737</v>
      </c>
      <c r="BT421" s="1">
        <v>4755</v>
      </c>
      <c r="BU421" s="1">
        <v>4757</v>
      </c>
      <c r="BV421" s="1">
        <v>4747</v>
      </c>
      <c r="BW421" s="1">
        <v>4750</v>
      </c>
      <c r="BX421" s="1">
        <v>1365.3</v>
      </c>
      <c r="BY421" s="62"/>
      <c r="BZ421" s="62"/>
      <c r="CA421" s="8"/>
      <c r="CB421" s="8"/>
      <c r="CC421" s="62"/>
      <c r="CD421" s="62"/>
      <c r="CE421" s="1"/>
      <c r="CF421" s="1"/>
    </row>
    <row r="422" spans="1:84" s="12" customFormat="1">
      <c r="A422" s="1">
        <v>2014</v>
      </c>
      <c r="B422" s="1">
        <v>3</v>
      </c>
      <c r="C422" s="24">
        <v>41898</v>
      </c>
      <c r="D422" s="26">
        <v>4747</v>
      </c>
      <c r="E422" s="26">
        <v>4764</v>
      </c>
      <c r="F422" s="26">
        <v>4743</v>
      </c>
      <c r="G422" s="26">
        <v>4763</v>
      </c>
      <c r="H422" s="1">
        <v>1365.8</v>
      </c>
      <c r="I422" s="81">
        <v>138.683054</v>
      </c>
      <c r="J422" s="119">
        <v>138.64804799999999</v>
      </c>
      <c r="K422" s="119">
        <v>96.518084000000002</v>
      </c>
      <c r="L422" s="72">
        <v>96.558462000000006</v>
      </c>
      <c r="M422" s="7">
        <v>4754</v>
      </c>
      <c r="N422" s="56"/>
      <c r="O422" s="84"/>
      <c r="P422" s="13"/>
      <c r="Q422" s="13"/>
      <c r="R422" s="13"/>
      <c r="S422" s="13"/>
      <c r="T422" s="13"/>
      <c r="U422" s="13"/>
      <c r="V422" s="13"/>
      <c r="W422" s="50"/>
      <c r="X422" s="69">
        <v>4755</v>
      </c>
      <c r="Y422" s="7">
        <v>4763</v>
      </c>
      <c r="Z422" s="68">
        <v>4741</v>
      </c>
      <c r="AA422" s="68">
        <v>4759</v>
      </c>
      <c r="AB422" s="134"/>
      <c r="AC422" s="134"/>
      <c r="AD422" s="134"/>
      <c r="AE422" s="134"/>
      <c r="AF422" s="134"/>
      <c r="AG422" s="37"/>
      <c r="AH422" s="37"/>
      <c r="AI422" s="1"/>
      <c r="AJ422" s="1"/>
      <c r="AK422" s="1"/>
      <c r="AL422" s="1"/>
      <c r="AM422" s="1"/>
      <c r="AN422" s="1"/>
      <c r="AO422" s="1"/>
      <c r="AP422" s="14">
        <v>4755</v>
      </c>
      <c r="AQ422" s="14">
        <v>4765</v>
      </c>
      <c r="AR422" s="14">
        <v>4727</v>
      </c>
      <c r="AS422" s="14">
        <v>4752</v>
      </c>
      <c r="AT422" s="14">
        <v>4766.666666666667</v>
      </c>
      <c r="AU422" s="127">
        <v>16</v>
      </c>
      <c r="AV422" s="127" t="s">
        <v>618</v>
      </c>
      <c r="AW422" s="14">
        <v>909</v>
      </c>
      <c r="AX422" s="127" t="s">
        <v>618</v>
      </c>
      <c r="AY422" s="14">
        <v>3</v>
      </c>
      <c r="AZ422" s="1">
        <v>4755</v>
      </c>
      <c r="BA422" s="1">
        <v>4763</v>
      </c>
      <c r="BB422" s="1">
        <v>4742</v>
      </c>
      <c r="BC422" s="1">
        <v>4743</v>
      </c>
      <c r="BD422" s="8"/>
      <c r="BE422" s="8"/>
      <c r="BF422" s="62"/>
      <c r="BG422" s="62"/>
      <c r="BH422" s="1">
        <v>4752</v>
      </c>
      <c r="BI422" s="1">
        <v>989</v>
      </c>
      <c r="BJ422" s="1">
        <v>757</v>
      </c>
      <c r="BK422" s="1">
        <v>1.3064729194187583</v>
      </c>
      <c r="BL422" s="1">
        <v>4755</v>
      </c>
      <c r="BM422" s="1">
        <v>4763</v>
      </c>
      <c r="BN422" s="1">
        <v>4748</v>
      </c>
      <c r="BO422" s="1">
        <v>4749</v>
      </c>
      <c r="BP422" s="1">
        <v>4755</v>
      </c>
      <c r="BQ422" s="1">
        <v>4763</v>
      </c>
      <c r="BR422" s="1">
        <v>4742</v>
      </c>
      <c r="BS422" s="1">
        <v>4745</v>
      </c>
      <c r="BT422" s="1">
        <v>4755</v>
      </c>
      <c r="BU422" s="1">
        <v>4759</v>
      </c>
      <c r="BV422" s="1">
        <v>4752</v>
      </c>
      <c r="BW422" s="1">
        <v>4755</v>
      </c>
      <c r="BX422" s="1">
        <v>1366.4</v>
      </c>
      <c r="BY422" s="62"/>
      <c r="BZ422" s="62"/>
      <c r="CA422" s="8"/>
      <c r="CB422" s="8"/>
      <c r="CC422" s="62"/>
      <c r="CD422" s="62"/>
      <c r="CE422" s="1"/>
      <c r="CF422" s="1"/>
    </row>
    <row r="423" spans="1:84" s="12" customFormat="1">
      <c r="A423" s="1">
        <v>2014</v>
      </c>
      <c r="B423" s="1">
        <v>4</v>
      </c>
      <c r="C423" s="24">
        <v>41899</v>
      </c>
      <c r="D423" s="26">
        <v>4756</v>
      </c>
      <c r="E423" s="26">
        <v>4775</v>
      </c>
      <c r="F423" s="26">
        <v>4755</v>
      </c>
      <c r="G423" s="26">
        <v>4773</v>
      </c>
      <c r="H423" s="1">
        <v>1353</v>
      </c>
      <c r="I423" s="81">
        <v>138.80256</v>
      </c>
      <c r="J423" s="119">
        <v>138.8673</v>
      </c>
      <c r="K423" s="119">
        <v>97.230400000000003</v>
      </c>
      <c r="L423" s="72">
        <v>97.254300000000001</v>
      </c>
      <c r="M423" s="7">
        <v>4764</v>
      </c>
      <c r="N423" s="56"/>
      <c r="O423" s="84"/>
      <c r="P423" s="13"/>
      <c r="Q423" s="13"/>
      <c r="R423" s="13"/>
      <c r="S423" s="13"/>
      <c r="T423" s="13"/>
      <c r="U423" s="13"/>
      <c r="V423" s="13"/>
      <c r="W423" s="50"/>
      <c r="X423" s="69">
        <v>4765</v>
      </c>
      <c r="Y423" s="7">
        <v>4770</v>
      </c>
      <c r="Z423" s="68">
        <v>4755</v>
      </c>
      <c r="AA423" s="68">
        <v>4759</v>
      </c>
      <c r="AB423" s="134"/>
      <c r="AC423" s="134"/>
      <c r="AD423" s="134"/>
      <c r="AE423" s="134"/>
      <c r="AF423" s="134"/>
      <c r="AG423" s="37"/>
      <c r="AH423" s="37"/>
      <c r="AI423" s="1"/>
      <c r="AJ423" s="1"/>
      <c r="AK423" s="1"/>
      <c r="AL423" s="1"/>
      <c r="AM423" s="1"/>
      <c r="AN423" s="1"/>
      <c r="AO423" s="1"/>
      <c r="AP423" s="14">
        <v>4755</v>
      </c>
      <c r="AQ423" s="14">
        <v>4764</v>
      </c>
      <c r="AR423" s="14">
        <v>4741</v>
      </c>
      <c r="AS423" s="14">
        <v>4764</v>
      </c>
      <c r="AT423" s="14">
        <v>4757.333333333333</v>
      </c>
      <c r="AU423" s="127">
        <v>17</v>
      </c>
      <c r="AV423" s="127">
        <v>-10</v>
      </c>
      <c r="AW423" s="14">
        <v>899</v>
      </c>
      <c r="AX423" s="127" t="s">
        <v>618</v>
      </c>
      <c r="AY423" s="14">
        <v>3</v>
      </c>
      <c r="AZ423" s="1">
        <v>4765</v>
      </c>
      <c r="BA423" s="1">
        <v>4770</v>
      </c>
      <c r="BB423" s="1">
        <v>4756</v>
      </c>
      <c r="BC423" s="1">
        <v>4759</v>
      </c>
      <c r="BD423" s="8"/>
      <c r="BE423" s="8"/>
      <c r="BF423" s="62"/>
      <c r="BG423" s="62"/>
      <c r="BH423" s="1">
        <v>4759</v>
      </c>
      <c r="BI423" s="1">
        <v>756</v>
      </c>
      <c r="BJ423" s="1">
        <v>880</v>
      </c>
      <c r="BK423" s="1">
        <v>0.85909090909090913</v>
      </c>
      <c r="BL423" s="1">
        <v>4765</v>
      </c>
      <c r="BM423" s="1">
        <v>4770</v>
      </c>
      <c r="BN423" s="1">
        <v>4757</v>
      </c>
      <c r="BO423" s="1">
        <v>4758</v>
      </c>
      <c r="BP423" s="1">
        <v>4765</v>
      </c>
      <c r="BQ423" s="1">
        <v>4770</v>
      </c>
      <c r="BR423" s="1">
        <v>4756</v>
      </c>
      <c r="BS423" s="1">
        <v>4760</v>
      </c>
      <c r="BT423" s="1">
        <v>4765</v>
      </c>
      <c r="BU423" s="1">
        <v>4766</v>
      </c>
      <c r="BV423" s="1">
        <v>4762</v>
      </c>
      <c r="BW423" s="1">
        <v>4763</v>
      </c>
      <c r="BX423" s="1">
        <v>1367.8</v>
      </c>
      <c r="BY423" s="62"/>
      <c r="BZ423" s="62"/>
      <c r="CA423" s="8"/>
      <c r="CB423" s="8"/>
      <c r="CC423" s="62"/>
      <c r="CD423" s="62"/>
      <c r="CE423" s="1"/>
      <c r="CF423" s="1"/>
    </row>
    <row r="424" spans="1:84" s="12" customFormat="1">
      <c r="A424" s="1">
        <v>2014</v>
      </c>
      <c r="B424" s="1">
        <v>5</v>
      </c>
      <c r="C424" s="24">
        <v>41900</v>
      </c>
      <c r="D424" s="26">
        <v>4756</v>
      </c>
      <c r="E424" s="26">
        <v>4773</v>
      </c>
      <c r="F424" s="26">
        <v>4756</v>
      </c>
      <c r="G424" s="26">
        <v>4764</v>
      </c>
      <c r="H424" s="1">
        <v>1347</v>
      </c>
      <c r="I424" s="81">
        <v>139.97984</v>
      </c>
      <c r="J424" s="119">
        <v>139.98698999999999</v>
      </c>
      <c r="K424" s="119">
        <v>97.322940000000003</v>
      </c>
      <c r="L424" s="72">
        <v>97.240380000000002</v>
      </c>
      <c r="M424" s="7">
        <v>4765</v>
      </c>
      <c r="N424" s="56"/>
      <c r="O424" s="84"/>
      <c r="P424" s="13"/>
      <c r="Q424" s="13"/>
      <c r="R424" s="13"/>
      <c r="S424" s="13"/>
      <c r="T424" s="13"/>
      <c r="U424" s="13"/>
      <c r="V424" s="13"/>
      <c r="W424" s="50"/>
      <c r="X424" s="69">
        <v>4766</v>
      </c>
      <c r="Y424" s="7">
        <v>4769</v>
      </c>
      <c r="Z424" s="68">
        <v>4748</v>
      </c>
      <c r="AA424" s="68">
        <v>4758</v>
      </c>
      <c r="AB424" s="134"/>
      <c r="AC424" s="134"/>
      <c r="AD424" s="134"/>
      <c r="AE424" s="134"/>
      <c r="AF424" s="134"/>
      <c r="AG424" s="37"/>
      <c r="AH424" s="37"/>
      <c r="AI424" s="1"/>
      <c r="AJ424" s="1"/>
      <c r="AK424" s="1"/>
      <c r="AL424" s="1"/>
      <c r="AM424" s="1"/>
      <c r="AN424" s="1"/>
      <c r="AO424" s="1"/>
      <c r="AP424" s="14">
        <v>4765</v>
      </c>
      <c r="AQ424" s="14">
        <v>4770</v>
      </c>
      <c r="AR424" s="14">
        <v>4755</v>
      </c>
      <c r="AS424" s="14">
        <v>4761</v>
      </c>
      <c r="AT424" s="14">
        <v>4759</v>
      </c>
      <c r="AU424" s="127">
        <v>8</v>
      </c>
      <c r="AV424" s="127" t="s">
        <v>618</v>
      </c>
      <c r="AW424" s="14">
        <v>899</v>
      </c>
      <c r="AX424" s="127" t="s">
        <v>618</v>
      </c>
      <c r="AY424" s="14">
        <v>3</v>
      </c>
      <c r="AZ424" s="1">
        <v>4766</v>
      </c>
      <c r="BA424" s="1">
        <v>4769</v>
      </c>
      <c r="BB424" s="1">
        <v>4748</v>
      </c>
      <c r="BC424" s="1">
        <v>4753</v>
      </c>
      <c r="BD424" s="8"/>
      <c r="BE424" s="8"/>
      <c r="BF424" s="62"/>
      <c r="BG424" s="62"/>
      <c r="BH424" s="1">
        <v>4765</v>
      </c>
      <c r="BI424" s="1">
        <v>1008</v>
      </c>
      <c r="BJ424" s="1">
        <v>860</v>
      </c>
      <c r="BK424" s="1">
        <v>1.172093023255814</v>
      </c>
      <c r="BL424" s="1">
        <v>4766</v>
      </c>
      <c r="BM424" s="1">
        <v>4769</v>
      </c>
      <c r="BN424" s="1">
        <v>4748</v>
      </c>
      <c r="BO424" s="1">
        <v>4757</v>
      </c>
      <c r="BP424" s="1">
        <v>4766</v>
      </c>
      <c r="BQ424" s="1">
        <v>4769</v>
      </c>
      <c r="BR424" s="1">
        <v>4748</v>
      </c>
      <c r="BS424" s="1">
        <v>4761</v>
      </c>
      <c r="BT424" s="1">
        <v>4766</v>
      </c>
      <c r="BU424" s="1">
        <v>4767</v>
      </c>
      <c r="BV424" s="1">
        <v>4760</v>
      </c>
      <c r="BW424" s="1">
        <v>4767</v>
      </c>
      <c r="BX424" s="1">
        <v>1351</v>
      </c>
      <c r="BY424" s="62"/>
      <c r="BZ424" s="62"/>
      <c r="CA424" s="8"/>
      <c r="CB424" s="8"/>
      <c r="CC424" s="62"/>
      <c r="CD424" s="62"/>
      <c r="CE424" s="1"/>
      <c r="CF424" s="1"/>
    </row>
    <row r="425" spans="1:84" s="12" customFormat="1">
      <c r="A425" s="1">
        <v>2014</v>
      </c>
      <c r="B425" s="1">
        <v>6</v>
      </c>
      <c r="C425" s="24">
        <v>41901</v>
      </c>
      <c r="D425" s="26">
        <v>4763</v>
      </c>
      <c r="E425" s="26">
        <v>4803</v>
      </c>
      <c r="F425" s="26">
        <v>4760</v>
      </c>
      <c r="G425" s="26">
        <v>4789</v>
      </c>
      <c r="H425" s="1">
        <v>1337.3</v>
      </c>
      <c r="I425" s="81">
        <v>140.72210200000001</v>
      </c>
      <c r="J425" s="119">
        <v>140.76182</v>
      </c>
      <c r="K425" s="119">
        <v>97.748853999999994</v>
      </c>
      <c r="L425" s="72">
        <v>97.741864000000007</v>
      </c>
      <c r="M425" s="7">
        <v>4785</v>
      </c>
      <c r="N425" s="56"/>
      <c r="O425" s="84"/>
      <c r="P425" s="13"/>
      <c r="Q425" s="13"/>
      <c r="R425" s="13"/>
      <c r="S425" s="13"/>
      <c r="T425" s="13"/>
      <c r="U425" s="13"/>
      <c r="V425" s="13"/>
      <c r="W425" s="50"/>
      <c r="X425" s="69">
        <v>4786</v>
      </c>
      <c r="Y425" s="7">
        <v>4786</v>
      </c>
      <c r="Z425" s="68">
        <v>4733</v>
      </c>
      <c r="AA425" s="68">
        <v>4737</v>
      </c>
      <c r="AB425" s="134"/>
      <c r="AC425" s="134"/>
      <c r="AD425" s="134"/>
      <c r="AE425" s="134"/>
      <c r="AF425" s="134"/>
      <c r="AG425" s="37"/>
      <c r="AH425" s="37"/>
      <c r="AI425" s="1"/>
      <c r="AJ425" s="1"/>
      <c r="AK425" s="1"/>
      <c r="AL425" s="1"/>
      <c r="AM425" s="1"/>
      <c r="AN425" s="1"/>
      <c r="AO425" s="1"/>
      <c r="AP425" s="14">
        <v>4766</v>
      </c>
      <c r="AQ425" s="14">
        <v>4771</v>
      </c>
      <c r="AR425" s="14">
        <v>4748</v>
      </c>
      <c r="AS425" s="14">
        <v>4770</v>
      </c>
      <c r="AT425" s="14">
        <v>4765</v>
      </c>
      <c r="AU425" s="127">
        <v>26</v>
      </c>
      <c r="AV425" s="127">
        <v>-52</v>
      </c>
      <c r="AW425" s="14">
        <v>847</v>
      </c>
      <c r="AX425" s="127" t="s">
        <v>618</v>
      </c>
      <c r="AY425" s="14">
        <v>3</v>
      </c>
      <c r="AZ425" s="1">
        <v>4786</v>
      </c>
      <c r="BA425" s="1">
        <v>4786</v>
      </c>
      <c r="BB425" s="1">
        <v>4751</v>
      </c>
      <c r="BC425" s="1">
        <v>4751</v>
      </c>
      <c r="BD425" s="8"/>
      <c r="BE425" s="8"/>
      <c r="BF425" s="62"/>
      <c r="BG425" s="62"/>
      <c r="BH425" s="1">
        <v>4766</v>
      </c>
      <c r="BI425" s="1">
        <v>1207</v>
      </c>
      <c r="BJ425" s="1">
        <v>864</v>
      </c>
      <c r="BK425" s="1">
        <v>1.3969907407407407</v>
      </c>
      <c r="BL425" s="1">
        <v>4786</v>
      </c>
      <c r="BM425" s="1">
        <v>4786</v>
      </c>
      <c r="BN425" s="1">
        <v>4760</v>
      </c>
      <c r="BO425" s="1">
        <v>4761</v>
      </c>
      <c r="BP425" s="1">
        <v>4786</v>
      </c>
      <c r="BQ425" s="1">
        <v>4786</v>
      </c>
      <c r="BR425" s="1">
        <v>4740</v>
      </c>
      <c r="BS425" s="1">
        <v>4744</v>
      </c>
      <c r="BT425" s="1">
        <v>4786</v>
      </c>
      <c r="BU425" s="1">
        <v>4786</v>
      </c>
      <c r="BV425" s="1">
        <v>4778</v>
      </c>
      <c r="BW425" s="1">
        <v>4779</v>
      </c>
      <c r="BX425" s="1">
        <v>1347.7</v>
      </c>
      <c r="BY425" s="62"/>
      <c r="BZ425" s="62"/>
      <c r="CA425" s="8"/>
      <c r="CB425" s="8"/>
      <c r="CC425" s="62"/>
      <c r="CD425" s="62"/>
      <c r="CE425" s="1"/>
      <c r="CF425" s="1"/>
    </row>
    <row r="426" spans="1:84" s="12" customFormat="1">
      <c r="A426" s="1">
        <v>2014</v>
      </c>
      <c r="B426" s="1">
        <v>2</v>
      </c>
      <c r="C426" s="24">
        <v>41904</v>
      </c>
      <c r="D426" s="26">
        <v>4721</v>
      </c>
      <c r="E426" s="26">
        <v>4739</v>
      </c>
      <c r="F426" s="26">
        <v>4706</v>
      </c>
      <c r="G426" s="26">
        <v>4706</v>
      </c>
      <c r="H426" s="1">
        <v>1332.7</v>
      </c>
      <c r="I426" s="81">
        <v>139.94944000000001</v>
      </c>
      <c r="J426" s="119">
        <v>139.92667499999999</v>
      </c>
      <c r="K426" s="119">
        <v>96.984319999999997</v>
      </c>
      <c r="L426" s="72">
        <v>96.898269999999997</v>
      </c>
      <c r="M426" s="7">
        <v>4709</v>
      </c>
      <c r="N426" s="56"/>
      <c r="O426" s="84"/>
      <c r="P426" s="13"/>
      <c r="Q426" s="13"/>
      <c r="R426" s="13"/>
      <c r="S426" s="13"/>
      <c r="T426" s="13"/>
      <c r="U426" s="13"/>
      <c r="V426" s="13"/>
      <c r="W426" s="50"/>
      <c r="X426" s="69">
        <v>4711</v>
      </c>
      <c r="Y426" s="7">
        <v>4734</v>
      </c>
      <c r="Z426" s="68">
        <v>4706</v>
      </c>
      <c r="AA426" s="68">
        <v>4707</v>
      </c>
      <c r="AB426" s="134"/>
      <c r="AC426" s="134"/>
      <c r="AD426" s="134"/>
      <c r="AE426" s="134"/>
      <c r="AF426" s="134"/>
      <c r="AG426" s="37"/>
      <c r="AH426" s="37"/>
      <c r="AI426" s="1"/>
      <c r="AJ426" s="1"/>
      <c r="AK426" s="1"/>
      <c r="AL426" s="1"/>
      <c r="AM426" s="1"/>
      <c r="AN426" s="1"/>
      <c r="AO426" s="1"/>
      <c r="AP426" s="14">
        <v>4786</v>
      </c>
      <c r="AQ426" s="14">
        <v>4786</v>
      </c>
      <c r="AR426" s="14">
        <v>4720</v>
      </c>
      <c r="AS426" s="14">
        <v>4732</v>
      </c>
      <c r="AT426" s="14">
        <v>4754.333333333333</v>
      </c>
      <c r="AU426" s="127">
        <v>15</v>
      </c>
      <c r="AV426" s="127" t="s">
        <v>618</v>
      </c>
      <c r="AW426" s="14">
        <v>847</v>
      </c>
      <c r="AX426" s="127">
        <v>12</v>
      </c>
      <c r="AY426" s="14">
        <v>15</v>
      </c>
      <c r="AZ426" s="1">
        <v>4711</v>
      </c>
      <c r="BA426" s="1">
        <v>4734</v>
      </c>
      <c r="BB426" s="1">
        <v>4708</v>
      </c>
      <c r="BC426" s="1">
        <v>4716</v>
      </c>
      <c r="BD426" s="8"/>
      <c r="BE426" s="8"/>
      <c r="BF426" s="62"/>
      <c r="BG426" s="62"/>
      <c r="BH426" s="1">
        <v>4729</v>
      </c>
      <c r="BI426" s="1">
        <v>1170</v>
      </c>
      <c r="BJ426" s="1">
        <v>985</v>
      </c>
      <c r="BK426" s="1">
        <v>1.1878172588832487</v>
      </c>
      <c r="BL426" s="1">
        <v>4711</v>
      </c>
      <c r="BM426" s="1">
        <v>4734</v>
      </c>
      <c r="BN426" s="1">
        <v>4708</v>
      </c>
      <c r="BO426" s="1">
        <v>4718</v>
      </c>
      <c r="BP426" s="1">
        <v>4711</v>
      </c>
      <c r="BQ426" s="1">
        <v>4734</v>
      </c>
      <c r="BR426" s="1">
        <v>4708</v>
      </c>
      <c r="BS426" s="1">
        <v>4719</v>
      </c>
      <c r="BT426" s="1">
        <v>4711</v>
      </c>
      <c r="BU426" s="1">
        <v>4723</v>
      </c>
      <c r="BV426" s="1">
        <v>4708</v>
      </c>
      <c r="BW426" s="1">
        <v>4723</v>
      </c>
      <c r="BX426" s="1">
        <v>1331.3</v>
      </c>
      <c r="BY426" s="62"/>
      <c r="BZ426" s="62"/>
      <c r="CA426" s="8"/>
      <c r="CB426" s="8"/>
      <c r="CC426" s="62"/>
      <c r="CD426" s="62"/>
      <c r="CE426" s="1"/>
      <c r="CF426" s="1"/>
    </row>
    <row r="427" spans="1:84" s="12" customFormat="1">
      <c r="A427" s="1">
        <v>2014</v>
      </c>
      <c r="B427" s="1">
        <v>4</v>
      </c>
      <c r="C427" s="24">
        <v>41906</v>
      </c>
      <c r="D427" s="26">
        <v>4706</v>
      </c>
      <c r="E427" s="26">
        <v>4729</v>
      </c>
      <c r="F427" s="26">
        <v>4705</v>
      </c>
      <c r="G427" s="26">
        <v>4720</v>
      </c>
      <c r="H427" s="1">
        <v>1316.7</v>
      </c>
      <c r="I427" s="81">
        <v>139.56385</v>
      </c>
      <c r="J427" s="119">
        <v>139.62786500000001</v>
      </c>
      <c r="K427" s="119">
        <v>96.478262999999998</v>
      </c>
      <c r="L427" s="72">
        <v>96.533514999999994</v>
      </c>
      <c r="M427" s="7">
        <v>4725</v>
      </c>
      <c r="N427" s="56"/>
      <c r="O427" s="84"/>
      <c r="P427" s="13"/>
      <c r="Q427" s="13"/>
      <c r="R427" s="13"/>
      <c r="S427" s="13"/>
      <c r="T427" s="13"/>
      <c r="U427" s="13"/>
      <c r="V427" s="13"/>
      <c r="W427" s="50"/>
      <c r="X427" s="69">
        <v>4725</v>
      </c>
      <c r="Y427" s="7">
        <v>4728</v>
      </c>
      <c r="Z427" s="68">
        <v>4668</v>
      </c>
      <c r="AA427" s="68">
        <v>4678</v>
      </c>
      <c r="AB427" s="134"/>
      <c r="AC427" s="134"/>
      <c r="AD427" s="134"/>
      <c r="AE427" s="134"/>
      <c r="AF427" s="134"/>
      <c r="AG427" s="37"/>
      <c r="AH427" s="37"/>
      <c r="AI427" s="1"/>
      <c r="AJ427" s="1"/>
      <c r="AK427" s="1"/>
      <c r="AL427" s="1"/>
      <c r="AM427" s="1"/>
      <c r="AN427" s="1"/>
      <c r="AO427" s="1"/>
      <c r="AP427" s="14">
        <v>4711</v>
      </c>
      <c r="AQ427" s="14">
        <v>4734</v>
      </c>
      <c r="AR427" s="14">
        <v>4705</v>
      </c>
      <c r="AS427" s="14">
        <v>4721</v>
      </c>
      <c r="AT427" s="14">
        <v>4741</v>
      </c>
      <c r="AU427" s="127">
        <v>14</v>
      </c>
      <c r="AV427" s="127" t="s">
        <v>618</v>
      </c>
      <c r="AW427" s="14">
        <v>847</v>
      </c>
      <c r="AX427" s="127" t="s">
        <v>618</v>
      </c>
      <c r="AY427" s="14">
        <v>15</v>
      </c>
      <c r="AZ427" s="1">
        <v>4725</v>
      </c>
      <c r="BA427" s="1">
        <v>4728</v>
      </c>
      <c r="BB427" s="1">
        <v>4683</v>
      </c>
      <c r="BC427" s="1">
        <v>4685</v>
      </c>
      <c r="BD427" s="8"/>
      <c r="BE427" s="8"/>
      <c r="BF427" s="62"/>
      <c r="BG427" s="62"/>
      <c r="BH427" s="1">
        <v>4712</v>
      </c>
      <c r="BI427" s="1">
        <v>1396</v>
      </c>
      <c r="BJ427" s="1">
        <v>934</v>
      </c>
      <c r="BK427" s="1">
        <v>1.4946466809421841</v>
      </c>
      <c r="BL427" s="1">
        <v>4725</v>
      </c>
      <c r="BM427" s="1">
        <v>4728</v>
      </c>
      <c r="BN427" s="1">
        <v>4700</v>
      </c>
      <c r="BO427" s="1">
        <v>4703</v>
      </c>
      <c r="BP427" s="1">
        <v>4725</v>
      </c>
      <c r="BQ427" s="1">
        <v>4728</v>
      </c>
      <c r="BR427" s="1">
        <v>4682</v>
      </c>
      <c r="BS427" s="1">
        <v>4688</v>
      </c>
      <c r="BT427" s="1">
        <v>4725</v>
      </c>
      <c r="BU427" s="1">
        <v>4728</v>
      </c>
      <c r="BV427" s="1">
        <v>4714</v>
      </c>
      <c r="BW427" s="1">
        <v>4714</v>
      </c>
      <c r="BX427" s="1">
        <v>1335.9</v>
      </c>
      <c r="BY427" s="62"/>
      <c r="BZ427" s="62"/>
      <c r="CA427" s="8"/>
      <c r="CB427" s="8"/>
      <c r="CC427" s="62"/>
      <c r="CD427" s="62"/>
      <c r="CE427" s="1"/>
      <c r="CF427" s="1"/>
    </row>
    <row r="428" spans="1:84" s="12" customFormat="1">
      <c r="A428" s="1">
        <v>2014</v>
      </c>
      <c r="B428" s="1">
        <v>5</v>
      </c>
      <c r="C428" s="24">
        <v>41907</v>
      </c>
      <c r="D428" s="26">
        <v>4681</v>
      </c>
      <c r="E428" s="26">
        <v>4684</v>
      </c>
      <c r="F428" s="26">
        <v>4614</v>
      </c>
      <c r="G428" s="26">
        <v>4624</v>
      </c>
      <c r="H428" s="1">
        <v>1314.1</v>
      </c>
      <c r="I428" s="81">
        <v>139.09166999999999</v>
      </c>
      <c r="J428" s="119">
        <v>139.19905299999999</v>
      </c>
      <c r="K428" s="119">
        <v>96.146366</v>
      </c>
      <c r="L428" s="72">
        <v>96.124819000000002</v>
      </c>
      <c r="M428" s="7">
        <v>4623</v>
      </c>
      <c r="N428" s="56"/>
      <c r="O428" s="84"/>
      <c r="P428" s="13"/>
      <c r="Q428" s="13"/>
      <c r="R428" s="13"/>
      <c r="S428" s="13"/>
      <c r="T428" s="13"/>
      <c r="U428" s="13"/>
      <c r="V428" s="13"/>
      <c r="W428" s="50"/>
      <c r="X428" s="69">
        <v>4625</v>
      </c>
      <c r="Y428" s="7">
        <v>4656</v>
      </c>
      <c r="Z428" s="68">
        <v>4619</v>
      </c>
      <c r="AA428" s="68">
        <v>4640</v>
      </c>
      <c r="AB428" s="134"/>
      <c r="AC428" s="134"/>
      <c r="AD428" s="134"/>
      <c r="AE428" s="134"/>
      <c r="AF428" s="134"/>
      <c r="AG428" s="37"/>
      <c r="AH428" s="37"/>
      <c r="AI428" s="1"/>
      <c r="AJ428" s="1"/>
      <c r="AK428" s="1"/>
      <c r="AL428" s="1"/>
      <c r="AM428" s="1"/>
      <c r="AN428" s="1"/>
      <c r="AO428" s="1"/>
      <c r="AP428" s="14">
        <v>4725</v>
      </c>
      <c r="AQ428" s="14">
        <v>4728</v>
      </c>
      <c r="AR428" s="14">
        <v>4662</v>
      </c>
      <c r="AS428" s="14">
        <v>4662</v>
      </c>
      <c r="AT428" s="14">
        <v>4705</v>
      </c>
      <c r="AU428" s="127">
        <v>57</v>
      </c>
      <c r="AV428" s="127" t="s">
        <v>618</v>
      </c>
      <c r="AW428" s="14">
        <v>847</v>
      </c>
      <c r="AX428" s="127">
        <v>19</v>
      </c>
      <c r="AY428" s="14">
        <v>34</v>
      </c>
      <c r="AZ428" s="1">
        <v>4625</v>
      </c>
      <c r="BA428" s="1">
        <v>4656</v>
      </c>
      <c r="BB428" s="1">
        <v>4619</v>
      </c>
      <c r="BC428" s="1">
        <v>4647</v>
      </c>
      <c r="BD428" s="8"/>
      <c r="BE428" s="8"/>
      <c r="BF428" s="62"/>
      <c r="BG428" s="62"/>
      <c r="BH428" s="1">
        <v>4673</v>
      </c>
      <c r="BI428" s="1">
        <v>1078</v>
      </c>
      <c r="BJ428" s="1">
        <v>925</v>
      </c>
      <c r="BK428" s="1">
        <v>1.1654054054054055</v>
      </c>
      <c r="BL428" s="1">
        <v>4625</v>
      </c>
      <c r="BM428" s="1">
        <v>4656</v>
      </c>
      <c r="BN428" s="1">
        <v>4619</v>
      </c>
      <c r="BO428" s="1">
        <v>4651</v>
      </c>
      <c r="BP428" s="1">
        <v>4625</v>
      </c>
      <c r="BQ428" s="1">
        <v>4656</v>
      </c>
      <c r="BR428" s="1">
        <v>4619</v>
      </c>
      <c r="BS428" s="1">
        <v>4644</v>
      </c>
      <c r="BT428" s="1">
        <v>4625</v>
      </c>
      <c r="BU428" s="1">
        <v>4633</v>
      </c>
      <c r="BV428" s="1">
        <v>4619</v>
      </c>
      <c r="BW428" s="1">
        <v>4630</v>
      </c>
      <c r="BX428" s="1">
        <v>1303.0999999999999</v>
      </c>
      <c r="BY428" s="62"/>
      <c r="BZ428" s="62"/>
      <c r="CA428" s="8"/>
      <c r="CB428" s="8"/>
      <c r="CC428" s="62"/>
      <c r="CD428" s="62"/>
      <c r="CE428" s="1"/>
      <c r="CF428" s="1"/>
    </row>
    <row r="429" spans="1:84" s="12" customFormat="1">
      <c r="A429" s="1">
        <v>2014</v>
      </c>
      <c r="B429" s="1">
        <v>6</v>
      </c>
      <c r="C429" s="24">
        <v>41908</v>
      </c>
      <c r="D429" s="26">
        <v>4641</v>
      </c>
      <c r="E429" s="26">
        <v>4664</v>
      </c>
      <c r="F429" s="26">
        <v>4638</v>
      </c>
      <c r="G429" s="26">
        <v>4650</v>
      </c>
      <c r="H429" s="1">
        <v>1301.0999999999999</v>
      </c>
      <c r="I429" s="81">
        <v>138.9297</v>
      </c>
      <c r="J429" s="119">
        <v>138.83498499999999</v>
      </c>
      <c r="K429" s="119">
        <v>95.593230000000005</v>
      </c>
      <c r="L429" s="72">
        <v>95.527360000000002</v>
      </c>
      <c r="M429" s="7">
        <v>4657</v>
      </c>
      <c r="N429" s="56"/>
      <c r="O429" s="84"/>
      <c r="P429" s="13"/>
      <c r="Q429" s="13"/>
      <c r="R429" s="13"/>
      <c r="S429" s="13"/>
      <c r="T429" s="13"/>
      <c r="U429" s="13"/>
      <c r="V429" s="13"/>
      <c r="W429" s="50"/>
      <c r="X429" s="69">
        <v>4659</v>
      </c>
      <c r="Y429" s="7">
        <v>4660</v>
      </c>
      <c r="Z429" s="68">
        <v>4620</v>
      </c>
      <c r="AA429" s="68">
        <v>4621</v>
      </c>
      <c r="AB429" s="134"/>
      <c r="AC429" s="134"/>
      <c r="AD429" s="134"/>
      <c r="AE429" s="134"/>
      <c r="AF429" s="134"/>
      <c r="AG429" s="37"/>
      <c r="AH429" s="37"/>
      <c r="AI429" s="1"/>
      <c r="AJ429" s="1"/>
      <c r="AK429" s="1"/>
      <c r="AL429" s="1"/>
      <c r="AM429" s="1"/>
      <c r="AN429" s="1"/>
      <c r="AO429" s="1"/>
      <c r="AP429" s="14">
        <v>4625</v>
      </c>
      <c r="AQ429" s="14">
        <v>4656</v>
      </c>
      <c r="AR429" s="14">
        <v>4619</v>
      </c>
      <c r="AS429" s="14">
        <v>4649</v>
      </c>
      <c r="AT429" s="14">
        <v>4677.333333333333</v>
      </c>
      <c r="AU429" s="127">
        <v>9</v>
      </c>
      <c r="AV429" s="127" t="s">
        <v>618</v>
      </c>
      <c r="AW429" s="14">
        <v>847</v>
      </c>
      <c r="AX429" s="127" t="s">
        <v>618</v>
      </c>
      <c r="AY429" s="14">
        <v>34</v>
      </c>
      <c r="AZ429" s="1">
        <v>4659</v>
      </c>
      <c r="BA429" s="1">
        <v>4660</v>
      </c>
      <c r="BB429" s="1">
        <v>4627</v>
      </c>
      <c r="BC429" s="1">
        <v>4627</v>
      </c>
      <c r="BD429" s="8"/>
      <c r="BE429" s="8"/>
      <c r="BF429" s="62"/>
      <c r="BG429" s="62"/>
      <c r="BH429" s="1">
        <v>4648</v>
      </c>
      <c r="BI429" s="1">
        <v>1892</v>
      </c>
      <c r="BJ429" s="1">
        <v>601</v>
      </c>
      <c r="BK429" s="1">
        <v>3.1480865224625623</v>
      </c>
      <c r="BL429" s="1">
        <v>4659</v>
      </c>
      <c r="BM429" s="1">
        <v>4660</v>
      </c>
      <c r="BN429" s="1">
        <v>4632</v>
      </c>
      <c r="BO429" s="1">
        <v>4633</v>
      </c>
      <c r="BP429" s="1">
        <v>4659</v>
      </c>
      <c r="BQ429" s="1">
        <v>4660</v>
      </c>
      <c r="BR429" s="1">
        <v>4620</v>
      </c>
      <c r="BS429" s="1">
        <v>4630</v>
      </c>
      <c r="BT429" s="1">
        <v>4659</v>
      </c>
      <c r="BU429" s="1">
        <v>4660</v>
      </c>
      <c r="BV429" s="1">
        <v>4655</v>
      </c>
      <c r="BW429" s="1">
        <v>4655</v>
      </c>
      <c r="BX429" s="1">
        <v>1314.8</v>
      </c>
      <c r="BY429" s="62"/>
      <c r="BZ429" s="62"/>
      <c r="CA429" s="8"/>
      <c r="CB429" s="8"/>
      <c r="CC429" s="62"/>
      <c r="CD429" s="62"/>
      <c r="CE429" s="1"/>
      <c r="CF429" s="1"/>
    </row>
    <row r="430" spans="1:84" s="12" customFormat="1">
      <c r="A430" s="1">
        <v>2014</v>
      </c>
      <c r="B430" s="1">
        <v>2</v>
      </c>
      <c r="C430" s="24">
        <v>41911</v>
      </c>
      <c r="D430" s="26">
        <v>4623</v>
      </c>
      <c r="E430" s="26">
        <v>4626</v>
      </c>
      <c r="F430" s="26">
        <v>4611</v>
      </c>
      <c r="G430" s="26">
        <v>4623</v>
      </c>
      <c r="H430" s="1">
        <v>1306.3</v>
      </c>
      <c r="I430" s="81">
        <v>138.982617</v>
      </c>
      <c r="J430" s="119">
        <v>139.031046</v>
      </c>
      <c r="K430" s="119">
        <v>95.488253999999998</v>
      </c>
      <c r="L430" s="72">
        <v>95.566716</v>
      </c>
      <c r="M430" s="7">
        <v>4631</v>
      </c>
      <c r="N430" s="56"/>
      <c r="O430" s="84"/>
      <c r="P430" s="13"/>
      <c r="Q430" s="13"/>
      <c r="R430" s="13"/>
      <c r="S430" s="13"/>
      <c r="T430" s="13"/>
      <c r="U430" s="13"/>
      <c r="V430" s="13"/>
      <c r="W430" s="50"/>
      <c r="X430" s="69">
        <v>4631</v>
      </c>
      <c r="Y430" s="7">
        <v>4652</v>
      </c>
      <c r="Z430" s="68">
        <v>4624</v>
      </c>
      <c r="AA430" s="68">
        <v>4651</v>
      </c>
      <c r="AB430" s="134"/>
      <c r="AC430" s="134"/>
      <c r="AD430" s="134"/>
      <c r="AE430" s="134"/>
      <c r="AF430" s="134"/>
      <c r="AG430" s="37"/>
      <c r="AH430" s="37"/>
      <c r="AI430" s="1"/>
      <c r="AJ430" s="1"/>
      <c r="AK430" s="1"/>
      <c r="AL430" s="1"/>
      <c r="AM430" s="1"/>
      <c r="AN430" s="1"/>
      <c r="AO430" s="1"/>
      <c r="AP430" s="14">
        <v>4659</v>
      </c>
      <c r="AQ430" s="14">
        <v>4660</v>
      </c>
      <c r="AR430" s="14">
        <v>4611</v>
      </c>
      <c r="AS430" s="14">
        <v>4617</v>
      </c>
      <c r="AT430" s="14">
        <v>4642.666666666667</v>
      </c>
      <c r="AU430" s="127">
        <v>0</v>
      </c>
      <c r="AV430" s="127" t="s">
        <v>618</v>
      </c>
      <c r="AW430" s="14">
        <v>847</v>
      </c>
      <c r="AX430" s="127" t="s">
        <v>618</v>
      </c>
      <c r="AY430" s="14">
        <v>34</v>
      </c>
      <c r="AZ430" s="1">
        <v>4631</v>
      </c>
      <c r="BA430" s="1">
        <v>4647</v>
      </c>
      <c r="BB430" s="1">
        <v>4624</v>
      </c>
      <c r="BC430" s="1">
        <v>4628</v>
      </c>
      <c r="BD430" s="8"/>
      <c r="BE430" s="8"/>
      <c r="BF430" s="62"/>
      <c r="BG430" s="62"/>
      <c r="BH430" s="1">
        <v>4619</v>
      </c>
      <c r="BI430" s="1">
        <v>1273</v>
      </c>
      <c r="BJ430" s="1">
        <v>772</v>
      </c>
      <c r="BK430" s="1">
        <v>1.6489637305699483</v>
      </c>
      <c r="BL430" s="1">
        <v>4631</v>
      </c>
      <c r="BM430" s="1">
        <v>4647</v>
      </c>
      <c r="BN430" s="1">
        <v>4628</v>
      </c>
      <c r="BO430" s="1">
        <v>4636</v>
      </c>
      <c r="BP430" s="1">
        <v>4631</v>
      </c>
      <c r="BQ430" s="1">
        <v>4647</v>
      </c>
      <c r="BR430" s="1">
        <v>4624</v>
      </c>
      <c r="BS430" s="1">
        <v>4641</v>
      </c>
      <c r="BT430" s="1">
        <v>4626</v>
      </c>
      <c r="BU430" s="1">
        <v>4644</v>
      </c>
      <c r="BV430" s="1">
        <v>4626</v>
      </c>
      <c r="BW430" s="1">
        <v>4630</v>
      </c>
      <c r="BX430" s="1">
        <v>1302.4000000000001</v>
      </c>
      <c r="BY430" s="62"/>
      <c r="BZ430" s="62"/>
      <c r="CA430" s="8"/>
      <c r="CB430" s="8"/>
      <c r="CC430" s="62"/>
      <c r="CD430" s="62"/>
      <c r="CE430" s="1"/>
      <c r="CF430" s="1"/>
    </row>
    <row r="431" spans="1:84" s="12" customFormat="1">
      <c r="A431" s="1">
        <v>2014</v>
      </c>
      <c r="B431" s="1">
        <v>3</v>
      </c>
      <c r="C431" s="24">
        <v>41912</v>
      </c>
      <c r="D431" s="26">
        <v>4632</v>
      </c>
      <c r="E431" s="26">
        <v>4659</v>
      </c>
      <c r="F431" s="26">
        <v>4632</v>
      </c>
      <c r="G431" s="26">
        <v>4656</v>
      </c>
      <c r="H431" s="1">
        <v>1300.8</v>
      </c>
      <c r="I431" s="81">
        <v>138.716148</v>
      </c>
      <c r="J431" s="119">
        <v>138.79052999999999</v>
      </c>
      <c r="K431" s="119">
        <v>95.698728000000003</v>
      </c>
      <c r="L431" s="72">
        <v>95.676875999999993</v>
      </c>
      <c r="M431" s="7">
        <v>4644</v>
      </c>
      <c r="N431" s="56"/>
      <c r="O431" s="84"/>
      <c r="P431" s="13"/>
      <c r="Q431" s="13"/>
      <c r="R431" s="13"/>
      <c r="S431" s="13"/>
      <c r="T431" s="13"/>
      <c r="U431" s="13"/>
      <c r="V431" s="13"/>
      <c r="W431" s="50"/>
      <c r="X431" s="69">
        <v>4643</v>
      </c>
      <c r="Y431" s="7">
        <v>4655</v>
      </c>
      <c r="Z431" s="68">
        <v>4630</v>
      </c>
      <c r="AA431" s="68">
        <v>4633</v>
      </c>
      <c r="AB431" s="134"/>
      <c r="AC431" s="134"/>
      <c r="AD431" s="134"/>
      <c r="AE431" s="134"/>
      <c r="AF431" s="134"/>
      <c r="AG431" s="37"/>
      <c r="AH431" s="37"/>
      <c r="AI431" s="1"/>
      <c r="AJ431" s="1"/>
      <c r="AK431" s="1"/>
      <c r="AL431" s="1"/>
      <c r="AM431" s="1"/>
      <c r="AN431" s="1"/>
      <c r="AO431" s="1"/>
      <c r="AP431" s="14">
        <v>4631</v>
      </c>
      <c r="AQ431" s="14">
        <v>4652</v>
      </c>
      <c r="AR431" s="14">
        <v>4624</v>
      </c>
      <c r="AS431" s="14">
        <v>4639</v>
      </c>
      <c r="AT431" s="14">
        <v>4635</v>
      </c>
      <c r="AU431" s="127">
        <v>24</v>
      </c>
      <c r="AV431" s="127">
        <v>-48</v>
      </c>
      <c r="AW431" s="14">
        <v>799</v>
      </c>
      <c r="AX431" s="127" t="s">
        <v>618</v>
      </c>
      <c r="AY431" s="14">
        <v>34</v>
      </c>
      <c r="AZ431" s="1">
        <v>4643</v>
      </c>
      <c r="BA431" s="1">
        <v>4655</v>
      </c>
      <c r="BB431" s="1">
        <v>4632</v>
      </c>
      <c r="BC431" s="1">
        <v>4647</v>
      </c>
      <c r="BD431" s="8"/>
      <c r="BE431" s="8"/>
      <c r="BF431" s="62"/>
      <c r="BG431" s="62"/>
      <c r="BH431" s="1">
        <v>4636</v>
      </c>
      <c r="BI431" s="1">
        <v>728</v>
      </c>
      <c r="BJ431" s="1">
        <v>1054</v>
      </c>
      <c r="BK431" s="1">
        <v>0.69070208728652749</v>
      </c>
      <c r="BL431" s="1">
        <v>4643</v>
      </c>
      <c r="BM431" s="1">
        <v>4655</v>
      </c>
      <c r="BN431" s="1">
        <v>4632</v>
      </c>
      <c r="BO431" s="1">
        <v>4642</v>
      </c>
      <c r="BP431" s="1">
        <v>4643</v>
      </c>
      <c r="BQ431" s="1">
        <v>4655</v>
      </c>
      <c r="BR431" s="1">
        <v>4632</v>
      </c>
      <c r="BS431" s="1">
        <v>4648</v>
      </c>
      <c r="BT431" s="1">
        <v>4643</v>
      </c>
      <c r="BU431" s="1">
        <v>4652</v>
      </c>
      <c r="BV431" s="1">
        <v>4643</v>
      </c>
      <c r="BW431" s="1">
        <v>4650</v>
      </c>
      <c r="BX431" s="1">
        <v>1309.8</v>
      </c>
      <c r="BY431" s="62"/>
      <c r="BZ431" s="62"/>
      <c r="CA431" s="8"/>
      <c r="CB431" s="8"/>
      <c r="CC431" s="62"/>
      <c r="CD431" s="62"/>
      <c r="CE431" s="1"/>
      <c r="CF431" s="1"/>
    </row>
    <row r="432" spans="1:84" s="12" customFormat="1">
      <c r="A432" s="1">
        <v>2014</v>
      </c>
      <c r="B432" s="1">
        <v>4</v>
      </c>
      <c r="C432" s="24">
        <v>41913</v>
      </c>
      <c r="D432" s="26">
        <v>4606</v>
      </c>
      <c r="E432" s="26">
        <v>4607</v>
      </c>
      <c r="F432" s="26">
        <v>4559</v>
      </c>
      <c r="G432" s="26">
        <v>4571</v>
      </c>
      <c r="H432" s="1">
        <v>1284.8</v>
      </c>
      <c r="I432" s="81">
        <v>138.58185800000001</v>
      </c>
      <c r="J432" s="119">
        <v>138.47976</v>
      </c>
      <c r="K432" s="119">
        <v>95.499471999999997</v>
      </c>
      <c r="L432" s="72">
        <v>95.515020000000007</v>
      </c>
      <c r="M432" s="7">
        <v>4573</v>
      </c>
      <c r="N432" s="56"/>
      <c r="O432" s="84"/>
      <c r="P432" s="13"/>
      <c r="Q432" s="13"/>
      <c r="R432" s="13"/>
      <c r="S432" s="13"/>
      <c r="T432" s="13"/>
      <c r="U432" s="13"/>
      <c r="V432" s="13"/>
      <c r="W432" s="50"/>
      <c r="X432" s="69">
        <v>4573</v>
      </c>
      <c r="Y432" s="7">
        <v>4577</v>
      </c>
      <c r="Z432" s="68">
        <v>4500</v>
      </c>
      <c r="AA432" s="68">
        <v>4545</v>
      </c>
      <c r="AB432" s="134"/>
      <c r="AC432" s="134"/>
      <c r="AD432" s="134"/>
      <c r="AE432" s="134"/>
      <c r="AF432" s="134"/>
      <c r="AG432" s="37"/>
      <c r="AH432" s="37"/>
      <c r="AI432" s="1"/>
      <c r="AJ432" s="1"/>
      <c r="AK432" s="1"/>
      <c r="AL432" s="1"/>
      <c r="AM432" s="1"/>
      <c r="AN432" s="1"/>
      <c r="AO432" s="1"/>
      <c r="AP432" s="14">
        <v>4643</v>
      </c>
      <c r="AQ432" s="14">
        <v>4655</v>
      </c>
      <c r="AR432" s="14">
        <v>4573</v>
      </c>
      <c r="AS432" s="14">
        <v>4588</v>
      </c>
      <c r="AT432" s="14">
        <v>4614.666666666667</v>
      </c>
      <c r="AU432" s="127">
        <v>35</v>
      </c>
      <c r="AV432" s="127" t="s">
        <v>618</v>
      </c>
      <c r="AW432" s="14">
        <v>799</v>
      </c>
      <c r="AX432" s="127">
        <v>35</v>
      </c>
      <c r="AY432" s="14">
        <v>69</v>
      </c>
      <c r="AZ432" s="1">
        <v>4573</v>
      </c>
      <c r="BA432" s="1">
        <v>4575</v>
      </c>
      <c r="BB432" s="1">
        <v>4500</v>
      </c>
      <c r="BC432" s="1">
        <v>4551</v>
      </c>
      <c r="BD432" s="8"/>
      <c r="BE432" s="8"/>
      <c r="BF432" s="62"/>
      <c r="BG432" s="62"/>
      <c r="BH432" s="1">
        <v>4589</v>
      </c>
      <c r="BI432" s="1">
        <v>937</v>
      </c>
      <c r="BJ432" s="1">
        <v>1559</v>
      </c>
      <c r="BK432" s="1">
        <v>0.60102629890955739</v>
      </c>
      <c r="BL432" s="1">
        <v>4573</v>
      </c>
      <c r="BM432" s="1">
        <v>4575</v>
      </c>
      <c r="BN432" s="1">
        <v>4500</v>
      </c>
      <c r="BO432" s="1">
        <v>4540</v>
      </c>
      <c r="BP432" s="1">
        <v>4573</v>
      </c>
      <c r="BQ432" s="1">
        <v>4575</v>
      </c>
      <c r="BR432" s="1">
        <v>4500</v>
      </c>
      <c r="BS432" s="1">
        <v>4552</v>
      </c>
      <c r="BT432" s="1">
        <v>4573</v>
      </c>
      <c r="BU432" s="1">
        <v>4575</v>
      </c>
      <c r="BV432" s="1">
        <v>4540</v>
      </c>
      <c r="BW432" s="1">
        <v>4542</v>
      </c>
      <c r="BX432" s="1">
        <v>1278</v>
      </c>
      <c r="BY432" s="62"/>
      <c r="BZ432" s="62"/>
      <c r="CA432" s="8"/>
      <c r="CB432" s="8"/>
      <c r="CC432" s="62"/>
      <c r="CD432" s="62"/>
      <c r="CE432" s="1"/>
      <c r="CF432" s="1"/>
    </row>
    <row r="433" spans="1:84" s="12" customFormat="1">
      <c r="A433" s="1">
        <v>2014</v>
      </c>
      <c r="B433" s="1">
        <v>5</v>
      </c>
      <c r="C433" s="24">
        <v>41914</v>
      </c>
      <c r="D433" s="26">
        <v>4536</v>
      </c>
      <c r="E433" s="26">
        <v>4566</v>
      </c>
      <c r="F433" s="26">
        <v>4535</v>
      </c>
      <c r="G433" s="26">
        <v>4559</v>
      </c>
      <c r="H433" s="1">
        <v>1268.5999999999999</v>
      </c>
      <c r="I433" s="81">
        <v>137.47755000000001</v>
      </c>
      <c r="J433" s="119">
        <v>137.34519599999999</v>
      </c>
      <c r="K433" s="119">
        <v>95.624724999999998</v>
      </c>
      <c r="L433" s="72">
        <v>95.561520000000002</v>
      </c>
      <c r="M433" s="7">
        <v>4539</v>
      </c>
      <c r="N433" s="56"/>
      <c r="O433" s="84"/>
      <c r="P433" s="13"/>
      <c r="Q433" s="13"/>
      <c r="R433" s="13"/>
      <c r="S433" s="13"/>
      <c r="T433" s="13"/>
      <c r="U433" s="13"/>
      <c r="V433" s="13"/>
      <c r="W433" s="50"/>
      <c r="X433" s="69">
        <v>4533</v>
      </c>
      <c r="Y433" s="7">
        <v>4541</v>
      </c>
      <c r="Z433" s="68">
        <v>4452</v>
      </c>
      <c r="AA433" s="68">
        <v>4462</v>
      </c>
      <c r="AB433" s="134"/>
      <c r="AC433" s="134"/>
      <c r="AD433" s="134"/>
      <c r="AE433" s="134"/>
      <c r="AF433" s="134"/>
      <c r="AG433" s="37"/>
      <c r="AH433" s="37"/>
      <c r="AI433" s="1"/>
      <c r="AJ433" s="1"/>
      <c r="AK433" s="1"/>
      <c r="AL433" s="1"/>
      <c r="AM433" s="1"/>
      <c r="AN433" s="1"/>
      <c r="AO433" s="1"/>
      <c r="AP433" s="14">
        <v>4573</v>
      </c>
      <c r="AQ433" s="14">
        <v>4577</v>
      </c>
      <c r="AR433" s="14">
        <v>4500</v>
      </c>
      <c r="AS433" s="14">
        <v>4558</v>
      </c>
      <c r="AT433" s="14">
        <v>4595</v>
      </c>
      <c r="AU433" s="127">
        <v>23</v>
      </c>
      <c r="AV433" s="127" t="s">
        <v>618</v>
      </c>
      <c r="AW433" s="14">
        <v>799</v>
      </c>
      <c r="AX433" s="127" t="s">
        <v>618</v>
      </c>
      <c r="AY433" s="14">
        <v>69</v>
      </c>
      <c r="AZ433" s="1">
        <v>4533</v>
      </c>
      <c r="BA433" s="1">
        <v>4541</v>
      </c>
      <c r="BB433" s="1">
        <v>4480</v>
      </c>
      <c r="BC433" s="1">
        <v>4486</v>
      </c>
      <c r="BD433" s="8"/>
      <c r="BE433" s="8"/>
      <c r="BF433" s="62"/>
      <c r="BG433" s="62"/>
      <c r="BH433" s="1">
        <v>4546</v>
      </c>
      <c r="BI433" s="1">
        <v>732</v>
      </c>
      <c r="BJ433" s="1">
        <v>1374</v>
      </c>
      <c r="BK433" s="1">
        <v>0.53275109170305679</v>
      </c>
      <c r="BL433" s="1">
        <v>4533</v>
      </c>
      <c r="BM433" s="1">
        <v>4541</v>
      </c>
      <c r="BN433" s="1">
        <v>4484</v>
      </c>
      <c r="BO433" s="1">
        <v>4499</v>
      </c>
      <c r="BP433" s="1">
        <v>4533</v>
      </c>
      <c r="BQ433" s="1">
        <v>4541</v>
      </c>
      <c r="BR433" s="1">
        <v>4461</v>
      </c>
      <c r="BS433" s="1">
        <v>4464</v>
      </c>
      <c r="BT433" s="1">
        <v>4533</v>
      </c>
      <c r="BU433" s="1">
        <v>4541</v>
      </c>
      <c r="BV433" s="1">
        <v>4485</v>
      </c>
      <c r="BW433" s="1">
        <v>4491</v>
      </c>
      <c r="BX433" s="1">
        <v>1285.2</v>
      </c>
      <c r="BY433" s="62"/>
      <c r="BZ433" s="62"/>
      <c r="CA433" s="8"/>
      <c r="CB433" s="8"/>
      <c r="CC433" s="62"/>
      <c r="CD433" s="62"/>
      <c r="CE433" s="1"/>
      <c r="CF433" s="1"/>
    </row>
    <row r="434" spans="1:84" s="12" customFormat="1">
      <c r="A434" s="1">
        <v>2014</v>
      </c>
      <c r="B434" s="1">
        <v>6</v>
      </c>
      <c r="C434" s="24">
        <v>41915</v>
      </c>
      <c r="D434" s="26">
        <v>4451</v>
      </c>
      <c r="E434" s="26">
        <v>4457</v>
      </c>
      <c r="F434" s="26">
        <v>4394</v>
      </c>
      <c r="G434" s="26">
        <v>4396</v>
      </c>
      <c r="H434" s="1">
        <v>1226.9000000000001</v>
      </c>
      <c r="I434" s="81">
        <v>137.595528</v>
      </c>
      <c r="J434" s="119">
        <v>137.55231000000001</v>
      </c>
      <c r="K434" s="119">
        <v>95.768315999999999</v>
      </c>
      <c r="L434" s="72">
        <v>95.617620000000002</v>
      </c>
      <c r="M434" s="7">
        <v>4411</v>
      </c>
      <c r="N434" s="56"/>
      <c r="O434" s="84"/>
      <c r="P434" s="13"/>
      <c r="Q434" s="13"/>
      <c r="R434" s="13"/>
      <c r="S434" s="13"/>
      <c r="T434" s="13"/>
      <c r="U434" s="13"/>
      <c r="V434" s="13"/>
      <c r="W434" s="50"/>
      <c r="X434" s="69">
        <v>4413</v>
      </c>
      <c r="Y434" s="7">
        <v>4443</v>
      </c>
      <c r="Z434" s="68">
        <v>4357</v>
      </c>
      <c r="AA434" s="68">
        <v>4373</v>
      </c>
      <c r="AB434" s="134"/>
      <c r="AC434" s="134"/>
      <c r="AD434" s="134"/>
      <c r="AE434" s="134"/>
      <c r="AF434" s="134"/>
      <c r="AG434" s="37"/>
      <c r="AH434" s="37"/>
      <c r="AI434" s="1"/>
      <c r="AJ434" s="1"/>
      <c r="AK434" s="1"/>
      <c r="AL434" s="1"/>
      <c r="AM434" s="1"/>
      <c r="AN434" s="1"/>
      <c r="AO434" s="1"/>
      <c r="AP434" s="14">
        <v>4533</v>
      </c>
      <c r="AQ434" s="14">
        <v>4541</v>
      </c>
      <c r="AR434" s="14">
        <v>4407</v>
      </c>
      <c r="AS434" s="14">
        <v>4411</v>
      </c>
      <c r="AT434" s="14">
        <v>4519</v>
      </c>
      <c r="AU434" s="127">
        <v>55</v>
      </c>
      <c r="AV434" s="127" t="s">
        <v>618</v>
      </c>
      <c r="AW434" s="14">
        <v>799</v>
      </c>
      <c r="AX434" s="127">
        <v>120</v>
      </c>
      <c r="AY434" s="14">
        <v>189</v>
      </c>
      <c r="AZ434" s="1">
        <v>4413</v>
      </c>
      <c r="BA434" s="1">
        <v>4443</v>
      </c>
      <c r="BB434" s="1">
        <v>4392</v>
      </c>
      <c r="BC434" s="1">
        <v>4416</v>
      </c>
      <c r="BD434" s="8"/>
      <c r="BE434" s="8"/>
      <c r="BF434" s="62"/>
      <c r="BG434" s="62"/>
      <c r="BH434" s="1">
        <v>4446</v>
      </c>
      <c r="BI434" s="1">
        <v>1118</v>
      </c>
      <c r="BJ434" s="1">
        <v>676</v>
      </c>
      <c r="BK434" s="1">
        <v>1.6538461538461537</v>
      </c>
      <c r="BL434" s="1">
        <v>4413</v>
      </c>
      <c r="BM434" s="1">
        <v>4439</v>
      </c>
      <c r="BN434" s="1">
        <v>4392</v>
      </c>
      <c r="BO434" s="1">
        <v>4439</v>
      </c>
      <c r="BP434" s="1">
        <v>4413</v>
      </c>
      <c r="BQ434" s="1">
        <v>4443</v>
      </c>
      <c r="BR434" s="1">
        <v>4357</v>
      </c>
      <c r="BS434" s="1">
        <v>4361</v>
      </c>
      <c r="BT434" s="1">
        <v>4413</v>
      </c>
      <c r="BU434" s="1">
        <v>4431</v>
      </c>
      <c r="BV434" s="1">
        <v>4392</v>
      </c>
      <c r="BW434" s="1">
        <v>4418</v>
      </c>
      <c r="BX434" s="1">
        <v>1254.5</v>
      </c>
      <c r="BY434" s="62"/>
      <c r="BZ434" s="62"/>
      <c r="CA434" s="8"/>
      <c r="CB434" s="8"/>
      <c r="CC434" s="62"/>
      <c r="CD434" s="62"/>
      <c r="CE434" s="1"/>
      <c r="CF434" s="1"/>
    </row>
    <row r="435" spans="1:84" s="12" customFormat="1">
      <c r="A435" s="1">
        <v>2014</v>
      </c>
      <c r="B435" s="1">
        <v>2</v>
      </c>
      <c r="C435" s="24">
        <v>41918</v>
      </c>
      <c r="D435" s="26">
        <v>4285</v>
      </c>
      <c r="E435" s="26">
        <v>4310</v>
      </c>
      <c r="F435" s="26">
        <v>4225</v>
      </c>
      <c r="G435" s="26">
        <v>4251</v>
      </c>
      <c r="H435" s="1">
        <v>1246.8</v>
      </c>
      <c r="I435" s="81">
        <v>137.054731</v>
      </c>
      <c r="J435" s="119">
        <v>137.06088800000001</v>
      </c>
      <c r="K435" s="119">
        <v>95.366202000000001</v>
      </c>
      <c r="L435" s="72">
        <v>95.350983999999997</v>
      </c>
      <c r="M435" s="7">
        <v>4281</v>
      </c>
      <c r="N435" s="56"/>
      <c r="O435" s="84"/>
      <c r="P435" s="13"/>
      <c r="Q435" s="13"/>
      <c r="R435" s="13"/>
      <c r="S435" s="13"/>
      <c r="T435" s="13"/>
      <c r="U435" s="13"/>
      <c r="V435" s="13"/>
      <c r="W435" s="50"/>
      <c r="X435" s="69">
        <v>4281</v>
      </c>
      <c r="Y435" s="7">
        <v>4413</v>
      </c>
      <c r="Z435" s="68">
        <v>4280</v>
      </c>
      <c r="AA435" s="68">
        <v>4394</v>
      </c>
      <c r="AB435" s="134"/>
      <c r="AC435" s="134"/>
      <c r="AD435" s="134"/>
      <c r="AE435" s="134"/>
      <c r="AF435" s="134"/>
      <c r="AG435" s="37"/>
      <c r="AH435" s="37"/>
      <c r="AI435" s="1"/>
      <c r="AJ435" s="1"/>
      <c r="AK435" s="1"/>
      <c r="AL435" s="1"/>
      <c r="AM435" s="1"/>
      <c r="AN435" s="1"/>
      <c r="AO435" s="1"/>
      <c r="AP435" s="14">
        <v>4413</v>
      </c>
      <c r="AQ435" s="14">
        <v>4443</v>
      </c>
      <c r="AR435" s="14">
        <v>4225</v>
      </c>
      <c r="AS435" s="14">
        <v>4274</v>
      </c>
      <c r="AT435" s="14">
        <v>4414.333333333333</v>
      </c>
      <c r="AU435" s="127">
        <v>34</v>
      </c>
      <c r="AV435" s="127" t="s">
        <v>618</v>
      </c>
      <c r="AW435" s="14">
        <v>799</v>
      </c>
      <c r="AX435" s="127" t="s">
        <v>618</v>
      </c>
      <c r="AY435" s="14">
        <v>189</v>
      </c>
      <c r="AZ435" s="1">
        <v>4281</v>
      </c>
      <c r="BA435" s="1">
        <v>4399</v>
      </c>
      <c r="BB435" s="1">
        <v>4280</v>
      </c>
      <c r="BC435" s="1">
        <v>4391</v>
      </c>
      <c r="BD435" s="8"/>
      <c r="BE435" s="8"/>
      <c r="BF435" s="62"/>
      <c r="BG435" s="62"/>
      <c r="BH435" s="1">
        <v>4236</v>
      </c>
      <c r="BI435" s="1">
        <v>604</v>
      </c>
      <c r="BJ435" s="1">
        <v>604</v>
      </c>
      <c r="BK435" s="1">
        <v>1</v>
      </c>
      <c r="BL435" s="1">
        <v>4281</v>
      </c>
      <c r="BM435" s="1">
        <v>4370</v>
      </c>
      <c r="BN435" s="1">
        <v>4280</v>
      </c>
      <c r="BO435" s="1">
        <v>4359</v>
      </c>
      <c r="BP435" s="1">
        <v>4281</v>
      </c>
      <c r="BQ435" s="1">
        <v>4399</v>
      </c>
      <c r="BR435" s="1">
        <v>4280</v>
      </c>
      <c r="BS435" s="1">
        <v>4383</v>
      </c>
      <c r="BT435" s="1">
        <v>4281</v>
      </c>
      <c r="BU435" s="1">
        <v>4331</v>
      </c>
      <c r="BV435" s="1">
        <v>4280</v>
      </c>
      <c r="BW435" s="1">
        <v>4311</v>
      </c>
      <c r="BX435" s="1">
        <v>1217.7</v>
      </c>
      <c r="BY435" s="62"/>
      <c r="BZ435" s="62"/>
      <c r="CA435" s="8"/>
      <c r="CB435" s="8"/>
      <c r="CC435" s="62"/>
      <c r="CD435" s="62"/>
      <c r="CE435" s="1"/>
      <c r="CF435" s="1"/>
    </row>
    <row r="436" spans="1:84" s="12" customFormat="1">
      <c r="A436" s="1">
        <v>2014</v>
      </c>
      <c r="B436" s="1">
        <v>3</v>
      </c>
      <c r="C436" s="24">
        <v>41919</v>
      </c>
      <c r="D436" s="26">
        <v>4399</v>
      </c>
      <c r="E436" s="26">
        <v>4441</v>
      </c>
      <c r="F436" s="26">
        <v>4383</v>
      </c>
      <c r="G436" s="26">
        <v>4397</v>
      </c>
      <c r="H436" s="1">
        <v>1260.5999999999999</v>
      </c>
      <c r="I436" s="81">
        <v>137.12568200000001</v>
      </c>
      <c r="J436" s="119">
        <v>137.23081999999999</v>
      </c>
      <c r="K436" s="119">
        <v>95.474394000000004</v>
      </c>
      <c r="L436" s="72">
        <v>95.416355999999993</v>
      </c>
      <c r="M436" s="7">
        <v>4409</v>
      </c>
      <c r="N436" s="56"/>
      <c r="O436" s="84"/>
      <c r="P436" s="13"/>
      <c r="Q436" s="13"/>
      <c r="R436" s="13"/>
      <c r="S436" s="13"/>
      <c r="T436" s="13"/>
      <c r="U436" s="13"/>
      <c r="V436" s="13"/>
      <c r="W436" s="50"/>
      <c r="X436" s="69">
        <v>4409</v>
      </c>
      <c r="Y436" s="7">
        <v>4465</v>
      </c>
      <c r="Z436" s="68">
        <v>4409</v>
      </c>
      <c r="AA436" s="68">
        <v>4424</v>
      </c>
      <c r="AB436" s="134"/>
      <c r="AC436" s="134"/>
      <c r="AD436" s="134"/>
      <c r="AE436" s="134"/>
      <c r="AF436" s="134"/>
      <c r="AG436" s="37"/>
      <c r="AH436" s="37"/>
      <c r="AI436" s="1"/>
      <c r="AJ436" s="1"/>
      <c r="AK436" s="1"/>
      <c r="AL436" s="1"/>
      <c r="AM436" s="1"/>
      <c r="AN436" s="1"/>
      <c r="AO436" s="1"/>
      <c r="AP436" s="14">
        <v>4281</v>
      </c>
      <c r="AQ436" s="14">
        <v>4441</v>
      </c>
      <c r="AR436" s="14">
        <v>4280</v>
      </c>
      <c r="AS436" s="14">
        <v>4430</v>
      </c>
      <c r="AT436" s="14">
        <v>4371.666666666667</v>
      </c>
      <c r="AU436" s="127">
        <v>2</v>
      </c>
      <c r="AV436" s="127" t="s">
        <v>618</v>
      </c>
      <c r="AW436" s="14">
        <v>799</v>
      </c>
      <c r="AX436" s="127" t="s">
        <v>618</v>
      </c>
      <c r="AY436" s="14">
        <v>189</v>
      </c>
      <c r="AZ436" s="1">
        <v>4409</v>
      </c>
      <c r="BA436" s="1">
        <v>4465</v>
      </c>
      <c r="BB436" s="1">
        <v>4409</v>
      </c>
      <c r="BC436" s="1">
        <v>4430</v>
      </c>
      <c r="BD436" s="8"/>
      <c r="BE436" s="8"/>
      <c r="BF436" s="62"/>
      <c r="BG436" s="62"/>
      <c r="BH436" s="1">
        <v>4387</v>
      </c>
      <c r="BI436" s="1">
        <v>803</v>
      </c>
      <c r="BJ436" s="1">
        <v>699</v>
      </c>
      <c r="BK436" s="1">
        <v>1.1487839771101573</v>
      </c>
      <c r="BL436" s="1">
        <v>4409</v>
      </c>
      <c r="BM436" s="1">
        <v>4465</v>
      </c>
      <c r="BN436" s="1">
        <v>4409</v>
      </c>
      <c r="BO436" s="1">
        <v>4431</v>
      </c>
      <c r="BP436" s="1">
        <v>4409</v>
      </c>
      <c r="BQ436" s="1">
        <v>4465</v>
      </c>
      <c r="BR436" s="1">
        <v>4409</v>
      </c>
      <c r="BS436" s="1">
        <v>4433</v>
      </c>
      <c r="BT436" s="1">
        <v>4409</v>
      </c>
      <c r="BU436" s="1">
        <v>4465</v>
      </c>
      <c r="BV436" s="1">
        <v>4409</v>
      </c>
      <c r="BW436" s="1">
        <v>4441</v>
      </c>
      <c r="BX436" s="1">
        <v>1261.0999999999999</v>
      </c>
      <c r="BY436" s="62"/>
      <c r="BZ436" s="62"/>
      <c r="CA436" s="8"/>
      <c r="CB436" s="8"/>
      <c r="CC436" s="62"/>
      <c r="CD436" s="62"/>
      <c r="CE436" s="1"/>
      <c r="CF436" s="1"/>
    </row>
    <row r="437" spans="1:84" s="12" customFormat="1">
      <c r="A437" s="1">
        <v>2014</v>
      </c>
      <c r="B437" s="1">
        <v>4</v>
      </c>
      <c r="C437" s="24">
        <v>41920</v>
      </c>
      <c r="D437" s="26">
        <v>4440</v>
      </c>
      <c r="E437" s="26">
        <v>4453</v>
      </c>
      <c r="F437" s="26">
        <v>4424</v>
      </c>
      <c r="G437" s="26">
        <v>4447</v>
      </c>
      <c r="H437" s="1">
        <v>1280.5999999999999</v>
      </c>
      <c r="I437" s="81">
        <v>136.75761399999999</v>
      </c>
      <c r="J437" s="119">
        <v>136.874934</v>
      </c>
      <c r="K437" s="119">
        <v>95.082092000000003</v>
      </c>
      <c r="L437" s="72">
        <v>95.104367999999994</v>
      </c>
      <c r="M437" s="7">
        <v>4477</v>
      </c>
      <c r="N437" s="56"/>
      <c r="O437" s="84"/>
      <c r="P437" s="13"/>
      <c r="Q437" s="13"/>
      <c r="R437" s="13"/>
      <c r="S437" s="13"/>
      <c r="T437" s="13"/>
      <c r="U437" s="13"/>
      <c r="V437" s="13"/>
      <c r="W437" s="50"/>
      <c r="X437" s="69">
        <v>4476</v>
      </c>
      <c r="Y437" s="7">
        <v>4498</v>
      </c>
      <c r="Z437" s="68">
        <v>4451</v>
      </c>
      <c r="AA437" s="68">
        <v>4479</v>
      </c>
      <c r="AB437" s="134"/>
      <c r="AC437" s="134"/>
      <c r="AD437" s="134"/>
      <c r="AE437" s="134"/>
      <c r="AF437" s="134"/>
      <c r="AG437" s="37"/>
      <c r="AH437" s="37"/>
      <c r="AI437" s="1"/>
      <c r="AJ437" s="1"/>
      <c r="AK437" s="1"/>
      <c r="AL437" s="1"/>
      <c r="AM437" s="1"/>
      <c r="AN437" s="1"/>
      <c r="AO437" s="1"/>
      <c r="AP437" s="14">
        <v>4409</v>
      </c>
      <c r="AQ437" s="14">
        <v>4465</v>
      </c>
      <c r="AR437" s="14">
        <v>4409</v>
      </c>
      <c r="AS437" s="14">
        <v>4445</v>
      </c>
      <c r="AT437" s="14">
        <v>4383</v>
      </c>
      <c r="AU437" s="127">
        <v>7</v>
      </c>
      <c r="AV437" s="127" t="s">
        <v>618</v>
      </c>
      <c r="AW437" s="14">
        <v>799</v>
      </c>
      <c r="AX437" s="127" t="s">
        <v>618</v>
      </c>
      <c r="AY437" s="14">
        <v>189</v>
      </c>
      <c r="AZ437" s="1">
        <v>4476</v>
      </c>
      <c r="BA437" s="1">
        <v>4498</v>
      </c>
      <c r="BB437" s="1">
        <v>4466</v>
      </c>
      <c r="BC437" s="1">
        <v>4483</v>
      </c>
      <c r="BD437" s="8"/>
      <c r="BE437" s="8"/>
      <c r="BF437" s="62"/>
      <c r="BG437" s="62"/>
      <c r="BH437" s="1">
        <v>4431</v>
      </c>
      <c r="BI437" s="1">
        <v>766</v>
      </c>
      <c r="BJ437" s="1">
        <v>712</v>
      </c>
      <c r="BK437" s="1">
        <v>1.0758426966292134</v>
      </c>
      <c r="BL437" s="1">
        <v>4476</v>
      </c>
      <c r="BM437" s="1">
        <v>4498</v>
      </c>
      <c r="BN437" s="1">
        <v>4466</v>
      </c>
      <c r="BO437" s="1">
        <v>4477</v>
      </c>
      <c r="BP437" s="1">
        <v>4476</v>
      </c>
      <c r="BQ437" s="1">
        <v>4498</v>
      </c>
      <c r="BR437" s="1">
        <v>4463</v>
      </c>
      <c r="BS437" s="1">
        <v>4468</v>
      </c>
      <c r="BT437" s="1">
        <v>4476</v>
      </c>
      <c r="BU437" s="1">
        <v>4498</v>
      </c>
      <c r="BV437" s="1">
        <v>4475</v>
      </c>
      <c r="BW437" s="1">
        <v>4488</v>
      </c>
      <c r="BX437" s="1">
        <v>1278.7</v>
      </c>
      <c r="BY437" s="62"/>
      <c r="BZ437" s="62"/>
      <c r="CA437" s="8"/>
      <c r="CB437" s="8"/>
      <c r="CC437" s="62"/>
      <c r="CD437" s="62"/>
      <c r="CE437" s="1"/>
      <c r="CF437" s="1"/>
    </row>
    <row r="438" spans="1:84" s="12" customFormat="1">
      <c r="A438" s="1">
        <v>2014</v>
      </c>
      <c r="B438" s="1">
        <v>5</v>
      </c>
      <c r="C438" s="24">
        <v>41921</v>
      </c>
      <c r="D438" s="26">
        <v>4482</v>
      </c>
      <c r="E438" s="26">
        <v>4490</v>
      </c>
      <c r="F438" s="26">
        <v>4470</v>
      </c>
      <c r="G438" s="26">
        <v>4476</v>
      </c>
      <c r="H438" s="1">
        <v>1274.5</v>
      </c>
      <c r="I438" s="81">
        <v>137.44873100000001</v>
      </c>
      <c r="J438" s="119">
        <v>137.39202499999999</v>
      </c>
      <c r="K438" s="119">
        <v>95.635709000000006</v>
      </c>
      <c r="L438" s="72">
        <v>95.617350000000002</v>
      </c>
      <c r="M438" s="7">
        <v>4470</v>
      </c>
      <c r="N438" s="56"/>
      <c r="O438" s="84"/>
      <c r="P438" s="13"/>
      <c r="Q438" s="13"/>
      <c r="R438" s="13"/>
      <c r="S438" s="13"/>
      <c r="T438" s="13"/>
      <c r="U438" s="13"/>
      <c r="V438" s="13"/>
      <c r="W438" s="50"/>
      <c r="X438" s="69">
        <v>4471</v>
      </c>
      <c r="Y438" s="7">
        <v>4514</v>
      </c>
      <c r="Z438" s="68">
        <v>4467</v>
      </c>
      <c r="AA438" s="68">
        <v>4468</v>
      </c>
      <c r="AB438" s="134"/>
      <c r="AC438" s="134"/>
      <c r="AD438" s="134"/>
      <c r="AE438" s="134"/>
      <c r="AF438" s="134"/>
      <c r="AG438" s="37"/>
      <c r="AH438" s="37"/>
      <c r="AI438" s="1"/>
      <c r="AJ438" s="1"/>
      <c r="AK438" s="1"/>
      <c r="AL438" s="1"/>
      <c r="AM438" s="1"/>
      <c r="AN438" s="1"/>
      <c r="AO438" s="1"/>
      <c r="AP438" s="14">
        <v>4476</v>
      </c>
      <c r="AQ438" s="14">
        <v>4498</v>
      </c>
      <c r="AR438" s="14">
        <v>4451</v>
      </c>
      <c r="AS438" s="14">
        <v>4483</v>
      </c>
      <c r="AT438" s="14">
        <v>4452.666666666667</v>
      </c>
      <c r="AU438" s="127">
        <v>6</v>
      </c>
      <c r="AV438" s="127" t="s">
        <v>618</v>
      </c>
      <c r="AW438" s="14">
        <v>799</v>
      </c>
      <c r="AX438" s="127" t="s">
        <v>618</v>
      </c>
      <c r="AY438" s="14">
        <v>189</v>
      </c>
      <c r="AZ438" s="1">
        <v>4471</v>
      </c>
      <c r="BA438" s="1">
        <v>4514</v>
      </c>
      <c r="BB438" s="1">
        <v>4467</v>
      </c>
      <c r="BC438" s="1">
        <v>4496</v>
      </c>
      <c r="BD438" s="8"/>
      <c r="BE438" s="8"/>
      <c r="BF438" s="62"/>
      <c r="BG438" s="62"/>
      <c r="BH438" s="1">
        <v>4484</v>
      </c>
      <c r="BI438" s="1">
        <v>1666</v>
      </c>
      <c r="BJ438" s="1">
        <v>854</v>
      </c>
      <c r="BK438" s="1">
        <v>1.9508196721311475</v>
      </c>
      <c r="BL438" s="1">
        <v>4471</v>
      </c>
      <c r="BM438" s="1">
        <v>4514</v>
      </c>
      <c r="BN438" s="1">
        <v>4467</v>
      </c>
      <c r="BO438" s="1">
        <v>4498</v>
      </c>
      <c r="BP438" s="1">
        <v>4471</v>
      </c>
      <c r="BQ438" s="1">
        <v>4514</v>
      </c>
      <c r="BR438" s="1">
        <v>4467</v>
      </c>
      <c r="BS438" s="1">
        <v>4499</v>
      </c>
      <c r="BT438" s="1">
        <v>4471</v>
      </c>
      <c r="BU438" s="1">
        <v>4507</v>
      </c>
      <c r="BV438" s="1">
        <v>4467</v>
      </c>
      <c r="BW438" s="1">
        <v>4496</v>
      </c>
      <c r="BX438" s="1">
        <v>1289.5</v>
      </c>
      <c r="BY438" s="62"/>
      <c r="BZ438" s="62"/>
      <c r="CA438" s="8"/>
      <c r="CB438" s="8"/>
      <c r="CC438" s="62"/>
      <c r="CD438" s="62"/>
      <c r="CE438" s="1"/>
      <c r="CF438" s="1"/>
    </row>
    <row r="439" spans="1:84" s="12" customFormat="1">
      <c r="A439" s="1">
        <v>2014</v>
      </c>
      <c r="B439" s="1">
        <v>6</v>
      </c>
      <c r="C439" s="24">
        <v>41922</v>
      </c>
      <c r="D439" s="26">
        <v>4426</v>
      </c>
      <c r="E439" s="26">
        <v>4440</v>
      </c>
      <c r="F439" s="26">
        <v>4389</v>
      </c>
      <c r="G439" s="26">
        <v>4399</v>
      </c>
      <c r="H439" s="1">
        <v>1266.5</v>
      </c>
      <c r="I439" s="81">
        <v>136.79694000000001</v>
      </c>
      <c r="J439" s="119">
        <v>136.90030200000001</v>
      </c>
      <c r="K439" s="119">
        <v>94.401105000000001</v>
      </c>
      <c r="L439" s="72">
        <v>94.425911999999997</v>
      </c>
      <c r="M439" s="7">
        <v>4410</v>
      </c>
      <c r="N439" s="56"/>
      <c r="O439" s="84"/>
      <c r="P439" s="13"/>
      <c r="Q439" s="13"/>
      <c r="R439" s="13"/>
      <c r="S439" s="13"/>
      <c r="T439" s="13"/>
      <c r="U439" s="13"/>
      <c r="V439" s="13"/>
      <c r="W439" s="50"/>
      <c r="X439" s="69">
        <v>4410</v>
      </c>
      <c r="Y439" s="7">
        <v>4443</v>
      </c>
      <c r="Z439" s="68">
        <v>4397</v>
      </c>
      <c r="AA439" s="68">
        <v>4413</v>
      </c>
      <c r="AB439" s="134"/>
      <c r="AC439" s="134"/>
      <c r="AD439" s="134"/>
      <c r="AE439" s="134"/>
      <c r="AF439" s="134"/>
      <c r="AG439" s="37"/>
      <c r="AH439" s="37"/>
      <c r="AI439" s="1"/>
      <c r="AJ439" s="1"/>
      <c r="AK439" s="1"/>
      <c r="AL439" s="1"/>
      <c r="AM439" s="1"/>
      <c r="AN439" s="1"/>
      <c r="AO439" s="1"/>
      <c r="AP439" s="14">
        <v>4471</v>
      </c>
      <c r="AQ439" s="14">
        <v>4514</v>
      </c>
      <c r="AR439" s="14">
        <v>4414</v>
      </c>
      <c r="AS439" s="14">
        <v>4430</v>
      </c>
      <c r="AT439" s="14">
        <v>4452.666666666667</v>
      </c>
      <c r="AU439" s="127">
        <v>27</v>
      </c>
      <c r="AV439" s="127" t="s">
        <v>618</v>
      </c>
      <c r="AW439" s="14">
        <v>799</v>
      </c>
      <c r="AX439" s="127">
        <v>7</v>
      </c>
      <c r="AY439" s="14">
        <v>196</v>
      </c>
      <c r="AZ439" s="1">
        <v>4410</v>
      </c>
      <c r="BA439" s="1">
        <v>4443</v>
      </c>
      <c r="BB439" s="1">
        <v>4397</v>
      </c>
      <c r="BC439" s="1">
        <v>4400</v>
      </c>
      <c r="BD439" s="8"/>
      <c r="BE439" s="8"/>
      <c r="BF439" s="62"/>
      <c r="BG439" s="62"/>
      <c r="BH439" s="1">
        <v>4422</v>
      </c>
      <c r="BI439" s="1">
        <v>857</v>
      </c>
      <c r="BJ439" s="1">
        <v>742</v>
      </c>
      <c r="BK439" s="1">
        <v>1.1549865229110512</v>
      </c>
      <c r="BL439" s="1">
        <v>4410</v>
      </c>
      <c r="BM439" s="1">
        <v>4443</v>
      </c>
      <c r="BN439" s="1">
        <v>4401</v>
      </c>
      <c r="BO439" s="1">
        <v>4409</v>
      </c>
      <c r="BP439" s="1">
        <v>4410</v>
      </c>
      <c r="BQ439" s="1">
        <v>4443</v>
      </c>
      <c r="BR439" s="1">
        <v>4397</v>
      </c>
      <c r="BS439" s="1">
        <v>4408</v>
      </c>
      <c r="BT439" s="1">
        <v>4410</v>
      </c>
      <c r="BU439" s="1">
        <v>4430</v>
      </c>
      <c r="BV439" s="1">
        <v>4409</v>
      </c>
      <c r="BW439" s="1">
        <v>4430</v>
      </c>
      <c r="BX439" s="1">
        <v>1263.0999999999999</v>
      </c>
      <c r="BY439" s="62"/>
      <c r="BZ439" s="62"/>
      <c r="CA439" s="8"/>
      <c r="CB439" s="8"/>
      <c r="CC439" s="62"/>
      <c r="CD439" s="62"/>
      <c r="CE439" s="1"/>
      <c r="CF439" s="1"/>
    </row>
    <row r="440" spans="1:84" s="12" customFormat="1">
      <c r="A440" s="1">
        <v>2014</v>
      </c>
      <c r="B440" s="1">
        <v>3</v>
      </c>
      <c r="C440" s="24">
        <v>41926</v>
      </c>
      <c r="D440" s="26">
        <v>4405</v>
      </c>
      <c r="E440" s="26">
        <v>4440</v>
      </c>
      <c r="F440" s="26">
        <v>4402</v>
      </c>
      <c r="G440" s="26">
        <v>4440</v>
      </c>
      <c r="H440" s="1">
        <v>1265.8</v>
      </c>
      <c r="I440" s="81">
        <v>136.09595999999999</v>
      </c>
      <c r="J440" s="119">
        <v>136.054292</v>
      </c>
      <c r="K440" s="119">
        <v>93.976376000000002</v>
      </c>
      <c r="L440" s="72">
        <v>93.921834000000004</v>
      </c>
      <c r="M440" s="7">
        <v>4432</v>
      </c>
      <c r="N440" s="56"/>
      <c r="O440" s="84"/>
      <c r="P440" s="13"/>
      <c r="Q440" s="13"/>
      <c r="R440" s="13"/>
      <c r="S440" s="13"/>
      <c r="T440" s="13"/>
      <c r="U440" s="13"/>
      <c r="V440" s="13"/>
      <c r="W440" s="50"/>
      <c r="X440" s="69">
        <v>4433</v>
      </c>
      <c r="Y440" s="7">
        <v>4440</v>
      </c>
      <c r="Z440" s="68">
        <v>4396</v>
      </c>
      <c r="AA440" s="68">
        <v>4410</v>
      </c>
      <c r="AB440" s="134"/>
      <c r="AC440" s="134"/>
      <c r="AD440" s="134"/>
      <c r="AE440" s="134"/>
      <c r="AF440" s="134"/>
      <c r="AG440" s="37"/>
      <c r="AH440" s="37"/>
      <c r="AI440" s="1"/>
      <c r="AJ440" s="1"/>
      <c r="AK440" s="1"/>
      <c r="AL440" s="1"/>
      <c r="AM440" s="1"/>
      <c r="AN440" s="1"/>
      <c r="AO440" s="1"/>
      <c r="AP440" s="14">
        <v>4410</v>
      </c>
      <c r="AQ440" s="14">
        <v>4443</v>
      </c>
      <c r="AR440" s="14">
        <v>4397</v>
      </c>
      <c r="AS440" s="14">
        <v>4427</v>
      </c>
      <c r="AT440" s="14">
        <v>4446.666666666667</v>
      </c>
      <c r="AU440" s="127">
        <v>35</v>
      </c>
      <c r="AV440" s="127" t="s">
        <v>618</v>
      </c>
      <c r="AW440" s="14">
        <v>799</v>
      </c>
      <c r="AX440" s="127" t="s">
        <v>618</v>
      </c>
      <c r="AY440" s="14">
        <v>196</v>
      </c>
      <c r="AZ440" s="1">
        <v>4433</v>
      </c>
      <c r="BA440" s="1">
        <v>4440</v>
      </c>
      <c r="BB440" s="1">
        <v>4396</v>
      </c>
      <c r="BC440" s="1">
        <v>4401</v>
      </c>
      <c r="BD440" s="8"/>
      <c r="BE440" s="8"/>
      <c r="BF440" s="62"/>
      <c r="BG440" s="62"/>
      <c r="BH440" s="1">
        <v>4418</v>
      </c>
      <c r="BI440" s="1">
        <v>817</v>
      </c>
      <c r="BJ440" s="1">
        <v>795</v>
      </c>
      <c r="BK440" s="1">
        <v>1.0276729559748428</v>
      </c>
      <c r="BL440" s="1">
        <v>4433</v>
      </c>
      <c r="BM440" s="1">
        <v>4440</v>
      </c>
      <c r="BN440" s="1">
        <v>4396</v>
      </c>
      <c r="BO440" s="1">
        <v>4409</v>
      </c>
      <c r="BP440" s="1">
        <v>4433</v>
      </c>
      <c r="BQ440" s="1">
        <v>4440</v>
      </c>
      <c r="BR440" s="1">
        <v>4396</v>
      </c>
      <c r="BS440" s="1">
        <v>4412</v>
      </c>
      <c r="BT440" s="1">
        <v>4433</v>
      </c>
      <c r="BU440" s="1">
        <v>4440</v>
      </c>
      <c r="BV440" s="1">
        <v>4426</v>
      </c>
      <c r="BW440" s="1">
        <v>4437</v>
      </c>
      <c r="BX440" s="1">
        <v>1274.4000000000001</v>
      </c>
      <c r="BY440" s="62"/>
      <c r="BZ440" s="62"/>
      <c r="CA440" s="8"/>
      <c r="CB440" s="8"/>
      <c r="CC440" s="62"/>
      <c r="CD440" s="62"/>
      <c r="CE440" s="1"/>
      <c r="CF440" s="1"/>
    </row>
    <row r="441" spans="1:84" s="12" customFormat="1">
      <c r="A441" s="1">
        <v>2014</v>
      </c>
      <c r="B441" s="1">
        <v>4</v>
      </c>
      <c r="C441" s="24">
        <v>41927</v>
      </c>
      <c r="D441" s="26">
        <v>4406</v>
      </c>
      <c r="E441" s="26">
        <v>4415</v>
      </c>
      <c r="F441" s="26">
        <v>4351</v>
      </c>
      <c r="G441" s="26">
        <v>4363</v>
      </c>
      <c r="H441" s="1">
        <v>1263.2</v>
      </c>
      <c r="I441" s="81">
        <v>135.94764599999999</v>
      </c>
      <c r="J441" s="119">
        <v>135.87173999999999</v>
      </c>
      <c r="K441" s="119">
        <v>93.930785999999998</v>
      </c>
      <c r="L441" s="72">
        <v>93.813900000000004</v>
      </c>
      <c r="M441" s="7">
        <v>4372</v>
      </c>
      <c r="N441" s="56"/>
      <c r="O441" s="84"/>
      <c r="P441" s="13"/>
      <c r="Q441" s="13"/>
      <c r="R441" s="13"/>
      <c r="S441" s="13"/>
      <c r="T441" s="13"/>
      <c r="U441" s="13"/>
      <c r="V441" s="13"/>
      <c r="W441" s="50"/>
      <c r="X441" s="69">
        <v>4375</v>
      </c>
      <c r="Y441" s="7">
        <v>4376</v>
      </c>
      <c r="Z441" s="68">
        <v>4330</v>
      </c>
      <c r="AA441" s="68">
        <v>4341</v>
      </c>
      <c r="AB441" s="134"/>
      <c r="AC441" s="134"/>
      <c r="AD441" s="134"/>
      <c r="AE441" s="134"/>
      <c r="AF441" s="134"/>
      <c r="AG441" s="37"/>
      <c r="AH441" s="37"/>
      <c r="AI441" s="1"/>
      <c r="AJ441" s="1"/>
      <c r="AK441" s="1"/>
      <c r="AL441" s="1"/>
      <c r="AM441" s="1"/>
      <c r="AN441" s="1"/>
      <c r="AO441" s="1"/>
      <c r="AP441" s="14">
        <v>4433</v>
      </c>
      <c r="AQ441" s="14">
        <v>4440</v>
      </c>
      <c r="AR441" s="14">
        <v>4396</v>
      </c>
      <c r="AS441" s="14">
        <v>4402</v>
      </c>
      <c r="AT441" s="14">
        <v>4419.666666666667</v>
      </c>
      <c r="AU441" s="127">
        <v>43</v>
      </c>
      <c r="AV441" s="127" t="s">
        <v>618</v>
      </c>
      <c r="AW441" s="14">
        <v>799</v>
      </c>
      <c r="AX441" s="127">
        <v>53</v>
      </c>
      <c r="AY441" s="14">
        <v>249</v>
      </c>
      <c r="AZ441" s="1">
        <v>4375</v>
      </c>
      <c r="BA441" s="1">
        <v>4376</v>
      </c>
      <c r="BB441" s="1">
        <v>4335</v>
      </c>
      <c r="BC441" s="1">
        <v>4372</v>
      </c>
      <c r="BD441" s="8"/>
      <c r="BE441" s="8"/>
      <c r="BF441" s="62"/>
      <c r="BG441" s="62"/>
      <c r="BH441" s="1">
        <v>4413</v>
      </c>
      <c r="BI441" s="1">
        <v>596</v>
      </c>
      <c r="BJ441" s="1">
        <v>761</v>
      </c>
      <c r="BK441" s="1">
        <v>0.78318002628120897</v>
      </c>
      <c r="BL441" s="1">
        <v>4375</v>
      </c>
      <c r="BM441" s="1">
        <v>4376</v>
      </c>
      <c r="BN441" s="1">
        <v>4338</v>
      </c>
      <c r="BO441" s="1">
        <v>4340</v>
      </c>
      <c r="BP441" s="1">
        <v>4375</v>
      </c>
      <c r="BQ441" s="1">
        <v>4376</v>
      </c>
      <c r="BR441" s="1">
        <v>4335</v>
      </c>
      <c r="BS441" s="1">
        <v>4343</v>
      </c>
      <c r="BT441" s="1">
        <v>4375</v>
      </c>
      <c r="BU441" s="1">
        <v>4376</v>
      </c>
      <c r="BV441" s="1">
        <v>4346</v>
      </c>
      <c r="BW441" s="1">
        <v>4364</v>
      </c>
      <c r="BX441" s="1">
        <v>1254</v>
      </c>
      <c r="BY441" s="62"/>
      <c r="BZ441" s="62"/>
      <c r="CA441" s="8"/>
      <c r="CB441" s="8"/>
      <c r="CC441" s="62"/>
      <c r="CD441" s="62"/>
      <c r="CE441" s="1"/>
      <c r="CF441" s="1"/>
    </row>
    <row r="442" spans="1:84" s="12" customFormat="1">
      <c r="A442" s="1">
        <v>2014</v>
      </c>
      <c r="B442" s="1">
        <v>5</v>
      </c>
      <c r="C442" s="24">
        <v>41928</v>
      </c>
      <c r="D442" s="26">
        <v>4341</v>
      </c>
      <c r="E442" s="26">
        <v>4346</v>
      </c>
      <c r="F442" s="26">
        <v>4296</v>
      </c>
      <c r="G442" s="26">
        <v>4316</v>
      </c>
      <c r="H442" s="1">
        <v>1249.2</v>
      </c>
      <c r="I442" s="81">
        <v>135.89786799999999</v>
      </c>
      <c r="J442" s="119">
        <v>135.76774499999999</v>
      </c>
      <c r="K442" s="119">
        <v>93.112452000000005</v>
      </c>
      <c r="L442" s="72">
        <v>92.962970999999996</v>
      </c>
      <c r="M442" s="7">
        <v>4318</v>
      </c>
      <c r="N442" s="56"/>
      <c r="O442" s="84"/>
      <c r="P442" s="13"/>
      <c r="Q442" s="13"/>
      <c r="R442" s="13"/>
      <c r="S442" s="13"/>
      <c r="T442" s="13"/>
      <c r="U442" s="13"/>
      <c r="V442" s="13"/>
      <c r="W442" s="50"/>
      <c r="X442" s="69">
        <v>4318</v>
      </c>
      <c r="Y442" s="7">
        <v>4329</v>
      </c>
      <c r="Z442" s="68">
        <v>4250</v>
      </c>
      <c r="AA442" s="68">
        <v>4308</v>
      </c>
      <c r="AB442" s="134"/>
      <c r="AC442" s="134"/>
      <c r="AD442" s="134"/>
      <c r="AE442" s="134"/>
      <c r="AF442" s="134"/>
      <c r="AG442" s="37"/>
      <c r="AH442" s="37"/>
      <c r="AI442" s="1"/>
      <c r="AJ442" s="1"/>
      <c r="AK442" s="1"/>
      <c r="AL442" s="1"/>
      <c r="AM442" s="1"/>
      <c r="AN442" s="1"/>
      <c r="AO442" s="1"/>
      <c r="AP442" s="14">
        <v>4375</v>
      </c>
      <c r="AQ442" s="14">
        <v>4376</v>
      </c>
      <c r="AR442" s="14">
        <v>4296</v>
      </c>
      <c r="AS442" s="14">
        <v>4325</v>
      </c>
      <c r="AT442" s="14">
        <v>4384.666666666667</v>
      </c>
      <c r="AU442" s="127">
        <v>25</v>
      </c>
      <c r="AV442" s="127" t="s">
        <v>618</v>
      </c>
      <c r="AW442" s="14">
        <v>799</v>
      </c>
      <c r="AX442" s="127" t="s">
        <v>618</v>
      </c>
      <c r="AY442" s="14">
        <v>249</v>
      </c>
      <c r="AZ442" s="1">
        <v>4318</v>
      </c>
      <c r="BA442" s="1">
        <v>4329</v>
      </c>
      <c r="BB442" s="1">
        <v>4250</v>
      </c>
      <c r="BC442" s="1">
        <v>4277</v>
      </c>
      <c r="BD442" s="8"/>
      <c r="BE442" s="8"/>
      <c r="BF442" s="62"/>
      <c r="BG442" s="62"/>
      <c r="BH442" s="1">
        <v>4340</v>
      </c>
      <c r="BI442" s="1">
        <v>1046</v>
      </c>
      <c r="BJ442" s="1">
        <v>1131</v>
      </c>
      <c r="BK442" s="1">
        <v>0.92484526967285585</v>
      </c>
      <c r="BL442" s="1">
        <v>4318</v>
      </c>
      <c r="BM442" s="1">
        <v>4329</v>
      </c>
      <c r="BN442" s="1">
        <v>4250</v>
      </c>
      <c r="BO442" s="1">
        <v>4264</v>
      </c>
      <c r="BP442" s="1">
        <v>4318</v>
      </c>
      <c r="BQ442" s="1">
        <v>4329</v>
      </c>
      <c r="BR442" s="1">
        <v>4250</v>
      </c>
      <c r="BS442" s="1">
        <v>4282</v>
      </c>
      <c r="BT442" s="1">
        <v>4318</v>
      </c>
      <c r="BU442" s="1">
        <v>4329</v>
      </c>
      <c r="BV442" s="1">
        <v>4313</v>
      </c>
      <c r="BW442" s="1">
        <v>4315</v>
      </c>
      <c r="BX442" s="1">
        <v>1257.5</v>
      </c>
      <c r="BY442" s="62"/>
      <c r="BZ442" s="62"/>
      <c r="CA442" s="8"/>
      <c r="CB442" s="8"/>
      <c r="CC442" s="62"/>
      <c r="CD442" s="62"/>
      <c r="CE442" s="1"/>
      <c r="CF442" s="1"/>
    </row>
    <row r="443" spans="1:84" s="12" customFormat="1">
      <c r="A443" s="1">
        <v>2014</v>
      </c>
      <c r="B443" s="1">
        <v>6</v>
      </c>
      <c r="C443" s="24">
        <v>41929</v>
      </c>
      <c r="D443" s="26">
        <v>4339</v>
      </c>
      <c r="E443" s="26">
        <v>4365</v>
      </c>
      <c r="F443" s="26">
        <v>4320</v>
      </c>
      <c r="G443" s="26">
        <v>4325</v>
      </c>
      <c r="H443" s="1">
        <v>1261.5</v>
      </c>
      <c r="I443" s="81">
        <v>135.887449</v>
      </c>
      <c r="J443" s="119">
        <v>135.906316</v>
      </c>
      <c r="K443" s="119">
        <v>92.922488000000001</v>
      </c>
      <c r="L443" s="72">
        <v>92.933750000000003</v>
      </c>
      <c r="M443" s="7">
        <v>4323</v>
      </c>
      <c r="N443" s="56"/>
      <c r="O443" s="84"/>
      <c r="P443" s="13"/>
      <c r="Q443" s="13"/>
      <c r="R443" s="13"/>
      <c r="S443" s="13"/>
      <c r="T443" s="13"/>
      <c r="U443" s="13"/>
      <c r="V443" s="13"/>
      <c r="W443" s="50"/>
      <c r="X443" s="69">
        <v>4326</v>
      </c>
      <c r="Y443" s="7">
        <v>4375</v>
      </c>
      <c r="Z443" s="68">
        <v>4323</v>
      </c>
      <c r="AA443" s="68">
        <v>4369</v>
      </c>
      <c r="AB443" s="134"/>
      <c r="AC443" s="134"/>
      <c r="AD443" s="134"/>
      <c r="AE443" s="134"/>
      <c r="AF443" s="134"/>
      <c r="AG443" s="37"/>
      <c r="AH443" s="37"/>
      <c r="AI443" s="1"/>
      <c r="AJ443" s="1"/>
      <c r="AK443" s="1"/>
      <c r="AL443" s="1"/>
      <c r="AM443" s="1"/>
      <c r="AN443" s="1"/>
      <c r="AO443" s="1"/>
      <c r="AP443" s="14">
        <v>4318</v>
      </c>
      <c r="AQ443" s="14">
        <v>4365</v>
      </c>
      <c r="AR443" s="14">
        <v>4250</v>
      </c>
      <c r="AS443" s="14">
        <v>4360</v>
      </c>
      <c r="AT443" s="14">
        <v>4362.333333333333</v>
      </c>
      <c r="AU443" s="127">
        <v>14</v>
      </c>
      <c r="AV443" s="127" t="s">
        <v>618</v>
      </c>
      <c r="AW443" s="14">
        <v>799</v>
      </c>
      <c r="AX443" s="127" t="s">
        <v>618</v>
      </c>
      <c r="AY443" s="14">
        <v>249</v>
      </c>
      <c r="AZ443" s="1">
        <v>4326</v>
      </c>
      <c r="BA443" s="1">
        <v>4368</v>
      </c>
      <c r="BB443" s="1">
        <v>4323</v>
      </c>
      <c r="BC443" s="1">
        <v>4361</v>
      </c>
      <c r="BD443" s="8"/>
      <c r="BE443" s="8"/>
      <c r="BF443" s="62"/>
      <c r="BG443" s="62"/>
      <c r="BH443" s="1">
        <v>4335</v>
      </c>
      <c r="BI443" s="1">
        <v>731</v>
      </c>
      <c r="BJ443" s="1">
        <v>613</v>
      </c>
      <c r="BK443" s="1">
        <v>1.1924959216965743</v>
      </c>
      <c r="BL443" s="1">
        <v>4326</v>
      </c>
      <c r="BM443" s="1">
        <v>4368</v>
      </c>
      <c r="BN443" s="1">
        <v>4323</v>
      </c>
      <c r="BO443" s="1">
        <v>4356</v>
      </c>
      <c r="BP443" s="1">
        <v>4326</v>
      </c>
      <c r="BQ443" s="1">
        <v>4368</v>
      </c>
      <c r="BR443" s="1">
        <v>4323</v>
      </c>
      <c r="BS443" s="1">
        <v>4363</v>
      </c>
      <c r="BT443" s="1">
        <v>4326</v>
      </c>
      <c r="BU443" s="1">
        <v>4353</v>
      </c>
      <c r="BV443" s="1">
        <v>4323</v>
      </c>
      <c r="BW443" s="1">
        <v>4344</v>
      </c>
      <c r="BX443" s="1">
        <v>1257</v>
      </c>
      <c r="BY443" s="62"/>
      <c r="BZ443" s="62"/>
      <c r="CA443" s="8"/>
      <c r="CB443" s="8"/>
      <c r="CC443" s="62"/>
      <c r="CD443" s="62"/>
      <c r="CE443" s="1"/>
      <c r="CF443" s="1"/>
    </row>
    <row r="444" spans="1:84" s="12" customFormat="1">
      <c r="A444" s="1">
        <v>2014</v>
      </c>
      <c r="B444" s="1">
        <v>2</v>
      </c>
      <c r="C444" s="24">
        <v>41932</v>
      </c>
      <c r="D444" s="26">
        <v>4384</v>
      </c>
      <c r="E444" s="26">
        <v>4425</v>
      </c>
      <c r="F444" s="26">
        <v>4375</v>
      </c>
      <c r="G444" s="26">
        <v>4424</v>
      </c>
      <c r="H444" s="1">
        <v>1267.8</v>
      </c>
      <c r="I444" s="81">
        <v>136.56142500000001</v>
      </c>
      <c r="J444" s="119">
        <v>136.628424</v>
      </c>
      <c r="K444" s="119">
        <v>93.908100000000005</v>
      </c>
      <c r="L444" s="72">
        <v>93.873075999999998</v>
      </c>
      <c r="M444" s="7">
        <v>4417</v>
      </c>
      <c r="N444" s="56"/>
      <c r="O444" s="84"/>
      <c r="P444" s="13"/>
      <c r="Q444" s="13"/>
      <c r="R444" s="13"/>
      <c r="S444" s="13"/>
      <c r="T444" s="13"/>
      <c r="U444" s="13"/>
      <c r="V444" s="13"/>
      <c r="W444" s="50"/>
      <c r="X444" s="69">
        <v>4418</v>
      </c>
      <c r="Y444" s="7">
        <v>4425</v>
      </c>
      <c r="Z444" s="68">
        <v>4386</v>
      </c>
      <c r="AA444" s="68">
        <v>4394</v>
      </c>
      <c r="AB444" s="134"/>
      <c r="AC444" s="134"/>
      <c r="AD444" s="134"/>
      <c r="AE444" s="134"/>
      <c r="AF444" s="134"/>
      <c r="AG444" s="37"/>
      <c r="AH444" s="37"/>
      <c r="AI444" s="1"/>
      <c r="AJ444" s="1"/>
      <c r="AK444" s="1"/>
      <c r="AL444" s="1"/>
      <c r="AM444" s="1"/>
      <c r="AN444" s="1"/>
      <c r="AO444" s="1"/>
      <c r="AP444" s="14">
        <v>4326</v>
      </c>
      <c r="AQ444" s="14">
        <v>4416</v>
      </c>
      <c r="AR444" s="14">
        <v>4323</v>
      </c>
      <c r="AS444" s="14">
        <v>4415</v>
      </c>
      <c r="AT444" s="14">
        <v>4366.666666666667</v>
      </c>
      <c r="AU444" s="127">
        <v>40</v>
      </c>
      <c r="AV444" s="127">
        <v>-15</v>
      </c>
      <c r="AW444" s="14">
        <v>784</v>
      </c>
      <c r="AX444" s="127" t="s">
        <v>618</v>
      </c>
      <c r="AY444" s="14">
        <v>249</v>
      </c>
      <c r="AZ444" s="1">
        <v>4418</v>
      </c>
      <c r="BA444" s="1">
        <v>4425</v>
      </c>
      <c r="BB444" s="1">
        <v>4405</v>
      </c>
      <c r="BC444" s="1">
        <v>4412</v>
      </c>
      <c r="BD444" s="8"/>
      <c r="BE444" s="8"/>
      <c r="BF444" s="62"/>
      <c r="BG444" s="62"/>
      <c r="BH444" s="1">
        <v>4381</v>
      </c>
      <c r="BI444" s="1">
        <v>3312</v>
      </c>
      <c r="BJ444" s="1">
        <v>860</v>
      </c>
      <c r="BK444" s="1">
        <v>3.8511627906976744</v>
      </c>
      <c r="BL444" s="1">
        <v>4418</v>
      </c>
      <c r="BM444" s="1">
        <v>4425</v>
      </c>
      <c r="BN444" s="1">
        <v>4407</v>
      </c>
      <c r="BO444" s="1">
        <v>4412</v>
      </c>
      <c r="BP444" s="1">
        <v>4418</v>
      </c>
      <c r="BQ444" s="1">
        <v>4425</v>
      </c>
      <c r="BR444" s="1">
        <v>4387</v>
      </c>
      <c r="BS444" s="1">
        <v>4393</v>
      </c>
      <c r="BT444" s="1">
        <v>4418</v>
      </c>
      <c r="BU444" s="1">
        <v>4424</v>
      </c>
      <c r="BV444" s="1">
        <v>4408</v>
      </c>
      <c r="BW444" s="1">
        <v>4411</v>
      </c>
      <c r="BX444" s="1">
        <v>1269.7</v>
      </c>
      <c r="BY444" s="62"/>
      <c r="BZ444" s="62"/>
      <c r="CA444" s="8"/>
      <c r="CB444" s="8"/>
      <c r="CC444" s="62"/>
      <c r="CD444" s="62"/>
      <c r="CE444" s="1"/>
      <c r="CF444" s="1"/>
    </row>
    <row r="445" spans="1:84" s="12" customFormat="1">
      <c r="A445" s="1">
        <v>2014</v>
      </c>
      <c r="B445" s="1">
        <v>3</v>
      </c>
      <c r="C445" s="24">
        <v>41933</v>
      </c>
      <c r="D445" s="26">
        <v>4403</v>
      </c>
      <c r="E445" s="26">
        <v>4410</v>
      </c>
      <c r="F445" s="26">
        <v>4382</v>
      </c>
      <c r="G445" s="26">
        <v>4401</v>
      </c>
      <c r="H445" s="1">
        <v>1280.7</v>
      </c>
      <c r="I445" s="81">
        <v>136.31533200000001</v>
      </c>
      <c r="J445" s="119">
        <v>136.564705</v>
      </c>
      <c r="K445" s="119">
        <v>93.593124000000003</v>
      </c>
      <c r="L445" s="72">
        <v>93.718580000000003</v>
      </c>
      <c r="M445" s="7">
        <v>4405</v>
      </c>
      <c r="N445" s="56"/>
      <c r="O445" s="84"/>
      <c r="P445" s="13"/>
      <c r="Q445" s="13"/>
      <c r="R445" s="13"/>
      <c r="S445" s="13"/>
      <c r="T445" s="13"/>
      <c r="U445" s="13"/>
      <c r="V445" s="13"/>
      <c r="W445" s="50"/>
      <c r="X445" s="69">
        <v>4405</v>
      </c>
      <c r="Y445" s="7">
        <v>4450</v>
      </c>
      <c r="Z445" s="68">
        <v>4405</v>
      </c>
      <c r="AA445" s="68">
        <v>4444</v>
      </c>
      <c r="AB445" s="134"/>
      <c r="AC445" s="134"/>
      <c r="AD445" s="134"/>
      <c r="AE445" s="134"/>
      <c r="AF445" s="134"/>
      <c r="AG445" s="37"/>
      <c r="AH445" s="37"/>
      <c r="AI445" s="1"/>
      <c r="AJ445" s="1"/>
      <c r="AK445" s="1"/>
      <c r="AL445" s="1"/>
      <c r="AM445" s="1"/>
      <c r="AN445" s="1"/>
      <c r="AO445" s="1"/>
      <c r="AP445" s="14">
        <v>4418</v>
      </c>
      <c r="AQ445" s="14">
        <v>4425</v>
      </c>
      <c r="AR445" s="14">
        <v>4382</v>
      </c>
      <c r="AS445" s="14">
        <v>4393</v>
      </c>
      <c r="AT445" s="14">
        <v>4389.333333333333</v>
      </c>
      <c r="AU445" s="127">
        <v>2</v>
      </c>
      <c r="AV445" s="127" t="s">
        <v>618</v>
      </c>
      <c r="AW445" s="14">
        <v>784</v>
      </c>
      <c r="AX445" s="127" t="s">
        <v>618</v>
      </c>
      <c r="AY445" s="14">
        <v>249</v>
      </c>
      <c r="AZ445" s="1">
        <v>4405</v>
      </c>
      <c r="BA445" s="1">
        <v>4449</v>
      </c>
      <c r="BB445" s="1">
        <v>4405</v>
      </c>
      <c r="BC445" s="1">
        <v>4444</v>
      </c>
      <c r="BD445" s="8"/>
      <c r="BE445" s="8"/>
      <c r="BF445" s="62"/>
      <c r="BG445" s="62"/>
      <c r="BH445" s="1">
        <v>4397</v>
      </c>
      <c r="BI445" s="1">
        <v>2101</v>
      </c>
      <c r="BJ445" s="1">
        <v>501</v>
      </c>
      <c r="BK445" s="1">
        <v>4.1936127744510978</v>
      </c>
      <c r="BL445" s="1">
        <v>4405</v>
      </c>
      <c r="BM445" s="1">
        <v>4429</v>
      </c>
      <c r="BN445" s="1">
        <v>4405</v>
      </c>
      <c r="BO445" s="1">
        <v>4423</v>
      </c>
      <c r="BP445" s="1">
        <v>4405</v>
      </c>
      <c r="BQ445" s="1">
        <v>4450</v>
      </c>
      <c r="BR445" s="1">
        <v>4405</v>
      </c>
      <c r="BS445" s="1">
        <v>4446</v>
      </c>
      <c r="BT445" s="1">
        <v>4405</v>
      </c>
      <c r="BU445" s="1">
        <v>4419</v>
      </c>
      <c r="BV445" s="1">
        <v>4405</v>
      </c>
      <c r="BW445" s="1">
        <v>4417</v>
      </c>
      <c r="BX445" s="1">
        <v>1275.4000000000001</v>
      </c>
      <c r="BY445" s="62"/>
      <c r="BZ445" s="62"/>
      <c r="CA445" s="8"/>
      <c r="CB445" s="8"/>
      <c r="CC445" s="62"/>
      <c r="CD445" s="62"/>
      <c r="CE445" s="1"/>
      <c r="CF445" s="1"/>
    </row>
    <row r="446" spans="1:84" s="12" customFormat="1">
      <c r="A446" s="1">
        <v>2014</v>
      </c>
      <c r="B446" s="1">
        <v>4</v>
      </c>
      <c r="C446" s="24">
        <v>41934</v>
      </c>
      <c r="D446" s="26">
        <v>4455</v>
      </c>
      <c r="E446" s="26">
        <v>4460</v>
      </c>
      <c r="F446" s="26">
        <v>4425</v>
      </c>
      <c r="G446" s="26">
        <v>4441</v>
      </c>
      <c r="H446" s="1">
        <v>1262.5</v>
      </c>
      <c r="I446" s="81">
        <v>136.07961599999999</v>
      </c>
      <c r="J446" s="119">
        <v>135.90197000000001</v>
      </c>
      <c r="K446" s="119">
        <v>93.894080000000002</v>
      </c>
      <c r="L446" s="72">
        <v>93.804749999999999</v>
      </c>
      <c r="M446" s="7">
        <v>4431</v>
      </c>
      <c r="N446" s="56"/>
      <c r="O446" s="84"/>
      <c r="P446" s="13"/>
      <c r="Q446" s="13"/>
      <c r="R446" s="13"/>
      <c r="S446" s="13"/>
      <c r="T446" s="13"/>
      <c r="U446" s="13"/>
      <c r="V446" s="13"/>
      <c r="W446" s="50"/>
      <c r="X446" s="69">
        <v>4431</v>
      </c>
      <c r="Y446" s="7">
        <v>4441</v>
      </c>
      <c r="Z446" s="68">
        <v>4404</v>
      </c>
      <c r="AA446" s="68">
        <v>4412</v>
      </c>
      <c r="AB446" s="134"/>
      <c r="AC446" s="134"/>
      <c r="AD446" s="134"/>
      <c r="AE446" s="134"/>
      <c r="AF446" s="134"/>
      <c r="AG446" s="37"/>
      <c r="AH446" s="37"/>
      <c r="AI446" s="1"/>
      <c r="AJ446" s="1"/>
      <c r="AK446" s="1"/>
      <c r="AL446" s="1"/>
      <c r="AM446" s="1"/>
      <c r="AN446" s="1"/>
      <c r="AO446" s="1"/>
      <c r="AP446" s="14">
        <v>4405</v>
      </c>
      <c r="AQ446" s="14">
        <v>4460</v>
      </c>
      <c r="AR446" s="14">
        <v>4405</v>
      </c>
      <c r="AS446" s="14">
        <v>4446</v>
      </c>
      <c r="AT446" s="14">
        <v>4418</v>
      </c>
      <c r="AU446" s="127">
        <v>14</v>
      </c>
      <c r="AV446" s="127" t="s">
        <v>618</v>
      </c>
      <c r="AW446" s="14">
        <v>784</v>
      </c>
      <c r="AX446" s="127" t="s">
        <v>618</v>
      </c>
      <c r="AY446" s="14">
        <v>249</v>
      </c>
      <c r="AZ446" s="1">
        <v>4431</v>
      </c>
      <c r="BA446" s="1">
        <v>4441</v>
      </c>
      <c r="BB446" s="1">
        <v>4404</v>
      </c>
      <c r="BC446" s="1">
        <v>4420</v>
      </c>
      <c r="BD446" s="8"/>
      <c r="BE446" s="8"/>
      <c r="BF446" s="62"/>
      <c r="BG446" s="62"/>
      <c r="BH446" s="1">
        <v>4455</v>
      </c>
      <c r="BI446" s="1">
        <v>1805</v>
      </c>
      <c r="BJ446" s="1">
        <v>767</v>
      </c>
      <c r="BK446" s="1">
        <v>2.3533246414602349</v>
      </c>
      <c r="BL446" s="1">
        <v>4431</v>
      </c>
      <c r="BM446" s="1">
        <v>4441</v>
      </c>
      <c r="BN446" s="1">
        <v>4404</v>
      </c>
      <c r="BO446" s="1">
        <v>4412</v>
      </c>
      <c r="BP446" s="1">
        <v>4431</v>
      </c>
      <c r="BQ446" s="1">
        <v>4441</v>
      </c>
      <c r="BR446" s="1">
        <v>4404</v>
      </c>
      <c r="BS446" s="1">
        <v>4428</v>
      </c>
      <c r="BT446" s="1">
        <v>4431</v>
      </c>
      <c r="BU446" s="1">
        <v>4441</v>
      </c>
      <c r="BV446" s="1">
        <v>4417</v>
      </c>
      <c r="BW446" s="1">
        <v>4418</v>
      </c>
      <c r="BX446" s="1">
        <v>1275.2</v>
      </c>
      <c r="BY446" s="62"/>
      <c r="BZ446" s="62"/>
      <c r="CA446" s="8"/>
      <c r="CB446" s="8"/>
      <c r="CC446" s="62"/>
      <c r="CD446" s="62"/>
      <c r="CE446" s="1"/>
      <c r="CF446" s="1"/>
    </row>
    <row r="447" spans="1:84" s="12" customFormat="1">
      <c r="A447" s="1">
        <v>2014</v>
      </c>
      <c r="B447" s="1">
        <v>5</v>
      </c>
      <c r="C447" s="24">
        <v>41935</v>
      </c>
      <c r="D447" s="26">
        <v>4406</v>
      </c>
      <c r="E447" s="26">
        <v>4425</v>
      </c>
      <c r="F447" s="26">
        <v>4387</v>
      </c>
      <c r="G447" s="26">
        <v>4418</v>
      </c>
      <c r="H447" s="1">
        <v>1258.4000000000001</v>
      </c>
      <c r="I447" s="81">
        <v>135.56973600000001</v>
      </c>
      <c r="J447" s="119">
        <v>135.25044199999999</v>
      </c>
      <c r="K447" s="119">
        <v>94.041647999999995</v>
      </c>
      <c r="L447" s="72">
        <v>94.018296000000007</v>
      </c>
      <c r="M447" s="7">
        <v>4388</v>
      </c>
      <c r="N447" s="56"/>
      <c r="O447" s="84"/>
      <c r="P447" s="13"/>
      <c r="Q447" s="13"/>
      <c r="R447" s="13"/>
      <c r="S447" s="13"/>
      <c r="T447" s="13"/>
      <c r="U447" s="13"/>
      <c r="V447" s="13"/>
      <c r="W447" s="50"/>
      <c r="X447" s="69">
        <v>4389</v>
      </c>
      <c r="Y447" s="7">
        <v>4430</v>
      </c>
      <c r="Z447" s="68">
        <v>4382</v>
      </c>
      <c r="AA447" s="68">
        <v>4413</v>
      </c>
      <c r="AB447" s="134"/>
      <c r="AC447" s="134"/>
      <c r="AD447" s="134"/>
      <c r="AE447" s="134"/>
      <c r="AF447" s="134"/>
      <c r="AG447" s="37"/>
      <c r="AH447" s="37"/>
      <c r="AI447" s="1"/>
      <c r="AJ447" s="1"/>
      <c r="AK447" s="1"/>
      <c r="AL447" s="1"/>
      <c r="AM447" s="1"/>
      <c r="AN447" s="1"/>
      <c r="AO447" s="1"/>
      <c r="AP447" s="14">
        <v>4431</v>
      </c>
      <c r="AQ447" s="14">
        <v>4441</v>
      </c>
      <c r="AR447" s="14">
        <v>4387</v>
      </c>
      <c r="AS447" s="14">
        <v>4397</v>
      </c>
      <c r="AT447" s="14">
        <v>4412</v>
      </c>
      <c r="AU447" s="127">
        <v>12</v>
      </c>
      <c r="AV447" s="127" t="s">
        <v>618</v>
      </c>
      <c r="AW447" s="14">
        <v>784</v>
      </c>
      <c r="AX447" s="127" t="s">
        <v>618</v>
      </c>
      <c r="AY447" s="14">
        <v>249</v>
      </c>
      <c r="AZ447" s="1">
        <v>4389</v>
      </c>
      <c r="BA447" s="1">
        <v>4430</v>
      </c>
      <c r="BB447" s="1">
        <v>4388</v>
      </c>
      <c r="BC447" s="1">
        <v>4407</v>
      </c>
      <c r="BD447" s="8"/>
      <c r="BE447" s="8"/>
      <c r="BF447" s="62"/>
      <c r="BG447" s="62"/>
      <c r="BH447" s="1">
        <v>4402</v>
      </c>
      <c r="BI447" s="1">
        <v>744</v>
      </c>
      <c r="BJ447" s="1">
        <v>1329</v>
      </c>
      <c r="BK447" s="1">
        <v>0.55981941309255079</v>
      </c>
      <c r="BL447" s="1">
        <v>4389</v>
      </c>
      <c r="BM447" s="1">
        <v>4430</v>
      </c>
      <c r="BN447" s="1">
        <v>4388</v>
      </c>
      <c r="BO447" s="1">
        <v>4426</v>
      </c>
      <c r="BP447" s="1">
        <v>4389</v>
      </c>
      <c r="BQ447" s="1">
        <v>4430</v>
      </c>
      <c r="BR447" s="1">
        <v>4382</v>
      </c>
      <c r="BS447" s="1">
        <v>4383</v>
      </c>
      <c r="BT447" s="1">
        <v>4389</v>
      </c>
      <c r="BU447" s="1">
        <v>4408</v>
      </c>
      <c r="BV447" s="1">
        <v>4388</v>
      </c>
      <c r="BW447" s="1">
        <v>4407</v>
      </c>
      <c r="BX447" s="1">
        <v>1260.7</v>
      </c>
      <c r="BY447" s="62"/>
      <c r="BZ447" s="62"/>
      <c r="CA447" s="8"/>
      <c r="CB447" s="8"/>
      <c r="CC447" s="62"/>
      <c r="CD447" s="62"/>
      <c r="CE447" s="1"/>
      <c r="CF447" s="1"/>
    </row>
    <row r="448" spans="1:84" s="12" customFormat="1">
      <c r="A448" s="1">
        <v>2014</v>
      </c>
      <c r="B448" s="1">
        <v>6</v>
      </c>
      <c r="C448" s="24">
        <v>41936</v>
      </c>
      <c r="D448" s="26">
        <v>4427</v>
      </c>
      <c r="E448" s="26">
        <v>4427</v>
      </c>
      <c r="F448" s="26">
        <v>4390</v>
      </c>
      <c r="G448" s="26">
        <v>4396</v>
      </c>
      <c r="H448" s="1">
        <v>1250.9000000000001</v>
      </c>
      <c r="I448" s="81">
        <v>136.67980499999999</v>
      </c>
      <c r="J448" s="119">
        <v>136.84965</v>
      </c>
      <c r="K448" s="119">
        <v>94.589558999999994</v>
      </c>
      <c r="L448" s="72">
        <v>94.729574999999997</v>
      </c>
      <c r="M448" s="7">
        <v>4404</v>
      </c>
      <c r="N448" s="56"/>
      <c r="O448" s="84"/>
      <c r="P448" s="13"/>
      <c r="Q448" s="13"/>
      <c r="R448" s="13"/>
      <c r="S448" s="13"/>
      <c r="T448" s="13"/>
      <c r="U448" s="13"/>
      <c r="V448" s="13"/>
      <c r="W448" s="50"/>
      <c r="X448" s="69">
        <v>4403</v>
      </c>
      <c r="Y448" s="7">
        <v>4418</v>
      </c>
      <c r="Z448" s="68">
        <v>4382</v>
      </c>
      <c r="AA448" s="68">
        <v>4396</v>
      </c>
      <c r="AB448" s="134"/>
      <c r="AC448" s="134"/>
      <c r="AD448" s="134"/>
      <c r="AE448" s="134"/>
      <c r="AF448" s="134"/>
      <c r="AG448" s="37"/>
      <c r="AH448" s="37"/>
      <c r="AI448" s="1"/>
      <c r="AJ448" s="1"/>
      <c r="AK448" s="1"/>
      <c r="AL448" s="1"/>
      <c r="AM448" s="1"/>
      <c r="AN448" s="1"/>
      <c r="AO448" s="1"/>
      <c r="AP448" s="14">
        <v>4389</v>
      </c>
      <c r="AQ448" s="14">
        <v>4430</v>
      </c>
      <c r="AR448" s="14">
        <v>4382</v>
      </c>
      <c r="AS448" s="14">
        <v>4394</v>
      </c>
      <c r="AT448" s="14">
        <v>4412.333333333333</v>
      </c>
      <c r="AU448" s="127">
        <v>31</v>
      </c>
      <c r="AV448" s="127" t="s">
        <v>618</v>
      </c>
      <c r="AW448" s="14">
        <v>784</v>
      </c>
      <c r="AX448" s="127" t="s">
        <v>618</v>
      </c>
      <c r="AY448" s="14">
        <v>249</v>
      </c>
      <c r="AZ448" s="1">
        <v>4403</v>
      </c>
      <c r="BA448" s="1">
        <v>4418</v>
      </c>
      <c r="BB448" s="1">
        <v>4396</v>
      </c>
      <c r="BC448" s="1">
        <v>4407</v>
      </c>
      <c r="BD448" s="8"/>
      <c r="BE448" s="8"/>
      <c r="BF448" s="62"/>
      <c r="BG448" s="62"/>
      <c r="BH448" s="1">
        <v>4419</v>
      </c>
      <c r="BI448" s="1">
        <v>911</v>
      </c>
      <c r="BJ448" s="1">
        <v>608</v>
      </c>
      <c r="BK448" s="1">
        <v>1.4983552631578947</v>
      </c>
      <c r="BL448" s="1">
        <v>4403</v>
      </c>
      <c r="BM448" s="1">
        <v>4418</v>
      </c>
      <c r="BN448" s="1">
        <v>4396</v>
      </c>
      <c r="BO448" s="1">
        <v>4410</v>
      </c>
      <c r="BP448" s="1">
        <v>4403</v>
      </c>
      <c r="BQ448" s="1">
        <v>4418</v>
      </c>
      <c r="BR448" s="1">
        <v>4396</v>
      </c>
      <c r="BS448" s="1">
        <v>4397</v>
      </c>
      <c r="BT448" s="1">
        <v>4403</v>
      </c>
      <c r="BU448" s="1">
        <v>4414</v>
      </c>
      <c r="BV448" s="1">
        <v>4396</v>
      </c>
      <c r="BW448" s="1">
        <v>4407</v>
      </c>
      <c r="BX448" s="1">
        <v>1256.2</v>
      </c>
      <c r="BY448" s="62"/>
      <c r="BZ448" s="62"/>
      <c r="CA448" s="8"/>
      <c r="CB448" s="8"/>
      <c r="CC448" s="62"/>
      <c r="CD448" s="62"/>
      <c r="CE448" s="1"/>
      <c r="CF448" s="1"/>
    </row>
    <row r="449" spans="1:84" s="12" customFormat="1">
      <c r="A449" s="1">
        <v>2014</v>
      </c>
      <c r="B449" s="1">
        <v>2</v>
      </c>
      <c r="C449" s="24">
        <v>41939</v>
      </c>
      <c r="D449" s="26">
        <v>4390</v>
      </c>
      <c r="E449" s="26">
        <v>4413</v>
      </c>
      <c r="F449" s="26">
        <v>4388</v>
      </c>
      <c r="G449" s="26">
        <v>4390</v>
      </c>
      <c r="H449" s="1">
        <v>1257.9000000000001</v>
      </c>
      <c r="I449" s="81">
        <v>137.05521999999999</v>
      </c>
      <c r="J449" s="119">
        <v>137.05954399999999</v>
      </c>
      <c r="K449" s="119">
        <v>95.004800000000003</v>
      </c>
      <c r="L449" s="72">
        <v>95.053591999999995</v>
      </c>
      <c r="M449" s="7">
        <v>4393</v>
      </c>
      <c r="N449" s="56"/>
      <c r="O449" s="84"/>
      <c r="P449" s="13"/>
      <c r="Q449" s="13"/>
      <c r="R449" s="13"/>
      <c r="S449" s="13"/>
      <c r="T449" s="13"/>
      <c r="U449" s="13"/>
      <c r="V449" s="13"/>
      <c r="W449" s="50"/>
      <c r="X449" s="69">
        <v>4395</v>
      </c>
      <c r="Y449" s="7">
        <v>4405</v>
      </c>
      <c r="Z449" s="68">
        <v>4382</v>
      </c>
      <c r="AA449" s="68">
        <v>4391</v>
      </c>
      <c r="AB449" s="134"/>
      <c r="AC449" s="134"/>
      <c r="AD449" s="134"/>
      <c r="AE449" s="134"/>
      <c r="AF449" s="134"/>
      <c r="AG449" s="37"/>
      <c r="AH449" s="37"/>
      <c r="AI449" s="1"/>
      <c r="AJ449" s="1"/>
      <c r="AK449" s="1"/>
      <c r="AL449" s="1"/>
      <c r="AM449" s="1"/>
      <c r="AN449" s="1"/>
      <c r="AO449" s="1"/>
      <c r="AP449" s="14">
        <v>4403</v>
      </c>
      <c r="AQ449" s="14">
        <v>4418</v>
      </c>
      <c r="AR449" s="14">
        <v>4382</v>
      </c>
      <c r="AS449" s="14">
        <v>4397</v>
      </c>
      <c r="AT449" s="14">
        <v>4396</v>
      </c>
      <c r="AU449" s="127">
        <v>0</v>
      </c>
      <c r="AV449" s="127" t="s">
        <v>618</v>
      </c>
      <c r="AW449" s="14">
        <v>784</v>
      </c>
      <c r="AX449" s="127" t="s">
        <v>618</v>
      </c>
      <c r="AY449" s="14">
        <v>249</v>
      </c>
      <c r="AZ449" s="1">
        <v>4395</v>
      </c>
      <c r="BA449" s="1">
        <v>4405</v>
      </c>
      <c r="BB449" s="1">
        <v>4385</v>
      </c>
      <c r="BC449" s="1">
        <v>4389</v>
      </c>
      <c r="BD449" s="8"/>
      <c r="BE449" s="8"/>
      <c r="BF449" s="62"/>
      <c r="BG449" s="62"/>
      <c r="BH449" s="1">
        <v>4391</v>
      </c>
      <c r="BI449" s="1">
        <v>1047</v>
      </c>
      <c r="BJ449" s="1">
        <v>1933</v>
      </c>
      <c r="BK449" s="1">
        <v>0.54164511122607351</v>
      </c>
      <c r="BL449" s="1">
        <v>4395</v>
      </c>
      <c r="BM449" s="1">
        <v>4405</v>
      </c>
      <c r="BN449" s="1">
        <v>4388</v>
      </c>
      <c r="BO449" s="1">
        <v>4394</v>
      </c>
      <c r="BP449" s="1">
        <v>4395</v>
      </c>
      <c r="BQ449" s="1">
        <v>4405</v>
      </c>
      <c r="BR449" s="1">
        <v>4385</v>
      </c>
      <c r="BS449" s="1">
        <v>4388</v>
      </c>
      <c r="BT449" s="1">
        <v>4395</v>
      </c>
      <c r="BU449" s="1">
        <v>4400</v>
      </c>
      <c r="BV449" s="1">
        <v>4389</v>
      </c>
      <c r="BW449" s="1">
        <v>4396</v>
      </c>
      <c r="BX449" s="1">
        <v>1252.5999999999999</v>
      </c>
      <c r="BY449" s="62"/>
      <c r="BZ449" s="62"/>
      <c r="CA449" s="8"/>
      <c r="CB449" s="8"/>
      <c r="CC449" s="62"/>
      <c r="CD449" s="62"/>
      <c r="CE449" s="1"/>
      <c r="CF449" s="1"/>
    </row>
    <row r="450" spans="1:84" s="12" customFormat="1">
      <c r="A450" s="1">
        <v>2014</v>
      </c>
      <c r="B450" s="1">
        <v>3</v>
      </c>
      <c r="C450" s="24">
        <v>41940</v>
      </c>
      <c r="D450" s="26">
        <v>4405</v>
      </c>
      <c r="E450" s="26">
        <v>4407</v>
      </c>
      <c r="F450" s="26">
        <v>4387</v>
      </c>
      <c r="G450" s="26">
        <v>4399</v>
      </c>
      <c r="H450" s="1">
        <v>1267.5</v>
      </c>
      <c r="I450" s="81">
        <v>136.942182</v>
      </c>
      <c r="J450" s="119">
        <v>136.95797400000001</v>
      </c>
      <c r="K450" s="119">
        <v>95.075676000000001</v>
      </c>
      <c r="L450" s="72">
        <v>95.124674999999996</v>
      </c>
      <c r="M450" s="7">
        <v>4398</v>
      </c>
      <c r="N450" s="56"/>
      <c r="O450" s="84"/>
      <c r="P450" s="13"/>
      <c r="Q450" s="13"/>
      <c r="R450" s="13"/>
      <c r="S450" s="13"/>
      <c r="T450" s="13"/>
      <c r="U450" s="13"/>
      <c r="V450" s="13"/>
      <c r="W450" s="50"/>
      <c r="X450" s="69">
        <v>4399</v>
      </c>
      <c r="Y450" s="7">
        <v>4459</v>
      </c>
      <c r="Z450" s="68">
        <v>4399</v>
      </c>
      <c r="AA450" s="68">
        <v>4448</v>
      </c>
      <c r="AB450" s="134"/>
      <c r="AC450" s="134"/>
      <c r="AD450" s="134"/>
      <c r="AE450" s="134"/>
      <c r="AF450" s="134"/>
      <c r="AG450" s="37"/>
      <c r="AH450" s="37"/>
      <c r="AI450" s="1"/>
      <c r="AJ450" s="1"/>
      <c r="AK450" s="1"/>
      <c r="AL450" s="1"/>
      <c r="AM450" s="1"/>
      <c r="AN450" s="1"/>
      <c r="AO450" s="1"/>
      <c r="AP450" s="14">
        <v>4395</v>
      </c>
      <c r="AQ450" s="14">
        <v>4405</v>
      </c>
      <c r="AR450" s="14">
        <v>4382</v>
      </c>
      <c r="AS450" s="14">
        <v>4397</v>
      </c>
      <c r="AT450" s="14">
        <v>4396</v>
      </c>
      <c r="AU450" s="127">
        <v>6</v>
      </c>
      <c r="AV450" s="127" t="s">
        <v>618</v>
      </c>
      <c r="AW450" s="14">
        <v>784</v>
      </c>
      <c r="AX450" s="127" t="s">
        <v>618</v>
      </c>
      <c r="AY450" s="14">
        <v>249</v>
      </c>
      <c r="AZ450" s="1">
        <v>4399</v>
      </c>
      <c r="BA450" s="1">
        <v>4450</v>
      </c>
      <c r="BB450" s="1">
        <v>4399</v>
      </c>
      <c r="BC450" s="1">
        <v>4443</v>
      </c>
      <c r="BD450" s="8"/>
      <c r="BE450" s="8"/>
      <c r="BF450" s="62"/>
      <c r="BG450" s="62"/>
      <c r="BH450" s="1">
        <v>4399</v>
      </c>
      <c r="BI450" s="1">
        <v>1024</v>
      </c>
      <c r="BJ450" s="1">
        <v>1056</v>
      </c>
      <c r="BK450" s="1">
        <v>0.96969696969696972</v>
      </c>
      <c r="BL450" s="1">
        <v>4399</v>
      </c>
      <c r="BM450" s="1">
        <v>4450</v>
      </c>
      <c r="BN450" s="1">
        <v>4399</v>
      </c>
      <c r="BO450" s="1">
        <v>4447</v>
      </c>
      <c r="BP450" s="1">
        <v>4399</v>
      </c>
      <c r="BQ450" s="1">
        <v>4452</v>
      </c>
      <c r="BR450" s="1">
        <v>4399</v>
      </c>
      <c r="BS450" s="1">
        <v>4450</v>
      </c>
      <c r="BT450" s="1">
        <v>4399</v>
      </c>
      <c r="BU450" s="1">
        <v>4419</v>
      </c>
      <c r="BV450" s="1">
        <v>4399</v>
      </c>
      <c r="BW450" s="1">
        <v>4419</v>
      </c>
      <c r="BX450" s="1">
        <v>1259.3</v>
      </c>
      <c r="BY450" s="62"/>
      <c r="BZ450" s="62"/>
      <c r="CA450" s="8"/>
      <c r="CB450" s="8"/>
      <c r="CC450" s="62"/>
      <c r="CD450" s="62"/>
      <c r="CE450" s="1"/>
      <c r="CF450" s="1"/>
    </row>
    <row r="451" spans="1:84" s="12" customFormat="1">
      <c r="A451" s="1">
        <v>2014</v>
      </c>
      <c r="B451" s="1">
        <v>4</v>
      </c>
      <c r="C451" s="24">
        <v>41941</v>
      </c>
      <c r="D451" s="26">
        <v>4449</v>
      </c>
      <c r="E451" s="26">
        <v>4478</v>
      </c>
      <c r="F451" s="26">
        <v>4446</v>
      </c>
      <c r="G451" s="26">
        <v>4475</v>
      </c>
      <c r="H451" s="1">
        <v>1261.5</v>
      </c>
      <c r="I451" s="81">
        <v>137.51253</v>
      </c>
      <c r="J451" s="119">
        <v>137.62828200000001</v>
      </c>
      <c r="K451" s="119">
        <v>95.659481999999997</v>
      </c>
      <c r="L451" s="72">
        <v>95.770532000000003</v>
      </c>
      <c r="M451" s="7">
        <v>4470</v>
      </c>
      <c r="N451" s="56"/>
      <c r="O451" s="84"/>
      <c r="P451" s="13"/>
      <c r="Q451" s="13"/>
      <c r="R451" s="13"/>
      <c r="S451" s="13"/>
      <c r="T451" s="13"/>
      <c r="U451" s="13"/>
      <c r="V451" s="13"/>
      <c r="W451" s="50"/>
      <c r="X451" s="69">
        <v>4470</v>
      </c>
      <c r="Y451" s="7">
        <v>4477</v>
      </c>
      <c r="Z451" s="68">
        <v>4452</v>
      </c>
      <c r="AA451" s="68">
        <v>4460</v>
      </c>
      <c r="AB451" s="134"/>
      <c r="AC451" s="134"/>
      <c r="AD451" s="134"/>
      <c r="AE451" s="134"/>
      <c r="AF451" s="134"/>
      <c r="AG451" s="37"/>
      <c r="AH451" s="37"/>
      <c r="AI451" s="1"/>
      <c r="AJ451" s="1"/>
      <c r="AK451" s="1"/>
      <c r="AL451" s="1"/>
      <c r="AM451" s="1"/>
      <c r="AN451" s="1"/>
      <c r="AO451" s="1"/>
      <c r="AP451" s="14">
        <v>4399</v>
      </c>
      <c r="AQ451" s="14">
        <v>4461</v>
      </c>
      <c r="AR451" s="14">
        <v>4399</v>
      </c>
      <c r="AS451" s="14">
        <v>4458</v>
      </c>
      <c r="AT451" s="14">
        <v>4417.333333333333</v>
      </c>
      <c r="AU451" s="127">
        <v>26</v>
      </c>
      <c r="AV451" s="127">
        <v>-19</v>
      </c>
      <c r="AW451" s="14">
        <v>765</v>
      </c>
      <c r="AX451" s="127" t="s">
        <v>618</v>
      </c>
      <c r="AY451" s="14">
        <v>249</v>
      </c>
      <c r="AZ451" s="1">
        <v>4470</v>
      </c>
      <c r="BA451" s="1">
        <v>4473</v>
      </c>
      <c r="BB451" s="1">
        <v>4452</v>
      </c>
      <c r="BC451" s="1">
        <v>4467</v>
      </c>
      <c r="BD451" s="8"/>
      <c r="BE451" s="8"/>
      <c r="BF451" s="62"/>
      <c r="BG451" s="62"/>
      <c r="BH451" s="1">
        <v>4449</v>
      </c>
      <c r="BI451" s="1">
        <v>623</v>
      </c>
      <c r="BJ451" s="1">
        <v>346</v>
      </c>
      <c r="BK451" s="1">
        <v>1.800578034682081</v>
      </c>
      <c r="BL451" s="1">
        <v>4470</v>
      </c>
      <c r="BM451" s="1">
        <v>4473</v>
      </c>
      <c r="BN451" s="1">
        <v>4452</v>
      </c>
      <c r="BO451" s="1">
        <v>4453</v>
      </c>
      <c r="BP451" s="1">
        <v>4470</v>
      </c>
      <c r="BQ451" s="1">
        <v>4477</v>
      </c>
      <c r="BR451" s="1">
        <v>4452</v>
      </c>
      <c r="BS451" s="1">
        <v>4467</v>
      </c>
      <c r="BT451" s="1">
        <v>4470</v>
      </c>
      <c r="BU451" s="1">
        <v>4473</v>
      </c>
      <c r="BV451" s="1">
        <v>4461</v>
      </c>
      <c r="BW451" s="1">
        <v>4465</v>
      </c>
      <c r="BX451" s="1">
        <v>1271.8</v>
      </c>
      <c r="BY451" s="62"/>
      <c r="BZ451" s="62"/>
      <c r="CA451" s="8"/>
      <c r="CB451" s="8"/>
      <c r="CC451" s="62"/>
      <c r="CD451" s="62"/>
      <c r="CE451" s="1"/>
      <c r="CF451" s="1"/>
    </row>
    <row r="452" spans="1:84" s="12" customFormat="1">
      <c r="A452" s="1">
        <v>2014</v>
      </c>
      <c r="B452" s="1">
        <v>5</v>
      </c>
      <c r="C452" s="24">
        <v>41942</v>
      </c>
      <c r="D452" s="26">
        <v>4444</v>
      </c>
      <c r="E452" s="26">
        <v>4465</v>
      </c>
      <c r="F452" s="26">
        <v>4441</v>
      </c>
      <c r="G452" s="26">
        <v>4450</v>
      </c>
      <c r="H452" s="1">
        <v>1245.3</v>
      </c>
      <c r="I452" s="81">
        <v>137.43326999999999</v>
      </c>
      <c r="J452" s="119">
        <v>137.40054000000001</v>
      </c>
      <c r="K452" s="119">
        <v>95.669790000000006</v>
      </c>
      <c r="L452" s="72">
        <v>95.691609999999997</v>
      </c>
      <c r="M452" s="7">
        <v>4448</v>
      </c>
      <c r="N452" s="56"/>
      <c r="O452" s="84"/>
      <c r="P452" s="13"/>
      <c r="Q452" s="13"/>
      <c r="R452" s="13"/>
      <c r="S452" s="13"/>
      <c r="T452" s="13"/>
      <c r="U452" s="13"/>
      <c r="V452" s="13"/>
      <c r="W452" s="50"/>
      <c r="X452" s="69">
        <v>4449</v>
      </c>
      <c r="Y452" s="7">
        <v>4452</v>
      </c>
      <c r="Z452" s="68">
        <v>4396</v>
      </c>
      <c r="AA452" s="68">
        <v>4424</v>
      </c>
      <c r="AB452" s="134"/>
      <c r="AC452" s="134"/>
      <c r="AD452" s="134"/>
      <c r="AE452" s="134"/>
      <c r="AF452" s="134"/>
      <c r="AG452" s="37"/>
      <c r="AH452" s="37"/>
      <c r="AI452" s="1"/>
      <c r="AJ452" s="1"/>
      <c r="AK452" s="1"/>
      <c r="AL452" s="1"/>
      <c r="AM452" s="1"/>
      <c r="AN452" s="1"/>
      <c r="AO452" s="1"/>
      <c r="AP452" s="14">
        <v>4470</v>
      </c>
      <c r="AQ452" s="14">
        <v>4477</v>
      </c>
      <c r="AR452" s="14">
        <v>4441</v>
      </c>
      <c r="AS452" s="14">
        <v>4447</v>
      </c>
      <c r="AT452" s="14">
        <v>4434</v>
      </c>
      <c r="AU452" s="127">
        <v>6</v>
      </c>
      <c r="AV452" s="127" t="s">
        <v>618</v>
      </c>
      <c r="AW452" s="14">
        <v>765</v>
      </c>
      <c r="AX452" s="127" t="s">
        <v>618</v>
      </c>
      <c r="AY452" s="14">
        <v>249</v>
      </c>
      <c r="AZ452" s="1">
        <v>4449</v>
      </c>
      <c r="BA452" s="1">
        <v>4452</v>
      </c>
      <c r="BB452" s="1">
        <v>4412</v>
      </c>
      <c r="BC452" s="1">
        <v>4431</v>
      </c>
      <c r="BD452" s="8"/>
      <c r="BE452" s="8"/>
      <c r="BF452" s="62"/>
      <c r="BG452" s="62"/>
      <c r="BH452" s="1">
        <v>4451</v>
      </c>
      <c r="BI452" s="1">
        <v>453</v>
      </c>
      <c r="BJ452" s="1">
        <v>741</v>
      </c>
      <c r="BK452" s="1">
        <v>0.61133603238866396</v>
      </c>
      <c r="BL452" s="1">
        <v>4449</v>
      </c>
      <c r="BM452" s="1">
        <v>4452</v>
      </c>
      <c r="BN452" s="1">
        <v>4412</v>
      </c>
      <c r="BO452" s="1">
        <v>4424</v>
      </c>
      <c r="BP452" s="1">
        <v>4449</v>
      </c>
      <c r="BQ452" s="1">
        <v>4452</v>
      </c>
      <c r="BR452" s="1">
        <v>4405</v>
      </c>
      <c r="BS452" s="1">
        <v>4415</v>
      </c>
      <c r="BT452" s="1">
        <v>4449</v>
      </c>
      <c r="BU452" s="1">
        <v>4452</v>
      </c>
      <c r="BV452" s="1">
        <v>4442</v>
      </c>
      <c r="BW452" s="1">
        <v>4446</v>
      </c>
      <c r="BX452" s="1">
        <v>1252.7</v>
      </c>
      <c r="BY452" s="62"/>
      <c r="BZ452" s="62"/>
      <c r="CA452" s="8"/>
      <c r="CB452" s="8"/>
      <c r="CC452" s="62"/>
      <c r="CD452" s="62"/>
      <c r="CE452" s="1"/>
      <c r="CF452" s="1"/>
    </row>
    <row r="453" spans="1:84" s="12" customFormat="1">
      <c r="A453" s="1">
        <v>2014</v>
      </c>
      <c r="B453" s="1">
        <v>6</v>
      </c>
      <c r="C453" s="24">
        <v>41943</v>
      </c>
      <c r="D453" s="26">
        <v>4427</v>
      </c>
      <c r="E453" s="26">
        <v>4459</v>
      </c>
      <c r="F453" s="26">
        <v>4393</v>
      </c>
      <c r="G453" s="26">
        <v>4433</v>
      </c>
      <c r="H453" s="1">
        <v>1239.5999999999999</v>
      </c>
      <c r="I453" s="81">
        <v>139.59183999999999</v>
      </c>
      <c r="J453" s="119">
        <v>139.82503500000001</v>
      </c>
      <c r="K453" s="119">
        <v>97.814313999999996</v>
      </c>
      <c r="L453" s="72">
        <v>97.927640999999994</v>
      </c>
      <c r="M453" s="7">
        <v>4430</v>
      </c>
      <c r="N453" s="56"/>
      <c r="O453" s="84"/>
      <c r="P453" s="13"/>
      <c r="Q453" s="13"/>
      <c r="R453" s="13"/>
      <c r="S453" s="13"/>
      <c r="T453" s="13"/>
      <c r="U453" s="13"/>
      <c r="V453" s="13"/>
      <c r="W453" s="50"/>
      <c r="X453" s="69">
        <v>4427</v>
      </c>
      <c r="Y453" s="7">
        <v>4498</v>
      </c>
      <c r="Z453" s="68">
        <v>4421</v>
      </c>
      <c r="AA453" s="68">
        <v>4498</v>
      </c>
      <c r="AB453" s="134"/>
      <c r="AC453" s="134"/>
      <c r="AD453" s="134"/>
      <c r="AE453" s="134"/>
      <c r="AF453" s="134"/>
      <c r="AG453" s="37"/>
      <c r="AH453" s="37"/>
      <c r="AI453" s="1"/>
      <c r="AJ453" s="1"/>
      <c r="AK453" s="1"/>
      <c r="AL453" s="1"/>
      <c r="AM453" s="1"/>
      <c r="AN453" s="1"/>
      <c r="AO453" s="1"/>
      <c r="AP453" s="14">
        <v>4449</v>
      </c>
      <c r="AQ453" s="14">
        <v>4452</v>
      </c>
      <c r="AR453" s="14">
        <v>4393</v>
      </c>
      <c r="AS453" s="14">
        <v>4404</v>
      </c>
      <c r="AT453" s="14">
        <v>4436.333333333333</v>
      </c>
      <c r="AU453" s="127">
        <v>6</v>
      </c>
      <c r="AV453" s="127" t="s">
        <v>618</v>
      </c>
      <c r="AW453" s="14">
        <v>765</v>
      </c>
      <c r="AX453" s="127" t="s">
        <v>618</v>
      </c>
      <c r="AY453" s="14">
        <v>249</v>
      </c>
      <c r="AZ453" s="1">
        <v>4427</v>
      </c>
      <c r="BA453" s="1">
        <v>4479</v>
      </c>
      <c r="BB453" s="1">
        <v>4421</v>
      </c>
      <c r="BC453" s="1">
        <v>4467</v>
      </c>
      <c r="BD453" s="8"/>
      <c r="BE453" s="8"/>
      <c r="BF453" s="62"/>
      <c r="BG453" s="62"/>
      <c r="BH453" s="1">
        <v>4423</v>
      </c>
      <c r="BI453" s="1">
        <v>571</v>
      </c>
      <c r="BJ453" s="1">
        <v>726</v>
      </c>
      <c r="BK453" s="1">
        <v>0.78650137741046833</v>
      </c>
      <c r="BL453" s="1">
        <v>4427</v>
      </c>
      <c r="BM453" s="1">
        <v>4479</v>
      </c>
      <c r="BN453" s="1">
        <v>4421</v>
      </c>
      <c r="BO453" s="1">
        <v>4454</v>
      </c>
      <c r="BP453" s="1">
        <v>4427</v>
      </c>
      <c r="BQ453" s="1">
        <v>4479</v>
      </c>
      <c r="BR453" s="1">
        <v>4421</v>
      </c>
      <c r="BS453" s="1">
        <v>4462</v>
      </c>
      <c r="BT453" s="1">
        <v>4427</v>
      </c>
      <c r="BU453" s="1">
        <v>4470</v>
      </c>
      <c r="BV453" s="1">
        <v>4421</v>
      </c>
      <c r="BW453" s="1">
        <v>4460</v>
      </c>
      <c r="BX453" s="1">
        <v>1235.2</v>
      </c>
      <c r="BY453" s="62"/>
      <c r="BZ453" s="62"/>
      <c r="CA453" s="8"/>
      <c r="CB453" s="8"/>
      <c r="CC453" s="62"/>
      <c r="CD453" s="62"/>
      <c r="CE453" s="1"/>
      <c r="CF453" s="1"/>
    </row>
    <row r="454" spans="1:84" s="12" customFormat="1">
      <c r="A454" s="1">
        <v>2014</v>
      </c>
      <c r="B454" s="1">
        <v>3</v>
      </c>
      <c r="C454" s="24">
        <v>41947</v>
      </c>
      <c r="D454" s="26">
        <v>4535</v>
      </c>
      <c r="E454" s="26">
        <v>4545</v>
      </c>
      <c r="F454" s="26">
        <v>4494</v>
      </c>
      <c r="G454" s="26">
        <v>4508</v>
      </c>
      <c r="H454" s="1">
        <v>1224.0999999999999</v>
      </c>
      <c r="I454" s="81">
        <v>142.08163200000001</v>
      </c>
      <c r="J454" s="119">
        <v>142.09545600000001</v>
      </c>
      <c r="K454" s="119">
        <v>99.125664</v>
      </c>
      <c r="L454" s="72">
        <v>99.128172000000006</v>
      </c>
      <c r="M454" s="7">
        <v>4511</v>
      </c>
      <c r="N454" s="56"/>
      <c r="O454" s="84"/>
      <c r="P454" s="13"/>
      <c r="Q454" s="13"/>
      <c r="R454" s="13"/>
      <c r="S454" s="13"/>
      <c r="T454" s="13"/>
      <c r="U454" s="13"/>
      <c r="V454" s="13"/>
      <c r="W454" s="50"/>
      <c r="X454" s="69">
        <v>4512</v>
      </c>
      <c r="Y454" s="7">
        <v>4530</v>
      </c>
      <c r="Z454" s="68">
        <v>4500</v>
      </c>
      <c r="AA454" s="68">
        <v>4516</v>
      </c>
      <c r="AB454" s="134"/>
      <c r="AC454" s="134"/>
      <c r="AD454" s="134"/>
      <c r="AE454" s="134"/>
      <c r="AF454" s="134"/>
      <c r="AG454" s="37"/>
      <c r="AH454" s="37"/>
      <c r="AI454" s="1"/>
      <c r="AJ454" s="1"/>
      <c r="AK454" s="1"/>
      <c r="AL454" s="1"/>
      <c r="AM454" s="1"/>
      <c r="AN454" s="1"/>
      <c r="AO454" s="1"/>
      <c r="AP454" s="14">
        <v>4427</v>
      </c>
      <c r="AQ454" s="14">
        <v>4545</v>
      </c>
      <c r="AR454" s="14">
        <v>4421</v>
      </c>
      <c r="AS454" s="14">
        <v>4510</v>
      </c>
      <c r="AT454" s="14">
        <v>4453.666666666667</v>
      </c>
      <c r="AU454" s="127">
        <v>27</v>
      </c>
      <c r="AV454" s="127" t="s">
        <v>618</v>
      </c>
      <c r="AW454" s="14">
        <v>765</v>
      </c>
      <c r="AX454" s="127" t="s">
        <v>618</v>
      </c>
      <c r="AY454" s="14">
        <v>249</v>
      </c>
      <c r="AZ454" s="1">
        <v>4512</v>
      </c>
      <c r="BA454" s="1">
        <v>4530</v>
      </c>
      <c r="BB454" s="1">
        <v>4500</v>
      </c>
      <c r="BC454" s="1">
        <v>4523</v>
      </c>
      <c r="BD454" s="8"/>
      <c r="BE454" s="8"/>
      <c r="BF454" s="62"/>
      <c r="BG454" s="62"/>
      <c r="BH454" s="1">
        <v>4525</v>
      </c>
      <c r="BI454" s="1">
        <v>796</v>
      </c>
      <c r="BJ454" s="1">
        <v>548</v>
      </c>
      <c r="BK454" s="1">
        <v>1.4525547445255473</v>
      </c>
      <c r="BL454" s="1">
        <v>4512</v>
      </c>
      <c r="BM454" s="1">
        <v>4530</v>
      </c>
      <c r="BN454" s="1">
        <v>4500</v>
      </c>
      <c r="BO454" s="1">
        <v>4523</v>
      </c>
      <c r="BP454" s="1">
        <v>4512</v>
      </c>
      <c r="BQ454" s="1">
        <v>4530</v>
      </c>
      <c r="BR454" s="1">
        <v>4500</v>
      </c>
      <c r="BS454" s="1">
        <v>4509</v>
      </c>
      <c r="BT454" s="1">
        <v>4512</v>
      </c>
      <c r="BU454" s="1">
        <v>4529</v>
      </c>
      <c r="BV454" s="1">
        <v>4512</v>
      </c>
      <c r="BW454" s="1">
        <v>4528</v>
      </c>
      <c r="BX454" s="1">
        <v>1229.3</v>
      </c>
      <c r="BY454" s="62"/>
      <c r="BZ454" s="62"/>
      <c r="CA454" s="8"/>
      <c r="CB454" s="8"/>
      <c r="CC454" s="62"/>
      <c r="CD454" s="62"/>
      <c r="CE454" s="1"/>
      <c r="CF454" s="1"/>
    </row>
    <row r="455" spans="1:84" s="12" customFormat="1">
      <c r="A455" s="1">
        <v>2014</v>
      </c>
      <c r="B455" s="1">
        <v>4</v>
      </c>
      <c r="C455" s="24">
        <v>41948</v>
      </c>
      <c r="D455" s="26">
        <v>4514</v>
      </c>
      <c r="E455" s="26">
        <v>4515</v>
      </c>
      <c r="F455" s="26">
        <v>4486</v>
      </c>
      <c r="G455" s="26">
        <v>4499</v>
      </c>
      <c r="H455" s="1">
        <v>1206.5999999999999</v>
      </c>
      <c r="I455" s="81">
        <v>143.077844</v>
      </c>
      <c r="J455" s="119">
        <v>143.15303599999999</v>
      </c>
      <c r="K455" s="119">
        <v>99.247980999999996</v>
      </c>
      <c r="L455" s="72">
        <v>99.345831000000004</v>
      </c>
      <c r="M455" s="7">
        <v>4486</v>
      </c>
      <c r="N455" s="56"/>
      <c r="O455" s="84"/>
      <c r="P455" s="13"/>
      <c r="Q455" s="13"/>
      <c r="R455" s="13"/>
      <c r="S455" s="13"/>
      <c r="T455" s="13"/>
      <c r="U455" s="13"/>
      <c r="V455" s="13"/>
      <c r="W455" s="50"/>
      <c r="X455" s="69">
        <v>4489</v>
      </c>
      <c r="Y455" s="7">
        <v>4509</v>
      </c>
      <c r="Z455" s="68">
        <v>4454</v>
      </c>
      <c r="AA455" s="68">
        <v>4509</v>
      </c>
      <c r="AB455" s="134"/>
      <c r="AC455" s="134"/>
      <c r="AD455" s="134"/>
      <c r="AE455" s="134"/>
      <c r="AF455" s="134"/>
      <c r="AG455" s="37"/>
      <c r="AH455" s="37"/>
      <c r="AI455" s="1"/>
      <c r="AJ455" s="1"/>
      <c r="AK455" s="1"/>
      <c r="AL455" s="1"/>
      <c r="AM455" s="1"/>
      <c r="AN455" s="1"/>
      <c r="AO455" s="1"/>
      <c r="AP455" s="14">
        <v>4512</v>
      </c>
      <c r="AQ455" s="14">
        <v>4530</v>
      </c>
      <c r="AR455" s="14">
        <v>4497</v>
      </c>
      <c r="AS455" s="14">
        <v>4503</v>
      </c>
      <c r="AT455" s="14">
        <v>4472.333333333333</v>
      </c>
      <c r="AU455" s="127">
        <v>15</v>
      </c>
      <c r="AV455" s="127" t="s">
        <v>618</v>
      </c>
      <c r="AW455" s="14">
        <v>765</v>
      </c>
      <c r="AX455" s="127" t="s">
        <v>618</v>
      </c>
      <c r="AY455" s="14">
        <v>249</v>
      </c>
      <c r="AZ455" s="1">
        <v>4489</v>
      </c>
      <c r="BA455" s="1">
        <v>4506</v>
      </c>
      <c r="BB455" s="1">
        <v>4454</v>
      </c>
      <c r="BC455" s="1">
        <v>4486</v>
      </c>
      <c r="BD455" s="8"/>
      <c r="BE455" s="8"/>
      <c r="BF455" s="62"/>
      <c r="BG455" s="62"/>
      <c r="BH455" s="1">
        <v>4507</v>
      </c>
      <c r="BI455" s="1">
        <v>1165</v>
      </c>
      <c r="BJ455" s="1">
        <v>548</v>
      </c>
      <c r="BK455" s="1">
        <v>2.1259124087591239</v>
      </c>
      <c r="BL455" s="1">
        <v>4489</v>
      </c>
      <c r="BM455" s="1">
        <v>4506</v>
      </c>
      <c r="BN455" s="1">
        <v>4454</v>
      </c>
      <c r="BO455" s="1">
        <v>4483</v>
      </c>
      <c r="BP455" s="1">
        <v>4489</v>
      </c>
      <c r="BQ455" s="1">
        <v>4506</v>
      </c>
      <c r="BR455" s="1">
        <v>4454</v>
      </c>
      <c r="BS455" s="1">
        <v>4477</v>
      </c>
      <c r="BT455" s="1">
        <v>4489</v>
      </c>
      <c r="BU455" s="1">
        <v>4506</v>
      </c>
      <c r="BV455" s="1">
        <v>4472</v>
      </c>
      <c r="BW455" s="1">
        <v>4473</v>
      </c>
      <c r="BX455" s="1">
        <v>1205.0999999999999</v>
      </c>
      <c r="BY455" s="62"/>
      <c r="BZ455" s="62"/>
      <c r="CA455" s="8"/>
      <c r="CB455" s="8"/>
      <c r="CC455" s="62"/>
      <c r="CD455" s="62"/>
      <c r="CE455" s="1"/>
      <c r="CF455" s="1"/>
    </row>
    <row r="456" spans="1:84" s="12" customFormat="1">
      <c r="A456" s="1">
        <v>2014</v>
      </c>
      <c r="B456" s="1">
        <v>5</v>
      </c>
      <c r="C456" s="24">
        <v>41949</v>
      </c>
      <c r="D456" s="26">
        <v>4499</v>
      </c>
      <c r="E456" s="26">
        <v>4505</v>
      </c>
      <c r="F456" s="26">
        <v>4487</v>
      </c>
      <c r="G456" s="26">
        <v>4493</v>
      </c>
      <c r="H456" s="1">
        <v>1195</v>
      </c>
      <c r="I456" s="81">
        <v>143.20267699999999</v>
      </c>
      <c r="J456" s="119">
        <v>143.20807199999999</v>
      </c>
      <c r="K456" s="119">
        <v>98.426822000000001</v>
      </c>
      <c r="L456" s="72">
        <v>98.504177999999996</v>
      </c>
      <c r="M456" s="7">
        <v>4490</v>
      </c>
      <c r="N456" s="56"/>
      <c r="O456" s="84"/>
      <c r="P456" s="13"/>
      <c r="Q456" s="13"/>
      <c r="R456" s="13"/>
      <c r="S456" s="13"/>
      <c r="T456" s="13"/>
      <c r="U456" s="13"/>
      <c r="V456" s="13"/>
      <c r="W456" s="50"/>
      <c r="X456" s="69">
        <v>4491</v>
      </c>
      <c r="Y456" s="7">
        <v>4507</v>
      </c>
      <c r="Z456" s="68">
        <v>4456</v>
      </c>
      <c r="AA456" s="68">
        <v>4472</v>
      </c>
      <c r="AB456" s="134"/>
      <c r="AC456" s="134"/>
      <c r="AD456" s="134"/>
      <c r="AE456" s="134"/>
      <c r="AF456" s="134"/>
      <c r="AG456" s="37"/>
      <c r="AH456" s="37"/>
      <c r="AI456" s="1"/>
      <c r="AJ456" s="1"/>
      <c r="AK456" s="1"/>
      <c r="AL456" s="1"/>
      <c r="AM456" s="1"/>
      <c r="AN456" s="1"/>
      <c r="AO456" s="1"/>
      <c r="AP456" s="14">
        <v>4505</v>
      </c>
      <c r="AQ456" s="130">
        <v>4530</v>
      </c>
      <c r="AR456" s="130">
        <v>4497</v>
      </c>
      <c r="AS456" s="130">
        <v>4503</v>
      </c>
      <c r="AT456" s="14">
        <v>4505.333333333333</v>
      </c>
      <c r="AU456" s="127">
        <v>6</v>
      </c>
      <c r="AV456" s="127" t="s">
        <v>618</v>
      </c>
      <c r="AW456" s="14">
        <v>765</v>
      </c>
      <c r="AX456" s="127">
        <v>20</v>
      </c>
      <c r="AY456" s="14">
        <v>269</v>
      </c>
      <c r="AZ456" s="1">
        <v>4491</v>
      </c>
      <c r="BA456" s="1">
        <v>4507</v>
      </c>
      <c r="BB456" s="1">
        <v>4463</v>
      </c>
      <c r="BC456" s="1">
        <v>4477</v>
      </c>
      <c r="BD456" s="8"/>
      <c r="BE456" s="8"/>
      <c r="BF456" s="62"/>
      <c r="BG456" s="62"/>
      <c r="BH456" s="1">
        <v>4496</v>
      </c>
      <c r="BI456" s="1">
        <v>931</v>
      </c>
      <c r="BJ456" s="1">
        <v>1068</v>
      </c>
      <c r="BK456" s="1">
        <v>0.87172284644194753</v>
      </c>
      <c r="BL456" s="1">
        <v>4491</v>
      </c>
      <c r="BM456" s="1">
        <v>4507</v>
      </c>
      <c r="BN456" s="1">
        <v>4481</v>
      </c>
      <c r="BO456" s="1">
        <v>4497</v>
      </c>
      <c r="BP456" s="1">
        <v>4491</v>
      </c>
      <c r="BQ456" s="1">
        <v>4507</v>
      </c>
      <c r="BR456" s="1">
        <v>4456</v>
      </c>
      <c r="BS456" s="1">
        <v>4474</v>
      </c>
      <c r="BT456" s="1">
        <v>4491</v>
      </c>
      <c r="BU456" s="1">
        <v>4495</v>
      </c>
      <c r="BV456" s="1">
        <v>4481</v>
      </c>
      <c r="BW456" s="1">
        <v>4492</v>
      </c>
      <c r="BX456" s="1">
        <v>1207.9000000000001</v>
      </c>
      <c r="BY456" s="62"/>
      <c r="BZ456" s="62"/>
      <c r="CA456" s="8"/>
      <c r="CB456" s="8"/>
      <c r="CC456" s="62"/>
      <c r="CD456" s="62"/>
      <c r="CE456" s="1"/>
      <c r="CF456" s="1"/>
    </row>
    <row r="457" spans="1:84" s="12" customFormat="1">
      <c r="A457" s="1">
        <v>2014</v>
      </c>
      <c r="B457" s="1">
        <v>6</v>
      </c>
      <c r="C457" s="24">
        <v>41950</v>
      </c>
      <c r="D457" s="26">
        <v>4475</v>
      </c>
      <c r="E457" s="26">
        <v>4479</v>
      </c>
      <c r="F457" s="26">
        <v>4454</v>
      </c>
      <c r="G457" s="26">
        <v>4461</v>
      </c>
      <c r="H457" s="1">
        <v>1212.8</v>
      </c>
      <c r="I457" s="81">
        <v>142.81567999999999</v>
      </c>
      <c r="J457" s="119">
        <v>142.83278100000001</v>
      </c>
      <c r="K457" s="119">
        <v>98.725088</v>
      </c>
      <c r="L457" s="72">
        <v>98.768942999999993</v>
      </c>
      <c r="M457" s="7">
        <v>4467</v>
      </c>
      <c r="N457" s="56"/>
      <c r="O457" s="84"/>
      <c r="P457" s="13"/>
      <c r="Q457" s="13"/>
      <c r="R457" s="13"/>
      <c r="S457" s="13"/>
      <c r="T457" s="13"/>
      <c r="U457" s="13"/>
      <c r="V457" s="13"/>
      <c r="W457" s="50"/>
      <c r="X457" s="69">
        <v>4467</v>
      </c>
      <c r="Y457" s="7">
        <v>4526</v>
      </c>
      <c r="Z457" s="68">
        <v>4462</v>
      </c>
      <c r="AA457" s="68">
        <v>4519</v>
      </c>
      <c r="AB457" s="134"/>
      <c r="AC457" s="134"/>
      <c r="AD457" s="134"/>
      <c r="AE457" s="134"/>
      <c r="AF457" s="134"/>
      <c r="AG457" s="37"/>
      <c r="AH457" s="37"/>
      <c r="AI457" s="1"/>
      <c r="AJ457" s="1"/>
      <c r="AK457" s="1"/>
      <c r="AL457" s="1"/>
      <c r="AM457" s="1"/>
      <c r="AN457" s="1"/>
      <c r="AO457" s="1"/>
      <c r="AP457" s="14">
        <v>4491</v>
      </c>
      <c r="AQ457" s="14">
        <v>4507</v>
      </c>
      <c r="AR457" s="14">
        <v>4456</v>
      </c>
      <c r="AS457" s="14">
        <v>4466</v>
      </c>
      <c r="AT457" s="14">
        <v>4490.666666666667</v>
      </c>
      <c r="AU457" s="127">
        <v>14</v>
      </c>
      <c r="AV457" s="127" t="s">
        <v>618</v>
      </c>
      <c r="AW457" s="14">
        <v>765</v>
      </c>
      <c r="AX457" s="127" t="s">
        <v>618</v>
      </c>
      <c r="AY457" s="14">
        <v>269</v>
      </c>
      <c r="AZ457" s="1">
        <v>4467</v>
      </c>
      <c r="BA457" s="1">
        <v>4496</v>
      </c>
      <c r="BB457" s="1">
        <v>4462</v>
      </c>
      <c r="BC457" s="1">
        <v>4485</v>
      </c>
      <c r="BD457" s="8"/>
      <c r="BE457" s="8"/>
      <c r="BF457" s="62"/>
      <c r="BG457" s="62"/>
      <c r="BH457" s="1">
        <v>4477</v>
      </c>
      <c r="BI457" s="1">
        <v>919</v>
      </c>
      <c r="BJ457" s="1">
        <v>748</v>
      </c>
      <c r="BK457" s="1">
        <v>1.2286096256684491</v>
      </c>
      <c r="BL457" s="1">
        <v>4467</v>
      </c>
      <c r="BM457" s="1">
        <v>4496</v>
      </c>
      <c r="BN457" s="1">
        <v>4462</v>
      </c>
      <c r="BO457" s="1">
        <v>4495</v>
      </c>
      <c r="BP457" s="1">
        <v>4467</v>
      </c>
      <c r="BQ457" s="1">
        <v>4496</v>
      </c>
      <c r="BR457" s="1">
        <v>4462</v>
      </c>
      <c r="BS457" s="1">
        <v>4476</v>
      </c>
      <c r="BT457" s="1">
        <v>4467</v>
      </c>
      <c r="BU457" s="1">
        <v>4476</v>
      </c>
      <c r="BV457" s="1">
        <v>4462</v>
      </c>
      <c r="BW457" s="1">
        <v>4476</v>
      </c>
      <c r="BX457" s="1">
        <v>1194.5</v>
      </c>
      <c r="BY457" s="62"/>
      <c r="BZ457" s="62"/>
      <c r="CA457" s="8"/>
      <c r="CB457" s="8"/>
      <c r="CC457" s="62"/>
      <c r="CD457" s="62"/>
      <c r="CE457" s="1"/>
      <c r="CF457" s="1"/>
    </row>
    <row r="458" spans="1:84" s="12" customFormat="1">
      <c r="A458" s="1">
        <v>2014</v>
      </c>
      <c r="B458" s="1">
        <v>2</v>
      </c>
      <c r="C458" s="24">
        <v>41953</v>
      </c>
      <c r="D458" s="26">
        <v>4495</v>
      </c>
      <c r="E458" s="26">
        <v>4535</v>
      </c>
      <c r="F458" s="26">
        <v>4493</v>
      </c>
      <c r="G458" s="26">
        <v>4505</v>
      </c>
      <c r="H458" s="1">
        <v>1198.2</v>
      </c>
      <c r="I458" s="81">
        <v>142.39071000000001</v>
      </c>
      <c r="J458" s="119">
        <v>142.35751999999999</v>
      </c>
      <c r="K458" s="119">
        <v>98.910974999999993</v>
      </c>
      <c r="L458" s="72">
        <v>98.919640000000001</v>
      </c>
      <c r="M458" s="7">
        <v>4501</v>
      </c>
      <c r="N458" s="56"/>
      <c r="O458" s="84"/>
      <c r="P458" s="13"/>
      <c r="Q458" s="13"/>
      <c r="R458" s="13"/>
      <c r="S458" s="13"/>
      <c r="T458" s="13"/>
      <c r="U458" s="13"/>
      <c r="V458" s="13"/>
      <c r="W458" s="50"/>
      <c r="X458" s="69">
        <v>4500</v>
      </c>
      <c r="Y458" s="7">
        <v>4503</v>
      </c>
      <c r="Z458" s="68">
        <v>4477</v>
      </c>
      <c r="AA458" s="68">
        <v>4491</v>
      </c>
      <c r="AB458" s="134"/>
      <c r="AC458" s="134"/>
      <c r="AD458" s="134"/>
      <c r="AE458" s="134"/>
      <c r="AF458" s="134"/>
      <c r="AG458" s="37"/>
      <c r="AH458" s="37"/>
      <c r="AI458" s="1"/>
      <c r="AJ458" s="1"/>
      <c r="AK458" s="1"/>
      <c r="AL458" s="1"/>
      <c r="AM458" s="1"/>
      <c r="AN458" s="1"/>
      <c r="AO458" s="1"/>
      <c r="AP458" s="14">
        <v>4467</v>
      </c>
      <c r="AQ458" s="14">
        <v>4526</v>
      </c>
      <c r="AR458" s="14">
        <v>4462</v>
      </c>
      <c r="AS458" s="14">
        <v>4519</v>
      </c>
      <c r="AT458" s="14">
        <v>4496</v>
      </c>
      <c r="AU458" s="127">
        <v>10</v>
      </c>
      <c r="AV458" s="127">
        <v>-47</v>
      </c>
      <c r="AW458" s="14">
        <v>718</v>
      </c>
      <c r="AX458" s="127" t="s">
        <v>618</v>
      </c>
      <c r="AY458" s="14">
        <v>269</v>
      </c>
      <c r="AZ458" s="1">
        <v>4500</v>
      </c>
      <c r="BA458" s="1">
        <v>4503</v>
      </c>
      <c r="BB458" s="1">
        <v>4477</v>
      </c>
      <c r="BC458" s="1">
        <v>4496</v>
      </c>
      <c r="BD458" s="8"/>
      <c r="BE458" s="8"/>
      <c r="BF458" s="62"/>
      <c r="BG458" s="62"/>
      <c r="BH458" s="1">
        <v>4506</v>
      </c>
      <c r="BI458" s="1">
        <v>782</v>
      </c>
      <c r="BJ458" s="1">
        <v>791</v>
      </c>
      <c r="BK458" s="1">
        <v>0.98862199747155499</v>
      </c>
      <c r="BL458" s="1">
        <v>4500</v>
      </c>
      <c r="BM458" s="1">
        <v>4503</v>
      </c>
      <c r="BN458" s="1">
        <v>4477</v>
      </c>
      <c r="BO458" s="1">
        <v>4478</v>
      </c>
      <c r="BP458" s="1">
        <v>4500</v>
      </c>
      <c r="BQ458" s="1">
        <v>4503</v>
      </c>
      <c r="BR458" s="1">
        <v>4477</v>
      </c>
      <c r="BS458" s="1">
        <v>4485</v>
      </c>
      <c r="BT458" s="1">
        <v>4500</v>
      </c>
      <c r="BU458" s="1">
        <v>4503</v>
      </c>
      <c r="BV458" s="1">
        <v>4481</v>
      </c>
      <c r="BW458" s="1">
        <v>4483</v>
      </c>
      <c r="BX458" s="1">
        <v>1211.9000000000001</v>
      </c>
      <c r="BY458" s="62"/>
      <c r="BZ458" s="62"/>
      <c r="CA458" s="8"/>
      <c r="CB458" s="8"/>
      <c r="CC458" s="62"/>
      <c r="CD458" s="62"/>
      <c r="CE458" s="1"/>
      <c r="CF458" s="1"/>
    </row>
    <row r="459" spans="1:84" s="12" customFormat="1">
      <c r="A459" s="1">
        <v>2014</v>
      </c>
      <c r="B459" s="1">
        <v>3</v>
      </c>
      <c r="C459" s="24">
        <v>41954</v>
      </c>
      <c r="D459" s="26">
        <v>4481</v>
      </c>
      <c r="E459" s="26">
        <v>4501</v>
      </c>
      <c r="F459" s="26">
        <v>4478</v>
      </c>
      <c r="G459" s="26">
        <v>4496</v>
      </c>
      <c r="H459" s="1">
        <v>1205.7</v>
      </c>
      <c r="I459" s="81">
        <v>143.279763</v>
      </c>
      <c r="J459" s="119">
        <v>143.240746</v>
      </c>
      <c r="K459" s="119">
        <v>99.362329000000003</v>
      </c>
      <c r="L459" s="72">
        <v>99.376943999999995</v>
      </c>
      <c r="M459" s="7">
        <v>4504</v>
      </c>
      <c r="N459" s="56"/>
      <c r="O459" s="84"/>
      <c r="P459" s="13"/>
      <c r="Q459" s="13"/>
      <c r="R459" s="13"/>
      <c r="S459" s="13"/>
      <c r="T459" s="13"/>
      <c r="U459" s="13"/>
      <c r="V459" s="13"/>
      <c r="W459" s="50"/>
      <c r="X459" s="69">
        <v>4505</v>
      </c>
      <c r="Y459" s="7">
        <v>4534</v>
      </c>
      <c r="Z459" s="68">
        <v>4489</v>
      </c>
      <c r="AA459" s="68">
        <v>4528</v>
      </c>
      <c r="AB459" s="134"/>
      <c r="AC459" s="134"/>
      <c r="AD459" s="134"/>
      <c r="AE459" s="134"/>
      <c r="AF459" s="134"/>
      <c r="AG459" s="37"/>
      <c r="AH459" s="37"/>
      <c r="AI459" s="1"/>
      <c r="AJ459" s="1"/>
      <c r="AK459" s="1"/>
      <c r="AL459" s="1"/>
      <c r="AM459" s="1"/>
      <c r="AN459" s="1"/>
      <c r="AO459" s="1"/>
      <c r="AP459" s="14">
        <v>4500</v>
      </c>
      <c r="AQ459" s="14">
        <v>4503</v>
      </c>
      <c r="AR459" s="14">
        <v>4477</v>
      </c>
      <c r="AS459" s="14">
        <v>4483</v>
      </c>
      <c r="AT459" s="14">
        <v>4489.333333333333</v>
      </c>
      <c r="AU459" s="127">
        <v>15</v>
      </c>
      <c r="AV459" s="127" t="s">
        <v>618</v>
      </c>
      <c r="AW459" s="14">
        <v>718</v>
      </c>
      <c r="AX459" s="127" t="s">
        <v>618</v>
      </c>
      <c r="AY459" s="14">
        <v>269</v>
      </c>
      <c r="AZ459" s="1">
        <v>4505</v>
      </c>
      <c r="BA459" s="1">
        <v>4518</v>
      </c>
      <c r="BB459" s="1">
        <v>4489</v>
      </c>
      <c r="BC459" s="1">
        <v>4499</v>
      </c>
      <c r="BD459" s="8"/>
      <c r="BE459" s="8"/>
      <c r="BF459" s="62"/>
      <c r="BG459" s="62"/>
      <c r="BH459" s="1">
        <v>4483</v>
      </c>
      <c r="BI459" s="1">
        <v>891</v>
      </c>
      <c r="BJ459" s="1">
        <v>1308</v>
      </c>
      <c r="BK459" s="1">
        <v>0.68119266055045868</v>
      </c>
      <c r="BL459" s="1">
        <v>4505</v>
      </c>
      <c r="BM459" s="1">
        <v>4518</v>
      </c>
      <c r="BN459" s="1">
        <v>4489</v>
      </c>
      <c r="BO459" s="1">
        <v>4501</v>
      </c>
      <c r="BP459" s="1">
        <v>4505</v>
      </c>
      <c r="BQ459" s="1">
        <v>4518</v>
      </c>
      <c r="BR459" s="1">
        <v>4489</v>
      </c>
      <c r="BS459" s="1">
        <v>4500</v>
      </c>
      <c r="BT459" s="1">
        <v>4505</v>
      </c>
      <c r="BU459" s="1">
        <v>4518</v>
      </c>
      <c r="BV459" s="1">
        <v>4502</v>
      </c>
      <c r="BW459" s="1">
        <v>4505</v>
      </c>
      <c r="BX459" s="1">
        <v>1198.5</v>
      </c>
      <c r="BY459" s="62"/>
      <c r="BZ459" s="62"/>
      <c r="CA459" s="8"/>
      <c r="CB459" s="8"/>
      <c r="CC459" s="62"/>
      <c r="CD459" s="62"/>
      <c r="CE459" s="1"/>
      <c r="CF459" s="1"/>
    </row>
    <row r="460" spans="1:84" s="12" customFormat="1">
      <c r="A460" s="1">
        <v>2014</v>
      </c>
      <c r="B460" s="1">
        <v>4</v>
      </c>
      <c r="C460" s="24">
        <v>41955</v>
      </c>
      <c r="D460" s="26">
        <v>4518</v>
      </c>
      <c r="E460" s="26">
        <v>4524</v>
      </c>
      <c r="F460" s="26">
        <v>4511</v>
      </c>
      <c r="G460" s="26">
        <v>4522</v>
      </c>
      <c r="H460" s="1">
        <v>1201.2</v>
      </c>
      <c r="I460" s="81">
        <v>144.045097</v>
      </c>
      <c r="J460" s="119">
        <v>143.95489499999999</v>
      </c>
      <c r="K460" s="119">
        <v>100.26249799999999</v>
      </c>
      <c r="L460" s="72">
        <v>100.198137</v>
      </c>
      <c r="M460" s="7">
        <v>4521</v>
      </c>
      <c r="N460" s="56"/>
      <c r="O460" s="84"/>
      <c r="P460" s="13"/>
      <c r="Q460" s="13"/>
      <c r="R460" s="13"/>
      <c r="S460" s="13"/>
      <c r="T460" s="13"/>
      <c r="U460" s="13"/>
      <c r="V460" s="13"/>
      <c r="W460" s="50"/>
      <c r="X460" s="69">
        <v>4521</v>
      </c>
      <c r="Y460" s="7">
        <v>4525</v>
      </c>
      <c r="Z460" s="68">
        <v>4492</v>
      </c>
      <c r="AA460" s="68">
        <v>4511</v>
      </c>
      <c r="AB460" s="134"/>
      <c r="AC460" s="134"/>
      <c r="AD460" s="134"/>
      <c r="AE460" s="134"/>
      <c r="AF460" s="134"/>
      <c r="AG460" s="37"/>
      <c r="AH460" s="37"/>
      <c r="AI460" s="1"/>
      <c r="AJ460" s="1"/>
      <c r="AK460" s="1"/>
      <c r="AL460" s="1"/>
      <c r="AM460" s="1"/>
      <c r="AN460" s="1"/>
      <c r="AO460" s="1"/>
      <c r="AP460" s="14">
        <v>4505</v>
      </c>
      <c r="AQ460" s="14">
        <v>4534</v>
      </c>
      <c r="AR460" s="14">
        <v>4489</v>
      </c>
      <c r="AS460" s="14">
        <v>4517</v>
      </c>
      <c r="AT460" s="14">
        <v>4506.333333333333</v>
      </c>
      <c r="AU460" s="127">
        <v>4</v>
      </c>
      <c r="AV460" s="127" t="s">
        <v>618</v>
      </c>
      <c r="AW460" s="14">
        <v>718</v>
      </c>
      <c r="AX460" s="127" t="s">
        <v>618</v>
      </c>
      <c r="AY460" s="14">
        <v>269</v>
      </c>
      <c r="AZ460" s="1">
        <v>4521</v>
      </c>
      <c r="BA460" s="1">
        <v>4525</v>
      </c>
      <c r="BB460" s="1">
        <v>4505</v>
      </c>
      <c r="BC460" s="1">
        <v>4510</v>
      </c>
      <c r="BD460" s="8"/>
      <c r="BE460" s="8"/>
      <c r="BF460" s="62"/>
      <c r="BG460" s="62"/>
      <c r="BH460" s="1">
        <v>4520</v>
      </c>
      <c r="BI460" s="1">
        <v>1598</v>
      </c>
      <c r="BJ460" s="1">
        <v>550</v>
      </c>
      <c r="BK460" s="1">
        <v>2.9054545454545453</v>
      </c>
      <c r="BL460" s="1">
        <v>4521</v>
      </c>
      <c r="BM460" s="1">
        <v>4525</v>
      </c>
      <c r="BN460" s="1">
        <v>4505</v>
      </c>
      <c r="BO460" s="1">
        <v>4507</v>
      </c>
      <c r="BP460" s="1">
        <v>4521</v>
      </c>
      <c r="BQ460" s="1">
        <v>4525</v>
      </c>
      <c r="BR460" s="1">
        <v>4502</v>
      </c>
      <c r="BS460" s="1">
        <v>4503</v>
      </c>
      <c r="BT460" s="1">
        <v>4521</v>
      </c>
      <c r="BU460" s="1">
        <v>4525</v>
      </c>
      <c r="BV460" s="1">
        <v>4511</v>
      </c>
      <c r="BW460" s="1">
        <v>4519</v>
      </c>
      <c r="BX460" s="1">
        <v>1207</v>
      </c>
      <c r="BY460" s="62"/>
      <c r="BZ460" s="62"/>
      <c r="CA460" s="8"/>
      <c r="CB460" s="8"/>
      <c r="CC460" s="62"/>
      <c r="CD460" s="62"/>
      <c r="CE460" s="1"/>
      <c r="CF460" s="1"/>
    </row>
    <row r="461" spans="1:84" s="12" customFormat="1">
      <c r="A461" s="1">
        <v>2014</v>
      </c>
      <c r="B461" s="1">
        <v>5</v>
      </c>
      <c r="C461" s="24">
        <v>41956</v>
      </c>
      <c r="D461" s="26">
        <v>4504</v>
      </c>
      <c r="E461" s="26">
        <v>4526</v>
      </c>
      <c r="F461" s="26">
        <v>4495</v>
      </c>
      <c r="G461" s="26">
        <v>4519</v>
      </c>
      <c r="H461" s="1">
        <v>1195.0999999999999</v>
      </c>
      <c r="I461" s="81">
        <v>144.00370799999999</v>
      </c>
      <c r="J461" s="119">
        <v>144.102383</v>
      </c>
      <c r="K461" s="119">
        <v>100.70537400000001</v>
      </c>
      <c r="L461" s="72">
        <v>100.812605</v>
      </c>
      <c r="M461" s="7">
        <v>4510</v>
      </c>
      <c r="N461" s="56"/>
      <c r="O461" s="84"/>
      <c r="P461" s="13"/>
      <c r="Q461" s="13"/>
      <c r="R461" s="13"/>
      <c r="S461" s="13"/>
      <c r="T461" s="13"/>
      <c r="U461" s="13"/>
      <c r="V461" s="13"/>
      <c r="W461" s="50"/>
      <c r="X461" s="69">
        <v>4510</v>
      </c>
      <c r="Y461" s="7">
        <v>4526</v>
      </c>
      <c r="Z461" s="68">
        <v>4499</v>
      </c>
      <c r="AA461" s="68">
        <v>4503</v>
      </c>
      <c r="AB461" s="134"/>
      <c r="AC461" s="134"/>
      <c r="AD461" s="134"/>
      <c r="AE461" s="134"/>
      <c r="AF461" s="134"/>
      <c r="AG461" s="37"/>
      <c r="AH461" s="37"/>
      <c r="AI461" s="1"/>
      <c r="AJ461" s="1"/>
      <c r="AK461" s="1"/>
      <c r="AL461" s="1"/>
      <c r="AM461" s="1"/>
      <c r="AN461" s="1"/>
      <c r="AO461" s="1"/>
      <c r="AP461" s="14">
        <v>4521</v>
      </c>
      <c r="AQ461" s="14">
        <v>4525</v>
      </c>
      <c r="AR461" s="14">
        <v>4492</v>
      </c>
      <c r="AS461" s="14">
        <v>4503</v>
      </c>
      <c r="AT461" s="14">
        <v>4501</v>
      </c>
      <c r="AU461" s="127">
        <v>15</v>
      </c>
      <c r="AV461" s="127" t="s">
        <v>618</v>
      </c>
      <c r="AW461" s="14">
        <v>718</v>
      </c>
      <c r="AX461" s="127" t="s">
        <v>618</v>
      </c>
      <c r="AY461" s="14">
        <v>269</v>
      </c>
      <c r="AZ461" s="1">
        <v>4510</v>
      </c>
      <c r="BA461" s="1">
        <v>4526</v>
      </c>
      <c r="BB461" s="1">
        <v>4499</v>
      </c>
      <c r="BC461" s="1">
        <v>4516</v>
      </c>
      <c r="BD461" s="8"/>
      <c r="BE461" s="8"/>
      <c r="BF461" s="62"/>
      <c r="BG461" s="62"/>
      <c r="BH461" s="1">
        <v>4505</v>
      </c>
      <c r="BI461" s="1">
        <v>632</v>
      </c>
      <c r="BJ461" s="1">
        <v>795</v>
      </c>
      <c r="BK461" s="1">
        <v>0.79496855345911954</v>
      </c>
      <c r="BL461" s="1">
        <v>4510</v>
      </c>
      <c r="BM461" s="1">
        <v>4526</v>
      </c>
      <c r="BN461" s="1">
        <v>4499</v>
      </c>
      <c r="BO461" s="1">
        <v>4515</v>
      </c>
      <c r="BP461" s="1">
        <v>4510</v>
      </c>
      <c r="BQ461" s="1">
        <v>4526</v>
      </c>
      <c r="BR461" s="1">
        <v>4499</v>
      </c>
      <c r="BS461" s="1">
        <v>4513</v>
      </c>
      <c r="BT461" s="1">
        <v>4510</v>
      </c>
      <c r="BU461" s="1">
        <v>4513</v>
      </c>
      <c r="BV461" s="1">
        <v>4499</v>
      </c>
      <c r="BW461" s="1">
        <v>4504</v>
      </c>
      <c r="BX461" s="1">
        <v>1200.9000000000001</v>
      </c>
      <c r="BY461" s="62"/>
      <c r="BZ461" s="62"/>
      <c r="CA461" s="8"/>
      <c r="CB461" s="8"/>
      <c r="CC461" s="62"/>
      <c r="CD461" s="62"/>
      <c r="CE461" s="1"/>
      <c r="CF461" s="1"/>
    </row>
    <row r="462" spans="1:84" s="12" customFormat="1">
      <c r="A462" s="1">
        <v>2014</v>
      </c>
      <c r="B462" s="1">
        <v>6</v>
      </c>
      <c r="C462" s="24">
        <v>41957</v>
      </c>
      <c r="D462" s="26">
        <v>4500</v>
      </c>
      <c r="E462" s="26">
        <v>4509</v>
      </c>
      <c r="F462" s="26">
        <v>4488</v>
      </c>
      <c r="G462" s="26">
        <v>4491</v>
      </c>
      <c r="H462" s="1">
        <v>1213.0999999999999</v>
      </c>
      <c r="I462" s="81">
        <v>144.46489199999999</v>
      </c>
      <c r="J462" s="119">
        <v>144.67394400000001</v>
      </c>
      <c r="K462" s="119">
        <v>100.90828</v>
      </c>
      <c r="L462" s="72">
        <v>100.995062</v>
      </c>
      <c r="M462" s="7">
        <v>4501</v>
      </c>
      <c r="N462" s="56"/>
      <c r="O462" s="84"/>
      <c r="P462" s="13"/>
      <c r="Q462" s="13"/>
      <c r="R462" s="13"/>
      <c r="S462" s="13"/>
      <c r="T462" s="13"/>
      <c r="U462" s="13"/>
      <c r="V462" s="13"/>
      <c r="W462" s="50"/>
      <c r="X462" s="69">
        <v>4501</v>
      </c>
      <c r="Y462" s="7">
        <v>4589</v>
      </c>
      <c r="Z462" s="68">
        <v>4473</v>
      </c>
      <c r="AA462" s="68">
        <v>4573</v>
      </c>
      <c r="AB462" s="134"/>
      <c r="AC462" s="134"/>
      <c r="AD462" s="134"/>
      <c r="AE462" s="134"/>
      <c r="AF462" s="134"/>
      <c r="AG462" s="37"/>
      <c r="AH462" s="37"/>
      <c r="AI462" s="1"/>
      <c r="AJ462" s="1"/>
      <c r="AK462" s="1"/>
      <c r="AL462" s="1"/>
      <c r="AM462" s="1"/>
      <c r="AN462" s="1"/>
      <c r="AO462" s="1"/>
      <c r="AP462" s="14">
        <v>4509</v>
      </c>
      <c r="AQ462" s="130">
        <v>4525</v>
      </c>
      <c r="AR462" s="130">
        <v>4492</v>
      </c>
      <c r="AS462" s="130">
        <v>4503</v>
      </c>
      <c r="AT462" s="14">
        <v>4507.666666666667</v>
      </c>
      <c r="AU462" s="127">
        <v>9</v>
      </c>
      <c r="AV462" s="127" t="s">
        <v>618</v>
      </c>
      <c r="AW462" s="14">
        <v>718</v>
      </c>
      <c r="AX462" s="127">
        <v>-66</v>
      </c>
      <c r="AY462" s="14">
        <v>203</v>
      </c>
      <c r="AZ462" s="1">
        <v>4501</v>
      </c>
      <c r="BA462" s="1">
        <v>4515</v>
      </c>
      <c r="BB462" s="1">
        <v>4473</v>
      </c>
      <c r="BC462" s="1">
        <v>4480</v>
      </c>
      <c r="BD462" s="8"/>
      <c r="BE462" s="8"/>
      <c r="BF462" s="62"/>
      <c r="BG462" s="62"/>
      <c r="BH462" s="1">
        <v>4502</v>
      </c>
      <c r="BI462" s="1">
        <v>976</v>
      </c>
      <c r="BJ462" s="1">
        <v>775</v>
      </c>
      <c r="BK462" s="1">
        <v>1.2593548387096773</v>
      </c>
      <c r="BL462" s="1">
        <v>4501</v>
      </c>
      <c r="BM462" s="1">
        <v>4515</v>
      </c>
      <c r="BN462" s="1">
        <v>4482</v>
      </c>
      <c r="BO462" s="1">
        <v>4493</v>
      </c>
      <c r="BP462" s="1">
        <v>4501</v>
      </c>
      <c r="BQ462" s="1">
        <v>4515</v>
      </c>
      <c r="BR462" s="1">
        <v>4473</v>
      </c>
      <c r="BS462" s="1">
        <v>4490</v>
      </c>
      <c r="BT462" s="1">
        <v>4501</v>
      </c>
      <c r="BU462" s="1">
        <v>4507</v>
      </c>
      <c r="BV462" s="1">
        <v>4482</v>
      </c>
      <c r="BW462" s="1">
        <v>4492</v>
      </c>
      <c r="BX462" s="1">
        <v>1188</v>
      </c>
      <c r="BY462" s="62"/>
      <c r="BZ462" s="62"/>
      <c r="CA462" s="8"/>
      <c r="CB462" s="8"/>
      <c r="CC462" s="62"/>
      <c r="CD462" s="62"/>
      <c r="CE462" s="1"/>
      <c r="CF462" s="1"/>
    </row>
    <row r="463" spans="1:84" s="12" customFormat="1">
      <c r="A463" s="1">
        <v>2014</v>
      </c>
      <c r="B463" s="1">
        <v>2</v>
      </c>
      <c r="C463" s="24">
        <v>41960</v>
      </c>
      <c r="D463" s="26">
        <v>4556</v>
      </c>
      <c r="E463" s="26">
        <v>4574</v>
      </c>
      <c r="F463" s="26">
        <v>4518</v>
      </c>
      <c r="G463" s="26">
        <v>4535</v>
      </c>
      <c r="H463" s="1">
        <v>1202</v>
      </c>
      <c r="I463" s="81">
        <v>144.95473999999999</v>
      </c>
      <c r="J463" s="119">
        <v>145.03760600000001</v>
      </c>
      <c r="K463" s="119">
        <v>101.508792</v>
      </c>
      <c r="L463" s="72">
        <v>101.49274800000001</v>
      </c>
      <c r="M463" s="7">
        <v>4534</v>
      </c>
      <c r="N463" s="56"/>
      <c r="O463" s="84"/>
      <c r="P463" s="13"/>
      <c r="Q463" s="13"/>
      <c r="R463" s="13"/>
      <c r="S463" s="13"/>
      <c r="T463" s="13"/>
      <c r="U463" s="13"/>
      <c r="V463" s="13"/>
      <c r="W463" s="50"/>
      <c r="X463" s="69">
        <v>4537</v>
      </c>
      <c r="Y463" s="7">
        <v>4564</v>
      </c>
      <c r="Z463" s="68">
        <v>4527</v>
      </c>
      <c r="AA463" s="68">
        <v>4535</v>
      </c>
      <c r="AB463" s="134"/>
      <c r="AC463" s="134"/>
      <c r="AD463" s="134"/>
      <c r="AE463" s="134"/>
      <c r="AF463" s="134"/>
      <c r="AG463" s="37"/>
      <c r="AH463" s="37"/>
      <c r="AI463" s="1"/>
      <c r="AJ463" s="1"/>
      <c r="AK463" s="1"/>
      <c r="AL463" s="1"/>
      <c r="AM463" s="1"/>
      <c r="AN463" s="1"/>
      <c r="AO463" s="1"/>
      <c r="AP463" s="14">
        <v>4574</v>
      </c>
      <c r="AQ463" s="130">
        <v>4525</v>
      </c>
      <c r="AR463" s="130">
        <v>4492</v>
      </c>
      <c r="AS463" s="130">
        <v>4503</v>
      </c>
      <c r="AT463" s="14">
        <v>4503</v>
      </c>
      <c r="AU463" s="127">
        <v>21</v>
      </c>
      <c r="AV463" s="127" t="s">
        <v>618</v>
      </c>
      <c r="AW463" s="14">
        <v>718</v>
      </c>
      <c r="AX463" s="127" t="s">
        <v>618</v>
      </c>
      <c r="AY463" s="14">
        <v>203</v>
      </c>
      <c r="AZ463" s="1">
        <v>4537</v>
      </c>
      <c r="BA463" s="1">
        <v>4564</v>
      </c>
      <c r="BB463" s="1">
        <v>4527</v>
      </c>
      <c r="BC463" s="1">
        <v>4548</v>
      </c>
      <c r="BD463" s="8"/>
      <c r="BE463" s="8"/>
      <c r="BF463" s="62"/>
      <c r="BG463" s="62"/>
      <c r="BH463" s="1">
        <v>4552</v>
      </c>
      <c r="BI463" s="1">
        <v>718</v>
      </c>
      <c r="BJ463" s="1">
        <v>660</v>
      </c>
      <c r="BK463" s="1">
        <v>1.0878787878787879</v>
      </c>
      <c r="BL463" s="1">
        <v>4537</v>
      </c>
      <c r="BM463" s="1">
        <v>4564</v>
      </c>
      <c r="BN463" s="1">
        <v>4527</v>
      </c>
      <c r="BO463" s="1">
        <v>4554</v>
      </c>
      <c r="BP463" s="1">
        <v>4537</v>
      </c>
      <c r="BQ463" s="1">
        <v>4564</v>
      </c>
      <c r="BR463" s="1">
        <v>4527</v>
      </c>
      <c r="BS463" s="1">
        <v>4546</v>
      </c>
      <c r="BT463" s="1">
        <v>4537</v>
      </c>
      <c r="BU463" s="1">
        <v>4545</v>
      </c>
      <c r="BV463" s="1">
        <v>4527</v>
      </c>
      <c r="BW463" s="1">
        <v>4530</v>
      </c>
      <c r="BX463" s="1">
        <v>1201.8</v>
      </c>
      <c r="BY463" s="62"/>
      <c r="BZ463" s="62"/>
      <c r="CA463" s="8"/>
      <c r="CB463" s="8"/>
      <c r="CC463" s="62"/>
      <c r="CD463" s="62"/>
      <c r="CE463" s="1"/>
      <c r="CF463" s="1"/>
    </row>
    <row r="464" spans="1:84" s="12" customFormat="1">
      <c r="A464" s="1">
        <v>2014</v>
      </c>
      <c r="B464" s="1">
        <v>3</v>
      </c>
      <c r="C464" s="24">
        <v>41961</v>
      </c>
      <c r="D464" s="26">
        <v>4550</v>
      </c>
      <c r="E464" s="26">
        <v>4554</v>
      </c>
      <c r="F464" s="26">
        <v>4540</v>
      </c>
      <c r="G464" s="26">
        <v>4546</v>
      </c>
      <c r="H464" s="1">
        <v>1205.3</v>
      </c>
      <c r="I464" s="81">
        <v>145.47421499999999</v>
      </c>
      <c r="J464" s="119">
        <v>145.47340800000001</v>
      </c>
      <c r="K464" s="119">
        <v>101.66047500000001</v>
      </c>
      <c r="L464" s="72">
        <v>101.756736</v>
      </c>
      <c r="M464" s="7">
        <v>4547</v>
      </c>
      <c r="N464" s="56"/>
      <c r="O464" s="84"/>
      <c r="P464" s="13"/>
      <c r="Q464" s="13"/>
      <c r="R464" s="13"/>
      <c r="S464" s="13"/>
      <c r="T464" s="13"/>
      <c r="U464" s="13"/>
      <c r="V464" s="13"/>
      <c r="W464" s="50"/>
      <c r="X464" s="69">
        <v>4549</v>
      </c>
      <c r="Y464" s="7">
        <v>4603</v>
      </c>
      <c r="Z464" s="68">
        <v>4547</v>
      </c>
      <c r="AA464" s="68">
        <v>4567</v>
      </c>
      <c r="AB464" s="134"/>
      <c r="AC464" s="134"/>
      <c r="AD464" s="134"/>
      <c r="AE464" s="134"/>
      <c r="AF464" s="134"/>
      <c r="AG464" s="37"/>
      <c r="AH464" s="37"/>
      <c r="AI464" s="1"/>
      <c r="AJ464" s="1"/>
      <c r="AK464" s="1"/>
      <c r="AL464" s="1"/>
      <c r="AM464" s="1"/>
      <c r="AN464" s="1"/>
      <c r="AO464" s="1"/>
      <c r="AP464" s="14">
        <v>4537</v>
      </c>
      <c r="AQ464" s="14">
        <v>4564</v>
      </c>
      <c r="AR464" s="14">
        <v>4527</v>
      </c>
      <c r="AS464" s="14">
        <v>4541</v>
      </c>
      <c r="AT464" s="14">
        <v>4515.666666666667</v>
      </c>
      <c r="AU464" s="127">
        <v>4</v>
      </c>
      <c r="AV464" s="127" t="s">
        <v>618</v>
      </c>
      <c r="AW464" s="14">
        <v>718</v>
      </c>
      <c r="AX464" s="127" t="s">
        <v>618</v>
      </c>
      <c r="AY464" s="14">
        <v>203</v>
      </c>
      <c r="AZ464" s="1">
        <v>4549</v>
      </c>
      <c r="BA464" s="1">
        <v>4603</v>
      </c>
      <c r="BB464" s="1">
        <v>4547</v>
      </c>
      <c r="BC464" s="1">
        <v>4565</v>
      </c>
      <c r="BD464" s="8"/>
      <c r="BE464" s="8"/>
      <c r="BF464" s="62"/>
      <c r="BG464" s="62"/>
      <c r="BH464" s="1">
        <v>4548</v>
      </c>
      <c r="BI464" s="1">
        <v>1071</v>
      </c>
      <c r="BJ464" s="1">
        <v>683</v>
      </c>
      <c r="BK464" s="1">
        <v>1.5680819912152268</v>
      </c>
      <c r="BL464" s="1">
        <v>4549</v>
      </c>
      <c r="BM464" s="1">
        <v>4603</v>
      </c>
      <c r="BN464" s="1">
        <v>4547</v>
      </c>
      <c r="BO464" s="1">
        <v>4577</v>
      </c>
      <c r="BP464" s="1">
        <v>4549</v>
      </c>
      <c r="BQ464" s="1">
        <v>4603</v>
      </c>
      <c r="BR464" s="1">
        <v>4547</v>
      </c>
      <c r="BS464" s="1">
        <v>4555</v>
      </c>
      <c r="BT464" s="1">
        <v>4549</v>
      </c>
      <c r="BU464" s="1">
        <v>4575</v>
      </c>
      <c r="BV464" s="1">
        <v>4547</v>
      </c>
      <c r="BW464" s="1">
        <v>4574</v>
      </c>
      <c r="BX464" s="1">
        <v>1206</v>
      </c>
      <c r="BY464" s="62"/>
      <c r="BZ464" s="62"/>
      <c r="CA464" s="8"/>
      <c r="CB464" s="8"/>
      <c r="CC464" s="62"/>
      <c r="CD464" s="62"/>
      <c r="CE464" s="1"/>
      <c r="CF464" s="1"/>
    </row>
    <row r="465" spans="1:84" s="12" customFormat="1">
      <c r="A465" s="1">
        <v>2014</v>
      </c>
      <c r="B465" s="1">
        <v>4</v>
      </c>
      <c r="C465" s="24">
        <v>41962</v>
      </c>
      <c r="D465" s="26">
        <v>4562</v>
      </c>
      <c r="E465" s="26">
        <v>4579</v>
      </c>
      <c r="F465" s="26">
        <v>4551</v>
      </c>
      <c r="G465" s="26">
        <v>4570</v>
      </c>
      <c r="H465" s="1">
        <v>1188.5</v>
      </c>
      <c r="I465" s="81">
        <v>146.845494</v>
      </c>
      <c r="J465" s="119">
        <v>146.923766</v>
      </c>
      <c r="K465" s="119">
        <v>101.67309</v>
      </c>
      <c r="L465" s="72">
        <v>101.75979</v>
      </c>
      <c r="M465" s="7">
        <v>4577</v>
      </c>
      <c r="N465" s="56"/>
      <c r="O465" s="84"/>
      <c r="P465" s="13"/>
      <c r="Q465" s="13"/>
      <c r="R465" s="13"/>
      <c r="S465" s="13"/>
      <c r="T465" s="13"/>
      <c r="U465" s="13"/>
      <c r="V465" s="13"/>
      <c r="W465" s="50"/>
      <c r="X465" s="69">
        <v>4579</v>
      </c>
      <c r="Y465" s="7">
        <v>4611</v>
      </c>
      <c r="Z465" s="68">
        <v>4517</v>
      </c>
      <c r="AA465" s="68">
        <v>4575</v>
      </c>
      <c r="AB465" s="134"/>
      <c r="AC465" s="134"/>
      <c r="AD465" s="134"/>
      <c r="AE465" s="134"/>
      <c r="AF465" s="134"/>
      <c r="AG465" s="37"/>
      <c r="AH465" s="37"/>
      <c r="AI465" s="1"/>
      <c r="AJ465" s="1"/>
      <c r="AK465" s="1"/>
      <c r="AL465" s="1"/>
      <c r="AM465" s="1"/>
      <c r="AN465" s="1"/>
      <c r="AO465" s="1"/>
      <c r="AP465" s="14">
        <v>4549</v>
      </c>
      <c r="AQ465" s="14">
        <v>4603</v>
      </c>
      <c r="AR465" s="14">
        <v>4547</v>
      </c>
      <c r="AS465" s="14">
        <v>4567</v>
      </c>
      <c r="AT465" s="14">
        <v>4537</v>
      </c>
      <c r="AU465" s="127">
        <v>8</v>
      </c>
      <c r="AV465" s="127" t="s">
        <v>618</v>
      </c>
      <c r="AW465" s="14">
        <v>718</v>
      </c>
      <c r="AX465" s="127" t="s">
        <v>618</v>
      </c>
      <c r="AY465" s="14">
        <v>203</v>
      </c>
      <c r="AZ465" s="1">
        <v>4579</v>
      </c>
      <c r="BA465" s="1">
        <v>4611</v>
      </c>
      <c r="BB465" s="1">
        <v>4571</v>
      </c>
      <c r="BC465" s="1">
        <v>4603</v>
      </c>
      <c r="BD465" s="8"/>
      <c r="BE465" s="8"/>
      <c r="BF465" s="62"/>
      <c r="BG465" s="62"/>
      <c r="BH465" s="35">
        <v>4548</v>
      </c>
      <c r="BI465" s="35">
        <v>1071</v>
      </c>
      <c r="BJ465" s="35">
        <v>683</v>
      </c>
      <c r="BK465" s="35">
        <v>1.5680819912152268</v>
      </c>
      <c r="BL465" s="1">
        <v>4579</v>
      </c>
      <c r="BM465" s="1">
        <v>4611</v>
      </c>
      <c r="BN465" s="1">
        <v>4571</v>
      </c>
      <c r="BO465" s="1">
        <v>4596</v>
      </c>
      <c r="BP465" s="1">
        <v>4579</v>
      </c>
      <c r="BQ465" s="1">
        <v>4611</v>
      </c>
      <c r="BR465" s="1">
        <v>4571</v>
      </c>
      <c r="BS465" s="1">
        <v>4594</v>
      </c>
      <c r="BT465" s="1">
        <v>4579</v>
      </c>
      <c r="BU465" s="1">
        <v>4592</v>
      </c>
      <c r="BV465" s="1">
        <v>4571</v>
      </c>
      <c r="BW465" s="1">
        <v>4588</v>
      </c>
      <c r="BX465" s="1">
        <v>1203.4000000000001</v>
      </c>
      <c r="BY465" s="62"/>
      <c r="BZ465" s="62"/>
      <c r="CA465" s="8"/>
      <c r="CB465" s="8"/>
      <c r="CC465" s="62"/>
      <c r="CD465" s="62"/>
      <c r="CE465" s="1"/>
      <c r="CF465" s="1"/>
    </row>
    <row r="466" spans="1:84" s="12" customFormat="1">
      <c r="A466" s="1">
        <v>2014</v>
      </c>
      <c r="B466" s="1">
        <v>5</v>
      </c>
      <c r="C466" s="24">
        <v>41963</v>
      </c>
      <c r="D466" s="26">
        <v>4560</v>
      </c>
      <c r="E466" s="26">
        <v>4572</v>
      </c>
      <c r="F466" s="26">
        <v>4535</v>
      </c>
      <c r="G466" s="26">
        <v>4568</v>
      </c>
      <c r="H466" s="1">
        <v>1212.4000000000001</v>
      </c>
      <c r="I466" s="81">
        <v>148.7244</v>
      </c>
      <c r="J466" s="119">
        <v>148.99036000000001</v>
      </c>
      <c r="K466" s="119">
        <v>101.87739999999999</v>
      </c>
      <c r="L466" s="72">
        <v>101.961415</v>
      </c>
      <c r="M466" s="7">
        <v>4594</v>
      </c>
      <c r="N466" s="56"/>
      <c r="O466" s="84"/>
      <c r="P466" s="13"/>
      <c r="Q466" s="13"/>
      <c r="R466" s="13"/>
      <c r="S466" s="13"/>
      <c r="T466" s="13"/>
      <c r="U466" s="13"/>
      <c r="V466" s="13"/>
      <c r="W466" s="50"/>
      <c r="X466" s="69">
        <v>4597</v>
      </c>
      <c r="Y466" s="7">
        <v>4630</v>
      </c>
      <c r="Z466" s="68">
        <v>4579</v>
      </c>
      <c r="AA466" s="68">
        <v>4618</v>
      </c>
      <c r="AB466" s="134"/>
      <c r="AC466" s="134"/>
      <c r="AD466" s="134"/>
      <c r="AE466" s="134"/>
      <c r="AF466" s="134"/>
      <c r="AG466" s="37"/>
      <c r="AH466" s="37"/>
      <c r="AI466" s="1"/>
      <c r="AJ466" s="1"/>
      <c r="AK466" s="1"/>
      <c r="AL466" s="1"/>
      <c r="AM466" s="1"/>
      <c r="AN466" s="1"/>
      <c r="AO466" s="1"/>
      <c r="AP466" s="14">
        <v>4579</v>
      </c>
      <c r="AQ466" s="14">
        <v>4611</v>
      </c>
      <c r="AR466" s="14">
        <v>4517</v>
      </c>
      <c r="AS466" s="14">
        <v>4546</v>
      </c>
      <c r="AT466" s="14">
        <v>4551.333333333333</v>
      </c>
      <c r="AU466" s="127">
        <v>8</v>
      </c>
      <c r="AV466" s="127" t="s">
        <v>618</v>
      </c>
      <c r="AW466" s="14">
        <v>718</v>
      </c>
      <c r="AX466" s="127" t="s">
        <v>618</v>
      </c>
      <c r="AY466" s="14">
        <v>203</v>
      </c>
      <c r="AZ466" s="1">
        <v>4597</v>
      </c>
      <c r="BA466" s="1">
        <v>4630</v>
      </c>
      <c r="BB466" s="1">
        <v>4579</v>
      </c>
      <c r="BC466" s="1">
        <v>4611</v>
      </c>
      <c r="BD466" s="8"/>
      <c r="BE466" s="8"/>
      <c r="BF466" s="62"/>
      <c r="BG466" s="62"/>
      <c r="BH466" s="35">
        <v>4548</v>
      </c>
      <c r="BI466" s="35">
        <v>1071</v>
      </c>
      <c r="BJ466" s="35">
        <v>683</v>
      </c>
      <c r="BK466" s="35">
        <v>1.5680819912152268</v>
      </c>
      <c r="BL466" s="1">
        <v>4597</v>
      </c>
      <c r="BM466" s="1">
        <v>4630</v>
      </c>
      <c r="BN466" s="1">
        <v>4579</v>
      </c>
      <c r="BO466" s="1">
        <v>4599</v>
      </c>
      <c r="BP466" s="1">
        <v>4597</v>
      </c>
      <c r="BQ466" s="1">
        <v>4630</v>
      </c>
      <c r="BR466" s="1">
        <v>4579</v>
      </c>
      <c r="BS466" s="1">
        <v>4623</v>
      </c>
      <c r="BT466" s="1">
        <v>4597</v>
      </c>
      <c r="BU466" s="1">
        <v>4599</v>
      </c>
      <c r="BV466" s="1">
        <v>4579</v>
      </c>
      <c r="BW466" s="1">
        <v>4580</v>
      </c>
      <c r="BX466" s="1">
        <v>1193.5999999999999</v>
      </c>
      <c r="BY466" s="62"/>
      <c r="BZ466" s="62"/>
      <c r="CA466" s="8"/>
      <c r="CB466" s="8"/>
      <c r="CC466" s="62"/>
      <c r="CD466" s="62"/>
      <c r="CE466" s="1"/>
      <c r="CF466" s="1"/>
    </row>
    <row r="467" spans="1:84" s="12" customFormat="1">
      <c r="A467" s="1">
        <v>2014</v>
      </c>
      <c r="B467" s="1">
        <v>6</v>
      </c>
      <c r="C467" s="24">
        <v>41964</v>
      </c>
      <c r="D467" s="26">
        <v>4627</v>
      </c>
      <c r="E467" s="26">
        <v>4635</v>
      </c>
      <c r="F467" s="26">
        <v>4610</v>
      </c>
      <c r="G467" s="26">
        <v>4635</v>
      </c>
      <c r="H467" s="1">
        <v>1205</v>
      </c>
      <c r="I467" s="81">
        <v>147.74476000000001</v>
      </c>
      <c r="J467" s="119">
        <v>147.66002599999999</v>
      </c>
      <c r="K467" s="119">
        <v>101.61427999999999</v>
      </c>
      <c r="L467" s="72">
        <v>101.54129399999999</v>
      </c>
      <c r="M467" s="7">
        <v>4646</v>
      </c>
      <c r="N467" s="56"/>
      <c r="O467" s="84"/>
      <c r="P467" s="13"/>
      <c r="Q467" s="13"/>
      <c r="R467" s="13"/>
      <c r="S467" s="13"/>
      <c r="T467" s="13"/>
      <c r="U467" s="13"/>
      <c r="V467" s="13"/>
      <c r="W467" s="50"/>
      <c r="X467" s="69">
        <v>4648</v>
      </c>
      <c r="Y467" s="7">
        <v>4709</v>
      </c>
      <c r="Z467" s="68">
        <v>4638</v>
      </c>
      <c r="AA467" s="68">
        <v>4678</v>
      </c>
      <c r="AB467" s="134"/>
      <c r="AC467" s="134"/>
      <c r="AD467" s="134"/>
      <c r="AE467" s="134"/>
      <c r="AF467" s="134"/>
      <c r="AG467" s="37"/>
      <c r="AH467" s="37"/>
      <c r="AI467" s="1"/>
      <c r="AJ467" s="1"/>
      <c r="AK467" s="1"/>
      <c r="AL467" s="1"/>
      <c r="AM467" s="1"/>
      <c r="AN467" s="1"/>
      <c r="AO467" s="1"/>
      <c r="AP467" s="14">
        <v>4597</v>
      </c>
      <c r="AQ467" s="14">
        <v>4630</v>
      </c>
      <c r="AR467" s="14">
        <v>4579</v>
      </c>
      <c r="AS467" s="14">
        <v>4625</v>
      </c>
      <c r="AT467" s="14">
        <v>4579.333333333333</v>
      </c>
      <c r="AU467" s="127">
        <v>8</v>
      </c>
      <c r="AV467" s="127">
        <v>13</v>
      </c>
      <c r="AW467" s="14">
        <v>731</v>
      </c>
      <c r="AX467" s="127" t="s">
        <v>618</v>
      </c>
      <c r="AY467" s="14">
        <v>203</v>
      </c>
      <c r="AZ467" s="1">
        <v>4648</v>
      </c>
      <c r="BA467" s="1">
        <v>4700</v>
      </c>
      <c r="BB467" s="1">
        <v>4638</v>
      </c>
      <c r="BC467" s="1">
        <v>4693</v>
      </c>
      <c r="BD467" s="8"/>
      <c r="BE467" s="8"/>
      <c r="BF467" s="62"/>
      <c r="BG467" s="62"/>
      <c r="BH467" s="35">
        <v>4548</v>
      </c>
      <c r="BI467" s="35">
        <v>1071</v>
      </c>
      <c r="BJ467" s="35">
        <v>683</v>
      </c>
      <c r="BK467" s="35">
        <v>1.5680819912152268</v>
      </c>
      <c r="BL467" s="1">
        <v>4648</v>
      </c>
      <c r="BM467" s="1">
        <v>4680</v>
      </c>
      <c r="BN467" s="1">
        <v>4638</v>
      </c>
      <c r="BO467" s="1">
        <v>4679</v>
      </c>
      <c r="BP467" s="1">
        <v>4648</v>
      </c>
      <c r="BQ467" s="1">
        <v>4709</v>
      </c>
      <c r="BR467" s="1">
        <v>4638</v>
      </c>
      <c r="BS467" s="1">
        <v>4703</v>
      </c>
      <c r="BT467" s="1">
        <v>4648</v>
      </c>
      <c r="BU467" s="1">
        <v>4663</v>
      </c>
      <c r="BV467" s="1">
        <v>4642</v>
      </c>
      <c r="BW467" s="1">
        <v>4655</v>
      </c>
      <c r="BX467" s="1">
        <v>1220.4000000000001</v>
      </c>
      <c r="BY467" s="62"/>
      <c r="BZ467" s="62"/>
      <c r="CA467" s="8"/>
      <c r="CB467" s="8"/>
      <c r="CC467" s="62"/>
      <c r="CD467" s="62"/>
      <c r="CE467" s="1"/>
      <c r="CF467" s="1"/>
    </row>
    <row r="468" spans="1:84" s="12" customFormat="1">
      <c r="A468" s="1">
        <v>2014</v>
      </c>
      <c r="B468" s="1">
        <v>3</v>
      </c>
      <c r="C468" s="24">
        <v>41968</v>
      </c>
      <c r="D468" s="26">
        <v>4645</v>
      </c>
      <c r="E468" s="26">
        <v>4654</v>
      </c>
      <c r="F468" s="26">
        <v>4612</v>
      </c>
      <c r="G468" s="26">
        <v>4624</v>
      </c>
      <c r="H468" s="1">
        <v>1223.2</v>
      </c>
      <c r="I468" s="81">
        <v>146.415558</v>
      </c>
      <c r="J468" s="119">
        <v>146.35664299999999</v>
      </c>
      <c r="K468" s="119">
        <v>101.28666800000001</v>
      </c>
      <c r="L468" s="72">
        <v>101.251319</v>
      </c>
      <c r="M468" s="7">
        <v>4627</v>
      </c>
      <c r="N468" s="56"/>
      <c r="O468" s="84"/>
      <c r="P468" s="13"/>
      <c r="Q468" s="13"/>
      <c r="R468" s="13"/>
      <c r="S468" s="13"/>
      <c r="T468" s="13"/>
      <c r="U468" s="13"/>
      <c r="V468" s="13"/>
      <c r="W468" s="50"/>
      <c r="X468" s="69">
        <v>4630</v>
      </c>
      <c r="Y468" s="7">
        <v>4682</v>
      </c>
      <c r="Z468" s="68">
        <v>4623</v>
      </c>
      <c r="AA468" s="68">
        <v>4674</v>
      </c>
      <c r="AB468" s="134"/>
      <c r="AC468" s="134"/>
      <c r="AD468" s="134"/>
      <c r="AE468" s="134"/>
      <c r="AF468" s="134"/>
      <c r="AG468" s="37"/>
      <c r="AH468" s="37"/>
      <c r="AI468" s="1"/>
      <c r="AJ468" s="1"/>
      <c r="AK468" s="1"/>
      <c r="AL468" s="1"/>
      <c r="AM468" s="1"/>
      <c r="AN468" s="1"/>
      <c r="AO468" s="1"/>
      <c r="AP468" s="14">
        <v>4648</v>
      </c>
      <c r="AQ468" s="14">
        <v>4709</v>
      </c>
      <c r="AR468" s="14">
        <v>4637</v>
      </c>
      <c r="AS468" s="14">
        <v>4640</v>
      </c>
      <c r="AT468" s="14">
        <v>4603.666666666667</v>
      </c>
      <c r="AU468" s="127">
        <v>21</v>
      </c>
      <c r="AV468" s="127" t="s">
        <v>618</v>
      </c>
      <c r="AW468" s="14">
        <v>731</v>
      </c>
      <c r="AX468" s="127" t="s">
        <v>618</v>
      </c>
      <c r="AY468" s="14">
        <v>203</v>
      </c>
      <c r="AZ468" s="1">
        <v>4630</v>
      </c>
      <c r="BA468" s="1">
        <v>4680</v>
      </c>
      <c r="BB468" s="1">
        <v>4623</v>
      </c>
      <c r="BC468" s="1">
        <v>4649</v>
      </c>
      <c r="BD468" s="8"/>
      <c r="BE468" s="8"/>
      <c r="BF468" s="62"/>
      <c r="BG468" s="62"/>
      <c r="BH468" s="35">
        <v>4548</v>
      </c>
      <c r="BI468" s="35">
        <v>1071</v>
      </c>
      <c r="BJ468" s="35">
        <v>683</v>
      </c>
      <c r="BK468" s="35">
        <v>1.5680819912152268</v>
      </c>
      <c r="BL468" s="1">
        <v>4630</v>
      </c>
      <c r="BM468" s="1">
        <v>4680</v>
      </c>
      <c r="BN468" s="1">
        <v>4623</v>
      </c>
      <c r="BO468" s="1">
        <v>4661</v>
      </c>
      <c r="BP468" s="1">
        <v>4630</v>
      </c>
      <c r="BQ468" s="1">
        <v>4680</v>
      </c>
      <c r="BR468" s="1">
        <v>4623</v>
      </c>
      <c r="BS468" s="1">
        <v>4662</v>
      </c>
      <c r="BT468" s="1">
        <v>4630</v>
      </c>
      <c r="BU468" s="1">
        <v>4651</v>
      </c>
      <c r="BV468" s="1">
        <v>4623</v>
      </c>
      <c r="BW468" s="1">
        <v>4651</v>
      </c>
      <c r="BX468" s="1">
        <v>1214.9000000000001</v>
      </c>
      <c r="BY468" s="62"/>
      <c r="BZ468" s="62"/>
      <c r="CA468" s="8"/>
      <c r="CB468" s="8"/>
      <c r="CC468" s="62"/>
      <c r="CD468" s="62"/>
      <c r="CE468" s="1"/>
      <c r="CF468" s="1"/>
    </row>
    <row r="469" spans="1:84" s="12" customFormat="1">
      <c r="A469" s="1">
        <v>2014</v>
      </c>
      <c r="B469" s="1">
        <v>4</v>
      </c>
      <c r="C469" s="24">
        <v>41969</v>
      </c>
      <c r="D469" s="26">
        <v>4669</v>
      </c>
      <c r="E469" s="26">
        <v>4671</v>
      </c>
      <c r="F469" s="26">
        <v>4651</v>
      </c>
      <c r="G469" s="26">
        <v>4669</v>
      </c>
      <c r="H469" s="1">
        <v>1228.2</v>
      </c>
      <c r="I469" s="81">
        <v>146.870272</v>
      </c>
      <c r="J469" s="119">
        <v>146.71095600000001</v>
      </c>
      <c r="K469" s="119">
        <v>100.63769600000001</v>
      </c>
      <c r="L469" s="72">
        <v>100.70198600000001</v>
      </c>
      <c r="M469" s="7">
        <v>4672</v>
      </c>
      <c r="N469" s="56"/>
      <c r="O469" s="84"/>
      <c r="P469" s="13"/>
      <c r="Q469" s="13"/>
      <c r="R469" s="13"/>
      <c r="S469" s="13"/>
      <c r="T469" s="13"/>
      <c r="U469" s="13"/>
      <c r="V469" s="13"/>
      <c r="W469" s="50"/>
      <c r="X469" s="69">
        <v>4674</v>
      </c>
      <c r="Y469" s="7">
        <v>4689</v>
      </c>
      <c r="Z469" s="68">
        <v>4657</v>
      </c>
      <c r="AA469" s="68">
        <v>4685</v>
      </c>
      <c r="AB469" s="134"/>
      <c r="AC469" s="134"/>
      <c r="AD469" s="134"/>
      <c r="AE469" s="134"/>
      <c r="AF469" s="134"/>
      <c r="AG469" s="37"/>
      <c r="AH469" s="37"/>
      <c r="AI469" s="1"/>
      <c r="AJ469" s="1"/>
      <c r="AK469" s="1"/>
      <c r="AL469" s="1"/>
      <c r="AM469" s="1"/>
      <c r="AN469" s="1"/>
      <c r="AO469" s="1"/>
      <c r="AP469" s="14">
        <v>4630</v>
      </c>
      <c r="AQ469" s="14">
        <v>4682</v>
      </c>
      <c r="AR469" s="14">
        <v>4623</v>
      </c>
      <c r="AS469" s="14">
        <v>4662</v>
      </c>
      <c r="AT469" s="14">
        <v>4642.333333333333</v>
      </c>
      <c r="AU469" s="127">
        <v>0</v>
      </c>
      <c r="AV469" s="127" t="s">
        <v>618</v>
      </c>
      <c r="AW469" s="14">
        <v>731</v>
      </c>
      <c r="AX469" s="127" t="s">
        <v>618</v>
      </c>
      <c r="AY469" s="14">
        <v>203</v>
      </c>
      <c r="AZ469" s="1">
        <v>4674</v>
      </c>
      <c r="BA469" s="1">
        <v>4682</v>
      </c>
      <c r="BB469" s="1">
        <v>4657</v>
      </c>
      <c r="BC469" s="1">
        <v>4666</v>
      </c>
      <c r="BD469" s="8"/>
      <c r="BE469" s="8"/>
      <c r="BF469" s="62"/>
      <c r="BG469" s="62"/>
      <c r="BH469" s="35">
        <v>4548</v>
      </c>
      <c r="BI469" s="35">
        <v>1071</v>
      </c>
      <c r="BJ469" s="35">
        <v>683</v>
      </c>
      <c r="BK469" s="35">
        <v>1.5680819912152268</v>
      </c>
      <c r="BL469" s="1">
        <v>4674</v>
      </c>
      <c r="BM469" s="1">
        <v>4682</v>
      </c>
      <c r="BN469" s="1">
        <v>4657</v>
      </c>
      <c r="BO469" s="1">
        <v>4670</v>
      </c>
      <c r="BP469" s="1">
        <v>4674</v>
      </c>
      <c r="BQ469" s="1">
        <v>4682</v>
      </c>
      <c r="BR469" s="1">
        <v>4657</v>
      </c>
      <c r="BS469" s="1">
        <v>4665</v>
      </c>
      <c r="BT469" s="1">
        <v>4674</v>
      </c>
      <c r="BU469" s="1">
        <v>4674</v>
      </c>
      <c r="BV469" s="1">
        <v>4663</v>
      </c>
      <c r="BW469" s="1">
        <v>4673</v>
      </c>
      <c r="BX469" s="1">
        <v>1226</v>
      </c>
      <c r="BY469" s="62"/>
      <c r="BZ469" s="62"/>
      <c r="CA469" s="8"/>
      <c r="CB469" s="8"/>
      <c r="CC469" s="62"/>
      <c r="CD469" s="62"/>
      <c r="CE469" s="1"/>
      <c r="CF469" s="1"/>
    </row>
    <row r="470" spans="1:84" s="12" customFormat="1">
      <c r="A470" s="1">
        <v>2014</v>
      </c>
      <c r="B470" s="1">
        <v>5</v>
      </c>
      <c r="C470" s="24">
        <v>41970</v>
      </c>
      <c r="D470" s="26">
        <v>4682</v>
      </c>
      <c r="E470" s="26">
        <v>4684</v>
      </c>
      <c r="F470" s="26">
        <v>4617</v>
      </c>
      <c r="G470" s="26">
        <v>4650</v>
      </c>
      <c r="H470" s="1">
        <v>1216.0999999999999</v>
      </c>
      <c r="I470" s="81">
        <v>146.83371</v>
      </c>
      <c r="J470" s="119">
        <v>146.90810400000001</v>
      </c>
      <c r="K470" s="119">
        <v>100.840296</v>
      </c>
      <c r="L470" s="72">
        <v>100.95386000000001</v>
      </c>
      <c r="M470" s="7">
        <v>4656</v>
      </c>
      <c r="N470" s="56"/>
      <c r="O470" s="84"/>
      <c r="P470" s="13"/>
      <c r="Q470" s="13"/>
      <c r="R470" s="13"/>
      <c r="S470" s="13"/>
      <c r="T470" s="13"/>
      <c r="U470" s="13"/>
      <c r="V470" s="13"/>
      <c r="W470" s="50"/>
      <c r="X470" s="69">
        <v>4657</v>
      </c>
      <c r="Y470" s="7">
        <v>4658</v>
      </c>
      <c r="Z470" s="68">
        <v>4636</v>
      </c>
      <c r="AA470" s="68">
        <v>4640</v>
      </c>
      <c r="AB470" s="134"/>
      <c r="AC470" s="134"/>
      <c r="AD470" s="134"/>
      <c r="AE470" s="134"/>
      <c r="AF470" s="134"/>
      <c r="AG470" s="37"/>
      <c r="AH470" s="37"/>
      <c r="AI470" s="1"/>
      <c r="AJ470" s="1"/>
      <c r="AK470" s="1"/>
      <c r="AL470" s="1"/>
      <c r="AM470" s="1"/>
      <c r="AN470" s="1"/>
      <c r="AO470" s="1"/>
      <c r="AP470" s="14">
        <v>4674</v>
      </c>
      <c r="AQ470" s="14">
        <v>4689</v>
      </c>
      <c r="AR470" s="14">
        <v>4657</v>
      </c>
      <c r="AS470" s="14">
        <v>4677</v>
      </c>
      <c r="AT470" s="14">
        <v>4659.666666666667</v>
      </c>
      <c r="AU470" s="127">
        <v>32</v>
      </c>
      <c r="AV470" s="127" t="s">
        <v>618</v>
      </c>
      <c r="AW470" s="14">
        <v>731</v>
      </c>
      <c r="AX470" s="127" t="s">
        <v>618</v>
      </c>
      <c r="AY470" s="14">
        <v>203</v>
      </c>
      <c r="AZ470" s="1">
        <v>4657</v>
      </c>
      <c r="BA470" s="1">
        <v>4658</v>
      </c>
      <c r="BB470" s="1">
        <v>4636</v>
      </c>
      <c r="BC470" s="1">
        <v>4649</v>
      </c>
      <c r="BD470" s="8"/>
      <c r="BE470" s="8"/>
      <c r="BF470" s="62"/>
      <c r="BG470" s="62"/>
      <c r="BH470" s="1">
        <v>4677</v>
      </c>
      <c r="BI470" s="1">
        <v>658</v>
      </c>
      <c r="BJ470" s="1">
        <v>626</v>
      </c>
      <c r="BK470" s="1">
        <v>1.0511182108626198</v>
      </c>
      <c r="BL470" s="1">
        <v>4657</v>
      </c>
      <c r="BM470" s="1">
        <v>4658</v>
      </c>
      <c r="BN470" s="1">
        <v>4636</v>
      </c>
      <c r="BO470" s="1">
        <v>4646</v>
      </c>
      <c r="BP470" s="1">
        <v>4657</v>
      </c>
      <c r="BQ470" s="1">
        <v>4658</v>
      </c>
      <c r="BR470" s="1">
        <v>4636</v>
      </c>
      <c r="BS470" s="1">
        <v>4649</v>
      </c>
      <c r="BT470" s="1">
        <v>4657</v>
      </c>
      <c r="BU470" s="1">
        <v>4658</v>
      </c>
      <c r="BV470" s="1">
        <v>4645</v>
      </c>
      <c r="BW470" s="1">
        <v>4645</v>
      </c>
      <c r="BX470" s="1">
        <v>1223</v>
      </c>
      <c r="BY470" s="62"/>
      <c r="BZ470" s="62"/>
      <c r="CA470" s="8"/>
      <c r="CB470" s="8"/>
      <c r="CC470" s="62"/>
      <c r="CD470" s="62"/>
      <c r="CE470" s="1"/>
      <c r="CF470" s="1"/>
    </row>
    <row r="471" spans="1:84" s="12" customFormat="1">
      <c r="A471" s="1">
        <v>2014</v>
      </c>
      <c r="B471" s="1">
        <v>6</v>
      </c>
      <c r="C471" s="24">
        <v>41971</v>
      </c>
      <c r="D471" s="26">
        <v>4644</v>
      </c>
      <c r="E471" s="26">
        <v>4654</v>
      </c>
      <c r="F471" s="26">
        <v>4632</v>
      </c>
      <c r="G471" s="26">
        <v>4642</v>
      </c>
      <c r="H471" s="1">
        <v>1211.3</v>
      </c>
      <c r="I471" s="81">
        <v>147.070572</v>
      </c>
      <c r="J471" s="119">
        <v>147.17622</v>
      </c>
      <c r="K471" s="119">
        <v>100.487988</v>
      </c>
      <c r="L471" s="72">
        <v>100.53852999999999</v>
      </c>
      <c r="M471" s="114">
        <v>4656</v>
      </c>
      <c r="N471" s="56"/>
      <c r="O471" s="84"/>
      <c r="P471" s="13"/>
      <c r="Q471" s="13"/>
      <c r="R471" s="13"/>
      <c r="S471" s="13"/>
      <c r="T471" s="13"/>
      <c r="U471" s="13"/>
      <c r="V471" s="13"/>
      <c r="W471" s="50"/>
      <c r="X471" s="69">
        <v>4650</v>
      </c>
      <c r="Y471" s="7">
        <v>4671</v>
      </c>
      <c r="Z471" s="68">
        <v>4615</v>
      </c>
      <c r="AA471" s="68">
        <v>4627</v>
      </c>
      <c r="AB471" s="134"/>
      <c r="AC471" s="134"/>
      <c r="AD471" s="134"/>
      <c r="AE471" s="134"/>
      <c r="AF471" s="134"/>
      <c r="AG471" s="37"/>
      <c r="AH471" s="37"/>
      <c r="AI471" s="1"/>
      <c r="AJ471" s="1"/>
      <c r="AK471" s="1"/>
      <c r="AL471" s="1"/>
      <c r="AM471" s="1"/>
      <c r="AN471" s="1"/>
      <c r="AO471" s="1"/>
      <c r="AP471" s="14">
        <v>4657</v>
      </c>
      <c r="AQ471" s="14">
        <v>4658</v>
      </c>
      <c r="AR471" s="14">
        <v>4636</v>
      </c>
      <c r="AS471" s="14">
        <v>4647</v>
      </c>
      <c r="AT471" s="14">
        <v>4662</v>
      </c>
      <c r="AU471" s="127">
        <v>2</v>
      </c>
      <c r="AV471" s="127" t="s">
        <v>618</v>
      </c>
      <c r="AW471" s="14">
        <v>731</v>
      </c>
      <c r="AX471" s="127">
        <v>54</v>
      </c>
      <c r="AY471" s="14">
        <v>257</v>
      </c>
      <c r="AZ471" s="1">
        <v>4654</v>
      </c>
      <c r="BA471" s="35">
        <v>4658</v>
      </c>
      <c r="BB471" s="35">
        <v>4636</v>
      </c>
      <c r="BC471" s="35">
        <v>4649</v>
      </c>
      <c r="BD471" s="8"/>
      <c r="BE471" s="8"/>
      <c r="BF471" s="62"/>
      <c r="BG471" s="62"/>
      <c r="BH471" s="35">
        <v>4677</v>
      </c>
      <c r="BI471" s="35">
        <v>658</v>
      </c>
      <c r="BJ471" s="35">
        <v>626</v>
      </c>
      <c r="BK471" s="35">
        <v>1.0511182108626198</v>
      </c>
      <c r="BL471" s="1">
        <v>4650</v>
      </c>
      <c r="BM471" s="1">
        <v>4671</v>
      </c>
      <c r="BN471" s="1">
        <v>4637</v>
      </c>
      <c r="BO471" s="1">
        <v>4663</v>
      </c>
      <c r="BP471" s="1">
        <v>4650</v>
      </c>
      <c r="BQ471" s="1">
        <v>4671</v>
      </c>
      <c r="BR471" s="1">
        <v>4621</v>
      </c>
      <c r="BS471" s="1">
        <v>4629</v>
      </c>
      <c r="BT471" s="1">
        <v>4650</v>
      </c>
      <c r="BU471" s="1">
        <v>4662</v>
      </c>
      <c r="BV471" s="1">
        <v>4637</v>
      </c>
      <c r="BW471" s="1">
        <v>4652</v>
      </c>
      <c r="BX471" s="1">
        <v>1215.2</v>
      </c>
      <c r="BY471" s="62"/>
      <c r="BZ471" s="62"/>
      <c r="CA471" s="8"/>
      <c r="CB471" s="8"/>
      <c r="CC471" s="62"/>
      <c r="CD471" s="62"/>
      <c r="CE471" s="1"/>
      <c r="CF471" s="1"/>
    </row>
    <row r="472" spans="1:84" s="12" customFormat="1">
      <c r="A472" s="1">
        <v>2014</v>
      </c>
      <c r="B472" s="1">
        <v>2</v>
      </c>
      <c r="C472" s="24">
        <v>41974</v>
      </c>
      <c r="D472" s="26">
        <v>4580</v>
      </c>
      <c r="E472" s="26">
        <v>4604</v>
      </c>
      <c r="F472" s="26">
        <v>4571</v>
      </c>
      <c r="G472" s="26">
        <v>4584</v>
      </c>
      <c r="H472" s="1">
        <v>1239</v>
      </c>
      <c r="I472" s="81">
        <v>147.943916</v>
      </c>
      <c r="J472" s="119">
        <v>147.8064</v>
      </c>
      <c r="K472" s="119">
        <v>100.312844</v>
      </c>
      <c r="L472" s="72">
        <v>100.23529600000001</v>
      </c>
      <c r="M472" s="7">
        <v>4569</v>
      </c>
      <c r="N472" s="56"/>
      <c r="O472" s="84"/>
      <c r="P472" s="13"/>
      <c r="Q472" s="13"/>
      <c r="R472" s="13"/>
      <c r="S472" s="13"/>
      <c r="T472" s="13"/>
      <c r="U472" s="13"/>
      <c r="V472" s="13"/>
      <c r="W472" s="50"/>
      <c r="X472" s="69">
        <v>4571</v>
      </c>
      <c r="Y472" s="7">
        <v>4769</v>
      </c>
      <c r="Z472" s="68">
        <v>4565</v>
      </c>
      <c r="AA472" s="68">
        <v>4755</v>
      </c>
      <c r="AB472" s="134"/>
      <c r="AC472" s="134"/>
      <c r="AD472" s="134"/>
      <c r="AE472" s="134"/>
      <c r="AF472" s="134"/>
      <c r="AG472" s="37"/>
      <c r="AH472" s="37"/>
      <c r="AI472" s="1"/>
      <c r="AJ472" s="1"/>
      <c r="AK472" s="1"/>
      <c r="AL472" s="1"/>
      <c r="AM472" s="1"/>
      <c r="AN472" s="1"/>
      <c r="AO472" s="1"/>
      <c r="AP472" s="14">
        <v>4650</v>
      </c>
      <c r="AQ472" s="14">
        <v>4671</v>
      </c>
      <c r="AR472" s="14">
        <v>4571</v>
      </c>
      <c r="AS472" s="14">
        <v>4586</v>
      </c>
      <c r="AT472" s="14">
        <v>4636.666666666667</v>
      </c>
      <c r="AU472" s="127">
        <v>4</v>
      </c>
      <c r="AV472" s="127" t="s">
        <v>618</v>
      </c>
      <c r="AW472" s="14">
        <v>731</v>
      </c>
      <c r="AX472" s="127" t="s">
        <v>618</v>
      </c>
      <c r="AY472" s="14">
        <v>257</v>
      </c>
      <c r="AZ472" s="1">
        <v>4571</v>
      </c>
      <c r="BA472" s="1">
        <v>4649</v>
      </c>
      <c r="BB472" s="1">
        <v>4565</v>
      </c>
      <c r="BC472" s="1">
        <v>4625</v>
      </c>
      <c r="BD472" s="8"/>
      <c r="BE472" s="8"/>
      <c r="BF472" s="62"/>
      <c r="BG472" s="62"/>
      <c r="BH472" s="35">
        <v>4677</v>
      </c>
      <c r="BI472" s="35">
        <v>658</v>
      </c>
      <c r="BJ472" s="35">
        <v>626</v>
      </c>
      <c r="BK472" s="35">
        <v>1.0511182108626198</v>
      </c>
      <c r="BL472" s="1">
        <v>4571</v>
      </c>
      <c r="BM472" s="1">
        <v>4628</v>
      </c>
      <c r="BN472" s="1">
        <v>4565</v>
      </c>
      <c r="BO472" s="1">
        <v>4612</v>
      </c>
      <c r="BP472" s="1">
        <v>4571</v>
      </c>
      <c r="BQ472" s="1">
        <v>4691</v>
      </c>
      <c r="BR472" s="1">
        <v>4565</v>
      </c>
      <c r="BS472" s="1">
        <v>4672</v>
      </c>
      <c r="BT472" s="1">
        <v>4571</v>
      </c>
      <c r="BU472" s="1">
        <v>4580</v>
      </c>
      <c r="BV472" s="1">
        <v>4565</v>
      </c>
      <c r="BW472" s="1">
        <v>4579</v>
      </c>
      <c r="BX472" s="1">
        <v>1187.8</v>
      </c>
      <c r="BY472" s="62"/>
      <c r="BZ472" s="62"/>
      <c r="CA472" s="8"/>
      <c r="CB472" s="8"/>
      <c r="CC472" s="62"/>
      <c r="CD472" s="62"/>
      <c r="CE472" s="1"/>
      <c r="CF472" s="1"/>
    </row>
    <row r="473" spans="1:84" s="12" customFormat="1">
      <c r="A473" s="1">
        <v>2014</v>
      </c>
      <c r="B473" s="1">
        <v>3</v>
      </c>
      <c r="C473" s="24">
        <v>41975</v>
      </c>
      <c r="D473" s="26">
        <v>4695</v>
      </c>
      <c r="E473" s="26">
        <v>4729</v>
      </c>
      <c r="F473" s="26">
        <v>4680</v>
      </c>
      <c r="G473" s="26">
        <v>4724</v>
      </c>
      <c r="H473" s="1">
        <v>1216.5999999999999</v>
      </c>
      <c r="I473" s="81">
        <v>147.736402</v>
      </c>
      <c r="J473" s="119">
        <v>147.79103000000001</v>
      </c>
      <c r="K473" s="119">
        <v>101.03164200000001</v>
      </c>
      <c r="L473" s="72">
        <v>101.050856</v>
      </c>
      <c r="M473" s="7">
        <v>4719</v>
      </c>
      <c r="N473" s="56"/>
      <c r="O473" s="84"/>
      <c r="P473" s="13"/>
      <c r="Q473" s="13"/>
      <c r="R473" s="13"/>
      <c r="S473" s="13"/>
      <c r="T473" s="13"/>
      <c r="U473" s="13"/>
      <c r="V473" s="13"/>
      <c r="W473" s="50"/>
      <c r="X473" s="69">
        <v>4719</v>
      </c>
      <c r="Y473" s="7">
        <v>4725</v>
      </c>
      <c r="Z473" s="68">
        <v>4678</v>
      </c>
      <c r="AA473" s="68">
        <v>4693</v>
      </c>
      <c r="AB473" s="134"/>
      <c r="AC473" s="134"/>
      <c r="AD473" s="134"/>
      <c r="AE473" s="134"/>
      <c r="AF473" s="134"/>
      <c r="AG473" s="37"/>
      <c r="AH473" s="37"/>
      <c r="AI473" s="1"/>
      <c r="AJ473" s="1"/>
      <c r="AK473" s="1"/>
      <c r="AL473" s="1"/>
      <c r="AM473" s="1"/>
      <c r="AN473" s="1"/>
      <c r="AO473" s="1"/>
      <c r="AP473" s="14">
        <v>4571</v>
      </c>
      <c r="AQ473" s="14">
        <v>4769</v>
      </c>
      <c r="AR473" s="14">
        <v>4565</v>
      </c>
      <c r="AS473" s="14">
        <v>4701</v>
      </c>
      <c r="AT473" s="14">
        <v>4644.666666666667</v>
      </c>
      <c r="AU473" s="127">
        <v>29</v>
      </c>
      <c r="AV473" s="127" t="s">
        <v>618</v>
      </c>
      <c r="AW473" s="14">
        <v>731</v>
      </c>
      <c r="AX473" s="127" t="s">
        <v>618</v>
      </c>
      <c r="AY473" s="14">
        <v>257</v>
      </c>
      <c r="AZ473" s="1">
        <v>4719</v>
      </c>
      <c r="BA473" s="1">
        <v>4725</v>
      </c>
      <c r="BB473" s="1">
        <v>4678</v>
      </c>
      <c r="BC473" s="1">
        <v>4711</v>
      </c>
      <c r="BD473" s="8"/>
      <c r="BE473" s="8"/>
      <c r="BF473" s="62"/>
      <c r="BG473" s="62"/>
      <c r="BH473" s="1">
        <v>4704</v>
      </c>
      <c r="BI473" s="1">
        <v>577</v>
      </c>
      <c r="BJ473" s="1">
        <v>711</v>
      </c>
      <c r="BK473" s="1">
        <v>0.8115330520393812</v>
      </c>
      <c r="BL473" s="1">
        <v>4719</v>
      </c>
      <c r="BM473" s="1">
        <v>4720</v>
      </c>
      <c r="BN473" s="1">
        <v>4678</v>
      </c>
      <c r="BO473" s="1">
        <v>4693</v>
      </c>
      <c r="BP473" s="1">
        <v>4719</v>
      </c>
      <c r="BQ473" s="1">
        <v>4725</v>
      </c>
      <c r="BR473" s="1">
        <v>4678</v>
      </c>
      <c r="BS473" s="1">
        <v>4686</v>
      </c>
      <c r="BT473" s="1">
        <v>4719</v>
      </c>
      <c r="BU473" s="1">
        <v>4720</v>
      </c>
      <c r="BV473" s="1">
        <v>4702</v>
      </c>
      <c r="BW473" s="1">
        <v>4710</v>
      </c>
      <c r="BX473" s="1">
        <v>1223.2</v>
      </c>
      <c r="BY473" s="62"/>
      <c r="BZ473" s="62"/>
      <c r="CA473" s="8"/>
      <c r="CB473" s="8"/>
      <c r="CC473" s="62"/>
      <c r="CD473" s="62"/>
      <c r="CE473" s="1"/>
      <c r="CF473" s="1"/>
    </row>
    <row r="474" spans="1:84">
      <c r="A474" s="1">
        <v>2014</v>
      </c>
      <c r="B474" s="1">
        <v>4</v>
      </c>
      <c r="C474" s="24">
        <v>41976</v>
      </c>
      <c r="D474" s="26">
        <v>4703</v>
      </c>
      <c r="E474" s="26">
        <v>4711</v>
      </c>
      <c r="F474" s="26">
        <v>4684</v>
      </c>
      <c r="G474" s="26">
        <v>4701</v>
      </c>
      <c r="H474" s="1">
        <v>1226</v>
      </c>
      <c r="I474" s="81">
        <v>147.54757599999999</v>
      </c>
      <c r="J474" s="119">
        <v>147.51090600000001</v>
      </c>
      <c r="K474" s="119">
        <v>100.233144</v>
      </c>
      <c r="L474" s="72">
        <v>100.21633199999999</v>
      </c>
      <c r="M474" s="7">
        <v>4704</v>
      </c>
      <c r="O474" s="84"/>
      <c r="P474" s="13"/>
      <c r="Q474" s="13"/>
      <c r="R474" s="13"/>
      <c r="S474" s="13"/>
      <c r="T474" s="13"/>
      <c r="U474" s="13"/>
      <c r="V474" s="13"/>
      <c r="W474" s="50"/>
      <c r="X474" s="69">
        <v>4705</v>
      </c>
      <c r="Y474" s="7">
        <v>4775</v>
      </c>
      <c r="Z474" s="68">
        <v>4703</v>
      </c>
      <c r="AA474" s="68">
        <v>4751</v>
      </c>
      <c r="AG474" s="37"/>
      <c r="AH474" s="37"/>
      <c r="AP474" s="14">
        <v>4719</v>
      </c>
      <c r="AQ474" s="14">
        <v>4725</v>
      </c>
      <c r="AR474" s="14">
        <v>4678</v>
      </c>
      <c r="AS474" s="14">
        <v>4694</v>
      </c>
      <c r="AT474" s="14">
        <v>4660.333333333333</v>
      </c>
      <c r="AU474" s="127">
        <v>2</v>
      </c>
      <c r="AV474" s="127" t="s">
        <v>618</v>
      </c>
      <c r="AW474" s="14">
        <v>731</v>
      </c>
      <c r="AX474" s="127" t="s">
        <v>618</v>
      </c>
      <c r="AY474" s="14">
        <v>257</v>
      </c>
      <c r="AZ474" s="1">
        <v>4705</v>
      </c>
      <c r="BA474" s="1">
        <v>4742</v>
      </c>
      <c r="BB474" s="1">
        <v>4703</v>
      </c>
      <c r="BC474" s="1">
        <v>4728</v>
      </c>
      <c r="BH474" s="1">
        <v>4697</v>
      </c>
      <c r="BI474" s="1">
        <v>524</v>
      </c>
      <c r="BJ474" s="1">
        <v>576</v>
      </c>
      <c r="BK474" s="1">
        <v>0.90972222222222221</v>
      </c>
      <c r="BL474" s="1">
        <v>4705</v>
      </c>
      <c r="BM474" s="1">
        <v>4742</v>
      </c>
      <c r="BN474" s="1">
        <v>4703</v>
      </c>
      <c r="BO474" s="1">
        <v>4729</v>
      </c>
      <c r="BP474" s="1">
        <v>4705</v>
      </c>
      <c r="BQ474" s="1">
        <v>4746</v>
      </c>
      <c r="BR474" s="1">
        <v>4703</v>
      </c>
      <c r="BS474" s="1">
        <v>4744</v>
      </c>
      <c r="BT474" s="1">
        <v>4705</v>
      </c>
      <c r="BU474" s="1">
        <v>4742</v>
      </c>
      <c r="BV474" s="1">
        <v>4703</v>
      </c>
      <c r="BW474" s="1">
        <v>4730</v>
      </c>
      <c r="BX474" s="1">
        <v>1226.2</v>
      </c>
    </row>
    <row r="475" spans="1:84">
      <c r="A475" s="1">
        <v>2014</v>
      </c>
      <c r="B475" s="1">
        <v>5</v>
      </c>
      <c r="C475" s="24">
        <v>41977</v>
      </c>
      <c r="D475" s="26">
        <v>4752</v>
      </c>
      <c r="E475" s="26">
        <v>4766</v>
      </c>
      <c r="F475" s="26">
        <v>4748</v>
      </c>
      <c r="G475" s="26">
        <v>4766</v>
      </c>
      <c r="H475" s="1">
        <v>1237.5999999999999</v>
      </c>
      <c r="I475" s="81">
        <v>147.51297</v>
      </c>
      <c r="J475" s="119">
        <v>147.50221199999999</v>
      </c>
      <c r="K475" s="119">
        <v>100.32033</v>
      </c>
      <c r="L475" s="72">
        <v>100.365792</v>
      </c>
      <c r="M475" s="7">
        <v>4755</v>
      </c>
      <c r="O475" s="84"/>
      <c r="P475" s="13"/>
      <c r="Q475" s="13"/>
      <c r="R475" s="13"/>
      <c r="S475" s="13"/>
      <c r="T475" s="13"/>
      <c r="U475" s="13"/>
      <c r="V475" s="13"/>
      <c r="W475" s="50"/>
      <c r="X475" s="69">
        <v>4756</v>
      </c>
      <c r="Y475" s="7">
        <v>4827</v>
      </c>
      <c r="Z475" s="68">
        <v>4755</v>
      </c>
      <c r="AA475" s="68">
        <v>4813</v>
      </c>
      <c r="AG475" s="37"/>
      <c r="AH475" s="37"/>
      <c r="AP475" s="14">
        <v>4705</v>
      </c>
      <c r="AQ475" s="14">
        <v>4775</v>
      </c>
      <c r="AR475" s="14">
        <v>4703</v>
      </c>
      <c r="AS475" s="14">
        <v>4752</v>
      </c>
      <c r="AT475" s="14">
        <v>4715.666666666667</v>
      </c>
      <c r="AU475" s="127">
        <v>14</v>
      </c>
      <c r="AV475" s="127" t="s">
        <v>618</v>
      </c>
      <c r="AW475" s="14">
        <v>731</v>
      </c>
      <c r="AX475" s="127" t="s">
        <v>618</v>
      </c>
      <c r="AY475" s="14">
        <v>257</v>
      </c>
      <c r="AZ475" s="1">
        <v>4756</v>
      </c>
      <c r="BA475" s="1">
        <v>4814</v>
      </c>
      <c r="BB475" s="1">
        <v>4755</v>
      </c>
      <c r="BC475" s="1">
        <v>4813</v>
      </c>
      <c r="BH475" s="35">
        <v>4697</v>
      </c>
      <c r="BI475" s="35">
        <v>524</v>
      </c>
      <c r="BJ475" s="35">
        <v>576</v>
      </c>
      <c r="BK475" s="35">
        <v>0.90972222222222221</v>
      </c>
      <c r="BL475" s="1">
        <v>4756</v>
      </c>
      <c r="BM475" s="1">
        <v>4812</v>
      </c>
      <c r="BN475" s="1">
        <v>4755</v>
      </c>
      <c r="BO475" s="1">
        <v>4790</v>
      </c>
      <c r="BP475" s="1">
        <v>4756</v>
      </c>
      <c r="BQ475" s="1">
        <v>4814</v>
      </c>
      <c r="BR475" s="1">
        <v>4755</v>
      </c>
      <c r="BS475" s="1">
        <v>4804</v>
      </c>
      <c r="BT475" s="1">
        <v>4756</v>
      </c>
      <c r="BU475" s="1">
        <v>4789</v>
      </c>
      <c r="BV475" s="1">
        <v>4755</v>
      </c>
      <c r="BW475" s="1">
        <v>4787</v>
      </c>
      <c r="BX475" s="1">
        <v>1233</v>
      </c>
    </row>
    <row r="476" spans="1:84">
      <c r="A476" s="1">
        <v>2014</v>
      </c>
      <c r="B476" s="1">
        <v>6</v>
      </c>
      <c r="C476" s="24">
        <v>41978</v>
      </c>
      <c r="D476" s="26">
        <v>4789</v>
      </c>
      <c r="E476" s="26">
        <v>4803</v>
      </c>
      <c r="F476" s="26">
        <v>4777</v>
      </c>
      <c r="G476" s="26">
        <v>4803</v>
      </c>
      <c r="H476" s="1">
        <v>1219.5</v>
      </c>
      <c r="I476" s="81">
        <v>148.52695199999999</v>
      </c>
      <c r="J476" s="119">
        <v>148.488744</v>
      </c>
      <c r="K476" s="119">
        <v>100.494952</v>
      </c>
      <c r="L476" s="72">
        <v>100.564758</v>
      </c>
      <c r="M476" s="7">
        <v>4812</v>
      </c>
      <c r="O476" s="84"/>
      <c r="P476" s="13"/>
      <c r="Q476" s="13"/>
      <c r="R476" s="13"/>
      <c r="S476" s="13"/>
      <c r="T476" s="13"/>
      <c r="U476" s="13"/>
      <c r="V476" s="13"/>
      <c r="W476" s="50"/>
      <c r="X476" s="69">
        <v>4814</v>
      </c>
      <c r="Y476" s="7">
        <v>4833</v>
      </c>
      <c r="Z476" s="68">
        <v>4791</v>
      </c>
      <c r="AA476" s="68">
        <v>4806</v>
      </c>
      <c r="AG476" s="37"/>
      <c r="AH476" s="37"/>
      <c r="AP476" s="14">
        <v>4756</v>
      </c>
      <c r="AQ476" s="14">
        <v>4827</v>
      </c>
      <c r="AR476" s="14">
        <v>4755</v>
      </c>
      <c r="AS476" s="14">
        <v>4782</v>
      </c>
      <c r="AT476" s="14">
        <v>4742.666666666667</v>
      </c>
      <c r="AU476" s="127">
        <v>14</v>
      </c>
      <c r="AV476" s="127" t="s">
        <v>618</v>
      </c>
      <c r="AW476" s="14">
        <v>731</v>
      </c>
      <c r="AX476" s="127" t="s">
        <v>618</v>
      </c>
      <c r="AY476" s="14">
        <v>257</v>
      </c>
      <c r="AZ476" s="1">
        <v>4814</v>
      </c>
      <c r="BA476" s="1">
        <v>4828</v>
      </c>
      <c r="BB476" s="1">
        <v>4805</v>
      </c>
      <c r="BC476" s="1">
        <v>4820</v>
      </c>
      <c r="BH476" s="1">
        <v>4795</v>
      </c>
      <c r="BI476" s="1">
        <v>797</v>
      </c>
      <c r="BJ476" s="1">
        <v>550</v>
      </c>
      <c r="BK476" s="1">
        <v>1.449090909090909</v>
      </c>
      <c r="BL476" s="1">
        <v>4814</v>
      </c>
      <c r="BM476" s="1">
        <v>4821</v>
      </c>
      <c r="BN476" s="1">
        <v>4805</v>
      </c>
      <c r="BO476" s="1">
        <v>4814</v>
      </c>
      <c r="BP476" s="1">
        <v>4814</v>
      </c>
      <c r="BQ476" s="1">
        <v>4833</v>
      </c>
      <c r="BR476" s="1">
        <v>4805</v>
      </c>
      <c r="BS476" s="1">
        <v>4818</v>
      </c>
      <c r="BT476" s="1">
        <v>4814</v>
      </c>
      <c r="BU476" s="1">
        <v>4817</v>
      </c>
      <c r="BV476" s="1">
        <v>4811</v>
      </c>
      <c r="BW476" s="1">
        <v>4813</v>
      </c>
      <c r="BX476" s="1">
        <v>1236.5999999999999</v>
      </c>
    </row>
    <row r="477" spans="1:84">
      <c r="A477" s="1">
        <v>2014</v>
      </c>
      <c r="B477" s="1">
        <v>2</v>
      </c>
      <c r="C477" s="24">
        <v>41981</v>
      </c>
      <c r="D477" s="26">
        <v>4808</v>
      </c>
      <c r="E477" s="26">
        <v>4825</v>
      </c>
      <c r="F477" s="26">
        <v>4801</v>
      </c>
      <c r="G477" s="26">
        <v>4821</v>
      </c>
      <c r="H477" s="1">
        <v>1234.0999999999999</v>
      </c>
      <c r="I477" s="81">
        <v>149.06619000000001</v>
      </c>
      <c r="J477" s="119">
        <v>149.079476</v>
      </c>
      <c r="K477" s="119">
        <v>100.40885</v>
      </c>
      <c r="L477" s="72">
        <v>100.450766</v>
      </c>
      <c r="M477" s="7">
        <v>4822</v>
      </c>
      <c r="O477" s="84"/>
      <c r="P477" s="13"/>
      <c r="Q477" s="13"/>
      <c r="R477" s="13"/>
      <c r="S477" s="13"/>
      <c r="T477" s="13"/>
      <c r="U477" s="13"/>
      <c r="V477" s="13"/>
      <c r="W477" s="50"/>
      <c r="X477" s="69">
        <v>4825</v>
      </c>
      <c r="Y477" s="7">
        <v>4834</v>
      </c>
      <c r="Z477" s="68">
        <v>4794</v>
      </c>
      <c r="AA477" s="68">
        <v>4804</v>
      </c>
      <c r="AG477" s="37"/>
      <c r="AH477" s="37"/>
      <c r="AP477" s="14">
        <v>4814</v>
      </c>
      <c r="AQ477" s="14">
        <v>4833</v>
      </c>
      <c r="AR477" s="14">
        <v>4791</v>
      </c>
      <c r="AS477" s="14">
        <v>4818</v>
      </c>
      <c r="AT477" s="14">
        <v>4784</v>
      </c>
      <c r="AU477" s="127">
        <v>13</v>
      </c>
      <c r="AV477" s="127" t="s">
        <v>618</v>
      </c>
      <c r="AW477" s="14">
        <v>731</v>
      </c>
      <c r="AX477" s="127" t="s">
        <v>618</v>
      </c>
      <c r="AY477" s="14">
        <v>257</v>
      </c>
      <c r="AZ477" s="1">
        <v>4825</v>
      </c>
      <c r="BA477" s="1">
        <v>4834</v>
      </c>
      <c r="BB477" s="1">
        <v>4812</v>
      </c>
      <c r="BC477" s="1">
        <v>4815</v>
      </c>
      <c r="BH477" s="1">
        <v>4816</v>
      </c>
      <c r="BI477" s="1">
        <v>491</v>
      </c>
      <c r="BJ477" s="1">
        <v>426</v>
      </c>
      <c r="BK477" s="1">
        <v>1.1525821596244132</v>
      </c>
      <c r="BL477" s="1">
        <v>4825</v>
      </c>
      <c r="BM477" s="1">
        <v>4834</v>
      </c>
      <c r="BN477" s="1">
        <v>4819</v>
      </c>
      <c r="BO477" s="1">
        <v>4824</v>
      </c>
      <c r="BP477" s="1">
        <v>4825</v>
      </c>
      <c r="BQ477" s="1">
        <v>4834</v>
      </c>
      <c r="BR477" s="1">
        <v>4810</v>
      </c>
      <c r="BS477" s="1">
        <v>4813</v>
      </c>
      <c r="BT477" s="1">
        <v>4825</v>
      </c>
      <c r="BU477" s="1">
        <v>4834</v>
      </c>
      <c r="BV477" s="1">
        <v>4819</v>
      </c>
      <c r="BW477" s="1">
        <v>4820</v>
      </c>
      <c r="BX477" s="1">
        <v>1230</v>
      </c>
    </row>
    <row r="478" spans="1:84">
      <c r="A478" s="1">
        <v>2014</v>
      </c>
      <c r="B478" s="1">
        <v>3</v>
      </c>
      <c r="C478" s="24">
        <v>41982</v>
      </c>
      <c r="D478" s="26">
        <v>4810</v>
      </c>
      <c r="E478" s="26">
        <v>4814</v>
      </c>
      <c r="F478" s="26">
        <v>4753</v>
      </c>
      <c r="G478" s="26">
        <v>4770</v>
      </c>
      <c r="H478" s="1">
        <v>1246.8</v>
      </c>
      <c r="I478" s="81">
        <v>147.87301199999999</v>
      </c>
      <c r="J478" s="119">
        <v>147.94929999999999</v>
      </c>
      <c r="K478" s="119">
        <v>98.865795000000006</v>
      </c>
      <c r="L478" s="72">
        <v>98.924964000000003</v>
      </c>
      <c r="M478" s="7">
        <v>4780</v>
      </c>
      <c r="O478" s="84"/>
      <c r="P478" s="13"/>
      <c r="Q478" s="13"/>
      <c r="R478" s="13"/>
      <c r="S478" s="13"/>
      <c r="T478" s="13"/>
      <c r="U478" s="13"/>
      <c r="V478" s="13"/>
      <c r="W478" s="50"/>
      <c r="X478" s="69">
        <v>4781</v>
      </c>
      <c r="Y478" s="7">
        <v>4826</v>
      </c>
      <c r="Z478" s="68">
        <v>4773</v>
      </c>
      <c r="AA478" s="68">
        <v>4820</v>
      </c>
      <c r="AG478" s="37"/>
      <c r="AH478" s="37"/>
      <c r="AP478" s="14">
        <v>4825</v>
      </c>
      <c r="AQ478" s="14">
        <v>4834</v>
      </c>
      <c r="AR478" s="14">
        <v>4794</v>
      </c>
      <c r="AS478" s="14">
        <v>4801</v>
      </c>
      <c r="AT478" s="14">
        <v>4800.333333333333</v>
      </c>
      <c r="AU478" s="127">
        <v>40</v>
      </c>
      <c r="AV478" s="127" t="s">
        <v>618</v>
      </c>
      <c r="AW478" s="14">
        <v>731</v>
      </c>
      <c r="AX478" s="127" t="s">
        <v>618</v>
      </c>
      <c r="AY478" s="14">
        <v>257</v>
      </c>
      <c r="AZ478" s="1">
        <v>4781</v>
      </c>
      <c r="BA478" s="1">
        <v>4826</v>
      </c>
      <c r="BB478" s="1">
        <v>4773</v>
      </c>
      <c r="BC478" s="1">
        <v>4809</v>
      </c>
      <c r="BH478" s="1">
        <v>4811</v>
      </c>
      <c r="BI478" s="1">
        <v>789</v>
      </c>
      <c r="BJ478" s="1">
        <v>403</v>
      </c>
      <c r="BK478" s="1">
        <v>1.9578163771712158</v>
      </c>
      <c r="BL478" s="1">
        <v>4781</v>
      </c>
      <c r="BM478" s="1">
        <v>4815</v>
      </c>
      <c r="BN478" s="1">
        <v>4773</v>
      </c>
      <c r="BO478" s="1">
        <v>4803</v>
      </c>
      <c r="BP478" s="1">
        <v>4781</v>
      </c>
      <c r="BQ478" s="1">
        <v>4826</v>
      </c>
      <c r="BR478" s="1">
        <v>4773</v>
      </c>
      <c r="BS478" s="1">
        <v>4813</v>
      </c>
      <c r="BT478" s="1">
        <v>4781</v>
      </c>
      <c r="BU478" s="1">
        <v>4786</v>
      </c>
      <c r="BV478" s="1">
        <v>4773</v>
      </c>
      <c r="BW478" s="1">
        <v>4778</v>
      </c>
      <c r="BX478" s="1">
        <v>1232.8</v>
      </c>
    </row>
    <row r="479" spans="1:84">
      <c r="A479" s="1">
        <v>2014</v>
      </c>
      <c r="B479" s="1">
        <v>4</v>
      </c>
      <c r="C479" s="24">
        <v>41983</v>
      </c>
      <c r="D479" s="26">
        <v>4822</v>
      </c>
      <c r="E479" s="26">
        <v>4826</v>
      </c>
      <c r="F479" s="26">
        <v>4802</v>
      </c>
      <c r="G479" s="26">
        <v>4814</v>
      </c>
      <c r="H479" s="1">
        <v>1240.5</v>
      </c>
      <c r="I479" s="81">
        <v>147.54060100000001</v>
      </c>
      <c r="J479" s="119">
        <v>147.61727999999999</v>
      </c>
      <c r="K479" s="119">
        <v>99.082880000000003</v>
      </c>
      <c r="L479" s="72">
        <v>99.138639999999995</v>
      </c>
      <c r="M479" s="7">
        <v>4826</v>
      </c>
      <c r="O479" s="84"/>
      <c r="P479" s="13"/>
      <c r="Q479" s="13"/>
      <c r="R479" s="13"/>
      <c r="S479" s="13"/>
      <c r="T479" s="13"/>
      <c r="U479" s="13"/>
      <c r="V479" s="13"/>
      <c r="W479" s="50"/>
      <c r="X479" s="69">
        <v>4828</v>
      </c>
      <c r="Y479" s="7">
        <v>4828</v>
      </c>
      <c r="Z479" s="68">
        <v>4760</v>
      </c>
      <c r="AA479" s="68">
        <v>4760</v>
      </c>
      <c r="AG479" s="37"/>
      <c r="AH479" s="37"/>
      <c r="AP479" s="14">
        <v>4781</v>
      </c>
      <c r="AQ479" s="14">
        <v>4826</v>
      </c>
      <c r="AR479" s="14">
        <v>4773</v>
      </c>
      <c r="AS479" s="14">
        <v>4813</v>
      </c>
      <c r="AT479" s="14">
        <v>4810.666666666667</v>
      </c>
      <c r="AU479" s="127">
        <v>8</v>
      </c>
      <c r="AV479" s="127" t="s">
        <v>618</v>
      </c>
      <c r="AW479" s="14">
        <v>731</v>
      </c>
      <c r="AX479" s="127" t="s">
        <v>618</v>
      </c>
      <c r="AY479" s="14">
        <v>257</v>
      </c>
      <c r="AZ479" s="1">
        <v>4828</v>
      </c>
      <c r="BA479" s="1">
        <v>4828</v>
      </c>
      <c r="BB479" s="1">
        <v>4781</v>
      </c>
      <c r="BC479" s="1">
        <v>4783</v>
      </c>
      <c r="BH479" s="1">
        <v>4812</v>
      </c>
      <c r="BI479" s="1">
        <v>974</v>
      </c>
      <c r="BJ479" s="1">
        <v>592</v>
      </c>
      <c r="BK479" s="1">
        <v>1.6452702702702702</v>
      </c>
      <c r="BL479" s="1">
        <v>4828</v>
      </c>
      <c r="BM479" s="1">
        <v>4828</v>
      </c>
      <c r="BN479" s="1">
        <v>4788</v>
      </c>
      <c r="BO479" s="1">
        <v>4797</v>
      </c>
      <c r="BP479" s="1">
        <v>4828</v>
      </c>
      <c r="BQ479" s="1">
        <v>4828</v>
      </c>
      <c r="BR479" s="1">
        <v>4772</v>
      </c>
      <c r="BS479" s="1">
        <v>4778</v>
      </c>
      <c r="BT479" s="1">
        <v>4828</v>
      </c>
      <c r="BU479" s="1">
        <v>4828</v>
      </c>
      <c r="BV479" s="1">
        <v>4812</v>
      </c>
      <c r="BW479" s="1">
        <v>4823</v>
      </c>
      <c r="BX479" s="1">
        <v>1250.8</v>
      </c>
    </row>
    <row r="480" spans="1:84">
      <c r="A480" s="1">
        <v>2014</v>
      </c>
      <c r="B480" s="1">
        <v>5</v>
      </c>
      <c r="C480" s="24">
        <v>41984</v>
      </c>
      <c r="D480" s="26">
        <v>4745</v>
      </c>
      <c r="E480" s="26">
        <v>4785</v>
      </c>
      <c r="F480" s="26">
        <v>4726</v>
      </c>
      <c r="G480" s="26">
        <v>4769</v>
      </c>
      <c r="H480" s="1">
        <v>1238.3</v>
      </c>
      <c r="I480" s="81">
        <v>147.056185</v>
      </c>
      <c r="J480" s="119">
        <v>147.23853</v>
      </c>
      <c r="K480" s="119">
        <v>98.399538000000007</v>
      </c>
      <c r="L480" s="72">
        <v>98.478025000000002</v>
      </c>
      <c r="M480" s="7">
        <v>4762</v>
      </c>
      <c r="O480" s="84"/>
      <c r="P480" s="13"/>
      <c r="Q480" s="13"/>
      <c r="R480" s="13"/>
      <c r="S480" s="13"/>
      <c r="T480" s="13"/>
      <c r="U480" s="13"/>
      <c r="V480" s="13"/>
      <c r="W480" s="50"/>
      <c r="X480" s="69">
        <v>4760</v>
      </c>
      <c r="Y480" s="7">
        <v>4809</v>
      </c>
      <c r="Z480" s="68">
        <v>4738</v>
      </c>
      <c r="AA480" s="68">
        <v>4786</v>
      </c>
      <c r="AG480" s="37"/>
      <c r="AH480" s="37"/>
      <c r="AP480" s="14">
        <v>4828</v>
      </c>
      <c r="AQ480" s="14">
        <v>4828</v>
      </c>
      <c r="AR480" s="14">
        <v>4726</v>
      </c>
      <c r="AS480" s="14">
        <v>4756</v>
      </c>
      <c r="AT480" s="14">
        <v>4790</v>
      </c>
      <c r="AU480" s="127">
        <v>24</v>
      </c>
      <c r="AV480" s="127" t="s">
        <v>618</v>
      </c>
      <c r="AW480" s="14">
        <v>731</v>
      </c>
      <c r="AX480" s="127" t="s">
        <v>618</v>
      </c>
      <c r="AY480" s="14">
        <v>257</v>
      </c>
      <c r="AZ480" s="1">
        <v>4760</v>
      </c>
      <c r="BA480" s="1">
        <v>4768</v>
      </c>
      <c r="BB480" s="1">
        <v>4740</v>
      </c>
      <c r="BC480" s="1">
        <v>4745</v>
      </c>
      <c r="BH480" s="1">
        <v>4732</v>
      </c>
      <c r="BI480" s="1">
        <v>428</v>
      </c>
      <c r="BJ480" s="1">
        <v>659</v>
      </c>
      <c r="BK480" s="1">
        <v>0.64946889226100146</v>
      </c>
      <c r="BL480" s="1">
        <v>4760</v>
      </c>
      <c r="BM480" s="1">
        <v>4768</v>
      </c>
      <c r="BN480" s="1">
        <v>4746</v>
      </c>
      <c r="BO480" s="1">
        <v>4757</v>
      </c>
      <c r="BP480" s="1">
        <v>4760</v>
      </c>
      <c r="BQ480" s="1">
        <v>4768</v>
      </c>
      <c r="BR480" s="1">
        <v>4738</v>
      </c>
      <c r="BS480" s="1">
        <v>4761</v>
      </c>
      <c r="BT480" s="1">
        <v>4760</v>
      </c>
      <c r="BU480" s="1">
        <v>4767</v>
      </c>
      <c r="BV480" s="1">
        <v>4749</v>
      </c>
      <c r="BW480" s="1">
        <v>4754</v>
      </c>
      <c r="BX480" s="1">
        <v>1244.2</v>
      </c>
    </row>
    <row r="481" spans="1:76">
      <c r="A481" s="1">
        <v>2014</v>
      </c>
      <c r="B481" s="1">
        <v>6</v>
      </c>
      <c r="C481" s="24">
        <v>41985</v>
      </c>
      <c r="D481" s="26">
        <v>4781</v>
      </c>
      <c r="E481" s="26">
        <v>4781</v>
      </c>
      <c r="F481" s="26">
        <v>4751</v>
      </c>
      <c r="G481" s="26">
        <v>4764</v>
      </c>
      <c r="H481" s="1">
        <v>1231.5</v>
      </c>
      <c r="I481" s="81" t="s">
        <v>125</v>
      </c>
      <c r="J481" s="119" t="s">
        <v>126</v>
      </c>
      <c r="K481" s="119">
        <v>98.332877999999994</v>
      </c>
      <c r="L481" s="72" t="s">
        <v>127</v>
      </c>
      <c r="M481" s="7">
        <v>4763</v>
      </c>
      <c r="O481" s="84"/>
      <c r="P481" s="13"/>
      <c r="Q481" s="13"/>
      <c r="R481" s="13"/>
      <c r="S481" s="13"/>
      <c r="T481" s="13"/>
      <c r="U481" s="13"/>
      <c r="V481" s="13"/>
      <c r="W481" s="50"/>
      <c r="X481" s="69">
        <v>4766</v>
      </c>
      <c r="Y481" s="7">
        <v>4771</v>
      </c>
      <c r="Z481" s="68">
        <v>4713</v>
      </c>
      <c r="AA481" s="68">
        <v>4724</v>
      </c>
      <c r="AG481" s="37"/>
      <c r="AH481" s="37"/>
      <c r="AP481" s="14">
        <v>4760</v>
      </c>
      <c r="AQ481" s="14">
        <v>4809</v>
      </c>
      <c r="AR481" s="14">
        <v>4738</v>
      </c>
      <c r="AS481" s="14">
        <v>4762</v>
      </c>
      <c r="AT481" s="14">
        <v>4777</v>
      </c>
      <c r="AU481" s="127">
        <v>17</v>
      </c>
      <c r="AV481" s="127" t="s">
        <v>618</v>
      </c>
      <c r="AW481" s="14">
        <v>731</v>
      </c>
      <c r="AX481" s="127" t="s">
        <v>618</v>
      </c>
      <c r="AY481" s="14">
        <v>257</v>
      </c>
      <c r="AZ481" s="1">
        <v>4766</v>
      </c>
      <c r="BA481" s="1">
        <v>4771</v>
      </c>
      <c r="BB481" s="1">
        <v>4730</v>
      </c>
      <c r="BC481" s="1">
        <v>4738</v>
      </c>
      <c r="BH481" s="1">
        <v>4762</v>
      </c>
      <c r="BI481" s="1">
        <v>452</v>
      </c>
      <c r="BJ481" s="1">
        <v>535</v>
      </c>
      <c r="BK481" s="1">
        <v>0.84485981308411218</v>
      </c>
      <c r="BL481" s="1">
        <v>4766</v>
      </c>
      <c r="BM481" s="1">
        <v>4771</v>
      </c>
      <c r="BN481" s="1">
        <v>4741</v>
      </c>
      <c r="BO481" s="1">
        <v>4747</v>
      </c>
      <c r="BP481" s="1">
        <v>4766</v>
      </c>
      <c r="BQ481" s="1">
        <v>4771</v>
      </c>
      <c r="BR481" s="1">
        <v>4726</v>
      </c>
      <c r="BS481" s="1">
        <v>4741</v>
      </c>
      <c r="BT481" s="1">
        <v>4766</v>
      </c>
      <c r="BU481" s="1">
        <v>4771</v>
      </c>
      <c r="BV481" s="1">
        <v>4760</v>
      </c>
      <c r="BW481" s="1">
        <v>4764</v>
      </c>
      <c r="BX481" s="1">
        <v>1240.3</v>
      </c>
    </row>
    <row r="482" spans="1:76">
      <c r="A482" s="1">
        <v>2014</v>
      </c>
      <c r="B482" s="1">
        <v>2</v>
      </c>
      <c r="C482" s="24">
        <v>41988</v>
      </c>
      <c r="D482" s="26">
        <v>4700</v>
      </c>
      <c r="E482" s="26">
        <v>4715</v>
      </c>
      <c r="F482" s="26">
        <v>4684</v>
      </c>
      <c r="G482" s="26">
        <v>4694</v>
      </c>
      <c r="H482" s="1">
        <v>1209.7</v>
      </c>
      <c r="I482" s="81" t="s">
        <v>131</v>
      </c>
      <c r="J482" s="119" t="s">
        <v>133</v>
      </c>
      <c r="K482" s="119" t="s">
        <v>132</v>
      </c>
      <c r="L482" s="72" t="s">
        <v>134</v>
      </c>
      <c r="M482" s="7">
        <v>4700</v>
      </c>
      <c r="O482" s="84"/>
      <c r="P482" s="13"/>
      <c r="Q482" s="13"/>
      <c r="R482" s="13"/>
      <c r="S482" s="13"/>
      <c r="T482" s="13"/>
      <c r="U482" s="13"/>
      <c r="V482" s="13"/>
      <c r="W482" s="50"/>
      <c r="X482" s="69">
        <v>4702</v>
      </c>
      <c r="Y482" s="7">
        <v>4703</v>
      </c>
      <c r="Z482" s="68">
        <v>4630</v>
      </c>
      <c r="AA482" s="68">
        <v>4631</v>
      </c>
      <c r="AG482" s="37"/>
      <c r="AH482" s="37"/>
      <c r="AP482" s="14">
        <v>4766</v>
      </c>
      <c r="AQ482" s="14">
        <v>4771</v>
      </c>
      <c r="AR482" s="14">
        <v>4684</v>
      </c>
      <c r="AS482" s="14">
        <v>4705</v>
      </c>
      <c r="AT482" s="14">
        <v>4741</v>
      </c>
      <c r="AU482" s="127">
        <v>6</v>
      </c>
      <c r="AV482" s="127" t="s">
        <v>618</v>
      </c>
      <c r="AW482" s="14">
        <v>731</v>
      </c>
      <c r="AX482" s="127" t="s">
        <v>618</v>
      </c>
      <c r="AY482" s="14">
        <v>257</v>
      </c>
      <c r="AZ482" s="1">
        <v>4702</v>
      </c>
      <c r="BA482" s="1">
        <v>4703</v>
      </c>
      <c r="BB482" s="1">
        <v>4656</v>
      </c>
      <c r="BC482" s="1">
        <v>4657</v>
      </c>
      <c r="BH482" s="1">
        <v>4711</v>
      </c>
      <c r="BI482" s="1">
        <v>442</v>
      </c>
      <c r="BJ482" s="1">
        <v>492</v>
      </c>
      <c r="BK482" s="1">
        <v>0.89837398373983735</v>
      </c>
      <c r="BL482" s="1">
        <v>4702</v>
      </c>
      <c r="BM482" s="1">
        <v>4703</v>
      </c>
      <c r="BN482" s="1">
        <v>4668</v>
      </c>
      <c r="BO482" s="1">
        <v>4686</v>
      </c>
      <c r="BP482" s="1">
        <v>4702</v>
      </c>
      <c r="BQ482" s="1">
        <v>4703</v>
      </c>
      <c r="BR482" s="1">
        <v>4656</v>
      </c>
      <c r="BS482" s="1">
        <v>4671</v>
      </c>
      <c r="BT482" s="1">
        <v>4702</v>
      </c>
      <c r="BU482" s="1">
        <v>4703</v>
      </c>
      <c r="BV482" s="1">
        <v>4676</v>
      </c>
      <c r="BW482" s="1">
        <v>4679</v>
      </c>
      <c r="BX482" s="1">
        <v>1222.7</v>
      </c>
    </row>
    <row r="483" spans="1:76">
      <c r="A483" s="1">
        <v>2014</v>
      </c>
      <c r="B483" s="1">
        <v>3</v>
      </c>
      <c r="C483" s="24">
        <v>41989</v>
      </c>
      <c r="D483" s="26">
        <v>4621</v>
      </c>
      <c r="E483" s="26">
        <v>4628</v>
      </c>
      <c r="F483" s="26">
        <v>4594</v>
      </c>
      <c r="G483" s="26">
        <v>4595</v>
      </c>
      <c r="H483" s="1">
        <v>1198.3</v>
      </c>
      <c r="I483" s="81" t="s">
        <v>136</v>
      </c>
      <c r="J483" s="119" t="s">
        <v>138</v>
      </c>
      <c r="K483" s="119" t="s">
        <v>137</v>
      </c>
      <c r="L483" s="72" t="s">
        <v>139</v>
      </c>
      <c r="M483" s="7">
        <v>4599</v>
      </c>
      <c r="O483" s="84"/>
      <c r="P483" s="13"/>
      <c r="Q483" s="13"/>
      <c r="R483" s="13"/>
      <c r="S483" s="13"/>
      <c r="T483" s="13"/>
      <c r="U483" s="13"/>
      <c r="V483" s="13"/>
      <c r="W483" s="50"/>
      <c r="X483" s="69">
        <v>4599</v>
      </c>
      <c r="Y483" s="7">
        <v>4612</v>
      </c>
      <c r="Z483" s="68">
        <v>4527</v>
      </c>
      <c r="AA483" s="68">
        <v>4543</v>
      </c>
      <c r="AG483" s="37"/>
      <c r="AH483" s="37"/>
      <c r="AP483" s="14">
        <v>4702</v>
      </c>
      <c r="AQ483" s="14">
        <v>4703</v>
      </c>
      <c r="AR483" s="14">
        <v>4599</v>
      </c>
      <c r="AS483" s="14">
        <v>4617</v>
      </c>
      <c r="AT483" s="14">
        <v>4694.666666666667</v>
      </c>
      <c r="AU483" s="127">
        <v>26</v>
      </c>
      <c r="AV483" s="127" t="s">
        <v>618</v>
      </c>
      <c r="AW483" s="14">
        <v>731</v>
      </c>
      <c r="AX483" s="127">
        <v>52</v>
      </c>
      <c r="AY483" s="14">
        <v>309</v>
      </c>
      <c r="AZ483" s="1">
        <v>4599</v>
      </c>
      <c r="BA483" s="1">
        <v>4612</v>
      </c>
      <c r="BB483" s="1">
        <v>4553</v>
      </c>
      <c r="BC483" s="1">
        <v>4571</v>
      </c>
      <c r="BH483" s="1">
        <v>4618</v>
      </c>
      <c r="BI483" s="1">
        <v>562</v>
      </c>
      <c r="BJ483" s="1">
        <v>612</v>
      </c>
      <c r="BK483" s="1">
        <v>0.9183006535947712</v>
      </c>
      <c r="BL483" s="1">
        <v>4599</v>
      </c>
      <c r="BM483" s="1">
        <v>4612</v>
      </c>
      <c r="BN483" s="1">
        <v>4553</v>
      </c>
      <c r="BO483" s="1">
        <v>4581</v>
      </c>
      <c r="BP483" s="1">
        <v>4599</v>
      </c>
      <c r="BQ483" s="1">
        <v>4612</v>
      </c>
      <c r="BR483" s="1">
        <v>4538</v>
      </c>
      <c r="BS483" s="1">
        <v>4551</v>
      </c>
      <c r="BT483" s="1">
        <v>4599</v>
      </c>
      <c r="BU483" s="1">
        <v>4612</v>
      </c>
      <c r="BV483" s="1">
        <v>4577</v>
      </c>
      <c r="BW483" s="1">
        <v>4578</v>
      </c>
      <c r="BX483" s="1">
        <v>1212.8</v>
      </c>
    </row>
    <row r="484" spans="1:76">
      <c r="A484" s="1">
        <v>2014</v>
      </c>
      <c r="B484" s="1">
        <v>4</v>
      </c>
      <c r="C484" s="24">
        <v>41990</v>
      </c>
      <c r="D484" s="26">
        <v>4545</v>
      </c>
      <c r="E484" s="26">
        <v>4567</v>
      </c>
      <c r="F484" s="26">
        <v>4538</v>
      </c>
      <c r="G484" s="26">
        <v>4558</v>
      </c>
      <c r="H484" s="1">
        <v>1192.4000000000001</v>
      </c>
      <c r="I484" s="81" t="s">
        <v>143</v>
      </c>
      <c r="J484" s="119" t="s">
        <v>145</v>
      </c>
      <c r="K484" s="119" t="s">
        <v>144</v>
      </c>
      <c r="L484" s="72" t="s">
        <v>146</v>
      </c>
      <c r="M484" s="7">
        <v>4562</v>
      </c>
      <c r="O484" s="84"/>
      <c r="P484" s="13"/>
      <c r="Q484" s="13"/>
      <c r="R484" s="13"/>
      <c r="S484" s="13"/>
      <c r="T484" s="13"/>
      <c r="U484" s="13"/>
      <c r="V484" s="13"/>
      <c r="W484" s="50"/>
      <c r="X484" s="69">
        <v>4561</v>
      </c>
      <c r="Y484" s="7">
        <v>4589</v>
      </c>
      <c r="Z484" s="68">
        <v>4548</v>
      </c>
      <c r="AA484" s="68">
        <v>4577</v>
      </c>
      <c r="AG484" s="37"/>
      <c r="AH484" s="37"/>
      <c r="AP484" s="14">
        <v>4599</v>
      </c>
      <c r="AQ484" s="14">
        <v>4612</v>
      </c>
      <c r="AR484" s="14">
        <v>4527</v>
      </c>
      <c r="AS484" s="14">
        <v>4559</v>
      </c>
      <c r="AT484" s="14">
        <v>4627</v>
      </c>
      <c r="AU484" s="127">
        <v>13</v>
      </c>
      <c r="AV484" s="127" t="s">
        <v>618</v>
      </c>
      <c r="AW484" s="14">
        <v>731</v>
      </c>
      <c r="AX484" s="127" t="s">
        <v>618</v>
      </c>
      <c r="AY484" s="14">
        <v>309</v>
      </c>
      <c r="AZ484" s="1">
        <v>4561</v>
      </c>
      <c r="BA484" s="1">
        <v>4589</v>
      </c>
      <c r="BB484" s="1">
        <v>4553</v>
      </c>
      <c r="BC484" s="1">
        <v>4554</v>
      </c>
      <c r="BH484" s="1">
        <v>4560</v>
      </c>
      <c r="BI484" s="1">
        <v>531</v>
      </c>
      <c r="BJ484" s="1">
        <v>474</v>
      </c>
      <c r="BK484" s="1">
        <v>1.120253164556962</v>
      </c>
      <c r="BL484" s="1">
        <v>4561</v>
      </c>
      <c r="BM484" s="1">
        <v>4589</v>
      </c>
      <c r="BN484" s="1">
        <v>4561</v>
      </c>
      <c r="BO484" s="1">
        <v>4572</v>
      </c>
      <c r="BP484" s="1">
        <v>4561</v>
      </c>
      <c r="BQ484" s="1">
        <v>4589</v>
      </c>
      <c r="BR484" s="1">
        <v>4550</v>
      </c>
      <c r="BS484" s="1">
        <v>4557</v>
      </c>
      <c r="BT484" s="1">
        <v>4561</v>
      </c>
      <c r="BU484" s="1">
        <v>4589</v>
      </c>
      <c r="BV484" s="1">
        <v>4561</v>
      </c>
      <c r="BW484" s="1">
        <v>4575</v>
      </c>
      <c r="BX484" s="1">
        <v>1203.4000000000001</v>
      </c>
    </row>
    <row r="485" spans="1:76">
      <c r="A485" s="1">
        <v>2014</v>
      </c>
      <c r="B485" s="1">
        <v>5</v>
      </c>
      <c r="C485" s="24">
        <v>41991</v>
      </c>
      <c r="D485" s="26">
        <v>4604</v>
      </c>
      <c r="E485" s="26">
        <v>4639</v>
      </c>
      <c r="F485" s="26">
        <v>4597</v>
      </c>
      <c r="G485" s="26">
        <v>4638</v>
      </c>
      <c r="H485" s="1">
        <v>1198.5999999999999</v>
      </c>
      <c r="I485" s="81" t="s">
        <v>148</v>
      </c>
      <c r="J485" s="119" t="s">
        <v>152</v>
      </c>
      <c r="K485" s="119" t="s">
        <v>151</v>
      </c>
      <c r="L485" s="72" t="s">
        <v>153</v>
      </c>
      <c r="M485" s="7">
        <v>4642</v>
      </c>
      <c r="O485" s="84"/>
      <c r="P485" s="13"/>
      <c r="Q485" s="13"/>
      <c r="R485" s="13"/>
      <c r="S485" s="13"/>
      <c r="T485" s="13"/>
      <c r="U485" s="13"/>
      <c r="V485" s="13"/>
      <c r="W485" s="50"/>
      <c r="X485" s="69">
        <v>4641</v>
      </c>
      <c r="Y485" s="7">
        <v>4670</v>
      </c>
      <c r="Z485" s="68">
        <v>4611</v>
      </c>
      <c r="AA485" s="68">
        <v>4626</v>
      </c>
      <c r="AG485" s="37"/>
      <c r="AH485" s="37"/>
      <c r="AP485" s="14">
        <v>4561</v>
      </c>
      <c r="AQ485" s="14">
        <v>4620</v>
      </c>
      <c r="AR485" s="14">
        <v>4548</v>
      </c>
      <c r="AS485" s="14">
        <v>4612</v>
      </c>
      <c r="AT485" s="14">
        <v>4596</v>
      </c>
      <c r="AU485" s="127">
        <v>34</v>
      </c>
      <c r="AV485" s="127">
        <v>4</v>
      </c>
      <c r="AW485" s="14">
        <v>735</v>
      </c>
      <c r="AX485" s="127" t="s">
        <v>618</v>
      </c>
      <c r="AY485" s="14">
        <v>309</v>
      </c>
      <c r="AZ485" s="1">
        <v>4641</v>
      </c>
      <c r="BA485" s="1">
        <v>4670</v>
      </c>
      <c r="BB485" s="1">
        <v>4627</v>
      </c>
      <c r="BC485" s="1">
        <v>4666</v>
      </c>
      <c r="BH485" s="1">
        <v>4606</v>
      </c>
      <c r="BI485" s="1">
        <v>592</v>
      </c>
      <c r="BJ485" s="1">
        <v>469</v>
      </c>
      <c r="BK485" s="1">
        <v>1.2622601279317698</v>
      </c>
      <c r="BL485" s="1">
        <v>4641</v>
      </c>
      <c r="BM485" s="1">
        <v>4670</v>
      </c>
      <c r="BN485" s="1">
        <v>4627</v>
      </c>
      <c r="BO485" s="1">
        <v>4648</v>
      </c>
      <c r="BP485" s="1">
        <v>4641</v>
      </c>
      <c r="BQ485" s="1">
        <v>4670</v>
      </c>
      <c r="BR485" s="1">
        <v>4627</v>
      </c>
      <c r="BS485" s="1">
        <v>4658</v>
      </c>
      <c r="BT485" s="1">
        <v>4641</v>
      </c>
      <c r="BU485" s="1">
        <v>4664</v>
      </c>
      <c r="BV485" s="1">
        <v>4640</v>
      </c>
      <c r="BW485" s="1">
        <v>4640</v>
      </c>
      <c r="BX485" s="1">
        <v>1208.5999999999999</v>
      </c>
    </row>
    <row r="486" spans="1:76">
      <c r="A486" s="1">
        <v>2014</v>
      </c>
      <c r="B486" s="1">
        <v>6</v>
      </c>
      <c r="C486" s="24">
        <v>41992</v>
      </c>
      <c r="D486" s="26">
        <v>4626</v>
      </c>
      <c r="E486" s="26">
        <v>4660</v>
      </c>
      <c r="F486" s="26">
        <v>4621</v>
      </c>
      <c r="G486" s="26">
        <v>4660</v>
      </c>
      <c r="H486" s="1">
        <v>1197</v>
      </c>
      <c r="I486" s="81" t="s">
        <v>155</v>
      </c>
      <c r="J486" s="119" t="s">
        <v>157</v>
      </c>
      <c r="K486" s="119" t="s">
        <v>156</v>
      </c>
      <c r="L486" s="72" t="s">
        <v>158</v>
      </c>
      <c r="M486" s="7">
        <v>4656</v>
      </c>
      <c r="O486" s="84"/>
      <c r="P486" s="13"/>
      <c r="Q486" s="13"/>
      <c r="R486" s="13"/>
      <c r="S486" s="13"/>
      <c r="T486" s="13"/>
      <c r="U486" s="13"/>
      <c r="V486" s="13"/>
      <c r="W486" s="50"/>
      <c r="X486" s="69">
        <v>4656</v>
      </c>
      <c r="Y486" s="7">
        <v>4660</v>
      </c>
      <c r="Z486" s="68">
        <v>4629</v>
      </c>
      <c r="AA486" s="68">
        <v>4647</v>
      </c>
      <c r="AG486" s="37"/>
      <c r="AH486" s="37"/>
      <c r="AP486" s="14">
        <v>4641</v>
      </c>
      <c r="AQ486" s="14">
        <v>4670</v>
      </c>
      <c r="AR486" s="14">
        <v>4611</v>
      </c>
      <c r="AS486" s="14">
        <v>4633</v>
      </c>
      <c r="AT486" s="14">
        <v>4601.333333333333</v>
      </c>
      <c r="AU486" s="127">
        <v>34</v>
      </c>
      <c r="AV486" s="127" t="s">
        <v>618</v>
      </c>
      <c r="AW486" s="14">
        <v>735</v>
      </c>
      <c r="AX486" s="127" t="s">
        <v>618</v>
      </c>
      <c r="AY486" s="14">
        <v>309</v>
      </c>
      <c r="AZ486" s="1">
        <v>4656</v>
      </c>
      <c r="BA486" s="1">
        <v>4660</v>
      </c>
      <c r="BB486" s="1">
        <v>4629</v>
      </c>
      <c r="BC486" s="1">
        <v>4635</v>
      </c>
      <c r="BH486" s="1">
        <v>4626</v>
      </c>
      <c r="BI486" s="1">
        <v>485</v>
      </c>
      <c r="BJ486" s="1">
        <v>375</v>
      </c>
      <c r="BK486" s="1">
        <v>1.2933333333333332</v>
      </c>
      <c r="BL486" s="1">
        <v>4656</v>
      </c>
      <c r="BM486" s="1">
        <v>4660</v>
      </c>
      <c r="BN486" s="1">
        <v>4629</v>
      </c>
      <c r="BO486" s="1">
        <v>4635</v>
      </c>
      <c r="BP486" s="1">
        <v>4656</v>
      </c>
      <c r="BQ486" s="1">
        <v>4660</v>
      </c>
      <c r="BR486" s="1">
        <v>4629</v>
      </c>
      <c r="BS486" s="1">
        <v>4631</v>
      </c>
      <c r="BT486" s="1">
        <v>4656</v>
      </c>
      <c r="BU486" s="1">
        <v>4660</v>
      </c>
      <c r="BV486" s="1">
        <v>4641</v>
      </c>
      <c r="BW486" s="1">
        <v>4653</v>
      </c>
      <c r="BX486" s="1">
        <v>1202.5</v>
      </c>
    </row>
    <row r="487" spans="1:76">
      <c r="A487" s="1">
        <v>2014</v>
      </c>
      <c r="B487" s="1">
        <v>2</v>
      </c>
      <c r="C487" s="24">
        <v>41995</v>
      </c>
      <c r="D487" s="26">
        <v>4641</v>
      </c>
      <c r="E487" s="26">
        <v>4655</v>
      </c>
      <c r="F487" s="26">
        <v>4630</v>
      </c>
      <c r="G487" s="26">
        <v>4655</v>
      </c>
      <c r="H487" s="1">
        <v>1192.0999999999999</v>
      </c>
      <c r="I487" s="81" t="s">
        <v>160</v>
      </c>
      <c r="J487" s="119" t="s">
        <v>162</v>
      </c>
      <c r="K487" s="119" t="s">
        <v>161</v>
      </c>
      <c r="L487" s="72" t="s">
        <v>163</v>
      </c>
      <c r="M487" s="7">
        <v>4665</v>
      </c>
      <c r="O487" s="84"/>
      <c r="P487" s="13"/>
      <c r="Q487" s="13"/>
      <c r="R487" s="13"/>
      <c r="S487" s="13"/>
      <c r="T487" s="13"/>
      <c r="U487" s="13"/>
      <c r="V487" s="13"/>
      <c r="W487" s="50"/>
      <c r="X487" s="69">
        <v>4665</v>
      </c>
      <c r="Y487" s="7">
        <v>4672</v>
      </c>
      <c r="Z487" s="68">
        <v>4585</v>
      </c>
      <c r="AA487" s="68">
        <v>4590</v>
      </c>
      <c r="AG487" s="37"/>
      <c r="AH487" s="37"/>
      <c r="AP487" s="14">
        <v>4656</v>
      </c>
      <c r="AQ487" s="14">
        <v>4660</v>
      </c>
      <c r="AR487" s="14">
        <v>4629</v>
      </c>
      <c r="AS487" s="14">
        <v>4637</v>
      </c>
      <c r="AT487" s="14">
        <v>4627.333333333333</v>
      </c>
      <c r="AU487" s="127">
        <v>14</v>
      </c>
      <c r="AV487" s="127" t="s">
        <v>618</v>
      </c>
      <c r="AW487" s="14">
        <v>735</v>
      </c>
      <c r="AX487" s="127" t="s">
        <v>618</v>
      </c>
      <c r="AY487" s="14">
        <v>309</v>
      </c>
      <c r="AZ487" s="1">
        <v>4665</v>
      </c>
      <c r="BA487" s="1">
        <v>4672</v>
      </c>
      <c r="BB487" s="1">
        <v>4659</v>
      </c>
      <c r="BC487" s="1">
        <v>4669</v>
      </c>
      <c r="BH487" s="35">
        <v>4626</v>
      </c>
      <c r="BI487" s="35">
        <v>485</v>
      </c>
      <c r="BJ487" s="35">
        <v>375</v>
      </c>
      <c r="BK487" s="35">
        <v>1.2933333333333332</v>
      </c>
      <c r="BL487" s="1">
        <v>4665</v>
      </c>
      <c r="BM487" s="1">
        <v>4672</v>
      </c>
      <c r="BN487" s="1">
        <v>4659</v>
      </c>
      <c r="BO487" s="1">
        <v>4665</v>
      </c>
      <c r="BP487" s="1">
        <v>4665</v>
      </c>
      <c r="BQ487" s="1">
        <v>4672</v>
      </c>
      <c r="BR487" s="1">
        <v>4658</v>
      </c>
      <c r="BS487" s="1">
        <v>4664</v>
      </c>
      <c r="BT487" s="1">
        <v>4665</v>
      </c>
      <c r="BU487" s="1">
        <v>4672</v>
      </c>
      <c r="BV487" s="1">
        <v>4663</v>
      </c>
      <c r="BW487" s="1">
        <v>4670</v>
      </c>
      <c r="BX487" s="1">
        <v>1199</v>
      </c>
    </row>
    <row r="488" spans="1:76">
      <c r="A488" s="1">
        <v>2014</v>
      </c>
      <c r="B488" s="1">
        <v>4</v>
      </c>
      <c r="C488" s="24">
        <v>41997</v>
      </c>
      <c r="D488" s="26">
        <v>4673</v>
      </c>
      <c r="E488" s="26">
        <v>4675</v>
      </c>
      <c r="F488" s="26">
        <v>4638</v>
      </c>
      <c r="G488" s="26">
        <v>4655</v>
      </c>
      <c r="H488" s="1">
        <v>1192.3</v>
      </c>
      <c r="I488" s="81" t="s">
        <v>168</v>
      </c>
      <c r="J488" s="119" t="s">
        <v>170</v>
      </c>
      <c r="K488" s="119" t="s">
        <v>169</v>
      </c>
      <c r="L488" s="72" t="s">
        <v>171</v>
      </c>
      <c r="M488" s="7">
        <v>4660</v>
      </c>
      <c r="O488" s="84"/>
      <c r="P488" s="13"/>
      <c r="Q488" s="13"/>
      <c r="R488" s="13"/>
      <c r="S488" s="13"/>
      <c r="T488" s="13"/>
      <c r="U488" s="13"/>
      <c r="V488" s="13"/>
      <c r="W488" s="50"/>
      <c r="X488" s="69">
        <v>4662</v>
      </c>
      <c r="Y488" s="7">
        <v>4662</v>
      </c>
      <c r="Z488" s="68">
        <v>4637</v>
      </c>
      <c r="AA488" s="68">
        <v>4648</v>
      </c>
      <c r="AG488" s="37"/>
      <c r="AH488" s="37"/>
      <c r="AP488" s="14">
        <v>4665</v>
      </c>
      <c r="AQ488" s="14">
        <v>4675</v>
      </c>
      <c r="AR488" s="14">
        <v>4585</v>
      </c>
      <c r="AS488" s="14">
        <v>4654</v>
      </c>
      <c r="AT488" s="14">
        <v>4641.333333333333</v>
      </c>
      <c r="AU488" s="127">
        <v>18</v>
      </c>
      <c r="AV488" s="127" t="s">
        <v>618</v>
      </c>
      <c r="AW488" s="14">
        <v>735</v>
      </c>
      <c r="AX488" s="127" t="s">
        <v>618</v>
      </c>
      <c r="AY488" s="14">
        <v>309</v>
      </c>
      <c r="AZ488" s="1">
        <v>4662</v>
      </c>
      <c r="BA488" s="1">
        <v>4662</v>
      </c>
      <c r="BB488" s="1">
        <v>4647</v>
      </c>
      <c r="BC488" s="1">
        <v>4647</v>
      </c>
      <c r="BH488" s="1">
        <v>4657</v>
      </c>
      <c r="BI488" s="1">
        <v>540</v>
      </c>
      <c r="BJ488" s="1">
        <v>420</v>
      </c>
      <c r="BK488" s="1">
        <v>1.2857142857142858</v>
      </c>
      <c r="BL488" s="1">
        <v>4662</v>
      </c>
      <c r="BM488" s="1">
        <v>4662</v>
      </c>
      <c r="BN488" s="1">
        <v>4650</v>
      </c>
      <c r="BO488" s="1">
        <v>4654</v>
      </c>
      <c r="BP488" s="1">
        <v>4662</v>
      </c>
      <c r="BQ488" s="1">
        <v>4662</v>
      </c>
      <c r="BR488" s="1">
        <v>4637</v>
      </c>
      <c r="BS488" s="1">
        <v>4640</v>
      </c>
      <c r="BT488" s="1">
        <v>4662</v>
      </c>
      <c r="BU488" s="1">
        <v>4662</v>
      </c>
      <c r="BV488" s="1">
        <v>4650</v>
      </c>
      <c r="BW488" s="1">
        <v>4656</v>
      </c>
      <c r="BX488" s="1">
        <v>1191.2</v>
      </c>
    </row>
    <row r="489" spans="1:76">
      <c r="A489" s="1">
        <v>2014</v>
      </c>
      <c r="B489" s="1">
        <v>5</v>
      </c>
      <c r="C489" s="24">
        <v>41998</v>
      </c>
      <c r="D489" s="26">
        <v>4647</v>
      </c>
      <c r="E489" s="26">
        <v>4660</v>
      </c>
      <c r="F489" s="26">
        <v>4642</v>
      </c>
      <c r="G489" s="26">
        <v>4655</v>
      </c>
      <c r="H489" s="1">
        <v>1192.3</v>
      </c>
      <c r="I489" s="81" t="s">
        <v>173</v>
      </c>
      <c r="J489" s="119" t="s">
        <v>175</v>
      </c>
      <c r="K489" s="119" t="s">
        <v>174</v>
      </c>
      <c r="L489" s="72" t="s">
        <v>176</v>
      </c>
      <c r="M489" s="7">
        <v>4654</v>
      </c>
      <c r="O489" s="84"/>
      <c r="P489" s="13"/>
      <c r="Q489" s="13"/>
      <c r="R489" s="13"/>
      <c r="S489" s="13"/>
      <c r="T489" s="13"/>
      <c r="U489" s="13"/>
      <c r="V489" s="13"/>
      <c r="W489" s="50"/>
      <c r="X489" s="69">
        <v>4655</v>
      </c>
      <c r="Y489" s="7">
        <v>4660</v>
      </c>
      <c r="Z489" s="68">
        <v>4650</v>
      </c>
      <c r="AA489" s="68">
        <v>4655</v>
      </c>
      <c r="AG489" s="37"/>
      <c r="AH489" s="37"/>
      <c r="AP489" s="14">
        <v>4662</v>
      </c>
      <c r="AQ489" s="14">
        <v>4662</v>
      </c>
      <c r="AR489" s="14">
        <v>4637</v>
      </c>
      <c r="AS489" s="14">
        <v>4652</v>
      </c>
      <c r="AT489" s="14">
        <v>4647.666666666667</v>
      </c>
      <c r="AU489" s="127">
        <v>8</v>
      </c>
      <c r="AV489" s="127" t="s">
        <v>618</v>
      </c>
      <c r="AW489" s="14">
        <v>735</v>
      </c>
      <c r="AX489" s="127" t="s">
        <v>618</v>
      </c>
      <c r="AY489" s="14">
        <v>309</v>
      </c>
      <c r="AZ489" s="1">
        <v>4655</v>
      </c>
      <c r="BA489" s="1">
        <v>4660</v>
      </c>
      <c r="BB489" s="1">
        <v>4650</v>
      </c>
      <c r="BC489" s="1">
        <v>4656</v>
      </c>
      <c r="BH489" s="1">
        <v>4647</v>
      </c>
      <c r="BI489" s="1">
        <v>154</v>
      </c>
      <c r="BJ489" s="1">
        <v>210</v>
      </c>
      <c r="BK489" s="1">
        <v>0.73333333333333328</v>
      </c>
      <c r="BL489" s="1">
        <v>4655</v>
      </c>
      <c r="BM489" s="1">
        <v>4660</v>
      </c>
      <c r="BN489" s="1">
        <v>4650</v>
      </c>
      <c r="BO489" s="1">
        <v>4660</v>
      </c>
      <c r="BP489" s="1">
        <v>4655</v>
      </c>
      <c r="BQ489" s="1">
        <v>4660</v>
      </c>
      <c r="BR489" s="1">
        <v>4650</v>
      </c>
      <c r="BS489" s="1">
        <v>4657</v>
      </c>
      <c r="BT489" s="1">
        <v>4655</v>
      </c>
      <c r="BU489" s="1">
        <v>4656</v>
      </c>
      <c r="BV489" s="1">
        <v>4650</v>
      </c>
      <c r="BW489" s="1">
        <v>4656</v>
      </c>
      <c r="BX489" s="1">
        <v>1192.3</v>
      </c>
    </row>
    <row r="490" spans="1:76">
      <c r="A490" s="1">
        <v>2014</v>
      </c>
      <c r="B490" s="1">
        <v>6</v>
      </c>
      <c r="C490" s="24">
        <v>41999</v>
      </c>
      <c r="D490" s="26">
        <v>4661</v>
      </c>
      <c r="E490" s="26">
        <v>4725</v>
      </c>
      <c r="F490" s="26">
        <v>4660</v>
      </c>
      <c r="G490" s="26">
        <v>4707</v>
      </c>
      <c r="H490" s="1">
        <v>1219.9000000000001</v>
      </c>
      <c r="I490" s="81" t="s">
        <v>177</v>
      </c>
      <c r="J490" s="119" t="s">
        <v>179</v>
      </c>
      <c r="K490" s="119" t="s">
        <v>178</v>
      </c>
      <c r="L490" s="72" t="s">
        <v>180</v>
      </c>
      <c r="M490" s="7">
        <v>4716</v>
      </c>
      <c r="O490" s="84"/>
      <c r="P490" s="13"/>
      <c r="Q490" s="13"/>
      <c r="R490" s="13"/>
      <c r="S490" s="13"/>
      <c r="T490" s="13"/>
      <c r="U490" s="13"/>
      <c r="V490" s="13"/>
      <c r="W490" s="50"/>
      <c r="X490" s="69">
        <v>4717</v>
      </c>
      <c r="Y490" s="7">
        <v>4766</v>
      </c>
      <c r="Z490" s="68">
        <v>4712</v>
      </c>
      <c r="AA490" s="68">
        <v>4760</v>
      </c>
      <c r="AG490" s="37"/>
      <c r="AH490" s="37"/>
      <c r="AP490" s="14">
        <v>4655</v>
      </c>
      <c r="AQ490" s="14">
        <v>4683</v>
      </c>
      <c r="AR490" s="14">
        <v>4650</v>
      </c>
      <c r="AS490" s="14">
        <v>4681</v>
      </c>
      <c r="AT490" s="14">
        <v>4662.333333333333</v>
      </c>
      <c r="AU490" s="127">
        <v>46</v>
      </c>
      <c r="AV490" s="127">
        <v>63</v>
      </c>
      <c r="AW490" s="14">
        <v>798</v>
      </c>
      <c r="AX490" s="127" t="s">
        <v>618</v>
      </c>
      <c r="AY490" s="14">
        <v>309</v>
      </c>
      <c r="AZ490" s="1">
        <v>4717</v>
      </c>
      <c r="BA490" s="1">
        <v>4747</v>
      </c>
      <c r="BB490" s="1">
        <v>4712</v>
      </c>
      <c r="BC490" s="1">
        <v>4746</v>
      </c>
      <c r="BH490" s="1">
        <v>4681</v>
      </c>
      <c r="BI490" s="1">
        <v>511</v>
      </c>
      <c r="BJ490" s="1">
        <v>424</v>
      </c>
      <c r="BK490" s="1">
        <v>1.2051886792452831</v>
      </c>
      <c r="BL490" s="1">
        <v>4717</v>
      </c>
      <c r="BM490" s="1">
        <v>4741</v>
      </c>
      <c r="BN490" s="1">
        <v>4712</v>
      </c>
      <c r="BO490" s="1">
        <v>4735</v>
      </c>
      <c r="BP490" s="1">
        <v>4717</v>
      </c>
      <c r="BQ490" s="1">
        <v>4750</v>
      </c>
      <c r="BR490" s="1">
        <v>4712</v>
      </c>
      <c r="BS490" s="1">
        <v>4742</v>
      </c>
      <c r="BT490" s="1">
        <v>4717</v>
      </c>
      <c r="BU490" s="1">
        <v>4726</v>
      </c>
      <c r="BV490" s="1">
        <v>4712</v>
      </c>
      <c r="BW490" s="1">
        <v>4718</v>
      </c>
      <c r="BX490" s="1">
        <v>1207.7</v>
      </c>
    </row>
    <row r="491" spans="1:76">
      <c r="A491" s="1">
        <v>2014</v>
      </c>
      <c r="B491" s="1">
        <v>2</v>
      </c>
      <c r="C491" s="24">
        <v>42002</v>
      </c>
      <c r="D491" s="26">
        <v>4748</v>
      </c>
      <c r="E491" s="26">
        <v>4759</v>
      </c>
      <c r="F491" s="26">
        <v>4737</v>
      </c>
      <c r="G491" s="26">
        <v>4749</v>
      </c>
      <c r="H491" s="1">
        <v>1200.3</v>
      </c>
      <c r="I491" s="81" t="s">
        <v>182</v>
      </c>
      <c r="J491" s="119" t="s">
        <v>184</v>
      </c>
      <c r="K491" s="119" t="s">
        <v>183</v>
      </c>
      <c r="L491" s="72" t="s">
        <v>185</v>
      </c>
      <c r="M491" s="7">
        <v>4758</v>
      </c>
      <c r="O491" s="84"/>
      <c r="P491" s="13"/>
      <c r="Q491" s="13"/>
      <c r="R491" s="13"/>
      <c r="S491" s="13"/>
      <c r="T491" s="13"/>
      <c r="U491" s="13"/>
      <c r="V491" s="13"/>
      <c r="W491" s="50"/>
      <c r="X491" s="69">
        <v>4758</v>
      </c>
      <c r="Y491" s="7">
        <v>4766</v>
      </c>
      <c r="Z491" s="68">
        <v>4674</v>
      </c>
      <c r="AA491" s="68">
        <v>4718</v>
      </c>
      <c r="AG491" s="37"/>
      <c r="AH491" s="37"/>
      <c r="AP491" s="14">
        <v>4717</v>
      </c>
      <c r="AQ491" s="14">
        <v>4766</v>
      </c>
      <c r="AR491" s="14">
        <v>4712</v>
      </c>
      <c r="AS491" s="14">
        <v>4740</v>
      </c>
      <c r="AT491" s="14">
        <v>4691</v>
      </c>
      <c r="AU491" s="127">
        <v>1</v>
      </c>
      <c r="AV491" s="127" t="s">
        <v>618</v>
      </c>
      <c r="AW491" s="14">
        <v>798</v>
      </c>
      <c r="AX491" s="127" t="s">
        <v>618</v>
      </c>
      <c r="AY491" s="14">
        <v>309</v>
      </c>
      <c r="AZ491" s="1">
        <v>4758</v>
      </c>
      <c r="BA491" s="1">
        <v>4766</v>
      </c>
      <c r="BB491" s="1">
        <v>4731</v>
      </c>
      <c r="BC491" s="1">
        <v>4752</v>
      </c>
      <c r="BH491" s="1">
        <v>4743</v>
      </c>
      <c r="BI491" s="1">
        <v>556</v>
      </c>
      <c r="BJ491" s="1">
        <v>541</v>
      </c>
      <c r="BK491" s="1">
        <v>1.0277264325323474</v>
      </c>
      <c r="BL491" s="1">
        <v>4758</v>
      </c>
      <c r="BM491" s="1">
        <v>4766</v>
      </c>
      <c r="BN491" s="1">
        <v>4731</v>
      </c>
      <c r="BO491" s="1">
        <v>4746</v>
      </c>
      <c r="BP491" s="1">
        <v>4758</v>
      </c>
      <c r="BQ491" s="1">
        <v>4766</v>
      </c>
      <c r="BR491" s="1">
        <v>4731</v>
      </c>
      <c r="BS491" s="1">
        <v>4741</v>
      </c>
      <c r="BT491" s="1">
        <v>4758</v>
      </c>
      <c r="BU491" s="1">
        <v>4766</v>
      </c>
      <c r="BV491" s="1">
        <v>4748</v>
      </c>
      <c r="BW491" s="1">
        <v>4749</v>
      </c>
      <c r="BX491" s="1">
        <v>1219.4000000000001</v>
      </c>
    </row>
    <row r="492" spans="1:76">
      <c r="A492" s="1">
        <v>2014</v>
      </c>
      <c r="B492" s="1">
        <v>3</v>
      </c>
      <c r="C492" s="24">
        <v>42003</v>
      </c>
      <c r="D492" s="26">
        <v>4714</v>
      </c>
      <c r="E492" s="26">
        <v>4738</v>
      </c>
      <c r="F492" s="26">
        <v>4710</v>
      </c>
      <c r="G492" s="26">
        <v>4737</v>
      </c>
      <c r="H492" s="1">
        <v>1203.9000000000001</v>
      </c>
      <c r="I492" s="81" t="s">
        <v>193</v>
      </c>
      <c r="J492" s="119" t="s">
        <v>195</v>
      </c>
      <c r="K492" s="119" t="s">
        <v>194</v>
      </c>
      <c r="L492" s="72" t="s">
        <v>196</v>
      </c>
      <c r="M492" s="7">
        <v>4727</v>
      </c>
      <c r="O492" s="84"/>
      <c r="P492" s="13"/>
      <c r="Q492" s="13"/>
      <c r="R492" s="13"/>
      <c r="S492" s="13"/>
      <c r="T492" s="13"/>
      <c r="U492" s="13"/>
      <c r="V492" s="13"/>
      <c r="W492" s="50"/>
      <c r="X492" s="69">
        <v>4758</v>
      </c>
      <c r="Y492" s="7">
        <v>4766</v>
      </c>
      <c r="Z492" s="68">
        <v>4674</v>
      </c>
      <c r="AA492" s="68">
        <v>4718</v>
      </c>
      <c r="AG492" s="37"/>
      <c r="AH492" s="37"/>
      <c r="AP492" s="14">
        <v>4758</v>
      </c>
      <c r="AQ492" s="14">
        <v>4766</v>
      </c>
      <c r="AR492" s="14">
        <v>4674</v>
      </c>
      <c r="AS492" s="14">
        <v>4719</v>
      </c>
      <c r="AT492" s="14">
        <v>4713.333333333333</v>
      </c>
      <c r="AU492" s="127">
        <v>23</v>
      </c>
      <c r="AV492" s="127" t="s">
        <v>618</v>
      </c>
      <c r="AW492" s="14">
        <v>798</v>
      </c>
      <c r="AX492" s="127" t="s">
        <v>618</v>
      </c>
      <c r="AY492" s="14">
        <v>309</v>
      </c>
      <c r="AZ492" s="1">
        <v>4753</v>
      </c>
      <c r="BA492" s="1">
        <v>4759</v>
      </c>
      <c r="BB492" s="1">
        <v>4667</v>
      </c>
      <c r="BC492" s="1">
        <v>4711</v>
      </c>
      <c r="BH492" s="1">
        <v>4713</v>
      </c>
      <c r="BI492" s="1">
        <v>676</v>
      </c>
      <c r="BJ492" s="1">
        <v>524</v>
      </c>
      <c r="BK492" s="1">
        <v>1.2900763358778626</v>
      </c>
      <c r="BL492" s="1">
        <v>4753</v>
      </c>
      <c r="BM492" s="1">
        <v>4759</v>
      </c>
      <c r="BN492" s="1">
        <v>4667</v>
      </c>
      <c r="BO492" s="1">
        <v>4711</v>
      </c>
      <c r="BP492" s="1">
        <v>4753</v>
      </c>
      <c r="BQ492" s="1">
        <v>4759</v>
      </c>
      <c r="BR492" s="1">
        <v>4667</v>
      </c>
      <c r="BS492" s="1">
        <v>4711</v>
      </c>
      <c r="BT492" s="1">
        <v>4753</v>
      </c>
      <c r="BU492" s="1">
        <v>4759</v>
      </c>
      <c r="BV492" s="1">
        <v>4667</v>
      </c>
      <c r="BW492" s="1">
        <v>4711</v>
      </c>
      <c r="BX492" s="1">
        <v>1207.4000000000001</v>
      </c>
    </row>
    <row r="493" spans="1:76">
      <c r="A493" s="1">
        <v>2015</v>
      </c>
      <c r="B493" s="1">
        <v>2</v>
      </c>
      <c r="C493" s="24">
        <v>42009</v>
      </c>
      <c r="D493" s="26">
        <v>4698</v>
      </c>
      <c r="E493" s="26">
        <v>4750</v>
      </c>
      <c r="F493" s="26">
        <v>4691</v>
      </c>
      <c r="G493" s="26">
        <v>4747</v>
      </c>
      <c r="H493" s="1">
        <v>1214.5999999999999</v>
      </c>
      <c r="I493" s="81" t="s">
        <v>198</v>
      </c>
      <c r="J493" s="119" t="s">
        <v>200</v>
      </c>
      <c r="K493" s="119" t="s">
        <v>199</v>
      </c>
      <c r="L493" s="72" t="s">
        <v>201</v>
      </c>
      <c r="M493" s="7">
        <v>4755</v>
      </c>
      <c r="O493" s="84"/>
      <c r="P493" s="13"/>
      <c r="Q493" s="13"/>
      <c r="R493" s="13"/>
      <c r="S493" s="13"/>
      <c r="T493" s="13"/>
      <c r="U493" s="13"/>
      <c r="V493" s="13"/>
      <c r="W493" s="50"/>
      <c r="X493" s="69">
        <v>4759</v>
      </c>
      <c r="Y493" s="7">
        <v>4762</v>
      </c>
      <c r="Z493" s="68">
        <v>4675</v>
      </c>
      <c r="AA493" s="68">
        <v>4714</v>
      </c>
      <c r="AG493" s="37"/>
      <c r="AH493" s="37"/>
      <c r="AP493" s="14">
        <v>4698</v>
      </c>
      <c r="AQ493" s="14">
        <v>4732</v>
      </c>
      <c r="AR493" s="14">
        <v>4691</v>
      </c>
      <c r="AS493" s="14">
        <v>4729</v>
      </c>
      <c r="AT493" s="14">
        <v>4729.333333333333</v>
      </c>
      <c r="AU493" s="127">
        <v>49</v>
      </c>
      <c r="AV493" s="127">
        <v>-31</v>
      </c>
      <c r="AW493" s="14">
        <v>767</v>
      </c>
      <c r="AX493" s="127" t="s">
        <v>618</v>
      </c>
      <c r="AY493" s="14">
        <v>309</v>
      </c>
      <c r="AZ493" s="1">
        <v>4759</v>
      </c>
      <c r="BA493" s="1">
        <v>4762</v>
      </c>
      <c r="BB493" s="1">
        <v>4675</v>
      </c>
      <c r="BC493" s="1">
        <v>4696</v>
      </c>
      <c r="BH493" s="1">
        <v>4706</v>
      </c>
      <c r="BI493" s="1">
        <v>492</v>
      </c>
      <c r="BJ493" s="1">
        <v>504</v>
      </c>
      <c r="BK493" s="1">
        <v>0.97619047619047616</v>
      </c>
      <c r="BL493" s="1">
        <v>4759</v>
      </c>
      <c r="BM493" s="1">
        <v>4762</v>
      </c>
      <c r="BN493" s="1">
        <v>4687</v>
      </c>
      <c r="BO493" s="1">
        <v>4699</v>
      </c>
      <c r="BP493" s="1">
        <v>4759</v>
      </c>
      <c r="BQ493" s="1">
        <v>4762</v>
      </c>
      <c r="BR493" s="1">
        <v>4675</v>
      </c>
      <c r="BS493" s="1">
        <v>4686</v>
      </c>
      <c r="BT493" s="1">
        <v>4759</v>
      </c>
      <c r="BU493" s="1">
        <v>4762</v>
      </c>
      <c r="BV493" s="1">
        <v>4741</v>
      </c>
      <c r="BW493" s="1">
        <v>4743</v>
      </c>
      <c r="BX493" s="1">
        <v>1215.3</v>
      </c>
    </row>
    <row r="494" spans="1:76">
      <c r="A494" s="1">
        <v>2015</v>
      </c>
      <c r="B494" s="1">
        <v>3</v>
      </c>
      <c r="C494" s="24">
        <v>42010</v>
      </c>
      <c r="D494" s="26">
        <v>4703</v>
      </c>
      <c r="E494" s="26">
        <v>4705</v>
      </c>
      <c r="F494" s="26">
        <v>4675</v>
      </c>
      <c r="G494" s="26">
        <v>4675</v>
      </c>
      <c r="H494" s="1">
        <v>1221.4000000000001</v>
      </c>
      <c r="I494" s="81" t="s">
        <v>203</v>
      </c>
      <c r="J494" s="119" t="s">
        <v>205</v>
      </c>
      <c r="K494" s="119" t="s">
        <v>204</v>
      </c>
      <c r="L494" s="72" t="s">
        <v>206</v>
      </c>
      <c r="M494" s="7">
        <v>4687</v>
      </c>
      <c r="O494" s="84"/>
      <c r="P494" s="13"/>
      <c r="Q494" s="13"/>
      <c r="R494" s="13"/>
      <c r="S494" s="13"/>
      <c r="T494" s="13"/>
      <c r="U494" s="13"/>
      <c r="V494" s="13"/>
      <c r="W494" s="50"/>
      <c r="X494" s="69">
        <v>4688</v>
      </c>
      <c r="Y494" s="7">
        <v>4709</v>
      </c>
      <c r="Z494" s="68">
        <v>4664</v>
      </c>
      <c r="AA494" s="68">
        <v>4685</v>
      </c>
      <c r="AG494" s="37"/>
      <c r="AH494" s="37"/>
      <c r="AP494" s="14">
        <v>4759</v>
      </c>
      <c r="AQ494" s="14">
        <v>4762</v>
      </c>
      <c r="AR494" s="14">
        <v>4675</v>
      </c>
      <c r="AS494" s="14">
        <v>4683</v>
      </c>
      <c r="AT494" s="14">
        <v>4710.333333333333</v>
      </c>
      <c r="AU494" s="127">
        <v>28</v>
      </c>
      <c r="AV494" s="127" t="s">
        <v>618</v>
      </c>
      <c r="AW494" s="14">
        <v>767</v>
      </c>
      <c r="AX494" s="127" t="s">
        <v>618</v>
      </c>
      <c r="AY494" s="14">
        <v>309</v>
      </c>
      <c r="AZ494" s="1">
        <v>4688</v>
      </c>
      <c r="BA494" s="1">
        <v>4706</v>
      </c>
      <c r="BB494" s="1">
        <v>4667</v>
      </c>
      <c r="BC494" s="1">
        <v>4692</v>
      </c>
      <c r="BH494" s="1">
        <v>4703</v>
      </c>
      <c r="BI494" s="1">
        <v>625</v>
      </c>
      <c r="BJ494" s="1">
        <v>453</v>
      </c>
      <c r="BK494" s="1">
        <v>1.379690949227373</v>
      </c>
      <c r="BL494" s="1">
        <v>4688</v>
      </c>
      <c r="BM494" s="1">
        <v>4706</v>
      </c>
      <c r="BN494" s="1">
        <v>4667</v>
      </c>
      <c r="BO494" s="1">
        <v>4690</v>
      </c>
      <c r="BP494" s="1">
        <v>4688</v>
      </c>
      <c r="BQ494" s="1">
        <v>4706</v>
      </c>
      <c r="BR494" s="1">
        <v>4667</v>
      </c>
      <c r="BS494" s="1">
        <v>4687</v>
      </c>
      <c r="BT494" s="1">
        <v>4688</v>
      </c>
      <c r="BU494" s="1">
        <v>4695</v>
      </c>
      <c r="BV494" s="1">
        <v>4679</v>
      </c>
      <c r="BW494" s="1">
        <v>4686</v>
      </c>
      <c r="BX494" s="1">
        <v>1212.0999999999999</v>
      </c>
    </row>
    <row r="495" spans="1:76">
      <c r="A495" s="1">
        <v>2015</v>
      </c>
      <c r="B495" s="1">
        <v>4</v>
      </c>
      <c r="C495" s="24">
        <v>42011</v>
      </c>
      <c r="D495" s="26">
        <v>4691</v>
      </c>
      <c r="E495" s="26">
        <v>4724</v>
      </c>
      <c r="F495" s="26">
        <v>4688</v>
      </c>
      <c r="G495" s="26">
        <v>4696</v>
      </c>
      <c r="H495" s="1">
        <v>1218.7</v>
      </c>
      <c r="I495" s="81" t="s">
        <v>208</v>
      </c>
      <c r="J495" s="119" t="s">
        <v>210</v>
      </c>
      <c r="K495" s="119" t="s">
        <v>209</v>
      </c>
      <c r="L495" s="72" t="s">
        <v>211</v>
      </c>
      <c r="M495" s="7">
        <v>4702</v>
      </c>
      <c r="O495" s="84"/>
      <c r="P495" s="13"/>
      <c r="Q495" s="13"/>
      <c r="R495" s="13"/>
      <c r="S495" s="13"/>
      <c r="T495" s="13"/>
      <c r="U495" s="13"/>
      <c r="V495" s="13"/>
      <c r="W495" s="50"/>
      <c r="X495" s="69">
        <v>4703</v>
      </c>
      <c r="Y495" s="7">
        <v>4735</v>
      </c>
      <c r="Z495" s="68">
        <v>4695</v>
      </c>
      <c r="AA495" s="68">
        <v>4710</v>
      </c>
      <c r="AG495" s="37"/>
      <c r="AH495" s="37"/>
      <c r="AP495" s="14">
        <v>4688</v>
      </c>
      <c r="AQ495" s="14">
        <v>4720</v>
      </c>
      <c r="AR495" s="14">
        <v>4664</v>
      </c>
      <c r="AS495" s="14">
        <v>4710</v>
      </c>
      <c r="AT495" s="14">
        <v>4707.333333333333</v>
      </c>
      <c r="AU495" s="127">
        <v>5</v>
      </c>
      <c r="AV495" s="127">
        <v>-2</v>
      </c>
      <c r="AW495" s="14">
        <v>765</v>
      </c>
      <c r="AX495" s="127" t="s">
        <v>618</v>
      </c>
      <c r="AY495" s="14">
        <v>309</v>
      </c>
      <c r="AZ495" s="1">
        <v>4703</v>
      </c>
      <c r="BA495" s="1">
        <v>4715</v>
      </c>
      <c r="BB495" s="1">
        <v>4695</v>
      </c>
      <c r="BC495" s="1">
        <v>4712</v>
      </c>
      <c r="BH495" s="1">
        <v>4697</v>
      </c>
      <c r="BI495" s="1">
        <v>855</v>
      </c>
      <c r="BJ495" s="1">
        <v>716</v>
      </c>
      <c r="BK495" s="1">
        <v>1.1941340782122905</v>
      </c>
      <c r="BL495" s="1">
        <v>4703</v>
      </c>
      <c r="BM495" s="1">
        <v>4715</v>
      </c>
      <c r="BN495" s="1">
        <v>4695</v>
      </c>
      <c r="BO495" s="1">
        <v>4708</v>
      </c>
      <c r="BP495" s="1">
        <v>4703</v>
      </c>
      <c r="BQ495" s="1">
        <v>4720</v>
      </c>
      <c r="BR495" s="1">
        <v>4695</v>
      </c>
      <c r="BS495" s="1">
        <v>4719</v>
      </c>
      <c r="BT495" s="1">
        <v>4703</v>
      </c>
      <c r="BU495" s="1">
        <v>4712</v>
      </c>
      <c r="BV495" s="1">
        <v>4701</v>
      </c>
      <c r="BW495" s="1">
        <v>4704</v>
      </c>
      <c r="BX495" s="1">
        <v>1219.8</v>
      </c>
    </row>
    <row r="496" spans="1:76">
      <c r="A496" s="1">
        <v>2015</v>
      </c>
      <c r="B496" s="1">
        <v>5</v>
      </c>
      <c r="C496" s="24">
        <v>42012</v>
      </c>
      <c r="D496" s="26">
        <v>4720</v>
      </c>
      <c r="E496" s="26">
        <v>4751</v>
      </c>
      <c r="F496" s="26">
        <v>4714</v>
      </c>
      <c r="G496" s="26">
        <v>4736</v>
      </c>
      <c r="H496" s="1">
        <v>1219.7</v>
      </c>
      <c r="I496" s="81" t="s">
        <v>213</v>
      </c>
      <c r="J496" s="119" t="s">
        <v>215</v>
      </c>
      <c r="K496" s="119" t="s">
        <v>214</v>
      </c>
      <c r="L496" s="72" t="s">
        <v>216</v>
      </c>
      <c r="M496" s="7">
        <v>4744</v>
      </c>
      <c r="O496" s="84"/>
      <c r="P496" s="13"/>
      <c r="Q496" s="13"/>
      <c r="R496" s="13"/>
      <c r="S496" s="13"/>
      <c r="T496" s="13"/>
      <c r="U496" s="13"/>
      <c r="V496" s="13"/>
      <c r="W496" s="50"/>
      <c r="X496" s="69">
        <v>4747</v>
      </c>
      <c r="Y496" s="7">
        <v>4753</v>
      </c>
      <c r="Z496" s="68">
        <v>4723</v>
      </c>
      <c r="AA496" s="68">
        <v>4731</v>
      </c>
      <c r="AG496" s="37"/>
      <c r="AH496" s="37"/>
      <c r="AP496" s="14">
        <v>4703</v>
      </c>
      <c r="AQ496" s="14">
        <v>4735</v>
      </c>
      <c r="AR496" s="14">
        <v>4695</v>
      </c>
      <c r="AS496" s="14">
        <v>4734</v>
      </c>
      <c r="AT496" s="14">
        <v>4709</v>
      </c>
      <c r="AU496" s="127">
        <v>16</v>
      </c>
      <c r="AV496" s="127">
        <v>3</v>
      </c>
      <c r="AW496" s="14">
        <v>768</v>
      </c>
      <c r="AX496" s="127" t="s">
        <v>618</v>
      </c>
      <c r="AY496" s="14">
        <v>309</v>
      </c>
      <c r="AZ496" s="1">
        <v>4747</v>
      </c>
      <c r="BA496" s="1">
        <v>4747</v>
      </c>
      <c r="BB496" s="1">
        <v>4723</v>
      </c>
      <c r="BC496" s="1">
        <v>4733</v>
      </c>
      <c r="BH496" s="1">
        <v>4723</v>
      </c>
      <c r="BI496" s="1">
        <v>531</v>
      </c>
      <c r="BJ496" s="1">
        <v>619</v>
      </c>
      <c r="BK496" s="1">
        <v>0.85783521809369956</v>
      </c>
      <c r="BL496" s="1">
        <v>4747</v>
      </c>
      <c r="BM496" s="1">
        <v>4747</v>
      </c>
      <c r="BN496" s="1">
        <v>4723</v>
      </c>
      <c r="BO496" s="1">
        <v>4740</v>
      </c>
      <c r="BP496" s="1">
        <v>4747</v>
      </c>
      <c r="BQ496" s="1">
        <v>4750</v>
      </c>
      <c r="BR496" s="1">
        <v>4723</v>
      </c>
      <c r="BS496" s="1">
        <v>4746</v>
      </c>
      <c r="BT496" s="1">
        <v>4747</v>
      </c>
      <c r="BU496" s="1">
        <v>4747</v>
      </c>
      <c r="BV496" s="1">
        <v>4733</v>
      </c>
      <c r="BW496" s="1">
        <v>4734</v>
      </c>
      <c r="BX496" s="1">
        <v>1220.5999999999999</v>
      </c>
    </row>
    <row r="497" spans="1:76">
      <c r="A497" s="1">
        <v>2015</v>
      </c>
      <c r="B497" s="1">
        <v>6</v>
      </c>
      <c r="C497" s="24">
        <v>42013</v>
      </c>
      <c r="D497" s="26">
        <v>4740</v>
      </c>
      <c r="E497" s="26">
        <v>4748</v>
      </c>
      <c r="F497" s="26">
        <v>4727</v>
      </c>
      <c r="G497" s="26">
        <v>4746</v>
      </c>
      <c r="H497" s="1">
        <v>1242.7</v>
      </c>
      <c r="I497" s="81" t="s">
        <v>222</v>
      </c>
      <c r="J497" s="119" t="s">
        <v>224</v>
      </c>
      <c r="K497" s="119" t="s">
        <v>223</v>
      </c>
      <c r="L497" s="72" t="s">
        <v>226</v>
      </c>
      <c r="M497" s="7">
        <v>4730</v>
      </c>
      <c r="O497" s="84"/>
      <c r="P497" s="13"/>
      <c r="Q497" s="13"/>
      <c r="R497" s="13"/>
      <c r="S497" s="13"/>
      <c r="T497" s="13"/>
      <c r="U497" s="13"/>
      <c r="V497" s="13"/>
      <c r="W497" s="50"/>
      <c r="X497" s="69">
        <v>4734</v>
      </c>
      <c r="Y497" s="7">
        <v>4749</v>
      </c>
      <c r="Z497" s="68">
        <v>4713</v>
      </c>
      <c r="AA497" s="68">
        <v>4730</v>
      </c>
      <c r="AG497" s="37"/>
      <c r="AH497" s="37"/>
      <c r="AP497" s="14">
        <v>4747</v>
      </c>
      <c r="AQ497" s="14">
        <v>4753</v>
      </c>
      <c r="AR497" s="14">
        <v>4723</v>
      </c>
      <c r="AS497" s="14">
        <v>4737</v>
      </c>
      <c r="AT497" s="14">
        <v>4727</v>
      </c>
      <c r="AU497" s="127">
        <v>6</v>
      </c>
      <c r="AV497" s="127" t="s">
        <v>618</v>
      </c>
      <c r="AW497" s="14">
        <v>768</v>
      </c>
      <c r="AX497" s="127" t="s">
        <v>618</v>
      </c>
      <c r="AY497" s="14">
        <v>309</v>
      </c>
      <c r="AZ497" s="1">
        <v>4734</v>
      </c>
      <c r="BA497" s="1">
        <v>4748</v>
      </c>
      <c r="BB497" s="1">
        <v>4713</v>
      </c>
      <c r="BC497" s="1">
        <v>4742</v>
      </c>
      <c r="BH497" s="1">
        <v>4740</v>
      </c>
      <c r="BI497" s="1">
        <v>613</v>
      </c>
      <c r="BJ497" s="1">
        <v>500</v>
      </c>
      <c r="BK497" s="1">
        <v>1.226</v>
      </c>
      <c r="BL497" s="1">
        <v>4734</v>
      </c>
      <c r="BM497" s="1">
        <v>4739</v>
      </c>
      <c r="BN497" s="1">
        <v>4726</v>
      </c>
      <c r="BO497" s="1">
        <v>4726</v>
      </c>
      <c r="BP497" s="1">
        <v>4734</v>
      </c>
      <c r="BQ497" s="1">
        <v>4748</v>
      </c>
      <c r="BR497" s="1">
        <v>4713</v>
      </c>
      <c r="BS497" s="1">
        <v>4730</v>
      </c>
      <c r="BT497" s="1">
        <v>4734</v>
      </c>
      <c r="BU497" s="1">
        <v>4739</v>
      </c>
      <c r="BV497" s="1">
        <v>4729</v>
      </c>
      <c r="BW497" s="1">
        <v>4730</v>
      </c>
      <c r="BX497" s="1">
        <v>1222.0999999999999</v>
      </c>
    </row>
    <row r="498" spans="1:76">
      <c r="A498" s="1">
        <v>2015</v>
      </c>
      <c r="B498" s="1">
        <v>3</v>
      </c>
      <c r="C498" s="24">
        <v>42017</v>
      </c>
      <c r="D498" s="26">
        <v>4758</v>
      </c>
      <c r="E498" s="26">
        <v>4782</v>
      </c>
      <c r="F498" s="26">
        <v>4735</v>
      </c>
      <c r="G498" s="26">
        <v>4779</v>
      </c>
      <c r="H498" s="1">
        <v>1240.9000000000001</v>
      </c>
      <c r="I498" s="81" t="s">
        <v>227</v>
      </c>
      <c r="J498" s="119" t="s">
        <v>229</v>
      </c>
      <c r="K498" s="119" t="s">
        <v>228</v>
      </c>
      <c r="L498" s="72" t="s">
        <v>230</v>
      </c>
      <c r="M498" s="7">
        <v>4774</v>
      </c>
      <c r="O498" s="84"/>
      <c r="P498" s="13"/>
      <c r="Q498" s="13"/>
      <c r="R498" s="13"/>
      <c r="S498" s="13"/>
      <c r="T498" s="13"/>
      <c r="U498" s="13"/>
      <c r="V498" s="13"/>
      <c r="W498" s="50"/>
      <c r="X498" s="69">
        <v>4776</v>
      </c>
      <c r="Y498" s="7">
        <v>4795</v>
      </c>
      <c r="Z498" s="68">
        <v>4746</v>
      </c>
      <c r="AA498" s="68">
        <v>4746</v>
      </c>
      <c r="AG498" s="37"/>
      <c r="AH498" s="37"/>
      <c r="AP498" s="14">
        <v>4734</v>
      </c>
      <c r="AQ498" s="14">
        <v>4758</v>
      </c>
      <c r="AR498" s="14">
        <v>4713</v>
      </c>
      <c r="AS498" s="14">
        <v>4740</v>
      </c>
      <c r="AT498" s="14">
        <v>4737</v>
      </c>
      <c r="AU498" s="127">
        <v>21</v>
      </c>
      <c r="AV498" s="127">
        <v>-4</v>
      </c>
      <c r="AW498" s="14">
        <v>764</v>
      </c>
      <c r="AX498" s="127" t="s">
        <v>618</v>
      </c>
      <c r="AY498" s="14">
        <v>309</v>
      </c>
      <c r="AZ498" s="1">
        <v>4776</v>
      </c>
      <c r="BA498" s="1">
        <v>4795</v>
      </c>
      <c r="BB498" s="1">
        <v>4773</v>
      </c>
      <c r="BC498" s="1">
        <v>4788</v>
      </c>
      <c r="BH498" s="1">
        <v>4755</v>
      </c>
      <c r="BI498" s="1">
        <v>896</v>
      </c>
      <c r="BJ498" s="1">
        <v>509</v>
      </c>
      <c r="BK498" s="1">
        <v>1.7603143418467584</v>
      </c>
      <c r="BL498" s="1">
        <v>4776</v>
      </c>
      <c r="BM498" s="1">
        <v>4795</v>
      </c>
      <c r="BN498" s="1">
        <v>4773</v>
      </c>
      <c r="BO498" s="1">
        <v>4780</v>
      </c>
      <c r="BP498" s="1">
        <v>4776</v>
      </c>
      <c r="BQ498" s="1">
        <v>4795</v>
      </c>
      <c r="BR498" s="1">
        <v>4773</v>
      </c>
      <c r="BS498" s="1">
        <v>4784</v>
      </c>
      <c r="BT498" s="1">
        <v>4776</v>
      </c>
      <c r="BU498" s="1">
        <v>4787</v>
      </c>
      <c r="BV498" s="1">
        <v>4773</v>
      </c>
      <c r="BW498" s="1">
        <v>4787</v>
      </c>
      <c r="BX498" s="1">
        <v>1246.0999999999999</v>
      </c>
    </row>
    <row r="499" spans="1:76">
      <c r="A499" s="1">
        <v>2015</v>
      </c>
      <c r="B499" s="1">
        <v>4</v>
      </c>
      <c r="C499" s="24">
        <v>42018</v>
      </c>
      <c r="D499" s="26">
        <v>4756</v>
      </c>
      <c r="E499" s="26">
        <v>4761</v>
      </c>
      <c r="F499" s="26">
        <v>4686</v>
      </c>
      <c r="G499" s="26">
        <v>4687</v>
      </c>
      <c r="H499" s="1">
        <v>1233</v>
      </c>
      <c r="I499" s="81" t="s">
        <v>232</v>
      </c>
      <c r="J499" s="119" t="s">
        <v>235</v>
      </c>
      <c r="K499" s="119" t="s">
        <v>234</v>
      </c>
      <c r="L499" s="72" t="s">
        <v>236</v>
      </c>
      <c r="M499" s="7">
        <v>4698</v>
      </c>
      <c r="O499" s="84"/>
      <c r="P499" s="13"/>
      <c r="Q499" s="13"/>
      <c r="R499" s="13"/>
      <c r="S499" s="13"/>
      <c r="T499" s="13"/>
      <c r="U499" s="13"/>
      <c r="V499" s="13"/>
      <c r="W499" s="50"/>
      <c r="X499" s="69">
        <v>4700</v>
      </c>
      <c r="Y499" s="7">
        <v>4718</v>
      </c>
      <c r="Z499" s="68">
        <v>4647</v>
      </c>
      <c r="AA499" s="68">
        <v>4690</v>
      </c>
      <c r="AG499" s="37"/>
      <c r="AH499" s="37"/>
      <c r="AP499" s="14">
        <v>4776</v>
      </c>
      <c r="AQ499" s="14">
        <v>4795</v>
      </c>
      <c r="AR499" s="14">
        <v>4735</v>
      </c>
      <c r="AS499" s="14">
        <v>4745</v>
      </c>
      <c r="AT499" s="14">
        <v>4740.666666666667</v>
      </c>
      <c r="AU499" s="127">
        <v>69</v>
      </c>
      <c r="AV499" s="127" t="s">
        <v>618</v>
      </c>
      <c r="AW499" s="14">
        <v>764</v>
      </c>
      <c r="AX499" s="127" t="s">
        <v>618</v>
      </c>
      <c r="AY499" s="14">
        <v>309</v>
      </c>
      <c r="AZ499" s="1">
        <v>4700</v>
      </c>
      <c r="BA499" s="1">
        <v>4702</v>
      </c>
      <c r="BB499" s="1">
        <v>4647</v>
      </c>
      <c r="BC499" s="1">
        <v>4689</v>
      </c>
      <c r="BH499" s="1">
        <v>4758</v>
      </c>
      <c r="BI499" s="1">
        <v>637</v>
      </c>
      <c r="BJ499" s="1">
        <v>459</v>
      </c>
      <c r="BK499" s="1">
        <v>1.3877995642701526</v>
      </c>
      <c r="BL499" s="1">
        <v>4700</v>
      </c>
      <c r="BM499" s="1">
        <v>4702</v>
      </c>
      <c r="BN499" s="1">
        <v>4647</v>
      </c>
      <c r="BO499" s="1">
        <v>4690</v>
      </c>
      <c r="BP499" s="1">
        <v>4700</v>
      </c>
      <c r="BQ499" s="1">
        <v>4709</v>
      </c>
      <c r="BR499" s="1">
        <v>4647</v>
      </c>
      <c r="BS499" s="1">
        <v>4697</v>
      </c>
      <c r="BT499" s="1">
        <v>4700</v>
      </c>
      <c r="BU499" s="1">
        <v>4702</v>
      </c>
      <c r="BV499" s="1">
        <v>4647</v>
      </c>
      <c r="BW499" s="1">
        <v>4657</v>
      </c>
      <c r="BX499" s="1">
        <v>1232.5999999999999</v>
      </c>
    </row>
    <row r="500" spans="1:76">
      <c r="A500" s="1">
        <v>2015</v>
      </c>
      <c r="B500" s="1">
        <v>5</v>
      </c>
      <c r="C500" s="24">
        <v>42019</v>
      </c>
      <c r="D500" s="26">
        <v>4701</v>
      </c>
      <c r="E500" s="26">
        <v>4721</v>
      </c>
      <c r="F500" s="26">
        <v>4700</v>
      </c>
      <c r="G500" s="26">
        <v>4701</v>
      </c>
      <c r="H500" s="1">
        <v>1259.5</v>
      </c>
      <c r="I500" s="81" t="s">
        <v>238</v>
      </c>
      <c r="J500" s="119" t="s">
        <v>240</v>
      </c>
      <c r="K500" s="119" t="s">
        <v>239</v>
      </c>
      <c r="L500" s="72" t="s">
        <v>245</v>
      </c>
      <c r="M500" s="7">
        <v>4697</v>
      </c>
      <c r="O500" s="84"/>
      <c r="P500" s="13"/>
      <c r="Q500" s="13"/>
      <c r="R500" s="13"/>
      <c r="S500" s="13"/>
      <c r="T500" s="13"/>
      <c r="U500" s="13"/>
      <c r="V500" s="13"/>
      <c r="W500" s="50"/>
      <c r="X500" s="69">
        <v>4698</v>
      </c>
      <c r="Y500" s="7">
        <v>4794</v>
      </c>
      <c r="Z500" s="68">
        <v>4677</v>
      </c>
      <c r="AA500" s="68">
        <v>4751</v>
      </c>
      <c r="AG500" s="37"/>
      <c r="AH500" s="37"/>
      <c r="AP500" s="14">
        <v>4700</v>
      </c>
      <c r="AQ500" s="14">
        <v>4721</v>
      </c>
      <c r="AR500" s="14">
        <v>4647</v>
      </c>
      <c r="AS500" s="14">
        <v>4716</v>
      </c>
      <c r="AT500" s="14">
        <v>4733.666666666667</v>
      </c>
      <c r="AU500" s="127">
        <v>0</v>
      </c>
      <c r="AV500" s="127" t="s">
        <v>618</v>
      </c>
      <c r="AW500" s="14">
        <v>764</v>
      </c>
      <c r="AX500" s="127" t="s">
        <v>618</v>
      </c>
      <c r="AY500" s="14">
        <v>309</v>
      </c>
      <c r="AZ500" s="1">
        <v>4698</v>
      </c>
      <c r="BA500" s="1">
        <v>4770</v>
      </c>
      <c r="BB500" s="1">
        <v>4677</v>
      </c>
      <c r="BC500" s="1">
        <v>4761</v>
      </c>
      <c r="BH500" s="1">
        <v>4717</v>
      </c>
      <c r="BI500" s="1">
        <v>490</v>
      </c>
      <c r="BJ500" s="1">
        <v>409</v>
      </c>
      <c r="BK500" s="1">
        <v>1.1980440097799512</v>
      </c>
      <c r="BL500" s="1">
        <v>4698</v>
      </c>
      <c r="BM500" s="1">
        <v>4745</v>
      </c>
      <c r="BN500" s="1">
        <v>4677</v>
      </c>
      <c r="BO500" s="1">
        <v>4728</v>
      </c>
      <c r="BP500" s="1">
        <v>4698</v>
      </c>
      <c r="BQ500" s="1">
        <v>4772</v>
      </c>
      <c r="BR500" s="1">
        <v>4677</v>
      </c>
      <c r="BS500" s="1">
        <v>4766</v>
      </c>
      <c r="BT500" s="1">
        <v>4698</v>
      </c>
      <c r="BU500" s="1">
        <v>4704</v>
      </c>
      <c r="BV500" s="1">
        <v>4694</v>
      </c>
      <c r="BW500" s="1">
        <v>4700</v>
      </c>
      <c r="BX500" s="1">
        <v>1231.9000000000001</v>
      </c>
    </row>
    <row r="501" spans="1:76">
      <c r="A501" s="1">
        <v>2015</v>
      </c>
      <c r="B501" s="1">
        <v>6</v>
      </c>
      <c r="C501" s="24">
        <v>42020</v>
      </c>
      <c r="D501" s="26">
        <v>4741</v>
      </c>
      <c r="E501" s="26">
        <v>4754</v>
      </c>
      <c r="F501" s="26">
        <v>4727</v>
      </c>
      <c r="G501" s="26">
        <v>4749</v>
      </c>
      <c r="H501" s="1">
        <v>1269.4000000000001</v>
      </c>
      <c r="I501" s="81" t="s">
        <v>247</v>
      </c>
      <c r="J501" s="119" t="s">
        <v>249</v>
      </c>
      <c r="K501" s="119" t="s">
        <v>248</v>
      </c>
      <c r="L501" s="72" t="s">
        <v>250</v>
      </c>
      <c r="M501" s="7">
        <v>4741</v>
      </c>
      <c r="O501" s="84"/>
      <c r="P501" s="13"/>
      <c r="Q501" s="13"/>
      <c r="R501" s="13"/>
      <c r="S501" s="13"/>
      <c r="T501" s="13"/>
      <c r="U501" s="13"/>
      <c r="V501" s="13"/>
      <c r="W501" s="50"/>
      <c r="X501" s="69">
        <v>4742</v>
      </c>
      <c r="Y501" s="7">
        <v>4825</v>
      </c>
      <c r="Z501" s="68">
        <v>4733</v>
      </c>
      <c r="AA501" s="68">
        <v>4821</v>
      </c>
      <c r="AG501" s="37"/>
      <c r="AH501" s="37"/>
      <c r="AP501" s="14">
        <v>4698</v>
      </c>
      <c r="AQ501" s="14">
        <v>4794</v>
      </c>
      <c r="AR501" s="14">
        <v>4677</v>
      </c>
      <c r="AS501" s="14">
        <v>4747</v>
      </c>
      <c r="AT501" s="14">
        <v>4736</v>
      </c>
      <c r="AU501" s="127">
        <v>8</v>
      </c>
      <c r="AV501" s="127" t="s">
        <v>618</v>
      </c>
      <c r="AW501" s="14">
        <v>764</v>
      </c>
      <c r="AX501" s="127" t="s">
        <v>618</v>
      </c>
      <c r="AY501" s="14">
        <v>309</v>
      </c>
      <c r="AZ501" s="1">
        <v>4742</v>
      </c>
      <c r="BA501" s="1">
        <v>4778</v>
      </c>
      <c r="BB501" s="1">
        <v>4733</v>
      </c>
      <c r="BC501" s="1">
        <v>4771</v>
      </c>
      <c r="BH501" s="1">
        <v>4736</v>
      </c>
      <c r="BI501" s="1">
        <v>518</v>
      </c>
      <c r="BJ501" s="1">
        <v>610</v>
      </c>
      <c r="BK501" s="1">
        <v>0.84918032786885245</v>
      </c>
      <c r="BL501" s="1">
        <v>4742</v>
      </c>
      <c r="BM501" s="1">
        <v>4760</v>
      </c>
      <c r="BN501" s="1">
        <v>4733</v>
      </c>
      <c r="BO501" s="1">
        <v>4756</v>
      </c>
      <c r="BP501" s="1">
        <v>4742</v>
      </c>
      <c r="BQ501" s="1">
        <v>4792</v>
      </c>
      <c r="BR501" s="1">
        <v>4733</v>
      </c>
      <c r="BS501" s="1">
        <v>4790</v>
      </c>
      <c r="BT501" s="1">
        <v>4742</v>
      </c>
      <c r="BU501" s="1">
        <v>4748</v>
      </c>
      <c r="BV501" s="1">
        <v>4740</v>
      </c>
      <c r="BW501" s="1">
        <v>4743</v>
      </c>
      <c r="BX501" s="1">
        <v>1256.4000000000001</v>
      </c>
    </row>
    <row r="502" spans="1:76">
      <c r="A502" s="1">
        <v>2015</v>
      </c>
      <c r="B502" s="1">
        <v>2</v>
      </c>
      <c r="C502" s="24">
        <v>42023</v>
      </c>
      <c r="D502" s="26">
        <v>4801</v>
      </c>
      <c r="E502" s="26">
        <v>4826</v>
      </c>
      <c r="F502" s="26">
        <v>4770</v>
      </c>
      <c r="G502" s="26">
        <v>4790</v>
      </c>
      <c r="H502" s="1">
        <v>1266.4000000000001</v>
      </c>
      <c r="I502" s="81" t="s">
        <v>301</v>
      </c>
      <c r="J502" s="119" t="s">
        <v>303</v>
      </c>
      <c r="K502" s="119" t="s">
        <v>302</v>
      </c>
      <c r="L502" s="72" t="s">
        <v>308</v>
      </c>
      <c r="M502" s="7">
        <v>4777</v>
      </c>
      <c r="O502" s="84"/>
      <c r="P502" s="13"/>
      <c r="Q502" s="13"/>
      <c r="R502" s="13"/>
      <c r="S502" s="13"/>
      <c r="T502" s="13"/>
      <c r="U502" s="13"/>
      <c r="V502" s="13"/>
      <c r="W502" s="50"/>
      <c r="X502" s="69">
        <v>4776</v>
      </c>
      <c r="Y502" s="7">
        <v>4809</v>
      </c>
      <c r="Z502" s="68">
        <v>4775</v>
      </c>
      <c r="AA502" s="68">
        <v>4809</v>
      </c>
      <c r="AG502" s="37"/>
      <c r="AH502" s="37"/>
      <c r="AP502" s="14">
        <v>4742</v>
      </c>
      <c r="AQ502" s="14">
        <v>4826</v>
      </c>
      <c r="AR502" s="14">
        <v>4733</v>
      </c>
      <c r="AS502" s="14">
        <v>4806</v>
      </c>
      <c r="AT502" s="14">
        <v>4756.333333333333</v>
      </c>
      <c r="AU502" s="127">
        <v>11</v>
      </c>
      <c r="AV502" s="127" t="s">
        <v>618</v>
      </c>
      <c r="AW502" s="14">
        <v>764</v>
      </c>
      <c r="AX502" s="127" t="s">
        <v>618</v>
      </c>
      <c r="AY502" s="14">
        <v>309</v>
      </c>
      <c r="AZ502" s="1">
        <v>4776</v>
      </c>
      <c r="BA502" s="1">
        <v>4806</v>
      </c>
      <c r="BB502" s="1">
        <v>4775</v>
      </c>
      <c r="BC502" s="1">
        <v>4801</v>
      </c>
      <c r="BH502" s="1">
        <v>4824</v>
      </c>
      <c r="BI502" s="1">
        <v>670</v>
      </c>
      <c r="BJ502" s="1">
        <v>510</v>
      </c>
      <c r="BK502" s="1">
        <v>1.3137254901960784</v>
      </c>
      <c r="BL502" s="1">
        <v>4776</v>
      </c>
      <c r="BM502" s="1">
        <v>4806</v>
      </c>
      <c r="BN502" s="1">
        <v>4775</v>
      </c>
      <c r="BO502" s="1">
        <v>4801</v>
      </c>
      <c r="BP502" s="1">
        <v>4776</v>
      </c>
      <c r="BQ502" s="1">
        <v>4806</v>
      </c>
      <c r="BR502" s="1">
        <v>4775</v>
      </c>
      <c r="BS502" s="1">
        <v>4800</v>
      </c>
      <c r="BT502" s="1">
        <v>4776</v>
      </c>
      <c r="BU502" s="1">
        <v>4795</v>
      </c>
      <c r="BV502" s="1">
        <v>4775</v>
      </c>
      <c r="BW502" s="1">
        <v>4793</v>
      </c>
      <c r="BX502" s="1">
        <v>1263.9000000000001</v>
      </c>
    </row>
    <row r="503" spans="1:76">
      <c r="A503" s="1">
        <v>2015</v>
      </c>
      <c r="B503" s="1">
        <v>3</v>
      </c>
      <c r="C503" s="24">
        <v>42024</v>
      </c>
      <c r="D503" s="26">
        <v>4806</v>
      </c>
      <c r="E503" s="26">
        <v>4832</v>
      </c>
      <c r="F503" s="26">
        <v>4801</v>
      </c>
      <c r="G503" s="26">
        <v>4828</v>
      </c>
      <c r="H503" s="1">
        <v>1283.0999999999999</v>
      </c>
      <c r="I503" s="81" t="s">
        <v>309</v>
      </c>
      <c r="J503" s="119" t="s">
        <v>311</v>
      </c>
      <c r="K503" s="119" t="s">
        <v>310</v>
      </c>
      <c r="L503" s="72" t="s">
        <v>312</v>
      </c>
      <c r="M503" s="7">
        <v>4839</v>
      </c>
      <c r="O503" s="84"/>
      <c r="P503" s="13"/>
      <c r="Q503" s="13"/>
      <c r="R503" s="13"/>
      <c r="S503" s="13"/>
      <c r="T503" s="13"/>
      <c r="U503" s="13"/>
      <c r="V503" s="13"/>
      <c r="W503" s="50"/>
      <c r="X503" s="69">
        <v>4840</v>
      </c>
      <c r="Y503" s="7">
        <v>4933</v>
      </c>
      <c r="Z503" s="68">
        <v>4839</v>
      </c>
      <c r="AA503" s="68">
        <v>4920</v>
      </c>
      <c r="AG503" s="37"/>
      <c r="AH503" s="37"/>
      <c r="AP503" s="14">
        <v>4776</v>
      </c>
      <c r="AQ503" s="14">
        <v>4816</v>
      </c>
      <c r="AR503" s="14">
        <v>4775</v>
      </c>
      <c r="AS503" s="14">
        <v>4815</v>
      </c>
      <c r="AT503" s="14">
        <v>4789.333333333333</v>
      </c>
      <c r="AU503" s="127">
        <v>22</v>
      </c>
      <c r="AV503" s="127">
        <v>83</v>
      </c>
      <c r="AW503" s="14">
        <v>847</v>
      </c>
      <c r="AX503" s="127" t="s">
        <v>618</v>
      </c>
      <c r="AY503" s="14">
        <v>309</v>
      </c>
      <c r="AZ503" s="1">
        <v>4840</v>
      </c>
      <c r="BA503" s="1">
        <v>4883</v>
      </c>
      <c r="BB503" s="1">
        <v>4839</v>
      </c>
      <c r="BC503" s="1">
        <v>4856</v>
      </c>
      <c r="BH503" s="1">
        <v>4807</v>
      </c>
      <c r="BI503" s="1">
        <v>568</v>
      </c>
      <c r="BJ503" s="1">
        <v>508</v>
      </c>
      <c r="BK503" s="1">
        <v>1.1181102362204725</v>
      </c>
      <c r="BL503" s="1">
        <v>4840</v>
      </c>
      <c r="BM503" s="1">
        <v>4883</v>
      </c>
      <c r="BN503" s="1">
        <v>4839</v>
      </c>
      <c r="BO503" s="1">
        <v>4876</v>
      </c>
      <c r="BP503" s="1">
        <v>4840</v>
      </c>
      <c r="BQ503" s="1">
        <v>4883</v>
      </c>
      <c r="BR503" s="1">
        <v>4839</v>
      </c>
      <c r="BS503" s="1">
        <v>4875</v>
      </c>
      <c r="BT503" s="1">
        <v>4840</v>
      </c>
      <c r="BU503" s="1">
        <v>4847</v>
      </c>
      <c r="BV503" s="1">
        <v>4839</v>
      </c>
      <c r="BW503" s="1">
        <v>4844</v>
      </c>
      <c r="BX503" s="1">
        <v>1268</v>
      </c>
    </row>
    <row r="504" spans="1:76">
      <c r="A504" s="1">
        <v>2015</v>
      </c>
      <c r="B504" s="1">
        <v>4</v>
      </c>
      <c r="C504" s="24">
        <v>42025</v>
      </c>
      <c r="D504" s="26">
        <v>4901</v>
      </c>
      <c r="E504" s="26">
        <v>4907</v>
      </c>
      <c r="F504" s="26">
        <v>4853</v>
      </c>
      <c r="G504" s="26">
        <v>4885</v>
      </c>
      <c r="H504" s="1">
        <v>1273.5</v>
      </c>
      <c r="I504" s="81" t="s">
        <v>314</v>
      </c>
      <c r="J504" s="119" t="s">
        <v>316</v>
      </c>
      <c r="K504" s="119" t="s">
        <v>315</v>
      </c>
      <c r="L504" s="72" t="s">
        <v>317</v>
      </c>
      <c r="M504" s="7">
        <v>4876</v>
      </c>
      <c r="O504" s="84"/>
      <c r="P504" s="13"/>
      <c r="Q504" s="13"/>
      <c r="R504" s="13"/>
      <c r="S504" s="13"/>
      <c r="T504" s="13"/>
      <c r="U504" s="13"/>
      <c r="V504" s="13"/>
      <c r="W504" s="50"/>
      <c r="X504" s="69">
        <v>4877</v>
      </c>
      <c r="Y504" s="7">
        <v>4898</v>
      </c>
      <c r="Z504" s="68">
        <v>4830</v>
      </c>
      <c r="AA504" s="68">
        <v>4854</v>
      </c>
      <c r="AG504" s="37"/>
      <c r="AH504" s="37"/>
      <c r="AP504" s="14">
        <v>4840</v>
      </c>
      <c r="AQ504" s="14">
        <v>4933</v>
      </c>
      <c r="AR504" s="14">
        <v>4839</v>
      </c>
      <c r="AS504" s="14">
        <v>4889</v>
      </c>
      <c r="AT504" s="14">
        <v>4836.666666666667</v>
      </c>
      <c r="AU504" s="127">
        <v>16</v>
      </c>
      <c r="AV504" s="127" t="s">
        <v>618</v>
      </c>
      <c r="AW504" s="14">
        <v>847</v>
      </c>
      <c r="AX504" s="127" t="s">
        <v>618</v>
      </c>
      <c r="AY504" s="14">
        <v>309</v>
      </c>
      <c r="AZ504" s="1">
        <v>4877</v>
      </c>
      <c r="BA504" s="1">
        <v>4898</v>
      </c>
      <c r="BB504" s="1">
        <v>4864</v>
      </c>
      <c r="BC504" s="1">
        <v>4873</v>
      </c>
      <c r="BH504" s="1">
        <v>4899</v>
      </c>
      <c r="BI504" s="1">
        <v>643</v>
      </c>
      <c r="BJ504" s="1">
        <v>583</v>
      </c>
      <c r="BK504" s="1">
        <v>1.1029159519725558</v>
      </c>
      <c r="BL504" s="1">
        <v>4877</v>
      </c>
      <c r="BM504" s="1">
        <v>4898</v>
      </c>
      <c r="BN504" s="1">
        <v>4864</v>
      </c>
      <c r="BO504" s="1">
        <v>4868</v>
      </c>
      <c r="BP504" s="1">
        <v>4877</v>
      </c>
      <c r="BQ504" s="1">
        <v>4898</v>
      </c>
      <c r="BR504" s="1">
        <v>4834</v>
      </c>
      <c r="BS504" s="1">
        <v>4848</v>
      </c>
      <c r="BT504" s="1">
        <v>4877</v>
      </c>
      <c r="BU504" s="1">
        <v>4894</v>
      </c>
      <c r="BV504" s="1">
        <v>4871</v>
      </c>
      <c r="BW504" s="1">
        <v>4893</v>
      </c>
      <c r="BX504" s="1">
        <v>1286.7</v>
      </c>
    </row>
    <row r="505" spans="1:76">
      <c r="A505" s="1">
        <v>2015</v>
      </c>
      <c r="B505" s="1">
        <v>5</v>
      </c>
      <c r="C505" s="24">
        <v>42026</v>
      </c>
      <c r="D505" s="26">
        <v>4851</v>
      </c>
      <c r="E505" s="26">
        <v>4878</v>
      </c>
      <c r="F505" s="26">
        <v>4847</v>
      </c>
      <c r="G505" s="26">
        <v>4873</v>
      </c>
      <c r="H505" s="1">
        <v>1286.2</v>
      </c>
      <c r="I505" s="81" t="s">
        <v>319</v>
      </c>
      <c r="J505" s="119" t="s">
        <v>321</v>
      </c>
      <c r="K505" s="119" t="s">
        <v>320</v>
      </c>
      <c r="L505" s="72" t="s">
        <v>322</v>
      </c>
      <c r="M505" s="7">
        <v>4863</v>
      </c>
      <c r="O505" s="84"/>
      <c r="P505" s="13"/>
      <c r="Q505" s="13"/>
      <c r="R505" s="13"/>
      <c r="S505" s="13"/>
      <c r="T505" s="13"/>
      <c r="U505" s="13"/>
      <c r="V505" s="13"/>
      <c r="W505" s="50"/>
      <c r="X505" s="69">
        <v>4866</v>
      </c>
      <c r="Y505" s="7">
        <v>4917</v>
      </c>
      <c r="Z505" s="68">
        <v>4835</v>
      </c>
      <c r="AA505" s="68">
        <v>4910</v>
      </c>
      <c r="AG505" s="37"/>
      <c r="AH505" s="37"/>
      <c r="AP505" s="14">
        <v>4877</v>
      </c>
      <c r="AQ505" s="14">
        <v>4898</v>
      </c>
      <c r="AR505" s="14">
        <v>4830</v>
      </c>
      <c r="AS505" s="14">
        <v>4852</v>
      </c>
      <c r="AT505" s="14">
        <v>4852</v>
      </c>
      <c r="AU505" s="127">
        <v>22</v>
      </c>
      <c r="AV505" s="127" t="s">
        <v>618</v>
      </c>
      <c r="AW505" s="14">
        <v>847</v>
      </c>
      <c r="AX505" s="127" t="s">
        <v>618</v>
      </c>
      <c r="AY505" s="14">
        <v>309</v>
      </c>
      <c r="AZ505" s="1">
        <v>4866</v>
      </c>
      <c r="BA505" s="1">
        <v>4884</v>
      </c>
      <c r="BB505" s="1">
        <v>4835</v>
      </c>
      <c r="BC505" s="1">
        <v>4869</v>
      </c>
      <c r="BH505" s="1">
        <v>4870</v>
      </c>
      <c r="BI505" s="1">
        <v>588</v>
      </c>
      <c r="BJ505" s="1">
        <v>522</v>
      </c>
      <c r="BK505" s="1">
        <v>1.1264367816091954</v>
      </c>
      <c r="BL505" s="1">
        <v>4866</v>
      </c>
      <c r="BM505" s="1">
        <v>4874</v>
      </c>
      <c r="BN505" s="1">
        <v>4835</v>
      </c>
      <c r="BO505" s="1">
        <v>4856</v>
      </c>
      <c r="BP505" s="1">
        <v>4866</v>
      </c>
      <c r="BQ505" s="1">
        <v>4892</v>
      </c>
      <c r="BR505" s="1">
        <v>4835</v>
      </c>
      <c r="BS505" s="1">
        <v>4860</v>
      </c>
      <c r="BT505" s="1">
        <v>4866</v>
      </c>
      <c r="BU505" s="1">
        <v>4871</v>
      </c>
      <c r="BV505" s="1">
        <v>4855</v>
      </c>
      <c r="BW505" s="1">
        <v>4856</v>
      </c>
      <c r="BX505" s="1">
        <v>1272.9000000000001</v>
      </c>
    </row>
    <row r="506" spans="1:76">
      <c r="A506" s="1">
        <v>2015</v>
      </c>
      <c r="B506" s="1">
        <v>6</v>
      </c>
      <c r="C506" s="24">
        <v>42027</v>
      </c>
      <c r="D506" s="26">
        <v>4919</v>
      </c>
      <c r="E506" s="26">
        <v>4919</v>
      </c>
      <c r="F506" s="26">
        <v>4875</v>
      </c>
      <c r="G506" s="26">
        <v>4878</v>
      </c>
      <c r="H506" s="1">
        <v>1268.7</v>
      </c>
      <c r="I506" s="81" t="s">
        <v>324</v>
      </c>
      <c r="J506" s="119" t="s">
        <v>326</v>
      </c>
      <c r="K506" s="119" t="s">
        <v>325</v>
      </c>
      <c r="L506" s="72" t="s">
        <v>327</v>
      </c>
      <c r="M506" s="7">
        <v>4880</v>
      </c>
      <c r="O506" s="84"/>
      <c r="P506" s="13"/>
      <c r="Q506" s="13"/>
      <c r="R506" s="13"/>
      <c r="S506" s="13"/>
      <c r="T506" s="13"/>
      <c r="U506" s="13"/>
      <c r="V506" s="13"/>
      <c r="W506" s="50"/>
      <c r="X506" s="69">
        <v>4882</v>
      </c>
      <c r="Y506" s="7">
        <v>4888</v>
      </c>
      <c r="Z506" s="68">
        <v>4830</v>
      </c>
      <c r="AA506" s="68">
        <v>4834</v>
      </c>
      <c r="AG506" s="37"/>
      <c r="AH506" s="37"/>
      <c r="AP506" s="14">
        <v>4866</v>
      </c>
      <c r="AQ506" s="14">
        <v>4919</v>
      </c>
      <c r="AR506" s="14">
        <v>4835</v>
      </c>
      <c r="AS506" s="14">
        <v>4897</v>
      </c>
      <c r="AT506" s="14">
        <v>4879.333333333333</v>
      </c>
      <c r="AU506" s="127">
        <v>41</v>
      </c>
      <c r="AV506" s="127" t="s">
        <v>618</v>
      </c>
      <c r="AW506" s="14">
        <v>847</v>
      </c>
      <c r="AX506" s="127" t="s">
        <v>618</v>
      </c>
      <c r="AY506" s="14">
        <v>309</v>
      </c>
      <c r="AZ506" s="1">
        <v>4882</v>
      </c>
      <c r="BA506" s="1">
        <v>4888</v>
      </c>
      <c r="BB506" s="1">
        <v>4840</v>
      </c>
      <c r="BC506" s="1">
        <v>4861</v>
      </c>
      <c r="BH506" s="1">
        <v>4913</v>
      </c>
      <c r="BI506" s="1">
        <v>1099</v>
      </c>
      <c r="BJ506" s="1">
        <v>632</v>
      </c>
      <c r="BK506" s="1">
        <v>1.7389240506329113</v>
      </c>
      <c r="BL506" s="1">
        <v>4882</v>
      </c>
      <c r="BM506" s="1">
        <v>4888</v>
      </c>
      <c r="BN506" s="1">
        <v>4840</v>
      </c>
      <c r="BO506" s="1">
        <v>4865</v>
      </c>
      <c r="BP506" s="1">
        <v>4882</v>
      </c>
      <c r="BQ506" s="1">
        <v>4888</v>
      </c>
      <c r="BR506" s="1">
        <v>4840</v>
      </c>
      <c r="BS506" s="1">
        <v>4857</v>
      </c>
      <c r="BT506" s="1">
        <v>4882</v>
      </c>
      <c r="BU506" s="1">
        <v>4883</v>
      </c>
      <c r="BV506" s="1">
        <v>4871</v>
      </c>
      <c r="BW506" s="1">
        <v>4878</v>
      </c>
      <c r="BX506" s="1">
        <v>1277.7</v>
      </c>
    </row>
    <row r="507" spans="1:76">
      <c r="A507" s="1">
        <v>2015</v>
      </c>
      <c r="B507" s="1">
        <v>2</v>
      </c>
      <c r="C507" s="24">
        <v>42030</v>
      </c>
      <c r="D507" s="26">
        <v>4844</v>
      </c>
      <c r="E507" s="26">
        <v>4862</v>
      </c>
      <c r="F507" s="26">
        <v>4796</v>
      </c>
      <c r="G507" s="26">
        <v>4808</v>
      </c>
      <c r="H507" s="1">
        <v>1253.5</v>
      </c>
      <c r="I507" s="81" t="s">
        <v>329</v>
      </c>
      <c r="J507" s="119" t="s">
        <v>331</v>
      </c>
      <c r="K507" s="119" t="s">
        <v>330</v>
      </c>
      <c r="L507" s="72" t="s">
        <v>332</v>
      </c>
      <c r="M507" s="7">
        <v>4823</v>
      </c>
      <c r="O507" s="84"/>
      <c r="P507" s="13"/>
      <c r="Q507" s="13"/>
      <c r="R507" s="13"/>
      <c r="S507" s="13"/>
      <c r="T507" s="13"/>
      <c r="U507" s="13"/>
      <c r="V507" s="13"/>
      <c r="W507" s="50"/>
      <c r="X507" s="69">
        <v>4826</v>
      </c>
      <c r="Y507" s="7">
        <v>4830</v>
      </c>
      <c r="Z507" s="68">
        <v>4774</v>
      </c>
      <c r="AA507" s="68">
        <v>4802</v>
      </c>
      <c r="AG507" s="37"/>
      <c r="AH507" s="37"/>
      <c r="AP507" s="14">
        <v>4882</v>
      </c>
      <c r="AQ507" s="14">
        <v>4888</v>
      </c>
      <c r="AR507" s="14">
        <v>4830</v>
      </c>
      <c r="AS507" s="14">
        <v>4844</v>
      </c>
      <c r="AT507" s="14">
        <v>4864.333333333333</v>
      </c>
      <c r="AU507" s="127">
        <v>36</v>
      </c>
      <c r="AV507" s="127" t="s">
        <v>618</v>
      </c>
      <c r="AW507" s="14">
        <v>847</v>
      </c>
      <c r="AX507" s="127">
        <v>23</v>
      </c>
      <c r="AY507" s="14">
        <v>332</v>
      </c>
      <c r="AZ507" s="1">
        <v>4826</v>
      </c>
      <c r="BA507" s="1">
        <v>4830</v>
      </c>
      <c r="BB507" s="1">
        <v>4774</v>
      </c>
      <c r="BC507" s="1">
        <v>4816</v>
      </c>
      <c r="BH507" s="1">
        <v>4857</v>
      </c>
      <c r="BI507" s="1">
        <v>522</v>
      </c>
      <c r="BJ507" s="1">
        <v>532</v>
      </c>
      <c r="BK507" s="1">
        <v>0.98120300751879697</v>
      </c>
      <c r="BL507" s="1">
        <v>4826</v>
      </c>
      <c r="BM507" s="1">
        <v>4826</v>
      </c>
      <c r="BN507" s="1">
        <v>4774</v>
      </c>
      <c r="BO507" s="1">
        <v>4812</v>
      </c>
      <c r="BP507" s="1">
        <v>4826</v>
      </c>
      <c r="BQ507" s="1">
        <v>4830</v>
      </c>
      <c r="BR507" s="1">
        <v>4774</v>
      </c>
      <c r="BS507" s="1">
        <v>4803</v>
      </c>
      <c r="BT507" s="1">
        <v>4826</v>
      </c>
      <c r="BU507" s="1">
        <v>4826</v>
      </c>
      <c r="BV507" s="1">
        <v>4804</v>
      </c>
      <c r="BW507" s="1">
        <v>4814</v>
      </c>
      <c r="BX507" s="1">
        <v>1260.3</v>
      </c>
    </row>
    <row r="508" spans="1:76">
      <c r="A508" s="1">
        <v>2015</v>
      </c>
      <c r="B508" s="1">
        <v>3</v>
      </c>
      <c r="C508" s="24">
        <v>42031</v>
      </c>
      <c r="D508" s="26">
        <v>4805</v>
      </c>
      <c r="E508" s="26">
        <v>4814</v>
      </c>
      <c r="F508" s="26">
        <v>4786</v>
      </c>
      <c r="G508" s="26">
        <v>4799</v>
      </c>
      <c r="H508" s="1">
        <v>1264.7</v>
      </c>
      <c r="I508" s="81" t="s">
        <v>333</v>
      </c>
      <c r="J508" s="119" t="s">
        <v>335</v>
      </c>
      <c r="K508" s="119" t="s">
        <v>334</v>
      </c>
      <c r="L508" s="72" t="s">
        <v>336</v>
      </c>
      <c r="M508" s="7">
        <v>4798</v>
      </c>
      <c r="O508" s="84"/>
      <c r="P508" s="13"/>
      <c r="Q508" s="13"/>
      <c r="R508" s="13"/>
      <c r="S508" s="13"/>
      <c r="T508" s="13"/>
      <c r="U508" s="13"/>
      <c r="V508" s="13"/>
      <c r="W508" s="50"/>
      <c r="X508" s="69">
        <v>4800</v>
      </c>
      <c r="Y508" s="7">
        <v>4829</v>
      </c>
      <c r="Z508" s="68">
        <v>4789</v>
      </c>
      <c r="AA508" s="68">
        <v>4826</v>
      </c>
      <c r="AG508" s="37"/>
      <c r="AH508" s="37"/>
      <c r="AP508" s="14">
        <v>4826</v>
      </c>
      <c r="AQ508" s="14">
        <v>4830</v>
      </c>
      <c r="AR508" s="14">
        <v>4774</v>
      </c>
      <c r="AS508" s="14">
        <v>4808</v>
      </c>
      <c r="AT508" s="14">
        <v>4849.666666666667</v>
      </c>
      <c r="AU508" s="127">
        <v>6</v>
      </c>
      <c r="AV508" s="127" t="s">
        <v>618</v>
      </c>
      <c r="AW508" s="14">
        <v>847</v>
      </c>
      <c r="AX508" s="127" t="s">
        <v>618</v>
      </c>
      <c r="AY508" s="14">
        <v>332</v>
      </c>
      <c r="AZ508" s="1">
        <v>4800</v>
      </c>
      <c r="BA508" s="1">
        <v>4817</v>
      </c>
      <c r="BB508" s="1">
        <v>4789</v>
      </c>
      <c r="BC508" s="1">
        <v>4798</v>
      </c>
      <c r="BH508" s="1">
        <v>4809</v>
      </c>
      <c r="BI508" s="1">
        <v>626</v>
      </c>
      <c r="BJ508" s="1">
        <v>451</v>
      </c>
      <c r="BK508" s="1">
        <v>1.3880266075388026</v>
      </c>
      <c r="BL508" s="1">
        <v>4800</v>
      </c>
      <c r="BM508" s="1">
        <v>4817</v>
      </c>
      <c r="BN508" s="1">
        <v>4789</v>
      </c>
      <c r="BO508" s="1">
        <v>4802</v>
      </c>
      <c r="BP508" s="1">
        <v>4800</v>
      </c>
      <c r="BQ508" s="1">
        <v>4817</v>
      </c>
      <c r="BR508" s="1">
        <v>4789</v>
      </c>
      <c r="BS508" s="1">
        <v>4804</v>
      </c>
      <c r="BT508" s="1">
        <v>4800</v>
      </c>
      <c r="BU508" s="1">
        <v>4803</v>
      </c>
      <c r="BV508" s="1">
        <v>4791</v>
      </c>
      <c r="BW508" s="1">
        <v>4801</v>
      </c>
      <c r="BX508" s="1">
        <v>1256.0999999999999</v>
      </c>
    </row>
    <row r="509" spans="1:76">
      <c r="A509" s="1">
        <v>2015</v>
      </c>
      <c r="B509" s="1">
        <v>4</v>
      </c>
      <c r="C509" s="24">
        <v>42032</v>
      </c>
      <c r="D509" s="26">
        <v>4825</v>
      </c>
      <c r="E509" s="26">
        <v>4825</v>
      </c>
      <c r="F509" s="26">
        <v>4810</v>
      </c>
      <c r="G509" s="26">
        <v>4823</v>
      </c>
      <c r="H509" s="1">
        <v>1256.0999999999999</v>
      </c>
      <c r="I509" s="81" t="s">
        <v>338</v>
      </c>
      <c r="J509" s="119" t="s">
        <v>340</v>
      </c>
      <c r="K509" s="119" t="s">
        <v>339</v>
      </c>
      <c r="L509" s="72" t="s">
        <v>341</v>
      </c>
      <c r="M509" s="7">
        <v>4818</v>
      </c>
      <c r="O509" s="84"/>
      <c r="P509" s="13"/>
      <c r="Q509" s="13"/>
      <c r="R509" s="13"/>
      <c r="S509" s="13"/>
      <c r="T509" s="13"/>
      <c r="U509" s="13"/>
      <c r="V509" s="13"/>
      <c r="W509" s="50"/>
      <c r="X509" s="69">
        <v>4815</v>
      </c>
      <c r="Y509" s="7">
        <v>4825</v>
      </c>
      <c r="Z509" s="68">
        <v>4788</v>
      </c>
      <c r="AA509" s="68">
        <v>4795</v>
      </c>
      <c r="AG509" s="37"/>
      <c r="AH509" s="37"/>
      <c r="AP509" s="14">
        <v>4800</v>
      </c>
      <c r="AQ509" s="14">
        <v>4829</v>
      </c>
      <c r="AR509" s="14">
        <v>4789</v>
      </c>
      <c r="AS509" s="14">
        <v>4812</v>
      </c>
      <c r="AT509" s="14">
        <v>4821.333333333333</v>
      </c>
      <c r="AU509" s="127">
        <v>2</v>
      </c>
      <c r="AV509" s="127" t="s">
        <v>618</v>
      </c>
      <c r="AW509" s="14">
        <v>847</v>
      </c>
      <c r="AX509" s="127" t="s">
        <v>618</v>
      </c>
      <c r="AY509" s="14">
        <v>332</v>
      </c>
      <c r="AZ509" s="1">
        <v>4815</v>
      </c>
      <c r="BA509" s="1">
        <v>4825</v>
      </c>
      <c r="BB509" s="1">
        <v>4801</v>
      </c>
      <c r="BC509" s="1">
        <v>4801</v>
      </c>
      <c r="BH509" s="1">
        <v>4822</v>
      </c>
      <c r="BI509" s="1">
        <v>593</v>
      </c>
      <c r="BJ509" s="1">
        <v>421</v>
      </c>
      <c r="BK509" s="1">
        <v>1.4085510688836105</v>
      </c>
      <c r="BL509" s="1">
        <v>4815</v>
      </c>
      <c r="BM509" s="1">
        <v>4825</v>
      </c>
      <c r="BN509" s="1">
        <v>4807</v>
      </c>
      <c r="BO509" s="1">
        <v>4823</v>
      </c>
      <c r="BP509" s="1">
        <v>4815</v>
      </c>
      <c r="BQ509" s="1">
        <v>4825</v>
      </c>
      <c r="BR509" s="1">
        <v>4790</v>
      </c>
      <c r="BS509" s="1">
        <v>4793</v>
      </c>
      <c r="BT509" s="1">
        <v>4815</v>
      </c>
      <c r="BU509" s="1">
        <v>4823</v>
      </c>
      <c r="BV509" s="1">
        <v>4815</v>
      </c>
      <c r="BW509" s="1">
        <v>4817</v>
      </c>
      <c r="BX509" s="1">
        <v>1263.8</v>
      </c>
    </row>
    <row r="510" spans="1:76">
      <c r="A510" s="1">
        <v>2015</v>
      </c>
      <c r="B510" s="1">
        <v>5</v>
      </c>
      <c r="C510" s="24">
        <v>42033</v>
      </c>
      <c r="D510" s="26">
        <v>4781</v>
      </c>
      <c r="E510" s="26">
        <v>4791</v>
      </c>
      <c r="F510" s="26">
        <v>4757</v>
      </c>
      <c r="G510" s="26">
        <v>4777</v>
      </c>
      <c r="H510" s="1">
        <v>1221.9000000000001</v>
      </c>
      <c r="I510" s="81" t="s">
        <v>343</v>
      </c>
      <c r="J510" s="119" t="s">
        <v>345</v>
      </c>
      <c r="K510" s="119" t="s">
        <v>344</v>
      </c>
      <c r="L510" s="72" t="s">
        <v>350</v>
      </c>
      <c r="M510" s="7">
        <v>4774</v>
      </c>
      <c r="O510" s="84"/>
      <c r="P510" s="13"/>
      <c r="Q510" s="13"/>
      <c r="R510" s="13"/>
      <c r="S510" s="13"/>
      <c r="T510" s="13"/>
      <c r="U510" s="13"/>
      <c r="V510" s="13"/>
      <c r="W510" s="50"/>
      <c r="X510" s="69">
        <v>4772</v>
      </c>
      <c r="Y510" s="7">
        <v>4779</v>
      </c>
      <c r="Z510" s="68">
        <v>4636</v>
      </c>
      <c r="AA510" s="68">
        <v>4679</v>
      </c>
      <c r="AG510" s="37"/>
      <c r="AH510" s="37"/>
      <c r="AP510" s="14">
        <v>4815</v>
      </c>
      <c r="AQ510" s="14">
        <v>4825</v>
      </c>
      <c r="AR510" s="14">
        <v>4781</v>
      </c>
      <c r="AS510" s="14">
        <v>4783</v>
      </c>
      <c r="AT510" s="14">
        <v>4801</v>
      </c>
      <c r="AU510" s="127">
        <v>4</v>
      </c>
      <c r="AV510" s="127" t="s">
        <v>618</v>
      </c>
      <c r="AW510" s="14">
        <v>847</v>
      </c>
      <c r="AX510" s="127">
        <v>76</v>
      </c>
      <c r="AY510" s="14">
        <v>408</v>
      </c>
      <c r="AZ510" s="1">
        <v>4772</v>
      </c>
      <c r="BA510" s="1">
        <v>4779</v>
      </c>
      <c r="BB510" s="1">
        <v>4718</v>
      </c>
      <c r="BC510" s="1">
        <v>4722</v>
      </c>
      <c r="BH510" s="1">
        <v>4785</v>
      </c>
      <c r="BI510" s="1">
        <v>681</v>
      </c>
      <c r="BJ510" s="1">
        <v>678</v>
      </c>
      <c r="BK510" s="1">
        <v>1.0044247787610618</v>
      </c>
      <c r="BL510" s="1">
        <v>4772</v>
      </c>
      <c r="BM510" s="1">
        <v>4779</v>
      </c>
      <c r="BN510" s="1">
        <v>4733</v>
      </c>
      <c r="BO510" s="1">
        <v>4752</v>
      </c>
      <c r="BP510" s="1">
        <v>4772</v>
      </c>
      <c r="BQ510" s="1">
        <v>4779</v>
      </c>
      <c r="BR510" s="1">
        <v>4709</v>
      </c>
      <c r="BS510" s="1">
        <v>4714</v>
      </c>
      <c r="BT510" s="1">
        <v>4772</v>
      </c>
      <c r="BU510" s="1">
        <v>4779</v>
      </c>
      <c r="BV510" s="1">
        <v>4762</v>
      </c>
      <c r="BW510" s="1">
        <v>4762</v>
      </c>
      <c r="BX510" s="1">
        <v>1251.5</v>
      </c>
    </row>
    <row r="511" spans="1:76">
      <c r="A511" s="1">
        <v>2015</v>
      </c>
      <c r="B511" s="1">
        <v>6</v>
      </c>
      <c r="C511" s="24">
        <v>42034</v>
      </c>
      <c r="D511" s="26">
        <v>4703</v>
      </c>
      <c r="E511" s="26">
        <v>4703</v>
      </c>
      <c r="F511" s="26">
        <v>4677</v>
      </c>
      <c r="G511" s="26">
        <v>4678</v>
      </c>
      <c r="H511" s="1">
        <v>1238.2</v>
      </c>
      <c r="I511" s="81" t="s">
        <v>352</v>
      </c>
      <c r="J511" s="119" t="s">
        <v>354</v>
      </c>
      <c r="K511" s="119" t="s">
        <v>353</v>
      </c>
      <c r="L511" s="72" t="s">
        <v>357</v>
      </c>
      <c r="M511" s="7">
        <v>4676</v>
      </c>
      <c r="O511" s="84"/>
      <c r="P511" s="13"/>
      <c r="Q511" s="13"/>
      <c r="R511" s="13"/>
      <c r="S511" s="13"/>
      <c r="T511" s="13"/>
      <c r="U511" s="13"/>
      <c r="V511" s="13"/>
      <c r="W511" s="50"/>
      <c r="X511" s="69">
        <v>4677</v>
      </c>
      <c r="Y511" s="7">
        <v>4727</v>
      </c>
      <c r="Z511" s="68">
        <v>4645</v>
      </c>
      <c r="AA511" s="68">
        <v>4709</v>
      </c>
      <c r="AG511" s="37"/>
      <c r="AH511" s="37"/>
      <c r="AP511" s="14">
        <v>4772</v>
      </c>
      <c r="AQ511" s="14">
        <v>4779</v>
      </c>
      <c r="AR511" s="14">
        <v>4636</v>
      </c>
      <c r="AS511" s="14">
        <v>4694</v>
      </c>
      <c r="AT511" s="14">
        <v>4763</v>
      </c>
      <c r="AU511" s="127">
        <v>25</v>
      </c>
      <c r="AV511" s="127" t="s">
        <v>618</v>
      </c>
      <c r="AW511" s="14">
        <v>847</v>
      </c>
      <c r="AX511" s="127" t="s">
        <v>618</v>
      </c>
      <c r="AY511" s="14">
        <v>408</v>
      </c>
      <c r="AZ511" s="1">
        <v>4677</v>
      </c>
      <c r="BA511" s="1">
        <v>4708</v>
      </c>
      <c r="BB511" s="1">
        <v>4657</v>
      </c>
      <c r="BC511" s="1">
        <v>4657</v>
      </c>
      <c r="BH511" s="1">
        <v>4695</v>
      </c>
      <c r="BI511" s="1">
        <v>774</v>
      </c>
      <c r="BJ511" s="1">
        <v>558</v>
      </c>
      <c r="BK511" s="1">
        <v>1.3870967741935485</v>
      </c>
      <c r="BL511" s="1">
        <v>4677</v>
      </c>
      <c r="BM511" s="1">
        <v>4708</v>
      </c>
      <c r="BN511" s="1">
        <v>4672</v>
      </c>
      <c r="BO511" s="1">
        <v>4680</v>
      </c>
      <c r="BP511" s="1">
        <v>4677</v>
      </c>
      <c r="BQ511" s="1">
        <v>4708</v>
      </c>
      <c r="BR511" s="1">
        <v>4648</v>
      </c>
      <c r="BS511" s="1">
        <v>4649</v>
      </c>
      <c r="BT511" s="1">
        <v>4677</v>
      </c>
      <c r="BU511" s="1">
        <v>4679</v>
      </c>
      <c r="BV511" s="1">
        <v>4672</v>
      </c>
      <c r="BW511" s="1">
        <v>4678</v>
      </c>
      <c r="BX511" s="1">
        <v>1225.4000000000001</v>
      </c>
    </row>
    <row r="512" spans="1:76">
      <c r="A512" s="1">
        <v>2015</v>
      </c>
      <c r="B512" s="1">
        <v>2</v>
      </c>
      <c r="C512" s="24">
        <v>42037</v>
      </c>
      <c r="D512" s="26">
        <v>4698</v>
      </c>
      <c r="E512" s="26">
        <v>4720</v>
      </c>
      <c r="F512" s="26">
        <v>4696</v>
      </c>
      <c r="G512" s="26">
        <v>4706</v>
      </c>
      <c r="H512" s="1">
        <v>1228.9000000000001</v>
      </c>
      <c r="I512" s="81" t="s">
        <v>360</v>
      </c>
      <c r="J512" s="119" t="s">
        <v>362</v>
      </c>
      <c r="K512" s="119" t="s">
        <v>361</v>
      </c>
      <c r="L512" s="72" t="s">
        <v>364</v>
      </c>
      <c r="M512" s="7">
        <v>4698</v>
      </c>
      <c r="O512" s="84"/>
      <c r="P512" s="13"/>
      <c r="Q512" s="13"/>
      <c r="R512" s="13"/>
      <c r="S512" s="13"/>
      <c r="T512" s="13"/>
      <c r="U512" s="13"/>
      <c r="V512" s="13"/>
      <c r="W512" s="50"/>
      <c r="X512" s="69">
        <v>4698</v>
      </c>
      <c r="Y512" s="7">
        <v>4701</v>
      </c>
      <c r="Z512" s="68">
        <v>4666</v>
      </c>
      <c r="AA512" s="68">
        <v>4673</v>
      </c>
      <c r="AG512" s="37"/>
      <c r="AH512" s="37"/>
      <c r="AP512" s="14">
        <v>4677</v>
      </c>
      <c r="AQ512" s="14">
        <v>4727</v>
      </c>
      <c r="AR512" s="14">
        <v>4645</v>
      </c>
      <c r="AS512" s="14">
        <v>4712</v>
      </c>
      <c r="AT512" s="14">
        <v>4729.666666666667</v>
      </c>
      <c r="AU512" s="127">
        <v>8</v>
      </c>
      <c r="AV512" s="127" t="s">
        <v>618</v>
      </c>
      <c r="AW512" s="14">
        <v>847</v>
      </c>
      <c r="AX512" s="127" t="s">
        <v>618</v>
      </c>
      <c r="AY512" s="14">
        <v>408</v>
      </c>
      <c r="AZ512" s="1">
        <v>4698</v>
      </c>
      <c r="BA512" s="1">
        <v>4701</v>
      </c>
      <c r="BB512" s="1">
        <v>4671</v>
      </c>
      <c r="BC512" s="1">
        <v>4682</v>
      </c>
      <c r="BH512" s="1">
        <v>4710</v>
      </c>
      <c r="BI512" s="1">
        <v>807</v>
      </c>
      <c r="BJ512" s="1">
        <v>586</v>
      </c>
      <c r="BK512" s="1">
        <v>1.3771331058020477</v>
      </c>
      <c r="BL512" s="1">
        <v>4698</v>
      </c>
      <c r="BM512" s="1">
        <v>4701</v>
      </c>
      <c r="BN512" s="1">
        <v>4671</v>
      </c>
      <c r="BO512" s="1">
        <v>4675</v>
      </c>
      <c r="BP512" s="1">
        <v>4698</v>
      </c>
      <c r="BQ512" s="1">
        <v>4701</v>
      </c>
      <c r="BR512" s="1">
        <v>4667</v>
      </c>
      <c r="BS512" s="1">
        <v>4687</v>
      </c>
      <c r="BT512" s="1">
        <v>4698</v>
      </c>
      <c r="BU512" s="1">
        <v>4701</v>
      </c>
      <c r="BV512" s="1">
        <v>4681</v>
      </c>
      <c r="BW512" s="1">
        <v>4682</v>
      </c>
      <c r="BX512" s="1">
        <v>1228.9000000000001</v>
      </c>
    </row>
    <row r="513" spans="1:76">
      <c r="A513" s="1">
        <v>2015</v>
      </c>
      <c r="B513" s="1">
        <v>3</v>
      </c>
      <c r="C513" s="24">
        <v>42038</v>
      </c>
      <c r="D513" s="26">
        <v>4686</v>
      </c>
      <c r="E513" s="26">
        <v>4687</v>
      </c>
      <c r="F513" s="26">
        <v>4663</v>
      </c>
      <c r="G513" s="26">
        <v>4676</v>
      </c>
      <c r="H513" s="1">
        <v>1236.4000000000001</v>
      </c>
      <c r="I513" s="81" t="s">
        <v>366</v>
      </c>
      <c r="J513" s="119" t="s">
        <v>368</v>
      </c>
      <c r="K513" s="119" t="s">
        <v>367</v>
      </c>
      <c r="L513" s="72" t="s">
        <v>369</v>
      </c>
      <c r="M513" s="7">
        <v>4694</v>
      </c>
      <c r="O513" s="84"/>
      <c r="P513" s="13"/>
      <c r="Q513" s="13"/>
      <c r="R513" s="13"/>
      <c r="S513" s="13"/>
      <c r="T513" s="13"/>
      <c r="U513" s="13"/>
      <c r="V513" s="13"/>
      <c r="W513" s="50"/>
      <c r="X513" s="69">
        <v>4694</v>
      </c>
      <c r="Y513" s="7">
        <v>4727</v>
      </c>
      <c r="Z513" s="68">
        <v>4660</v>
      </c>
      <c r="AA513" s="68">
        <v>4711</v>
      </c>
      <c r="AG513" s="37"/>
      <c r="AH513" s="37"/>
      <c r="AP513" s="14">
        <v>4698</v>
      </c>
      <c r="AQ513" s="14">
        <v>4701</v>
      </c>
      <c r="AR513" s="14">
        <v>4666</v>
      </c>
      <c r="AS513" s="14">
        <v>4677</v>
      </c>
      <c r="AT513" s="14">
        <v>4694.333333333333</v>
      </c>
      <c r="AU513" s="127">
        <v>10</v>
      </c>
      <c r="AV513" s="127" t="s">
        <v>618</v>
      </c>
      <c r="AW513" s="14">
        <v>847</v>
      </c>
      <c r="AX513" s="127">
        <v>-40</v>
      </c>
      <c r="AY513" s="14">
        <v>368</v>
      </c>
      <c r="AZ513" s="1">
        <v>4694</v>
      </c>
      <c r="BA513" s="1">
        <v>4727</v>
      </c>
      <c r="BB513" s="1">
        <v>4672</v>
      </c>
      <c r="BC513" s="1">
        <v>4679</v>
      </c>
      <c r="BH513" s="1">
        <v>4682</v>
      </c>
      <c r="BI513" s="1">
        <v>713</v>
      </c>
      <c r="BJ513" s="1">
        <v>752</v>
      </c>
      <c r="BK513" s="1">
        <v>0.94813829787234039</v>
      </c>
      <c r="BL513" s="1">
        <v>4694</v>
      </c>
      <c r="BM513" s="1">
        <v>4727</v>
      </c>
      <c r="BN513" s="1">
        <v>4686</v>
      </c>
      <c r="BO513" s="1">
        <v>4692</v>
      </c>
      <c r="BP513" s="1">
        <v>4694</v>
      </c>
      <c r="BQ513" s="1">
        <v>4727</v>
      </c>
      <c r="BR513" s="1">
        <v>4672</v>
      </c>
      <c r="BS513" s="1">
        <v>4691</v>
      </c>
      <c r="BT513" s="1">
        <v>4694</v>
      </c>
      <c r="BU513" s="1">
        <v>4709</v>
      </c>
      <c r="BV513" s="1">
        <v>4686</v>
      </c>
      <c r="BW513" s="1">
        <v>4702</v>
      </c>
      <c r="BX513" s="1">
        <v>1238.3</v>
      </c>
    </row>
    <row r="514" spans="1:76">
      <c r="A514" s="1">
        <v>2015</v>
      </c>
      <c r="B514" s="1">
        <v>4</v>
      </c>
      <c r="C514" s="24">
        <v>42039</v>
      </c>
      <c r="D514" s="26">
        <v>4704</v>
      </c>
      <c r="E514" s="26">
        <v>4732</v>
      </c>
      <c r="F514" s="26">
        <v>4699</v>
      </c>
      <c r="G514" s="26">
        <v>4724</v>
      </c>
      <c r="H514" s="1">
        <v>1242</v>
      </c>
      <c r="I514" s="81" t="s">
        <v>371</v>
      </c>
      <c r="J514" s="119" t="s">
        <v>373</v>
      </c>
      <c r="K514" s="119" t="s">
        <v>372</v>
      </c>
      <c r="L514" s="72" t="s">
        <v>376</v>
      </c>
      <c r="M514" s="7">
        <v>4722</v>
      </c>
      <c r="O514" s="84"/>
      <c r="P514" s="13"/>
      <c r="Q514" s="13"/>
      <c r="R514" s="13"/>
      <c r="S514" s="13"/>
      <c r="T514" s="13"/>
      <c r="U514" s="13"/>
      <c r="V514" s="13"/>
      <c r="W514" s="50"/>
      <c r="X514" s="69">
        <v>4724</v>
      </c>
      <c r="Y514" s="7">
        <v>4744</v>
      </c>
      <c r="Z514" s="68">
        <v>4704</v>
      </c>
      <c r="AA514" s="68">
        <v>4717</v>
      </c>
      <c r="AG514" s="37"/>
      <c r="AH514" s="37"/>
      <c r="AP514" s="14">
        <v>4694</v>
      </c>
      <c r="AQ514" s="14">
        <v>4727</v>
      </c>
      <c r="AR514" s="14">
        <v>4660</v>
      </c>
      <c r="AS514" s="14">
        <v>4704</v>
      </c>
      <c r="AT514" s="14">
        <v>4697.666666666667</v>
      </c>
      <c r="AU514" s="127">
        <v>20</v>
      </c>
      <c r="AV514" s="127">
        <v>-1</v>
      </c>
      <c r="AW514" s="14">
        <v>846</v>
      </c>
      <c r="AX514" s="127" t="s">
        <v>618</v>
      </c>
      <c r="AY514" s="14">
        <v>368</v>
      </c>
      <c r="AZ514" s="1">
        <v>4724</v>
      </c>
      <c r="BA514" s="1">
        <v>4734</v>
      </c>
      <c r="BB514" s="1">
        <v>4704</v>
      </c>
      <c r="BC514" s="1">
        <v>4729</v>
      </c>
      <c r="BH514" s="1">
        <v>4704</v>
      </c>
      <c r="BI514" s="1">
        <v>685</v>
      </c>
      <c r="BJ514" s="1">
        <v>650</v>
      </c>
      <c r="BK514" s="1">
        <v>1.0538461538461539</v>
      </c>
      <c r="BL514" s="1">
        <v>4724</v>
      </c>
      <c r="BM514" s="1">
        <v>4734</v>
      </c>
      <c r="BN514" s="1">
        <v>4704</v>
      </c>
      <c r="BO514" s="1">
        <v>4731</v>
      </c>
      <c r="BP514" s="1">
        <v>4724</v>
      </c>
      <c r="BQ514" s="1">
        <v>4734</v>
      </c>
      <c r="BR514" s="1">
        <v>4704</v>
      </c>
      <c r="BS514" s="1">
        <v>4727</v>
      </c>
      <c r="BT514" s="1">
        <v>4724</v>
      </c>
      <c r="BU514" s="1">
        <v>4728</v>
      </c>
      <c r="BV514" s="1">
        <v>4706</v>
      </c>
      <c r="BW514" s="1">
        <v>4711</v>
      </c>
      <c r="BX514" s="1">
        <v>1239.8</v>
      </c>
    </row>
    <row r="515" spans="1:76">
      <c r="A515" s="1">
        <v>2015</v>
      </c>
      <c r="B515" s="1">
        <v>5</v>
      </c>
      <c r="C515" s="24">
        <v>42040</v>
      </c>
      <c r="D515" s="26">
        <v>4728</v>
      </c>
      <c r="E515" s="26">
        <v>4732</v>
      </c>
      <c r="F515" s="26">
        <v>4711</v>
      </c>
      <c r="G515" s="26">
        <v>4730</v>
      </c>
      <c r="H515" s="1">
        <v>1255.2</v>
      </c>
      <c r="I515" s="81" t="s">
        <v>378</v>
      </c>
      <c r="J515" s="119" t="s">
        <v>380</v>
      </c>
      <c r="K515" s="119" t="s">
        <v>379</v>
      </c>
      <c r="L515" s="72" t="s">
        <v>381</v>
      </c>
      <c r="M515" s="7">
        <v>4724</v>
      </c>
      <c r="O515" s="84"/>
      <c r="P515" s="13"/>
      <c r="Q515" s="13"/>
      <c r="R515" s="13"/>
      <c r="S515" s="13"/>
      <c r="T515" s="13"/>
      <c r="U515" s="13"/>
      <c r="V515" s="13"/>
      <c r="W515" s="50"/>
      <c r="X515" s="69">
        <v>4724</v>
      </c>
      <c r="Y515" s="7">
        <v>4760</v>
      </c>
      <c r="Z515" s="68">
        <v>4683</v>
      </c>
      <c r="AA515" s="68">
        <v>4756</v>
      </c>
      <c r="AG515" s="37"/>
      <c r="AH515" s="37"/>
      <c r="AP515" s="14">
        <v>4724</v>
      </c>
      <c r="AQ515" s="14">
        <v>4744</v>
      </c>
      <c r="AR515" s="14">
        <v>4704</v>
      </c>
      <c r="AS515" s="14">
        <v>4717</v>
      </c>
      <c r="AT515" s="14">
        <v>4699.333333333333</v>
      </c>
      <c r="AU515" s="127">
        <v>2</v>
      </c>
      <c r="AV515" s="127" t="s">
        <v>618</v>
      </c>
      <c r="AW515" s="14">
        <v>846</v>
      </c>
      <c r="AX515" s="127" t="s">
        <v>618</v>
      </c>
      <c r="AY515" s="14">
        <v>368</v>
      </c>
      <c r="AZ515" s="1">
        <v>4724</v>
      </c>
      <c r="BA515" s="1">
        <v>4729</v>
      </c>
      <c r="BB515" s="1">
        <v>4695</v>
      </c>
      <c r="BC515" s="1">
        <v>4705</v>
      </c>
      <c r="BH515" s="1">
        <v>4725</v>
      </c>
      <c r="BI515" s="1">
        <v>661</v>
      </c>
      <c r="BJ515" s="1">
        <v>493</v>
      </c>
      <c r="BK515" s="1">
        <v>1.3407707910750508</v>
      </c>
      <c r="BL515" s="1">
        <v>4724</v>
      </c>
      <c r="BM515" s="1">
        <v>4729</v>
      </c>
      <c r="BN515" s="1">
        <v>4695</v>
      </c>
      <c r="BO515" s="1">
        <v>4708</v>
      </c>
      <c r="BP515" s="1">
        <v>4724</v>
      </c>
      <c r="BQ515" s="1">
        <v>4729</v>
      </c>
      <c r="BR515" s="1">
        <v>4683</v>
      </c>
      <c r="BS515" s="1">
        <v>4687</v>
      </c>
      <c r="BT515" s="1">
        <v>4724</v>
      </c>
      <c r="BU515" s="1">
        <v>4729</v>
      </c>
      <c r="BV515" s="1">
        <v>4709</v>
      </c>
      <c r="BW515" s="1">
        <v>4715</v>
      </c>
      <c r="BX515" s="1">
        <v>1239.9000000000001</v>
      </c>
    </row>
    <row r="516" spans="1:76">
      <c r="A516" s="1">
        <v>2015</v>
      </c>
      <c r="B516" s="1">
        <v>6</v>
      </c>
      <c r="C516" s="24">
        <v>42041</v>
      </c>
      <c r="D516" s="26">
        <v>4760</v>
      </c>
      <c r="E516" s="26">
        <v>4780</v>
      </c>
      <c r="F516" s="26">
        <v>4748</v>
      </c>
      <c r="G516" s="26">
        <v>4775</v>
      </c>
      <c r="H516" s="1">
        <v>1221.5999999999999</v>
      </c>
      <c r="I516" s="81" t="s">
        <v>383</v>
      </c>
      <c r="J516" s="119" t="s">
        <v>387</v>
      </c>
      <c r="K516" s="119" t="s">
        <v>384</v>
      </c>
      <c r="L516" s="72" t="s">
        <v>388</v>
      </c>
      <c r="M516" s="7">
        <v>4765</v>
      </c>
      <c r="O516" s="84"/>
      <c r="P516" s="13"/>
      <c r="Q516" s="13"/>
      <c r="R516" s="13"/>
      <c r="S516" s="13"/>
      <c r="T516" s="13"/>
      <c r="U516" s="13"/>
      <c r="V516" s="13"/>
      <c r="W516" s="50"/>
      <c r="X516" s="69">
        <v>4765</v>
      </c>
      <c r="Y516" s="7">
        <v>4780</v>
      </c>
      <c r="Z516" s="68">
        <v>4707</v>
      </c>
      <c r="AA516" s="68">
        <v>4725</v>
      </c>
      <c r="AG516" s="37"/>
      <c r="AH516" s="37"/>
      <c r="AP516" s="14">
        <v>4724</v>
      </c>
      <c r="AQ516" s="14">
        <v>4762</v>
      </c>
      <c r="AR516" s="14">
        <v>4683</v>
      </c>
      <c r="AS516" s="14">
        <v>4753</v>
      </c>
      <c r="AT516" s="14">
        <v>4724.666666666667</v>
      </c>
      <c r="AU516" s="127">
        <v>15</v>
      </c>
      <c r="AV516" s="127">
        <v>-33</v>
      </c>
      <c r="AW516" s="14">
        <v>813</v>
      </c>
      <c r="AX516" s="127" t="s">
        <v>618</v>
      </c>
      <c r="AY516" s="14">
        <v>368</v>
      </c>
      <c r="AZ516" s="1">
        <v>4765</v>
      </c>
      <c r="BA516" s="1">
        <v>4780</v>
      </c>
      <c r="BB516" s="1">
        <v>4751</v>
      </c>
      <c r="BC516" s="1">
        <v>4751</v>
      </c>
      <c r="BH516" s="1">
        <v>4760</v>
      </c>
      <c r="BI516" s="1">
        <v>866</v>
      </c>
      <c r="BJ516" s="1">
        <v>615</v>
      </c>
      <c r="BK516" s="1">
        <v>1.4081300813008131</v>
      </c>
      <c r="BL516" s="1">
        <v>4765</v>
      </c>
      <c r="BM516" s="1">
        <v>4775</v>
      </c>
      <c r="BN516" s="1">
        <v>4754</v>
      </c>
      <c r="BO516" s="1">
        <v>4765</v>
      </c>
      <c r="BP516" s="1">
        <v>4765</v>
      </c>
      <c r="BQ516" s="1">
        <v>4780</v>
      </c>
      <c r="BR516" s="1">
        <v>4727</v>
      </c>
      <c r="BS516" s="1">
        <v>4741</v>
      </c>
      <c r="BT516" s="1">
        <v>4765</v>
      </c>
      <c r="BU516" s="1">
        <v>4773</v>
      </c>
      <c r="BV516" s="1">
        <v>4756</v>
      </c>
      <c r="BW516" s="1">
        <v>4758</v>
      </c>
      <c r="BX516" s="1">
        <v>1253.5</v>
      </c>
    </row>
    <row r="517" spans="1:76">
      <c r="A517" s="1">
        <v>2015</v>
      </c>
      <c r="B517" s="1">
        <v>2</v>
      </c>
      <c r="C517" s="24">
        <v>42044</v>
      </c>
      <c r="D517" s="26">
        <v>4731</v>
      </c>
      <c r="E517" s="26">
        <v>4732</v>
      </c>
      <c r="F517" s="26">
        <v>4705</v>
      </c>
      <c r="G517" s="26">
        <v>4721</v>
      </c>
      <c r="H517" s="1">
        <v>1218.9000000000001</v>
      </c>
      <c r="I517" s="81" t="s">
        <v>390</v>
      </c>
      <c r="J517" s="119" t="s">
        <v>392</v>
      </c>
      <c r="K517" s="119" t="s">
        <v>391</v>
      </c>
      <c r="L517" s="72" t="s">
        <v>393</v>
      </c>
      <c r="M517" s="7">
        <v>4726</v>
      </c>
      <c r="O517" s="84"/>
      <c r="P517" s="13"/>
      <c r="Q517" s="13"/>
      <c r="R517" s="13"/>
      <c r="S517" s="13"/>
      <c r="T517" s="13"/>
      <c r="U517" s="13"/>
      <c r="V517" s="13"/>
      <c r="W517" s="50"/>
      <c r="X517" s="69">
        <v>4726</v>
      </c>
      <c r="Y517" s="7">
        <v>4735</v>
      </c>
      <c r="Z517" s="68">
        <v>4655</v>
      </c>
      <c r="AA517" s="68">
        <v>4688</v>
      </c>
      <c r="AG517" s="37"/>
      <c r="AH517" s="37"/>
      <c r="AP517" s="14">
        <v>4765</v>
      </c>
      <c r="AQ517" s="14">
        <v>4780</v>
      </c>
      <c r="AR517" s="14">
        <v>4705</v>
      </c>
      <c r="AS517" s="14">
        <v>4717</v>
      </c>
      <c r="AT517" s="14">
        <v>4729</v>
      </c>
      <c r="AU517" s="127">
        <v>10</v>
      </c>
      <c r="AV517" s="127" t="s">
        <v>618</v>
      </c>
      <c r="AW517" s="14">
        <v>813</v>
      </c>
      <c r="AX517" s="127" t="s">
        <v>618</v>
      </c>
      <c r="AY517" s="14">
        <v>368</v>
      </c>
      <c r="AZ517" s="1">
        <v>4726</v>
      </c>
      <c r="BA517" s="1">
        <v>4735</v>
      </c>
      <c r="BB517" s="1">
        <v>4655</v>
      </c>
      <c r="BC517" s="1">
        <v>4672</v>
      </c>
      <c r="BH517" s="1">
        <v>4715</v>
      </c>
      <c r="BI517" s="1">
        <v>622</v>
      </c>
      <c r="BJ517" s="1">
        <v>584</v>
      </c>
      <c r="BK517" s="1">
        <v>1.0650684931506849</v>
      </c>
      <c r="BL517" s="1">
        <v>4726</v>
      </c>
      <c r="BM517" s="1">
        <v>4735</v>
      </c>
      <c r="BN517" s="1">
        <v>4671</v>
      </c>
      <c r="BO517" s="1">
        <v>4676</v>
      </c>
      <c r="BP517" s="1">
        <v>4726</v>
      </c>
      <c r="BQ517" s="1">
        <v>4735</v>
      </c>
      <c r="BR517" s="1">
        <v>4655</v>
      </c>
      <c r="BS517" s="1">
        <v>4680</v>
      </c>
      <c r="BT517" s="1">
        <v>4726</v>
      </c>
      <c r="BU517" s="1">
        <v>4735</v>
      </c>
      <c r="BV517" s="1">
        <v>4726</v>
      </c>
      <c r="BW517" s="1">
        <v>4733</v>
      </c>
      <c r="BX517" s="1">
        <v>1230.5999999999999</v>
      </c>
    </row>
    <row r="518" spans="1:76">
      <c r="A518" s="1">
        <v>2015</v>
      </c>
      <c r="B518" s="1">
        <v>3</v>
      </c>
      <c r="C518" s="24">
        <v>42045</v>
      </c>
      <c r="D518" s="26">
        <v>4685</v>
      </c>
      <c r="E518" s="26">
        <v>4706</v>
      </c>
      <c r="F518" s="26">
        <v>4680</v>
      </c>
      <c r="G518" s="26">
        <v>4698</v>
      </c>
      <c r="H518" s="1">
        <v>1193.7</v>
      </c>
      <c r="I518" s="81" t="s">
        <v>395</v>
      </c>
      <c r="J518" s="119" t="s">
        <v>397</v>
      </c>
      <c r="K518" s="119" t="s">
        <v>396</v>
      </c>
      <c r="L518" s="72" t="s">
        <v>398</v>
      </c>
      <c r="M518" s="7">
        <v>4705</v>
      </c>
      <c r="O518" s="84"/>
      <c r="P518" s="13"/>
      <c r="Q518" s="13"/>
      <c r="R518" s="13"/>
      <c r="S518" s="13"/>
      <c r="T518" s="13"/>
      <c r="U518" s="13"/>
      <c r="V518" s="13"/>
      <c r="W518" s="50"/>
      <c r="X518" s="69">
        <v>4707</v>
      </c>
      <c r="Y518" s="7">
        <v>4714</v>
      </c>
      <c r="Z518" s="68">
        <v>4662</v>
      </c>
      <c r="AA518" s="68">
        <v>4671</v>
      </c>
      <c r="AG518" s="37"/>
      <c r="AH518" s="37"/>
      <c r="AP518" s="14">
        <v>4726</v>
      </c>
      <c r="AQ518" s="14">
        <v>4735</v>
      </c>
      <c r="AR518" s="14">
        <v>4655</v>
      </c>
      <c r="AS518" s="14">
        <v>4681</v>
      </c>
      <c r="AT518" s="14">
        <v>4717</v>
      </c>
      <c r="AU518" s="127">
        <v>13</v>
      </c>
      <c r="AV518" s="127" t="s">
        <v>618</v>
      </c>
      <c r="AW518" s="14">
        <v>813</v>
      </c>
      <c r="AX518" s="127" t="s">
        <v>618</v>
      </c>
      <c r="AY518" s="14">
        <v>368</v>
      </c>
      <c r="AZ518" s="1">
        <v>4707</v>
      </c>
      <c r="BA518" s="1">
        <v>4709</v>
      </c>
      <c r="BB518" s="1">
        <v>4675</v>
      </c>
      <c r="BC518" s="1">
        <v>4700</v>
      </c>
      <c r="BH518" s="1">
        <v>4682</v>
      </c>
      <c r="BI518" s="1">
        <v>558</v>
      </c>
      <c r="BJ518" s="1">
        <v>685</v>
      </c>
      <c r="BK518" s="1">
        <v>0.81459854014598543</v>
      </c>
      <c r="BL518" s="1">
        <v>4707</v>
      </c>
      <c r="BM518" s="1">
        <v>4709</v>
      </c>
      <c r="BN518" s="1">
        <v>4675</v>
      </c>
      <c r="BO518" s="1">
        <v>4691</v>
      </c>
      <c r="BP518" s="1">
        <v>4707</v>
      </c>
      <c r="BQ518" s="1">
        <v>4714</v>
      </c>
      <c r="BR518" s="1">
        <v>4675</v>
      </c>
      <c r="BS518" s="1">
        <v>4694</v>
      </c>
      <c r="BT518" s="1">
        <v>4707</v>
      </c>
      <c r="BU518" s="1">
        <v>4709</v>
      </c>
      <c r="BV518" s="1">
        <v>4692</v>
      </c>
      <c r="BW518" s="1">
        <v>4692</v>
      </c>
      <c r="BX518" s="1">
        <v>1222.7</v>
      </c>
    </row>
    <row r="519" spans="1:76">
      <c r="A519" s="1">
        <v>2015</v>
      </c>
      <c r="B519" s="1">
        <v>5</v>
      </c>
      <c r="C519" s="24">
        <v>42047</v>
      </c>
      <c r="D519" s="26">
        <v>4667</v>
      </c>
      <c r="E519" s="26">
        <v>4672</v>
      </c>
      <c r="F519" s="26">
        <v>4650</v>
      </c>
      <c r="G519" s="26">
        <v>4653</v>
      </c>
      <c r="H519" s="1">
        <v>1199.3</v>
      </c>
      <c r="I519" s="81" t="s">
        <v>400</v>
      </c>
      <c r="J519" s="119" t="s">
        <v>402</v>
      </c>
      <c r="K519" s="119" t="s">
        <v>401</v>
      </c>
      <c r="L519" s="72" t="s">
        <v>403</v>
      </c>
      <c r="M519" s="7">
        <v>4659</v>
      </c>
      <c r="O519" s="84"/>
      <c r="P519" s="13"/>
      <c r="Q519" s="13"/>
      <c r="R519" s="13"/>
      <c r="S519" s="13"/>
      <c r="T519" s="13"/>
      <c r="U519" s="13"/>
      <c r="V519" s="13"/>
      <c r="W519" s="50"/>
      <c r="X519" s="69">
        <v>4658</v>
      </c>
      <c r="Y519" s="7">
        <v>4678</v>
      </c>
      <c r="Z519" s="68">
        <v>4620</v>
      </c>
      <c r="AA519" s="68">
        <v>4622</v>
      </c>
      <c r="AG519" s="37"/>
      <c r="AH519" s="37"/>
      <c r="AP519" s="14">
        <v>4707</v>
      </c>
      <c r="AQ519" s="14">
        <v>4714</v>
      </c>
      <c r="AR519" s="14">
        <v>4656</v>
      </c>
      <c r="AS519" s="14">
        <v>4666</v>
      </c>
      <c r="AT519" s="14">
        <v>4688</v>
      </c>
      <c r="AU519" s="127">
        <v>14</v>
      </c>
      <c r="AV519" s="127" t="s">
        <v>618</v>
      </c>
      <c r="AW519" s="14">
        <v>813</v>
      </c>
      <c r="AX519" s="127">
        <v>24</v>
      </c>
      <c r="AY519" s="14">
        <v>392</v>
      </c>
      <c r="AZ519" s="1">
        <v>4658</v>
      </c>
      <c r="BA519" s="1">
        <v>4678</v>
      </c>
      <c r="BB519" s="1">
        <v>4637</v>
      </c>
      <c r="BC519" s="1">
        <v>4659</v>
      </c>
      <c r="BH519" s="1">
        <v>4664</v>
      </c>
      <c r="BI519" s="1">
        <v>547</v>
      </c>
      <c r="BJ519" s="1">
        <v>662</v>
      </c>
      <c r="BK519" s="1">
        <v>0.8262839879154078</v>
      </c>
      <c r="BL519" s="1">
        <v>4658</v>
      </c>
      <c r="BM519" s="1">
        <v>4678</v>
      </c>
      <c r="BN519" s="1">
        <v>4637</v>
      </c>
      <c r="BO519" s="1">
        <v>4671</v>
      </c>
      <c r="BP519" s="1">
        <v>4658</v>
      </c>
      <c r="BQ519" s="1">
        <v>4678</v>
      </c>
      <c r="BR519" s="1">
        <v>4637</v>
      </c>
      <c r="BS519" s="1">
        <v>4653</v>
      </c>
      <c r="BT519" s="1">
        <v>4658</v>
      </c>
      <c r="BU519" s="1">
        <v>4668</v>
      </c>
      <c r="BV519" s="1">
        <v>4643</v>
      </c>
      <c r="BW519" s="1">
        <v>4648</v>
      </c>
      <c r="BX519" s="1">
        <v>1195.8</v>
      </c>
    </row>
    <row r="520" spans="1:76">
      <c r="A520" s="1">
        <v>2015</v>
      </c>
      <c r="B520" s="1">
        <v>6</v>
      </c>
      <c r="C520" s="24">
        <v>42048</v>
      </c>
      <c r="D520" s="26">
        <v>4630</v>
      </c>
      <c r="E520" s="26">
        <v>4651</v>
      </c>
      <c r="F520" s="26">
        <v>4627</v>
      </c>
      <c r="G520" s="26">
        <v>4650</v>
      </c>
      <c r="H520" s="1">
        <v>1207.5</v>
      </c>
      <c r="I520" s="81" t="s">
        <v>405</v>
      </c>
      <c r="J520" s="119" t="s">
        <v>407</v>
      </c>
      <c r="K520" s="119" t="s">
        <v>406</v>
      </c>
      <c r="L520" s="72" t="s">
        <v>408</v>
      </c>
      <c r="M520" s="7">
        <v>4659</v>
      </c>
      <c r="O520" s="84"/>
      <c r="P520" s="13"/>
      <c r="Q520" s="13"/>
      <c r="R520" s="13"/>
      <c r="S520" s="13"/>
      <c r="T520" s="13"/>
      <c r="U520" s="13"/>
      <c r="V520" s="13"/>
      <c r="W520" s="50"/>
      <c r="X520" s="69">
        <v>4660</v>
      </c>
      <c r="Y520" s="7">
        <v>4672</v>
      </c>
      <c r="Z520" s="68">
        <v>4611</v>
      </c>
      <c r="AA520" s="68">
        <v>4649</v>
      </c>
      <c r="AG520" s="37"/>
      <c r="AH520" s="37"/>
      <c r="AP520" s="14">
        <v>4658</v>
      </c>
      <c r="AQ520" s="14">
        <v>4678</v>
      </c>
      <c r="AR520" s="14">
        <v>4620</v>
      </c>
      <c r="AS520" s="14">
        <v>4645</v>
      </c>
      <c r="AT520" s="14">
        <v>4664</v>
      </c>
      <c r="AU520" s="127">
        <v>20</v>
      </c>
      <c r="AV520" s="127" t="s">
        <v>618</v>
      </c>
      <c r="AW520" s="14">
        <v>813</v>
      </c>
      <c r="AX520" s="127" t="s">
        <v>618</v>
      </c>
      <c r="AY520" s="14">
        <v>392</v>
      </c>
      <c r="AZ520" s="1">
        <v>4660</v>
      </c>
      <c r="BA520" s="1">
        <v>4661</v>
      </c>
      <c r="BB520" s="1">
        <v>4611</v>
      </c>
      <c r="BC520" s="1">
        <v>4643</v>
      </c>
      <c r="BH520" s="1">
        <v>4636</v>
      </c>
      <c r="BI520" s="1">
        <v>614</v>
      </c>
      <c r="BJ520" s="1">
        <v>545</v>
      </c>
      <c r="BK520" s="1">
        <v>1.1266055045871559</v>
      </c>
      <c r="BL520" s="1">
        <v>4660</v>
      </c>
      <c r="BM520" s="1">
        <v>4661</v>
      </c>
      <c r="BN520" s="1">
        <v>4611</v>
      </c>
      <c r="BO520" s="1">
        <v>4646</v>
      </c>
      <c r="BP520" s="1">
        <v>4660</v>
      </c>
      <c r="BQ520" s="1">
        <v>4668</v>
      </c>
      <c r="BR520" s="1">
        <v>4611</v>
      </c>
      <c r="BS520" s="1">
        <v>4666</v>
      </c>
      <c r="BT520" s="1">
        <v>4660</v>
      </c>
      <c r="BU520" s="1">
        <v>4661</v>
      </c>
      <c r="BV520" s="1">
        <v>4639</v>
      </c>
      <c r="BW520" s="1">
        <v>4643</v>
      </c>
      <c r="BX520" s="1">
        <v>1204</v>
      </c>
    </row>
    <row r="521" spans="1:76">
      <c r="A521" s="1">
        <v>2015</v>
      </c>
      <c r="B521" s="1">
        <v>2</v>
      </c>
      <c r="C521" s="24">
        <v>42051</v>
      </c>
      <c r="D521" s="26">
        <v>4655</v>
      </c>
      <c r="E521" s="26">
        <v>4681</v>
      </c>
      <c r="F521" s="26">
        <v>4651</v>
      </c>
      <c r="G521" s="26">
        <v>4670</v>
      </c>
      <c r="H521" s="1">
        <v>1207.8</v>
      </c>
      <c r="I521" s="81" t="s">
        <v>410</v>
      </c>
      <c r="J521" s="119" t="s">
        <v>412</v>
      </c>
      <c r="K521" s="119" t="s">
        <v>411</v>
      </c>
      <c r="L521" s="72" t="s">
        <v>413</v>
      </c>
      <c r="M521" s="7">
        <v>4676</v>
      </c>
      <c r="O521" s="84"/>
      <c r="P521" s="13"/>
      <c r="Q521" s="13"/>
      <c r="R521" s="13"/>
      <c r="S521" s="13"/>
      <c r="T521" s="13"/>
      <c r="U521" s="13"/>
      <c r="V521" s="13"/>
      <c r="W521" s="50"/>
      <c r="X521" s="69">
        <v>4679</v>
      </c>
      <c r="Y521" s="7">
        <v>4681</v>
      </c>
      <c r="Z521" s="68">
        <v>4627</v>
      </c>
      <c r="AA521" s="68">
        <v>4636</v>
      </c>
      <c r="AG521" s="37"/>
      <c r="AH521" s="37"/>
      <c r="AP521" s="14">
        <v>4660</v>
      </c>
      <c r="AQ521" s="14">
        <v>4681</v>
      </c>
      <c r="AR521" s="14">
        <v>4611</v>
      </c>
      <c r="AS521" s="14">
        <v>4667</v>
      </c>
      <c r="AT521" s="14">
        <v>4659.333333333333</v>
      </c>
      <c r="AU521" s="127">
        <v>15</v>
      </c>
      <c r="AV521" s="127" t="s">
        <v>618</v>
      </c>
      <c r="AW521" s="14">
        <v>813</v>
      </c>
      <c r="AX521" s="127" t="s">
        <v>618</v>
      </c>
      <c r="AY521" s="14">
        <v>392</v>
      </c>
      <c r="AZ521" s="1">
        <v>4679</v>
      </c>
      <c r="BA521" s="1">
        <v>4681</v>
      </c>
      <c r="BB521" s="1">
        <v>4650</v>
      </c>
      <c r="BC521" s="1">
        <v>4653</v>
      </c>
      <c r="BH521" s="1">
        <v>4663</v>
      </c>
      <c r="BI521" s="1">
        <v>560</v>
      </c>
      <c r="BJ521" s="1">
        <v>421</v>
      </c>
      <c r="BK521" s="1">
        <v>1.330166270783848</v>
      </c>
      <c r="BL521" s="1">
        <v>4679</v>
      </c>
      <c r="BM521" s="1">
        <v>4681</v>
      </c>
      <c r="BN521" s="1">
        <v>4654</v>
      </c>
      <c r="BO521" s="1">
        <v>4654</v>
      </c>
      <c r="BP521" s="1">
        <v>4679</v>
      </c>
      <c r="BQ521" s="1">
        <v>4681</v>
      </c>
      <c r="BR521" s="1">
        <v>4631</v>
      </c>
      <c r="BS521" s="1">
        <v>4633</v>
      </c>
      <c r="BT521" s="1">
        <v>4679</v>
      </c>
      <c r="BU521" s="1">
        <v>4681</v>
      </c>
      <c r="BV521" s="1">
        <v>4662</v>
      </c>
      <c r="BW521" s="1">
        <v>4665</v>
      </c>
      <c r="BX521" s="1">
        <v>1213.5999999999999</v>
      </c>
    </row>
    <row r="522" spans="1:76">
      <c r="A522" s="1">
        <v>2015</v>
      </c>
      <c r="B522" s="1">
        <v>3</v>
      </c>
      <c r="C522" s="24">
        <v>42052</v>
      </c>
      <c r="D522" s="26">
        <v>4643</v>
      </c>
      <c r="E522" s="26">
        <v>4644</v>
      </c>
      <c r="F522" s="26">
        <v>4618</v>
      </c>
      <c r="G522" s="26">
        <v>4626</v>
      </c>
      <c r="H522" s="1">
        <v>1176.4000000000001</v>
      </c>
      <c r="I522" s="81" t="s">
        <v>414</v>
      </c>
      <c r="J522" s="119" t="s">
        <v>416</v>
      </c>
      <c r="K522" s="119" t="s">
        <v>415</v>
      </c>
      <c r="L522" s="72" t="s">
        <v>417</v>
      </c>
      <c r="M522" s="7">
        <v>4611</v>
      </c>
      <c r="O522" s="84"/>
      <c r="P522" s="13"/>
      <c r="Q522" s="13"/>
      <c r="R522" s="13"/>
      <c r="S522" s="13"/>
      <c r="T522" s="13"/>
      <c r="U522" s="13"/>
      <c r="V522" s="13"/>
      <c r="W522" s="50"/>
      <c r="X522" s="69">
        <v>4613</v>
      </c>
      <c r="Y522" s="7">
        <v>4616</v>
      </c>
      <c r="Z522" s="68">
        <v>4516</v>
      </c>
      <c r="AA522" s="68">
        <v>4557</v>
      </c>
      <c r="AG522" s="37"/>
      <c r="AH522" s="37"/>
      <c r="AP522" s="14">
        <v>4679</v>
      </c>
      <c r="AQ522" s="14">
        <v>4681</v>
      </c>
      <c r="AR522" s="14">
        <v>4627</v>
      </c>
      <c r="AS522" s="14">
        <v>4641</v>
      </c>
      <c r="AT522" s="14">
        <v>4651</v>
      </c>
      <c r="AU522" s="127">
        <v>17</v>
      </c>
      <c r="AV522" s="127" t="s">
        <v>618</v>
      </c>
      <c r="AW522" s="14">
        <v>813</v>
      </c>
      <c r="AX522" s="127">
        <v>56</v>
      </c>
      <c r="AY522" s="14">
        <v>448</v>
      </c>
      <c r="AZ522" s="1">
        <v>4613</v>
      </c>
      <c r="BA522" s="1">
        <v>4616</v>
      </c>
      <c r="BB522" s="1">
        <v>4589</v>
      </c>
      <c r="BC522" s="1">
        <v>4599</v>
      </c>
      <c r="BH522" s="1">
        <v>4638</v>
      </c>
      <c r="BI522" s="1">
        <v>500</v>
      </c>
      <c r="BJ522" s="1">
        <v>457</v>
      </c>
      <c r="BK522" s="1">
        <v>1.0940919037199124</v>
      </c>
      <c r="BL522" s="1">
        <v>4613</v>
      </c>
      <c r="BM522" s="1">
        <v>4616</v>
      </c>
      <c r="BN522" s="1">
        <v>4589</v>
      </c>
      <c r="BO522" s="1">
        <v>4604</v>
      </c>
      <c r="BP522" s="1">
        <v>4613</v>
      </c>
      <c r="BQ522" s="1">
        <v>4616</v>
      </c>
      <c r="BR522" s="1">
        <v>4552</v>
      </c>
      <c r="BS522" s="1">
        <v>4558</v>
      </c>
      <c r="BT522" s="1">
        <v>4613</v>
      </c>
      <c r="BU522" s="1">
        <v>4613</v>
      </c>
      <c r="BV522" s="1">
        <v>4589</v>
      </c>
      <c r="BW522" s="1">
        <v>4593</v>
      </c>
      <c r="BX522" s="1">
        <v>1195.3</v>
      </c>
    </row>
    <row r="523" spans="1:76">
      <c r="A523" s="1">
        <v>2015</v>
      </c>
      <c r="B523" s="1">
        <v>4</v>
      </c>
      <c r="C523" s="24">
        <v>42053</v>
      </c>
      <c r="D523" s="26">
        <v>4569</v>
      </c>
      <c r="E523" s="26">
        <v>4578</v>
      </c>
      <c r="F523" s="26">
        <v>4514</v>
      </c>
      <c r="G523" s="26">
        <v>4527</v>
      </c>
      <c r="H523" s="1">
        <v>1173.8</v>
      </c>
      <c r="I523" s="81" t="s">
        <v>419</v>
      </c>
      <c r="J523" s="119" t="s">
        <v>423</v>
      </c>
      <c r="K523" s="119" t="s">
        <v>422</v>
      </c>
      <c r="L523" s="72" t="s">
        <v>424</v>
      </c>
      <c r="M523" s="7">
        <v>4534</v>
      </c>
      <c r="O523" s="84"/>
      <c r="P523" s="13"/>
      <c r="Q523" s="13"/>
      <c r="R523" s="13"/>
      <c r="S523" s="13"/>
      <c r="T523" s="13"/>
      <c r="U523" s="13"/>
      <c r="V523" s="13"/>
      <c r="W523" s="50"/>
      <c r="X523" s="69">
        <v>4537</v>
      </c>
      <c r="Y523" s="7">
        <v>4541</v>
      </c>
      <c r="Z523" s="68">
        <v>4496</v>
      </c>
      <c r="AA523" s="68">
        <v>4500</v>
      </c>
      <c r="AG523" s="37"/>
      <c r="AH523" s="37"/>
      <c r="AP523" s="14">
        <v>4613</v>
      </c>
      <c r="AQ523" s="14">
        <v>4616</v>
      </c>
      <c r="AR523" s="14">
        <v>4516</v>
      </c>
      <c r="AS523" s="14">
        <v>4570</v>
      </c>
      <c r="AT523" s="14">
        <v>4626</v>
      </c>
      <c r="AU523" s="127">
        <v>42</v>
      </c>
      <c r="AV523" s="127" t="s">
        <v>618</v>
      </c>
      <c r="AW523" s="14">
        <v>813</v>
      </c>
      <c r="AX523" s="127" t="s">
        <v>618</v>
      </c>
      <c r="AY523" s="14">
        <v>448</v>
      </c>
      <c r="AZ523" s="1">
        <v>4537</v>
      </c>
      <c r="BA523" s="1">
        <v>4541</v>
      </c>
      <c r="BB523" s="1">
        <v>4517</v>
      </c>
      <c r="BC523" s="1">
        <v>4532</v>
      </c>
      <c r="BH523" s="1">
        <v>4573</v>
      </c>
      <c r="BI523" s="1">
        <v>766</v>
      </c>
      <c r="BJ523" s="1">
        <v>604</v>
      </c>
      <c r="BK523" s="1">
        <v>1.2682119205298013</v>
      </c>
      <c r="BL523" s="1">
        <v>4537</v>
      </c>
      <c r="BM523" s="1">
        <v>4541</v>
      </c>
      <c r="BN523" s="1">
        <v>4517</v>
      </c>
      <c r="BO523" s="1">
        <v>4529</v>
      </c>
      <c r="BP523" s="1">
        <v>4537</v>
      </c>
      <c r="BQ523" s="1">
        <v>4541</v>
      </c>
      <c r="BR523" s="1">
        <v>4517</v>
      </c>
      <c r="BS523" s="1">
        <v>4534</v>
      </c>
      <c r="BT523" s="1">
        <v>4537</v>
      </c>
      <c r="BU523" s="1">
        <v>4541</v>
      </c>
      <c r="BV523" s="1">
        <v>4527</v>
      </c>
      <c r="BW523" s="1">
        <v>4538</v>
      </c>
      <c r="BX523" s="1">
        <v>1174.7</v>
      </c>
    </row>
    <row r="524" spans="1:76">
      <c r="A524" s="1">
        <v>2015</v>
      </c>
      <c r="B524" s="1">
        <v>5</v>
      </c>
      <c r="C524" s="24">
        <v>42054</v>
      </c>
      <c r="D524" s="26">
        <v>4518</v>
      </c>
      <c r="E524" s="26">
        <v>4559</v>
      </c>
      <c r="F524" s="26">
        <v>4517</v>
      </c>
      <c r="G524" s="26">
        <v>4540</v>
      </c>
      <c r="H524" s="1">
        <v>1171.5999999999999</v>
      </c>
      <c r="I524" s="81" t="s">
        <v>433</v>
      </c>
      <c r="J524" s="119" t="s">
        <v>435</v>
      </c>
      <c r="K524" s="119" t="s">
        <v>434</v>
      </c>
      <c r="L524" s="72" t="s">
        <v>436</v>
      </c>
      <c r="M524" s="7">
        <v>4539</v>
      </c>
      <c r="O524" s="84"/>
      <c r="P524" s="13"/>
      <c r="Q524" s="13"/>
      <c r="R524" s="13"/>
      <c r="S524" s="13"/>
      <c r="T524" s="13"/>
      <c r="U524" s="13"/>
      <c r="V524" s="13"/>
      <c r="W524" s="50"/>
      <c r="X524" s="69">
        <v>4541</v>
      </c>
      <c r="Y524" s="7">
        <v>4567</v>
      </c>
      <c r="Z524" s="68">
        <v>4497</v>
      </c>
      <c r="AA524" s="68">
        <v>4525</v>
      </c>
      <c r="AG524" s="37"/>
      <c r="AH524" s="37"/>
      <c r="AP524" s="14">
        <v>4537</v>
      </c>
      <c r="AQ524" s="14">
        <v>4541</v>
      </c>
      <c r="AR524" s="14">
        <v>4496</v>
      </c>
      <c r="AS524" s="14">
        <v>4539</v>
      </c>
      <c r="AT524" s="14">
        <v>4583.333333333333</v>
      </c>
      <c r="AU524" s="127">
        <v>22</v>
      </c>
      <c r="AV524" s="127">
        <v>-18</v>
      </c>
      <c r="AW524" s="14">
        <v>795</v>
      </c>
      <c r="AX524" s="127" t="s">
        <v>618</v>
      </c>
      <c r="AY524" s="14">
        <v>448</v>
      </c>
      <c r="AZ524" s="1">
        <v>4541</v>
      </c>
      <c r="BA524" s="1">
        <v>4567</v>
      </c>
      <c r="BB524" s="1">
        <v>4519</v>
      </c>
      <c r="BC524" s="1">
        <v>4531</v>
      </c>
      <c r="BH524" s="1">
        <v>4531</v>
      </c>
      <c r="BI524" s="1">
        <v>917</v>
      </c>
      <c r="BJ524" s="1">
        <v>632</v>
      </c>
      <c r="BK524" s="1">
        <v>1.4509493670886076</v>
      </c>
      <c r="BL524" s="1">
        <v>4541</v>
      </c>
      <c r="BM524" s="1">
        <v>4567</v>
      </c>
      <c r="BN524" s="1">
        <v>4519</v>
      </c>
      <c r="BO524" s="1">
        <v>4556</v>
      </c>
      <c r="BP524" s="1">
        <v>4541</v>
      </c>
      <c r="BQ524" s="1">
        <v>4567</v>
      </c>
      <c r="BR524" s="1">
        <v>4497</v>
      </c>
      <c r="BS524" s="1">
        <v>4506</v>
      </c>
      <c r="BT524" s="1">
        <v>4541</v>
      </c>
      <c r="BU524" s="1">
        <v>4541</v>
      </c>
      <c r="BV524" s="1">
        <v>4527</v>
      </c>
      <c r="BW524" s="1">
        <v>4540</v>
      </c>
      <c r="BX524" s="1">
        <v>1178.5</v>
      </c>
    </row>
    <row r="525" spans="1:76">
      <c r="A525" s="1">
        <v>2015</v>
      </c>
      <c r="B525" s="1">
        <v>6</v>
      </c>
      <c r="C525" s="24">
        <v>42055</v>
      </c>
      <c r="D525" s="26">
        <v>4525</v>
      </c>
      <c r="E525" s="26">
        <v>4539</v>
      </c>
      <c r="F525" s="26">
        <v>4500</v>
      </c>
      <c r="G525" s="26">
        <v>4517</v>
      </c>
      <c r="H525" s="1">
        <v>1169.5</v>
      </c>
      <c r="I525" s="81" t="s">
        <v>438</v>
      </c>
      <c r="J525" s="119" t="s">
        <v>446</v>
      </c>
      <c r="K525" s="119" t="s">
        <v>439</v>
      </c>
      <c r="L525" s="72" t="s">
        <v>447</v>
      </c>
      <c r="M525" s="7">
        <v>4512</v>
      </c>
      <c r="O525" s="84"/>
      <c r="P525" s="13"/>
      <c r="Q525" s="13"/>
      <c r="R525" s="13"/>
      <c r="S525" s="13"/>
      <c r="T525" s="13"/>
      <c r="U525" s="13"/>
      <c r="V525" s="13"/>
      <c r="W525" s="50"/>
      <c r="X525" s="69">
        <v>4515</v>
      </c>
      <c r="Y525" s="7">
        <v>4515</v>
      </c>
      <c r="Z525" s="68">
        <v>4445</v>
      </c>
      <c r="AA525" s="68">
        <v>4490</v>
      </c>
      <c r="AG525" s="37"/>
      <c r="AH525" s="37"/>
      <c r="AP525" s="14">
        <v>4541</v>
      </c>
      <c r="AQ525" s="14">
        <v>4567</v>
      </c>
      <c r="AR525" s="14">
        <v>4497</v>
      </c>
      <c r="AS525" s="14">
        <v>4538</v>
      </c>
      <c r="AT525" s="14">
        <v>4549</v>
      </c>
      <c r="AU525" s="127">
        <v>8</v>
      </c>
      <c r="AV525" s="127" t="s">
        <v>618</v>
      </c>
      <c r="AW525" s="14">
        <v>795</v>
      </c>
      <c r="AX525" s="127" t="s">
        <v>618</v>
      </c>
      <c r="AY525" s="14">
        <v>448</v>
      </c>
      <c r="AZ525" s="1">
        <v>4515</v>
      </c>
      <c r="BA525" s="1">
        <v>4515</v>
      </c>
      <c r="BB525" s="1">
        <v>4450</v>
      </c>
      <c r="BC525" s="1">
        <v>4480</v>
      </c>
      <c r="BH525" s="1">
        <v>4530</v>
      </c>
      <c r="BI525" s="1">
        <v>709</v>
      </c>
      <c r="BJ525" s="1">
        <v>675</v>
      </c>
      <c r="BK525" s="1">
        <v>1.0503703703703704</v>
      </c>
      <c r="BL525" s="1">
        <v>4515</v>
      </c>
      <c r="BM525" s="1">
        <v>4515</v>
      </c>
      <c r="BN525" s="1">
        <v>4450</v>
      </c>
      <c r="BO525" s="1">
        <v>4490</v>
      </c>
      <c r="BP525" s="1">
        <v>4515</v>
      </c>
      <c r="BQ525" s="1">
        <v>4515</v>
      </c>
      <c r="BR525" s="1">
        <v>4450</v>
      </c>
      <c r="BS525" s="1">
        <v>4464</v>
      </c>
      <c r="BT525" s="1">
        <v>4515</v>
      </c>
      <c r="BU525" s="1">
        <v>4515</v>
      </c>
      <c r="BV525" s="1">
        <v>4472</v>
      </c>
      <c r="BW525" s="1">
        <v>4477</v>
      </c>
      <c r="BX525" s="1">
        <v>1163.8</v>
      </c>
    </row>
    <row r="526" spans="1:76">
      <c r="A526" s="1">
        <v>2015</v>
      </c>
      <c r="B526" s="1">
        <v>2</v>
      </c>
      <c r="C526" s="24">
        <v>42058</v>
      </c>
      <c r="D526" s="26">
        <v>4499</v>
      </c>
      <c r="E526" s="26">
        <v>4509</v>
      </c>
      <c r="F526" s="26">
        <v>4491</v>
      </c>
      <c r="G526" s="26">
        <v>4496</v>
      </c>
      <c r="H526" s="1">
        <v>1164</v>
      </c>
      <c r="I526" s="81" t="s">
        <v>454</v>
      </c>
      <c r="J526" s="119" t="s">
        <v>456</v>
      </c>
      <c r="K526" s="119" t="s">
        <v>455</v>
      </c>
      <c r="L526" s="72" t="s">
        <v>457</v>
      </c>
      <c r="M526" s="7">
        <v>4497</v>
      </c>
      <c r="O526" s="84"/>
      <c r="P526" s="13"/>
      <c r="Q526" s="13"/>
      <c r="R526" s="13"/>
      <c r="S526" s="13"/>
      <c r="T526" s="13"/>
      <c r="U526" s="13"/>
      <c r="V526" s="13"/>
      <c r="W526" s="50"/>
      <c r="X526" s="69">
        <v>4500</v>
      </c>
      <c r="Y526" s="7">
        <v>4520</v>
      </c>
      <c r="Z526" s="68">
        <v>4473</v>
      </c>
      <c r="AA526" s="68">
        <v>4488</v>
      </c>
      <c r="AG526" s="37"/>
      <c r="AH526" s="37"/>
      <c r="AP526" s="14">
        <v>4515</v>
      </c>
      <c r="AQ526" s="14">
        <v>4515</v>
      </c>
      <c r="AR526" s="14">
        <v>4445</v>
      </c>
      <c r="AS526" s="14">
        <v>4505</v>
      </c>
      <c r="AT526" s="14">
        <v>4527.333333333333</v>
      </c>
      <c r="AU526" s="127">
        <v>3</v>
      </c>
      <c r="AV526" s="127" t="s">
        <v>618</v>
      </c>
      <c r="AW526" s="14">
        <v>795</v>
      </c>
      <c r="AX526" s="127" t="s">
        <v>618</v>
      </c>
      <c r="AY526" s="14">
        <v>448</v>
      </c>
      <c r="AZ526" s="1">
        <v>4500</v>
      </c>
      <c r="BA526" s="1">
        <v>4515</v>
      </c>
      <c r="BB526" s="1">
        <v>4473</v>
      </c>
      <c r="BC526" s="1">
        <v>4489</v>
      </c>
      <c r="BH526" s="1">
        <v>4505</v>
      </c>
      <c r="BI526" s="1">
        <v>754</v>
      </c>
      <c r="BJ526" s="1">
        <v>555</v>
      </c>
      <c r="BK526" s="1">
        <v>1.3585585585585584</v>
      </c>
      <c r="BL526" s="1">
        <v>4500</v>
      </c>
      <c r="BM526" s="1">
        <v>4515</v>
      </c>
      <c r="BN526" s="1">
        <v>4473</v>
      </c>
      <c r="BO526" s="1">
        <v>4494</v>
      </c>
      <c r="BP526" s="1">
        <v>4500</v>
      </c>
      <c r="BQ526" s="1">
        <v>4515</v>
      </c>
      <c r="BR526" s="1">
        <v>4473</v>
      </c>
      <c r="BS526" s="1">
        <v>4497</v>
      </c>
      <c r="BT526" s="1">
        <v>4500</v>
      </c>
      <c r="BU526" s="1">
        <v>4515</v>
      </c>
      <c r="BV526" s="1">
        <v>4488</v>
      </c>
      <c r="BW526" s="1">
        <v>4488</v>
      </c>
      <c r="BX526" s="1">
        <v>1163.3</v>
      </c>
    </row>
    <row r="527" spans="1:76">
      <c r="A527" s="1">
        <v>2015</v>
      </c>
      <c r="B527" s="1">
        <v>3</v>
      </c>
      <c r="C527" s="24">
        <v>42059</v>
      </c>
      <c r="D527" s="26">
        <v>4491</v>
      </c>
      <c r="E527" s="26">
        <v>4516</v>
      </c>
      <c r="F527" s="26">
        <v>4481</v>
      </c>
      <c r="G527" s="26">
        <v>4506</v>
      </c>
      <c r="H527" s="1">
        <v>1163.4000000000001</v>
      </c>
      <c r="I527" s="81" t="s">
        <v>459</v>
      </c>
      <c r="J527" s="119" t="s">
        <v>461</v>
      </c>
      <c r="K527" s="119" t="s">
        <v>460</v>
      </c>
      <c r="L527" s="72" t="s">
        <v>462</v>
      </c>
      <c r="M527" s="7">
        <v>4510</v>
      </c>
      <c r="O527" s="84"/>
      <c r="P527" s="13"/>
      <c r="Q527" s="13"/>
      <c r="R527" s="13"/>
      <c r="S527" s="13"/>
      <c r="T527" s="13"/>
      <c r="U527" s="13"/>
      <c r="V527" s="13"/>
      <c r="W527" s="50"/>
      <c r="X527" s="69">
        <v>4514</v>
      </c>
      <c r="Y527" s="7">
        <v>4524</v>
      </c>
      <c r="Z527" s="68">
        <v>4480</v>
      </c>
      <c r="AA527" s="68">
        <v>4489</v>
      </c>
      <c r="AG527" s="37"/>
      <c r="AH527" s="37"/>
      <c r="AP527" s="14">
        <v>4500</v>
      </c>
      <c r="AQ527" s="14">
        <v>4520</v>
      </c>
      <c r="AR527" s="14">
        <v>4473</v>
      </c>
      <c r="AS527" s="14">
        <v>4506</v>
      </c>
      <c r="AT527" s="14">
        <v>4516.333333333333</v>
      </c>
      <c r="AU527" s="127">
        <v>15</v>
      </c>
      <c r="AV527" s="127" t="s">
        <v>618</v>
      </c>
      <c r="AW527" s="14">
        <v>795</v>
      </c>
      <c r="AX527" s="127" t="s">
        <v>618</v>
      </c>
      <c r="AY527" s="14">
        <v>448</v>
      </c>
      <c r="AZ527" s="1">
        <v>4514</v>
      </c>
      <c r="BA527" s="1">
        <v>4524</v>
      </c>
      <c r="BB527" s="1">
        <v>4497</v>
      </c>
      <c r="BC527" s="1">
        <v>4513</v>
      </c>
      <c r="BH527" s="1">
        <v>4486</v>
      </c>
      <c r="BI527" s="1">
        <v>630</v>
      </c>
      <c r="BJ527" s="1">
        <v>450</v>
      </c>
      <c r="BK527" s="1">
        <v>1.4</v>
      </c>
      <c r="BL527" s="1">
        <v>4514</v>
      </c>
      <c r="BM527" s="1">
        <v>4524</v>
      </c>
      <c r="BN527" s="1">
        <v>4497</v>
      </c>
      <c r="BO527" s="1">
        <v>4522</v>
      </c>
      <c r="BP527" s="1">
        <v>4514</v>
      </c>
      <c r="BQ527" s="1">
        <v>4524</v>
      </c>
      <c r="BR527" s="1">
        <v>4497</v>
      </c>
      <c r="BS527" s="1">
        <v>4509</v>
      </c>
      <c r="BT527" s="1">
        <v>4514</v>
      </c>
      <c r="BU527" s="1">
        <v>4514</v>
      </c>
      <c r="BV527" s="1">
        <v>4501</v>
      </c>
      <c r="BW527" s="1">
        <v>4507</v>
      </c>
      <c r="BX527" s="1">
        <v>1162.4000000000001</v>
      </c>
    </row>
    <row r="528" spans="1:76">
      <c r="A528" s="1">
        <v>2015</v>
      </c>
      <c r="B528" s="1">
        <v>4</v>
      </c>
      <c r="C528" s="24">
        <v>42060</v>
      </c>
      <c r="D528" s="26">
        <v>4507</v>
      </c>
      <c r="E528" s="26">
        <v>4537</v>
      </c>
      <c r="F528" s="26">
        <v>4500</v>
      </c>
      <c r="G528" s="26">
        <v>4535</v>
      </c>
      <c r="H528" s="1">
        <v>1170.0999999999999</v>
      </c>
      <c r="I528" s="81" t="s">
        <v>466</v>
      </c>
      <c r="J528" s="119" t="s">
        <v>468</v>
      </c>
      <c r="K528" s="119" t="s">
        <v>467</v>
      </c>
      <c r="L528" s="72" t="s">
        <v>470</v>
      </c>
      <c r="M528" s="7">
        <v>4527</v>
      </c>
      <c r="O528" s="84"/>
      <c r="P528" s="13"/>
      <c r="Q528" s="13"/>
      <c r="R528" s="13"/>
      <c r="S528" s="13"/>
      <c r="T528" s="13"/>
      <c r="U528" s="13"/>
      <c r="V528" s="13"/>
      <c r="W528" s="50"/>
      <c r="X528" s="69">
        <v>4527</v>
      </c>
      <c r="Y528" s="7">
        <v>4535</v>
      </c>
      <c r="Z528" s="68">
        <v>4501</v>
      </c>
      <c r="AA528" s="68">
        <v>4518</v>
      </c>
      <c r="AG528" s="37"/>
      <c r="AH528" s="37"/>
      <c r="AP528" s="14">
        <v>4514</v>
      </c>
      <c r="AQ528" s="14">
        <v>4536</v>
      </c>
      <c r="AR528" s="14">
        <v>4480</v>
      </c>
      <c r="AS528" s="14">
        <v>4530</v>
      </c>
      <c r="AT528" s="14">
        <v>4513.666666666667</v>
      </c>
      <c r="AU528" s="127">
        <v>28</v>
      </c>
      <c r="AV528" s="127" t="s">
        <v>618</v>
      </c>
      <c r="AW528" s="14">
        <v>795</v>
      </c>
      <c r="AX528" s="127" t="s">
        <v>618</v>
      </c>
      <c r="AY528" s="14">
        <v>448</v>
      </c>
      <c r="AZ528" s="1">
        <v>4527</v>
      </c>
      <c r="BA528" s="1">
        <v>4535</v>
      </c>
      <c r="BB528" s="1">
        <v>4510</v>
      </c>
      <c r="BC528" s="1">
        <v>4515</v>
      </c>
      <c r="BH528" s="1">
        <v>4511</v>
      </c>
      <c r="BI528" s="1">
        <v>864</v>
      </c>
      <c r="BJ528" s="1">
        <v>393</v>
      </c>
      <c r="BK528" s="1">
        <v>2.1984732824427482</v>
      </c>
      <c r="BL528" s="1">
        <v>4527</v>
      </c>
      <c r="BM528" s="1">
        <v>4531</v>
      </c>
      <c r="BN528" s="1">
        <v>4510</v>
      </c>
      <c r="BO528" s="1">
        <v>4527</v>
      </c>
      <c r="BP528" s="1">
        <v>4527</v>
      </c>
      <c r="BQ528" s="1">
        <v>4535</v>
      </c>
      <c r="BR528" s="1">
        <v>4510</v>
      </c>
      <c r="BS528" s="1">
        <v>4518</v>
      </c>
      <c r="BT528" s="1">
        <v>4527</v>
      </c>
      <c r="BU528" s="1">
        <v>4531</v>
      </c>
      <c r="BV528" s="1">
        <v>4523</v>
      </c>
      <c r="BW528" s="1">
        <v>4527</v>
      </c>
      <c r="BX528" s="1">
        <v>1173</v>
      </c>
    </row>
    <row r="529" spans="1:76">
      <c r="A529" s="1">
        <v>2015</v>
      </c>
      <c r="B529" s="1">
        <v>5</v>
      </c>
      <c r="C529" s="24">
        <v>42061</v>
      </c>
      <c r="D529" s="26">
        <v>4528</v>
      </c>
      <c r="E529" s="26">
        <v>4555</v>
      </c>
      <c r="F529" s="26">
        <v>4522</v>
      </c>
      <c r="G529" s="26">
        <v>4554</v>
      </c>
      <c r="H529" s="1">
        <v>1174.5999999999999</v>
      </c>
      <c r="I529" s="81" t="s">
        <v>472</v>
      </c>
      <c r="J529" s="119" t="s">
        <v>480</v>
      </c>
      <c r="K529" s="119" t="s">
        <v>473</v>
      </c>
      <c r="L529" s="72" t="s">
        <v>481</v>
      </c>
      <c r="M529" s="7">
        <v>4558</v>
      </c>
      <c r="O529" s="84"/>
      <c r="P529" s="13"/>
      <c r="Q529" s="13"/>
      <c r="R529" s="13"/>
      <c r="S529" s="13"/>
      <c r="T529" s="13"/>
      <c r="U529" s="13"/>
      <c r="V529" s="13"/>
      <c r="W529" s="50"/>
      <c r="X529" s="69">
        <v>4558</v>
      </c>
      <c r="Y529" s="7">
        <v>4600</v>
      </c>
      <c r="Z529" s="68">
        <v>4550</v>
      </c>
      <c r="AA529" s="68">
        <v>4550</v>
      </c>
      <c r="AG529" s="37"/>
      <c r="AH529" s="37"/>
      <c r="AP529" s="14">
        <v>4527</v>
      </c>
      <c r="AQ529" s="14">
        <v>4536</v>
      </c>
      <c r="AR529" s="14">
        <v>4501</v>
      </c>
      <c r="AS529" s="14">
        <v>4533</v>
      </c>
      <c r="AT529" s="14">
        <v>4523</v>
      </c>
      <c r="AU529" s="127">
        <v>26</v>
      </c>
      <c r="AV529" s="127">
        <v>29</v>
      </c>
      <c r="AW529" s="14">
        <v>824</v>
      </c>
      <c r="AX529" s="127" t="s">
        <v>618</v>
      </c>
      <c r="AY529" s="14">
        <v>448</v>
      </c>
      <c r="AZ529" s="1">
        <v>4558</v>
      </c>
      <c r="BA529" s="1">
        <v>4600</v>
      </c>
      <c r="BB529" s="1">
        <v>4555</v>
      </c>
      <c r="BC529" s="1">
        <v>4583</v>
      </c>
      <c r="BH529" s="1">
        <v>4530</v>
      </c>
      <c r="BI529" s="1">
        <v>780</v>
      </c>
      <c r="BJ529" s="1">
        <v>666</v>
      </c>
      <c r="BK529" s="1">
        <v>1.1711711711711712</v>
      </c>
      <c r="BL529" s="1">
        <v>4558</v>
      </c>
      <c r="BM529" s="1">
        <v>4600</v>
      </c>
      <c r="BN529" s="1">
        <v>4555</v>
      </c>
      <c r="BO529" s="1">
        <v>4581</v>
      </c>
      <c r="BP529" s="1">
        <v>4558</v>
      </c>
      <c r="BQ529" s="1">
        <v>4600</v>
      </c>
      <c r="BR529" s="1">
        <v>4555</v>
      </c>
      <c r="BS529" s="1">
        <v>4573</v>
      </c>
      <c r="BT529" s="1">
        <v>4558</v>
      </c>
      <c r="BU529" s="1">
        <v>4567</v>
      </c>
      <c r="BV529" s="1">
        <v>4555</v>
      </c>
      <c r="BW529" s="1">
        <v>4565</v>
      </c>
      <c r="BX529" s="1">
        <v>1182.8</v>
      </c>
    </row>
    <row r="530" spans="1:76">
      <c r="A530" s="1">
        <v>2015</v>
      </c>
      <c r="B530" s="1">
        <v>6</v>
      </c>
      <c r="C530" s="24">
        <v>42062</v>
      </c>
      <c r="D530" s="26">
        <v>4567</v>
      </c>
      <c r="E530" s="26">
        <v>4574</v>
      </c>
      <c r="F530" s="26">
        <v>4539</v>
      </c>
      <c r="G530" s="26">
        <v>4545</v>
      </c>
      <c r="H530" s="1">
        <v>1185.5999999999999</v>
      </c>
      <c r="I530" s="81" t="s">
        <v>483</v>
      </c>
      <c r="J530" s="119" t="s">
        <v>485</v>
      </c>
      <c r="K530" s="119" t="s">
        <v>484</v>
      </c>
      <c r="L530" s="72" t="s">
        <v>486</v>
      </c>
      <c r="M530" s="7">
        <v>4558</v>
      </c>
      <c r="O530" s="84"/>
      <c r="P530" s="13"/>
      <c r="Q530" s="13"/>
      <c r="R530" s="13"/>
      <c r="S530" s="13"/>
      <c r="T530" s="13"/>
      <c r="U530" s="13"/>
      <c r="V530" s="13"/>
      <c r="W530" s="50"/>
      <c r="X530" s="69">
        <v>4559</v>
      </c>
      <c r="Y530" s="7">
        <v>4629</v>
      </c>
      <c r="Z530" s="68">
        <v>4525</v>
      </c>
      <c r="AA530" s="68">
        <v>4610</v>
      </c>
      <c r="AG530" s="37"/>
      <c r="AH530" s="37"/>
      <c r="AP530" s="14">
        <v>4558</v>
      </c>
      <c r="AQ530" s="14">
        <v>4600</v>
      </c>
      <c r="AR530" s="14">
        <v>4550</v>
      </c>
      <c r="AS530" s="14">
        <v>4568</v>
      </c>
      <c r="AT530" s="14">
        <v>4543.666666666667</v>
      </c>
      <c r="AU530" s="127">
        <v>22</v>
      </c>
      <c r="AV530" s="127" t="s">
        <v>618</v>
      </c>
      <c r="AW530" s="14">
        <v>824</v>
      </c>
      <c r="AX530" s="127" t="s">
        <v>618</v>
      </c>
      <c r="AY530" s="14">
        <v>448</v>
      </c>
      <c r="AZ530" s="1">
        <v>4559</v>
      </c>
      <c r="BA530" s="1">
        <v>4564</v>
      </c>
      <c r="BB530" s="1">
        <v>4525</v>
      </c>
      <c r="BC530" s="1">
        <v>4560</v>
      </c>
      <c r="BH530" s="1">
        <v>4569</v>
      </c>
      <c r="BI530" s="1">
        <v>640</v>
      </c>
      <c r="BJ530" s="1">
        <v>500</v>
      </c>
      <c r="BK530" s="1">
        <v>1.28</v>
      </c>
      <c r="BL530" s="1">
        <v>4559</v>
      </c>
      <c r="BM530" s="1">
        <v>4563</v>
      </c>
      <c r="BN530" s="1">
        <v>4525</v>
      </c>
      <c r="BO530" s="1">
        <v>4556</v>
      </c>
      <c r="BP530" s="1">
        <v>4559</v>
      </c>
      <c r="BQ530" s="1">
        <v>4591</v>
      </c>
      <c r="BR530" s="1">
        <v>4525</v>
      </c>
      <c r="BS530" s="1">
        <v>4591</v>
      </c>
      <c r="BT530" s="1">
        <v>4559</v>
      </c>
      <c r="BU530" s="1">
        <v>4560</v>
      </c>
      <c r="BV530" s="1">
        <v>4536</v>
      </c>
      <c r="BW530" s="1">
        <v>4537</v>
      </c>
      <c r="BX530" s="1">
        <v>1170.5999999999999</v>
      </c>
    </row>
    <row r="531" spans="1:76">
      <c r="A531" s="1">
        <v>2015</v>
      </c>
      <c r="B531" s="1">
        <v>2</v>
      </c>
      <c r="C531" s="24">
        <v>42065</v>
      </c>
      <c r="D531" s="26">
        <v>4610</v>
      </c>
      <c r="E531" s="26">
        <v>4642</v>
      </c>
      <c r="F531" s="26">
        <v>4607</v>
      </c>
      <c r="G531" s="26">
        <v>4635</v>
      </c>
      <c r="H531" s="1">
        <v>1188.5</v>
      </c>
      <c r="I531" s="81" t="s">
        <v>488</v>
      </c>
      <c r="J531" s="119" t="s">
        <v>490</v>
      </c>
      <c r="K531" s="119" t="s">
        <v>489</v>
      </c>
      <c r="L531" s="72" t="s">
        <v>491</v>
      </c>
      <c r="M531" s="7">
        <v>4631</v>
      </c>
      <c r="O531" s="84"/>
      <c r="P531" s="13"/>
      <c r="Q531" s="13"/>
      <c r="R531" s="13"/>
      <c r="S531" s="13"/>
      <c r="T531" s="13"/>
      <c r="U531" s="13"/>
      <c r="V531" s="13"/>
      <c r="W531" s="50"/>
      <c r="X531" s="69">
        <v>4636</v>
      </c>
      <c r="Y531" s="7">
        <v>4649</v>
      </c>
      <c r="Z531" s="68">
        <v>4604</v>
      </c>
      <c r="AA531" s="68">
        <v>4646</v>
      </c>
      <c r="AG531" s="37"/>
      <c r="AH531" s="37"/>
      <c r="AP531" s="14">
        <v>4559</v>
      </c>
      <c r="AQ531" s="14">
        <v>4632</v>
      </c>
      <c r="AR531" s="14">
        <v>4525</v>
      </c>
      <c r="AS531" s="14">
        <v>4623</v>
      </c>
      <c r="AT531" s="14">
        <v>4574.666666666667</v>
      </c>
      <c r="AU531" s="127">
        <v>25</v>
      </c>
      <c r="AV531" s="127">
        <v>-4</v>
      </c>
      <c r="AW531" s="14">
        <v>820</v>
      </c>
      <c r="AX531" s="127" t="s">
        <v>618</v>
      </c>
      <c r="AY531" s="14">
        <v>448</v>
      </c>
      <c r="AZ531" s="1">
        <v>4636</v>
      </c>
      <c r="BA531" s="1">
        <v>4644</v>
      </c>
      <c r="BB531" s="1">
        <v>4605</v>
      </c>
      <c r="BC531" s="1">
        <v>4626</v>
      </c>
      <c r="BH531" s="1">
        <v>4625</v>
      </c>
      <c r="BI531" s="1">
        <v>576</v>
      </c>
      <c r="BJ531" s="1">
        <v>529</v>
      </c>
      <c r="BK531" s="1">
        <v>1.0888468809073724</v>
      </c>
      <c r="BL531" s="1">
        <v>4636</v>
      </c>
      <c r="BM531" s="1">
        <v>4637</v>
      </c>
      <c r="BN531" s="1">
        <v>4605</v>
      </c>
      <c r="BO531" s="1">
        <v>4625</v>
      </c>
      <c r="BP531" s="1">
        <v>4636</v>
      </c>
      <c r="BQ531" s="1">
        <v>4644</v>
      </c>
      <c r="BR531" s="1">
        <v>4604</v>
      </c>
      <c r="BS531" s="1">
        <v>4619</v>
      </c>
      <c r="BT531" s="1">
        <v>4636</v>
      </c>
      <c r="BU531" s="1">
        <v>4637</v>
      </c>
      <c r="BV531" s="1">
        <v>4612</v>
      </c>
      <c r="BW531" s="1">
        <v>4616</v>
      </c>
      <c r="BX531" s="1">
        <v>1185.7</v>
      </c>
    </row>
    <row r="532" spans="1:76">
      <c r="A532" s="1">
        <v>2015</v>
      </c>
      <c r="B532" s="1">
        <v>3</v>
      </c>
      <c r="C532" s="24">
        <v>42066</v>
      </c>
      <c r="D532" s="26">
        <v>4630</v>
      </c>
      <c r="E532" s="26">
        <v>4636</v>
      </c>
      <c r="F532" s="26">
        <v>4582</v>
      </c>
      <c r="G532" s="26">
        <v>4608</v>
      </c>
      <c r="H532" s="1">
        <v>1185.5</v>
      </c>
      <c r="I532" s="81" t="s">
        <v>493</v>
      </c>
      <c r="J532" s="119" t="s">
        <v>495</v>
      </c>
      <c r="K532" s="119" t="s">
        <v>494</v>
      </c>
      <c r="L532" s="72" t="s">
        <v>496</v>
      </c>
      <c r="M532" s="7">
        <v>4609</v>
      </c>
      <c r="O532" s="84"/>
      <c r="P532" s="13"/>
      <c r="Q532" s="13"/>
      <c r="R532" s="13"/>
      <c r="S532" s="13"/>
      <c r="T532" s="13"/>
      <c r="U532" s="13"/>
      <c r="V532" s="13"/>
      <c r="W532" s="50"/>
      <c r="X532" s="69">
        <v>4611</v>
      </c>
      <c r="Y532" s="7">
        <v>4640</v>
      </c>
      <c r="Z532" s="68">
        <v>4600</v>
      </c>
      <c r="AA532" s="68">
        <v>4613</v>
      </c>
      <c r="AG532" s="37"/>
      <c r="AH532" s="37"/>
      <c r="AP532" s="14">
        <v>4636</v>
      </c>
      <c r="AQ532" s="14">
        <v>4649</v>
      </c>
      <c r="AR532" s="14">
        <v>4604</v>
      </c>
      <c r="AS532" s="14">
        <v>4635</v>
      </c>
      <c r="AT532" s="14">
        <v>4608.666666666667</v>
      </c>
      <c r="AU532" s="127">
        <v>22</v>
      </c>
      <c r="AV532" s="127" t="s">
        <v>618</v>
      </c>
      <c r="AW532" s="14">
        <v>820</v>
      </c>
      <c r="AX532" s="127" t="s">
        <v>618</v>
      </c>
      <c r="AY532" s="14">
        <v>448</v>
      </c>
      <c r="AZ532" s="1">
        <v>4611</v>
      </c>
      <c r="BA532" s="1">
        <v>4633</v>
      </c>
      <c r="BB532" s="1">
        <v>4608</v>
      </c>
      <c r="BC532" s="1">
        <v>4610</v>
      </c>
      <c r="BH532" s="1">
        <v>4629</v>
      </c>
      <c r="BI532" s="1">
        <v>812</v>
      </c>
      <c r="BJ532" s="1">
        <v>629</v>
      </c>
      <c r="BK532" s="1">
        <v>1.2909379968203498</v>
      </c>
      <c r="BL532" s="1">
        <v>4611</v>
      </c>
      <c r="BM532" s="1">
        <v>4633</v>
      </c>
      <c r="BN532" s="1">
        <v>4608</v>
      </c>
      <c r="BO532" s="1">
        <v>4626</v>
      </c>
      <c r="BP532" s="1">
        <v>4611</v>
      </c>
      <c r="BQ532" s="1">
        <v>4640</v>
      </c>
      <c r="BR532" s="1">
        <v>4606</v>
      </c>
      <c r="BS532" s="1">
        <v>4631</v>
      </c>
      <c r="BT532" s="1">
        <v>4611</v>
      </c>
      <c r="BU532" s="1">
        <v>4618</v>
      </c>
      <c r="BV532" s="1">
        <v>4608</v>
      </c>
      <c r="BW532" s="1">
        <v>4614</v>
      </c>
      <c r="BX532" s="1">
        <v>1186.0999999999999</v>
      </c>
    </row>
    <row r="533" spans="1:76">
      <c r="A533" s="1">
        <v>2015</v>
      </c>
      <c r="B533" s="1">
        <v>4</v>
      </c>
      <c r="C533" s="24">
        <v>42067</v>
      </c>
      <c r="D533" s="26">
        <v>4606</v>
      </c>
      <c r="E533" s="26">
        <v>4614</v>
      </c>
      <c r="F533" s="26">
        <v>4588</v>
      </c>
      <c r="G533" s="26">
        <v>4602</v>
      </c>
      <c r="H533" s="1">
        <v>1181.7</v>
      </c>
      <c r="I533" s="81" t="s">
        <v>500</v>
      </c>
      <c r="J533" s="119" t="s">
        <v>502</v>
      </c>
      <c r="K533" s="119" t="s">
        <v>501</v>
      </c>
      <c r="L533" s="72" t="s">
        <v>503</v>
      </c>
      <c r="M533" s="7">
        <v>4601</v>
      </c>
      <c r="O533" s="84"/>
      <c r="P533" s="13"/>
      <c r="Q533" s="13"/>
      <c r="R533" s="13"/>
      <c r="S533" s="13"/>
      <c r="T533" s="13"/>
      <c r="U533" s="13"/>
      <c r="V533" s="13"/>
      <c r="W533" s="50"/>
      <c r="X533" s="69">
        <v>4600</v>
      </c>
      <c r="Y533" s="7">
        <v>4603</v>
      </c>
      <c r="Z533" s="68">
        <v>4568</v>
      </c>
      <c r="AA533" s="68">
        <v>4593</v>
      </c>
      <c r="AG533" s="37"/>
      <c r="AH533" s="37"/>
      <c r="AP533" s="14">
        <v>4611</v>
      </c>
      <c r="AQ533" s="14">
        <v>4640</v>
      </c>
      <c r="AR533" s="14">
        <v>4588</v>
      </c>
      <c r="AS533" s="14">
        <v>4593</v>
      </c>
      <c r="AT533" s="14">
        <v>4617</v>
      </c>
      <c r="AU533" s="127">
        <v>4</v>
      </c>
      <c r="AV533" s="127" t="s">
        <v>618</v>
      </c>
      <c r="AW533" s="14">
        <v>820</v>
      </c>
      <c r="AX533" s="127" t="s">
        <v>618</v>
      </c>
      <c r="AY533" s="14">
        <v>448</v>
      </c>
      <c r="AZ533" s="1">
        <v>4600</v>
      </c>
      <c r="BA533" s="1">
        <v>4603</v>
      </c>
      <c r="BB533" s="1">
        <v>4574</v>
      </c>
      <c r="BC533" s="1">
        <v>4580</v>
      </c>
      <c r="BH533" s="1">
        <v>4606</v>
      </c>
      <c r="BI533" s="1">
        <v>607</v>
      </c>
      <c r="BJ533" s="1">
        <v>546</v>
      </c>
      <c r="BK533" s="1">
        <v>1.1117216117216118</v>
      </c>
      <c r="BL533" s="1">
        <v>4600</v>
      </c>
      <c r="BM533" s="1">
        <v>4603</v>
      </c>
      <c r="BN533" s="1">
        <v>4574</v>
      </c>
      <c r="BO533" s="1">
        <v>4585</v>
      </c>
      <c r="BP533" s="1">
        <v>4600</v>
      </c>
      <c r="BQ533" s="1">
        <v>4603</v>
      </c>
      <c r="BR533" s="1">
        <v>4572</v>
      </c>
      <c r="BS533" s="1">
        <v>4572</v>
      </c>
      <c r="BT533" s="1">
        <v>4600</v>
      </c>
      <c r="BU533" s="1">
        <v>4603</v>
      </c>
      <c r="BV533" s="1">
        <v>4590</v>
      </c>
      <c r="BW533" s="1">
        <v>4597</v>
      </c>
      <c r="BX533" s="1">
        <v>1183.8</v>
      </c>
    </row>
    <row r="534" spans="1:76">
      <c r="A534" s="1">
        <v>2015</v>
      </c>
      <c r="B534" s="1">
        <v>5</v>
      </c>
      <c r="C534" s="24">
        <v>42068</v>
      </c>
      <c r="D534" s="26">
        <v>4593</v>
      </c>
      <c r="E534" s="26">
        <v>4623</v>
      </c>
      <c r="F534" s="26">
        <v>4592</v>
      </c>
      <c r="G534" s="26">
        <v>4608</v>
      </c>
      <c r="H534" s="1">
        <v>1179</v>
      </c>
      <c r="I534" s="81" t="s">
        <v>505</v>
      </c>
      <c r="J534" s="119" t="s">
        <v>507</v>
      </c>
      <c r="K534" s="119" t="s">
        <v>506</v>
      </c>
      <c r="L534" s="72" t="s">
        <v>508</v>
      </c>
      <c r="M534" s="7">
        <v>4600</v>
      </c>
      <c r="O534" s="84"/>
      <c r="P534" s="13"/>
      <c r="Q534" s="13"/>
      <c r="R534" s="13"/>
      <c r="S534" s="13"/>
      <c r="T534" s="13"/>
      <c r="U534" s="13"/>
      <c r="V534" s="13"/>
      <c r="W534" s="50"/>
      <c r="X534" s="69">
        <v>4602</v>
      </c>
      <c r="Y534" s="7">
        <v>4648</v>
      </c>
      <c r="Z534" s="68">
        <v>4591</v>
      </c>
      <c r="AA534" s="68">
        <v>4598</v>
      </c>
      <c r="AG534" s="37"/>
      <c r="AH534" s="37"/>
      <c r="AP534" s="14">
        <v>4600</v>
      </c>
      <c r="AQ534" s="14">
        <v>4603</v>
      </c>
      <c r="AR534" s="14">
        <v>4568</v>
      </c>
      <c r="AS534" s="14">
        <v>4596</v>
      </c>
      <c r="AT534" s="14">
        <v>4608</v>
      </c>
      <c r="AU534" s="127">
        <v>15</v>
      </c>
      <c r="AV534" s="127" t="s">
        <v>618</v>
      </c>
      <c r="AW534" s="14">
        <v>820</v>
      </c>
      <c r="AX534" s="127" t="s">
        <v>618</v>
      </c>
      <c r="AY534" s="14">
        <v>448</v>
      </c>
      <c r="AZ534" s="1">
        <v>4602</v>
      </c>
      <c r="BA534" s="1">
        <v>4648</v>
      </c>
      <c r="BB534" s="1">
        <v>4591</v>
      </c>
      <c r="BC534" s="1">
        <v>4629</v>
      </c>
      <c r="BH534" s="1">
        <v>4595</v>
      </c>
      <c r="BI534" s="1">
        <v>762</v>
      </c>
      <c r="BJ534" s="1">
        <v>2111</v>
      </c>
      <c r="BK534" s="1">
        <v>0.36096636665087634</v>
      </c>
      <c r="BL534" s="1">
        <v>4602</v>
      </c>
      <c r="BM534" s="1">
        <v>4624</v>
      </c>
      <c r="BN534" s="1">
        <v>4591</v>
      </c>
      <c r="BO534" s="1">
        <v>4614</v>
      </c>
      <c r="BP534" s="1">
        <v>4602</v>
      </c>
      <c r="BQ534" s="1">
        <v>4648</v>
      </c>
      <c r="BR534" s="1">
        <v>4591</v>
      </c>
      <c r="BS534" s="1">
        <v>4623</v>
      </c>
      <c r="BT534" s="1">
        <v>4602</v>
      </c>
      <c r="BU534" s="1">
        <v>4607</v>
      </c>
      <c r="BV534" s="1">
        <v>4591</v>
      </c>
      <c r="BW534" s="1">
        <v>4605</v>
      </c>
      <c r="BX534" s="1">
        <v>1183.2</v>
      </c>
    </row>
    <row r="535" spans="1:76">
      <c r="A535" s="1">
        <v>2015</v>
      </c>
      <c r="B535" s="1">
        <v>6</v>
      </c>
      <c r="C535" s="24">
        <v>42069</v>
      </c>
      <c r="D535" s="26">
        <v>4603</v>
      </c>
      <c r="E535" s="26">
        <v>4611</v>
      </c>
      <c r="F535" s="26">
        <v>4595</v>
      </c>
      <c r="G535" s="26">
        <v>4608</v>
      </c>
      <c r="H535" s="1">
        <v>1158.8</v>
      </c>
      <c r="I535" s="81" t="s">
        <v>510</v>
      </c>
      <c r="J535" s="119" t="s">
        <v>512</v>
      </c>
      <c r="K535" s="119" t="s">
        <v>511</v>
      </c>
      <c r="L535" s="72" t="s">
        <v>513</v>
      </c>
      <c r="M535" s="7">
        <v>4607</v>
      </c>
      <c r="O535" s="84"/>
      <c r="P535" s="13"/>
      <c r="Q535" s="13"/>
      <c r="R535" s="13"/>
      <c r="S535" s="13"/>
      <c r="T535" s="13"/>
      <c r="U535" s="13"/>
      <c r="V535" s="13"/>
      <c r="W535" s="50"/>
      <c r="X535" s="69">
        <v>4610</v>
      </c>
      <c r="Y535" s="7">
        <v>4610</v>
      </c>
      <c r="Z535" s="68">
        <v>4541</v>
      </c>
      <c r="AA535" s="68">
        <v>4549</v>
      </c>
      <c r="AG535" s="37"/>
      <c r="AH535" s="37"/>
      <c r="AP535" s="14">
        <v>4602</v>
      </c>
      <c r="AQ535" s="14">
        <v>4648</v>
      </c>
      <c r="AR535" s="14">
        <v>4591</v>
      </c>
      <c r="AS535" s="14">
        <v>4602</v>
      </c>
      <c r="AT535" s="14">
        <v>4597</v>
      </c>
      <c r="AU535" s="127">
        <v>5</v>
      </c>
      <c r="AV535" s="127" t="s">
        <v>618</v>
      </c>
      <c r="AW535" s="14">
        <v>820</v>
      </c>
      <c r="AX535" s="127" t="s">
        <v>618</v>
      </c>
      <c r="AY535" s="14">
        <v>448</v>
      </c>
      <c r="AZ535" s="1">
        <v>4610</v>
      </c>
      <c r="BA535" s="1">
        <v>4610</v>
      </c>
      <c r="BB535" s="1">
        <v>4571</v>
      </c>
      <c r="BC535" s="1">
        <v>4589</v>
      </c>
      <c r="BH535" s="1">
        <v>4603</v>
      </c>
      <c r="BI535" s="1">
        <v>650</v>
      </c>
      <c r="BJ535" s="1">
        <v>768</v>
      </c>
      <c r="BK535" s="1">
        <v>0.84635416666666663</v>
      </c>
      <c r="BL535" s="1">
        <v>4610</v>
      </c>
      <c r="BM535" s="1">
        <v>4610</v>
      </c>
      <c r="BN535" s="1">
        <v>4580</v>
      </c>
      <c r="BO535" s="1">
        <v>4592</v>
      </c>
      <c r="BP535" s="1">
        <v>4610</v>
      </c>
      <c r="BQ535" s="1">
        <v>4610</v>
      </c>
      <c r="BR535" s="1">
        <v>4565</v>
      </c>
      <c r="BS535" s="1">
        <v>4576</v>
      </c>
      <c r="BT535" s="1">
        <v>4610</v>
      </c>
      <c r="BU535" s="1">
        <v>4610</v>
      </c>
      <c r="BV535" s="1">
        <v>4598</v>
      </c>
      <c r="BW535" s="1">
        <v>4600</v>
      </c>
      <c r="BX535" s="1">
        <v>1179.8</v>
      </c>
    </row>
    <row r="536" spans="1:76">
      <c r="A536" s="1">
        <v>2015</v>
      </c>
      <c r="B536" s="1">
        <v>2</v>
      </c>
      <c r="C536" s="24">
        <v>42072</v>
      </c>
      <c r="D536" s="26">
        <v>4540</v>
      </c>
      <c r="E536" s="26">
        <v>4547</v>
      </c>
      <c r="F536" s="26">
        <v>4504</v>
      </c>
      <c r="G536" s="26">
        <v>4524</v>
      </c>
      <c r="H536" s="1">
        <v>1148.2</v>
      </c>
      <c r="I536" s="81" t="s">
        <v>514</v>
      </c>
      <c r="J536" s="119" t="s">
        <v>524</v>
      </c>
      <c r="K536" s="119" t="s">
        <v>518</v>
      </c>
      <c r="L536" s="72" t="s">
        <v>525</v>
      </c>
      <c r="M536" s="7">
        <v>4530</v>
      </c>
      <c r="O536" s="84"/>
      <c r="P536" s="13"/>
      <c r="Q536" s="13"/>
      <c r="R536" s="13"/>
      <c r="S536" s="13"/>
      <c r="T536" s="13"/>
      <c r="U536" s="13"/>
      <c r="V536" s="13"/>
      <c r="W536" s="50"/>
      <c r="X536" s="69">
        <v>4530</v>
      </c>
      <c r="Y536" s="7">
        <v>4543</v>
      </c>
      <c r="Z536" s="68">
        <v>4514</v>
      </c>
      <c r="AA536" s="68">
        <v>4519</v>
      </c>
      <c r="AG536" s="37"/>
      <c r="AH536" s="37"/>
      <c r="AP536" s="14">
        <v>4610</v>
      </c>
      <c r="AQ536" s="14">
        <v>4610</v>
      </c>
      <c r="AR536" s="14">
        <v>4504</v>
      </c>
      <c r="AS536" s="14">
        <v>4516</v>
      </c>
      <c r="AT536" s="14">
        <v>4571.333333333333</v>
      </c>
      <c r="AU536" s="127">
        <v>16</v>
      </c>
      <c r="AV536" s="127" t="s">
        <v>618</v>
      </c>
      <c r="AW536" s="14">
        <v>820</v>
      </c>
      <c r="AX536" s="127" t="s">
        <v>618</v>
      </c>
      <c r="AY536" s="14">
        <v>448</v>
      </c>
      <c r="AZ536" s="1">
        <v>4530</v>
      </c>
      <c r="BA536" s="1">
        <v>4543</v>
      </c>
      <c r="BB536" s="1">
        <v>4517</v>
      </c>
      <c r="BC536" s="1">
        <v>4520</v>
      </c>
      <c r="BH536" s="1">
        <v>4527</v>
      </c>
      <c r="BI536" s="1">
        <v>733</v>
      </c>
      <c r="BJ536" s="1">
        <v>595</v>
      </c>
      <c r="BK536" s="1">
        <v>1.2319327731092438</v>
      </c>
      <c r="BL536" s="1">
        <v>4530</v>
      </c>
      <c r="BM536" s="1">
        <v>4543</v>
      </c>
      <c r="BN536" s="1">
        <v>4522</v>
      </c>
      <c r="BO536" s="1">
        <v>4526</v>
      </c>
      <c r="BP536" s="1">
        <v>4530</v>
      </c>
      <c r="BQ536" s="1">
        <v>4543</v>
      </c>
      <c r="BR536" s="1">
        <v>4517</v>
      </c>
      <c r="BS536" s="1">
        <v>4519</v>
      </c>
      <c r="BT536" s="1">
        <v>4530</v>
      </c>
      <c r="BU536" s="1">
        <v>4538</v>
      </c>
      <c r="BV536" s="1">
        <v>4523</v>
      </c>
      <c r="BW536" s="1">
        <v>4532</v>
      </c>
      <c r="BX536" s="1">
        <v>1157</v>
      </c>
    </row>
    <row r="537" spans="1:76">
      <c r="A537" s="1">
        <v>2015</v>
      </c>
      <c r="B537" s="1">
        <v>3</v>
      </c>
      <c r="C537" s="24">
        <v>42073</v>
      </c>
      <c r="D537" s="26">
        <v>4520</v>
      </c>
      <c r="E537" s="26">
        <v>4530</v>
      </c>
      <c r="F537" s="26">
        <v>4482</v>
      </c>
      <c r="G537" s="26">
        <v>4500</v>
      </c>
      <c r="H537" s="1">
        <v>1130.5</v>
      </c>
      <c r="I537" s="81" t="s">
        <v>526</v>
      </c>
      <c r="J537" s="119" t="s">
        <v>528</v>
      </c>
      <c r="K537" s="119" t="s">
        <v>527</v>
      </c>
      <c r="L537" s="72" t="s">
        <v>529</v>
      </c>
      <c r="M537" s="7">
        <v>4499</v>
      </c>
      <c r="O537" s="84"/>
      <c r="P537" s="13"/>
      <c r="Q537" s="13"/>
      <c r="R537" s="13"/>
      <c r="S537" s="13"/>
      <c r="T537" s="13"/>
      <c r="U537" s="13"/>
      <c r="V537" s="13"/>
      <c r="W537" s="50"/>
      <c r="X537" s="69">
        <v>4500</v>
      </c>
      <c r="Y537" s="7">
        <v>4503</v>
      </c>
      <c r="Z537" s="68">
        <v>4432</v>
      </c>
      <c r="AA537" s="68">
        <v>4433</v>
      </c>
      <c r="AG537" s="37"/>
      <c r="AH537" s="37"/>
      <c r="AP537" s="14">
        <v>4530</v>
      </c>
      <c r="AQ537" s="14">
        <v>4543</v>
      </c>
      <c r="AR537" s="14">
        <v>4514</v>
      </c>
      <c r="AS537" s="14">
        <v>4522</v>
      </c>
      <c r="AT537" s="14">
        <v>4546.666666666667</v>
      </c>
      <c r="AU537" s="127">
        <v>20</v>
      </c>
      <c r="AV537" s="127" t="s">
        <v>618</v>
      </c>
      <c r="AW537" s="14">
        <v>820</v>
      </c>
      <c r="AX537" s="127">
        <v>74</v>
      </c>
      <c r="AY537" s="14">
        <v>522</v>
      </c>
      <c r="AZ537" s="1">
        <v>4500</v>
      </c>
      <c r="BA537" s="1">
        <v>4503</v>
      </c>
      <c r="BB537" s="1">
        <v>4469</v>
      </c>
      <c r="BC537" s="1">
        <v>4473</v>
      </c>
      <c r="BH537" s="1">
        <v>4528</v>
      </c>
      <c r="BI537" s="1">
        <v>584</v>
      </c>
      <c r="BJ537" s="1">
        <v>658</v>
      </c>
      <c r="BK537" s="1">
        <v>0.88753799392097266</v>
      </c>
      <c r="BL537" s="1">
        <v>4500</v>
      </c>
      <c r="BM537" s="1">
        <v>4503</v>
      </c>
      <c r="BN537" s="1">
        <v>4469</v>
      </c>
      <c r="BO537" s="1">
        <v>4490</v>
      </c>
      <c r="BP537" s="1">
        <v>4500</v>
      </c>
      <c r="BQ537" s="1">
        <v>4503</v>
      </c>
      <c r="BR537" s="1">
        <v>4469</v>
      </c>
      <c r="BS537" s="1">
        <v>4480</v>
      </c>
      <c r="BT537" s="1">
        <v>4500</v>
      </c>
      <c r="BU537" s="1">
        <v>4503</v>
      </c>
      <c r="BV537" s="1">
        <v>4476</v>
      </c>
      <c r="BW537" s="1">
        <v>4477</v>
      </c>
      <c r="BX537" s="1">
        <v>1136.7</v>
      </c>
    </row>
    <row r="538" spans="1:76">
      <c r="A538" s="1">
        <v>2015</v>
      </c>
      <c r="B538" s="1">
        <v>4</v>
      </c>
      <c r="C538" s="24">
        <v>42074</v>
      </c>
      <c r="D538" s="26">
        <v>4438</v>
      </c>
      <c r="E538" s="26">
        <v>4477</v>
      </c>
      <c r="F538" s="26">
        <v>4434</v>
      </c>
      <c r="G538" s="26">
        <v>4440</v>
      </c>
      <c r="H538" s="1">
        <v>1118.3</v>
      </c>
      <c r="I538" s="81" t="s">
        <v>531</v>
      </c>
      <c r="J538" s="119" t="s">
        <v>533</v>
      </c>
      <c r="K538" s="119" t="s">
        <v>532</v>
      </c>
      <c r="L538" s="72" t="s">
        <v>534</v>
      </c>
      <c r="M538" s="7">
        <v>4438</v>
      </c>
      <c r="O538" s="84"/>
      <c r="P538" s="13"/>
      <c r="Q538" s="13"/>
      <c r="R538" s="13"/>
      <c r="S538" s="13"/>
      <c r="T538" s="13"/>
      <c r="U538" s="13"/>
      <c r="V538" s="13"/>
      <c r="W538" s="50"/>
      <c r="X538" s="69">
        <v>4438</v>
      </c>
      <c r="Y538" s="7">
        <v>4457</v>
      </c>
      <c r="Z538" s="68">
        <v>4387</v>
      </c>
      <c r="AA538" s="68">
        <v>4406</v>
      </c>
      <c r="AG538" s="37"/>
      <c r="AH538" s="37"/>
      <c r="AP538" s="14">
        <v>4500</v>
      </c>
      <c r="AQ538" s="14">
        <v>4503</v>
      </c>
      <c r="AR538" s="14">
        <v>4432</v>
      </c>
      <c r="AS538" s="14">
        <v>4455</v>
      </c>
      <c r="AT538" s="14">
        <v>4497.666666666667</v>
      </c>
      <c r="AU538" s="127">
        <v>2</v>
      </c>
      <c r="AV538" s="127" t="s">
        <v>618</v>
      </c>
      <c r="AW538" s="14">
        <v>820</v>
      </c>
      <c r="AX538" s="127" t="s">
        <v>618</v>
      </c>
      <c r="AY538" s="14">
        <v>522</v>
      </c>
      <c r="AZ538" s="1">
        <v>4438</v>
      </c>
      <c r="BA538" s="1">
        <v>4457</v>
      </c>
      <c r="BB538" s="1">
        <v>4413</v>
      </c>
      <c r="BC538" s="1">
        <v>4417</v>
      </c>
      <c r="BH538" s="1">
        <v>4452</v>
      </c>
      <c r="BI538" s="1">
        <v>594</v>
      </c>
      <c r="BJ538" s="1">
        <v>562</v>
      </c>
      <c r="BK538" s="1">
        <v>1.0569395017793595</v>
      </c>
      <c r="BL538" s="1">
        <v>4438</v>
      </c>
      <c r="BM538" s="1">
        <v>4457</v>
      </c>
      <c r="BN538" s="1">
        <v>4423</v>
      </c>
      <c r="BO538" s="1">
        <v>4431</v>
      </c>
      <c r="BP538" s="1">
        <v>4438</v>
      </c>
      <c r="BQ538" s="1">
        <v>4457</v>
      </c>
      <c r="BR538" s="1">
        <v>4390</v>
      </c>
      <c r="BS538" s="1">
        <v>4394</v>
      </c>
      <c r="BT538" s="1">
        <v>4438</v>
      </c>
      <c r="BU538" s="1">
        <v>4455</v>
      </c>
      <c r="BV538" s="1">
        <v>4438</v>
      </c>
      <c r="BW538" s="1">
        <v>4448</v>
      </c>
      <c r="BX538" s="1">
        <v>1129.2</v>
      </c>
    </row>
    <row r="539" spans="1:76">
      <c r="A539" s="1">
        <v>2015</v>
      </c>
      <c r="B539" s="1">
        <v>5</v>
      </c>
      <c r="C539" s="24">
        <v>42075</v>
      </c>
      <c r="D539" s="26">
        <v>4420</v>
      </c>
      <c r="E539" s="26">
        <v>4435</v>
      </c>
      <c r="F539" s="26">
        <v>4404</v>
      </c>
      <c r="G539" s="26">
        <v>4427</v>
      </c>
      <c r="H539" s="1">
        <v>1115.5999999999999</v>
      </c>
      <c r="I539" s="81" t="s">
        <v>535</v>
      </c>
      <c r="J539" s="119" t="s">
        <v>537</v>
      </c>
      <c r="K539" s="119" t="s">
        <v>536</v>
      </c>
      <c r="L539" s="72" t="s">
        <v>538</v>
      </c>
      <c r="M539" s="7">
        <v>4440</v>
      </c>
      <c r="O539" s="84"/>
      <c r="P539" s="13"/>
      <c r="Q539" s="13"/>
      <c r="R539" s="13"/>
      <c r="S539" s="13"/>
      <c r="T539" s="13"/>
      <c r="U539" s="13"/>
      <c r="V539" s="13"/>
      <c r="W539" s="50"/>
      <c r="X539" s="69">
        <v>4440</v>
      </c>
      <c r="Y539" s="7">
        <v>4440</v>
      </c>
      <c r="Z539" s="68">
        <v>4380</v>
      </c>
      <c r="AA539" s="68">
        <v>4395</v>
      </c>
      <c r="AG539" s="37"/>
      <c r="AH539" s="37"/>
      <c r="AP539" s="14">
        <v>4438</v>
      </c>
      <c r="AQ539" s="14">
        <v>4457</v>
      </c>
      <c r="AR539" s="14">
        <v>4387</v>
      </c>
      <c r="AS539" s="14">
        <v>4424</v>
      </c>
      <c r="AT539" s="14">
        <v>4467</v>
      </c>
      <c r="AU539" s="127">
        <v>7</v>
      </c>
      <c r="AV539" s="127" t="s">
        <v>618</v>
      </c>
      <c r="AW539" s="14">
        <v>820</v>
      </c>
      <c r="AX539" s="127" t="s">
        <v>618</v>
      </c>
      <c r="AY539" s="14">
        <v>522</v>
      </c>
      <c r="AZ539" s="1">
        <v>4440</v>
      </c>
      <c r="BA539" s="1">
        <v>4440</v>
      </c>
      <c r="BB539" s="1">
        <v>4392</v>
      </c>
      <c r="BC539" s="1">
        <v>4395</v>
      </c>
      <c r="BH539" s="1">
        <v>4428</v>
      </c>
      <c r="BI539" s="1">
        <v>656</v>
      </c>
      <c r="BJ539" s="1">
        <v>625</v>
      </c>
      <c r="BK539" s="1">
        <v>1.0496000000000001</v>
      </c>
      <c r="BL539" s="1">
        <v>4440</v>
      </c>
      <c r="BM539" s="1">
        <v>4440</v>
      </c>
      <c r="BN539" s="1">
        <v>4399</v>
      </c>
      <c r="BO539" s="1">
        <v>4407</v>
      </c>
      <c r="BP539" s="1">
        <v>4440</v>
      </c>
      <c r="BQ539" s="1">
        <v>4440</v>
      </c>
      <c r="BR539" s="1">
        <v>4388</v>
      </c>
      <c r="BS539" s="1">
        <v>4392</v>
      </c>
      <c r="BT539" s="1">
        <v>4440</v>
      </c>
      <c r="BU539" s="1">
        <v>4440</v>
      </c>
      <c r="BV539" s="1">
        <v>4417</v>
      </c>
      <c r="BW539" s="1">
        <v>4424</v>
      </c>
      <c r="BX539" s="1">
        <v>1125.2</v>
      </c>
    </row>
    <row r="540" spans="1:76">
      <c r="A540" s="1">
        <v>2015</v>
      </c>
      <c r="B540" s="1">
        <v>6</v>
      </c>
      <c r="C540" s="24">
        <v>42076</v>
      </c>
      <c r="D540" s="26">
        <v>4400</v>
      </c>
      <c r="E540" s="26">
        <v>4434</v>
      </c>
      <c r="F540" s="26">
        <v>4400</v>
      </c>
      <c r="G540" s="26">
        <v>4430</v>
      </c>
      <c r="H540" s="1">
        <v>1115.2</v>
      </c>
      <c r="I540" s="81" t="s">
        <v>539</v>
      </c>
      <c r="J540" s="119" t="s">
        <v>541</v>
      </c>
      <c r="K540" s="119" t="s">
        <v>540</v>
      </c>
      <c r="L540" s="72" t="s">
        <v>542</v>
      </c>
      <c r="M540" s="7">
        <v>4415</v>
      </c>
      <c r="O540" s="84"/>
      <c r="P540" s="13"/>
      <c r="Q540" s="13"/>
      <c r="R540" s="13"/>
      <c r="S540" s="13"/>
      <c r="T540" s="13"/>
      <c r="U540" s="13"/>
      <c r="V540" s="13"/>
      <c r="W540" s="50"/>
      <c r="X540" s="69">
        <v>4415</v>
      </c>
      <c r="Y540" s="7">
        <v>4427</v>
      </c>
      <c r="Z540" s="68">
        <v>4386</v>
      </c>
      <c r="AA540" s="68">
        <v>4398</v>
      </c>
      <c r="AG540" s="37"/>
      <c r="AH540" s="37"/>
      <c r="AP540" s="14">
        <v>4440</v>
      </c>
      <c r="AQ540" s="14">
        <v>4440</v>
      </c>
      <c r="AR540" s="14">
        <v>4380</v>
      </c>
      <c r="AS540" s="14">
        <v>4415</v>
      </c>
      <c r="AT540" s="14">
        <v>4431.333333333333</v>
      </c>
      <c r="AU540" s="127">
        <v>30</v>
      </c>
      <c r="AV540" s="127" t="s">
        <v>618</v>
      </c>
      <c r="AW540" s="14">
        <v>820</v>
      </c>
      <c r="AX540" s="127" t="s">
        <v>618</v>
      </c>
      <c r="AY540" s="14">
        <v>522</v>
      </c>
      <c r="AZ540" s="1">
        <v>4415</v>
      </c>
      <c r="BA540" s="1">
        <v>4427</v>
      </c>
      <c r="BB540" s="1">
        <v>4400</v>
      </c>
      <c r="BC540" s="1">
        <v>4404</v>
      </c>
      <c r="BH540" s="1">
        <v>4406</v>
      </c>
      <c r="BI540" s="1">
        <v>584</v>
      </c>
      <c r="BJ540" s="1">
        <v>655</v>
      </c>
      <c r="BK540" s="1">
        <v>0.89160305343511448</v>
      </c>
      <c r="BL540" s="1">
        <v>4415</v>
      </c>
      <c r="BM540" s="1">
        <v>4427</v>
      </c>
      <c r="BN540" s="1">
        <v>4406</v>
      </c>
      <c r="BO540" s="1">
        <v>4413</v>
      </c>
      <c r="BP540" s="1">
        <v>4415</v>
      </c>
      <c r="BQ540" s="1">
        <v>4427</v>
      </c>
      <c r="BR540" s="1">
        <v>4388</v>
      </c>
      <c r="BS540" s="1">
        <v>4389</v>
      </c>
      <c r="BT540" s="1">
        <v>4415</v>
      </c>
      <c r="BU540" s="1">
        <v>4418</v>
      </c>
      <c r="BV540" s="1">
        <v>4406</v>
      </c>
      <c r="BW540" s="1">
        <v>4412</v>
      </c>
      <c r="BX540" s="1">
        <v>1119.0999999999999</v>
      </c>
    </row>
    <row r="541" spans="1:76">
      <c r="A541" s="1">
        <v>2015</v>
      </c>
      <c r="B541" s="1">
        <v>2</v>
      </c>
      <c r="C541" s="24">
        <v>42079</v>
      </c>
      <c r="D541" s="26">
        <v>4397</v>
      </c>
      <c r="E541" s="26">
        <v>4412</v>
      </c>
      <c r="F541" s="26">
        <v>4374</v>
      </c>
      <c r="G541" s="26">
        <v>4404</v>
      </c>
      <c r="H541" s="1">
        <v>1106.4000000000001</v>
      </c>
      <c r="I541" s="81" t="s">
        <v>544</v>
      </c>
      <c r="J541" s="119" t="s">
        <v>547</v>
      </c>
      <c r="K541" s="119" t="s">
        <v>545</v>
      </c>
      <c r="L541" s="72" t="s">
        <v>548</v>
      </c>
      <c r="M541" s="7">
        <v>4405</v>
      </c>
      <c r="O541" s="84"/>
      <c r="P541" s="13"/>
      <c r="Q541" s="13"/>
      <c r="R541" s="13"/>
      <c r="S541" s="13"/>
      <c r="T541" s="13"/>
      <c r="U541" s="13"/>
      <c r="V541" s="13"/>
      <c r="W541" s="50"/>
      <c r="X541" s="69">
        <v>4405</v>
      </c>
      <c r="Y541" s="7">
        <v>4410</v>
      </c>
      <c r="Z541" s="68">
        <v>4356</v>
      </c>
      <c r="AA541" s="68">
        <v>4366</v>
      </c>
      <c r="AG541" s="37"/>
      <c r="AH541" s="37"/>
      <c r="AP541" s="14">
        <v>4415</v>
      </c>
      <c r="AQ541" s="14">
        <v>4427</v>
      </c>
      <c r="AR541" s="14">
        <v>4384</v>
      </c>
      <c r="AS541" s="14">
        <v>4386</v>
      </c>
      <c r="AT541" s="14">
        <v>4408.333333333333</v>
      </c>
      <c r="AU541" s="127">
        <v>7</v>
      </c>
      <c r="AV541" s="127" t="s">
        <v>618</v>
      </c>
      <c r="AW541" s="14">
        <v>820</v>
      </c>
      <c r="AX541" s="127">
        <v>12</v>
      </c>
      <c r="AY541" s="14">
        <v>534</v>
      </c>
      <c r="AZ541" s="1">
        <v>4405</v>
      </c>
      <c r="BA541" s="1">
        <v>4410</v>
      </c>
      <c r="BB541" s="1">
        <v>4387</v>
      </c>
      <c r="BC541" s="1">
        <v>4388</v>
      </c>
      <c r="BH541" s="1">
        <v>4388</v>
      </c>
      <c r="BI541" s="1">
        <v>674</v>
      </c>
      <c r="BJ541" s="1">
        <v>634</v>
      </c>
      <c r="BK541" s="1">
        <v>1.0630914826498423</v>
      </c>
      <c r="BL541" s="1">
        <v>4405</v>
      </c>
      <c r="BM541" s="1">
        <v>4410</v>
      </c>
      <c r="BN541" s="1">
        <v>4387</v>
      </c>
      <c r="BO541" s="1">
        <v>4389</v>
      </c>
      <c r="BP541" s="1">
        <v>4405</v>
      </c>
      <c r="BQ541" s="1">
        <v>4410</v>
      </c>
      <c r="BR541" s="1">
        <v>4360</v>
      </c>
      <c r="BS541" s="1">
        <v>4361</v>
      </c>
      <c r="BT541" s="1">
        <v>4405</v>
      </c>
      <c r="BU541" s="1">
        <v>4410</v>
      </c>
      <c r="BV541" s="1">
        <v>4398</v>
      </c>
      <c r="BW541" s="1">
        <v>4399</v>
      </c>
      <c r="BX541" s="1">
        <v>1118</v>
      </c>
    </row>
    <row r="542" spans="1:76">
      <c r="A542" s="1">
        <v>2015</v>
      </c>
      <c r="B542" s="1">
        <v>3</v>
      </c>
      <c r="C542" s="24">
        <v>42080</v>
      </c>
      <c r="D542" s="26">
        <v>4370</v>
      </c>
      <c r="E542" s="26">
        <v>4378</v>
      </c>
      <c r="F542" s="26">
        <v>4330</v>
      </c>
      <c r="G542" s="26">
        <v>4337</v>
      </c>
      <c r="H542" s="1">
        <v>1093.5999999999999</v>
      </c>
      <c r="I542" s="81" t="s">
        <v>550</v>
      </c>
      <c r="J542" s="119" t="s">
        <v>552</v>
      </c>
      <c r="K542" s="119" t="s">
        <v>551</v>
      </c>
      <c r="L542" s="72" t="s">
        <v>553</v>
      </c>
      <c r="M542" s="7">
        <v>4340</v>
      </c>
      <c r="O542" s="84"/>
      <c r="P542" s="13"/>
      <c r="Q542" s="13"/>
      <c r="R542" s="13"/>
      <c r="S542" s="13"/>
      <c r="T542" s="13"/>
      <c r="U542" s="13"/>
      <c r="V542" s="13"/>
      <c r="W542" s="50"/>
      <c r="X542" s="69">
        <v>4340</v>
      </c>
      <c r="Y542" s="7">
        <v>4356</v>
      </c>
      <c r="Z542" s="68">
        <v>4277</v>
      </c>
      <c r="AA542" s="68">
        <v>4311</v>
      </c>
      <c r="AG542" s="37"/>
      <c r="AH542" s="37"/>
      <c r="AP542" s="14">
        <v>4405</v>
      </c>
      <c r="AQ542" s="14">
        <v>4410</v>
      </c>
      <c r="AR542" s="14">
        <v>4356</v>
      </c>
      <c r="AS542" s="14">
        <v>4367</v>
      </c>
      <c r="AT542" s="14">
        <v>4389.333333333333</v>
      </c>
      <c r="AU542" s="127">
        <v>33</v>
      </c>
      <c r="AV542" s="127" t="s">
        <v>618</v>
      </c>
      <c r="AW542" s="14">
        <v>820</v>
      </c>
      <c r="AX542" s="127">
        <v>46</v>
      </c>
      <c r="AY542" s="14">
        <v>580</v>
      </c>
      <c r="AZ542" s="1">
        <v>4340</v>
      </c>
      <c r="BA542" s="1">
        <v>4356</v>
      </c>
      <c r="BB542" s="1">
        <v>4277</v>
      </c>
      <c r="BC542" s="1">
        <v>4319</v>
      </c>
      <c r="BH542" s="1">
        <v>4377</v>
      </c>
      <c r="BI542" s="1">
        <v>764</v>
      </c>
      <c r="BJ542" s="1">
        <v>604</v>
      </c>
      <c r="BK542" s="1">
        <v>1.2649006622516556</v>
      </c>
      <c r="BL542" s="1">
        <v>4340</v>
      </c>
      <c r="BM542" s="1">
        <v>4356</v>
      </c>
      <c r="BN542" s="1">
        <v>4308</v>
      </c>
      <c r="BO542" s="1">
        <v>4317</v>
      </c>
      <c r="BP542" s="1">
        <v>4340</v>
      </c>
      <c r="BQ542" s="1">
        <v>4356</v>
      </c>
      <c r="BR542" s="1">
        <v>4277</v>
      </c>
      <c r="BS542" s="1">
        <v>4318</v>
      </c>
      <c r="BT542" s="1">
        <v>4340</v>
      </c>
      <c r="BU542" s="1">
        <v>4342</v>
      </c>
      <c r="BV542" s="1">
        <v>4337</v>
      </c>
      <c r="BW542" s="1">
        <v>4342</v>
      </c>
      <c r="BX542" s="1">
        <v>1101.9000000000001</v>
      </c>
    </row>
    <row r="543" spans="1:76">
      <c r="A543" s="1">
        <v>2015</v>
      </c>
      <c r="B543" s="1">
        <v>4</v>
      </c>
      <c r="C543" s="24">
        <v>42081</v>
      </c>
      <c r="D543" s="26">
        <v>4308</v>
      </c>
      <c r="E543" s="26">
        <v>4328</v>
      </c>
      <c r="F543" s="26">
        <v>4296</v>
      </c>
      <c r="G543" s="26">
        <v>4305</v>
      </c>
      <c r="H543" s="1">
        <v>1115.8</v>
      </c>
      <c r="I543" s="81" t="s">
        <v>555</v>
      </c>
      <c r="J543" s="119" t="s">
        <v>557</v>
      </c>
      <c r="K543" s="119" t="s">
        <v>556</v>
      </c>
      <c r="L543" s="72" t="s">
        <v>609</v>
      </c>
      <c r="M543" s="7">
        <v>4287</v>
      </c>
      <c r="O543" s="84"/>
      <c r="P543" s="13"/>
      <c r="Q543" s="13"/>
      <c r="R543" s="13"/>
      <c r="S543" s="13"/>
      <c r="T543" s="13"/>
      <c r="U543" s="13"/>
      <c r="V543" s="13"/>
      <c r="W543" s="50"/>
      <c r="X543" s="69">
        <v>4285</v>
      </c>
      <c r="Y543" s="7">
        <v>4380</v>
      </c>
      <c r="Z543" s="68">
        <v>4271</v>
      </c>
      <c r="AA543" s="68">
        <v>4358</v>
      </c>
      <c r="AG543" s="37"/>
      <c r="AH543" s="37"/>
      <c r="AP543" s="14">
        <v>4340</v>
      </c>
      <c r="AQ543" s="14">
        <v>4356</v>
      </c>
      <c r="AR543" s="14">
        <v>4277</v>
      </c>
      <c r="AS543" s="14">
        <v>4312</v>
      </c>
      <c r="AT543" s="14">
        <v>4355</v>
      </c>
      <c r="AU543" s="127">
        <v>3</v>
      </c>
      <c r="AV543" s="127" t="s">
        <v>618</v>
      </c>
      <c r="AW543" s="14">
        <v>820</v>
      </c>
      <c r="AX543" s="127" t="s">
        <v>618</v>
      </c>
      <c r="AY543" s="14">
        <v>580</v>
      </c>
      <c r="AZ543" s="1">
        <v>4285</v>
      </c>
      <c r="BA543" s="1">
        <v>4307</v>
      </c>
      <c r="BB543" s="1">
        <v>4284</v>
      </c>
      <c r="BC543" s="1">
        <v>4285</v>
      </c>
      <c r="BH543" s="1">
        <v>4298</v>
      </c>
      <c r="BI543" s="1">
        <v>633</v>
      </c>
      <c r="BJ543" s="1">
        <v>566</v>
      </c>
      <c r="BK543" s="1">
        <v>1.1183745583038869</v>
      </c>
      <c r="BL543" s="1">
        <v>4285</v>
      </c>
      <c r="BM543" s="1">
        <v>4307</v>
      </c>
      <c r="BN543" s="1">
        <v>4284</v>
      </c>
      <c r="BO543" s="1">
        <v>4288</v>
      </c>
      <c r="BP543" s="1">
        <v>4285</v>
      </c>
      <c r="BQ543" s="1">
        <v>4307</v>
      </c>
      <c r="BR543" s="1">
        <v>4279</v>
      </c>
      <c r="BS543" s="1">
        <v>4280</v>
      </c>
      <c r="BT543" s="1">
        <v>4285</v>
      </c>
      <c r="BU543" s="1">
        <v>4300</v>
      </c>
      <c r="BV543" s="1">
        <v>4284</v>
      </c>
      <c r="BW543" s="1">
        <v>4288</v>
      </c>
      <c r="BX543" s="1">
        <v>1089.5</v>
      </c>
    </row>
    <row r="544" spans="1:76">
      <c r="A544" s="1">
        <v>2015</v>
      </c>
      <c r="B544" s="1">
        <v>5</v>
      </c>
      <c r="C544" s="24">
        <v>42082</v>
      </c>
      <c r="D544" s="26">
        <v>4392</v>
      </c>
      <c r="E544" s="26">
        <v>4427</v>
      </c>
      <c r="F544" s="26">
        <v>4374</v>
      </c>
      <c r="G544" s="26">
        <v>4413</v>
      </c>
      <c r="H544" s="1">
        <v>1123.2</v>
      </c>
      <c r="I544" s="81" t="s">
        <v>559</v>
      </c>
      <c r="J544" s="119" t="s">
        <v>561</v>
      </c>
      <c r="K544" s="119" t="s">
        <v>560</v>
      </c>
      <c r="L544" s="72" t="s">
        <v>602</v>
      </c>
      <c r="M544" s="7">
        <v>4406</v>
      </c>
      <c r="O544" s="84"/>
      <c r="P544" s="13"/>
      <c r="Q544" s="13"/>
      <c r="R544" s="13"/>
      <c r="S544" s="13"/>
      <c r="T544" s="13"/>
      <c r="U544" s="13"/>
      <c r="V544" s="13"/>
      <c r="W544" s="50"/>
      <c r="X544" s="69">
        <v>4407</v>
      </c>
      <c r="Y544" s="7">
        <v>4420</v>
      </c>
      <c r="Z544" s="68">
        <v>4370</v>
      </c>
      <c r="AA544" s="68">
        <v>4409</v>
      </c>
      <c r="AG544" s="37"/>
      <c r="AH544" s="37"/>
      <c r="AP544" s="14">
        <v>4285</v>
      </c>
      <c r="AQ544" s="14">
        <v>4405</v>
      </c>
      <c r="AR544" s="14">
        <v>4271</v>
      </c>
      <c r="AS544" s="14">
        <v>4405</v>
      </c>
      <c r="AT544" s="14">
        <v>4361.333333333333</v>
      </c>
      <c r="AU544" s="127">
        <v>21</v>
      </c>
      <c r="AV544" s="127">
        <v>0</v>
      </c>
      <c r="AW544" s="14">
        <v>820</v>
      </c>
      <c r="AX544" s="127" t="s">
        <v>618</v>
      </c>
      <c r="AY544" s="14">
        <v>580</v>
      </c>
      <c r="AZ544" s="1">
        <v>4407</v>
      </c>
      <c r="BA544" s="1">
        <v>4409</v>
      </c>
      <c r="BB544" s="1">
        <v>4370</v>
      </c>
      <c r="BC544" s="1">
        <v>4383</v>
      </c>
      <c r="BH544" s="1">
        <v>4394</v>
      </c>
      <c r="BI544" s="1">
        <v>620</v>
      </c>
      <c r="BJ544" s="1">
        <v>566</v>
      </c>
      <c r="BK544" s="1">
        <v>1.0954063604240283</v>
      </c>
      <c r="BL544" s="1">
        <v>4407</v>
      </c>
      <c r="BM544" s="1">
        <v>4409</v>
      </c>
      <c r="BN544" s="1">
        <v>4370</v>
      </c>
      <c r="BO544" s="1">
        <v>4381</v>
      </c>
      <c r="BP544" s="1">
        <v>4407</v>
      </c>
      <c r="BQ544" s="1">
        <v>4409</v>
      </c>
      <c r="BR544" s="1">
        <v>4370</v>
      </c>
      <c r="BS544" s="1">
        <v>4378</v>
      </c>
      <c r="BT544" s="1">
        <v>4407</v>
      </c>
      <c r="BU544" s="1">
        <v>4409</v>
      </c>
      <c r="BV544" s="1">
        <v>4381</v>
      </c>
      <c r="BW544" s="1">
        <v>4381</v>
      </c>
      <c r="BX544" s="1">
        <v>1118.5</v>
      </c>
    </row>
    <row r="545" spans="1:76">
      <c r="A545" s="1">
        <v>2015</v>
      </c>
      <c r="B545" s="1">
        <v>6</v>
      </c>
      <c r="C545" s="24">
        <v>42083</v>
      </c>
      <c r="D545" s="26">
        <v>4407</v>
      </c>
      <c r="E545" s="26">
        <v>4410</v>
      </c>
      <c r="F545" s="26">
        <v>4389</v>
      </c>
      <c r="G545" s="26">
        <v>4398</v>
      </c>
      <c r="H545" s="1">
        <v>1141.2</v>
      </c>
      <c r="I545" s="81" t="s">
        <v>563</v>
      </c>
      <c r="J545" s="119" t="s">
        <v>565</v>
      </c>
      <c r="K545" s="119" t="s">
        <v>564</v>
      </c>
      <c r="L545" s="72" t="s">
        <v>601</v>
      </c>
      <c r="M545" s="7">
        <v>4401</v>
      </c>
      <c r="O545" s="84"/>
      <c r="P545" s="13"/>
      <c r="Q545" s="13"/>
      <c r="R545" s="13"/>
      <c r="S545" s="13"/>
      <c r="T545" s="13"/>
      <c r="U545" s="13"/>
      <c r="V545" s="13"/>
      <c r="W545" s="50"/>
      <c r="X545" s="69">
        <v>4403</v>
      </c>
      <c r="Y545" s="7">
        <v>4465</v>
      </c>
      <c r="Z545" s="68">
        <v>4398</v>
      </c>
      <c r="AA545" s="68">
        <v>4436</v>
      </c>
      <c r="AG545" s="37"/>
      <c r="AH545" s="37"/>
      <c r="AP545" s="14">
        <v>4407</v>
      </c>
      <c r="AQ545" s="14">
        <v>4420</v>
      </c>
      <c r="AR545" s="14">
        <v>4370</v>
      </c>
      <c r="AS545" s="14">
        <v>4406</v>
      </c>
      <c r="AT545" s="14">
        <v>4374.333333333333</v>
      </c>
      <c r="AU545" s="127">
        <v>9</v>
      </c>
      <c r="AV545" s="127" t="s">
        <v>618</v>
      </c>
      <c r="AW545" s="14">
        <v>820</v>
      </c>
      <c r="AX545" s="127" t="s">
        <v>618</v>
      </c>
      <c r="AY545" s="14">
        <v>580</v>
      </c>
      <c r="AZ545" s="1">
        <v>4403</v>
      </c>
      <c r="BA545" s="1">
        <v>4441</v>
      </c>
      <c r="BB545" s="1">
        <v>4398</v>
      </c>
      <c r="BC545" s="1">
        <v>4434</v>
      </c>
      <c r="BH545" s="1">
        <v>4407</v>
      </c>
      <c r="BI545" s="1">
        <v>821</v>
      </c>
      <c r="BJ545" s="1">
        <v>513</v>
      </c>
      <c r="BK545" s="1">
        <v>1.6003898635477583</v>
      </c>
      <c r="BL545" s="1">
        <v>4403</v>
      </c>
      <c r="BM545" s="1">
        <v>4435</v>
      </c>
      <c r="BN545" s="1">
        <v>4398</v>
      </c>
      <c r="BO545" s="1">
        <v>4409</v>
      </c>
      <c r="BP545" s="1">
        <v>4403</v>
      </c>
      <c r="BQ545" s="1">
        <v>4461</v>
      </c>
      <c r="BR545" s="1">
        <v>4398</v>
      </c>
      <c r="BS545" s="1">
        <v>4447</v>
      </c>
      <c r="BT545" s="1">
        <v>4403</v>
      </c>
      <c r="BU545" s="1">
        <v>4412</v>
      </c>
      <c r="BV545" s="1">
        <v>4398</v>
      </c>
      <c r="BW545" s="1">
        <v>4408</v>
      </c>
      <c r="BX545" s="1">
        <v>1121.5999999999999</v>
      </c>
    </row>
    <row r="546" spans="1:76">
      <c r="A546" s="1">
        <v>2015</v>
      </c>
      <c r="B546" s="1">
        <v>2</v>
      </c>
      <c r="C546" s="24">
        <v>42086</v>
      </c>
      <c r="D546" s="26">
        <v>4449</v>
      </c>
      <c r="E546" s="26">
        <v>4450</v>
      </c>
      <c r="F546" s="26">
        <v>4427</v>
      </c>
      <c r="G546" s="26">
        <v>4432</v>
      </c>
      <c r="H546" s="1">
        <v>1148.2</v>
      </c>
      <c r="I546" s="81" t="s">
        <v>566</v>
      </c>
      <c r="J546" s="119" t="s">
        <v>575</v>
      </c>
      <c r="K546" s="119" t="s">
        <v>574</v>
      </c>
      <c r="L546" s="72" t="s">
        <v>600</v>
      </c>
      <c r="M546" s="7">
        <v>4439</v>
      </c>
      <c r="O546" s="84"/>
      <c r="P546" s="13"/>
      <c r="Q546" s="13"/>
      <c r="R546" s="13"/>
      <c r="S546" s="13"/>
      <c r="T546" s="13"/>
      <c r="U546" s="13"/>
      <c r="V546" s="13"/>
      <c r="W546" s="50"/>
      <c r="X546" s="69">
        <v>4440</v>
      </c>
      <c r="Y546" s="7">
        <v>4466</v>
      </c>
      <c r="Z546" s="68">
        <v>4423</v>
      </c>
      <c r="AA546" s="68">
        <v>4457</v>
      </c>
      <c r="AG546" s="37"/>
      <c r="AH546" s="37"/>
      <c r="AP546" s="14">
        <v>4403</v>
      </c>
      <c r="AQ546" s="14">
        <v>4465</v>
      </c>
      <c r="AR546" s="14">
        <v>4398</v>
      </c>
      <c r="AS546" s="14">
        <v>4437</v>
      </c>
      <c r="AT546" s="14">
        <v>4416</v>
      </c>
      <c r="AU546" s="127">
        <v>17</v>
      </c>
      <c r="AV546" s="127" t="s">
        <v>618</v>
      </c>
      <c r="AW546" s="14">
        <v>820</v>
      </c>
      <c r="AX546" s="127" t="s">
        <v>618</v>
      </c>
      <c r="AY546" s="14">
        <v>580</v>
      </c>
      <c r="AZ546" s="1">
        <v>4440</v>
      </c>
      <c r="BA546" s="1">
        <v>4461</v>
      </c>
      <c r="BB546" s="1">
        <v>4423</v>
      </c>
      <c r="BC546" s="1">
        <v>4440</v>
      </c>
      <c r="BH546" s="1">
        <v>4443</v>
      </c>
      <c r="BI546" s="1">
        <v>1005</v>
      </c>
      <c r="BJ546" s="1">
        <v>600</v>
      </c>
      <c r="BK546" s="1">
        <v>1.675</v>
      </c>
      <c r="BL546" s="1">
        <v>4440</v>
      </c>
      <c r="BM546" s="1">
        <v>4455</v>
      </c>
      <c r="BN546" s="1">
        <v>4423</v>
      </c>
      <c r="BO546" s="1">
        <v>4446</v>
      </c>
      <c r="BP546" s="1">
        <v>4440</v>
      </c>
      <c r="BQ546" s="1">
        <v>4461</v>
      </c>
      <c r="BR546" s="1">
        <v>4423</v>
      </c>
      <c r="BS546" s="1">
        <v>4449</v>
      </c>
      <c r="BT546" s="1">
        <v>4440</v>
      </c>
      <c r="BU546" s="1">
        <v>4442</v>
      </c>
      <c r="BV546" s="1">
        <v>4428</v>
      </c>
      <c r="BW546" s="1">
        <v>4434</v>
      </c>
      <c r="BX546" s="1">
        <v>1138</v>
      </c>
    </row>
    <row r="547" spans="1:76">
      <c r="A547" s="1">
        <v>2015</v>
      </c>
      <c r="B547" s="1">
        <v>3</v>
      </c>
      <c r="C547" s="24">
        <v>42087</v>
      </c>
      <c r="D547" s="26">
        <v>4458</v>
      </c>
      <c r="E547" s="26">
        <v>4459</v>
      </c>
      <c r="F547" s="26">
        <v>4436</v>
      </c>
      <c r="G547" s="26">
        <v>4442</v>
      </c>
      <c r="H547" s="1">
        <v>1137.5999999999999</v>
      </c>
      <c r="I547" s="81" t="s">
        <v>576</v>
      </c>
      <c r="J547" s="119" t="s">
        <v>579</v>
      </c>
      <c r="K547" s="119" t="s">
        <v>578</v>
      </c>
      <c r="L547" s="72" t="s">
        <v>599</v>
      </c>
      <c r="M547" s="7">
        <v>4438</v>
      </c>
      <c r="O547" s="84"/>
      <c r="P547" s="13"/>
      <c r="Q547" s="13"/>
      <c r="R547" s="13"/>
      <c r="S547" s="13"/>
      <c r="T547" s="13"/>
      <c r="U547" s="13"/>
      <c r="V547" s="13"/>
      <c r="W547" s="50"/>
      <c r="X547" s="69">
        <v>4437</v>
      </c>
      <c r="Y547" s="7">
        <v>4450</v>
      </c>
      <c r="Z547" s="68">
        <v>4405</v>
      </c>
      <c r="AA547" s="68">
        <v>4425</v>
      </c>
      <c r="AG547" s="37"/>
      <c r="AH547" s="37"/>
      <c r="AP547" s="14">
        <v>4440</v>
      </c>
      <c r="AQ547" s="14">
        <v>4466</v>
      </c>
      <c r="AR547" s="14">
        <v>4423</v>
      </c>
      <c r="AS547" s="14">
        <v>4454</v>
      </c>
      <c r="AT547" s="14">
        <v>4432.333333333333</v>
      </c>
      <c r="AU547" s="127">
        <v>16</v>
      </c>
      <c r="AV547" s="127" t="s">
        <v>618</v>
      </c>
      <c r="AW547" s="14">
        <v>820</v>
      </c>
      <c r="AX547" s="127" t="s">
        <v>618</v>
      </c>
      <c r="AY547" s="14">
        <v>580</v>
      </c>
      <c r="AZ547" s="1">
        <v>4437</v>
      </c>
      <c r="BA547" s="1">
        <v>4450</v>
      </c>
      <c r="BB547" s="1">
        <v>4406</v>
      </c>
      <c r="BC547" s="1">
        <v>4410</v>
      </c>
      <c r="BH547" s="1">
        <v>4452</v>
      </c>
      <c r="BI547" s="1">
        <v>892</v>
      </c>
      <c r="BJ547" s="1">
        <v>662</v>
      </c>
      <c r="BK547" s="1">
        <v>1.3474320241691844</v>
      </c>
      <c r="BL547" s="1">
        <v>4437</v>
      </c>
      <c r="BM547" s="1">
        <v>4450</v>
      </c>
      <c r="BN547" s="1">
        <v>4426</v>
      </c>
      <c r="BO547" s="1">
        <v>4434</v>
      </c>
      <c r="BP547" s="1">
        <v>4437</v>
      </c>
      <c r="BQ547" s="1">
        <v>4450</v>
      </c>
      <c r="BR547" s="1">
        <v>4405</v>
      </c>
      <c r="BS547" s="1">
        <v>4415</v>
      </c>
      <c r="BT547" s="1">
        <v>4437</v>
      </c>
      <c r="BU547" s="1">
        <v>4444</v>
      </c>
      <c r="BV547" s="1">
        <v>4432</v>
      </c>
      <c r="BW547" s="1">
        <v>4444</v>
      </c>
      <c r="BX547" s="1">
        <v>1142.0999999999999</v>
      </c>
    </row>
    <row r="548" spans="1:76">
      <c r="A548" s="1">
        <v>2015</v>
      </c>
      <c r="B548" s="1">
        <v>4</v>
      </c>
      <c r="C548" s="24">
        <v>42088</v>
      </c>
      <c r="D548" s="26">
        <v>4430</v>
      </c>
      <c r="E548" s="26">
        <v>4433</v>
      </c>
      <c r="F548" s="26">
        <v>4412</v>
      </c>
      <c r="G548" s="26">
        <v>4423</v>
      </c>
      <c r="H548" s="1">
        <v>1144.2</v>
      </c>
      <c r="I548" s="81" t="s">
        <v>583</v>
      </c>
      <c r="J548" s="119" t="s">
        <v>585</v>
      </c>
      <c r="K548" s="119" t="s">
        <v>584</v>
      </c>
      <c r="L548" s="72" t="s">
        <v>598</v>
      </c>
      <c r="M548" s="7">
        <v>4430</v>
      </c>
      <c r="O548" s="84"/>
      <c r="P548" s="13"/>
      <c r="Q548" s="13"/>
      <c r="R548" s="13"/>
      <c r="S548" s="13"/>
      <c r="T548" s="13"/>
      <c r="U548" s="13"/>
      <c r="V548" s="13"/>
      <c r="W548" s="50"/>
      <c r="X548" s="69">
        <v>4428</v>
      </c>
      <c r="Y548" s="7">
        <v>4465</v>
      </c>
      <c r="Z548" s="68">
        <v>4426</v>
      </c>
      <c r="AA548" s="68">
        <v>4448</v>
      </c>
      <c r="AG548" s="37"/>
      <c r="AH548" s="37"/>
      <c r="AP548" s="14">
        <v>4437</v>
      </c>
      <c r="AQ548" s="14">
        <v>4450</v>
      </c>
      <c r="AR548" s="14">
        <v>4405</v>
      </c>
      <c r="AS548" s="14">
        <v>4425</v>
      </c>
      <c r="AT548" s="14">
        <v>4438.666666666667</v>
      </c>
      <c r="AU548" s="127">
        <v>7</v>
      </c>
      <c r="AV548" s="127" t="s">
        <v>618</v>
      </c>
      <c r="AW548" s="14">
        <v>820</v>
      </c>
      <c r="AX548" s="127" t="s">
        <v>618</v>
      </c>
      <c r="AY548" s="14">
        <v>580</v>
      </c>
      <c r="AZ548" s="1">
        <v>4428</v>
      </c>
      <c r="BA548" s="1">
        <v>4465</v>
      </c>
      <c r="BB548" s="1">
        <v>4426</v>
      </c>
      <c r="BC548" s="1">
        <v>4462</v>
      </c>
      <c r="BH548" s="1">
        <v>4431</v>
      </c>
      <c r="BI548" s="1">
        <v>792</v>
      </c>
      <c r="BJ548" s="1">
        <v>438</v>
      </c>
      <c r="BK548" s="1">
        <v>1.8082191780821917</v>
      </c>
      <c r="BL548" s="1">
        <v>4428</v>
      </c>
      <c r="BM548" s="1">
        <v>4460</v>
      </c>
      <c r="BN548" s="1">
        <v>4426</v>
      </c>
      <c r="BO548" s="1">
        <v>4449</v>
      </c>
      <c r="BP548" s="1">
        <v>4428</v>
      </c>
      <c r="BQ548" s="1">
        <v>4465</v>
      </c>
      <c r="BR548" s="1">
        <v>4426</v>
      </c>
      <c r="BS548" s="1">
        <v>4446</v>
      </c>
      <c r="BT548" s="1">
        <v>4428</v>
      </c>
      <c r="BU548" s="1">
        <v>4448</v>
      </c>
      <c r="BV548" s="1">
        <v>4426</v>
      </c>
      <c r="BW548" s="1">
        <v>4445</v>
      </c>
      <c r="BX548" s="1">
        <v>1143.9000000000001</v>
      </c>
    </row>
    <row r="549" spans="1:76">
      <c r="A549" s="1">
        <v>2015</v>
      </c>
      <c r="B549" s="1">
        <v>5</v>
      </c>
      <c r="C549" s="24">
        <v>42089</v>
      </c>
      <c r="D549" s="26">
        <v>4440</v>
      </c>
      <c r="E549" s="26">
        <v>4453</v>
      </c>
      <c r="F549" s="26">
        <v>4433</v>
      </c>
      <c r="G549" s="26">
        <v>4438</v>
      </c>
      <c r="H549" s="1">
        <v>1153.5</v>
      </c>
      <c r="I549" s="81" t="s">
        <v>587</v>
      </c>
      <c r="J549" s="119" t="s">
        <v>589</v>
      </c>
      <c r="K549" s="119" t="s">
        <v>588</v>
      </c>
      <c r="L549" s="72" t="s">
        <v>597</v>
      </c>
      <c r="M549" s="7">
        <v>4445</v>
      </c>
      <c r="O549" s="84"/>
      <c r="P549" s="13"/>
      <c r="Q549" s="13"/>
      <c r="R549" s="13"/>
      <c r="S549" s="13"/>
      <c r="T549" s="13"/>
      <c r="U549" s="13"/>
      <c r="V549" s="13"/>
      <c r="W549" s="50"/>
      <c r="X549" s="69">
        <v>4444</v>
      </c>
      <c r="Y549" s="7">
        <v>4480</v>
      </c>
      <c r="Z549" s="68">
        <v>4441</v>
      </c>
      <c r="AA549" s="68">
        <v>4461</v>
      </c>
      <c r="AG549" s="37"/>
      <c r="AH549" s="37"/>
      <c r="AP549" s="14">
        <v>4428</v>
      </c>
      <c r="AQ549" s="14">
        <v>4465</v>
      </c>
      <c r="AR549" s="14">
        <v>4426</v>
      </c>
      <c r="AS549" s="14">
        <v>4436</v>
      </c>
      <c r="AT549" s="14">
        <v>4438.333333333333</v>
      </c>
      <c r="AU549" s="127">
        <v>2</v>
      </c>
      <c r="AV549" s="127" t="s">
        <v>618</v>
      </c>
      <c r="AW549" s="14">
        <v>820</v>
      </c>
      <c r="AX549" s="127" t="s">
        <v>618</v>
      </c>
      <c r="AY549" s="14">
        <v>580</v>
      </c>
      <c r="AZ549" s="1">
        <v>4444</v>
      </c>
      <c r="BA549" s="1">
        <v>4480</v>
      </c>
      <c r="BB549" s="1">
        <v>4441</v>
      </c>
      <c r="BC549" s="1">
        <v>4470</v>
      </c>
      <c r="BH549" s="1">
        <v>4437</v>
      </c>
      <c r="BI549" s="1">
        <v>907</v>
      </c>
      <c r="BJ549" s="1">
        <v>739</v>
      </c>
      <c r="BK549" s="1">
        <v>1.2273342354533152</v>
      </c>
      <c r="BL549" s="1">
        <v>4444</v>
      </c>
      <c r="BM549" s="1">
        <v>4480</v>
      </c>
      <c r="BN549" s="1">
        <v>4441</v>
      </c>
      <c r="BO549" s="1">
        <v>4455</v>
      </c>
      <c r="BP549" s="1">
        <v>4444</v>
      </c>
      <c r="BQ549" s="1">
        <v>4480</v>
      </c>
      <c r="BR549" s="1">
        <v>4441</v>
      </c>
      <c r="BS549" s="1">
        <v>4466</v>
      </c>
      <c r="BT549" s="1">
        <v>4444</v>
      </c>
      <c r="BU549" s="1">
        <v>4475</v>
      </c>
      <c r="BV549" s="1">
        <v>4441</v>
      </c>
      <c r="BW549" s="1">
        <v>4463</v>
      </c>
      <c r="BX549" s="1">
        <v>1160.5999999999999</v>
      </c>
    </row>
    <row r="550" spans="1:76">
      <c r="A550" s="1">
        <v>2015</v>
      </c>
      <c r="B550" s="1">
        <v>6</v>
      </c>
      <c r="C550" s="24">
        <v>42090</v>
      </c>
      <c r="D550" s="26">
        <v>4460</v>
      </c>
      <c r="E550" s="26">
        <v>4465</v>
      </c>
      <c r="F550" s="26">
        <v>4446</v>
      </c>
      <c r="G550" s="26">
        <v>4454</v>
      </c>
      <c r="H550" s="1">
        <v>1140.5</v>
      </c>
      <c r="I550" s="81" t="s">
        <v>590</v>
      </c>
      <c r="J550" s="119" t="s">
        <v>593</v>
      </c>
      <c r="K550" s="119" t="s">
        <v>591</v>
      </c>
      <c r="L550" s="72" t="s">
        <v>595</v>
      </c>
      <c r="M550" s="7">
        <v>4451</v>
      </c>
      <c r="O550" s="84"/>
      <c r="P550" s="13"/>
      <c r="Q550" s="13"/>
      <c r="R550" s="13"/>
      <c r="S550" s="13"/>
      <c r="T550" s="13"/>
      <c r="U550" s="13"/>
      <c r="V550" s="13"/>
      <c r="W550" s="50"/>
      <c r="X550" s="69">
        <v>4453</v>
      </c>
      <c r="Y550" s="7">
        <v>4453</v>
      </c>
      <c r="Z550" s="68">
        <v>4400</v>
      </c>
      <c r="AA550" s="68">
        <v>4404</v>
      </c>
      <c r="AG550" s="37"/>
      <c r="AH550" s="37"/>
      <c r="AP550" s="14">
        <v>4444</v>
      </c>
      <c r="AQ550" s="14">
        <v>4480</v>
      </c>
      <c r="AR550" s="14">
        <v>4441</v>
      </c>
      <c r="AS550" s="14">
        <v>4458</v>
      </c>
      <c r="AT550" s="14">
        <v>4439.666666666667</v>
      </c>
      <c r="AU550" s="127">
        <v>6</v>
      </c>
      <c r="AV550" s="127" t="s">
        <v>618</v>
      </c>
      <c r="AW550" s="14">
        <v>820</v>
      </c>
      <c r="AX550" s="127" t="s">
        <v>618</v>
      </c>
      <c r="AY550" s="14">
        <v>580</v>
      </c>
      <c r="AZ550" s="1">
        <v>4453</v>
      </c>
      <c r="BA550" s="1">
        <v>4453</v>
      </c>
      <c r="BB550" s="1">
        <v>4400</v>
      </c>
      <c r="BC550" s="1">
        <v>4410</v>
      </c>
      <c r="BH550" s="1">
        <v>4462</v>
      </c>
      <c r="BI550" s="1">
        <v>629</v>
      </c>
      <c r="BJ550" s="1">
        <v>708</v>
      </c>
      <c r="BK550" s="1">
        <v>0.8884180790960452</v>
      </c>
      <c r="BL550" s="1">
        <v>4453</v>
      </c>
      <c r="BM550" s="1">
        <v>4453</v>
      </c>
      <c r="BN550" s="1">
        <v>4423</v>
      </c>
      <c r="BO550" s="1">
        <v>4425</v>
      </c>
      <c r="BP550" s="1">
        <v>4453</v>
      </c>
      <c r="BQ550" s="1">
        <v>4453</v>
      </c>
      <c r="BR550" s="1">
        <v>4400</v>
      </c>
      <c r="BS550" s="1">
        <v>4419</v>
      </c>
      <c r="BT550" s="1">
        <v>4453</v>
      </c>
      <c r="BU550" s="1">
        <v>4453</v>
      </c>
      <c r="BV550" s="1">
        <v>4429</v>
      </c>
      <c r="BW550" s="1">
        <v>4434</v>
      </c>
      <c r="BX550" s="1">
        <v>1143.8</v>
      </c>
    </row>
    <row r="551" spans="1:76">
      <c r="A551" s="1">
        <v>2015</v>
      </c>
      <c r="B551" s="1">
        <v>2</v>
      </c>
      <c r="C551" s="24">
        <v>42093</v>
      </c>
      <c r="D551" s="26">
        <v>4410</v>
      </c>
      <c r="E551" s="26">
        <v>4410</v>
      </c>
      <c r="F551" s="26">
        <v>4361</v>
      </c>
      <c r="G551" s="26">
        <v>4363</v>
      </c>
      <c r="H551" s="1">
        <v>1119.8</v>
      </c>
      <c r="I551" s="81" t="s">
        <v>569</v>
      </c>
      <c r="J551" s="119" t="s">
        <v>570</v>
      </c>
      <c r="K551" s="119" t="s">
        <v>573</v>
      </c>
      <c r="L551" s="72" t="s">
        <v>572</v>
      </c>
      <c r="M551" s="7">
        <v>4362</v>
      </c>
      <c r="O551" s="84"/>
      <c r="P551" s="13"/>
      <c r="Q551" s="13"/>
      <c r="R551" s="13"/>
      <c r="S551" s="13"/>
      <c r="T551" s="13"/>
      <c r="U551" s="13"/>
      <c r="V551" s="13"/>
      <c r="W551" s="50"/>
      <c r="X551" s="69">
        <v>4363</v>
      </c>
      <c r="Y551" s="7">
        <v>4393</v>
      </c>
      <c r="Z551" s="68">
        <v>4342</v>
      </c>
      <c r="AA551" s="68">
        <v>4370</v>
      </c>
      <c r="AG551" s="37"/>
      <c r="AH551" s="37"/>
      <c r="AP551" s="14">
        <v>4453</v>
      </c>
      <c r="AQ551" s="14">
        <v>4453</v>
      </c>
      <c r="AR551" s="14">
        <v>4390</v>
      </c>
      <c r="AS551" s="14">
        <v>4400</v>
      </c>
      <c r="AT551" s="14">
        <v>4431.333333333333</v>
      </c>
      <c r="AU551" s="127">
        <v>47</v>
      </c>
      <c r="AV551" s="127" t="s">
        <v>618</v>
      </c>
      <c r="AW551" s="14">
        <v>820</v>
      </c>
      <c r="AX551" s="127">
        <v>27</v>
      </c>
      <c r="AY551" s="14">
        <v>607</v>
      </c>
      <c r="AZ551" s="1">
        <v>4363</v>
      </c>
      <c r="BA551" s="1">
        <v>4393</v>
      </c>
      <c r="BB551" s="1">
        <v>4350</v>
      </c>
      <c r="BC551" s="1">
        <v>4357</v>
      </c>
      <c r="BH551" s="1">
        <v>4398</v>
      </c>
      <c r="BI551" s="1">
        <v>622</v>
      </c>
      <c r="BJ551" s="1">
        <v>576</v>
      </c>
      <c r="BK551" s="1">
        <v>1.0798611111111112</v>
      </c>
      <c r="BL551" s="1">
        <v>4363</v>
      </c>
      <c r="BM551" s="1">
        <v>4393</v>
      </c>
      <c r="BN551" s="1">
        <v>4361</v>
      </c>
      <c r="BO551" s="1">
        <v>4378</v>
      </c>
      <c r="BP551" s="1">
        <v>4363</v>
      </c>
      <c r="BQ551" s="1">
        <v>4393</v>
      </c>
      <c r="BR551" s="1">
        <v>4342</v>
      </c>
      <c r="BS551" s="1">
        <v>4344</v>
      </c>
      <c r="BT551" s="1">
        <v>4363</v>
      </c>
      <c r="BU551" s="1">
        <v>4384</v>
      </c>
      <c r="BV551" s="1">
        <v>4362</v>
      </c>
      <c r="BW551" s="1">
        <v>4381</v>
      </c>
      <c r="BX551" s="1">
        <v>1128.0999999999999</v>
      </c>
    </row>
    <row r="552" spans="1:76">
      <c r="A552" s="1">
        <v>2015</v>
      </c>
      <c r="B552" s="1">
        <v>3</v>
      </c>
      <c r="C552" s="24">
        <v>42094</v>
      </c>
      <c r="D552" s="26">
        <v>4361</v>
      </c>
      <c r="E552" s="26">
        <v>4382</v>
      </c>
      <c r="F552" s="26">
        <v>4350</v>
      </c>
      <c r="G552" s="26">
        <v>4360</v>
      </c>
      <c r="H552" s="1">
        <v>1143.4000000000001</v>
      </c>
      <c r="I552" s="81" t="s">
        <v>519</v>
      </c>
      <c r="J552" s="119" t="s">
        <v>520</v>
      </c>
      <c r="K552" s="119" t="s">
        <v>523</v>
      </c>
      <c r="L552" s="72" t="s">
        <v>522</v>
      </c>
      <c r="M552" s="7">
        <v>4359</v>
      </c>
      <c r="O552" s="84"/>
      <c r="P552" s="13"/>
      <c r="Q552" s="13"/>
      <c r="R552" s="13"/>
      <c r="S552" s="13"/>
      <c r="T552" s="13"/>
      <c r="U552" s="13"/>
      <c r="V552" s="13"/>
      <c r="W552" s="50"/>
      <c r="X552" s="69">
        <v>4359</v>
      </c>
      <c r="Y552" s="7">
        <v>4447</v>
      </c>
      <c r="Z552" s="68">
        <v>4357</v>
      </c>
      <c r="AA552" s="68">
        <v>4440</v>
      </c>
      <c r="AG552" s="37"/>
      <c r="AH552" s="37"/>
      <c r="AP552" s="14">
        <v>4363</v>
      </c>
      <c r="AQ552" s="14">
        <v>4393</v>
      </c>
      <c r="AR552" s="14">
        <v>4342</v>
      </c>
      <c r="AS552" s="14">
        <v>4377</v>
      </c>
      <c r="AT552" s="14">
        <v>4411.666666666667</v>
      </c>
      <c r="AU552" s="127">
        <v>1</v>
      </c>
      <c r="AV552" s="127" t="s">
        <v>618</v>
      </c>
      <c r="AW552" s="14">
        <v>820</v>
      </c>
      <c r="AX552" s="127" t="s">
        <v>618</v>
      </c>
      <c r="AY552" s="14">
        <v>607</v>
      </c>
      <c r="AZ552" s="1">
        <v>4359</v>
      </c>
      <c r="BA552" s="1">
        <v>4414</v>
      </c>
      <c r="BB552" s="1">
        <v>4357</v>
      </c>
      <c r="BC552" s="1">
        <v>4410</v>
      </c>
      <c r="BH552" s="1">
        <v>4364</v>
      </c>
      <c r="BI552" s="1">
        <v>821</v>
      </c>
      <c r="BJ552" s="1">
        <v>724</v>
      </c>
      <c r="BK552" s="1">
        <v>1.1339779005524862</v>
      </c>
      <c r="BL552" s="1">
        <v>4359</v>
      </c>
      <c r="BM552" s="1">
        <v>4390</v>
      </c>
      <c r="BN552" s="1">
        <v>4357</v>
      </c>
      <c r="BO552" s="1">
        <v>4386</v>
      </c>
      <c r="BP552" s="1">
        <v>4359</v>
      </c>
      <c r="BQ552" s="1">
        <v>4438</v>
      </c>
      <c r="BR552" s="1">
        <v>4357</v>
      </c>
      <c r="BS552" s="1">
        <v>4428</v>
      </c>
      <c r="BT552" s="1">
        <v>4359</v>
      </c>
      <c r="BU552" s="1">
        <v>4386</v>
      </c>
      <c r="BV552" s="1">
        <v>4357</v>
      </c>
      <c r="BW552" s="1">
        <v>4381</v>
      </c>
      <c r="BX552" s="1">
        <v>1122.7</v>
      </c>
    </row>
    <row r="553" spans="1:76">
      <c r="A553" s="1">
        <v>2015</v>
      </c>
      <c r="B553" s="1">
        <v>4</v>
      </c>
      <c r="C553" s="24">
        <v>42095</v>
      </c>
      <c r="D553" s="26">
        <v>4433</v>
      </c>
      <c r="E553" s="26">
        <v>4439</v>
      </c>
      <c r="F553" s="26">
        <v>4416</v>
      </c>
      <c r="G553" s="26">
        <v>4434</v>
      </c>
      <c r="H553" s="1">
        <v>1164.3</v>
      </c>
      <c r="I553" s="81" t="s">
        <v>449</v>
      </c>
      <c r="J553" s="119" t="s">
        <v>450</v>
      </c>
      <c r="K553" s="119" t="s">
        <v>452</v>
      </c>
      <c r="L553" s="72" t="s">
        <v>451</v>
      </c>
      <c r="M553" s="7">
        <v>4427</v>
      </c>
      <c r="O553" s="84"/>
      <c r="P553" s="13"/>
      <c r="Q553" s="13"/>
      <c r="R553" s="13"/>
      <c r="S553" s="13"/>
      <c r="T553" s="13"/>
      <c r="U553" s="13"/>
      <c r="V553" s="13"/>
      <c r="W553" s="50"/>
      <c r="X553" s="69">
        <v>4427</v>
      </c>
      <c r="Y553" s="7">
        <v>4525</v>
      </c>
      <c r="Z553" s="68">
        <v>4413</v>
      </c>
      <c r="AA553" s="68">
        <v>4513</v>
      </c>
      <c r="AG553" s="37"/>
      <c r="AH553" s="37"/>
      <c r="AP553" s="14">
        <v>4359</v>
      </c>
      <c r="AQ553" s="14">
        <v>4447</v>
      </c>
      <c r="AR553" s="14">
        <v>4357</v>
      </c>
      <c r="AS553" s="14">
        <v>4427</v>
      </c>
      <c r="AT553" s="14">
        <v>4401.333333333333</v>
      </c>
      <c r="AU553" s="127">
        <v>1</v>
      </c>
      <c r="AV553" s="127" t="s">
        <v>618</v>
      </c>
      <c r="AW553" s="14">
        <v>820</v>
      </c>
      <c r="AX553" s="127" t="s">
        <v>618</v>
      </c>
      <c r="AY553" s="14">
        <v>607</v>
      </c>
      <c r="AZ553" s="1">
        <v>4427</v>
      </c>
      <c r="BA553" s="1">
        <v>4468</v>
      </c>
      <c r="BB553" s="1">
        <v>4413</v>
      </c>
      <c r="BC553" s="1">
        <v>4462</v>
      </c>
      <c r="BH553" s="1">
        <v>4430</v>
      </c>
      <c r="BI553" s="1">
        <v>768</v>
      </c>
      <c r="BJ553" s="1">
        <v>625</v>
      </c>
      <c r="BK553" s="1">
        <v>1.2287999999999999</v>
      </c>
      <c r="BL553" s="1">
        <v>4427</v>
      </c>
      <c r="BM553" s="1">
        <v>4464</v>
      </c>
      <c r="BN553" s="1">
        <v>4413</v>
      </c>
      <c r="BO553" s="1">
        <v>4446</v>
      </c>
      <c r="BP553" s="1">
        <v>4427</v>
      </c>
      <c r="BQ553" s="1">
        <v>4475</v>
      </c>
      <c r="BR553" s="1">
        <v>4413</v>
      </c>
      <c r="BS553" s="1">
        <v>4470</v>
      </c>
      <c r="BT553" s="1">
        <v>4427</v>
      </c>
      <c r="BU553" s="1">
        <v>4432</v>
      </c>
      <c r="BV553" s="1">
        <v>4423</v>
      </c>
      <c r="BW553" s="1">
        <v>4424</v>
      </c>
      <c r="BX553" s="1">
        <v>1140.3</v>
      </c>
    </row>
    <row r="554" spans="1:76">
      <c r="A554" s="1">
        <v>2015</v>
      </c>
      <c r="B554" s="1">
        <v>5</v>
      </c>
      <c r="C554" s="24">
        <v>42096</v>
      </c>
      <c r="D554" s="26">
        <v>4497</v>
      </c>
      <c r="E554" s="26">
        <v>4511</v>
      </c>
      <c r="F554" s="26">
        <v>4491</v>
      </c>
      <c r="G554" s="26">
        <v>4504</v>
      </c>
      <c r="H554" s="1">
        <v>1154.8</v>
      </c>
      <c r="I554" s="81" t="s">
        <v>347</v>
      </c>
      <c r="J554" s="119" t="s">
        <v>348</v>
      </c>
      <c r="K554" s="119" t="s">
        <v>349</v>
      </c>
      <c r="L554" s="72" t="s">
        <v>349</v>
      </c>
      <c r="M554" s="7">
        <v>4499</v>
      </c>
      <c r="O554" s="84"/>
      <c r="P554" s="13"/>
      <c r="Q554" s="13"/>
      <c r="R554" s="13"/>
      <c r="S554" s="13"/>
      <c r="T554" s="13"/>
      <c r="U554" s="13"/>
      <c r="V554" s="13"/>
      <c r="W554" s="50"/>
      <c r="X554" s="69">
        <v>4499</v>
      </c>
      <c r="Y554" s="7">
        <v>4503</v>
      </c>
      <c r="Z554" s="68">
        <v>4466</v>
      </c>
      <c r="AA554" s="68">
        <v>4485</v>
      </c>
      <c r="AG554" s="37"/>
      <c r="AH554" s="37"/>
      <c r="AP554" s="14">
        <v>4427</v>
      </c>
      <c r="AQ554" s="14">
        <v>4525</v>
      </c>
      <c r="AR554" s="14">
        <v>4413</v>
      </c>
      <c r="AS554" s="14">
        <v>4497</v>
      </c>
      <c r="AT554" s="14">
        <v>4433.666666666667</v>
      </c>
      <c r="AU554" s="127">
        <v>7</v>
      </c>
      <c r="AV554" s="127" t="s">
        <v>618</v>
      </c>
      <c r="AW554" s="14">
        <v>820</v>
      </c>
      <c r="AX554" s="127" t="s">
        <v>618</v>
      </c>
      <c r="AY554" s="14">
        <v>607</v>
      </c>
      <c r="AZ554" s="1">
        <v>4499</v>
      </c>
      <c r="BA554" s="1">
        <v>4503</v>
      </c>
      <c r="BB554" s="1">
        <v>4475</v>
      </c>
      <c r="BC554" s="1">
        <v>4499</v>
      </c>
      <c r="BH554" s="1">
        <v>4495</v>
      </c>
      <c r="BI554" s="1">
        <v>1026</v>
      </c>
      <c r="BJ554" s="1">
        <v>893</v>
      </c>
      <c r="BK554" s="1">
        <v>1.1489361702127661</v>
      </c>
      <c r="BL554" s="1">
        <v>4499</v>
      </c>
      <c r="BM554" s="1">
        <v>4503</v>
      </c>
      <c r="BN554" s="1">
        <v>4475</v>
      </c>
      <c r="BO554" s="1">
        <v>4489</v>
      </c>
      <c r="BP554" s="1">
        <v>4499</v>
      </c>
      <c r="BQ554" s="1">
        <v>4503</v>
      </c>
      <c r="BR554" s="1">
        <v>4466</v>
      </c>
      <c r="BS554" s="1">
        <v>4477</v>
      </c>
      <c r="BT554" s="1">
        <v>4499</v>
      </c>
      <c r="BU554" s="1">
        <v>4503</v>
      </c>
      <c r="BV554" s="1">
        <v>4482</v>
      </c>
      <c r="BW554" s="1">
        <v>4483</v>
      </c>
      <c r="BX554" s="1">
        <v>1158.8</v>
      </c>
    </row>
    <row r="555" spans="1:76">
      <c r="A555" s="1">
        <v>2015</v>
      </c>
      <c r="B555" s="1">
        <v>6</v>
      </c>
      <c r="C555" s="24">
        <v>42097</v>
      </c>
      <c r="D555" s="26">
        <v>4498</v>
      </c>
      <c r="E555" s="26">
        <v>4500</v>
      </c>
      <c r="F555" s="26">
        <v>4472</v>
      </c>
      <c r="G555" s="26">
        <v>4481</v>
      </c>
      <c r="H555" s="1">
        <v>1154.5</v>
      </c>
      <c r="I555" s="81" t="s">
        <v>187</v>
      </c>
      <c r="J555" s="119" t="s">
        <v>188</v>
      </c>
      <c r="K555" s="119" t="s">
        <v>192</v>
      </c>
      <c r="L555" s="72" t="s">
        <v>189</v>
      </c>
      <c r="M555" s="7">
        <v>4496</v>
      </c>
      <c r="O555" s="84"/>
      <c r="P555" s="13"/>
      <c r="Q555" s="13"/>
      <c r="R555" s="13"/>
      <c r="S555" s="13"/>
      <c r="T555" s="13"/>
      <c r="U555" s="13"/>
      <c r="V555" s="13"/>
      <c r="W555" s="50"/>
      <c r="X555" s="69">
        <v>4499</v>
      </c>
      <c r="Y555" s="7">
        <v>4525</v>
      </c>
      <c r="Z555" s="68">
        <v>4486</v>
      </c>
      <c r="AA555" s="68">
        <v>4519</v>
      </c>
      <c r="AG555" s="37"/>
      <c r="AH555" s="37"/>
      <c r="AP555" s="14">
        <v>4499</v>
      </c>
      <c r="AQ555" s="14">
        <v>4503</v>
      </c>
      <c r="AR555" s="14">
        <v>4466</v>
      </c>
      <c r="AS555" s="14">
        <v>4478</v>
      </c>
      <c r="AT555" s="14">
        <v>4467.333333333333</v>
      </c>
      <c r="AU555" s="127">
        <v>17</v>
      </c>
      <c r="AV555" s="127" t="s">
        <v>618</v>
      </c>
      <c r="AW555" s="14">
        <v>820</v>
      </c>
      <c r="AX555" s="127" t="s">
        <v>618</v>
      </c>
      <c r="AY555" s="14">
        <v>607</v>
      </c>
      <c r="AZ555" s="1">
        <v>4499</v>
      </c>
      <c r="BA555" s="1">
        <v>4515</v>
      </c>
      <c r="BB555" s="1">
        <v>4486</v>
      </c>
      <c r="BC555" s="1">
        <v>4514</v>
      </c>
      <c r="BH555" s="1">
        <v>4482</v>
      </c>
      <c r="BI555" s="1">
        <v>136</v>
      </c>
      <c r="BJ555" s="1">
        <v>226</v>
      </c>
      <c r="BK555" s="1">
        <v>0.60176991150442483</v>
      </c>
      <c r="BL555" s="1">
        <v>4499</v>
      </c>
      <c r="BM555" s="1">
        <v>4510</v>
      </c>
      <c r="BN555" s="1">
        <v>4486</v>
      </c>
      <c r="BO555" s="1">
        <v>4510</v>
      </c>
      <c r="BP555" s="1">
        <v>4499</v>
      </c>
      <c r="BQ555" s="1">
        <v>4525</v>
      </c>
      <c r="BR555" s="1">
        <v>4486</v>
      </c>
      <c r="BS555" s="1">
        <v>4516</v>
      </c>
      <c r="BT555" s="1">
        <v>4499</v>
      </c>
      <c r="BU555" s="1">
        <v>4499</v>
      </c>
      <c r="BV555" s="1">
        <v>4486</v>
      </c>
      <c r="BW555" s="1">
        <v>4497</v>
      </c>
      <c r="BX555" s="1">
        <v>1154.5</v>
      </c>
    </row>
    <row r="556" spans="1:76">
      <c r="A556" s="1">
        <v>2015</v>
      </c>
      <c r="B556" s="1">
        <v>2</v>
      </c>
      <c r="C556" s="24">
        <v>42100</v>
      </c>
      <c r="D556" s="26">
        <v>4529</v>
      </c>
      <c r="E556" s="26">
        <v>4554</v>
      </c>
      <c r="F556" s="26">
        <v>4523</v>
      </c>
      <c r="G556" s="26">
        <v>4531</v>
      </c>
      <c r="H556" s="1">
        <v>1177</v>
      </c>
      <c r="I556" s="81" t="s">
        <v>29</v>
      </c>
      <c r="J556" s="119" t="s">
        <v>30</v>
      </c>
      <c r="K556" s="119" t="s">
        <v>32</v>
      </c>
      <c r="L556" s="72" t="s">
        <v>31</v>
      </c>
      <c r="M556" s="7">
        <v>4540</v>
      </c>
      <c r="O556" s="84"/>
      <c r="P556" s="13"/>
      <c r="Q556" s="13"/>
      <c r="R556" s="13"/>
      <c r="S556" s="13"/>
      <c r="T556" s="13"/>
      <c r="U556" s="13"/>
      <c r="V556" s="13"/>
      <c r="W556" s="50"/>
      <c r="X556" s="69">
        <v>4540</v>
      </c>
      <c r="Y556" s="7">
        <v>4576</v>
      </c>
      <c r="Z556" s="68">
        <v>4530</v>
      </c>
      <c r="AA556" s="68">
        <v>4565</v>
      </c>
      <c r="AG556" s="37"/>
      <c r="AH556" s="37"/>
      <c r="AP556" s="14">
        <v>4499</v>
      </c>
      <c r="AQ556" s="14">
        <v>4554</v>
      </c>
      <c r="AR556" s="14">
        <v>4486</v>
      </c>
      <c r="AS556" s="14">
        <v>4543</v>
      </c>
      <c r="AT556" s="14">
        <v>4506</v>
      </c>
      <c r="AU556" s="127">
        <v>2</v>
      </c>
      <c r="AV556" s="127" t="s">
        <v>618</v>
      </c>
      <c r="AW556" s="14">
        <v>820</v>
      </c>
      <c r="AX556" s="127" t="s">
        <v>618</v>
      </c>
      <c r="AY556" s="14">
        <v>607</v>
      </c>
      <c r="AZ556" s="1">
        <v>4540</v>
      </c>
      <c r="BA556" s="1">
        <v>4553</v>
      </c>
      <c r="BB556" s="1">
        <v>4530</v>
      </c>
      <c r="BC556" s="1">
        <v>4542</v>
      </c>
      <c r="BH556" s="1">
        <v>4539</v>
      </c>
      <c r="BI556" s="1">
        <v>707</v>
      </c>
      <c r="BJ556" s="1">
        <v>550</v>
      </c>
      <c r="BK556" s="1">
        <v>1.2854545454545454</v>
      </c>
      <c r="BL556" s="1">
        <v>4540</v>
      </c>
      <c r="BM556" s="1">
        <v>4552</v>
      </c>
      <c r="BN556" s="1">
        <v>4530</v>
      </c>
      <c r="BO556" s="1">
        <v>4551</v>
      </c>
      <c r="BP556" s="1">
        <v>4540</v>
      </c>
      <c r="BQ556" s="1">
        <v>4576</v>
      </c>
      <c r="BR556" s="1">
        <v>4530</v>
      </c>
      <c r="BS556" s="1">
        <v>4570</v>
      </c>
      <c r="BT556" s="1">
        <v>4540</v>
      </c>
      <c r="BU556" s="1">
        <v>4551</v>
      </c>
      <c r="BV556" s="1">
        <v>4538</v>
      </c>
      <c r="BW556" s="1">
        <v>4549</v>
      </c>
      <c r="BX556" s="1">
        <v>1179.5</v>
      </c>
    </row>
    <row r="557" spans="1:76">
      <c r="A557" s="1">
        <v>2015</v>
      </c>
      <c r="B557" s="1">
        <v>3</v>
      </c>
      <c r="C557" s="24">
        <v>42101</v>
      </c>
      <c r="D557" s="26">
        <v>4548</v>
      </c>
      <c r="E557" s="26">
        <v>4550</v>
      </c>
      <c r="F557" s="26">
        <v>4527</v>
      </c>
      <c r="G557" s="26">
        <v>4532</v>
      </c>
      <c r="H557" s="1">
        <v>1173.0999999999999</v>
      </c>
      <c r="I557" s="81" t="s">
        <v>1162</v>
      </c>
      <c r="J557" s="119" t="s">
        <v>1163</v>
      </c>
      <c r="K557" s="119" t="s">
        <v>1166</v>
      </c>
      <c r="L557" s="72" t="s">
        <v>1164</v>
      </c>
      <c r="M557" s="7">
        <v>4542</v>
      </c>
      <c r="O557" s="84"/>
      <c r="P557" s="13"/>
      <c r="Q557" s="13"/>
      <c r="R557" s="13"/>
      <c r="S557" s="13"/>
      <c r="T557" s="13"/>
      <c r="U557" s="13"/>
      <c r="V557" s="13"/>
      <c r="W557" s="50"/>
      <c r="X557" s="69">
        <v>4544</v>
      </c>
      <c r="Y557" s="7">
        <v>4576</v>
      </c>
      <c r="Z557" s="68">
        <v>4523</v>
      </c>
      <c r="AA557" s="68">
        <v>4567</v>
      </c>
      <c r="AG557" s="37"/>
      <c r="AH557" s="37"/>
      <c r="AP557" s="14">
        <v>4540</v>
      </c>
      <c r="AQ557" s="14">
        <v>4576</v>
      </c>
      <c r="AR557" s="14">
        <v>4527</v>
      </c>
      <c r="AS557" s="14">
        <v>4535</v>
      </c>
      <c r="AT557" s="14">
        <v>4518.666666666667</v>
      </c>
      <c r="AU557" s="127">
        <v>16</v>
      </c>
      <c r="AV557" s="127" t="s">
        <v>618</v>
      </c>
      <c r="AW557" s="14">
        <v>820</v>
      </c>
      <c r="AX557" s="127" t="s">
        <v>618</v>
      </c>
      <c r="AY557" s="14">
        <v>607</v>
      </c>
      <c r="AZ557" s="1">
        <v>4544</v>
      </c>
      <c r="BA557" s="1">
        <v>4558</v>
      </c>
      <c r="BB557" s="1">
        <v>4523</v>
      </c>
      <c r="BC557" s="1">
        <v>4547</v>
      </c>
      <c r="BH557" s="1">
        <v>4543</v>
      </c>
      <c r="BI557" s="1">
        <v>794</v>
      </c>
      <c r="BJ557" s="1">
        <v>554</v>
      </c>
      <c r="BK557" s="1">
        <v>1.4332129963898916</v>
      </c>
      <c r="BL557" s="1">
        <v>4544</v>
      </c>
      <c r="BM557" s="1">
        <v>4558</v>
      </c>
      <c r="BN557" s="1">
        <v>4523</v>
      </c>
      <c r="BO557" s="1">
        <v>4546</v>
      </c>
      <c r="BP557" s="1">
        <v>4544</v>
      </c>
      <c r="BQ557" s="1">
        <v>4570</v>
      </c>
      <c r="BR557" s="1">
        <v>4523</v>
      </c>
      <c r="BS557" s="1">
        <v>4569</v>
      </c>
      <c r="BT557" s="1">
        <v>4544</v>
      </c>
      <c r="BU557" s="1">
        <v>4549</v>
      </c>
      <c r="BV557" s="1">
        <v>4531</v>
      </c>
      <c r="BW557" s="1">
        <v>4540</v>
      </c>
      <c r="BX557" s="1">
        <v>1168.5999999999999</v>
      </c>
    </row>
    <row r="558" spans="1:76">
      <c r="A558" s="1">
        <v>2015</v>
      </c>
      <c r="B558" s="1">
        <v>4</v>
      </c>
      <c r="C558" s="24">
        <v>42102</v>
      </c>
      <c r="D558" s="26">
        <v>4555</v>
      </c>
      <c r="E558" s="26">
        <v>4562</v>
      </c>
      <c r="F558" s="26">
        <v>4546</v>
      </c>
      <c r="G558" s="26">
        <v>4557</v>
      </c>
      <c r="H558" s="1">
        <v>1167.0999999999999</v>
      </c>
      <c r="I558" s="81" t="s">
        <v>1039</v>
      </c>
      <c r="J558" s="119" t="s">
        <v>1040</v>
      </c>
      <c r="K558" s="119" t="s">
        <v>1047</v>
      </c>
      <c r="L558" s="72" t="s">
        <v>1041</v>
      </c>
      <c r="M558" s="7">
        <v>4561</v>
      </c>
      <c r="O558" s="84"/>
      <c r="P558" s="13"/>
      <c r="Q558" s="13"/>
      <c r="R558" s="13"/>
      <c r="S558" s="13"/>
      <c r="T558" s="13"/>
      <c r="U558" s="13"/>
      <c r="V558" s="13"/>
      <c r="W558" s="50"/>
      <c r="X558" s="69">
        <v>4560</v>
      </c>
      <c r="Y558" s="7">
        <v>4568</v>
      </c>
      <c r="Z558" s="68">
        <v>4508</v>
      </c>
      <c r="AA558" s="68">
        <v>4529</v>
      </c>
      <c r="AG558" s="37"/>
      <c r="AH558" s="37"/>
      <c r="AP558" s="14">
        <v>4544</v>
      </c>
      <c r="AQ558" s="14">
        <v>4576</v>
      </c>
      <c r="AR558" s="14">
        <v>4523</v>
      </c>
      <c r="AS558" s="14">
        <v>4554</v>
      </c>
      <c r="AT558" s="14">
        <v>4544</v>
      </c>
      <c r="AU558" s="127">
        <v>2</v>
      </c>
      <c r="AV558" s="127" t="s">
        <v>618</v>
      </c>
      <c r="AW558" s="14">
        <v>820</v>
      </c>
      <c r="AX558" s="127" t="s">
        <v>618</v>
      </c>
      <c r="AY558" s="14">
        <v>607</v>
      </c>
      <c r="AZ558" s="1">
        <v>4560</v>
      </c>
      <c r="BA558" s="1">
        <v>4568</v>
      </c>
      <c r="BB558" s="1">
        <v>4526</v>
      </c>
      <c r="BC558" s="1">
        <v>4540</v>
      </c>
      <c r="BH558" s="1">
        <v>4558</v>
      </c>
      <c r="BI558" s="1">
        <v>893</v>
      </c>
      <c r="BJ558" s="1">
        <v>740</v>
      </c>
      <c r="BK558" s="1">
        <v>1.2067567567567568</v>
      </c>
      <c r="BL558" s="1">
        <v>4560</v>
      </c>
      <c r="BM558" s="1">
        <v>4568</v>
      </c>
      <c r="BN558" s="1">
        <v>4526</v>
      </c>
      <c r="BO558" s="1">
        <v>4531</v>
      </c>
      <c r="BP558" s="1">
        <v>4560</v>
      </c>
      <c r="BQ558" s="1">
        <v>4568</v>
      </c>
      <c r="BR558" s="1">
        <v>4512</v>
      </c>
      <c r="BS558" s="1">
        <v>4518</v>
      </c>
      <c r="BT558" s="1">
        <v>4560</v>
      </c>
      <c r="BU558" s="1">
        <v>4568</v>
      </c>
      <c r="BV558" s="1">
        <v>4560</v>
      </c>
      <c r="BW558" s="1">
        <v>4568</v>
      </c>
      <c r="BX558" s="1">
        <v>1176.3</v>
      </c>
    </row>
    <row r="559" spans="1:76">
      <c r="A559" s="1">
        <v>2015</v>
      </c>
      <c r="B559" s="1">
        <v>5</v>
      </c>
      <c r="C559" s="24">
        <v>42103</v>
      </c>
      <c r="D559" s="26">
        <v>4522</v>
      </c>
      <c r="E559" s="26">
        <v>4527</v>
      </c>
      <c r="F559" s="26">
        <v>4508</v>
      </c>
      <c r="G559" s="26">
        <v>4510</v>
      </c>
      <c r="H559" s="1">
        <v>1156.3</v>
      </c>
      <c r="I559" s="81" t="s">
        <v>889</v>
      </c>
      <c r="J559" s="119" t="s">
        <v>890</v>
      </c>
      <c r="K559" s="119" t="s">
        <v>892</v>
      </c>
      <c r="L559" s="72" t="s">
        <v>891</v>
      </c>
      <c r="M559" s="7">
        <v>4509</v>
      </c>
      <c r="O559" s="84"/>
      <c r="P559" s="13"/>
      <c r="Q559" s="13"/>
      <c r="R559" s="13"/>
      <c r="S559" s="13"/>
      <c r="T559" s="13"/>
      <c r="U559" s="13"/>
      <c r="V559" s="13"/>
      <c r="W559" s="50"/>
      <c r="X559" s="69">
        <v>4508</v>
      </c>
      <c r="Y559" s="7">
        <v>4529</v>
      </c>
      <c r="Z559" s="68">
        <v>4499</v>
      </c>
      <c r="AA559" s="68">
        <v>4521</v>
      </c>
      <c r="AG559" s="37"/>
      <c r="AH559" s="37"/>
      <c r="AP559" s="14">
        <v>4560</v>
      </c>
      <c r="AQ559" s="14">
        <v>4568</v>
      </c>
      <c r="AR559" s="14">
        <v>4508</v>
      </c>
      <c r="AS559" s="14">
        <v>4519</v>
      </c>
      <c r="AT559" s="14">
        <v>4536</v>
      </c>
      <c r="AU559" s="127">
        <v>12</v>
      </c>
      <c r="AV559" s="127" t="s">
        <v>618</v>
      </c>
      <c r="AW559" s="14">
        <v>820</v>
      </c>
      <c r="AX559" s="127" t="s">
        <v>618</v>
      </c>
      <c r="AY559" s="14">
        <v>607</v>
      </c>
      <c r="AZ559" s="1">
        <v>4508</v>
      </c>
      <c r="BA559" s="1">
        <v>4529</v>
      </c>
      <c r="BB559" s="1">
        <v>4499</v>
      </c>
      <c r="BC559" s="1">
        <v>4504</v>
      </c>
      <c r="BH559" s="1">
        <v>4524</v>
      </c>
      <c r="BI559" s="1">
        <v>634</v>
      </c>
      <c r="BJ559" s="1">
        <v>718</v>
      </c>
      <c r="BK559" s="1">
        <v>0.88300835654596099</v>
      </c>
      <c r="BL559" s="1">
        <v>4508</v>
      </c>
      <c r="BM559" s="1">
        <v>4529</v>
      </c>
      <c r="BN559" s="1">
        <v>4508</v>
      </c>
      <c r="BO559" s="1">
        <v>4516</v>
      </c>
      <c r="BP559" s="1">
        <v>4508</v>
      </c>
      <c r="BQ559" s="1">
        <v>4529</v>
      </c>
      <c r="BR559" s="1">
        <v>4499</v>
      </c>
      <c r="BS559" s="1">
        <v>4511</v>
      </c>
      <c r="BT559" s="1">
        <v>4508</v>
      </c>
      <c r="BU559" s="1">
        <v>4519</v>
      </c>
      <c r="BV559" s="1">
        <v>4508</v>
      </c>
      <c r="BW559" s="1">
        <v>4517</v>
      </c>
      <c r="BX559" s="1">
        <v>1159.8</v>
      </c>
    </row>
    <row r="560" spans="1:76">
      <c r="A560" s="1">
        <v>2015</v>
      </c>
      <c r="B560" s="1">
        <v>6</v>
      </c>
      <c r="C560" s="24">
        <v>42104</v>
      </c>
      <c r="D560" s="26">
        <v>4511</v>
      </c>
      <c r="E560" s="26">
        <v>4550</v>
      </c>
      <c r="F560" s="26">
        <v>4511</v>
      </c>
      <c r="G560" s="26">
        <v>4544</v>
      </c>
      <c r="H560" s="1">
        <v>1170.5999999999999</v>
      </c>
      <c r="I560" s="81" t="s">
        <v>820</v>
      </c>
      <c r="J560" s="119" t="s">
        <v>821</v>
      </c>
      <c r="K560" s="119" t="s">
        <v>823</v>
      </c>
      <c r="L560" s="72" t="s">
        <v>822</v>
      </c>
      <c r="M560" s="7">
        <v>4543</v>
      </c>
      <c r="O560" s="84"/>
      <c r="P560" s="13"/>
      <c r="Q560" s="13"/>
      <c r="R560" s="13"/>
      <c r="S560" s="13"/>
      <c r="T560" s="13"/>
      <c r="U560" s="13"/>
      <c r="V560" s="13"/>
      <c r="W560" s="50"/>
      <c r="X560" s="69">
        <v>4543</v>
      </c>
      <c r="Y560" s="7">
        <v>4578</v>
      </c>
      <c r="Z560" s="68">
        <v>4537</v>
      </c>
      <c r="AA560" s="68">
        <v>4571</v>
      </c>
      <c r="AG560" s="37"/>
      <c r="AH560" s="37"/>
      <c r="AP560" s="14">
        <v>4508</v>
      </c>
      <c r="AQ560" s="14">
        <v>4532</v>
      </c>
      <c r="AR560" s="14">
        <v>4499</v>
      </c>
      <c r="AS560" s="14">
        <v>4525</v>
      </c>
      <c r="AT560" s="14">
        <v>4532.666666666667</v>
      </c>
      <c r="AU560" s="127">
        <v>33</v>
      </c>
      <c r="AV560" s="127">
        <v>39</v>
      </c>
      <c r="AW560" s="14">
        <v>859</v>
      </c>
      <c r="AX560" s="127" t="s">
        <v>618</v>
      </c>
      <c r="AY560" s="14">
        <v>607</v>
      </c>
      <c r="AZ560" s="1">
        <v>4543</v>
      </c>
      <c r="BA560" s="1">
        <v>4578</v>
      </c>
      <c r="BB560" s="1">
        <v>4537</v>
      </c>
      <c r="BC560" s="1">
        <v>4572</v>
      </c>
      <c r="BH560" s="1">
        <v>4522</v>
      </c>
      <c r="BI560" s="1">
        <v>769</v>
      </c>
      <c r="BJ560" s="1">
        <v>522</v>
      </c>
      <c r="BK560" s="1">
        <v>1.4731800766283525</v>
      </c>
      <c r="BL560" s="1">
        <v>4543</v>
      </c>
      <c r="BM560" s="1">
        <v>4570</v>
      </c>
      <c r="BN560" s="1">
        <v>4537</v>
      </c>
      <c r="BO560" s="1">
        <v>4561</v>
      </c>
      <c r="BP560" s="1">
        <v>4543</v>
      </c>
      <c r="BQ560" s="1">
        <v>4578</v>
      </c>
      <c r="BR560" s="1">
        <v>4537</v>
      </c>
      <c r="BS560" s="1">
        <v>4565</v>
      </c>
      <c r="BT560" s="1">
        <v>4543</v>
      </c>
      <c r="BU560" s="1">
        <v>4562</v>
      </c>
      <c r="BV560" s="1">
        <v>4537</v>
      </c>
      <c r="BW560" s="1">
        <v>4553</v>
      </c>
      <c r="BX560" s="1">
        <v>1167.5999999999999</v>
      </c>
    </row>
    <row r="561" spans="1:76">
      <c r="A561" s="1">
        <v>2015</v>
      </c>
      <c r="B561" s="1">
        <v>2</v>
      </c>
      <c r="C561" s="24">
        <v>42107</v>
      </c>
      <c r="D561" s="26">
        <v>4573</v>
      </c>
      <c r="E561" s="26">
        <v>4573</v>
      </c>
      <c r="F561" s="26">
        <v>4551</v>
      </c>
      <c r="G561" s="26">
        <v>4555</v>
      </c>
      <c r="H561" s="1">
        <v>1152.2</v>
      </c>
      <c r="I561" s="81" t="s">
        <v>734</v>
      </c>
      <c r="J561" s="119" t="s">
        <v>735</v>
      </c>
      <c r="K561" s="119" t="s">
        <v>737</v>
      </c>
      <c r="L561" s="72" t="s">
        <v>736</v>
      </c>
      <c r="M561" s="7">
        <v>4559</v>
      </c>
      <c r="O561" s="84"/>
      <c r="P561" s="13"/>
      <c r="Q561" s="13"/>
      <c r="R561" s="13"/>
      <c r="S561" s="13"/>
      <c r="T561" s="13"/>
      <c r="U561" s="13"/>
      <c r="V561" s="13"/>
      <c r="W561" s="50"/>
      <c r="X561" s="69">
        <v>4559</v>
      </c>
      <c r="Y561" s="7">
        <v>4561</v>
      </c>
      <c r="Z561" s="68">
        <v>4482</v>
      </c>
      <c r="AA561" s="68">
        <v>4488</v>
      </c>
      <c r="AG561" s="37"/>
      <c r="AH561" s="37"/>
      <c r="AP561" s="14">
        <v>4543</v>
      </c>
      <c r="AQ561" s="14">
        <v>4578</v>
      </c>
      <c r="AR561" s="14">
        <v>4537</v>
      </c>
      <c r="AS561" s="14">
        <v>4565</v>
      </c>
      <c r="AT561" s="14">
        <v>4536.333333333333</v>
      </c>
      <c r="AU561" s="127">
        <v>18</v>
      </c>
      <c r="AV561" s="127" t="s">
        <v>618</v>
      </c>
      <c r="AW561" s="14">
        <v>859</v>
      </c>
      <c r="AX561" s="127" t="s">
        <v>618</v>
      </c>
      <c r="AY561" s="14">
        <v>607</v>
      </c>
      <c r="AZ561" s="1">
        <v>4559</v>
      </c>
      <c r="BA561" s="1">
        <v>4561</v>
      </c>
      <c r="BB561" s="1">
        <v>4491</v>
      </c>
      <c r="BC561" s="1">
        <v>4498</v>
      </c>
      <c r="BH561" s="1">
        <v>4561</v>
      </c>
      <c r="BI561" s="1">
        <v>593</v>
      </c>
      <c r="BJ561" s="1">
        <v>447</v>
      </c>
      <c r="BK561" s="1">
        <v>1.3266219239373602</v>
      </c>
      <c r="BL561" s="1">
        <v>4559</v>
      </c>
      <c r="BM561" s="1">
        <v>4561</v>
      </c>
      <c r="BN561" s="1">
        <v>4496</v>
      </c>
      <c r="BO561" s="1">
        <v>4502</v>
      </c>
      <c r="BP561" s="1">
        <v>4559</v>
      </c>
      <c r="BQ561" s="1">
        <v>4561</v>
      </c>
      <c r="BR561" s="1">
        <v>4482</v>
      </c>
      <c r="BS561" s="1">
        <v>4497</v>
      </c>
      <c r="BT561" s="1">
        <v>4559</v>
      </c>
      <c r="BU561" s="1">
        <v>4561</v>
      </c>
      <c r="BV561" s="1">
        <v>4540</v>
      </c>
      <c r="BW561" s="1">
        <v>4542</v>
      </c>
      <c r="BX561" s="1">
        <v>1164.5999999999999</v>
      </c>
    </row>
    <row r="562" spans="1:76">
      <c r="A562" s="1">
        <v>2015</v>
      </c>
      <c r="B562" s="1">
        <v>3</v>
      </c>
      <c r="C562" s="24">
        <v>42108</v>
      </c>
      <c r="D562" s="26">
        <v>4495</v>
      </c>
      <c r="E562" s="26">
        <v>4502</v>
      </c>
      <c r="F562" s="26">
        <v>4461</v>
      </c>
      <c r="G562" s="26">
        <v>4464</v>
      </c>
      <c r="H562" s="1">
        <v>1151.8</v>
      </c>
      <c r="I562" s="81" t="s">
        <v>665</v>
      </c>
      <c r="J562" s="119" t="s">
        <v>666</v>
      </c>
      <c r="K562" s="119" t="s">
        <v>668</v>
      </c>
      <c r="L562" s="72" t="s">
        <v>667</v>
      </c>
      <c r="M562" s="7">
        <v>4461</v>
      </c>
      <c r="O562" s="84"/>
      <c r="P562" s="13"/>
      <c r="Q562" s="13"/>
      <c r="R562" s="13"/>
      <c r="S562" s="13"/>
      <c r="T562" s="13"/>
      <c r="U562" s="13"/>
      <c r="V562" s="13"/>
      <c r="W562" s="50"/>
      <c r="X562" s="69">
        <v>4460</v>
      </c>
      <c r="Y562" s="7">
        <v>4480</v>
      </c>
      <c r="Z562" s="68">
        <v>4438</v>
      </c>
      <c r="AA562" s="68">
        <v>4466</v>
      </c>
      <c r="AG562" s="37"/>
      <c r="AH562" s="37"/>
      <c r="AP562" s="14">
        <v>4559</v>
      </c>
      <c r="AQ562" s="14">
        <v>4561</v>
      </c>
      <c r="AR562" s="14">
        <v>4482</v>
      </c>
      <c r="AS562" s="14">
        <v>4493</v>
      </c>
      <c r="AT562" s="14">
        <v>4527.666666666667</v>
      </c>
      <c r="AU562" s="127">
        <v>31</v>
      </c>
      <c r="AV562" s="127" t="s">
        <v>618</v>
      </c>
      <c r="AW562" s="14">
        <v>859</v>
      </c>
      <c r="AX562" s="127">
        <v>16</v>
      </c>
      <c r="AY562" s="14">
        <v>623</v>
      </c>
      <c r="AZ562" s="1">
        <v>4460</v>
      </c>
      <c r="BA562" s="1">
        <v>4475</v>
      </c>
      <c r="BB562" s="1">
        <v>4438</v>
      </c>
      <c r="BC562" s="1">
        <v>4449</v>
      </c>
      <c r="BH562" s="1">
        <v>4492</v>
      </c>
      <c r="BI562" s="1">
        <v>505</v>
      </c>
      <c r="BJ562" s="1">
        <v>662</v>
      </c>
      <c r="BK562" s="1">
        <v>0.76283987915407858</v>
      </c>
      <c r="BL562" s="1">
        <v>4460</v>
      </c>
      <c r="BM562" s="1">
        <v>4475</v>
      </c>
      <c r="BN562" s="1">
        <v>4438</v>
      </c>
      <c r="BO562" s="1">
        <v>4446</v>
      </c>
      <c r="BP562" s="1">
        <v>4460</v>
      </c>
      <c r="BQ562" s="1">
        <v>4476</v>
      </c>
      <c r="BR562" s="1">
        <v>4438</v>
      </c>
      <c r="BS562" s="1">
        <v>4472</v>
      </c>
      <c r="BT562" s="1">
        <v>4460</v>
      </c>
      <c r="BU562" s="1">
        <v>4475</v>
      </c>
      <c r="BV562" s="1">
        <v>4458</v>
      </c>
      <c r="BW562" s="1">
        <v>4467</v>
      </c>
      <c r="BX562" s="1">
        <v>1151.5999999999999</v>
      </c>
    </row>
    <row r="563" spans="1:76">
      <c r="A563" s="1">
        <v>2015</v>
      </c>
      <c r="B563" s="1">
        <v>4</v>
      </c>
      <c r="C563" s="24">
        <v>42109</v>
      </c>
      <c r="D563" s="26">
        <v>4464</v>
      </c>
      <c r="E563" s="26">
        <v>4485</v>
      </c>
      <c r="F563" s="26">
        <v>4461</v>
      </c>
      <c r="G563" s="26">
        <v>4473</v>
      </c>
      <c r="H563" s="1">
        <v>1162.4000000000001</v>
      </c>
      <c r="I563" s="81" t="s">
        <v>429</v>
      </c>
      <c r="J563" s="119" t="s">
        <v>430</v>
      </c>
      <c r="K563" s="119" t="s">
        <v>432</v>
      </c>
      <c r="L563" s="72" t="s">
        <v>431</v>
      </c>
      <c r="M563" s="7">
        <v>4459</v>
      </c>
      <c r="O563" s="84"/>
      <c r="P563" s="13"/>
      <c r="Q563" s="13"/>
      <c r="R563" s="13"/>
      <c r="S563" s="13"/>
      <c r="T563" s="13"/>
      <c r="U563" s="13"/>
      <c r="V563" s="13"/>
      <c r="W563" s="50"/>
      <c r="X563" s="69">
        <v>4463</v>
      </c>
      <c r="Y563" s="7">
        <v>4490</v>
      </c>
      <c r="Z563" s="68">
        <v>4441</v>
      </c>
      <c r="AA563" s="68">
        <v>4483</v>
      </c>
      <c r="AG563" s="37"/>
      <c r="AH563" s="37"/>
      <c r="AP563" s="14">
        <v>4460</v>
      </c>
      <c r="AQ563" s="14">
        <v>4480</v>
      </c>
      <c r="AR563" s="14">
        <v>4438</v>
      </c>
      <c r="AS563" s="14">
        <v>4471</v>
      </c>
      <c r="AT563" s="14">
        <v>4509.666666666667</v>
      </c>
      <c r="AU563" s="127">
        <v>9</v>
      </c>
      <c r="AV563" s="127">
        <v>15</v>
      </c>
      <c r="AW563" s="14">
        <v>874</v>
      </c>
      <c r="AX563" s="127" t="s">
        <v>618</v>
      </c>
      <c r="AY563" s="14">
        <v>623</v>
      </c>
      <c r="AZ563" s="1">
        <v>4463</v>
      </c>
      <c r="BA563" s="1">
        <v>4475</v>
      </c>
      <c r="BB563" s="1">
        <v>4443</v>
      </c>
      <c r="BC563" s="1">
        <v>4443</v>
      </c>
      <c r="BH563" s="1">
        <v>4471</v>
      </c>
      <c r="BI563" s="1">
        <v>571</v>
      </c>
      <c r="BJ563" s="1">
        <v>517</v>
      </c>
      <c r="BK563" s="1">
        <v>1.1044487427466152</v>
      </c>
      <c r="BL563" s="1">
        <v>4463</v>
      </c>
      <c r="BM563" s="1">
        <v>4475</v>
      </c>
      <c r="BN563" s="1">
        <v>4448</v>
      </c>
      <c r="BO563" s="1">
        <v>4463</v>
      </c>
      <c r="BP563" s="1">
        <v>4463</v>
      </c>
      <c r="BQ563" s="1">
        <v>4475</v>
      </c>
      <c r="BR563" s="1">
        <v>4441</v>
      </c>
      <c r="BS563" s="1">
        <v>4458</v>
      </c>
      <c r="BT563" s="1">
        <v>4463</v>
      </c>
      <c r="BU563" s="1">
        <v>4466</v>
      </c>
      <c r="BV563" s="1">
        <v>4450</v>
      </c>
      <c r="BW563" s="1">
        <v>4453</v>
      </c>
      <c r="BX563" s="1">
        <v>1148.9000000000001</v>
      </c>
    </row>
    <row r="564" spans="1:76">
      <c r="A564" s="1">
        <v>2015</v>
      </c>
      <c r="B564" s="1">
        <v>5</v>
      </c>
      <c r="C564" s="24">
        <v>42110</v>
      </c>
      <c r="D564" s="26">
        <v>4497</v>
      </c>
      <c r="E564" s="26">
        <v>4512</v>
      </c>
      <c r="F564" s="26">
        <v>4489</v>
      </c>
      <c r="G564" s="26">
        <v>4508</v>
      </c>
      <c r="H564" s="1">
        <v>1159.9000000000001</v>
      </c>
      <c r="I564" s="81" t="s">
        <v>1243</v>
      </c>
      <c r="J564" s="119" t="s">
        <v>1244</v>
      </c>
      <c r="K564" s="119" t="s">
        <v>1246</v>
      </c>
      <c r="L564" s="72" t="s">
        <v>1245</v>
      </c>
      <c r="M564" s="7">
        <v>4513</v>
      </c>
      <c r="O564" s="84"/>
      <c r="P564" s="13"/>
      <c r="Q564" s="13"/>
      <c r="R564" s="13"/>
      <c r="S564" s="13"/>
      <c r="T564" s="13"/>
      <c r="U564" s="13"/>
      <c r="V564" s="13"/>
      <c r="W564" s="50"/>
      <c r="X564" s="69">
        <v>4514</v>
      </c>
      <c r="Y564" s="7">
        <v>4539</v>
      </c>
      <c r="Z564" s="68">
        <v>4462</v>
      </c>
      <c r="AA564" s="68">
        <v>4479</v>
      </c>
      <c r="AG564" s="37"/>
      <c r="AH564" s="37"/>
      <c r="AP564" s="14">
        <v>4463</v>
      </c>
      <c r="AQ564" s="14">
        <v>4508</v>
      </c>
      <c r="AR564" s="14">
        <v>4441</v>
      </c>
      <c r="AS564" s="14">
        <v>4504</v>
      </c>
      <c r="AT564" s="14">
        <v>4489.333333333333</v>
      </c>
      <c r="AU564" s="127">
        <v>11</v>
      </c>
      <c r="AV564" s="127">
        <v>-26</v>
      </c>
      <c r="AW564" s="14">
        <v>848</v>
      </c>
      <c r="AX564" s="127" t="s">
        <v>618</v>
      </c>
      <c r="AY564" s="14">
        <v>623</v>
      </c>
      <c r="AZ564" s="1">
        <v>4514</v>
      </c>
      <c r="BA564" s="1">
        <v>4539</v>
      </c>
      <c r="BB564" s="1">
        <v>4505</v>
      </c>
      <c r="BC564" s="1">
        <v>4512</v>
      </c>
      <c r="BH564" s="1">
        <v>4503</v>
      </c>
      <c r="BI564" s="1">
        <v>939</v>
      </c>
      <c r="BJ564" s="1">
        <v>610</v>
      </c>
      <c r="BK564" s="1">
        <v>1.5393442622950819</v>
      </c>
      <c r="BL564" s="1">
        <v>4514</v>
      </c>
      <c r="BM564" s="1">
        <v>4539</v>
      </c>
      <c r="BN564" s="1">
        <v>4507</v>
      </c>
      <c r="BO564" s="1">
        <v>4518</v>
      </c>
      <c r="BP564" s="1">
        <v>4514</v>
      </c>
      <c r="BQ564" s="1">
        <v>4539</v>
      </c>
      <c r="BR564" s="1">
        <v>4462</v>
      </c>
      <c r="BS564" s="1">
        <v>4477</v>
      </c>
      <c r="BT564" s="1">
        <v>4514</v>
      </c>
      <c r="BU564" s="1">
        <v>4529</v>
      </c>
      <c r="BV564" s="1">
        <v>4510</v>
      </c>
      <c r="BW564" s="1">
        <v>4510</v>
      </c>
      <c r="BX564" s="1">
        <v>1166.9000000000001</v>
      </c>
    </row>
    <row r="565" spans="1:76">
      <c r="A565" s="1">
        <v>2015</v>
      </c>
      <c r="B565" s="1">
        <v>6</v>
      </c>
      <c r="C565" s="24">
        <v>42111</v>
      </c>
      <c r="D565" s="26">
        <v>4484</v>
      </c>
      <c r="E565" s="26">
        <v>4494</v>
      </c>
      <c r="F565" s="26">
        <v>4474</v>
      </c>
      <c r="G565" s="26">
        <v>4483</v>
      </c>
      <c r="H565" s="1">
        <v>1167.5</v>
      </c>
      <c r="I565" s="81" t="s">
        <v>968</v>
      </c>
      <c r="J565" s="119" t="s">
        <v>969</v>
      </c>
      <c r="K565" s="119" t="s">
        <v>971</v>
      </c>
      <c r="L565" s="72" t="s">
        <v>970</v>
      </c>
      <c r="M565" s="7">
        <v>4488</v>
      </c>
      <c r="O565" s="84"/>
      <c r="P565" s="13"/>
      <c r="Q565" s="13"/>
      <c r="R565" s="13"/>
      <c r="S565" s="13"/>
      <c r="T565" s="13"/>
      <c r="U565" s="13"/>
      <c r="V565" s="13"/>
      <c r="W565" s="50"/>
      <c r="X565" s="69">
        <v>4491</v>
      </c>
      <c r="Y565" s="7">
        <v>4512</v>
      </c>
      <c r="Z565" s="68">
        <v>4483</v>
      </c>
      <c r="AA565" s="68">
        <v>4500</v>
      </c>
      <c r="AG565" s="37"/>
      <c r="AH565" s="37"/>
      <c r="AP565" s="14">
        <v>4514</v>
      </c>
      <c r="AQ565" s="14">
        <v>4539</v>
      </c>
      <c r="AR565" s="14">
        <v>4462</v>
      </c>
      <c r="AS565" s="14">
        <v>4484</v>
      </c>
      <c r="AT565" s="14">
        <v>4486.333333333333</v>
      </c>
      <c r="AU565" s="127">
        <v>1</v>
      </c>
      <c r="AV565" s="127" t="s">
        <v>618</v>
      </c>
      <c r="AW565" s="14">
        <v>848</v>
      </c>
      <c r="AX565" s="127" t="s">
        <v>618</v>
      </c>
      <c r="AY565" s="14">
        <v>623</v>
      </c>
      <c r="AZ565" s="1">
        <v>4491</v>
      </c>
      <c r="BA565" s="1">
        <v>4498</v>
      </c>
      <c r="BB565" s="1">
        <v>4483</v>
      </c>
      <c r="BC565" s="1">
        <v>4490</v>
      </c>
      <c r="BH565" s="1">
        <v>4490</v>
      </c>
      <c r="BI565" s="1">
        <v>642</v>
      </c>
      <c r="BJ565" s="1">
        <v>689</v>
      </c>
      <c r="BK565" s="1">
        <v>0.93178519593613929</v>
      </c>
      <c r="BL565" s="1">
        <v>4491</v>
      </c>
      <c r="BM565" s="1">
        <v>4498</v>
      </c>
      <c r="BN565" s="1">
        <v>4483</v>
      </c>
      <c r="BO565" s="1">
        <v>4493</v>
      </c>
      <c r="BP565" s="1">
        <v>4491</v>
      </c>
      <c r="BQ565" s="1">
        <v>4504</v>
      </c>
      <c r="BR565" s="1">
        <v>4483</v>
      </c>
      <c r="BS565" s="1">
        <v>4502</v>
      </c>
      <c r="BT565" s="1">
        <v>4491</v>
      </c>
      <c r="BU565" s="1">
        <v>4497</v>
      </c>
      <c r="BV565" s="1">
        <v>4487</v>
      </c>
      <c r="BW565" s="1">
        <v>4493</v>
      </c>
      <c r="BX565" s="1">
        <v>1167.2</v>
      </c>
    </row>
    <row r="566" spans="1:76">
      <c r="A566" s="1">
        <v>2015</v>
      </c>
      <c r="B566" s="1">
        <v>2</v>
      </c>
      <c r="C566" s="24">
        <v>42114</v>
      </c>
      <c r="D566" s="26">
        <v>4517</v>
      </c>
      <c r="E566" s="26">
        <v>4523</v>
      </c>
      <c r="F566" s="26">
        <v>4491</v>
      </c>
      <c r="G566" s="26">
        <v>4492</v>
      </c>
      <c r="H566" s="1">
        <v>1148.4000000000001</v>
      </c>
      <c r="I566" s="81" t="s">
        <v>826</v>
      </c>
      <c r="J566" s="119" t="s">
        <v>827</v>
      </c>
      <c r="K566" s="119" t="s">
        <v>831</v>
      </c>
      <c r="L566" s="72" t="s">
        <v>830</v>
      </c>
      <c r="M566" s="7">
        <v>4508</v>
      </c>
      <c r="O566" s="84"/>
      <c r="P566" s="13"/>
      <c r="Q566" s="13"/>
      <c r="R566" s="13"/>
      <c r="S566" s="13"/>
      <c r="T566" s="13"/>
      <c r="U566" s="13"/>
      <c r="V566" s="13"/>
      <c r="W566" s="50"/>
      <c r="X566" s="69">
        <v>4508</v>
      </c>
      <c r="Y566" s="7">
        <v>4508</v>
      </c>
      <c r="Z566" s="68">
        <v>4418</v>
      </c>
      <c r="AA566" s="68">
        <v>4435</v>
      </c>
      <c r="AG566" s="37"/>
      <c r="AH566" s="37"/>
      <c r="AP566" s="14">
        <v>4491</v>
      </c>
      <c r="AQ566" s="14">
        <v>4523</v>
      </c>
      <c r="AR566" s="14">
        <v>4483</v>
      </c>
      <c r="AS566" s="14">
        <v>4520</v>
      </c>
      <c r="AT566" s="14">
        <v>4502.666666666667</v>
      </c>
      <c r="AU566" s="127">
        <v>25</v>
      </c>
      <c r="AV566" s="127" t="s">
        <v>618</v>
      </c>
      <c r="AW566" s="14">
        <v>848</v>
      </c>
      <c r="AX566" s="127" t="s">
        <v>618</v>
      </c>
      <c r="AY566" s="14">
        <v>623</v>
      </c>
      <c r="AZ566" s="1">
        <v>4508</v>
      </c>
      <c r="BA566" s="1">
        <v>4508</v>
      </c>
      <c r="BB566" s="1">
        <v>4418</v>
      </c>
      <c r="BC566" s="1">
        <v>4441</v>
      </c>
      <c r="BH566" s="35">
        <v>4490</v>
      </c>
      <c r="BI566" s="35">
        <v>642</v>
      </c>
      <c r="BJ566" s="35">
        <v>689</v>
      </c>
      <c r="BK566" s="35">
        <v>0.93178519593613929</v>
      </c>
      <c r="BL566" s="1">
        <v>4508</v>
      </c>
      <c r="BM566" s="1">
        <v>4508</v>
      </c>
      <c r="BN566" s="1">
        <v>4442</v>
      </c>
      <c r="BO566" s="1">
        <v>4443</v>
      </c>
      <c r="BP566" s="1">
        <v>4508</v>
      </c>
      <c r="BQ566" s="1">
        <v>4508</v>
      </c>
      <c r="BR566" s="1">
        <v>4418</v>
      </c>
      <c r="BS566" s="1">
        <v>4438</v>
      </c>
      <c r="BT566" s="1">
        <v>4508</v>
      </c>
      <c r="BU566" s="1">
        <v>4508</v>
      </c>
      <c r="BV566" s="1">
        <v>4499</v>
      </c>
      <c r="BW566" s="1">
        <v>4501</v>
      </c>
      <c r="BX566" s="1">
        <v>1170.5</v>
      </c>
    </row>
    <row r="567" spans="1:76">
      <c r="A567" s="1">
        <v>2015</v>
      </c>
      <c r="B567" s="1">
        <v>3</v>
      </c>
      <c r="C567" s="24">
        <v>42115</v>
      </c>
      <c r="D567" s="26">
        <v>4444</v>
      </c>
      <c r="E567" s="26">
        <v>4462</v>
      </c>
      <c r="F567" s="26">
        <v>4441</v>
      </c>
      <c r="G567" s="26">
        <v>4449</v>
      </c>
      <c r="H567" s="1">
        <v>1150</v>
      </c>
      <c r="I567" s="81" t="s">
        <v>683</v>
      </c>
      <c r="J567" s="119" t="s">
        <v>684</v>
      </c>
      <c r="K567" s="119" t="s">
        <v>686</v>
      </c>
      <c r="L567" s="72" t="s">
        <v>685</v>
      </c>
      <c r="M567" s="7">
        <v>4448</v>
      </c>
      <c r="O567" s="84"/>
      <c r="P567" s="13"/>
      <c r="Q567" s="13"/>
      <c r="R567" s="13"/>
      <c r="S567" s="13"/>
      <c r="T567" s="13"/>
      <c r="U567" s="13"/>
      <c r="V567" s="13"/>
      <c r="W567" s="50"/>
      <c r="X567" s="69">
        <v>4447</v>
      </c>
      <c r="Y567" s="7">
        <v>4486</v>
      </c>
      <c r="Z567" s="68">
        <v>4447</v>
      </c>
      <c r="AA567" s="68">
        <v>4461</v>
      </c>
      <c r="AG567" s="37"/>
      <c r="AH567" s="37"/>
      <c r="AP567" s="14">
        <v>4508</v>
      </c>
      <c r="AQ567" s="14">
        <v>4508</v>
      </c>
      <c r="AR567" s="14">
        <v>4418</v>
      </c>
      <c r="AS567" s="14">
        <v>4445</v>
      </c>
      <c r="AT567" s="14">
        <v>4483</v>
      </c>
      <c r="AU567" s="127">
        <v>5</v>
      </c>
      <c r="AV567" s="127" t="s">
        <v>618</v>
      </c>
      <c r="AW567" s="14">
        <v>848</v>
      </c>
      <c r="AX567" s="127" t="s">
        <v>618</v>
      </c>
      <c r="AY567" s="14">
        <v>623</v>
      </c>
      <c r="AZ567" s="1">
        <v>4447</v>
      </c>
      <c r="BA567" s="1">
        <v>4486</v>
      </c>
      <c r="BB567" s="1">
        <v>4447</v>
      </c>
      <c r="BC567" s="1">
        <v>4450</v>
      </c>
      <c r="BH567" s="1">
        <v>4448</v>
      </c>
      <c r="BI567" s="1">
        <v>689</v>
      </c>
      <c r="BJ567" s="1">
        <v>742</v>
      </c>
      <c r="BK567" s="1">
        <v>0.9285714285714286</v>
      </c>
      <c r="BL567" s="1">
        <v>4447</v>
      </c>
      <c r="BM567" s="1">
        <v>4486</v>
      </c>
      <c r="BN567" s="1">
        <v>4447</v>
      </c>
      <c r="BO567" s="1">
        <v>4469</v>
      </c>
      <c r="BP567" s="1">
        <v>4447</v>
      </c>
      <c r="BQ567" s="1">
        <v>4486</v>
      </c>
      <c r="BR567" s="1">
        <v>4447</v>
      </c>
      <c r="BS567" s="1">
        <v>4463</v>
      </c>
      <c r="BT567" s="1">
        <v>4447</v>
      </c>
      <c r="BU567" s="1">
        <v>4472</v>
      </c>
      <c r="BV567" s="1">
        <v>4447</v>
      </c>
      <c r="BW567" s="1">
        <v>4465</v>
      </c>
      <c r="BX567" s="1">
        <v>1151.5999999999999</v>
      </c>
    </row>
    <row r="568" spans="1:76">
      <c r="A568" s="1">
        <v>2015</v>
      </c>
      <c r="B568" s="1">
        <v>4</v>
      </c>
      <c r="C568" s="24">
        <v>42116</v>
      </c>
      <c r="D568" s="26">
        <v>4461</v>
      </c>
      <c r="E568" s="26">
        <v>4464</v>
      </c>
      <c r="F568" s="26">
        <v>4433</v>
      </c>
      <c r="G568" s="26">
        <v>4445</v>
      </c>
      <c r="H568" s="1">
        <v>1129.8</v>
      </c>
      <c r="I568" s="81" t="s">
        <v>304</v>
      </c>
      <c r="J568" s="119" t="s">
        <v>305</v>
      </c>
      <c r="K568" s="119" t="s">
        <v>307</v>
      </c>
      <c r="L568" s="72" t="s">
        <v>306</v>
      </c>
      <c r="M568" s="7">
        <v>4439</v>
      </c>
      <c r="O568" s="84"/>
      <c r="P568" s="13"/>
      <c r="Q568" s="13"/>
      <c r="R568" s="13"/>
      <c r="S568" s="13"/>
      <c r="T568" s="13"/>
      <c r="U568" s="13"/>
      <c r="V568" s="13"/>
      <c r="W568" s="50"/>
      <c r="X568" s="69">
        <v>4440</v>
      </c>
      <c r="Y568" s="7">
        <v>4442</v>
      </c>
      <c r="Z568" s="68">
        <v>4390</v>
      </c>
      <c r="AA568" s="68">
        <v>4392</v>
      </c>
      <c r="AG568" s="37"/>
      <c r="AH568" s="37"/>
      <c r="AP568" s="14">
        <v>4447</v>
      </c>
      <c r="AQ568" s="14">
        <v>4486</v>
      </c>
      <c r="AR568" s="14">
        <v>4447</v>
      </c>
      <c r="AS568" s="14">
        <v>4455</v>
      </c>
      <c r="AT568" s="14">
        <v>4473.333333333333</v>
      </c>
      <c r="AU568" s="127">
        <v>16</v>
      </c>
      <c r="AV568" s="127" t="s">
        <v>618</v>
      </c>
      <c r="AW568" s="14">
        <v>848</v>
      </c>
      <c r="AX568" s="127">
        <v>40</v>
      </c>
      <c r="AY568" s="14">
        <v>663</v>
      </c>
      <c r="AZ568" s="1">
        <v>4440</v>
      </c>
      <c r="BA568" s="1">
        <v>4442</v>
      </c>
      <c r="BB568" s="1">
        <v>4405</v>
      </c>
      <c r="BC568" s="1">
        <v>4417</v>
      </c>
      <c r="BH568" s="1">
        <v>4463</v>
      </c>
      <c r="BI568" s="1">
        <v>879</v>
      </c>
      <c r="BJ568" s="1">
        <v>544</v>
      </c>
      <c r="BK568" s="1">
        <v>1.6158088235294117</v>
      </c>
      <c r="BL568" s="1">
        <v>4440</v>
      </c>
      <c r="BM568" s="1">
        <v>4442</v>
      </c>
      <c r="BN568" s="1">
        <v>4409</v>
      </c>
      <c r="BO568" s="1">
        <v>4421</v>
      </c>
      <c r="BP568" s="1">
        <v>4440</v>
      </c>
      <c r="BQ568" s="1">
        <v>4442</v>
      </c>
      <c r="BR568" s="1">
        <v>4399</v>
      </c>
      <c r="BS568" s="1">
        <v>4405</v>
      </c>
      <c r="BT568" s="1">
        <v>4440</v>
      </c>
      <c r="BU568" s="1">
        <v>4440</v>
      </c>
      <c r="BV568" s="1">
        <v>4409</v>
      </c>
      <c r="BW568" s="1">
        <v>4415</v>
      </c>
      <c r="BX568" s="1">
        <v>1142</v>
      </c>
    </row>
    <row r="569" spans="1:76">
      <c r="A569" s="1">
        <v>2015</v>
      </c>
      <c r="B569" s="1">
        <v>5</v>
      </c>
      <c r="C569" s="24">
        <v>42117</v>
      </c>
      <c r="D569" s="26">
        <v>4405</v>
      </c>
      <c r="E569" s="26">
        <v>4410</v>
      </c>
      <c r="F569" s="26">
        <v>4386</v>
      </c>
      <c r="G569" s="26">
        <v>4392</v>
      </c>
      <c r="H569" s="1">
        <v>1136</v>
      </c>
      <c r="I569" s="81" t="s">
        <v>1058</v>
      </c>
      <c r="J569" s="119" t="s">
        <v>1059</v>
      </c>
      <c r="K569" s="119" t="s">
        <v>1061</v>
      </c>
      <c r="L569" s="72" t="s">
        <v>1060</v>
      </c>
      <c r="M569" s="7">
        <v>4383</v>
      </c>
      <c r="O569" s="84"/>
      <c r="P569" s="13"/>
      <c r="Q569" s="13"/>
      <c r="R569" s="13"/>
      <c r="S569" s="13"/>
      <c r="T569" s="13"/>
      <c r="U569" s="13"/>
      <c r="V569" s="13"/>
      <c r="W569" s="50"/>
      <c r="X569" s="69">
        <v>4384</v>
      </c>
      <c r="Y569" s="7">
        <v>4420</v>
      </c>
      <c r="Z569" s="68">
        <v>4382</v>
      </c>
      <c r="AA569" s="68">
        <v>4405</v>
      </c>
      <c r="AG569" s="37"/>
      <c r="AH569" s="37"/>
      <c r="AP569" s="14">
        <v>4440</v>
      </c>
      <c r="AQ569" s="14">
        <v>4442</v>
      </c>
      <c r="AR569" s="14">
        <v>4390</v>
      </c>
      <c r="AS569" s="14">
        <v>4398</v>
      </c>
      <c r="AT569" s="14">
        <v>4432.666666666667</v>
      </c>
      <c r="AU569" s="127">
        <v>13</v>
      </c>
      <c r="AV569" s="127" t="s">
        <v>618</v>
      </c>
      <c r="AW569" s="14">
        <v>848</v>
      </c>
      <c r="AX569" s="127">
        <v>-16</v>
      </c>
      <c r="AY569" s="14">
        <v>647</v>
      </c>
      <c r="AZ569" s="1">
        <v>4384</v>
      </c>
      <c r="BA569" s="1">
        <v>4420</v>
      </c>
      <c r="BB569" s="1">
        <v>4383</v>
      </c>
      <c r="BC569" s="1">
        <v>4388</v>
      </c>
      <c r="BH569" s="1">
        <v>4408</v>
      </c>
      <c r="BI569" s="1">
        <v>1005</v>
      </c>
      <c r="BJ569" s="1">
        <v>908</v>
      </c>
      <c r="BK569" s="1">
        <v>1.1068281938325992</v>
      </c>
      <c r="BL569" s="1">
        <v>4384</v>
      </c>
      <c r="BM569" s="1">
        <v>4420</v>
      </c>
      <c r="BN569" s="1">
        <v>4383</v>
      </c>
      <c r="BO569" s="1">
        <v>4396</v>
      </c>
      <c r="BP569" s="1">
        <v>4384</v>
      </c>
      <c r="BQ569" s="1">
        <v>4420</v>
      </c>
      <c r="BR569" s="1">
        <v>4382</v>
      </c>
      <c r="BS569" s="1">
        <v>4406</v>
      </c>
      <c r="BT569" s="1">
        <v>4384</v>
      </c>
      <c r="BU569" s="1">
        <v>4410</v>
      </c>
      <c r="BV569" s="1">
        <v>4383</v>
      </c>
      <c r="BW569" s="1">
        <v>4402</v>
      </c>
      <c r="BX569" s="1">
        <v>1133.4000000000001</v>
      </c>
    </row>
    <row r="570" spans="1:76">
      <c r="A570" s="1">
        <v>2015</v>
      </c>
      <c r="B570" s="1">
        <v>6</v>
      </c>
      <c r="C570" s="24">
        <v>42118</v>
      </c>
      <c r="D570" s="26">
        <v>4404</v>
      </c>
      <c r="E570" s="26">
        <v>4407</v>
      </c>
      <c r="F570" s="26">
        <v>4385</v>
      </c>
      <c r="G570" s="26">
        <v>4391</v>
      </c>
      <c r="H570" s="1">
        <v>1121.4000000000001</v>
      </c>
      <c r="I570" s="81" t="s">
        <v>753</v>
      </c>
      <c r="J570" s="119" t="s">
        <v>754</v>
      </c>
      <c r="K570" s="119" t="s">
        <v>756</v>
      </c>
      <c r="L570" s="72" t="s">
        <v>755</v>
      </c>
      <c r="M570" s="7">
        <v>4391</v>
      </c>
      <c r="O570" s="84"/>
      <c r="P570" s="13"/>
      <c r="Q570" s="13"/>
      <c r="R570" s="13"/>
      <c r="S570" s="13"/>
      <c r="T570" s="13"/>
      <c r="U570" s="13"/>
      <c r="V570" s="13"/>
      <c r="W570" s="50"/>
      <c r="X570" s="69">
        <v>4398</v>
      </c>
      <c r="Y570" s="7">
        <v>4403</v>
      </c>
      <c r="Z570" s="68">
        <v>4324</v>
      </c>
      <c r="AA570" s="68">
        <v>4333</v>
      </c>
      <c r="AG570" s="37"/>
      <c r="AH570" s="37"/>
      <c r="AP570" s="14">
        <v>4384</v>
      </c>
      <c r="AQ570" s="14">
        <v>4420</v>
      </c>
      <c r="AR570" s="14">
        <v>4382</v>
      </c>
      <c r="AS570" s="14">
        <v>4401</v>
      </c>
      <c r="AT570" s="14">
        <v>4418</v>
      </c>
      <c r="AU570" s="127">
        <v>13</v>
      </c>
      <c r="AV570" s="127" t="s">
        <v>618</v>
      </c>
      <c r="AW570" s="14">
        <v>848</v>
      </c>
      <c r="AX570" s="127" t="s">
        <v>618</v>
      </c>
      <c r="AY570" s="14">
        <v>647</v>
      </c>
      <c r="AZ570" s="1">
        <v>4398</v>
      </c>
      <c r="BA570" s="1">
        <v>4403</v>
      </c>
      <c r="BB570" s="1">
        <v>4361</v>
      </c>
      <c r="BC570" s="1">
        <v>4364</v>
      </c>
      <c r="BH570" s="1">
        <v>4403</v>
      </c>
      <c r="BI570" s="1">
        <v>636</v>
      </c>
      <c r="BJ570" s="1">
        <v>523</v>
      </c>
      <c r="BK570" s="1">
        <v>1.2160611854684513</v>
      </c>
      <c r="BL570" s="1">
        <v>4398</v>
      </c>
      <c r="BM570" s="1">
        <v>4403</v>
      </c>
      <c r="BN570" s="1">
        <v>4377</v>
      </c>
      <c r="BO570" s="1">
        <v>4377</v>
      </c>
      <c r="BP570" s="1">
        <v>4398</v>
      </c>
      <c r="BQ570" s="1">
        <v>4403</v>
      </c>
      <c r="BR570" s="1">
        <v>4338</v>
      </c>
      <c r="BS570" s="1">
        <v>4361</v>
      </c>
      <c r="BT570" s="1">
        <v>4398</v>
      </c>
      <c r="BU570" s="1">
        <v>4403</v>
      </c>
      <c r="BV570" s="1">
        <v>4395</v>
      </c>
      <c r="BW570" s="1">
        <v>4398</v>
      </c>
      <c r="BX570" s="1">
        <v>1136.3</v>
      </c>
    </row>
    <row r="571" spans="1:76">
      <c r="A571" s="1">
        <v>2015</v>
      </c>
      <c r="B571" s="1">
        <v>2</v>
      </c>
      <c r="C571" s="24">
        <v>42121</v>
      </c>
      <c r="D571" s="26">
        <v>4330</v>
      </c>
      <c r="E571" s="26">
        <v>4342</v>
      </c>
      <c r="F571" s="26">
        <v>4318</v>
      </c>
      <c r="G571" s="26">
        <v>4340</v>
      </c>
      <c r="H571" s="1">
        <v>1148.3</v>
      </c>
      <c r="I571" s="81" t="s">
        <v>474</v>
      </c>
      <c r="J571" s="119" t="s">
        <v>476</v>
      </c>
      <c r="K571" s="119" t="s">
        <v>478</v>
      </c>
      <c r="L571" s="72" t="s">
        <v>477</v>
      </c>
      <c r="M571" s="7">
        <v>4344</v>
      </c>
      <c r="O571" s="84"/>
      <c r="P571" s="13"/>
      <c r="Q571" s="13"/>
      <c r="R571" s="13"/>
      <c r="S571" s="13"/>
      <c r="T571" s="13"/>
      <c r="U571" s="13"/>
      <c r="V571" s="13"/>
      <c r="W571" s="50"/>
      <c r="X571" s="69">
        <v>4343</v>
      </c>
      <c r="Y571" s="7">
        <v>4449</v>
      </c>
      <c r="Z571" s="68">
        <v>4326</v>
      </c>
      <c r="AA571" s="68">
        <v>4430</v>
      </c>
      <c r="AG571" s="37"/>
      <c r="AH571" s="37"/>
      <c r="AP571" s="14">
        <v>4398</v>
      </c>
      <c r="AQ571" s="14">
        <v>4403</v>
      </c>
      <c r="AR571" s="14">
        <v>4318</v>
      </c>
      <c r="AS571" s="14">
        <v>4323</v>
      </c>
      <c r="AT571" s="14">
        <v>4374</v>
      </c>
      <c r="AU571" s="127">
        <v>10</v>
      </c>
      <c r="AV571" s="127" t="s">
        <v>618</v>
      </c>
      <c r="AW571" s="14">
        <v>848</v>
      </c>
      <c r="AX571" s="127" t="s">
        <v>618</v>
      </c>
      <c r="AY571" s="14">
        <v>647</v>
      </c>
      <c r="AZ571" s="1">
        <v>4343</v>
      </c>
      <c r="BA571" s="1">
        <v>4376</v>
      </c>
      <c r="BB571" s="1">
        <v>4326</v>
      </c>
      <c r="BC571" s="1">
        <v>4365</v>
      </c>
      <c r="BH571" s="1">
        <v>4327</v>
      </c>
      <c r="BI571" s="1">
        <v>778</v>
      </c>
      <c r="BJ571" s="1">
        <v>584</v>
      </c>
      <c r="BK571" s="1">
        <v>1.3321917808219179</v>
      </c>
      <c r="BL571" s="1">
        <v>4343</v>
      </c>
      <c r="BM571" s="1">
        <v>4369</v>
      </c>
      <c r="BN571" s="1">
        <v>4326</v>
      </c>
      <c r="BO571" s="1">
        <v>4368</v>
      </c>
      <c r="BP571" s="1">
        <v>4343</v>
      </c>
      <c r="BQ571" s="1">
        <v>4449</v>
      </c>
      <c r="BR571" s="1">
        <v>4326</v>
      </c>
      <c r="BS571" s="1">
        <v>4440</v>
      </c>
      <c r="BT571" s="1">
        <v>4343</v>
      </c>
      <c r="BU571" s="1">
        <v>4349</v>
      </c>
      <c r="BV571" s="1">
        <v>4342</v>
      </c>
      <c r="BW571" s="1">
        <v>4343</v>
      </c>
      <c r="BX571" s="1">
        <v>1123.8</v>
      </c>
    </row>
    <row r="572" spans="1:76">
      <c r="A572" s="1">
        <v>2015</v>
      </c>
      <c r="B572" s="1">
        <v>3</v>
      </c>
      <c r="C572" s="24">
        <v>42122</v>
      </c>
      <c r="D572" s="26">
        <v>4410</v>
      </c>
      <c r="E572" s="26">
        <v>4417</v>
      </c>
      <c r="F572" s="26">
        <v>4401</v>
      </c>
      <c r="G572" s="26">
        <v>4403</v>
      </c>
      <c r="H572" s="1">
        <v>1154.3</v>
      </c>
      <c r="I572" s="81" t="s">
        <v>1042</v>
      </c>
      <c r="J572" s="119" t="s">
        <v>1044</v>
      </c>
      <c r="K572" s="119" t="s">
        <v>1046</v>
      </c>
      <c r="L572" s="72" t="s">
        <v>1045</v>
      </c>
      <c r="M572" s="7">
        <v>4403</v>
      </c>
      <c r="O572" s="84"/>
      <c r="P572" s="13"/>
      <c r="Q572" s="13"/>
      <c r="R572" s="13"/>
      <c r="S572" s="13"/>
      <c r="T572" s="13"/>
      <c r="U572" s="13"/>
      <c r="V572" s="13"/>
      <c r="W572" s="50"/>
      <c r="X572" s="69">
        <v>4403</v>
      </c>
      <c r="Y572" s="7">
        <v>4470</v>
      </c>
      <c r="Z572" s="68">
        <v>4397</v>
      </c>
      <c r="AA572" s="68">
        <v>4459</v>
      </c>
      <c r="AG572" s="37"/>
      <c r="AH572" s="37"/>
      <c r="AP572" s="14">
        <v>4343</v>
      </c>
      <c r="AQ572" s="14">
        <v>4449</v>
      </c>
      <c r="AR572" s="14">
        <v>4326</v>
      </c>
      <c r="AS572" s="14">
        <v>4415</v>
      </c>
      <c r="AT572" s="14">
        <v>4379.666666666667</v>
      </c>
      <c r="AU572" s="127">
        <v>7</v>
      </c>
      <c r="AV572" s="127" t="s">
        <v>618</v>
      </c>
      <c r="AW572" s="14">
        <v>848</v>
      </c>
      <c r="AX572" s="127" t="s">
        <v>618</v>
      </c>
      <c r="AY572" s="14">
        <v>647</v>
      </c>
      <c r="AZ572" s="1">
        <v>4403</v>
      </c>
      <c r="BA572" s="1">
        <v>4424</v>
      </c>
      <c r="BB572" s="1">
        <v>4397</v>
      </c>
      <c r="BC572" s="1">
        <v>4410</v>
      </c>
      <c r="BH572" s="1">
        <v>4408</v>
      </c>
      <c r="BI572" s="1">
        <v>776</v>
      </c>
      <c r="BJ572" s="1">
        <v>575</v>
      </c>
      <c r="BK572" s="1">
        <v>1.3495652173913044</v>
      </c>
      <c r="BL572" s="1">
        <v>4403</v>
      </c>
      <c r="BM572" s="1">
        <v>4424</v>
      </c>
      <c r="BN572" s="1">
        <v>4397</v>
      </c>
      <c r="BO572" s="1">
        <v>4413</v>
      </c>
      <c r="BP572" s="1">
        <v>4403</v>
      </c>
      <c r="BQ572" s="1">
        <v>4443</v>
      </c>
      <c r="BR572" s="1">
        <v>4397</v>
      </c>
      <c r="BS572" s="1">
        <v>4437</v>
      </c>
      <c r="BT572" s="1">
        <v>4403</v>
      </c>
      <c r="BU572" s="1">
        <v>4410</v>
      </c>
      <c r="BV572" s="1">
        <v>4401</v>
      </c>
      <c r="BW572" s="1">
        <v>4406</v>
      </c>
      <c r="BX572" s="1">
        <v>1141.8</v>
      </c>
    </row>
    <row r="573" spans="1:76">
      <c r="A573" s="1">
        <v>2015</v>
      </c>
      <c r="B573" s="1">
        <v>5</v>
      </c>
      <c r="C573" s="24">
        <v>42124</v>
      </c>
      <c r="D573" s="26">
        <v>4441</v>
      </c>
      <c r="E573" s="26">
        <v>4457</v>
      </c>
      <c r="F573" s="26">
        <v>4408</v>
      </c>
      <c r="G573" s="26">
        <v>4418</v>
      </c>
      <c r="H573" s="1">
        <v>1143.7</v>
      </c>
      <c r="I573" s="81" t="s">
        <v>703</v>
      </c>
      <c r="J573" s="119" t="s">
        <v>704</v>
      </c>
      <c r="K573" s="119" t="s">
        <v>706</v>
      </c>
      <c r="L573" s="72" t="s">
        <v>705</v>
      </c>
      <c r="M573" s="7">
        <v>4416</v>
      </c>
      <c r="O573" s="84"/>
      <c r="P573" s="13"/>
      <c r="Q573" s="13"/>
      <c r="R573" s="13"/>
      <c r="S573" s="13"/>
      <c r="T573" s="13"/>
      <c r="U573" s="13"/>
      <c r="V573" s="13"/>
      <c r="W573" s="50"/>
      <c r="X573" s="69">
        <v>4414</v>
      </c>
      <c r="Y573" s="7">
        <v>4450</v>
      </c>
      <c r="Z573" s="68">
        <v>4378</v>
      </c>
      <c r="AA573" s="68">
        <v>4426</v>
      </c>
      <c r="AG573" s="37"/>
      <c r="AH573" s="37"/>
      <c r="AP573" s="14">
        <v>4403</v>
      </c>
      <c r="AQ573" s="14">
        <v>4470</v>
      </c>
      <c r="AR573" s="14">
        <v>4397</v>
      </c>
      <c r="AS573" s="14">
        <v>4445</v>
      </c>
      <c r="AT573" s="14">
        <v>4394.333333333333</v>
      </c>
      <c r="AU573" s="127">
        <v>23</v>
      </c>
      <c r="AV573" s="127" t="s">
        <v>618</v>
      </c>
      <c r="AW573" s="14">
        <v>848</v>
      </c>
      <c r="AX573" s="127" t="s">
        <v>618</v>
      </c>
      <c r="AY573" s="14">
        <v>647</v>
      </c>
      <c r="AZ573" s="1">
        <v>4414</v>
      </c>
      <c r="BA573" s="1">
        <v>4450</v>
      </c>
      <c r="BB573" s="1">
        <v>4380</v>
      </c>
      <c r="BC573" s="1">
        <v>4386</v>
      </c>
      <c r="BH573" s="1">
        <v>4442</v>
      </c>
      <c r="BI573" s="1">
        <v>854</v>
      </c>
      <c r="BJ573" s="1">
        <v>557</v>
      </c>
      <c r="BK573" s="1">
        <v>1.533213644524237</v>
      </c>
      <c r="BL573" s="1">
        <v>4414</v>
      </c>
      <c r="BM573" s="1">
        <v>4450</v>
      </c>
      <c r="BN573" s="1">
        <v>4412</v>
      </c>
      <c r="BO573" s="1">
        <v>4412</v>
      </c>
      <c r="BP573" s="1">
        <v>4414</v>
      </c>
      <c r="BQ573" s="1">
        <v>4450</v>
      </c>
      <c r="BR573" s="1">
        <v>4378</v>
      </c>
      <c r="BS573" s="1">
        <v>4415</v>
      </c>
      <c r="BT573" s="1">
        <v>4414</v>
      </c>
      <c r="BU573" s="1">
        <v>4438</v>
      </c>
      <c r="BV573" s="1">
        <v>4414</v>
      </c>
      <c r="BW573" s="1">
        <v>4432</v>
      </c>
      <c r="BX573" s="1">
        <v>1153.0999999999999</v>
      </c>
    </row>
    <row r="574" spans="1:76">
      <c r="A574" s="1">
        <v>2015</v>
      </c>
      <c r="B574" s="1">
        <v>6</v>
      </c>
      <c r="C574" s="24">
        <v>42125</v>
      </c>
      <c r="D574" s="26">
        <v>4417</v>
      </c>
      <c r="E574" s="26">
        <v>4434</v>
      </c>
      <c r="F574" s="26">
        <v>4416</v>
      </c>
      <c r="G574" s="26">
        <v>4417</v>
      </c>
      <c r="H574" s="1">
        <v>1145.9000000000001</v>
      </c>
      <c r="I574" s="81" t="s">
        <v>8</v>
      </c>
      <c r="J574" s="119" t="s">
        <v>10</v>
      </c>
      <c r="K574" s="119" t="s">
        <v>16</v>
      </c>
      <c r="L574" s="72" t="s">
        <v>11</v>
      </c>
      <c r="M574" s="7">
        <v>4422</v>
      </c>
      <c r="O574" s="84"/>
      <c r="P574" s="13"/>
      <c r="Q574" s="13"/>
      <c r="R574" s="13"/>
      <c r="S574" s="13"/>
      <c r="T574" s="13"/>
      <c r="U574" s="13"/>
      <c r="V574" s="13"/>
      <c r="W574" s="50"/>
      <c r="X574" s="69">
        <v>4423</v>
      </c>
      <c r="Y574" s="7">
        <v>4435</v>
      </c>
      <c r="Z574" s="68">
        <v>4382</v>
      </c>
      <c r="AA574" s="68">
        <v>4397</v>
      </c>
      <c r="AG574" s="37"/>
      <c r="AH574" s="37"/>
      <c r="AP574" s="14">
        <v>4414</v>
      </c>
      <c r="AQ574" s="14">
        <v>4450</v>
      </c>
      <c r="AR574" s="14">
        <v>4378</v>
      </c>
      <c r="AS574" s="14">
        <v>4426</v>
      </c>
      <c r="AT574" s="14">
        <v>4428.666666666667</v>
      </c>
      <c r="AU574" s="127">
        <v>0</v>
      </c>
      <c r="AV574" s="127" t="s">
        <v>618</v>
      </c>
      <c r="AW574" s="14">
        <v>848</v>
      </c>
      <c r="AX574" s="127" t="s">
        <v>618</v>
      </c>
      <c r="AY574" s="14">
        <v>647</v>
      </c>
      <c r="AZ574" s="1">
        <v>4423</v>
      </c>
      <c r="BA574" s="1">
        <v>4435</v>
      </c>
      <c r="BB574" s="1">
        <v>4382</v>
      </c>
      <c r="BC574" s="1">
        <v>4395</v>
      </c>
      <c r="BH574" s="1">
        <v>4419</v>
      </c>
      <c r="BI574" s="1">
        <v>732</v>
      </c>
      <c r="BJ574" s="1">
        <v>547</v>
      </c>
      <c r="BK574" s="1">
        <v>1.3382084095063986</v>
      </c>
      <c r="BL574" s="1">
        <v>4423</v>
      </c>
      <c r="BM574" s="1">
        <v>4435</v>
      </c>
      <c r="BN574" s="1">
        <v>4382</v>
      </c>
      <c r="BO574" s="1">
        <v>4398</v>
      </c>
      <c r="BP574" s="1">
        <v>4423</v>
      </c>
      <c r="BQ574" s="1">
        <v>4435</v>
      </c>
      <c r="BR574" s="1">
        <v>4382</v>
      </c>
      <c r="BS574" s="1">
        <v>4407</v>
      </c>
      <c r="BT574" s="1">
        <v>4423</v>
      </c>
      <c r="BU574" s="1">
        <v>4435</v>
      </c>
      <c r="BV574" s="1">
        <v>4421</v>
      </c>
      <c r="BW574" s="1">
        <v>4430</v>
      </c>
      <c r="BX574" s="1">
        <v>1143.5</v>
      </c>
    </row>
    <row r="575" spans="1:76">
      <c r="A575" s="1">
        <v>2015</v>
      </c>
      <c r="B575" s="1">
        <v>5</v>
      </c>
      <c r="C575" s="24">
        <v>42131</v>
      </c>
      <c r="D575" s="26">
        <v>4422</v>
      </c>
      <c r="E575" s="26">
        <v>4426</v>
      </c>
      <c r="F575" s="26">
        <v>4410</v>
      </c>
      <c r="G575" s="26">
        <v>4416</v>
      </c>
      <c r="H575" s="1">
        <v>1132.0999999999999</v>
      </c>
      <c r="I575" s="81" t="s">
        <v>778</v>
      </c>
      <c r="J575" s="119" t="s">
        <v>779</v>
      </c>
      <c r="K575" s="119" t="s">
        <v>781</v>
      </c>
      <c r="L575" s="72" t="s">
        <v>780</v>
      </c>
      <c r="M575" s="7">
        <v>4401</v>
      </c>
      <c r="O575" s="84"/>
      <c r="P575" s="13"/>
      <c r="Q575" s="13"/>
      <c r="R575" s="13"/>
      <c r="S575" s="13"/>
      <c r="T575" s="13"/>
      <c r="U575" s="13"/>
      <c r="V575" s="13"/>
      <c r="W575" s="50"/>
      <c r="X575" s="69">
        <v>4401</v>
      </c>
      <c r="Y575" s="7">
        <v>4407</v>
      </c>
      <c r="Z575" s="68">
        <v>4373</v>
      </c>
      <c r="AA575" s="68">
        <v>4389</v>
      </c>
      <c r="AG575" s="37"/>
      <c r="AH575" s="37"/>
      <c r="AP575" s="14">
        <v>4423</v>
      </c>
      <c r="AQ575" s="14">
        <v>4435</v>
      </c>
      <c r="AR575" s="14">
        <v>4382</v>
      </c>
      <c r="AS575" s="14">
        <v>4422</v>
      </c>
      <c r="AT575" s="14">
        <v>4431</v>
      </c>
      <c r="AU575" s="127">
        <v>6</v>
      </c>
      <c r="AV575" s="127" t="s">
        <v>618</v>
      </c>
      <c r="AW575" s="14">
        <v>848</v>
      </c>
      <c r="AX575" s="127" t="s">
        <v>618</v>
      </c>
      <c r="AY575" s="14">
        <v>647</v>
      </c>
      <c r="AZ575" s="1">
        <v>4401</v>
      </c>
      <c r="BA575" s="1">
        <v>4407</v>
      </c>
      <c r="BB575" s="1">
        <v>4373</v>
      </c>
      <c r="BC575" s="1">
        <v>4380</v>
      </c>
      <c r="BH575" s="1">
        <v>4424</v>
      </c>
      <c r="BI575" s="1">
        <v>579</v>
      </c>
      <c r="BJ575" s="1">
        <v>411</v>
      </c>
      <c r="BK575" s="1">
        <v>1.4087591240875912</v>
      </c>
      <c r="BL575" s="1">
        <v>4401</v>
      </c>
      <c r="BM575" s="1">
        <v>4407</v>
      </c>
      <c r="BN575" s="1">
        <v>4377</v>
      </c>
      <c r="BO575" s="1">
        <v>4386</v>
      </c>
      <c r="BP575" s="1">
        <v>4401</v>
      </c>
      <c r="BQ575" s="1">
        <v>4407</v>
      </c>
      <c r="BR575" s="1">
        <v>4373</v>
      </c>
      <c r="BS575" s="1">
        <v>4383</v>
      </c>
      <c r="BT575" s="1">
        <v>4401</v>
      </c>
      <c r="BU575" s="1">
        <v>4407</v>
      </c>
      <c r="BV575" s="1">
        <v>4390</v>
      </c>
      <c r="BW575" s="1">
        <v>4393</v>
      </c>
      <c r="BX575" s="1">
        <v>1136.5999999999999</v>
      </c>
    </row>
    <row r="576" spans="1:76">
      <c r="A576" s="1">
        <v>2015</v>
      </c>
      <c r="B576" s="1">
        <v>6</v>
      </c>
      <c r="C576" s="24">
        <v>42132</v>
      </c>
      <c r="D576" s="26">
        <v>4391</v>
      </c>
      <c r="E576" s="26">
        <v>4411</v>
      </c>
      <c r="F576" s="26">
        <v>4383</v>
      </c>
      <c r="G576" s="26">
        <v>4411</v>
      </c>
      <c r="H576" s="1">
        <v>1143.5</v>
      </c>
      <c r="I576" s="81" t="s">
        <v>241</v>
      </c>
      <c r="J576" s="119" t="s">
        <v>242</v>
      </c>
      <c r="K576" s="119" t="s">
        <v>244</v>
      </c>
      <c r="L576" s="72" t="s">
        <v>243</v>
      </c>
      <c r="M576" s="7">
        <v>4424</v>
      </c>
      <c r="O576" s="84"/>
      <c r="P576" s="13"/>
      <c r="Q576" s="13"/>
      <c r="R576" s="13"/>
      <c r="S576" s="13"/>
      <c r="T576" s="13"/>
      <c r="U576" s="13"/>
      <c r="V576" s="13"/>
      <c r="W576" s="50"/>
      <c r="X576" s="69">
        <v>4425</v>
      </c>
      <c r="Y576" s="7">
        <v>4443</v>
      </c>
      <c r="Z576" s="68">
        <v>4413</v>
      </c>
      <c r="AA576" s="68">
        <v>4430</v>
      </c>
      <c r="AG576" s="37"/>
      <c r="AH576" s="37"/>
      <c r="AP576" s="14">
        <v>4401</v>
      </c>
      <c r="AQ576" s="14">
        <v>4407</v>
      </c>
      <c r="AR576" s="14">
        <v>4373</v>
      </c>
      <c r="AS576" s="14">
        <v>4391</v>
      </c>
      <c r="AT576" s="14">
        <v>4413</v>
      </c>
      <c r="AU576" s="127">
        <v>20</v>
      </c>
      <c r="AV576" s="127" t="s">
        <v>618</v>
      </c>
      <c r="AW576" s="14">
        <v>848</v>
      </c>
      <c r="AX576" s="127" t="s">
        <v>618</v>
      </c>
      <c r="AY576" s="14">
        <v>647</v>
      </c>
      <c r="AZ576" s="1">
        <v>4425</v>
      </c>
      <c r="BA576" s="1">
        <v>4443</v>
      </c>
      <c r="BB576" s="1">
        <v>4414</v>
      </c>
      <c r="BC576" s="1">
        <v>4421</v>
      </c>
      <c r="BH576" s="1">
        <v>4391</v>
      </c>
      <c r="BI576" s="1">
        <v>549</v>
      </c>
      <c r="BJ576" s="1">
        <v>557</v>
      </c>
      <c r="BK576" s="1">
        <v>0.98563734290843807</v>
      </c>
      <c r="BL576" s="1">
        <v>4425</v>
      </c>
      <c r="BM576" s="1">
        <v>4443</v>
      </c>
      <c r="BN576" s="1">
        <v>4414</v>
      </c>
      <c r="BO576" s="1">
        <v>4424</v>
      </c>
      <c r="BP576" s="1">
        <v>4425</v>
      </c>
      <c r="BQ576" s="1">
        <v>4443</v>
      </c>
      <c r="BR576" s="1">
        <v>4413</v>
      </c>
      <c r="BS576" s="1">
        <v>4417</v>
      </c>
      <c r="BT576" s="1">
        <v>4425</v>
      </c>
      <c r="BU576" s="1">
        <v>4430</v>
      </c>
      <c r="BV576" s="1">
        <v>4421</v>
      </c>
      <c r="BW576" s="1">
        <v>4423</v>
      </c>
      <c r="BX576" s="1">
        <v>1138.0999999999999</v>
      </c>
    </row>
    <row r="577" spans="1:76">
      <c r="A577" s="1">
        <v>2015</v>
      </c>
      <c r="B577" s="1">
        <v>2</v>
      </c>
      <c r="C577" s="24">
        <v>42135</v>
      </c>
      <c r="D577" s="26">
        <v>4430</v>
      </c>
      <c r="E577" s="26">
        <v>4439</v>
      </c>
      <c r="F577" s="26">
        <v>4420</v>
      </c>
      <c r="G577" s="26">
        <v>4434</v>
      </c>
      <c r="H577" s="1">
        <v>1125.5</v>
      </c>
      <c r="I577" s="81" t="s">
        <v>804</v>
      </c>
      <c r="J577" s="119" t="s">
        <v>805</v>
      </c>
      <c r="K577" s="119" t="s">
        <v>807</v>
      </c>
      <c r="L577" s="72" t="s">
        <v>806</v>
      </c>
      <c r="M577" s="7">
        <v>4422</v>
      </c>
      <c r="O577" s="84"/>
      <c r="P577" s="13"/>
      <c r="Q577" s="13"/>
      <c r="R577" s="13"/>
      <c r="S577" s="13"/>
      <c r="T577" s="13"/>
      <c r="U577" s="13"/>
      <c r="V577" s="13"/>
      <c r="W577" s="50"/>
      <c r="X577" s="69">
        <v>4421</v>
      </c>
      <c r="Y577" s="7">
        <v>4434</v>
      </c>
      <c r="Z577" s="68">
        <v>4368</v>
      </c>
      <c r="AA577" s="68">
        <v>4384</v>
      </c>
      <c r="AG577" s="37"/>
      <c r="AH577" s="37"/>
      <c r="AP577" s="14">
        <v>4425</v>
      </c>
      <c r="AQ577" s="14">
        <v>4443</v>
      </c>
      <c r="AR577" s="14">
        <v>4413</v>
      </c>
      <c r="AS577" s="14">
        <v>4432</v>
      </c>
      <c r="AT577" s="14">
        <v>4415</v>
      </c>
      <c r="AU577" s="127">
        <v>4</v>
      </c>
      <c r="AV577" s="127" t="s">
        <v>618</v>
      </c>
      <c r="AW577" s="14">
        <v>848</v>
      </c>
      <c r="AX577" s="127" t="s">
        <v>618</v>
      </c>
      <c r="AY577" s="14">
        <v>647</v>
      </c>
      <c r="AZ577" s="1">
        <v>4421</v>
      </c>
      <c r="BA577" s="1">
        <v>4434</v>
      </c>
      <c r="BB577" s="1">
        <v>4403</v>
      </c>
      <c r="BC577" s="1">
        <v>4408</v>
      </c>
      <c r="BH577" s="1">
        <v>4428</v>
      </c>
      <c r="BI577" s="1">
        <v>656</v>
      </c>
      <c r="BJ577" s="1">
        <v>429</v>
      </c>
      <c r="BK577" s="1">
        <v>1.5291375291375291</v>
      </c>
      <c r="BL577" s="1">
        <v>4421</v>
      </c>
      <c r="BM577" s="1">
        <v>4434</v>
      </c>
      <c r="BN577" s="1">
        <v>4406</v>
      </c>
      <c r="BO577" s="1">
        <v>4410</v>
      </c>
      <c r="BP577" s="1">
        <v>4421</v>
      </c>
      <c r="BQ577" s="1">
        <v>4434</v>
      </c>
      <c r="BR577" s="1">
        <v>4403</v>
      </c>
      <c r="BS577" s="1">
        <v>4405</v>
      </c>
      <c r="BT577" s="1">
        <v>4421</v>
      </c>
      <c r="BU577" s="1">
        <v>4426</v>
      </c>
      <c r="BV577" s="1">
        <v>4414</v>
      </c>
      <c r="BW577" s="1">
        <v>4417</v>
      </c>
      <c r="BX577" s="1">
        <v>1136.5</v>
      </c>
    </row>
    <row r="578" spans="1:76">
      <c r="A578" s="1">
        <v>2015</v>
      </c>
      <c r="B578" s="1">
        <v>3</v>
      </c>
      <c r="C578" s="24">
        <v>42136</v>
      </c>
      <c r="D578" s="26">
        <v>4386</v>
      </c>
      <c r="E578" s="26">
        <v>4403</v>
      </c>
      <c r="F578" s="26">
        <v>4386</v>
      </c>
      <c r="G578" s="26">
        <v>4402</v>
      </c>
      <c r="H578" s="1">
        <v>1133.3</v>
      </c>
      <c r="I578" s="81" t="s">
        <v>218</v>
      </c>
      <c r="J578" s="119" t="s">
        <v>219</v>
      </c>
      <c r="K578" s="119" t="s">
        <v>221</v>
      </c>
      <c r="L578" s="72" t="s">
        <v>220</v>
      </c>
      <c r="M578" s="7">
        <v>4401</v>
      </c>
      <c r="O578" s="84"/>
      <c r="P578" s="13"/>
      <c r="Q578" s="13"/>
      <c r="R578" s="13"/>
      <c r="S578" s="13"/>
      <c r="T578" s="13"/>
      <c r="U578" s="13"/>
      <c r="V578" s="13"/>
      <c r="W578" s="50"/>
      <c r="X578" s="69">
        <v>4403</v>
      </c>
      <c r="Y578" s="7">
        <v>4433</v>
      </c>
      <c r="Z578" s="68">
        <v>4391</v>
      </c>
      <c r="AA578" s="68">
        <v>4403</v>
      </c>
      <c r="AG578" s="37"/>
      <c r="AH578" s="37"/>
      <c r="AP578" s="14">
        <v>4421</v>
      </c>
      <c r="AQ578" s="14">
        <v>4434</v>
      </c>
      <c r="AR578" s="14">
        <v>4368</v>
      </c>
      <c r="AS578" s="14">
        <v>4390</v>
      </c>
      <c r="AT578" s="14">
        <v>4404.333333333333</v>
      </c>
      <c r="AU578" s="127">
        <v>16</v>
      </c>
      <c r="AV578" s="127" t="s">
        <v>618</v>
      </c>
      <c r="AW578" s="14">
        <v>848</v>
      </c>
      <c r="AX578" s="127" t="s">
        <v>618</v>
      </c>
      <c r="AY578" s="14">
        <v>647</v>
      </c>
      <c r="AZ578" s="1">
        <v>4403</v>
      </c>
      <c r="BA578" s="1">
        <v>4433</v>
      </c>
      <c r="BB578" s="1">
        <v>4391</v>
      </c>
      <c r="BC578" s="1">
        <v>4407</v>
      </c>
      <c r="BH578" s="1">
        <v>4394</v>
      </c>
      <c r="BI578" s="1">
        <v>693</v>
      </c>
      <c r="BJ578" s="1">
        <v>580</v>
      </c>
      <c r="BK578" s="1">
        <v>1.1948275862068964</v>
      </c>
      <c r="BL578" s="1">
        <v>4403</v>
      </c>
      <c r="BM578" s="1">
        <v>4433</v>
      </c>
      <c r="BN578" s="1">
        <v>4391</v>
      </c>
      <c r="BO578" s="1">
        <v>4430</v>
      </c>
      <c r="BP578" s="1">
        <v>4403</v>
      </c>
      <c r="BQ578" s="1">
        <v>4433</v>
      </c>
      <c r="BR578" s="1">
        <v>4391</v>
      </c>
      <c r="BS578" s="1">
        <v>4406</v>
      </c>
      <c r="BT578" s="1">
        <v>4403</v>
      </c>
      <c r="BU578" s="1">
        <v>4404</v>
      </c>
      <c r="BV578" s="1">
        <v>4391</v>
      </c>
      <c r="BW578" s="1">
        <v>4399</v>
      </c>
      <c r="BX578" s="1">
        <v>1128.4000000000001</v>
      </c>
    </row>
    <row r="579" spans="1:76">
      <c r="A579" s="1">
        <v>2015</v>
      </c>
      <c r="B579" s="1">
        <v>4</v>
      </c>
      <c r="C579" s="24">
        <v>42137</v>
      </c>
      <c r="D579" s="26">
        <v>4403</v>
      </c>
      <c r="E579" s="26">
        <v>4406</v>
      </c>
      <c r="F579" s="26">
        <v>4388</v>
      </c>
      <c r="G579" s="26">
        <v>4396</v>
      </c>
      <c r="H579" s="1">
        <v>1149.0999999999999</v>
      </c>
      <c r="I579" s="81" t="s">
        <v>786</v>
      </c>
      <c r="J579" s="119" t="s">
        <v>787</v>
      </c>
      <c r="K579" s="119" t="s">
        <v>789</v>
      </c>
      <c r="L579" s="72" t="s">
        <v>788</v>
      </c>
      <c r="M579" s="7">
        <v>4403</v>
      </c>
      <c r="O579" s="84"/>
      <c r="P579" s="13"/>
      <c r="Q579" s="13"/>
      <c r="R579" s="13"/>
      <c r="S579" s="13"/>
      <c r="T579" s="13"/>
      <c r="U579" s="13"/>
      <c r="V579" s="13"/>
      <c r="W579" s="50"/>
      <c r="X579" s="69">
        <v>4404</v>
      </c>
      <c r="Y579" s="7">
        <v>4453</v>
      </c>
      <c r="Z579" s="68">
        <v>4395</v>
      </c>
      <c r="AA579" s="68">
        <v>4434</v>
      </c>
      <c r="AG579" s="37"/>
      <c r="AH579" s="37"/>
      <c r="AP579" s="14">
        <v>4403</v>
      </c>
      <c r="AQ579" s="14">
        <v>4433</v>
      </c>
      <c r="AR579" s="14">
        <v>4389</v>
      </c>
      <c r="AS579" s="14">
        <v>4389</v>
      </c>
      <c r="AT579" s="14">
        <v>4403.666666666667</v>
      </c>
      <c r="AU579" s="127">
        <v>7</v>
      </c>
      <c r="AV579" s="127" t="s">
        <v>618</v>
      </c>
      <c r="AW579" s="14">
        <v>848</v>
      </c>
      <c r="AX579" s="127" t="s">
        <v>618</v>
      </c>
      <c r="AY579" s="14">
        <v>647</v>
      </c>
      <c r="AZ579" s="1">
        <v>4404</v>
      </c>
      <c r="BA579" s="1">
        <v>4436</v>
      </c>
      <c r="BB579" s="1">
        <v>4395</v>
      </c>
      <c r="BC579" s="1">
        <v>4426</v>
      </c>
      <c r="BH579" s="1">
        <v>4403</v>
      </c>
      <c r="BI579" s="1">
        <v>549</v>
      </c>
      <c r="BJ579" s="1">
        <v>655</v>
      </c>
      <c r="BK579" s="1">
        <v>0.83816793893129771</v>
      </c>
      <c r="BL579" s="1">
        <v>4404</v>
      </c>
      <c r="BM579" s="1">
        <v>4436</v>
      </c>
      <c r="BN579" s="1">
        <v>4395</v>
      </c>
      <c r="BO579" s="1">
        <v>4419</v>
      </c>
      <c r="BP579" s="1">
        <v>4404</v>
      </c>
      <c r="BQ579" s="1">
        <v>4453</v>
      </c>
      <c r="BR579" s="1">
        <v>4395</v>
      </c>
      <c r="BS579" s="1">
        <v>4438</v>
      </c>
      <c r="BT579" s="1">
        <v>4404</v>
      </c>
      <c r="BU579" s="1">
        <v>4413</v>
      </c>
      <c r="BV579" s="1">
        <v>4399</v>
      </c>
      <c r="BW579" s="1">
        <v>4405</v>
      </c>
      <c r="BX579" s="1">
        <v>1135.8</v>
      </c>
    </row>
    <row r="580" spans="1:76">
      <c r="A580" s="1">
        <v>2015</v>
      </c>
      <c r="B580" s="1">
        <v>5</v>
      </c>
      <c r="C580" s="24">
        <v>42138</v>
      </c>
      <c r="D580" s="26">
        <v>4431</v>
      </c>
      <c r="E580" s="26">
        <v>4447</v>
      </c>
      <c r="F580" s="26">
        <v>4429</v>
      </c>
      <c r="G580" s="26">
        <v>4446</v>
      </c>
      <c r="H580" s="1">
        <v>1159.4000000000001</v>
      </c>
      <c r="I580" s="81" t="s">
        <v>115</v>
      </c>
      <c r="J580" s="119" t="s">
        <v>116</v>
      </c>
      <c r="K580" s="119" t="s">
        <v>118</v>
      </c>
      <c r="L580" s="72" t="s">
        <v>117</v>
      </c>
      <c r="M580" s="7">
        <v>4442</v>
      </c>
      <c r="O580" s="84"/>
      <c r="P580" s="13"/>
      <c r="Q580" s="13"/>
      <c r="R580" s="13"/>
      <c r="S580" s="13"/>
      <c r="T580" s="13"/>
      <c r="U580" s="13"/>
      <c r="V580" s="13"/>
      <c r="W580" s="50"/>
      <c r="X580" s="69">
        <v>4444</v>
      </c>
      <c r="Y580" s="7">
        <v>4497</v>
      </c>
      <c r="Z580" s="68">
        <v>4436</v>
      </c>
      <c r="AA580" s="68">
        <v>4473</v>
      </c>
      <c r="AG580" s="37"/>
      <c r="AH580" s="37"/>
      <c r="AP580" s="14">
        <v>4404</v>
      </c>
      <c r="AQ580" s="14">
        <v>4453</v>
      </c>
      <c r="AR580" s="14">
        <v>4395</v>
      </c>
      <c r="AS580" s="14">
        <v>4445</v>
      </c>
      <c r="AT580" s="14">
        <v>4408</v>
      </c>
      <c r="AU580" s="127">
        <v>15</v>
      </c>
      <c r="AV580" s="127" t="s">
        <v>618</v>
      </c>
      <c r="AW580" s="14">
        <v>848</v>
      </c>
      <c r="AX580" s="127" t="s">
        <v>618</v>
      </c>
      <c r="AY580" s="14">
        <v>647</v>
      </c>
      <c r="AZ580" s="1">
        <v>4444</v>
      </c>
      <c r="BA580" s="1">
        <v>4472</v>
      </c>
      <c r="BB580" s="1">
        <v>4436</v>
      </c>
      <c r="BC580" s="1">
        <v>4467</v>
      </c>
      <c r="BH580" s="1">
        <v>4436</v>
      </c>
      <c r="BI580" s="1">
        <v>690</v>
      </c>
      <c r="BJ580" s="1">
        <v>631</v>
      </c>
      <c r="BK580" s="1">
        <v>1.0935023771790808</v>
      </c>
      <c r="BL580" s="1">
        <v>4444</v>
      </c>
      <c r="BM580" s="1">
        <v>4460</v>
      </c>
      <c r="BN580" s="1">
        <v>4436</v>
      </c>
      <c r="BO580" s="1">
        <v>4457</v>
      </c>
      <c r="BP580" s="1">
        <v>4444</v>
      </c>
      <c r="BQ580" s="1">
        <v>4497</v>
      </c>
      <c r="BR580" s="1">
        <v>4436</v>
      </c>
      <c r="BS580" s="1">
        <v>4475</v>
      </c>
      <c r="BT580" s="1">
        <v>4444</v>
      </c>
      <c r="BU580" s="1">
        <v>4446</v>
      </c>
      <c r="BV580" s="1">
        <v>4437</v>
      </c>
      <c r="BW580" s="1">
        <v>4445</v>
      </c>
      <c r="BX580" s="1">
        <v>1150.4000000000001</v>
      </c>
    </row>
    <row r="581" spans="1:76">
      <c r="A581" s="1">
        <v>2015</v>
      </c>
      <c r="B581" s="1">
        <v>6</v>
      </c>
      <c r="C581" s="24">
        <v>42139</v>
      </c>
      <c r="D581" s="26">
        <v>4474</v>
      </c>
      <c r="E581" s="26">
        <v>4488</v>
      </c>
      <c r="F581" s="26">
        <v>4463</v>
      </c>
      <c r="G581" s="26">
        <v>4483</v>
      </c>
      <c r="H581" s="1">
        <v>1169.0999999999999</v>
      </c>
      <c r="I581" s="81" t="s">
        <v>740</v>
      </c>
      <c r="J581" s="119" t="s">
        <v>741</v>
      </c>
      <c r="K581" s="119" t="s">
        <v>743</v>
      </c>
      <c r="L581" s="72" t="s">
        <v>742</v>
      </c>
      <c r="M581" s="7">
        <v>4486</v>
      </c>
      <c r="O581" s="84"/>
      <c r="P581" s="13"/>
      <c r="Q581" s="13"/>
      <c r="R581" s="13"/>
      <c r="S581" s="13"/>
      <c r="T581" s="13"/>
      <c r="U581" s="13"/>
      <c r="V581" s="13"/>
      <c r="W581" s="50"/>
      <c r="X581" s="69">
        <v>4489</v>
      </c>
      <c r="Y581" s="7">
        <v>4532</v>
      </c>
      <c r="Z581" s="68">
        <v>4466</v>
      </c>
      <c r="AA581" s="68">
        <v>4510</v>
      </c>
      <c r="AG581" s="37"/>
      <c r="AH581" s="37"/>
      <c r="AP581" s="14">
        <v>4444</v>
      </c>
      <c r="AQ581" s="14">
        <v>4497</v>
      </c>
      <c r="AR581" s="14">
        <v>4436</v>
      </c>
      <c r="AS581" s="14">
        <v>4483</v>
      </c>
      <c r="AT581" s="14">
        <v>4439</v>
      </c>
      <c r="AU581" s="127">
        <v>9</v>
      </c>
      <c r="AV581" s="127" t="s">
        <v>618</v>
      </c>
      <c r="AW581" s="14">
        <v>848</v>
      </c>
      <c r="AX581" s="127" t="s">
        <v>618</v>
      </c>
      <c r="AY581" s="14">
        <v>647</v>
      </c>
      <c r="AZ581" s="1">
        <v>4489</v>
      </c>
      <c r="BA581" s="1">
        <v>4518</v>
      </c>
      <c r="BB581" s="1">
        <v>4466</v>
      </c>
      <c r="BC581" s="1">
        <v>4515</v>
      </c>
      <c r="BH581" s="1">
        <v>4472</v>
      </c>
      <c r="BI581" s="1">
        <v>663</v>
      </c>
      <c r="BJ581" s="1">
        <v>653</v>
      </c>
      <c r="BK581" s="1">
        <v>1.0153139356814702</v>
      </c>
      <c r="BL581" s="1">
        <v>4489</v>
      </c>
      <c r="BM581" s="1">
        <v>4497</v>
      </c>
      <c r="BN581" s="1">
        <v>4466</v>
      </c>
      <c r="BO581" s="1">
        <v>4485</v>
      </c>
      <c r="BP581" s="1">
        <v>4489</v>
      </c>
      <c r="BQ581" s="1">
        <v>4527</v>
      </c>
      <c r="BR581" s="1">
        <v>4466</v>
      </c>
      <c r="BS581" s="1">
        <v>4518</v>
      </c>
      <c r="BT581" s="1">
        <v>4489</v>
      </c>
      <c r="BU581" s="1">
        <v>4490</v>
      </c>
      <c r="BV581" s="1">
        <v>4480</v>
      </c>
      <c r="BW581" s="1">
        <v>4482</v>
      </c>
      <c r="BX581" s="1">
        <v>1157.3</v>
      </c>
    </row>
    <row r="582" spans="1:76">
      <c r="A582" s="1">
        <v>2015</v>
      </c>
      <c r="B582" s="1">
        <v>2</v>
      </c>
      <c r="C582" s="24">
        <v>42142</v>
      </c>
      <c r="D582" s="26">
        <v>4513</v>
      </c>
      <c r="E582" s="26">
        <v>4537</v>
      </c>
      <c r="F582" s="26">
        <v>4503</v>
      </c>
      <c r="G582" s="26">
        <v>4530</v>
      </c>
      <c r="H582" s="1">
        <v>1177.2</v>
      </c>
      <c r="I582" s="81" t="s">
        <v>1112</v>
      </c>
      <c r="J582" s="119" t="s">
        <v>1113</v>
      </c>
      <c r="K582" s="119" t="s">
        <v>1115</v>
      </c>
      <c r="L582" s="72" t="s">
        <v>1114</v>
      </c>
      <c r="M582" s="7">
        <v>4535</v>
      </c>
      <c r="O582" s="84"/>
      <c r="P582" s="13"/>
      <c r="Q582" s="13"/>
      <c r="R582" s="13"/>
      <c r="S582" s="13"/>
      <c r="T582" s="13"/>
      <c r="U582" s="13"/>
      <c r="V582" s="13"/>
      <c r="W582" s="50"/>
      <c r="X582" s="69">
        <v>4532</v>
      </c>
      <c r="Y582" s="7">
        <v>4571</v>
      </c>
      <c r="Z582" s="68">
        <v>4517</v>
      </c>
      <c r="AA582" s="68">
        <v>4560</v>
      </c>
      <c r="AG582" s="37"/>
      <c r="AH582" s="37"/>
      <c r="AP582" s="14">
        <v>4489</v>
      </c>
      <c r="AQ582" s="14">
        <v>4532</v>
      </c>
      <c r="AR582" s="14">
        <v>4466</v>
      </c>
      <c r="AS582" s="14">
        <v>4518</v>
      </c>
      <c r="AT582" s="14">
        <v>4482</v>
      </c>
      <c r="AU582" s="127">
        <v>17</v>
      </c>
      <c r="AV582" s="127">
        <v>16</v>
      </c>
      <c r="AW582" s="14">
        <v>864</v>
      </c>
      <c r="AX582" s="127" t="s">
        <v>618</v>
      </c>
      <c r="AY582" s="14">
        <v>647</v>
      </c>
      <c r="AZ582" s="1">
        <v>4532</v>
      </c>
      <c r="BA582" s="1">
        <v>4547</v>
      </c>
      <c r="BB582" s="1">
        <v>4517</v>
      </c>
      <c r="BC582" s="1">
        <v>4542</v>
      </c>
      <c r="BH582" s="1">
        <v>4513</v>
      </c>
      <c r="BI582" s="1">
        <v>531</v>
      </c>
      <c r="BJ582" s="1">
        <v>585</v>
      </c>
      <c r="BK582" s="1">
        <v>0.90769230769230769</v>
      </c>
      <c r="BL582" s="1">
        <v>4532</v>
      </c>
      <c r="BM582" s="1">
        <v>4539</v>
      </c>
      <c r="BN582" s="1">
        <v>4517</v>
      </c>
      <c r="BO582" s="1">
        <v>4537</v>
      </c>
      <c r="BP582" s="1">
        <v>4532</v>
      </c>
      <c r="BQ582" s="1">
        <v>4555</v>
      </c>
      <c r="BR582" s="1">
        <v>4517</v>
      </c>
      <c r="BS582" s="1">
        <v>4555</v>
      </c>
      <c r="BT582" s="1">
        <v>4532</v>
      </c>
      <c r="BU582" s="1">
        <v>4538</v>
      </c>
      <c r="BV582" s="1">
        <v>4522</v>
      </c>
      <c r="BW582" s="1">
        <v>4523</v>
      </c>
      <c r="BX582" s="1">
        <v>1169</v>
      </c>
    </row>
    <row r="583" spans="1:76">
      <c r="A583" s="1">
        <v>2015</v>
      </c>
      <c r="B583" s="1">
        <v>3</v>
      </c>
      <c r="C583" s="24">
        <v>42143</v>
      </c>
      <c r="D583" s="26">
        <v>4550</v>
      </c>
      <c r="E583" s="26">
        <v>4553</v>
      </c>
      <c r="F583" s="26">
        <v>4516</v>
      </c>
      <c r="G583" s="26">
        <v>4530</v>
      </c>
      <c r="H583" s="1">
        <v>1150.3</v>
      </c>
      <c r="I583" s="81" t="s">
        <v>636</v>
      </c>
      <c r="J583" s="119" t="s">
        <v>637</v>
      </c>
      <c r="K583" s="119" t="s">
        <v>641</v>
      </c>
      <c r="L583" s="72" t="s">
        <v>638</v>
      </c>
      <c r="M583" s="7">
        <v>4518</v>
      </c>
      <c r="O583" s="84"/>
      <c r="P583" s="13"/>
      <c r="Q583" s="13"/>
      <c r="R583" s="13"/>
      <c r="S583" s="13"/>
      <c r="T583" s="13"/>
      <c r="U583" s="13"/>
      <c r="V583" s="13"/>
      <c r="W583" s="50"/>
      <c r="X583" s="69">
        <v>4519</v>
      </c>
      <c r="Y583" s="7">
        <v>4542</v>
      </c>
      <c r="Z583" s="68">
        <v>4480</v>
      </c>
      <c r="AA583" s="68">
        <v>4495</v>
      </c>
      <c r="AG583" s="37"/>
      <c r="AH583" s="37"/>
      <c r="AP583" s="14">
        <v>4532</v>
      </c>
      <c r="AQ583" s="14">
        <v>4571</v>
      </c>
      <c r="AR583" s="14">
        <v>4517</v>
      </c>
      <c r="AS583" s="14">
        <v>4537</v>
      </c>
      <c r="AT583" s="14">
        <v>4512.666666666667</v>
      </c>
      <c r="AU583" s="127">
        <v>20</v>
      </c>
      <c r="AV583" s="127" t="s">
        <v>618</v>
      </c>
      <c r="AW583" s="14">
        <v>864</v>
      </c>
      <c r="AX583" s="127" t="s">
        <v>618</v>
      </c>
      <c r="AY583" s="14">
        <v>647</v>
      </c>
      <c r="AZ583" s="1">
        <v>4519</v>
      </c>
      <c r="BA583" s="1">
        <v>4542</v>
      </c>
      <c r="BB583" s="1">
        <v>4502</v>
      </c>
      <c r="BC583" s="1">
        <v>4524</v>
      </c>
      <c r="BH583" s="1">
        <v>4543</v>
      </c>
      <c r="BI583" s="1">
        <v>572</v>
      </c>
      <c r="BJ583" s="1">
        <v>702</v>
      </c>
      <c r="BK583" s="1">
        <v>0.81481481481481477</v>
      </c>
      <c r="BL583" s="1">
        <v>4519</v>
      </c>
      <c r="BM583" s="1">
        <v>4542</v>
      </c>
      <c r="BN583" s="1">
        <v>4507</v>
      </c>
      <c r="BO583" s="1">
        <v>4513</v>
      </c>
      <c r="BP583" s="1">
        <v>4519</v>
      </c>
      <c r="BQ583" s="1">
        <v>4542</v>
      </c>
      <c r="BR583" s="1">
        <v>4481</v>
      </c>
      <c r="BS583" s="1">
        <v>4493</v>
      </c>
      <c r="BT583" s="1">
        <v>4519</v>
      </c>
      <c r="BU583" s="1">
        <v>4524</v>
      </c>
      <c r="BV583" s="1">
        <v>4507</v>
      </c>
      <c r="BW583" s="1">
        <v>4518</v>
      </c>
      <c r="BX583" s="1">
        <v>1166.3</v>
      </c>
    </row>
    <row r="584" spans="1:76">
      <c r="A584" s="1">
        <v>2015</v>
      </c>
      <c r="B584" s="1">
        <v>4</v>
      </c>
      <c r="C584" s="24">
        <v>42144</v>
      </c>
      <c r="D584" s="26">
        <v>4501</v>
      </c>
      <c r="E584" s="26">
        <v>4511</v>
      </c>
      <c r="F584" s="26">
        <v>4496</v>
      </c>
      <c r="G584" s="26">
        <v>4504</v>
      </c>
      <c r="H584" s="1">
        <v>1156.5</v>
      </c>
      <c r="I584" s="81" t="s">
        <v>844</v>
      </c>
      <c r="J584" s="119" t="s">
        <v>840</v>
      </c>
      <c r="K584" s="119" t="s">
        <v>845</v>
      </c>
      <c r="L584" s="72" t="s">
        <v>841</v>
      </c>
      <c r="M584" s="7">
        <v>4511</v>
      </c>
      <c r="O584" s="84"/>
      <c r="P584" s="13"/>
      <c r="Q584" s="13"/>
      <c r="R584" s="13"/>
      <c r="S584" s="13"/>
      <c r="T584" s="13"/>
      <c r="U584" s="13"/>
      <c r="V584" s="13"/>
      <c r="W584" s="50"/>
      <c r="X584" s="69">
        <v>4510</v>
      </c>
      <c r="Y584" s="7">
        <v>4540</v>
      </c>
      <c r="Z584" s="68">
        <v>4507</v>
      </c>
      <c r="AA584" s="68">
        <v>4531</v>
      </c>
      <c r="AG584" s="37"/>
      <c r="AH584" s="37"/>
      <c r="AP584" s="14">
        <v>4519</v>
      </c>
      <c r="AQ584" s="14">
        <v>4542</v>
      </c>
      <c r="AR584" s="14">
        <v>4480</v>
      </c>
      <c r="AS584" s="14">
        <v>4505</v>
      </c>
      <c r="AT584" s="14">
        <v>4520</v>
      </c>
      <c r="AU584" s="127">
        <v>3</v>
      </c>
      <c r="AV584" s="127" t="s">
        <v>618</v>
      </c>
      <c r="AW584" s="14">
        <v>864</v>
      </c>
      <c r="AX584" s="127" t="s">
        <v>618</v>
      </c>
      <c r="AY584" s="14">
        <v>647</v>
      </c>
      <c r="AZ584" s="1">
        <v>4510</v>
      </c>
      <c r="BA584" s="1">
        <v>4533</v>
      </c>
      <c r="BB584" s="1">
        <v>4507</v>
      </c>
      <c r="BC584" s="1">
        <v>4531</v>
      </c>
      <c r="BH584" s="1">
        <v>4501</v>
      </c>
      <c r="BI584" s="1">
        <v>628</v>
      </c>
      <c r="BJ584" s="1">
        <v>611</v>
      </c>
      <c r="BK584" s="1">
        <v>1.0278232405891981</v>
      </c>
      <c r="BL584" s="1">
        <v>4510</v>
      </c>
      <c r="BM584" s="1">
        <v>4527</v>
      </c>
      <c r="BN584" s="1">
        <v>4507</v>
      </c>
      <c r="BO584" s="1">
        <v>4519</v>
      </c>
      <c r="BP584" s="1">
        <v>4510</v>
      </c>
      <c r="BQ584" s="1">
        <v>4539</v>
      </c>
      <c r="BR584" s="1">
        <v>4507</v>
      </c>
      <c r="BS584" s="1">
        <v>4535</v>
      </c>
      <c r="BT584" s="1">
        <v>4510</v>
      </c>
      <c r="BU584" s="1">
        <v>4520</v>
      </c>
      <c r="BV584" s="1">
        <v>4510</v>
      </c>
      <c r="BW584" s="1">
        <v>4519</v>
      </c>
      <c r="BX584" s="1">
        <v>1154.7</v>
      </c>
    </row>
    <row r="585" spans="1:76">
      <c r="A585" s="1">
        <v>2015</v>
      </c>
      <c r="B585" s="1">
        <v>5</v>
      </c>
      <c r="C585" s="24">
        <v>42145</v>
      </c>
      <c r="D585" s="26">
        <v>4530</v>
      </c>
      <c r="E585" s="26">
        <v>4535</v>
      </c>
      <c r="F585" s="26">
        <v>4515</v>
      </c>
      <c r="G585" s="26">
        <v>4521</v>
      </c>
      <c r="H585" s="1">
        <v>1155</v>
      </c>
      <c r="I585" s="81" t="s">
        <v>14</v>
      </c>
      <c r="J585" s="119" t="s">
        <v>12</v>
      </c>
      <c r="K585" s="119" t="s">
        <v>15</v>
      </c>
      <c r="L585" s="72" t="s">
        <v>13</v>
      </c>
      <c r="M585" s="7">
        <v>4526</v>
      </c>
      <c r="O585" s="84"/>
      <c r="P585" s="13"/>
      <c r="Q585" s="13"/>
      <c r="R585" s="13"/>
      <c r="S585" s="13"/>
      <c r="T585" s="13"/>
      <c r="U585" s="13"/>
      <c r="V585" s="13"/>
      <c r="W585" s="50"/>
      <c r="X585" s="69">
        <v>4529</v>
      </c>
      <c r="Y585" s="7">
        <v>4534</v>
      </c>
      <c r="Z585" s="68">
        <v>4491</v>
      </c>
      <c r="AA585" s="68">
        <v>4514</v>
      </c>
      <c r="AG585" s="37"/>
      <c r="AH585" s="37"/>
      <c r="AP585" s="14">
        <v>4510</v>
      </c>
      <c r="AQ585" s="14">
        <v>4540</v>
      </c>
      <c r="AR585" s="14">
        <v>4507</v>
      </c>
      <c r="AS585" s="14">
        <v>4526</v>
      </c>
      <c r="AT585" s="14">
        <v>4522.666666666667</v>
      </c>
      <c r="AU585" s="127">
        <v>9</v>
      </c>
      <c r="AV585" s="127" t="s">
        <v>618</v>
      </c>
      <c r="AW585" s="14">
        <v>864</v>
      </c>
      <c r="AX585" s="127" t="s">
        <v>618</v>
      </c>
      <c r="AY585" s="14">
        <v>647</v>
      </c>
      <c r="AZ585" s="1">
        <v>4529</v>
      </c>
      <c r="BA585" s="1">
        <v>4534</v>
      </c>
      <c r="BB585" s="1">
        <v>4491</v>
      </c>
      <c r="BC585" s="1">
        <v>4502</v>
      </c>
      <c r="BH585" s="1">
        <v>4527</v>
      </c>
      <c r="BI585" s="1">
        <v>687</v>
      </c>
      <c r="BJ585" s="1">
        <v>551</v>
      </c>
      <c r="BK585" s="1">
        <v>1.2468239564428312</v>
      </c>
      <c r="BL585" s="1">
        <v>4529</v>
      </c>
      <c r="BM585" s="1">
        <v>4534</v>
      </c>
      <c r="BN585" s="1">
        <v>4504</v>
      </c>
      <c r="BO585" s="1">
        <v>4507</v>
      </c>
      <c r="BP585" s="1">
        <v>4529</v>
      </c>
      <c r="BQ585" s="1">
        <v>4534</v>
      </c>
      <c r="BR585" s="1">
        <v>4491</v>
      </c>
      <c r="BS585" s="1">
        <v>4513</v>
      </c>
      <c r="BT585" s="1">
        <v>4529</v>
      </c>
      <c r="BU585" s="1">
        <v>4533</v>
      </c>
      <c r="BV585" s="1">
        <v>4526</v>
      </c>
      <c r="BW585" s="1">
        <v>4526</v>
      </c>
      <c r="BX585" s="1">
        <v>1158.9000000000001</v>
      </c>
    </row>
    <row r="586" spans="1:76">
      <c r="A586" s="1">
        <v>2015</v>
      </c>
      <c r="B586" s="1">
        <v>6</v>
      </c>
      <c r="C586" s="24">
        <v>42146</v>
      </c>
      <c r="D586" s="26">
        <v>4519</v>
      </c>
      <c r="E586" s="26">
        <v>4521</v>
      </c>
      <c r="F586" s="26">
        <v>4507</v>
      </c>
      <c r="G586" s="26">
        <v>4512</v>
      </c>
      <c r="H586" s="1">
        <v>1148.5999999999999</v>
      </c>
      <c r="I586" s="81" t="s">
        <v>663</v>
      </c>
      <c r="J586" s="119" t="s">
        <v>661</v>
      </c>
      <c r="K586" s="119" t="s">
        <v>664</v>
      </c>
      <c r="L586" s="72" t="s">
        <v>662</v>
      </c>
      <c r="M586" s="7">
        <v>4515</v>
      </c>
      <c r="O586" s="84"/>
      <c r="P586" s="13"/>
      <c r="Q586" s="13"/>
      <c r="R586" s="13"/>
      <c r="S586" s="13"/>
      <c r="T586" s="13"/>
      <c r="U586" s="13"/>
      <c r="V586" s="13"/>
      <c r="W586" s="50"/>
      <c r="X586" s="69">
        <v>4517</v>
      </c>
      <c r="Y586" s="7">
        <v>4534</v>
      </c>
      <c r="Z586" s="68">
        <v>4498</v>
      </c>
      <c r="AA586" s="68">
        <v>4507</v>
      </c>
      <c r="AG586" s="37"/>
      <c r="AH586" s="37"/>
      <c r="AP586" s="14">
        <v>4529</v>
      </c>
      <c r="AQ586" s="14">
        <v>4534</v>
      </c>
      <c r="AR586" s="14">
        <v>4491</v>
      </c>
      <c r="AS586" s="14">
        <v>4517</v>
      </c>
      <c r="AT586" s="14">
        <v>4516</v>
      </c>
      <c r="AU586" s="127">
        <v>7</v>
      </c>
      <c r="AV586" s="127" t="s">
        <v>618</v>
      </c>
      <c r="AW586" s="14">
        <v>864</v>
      </c>
      <c r="AX586" s="127" t="s">
        <v>618</v>
      </c>
      <c r="AY586" s="14">
        <v>647</v>
      </c>
      <c r="AZ586" s="1">
        <v>4517</v>
      </c>
      <c r="BA586" s="1">
        <v>4534</v>
      </c>
      <c r="BB586" s="1">
        <v>4498</v>
      </c>
      <c r="BC586" s="1">
        <v>4505</v>
      </c>
      <c r="BH586" s="1">
        <v>4518</v>
      </c>
      <c r="BI586" s="1">
        <v>545</v>
      </c>
      <c r="BJ586" s="1">
        <v>465</v>
      </c>
      <c r="BK586" s="1">
        <v>1.1720430107526882</v>
      </c>
      <c r="BL586" s="1">
        <v>4517</v>
      </c>
      <c r="BM586" s="1">
        <v>4534</v>
      </c>
      <c r="BN586" s="1">
        <v>4501</v>
      </c>
      <c r="BO586" s="1">
        <v>4512</v>
      </c>
      <c r="BP586" s="1">
        <v>4517</v>
      </c>
      <c r="BQ586" s="1">
        <v>4534</v>
      </c>
      <c r="BR586" s="1">
        <v>4498</v>
      </c>
      <c r="BS586" s="1">
        <v>4515</v>
      </c>
      <c r="BT586" s="1">
        <v>4517</v>
      </c>
      <c r="BU586" s="1">
        <v>4531</v>
      </c>
      <c r="BV586" s="1">
        <v>4516</v>
      </c>
      <c r="BW586" s="1">
        <v>4527</v>
      </c>
      <c r="BX586" s="1">
        <v>1159.9000000000001</v>
      </c>
    </row>
    <row r="587" spans="1:76">
      <c r="A587" s="1">
        <v>2015</v>
      </c>
      <c r="B587" s="1">
        <v>2</v>
      </c>
      <c r="C587" s="24">
        <v>42149</v>
      </c>
      <c r="D587" s="26">
        <v>4504</v>
      </c>
      <c r="E587" s="26">
        <v>4515</v>
      </c>
      <c r="F587" s="26">
        <v>4503</v>
      </c>
      <c r="G587" s="26">
        <v>4508</v>
      </c>
      <c r="H587" s="1">
        <v>1150.2</v>
      </c>
      <c r="I587" s="81" t="s">
        <v>836</v>
      </c>
      <c r="J587" s="119" t="s">
        <v>834</v>
      </c>
      <c r="K587" s="119" t="s">
        <v>837</v>
      </c>
      <c r="L587" s="72" t="s">
        <v>835</v>
      </c>
      <c r="M587" s="7">
        <v>4513</v>
      </c>
      <c r="O587" s="84"/>
      <c r="P587" s="13"/>
      <c r="Q587" s="13"/>
      <c r="R587" s="13"/>
      <c r="S587" s="13"/>
      <c r="T587" s="13"/>
      <c r="U587" s="13"/>
      <c r="V587" s="13"/>
      <c r="W587" s="50"/>
      <c r="X587" s="69">
        <v>4513</v>
      </c>
      <c r="Y587" s="7">
        <v>4524</v>
      </c>
      <c r="Z587" s="68">
        <v>4507</v>
      </c>
      <c r="AA587" s="68">
        <v>4516</v>
      </c>
      <c r="AG587" s="37"/>
      <c r="AH587" s="37"/>
      <c r="AP587" s="14">
        <v>4517</v>
      </c>
      <c r="AQ587" s="14">
        <v>4534</v>
      </c>
      <c r="AR587" s="14">
        <v>4498</v>
      </c>
      <c r="AS587" s="14">
        <v>4503</v>
      </c>
      <c r="AT587" s="14">
        <v>4515.333333333333</v>
      </c>
      <c r="AU587" s="127">
        <v>4</v>
      </c>
      <c r="AV587" s="127" t="s">
        <v>618</v>
      </c>
      <c r="AW587" s="14">
        <v>864</v>
      </c>
      <c r="AX587" s="127" t="s">
        <v>618</v>
      </c>
      <c r="AY587" s="14">
        <v>647</v>
      </c>
      <c r="AZ587" s="1">
        <v>4513</v>
      </c>
      <c r="BA587" s="1">
        <v>4518</v>
      </c>
      <c r="BB587" s="1">
        <v>4507</v>
      </c>
      <c r="BC587" s="1">
        <v>4511</v>
      </c>
      <c r="BH587" s="1">
        <v>4507</v>
      </c>
      <c r="BI587" s="1">
        <v>629</v>
      </c>
      <c r="BJ587" s="1">
        <v>588</v>
      </c>
      <c r="BK587" s="1">
        <v>1.0697278911564625</v>
      </c>
      <c r="BL587" s="1">
        <v>4513</v>
      </c>
      <c r="BM587" s="1">
        <v>4518</v>
      </c>
      <c r="BN587" s="1">
        <v>4507</v>
      </c>
      <c r="BO587" s="1">
        <v>4509</v>
      </c>
      <c r="BP587" s="1">
        <v>4513</v>
      </c>
      <c r="BQ587" s="1">
        <v>4518</v>
      </c>
      <c r="BR587" s="1">
        <v>4507</v>
      </c>
      <c r="BS587" s="1">
        <v>4514</v>
      </c>
      <c r="BT587" s="1">
        <v>4513</v>
      </c>
      <c r="BU587" s="1">
        <v>4515</v>
      </c>
      <c r="BV587" s="1">
        <v>4507</v>
      </c>
      <c r="BW587" s="1">
        <v>4509</v>
      </c>
      <c r="BX587" s="1">
        <v>1147.4000000000001</v>
      </c>
    </row>
    <row r="588" spans="1:76">
      <c r="A588" s="1">
        <v>2015</v>
      </c>
      <c r="B588" s="1">
        <v>3</v>
      </c>
      <c r="C588" s="24">
        <v>42150</v>
      </c>
      <c r="D588" s="26">
        <v>4519</v>
      </c>
      <c r="E588" s="26">
        <v>4529</v>
      </c>
      <c r="F588" s="26">
        <v>4516</v>
      </c>
      <c r="G588" s="26">
        <v>4527</v>
      </c>
      <c r="H588" s="1">
        <v>1124.9000000000001</v>
      </c>
      <c r="I588" s="81" t="s">
        <v>1158</v>
      </c>
      <c r="J588" s="119" t="s">
        <v>1156</v>
      </c>
      <c r="K588" s="119" t="s">
        <v>1161</v>
      </c>
      <c r="L588" s="72" t="s">
        <v>1157</v>
      </c>
      <c r="M588" s="7">
        <v>4521</v>
      </c>
      <c r="O588" s="84"/>
      <c r="P588" s="13"/>
      <c r="Q588" s="13"/>
      <c r="R588" s="13"/>
      <c r="S588" s="13"/>
      <c r="T588" s="13"/>
      <c r="U588" s="13"/>
      <c r="V588" s="13"/>
      <c r="W588" s="50"/>
      <c r="X588" s="69">
        <v>4521</v>
      </c>
      <c r="Y588" s="7">
        <v>4525</v>
      </c>
      <c r="Z588" s="68">
        <v>4470</v>
      </c>
      <c r="AA588" s="68">
        <v>4481</v>
      </c>
      <c r="AG588" s="37"/>
      <c r="AH588" s="37"/>
      <c r="AP588" s="14">
        <v>4513</v>
      </c>
      <c r="AQ588" s="14">
        <v>4525</v>
      </c>
      <c r="AR588" s="14">
        <v>4507</v>
      </c>
      <c r="AS588" s="14">
        <v>4523</v>
      </c>
      <c r="AT588" s="14">
        <v>4514.333333333333</v>
      </c>
      <c r="AU588" s="127">
        <v>8</v>
      </c>
      <c r="AV588" s="127">
        <v>-42</v>
      </c>
      <c r="AW588" s="14">
        <v>822</v>
      </c>
      <c r="AX588" s="127" t="s">
        <v>618</v>
      </c>
      <c r="AY588" s="14">
        <v>647</v>
      </c>
      <c r="AZ588" s="1">
        <v>4521</v>
      </c>
      <c r="BA588" s="1">
        <v>4525</v>
      </c>
      <c r="BB588" s="1">
        <v>4487</v>
      </c>
      <c r="BC588" s="1">
        <v>4492</v>
      </c>
      <c r="BH588" s="1">
        <v>4521</v>
      </c>
      <c r="BI588" s="1">
        <v>892</v>
      </c>
      <c r="BJ588" s="1">
        <v>556</v>
      </c>
      <c r="BK588" s="1">
        <v>1.6043165467625899</v>
      </c>
      <c r="BL588" s="1">
        <v>4521</v>
      </c>
      <c r="BM588" s="1">
        <v>4525</v>
      </c>
      <c r="BN588" s="1">
        <v>4492</v>
      </c>
      <c r="BO588" s="1">
        <v>4502</v>
      </c>
      <c r="BP588" s="1">
        <v>4521</v>
      </c>
      <c r="BQ588" s="1">
        <v>4525</v>
      </c>
      <c r="BR588" s="1">
        <v>4487</v>
      </c>
      <c r="BS588" s="1">
        <v>4490</v>
      </c>
      <c r="BT588" s="1">
        <v>4521</v>
      </c>
      <c r="BU588" s="1">
        <v>4525</v>
      </c>
      <c r="BV588" s="1">
        <v>4504</v>
      </c>
      <c r="BW588" s="1">
        <v>4510</v>
      </c>
      <c r="BX588" s="1">
        <v>1138</v>
      </c>
    </row>
    <row r="589" spans="1:76">
      <c r="A589" s="1">
        <v>2015</v>
      </c>
      <c r="B589" s="1">
        <v>4</v>
      </c>
      <c r="C589" s="24">
        <v>42151</v>
      </c>
      <c r="D589" s="26">
        <v>4485</v>
      </c>
      <c r="E589" s="26">
        <v>4505</v>
      </c>
      <c r="F589" s="26">
        <v>4480</v>
      </c>
      <c r="G589" s="26">
        <v>4495</v>
      </c>
      <c r="H589" s="1">
        <v>1118.5999999999999</v>
      </c>
      <c r="I589" s="81" t="s">
        <v>443</v>
      </c>
      <c r="J589" s="119" t="s">
        <v>440</v>
      </c>
      <c r="K589" s="119" t="s">
        <v>445</v>
      </c>
      <c r="L589" s="72" t="s">
        <v>441</v>
      </c>
      <c r="M589" s="7">
        <v>4496</v>
      </c>
      <c r="O589" s="84"/>
      <c r="P589" s="13"/>
      <c r="Q589" s="13"/>
      <c r="R589" s="13"/>
      <c r="S589" s="13"/>
      <c r="T589" s="13"/>
      <c r="U589" s="13"/>
      <c r="V589" s="13"/>
      <c r="W589" s="50"/>
      <c r="X589" s="69">
        <v>4498</v>
      </c>
      <c r="Y589" s="7">
        <v>4503</v>
      </c>
      <c r="Z589" s="68">
        <v>4473</v>
      </c>
      <c r="AA589" s="68">
        <v>4492</v>
      </c>
      <c r="AG589" s="37"/>
      <c r="AH589" s="37"/>
      <c r="AP589" s="14">
        <v>4521</v>
      </c>
      <c r="AQ589" s="14">
        <v>4525</v>
      </c>
      <c r="AR589" s="14">
        <v>4470</v>
      </c>
      <c r="AS589" s="14">
        <v>4482</v>
      </c>
      <c r="AT589" s="14">
        <v>4502.666666666667</v>
      </c>
      <c r="AU589" s="127">
        <v>10</v>
      </c>
      <c r="AV589" s="127" t="s">
        <v>618</v>
      </c>
      <c r="AW589" s="14">
        <v>822</v>
      </c>
      <c r="AX589" s="127" t="s">
        <v>618</v>
      </c>
      <c r="AY589" s="14">
        <v>647</v>
      </c>
      <c r="AZ589" s="1">
        <v>4498</v>
      </c>
      <c r="BA589" s="1">
        <v>4501</v>
      </c>
      <c r="BB589" s="1">
        <v>4481</v>
      </c>
      <c r="BC589" s="1">
        <v>4495</v>
      </c>
      <c r="BH589" s="1">
        <v>4487</v>
      </c>
      <c r="BI589" s="1">
        <v>746</v>
      </c>
      <c r="BJ589" s="1">
        <v>687</v>
      </c>
      <c r="BK589" s="1">
        <v>1.0858806404657932</v>
      </c>
      <c r="BL589" s="1">
        <v>4498</v>
      </c>
      <c r="BM589" s="1">
        <v>4501</v>
      </c>
      <c r="BN589" s="1">
        <v>4486</v>
      </c>
      <c r="BO589" s="1">
        <v>4495</v>
      </c>
      <c r="BP589" s="1">
        <v>4498</v>
      </c>
      <c r="BQ589" s="1">
        <v>4503</v>
      </c>
      <c r="BR589" s="1">
        <v>4481</v>
      </c>
      <c r="BS589" s="1">
        <v>4502</v>
      </c>
      <c r="BT589" s="1">
        <v>4498</v>
      </c>
      <c r="BU589" s="1">
        <v>4501</v>
      </c>
      <c r="BV589" s="1">
        <v>4495</v>
      </c>
      <c r="BW589" s="1">
        <v>4499</v>
      </c>
      <c r="BX589" s="1">
        <v>1128.9000000000001</v>
      </c>
    </row>
    <row r="590" spans="1:76">
      <c r="A590" s="1">
        <v>2015</v>
      </c>
      <c r="B590" s="1">
        <v>5</v>
      </c>
      <c r="C590" s="24">
        <v>42152</v>
      </c>
      <c r="D590" s="26">
        <v>4488</v>
      </c>
      <c r="E590" s="26">
        <v>4505</v>
      </c>
      <c r="F590" s="26">
        <v>4477</v>
      </c>
      <c r="G590" s="26">
        <v>4494</v>
      </c>
      <c r="H590" s="1">
        <v>1115.5999999999999</v>
      </c>
      <c r="I590" s="81" t="s">
        <v>696</v>
      </c>
      <c r="J590" s="119" t="s">
        <v>694</v>
      </c>
      <c r="K590" s="119" t="s">
        <v>697</v>
      </c>
      <c r="L590" s="72" t="s">
        <v>695</v>
      </c>
      <c r="M590" s="7">
        <v>4497</v>
      </c>
      <c r="O590" s="84"/>
      <c r="P590" s="13"/>
      <c r="Q590" s="13"/>
      <c r="R590" s="13"/>
      <c r="S590" s="13"/>
      <c r="T590" s="13"/>
      <c r="U590" s="13"/>
      <c r="V590" s="13"/>
      <c r="W590" s="50"/>
      <c r="X590" s="69">
        <v>4502</v>
      </c>
      <c r="Y590" s="7">
        <v>4518</v>
      </c>
      <c r="Z590" s="68">
        <v>4467</v>
      </c>
      <c r="AA590" s="68">
        <v>4486</v>
      </c>
      <c r="AG590" s="37"/>
      <c r="AH590" s="37"/>
      <c r="AP590" s="14">
        <v>4498</v>
      </c>
      <c r="AQ590" s="14">
        <v>4503</v>
      </c>
      <c r="AR590" s="14">
        <v>4473</v>
      </c>
      <c r="AS590" s="14">
        <v>4482</v>
      </c>
      <c r="AT590" s="14">
        <v>4495.666666666667</v>
      </c>
      <c r="AU590" s="127">
        <v>6</v>
      </c>
      <c r="AV590" s="127" t="s">
        <v>618</v>
      </c>
      <c r="AW590" s="14">
        <v>822</v>
      </c>
      <c r="AX590" s="127" t="s">
        <v>618</v>
      </c>
      <c r="AY590" s="14">
        <v>647</v>
      </c>
      <c r="AZ590" s="1">
        <v>4502</v>
      </c>
      <c r="BA590" s="1">
        <v>4518</v>
      </c>
      <c r="BB590" s="1">
        <v>4470</v>
      </c>
      <c r="BC590" s="1">
        <v>4473</v>
      </c>
      <c r="BH590" s="1">
        <v>4487</v>
      </c>
      <c r="BI590" s="1">
        <v>827</v>
      </c>
      <c r="BJ590" s="1">
        <v>608</v>
      </c>
      <c r="BK590" s="1">
        <v>1.3601973684210527</v>
      </c>
      <c r="BL590" s="1">
        <v>4502</v>
      </c>
      <c r="BM590" s="1">
        <v>4518</v>
      </c>
      <c r="BN590" s="1">
        <v>4490</v>
      </c>
      <c r="BO590" s="1">
        <v>4494</v>
      </c>
      <c r="BP590" s="1">
        <v>4502</v>
      </c>
      <c r="BQ590" s="1">
        <v>4518</v>
      </c>
      <c r="BR590" s="1">
        <v>4467</v>
      </c>
      <c r="BS590" s="1">
        <v>4494</v>
      </c>
      <c r="BT590" s="1">
        <v>4502</v>
      </c>
      <c r="BU590" s="1">
        <v>4517</v>
      </c>
      <c r="BV590" s="1">
        <v>4497</v>
      </c>
      <c r="BW590" s="1">
        <v>4517</v>
      </c>
      <c r="BX590" s="1">
        <v>1126.5999999999999</v>
      </c>
    </row>
    <row r="591" spans="1:76">
      <c r="A591" s="1">
        <v>2015</v>
      </c>
      <c r="B591" s="1">
        <v>6</v>
      </c>
      <c r="C591" s="24">
        <v>42153</v>
      </c>
      <c r="D591" s="26">
        <v>4483</v>
      </c>
      <c r="E591" s="26">
        <v>4488</v>
      </c>
      <c r="F591" s="26">
        <v>4475</v>
      </c>
      <c r="G591" s="26">
        <v>4478</v>
      </c>
      <c r="H591" s="1">
        <v>1111.5</v>
      </c>
      <c r="I591" s="81" t="s">
        <v>816</v>
      </c>
      <c r="J591" s="119" t="s">
        <v>814</v>
      </c>
      <c r="K591" s="119" t="s">
        <v>817</v>
      </c>
      <c r="L591" s="72" t="s">
        <v>815</v>
      </c>
      <c r="M591" s="7">
        <v>4484</v>
      </c>
      <c r="O591" s="84"/>
      <c r="P591" s="13"/>
      <c r="Q591" s="13"/>
      <c r="R591" s="13"/>
      <c r="S591" s="13"/>
      <c r="T591" s="13"/>
      <c r="U591" s="13"/>
      <c r="V591" s="13"/>
      <c r="W591" s="50"/>
      <c r="X591" s="69">
        <v>4483</v>
      </c>
      <c r="Y591" s="7">
        <v>4488</v>
      </c>
      <c r="Z591" s="68">
        <v>4460</v>
      </c>
      <c r="AA591" s="68">
        <v>4477</v>
      </c>
      <c r="AG591" s="37"/>
      <c r="AH591" s="37"/>
      <c r="AP591" s="14">
        <v>4502</v>
      </c>
      <c r="AQ591" s="14">
        <v>4518</v>
      </c>
      <c r="AR591" s="14">
        <v>4467</v>
      </c>
      <c r="AS591" s="14">
        <v>4485</v>
      </c>
      <c r="AT591" s="14">
        <v>4483</v>
      </c>
      <c r="AU591" s="127">
        <v>5</v>
      </c>
      <c r="AV591" s="127" t="s">
        <v>618</v>
      </c>
      <c r="AW591" s="14">
        <v>822</v>
      </c>
      <c r="AX591" s="127" t="s">
        <v>618</v>
      </c>
      <c r="AY591" s="14">
        <v>647</v>
      </c>
      <c r="AZ591" s="1">
        <v>4483</v>
      </c>
      <c r="BA591" s="1">
        <v>4488</v>
      </c>
      <c r="BB591" s="1">
        <v>4460</v>
      </c>
      <c r="BC591" s="1">
        <v>4482</v>
      </c>
      <c r="BH591" s="1">
        <v>4484</v>
      </c>
      <c r="BI591" s="1">
        <v>742</v>
      </c>
      <c r="BJ591" s="1">
        <v>590</v>
      </c>
      <c r="BK591" s="1">
        <v>1.2576271186440677</v>
      </c>
      <c r="BL591" s="1">
        <v>4483</v>
      </c>
      <c r="BM591" s="1">
        <v>4487</v>
      </c>
      <c r="BN591" s="1">
        <v>4460</v>
      </c>
      <c r="BO591" s="1">
        <v>4480</v>
      </c>
      <c r="BP591" s="1">
        <v>4483</v>
      </c>
      <c r="BQ591" s="1">
        <v>4488</v>
      </c>
      <c r="BR591" s="1">
        <v>4460</v>
      </c>
      <c r="BS591" s="1">
        <v>4483</v>
      </c>
      <c r="BT591" s="1">
        <v>4483</v>
      </c>
      <c r="BU591" s="1">
        <v>4485</v>
      </c>
      <c r="BV591" s="1">
        <v>4472</v>
      </c>
      <c r="BW591" s="1">
        <v>4473</v>
      </c>
      <c r="BX591" s="1">
        <v>1116.7</v>
      </c>
    </row>
    <row r="592" spans="1:76">
      <c r="A592" s="1">
        <v>2015</v>
      </c>
      <c r="B592" s="1">
        <v>2</v>
      </c>
      <c r="C592" s="24">
        <v>42156</v>
      </c>
      <c r="D592" s="26">
        <v>4473</v>
      </c>
      <c r="E592" s="26">
        <v>4476</v>
      </c>
      <c r="F592" s="26">
        <v>4461</v>
      </c>
      <c r="G592" s="26">
        <v>4465</v>
      </c>
      <c r="H592" s="1">
        <v>1103</v>
      </c>
      <c r="I592" s="81" t="s">
        <v>986</v>
      </c>
      <c r="J592" s="119" t="s">
        <v>984</v>
      </c>
      <c r="K592" s="119" t="s">
        <v>987</v>
      </c>
      <c r="L592" s="72" t="s">
        <v>985</v>
      </c>
      <c r="M592" s="7">
        <v>4450</v>
      </c>
      <c r="O592" s="84"/>
      <c r="P592" s="13"/>
      <c r="Q592" s="13"/>
      <c r="R592" s="13"/>
      <c r="S592" s="13"/>
      <c r="T592" s="13"/>
      <c r="U592" s="13"/>
      <c r="V592" s="13"/>
      <c r="W592" s="50"/>
      <c r="X592" s="69">
        <v>4450</v>
      </c>
      <c r="Y592" s="7">
        <v>4509</v>
      </c>
      <c r="Z592" s="68">
        <v>4445</v>
      </c>
      <c r="AA592" s="68">
        <v>4468</v>
      </c>
      <c r="AG592" s="37"/>
      <c r="AH592" s="37"/>
      <c r="AP592" s="14">
        <v>4483</v>
      </c>
      <c r="AQ592" s="14">
        <v>4488</v>
      </c>
      <c r="AR592" s="14">
        <v>4460</v>
      </c>
      <c r="AS592" s="14">
        <v>4473</v>
      </c>
      <c r="AT592" s="14">
        <v>4480</v>
      </c>
      <c r="AU592" s="127">
        <v>8</v>
      </c>
      <c r="AV592" s="127" t="s">
        <v>618</v>
      </c>
      <c r="AW592" s="14">
        <v>822</v>
      </c>
      <c r="AX592" s="127" t="s">
        <v>618</v>
      </c>
      <c r="AY592" s="14">
        <v>647</v>
      </c>
      <c r="AZ592" s="1">
        <v>4450</v>
      </c>
      <c r="BA592" s="1">
        <v>4509</v>
      </c>
      <c r="BB592" s="1">
        <v>4445</v>
      </c>
      <c r="BC592" s="1">
        <v>4505</v>
      </c>
      <c r="BH592" s="1">
        <v>4469</v>
      </c>
      <c r="BI592" s="1">
        <v>622</v>
      </c>
      <c r="BJ592" s="1">
        <v>514</v>
      </c>
      <c r="BK592" s="1">
        <v>1.2101167315175096</v>
      </c>
      <c r="BL592" s="1">
        <v>4450</v>
      </c>
      <c r="BM592" s="1">
        <v>4462</v>
      </c>
      <c r="BN592" s="1">
        <v>4445</v>
      </c>
      <c r="BO592" s="1">
        <v>4462</v>
      </c>
      <c r="BP592" s="1">
        <v>4450</v>
      </c>
      <c r="BQ592" s="1">
        <v>4509</v>
      </c>
      <c r="BR592" s="1">
        <v>4445</v>
      </c>
      <c r="BS592" s="1">
        <v>4499</v>
      </c>
      <c r="BT592" s="1">
        <v>4450</v>
      </c>
      <c r="BU592" s="1">
        <v>4455</v>
      </c>
      <c r="BV592" s="1">
        <v>4447</v>
      </c>
      <c r="BW592" s="1">
        <v>4447</v>
      </c>
      <c r="BX592" s="1">
        <v>1106.8</v>
      </c>
    </row>
    <row r="593" spans="1:76">
      <c r="A593" s="1">
        <v>2015</v>
      </c>
      <c r="B593" s="1">
        <v>3</v>
      </c>
      <c r="C593" s="24">
        <v>42157</v>
      </c>
      <c r="D593" s="26">
        <v>4468</v>
      </c>
      <c r="E593" s="26">
        <v>4468</v>
      </c>
      <c r="F593" s="26">
        <v>4450</v>
      </c>
      <c r="G593" s="26">
        <v>4450</v>
      </c>
      <c r="H593" s="1">
        <v>1112.4000000000001</v>
      </c>
      <c r="I593" s="81" t="s">
        <v>1169</v>
      </c>
      <c r="J593" s="119" t="s">
        <v>1167</v>
      </c>
      <c r="K593" s="119" t="s">
        <v>1170</v>
      </c>
      <c r="L593" s="72" t="s">
        <v>1168</v>
      </c>
      <c r="M593" s="7">
        <v>4463</v>
      </c>
      <c r="O593" s="84"/>
      <c r="P593" s="13"/>
      <c r="Q593" s="13"/>
      <c r="R593" s="13"/>
      <c r="S593" s="13"/>
      <c r="T593" s="13"/>
      <c r="U593" s="13"/>
      <c r="V593" s="13"/>
      <c r="W593" s="50"/>
      <c r="X593" s="69">
        <v>4465</v>
      </c>
      <c r="Y593" s="7">
        <v>4490</v>
      </c>
      <c r="Z593" s="68">
        <v>4455</v>
      </c>
      <c r="AA593" s="68">
        <v>4470</v>
      </c>
      <c r="AG593" s="37"/>
      <c r="AH593" s="37"/>
      <c r="AP593" s="14">
        <v>4450</v>
      </c>
      <c r="AQ593" s="14">
        <v>4509</v>
      </c>
      <c r="AR593" s="14">
        <v>4445</v>
      </c>
      <c r="AS593" s="14">
        <v>4458</v>
      </c>
      <c r="AT593" s="14">
        <v>4472</v>
      </c>
      <c r="AU593" s="127">
        <v>18</v>
      </c>
      <c r="AV593" s="127" t="s">
        <v>618</v>
      </c>
      <c r="AW593" s="14">
        <v>822</v>
      </c>
      <c r="AX593" s="127" t="s">
        <v>618</v>
      </c>
      <c r="AY593" s="14">
        <v>647</v>
      </c>
      <c r="AZ593" s="1">
        <v>4465</v>
      </c>
      <c r="BA593" s="1">
        <v>4490</v>
      </c>
      <c r="BB593" s="1">
        <v>4455</v>
      </c>
      <c r="BC593" s="1">
        <v>4461</v>
      </c>
      <c r="BH593" s="1">
        <v>4466</v>
      </c>
      <c r="BI593" s="1">
        <v>662</v>
      </c>
      <c r="BJ593" s="1">
        <v>610</v>
      </c>
      <c r="BK593" s="1">
        <v>1.0852459016393443</v>
      </c>
      <c r="BL593" s="1">
        <v>4465</v>
      </c>
      <c r="BM593" s="1">
        <v>4490</v>
      </c>
      <c r="BN593" s="1">
        <v>4455</v>
      </c>
      <c r="BO593" s="1">
        <v>4458</v>
      </c>
      <c r="BP593" s="1">
        <v>4465</v>
      </c>
      <c r="BQ593" s="1">
        <v>4490</v>
      </c>
      <c r="BR593" s="1">
        <v>4455</v>
      </c>
      <c r="BS593" s="1">
        <v>4470</v>
      </c>
      <c r="BT593" s="1">
        <v>4465</v>
      </c>
      <c r="BU593" s="1">
        <v>4465</v>
      </c>
      <c r="BV593" s="1">
        <v>4458</v>
      </c>
      <c r="BW593" s="1">
        <v>4459</v>
      </c>
      <c r="BX593" s="1">
        <v>1106.2</v>
      </c>
    </row>
    <row r="594" spans="1:76">
      <c r="A594" s="1">
        <v>2015</v>
      </c>
      <c r="B594" s="1">
        <v>4</v>
      </c>
      <c r="C594" s="24">
        <v>42158</v>
      </c>
      <c r="D594" s="26">
        <v>4473</v>
      </c>
      <c r="E594" s="26">
        <v>4487</v>
      </c>
      <c r="F594" s="26">
        <v>4465</v>
      </c>
      <c r="G594" s="26">
        <v>4469</v>
      </c>
      <c r="H594" s="1">
        <v>1103.0999999999999</v>
      </c>
      <c r="I594" s="81" t="s">
        <v>140</v>
      </c>
      <c r="J594" s="119" t="s">
        <v>129</v>
      </c>
      <c r="K594" s="119" t="s">
        <v>141</v>
      </c>
      <c r="L594" s="72" t="s">
        <v>130</v>
      </c>
      <c r="M594" s="7">
        <v>4468</v>
      </c>
      <c r="O594" s="84"/>
      <c r="P594" s="13"/>
      <c r="Q594" s="13"/>
      <c r="R594" s="13"/>
      <c r="S594" s="13"/>
      <c r="T594" s="13"/>
      <c r="U594" s="13"/>
      <c r="V594" s="13"/>
      <c r="W594" s="50"/>
      <c r="X594" s="69">
        <v>4467</v>
      </c>
      <c r="Y594" s="7">
        <v>4494</v>
      </c>
      <c r="Z594" s="68">
        <v>4433</v>
      </c>
      <c r="AA594" s="68">
        <v>4447</v>
      </c>
      <c r="AG594" s="37"/>
      <c r="AH594" s="37"/>
      <c r="AP594" s="14">
        <v>4465</v>
      </c>
      <c r="AQ594" s="14">
        <v>4490</v>
      </c>
      <c r="AR594" s="14">
        <v>4455</v>
      </c>
      <c r="AS594" s="14">
        <v>4484</v>
      </c>
      <c r="AT594" s="14">
        <v>4471.666666666667</v>
      </c>
      <c r="AU594" s="127">
        <v>4</v>
      </c>
      <c r="AV594" s="127" t="s">
        <v>618</v>
      </c>
      <c r="AW594" s="14">
        <v>822</v>
      </c>
      <c r="AX594" s="127" t="s">
        <v>618</v>
      </c>
      <c r="AY594" s="14">
        <v>647</v>
      </c>
      <c r="AZ594" s="1">
        <v>4467</v>
      </c>
      <c r="BA594" s="1">
        <v>4494</v>
      </c>
      <c r="BB594" s="1">
        <v>4467</v>
      </c>
      <c r="BC594" s="1">
        <v>4468</v>
      </c>
      <c r="BH594" s="1">
        <v>4481</v>
      </c>
      <c r="BI594" s="1">
        <v>520</v>
      </c>
      <c r="BJ594" s="1">
        <v>594</v>
      </c>
      <c r="BK594" s="1">
        <v>0.87542087542087543</v>
      </c>
      <c r="BL594" s="1">
        <v>4467</v>
      </c>
      <c r="BM594" s="1">
        <v>4494</v>
      </c>
      <c r="BN594" s="1">
        <v>4467</v>
      </c>
      <c r="BO594" s="1">
        <v>4478</v>
      </c>
      <c r="BP594" s="1">
        <v>4467</v>
      </c>
      <c r="BQ594" s="1">
        <v>4494</v>
      </c>
      <c r="BR594" s="1">
        <v>4461</v>
      </c>
      <c r="BS594" s="1">
        <v>4462</v>
      </c>
      <c r="BT594" s="1">
        <v>4467</v>
      </c>
      <c r="BU594" s="1">
        <v>4477</v>
      </c>
      <c r="BV594" s="1">
        <v>4467</v>
      </c>
      <c r="BW594" s="1">
        <v>4475</v>
      </c>
      <c r="BX594" s="1">
        <v>1112.5999999999999</v>
      </c>
    </row>
    <row r="595" spans="1:76">
      <c r="A595" s="1">
        <v>2015</v>
      </c>
      <c r="B595" s="1">
        <v>5</v>
      </c>
      <c r="C595" s="24">
        <v>42159</v>
      </c>
      <c r="D595" s="26">
        <v>4452</v>
      </c>
      <c r="E595" s="26">
        <v>4462</v>
      </c>
      <c r="F595" s="26">
        <v>4444</v>
      </c>
      <c r="G595" s="26">
        <v>4456</v>
      </c>
      <c r="H595" s="1">
        <v>1099.5999999999999</v>
      </c>
      <c r="I595" s="81" t="s">
        <v>385</v>
      </c>
      <c r="J595" s="119" t="s">
        <v>374</v>
      </c>
      <c r="K595" s="119" t="s">
        <v>386</v>
      </c>
      <c r="L595" s="72" t="s">
        <v>375</v>
      </c>
      <c r="M595" s="7">
        <v>4443</v>
      </c>
      <c r="O595" s="84"/>
      <c r="P595" s="13"/>
      <c r="Q595" s="13"/>
      <c r="R595" s="13"/>
      <c r="S595" s="13"/>
      <c r="T595" s="13"/>
      <c r="U595" s="13"/>
      <c r="V595" s="13"/>
      <c r="W595" s="50"/>
      <c r="X595" s="69">
        <v>4444</v>
      </c>
      <c r="Y595" s="7">
        <v>4459</v>
      </c>
      <c r="Z595" s="68">
        <v>4425</v>
      </c>
      <c r="AA595" s="68">
        <v>4438</v>
      </c>
      <c r="AG595" s="37"/>
      <c r="AH595" s="37"/>
      <c r="AP595" s="14">
        <v>4467</v>
      </c>
      <c r="AQ595" s="14">
        <v>4494</v>
      </c>
      <c r="AR595" s="14">
        <v>4433</v>
      </c>
      <c r="AS595" s="14">
        <v>4450</v>
      </c>
      <c r="AT595" s="14">
        <v>4464</v>
      </c>
      <c r="AU595" s="127">
        <v>4</v>
      </c>
      <c r="AV595" s="127" t="s">
        <v>618</v>
      </c>
      <c r="AW595" s="14">
        <v>822</v>
      </c>
      <c r="AX595" s="127" t="s">
        <v>618</v>
      </c>
      <c r="AY595" s="14">
        <v>647</v>
      </c>
      <c r="AZ595" s="1">
        <v>4444</v>
      </c>
      <c r="BA595" s="1">
        <v>4459</v>
      </c>
      <c r="BB595" s="1">
        <v>4430</v>
      </c>
      <c r="BC595" s="1">
        <v>4433</v>
      </c>
      <c r="BH595" s="1">
        <v>4454</v>
      </c>
      <c r="BI595" s="1">
        <v>660</v>
      </c>
      <c r="BJ595" s="1">
        <v>644</v>
      </c>
      <c r="BK595" s="1">
        <v>1.0248447204968945</v>
      </c>
      <c r="BL595" s="1">
        <v>4444</v>
      </c>
      <c r="BM595" s="1">
        <v>4459</v>
      </c>
      <c r="BN595" s="1">
        <v>4436</v>
      </c>
      <c r="BO595" s="1">
        <v>4440</v>
      </c>
      <c r="BP595" s="1">
        <v>4444</v>
      </c>
      <c r="BQ595" s="1">
        <v>4459</v>
      </c>
      <c r="BR595" s="1">
        <v>4427</v>
      </c>
      <c r="BS595" s="1">
        <v>4434</v>
      </c>
      <c r="BT595" s="1">
        <v>4444</v>
      </c>
      <c r="BU595" s="1">
        <v>4448</v>
      </c>
      <c r="BV595" s="1">
        <v>4436</v>
      </c>
      <c r="BW595" s="1">
        <v>4445</v>
      </c>
      <c r="BX595" s="1">
        <v>1105.8</v>
      </c>
    </row>
    <row r="596" spans="1:76">
      <c r="A596" s="1">
        <v>2015</v>
      </c>
      <c r="B596" s="1">
        <v>6</v>
      </c>
      <c r="C596" s="24">
        <v>42160</v>
      </c>
      <c r="D596" s="26">
        <v>4436</v>
      </c>
      <c r="E596" s="26">
        <v>4439</v>
      </c>
      <c r="F596" s="26">
        <v>4429</v>
      </c>
      <c r="G596" s="26">
        <v>4430</v>
      </c>
      <c r="H596" s="1">
        <v>1092</v>
      </c>
      <c r="I596" s="81" t="s">
        <v>515</v>
      </c>
      <c r="J596" s="119" t="s">
        <v>498</v>
      </c>
      <c r="K596" s="119" t="s">
        <v>516</v>
      </c>
      <c r="L596" s="72" t="s">
        <v>499</v>
      </c>
      <c r="M596" s="7">
        <v>4438</v>
      </c>
      <c r="O596" s="84"/>
      <c r="P596" s="13"/>
      <c r="Q596" s="13"/>
      <c r="R596" s="13"/>
      <c r="S596" s="13"/>
      <c r="T596" s="13"/>
      <c r="U596" s="13"/>
      <c r="V596" s="13"/>
      <c r="W596" s="50"/>
      <c r="X596" s="69">
        <v>4438</v>
      </c>
      <c r="Y596" s="7">
        <v>4465</v>
      </c>
      <c r="Z596" s="68">
        <v>4433</v>
      </c>
      <c r="AA596" s="68">
        <v>4452</v>
      </c>
      <c r="AG596" s="37"/>
      <c r="AH596" s="37"/>
      <c r="AP596" s="14">
        <v>4444</v>
      </c>
      <c r="AQ596" s="14">
        <v>4459</v>
      </c>
      <c r="AR596" s="14">
        <v>4425</v>
      </c>
      <c r="AS596" s="14">
        <v>4433</v>
      </c>
      <c r="AT596" s="14">
        <v>4455.666666666667</v>
      </c>
      <c r="AU596" s="127">
        <v>6</v>
      </c>
      <c r="AV596" s="127" t="s">
        <v>618</v>
      </c>
      <c r="AW596" s="14">
        <v>822</v>
      </c>
      <c r="AX596" s="127" t="s">
        <v>618</v>
      </c>
      <c r="AY596" s="14">
        <v>647</v>
      </c>
      <c r="AZ596" s="1">
        <v>4438</v>
      </c>
      <c r="BA596" s="1">
        <v>4465</v>
      </c>
      <c r="BB596" s="1">
        <v>4433</v>
      </c>
      <c r="BC596" s="1">
        <v>4434</v>
      </c>
      <c r="BH596" s="1">
        <v>4435</v>
      </c>
      <c r="BI596" s="1">
        <v>803</v>
      </c>
      <c r="BJ596" s="1">
        <v>543</v>
      </c>
      <c r="BK596" s="1">
        <v>1.4788213627992635</v>
      </c>
      <c r="BL596" s="1">
        <v>4438</v>
      </c>
      <c r="BM596" s="1">
        <v>4465</v>
      </c>
      <c r="BN596" s="1">
        <v>4435</v>
      </c>
      <c r="BO596" s="1">
        <v>4454</v>
      </c>
      <c r="BP596" s="1">
        <v>4438</v>
      </c>
      <c r="BQ596" s="1">
        <v>4465</v>
      </c>
      <c r="BR596" s="1">
        <v>4433</v>
      </c>
      <c r="BS596" s="1">
        <v>4445</v>
      </c>
      <c r="BT596" s="1">
        <v>4438</v>
      </c>
      <c r="BU596" s="1">
        <v>4445</v>
      </c>
      <c r="BV596" s="1">
        <v>4437</v>
      </c>
      <c r="BW596" s="1">
        <v>4441</v>
      </c>
      <c r="BX596" s="1">
        <v>1099.3</v>
      </c>
    </row>
    <row r="597" spans="1:76">
      <c r="A597" s="1">
        <v>2015</v>
      </c>
      <c r="B597" s="1">
        <v>2</v>
      </c>
      <c r="C597" s="24">
        <v>42163</v>
      </c>
      <c r="D597" s="26">
        <v>4450</v>
      </c>
      <c r="E597" s="26">
        <v>4483</v>
      </c>
      <c r="F597" s="26">
        <v>4450</v>
      </c>
      <c r="G597" s="26">
        <v>4460</v>
      </c>
      <c r="H597" s="1">
        <v>1102.0999999999999</v>
      </c>
      <c r="I597" s="81" t="s">
        <v>604</v>
      </c>
      <c r="J597" s="119" t="s">
        <v>581</v>
      </c>
      <c r="K597" s="119" t="s">
        <v>605</v>
      </c>
      <c r="L597" s="72" t="s">
        <v>582</v>
      </c>
      <c r="M597" s="7">
        <v>4462</v>
      </c>
      <c r="O597" s="84"/>
      <c r="P597" s="13"/>
      <c r="Q597" s="13"/>
      <c r="R597" s="13"/>
      <c r="S597" s="13"/>
      <c r="T597" s="13"/>
      <c r="U597" s="13"/>
      <c r="V597" s="13"/>
      <c r="W597" s="50"/>
      <c r="X597" s="69">
        <v>4463</v>
      </c>
      <c r="Y597" s="7">
        <v>4467</v>
      </c>
      <c r="Z597" s="68">
        <v>4446</v>
      </c>
      <c r="AA597" s="68">
        <v>4451</v>
      </c>
      <c r="AG597" s="37"/>
      <c r="AH597" s="37"/>
      <c r="AP597" s="14">
        <v>4438</v>
      </c>
      <c r="AQ597" s="14">
        <v>4482</v>
      </c>
      <c r="AR597" s="14">
        <v>4433</v>
      </c>
      <c r="AS597" s="14">
        <v>4482</v>
      </c>
      <c r="AT597" s="14">
        <v>4455</v>
      </c>
      <c r="AU597" s="127">
        <v>10</v>
      </c>
      <c r="AV597" s="127" t="s">
        <v>618</v>
      </c>
      <c r="AW597" s="14">
        <v>822</v>
      </c>
      <c r="AX597" s="127" t="s">
        <v>618</v>
      </c>
      <c r="AY597" s="14">
        <v>647</v>
      </c>
      <c r="AZ597" s="1">
        <v>4463</v>
      </c>
      <c r="BA597" s="1">
        <v>4467</v>
      </c>
      <c r="BB597" s="1">
        <v>4452</v>
      </c>
      <c r="BC597" s="1">
        <v>4461</v>
      </c>
      <c r="BH597" s="1">
        <v>4460</v>
      </c>
      <c r="BI597" s="1">
        <v>726</v>
      </c>
      <c r="BJ597" s="1">
        <v>529</v>
      </c>
      <c r="BK597" s="1">
        <v>1.3724007561436673</v>
      </c>
      <c r="BL597" s="1">
        <v>4463</v>
      </c>
      <c r="BM597" s="1">
        <v>4467</v>
      </c>
      <c r="BN597" s="1">
        <v>4453</v>
      </c>
      <c r="BO597" s="1">
        <v>4453</v>
      </c>
      <c r="BP597" s="1">
        <v>4463</v>
      </c>
      <c r="BQ597" s="1">
        <v>4467</v>
      </c>
      <c r="BR597" s="1">
        <v>4450</v>
      </c>
      <c r="BS597" s="1">
        <v>4451</v>
      </c>
      <c r="BT597" s="1">
        <v>4463</v>
      </c>
      <c r="BU597" s="1">
        <v>4467</v>
      </c>
      <c r="BV597" s="1">
        <v>4456</v>
      </c>
      <c r="BW597" s="1">
        <v>4465</v>
      </c>
      <c r="BX597" s="1">
        <v>1097.5999999999999</v>
      </c>
    </row>
    <row r="598" spans="1:76">
      <c r="A598" s="1">
        <v>2015</v>
      </c>
      <c r="B598" s="1">
        <v>3</v>
      </c>
      <c r="C598" s="24">
        <v>42164</v>
      </c>
      <c r="D598" s="26">
        <v>4452</v>
      </c>
      <c r="E598" s="26">
        <v>4480</v>
      </c>
      <c r="F598" s="26">
        <v>4450</v>
      </c>
      <c r="G598" s="26">
        <v>4474</v>
      </c>
      <c r="H598" s="1">
        <v>1106.9000000000001</v>
      </c>
      <c r="I598" s="81" t="s">
        <v>639</v>
      </c>
      <c r="J598" s="119" t="s">
        <v>629</v>
      </c>
      <c r="K598" s="119" t="s">
        <v>640</v>
      </c>
      <c r="L598" s="72" t="s">
        <v>630</v>
      </c>
      <c r="M598" s="7">
        <v>4472</v>
      </c>
      <c r="O598" s="84"/>
      <c r="P598" s="13"/>
      <c r="Q598" s="13"/>
      <c r="R598" s="13"/>
      <c r="S598" s="13"/>
      <c r="T598" s="13"/>
      <c r="U598" s="13"/>
      <c r="V598" s="13"/>
      <c r="W598" s="50"/>
      <c r="X598" s="69">
        <v>4474</v>
      </c>
      <c r="Y598" s="7">
        <v>4488</v>
      </c>
      <c r="Z598" s="68">
        <v>4459</v>
      </c>
      <c r="AA598" s="68">
        <v>4465</v>
      </c>
      <c r="AG598" s="37"/>
      <c r="AH598" s="37"/>
      <c r="AP598" s="14">
        <v>4463</v>
      </c>
      <c r="AQ598" s="14">
        <v>4469</v>
      </c>
      <c r="AR598" s="14">
        <v>4446</v>
      </c>
      <c r="AS598" s="14">
        <v>4463</v>
      </c>
      <c r="AT598" s="14">
        <v>4459.333333333333</v>
      </c>
      <c r="AU598" s="127">
        <v>22</v>
      </c>
      <c r="AV598" s="127" t="s">
        <v>618</v>
      </c>
      <c r="AW598" s="14">
        <v>822</v>
      </c>
      <c r="AX598" s="127" t="s">
        <v>618</v>
      </c>
      <c r="AY598" s="14">
        <v>647</v>
      </c>
      <c r="AZ598" s="1">
        <v>4474</v>
      </c>
      <c r="BA598" s="1">
        <v>4488</v>
      </c>
      <c r="BB598" s="1">
        <v>4464</v>
      </c>
      <c r="BC598" s="1">
        <v>4471</v>
      </c>
      <c r="BH598" s="1">
        <v>4458</v>
      </c>
      <c r="BI598" s="1">
        <v>648</v>
      </c>
      <c r="BJ598" s="1">
        <v>575</v>
      </c>
      <c r="BK598" s="1">
        <v>1.1269565217391304</v>
      </c>
      <c r="BL598" s="1">
        <v>4474</v>
      </c>
      <c r="BM598" s="1">
        <v>4488</v>
      </c>
      <c r="BN598" s="1">
        <v>4464</v>
      </c>
      <c r="BO598" s="1">
        <v>4468</v>
      </c>
      <c r="BP598" s="1">
        <v>4474</v>
      </c>
      <c r="BQ598" s="1">
        <v>4488</v>
      </c>
      <c r="BR598" s="1">
        <v>4462</v>
      </c>
      <c r="BS598" s="1">
        <v>4468</v>
      </c>
      <c r="BT598" s="1">
        <v>4474</v>
      </c>
      <c r="BU598" s="1">
        <v>4480</v>
      </c>
      <c r="BV598" s="1">
        <v>4471</v>
      </c>
      <c r="BW598" s="1">
        <v>4480</v>
      </c>
      <c r="BX598" s="1">
        <v>1109.7</v>
      </c>
    </row>
    <row r="599" spans="1:76">
      <c r="A599" s="1">
        <v>2015</v>
      </c>
      <c r="B599" s="1">
        <v>4</v>
      </c>
      <c r="C599" s="24">
        <v>42165</v>
      </c>
      <c r="D599" s="26">
        <v>4470</v>
      </c>
      <c r="E599" s="26">
        <v>4471</v>
      </c>
      <c r="F599" s="26">
        <v>4430</v>
      </c>
      <c r="G599" s="26">
        <v>4431</v>
      </c>
      <c r="H599" s="1">
        <v>1114.9000000000001</v>
      </c>
      <c r="I599" s="81" t="s">
        <v>633</v>
      </c>
      <c r="J599" s="119" t="s">
        <v>626</v>
      </c>
      <c r="K599" s="119" t="s">
        <v>634</v>
      </c>
      <c r="L599" s="72" t="s">
        <v>627</v>
      </c>
      <c r="M599" s="7">
        <v>4437</v>
      </c>
      <c r="O599" s="84"/>
      <c r="P599" s="13"/>
      <c r="Q599" s="13"/>
      <c r="R599" s="13"/>
      <c r="S599" s="13"/>
      <c r="T599" s="13"/>
      <c r="U599" s="13"/>
      <c r="V599" s="13"/>
      <c r="W599" s="50"/>
      <c r="X599" s="69">
        <v>4440</v>
      </c>
      <c r="Y599" s="7">
        <v>4456</v>
      </c>
      <c r="Z599" s="68">
        <v>4432</v>
      </c>
      <c r="AA599" s="68">
        <v>4436</v>
      </c>
      <c r="AG599" s="37"/>
      <c r="AH599" s="37"/>
      <c r="AP599" s="14">
        <v>4474</v>
      </c>
      <c r="AQ599" s="14">
        <v>4488</v>
      </c>
      <c r="AR599" s="14">
        <v>4459</v>
      </c>
      <c r="AS599" s="14">
        <v>4470</v>
      </c>
      <c r="AT599" s="14">
        <v>4471.666666666667</v>
      </c>
      <c r="AU599" s="127">
        <v>39</v>
      </c>
      <c r="AV599" s="127" t="s">
        <v>618</v>
      </c>
      <c r="AW599" s="14">
        <v>822</v>
      </c>
      <c r="AX599" s="127">
        <v>17</v>
      </c>
      <c r="AY599" s="14">
        <v>664</v>
      </c>
      <c r="AZ599" s="1">
        <v>4440</v>
      </c>
      <c r="BA599" s="1">
        <v>4456</v>
      </c>
      <c r="BB599" s="1">
        <v>4432</v>
      </c>
      <c r="BC599" s="1">
        <v>4449</v>
      </c>
      <c r="BH599" s="1">
        <v>4467</v>
      </c>
      <c r="BI599" s="1">
        <v>727</v>
      </c>
      <c r="BJ599" s="1">
        <v>531</v>
      </c>
      <c r="BK599" s="1">
        <v>1.3691148775894539</v>
      </c>
      <c r="BL599" s="1">
        <v>4440</v>
      </c>
      <c r="BM599" s="1">
        <v>4456</v>
      </c>
      <c r="BN599" s="1">
        <v>4432</v>
      </c>
      <c r="BO599" s="1">
        <v>4448</v>
      </c>
      <c r="BP599" s="1">
        <v>4440</v>
      </c>
      <c r="BQ599" s="1">
        <v>4456</v>
      </c>
      <c r="BR599" s="1">
        <v>4432</v>
      </c>
      <c r="BS599" s="1">
        <v>4440</v>
      </c>
      <c r="BT599" s="1">
        <v>4440</v>
      </c>
      <c r="BU599" s="1">
        <v>4444</v>
      </c>
      <c r="BV599" s="1">
        <v>4436</v>
      </c>
      <c r="BW599" s="1">
        <v>4442</v>
      </c>
      <c r="BX599" s="1">
        <v>1115.0999999999999</v>
      </c>
    </row>
    <row r="600" spans="1:76">
      <c r="A600" s="1">
        <v>2015</v>
      </c>
      <c r="B600" s="1">
        <v>5</v>
      </c>
      <c r="C600" s="24">
        <v>42166</v>
      </c>
      <c r="D600" s="26">
        <v>4440</v>
      </c>
      <c r="E600" s="26">
        <v>4459</v>
      </c>
      <c r="F600" s="26">
        <v>4439</v>
      </c>
      <c r="G600" s="26">
        <v>4450</v>
      </c>
      <c r="H600" s="1">
        <v>1107.9000000000001</v>
      </c>
      <c r="I600" s="81" t="s">
        <v>607</v>
      </c>
      <c r="J600" s="119" t="s">
        <v>567</v>
      </c>
      <c r="K600" s="119" t="s">
        <v>608</v>
      </c>
      <c r="L600" s="72" t="s">
        <v>568</v>
      </c>
      <c r="M600" s="7">
        <v>4445</v>
      </c>
      <c r="O600" s="84"/>
      <c r="P600" s="13"/>
      <c r="Q600" s="13"/>
      <c r="R600" s="13"/>
      <c r="S600" s="13"/>
      <c r="T600" s="13"/>
      <c r="U600" s="13"/>
      <c r="V600" s="13"/>
      <c r="W600" s="50"/>
      <c r="X600" s="69">
        <v>4446</v>
      </c>
      <c r="Y600" s="7">
        <v>4455</v>
      </c>
      <c r="Z600" s="68">
        <v>4422</v>
      </c>
      <c r="AA600" s="68">
        <v>4431</v>
      </c>
      <c r="AG600" s="37"/>
      <c r="AH600" s="37"/>
      <c r="AP600" s="14">
        <v>4440</v>
      </c>
      <c r="AQ600" s="14">
        <v>4456</v>
      </c>
      <c r="AR600" s="14">
        <v>4432</v>
      </c>
      <c r="AS600" s="14">
        <v>4442</v>
      </c>
      <c r="AT600" s="14">
        <v>4458.333333333333</v>
      </c>
      <c r="AU600" s="127">
        <v>10</v>
      </c>
      <c r="AV600" s="127">
        <v>-21</v>
      </c>
      <c r="AW600" s="14">
        <v>801</v>
      </c>
      <c r="AX600" s="127" t="s">
        <v>618</v>
      </c>
      <c r="AY600" s="14">
        <v>664</v>
      </c>
      <c r="AZ600" s="1">
        <v>4446</v>
      </c>
      <c r="BA600" s="1">
        <v>4455</v>
      </c>
      <c r="BB600" s="1">
        <v>4428</v>
      </c>
      <c r="BC600" s="1">
        <v>4433</v>
      </c>
      <c r="BH600" s="1">
        <v>4445</v>
      </c>
      <c r="BI600" s="1">
        <v>790</v>
      </c>
      <c r="BJ600" s="1">
        <v>589</v>
      </c>
      <c r="BK600" s="1">
        <v>1.3412563667232598</v>
      </c>
      <c r="BL600" s="1">
        <v>4446</v>
      </c>
      <c r="BM600" s="1">
        <v>4455</v>
      </c>
      <c r="BN600" s="1">
        <v>4430</v>
      </c>
      <c r="BO600" s="1">
        <v>4437</v>
      </c>
      <c r="BP600" s="1">
        <v>4446</v>
      </c>
      <c r="BQ600" s="1">
        <v>4455</v>
      </c>
      <c r="BR600" s="1">
        <v>4426</v>
      </c>
      <c r="BS600" s="1">
        <v>4427</v>
      </c>
      <c r="BT600" s="1">
        <v>4446</v>
      </c>
      <c r="BU600" s="1">
        <v>4455</v>
      </c>
      <c r="BV600" s="1">
        <v>4444</v>
      </c>
      <c r="BW600" s="1">
        <v>4446</v>
      </c>
      <c r="BX600" s="1">
        <v>1111.8</v>
      </c>
    </row>
    <row r="601" spans="1:76">
      <c r="A601" s="1">
        <v>2015</v>
      </c>
      <c r="B601" s="1">
        <v>6</v>
      </c>
      <c r="C601" s="24">
        <v>42167</v>
      </c>
      <c r="D601" s="26">
        <v>4437</v>
      </c>
      <c r="E601" s="26">
        <v>4439</v>
      </c>
      <c r="F601" s="26">
        <v>4404</v>
      </c>
      <c r="G601" s="26">
        <v>4408</v>
      </c>
      <c r="H601" s="1">
        <v>1096.8</v>
      </c>
      <c r="I601" s="81" t="s">
        <v>464</v>
      </c>
      <c r="J601" s="119" t="s">
        <v>420</v>
      </c>
      <c r="K601" s="119" t="s">
        <v>465</v>
      </c>
      <c r="L601" s="72" t="s">
        <v>421</v>
      </c>
      <c r="M601" s="7">
        <v>4411</v>
      </c>
      <c r="O601" s="84"/>
      <c r="P601" s="13"/>
      <c r="Q601" s="13"/>
      <c r="R601" s="13"/>
      <c r="S601" s="13"/>
      <c r="T601" s="13"/>
      <c r="U601" s="13"/>
      <c r="V601" s="13"/>
      <c r="W601" s="50"/>
      <c r="X601" s="69">
        <v>4411</v>
      </c>
      <c r="Y601" s="7">
        <v>4417</v>
      </c>
      <c r="Z601" s="68">
        <v>4382</v>
      </c>
      <c r="AA601" s="68">
        <v>4383</v>
      </c>
      <c r="AG601" s="37"/>
      <c r="AH601" s="37"/>
      <c r="AP601" s="14">
        <v>4446</v>
      </c>
      <c r="AQ601" s="14">
        <v>4455</v>
      </c>
      <c r="AR601" s="14">
        <v>4422</v>
      </c>
      <c r="AS601" s="14">
        <v>4434</v>
      </c>
      <c r="AT601" s="14">
        <v>4448.666666666667</v>
      </c>
      <c r="AU601" s="127">
        <v>29</v>
      </c>
      <c r="AV601" s="127" t="s">
        <v>618</v>
      </c>
      <c r="AW601" s="14">
        <v>801</v>
      </c>
      <c r="AX601" s="127">
        <v>32</v>
      </c>
      <c r="AY601" s="14">
        <v>696</v>
      </c>
      <c r="AZ601" s="1">
        <v>4411</v>
      </c>
      <c r="BA601" s="1">
        <v>4417</v>
      </c>
      <c r="BB601" s="1">
        <v>4392</v>
      </c>
      <c r="BC601" s="1">
        <v>4406</v>
      </c>
      <c r="BH601" s="1">
        <v>4435</v>
      </c>
      <c r="BI601" s="1">
        <v>628</v>
      </c>
      <c r="BJ601" s="1">
        <v>481</v>
      </c>
      <c r="BK601" s="1">
        <v>1.3056133056133057</v>
      </c>
      <c r="BL601" s="1">
        <v>4411</v>
      </c>
      <c r="BM601" s="1">
        <v>4417</v>
      </c>
      <c r="BN601" s="1">
        <v>4393</v>
      </c>
      <c r="BO601" s="1">
        <v>4394</v>
      </c>
      <c r="BP601" s="1">
        <v>4411</v>
      </c>
      <c r="BQ601" s="1">
        <v>4417</v>
      </c>
      <c r="BR601" s="1">
        <v>4392</v>
      </c>
      <c r="BS601" s="1">
        <v>4395</v>
      </c>
      <c r="BT601" s="1">
        <v>4411</v>
      </c>
      <c r="BU601" s="1">
        <v>4417</v>
      </c>
      <c r="BV601" s="1">
        <v>4403</v>
      </c>
      <c r="BW601" s="1">
        <v>4403</v>
      </c>
      <c r="BX601" s="1">
        <v>1097.7</v>
      </c>
    </row>
    <row r="602" spans="1:76">
      <c r="A602" s="1">
        <v>2015</v>
      </c>
      <c r="B602" s="1">
        <v>2</v>
      </c>
      <c r="C602" s="24">
        <v>42170</v>
      </c>
      <c r="D602" s="26">
        <v>4388</v>
      </c>
      <c r="E602" s="26">
        <v>4389</v>
      </c>
      <c r="F602" s="26">
        <v>4370</v>
      </c>
      <c r="G602" s="26">
        <v>4373</v>
      </c>
      <c r="H602" s="1">
        <v>1087.2</v>
      </c>
      <c r="I602" s="81" t="s">
        <v>190</v>
      </c>
      <c r="J602" s="119" t="s">
        <v>149</v>
      </c>
      <c r="K602" s="119" t="s">
        <v>191</v>
      </c>
      <c r="L602" s="72" t="s">
        <v>150</v>
      </c>
      <c r="M602" s="7">
        <v>4372</v>
      </c>
      <c r="O602" s="84"/>
      <c r="P602" s="13"/>
      <c r="Q602" s="13"/>
      <c r="R602" s="13"/>
      <c r="S602" s="13"/>
      <c r="T602" s="13"/>
      <c r="U602" s="13"/>
      <c r="V602" s="13"/>
      <c r="W602" s="50"/>
      <c r="X602" s="69">
        <v>4381</v>
      </c>
      <c r="Y602" s="7">
        <v>4382</v>
      </c>
      <c r="Z602" s="68">
        <v>4315</v>
      </c>
      <c r="AA602" s="68">
        <v>4357</v>
      </c>
      <c r="AG602" s="37"/>
      <c r="AH602" s="37"/>
      <c r="AP602" s="14">
        <v>4411</v>
      </c>
      <c r="AQ602" s="14">
        <v>4417</v>
      </c>
      <c r="AR602" s="14">
        <v>4377</v>
      </c>
      <c r="AS602" s="14">
        <v>4378</v>
      </c>
      <c r="AT602" s="14">
        <v>4418</v>
      </c>
      <c r="AU602" s="127">
        <v>15</v>
      </c>
      <c r="AV602" s="127" t="s">
        <v>618</v>
      </c>
      <c r="AW602" s="14">
        <v>801</v>
      </c>
      <c r="AX602" s="127">
        <v>16</v>
      </c>
      <c r="AY602" s="14">
        <v>712</v>
      </c>
      <c r="AZ602" s="1">
        <v>4381</v>
      </c>
      <c r="BA602" s="1">
        <v>4382</v>
      </c>
      <c r="BB602" s="1">
        <v>4315</v>
      </c>
      <c r="BC602" s="1">
        <v>4337</v>
      </c>
      <c r="BH602" s="1">
        <v>4385</v>
      </c>
      <c r="BI602" s="1">
        <v>577</v>
      </c>
      <c r="BJ602" s="1">
        <v>770</v>
      </c>
      <c r="BK602" s="1">
        <v>0.74935064935064932</v>
      </c>
      <c r="BL602" s="1">
        <v>4381</v>
      </c>
      <c r="BM602" s="1">
        <v>4382</v>
      </c>
      <c r="BN602" s="1">
        <v>4320</v>
      </c>
      <c r="BO602" s="1">
        <v>4322</v>
      </c>
      <c r="BP602" s="1">
        <v>4381</v>
      </c>
      <c r="BQ602" s="1">
        <v>4382</v>
      </c>
      <c r="BR602" s="1">
        <v>4315</v>
      </c>
      <c r="BS602" s="1">
        <v>4355</v>
      </c>
      <c r="BT602" s="1">
        <v>4381</v>
      </c>
      <c r="BU602" s="1">
        <v>4382</v>
      </c>
      <c r="BV602" s="1">
        <v>4342</v>
      </c>
      <c r="BW602" s="1">
        <v>4347</v>
      </c>
      <c r="BX602" s="1">
        <v>1085</v>
      </c>
    </row>
    <row r="603" spans="1:76">
      <c r="A603" s="1">
        <v>2015</v>
      </c>
      <c r="B603" s="1">
        <v>3</v>
      </c>
      <c r="C603" s="24">
        <v>42171</v>
      </c>
      <c r="D603" s="26">
        <v>4359</v>
      </c>
      <c r="E603" s="26">
        <v>4379</v>
      </c>
      <c r="F603" s="26">
        <v>4356</v>
      </c>
      <c r="G603" s="26">
        <v>4370</v>
      </c>
      <c r="H603" s="1">
        <v>1079.5999999999999</v>
      </c>
      <c r="I603" s="81" t="s">
        <v>1206</v>
      </c>
      <c r="J603" s="119" t="s">
        <v>1171</v>
      </c>
      <c r="K603" s="119" t="s">
        <v>1207</v>
      </c>
      <c r="L603" s="72" t="s">
        <v>1172</v>
      </c>
      <c r="M603" s="7">
        <v>4375</v>
      </c>
      <c r="O603" s="84"/>
      <c r="P603" s="13"/>
      <c r="Q603" s="13"/>
      <c r="R603" s="13"/>
      <c r="S603" s="13"/>
      <c r="T603" s="13"/>
      <c r="U603" s="13"/>
      <c r="V603" s="13"/>
      <c r="W603" s="50"/>
      <c r="X603" s="69">
        <v>4377</v>
      </c>
      <c r="Y603" s="7">
        <v>4377</v>
      </c>
      <c r="Z603" s="68">
        <v>4323</v>
      </c>
      <c r="AA603" s="68">
        <v>4330</v>
      </c>
      <c r="AG603" s="37"/>
      <c r="AH603" s="37"/>
      <c r="AP603" s="14">
        <v>4381</v>
      </c>
      <c r="AQ603" s="14">
        <v>4382</v>
      </c>
      <c r="AR603" s="14">
        <v>4315</v>
      </c>
      <c r="AS603" s="14">
        <v>4358</v>
      </c>
      <c r="AT603" s="14">
        <v>4390</v>
      </c>
      <c r="AU603" s="127">
        <v>11</v>
      </c>
      <c r="AV603" s="127" t="s">
        <v>618</v>
      </c>
      <c r="AW603" s="14">
        <v>801</v>
      </c>
      <c r="AX603" s="127" t="s">
        <v>618</v>
      </c>
      <c r="AY603" s="14">
        <v>712</v>
      </c>
      <c r="AZ603" s="1">
        <v>4377</v>
      </c>
      <c r="BA603" s="1">
        <v>4377</v>
      </c>
      <c r="BB603" s="1">
        <v>4327</v>
      </c>
      <c r="BC603" s="1">
        <v>4335</v>
      </c>
      <c r="BH603" s="1">
        <v>4361</v>
      </c>
      <c r="BI603" s="1">
        <v>570</v>
      </c>
      <c r="BJ603" s="1">
        <v>637</v>
      </c>
      <c r="BK603" s="1">
        <v>0.89481946624803765</v>
      </c>
      <c r="BL603" s="1">
        <v>4377</v>
      </c>
      <c r="BM603" s="1">
        <v>4377</v>
      </c>
      <c r="BN603" s="1">
        <v>4341</v>
      </c>
      <c r="BO603" s="1">
        <v>4342</v>
      </c>
      <c r="BP603" s="1">
        <v>4377</v>
      </c>
      <c r="BQ603" s="1">
        <v>4377</v>
      </c>
      <c r="BR603" s="1">
        <v>4326</v>
      </c>
      <c r="BS603" s="1">
        <v>4329</v>
      </c>
      <c r="BT603" s="1">
        <v>4377</v>
      </c>
      <c r="BU603" s="1">
        <v>4377</v>
      </c>
      <c r="BV603" s="1">
        <v>4358</v>
      </c>
      <c r="BW603" s="1">
        <v>4365</v>
      </c>
      <c r="BX603" s="1">
        <v>1089.5</v>
      </c>
    </row>
    <row r="604" spans="1:76">
      <c r="A604" s="1">
        <v>2015</v>
      </c>
      <c r="B604" s="1">
        <v>4</v>
      </c>
      <c r="C604" s="24">
        <v>42172</v>
      </c>
      <c r="D604" s="26">
        <v>4328</v>
      </c>
      <c r="E604" s="26">
        <v>4329</v>
      </c>
      <c r="F604" s="26">
        <v>4296</v>
      </c>
      <c r="G604" s="26">
        <v>4308</v>
      </c>
      <c r="H604" s="1">
        <v>1081.2</v>
      </c>
      <c r="I604" s="81" t="s">
        <v>1030</v>
      </c>
      <c r="J604" s="119" t="s">
        <v>992</v>
      </c>
      <c r="K604" s="119" t="s">
        <v>1031</v>
      </c>
      <c r="L604" s="72" t="s">
        <v>993</v>
      </c>
      <c r="M604" s="7">
        <v>4309</v>
      </c>
      <c r="O604" s="84"/>
      <c r="P604" s="13"/>
      <c r="Q604" s="13"/>
      <c r="R604" s="13"/>
      <c r="S604" s="13"/>
      <c r="T604" s="13"/>
      <c r="U604" s="13"/>
      <c r="V604" s="13"/>
      <c r="W604" s="50"/>
      <c r="X604" s="69">
        <v>4311</v>
      </c>
      <c r="Y604" s="7">
        <v>4349</v>
      </c>
      <c r="Z604" s="68">
        <v>4306</v>
      </c>
      <c r="AA604" s="68">
        <v>4338</v>
      </c>
      <c r="AG604" s="37"/>
      <c r="AH604" s="37"/>
      <c r="AP604" s="14">
        <v>4377</v>
      </c>
      <c r="AQ604" s="14">
        <v>4377</v>
      </c>
      <c r="AR604" s="14">
        <v>4310</v>
      </c>
      <c r="AS604" s="14">
        <v>4312</v>
      </c>
      <c r="AT604" s="14">
        <v>4349.333333333333</v>
      </c>
      <c r="AU604" s="127">
        <v>20</v>
      </c>
      <c r="AV604" s="127" t="s">
        <v>618</v>
      </c>
      <c r="AW604" s="14">
        <v>801</v>
      </c>
      <c r="AX604" s="127">
        <v>-27</v>
      </c>
      <c r="AY604" s="14">
        <v>685</v>
      </c>
      <c r="AZ604" s="1">
        <v>4311</v>
      </c>
      <c r="BA604" s="1">
        <v>4332</v>
      </c>
      <c r="BB604" s="1">
        <v>4306</v>
      </c>
      <c r="BC604" s="1">
        <v>4323</v>
      </c>
      <c r="BH604" s="1">
        <v>4326</v>
      </c>
      <c r="BI604" s="1">
        <v>801</v>
      </c>
      <c r="BJ604" s="1">
        <v>559</v>
      </c>
      <c r="BK604" s="1">
        <v>1.4329159212880143</v>
      </c>
      <c r="BL604" s="1">
        <v>4311</v>
      </c>
      <c r="BM604" s="1">
        <v>4332</v>
      </c>
      <c r="BN604" s="1">
        <v>4306</v>
      </c>
      <c r="BO604" s="1">
        <v>4328</v>
      </c>
      <c r="BP604" s="1">
        <v>4311</v>
      </c>
      <c r="BQ604" s="1">
        <v>4332</v>
      </c>
      <c r="BR604" s="1">
        <v>4306</v>
      </c>
      <c r="BS604" s="1">
        <v>4331</v>
      </c>
      <c r="BT604" s="1">
        <v>4311</v>
      </c>
      <c r="BU604" s="1">
        <v>4320</v>
      </c>
      <c r="BV604" s="1">
        <v>4306</v>
      </c>
      <c r="BW604" s="1">
        <v>4320</v>
      </c>
      <c r="BX604" s="1">
        <v>1075.7</v>
      </c>
    </row>
    <row r="605" spans="1:76">
      <c r="A605" s="1">
        <v>2015</v>
      </c>
      <c r="B605" s="1">
        <v>5</v>
      </c>
      <c r="C605" s="24">
        <v>42173</v>
      </c>
      <c r="D605" s="26">
        <v>4335</v>
      </c>
      <c r="E605" s="26">
        <v>4339</v>
      </c>
      <c r="F605" s="26">
        <v>4313</v>
      </c>
      <c r="G605" s="26">
        <v>4317</v>
      </c>
      <c r="H605" s="1">
        <v>1082.7</v>
      </c>
      <c r="I605" s="81" t="s">
        <v>842</v>
      </c>
      <c r="J605" s="119" t="s">
        <v>818</v>
      </c>
      <c r="K605" s="119" t="s">
        <v>843</v>
      </c>
      <c r="L605" s="72" t="s">
        <v>819</v>
      </c>
      <c r="M605" s="7">
        <v>4320</v>
      </c>
      <c r="O605" s="84"/>
      <c r="P605" s="13"/>
      <c r="Q605" s="13"/>
      <c r="R605" s="13"/>
      <c r="S605" s="13"/>
      <c r="T605" s="13"/>
      <c r="U605" s="13"/>
      <c r="V605" s="13"/>
      <c r="W605" s="50"/>
      <c r="X605" s="69">
        <v>4318</v>
      </c>
      <c r="Y605" s="7">
        <v>4359</v>
      </c>
      <c r="Z605" s="68">
        <v>4305</v>
      </c>
      <c r="AA605" s="68">
        <v>4323</v>
      </c>
      <c r="AG605" s="37"/>
      <c r="AH605" s="37"/>
      <c r="AP605" s="14">
        <v>4311</v>
      </c>
      <c r="AQ605" s="14">
        <v>4349</v>
      </c>
      <c r="AR605" s="14">
        <v>4306</v>
      </c>
      <c r="AS605" s="14">
        <v>4325</v>
      </c>
      <c r="AT605" s="14">
        <v>4331.666666666667</v>
      </c>
      <c r="AU605" s="127">
        <v>18</v>
      </c>
      <c r="AV605" s="127" t="s">
        <v>618</v>
      </c>
      <c r="AW605" s="14">
        <v>801</v>
      </c>
      <c r="AX605" s="127" t="s">
        <v>618</v>
      </c>
      <c r="AY605" s="14">
        <v>685</v>
      </c>
      <c r="AZ605" s="1">
        <v>4318</v>
      </c>
      <c r="BA605" s="1">
        <v>4359</v>
      </c>
      <c r="BB605" s="1">
        <v>4318</v>
      </c>
      <c r="BC605" s="1">
        <v>4345</v>
      </c>
      <c r="BH605" s="1">
        <v>4333</v>
      </c>
      <c r="BI605" s="1">
        <v>608</v>
      </c>
      <c r="BJ605" s="1">
        <v>688</v>
      </c>
      <c r="BK605" s="1">
        <v>0.88372093023255816</v>
      </c>
      <c r="BL605" s="1">
        <v>4318</v>
      </c>
      <c r="BM605" s="1">
        <v>4359</v>
      </c>
      <c r="BN605" s="1">
        <v>4318</v>
      </c>
      <c r="BO605" s="1">
        <v>4350</v>
      </c>
      <c r="BP605" s="1">
        <v>4318</v>
      </c>
      <c r="BQ605" s="1">
        <v>4359</v>
      </c>
      <c r="BR605" s="1">
        <v>4318</v>
      </c>
      <c r="BS605" s="1">
        <v>4338</v>
      </c>
      <c r="BT605" s="1">
        <v>4318</v>
      </c>
      <c r="BU605" s="1">
        <v>4356</v>
      </c>
      <c r="BV605" s="1">
        <v>4318</v>
      </c>
      <c r="BW605" s="1">
        <v>4351</v>
      </c>
      <c r="BX605" s="1">
        <v>1093.2</v>
      </c>
    </row>
    <row r="606" spans="1:76">
      <c r="A606" s="1">
        <v>2015</v>
      </c>
      <c r="B606" s="1">
        <v>6</v>
      </c>
      <c r="C606" s="24">
        <v>42174</v>
      </c>
      <c r="D606" s="26">
        <v>4329</v>
      </c>
      <c r="E606" s="26">
        <v>4335</v>
      </c>
      <c r="F606" s="26">
        <v>4318</v>
      </c>
      <c r="G606" s="26">
        <v>4333</v>
      </c>
      <c r="H606" s="1">
        <v>1086.8</v>
      </c>
      <c r="I606" s="81" t="s">
        <v>707</v>
      </c>
      <c r="J606" s="119" t="s">
        <v>688</v>
      </c>
      <c r="K606" s="119" t="s">
        <v>708</v>
      </c>
      <c r="L606" s="72" t="s">
        <v>689</v>
      </c>
      <c r="M606" s="7">
        <v>4319</v>
      </c>
      <c r="O606" s="84"/>
      <c r="P606" s="13"/>
      <c r="Q606" s="13"/>
      <c r="R606" s="13"/>
      <c r="S606" s="13"/>
      <c r="T606" s="13"/>
      <c r="U606" s="13"/>
      <c r="V606" s="13"/>
      <c r="W606" s="50"/>
      <c r="X606" s="69">
        <v>4320</v>
      </c>
      <c r="Y606" s="7">
        <v>4341</v>
      </c>
      <c r="Z606" s="68">
        <v>4311</v>
      </c>
      <c r="AA606" s="68">
        <v>4317</v>
      </c>
      <c r="AG606" s="37"/>
      <c r="AH606" s="37"/>
      <c r="AP606" s="14">
        <v>4318</v>
      </c>
      <c r="AQ606" s="14">
        <v>4359</v>
      </c>
      <c r="AR606" s="14">
        <v>4305</v>
      </c>
      <c r="AS606" s="14">
        <v>4328</v>
      </c>
      <c r="AT606" s="14">
        <v>4321.666666666667</v>
      </c>
      <c r="AU606" s="127">
        <v>4</v>
      </c>
      <c r="AV606" s="127" t="s">
        <v>618</v>
      </c>
      <c r="AW606" s="14">
        <v>801</v>
      </c>
      <c r="AX606" s="127" t="s">
        <v>618</v>
      </c>
      <c r="AY606" s="14">
        <v>685</v>
      </c>
      <c r="AZ606" s="1">
        <v>4320</v>
      </c>
      <c r="BA606" s="1">
        <v>4341</v>
      </c>
      <c r="BB606" s="1">
        <v>4318</v>
      </c>
      <c r="BC606" s="1">
        <v>4327</v>
      </c>
      <c r="BH606" s="1">
        <v>4333</v>
      </c>
      <c r="BI606" s="1">
        <v>670</v>
      </c>
      <c r="BJ606" s="1">
        <v>727</v>
      </c>
      <c r="BK606" s="1">
        <v>0.92159559834938098</v>
      </c>
      <c r="BL606" s="1">
        <v>4320</v>
      </c>
      <c r="BM606" s="1">
        <v>4341</v>
      </c>
      <c r="BN606" s="1">
        <v>4318</v>
      </c>
      <c r="BO606" s="1">
        <v>4335</v>
      </c>
      <c r="BP606" s="1">
        <v>4320</v>
      </c>
      <c r="BQ606" s="1">
        <v>4341</v>
      </c>
      <c r="BR606" s="1">
        <v>4318</v>
      </c>
      <c r="BS606" s="1">
        <v>4320</v>
      </c>
      <c r="BT606" s="1">
        <v>4320</v>
      </c>
      <c r="BU606" s="1">
        <v>4330</v>
      </c>
      <c r="BV606" s="1">
        <v>4320</v>
      </c>
      <c r="BW606" s="1">
        <v>4327</v>
      </c>
      <c r="BX606" s="1">
        <v>1083.3</v>
      </c>
    </row>
    <row r="607" spans="1:76">
      <c r="A607" s="1">
        <v>2015</v>
      </c>
      <c r="B607" s="1">
        <v>2</v>
      </c>
      <c r="C607" s="24">
        <v>42177</v>
      </c>
      <c r="D607" s="26">
        <v>4310</v>
      </c>
      <c r="E607" s="26">
        <v>4313</v>
      </c>
      <c r="F607" s="26">
        <v>4282</v>
      </c>
      <c r="G607" s="26">
        <v>4287</v>
      </c>
      <c r="H607" s="1">
        <v>1061.3</v>
      </c>
      <c r="I607" s="81" t="s">
        <v>427</v>
      </c>
      <c r="J607" s="119" t="s">
        <v>355</v>
      </c>
      <c r="K607" s="119" t="s">
        <v>428</v>
      </c>
      <c r="L607" s="72" t="s">
        <v>356</v>
      </c>
      <c r="M607" s="7">
        <v>4292</v>
      </c>
      <c r="O607" s="84"/>
      <c r="P607" s="13"/>
      <c r="Q607" s="13"/>
      <c r="R607" s="13"/>
      <c r="S607" s="13"/>
      <c r="T607" s="13"/>
      <c r="U607" s="13"/>
      <c r="V607" s="13"/>
      <c r="W607" s="50"/>
      <c r="X607" s="69">
        <v>4294</v>
      </c>
      <c r="Y607" s="7">
        <v>4296</v>
      </c>
      <c r="Z607" s="68">
        <v>4235</v>
      </c>
      <c r="AA607" s="68">
        <v>4253</v>
      </c>
      <c r="AG607" s="37"/>
      <c r="AH607" s="37"/>
      <c r="AP607" s="14">
        <v>4320</v>
      </c>
      <c r="AQ607" s="14">
        <v>4341</v>
      </c>
      <c r="AR607" s="14">
        <v>4306</v>
      </c>
      <c r="AS607" s="14">
        <v>4306</v>
      </c>
      <c r="AT607" s="14">
        <v>4319.666666666667</v>
      </c>
      <c r="AU607" s="127">
        <v>23</v>
      </c>
      <c r="AV607" s="127" t="s">
        <v>618</v>
      </c>
      <c r="AW607" s="14">
        <v>801</v>
      </c>
      <c r="AX607" s="127">
        <v>44</v>
      </c>
      <c r="AY607" s="14">
        <v>729</v>
      </c>
      <c r="AZ607" s="1">
        <v>4294</v>
      </c>
      <c r="BA607" s="1">
        <v>4296</v>
      </c>
      <c r="BB607" s="1">
        <v>4251</v>
      </c>
      <c r="BC607" s="1">
        <v>4252</v>
      </c>
      <c r="BH607" s="1">
        <v>4309</v>
      </c>
      <c r="BI607" s="1">
        <v>461</v>
      </c>
      <c r="BJ607" s="1">
        <v>868</v>
      </c>
      <c r="BK607" s="1">
        <v>0.53110599078341014</v>
      </c>
      <c r="BL607" s="1">
        <v>4294</v>
      </c>
      <c r="BM607" s="1">
        <v>4296</v>
      </c>
      <c r="BN607" s="1">
        <v>4267</v>
      </c>
      <c r="BO607" s="1">
        <v>4269</v>
      </c>
      <c r="BP607" s="1">
        <v>4294</v>
      </c>
      <c r="BQ607" s="1">
        <v>4296</v>
      </c>
      <c r="BR607" s="1">
        <v>4235</v>
      </c>
      <c r="BS607" s="1">
        <v>4247</v>
      </c>
      <c r="BT607" s="1">
        <v>4294</v>
      </c>
      <c r="BU607" s="1">
        <v>4295</v>
      </c>
      <c r="BV607" s="1">
        <v>4283</v>
      </c>
      <c r="BW607" s="1">
        <v>4285</v>
      </c>
      <c r="BX607" s="1">
        <v>1074.3</v>
      </c>
    </row>
    <row r="608" spans="1:76">
      <c r="A608" s="1">
        <v>2015</v>
      </c>
      <c r="B608" s="1">
        <v>3</v>
      </c>
      <c r="C608" s="24">
        <v>42178</v>
      </c>
      <c r="D608" s="26">
        <v>4260</v>
      </c>
      <c r="E608" s="26">
        <v>4303</v>
      </c>
      <c r="F608" s="26">
        <v>4257</v>
      </c>
      <c r="G608" s="26">
        <v>4294</v>
      </c>
      <c r="H608" s="1">
        <v>1067.9000000000001</v>
      </c>
      <c r="I608" s="81" t="s">
        <v>1159</v>
      </c>
      <c r="J608" s="119" t="s">
        <v>1122</v>
      </c>
      <c r="K608" s="119" t="s">
        <v>1160</v>
      </c>
      <c r="L608" s="72" t="s">
        <v>1123</v>
      </c>
      <c r="M608" s="7">
        <v>4296</v>
      </c>
      <c r="O608" s="84"/>
      <c r="P608" s="13"/>
      <c r="Q608" s="13"/>
      <c r="R608" s="13"/>
      <c r="S608" s="13"/>
      <c r="T608" s="13"/>
      <c r="U608" s="13"/>
      <c r="V608" s="13"/>
      <c r="W608" s="50"/>
      <c r="X608" s="69">
        <v>4297</v>
      </c>
      <c r="Y608" s="7">
        <v>4319</v>
      </c>
      <c r="Z608" s="68">
        <v>4276</v>
      </c>
      <c r="AA608" s="68">
        <v>4291</v>
      </c>
      <c r="AG608" s="37"/>
      <c r="AH608" s="37"/>
      <c r="AP608" s="14">
        <v>4294</v>
      </c>
      <c r="AQ608" s="14">
        <v>4296</v>
      </c>
      <c r="AR608" s="14">
        <v>4235</v>
      </c>
      <c r="AS608" s="14">
        <v>4277</v>
      </c>
      <c r="AT608" s="14">
        <v>4303.666666666667</v>
      </c>
      <c r="AU608" s="127">
        <v>34</v>
      </c>
      <c r="AV608" s="127" t="s">
        <v>618</v>
      </c>
      <c r="AW608" s="14">
        <v>801</v>
      </c>
      <c r="AX608" s="127" t="s">
        <v>618</v>
      </c>
      <c r="AY608" s="14">
        <v>729</v>
      </c>
      <c r="AZ608" s="1">
        <v>4297</v>
      </c>
      <c r="BA608" s="1">
        <v>4319</v>
      </c>
      <c r="BB608" s="1">
        <v>4276</v>
      </c>
      <c r="BC608" s="1">
        <v>4291</v>
      </c>
      <c r="BH608" s="1">
        <v>4259</v>
      </c>
      <c r="BI608" s="1">
        <v>749</v>
      </c>
      <c r="BJ608" s="1">
        <v>556</v>
      </c>
      <c r="BK608" s="1">
        <v>1.3471223021582734</v>
      </c>
      <c r="BL608" s="1">
        <v>4297</v>
      </c>
      <c r="BM608" s="1">
        <v>4319</v>
      </c>
      <c r="BN608" s="1">
        <v>4282</v>
      </c>
      <c r="BO608" s="1">
        <v>4282</v>
      </c>
      <c r="BP608" s="1">
        <v>4297</v>
      </c>
      <c r="BQ608" s="1">
        <v>4319</v>
      </c>
      <c r="BR608" s="1">
        <v>4276</v>
      </c>
      <c r="BS608" s="1">
        <v>4287</v>
      </c>
      <c r="BT608" s="1">
        <v>4297</v>
      </c>
      <c r="BU608" s="1">
        <v>4317</v>
      </c>
      <c r="BV608" s="1">
        <v>4295</v>
      </c>
      <c r="BW608" s="1">
        <v>4317</v>
      </c>
      <c r="BX608" s="1">
        <v>1072.5</v>
      </c>
    </row>
    <row r="609" spans="1:76">
      <c r="A609" s="1">
        <v>2015</v>
      </c>
      <c r="B609" s="1">
        <v>4</v>
      </c>
      <c r="C609" s="24">
        <v>42179</v>
      </c>
      <c r="D609" s="26">
        <v>4300</v>
      </c>
      <c r="E609" s="26">
        <v>4311</v>
      </c>
      <c r="F609" s="26">
        <v>4289</v>
      </c>
      <c r="G609" s="26">
        <v>4308</v>
      </c>
      <c r="H609" s="1">
        <v>1075.4000000000001</v>
      </c>
      <c r="I609" s="81" t="s">
        <v>828</v>
      </c>
      <c r="J609" s="119" t="s">
        <v>796</v>
      </c>
      <c r="K609" s="119" t="s">
        <v>829</v>
      </c>
      <c r="L609" s="72" t="s">
        <v>797</v>
      </c>
      <c r="M609" s="7">
        <v>4297</v>
      </c>
      <c r="O609" s="84"/>
      <c r="P609" s="13"/>
      <c r="Q609" s="13"/>
      <c r="R609" s="13"/>
      <c r="S609" s="13"/>
      <c r="T609" s="13"/>
      <c r="U609" s="13"/>
      <c r="V609" s="13"/>
      <c r="W609" s="50"/>
      <c r="X609" s="69">
        <v>4301</v>
      </c>
      <c r="Y609" s="7">
        <v>4334</v>
      </c>
      <c r="Z609" s="68">
        <v>4290</v>
      </c>
      <c r="AA609" s="68">
        <v>4321</v>
      </c>
      <c r="AG609" s="37"/>
      <c r="AH609" s="37"/>
      <c r="AP609" s="14">
        <v>4297</v>
      </c>
      <c r="AQ609" s="14">
        <v>4319</v>
      </c>
      <c r="AR609" s="14">
        <v>4276</v>
      </c>
      <c r="AS609" s="14">
        <v>4307</v>
      </c>
      <c r="AT609" s="14">
        <v>4296.666666666667</v>
      </c>
      <c r="AU609" s="127">
        <v>8</v>
      </c>
      <c r="AV609" s="127" t="s">
        <v>618</v>
      </c>
      <c r="AW609" s="14">
        <v>801</v>
      </c>
      <c r="AX609" s="127" t="s">
        <v>618</v>
      </c>
      <c r="AY609" s="14">
        <v>729</v>
      </c>
      <c r="AZ609" s="1">
        <v>4301</v>
      </c>
      <c r="BA609" s="1">
        <v>4319</v>
      </c>
      <c r="BB609" s="1">
        <v>4290</v>
      </c>
      <c r="BC609" s="1">
        <v>4312</v>
      </c>
      <c r="BH609" s="1">
        <v>4307</v>
      </c>
      <c r="BI609" s="1">
        <v>794</v>
      </c>
      <c r="BJ609" s="1">
        <v>547</v>
      </c>
      <c r="BK609" s="1">
        <v>1.4515539305301646</v>
      </c>
      <c r="BL609" s="1">
        <v>4301</v>
      </c>
      <c r="BM609" s="1">
        <v>4314</v>
      </c>
      <c r="BN609" s="1">
        <v>4290</v>
      </c>
      <c r="BO609" s="1">
        <v>4299</v>
      </c>
      <c r="BP609" s="1">
        <v>4301</v>
      </c>
      <c r="BQ609" s="1">
        <v>4330</v>
      </c>
      <c r="BR609" s="1">
        <v>4290</v>
      </c>
      <c r="BS609" s="1">
        <v>4330</v>
      </c>
      <c r="BT609" s="1">
        <v>4301</v>
      </c>
      <c r="BU609" s="1">
        <v>4311</v>
      </c>
      <c r="BV609" s="1">
        <v>4297</v>
      </c>
      <c r="BW609" s="1">
        <v>4307</v>
      </c>
      <c r="BX609" s="1">
        <v>1070.4000000000001</v>
      </c>
    </row>
    <row r="610" spans="1:76">
      <c r="A610" s="1">
        <v>2015</v>
      </c>
      <c r="B610" s="1">
        <v>5</v>
      </c>
      <c r="C610" s="24">
        <v>42180</v>
      </c>
      <c r="D610" s="26">
        <v>4321</v>
      </c>
      <c r="E610" s="26">
        <v>4338</v>
      </c>
      <c r="F610" s="26">
        <v>4320</v>
      </c>
      <c r="G610" s="26">
        <v>4334</v>
      </c>
      <c r="H610" s="1">
        <v>1083.9000000000001</v>
      </c>
      <c r="I610" s="81" t="s">
        <v>656</v>
      </c>
      <c r="J610" s="119" t="s">
        <v>646</v>
      </c>
      <c r="K610" s="119" t="s">
        <v>657</v>
      </c>
      <c r="L610" s="72" t="s">
        <v>647</v>
      </c>
      <c r="M610" s="7">
        <v>4332</v>
      </c>
      <c r="O610" s="84"/>
      <c r="P610" s="13"/>
      <c r="Q610" s="13"/>
      <c r="R610" s="13"/>
      <c r="S610" s="13"/>
      <c r="T610" s="13"/>
      <c r="U610" s="13"/>
      <c r="V610" s="13"/>
      <c r="W610" s="50"/>
      <c r="X610" s="69">
        <v>4338</v>
      </c>
      <c r="Y610" s="7">
        <v>4352</v>
      </c>
      <c r="Z610" s="68">
        <v>4304</v>
      </c>
      <c r="AA610" s="68">
        <v>4340</v>
      </c>
      <c r="AG610" s="37"/>
      <c r="AH610" s="37"/>
      <c r="AP610" s="14">
        <v>4301</v>
      </c>
      <c r="AQ610" s="14">
        <v>4338</v>
      </c>
      <c r="AR610" s="14">
        <v>4290</v>
      </c>
      <c r="AS610" s="14">
        <v>4329</v>
      </c>
      <c r="AT610" s="14">
        <v>4304.333333333333</v>
      </c>
      <c r="AU610" s="127">
        <v>13</v>
      </c>
      <c r="AV610" s="127" t="s">
        <v>618</v>
      </c>
      <c r="AW610" s="14">
        <v>801</v>
      </c>
      <c r="AX610" s="127" t="s">
        <v>618</v>
      </c>
      <c r="AY610" s="14">
        <v>729</v>
      </c>
      <c r="AZ610" s="1">
        <v>4338</v>
      </c>
      <c r="BA610" s="1">
        <v>4338</v>
      </c>
      <c r="BB610" s="1">
        <v>4304</v>
      </c>
      <c r="BC610" s="1">
        <v>4318</v>
      </c>
      <c r="BH610" s="1">
        <v>4328</v>
      </c>
      <c r="BI610" s="1">
        <v>560</v>
      </c>
      <c r="BJ610" s="1">
        <v>609</v>
      </c>
      <c r="BK610" s="1">
        <v>0.91954022988505746</v>
      </c>
      <c r="BL610" s="1">
        <v>4338</v>
      </c>
      <c r="BM610" s="1">
        <v>4338</v>
      </c>
      <c r="BN610" s="1">
        <v>4304</v>
      </c>
      <c r="BO610" s="1">
        <v>4317</v>
      </c>
      <c r="BP610" s="1">
        <v>4338</v>
      </c>
      <c r="BQ610" s="1">
        <v>4340</v>
      </c>
      <c r="BR610" s="1">
        <v>4304</v>
      </c>
      <c r="BS610" s="1">
        <v>4334</v>
      </c>
      <c r="BT610" s="1">
        <v>4338</v>
      </c>
      <c r="BU610" s="1">
        <v>4338</v>
      </c>
      <c r="BV610" s="1">
        <v>4323</v>
      </c>
      <c r="BW610" s="1">
        <v>4326</v>
      </c>
      <c r="BX610" s="1">
        <v>1077</v>
      </c>
    </row>
    <row r="611" spans="1:76">
      <c r="A611" s="1">
        <v>2015</v>
      </c>
      <c r="B611" s="1">
        <v>6</v>
      </c>
      <c r="C611" s="24">
        <v>42181</v>
      </c>
      <c r="D611" s="26">
        <v>4338</v>
      </c>
      <c r="E611" s="26">
        <v>4344</v>
      </c>
      <c r="F611" s="26">
        <v>4317</v>
      </c>
      <c r="G611" s="26">
        <v>4325</v>
      </c>
      <c r="H611" s="1">
        <v>1080.7</v>
      </c>
      <c r="I611" s="81" t="s">
        <v>0</v>
      </c>
      <c r="J611" s="119" t="s">
        <v>1197</v>
      </c>
      <c r="K611" s="119" t="s">
        <v>1</v>
      </c>
      <c r="L611" s="72" t="s">
        <v>1198</v>
      </c>
      <c r="M611" s="7">
        <v>4301</v>
      </c>
      <c r="O611" s="84"/>
      <c r="P611" s="13"/>
      <c r="Q611" s="13"/>
      <c r="R611" s="13"/>
      <c r="S611" s="13"/>
      <c r="T611" s="13"/>
      <c r="U611" s="13"/>
      <c r="V611" s="13"/>
      <c r="W611" s="50"/>
      <c r="X611" s="69">
        <v>4302</v>
      </c>
      <c r="Y611" s="7">
        <v>4345</v>
      </c>
      <c r="Z611" s="68">
        <v>4300</v>
      </c>
      <c r="AA611" s="68">
        <v>4333</v>
      </c>
      <c r="AG611" s="37"/>
      <c r="AH611" s="37"/>
      <c r="AP611" s="14">
        <v>4338</v>
      </c>
      <c r="AQ611" s="14">
        <v>4352</v>
      </c>
      <c r="AR611" s="14">
        <v>4304</v>
      </c>
      <c r="AS611" s="14">
        <v>4336</v>
      </c>
      <c r="AT611" s="14">
        <v>4324</v>
      </c>
      <c r="AU611" s="127">
        <v>13</v>
      </c>
      <c r="AV611" s="127" t="s">
        <v>618</v>
      </c>
      <c r="AW611" s="14">
        <v>801</v>
      </c>
      <c r="AX611" s="127" t="s">
        <v>618</v>
      </c>
      <c r="AY611" s="14">
        <v>729</v>
      </c>
      <c r="AZ611" s="1">
        <v>4302</v>
      </c>
      <c r="BA611" s="1">
        <v>4332</v>
      </c>
      <c r="BB611" s="1">
        <v>4300</v>
      </c>
      <c r="BC611" s="1">
        <v>4317</v>
      </c>
      <c r="BH611" s="1">
        <v>4341</v>
      </c>
      <c r="BI611" s="1">
        <v>754</v>
      </c>
      <c r="BJ611" s="1">
        <v>369</v>
      </c>
      <c r="BK611" s="1">
        <v>2.0433604336043358</v>
      </c>
      <c r="BL611" s="1">
        <v>4302</v>
      </c>
      <c r="BM611" s="1">
        <v>4332</v>
      </c>
      <c r="BN611" s="1">
        <v>4300</v>
      </c>
      <c r="BO611" s="1">
        <v>4315</v>
      </c>
      <c r="BP611" s="1">
        <v>4302</v>
      </c>
      <c r="BQ611" s="1">
        <v>4333</v>
      </c>
      <c r="BR611" s="1">
        <v>4300</v>
      </c>
      <c r="BS611" s="1">
        <v>4328</v>
      </c>
      <c r="BT611" s="1">
        <v>4302</v>
      </c>
      <c r="BU611" s="1">
        <v>4313</v>
      </c>
      <c r="BV611" s="1">
        <v>4300</v>
      </c>
      <c r="BW611" s="1">
        <v>4309</v>
      </c>
      <c r="BX611" s="1">
        <v>1076.4000000000001</v>
      </c>
    </row>
    <row r="612" spans="1:76">
      <c r="A612" s="1">
        <v>2015</v>
      </c>
      <c r="B612" s="1">
        <v>2</v>
      </c>
      <c r="C612" s="24">
        <v>42184</v>
      </c>
      <c r="D612" s="26">
        <v>4298</v>
      </c>
      <c r="E612" s="26">
        <v>4319</v>
      </c>
      <c r="F612" s="26">
        <v>4261</v>
      </c>
      <c r="G612" s="26">
        <v>4272</v>
      </c>
      <c r="H612" s="1">
        <v>1082.4000000000001</v>
      </c>
      <c r="I612" s="81">
        <v>136.26522</v>
      </c>
      <c r="J612" s="119">
        <v>135.80573999999999</v>
      </c>
      <c r="K612" s="119">
        <v>94.066244999999995</v>
      </c>
      <c r="L612" s="72">
        <v>93.836117999999999</v>
      </c>
      <c r="M612" s="7">
        <v>4272</v>
      </c>
      <c r="O612" s="84"/>
      <c r="P612" s="13"/>
      <c r="Q612" s="13"/>
      <c r="R612" s="13"/>
      <c r="S612" s="13"/>
      <c r="T612" s="13"/>
      <c r="U612" s="13"/>
      <c r="V612" s="13"/>
      <c r="W612" s="50"/>
      <c r="X612" s="69">
        <v>4271</v>
      </c>
      <c r="Y612" s="7">
        <v>4319</v>
      </c>
      <c r="Z612" s="68">
        <v>4253</v>
      </c>
      <c r="AA612" s="68">
        <v>4293</v>
      </c>
      <c r="AG612" s="37"/>
      <c r="AH612" s="37"/>
      <c r="AP612" s="14">
        <v>4302</v>
      </c>
      <c r="AQ612" s="14">
        <v>4345</v>
      </c>
      <c r="AR612" s="14">
        <v>4294</v>
      </c>
      <c r="AS612" s="14">
        <v>4305</v>
      </c>
      <c r="AT612" s="14">
        <v>4323.333333333333</v>
      </c>
      <c r="AU612" s="127">
        <v>26</v>
      </c>
      <c r="AV612" s="127" t="s">
        <v>618</v>
      </c>
      <c r="AW612" s="14">
        <v>801</v>
      </c>
      <c r="AX612" s="127">
        <v>-11</v>
      </c>
      <c r="AY612" s="14">
        <v>718</v>
      </c>
      <c r="AZ612" s="1">
        <v>4271</v>
      </c>
      <c r="BA612" s="1">
        <v>4319</v>
      </c>
      <c r="BB612" s="1">
        <v>4253</v>
      </c>
      <c r="BC612" s="1">
        <v>4308</v>
      </c>
      <c r="BH612" s="1">
        <v>4318</v>
      </c>
      <c r="BI612" s="1">
        <v>464</v>
      </c>
      <c r="BJ612" s="1">
        <v>536</v>
      </c>
      <c r="BK612" s="1">
        <v>0.86567164179104472</v>
      </c>
      <c r="BL612" s="1">
        <v>4271</v>
      </c>
      <c r="BM612" s="1">
        <v>4319</v>
      </c>
      <c r="BN612" s="1">
        <v>4253</v>
      </c>
      <c r="BO612" s="1">
        <v>4306</v>
      </c>
      <c r="BP612" s="1">
        <v>4271</v>
      </c>
      <c r="BQ612" s="1">
        <v>4319</v>
      </c>
      <c r="BR612" s="1">
        <v>4253</v>
      </c>
      <c r="BS612" s="1">
        <v>4285</v>
      </c>
      <c r="BT612" s="1">
        <v>4271</v>
      </c>
      <c r="BU612" s="1">
        <v>4279</v>
      </c>
      <c r="BV612" s="1">
        <v>4270</v>
      </c>
      <c r="BW612" s="1">
        <v>4275</v>
      </c>
      <c r="BX612" s="1">
        <v>1074.8</v>
      </c>
    </row>
    <row r="613" spans="1:76">
      <c r="A613" s="1">
        <v>2015</v>
      </c>
      <c r="B613" s="1">
        <v>3</v>
      </c>
      <c r="C613" s="24">
        <v>42185</v>
      </c>
      <c r="D613" s="26">
        <v>4303</v>
      </c>
      <c r="E613" s="26">
        <v>4306</v>
      </c>
      <c r="F613" s="26">
        <v>4278</v>
      </c>
      <c r="G613" s="26">
        <v>4286</v>
      </c>
      <c r="H613" s="1">
        <v>1079.4000000000001</v>
      </c>
      <c r="I613" s="81">
        <v>136.625032</v>
      </c>
      <c r="J613" s="119">
        <v>136.43629999999999</v>
      </c>
      <c r="K613" s="119">
        <v>93.865459999999999</v>
      </c>
      <c r="L613" s="72">
        <v>93.837379999999996</v>
      </c>
      <c r="M613" s="7">
        <v>4281</v>
      </c>
      <c r="O613" s="84"/>
      <c r="P613" s="13"/>
      <c r="Q613" s="13"/>
      <c r="R613" s="13"/>
      <c r="S613" s="13"/>
      <c r="T613" s="13"/>
      <c r="U613" s="13"/>
      <c r="V613" s="13"/>
      <c r="W613" s="50"/>
      <c r="X613" s="69">
        <v>4283</v>
      </c>
      <c r="Y613" s="7">
        <v>4297</v>
      </c>
      <c r="Z613" s="68">
        <v>4265</v>
      </c>
      <c r="AA613" s="68">
        <v>4281</v>
      </c>
      <c r="AG613" s="37"/>
      <c r="AH613" s="37"/>
      <c r="AP613" s="14">
        <v>4271</v>
      </c>
      <c r="AQ613" s="14">
        <v>4319</v>
      </c>
      <c r="AR613" s="14">
        <v>4253</v>
      </c>
      <c r="AS613" s="14">
        <v>4294</v>
      </c>
      <c r="AT613" s="14">
        <v>4311.666666666667</v>
      </c>
      <c r="AU613" s="127">
        <v>17</v>
      </c>
      <c r="AV613" s="127" t="s">
        <v>618</v>
      </c>
      <c r="AW613" s="14">
        <v>801</v>
      </c>
      <c r="AX613" s="127" t="s">
        <v>618</v>
      </c>
      <c r="AY613" s="14">
        <v>718</v>
      </c>
      <c r="AZ613" s="1">
        <v>4283</v>
      </c>
      <c r="BA613" s="1">
        <v>4297</v>
      </c>
      <c r="BB613" s="1">
        <v>4271</v>
      </c>
      <c r="BC613" s="1">
        <v>4279</v>
      </c>
      <c r="BH613" s="1">
        <v>4295</v>
      </c>
      <c r="BI613" s="1">
        <v>590</v>
      </c>
      <c r="BJ613" s="1">
        <v>496</v>
      </c>
      <c r="BK613" s="1">
        <v>1.189516129032258</v>
      </c>
      <c r="BL613" s="1">
        <v>4283</v>
      </c>
      <c r="BM613" s="1">
        <v>4297</v>
      </c>
      <c r="BN613" s="1">
        <v>4275</v>
      </c>
      <c r="BO613" s="1">
        <v>4280</v>
      </c>
      <c r="BP613" s="1">
        <v>4283</v>
      </c>
      <c r="BQ613" s="1">
        <v>4297</v>
      </c>
      <c r="BR613" s="1">
        <v>4271</v>
      </c>
      <c r="BS613" s="1">
        <v>4272</v>
      </c>
      <c r="BT613" s="1">
        <v>4283</v>
      </c>
      <c r="BU613" s="1">
        <v>4290</v>
      </c>
      <c r="BV613" s="1">
        <v>4276</v>
      </c>
      <c r="BW613" s="1">
        <v>4288</v>
      </c>
      <c r="BX613" s="1">
        <v>1084.3</v>
      </c>
    </row>
    <row r="614" spans="1:76">
      <c r="A614" s="1">
        <v>2015</v>
      </c>
      <c r="B614" s="1">
        <v>4</v>
      </c>
      <c r="C614" s="24">
        <v>42186</v>
      </c>
      <c r="D614" s="26">
        <v>4285</v>
      </c>
      <c r="E614" s="26">
        <v>4323</v>
      </c>
      <c r="F614" s="26">
        <v>4285</v>
      </c>
      <c r="G614" s="26">
        <v>4318</v>
      </c>
      <c r="H614" s="1">
        <v>1083</v>
      </c>
      <c r="I614" s="81">
        <v>136.43585999999999</v>
      </c>
      <c r="J614" s="119">
        <v>136.37338800000001</v>
      </c>
      <c r="K614" s="119">
        <v>94.624475000000004</v>
      </c>
      <c r="L614" s="72">
        <v>94.583125999999993</v>
      </c>
      <c r="M614" s="7">
        <v>4312</v>
      </c>
      <c r="O614" s="84"/>
      <c r="P614" s="13"/>
      <c r="Q614" s="13"/>
      <c r="R614" s="13"/>
      <c r="S614" s="13"/>
      <c r="T614" s="13"/>
      <c r="U614" s="13"/>
      <c r="V614" s="13"/>
      <c r="W614" s="50"/>
      <c r="X614" s="69">
        <v>4313</v>
      </c>
      <c r="Y614" s="7">
        <v>4344</v>
      </c>
      <c r="Z614" s="68">
        <v>4307</v>
      </c>
      <c r="AA614" s="68">
        <v>4330</v>
      </c>
      <c r="AG614" s="37"/>
      <c r="AH614" s="37"/>
      <c r="AP614" s="14">
        <v>4283</v>
      </c>
      <c r="AQ614" s="14">
        <v>4301</v>
      </c>
      <c r="AR614" s="14">
        <v>4265</v>
      </c>
      <c r="AS614" s="14">
        <v>4298</v>
      </c>
      <c r="AT614" s="14">
        <v>4299</v>
      </c>
      <c r="AU614" s="127">
        <v>33</v>
      </c>
      <c r="AV614" s="127">
        <v>24</v>
      </c>
      <c r="AW614" s="14">
        <v>825</v>
      </c>
      <c r="AX614" s="127" t="s">
        <v>618</v>
      </c>
      <c r="AY614" s="14">
        <v>718</v>
      </c>
      <c r="AZ614" s="1">
        <v>4313</v>
      </c>
      <c r="BA614" s="1">
        <v>4329</v>
      </c>
      <c r="BB614" s="1">
        <v>4307</v>
      </c>
      <c r="BC614" s="1">
        <v>4318</v>
      </c>
      <c r="BH614" s="1">
        <v>4293</v>
      </c>
      <c r="BI614" s="1">
        <v>592</v>
      </c>
      <c r="BJ614" s="1">
        <v>88</v>
      </c>
      <c r="BK614" s="1">
        <v>6.7272727272727275</v>
      </c>
      <c r="BL614" s="1">
        <v>4313</v>
      </c>
      <c r="BM614" s="1">
        <v>4329</v>
      </c>
      <c r="BN614" s="1">
        <v>4307</v>
      </c>
      <c r="BO614" s="1">
        <v>4319</v>
      </c>
      <c r="BP614" s="1">
        <v>4313</v>
      </c>
      <c r="BQ614" s="1">
        <v>4344</v>
      </c>
      <c r="BR614" s="1">
        <v>4307</v>
      </c>
      <c r="BS614" s="1">
        <v>4330</v>
      </c>
      <c r="BT614" s="1">
        <v>4313</v>
      </c>
      <c r="BU614" s="1">
        <v>4320</v>
      </c>
      <c r="BV614" s="1">
        <v>4307</v>
      </c>
      <c r="BW614" s="1">
        <v>4320</v>
      </c>
      <c r="BX614" s="1">
        <v>1086.2</v>
      </c>
    </row>
    <row r="615" spans="1:76">
      <c r="A615" s="1">
        <v>2015</v>
      </c>
      <c r="B615" s="1">
        <v>5</v>
      </c>
      <c r="C615" s="24">
        <v>42187</v>
      </c>
      <c r="D615" s="26">
        <v>4327</v>
      </c>
      <c r="E615" s="26">
        <v>4333</v>
      </c>
      <c r="F615" s="26">
        <v>4312</v>
      </c>
      <c r="G615" s="26">
        <v>4316</v>
      </c>
      <c r="H615" s="1">
        <v>1087.2</v>
      </c>
      <c r="I615" s="81">
        <v>136.64208600000001</v>
      </c>
      <c r="J615" s="119">
        <v>136.496568</v>
      </c>
      <c r="K615" s="119">
        <v>94.195926</v>
      </c>
      <c r="L615" s="72">
        <v>93.995603000000003</v>
      </c>
      <c r="M615" s="7">
        <v>4313</v>
      </c>
      <c r="O615" s="84"/>
      <c r="P615" s="13"/>
      <c r="Q615" s="13"/>
      <c r="R615" s="13"/>
      <c r="S615" s="13"/>
      <c r="T615" s="13"/>
      <c r="U615" s="13"/>
      <c r="V615" s="13"/>
      <c r="W615" s="50"/>
      <c r="X615" s="69">
        <v>4316</v>
      </c>
      <c r="Y615" s="7">
        <v>4328</v>
      </c>
      <c r="Z615" s="68">
        <v>4302</v>
      </c>
      <c r="AA615" s="68">
        <v>4315</v>
      </c>
      <c r="AG615" s="37"/>
      <c r="AH615" s="37"/>
      <c r="AP615" s="14">
        <v>4313</v>
      </c>
      <c r="AQ615" s="14">
        <v>4344</v>
      </c>
      <c r="AR615" s="14">
        <v>4307</v>
      </c>
      <c r="AS615" s="14">
        <v>4329</v>
      </c>
      <c r="AT615" s="14">
        <v>4307</v>
      </c>
      <c r="AU615" s="127">
        <v>11</v>
      </c>
      <c r="AV615" s="127" t="s">
        <v>618</v>
      </c>
      <c r="AW615" s="14">
        <v>825</v>
      </c>
      <c r="AX615" s="127" t="s">
        <v>618</v>
      </c>
      <c r="AY615" s="14">
        <v>718</v>
      </c>
      <c r="AZ615" s="1">
        <v>4316</v>
      </c>
      <c r="BA615" s="1">
        <v>4328</v>
      </c>
      <c r="BB615" s="1">
        <v>4302</v>
      </c>
      <c r="BC615" s="1">
        <v>4319</v>
      </c>
      <c r="BH615" s="1">
        <v>4332</v>
      </c>
      <c r="BI615" s="1">
        <v>715</v>
      </c>
      <c r="BJ615" s="1">
        <v>556</v>
      </c>
      <c r="BK615" s="1">
        <v>1.2859712230215827</v>
      </c>
      <c r="BL615" s="1">
        <v>4316</v>
      </c>
      <c r="BM615" s="1">
        <v>4327</v>
      </c>
      <c r="BN615" s="1">
        <v>4302</v>
      </c>
      <c r="BO615" s="1">
        <v>4319</v>
      </c>
      <c r="BP615" s="1">
        <v>4316</v>
      </c>
      <c r="BQ615" s="1">
        <v>4328</v>
      </c>
      <c r="BR615" s="1">
        <v>4302</v>
      </c>
      <c r="BS615" s="1">
        <v>4315</v>
      </c>
      <c r="BT615" s="1">
        <v>4316</v>
      </c>
      <c r="BU615" s="1">
        <v>4327</v>
      </c>
      <c r="BV615" s="1">
        <v>4313</v>
      </c>
      <c r="BW615" s="1">
        <v>4322</v>
      </c>
      <c r="BX615" s="1">
        <v>1079.8</v>
      </c>
    </row>
    <row r="616" spans="1:76">
      <c r="A616" s="1">
        <v>2015</v>
      </c>
      <c r="B616" s="1">
        <v>6</v>
      </c>
      <c r="C616" s="24">
        <v>42188</v>
      </c>
      <c r="D616" s="26">
        <v>4318</v>
      </c>
      <c r="E616" s="26">
        <v>4325</v>
      </c>
      <c r="F616" s="26">
        <v>4317</v>
      </c>
      <c r="G616" s="26">
        <v>4325</v>
      </c>
      <c r="H616" s="1">
        <v>1085</v>
      </c>
      <c r="I616" s="81">
        <v>136.510458</v>
      </c>
      <c r="J616" s="119">
        <v>136.587906</v>
      </c>
      <c r="K616" s="119">
        <v>93.316398000000007</v>
      </c>
      <c r="L616" s="72">
        <v>93.256739999999994</v>
      </c>
      <c r="M616" s="7">
        <v>4326</v>
      </c>
      <c r="O616" s="84"/>
      <c r="P616" s="13"/>
      <c r="Q616" s="13"/>
      <c r="R616" s="13"/>
      <c r="S616" s="13"/>
      <c r="T616" s="13"/>
      <c r="U616" s="13"/>
      <c r="V616" s="13"/>
      <c r="W616" s="50"/>
      <c r="X616" s="69">
        <v>4326</v>
      </c>
      <c r="Y616" s="7">
        <v>4333</v>
      </c>
      <c r="Z616" s="68">
        <v>4303</v>
      </c>
      <c r="AA616" s="68">
        <v>4309</v>
      </c>
      <c r="AG616" s="37"/>
      <c r="AH616" s="37"/>
      <c r="AP616" s="14">
        <v>4316</v>
      </c>
      <c r="AQ616" s="14">
        <v>4328</v>
      </c>
      <c r="AR616" s="14">
        <v>4302</v>
      </c>
      <c r="AS616" s="14">
        <v>4320</v>
      </c>
      <c r="AT616" s="14">
        <v>4315.666666666667</v>
      </c>
      <c r="AU616" s="127">
        <v>7</v>
      </c>
      <c r="AV616" s="127" t="s">
        <v>618</v>
      </c>
      <c r="AW616" s="14">
        <v>825</v>
      </c>
      <c r="AX616" s="127" t="s">
        <v>618</v>
      </c>
      <c r="AY616" s="14">
        <v>718</v>
      </c>
      <c r="AZ616" s="1">
        <v>4326</v>
      </c>
      <c r="BA616" s="1">
        <v>4333</v>
      </c>
      <c r="BB616" s="1">
        <v>4310</v>
      </c>
      <c r="BC616" s="1">
        <v>4312</v>
      </c>
      <c r="BH616" s="1">
        <v>4323</v>
      </c>
      <c r="BI616" s="1">
        <v>730</v>
      </c>
      <c r="BJ616" s="1">
        <v>549</v>
      </c>
      <c r="BK616" s="1">
        <v>1.3296903460837888</v>
      </c>
      <c r="BL616" s="1">
        <v>4326</v>
      </c>
      <c r="BM616" s="1">
        <v>4333</v>
      </c>
      <c r="BN616" s="1">
        <v>4316</v>
      </c>
      <c r="BO616" s="1">
        <v>4318</v>
      </c>
      <c r="BP616" s="1">
        <v>4326</v>
      </c>
      <c r="BQ616" s="1">
        <v>4333</v>
      </c>
      <c r="BR616" s="1">
        <v>4305</v>
      </c>
      <c r="BS616" s="1">
        <v>4312</v>
      </c>
      <c r="BT616" s="1">
        <v>4326</v>
      </c>
      <c r="BU616" s="1">
        <v>4331</v>
      </c>
      <c r="BV616" s="1">
        <v>4322</v>
      </c>
      <c r="BW616" s="1">
        <v>4328</v>
      </c>
      <c r="BX616" s="1">
        <v>1085.0999999999999</v>
      </c>
    </row>
    <row r="617" spans="1:76">
      <c r="A617" s="1">
        <v>2015</v>
      </c>
      <c r="B617" s="1">
        <v>2</v>
      </c>
      <c r="C617" s="24">
        <v>42191</v>
      </c>
      <c r="D617" s="26">
        <v>4285</v>
      </c>
      <c r="E617" s="26">
        <v>4294</v>
      </c>
      <c r="F617" s="26">
        <v>4243</v>
      </c>
      <c r="G617" s="26">
        <v>4248</v>
      </c>
      <c r="H617" s="1">
        <v>1064.5999999999999</v>
      </c>
      <c r="I617" s="81">
        <v>135.567465</v>
      </c>
      <c r="J617" s="119">
        <v>135.46556799999999</v>
      </c>
      <c r="K617" s="119">
        <v>92.058340999999999</v>
      </c>
      <c r="L617" s="72">
        <v>92.042559999999995</v>
      </c>
      <c r="M617" s="7">
        <v>4247</v>
      </c>
      <c r="O617" s="84"/>
      <c r="P617" s="13"/>
      <c r="Q617" s="13"/>
      <c r="R617" s="13"/>
      <c r="S617" s="13"/>
      <c r="T617" s="13"/>
      <c r="U617" s="13"/>
      <c r="V617" s="13"/>
      <c r="W617" s="50"/>
      <c r="X617" s="69">
        <v>4246</v>
      </c>
      <c r="Y617" s="7">
        <v>4254</v>
      </c>
      <c r="Z617" s="68">
        <v>4168</v>
      </c>
      <c r="AA617" s="68">
        <v>4209</v>
      </c>
      <c r="AG617" s="37"/>
      <c r="AH617" s="37"/>
      <c r="AP617" s="14">
        <v>4326</v>
      </c>
      <c r="AQ617" s="14">
        <v>4333</v>
      </c>
      <c r="AR617" s="14">
        <v>4269</v>
      </c>
      <c r="AS617" s="14">
        <v>4271</v>
      </c>
      <c r="AT617" s="14">
        <v>4306.666666666667</v>
      </c>
      <c r="AU617" s="127">
        <v>37</v>
      </c>
      <c r="AV617" s="127" t="s">
        <v>618</v>
      </c>
      <c r="AW617" s="14">
        <v>825</v>
      </c>
      <c r="AX617" s="127">
        <v>38</v>
      </c>
      <c r="AY617" s="14">
        <v>756</v>
      </c>
      <c r="AZ617" s="1">
        <v>4246</v>
      </c>
      <c r="BA617" s="1">
        <v>4254</v>
      </c>
      <c r="BB617" s="1">
        <v>4168</v>
      </c>
      <c r="BC617" s="1">
        <v>4172</v>
      </c>
      <c r="BH617" s="1">
        <v>4292</v>
      </c>
      <c r="BI617" s="1">
        <v>823</v>
      </c>
      <c r="BJ617" s="1">
        <v>587</v>
      </c>
      <c r="BK617" s="1">
        <v>1.4020442930153323</v>
      </c>
      <c r="BL617" s="1">
        <v>4246</v>
      </c>
      <c r="BM617" s="1">
        <v>4254</v>
      </c>
      <c r="BN617" s="1">
        <v>4193</v>
      </c>
      <c r="BO617" s="1">
        <v>4196</v>
      </c>
      <c r="BP617" s="1">
        <v>4246</v>
      </c>
      <c r="BQ617" s="1">
        <v>4254</v>
      </c>
      <c r="BR617" s="1">
        <v>4168</v>
      </c>
      <c r="BS617" s="1">
        <v>4189</v>
      </c>
      <c r="BT617" s="1">
        <v>4246</v>
      </c>
      <c r="BU617" s="1">
        <v>4254</v>
      </c>
      <c r="BV617" s="1">
        <v>4228</v>
      </c>
      <c r="BW617" s="1">
        <v>4233</v>
      </c>
      <c r="BX617" s="1">
        <v>1066.5999999999999</v>
      </c>
    </row>
    <row r="618" spans="1:76">
      <c r="A618" s="1">
        <v>2015</v>
      </c>
      <c r="B618" s="1">
        <v>3</v>
      </c>
      <c r="C618" s="24">
        <v>42192</v>
      </c>
      <c r="D618" s="26">
        <v>4229</v>
      </c>
      <c r="E618" s="26">
        <v>4255</v>
      </c>
      <c r="F618" s="26">
        <v>4217</v>
      </c>
      <c r="G618" s="26">
        <v>4221</v>
      </c>
      <c r="H618" s="1">
        <v>1039.5999999999999</v>
      </c>
      <c r="I618" s="81">
        <v>135.253456</v>
      </c>
      <c r="J618" s="119">
        <v>135.31356</v>
      </c>
      <c r="K618" s="119">
        <v>91.821196</v>
      </c>
      <c r="L618" s="72">
        <v>91.840950000000007</v>
      </c>
      <c r="M618" s="7">
        <v>4229</v>
      </c>
      <c r="O618" s="84"/>
      <c r="P618" s="13"/>
      <c r="Q618" s="13"/>
      <c r="R618" s="13"/>
      <c r="S618" s="13"/>
      <c r="T618" s="13"/>
      <c r="U618" s="13"/>
      <c r="V618" s="13"/>
      <c r="W618" s="50"/>
      <c r="X618" s="69">
        <v>4229</v>
      </c>
      <c r="Y618" s="7">
        <v>4231</v>
      </c>
      <c r="Z618" s="68">
        <v>4070</v>
      </c>
      <c r="AA618" s="68">
        <v>4137</v>
      </c>
      <c r="AG618" s="37"/>
      <c r="AH618" s="37"/>
      <c r="AP618" s="14">
        <v>4246</v>
      </c>
      <c r="AQ618" s="14">
        <v>4255</v>
      </c>
      <c r="AR618" s="14">
        <v>4168</v>
      </c>
      <c r="AS618" s="14">
        <v>4245</v>
      </c>
      <c r="AT618" s="14">
        <v>4278.666666666667</v>
      </c>
      <c r="AU618" s="127">
        <v>8</v>
      </c>
      <c r="AV618" s="127" t="s">
        <v>618</v>
      </c>
      <c r="AW618" s="14">
        <v>825</v>
      </c>
      <c r="AX618" s="127" t="s">
        <v>618</v>
      </c>
      <c r="AY618" s="14">
        <v>756</v>
      </c>
      <c r="AZ618" s="1">
        <v>4229</v>
      </c>
      <c r="BA618" s="1">
        <v>4231</v>
      </c>
      <c r="BB618" s="1">
        <v>4148</v>
      </c>
      <c r="BC618" s="1">
        <v>4158</v>
      </c>
      <c r="BH618" s="1">
        <v>4246</v>
      </c>
      <c r="BI618" s="1">
        <v>697</v>
      </c>
      <c r="BJ618" s="1">
        <v>577</v>
      </c>
      <c r="BK618" s="1">
        <v>1.2079722703639515</v>
      </c>
      <c r="BL618" s="1">
        <v>4229</v>
      </c>
      <c r="BM618" s="1">
        <v>4231</v>
      </c>
      <c r="BN618" s="1">
        <v>4168</v>
      </c>
      <c r="BO618" s="1">
        <v>4177</v>
      </c>
      <c r="BP618" s="1">
        <v>4229</v>
      </c>
      <c r="BQ618" s="1">
        <v>4231</v>
      </c>
      <c r="BR618" s="1">
        <v>4070</v>
      </c>
      <c r="BS618" s="1">
        <v>4115</v>
      </c>
      <c r="BT618" s="1">
        <v>4229</v>
      </c>
      <c r="BU618" s="1">
        <v>4231</v>
      </c>
      <c r="BV618" s="1">
        <v>4211</v>
      </c>
      <c r="BW618" s="1">
        <v>4215</v>
      </c>
      <c r="BX618" s="1">
        <v>1059</v>
      </c>
    </row>
    <row r="619" spans="1:76">
      <c r="A619" s="1">
        <v>2015</v>
      </c>
      <c r="B619" s="1">
        <v>4</v>
      </c>
      <c r="C619" s="24">
        <v>42193</v>
      </c>
      <c r="D619" s="26">
        <v>4098</v>
      </c>
      <c r="E619" s="26">
        <v>4115</v>
      </c>
      <c r="F619" s="26">
        <v>3993</v>
      </c>
      <c r="G619" s="26">
        <v>3997</v>
      </c>
      <c r="H619" s="1">
        <v>1032.0999999999999</v>
      </c>
      <c r="I619" s="81">
        <v>134.061249</v>
      </c>
      <c r="J619" s="119">
        <v>134.00618399999999</v>
      </c>
      <c r="K619" s="119">
        <v>89.873259000000004</v>
      </c>
      <c r="L619" s="72">
        <v>89.860680000000002</v>
      </c>
      <c r="M619" s="7">
        <v>3994</v>
      </c>
      <c r="O619" s="84"/>
      <c r="P619" s="13"/>
      <c r="Q619" s="13"/>
      <c r="R619" s="13"/>
      <c r="S619" s="13"/>
      <c r="T619" s="13"/>
      <c r="U619" s="13"/>
      <c r="V619" s="13"/>
      <c r="W619" s="50"/>
      <c r="X619" s="69">
        <v>3998</v>
      </c>
      <c r="Y619" s="7">
        <v>4067</v>
      </c>
      <c r="Z619" s="68">
        <v>3976</v>
      </c>
      <c r="AA619" s="68">
        <v>4041</v>
      </c>
      <c r="AG619" s="37"/>
      <c r="AH619" s="37"/>
      <c r="AP619" s="14">
        <v>4229</v>
      </c>
      <c r="AQ619" s="14">
        <v>4231</v>
      </c>
      <c r="AR619" s="14">
        <v>4070</v>
      </c>
      <c r="AS619" s="14">
        <v>4083</v>
      </c>
      <c r="AT619" s="14">
        <v>4199.666666666667</v>
      </c>
      <c r="AU619" s="127">
        <v>101</v>
      </c>
      <c r="AV619" s="127" t="s">
        <v>618</v>
      </c>
      <c r="AW619" s="14">
        <v>825</v>
      </c>
      <c r="AX619" s="127">
        <v>53</v>
      </c>
      <c r="AY619" s="14">
        <v>809</v>
      </c>
      <c r="AZ619" s="1">
        <v>3998</v>
      </c>
      <c r="BA619" s="1">
        <v>4053</v>
      </c>
      <c r="BB619" s="1">
        <v>3976</v>
      </c>
      <c r="BC619" s="1">
        <v>4033</v>
      </c>
      <c r="BH619" s="1">
        <v>4112</v>
      </c>
      <c r="BI619" s="1">
        <v>734</v>
      </c>
      <c r="BJ619" s="1">
        <v>519</v>
      </c>
      <c r="BK619" s="1">
        <v>1.4142581888246628</v>
      </c>
      <c r="BL619" s="1">
        <v>3998</v>
      </c>
      <c r="BM619" s="1">
        <v>4048</v>
      </c>
      <c r="BN619" s="1">
        <v>3976</v>
      </c>
      <c r="BO619" s="1">
        <v>4002</v>
      </c>
      <c r="BP619" s="1">
        <v>3998</v>
      </c>
      <c r="BQ619" s="1">
        <v>4053</v>
      </c>
      <c r="BR619" s="1">
        <v>3976</v>
      </c>
      <c r="BS619" s="1">
        <v>4042</v>
      </c>
      <c r="BT619" s="1">
        <v>3998</v>
      </c>
      <c r="BU619" s="1">
        <v>4047</v>
      </c>
      <c r="BV619" s="1">
        <v>3976</v>
      </c>
      <c r="BW619" s="1">
        <v>4012</v>
      </c>
      <c r="BX619" s="1">
        <v>1018.4</v>
      </c>
    </row>
    <row r="620" spans="1:76">
      <c r="A620" s="1">
        <v>2015</v>
      </c>
      <c r="B620" s="1">
        <v>5</v>
      </c>
      <c r="C620" s="24">
        <v>42194</v>
      </c>
      <c r="D620" s="26">
        <v>4015</v>
      </c>
      <c r="E620" s="26">
        <v>4096</v>
      </c>
      <c r="F620" s="26">
        <v>4001</v>
      </c>
      <c r="G620" s="26">
        <v>4080</v>
      </c>
      <c r="H620" s="1">
        <v>1024.5999999999999</v>
      </c>
      <c r="I620" s="81">
        <v>134.70648299999999</v>
      </c>
      <c r="J620" s="119">
        <v>134.31124600000001</v>
      </c>
      <c r="K620" s="119">
        <v>90.787581000000003</v>
      </c>
      <c r="L620" s="72">
        <v>90.725917999999993</v>
      </c>
      <c r="M620" s="7">
        <v>4079</v>
      </c>
      <c r="O620" s="84"/>
      <c r="P620" s="13"/>
      <c r="Q620" s="13"/>
      <c r="R620" s="13"/>
      <c r="S620" s="13"/>
      <c r="T620" s="13"/>
      <c r="U620" s="13"/>
      <c r="V620" s="13"/>
      <c r="W620" s="50"/>
      <c r="X620" s="69">
        <v>4079</v>
      </c>
      <c r="Y620" s="7">
        <v>4090</v>
      </c>
      <c r="Z620" s="68">
        <v>4015</v>
      </c>
      <c r="AA620" s="68">
        <v>4026</v>
      </c>
      <c r="AG620" s="37"/>
      <c r="AH620" s="37"/>
      <c r="AP620" s="14">
        <v>3998</v>
      </c>
      <c r="AQ620" s="14">
        <v>4067</v>
      </c>
      <c r="AR620" s="14">
        <v>3976</v>
      </c>
      <c r="AS620" s="14">
        <v>4012</v>
      </c>
      <c r="AT620" s="14">
        <v>4113.333333333333</v>
      </c>
      <c r="AU620" s="127">
        <v>65</v>
      </c>
      <c r="AV620" s="127" t="s">
        <v>618</v>
      </c>
      <c r="AW620" s="14">
        <v>825</v>
      </c>
      <c r="AX620" s="127" t="s">
        <v>618</v>
      </c>
      <c r="AY620" s="14">
        <v>809</v>
      </c>
      <c r="AZ620" s="1">
        <v>4079</v>
      </c>
      <c r="BA620" s="1">
        <v>4090</v>
      </c>
      <c r="BB620" s="1">
        <v>4051</v>
      </c>
      <c r="BC620" s="1">
        <v>4056</v>
      </c>
      <c r="BH620" s="1">
        <v>4019</v>
      </c>
      <c r="BI620" s="1">
        <v>684</v>
      </c>
      <c r="BJ620" s="1">
        <v>624</v>
      </c>
      <c r="BK620" s="1">
        <v>1.0961538461538463</v>
      </c>
      <c r="BL620" s="1">
        <v>4079</v>
      </c>
      <c r="BM620" s="1">
        <v>4090</v>
      </c>
      <c r="BN620" s="1">
        <v>4051</v>
      </c>
      <c r="BO620" s="1">
        <v>4059</v>
      </c>
      <c r="BP620" s="1">
        <v>4079</v>
      </c>
      <c r="BQ620" s="1">
        <v>4090</v>
      </c>
      <c r="BR620" s="1">
        <v>4024</v>
      </c>
      <c r="BS620" s="1">
        <v>4040</v>
      </c>
      <c r="BT620" s="1">
        <v>4079</v>
      </c>
      <c r="BU620" s="1">
        <v>4090</v>
      </c>
      <c r="BV620" s="1">
        <v>4066</v>
      </c>
      <c r="BW620" s="1">
        <v>4079</v>
      </c>
      <c r="BX620" s="1">
        <v>1038.3</v>
      </c>
    </row>
    <row r="621" spans="1:76">
      <c r="A621" s="1">
        <v>2015</v>
      </c>
      <c r="B621" s="1">
        <v>6</v>
      </c>
      <c r="C621" s="24">
        <v>42195</v>
      </c>
      <c r="D621" s="26">
        <v>4029</v>
      </c>
      <c r="E621" s="26">
        <v>4084</v>
      </c>
      <c r="F621" s="26">
        <v>4029</v>
      </c>
      <c r="G621" s="26">
        <v>4078</v>
      </c>
      <c r="H621" s="1">
        <v>1032.3</v>
      </c>
      <c r="I621" s="81">
        <v>135.21257700000001</v>
      </c>
      <c r="J621" s="119">
        <v>135.61736400000001</v>
      </c>
      <c r="K621" s="119">
        <v>91.051829999999995</v>
      </c>
      <c r="L621" s="72">
        <v>91.106862000000007</v>
      </c>
      <c r="M621" s="7">
        <v>4074</v>
      </c>
      <c r="O621" s="84"/>
      <c r="P621" s="13"/>
      <c r="Q621" s="13"/>
      <c r="R621" s="13"/>
      <c r="S621" s="13"/>
      <c r="T621" s="13"/>
      <c r="U621" s="13"/>
      <c r="V621" s="13"/>
      <c r="W621" s="50"/>
      <c r="X621" s="69">
        <v>4076</v>
      </c>
      <c r="Y621" s="7">
        <v>4119</v>
      </c>
      <c r="Z621" s="68">
        <v>4072</v>
      </c>
      <c r="AA621" s="68">
        <v>4103</v>
      </c>
      <c r="AG621" s="37"/>
      <c r="AH621" s="37"/>
      <c r="AP621" s="14">
        <v>4079</v>
      </c>
      <c r="AQ621" s="14">
        <v>4090</v>
      </c>
      <c r="AR621" s="14">
        <v>4015</v>
      </c>
      <c r="AS621" s="14">
        <v>4049</v>
      </c>
      <c r="AT621" s="14">
        <v>4048</v>
      </c>
      <c r="AU621" s="127">
        <v>49</v>
      </c>
      <c r="AV621" s="127" t="s">
        <v>618</v>
      </c>
      <c r="AW621" s="14">
        <v>825</v>
      </c>
      <c r="AX621" s="127" t="s">
        <v>618</v>
      </c>
      <c r="AY621" s="14">
        <v>809</v>
      </c>
      <c r="AZ621" s="1">
        <v>4076</v>
      </c>
      <c r="BA621" s="1">
        <v>4119</v>
      </c>
      <c r="BB621" s="1">
        <v>4072</v>
      </c>
      <c r="BC621" s="1">
        <v>4083</v>
      </c>
      <c r="BH621" s="1">
        <v>4041</v>
      </c>
      <c r="BI621" s="1">
        <v>688</v>
      </c>
      <c r="BJ621" s="1">
        <v>520</v>
      </c>
      <c r="BK621" s="1">
        <v>1.323076923076923</v>
      </c>
      <c r="BL621" s="1">
        <v>4076</v>
      </c>
      <c r="BM621" s="1">
        <v>4119</v>
      </c>
      <c r="BN621" s="1">
        <v>4072</v>
      </c>
      <c r="BO621" s="1">
        <v>4098</v>
      </c>
      <c r="BP621" s="1">
        <v>4076</v>
      </c>
      <c r="BQ621" s="1">
        <v>4119</v>
      </c>
      <c r="BR621" s="1">
        <v>4072</v>
      </c>
      <c r="BS621" s="1">
        <v>4092</v>
      </c>
      <c r="BT621" s="1">
        <v>4076</v>
      </c>
      <c r="BU621" s="1">
        <v>4098</v>
      </c>
      <c r="BV621" s="1">
        <v>4072</v>
      </c>
      <c r="BW621" s="1">
        <v>4082</v>
      </c>
      <c r="BX621" s="1">
        <v>1035.3</v>
      </c>
    </row>
    <row r="622" spans="1:76">
      <c r="A622" s="1">
        <v>2015</v>
      </c>
      <c r="B622" s="1">
        <v>2</v>
      </c>
      <c r="C622" s="24">
        <v>42198</v>
      </c>
      <c r="D622" s="26">
        <v>4093</v>
      </c>
      <c r="E622" s="26">
        <v>4099</v>
      </c>
      <c r="F622" s="26">
        <v>4056</v>
      </c>
      <c r="G622" s="26">
        <v>4058</v>
      </c>
      <c r="H622" s="1">
        <v>1035.3</v>
      </c>
      <c r="I622" s="81">
        <v>137.58668499999999</v>
      </c>
      <c r="J622" s="119">
        <v>137.42223999999999</v>
      </c>
      <c r="K622" s="119">
        <v>91.728556999999995</v>
      </c>
      <c r="L622" s="72">
        <v>91.795299999999997</v>
      </c>
      <c r="M622" s="7">
        <v>4090</v>
      </c>
      <c r="O622" s="84"/>
      <c r="P622" s="13"/>
      <c r="Q622" s="13"/>
      <c r="R622" s="13"/>
      <c r="S622" s="13"/>
      <c r="T622" s="13"/>
      <c r="U622" s="13"/>
      <c r="V622" s="13"/>
      <c r="W622" s="50"/>
      <c r="X622" s="69">
        <v>4092</v>
      </c>
      <c r="Y622" s="7">
        <v>4149</v>
      </c>
      <c r="Z622" s="68">
        <v>4088</v>
      </c>
      <c r="AA622" s="68">
        <v>4136</v>
      </c>
      <c r="AG622" s="37"/>
      <c r="AH622" s="37"/>
      <c r="AP622" s="14">
        <v>4076</v>
      </c>
      <c r="AQ622" s="14">
        <v>4119</v>
      </c>
      <c r="AR622" s="14">
        <v>4068</v>
      </c>
      <c r="AS622" s="14">
        <v>4087</v>
      </c>
      <c r="AT622" s="14">
        <v>4049.3333333333335</v>
      </c>
      <c r="AU622" s="127">
        <v>35</v>
      </c>
      <c r="AV622" s="127" t="s">
        <v>618</v>
      </c>
      <c r="AW622" s="14">
        <v>825</v>
      </c>
      <c r="AX622" s="127" t="s">
        <v>618</v>
      </c>
      <c r="AY622" s="14">
        <v>809</v>
      </c>
      <c r="AZ622" s="1">
        <v>4092</v>
      </c>
      <c r="BA622" s="1">
        <v>4148</v>
      </c>
      <c r="BB622" s="1">
        <v>4088</v>
      </c>
      <c r="BC622" s="1">
        <v>4115</v>
      </c>
      <c r="BH622" s="1">
        <v>4086</v>
      </c>
      <c r="BI622" s="1">
        <v>473</v>
      </c>
      <c r="BJ622" s="1">
        <v>468</v>
      </c>
      <c r="BK622" s="1">
        <v>1.0106837606837606</v>
      </c>
      <c r="BL622" s="1">
        <v>4092</v>
      </c>
      <c r="BM622" s="1">
        <v>4148</v>
      </c>
      <c r="BN622" s="1">
        <v>4088</v>
      </c>
      <c r="BO622" s="1">
        <v>4117</v>
      </c>
      <c r="BP622" s="1">
        <v>4092</v>
      </c>
      <c r="BQ622" s="1">
        <v>4148</v>
      </c>
      <c r="BR622" s="1">
        <v>4088</v>
      </c>
      <c r="BS622" s="1">
        <v>4123</v>
      </c>
      <c r="BT622" s="1">
        <v>4092</v>
      </c>
      <c r="BU622" s="1">
        <v>4127</v>
      </c>
      <c r="BV622" s="1">
        <v>4088</v>
      </c>
      <c r="BW622" s="1">
        <v>4124</v>
      </c>
      <c r="BX622" s="1">
        <v>1027.0999999999999</v>
      </c>
    </row>
    <row r="623" spans="1:76">
      <c r="A623" s="1">
        <v>2015</v>
      </c>
      <c r="B623" s="1">
        <v>3</v>
      </c>
      <c r="C623" s="24">
        <v>42199</v>
      </c>
      <c r="D623" s="26">
        <v>4145</v>
      </c>
      <c r="E623" s="26">
        <v>4148</v>
      </c>
      <c r="F623" s="26">
        <v>4122</v>
      </c>
      <c r="G623" s="26">
        <v>4133</v>
      </c>
      <c r="H623" s="1">
        <v>1025.9000000000001</v>
      </c>
      <c r="I623" s="81">
        <v>135.48911100000001</v>
      </c>
      <c r="J623" s="119">
        <v>135.52341000000001</v>
      </c>
      <c r="K623" s="119">
        <v>91.659118000000007</v>
      </c>
      <c r="L623" s="72">
        <v>91.661625000000001</v>
      </c>
      <c r="M623" s="7">
        <v>4130</v>
      </c>
      <c r="O623" s="84"/>
      <c r="P623" s="13"/>
      <c r="Q623" s="13"/>
      <c r="R623" s="13"/>
      <c r="S623" s="13"/>
      <c r="T623" s="13"/>
      <c r="U623" s="13"/>
      <c r="V623" s="13"/>
      <c r="W623" s="50"/>
      <c r="X623" s="69">
        <v>4134</v>
      </c>
      <c r="Y623" s="7">
        <v>4134</v>
      </c>
      <c r="Z623" s="68">
        <v>4105</v>
      </c>
      <c r="AA623" s="68">
        <v>4105</v>
      </c>
      <c r="AG623" s="37"/>
      <c r="AH623" s="37"/>
      <c r="AP623" s="14">
        <v>4092</v>
      </c>
      <c r="AQ623" s="14">
        <v>4149</v>
      </c>
      <c r="AR623" s="14">
        <v>4088</v>
      </c>
      <c r="AS623" s="14">
        <v>4142</v>
      </c>
      <c r="AT623" s="14">
        <v>4092.6666666666665</v>
      </c>
      <c r="AU623" s="127">
        <v>12</v>
      </c>
      <c r="AV623" s="127" t="s">
        <v>618</v>
      </c>
      <c r="AW623" s="14">
        <v>825</v>
      </c>
      <c r="AX623" s="127" t="s">
        <v>618</v>
      </c>
      <c r="AY623" s="14">
        <v>809</v>
      </c>
      <c r="AZ623" s="1">
        <v>4134</v>
      </c>
      <c r="BA623" s="1">
        <v>4134</v>
      </c>
      <c r="BB623" s="1">
        <v>4105</v>
      </c>
      <c r="BC623" s="1">
        <v>4121</v>
      </c>
      <c r="BH623" s="1">
        <v>4147</v>
      </c>
      <c r="BI623" s="1">
        <v>1090</v>
      </c>
      <c r="BJ623" s="1">
        <v>506</v>
      </c>
      <c r="BK623" s="1">
        <v>2.1541501976284585</v>
      </c>
      <c r="BL623" s="1">
        <v>4134</v>
      </c>
      <c r="BM623" s="1">
        <v>4134</v>
      </c>
      <c r="BN623" s="1">
        <v>4105</v>
      </c>
      <c r="BO623" s="1">
        <v>4115</v>
      </c>
      <c r="BP623" s="1">
        <v>4134</v>
      </c>
      <c r="BQ623" s="1">
        <v>4134</v>
      </c>
      <c r="BR623" s="1">
        <v>4105</v>
      </c>
      <c r="BS623" s="1">
        <v>4118</v>
      </c>
      <c r="BT623" s="1">
        <v>4134</v>
      </c>
      <c r="BU623" s="1">
        <v>4134</v>
      </c>
      <c r="BV623" s="1">
        <v>4105</v>
      </c>
      <c r="BW623" s="1">
        <v>4114</v>
      </c>
      <c r="BX623" s="1">
        <v>1027.5</v>
      </c>
    </row>
    <row r="624" spans="1:76">
      <c r="A624" s="1">
        <v>2015</v>
      </c>
      <c r="B624" s="1">
        <v>4</v>
      </c>
      <c r="C624" s="24">
        <v>42200</v>
      </c>
      <c r="D624" s="26">
        <v>4110</v>
      </c>
      <c r="E624" s="26">
        <v>4129</v>
      </c>
      <c r="F624" s="26">
        <v>4107</v>
      </c>
      <c r="G624" s="26">
        <v>4122</v>
      </c>
      <c r="H624" s="1">
        <v>1022.4</v>
      </c>
      <c r="I624" s="81">
        <v>135.826651</v>
      </c>
      <c r="J624" s="119">
        <v>135.88973999999999</v>
      </c>
      <c r="K624" s="119">
        <v>92.259378999999996</v>
      </c>
      <c r="L624" s="72">
        <v>92.116079999999997</v>
      </c>
      <c r="M624" s="7">
        <v>4120</v>
      </c>
      <c r="O624" s="84"/>
      <c r="P624" s="13"/>
      <c r="Q624" s="13"/>
      <c r="R624" s="13"/>
      <c r="S624" s="13"/>
      <c r="T624" s="13"/>
      <c r="U624" s="13"/>
      <c r="V624" s="13"/>
      <c r="W624" s="50"/>
      <c r="X624" s="69">
        <v>4119</v>
      </c>
      <c r="Y624" s="7">
        <v>4123</v>
      </c>
      <c r="Z624" s="68">
        <v>4075</v>
      </c>
      <c r="AA624" s="68">
        <v>4103</v>
      </c>
      <c r="AG624" s="37"/>
      <c r="AH624" s="37"/>
      <c r="AP624" s="14">
        <v>4134</v>
      </c>
      <c r="AQ624" s="14">
        <v>4134</v>
      </c>
      <c r="AR624" s="14">
        <v>4105</v>
      </c>
      <c r="AS624" s="14">
        <v>4116</v>
      </c>
      <c r="AT624" s="14">
        <v>4115</v>
      </c>
      <c r="AU624" s="127">
        <v>12</v>
      </c>
      <c r="AV624" s="127" t="s">
        <v>618</v>
      </c>
      <c r="AW624" s="14">
        <v>825</v>
      </c>
      <c r="AX624" s="127" t="s">
        <v>618</v>
      </c>
      <c r="AY624" s="14">
        <v>809</v>
      </c>
      <c r="AZ624" s="1">
        <v>4119</v>
      </c>
      <c r="BA624" s="1">
        <v>4123</v>
      </c>
      <c r="BB624" s="1">
        <v>4085</v>
      </c>
      <c r="BC624" s="1">
        <v>4091</v>
      </c>
      <c r="BH624" s="1">
        <v>4111</v>
      </c>
      <c r="BI624" s="1">
        <v>678</v>
      </c>
      <c r="BJ624" s="1">
        <v>597</v>
      </c>
      <c r="BK624" s="1">
        <v>1.135678391959799</v>
      </c>
      <c r="BL624" s="1">
        <v>4119</v>
      </c>
      <c r="BM624" s="1">
        <v>4123</v>
      </c>
      <c r="BN624" s="1">
        <v>4101</v>
      </c>
      <c r="BO624" s="1">
        <v>4106</v>
      </c>
      <c r="BP624" s="1">
        <v>4119</v>
      </c>
      <c r="BQ624" s="1">
        <v>4123</v>
      </c>
      <c r="BR624" s="1">
        <v>4085</v>
      </c>
      <c r="BS624" s="1">
        <v>4090</v>
      </c>
      <c r="BT624" s="1">
        <v>4119</v>
      </c>
      <c r="BU624" s="1">
        <v>4123</v>
      </c>
      <c r="BV624" s="1">
        <v>4116</v>
      </c>
      <c r="BW624" s="1">
        <v>4118</v>
      </c>
      <c r="BX624" s="1">
        <v>1028.0999999999999</v>
      </c>
    </row>
    <row r="625" spans="1:76">
      <c r="A625" s="1">
        <v>2015</v>
      </c>
      <c r="B625" s="1">
        <v>5</v>
      </c>
      <c r="C625" s="24">
        <v>42201</v>
      </c>
      <c r="D625" s="26">
        <v>4103</v>
      </c>
      <c r="E625" s="26">
        <v>4104</v>
      </c>
      <c r="F625" s="26">
        <v>4071</v>
      </c>
      <c r="G625" s="26">
        <v>4082</v>
      </c>
      <c r="H625" s="1">
        <v>1010.8</v>
      </c>
      <c r="I625" s="81">
        <v>135.322878</v>
      </c>
      <c r="J625" s="119">
        <v>135.27989199999999</v>
      </c>
      <c r="K625" s="119">
        <v>91.354395999999994</v>
      </c>
      <c r="L625" s="72">
        <v>91.334363999999994</v>
      </c>
      <c r="M625" s="7">
        <v>4078</v>
      </c>
      <c r="O625" s="84"/>
      <c r="P625" s="13"/>
      <c r="Q625" s="13"/>
      <c r="R625" s="13"/>
      <c r="S625" s="13"/>
      <c r="T625" s="13"/>
      <c r="U625" s="13"/>
      <c r="V625" s="13"/>
      <c r="W625" s="50"/>
      <c r="X625" s="69">
        <v>4079</v>
      </c>
      <c r="Y625" s="7">
        <v>4079</v>
      </c>
      <c r="Z625" s="68">
        <v>4042</v>
      </c>
      <c r="AA625" s="68">
        <v>4070</v>
      </c>
      <c r="AG625" s="37"/>
      <c r="AH625" s="37"/>
      <c r="AP625" s="14">
        <v>4119</v>
      </c>
      <c r="AQ625" s="14">
        <v>4123</v>
      </c>
      <c r="AR625" s="14">
        <v>4075</v>
      </c>
      <c r="AS625" s="14">
        <v>4089</v>
      </c>
      <c r="AT625" s="14">
        <v>4115.666666666667</v>
      </c>
      <c r="AU625" s="127">
        <v>21</v>
      </c>
      <c r="AV625" s="127" t="s">
        <v>618</v>
      </c>
      <c r="AW625" s="14">
        <v>825</v>
      </c>
      <c r="AX625" s="127">
        <v>7</v>
      </c>
      <c r="AY625" s="14">
        <v>816</v>
      </c>
      <c r="AZ625" s="1">
        <v>4079</v>
      </c>
      <c r="BA625" s="1">
        <v>4079</v>
      </c>
      <c r="BB625" s="1">
        <v>4042</v>
      </c>
      <c r="BC625" s="1">
        <v>4052</v>
      </c>
      <c r="BH625" s="1">
        <v>4096</v>
      </c>
      <c r="BI625" s="1">
        <v>722</v>
      </c>
      <c r="BJ625" s="1">
        <v>487</v>
      </c>
      <c r="BK625" s="1">
        <v>1.482546201232033</v>
      </c>
      <c r="BL625" s="1">
        <v>4079</v>
      </c>
      <c r="BM625" s="1">
        <v>4079</v>
      </c>
      <c r="BN625" s="1">
        <v>4042</v>
      </c>
      <c r="BO625" s="1">
        <v>4053</v>
      </c>
      <c r="BP625" s="1">
        <v>4079</v>
      </c>
      <c r="BQ625" s="1">
        <v>4079</v>
      </c>
      <c r="BR625" s="1">
        <v>4042</v>
      </c>
      <c r="BS625" s="1">
        <v>4063</v>
      </c>
      <c r="BT625" s="1">
        <v>4079</v>
      </c>
      <c r="BU625" s="1">
        <v>4079</v>
      </c>
      <c r="BV625" s="1">
        <v>4042</v>
      </c>
      <c r="BW625" s="1">
        <v>4051</v>
      </c>
      <c r="BX625" s="1">
        <v>1012.6</v>
      </c>
    </row>
    <row r="626" spans="1:76">
      <c r="A626" s="1">
        <v>2015</v>
      </c>
      <c r="B626" s="1">
        <v>6</v>
      </c>
      <c r="C626" s="24">
        <v>42202</v>
      </c>
      <c r="D626" s="26">
        <v>4066</v>
      </c>
      <c r="E626" s="26">
        <v>4066</v>
      </c>
      <c r="F626" s="26">
        <v>4046</v>
      </c>
      <c r="G626" s="26">
        <v>4052</v>
      </c>
      <c r="H626" s="1">
        <v>979.5</v>
      </c>
      <c r="I626" s="81">
        <v>134.970966</v>
      </c>
      <c r="J626" s="119">
        <v>134.97366400000001</v>
      </c>
      <c r="K626" s="119">
        <v>91.849211999999994</v>
      </c>
      <c r="L626" s="72">
        <v>91.737976000000003</v>
      </c>
      <c r="M626" s="7">
        <v>4048</v>
      </c>
      <c r="O626" s="84"/>
      <c r="P626" s="13"/>
      <c r="Q626" s="13"/>
      <c r="R626" s="13"/>
      <c r="S626" s="13"/>
      <c r="T626" s="13"/>
      <c r="U626" s="13"/>
      <c r="V626" s="13"/>
      <c r="W626" s="50"/>
      <c r="X626" s="69">
        <v>4050</v>
      </c>
      <c r="Y626" s="7">
        <v>4055</v>
      </c>
      <c r="Z626" s="68">
        <v>4005</v>
      </c>
      <c r="AA626" s="68">
        <v>4027</v>
      </c>
      <c r="AG626" s="37"/>
      <c r="AH626" s="37"/>
      <c r="AP626" s="14">
        <v>4079</v>
      </c>
      <c r="AQ626" s="14">
        <v>4079</v>
      </c>
      <c r="AR626" s="14">
        <v>4042</v>
      </c>
      <c r="AS626" s="14">
        <v>4058</v>
      </c>
      <c r="AT626" s="14">
        <v>4087.6666666666665</v>
      </c>
      <c r="AU626" s="127">
        <v>14</v>
      </c>
      <c r="AV626" s="127" t="s">
        <v>618</v>
      </c>
      <c r="AW626" s="14">
        <v>825</v>
      </c>
      <c r="AX626" s="127" t="s">
        <v>618</v>
      </c>
      <c r="AY626" s="14">
        <v>816</v>
      </c>
      <c r="AZ626" s="1">
        <v>4050</v>
      </c>
      <c r="BA626" s="1">
        <v>4055</v>
      </c>
      <c r="BB626" s="1">
        <v>4015</v>
      </c>
      <c r="BC626" s="1">
        <v>4024</v>
      </c>
      <c r="BH626" s="1">
        <v>4064</v>
      </c>
      <c r="BI626" s="1">
        <v>672</v>
      </c>
      <c r="BJ626" s="1">
        <v>653</v>
      </c>
      <c r="BK626" s="1">
        <v>1.0290964777947933</v>
      </c>
      <c r="BL626" s="1">
        <v>4050</v>
      </c>
      <c r="BM626" s="1">
        <v>4055</v>
      </c>
      <c r="BN626" s="1">
        <v>4016</v>
      </c>
      <c r="BO626" s="1">
        <v>4025</v>
      </c>
      <c r="BP626" s="1">
        <v>4050</v>
      </c>
      <c r="BQ626" s="1">
        <v>4055</v>
      </c>
      <c r="BR626" s="1">
        <v>4005</v>
      </c>
      <c r="BS626" s="1">
        <v>4012</v>
      </c>
      <c r="BT626" s="1">
        <v>4050</v>
      </c>
      <c r="BU626" s="1">
        <v>4055</v>
      </c>
      <c r="BV626" s="1">
        <v>4043</v>
      </c>
      <c r="BW626" s="1">
        <v>4044</v>
      </c>
      <c r="BX626" s="1">
        <v>1007</v>
      </c>
    </row>
    <row r="627" spans="1:76">
      <c r="A627" s="1">
        <v>2015</v>
      </c>
      <c r="B627" s="1">
        <v>3</v>
      </c>
      <c r="C627" s="24">
        <v>42206</v>
      </c>
      <c r="D627" s="26">
        <v>3917</v>
      </c>
      <c r="E627" s="26">
        <v>3940</v>
      </c>
      <c r="F627" s="26">
        <v>3891</v>
      </c>
      <c r="G627" s="26">
        <v>3927</v>
      </c>
      <c r="H627" s="1">
        <v>981.3</v>
      </c>
      <c r="I627" s="81">
        <v>134.669444</v>
      </c>
      <c r="J627" s="119">
        <v>134.67105000000001</v>
      </c>
      <c r="K627" s="119">
        <v>91.491652000000002</v>
      </c>
      <c r="L627" s="72">
        <v>91.596209999999999</v>
      </c>
      <c r="M627" s="7">
        <v>3961</v>
      </c>
      <c r="O627" s="84"/>
      <c r="P627" s="13"/>
      <c r="Q627" s="13"/>
      <c r="R627" s="13"/>
      <c r="S627" s="13"/>
      <c r="T627" s="13"/>
      <c r="U627" s="13"/>
      <c r="V627" s="13"/>
      <c r="W627" s="50"/>
      <c r="X627" s="69">
        <v>3963</v>
      </c>
      <c r="Y627" s="7">
        <v>3994</v>
      </c>
      <c r="Z627" s="68">
        <v>3925</v>
      </c>
      <c r="AA627" s="68">
        <v>3926</v>
      </c>
      <c r="AG627" s="37"/>
      <c r="AH627" s="37"/>
      <c r="AP627" s="14">
        <v>4050</v>
      </c>
      <c r="AQ627" s="14">
        <v>4055</v>
      </c>
      <c r="AR627" s="14">
        <v>3891</v>
      </c>
      <c r="AS627" s="14">
        <v>3913</v>
      </c>
      <c r="AT627" s="14">
        <v>4020</v>
      </c>
      <c r="AU627" s="127">
        <v>10</v>
      </c>
      <c r="AV627" s="127" t="s">
        <v>618</v>
      </c>
      <c r="AW627" s="14">
        <v>825</v>
      </c>
      <c r="AX627" s="127" t="s">
        <v>618</v>
      </c>
      <c r="AY627" s="14">
        <v>816</v>
      </c>
      <c r="AZ627" s="1">
        <v>3963</v>
      </c>
      <c r="BA627" s="1">
        <v>3988</v>
      </c>
      <c r="BB627" s="1">
        <v>3954</v>
      </c>
      <c r="BC627" s="1">
        <v>3966</v>
      </c>
      <c r="BH627" s="1">
        <v>3903</v>
      </c>
      <c r="BI627" s="1">
        <v>680</v>
      </c>
      <c r="BJ627" s="1">
        <v>607</v>
      </c>
      <c r="BK627" s="1">
        <v>1.1202635914332784</v>
      </c>
      <c r="BL627" s="1">
        <v>3963</v>
      </c>
      <c r="BM627" s="1">
        <v>3988</v>
      </c>
      <c r="BN627" s="1">
        <v>3954</v>
      </c>
      <c r="BO627" s="1">
        <v>3962</v>
      </c>
      <c r="BP627" s="1">
        <v>3963</v>
      </c>
      <c r="BQ627" s="1">
        <v>3994</v>
      </c>
      <c r="BR627" s="1">
        <v>3954</v>
      </c>
      <c r="BS627" s="1">
        <v>3970</v>
      </c>
      <c r="BT627" s="1">
        <v>3963</v>
      </c>
      <c r="BU627" s="1">
        <v>3974</v>
      </c>
      <c r="BV627" s="1">
        <v>3954</v>
      </c>
      <c r="BW627" s="1">
        <v>3965</v>
      </c>
      <c r="BX627" s="1">
        <v>984.4</v>
      </c>
    </row>
    <row r="628" spans="1:76">
      <c r="A628" s="1">
        <v>2015</v>
      </c>
      <c r="B628" s="1">
        <v>4</v>
      </c>
      <c r="C628" s="24">
        <v>42207</v>
      </c>
      <c r="D628" s="26">
        <v>3911</v>
      </c>
      <c r="E628" s="26">
        <v>3931</v>
      </c>
      <c r="F628" s="26">
        <v>3851</v>
      </c>
      <c r="G628" s="26">
        <v>3894</v>
      </c>
      <c r="H628" s="1">
        <v>980.8</v>
      </c>
      <c r="I628" s="81">
        <v>135.479072</v>
      </c>
      <c r="J628" s="119">
        <v>135.319714</v>
      </c>
      <c r="K628" s="119">
        <v>91.733456000000004</v>
      </c>
      <c r="L628" s="72">
        <v>91.664203999999998</v>
      </c>
      <c r="M628" s="7">
        <v>3882</v>
      </c>
      <c r="O628" s="84"/>
      <c r="P628" s="13"/>
      <c r="Q628" s="13"/>
      <c r="R628" s="13"/>
      <c r="S628" s="13"/>
      <c r="T628" s="13"/>
      <c r="U628" s="13"/>
      <c r="V628" s="13"/>
      <c r="W628" s="50"/>
      <c r="X628" s="69">
        <v>3882</v>
      </c>
      <c r="Y628" s="7">
        <v>3938</v>
      </c>
      <c r="Z628" s="68">
        <v>3861</v>
      </c>
      <c r="AA628" s="68">
        <v>3929</v>
      </c>
      <c r="AG628" s="37"/>
      <c r="AH628" s="37"/>
      <c r="AP628" s="14">
        <v>3963</v>
      </c>
      <c r="AQ628" s="14">
        <v>3994</v>
      </c>
      <c r="AR628" s="14">
        <v>3911</v>
      </c>
      <c r="AS628" s="14">
        <v>3922</v>
      </c>
      <c r="AT628" s="14">
        <v>3964.3333333333335</v>
      </c>
      <c r="AU628" s="127">
        <v>17</v>
      </c>
      <c r="AV628" s="127" t="s">
        <v>618</v>
      </c>
      <c r="AW628" s="14">
        <v>825</v>
      </c>
      <c r="AX628" s="127">
        <v>-44</v>
      </c>
      <c r="AY628" s="14">
        <v>772</v>
      </c>
      <c r="AZ628" s="1">
        <v>3882</v>
      </c>
      <c r="BA628" s="1">
        <v>3908</v>
      </c>
      <c r="BB628" s="1">
        <v>3861</v>
      </c>
      <c r="BC628" s="1">
        <v>3897</v>
      </c>
      <c r="BH628" s="1">
        <v>3921</v>
      </c>
      <c r="BI628" s="1">
        <v>639</v>
      </c>
      <c r="BJ628" s="1">
        <v>606</v>
      </c>
      <c r="BK628" s="1">
        <v>1.0544554455445545</v>
      </c>
      <c r="BL628" s="1">
        <v>3882</v>
      </c>
      <c r="BM628" s="1">
        <v>3908</v>
      </c>
      <c r="BN628" s="1">
        <v>3861</v>
      </c>
      <c r="BO628" s="1">
        <v>3866</v>
      </c>
      <c r="BP628" s="1">
        <v>3882</v>
      </c>
      <c r="BQ628" s="1">
        <v>3908</v>
      </c>
      <c r="BR628" s="1">
        <v>3861</v>
      </c>
      <c r="BS628" s="1">
        <v>3888</v>
      </c>
      <c r="BT628" s="1">
        <v>3882</v>
      </c>
      <c r="BU628" s="1">
        <v>3908</v>
      </c>
      <c r="BV628" s="1">
        <v>3878</v>
      </c>
      <c r="BW628" s="1">
        <v>3885</v>
      </c>
      <c r="BX628" s="1">
        <v>970.3</v>
      </c>
    </row>
    <row r="629" spans="1:76">
      <c r="A629" s="1">
        <v>2015</v>
      </c>
      <c r="B629" s="1">
        <v>5</v>
      </c>
      <c r="C629" s="24">
        <v>42208</v>
      </c>
      <c r="D629" s="26">
        <v>3953</v>
      </c>
      <c r="E629" s="26">
        <v>3979</v>
      </c>
      <c r="F629" s="26">
        <v>3941</v>
      </c>
      <c r="G629" s="26">
        <v>3957</v>
      </c>
      <c r="H629" s="1">
        <v>978.1</v>
      </c>
      <c r="I629" s="81">
        <v>135.529056</v>
      </c>
      <c r="J629" s="119">
        <v>135.6267</v>
      </c>
      <c r="K629" s="119">
        <v>91.303523999999996</v>
      </c>
      <c r="L629" s="72">
        <v>91.458224000000001</v>
      </c>
      <c r="M629" s="7">
        <v>3951</v>
      </c>
      <c r="O629" s="84"/>
      <c r="P629" s="13"/>
      <c r="Q629" s="13"/>
      <c r="R629" s="13"/>
      <c r="S629" s="13"/>
      <c r="T629" s="13"/>
      <c r="U629" s="13"/>
      <c r="V629" s="13"/>
      <c r="W629" s="50"/>
      <c r="X629" s="69">
        <v>3951</v>
      </c>
      <c r="Y629" s="7">
        <v>4007</v>
      </c>
      <c r="Z629" s="68">
        <v>3911</v>
      </c>
      <c r="AA629" s="68">
        <v>3915</v>
      </c>
      <c r="AG629" s="37"/>
      <c r="AH629" s="37"/>
      <c r="AP629" s="14">
        <v>3882</v>
      </c>
      <c r="AQ629" s="14">
        <v>3964</v>
      </c>
      <c r="AR629" s="14">
        <v>3861</v>
      </c>
      <c r="AS629" s="14">
        <v>3947</v>
      </c>
      <c r="AT629" s="14">
        <v>3927.3333333333335</v>
      </c>
      <c r="AU629" s="127">
        <v>4</v>
      </c>
      <c r="AV629" s="127">
        <v>-27</v>
      </c>
      <c r="AW629" s="14">
        <v>798</v>
      </c>
      <c r="AX629" s="127" t="s">
        <v>618</v>
      </c>
      <c r="AY629" s="14">
        <v>772</v>
      </c>
      <c r="AZ629" s="1">
        <v>3951</v>
      </c>
      <c r="BA629" s="1">
        <v>4007</v>
      </c>
      <c r="BB629" s="1">
        <v>3950</v>
      </c>
      <c r="BC629" s="1">
        <v>3962</v>
      </c>
      <c r="BH629" s="1">
        <v>3951</v>
      </c>
      <c r="BI629" s="1">
        <v>719</v>
      </c>
      <c r="BJ629" s="1">
        <v>554</v>
      </c>
      <c r="BK629" s="1">
        <v>1.2978339350180506</v>
      </c>
      <c r="BL629" s="1">
        <v>3951</v>
      </c>
      <c r="BM629" s="1">
        <v>4007</v>
      </c>
      <c r="BN629" s="1">
        <v>3950</v>
      </c>
      <c r="BO629" s="1">
        <v>3971</v>
      </c>
      <c r="BP629" s="1">
        <v>3951</v>
      </c>
      <c r="BQ629" s="1">
        <v>4007</v>
      </c>
      <c r="BR629" s="1">
        <v>3931</v>
      </c>
      <c r="BS629" s="1">
        <v>3934</v>
      </c>
      <c r="BT629" s="1">
        <v>3951</v>
      </c>
      <c r="BU629" s="1">
        <v>4007</v>
      </c>
      <c r="BV629" s="1">
        <v>3950</v>
      </c>
      <c r="BW629" s="1">
        <v>3999</v>
      </c>
      <c r="BX629" s="1">
        <v>997.4</v>
      </c>
    </row>
    <row r="630" spans="1:76">
      <c r="A630" s="1">
        <v>2015</v>
      </c>
      <c r="B630" s="1">
        <v>6</v>
      </c>
      <c r="C630" s="24">
        <v>42209</v>
      </c>
      <c r="D630" s="26">
        <v>3939</v>
      </c>
      <c r="E630" s="26">
        <v>3940</v>
      </c>
      <c r="F630" s="26">
        <v>3890</v>
      </c>
      <c r="G630" s="26">
        <v>3927</v>
      </c>
      <c r="H630" s="1">
        <v>980.7</v>
      </c>
      <c r="I630" s="81">
        <v>136.11254400000001</v>
      </c>
      <c r="J630" s="119">
        <v>135.922551</v>
      </c>
      <c r="K630" s="119">
        <v>90.403199999999998</v>
      </c>
      <c r="L630" s="72">
        <v>90.363164999999995</v>
      </c>
      <c r="M630" s="7">
        <v>3911</v>
      </c>
      <c r="O630" s="84"/>
      <c r="P630" s="13"/>
      <c r="Q630" s="13"/>
      <c r="R630" s="13"/>
      <c r="S630" s="13"/>
      <c r="T630" s="13"/>
      <c r="U630" s="13"/>
      <c r="V630" s="13"/>
      <c r="W630" s="50"/>
      <c r="X630" s="69">
        <v>3909</v>
      </c>
      <c r="Y630" s="7">
        <v>3968</v>
      </c>
      <c r="Z630" s="68">
        <v>3893</v>
      </c>
      <c r="AA630" s="68">
        <v>3955</v>
      </c>
      <c r="AG630" s="37"/>
      <c r="AH630" s="37"/>
      <c r="AP630" s="14">
        <v>3951</v>
      </c>
      <c r="AQ630" s="14">
        <v>4007</v>
      </c>
      <c r="AR630" s="14">
        <v>3911</v>
      </c>
      <c r="AS630" s="14">
        <v>3928</v>
      </c>
      <c r="AT630" s="14">
        <v>3932.3333333333335</v>
      </c>
      <c r="AU630" s="127">
        <v>12</v>
      </c>
      <c r="AV630" s="127" t="s">
        <v>618</v>
      </c>
      <c r="AW630" s="14">
        <v>798</v>
      </c>
      <c r="AX630" s="127">
        <v>-55</v>
      </c>
      <c r="AY630" s="14">
        <v>717</v>
      </c>
      <c r="AZ630" s="1">
        <v>3909</v>
      </c>
      <c r="BA630" s="1">
        <v>3932</v>
      </c>
      <c r="BB630" s="1">
        <v>3893</v>
      </c>
      <c r="BC630" s="1">
        <v>3904</v>
      </c>
      <c r="BH630" s="1">
        <v>3926</v>
      </c>
      <c r="BI630" s="1">
        <v>656</v>
      </c>
      <c r="BJ630" s="1">
        <v>519</v>
      </c>
      <c r="BK630" s="1">
        <v>1.2639691714836223</v>
      </c>
      <c r="BL630" s="1">
        <v>3909</v>
      </c>
      <c r="BM630" s="1">
        <v>3932</v>
      </c>
      <c r="BN630" s="1">
        <v>3893</v>
      </c>
      <c r="BO630" s="1">
        <v>3925</v>
      </c>
      <c r="BP630" s="1">
        <v>3909</v>
      </c>
      <c r="BQ630" s="1">
        <v>3932</v>
      </c>
      <c r="BR630" s="1">
        <v>3893</v>
      </c>
      <c r="BS630" s="1">
        <v>3898</v>
      </c>
      <c r="BT630" s="1">
        <v>3909</v>
      </c>
      <c r="BU630" s="1">
        <v>3927</v>
      </c>
      <c r="BV630" s="1">
        <v>3909</v>
      </c>
      <c r="BW630" s="1">
        <v>3925</v>
      </c>
      <c r="BX630" s="1">
        <v>976.9</v>
      </c>
    </row>
    <row r="631" spans="1:76">
      <c r="A631" s="1">
        <v>2015</v>
      </c>
      <c r="B631" s="1">
        <v>2</v>
      </c>
      <c r="C631" s="24">
        <v>42212</v>
      </c>
      <c r="D631" s="26">
        <v>3964</v>
      </c>
      <c r="E631" s="26">
        <v>3967</v>
      </c>
      <c r="F631" s="26">
        <v>3925</v>
      </c>
      <c r="G631" s="26">
        <v>3952</v>
      </c>
      <c r="H631" s="1">
        <v>983.1</v>
      </c>
      <c r="I631" s="81">
        <v>136.16346899999999</v>
      </c>
      <c r="J631" s="119">
        <v>136.476978</v>
      </c>
      <c r="K631" s="119">
        <v>89.801023000000001</v>
      </c>
      <c r="L631" s="72">
        <v>89.722575000000006</v>
      </c>
      <c r="M631" s="7">
        <v>3935</v>
      </c>
      <c r="O631" s="84"/>
      <c r="P631" s="13"/>
      <c r="Q631" s="13"/>
      <c r="R631" s="13"/>
      <c r="S631" s="13"/>
      <c r="T631" s="13"/>
      <c r="U631" s="13"/>
      <c r="V631" s="13"/>
      <c r="W631" s="50"/>
      <c r="X631" s="69">
        <v>3939</v>
      </c>
      <c r="Y631" s="7">
        <v>3949</v>
      </c>
      <c r="Z631" s="68">
        <v>3896</v>
      </c>
      <c r="AA631" s="68">
        <v>3928</v>
      </c>
      <c r="AG631" s="37"/>
      <c r="AH631" s="37"/>
      <c r="AP631" s="14">
        <v>3909</v>
      </c>
      <c r="AQ631" s="14">
        <v>3968</v>
      </c>
      <c r="AR631" s="14">
        <v>3893</v>
      </c>
      <c r="AS631" s="14">
        <v>3949</v>
      </c>
      <c r="AT631" s="14">
        <v>3941.3333333333335</v>
      </c>
      <c r="AU631" s="127">
        <v>12</v>
      </c>
      <c r="AV631" s="127" t="s">
        <v>618</v>
      </c>
      <c r="AW631" s="14">
        <v>798</v>
      </c>
      <c r="AX631" s="127" t="s">
        <v>618</v>
      </c>
      <c r="AY631" s="14">
        <v>717</v>
      </c>
      <c r="AZ631" s="1">
        <v>3939</v>
      </c>
      <c r="BA631" s="1">
        <v>3945</v>
      </c>
      <c r="BB631" s="1">
        <v>3896</v>
      </c>
      <c r="BC631" s="1">
        <v>3913</v>
      </c>
      <c r="BH631" s="1">
        <v>3959</v>
      </c>
      <c r="BI631" s="1">
        <v>729</v>
      </c>
      <c r="BJ631" s="1">
        <v>485</v>
      </c>
      <c r="BK631" s="1">
        <v>1.5030927835051546</v>
      </c>
      <c r="BL631" s="1">
        <v>3939</v>
      </c>
      <c r="BM631" s="1">
        <v>3945</v>
      </c>
      <c r="BN631" s="1">
        <v>3896</v>
      </c>
      <c r="BO631" s="1">
        <v>3906</v>
      </c>
      <c r="BP631" s="1">
        <v>3939</v>
      </c>
      <c r="BQ631" s="1">
        <v>3945</v>
      </c>
      <c r="BR631" s="1">
        <v>3896</v>
      </c>
      <c r="BS631" s="1">
        <v>3915</v>
      </c>
      <c r="BT631" s="1">
        <v>3939</v>
      </c>
      <c r="BU631" s="1">
        <v>3939</v>
      </c>
      <c r="BV631" s="1">
        <v>3926</v>
      </c>
      <c r="BW631" s="1">
        <v>3933</v>
      </c>
      <c r="BX631" s="1">
        <v>984.3</v>
      </c>
    </row>
    <row r="632" spans="1:76">
      <c r="A632" s="1">
        <v>2015</v>
      </c>
      <c r="B632" s="1">
        <v>3</v>
      </c>
      <c r="C632" s="24">
        <v>42213</v>
      </c>
      <c r="D632" s="26">
        <v>3925</v>
      </c>
      <c r="E632" s="26">
        <v>3939</v>
      </c>
      <c r="F632" s="26">
        <v>3898</v>
      </c>
      <c r="G632" s="26">
        <v>3933</v>
      </c>
      <c r="H632" s="1">
        <v>984.5</v>
      </c>
      <c r="I632" s="81">
        <v>136.585824</v>
      </c>
      <c r="J632" s="119">
        <v>136.725021</v>
      </c>
      <c r="K632" s="119">
        <v>90.381863999999993</v>
      </c>
      <c r="L632" s="72">
        <v>90.334187999999997</v>
      </c>
      <c r="M632" s="7">
        <v>3943</v>
      </c>
      <c r="O632" s="84"/>
      <c r="P632" s="13"/>
      <c r="Q632" s="13"/>
      <c r="R632" s="13"/>
      <c r="S632" s="13"/>
      <c r="T632" s="13"/>
      <c r="U632" s="13"/>
      <c r="V632" s="13"/>
      <c r="W632" s="50"/>
      <c r="X632" s="69">
        <v>3942</v>
      </c>
      <c r="Y632" s="7">
        <v>3948</v>
      </c>
      <c r="Z632" s="68">
        <v>3915</v>
      </c>
      <c r="AA632" s="68">
        <v>3937</v>
      </c>
      <c r="AG632" s="37"/>
      <c r="AH632" s="37"/>
      <c r="AP632" s="14">
        <v>3939</v>
      </c>
      <c r="AQ632" s="14">
        <v>3949</v>
      </c>
      <c r="AR632" s="14">
        <v>3896</v>
      </c>
      <c r="AS632" s="14">
        <v>3916</v>
      </c>
      <c r="AT632" s="14">
        <v>3931</v>
      </c>
      <c r="AU632" s="127">
        <v>8</v>
      </c>
      <c r="AV632" s="127" t="s">
        <v>618</v>
      </c>
      <c r="AW632" s="14">
        <v>798</v>
      </c>
      <c r="AX632" s="127" t="s">
        <v>618</v>
      </c>
      <c r="AY632" s="14">
        <v>717</v>
      </c>
      <c r="AZ632" s="1">
        <v>3942</v>
      </c>
      <c r="BA632" s="1">
        <v>3942</v>
      </c>
      <c r="BB632" s="1">
        <v>3915</v>
      </c>
      <c r="BC632" s="1">
        <v>3926</v>
      </c>
      <c r="BH632" s="1">
        <v>3927</v>
      </c>
      <c r="BI632" s="1">
        <v>581</v>
      </c>
      <c r="BJ632" s="1">
        <v>458</v>
      </c>
      <c r="BK632" s="1">
        <v>1.2685589519650655</v>
      </c>
      <c r="BL632" s="1">
        <v>3942</v>
      </c>
      <c r="BM632" s="1">
        <v>3942</v>
      </c>
      <c r="BN632" s="1">
        <v>3915</v>
      </c>
      <c r="BO632" s="1">
        <v>3920</v>
      </c>
      <c r="BP632" s="1">
        <v>3942</v>
      </c>
      <c r="BQ632" s="1">
        <v>3942</v>
      </c>
      <c r="BR632" s="1">
        <v>3915</v>
      </c>
      <c r="BS632" s="1">
        <v>3927</v>
      </c>
      <c r="BT632" s="1">
        <v>3942</v>
      </c>
      <c r="BU632" s="1">
        <v>3942</v>
      </c>
      <c r="BV632" s="1">
        <v>3920</v>
      </c>
      <c r="BW632" s="1">
        <v>3937</v>
      </c>
      <c r="BX632" s="1">
        <v>980.8</v>
      </c>
    </row>
    <row r="633" spans="1:76">
      <c r="A633" s="1">
        <v>2015</v>
      </c>
      <c r="B633" s="1">
        <v>4</v>
      </c>
      <c r="C633" s="24">
        <v>42214</v>
      </c>
      <c r="D633" s="26">
        <v>3939</v>
      </c>
      <c r="E633" s="26">
        <v>3957</v>
      </c>
      <c r="F633" s="26">
        <v>3932</v>
      </c>
      <c r="G633" s="26">
        <v>3953</v>
      </c>
      <c r="H633" s="1">
        <v>986.4</v>
      </c>
      <c r="I633" s="81">
        <v>136.53828999999999</v>
      </c>
      <c r="J633" s="119">
        <v>136.44777500000001</v>
      </c>
      <c r="K633" s="119">
        <v>90.489840000000001</v>
      </c>
      <c r="L633" s="72">
        <v>90.313959999999994</v>
      </c>
      <c r="M633" s="7">
        <v>3955</v>
      </c>
      <c r="O633" s="84"/>
      <c r="P633" s="13"/>
      <c r="Q633" s="13"/>
      <c r="R633" s="13"/>
      <c r="S633" s="13"/>
      <c r="T633" s="13"/>
      <c r="U633" s="13"/>
      <c r="V633" s="13"/>
      <c r="W633" s="50"/>
      <c r="X633" s="69">
        <v>3957</v>
      </c>
      <c r="Y633" s="7">
        <v>3962</v>
      </c>
      <c r="Z633" s="68">
        <v>3918</v>
      </c>
      <c r="AA633" s="68">
        <v>3951</v>
      </c>
      <c r="AG633" s="37"/>
      <c r="AH633" s="37"/>
      <c r="AP633" s="14">
        <v>3942</v>
      </c>
      <c r="AQ633" s="14">
        <v>3948</v>
      </c>
      <c r="AR633" s="14">
        <v>3915</v>
      </c>
      <c r="AS633" s="14">
        <v>3940</v>
      </c>
      <c r="AT633" s="14">
        <v>3935</v>
      </c>
      <c r="AU633" s="127">
        <v>14</v>
      </c>
      <c r="AV633" s="127" t="s">
        <v>618</v>
      </c>
      <c r="AW633" s="14">
        <v>798</v>
      </c>
      <c r="AX633" s="127" t="s">
        <v>618</v>
      </c>
      <c r="AY633" s="14">
        <v>717</v>
      </c>
      <c r="AZ633" s="1">
        <v>3957</v>
      </c>
      <c r="BA633" s="1">
        <v>3960</v>
      </c>
      <c r="BB633" s="1">
        <v>3918</v>
      </c>
      <c r="BC633" s="1">
        <v>3919</v>
      </c>
      <c r="BH633" s="1">
        <v>3940</v>
      </c>
      <c r="BI633" s="1">
        <v>572</v>
      </c>
      <c r="BJ633" s="1">
        <v>468</v>
      </c>
      <c r="BK633" s="1">
        <v>1.2222222222222223</v>
      </c>
      <c r="BL633" s="1">
        <v>3957</v>
      </c>
      <c r="BM633" s="1">
        <v>3960</v>
      </c>
      <c r="BN633" s="1">
        <v>3937</v>
      </c>
      <c r="BO633" s="1">
        <v>3945</v>
      </c>
      <c r="BP633" s="1">
        <v>3957</v>
      </c>
      <c r="BQ633" s="1">
        <v>3960</v>
      </c>
      <c r="BR633" s="1">
        <v>3918</v>
      </c>
      <c r="BS633" s="1">
        <v>3940</v>
      </c>
      <c r="BT633" s="1">
        <v>3957</v>
      </c>
      <c r="BU633" s="1">
        <v>3960</v>
      </c>
      <c r="BV633" s="1">
        <v>3950</v>
      </c>
      <c r="BW633" s="1">
        <v>3951</v>
      </c>
      <c r="BX633" s="1">
        <v>987.3</v>
      </c>
    </row>
    <row r="634" spans="1:76">
      <c r="A634" s="1">
        <v>2015</v>
      </c>
      <c r="B634" s="1">
        <v>5</v>
      </c>
      <c r="C634" s="24">
        <v>42215</v>
      </c>
      <c r="D634" s="26">
        <v>3967</v>
      </c>
      <c r="E634" s="26">
        <v>3999</v>
      </c>
      <c r="F634" s="26">
        <v>3958</v>
      </c>
      <c r="G634" s="26">
        <v>3969</v>
      </c>
      <c r="H634" s="1">
        <v>989.1</v>
      </c>
      <c r="I634" s="81">
        <v>136.10709600000001</v>
      </c>
      <c r="J634" s="119">
        <v>135.98068000000001</v>
      </c>
      <c r="K634" s="119">
        <v>90.647028000000006</v>
      </c>
      <c r="L634" s="72">
        <v>90.533687999999998</v>
      </c>
      <c r="M634" s="7">
        <v>3983</v>
      </c>
      <c r="O634" s="84"/>
      <c r="P634" s="13"/>
      <c r="Q634" s="13"/>
      <c r="R634" s="13"/>
      <c r="S634" s="13"/>
      <c r="T634" s="13"/>
      <c r="U634" s="13"/>
      <c r="V634" s="13"/>
      <c r="W634" s="50"/>
      <c r="X634" s="69">
        <v>3983</v>
      </c>
      <c r="Y634" s="7">
        <v>3993</v>
      </c>
      <c r="Z634" s="68">
        <v>3951</v>
      </c>
      <c r="AA634" s="68">
        <v>3976</v>
      </c>
      <c r="AG634" s="37"/>
      <c r="AH634" s="37"/>
      <c r="AP634" s="14">
        <v>3957</v>
      </c>
      <c r="AQ634" s="14">
        <v>3995</v>
      </c>
      <c r="AR634" s="14">
        <v>3918</v>
      </c>
      <c r="AS634" s="14">
        <v>3992</v>
      </c>
      <c r="AT634" s="14">
        <v>3949.3333333333335</v>
      </c>
      <c r="AU634" s="127">
        <v>2</v>
      </c>
      <c r="AV634" s="127">
        <v>-8</v>
      </c>
      <c r="AW634" s="14">
        <v>790</v>
      </c>
      <c r="AX634" s="127" t="s">
        <v>618</v>
      </c>
      <c r="AY634" s="14">
        <v>717</v>
      </c>
      <c r="AZ634" s="1">
        <v>3983</v>
      </c>
      <c r="BA634" s="1">
        <v>3986</v>
      </c>
      <c r="BB634" s="1">
        <v>3951</v>
      </c>
      <c r="BC634" s="1">
        <v>3963</v>
      </c>
      <c r="BH634" s="1">
        <v>3977</v>
      </c>
      <c r="BI634" s="1">
        <v>617</v>
      </c>
      <c r="BJ634" s="1">
        <v>470</v>
      </c>
      <c r="BK634" s="1">
        <v>1.3127659574468085</v>
      </c>
      <c r="BL634" s="1">
        <v>3983</v>
      </c>
      <c r="BM634" s="1">
        <v>3986</v>
      </c>
      <c r="BN634" s="1">
        <v>3951</v>
      </c>
      <c r="BO634" s="1">
        <v>3971</v>
      </c>
      <c r="BP634" s="1">
        <v>3983</v>
      </c>
      <c r="BQ634" s="1">
        <v>3986</v>
      </c>
      <c r="BR634" s="1">
        <v>3951</v>
      </c>
      <c r="BS634" s="1">
        <v>3966</v>
      </c>
      <c r="BT634" s="1">
        <v>3983</v>
      </c>
      <c r="BU634" s="1">
        <v>3986</v>
      </c>
      <c r="BV634" s="1">
        <v>3965</v>
      </c>
      <c r="BW634" s="1">
        <v>3969</v>
      </c>
      <c r="BX634" s="1">
        <v>987.5</v>
      </c>
    </row>
    <row r="635" spans="1:76">
      <c r="A635" s="1">
        <v>2015</v>
      </c>
      <c r="B635" s="1">
        <v>6</v>
      </c>
      <c r="C635" s="24">
        <v>42216</v>
      </c>
      <c r="D635" s="26">
        <v>3989</v>
      </c>
      <c r="E635" s="26">
        <v>3989</v>
      </c>
      <c r="F635" s="26">
        <v>3950</v>
      </c>
      <c r="G635" s="26">
        <v>3963</v>
      </c>
      <c r="H635" s="1">
        <v>985</v>
      </c>
      <c r="I635" s="81">
        <v>136.025307</v>
      </c>
      <c r="J635" s="119">
        <v>135.91558800000001</v>
      </c>
      <c r="K635" s="119">
        <v>90.410319999999999</v>
      </c>
      <c r="L635" s="72">
        <v>90.349446</v>
      </c>
      <c r="M635" s="7">
        <v>3954</v>
      </c>
      <c r="O635" s="84"/>
      <c r="P635" s="13"/>
      <c r="Q635" s="13"/>
      <c r="R635" s="13"/>
      <c r="S635" s="13"/>
      <c r="T635" s="13"/>
      <c r="U635" s="13"/>
      <c r="V635" s="13"/>
      <c r="W635" s="50"/>
      <c r="X635" s="69">
        <v>3955</v>
      </c>
      <c r="Y635" s="7">
        <v>3984</v>
      </c>
      <c r="Z635" s="68">
        <v>3924</v>
      </c>
      <c r="AA635" s="68">
        <v>3947</v>
      </c>
      <c r="AG635" s="37"/>
      <c r="AH635" s="37"/>
      <c r="AP635" s="14">
        <v>3983</v>
      </c>
      <c r="AQ635" s="14">
        <v>3993</v>
      </c>
      <c r="AR635" s="14">
        <v>3951</v>
      </c>
      <c r="AS635" s="14">
        <v>3974</v>
      </c>
      <c r="AT635" s="14">
        <v>3968.6666666666665</v>
      </c>
      <c r="AU635" s="127">
        <v>26</v>
      </c>
      <c r="AV635" s="127" t="s">
        <v>618</v>
      </c>
      <c r="AW635" s="14">
        <v>790</v>
      </c>
      <c r="AX635" s="127" t="s">
        <v>618</v>
      </c>
      <c r="AY635" s="14">
        <v>717</v>
      </c>
      <c r="AZ635" s="1">
        <v>3955</v>
      </c>
      <c r="BA635" s="1">
        <v>3984</v>
      </c>
      <c r="BB635" s="1">
        <v>3924</v>
      </c>
      <c r="BC635" s="1">
        <v>3962</v>
      </c>
      <c r="BH635" s="1">
        <v>3976</v>
      </c>
      <c r="BI635" s="1">
        <v>474</v>
      </c>
      <c r="BJ635" s="1">
        <v>588</v>
      </c>
      <c r="BK635" s="1">
        <v>0.80612244897959184</v>
      </c>
      <c r="BL635" s="1">
        <v>3955</v>
      </c>
      <c r="BM635" s="1">
        <v>3957</v>
      </c>
      <c r="BN635" s="1">
        <v>3924</v>
      </c>
      <c r="BO635" s="1">
        <v>3930</v>
      </c>
      <c r="BP635" s="1">
        <v>3955</v>
      </c>
      <c r="BQ635" s="1">
        <v>3984</v>
      </c>
      <c r="BR635" s="1">
        <v>3924</v>
      </c>
      <c r="BS635" s="1">
        <v>3942</v>
      </c>
      <c r="BT635" s="1">
        <v>3955</v>
      </c>
      <c r="BU635" s="1">
        <v>3957</v>
      </c>
      <c r="BV635" s="1">
        <v>3930</v>
      </c>
      <c r="BW635" s="1">
        <v>3935</v>
      </c>
      <c r="BX635" s="1">
        <v>978</v>
      </c>
    </row>
    <row r="636" spans="1:76">
      <c r="A636" s="1">
        <v>2015</v>
      </c>
      <c r="B636" s="1">
        <v>2</v>
      </c>
      <c r="C636" s="24">
        <v>42219</v>
      </c>
      <c r="D636" s="26">
        <v>3958</v>
      </c>
      <c r="E636" s="26">
        <v>3958</v>
      </c>
      <c r="F636" s="26">
        <v>3932</v>
      </c>
      <c r="G636" s="26">
        <v>3952</v>
      </c>
      <c r="H636" s="1">
        <v>961.1</v>
      </c>
      <c r="I636" s="81">
        <v>136.310382</v>
      </c>
      <c r="J636" s="119">
        <v>136.27991</v>
      </c>
      <c r="K636" s="119">
        <v>90.497394</v>
      </c>
      <c r="L636" s="72">
        <v>90.414928000000003</v>
      </c>
      <c r="M636" s="7">
        <v>3937</v>
      </c>
      <c r="O636" s="84"/>
      <c r="P636" s="13"/>
      <c r="Q636" s="13"/>
      <c r="R636" s="13"/>
      <c r="S636" s="13"/>
      <c r="T636" s="13"/>
      <c r="U636" s="13"/>
      <c r="V636" s="13"/>
      <c r="W636" s="50"/>
      <c r="X636" s="69">
        <v>3945</v>
      </c>
      <c r="Y636" s="7">
        <v>3950</v>
      </c>
      <c r="Z636" s="68">
        <v>3757</v>
      </c>
      <c r="AA636" s="68">
        <v>3858</v>
      </c>
      <c r="AG636" s="37"/>
      <c r="AH636" s="37"/>
      <c r="AP636" s="14">
        <v>3955</v>
      </c>
      <c r="AQ636" s="14">
        <v>3984</v>
      </c>
      <c r="AR636" s="14">
        <v>3924</v>
      </c>
      <c r="AS636" s="14">
        <v>3939</v>
      </c>
      <c r="AT636" s="14">
        <v>3968.3333333333335</v>
      </c>
      <c r="AU636" s="127">
        <v>6</v>
      </c>
      <c r="AV636" s="127" t="s">
        <v>618</v>
      </c>
      <c r="AW636" s="14">
        <v>790</v>
      </c>
      <c r="AX636" s="127" t="s">
        <v>618</v>
      </c>
      <c r="AY636" s="14">
        <v>717</v>
      </c>
      <c r="AZ636" s="1">
        <v>3945</v>
      </c>
      <c r="BA636" s="1">
        <v>3950</v>
      </c>
      <c r="BB636" s="1">
        <v>3916</v>
      </c>
      <c r="BC636" s="1">
        <v>3923</v>
      </c>
      <c r="BH636" s="1">
        <v>3953</v>
      </c>
      <c r="BI636" s="1">
        <v>531</v>
      </c>
      <c r="BJ636" s="1">
        <v>405</v>
      </c>
      <c r="BK636" s="1">
        <v>1.3111111111111111</v>
      </c>
      <c r="BL636" s="1">
        <v>3945</v>
      </c>
      <c r="BM636" s="1">
        <v>3950</v>
      </c>
      <c r="BN636" s="1">
        <v>3923</v>
      </c>
      <c r="BO636" s="1">
        <v>3923</v>
      </c>
      <c r="BP636" s="1">
        <v>3945</v>
      </c>
      <c r="BQ636" s="1">
        <v>3950</v>
      </c>
      <c r="BR636" s="1">
        <v>3912</v>
      </c>
      <c r="BS636" s="1">
        <v>3915</v>
      </c>
      <c r="BT636" s="1">
        <v>3945</v>
      </c>
      <c r="BU636" s="1">
        <v>3950</v>
      </c>
      <c r="BV636" s="1">
        <v>3927</v>
      </c>
      <c r="BW636" s="1">
        <v>3936</v>
      </c>
      <c r="BX636" s="1">
        <v>978</v>
      </c>
    </row>
    <row r="637" spans="1:76">
      <c r="A637" s="1">
        <v>2015</v>
      </c>
      <c r="B637" s="1">
        <v>3</v>
      </c>
      <c r="C637" s="24">
        <v>42220</v>
      </c>
      <c r="D637" s="26">
        <v>3840</v>
      </c>
      <c r="E637" s="26">
        <v>3844</v>
      </c>
      <c r="F637" s="26">
        <v>3796</v>
      </c>
      <c r="G637" s="26">
        <v>3814</v>
      </c>
      <c r="H637" s="1">
        <v>953.9</v>
      </c>
      <c r="I637" s="81">
        <v>135.83248800000001</v>
      </c>
      <c r="J637" s="119">
        <v>135.91117499999999</v>
      </c>
      <c r="K637" s="119">
        <v>91.422852000000006</v>
      </c>
      <c r="L637" s="72">
        <v>91.37594</v>
      </c>
      <c r="M637" s="7">
        <v>3824</v>
      </c>
      <c r="O637" s="84"/>
      <c r="P637" s="13"/>
      <c r="Q637" s="13"/>
      <c r="R637" s="13"/>
      <c r="S637" s="13"/>
      <c r="T637" s="13"/>
      <c r="U637" s="13"/>
      <c r="V637" s="13"/>
      <c r="W637" s="50"/>
      <c r="X637" s="69">
        <v>3824</v>
      </c>
      <c r="Y637" s="7">
        <v>3857</v>
      </c>
      <c r="Z637" s="68">
        <v>3821</v>
      </c>
      <c r="AA637" s="68">
        <v>3831</v>
      </c>
      <c r="AG637" s="37"/>
      <c r="AH637" s="37"/>
      <c r="AP637" s="14">
        <v>3945</v>
      </c>
      <c r="AQ637" s="14">
        <v>3950</v>
      </c>
      <c r="AR637" s="14">
        <v>3757</v>
      </c>
      <c r="AS637" s="14">
        <v>3809</v>
      </c>
      <c r="AT637" s="14">
        <v>3907.3333333333335</v>
      </c>
      <c r="AU637" s="127">
        <v>26</v>
      </c>
      <c r="AV637" s="127" t="s">
        <v>618</v>
      </c>
      <c r="AW637" s="14">
        <v>790</v>
      </c>
      <c r="AX637" s="127" t="s">
        <v>618</v>
      </c>
      <c r="AY637" s="14">
        <v>717</v>
      </c>
      <c r="AZ637" s="1">
        <v>3824</v>
      </c>
      <c r="BA637" s="1">
        <v>3857</v>
      </c>
      <c r="BB637" s="1">
        <v>3822</v>
      </c>
      <c r="BC637" s="1">
        <v>3845</v>
      </c>
      <c r="BH637" s="1">
        <v>3833</v>
      </c>
      <c r="BI637" s="1">
        <v>455</v>
      </c>
      <c r="BJ637" s="1">
        <v>501</v>
      </c>
      <c r="BK637" s="1">
        <v>0.90818363273453095</v>
      </c>
      <c r="BL637" s="1">
        <v>3824</v>
      </c>
      <c r="BM637" s="1">
        <v>3857</v>
      </c>
      <c r="BN637" s="1">
        <v>3822</v>
      </c>
      <c r="BO637" s="1">
        <v>3841</v>
      </c>
      <c r="BP637" s="1">
        <v>3824</v>
      </c>
      <c r="BQ637" s="1">
        <v>3857</v>
      </c>
      <c r="BR637" s="1">
        <v>3822</v>
      </c>
      <c r="BS637" s="1">
        <v>3838</v>
      </c>
      <c r="BT637" s="1">
        <v>3824</v>
      </c>
      <c r="BU637" s="1">
        <v>3850</v>
      </c>
      <c r="BV637" s="1">
        <v>3822</v>
      </c>
      <c r="BW637" s="1">
        <v>3844</v>
      </c>
      <c r="BX637" s="1">
        <v>958.8</v>
      </c>
    </row>
    <row r="638" spans="1:76">
      <c r="A638" s="1">
        <v>2015</v>
      </c>
      <c r="B638" s="1">
        <v>4</v>
      </c>
      <c r="C638" s="24">
        <v>42221</v>
      </c>
      <c r="D638" s="26">
        <v>3825</v>
      </c>
      <c r="E638" s="26">
        <v>3844</v>
      </c>
      <c r="F638" s="26">
        <v>3815</v>
      </c>
      <c r="G638" s="26">
        <v>3837</v>
      </c>
      <c r="H638" s="1">
        <v>950.3</v>
      </c>
      <c r="I638" s="81">
        <v>135.21506400000001</v>
      </c>
      <c r="J638" s="119">
        <v>135.14201199999999</v>
      </c>
      <c r="K638" s="119">
        <v>91.362201999999996</v>
      </c>
      <c r="L638" s="72">
        <v>91.404600000000002</v>
      </c>
      <c r="M638" s="7">
        <v>3835</v>
      </c>
      <c r="O638" s="84"/>
      <c r="P638" s="13"/>
      <c r="Q638" s="13"/>
      <c r="R638" s="13"/>
      <c r="S638" s="13"/>
      <c r="T638" s="13"/>
      <c r="U638" s="13"/>
      <c r="V638" s="13"/>
      <c r="W638" s="50"/>
      <c r="X638" s="69">
        <v>3836</v>
      </c>
      <c r="Y638" s="7">
        <v>3854</v>
      </c>
      <c r="Z638" s="68">
        <v>3820</v>
      </c>
      <c r="AA638" s="68">
        <v>3837</v>
      </c>
      <c r="AG638" s="37"/>
      <c r="AH638" s="37"/>
      <c r="AP638" s="14">
        <v>3824</v>
      </c>
      <c r="AQ638" s="14">
        <v>3857</v>
      </c>
      <c r="AR638" s="14">
        <v>3821</v>
      </c>
      <c r="AS638" s="14">
        <v>3835</v>
      </c>
      <c r="AT638" s="14">
        <v>3861</v>
      </c>
      <c r="AU638" s="127">
        <v>12</v>
      </c>
      <c r="AV638" s="127" t="s">
        <v>618</v>
      </c>
      <c r="AW638" s="14">
        <v>790</v>
      </c>
      <c r="AX638" s="127">
        <v>-17</v>
      </c>
      <c r="AY638" s="14">
        <v>700</v>
      </c>
      <c r="AZ638" s="1">
        <v>3836</v>
      </c>
      <c r="BA638" s="1">
        <v>3847</v>
      </c>
      <c r="BB638" s="1">
        <v>3820</v>
      </c>
      <c r="BC638" s="1">
        <v>3845</v>
      </c>
      <c r="BH638" s="1">
        <v>3832</v>
      </c>
      <c r="BI638" s="1">
        <v>480</v>
      </c>
      <c r="BJ638" s="1">
        <v>445</v>
      </c>
      <c r="BK638" s="1">
        <v>1.0786516853932584</v>
      </c>
      <c r="BL638" s="1">
        <v>3836</v>
      </c>
      <c r="BM638" s="1">
        <v>3845</v>
      </c>
      <c r="BN638" s="1">
        <v>3820</v>
      </c>
      <c r="BO638" s="1">
        <v>3839</v>
      </c>
      <c r="BP638" s="1">
        <v>3836</v>
      </c>
      <c r="BQ638" s="1">
        <v>3847</v>
      </c>
      <c r="BR638" s="1">
        <v>3820</v>
      </c>
      <c r="BS638" s="1">
        <v>3842</v>
      </c>
      <c r="BT638" s="1">
        <v>3836</v>
      </c>
      <c r="BU638" s="1">
        <v>3837</v>
      </c>
      <c r="BV638" s="1">
        <v>3820</v>
      </c>
      <c r="BW638" s="1">
        <v>3823</v>
      </c>
      <c r="BX638" s="1">
        <v>950</v>
      </c>
    </row>
    <row r="639" spans="1:76">
      <c r="A639" s="1">
        <v>2015</v>
      </c>
      <c r="B639" s="1">
        <v>5</v>
      </c>
      <c r="C639" s="24">
        <v>42222</v>
      </c>
      <c r="D639" s="26">
        <v>3836</v>
      </c>
      <c r="E639" s="26">
        <v>3853</v>
      </c>
      <c r="F639" s="26">
        <v>3836</v>
      </c>
      <c r="G639" s="26">
        <v>3850</v>
      </c>
      <c r="H639" s="1">
        <v>951.4</v>
      </c>
      <c r="I639" s="81">
        <v>136.133411</v>
      </c>
      <c r="J639" s="119">
        <v>136.22068300000001</v>
      </c>
      <c r="K639" s="119">
        <v>91.471069999999997</v>
      </c>
      <c r="L639" s="72">
        <v>91.492249000000001</v>
      </c>
      <c r="M639" s="7">
        <v>3849</v>
      </c>
      <c r="O639" s="84"/>
      <c r="P639" s="13"/>
      <c r="Q639" s="13"/>
      <c r="R639" s="13"/>
      <c r="S639" s="13"/>
      <c r="T639" s="13"/>
      <c r="U639" s="13"/>
      <c r="V639" s="13"/>
      <c r="W639" s="50"/>
      <c r="X639" s="69">
        <v>3851</v>
      </c>
      <c r="Y639" s="7">
        <v>3867</v>
      </c>
      <c r="Z639" s="68">
        <v>3823</v>
      </c>
      <c r="AA639" s="68">
        <v>3843</v>
      </c>
      <c r="AG639" s="37"/>
      <c r="AH639" s="37"/>
      <c r="AP639" s="14">
        <v>3836</v>
      </c>
      <c r="AQ639" s="14">
        <v>3854</v>
      </c>
      <c r="AR639" s="14">
        <v>3820</v>
      </c>
      <c r="AS639" s="14">
        <v>3850</v>
      </c>
      <c r="AT639" s="14">
        <v>3831.3333333333335</v>
      </c>
      <c r="AU639" s="127">
        <v>14</v>
      </c>
      <c r="AV639" s="127" t="s">
        <v>618</v>
      </c>
      <c r="AW639" s="14">
        <v>790</v>
      </c>
      <c r="AX639" s="127" t="s">
        <v>618</v>
      </c>
      <c r="AY639" s="14">
        <v>700</v>
      </c>
      <c r="AZ639" s="1">
        <v>3851</v>
      </c>
      <c r="BA639" s="1">
        <v>3853</v>
      </c>
      <c r="BB639" s="1">
        <v>3823</v>
      </c>
      <c r="BC639" s="1">
        <v>3830</v>
      </c>
      <c r="BH639" s="1">
        <v>3841</v>
      </c>
      <c r="BI639" s="1">
        <v>524</v>
      </c>
      <c r="BJ639" s="1">
        <v>436</v>
      </c>
      <c r="BK639" s="1">
        <v>1.201834862385321</v>
      </c>
      <c r="BL639" s="1">
        <v>3851</v>
      </c>
      <c r="BM639" s="1">
        <v>3853</v>
      </c>
      <c r="BN639" s="1">
        <v>3839</v>
      </c>
      <c r="BO639" s="1">
        <v>3840</v>
      </c>
      <c r="BP639" s="1">
        <v>3851</v>
      </c>
      <c r="BQ639" s="1">
        <v>3853</v>
      </c>
      <c r="BR639" s="1">
        <v>3823</v>
      </c>
      <c r="BS639" s="1">
        <v>3843</v>
      </c>
      <c r="BT639" s="1">
        <v>3851</v>
      </c>
      <c r="BU639" s="1">
        <v>3853</v>
      </c>
      <c r="BV639" s="1">
        <v>3842</v>
      </c>
      <c r="BW639" s="1">
        <v>3850</v>
      </c>
      <c r="BX639" s="1">
        <v>952.3</v>
      </c>
    </row>
    <row r="640" spans="1:76">
      <c r="A640" s="1">
        <v>2015</v>
      </c>
      <c r="B640" s="1">
        <v>6</v>
      </c>
      <c r="C640" s="24">
        <v>42223</v>
      </c>
      <c r="D640" s="26">
        <v>3849</v>
      </c>
      <c r="E640" s="26">
        <v>3857</v>
      </c>
      <c r="F640" s="26">
        <v>3842</v>
      </c>
      <c r="G640" s="26">
        <v>3849</v>
      </c>
      <c r="H640" s="1">
        <v>962.2</v>
      </c>
      <c r="I640" s="81">
        <v>136.17397800000001</v>
      </c>
      <c r="J640" s="119">
        <v>136.26287199999999</v>
      </c>
      <c r="K640" s="119">
        <v>91.992920999999996</v>
      </c>
      <c r="L640" s="72">
        <v>91.935643999999996</v>
      </c>
      <c r="M640" s="7">
        <v>3862</v>
      </c>
      <c r="O640" s="84"/>
      <c r="P640" s="13"/>
      <c r="Q640" s="13"/>
      <c r="R640" s="13"/>
      <c r="S640" s="13"/>
      <c r="T640" s="13"/>
      <c r="U640" s="13"/>
      <c r="V640" s="13"/>
      <c r="W640" s="50"/>
      <c r="X640" s="69">
        <v>3863</v>
      </c>
      <c r="Y640" s="7">
        <v>3885</v>
      </c>
      <c r="Z640" s="68">
        <v>3831</v>
      </c>
      <c r="AA640" s="68">
        <v>3859</v>
      </c>
      <c r="AG640" s="37"/>
      <c r="AH640" s="37"/>
      <c r="AP640" s="14">
        <v>3851</v>
      </c>
      <c r="AQ640" s="14">
        <v>3867</v>
      </c>
      <c r="AR640" s="14">
        <v>3823</v>
      </c>
      <c r="AS640" s="14">
        <v>3848</v>
      </c>
      <c r="AT640" s="14">
        <v>3844.3333333333335</v>
      </c>
      <c r="AU640" s="127">
        <v>0</v>
      </c>
      <c r="AV640" s="127" t="s">
        <v>618</v>
      </c>
      <c r="AW640" s="14">
        <v>790</v>
      </c>
      <c r="AX640" s="127" t="s">
        <v>618</v>
      </c>
      <c r="AY640" s="14">
        <v>700</v>
      </c>
      <c r="AZ640" s="1">
        <v>3863</v>
      </c>
      <c r="BA640" s="1">
        <v>3874</v>
      </c>
      <c r="BB640" s="1">
        <v>3831</v>
      </c>
      <c r="BC640" s="1">
        <v>3862</v>
      </c>
      <c r="BH640" s="1">
        <v>3845</v>
      </c>
      <c r="BI640" s="1">
        <v>550</v>
      </c>
      <c r="BJ640" s="1">
        <v>411</v>
      </c>
      <c r="BK640" s="1">
        <v>1.3381995133819951</v>
      </c>
      <c r="BL640" s="1">
        <v>3863</v>
      </c>
      <c r="BM640" s="1">
        <v>3864</v>
      </c>
      <c r="BN640" s="1">
        <v>3831</v>
      </c>
      <c r="BO640" s="1">
        <v>3834</v>
      </c>
      <c r="BP640" s="1">
        <v>3863</v>
      </c>
      <c r="BQ640" s="1">
        <v>3885</v>
      </c>
      <c r="BR640" s="1">
        <v>3831</v>
      </c>
      <c r="BS640" s="1">
        <v>3877</v>
      </c>
      <c r="BT640" s="1">
        <v>3863</v>
      </c>
      <c r="BU640" s="1">
        <v>3864</v>
      </c>
      <c r="BV640" s="1">
        <v>3855</v>
      </c>
      <c r="BW640" s="1">
        <v>3858</v>
      </c>
      <c r="BX640" s="1">
        <v>955.8</v>
      </c>
    </row>
    <row r="641" spans="1:76">
      <c r="A641" s="1">
        <v>2015</v>
      </c>
      <c r="B641" s="1">
        <v>2</v>
      </c>
      <c r="C641" s="24">
        <v>42226</v>
      </c>
      <c r="D641" s="26">
        <v>3856</v>
      </c>
      <c r="E641" s="26">
        <v>3907</v>
      </c>
      <c r="F641" s="26">
        <v>3850</v>
      </c>
      <c r="G641" s="26">
        <v>3904</v>
      </c>
      <c r="H641" s="1">
        <v>985.6</v>
      </c>
      <c r="I641" s="81">
        <v>136.398684</v>
      </c>
      <c r="J641" s="119">
        <v>136.54506599999999</v>
      </c>
      <c r="K641" s="119">
        <v>91.936272000000002</v>
      </c>
      <c r="L641" s="72">
        <v>91.975939999999994</v>
      </c>
      <c r="M641" s="7">
        <v>3913</v>
      </c>
      <c r="O641" s="84"/>
      <c r="P641" s="13"/>
      <c r="Q641" s="13"/>
      <c r="R641" s="13"/>
      <c r="S641" s="13"/>
      <c r="T641" s="13"/>
      <c r="U641" s="13"/>
      <c r="V641" s="13"/>
      <c r="W641" s="50"/>
      <c r="X641" s="69">
        <v>3912</v>
      </c>
      <c r="Y641" s="7">
        <v>3997</v>
      </c>
      <c r="Z641" s="68">
        <v>3905</v>
      </c>
      <c r="AA641" s="68">
        <v>3984</v>
      </c>
      <c r="AG641" s="37"/>
      <c r="AH641" s="37"/>
      <c r="AP641" s="14">
        <v>3863</v>
      </c>
      <c r="AQ641" s="14">
        <v>3885</v>
      </c>
      <c r="AR641" s="14">
        <v>3831</v>
      </c>
      <c r="AS641" s="14">
        <v>3858</v>
      </c>
      <c r="AT641" s="14">
        <v>3852</v>
      </c>
      <c r="AU641" s="127">
        <v>48</v>
      </c>
      <c r="AV641" s="127" t="s">
        <v>618</v>
      </c>
      <c r="AW641" s="14">
        <v>790</v>
      </c>
      <c r="AX641" s="127" t="s">
        <v>618</v>
      </c>
      <c r="AY641" s="14">
        <v>700</v>
      </c>
      <c r="AZ641" s="1">
        <v>3912</v>
      </c>
      <c r="BA641" s="1">
        <v>3937</v>
      </c>
      <c r="BB641" s="1">
        <v>3905</v>
      </c>
      <c r="BC641" s="1">
        <v>3929</v>
      </c>
      <c r="BH641" s="1">
        <v>3854</v>
      </c>
      <c r="BI641" s="1">
        <v>460</v>
      </c>
      <c r="BJ641" s="1">
        <v>600</v>
      </c>
      <c r="BK641" s="1">
        <v>0.76666666666666672</v>
      </c>
      <c r="BL641" s="1">
        <v>3912</v>
      </c>
      <c r="BM641" s="1">
        <v>3933</v>
      </c>
      <c r="BN641" s="1">
        <v>3905</v>
      </c>
      <c r="BO641" s="1">
        <v>3929</v>
      </c>
      <c r="BP641" s="1">
        <v>3912</v>
      </c>
      <c r="BQ641" s="1">
        <v>3974</v>
      </c>
      <c r="BR641" s="1">
        <v>3905</v>
      </c>
      <c r="BS641" s="1">
        <v>3968</v>
      </c>
      <c r="BT641" s="1">
        <v>3912</v>
      </c>
      <c r="BU641" s="1">
        <v>3921</v>
      </c>
      <c r="BV641" s="1">
        <v>3905</v>
      </c>
      <c r="BW641" s="1">
        <v>3906</v>
      </c>
      <c r="BX641" s="1">
        <v>969.1</v>
      </c>
    </row>
    <row r="642" spans="1:76">
      <c r="A642" s="1">
        <v>2015</v>
      </c>
      <c r="B642" s="1">
        <v>3</v>
      </c>
      <c r="C642" s="24">
        <v>42227</v>
      </c>
      <c r="D642" s="26">
        <v>3979</v>
      </c>
      <c r="E642" s="26">
        <v>3995</v>
      </c>
      <c r="F642" s="26">
        <v>3941</v>
      </c>
      <c r="G642" s="26">
        <v>3976</v>
      </c>
      <c r="H642" s="1">
        <v>987.3</v>
      </c>
      <c r="I642" s="81">
        <v>136.98727199999999</v>
      </c>
      <c r="J642" s="119">
        <v>137.53328999999999</v>
      </c>
      <c r="K642" s="119">
        <v>91.378979999999999</v>
      </c>
      <c r="L642" s="72">
        <v>91.622268000000005</v>
      </c>
      <c r="M642" s="7">
        <v>3975</v>
      </c>
      <c r="O642" s="84"/>
      <c r="P642" s="13"/>
      <c r="Q642" s="13"/>
      <c r="R642" s="13"/>
      <c r="S642" s="13"/>
      <c r="T642" s="13"/>
      <c r="U642" s="13"/>
      <c r="V642" s="13"/>
      <c r="W642" s="50"/>
      <c r="X642" s="69">
        <v>3975</v>
      </c>
      <c r="Y642" s="7">
        <v>4055</v>
      </c>
      <c r="Z642" s="68">
        <v>3965</v>
      </c>
      <c r="AA642" s="68">
        <v>4010</v>
      </c>
      <c r="AG642" s="37"/>
      <c r="AH642" s="37"/>
      <c r="AP642" s="14">
        <v>3912</v>
      </c>
      <c r="AQ642" s="14">
        <v>3997</v>
      </c>
      <c r="AR642" s="14">
        <v>3905</v>
      </c>
      <c r="AS642" s="14">
        <v>3982</v>
      </c>
      <c r="AT642" s="14">
        <v>3896</v>
      </c>
      <c r="AU642" s="127">
        <v>3</v>
      </c>
      <c r="AV642" s="127" t="s">
        <v>618</v>
      </c>
      <c r="AW642" s="14">
        <v>790</v>
      </c>
      <c r="AX642" s="127" t="s">
        <v>618</v>
      </c>
      <c r="AY642" s="14">
        <v>700</v>
      </c>
      <c r="AZ642" s="1">
        <v>3975</v>
      </c>
      <c r="BA642" s="1">
        <v>4055</v>
      </c>
      <c r="BB642" s="1">
        <v>3975</v>
      </c>
      <c r="BC642" s="1">
        <v>3980</v>
      </c>
      <c r="BH642" s="1">
        <v>3981</v>
      </c>
      <c r="BI642" s="1">
        <v>605</v>
      </c>
      <c r="BJ642" s="1">
        <v>582</v>
      </c>
      <c r="BK642" s="1">
        <v>1.0395189003436427</v>
      </c>
      <c r="BL642" s="1">
        <v>3975</v>
      </c>
      <c r="BM642" s="1">
        <v>4055</v>
      </c>
      <c r="BN642" s="1">
        <v>3975</v>
      </c>
      <c r="BO642" s="1">
        <v>3985</v>
      </c>
      <c r="BP642" s="1">
        <v>3975</v>
      </c>
      <c r="BQ642" s="1">
        <v>4055</v>
      </c>
      <c r="BR642" s="1">
        <v>3965</v>
      </c>
      <c r="BS642" s="1">
        <v>3971</v>
      </c>
      <c r="BT642" s="1">
        <v>3975</v>
      </c>
      <c r="BU642" s="1">
        <v>4055</v>
      </c>
      <c r="BV642" s="1">
        <v>3975</v>
      </c>
      <c r="BW642" s="1">
        <v>4030</v>
      </c>
      <c r="BX642" s="1">
        <v>998.7</v>
      </c>
    </row>
    <row r="643" spans="1:76">
      <c r="A643" s="1">
        <v>2015</v>
      </c>
      <c r="B643" s="1">
        <v>4</v>
      </c>
      <c r="C643" s="24">
        <v>42228</v>
      </c>
      <c r="D643" s="26">
        <v>4010</v>
      </c>
      <c r="E643" s="26">
        <v>4026</v>
      </c>
      <c r="F643" s="26">
        <v>3968</v>
      </c>
      <c r="G643" s="26">
        <v>3987</v>
      </c>
      <c r="H643" s="1">
        <v>1001.8</v>
      </c>
      <c r="I643" s="81">
        <v>138.247816</v>
      </c>
      <c r="J643" s="119">
        <v>138.26862</v>
      </c>
      <c r="K643" s="119">
        <v>90.633840000000006</v>
      </c>
      <c r="L643" s="72">
        <v>90.671419999999998</v>
      </c>
      <c r="M643" s="7">
        <v>4004</v>
      </c>
      <c r="O643" s="84"/>
      <c r="P643" s="13"/>
      <c r="Q643" s="13"/>
      <c r="R643" s="13"/>
      <c r="S643" s="13"/>
      <c r="T643" s="13"/>
      <c r="U643" s="13"/>
      <c r="V643" s="13"/>
      <c r="W643" s="50"/>
      <c r="X643" s="69">
        <v>4006</v>
      </c>
      <c r="Y643" s="7">
        <v>4040</v>
      </c>
      <c r="Z643" s="68">
        <v>3975</v>
      </c>
      <c r="AA643" s="68">
        <v>4020</v>
      </c>
      <c r="AG643" s="37"/>
      <c r="AH643" s="37"/>
      <c r="AP643" s="14">
        <v>3975</v>
      </c>
      <c r="AQ643" s="14">
        <v>4055</v>
      </c>
      <c r="AR643" s="14">
        <v>3965</v>
      </c>
      <c r="AS643" s="14">
        <v>4000</v>
      </c>
      <c r="AT643" s="14">
        <v>3946.6666666666665</v>
      </c>
      <c r="AU643" s="127">
        <v>23</v>
      </c>
      <c r="AV643" s="127" t="s">
        <v>618</v>
      </c>
      <c r="AW643" s="14">
        <v>790</v>
      </c>
      <c r="AX643" s="127" t="s">
        <v>618</v>
      </c>
      <c r="AY643" s="14">
        <v>700</v>
      </c>
      <c r="AZ643" s="1">
        <v>4006</v>
      </c>
      <c r="BA643" s="1">
        <v>4014</v>
      </c>
      <c r="BB643" s="1">
        <v>3975</v>
      </c>
      <c r="BC643" s="1">
        <v>4010</v>
      </c>
      <c r="BH643" s="1">
        <v>4023</v>
      </c>
      <c r="BI643" s="1">
        <v>464</v>
      </c>
      <c r="BJ643" s="1">
        <v>545</v>
      </c>
      <c r="BK643" s="1">
        <v>0.85137614678899087</v>
      </c>
      <c r="BL643" s="1">
        <v>4006</v>
      </c>
      <c r="BM643" s="1">
        <v>4010</v>
      </c>
      <c r="BN643" s="1">
        <v>3975</v>
      </c>
      <c r="BO643" s="1">
        <v>3986</v>
      </c>
      <c r="BP643" s="1">
        <v>4006</v>
      </c>
      <c r="BQ643" s="1">
        <v>4040</v>
      </c>
      <c r="BR643" s="1">
        <v>3975</v>
      </c>
      <c r="BS643" s="1">
        <v>4019</v>
      </c>
      <c r="BT643" s="1">
        <v>4006</v>
      </c>
      <c r="BU643" s="1">
        <v>4010</v>
      </c>
      <c r="BV643" s="1">
        <v>3993</v>
      </c>
      <c r="BW643" s="1">
        <v>4000</v>
      </c>
      <c r="BX643" s="1">
        <v>995.1</v>
      </c>
    </row>
    <row r="644" spans="1:76">
      <c r="A644" s="1">
        <v>2015</v>
      </c>
      <c r="B644" s="1">
        <v>5</v>
      </c>
      <c r="C644" s="24">
        <v>42229</v>
      </c>
      <c r="D644" s="26">
        <v>4030</v>
      </c>
      <c r="E644" s="26">
        <v>4036</v>
      </c>
      <c r="F644" s="26">
        <v>4007</v>
      </c>
      <c r="G644" s="26">
        <v>4028</v>
      </c>
      <c r="H644" s="1">
        <v>992.6</v>
      </c>
      <c r="I644" s="81">
        <v>138.47419600000001</v>
      </c>
      <c r="J644" s="119">
        <v>138.51338799999999</v>
      </c>
      <c r="K644" s="119">
        <v>91.615005999999994</v>
      </c>
      <c r="L644" s="72">
        <v>91.561807999999999</v>
      </c>
      <c r="M644" s="7">
        <v>4013</v>
      </c>
      <c r="O644" s="84"/>
      <c r="P644" s="13"/>
      <c r="Q644" s="13"/>
      <c r="R644" s="13"/>
      <c r="S644" s="13"/>
      <c r="T644" s="13"/>
      <c r="U644" s="13"/>
      <c r="V644" s="13"/>
      <c r="W644" s="50"/>
      <c r="X644" s="69">
        <v>4012</v>
      </c>
      <c r="Y644" s="7">
        <v>4019</v>
      </c>
      <c r="Z644" s="68">
        <v>3988</v>
      </c>
      <c r="AA644" s="68">
        <v>4001</v>
      </c>
      <c r="AG644" s="37"/>
      <c r="AH644" s="37"/>
      <c r="AP644" s="14">
        <v>4006</v>
      </c>
      <c r="AQ644" s="14">
        <v>4040</v>
      </c>
      <c r="AR644" s="14">
        <v>3975</v>
      </c>
      <c r="AS644" s="14">
        <v>4034</v>
      </c>
      <c r="AT644" s="14">
        <v>4005.3333333333335</v>
      </c>
      <c r="AU644" s="127">
        <v>2</v>
      </c>
      <c r="AV644" s="127" t="s">
        <v>618</v>
      </c>
      <c r="AW644" s="14">
        <v>790</v>
      </c>
      <c r="AX644" s="127" t="s">
        <v>618</v>
      </c>
      <c r="AY644" s="14">
        <v>700</v>
      </c>
      <c r="AZ644" s="1">
        <v>4012</v>
      </c>
      <c r="BA644" s="1">
        <v>4016</v>
      </c>
      <c r="BB644" s="1">
        <v>3988</v>
      </c>
      <c r="BC644" s="1">
        <v>3999</v>
      </c>
      <c r="BH644" s="1">
        <v>4022</v>
      </c>
      <c r="BI644" s="1">
        <v>630</v>
      </c>
      <c r="BJ644" s="1">
        <v>391</v>
      </c>
      <c r="BK644" s="1">
        <v>1.6112531969309463</v>
      </c>
      <c r="BL644" s="1">
        <v>4012</v>
      </c>
      <c r="BM644" s="1">
        <v>4016</v>
      </c>
      <c r="BN644" s="1">
        <v>3993</v>
      </c>
      <c r="BO644" s="1">
        <v>3995</v>
      </c>
      <c r="BP644" s="1">
        <v>4012</v>
      </c>
      <c r="BQ644" s="1">
        <v>4019</v>
      </c>
      <c r="BR644" s="1">
        <v>3988</v>
      </c>
      <c r="BS644" s="1">
        <v>4005</v>
      </c>
      <c r="BT644" s="1">
        <v>4012</v>
      </c>
      <c r="BU644" s="1">
        <v>4016</v>
      </c>
      <c r="BV644" s="1">
        <v>4003</v>
      </c>
      <c r="BW644" s="1">
        <v>4009</v>
      </c>
      <c r="BX644" s="1">
        <v>994.8</v>
      </c>
    </row>
    <row r="645" spans="1:76">
      <c r="A645" s="1">
        <v>2015</v>
      </c>
      <c r="B645" s="1">
        <v>6</v>
      </c>
      <c r="C645" s="24">
        <v>42230</v>
      </c>
      <c r="D645" s="26">
        <v>3992</v>
      </c>
      <c r="E645" s="26">
        <v>3996</v>
      </c>
      <c r="F645" s="26">
        <v>3978</v>
      </c>
      <c r="G645" s="26">
        <v>3989</v>
      </c>
      <c r="H645" s="1">
        <v>994</v>
      </c>
      <c r="I645" s="81">
        <v>138.75609</v>
      </c>
      <c r="J645" s="119">
        <v>138.56360000000001</v>
      </c>
      <c r="K645" s="119">
        <v>91.783119999999997</v>
      </c>
      <c r="L645" s="72">
        <v>91.795900000000003</v>
      </c>
      <c r="M645" s="7">
        <v>3998</v>
      </c>
      <c r="O645" s="84"/>
      <c r="P645" s="13"/>
      <c r="Q645" s="13"/>
      <c r="R645" s="13"/>
      <c r="S645" s="13"/>
      <c r="T645" s="13"/>
      <c r="U645" s="13"/>
      <c r="V645" s="13"/>
      <c r="W645" s="50"/>
      <c r="X645" s="69">
        <v>3996</v>
      </c>
      <c r="Y645" s="7">
        <v>4037</v>
      </c>
      <c r="Z645" s="68">
        <v>3970</v>
      </c>
      <c r="AA645" s="68">
        <v>3997</v>
      </c>
      <c r="AG645" s="37"/>
      <c r="AH645" s="37"/>
      <c r="AP645" s="14">
        <v>4012</v>
      </c>
      <c r="AQ645" s="14">
        <v>4019</v>
      </c>
      <c r="AR645" s="14">
        <v>3982</v>
      </c>
      <c r="AS645" s="14">
        <v>3983</v>
      </c>
      <c r="AT645" s="14">
        <v>4005.6666666666665</v>
      </c>
      <c r="AU645" s="127">
        <v>3</v>
      </c>
      <c r="AV645" s="127" t="s">
        <v>618</v>
      </c>
      <c r="AW645" s="14">
        <v>790</v>
      </c>
      <c r="AX645" s="127">
        <v>-17</v>
      </c>
      <c r="AY645" s="14">
        <v>683</v>
      </c>
      <c r="AZ645" s="1">
        <v>3996</v>
      </c>
      <c r="BA645" s="1">
        <v>4037</v>
      </c>
      <c r="BB645" s="1">
        <v>3992</v>
      </c>
      <c r="BC645" s="1">
        <v>4024</v>
      </c>
      <c r="BH645" s="1">
        <v>3991</v>
      </c>
      <c r="BI645" s="1">
        <v>486</v>
      </c>
      <c r="BJ645" s="1">
        <v>571</v>
      </c>
      <c r="BK645" s="1">
        <v>0.85113835376532399</v>
      </c>
      <c r="BL645" s="1">
        <v>3996</v>
      </c>
      <c r="BM645" s="1">
        <v>4016</v>
      </c>
      <c r="BN645" s="1">
        <v>3992</v>
      </c>
      <c r="BO645" s="1">
        <v>4014</v>
      </c>
      <c r="BP645" s="1">
        <v>3996</v>
      </c>
      <c r="BQ645" s="1">
        <v>4037</v>
      </c>
      <c r="BR645" s="1">
        <v>3992</v>
      </c>
      <c r="BS645" s="1">
        <v>3996</v>
      </c>
      <c r="BT645" s="1">
        <v>3996</v>
      </c>
      <c r="BU645" s="1">
        <v>4003</v>
      </c>
      <c r="BV645" s="1">
        <v>3992</v>
      </c>
      <c r="BW645" s="1">
        <v>3999</v>
      </c>
      <c r="BX645" s="1">
        <v>993.2</v>
      </c>
    </row>
    <row r="646" spans="1:76">
      <c r="A646" s="1">
        <v>2015</v>
      </c>
      <c r="B646" s="1">
        <v>2</v>
      </c>
      <c r="C646" s="24">
        <v>42233</v>
      </c>
      <c r="D646" s="26">
        <v>3997</v>
      </c>
      <c r="E646" s="26">
        <v>4024</v>
      </c>
      <c r="F646" s="26">
        <v>3994</v>
      </c>
      <c r="G646" s="26">
        <v>4015</v>
      </c>
      <c r="H646" s="1">
        <v>999.8</v>
      </c>
      <c r="I646" s="81">
        <v>138.04668000000001</v>
      </c>
      <c r="J646" s="119">
        <v>137.82149999999999</v>
      </c>
      <c r="K646" s="119">
        <v>91.745000000000005</v>
      </c>
      <c r="L646" s="72">
        <v>91.694249999999997</v>
      </c>
      <c r="M646" s="7">
        <v>4022</v>
      </c>
      <c r="O646" s="84"/>
      <c r="P646" s="13"/>
      <c r="Q646" s="13"/>
      <c r="R646" s="13"/>
      <c r="S646" s="13"/>
      <c r="T646" s="13"/>
      <c r="U646" s="13"/>
      <c r="V646" s="13"/>
      <c r="W646" s="50"/>
      <c r="X646" s="69">
        <v>4024</v>
      </c>
      <c r="Y646" s="7">
        <v>4028</v>
      </c>
      <c r="Z646" s="68">
        <v>3983</v>
      </c>
      <c r="AA646" s="68">
        <v>4019</v>
      </c>
      <c r="AG646" s="37"/>
      <c r="AH646" s="37"/>
      <c r="AP646" s="14">
        <v>3996</v>
      </c>
      <c r="AQ646" s="14">
        <v>4037</v>
      </c>
      <c r="AR646" s="14">
        <v>3970</v>
      </c>
      <c r="AS646" s="14">
        <v>3997</v>
      </c>
      <c r="AT646" s="14">
        <v>4004.6666666666665</v>
      </c>
      <c r="AU646" s="127">
        <v>18</v>
      </c>
      <c r="AV646" s="127" t="s">
        <v>618</v>
      </c>
      <c r="AW646" s="14">
        <v>790</v>
      </c>
      <c r="AX646" s="127" t="s">
        <v>618</v>
      </c>
      <c r="AY646" s="14">
        <v>683</v>
      </c>
      <c r="AZ646" s="1">
        <v>4024</v>
      </c>
      <c r="BA646" s="1">
        <v>4024</v>
      </c>
      <c r="BB646" s="1">
        <v>3983</v>
      </c>
      <c r="BC646" s="1">
        <v>3999</v>
      </c>
      <c r="BH646" s="1">
        <v>4005</v>
      </c>
      <c r="BI646" s="1">
        <v>587</v>
      </c>
      <c r="BJ646" s="1">
        <v>476</v>
      </c>
      <c r="BK646" s="1">
        <v>1.2331932773109244</v>
      </c>
      <c r="BL646" s="1">
        <v>4024</v>
      </c>
      <c r="BM646" s="1">
        <v>4024</v>
      </c>
      <c r="BN646" s="1">
        <v>4000</v>
      </c>
      <c r="BO646" s="1">
        <v>4001</v>
      </c>
      <c r="BP646" s="1">
        <v>4024</v>
      </c>
      <c r="BQ646" s="1">
        <v>4024</v>
      </c>
      <c r="BR646" s="1">
        <v>3983</v>
      </c>
      <c r="BS646" s="1">
        <v>3997</v>
      </c>
      <c r="BT646" s="1">
        <v>4024</v>
      </c>
      <c r="BU646" s="1">
        <v>4024</v>
      </c>
      <c r="BV646" s="1">
        <v>4010</v>
      </c>
      <c r="BW646" s="1">
        <v>4014</v>
      </c>
      <c r="BX646" s="1">
        <v>996</v>
      </c>
    </row>
    <row r="647" spans="1:76">
      <c r="A647" s="1">
        <v>2015</v>
      </c>
      <c r="B647" s="1">
        <v>3</v>
      </c>
      <c r="C647" s="24">
        <v>42234</v>
      </c>
      <c r="D647" s="26">
        <v>4020</v>
      </c>
      <c r="E647" s="26">
        <v>4030</v>
      </c>
      <c r="F647" s="26">
        <v>4018</v>
      </c>
      <c r="G647" s="26">
        <v>4029</v>
      </c>
      <c r="H647" s="1">
        <v>996.4</v>
      </c>
      <c r="I647" s="81">
        <v>137.64710400000001</v>
      </c>
      <c r="J647" s="119">
        <v>137.64710400000001</v>
      </c>
      <c r="K647" s="119">
        <v>91.325472000000005</v>
      </c>
      <c r="L647" s="72">
        <v>91.325472000000005</v>
      </c>
      <c r="M647" s="7">
        <v>4009</v>
      </c>
      <c r="O647" s="84"/>
      <c r="P647" s="13"/>
      <c r="Q647" s="13"/>
      <c r="R647" s="13"/>
      <c r="S647" s="13"/>
      <c r="T647" s="13"/>
      <c r="U647" s="13"/>
      <c r="V647" s="13"/>
      <c r="W647" s="50"/>
      <c r="X647" s="69">
        <v>4011</v>
      </c>
      <c r="Y647" s="7">
        <v>4018</v>
      </c>
      <c r="Z647" s="68">
        <v>3953</v>
      </c>
      <c r="AA647" s="68">
        <v>3999</v>
      </c>
      <c r="AG647" s="37"/>
      <c r="AH647" s="37"/>
      <c r="AP647" s="14">
        <v>4024</v>
      </c>
      <c r="AQ647" s="14">
        <v>4030</v>
      </c>
      <c r="AR647" s="14">
        <v>3983</v>
      </c>
      <c r="AS647" s="14">
        <v>4023</v>
      </c>
      <c r="AT647" s="14">
        <v>4001</v>
      </c>
      <c r="AU647" s="127">
        <v>9</v>
      </c>
      <c r="AV647" s="127" t="s">
        <v>618</v>
      </c>
      <c r="AW647" s="14">
        <v>790</v>
      </c>
      <c r="AX647" s="127" t="s">
        <v>618</v>
      </c>
      <c r="AY647" s="14">
        <v>683</v>
      </c>
      <c r="AZ647" s="1">
        <v>4011</v>
      </c>
      <c r="BA647" s="1">
        <v>4018</v>
      </c>
      <c r="BB647" s="1">
        <v>3953</v>
      </c>
      <c r="BC647" s="1">
        <v>3967</v>
      </c>
      <c r="BH647" s="1">
        <v>4026</v>
      </c>
      <c r="BI647" s="1">
        <v>543</v>
      </c>
      <c r="BJ647" s="1">
        <v>663</v>
      </c>
      <c r="BK647" s="1">
        <v>0.8190045248868778</v>
      </c>
      <c r="BL647" s="1">
        <v>4011</v>
      </c>
      <c r="BM647" s="1">
        <v>4018</v>
      </c>
      <c r="BN647" s="1">
        <v>3989</v>
      </c>
      <c r="BO647" s="1">
        <v>4004</v>
      </c>
      <c r="BP647" s="1">
        <v>4011</v>
      </c>
      <c r="BQ647" s="1">
        <v>4018</v>
      </c>
      <c r="BR647" s="1">
        <v>3953</v>
      </c>
      <c r="BS647" s="1">
        <v>3991</v>
      </c>
      <c r="BT647" s="1">
        <v>4011</v>
      </c>
      <c r="BU647" s="1">
        <v>4016</v>
      </c>
      <c r="BV647" s="1">
        <v>4005</v>
      </c>
      <c r="BW647" s="1">
        <v>4006</v>
      </c>
      <c r="BX647" s="1">
        <v>996.9</v>
      </c>
    </row>
    <row r="648" spans="1:76">
      <c r="A648" s="1">
        <v>2015</v>
      </c>
      <c r="B648" s="1">
        <v>4</v>
      </c>
      <c r="C648" s="24">
        <v>42235</v>
      </c>
      <c r="D648" s="26">
        <v>4005</v>
      </c>
      <c r="E648" s="26">
        <v>4007</v>
      </c>
      <c r="F648" s="26">
        <v>3978</v>
      </c>
      <c r="G648" s="26">
        <v>3981</v>
      </c>
      <c r="H648" s="1">
        <v>1015</v>
      </c>
      <c r="I648" s="81">
        <v>137.47020000000001</v>
      </c>
      <c r="J648" s="119">
        <v>137.49911800000001</v>
      </c>
      <c r="K648" s="119">
        <v>91.336174999999997</v>
      </c>
      <c r="L648" s="72">
        <v>91.376232000000002</v>
      </c>
      <c r="M648" s="7">
        <v>4002</v>
      </c>
      <c r="O648" s="84"/>
      <c r="P648" s="13"/>
      <c r="Q648" s="13"/>
      <c r="R648" s="13"/>
      <c r="S648" s="13"/>
      <c r="T648" s="13"/>
      <c r="U648" s="13"/>
      <c r="V648" s="13"/>
      <c r="W648" s="50"/>
      <c r="X648" s="69">
        <v>4002</v>
      </c>
      <c r="Y648" s="7">
        <v>4069</v>
      </c>
      <c r="Z648" s="68">
        <v>3999</v>
      </c>
      <c r="AA648" s="68">
        <v>4058</v>
      </c>
      <c r="AG648" s="37"/>
      <c r="AH648" s="37"/>
      <c r="AP648" s="14">
        <v>4011</v>
      </c>
      <c r="AQ648" s="14">
        <v>4018</v>
      </c>
      <c r="AR648" s="14">
        <v>3953</v>
      </c>
      <c r="AS648" s="14">
        <v>3993</v>
      </c>
      <c r="AT648" s="14">
        <v>4004.3333333333335</v>
      </c>
      <c r="AU648" s="127">
        <v>24</v>
      </c>
      <c r="AV648" s="127" t="s">
        <v>618</v>
      </c>
      <c r="AW648" s="14">
        <v>790</v>
      </c>
      <c r="AX648" s="127" t="s">
        <v>618</v>
      </c>
      <c r="AY648" s="14">
        <v>683</v>
      </c>
      <c r="AZ648" s="1">
        <v>4002</v>
      </c>
      <c r="BA648" s="1">
        <v>4067</v>
      </c>
      <c r="BB648" s="1">
        <v>3999</v>
      </c>
      <c r="BC648" s="1">
        <v>4055</v>
      </c>
      <c r="BH648" s="1">
        <v>4001</v>
      </c>
      <c r="BI648" s="1">
        <v>677</v>
      </c>
      <c r="BJ648" s="1">
        <v>486</v>
      </c>
      <c r="BK648" s="1">
        <v>1.3930041152263375</v>
      </c>
      <c r="BL648" s="1">
        <v>4002</v>
      </c>
      <c r="BM648" s="1">
        <v>4015</v>
      </c>
      <c r="BN648" s="1">
        <v>3999</v>
      </c>
      <c r="BO648" s="1">
        <v>4006</v>
      </c>
      <c r="BP648" s="1">
        <v>4002</v>
      </c>
      <c r="BQ648" s="1">
        <v>4067</v>
      </c>
      <c r="BR648" s="1">
        <v>3999</v>
      </c>
      <c r="BS648" s="1">
        <v>4056</v>
      </c>
      <c r="BT648" s="1">
        <v>4002</v>
      </c>
      <c r="BU648" s="1">
        <v>4015</v>
      </c>
      <c r="BV648" s="1">
        <v>4002</v>
      </c>
      <c r="BW648" s="1">
        <v>4006</v>
      </c>
      <c r="BX648" s="1">
        <v>996.8</v>
      </c>
    </row>
    <row r="649" spans="1:76">
      <c r="A649" s="1">
        <v>2015</v>
      </c>
      <c r="B649" s="1">
        <v>5</v>
      </c>
      <c r="C649" s="24">
        <v>42236</v>
      </c>
      <c r="D649" s="26">
        <v>4060</v>
      </c>
      <c r="E649" s="26">
        <v>4123</v>
      </c>
      <c r="F649" s="26">
        <v>4058</v>
      </c>
      <c r="G649" s="26">
        <v>4103</v>
      </c>
      <c r="H649" s="1">
        <v>1033.2</v>
      </c>
      <c r="I649" s="81">
        <v>138.0616</v>
      </c>
      <c r="J649" s="119">
        <v>138.025307</v>
      </c>
      <c r="K649" s="119">
        <v>90.681200000000004</v>
      </c>
      <c r="L649" s="72">
        <v>90.588611999999998</v>
      </c>
      <c r="M649" s="7">
        <v>4099</v>
      </c>
      <c r="O649" s="84"/>
      <c r="P649" s="13"/>
      <c r="Q649" s="13"/>
      <c r="R649" s="13"/>
      <c r="S649" s="13"/>
      <c r="T649" s="13"/>
      <c r="U649" s="13"/>
      <c r="V649" s="13"/>
      <c r="W649" s="50"/>
      <c r="X649" s="69">
        <v>4100</v>
      </c>
      <c r="Y649" s="7">
        <v>4137</v>
      </c>
      <c r="Z649" s="68">
        <v>4071</v>
      </c>
      <c r="AA649" s="68">
        <v>4125</v>
      </c>
      <c r="AG649" s="37"/>
      <c r="AH649" s="37"/>
      <c r="AP649" s="14">
        <v>4002</v>
      </c>
      <c r="AQ649" s="14">
        <v>4070</v>
      </c>
      <c r="AR649" s="14">
        <v>3999</v>
      </c>
      <c r="AS649" s="14">
        <v>4070</v>
      </c>
      <c r="AT649" s="14">
        <v>4028.6666666666665</v>
      </c>
      <c r="AU649" s="127">
        <v>43</v>
      </c>
      <c r="AV649" s="127">
        <v>53</v>
      </c>
      <c r="AW649" s="14">
        <v>843</v>
      </c>
      <c r="AX649" s="127" t="s">
        <v>618</v>
      </c>
      <c r="AY649" s="14">
        <v>683</v>
      </c>
      <c r="AZ649" s="1">
        <v>4100</v>
      </c>
      <c r="BA649" s="1">
        <v>4135</v>
      </c>
      <c r="BB649" s="1">
        <v>4071</v>
      </c>
      <c r="BC649" s="1">
        <v>4125</v>
      </c>
      <c r="BH649" s="1">
        <v>4065</v>
      </c>
      <c r="BI649" s="1">
        <v>742</v>
      </c>
      <c r="BJ649" s="1">
        <v>503</v>
      </c>
      <c r="BK649" s="1">
        <v>1.4751491053677932</v>
      </c>
      <c r="BL649" s="1">
        <v>4100</v>
      </c>
      <c r="BM649" s="1">
        <v>4106</v>
      </c>
      <c r="BN649" s="1">
        <v>4071</v>
      </c>
      <c r="BO649" s="1">
        <v>4090</v>
      </c>
      <c r="BP649" s="1">
        <v>4100</v>
      </c>
      <c r="BQ649" s="1">
        <v>4135</v>
      </c>
      <c r="BR649" s="1">
        <v>4071</v>
      </c>
      <c r="BS649" s="1">
        <v>4120</v>
      </c>
      <c r="BT649" s="1">
        <v>4100</v>
      </c>
      <c r="BU649" s="1">
        <v>4101</v>
      </c>
      <c r="BV649" s="1">
        <v>4090</v>
      </c>
      <c r="BW649" s="1">
        <v>4095</v>
      </c>
      <c r="BX649" s="1">
        <v>1019.4</v>
      </c>
    </row>
    <row r="650" spans="1:76">
      <c r="A650" s="1">
        <v>2015</v>
      </c>
      <c r="B650" s="1">
        <v>6</v>
      </c>
      <c r="C650" s="24">
        <v>42237</v>
      </c>
      <c r="D650" s="26">
        <v>4125</v>
      </c>
      <c r="E650" s="26">
        <v>4127</v>
      </c>
      <c r="F650" s="26">
        <v>4092</v>
      </c>
      <c r="G650" s="26">
        <v>4113</v>
      </c>
      <c r="H650" s="1">
        <v>1027.0999999999999</v>
      </c>
      <c r="I650" s="81">
        <v>138.67834400000001</v>
      </c>
      <c r="J650" s="119">
        <v>138.42420000000001</v>
      </c>
      <c r="K650" s="119">
        <v>89.743892000000002</v>
      </c>
      <c r="L650" s="72">
        <v>89.79</v>
      </c>
      <c r="M650" s="7">
        <v>4095</v>
      </c>
      <c r="O650" s="84"/>
      <c r="P650" s="13"/>
      <c r="Q650" s="13"/>
      <c r="R650" s="13"/>
      <c r="S650" s="13"/>
      <c r="T650" s="13"/>
      <c r="U650" s="13"/>
      <c r="V650" s="13"/>
      <c r="W650" s="50"/>
      <c r="X650" s="69">
        <v>4096</v>
      </c>
      <c r="Y650" s="7">
        <v>4098</v>
      </c>
      <c r="Z650" s="68">
        <v>4050</v>
      </c>
      <c r="AA650" s="68">
        <v>4052</v>
      </c>
      <c r="AG650" s="37"/>
      <c r="AH650" s="37"/>
      <c r="AP650" s="14">
        <v>4100</v>
      </c>
      <c r="AQ650" s="14">
        <v>4137</v>
      </c>
      <c r="AR650" s="14">
        <v>4071</v>
      </c>
      <c r="AS650" s="14">
        <v>4101</v>
      </c>
      <c r="AT650" s="14">
        <v>4054.6666666666665</v>
      </c>
      <c r="AU650" s="127">
        <v>12</v>
      </c>
      <c r="AV650" s="127" t="s">
        <v>618</v>
      </c>
      <c r="AW650" s="14">
        <v>843</v>
      </c>
      <c r="AX650" s="127" t="s">
        <v>618</v>
      </c>
      <c r="AY650" s="14">
        <v>683</v>
      </c>
      <c r="AZ650" s="1">
        <v>4096</v>
      </c>
      <c r="BA650" s="1">
        <v>4098</v>
      </c>
      <c r="BB650" s="1">
        <v>4062</v>
      </c>
      <c r="BC650" s="1">
        <v>4085</v>
      </c>
      <c r="BH650" s="1">
        <v>4115</v>
      </c>
      <c r="BI650" s="1">
        <v>521</v>
      </c>
      <c r="BJ650" s="1">
        <v>504</v>
      </c>
      <c r="BK650" s="1">
        <v>1.0337301587301588</v>
      </c>
      <c r="BL650" s="1">
        <v>4096</v>
      </c>
      <c r="BM650" s="1">
        <v>4098</v>
      </c>
      <c r="BN650" s="1">
        <v>4062</v>
      </c>
      <c r="BO650" s="1">
        <v>4082</v>
      </c>
      <c r="BP650" s="1">
        <v>4096</v>
      </c>
      <c r="BQ650" s="1">
        <v>4098</v>
      </c>
      <c r="BR650" s="1">
        <v>4062</v>
      </c>
      <c r="BS650" s="1">
        <v>4073</v>
      </c>
      <c r="BT650" s="1">
        <v>4096</v>
      </c>
      <c r="BU650" s="1">
        <v>4098</v>
      </c>
      <c r="BV650" s="1">
        <v>4066</v>
      </c>
      <c r="BW650" s="1">
        <v>4082</v>
      </c>
      <c r="BX650" s="1">
        <v>1025.3</v>
      </c>
    </row>
    <row r="651" spans="1:76">
      <c r="A651" s="1">
        <v>2015</v>
      </c>
      <c r="B651" s="1">
        <v>2</v>
      </c>
      <c r="C651" s="24">
        <v>42240</v>
      </c>
      <c r="D651" s="26">
        <v>4037</v>
      </c>
      <c r="E651" s="26">
        <v>4040</v>
      </c>
      <c r="F651" s="26">
        <v>3958</v>
      </c>
      <c r="G651" s="26">
        <v>3964</v>
      </c>
      <c r="H651" s="1">
        <v>991.9</v>
      </c>
      <c r="I651" s="81">
        <v>138.68064000000001</v>
      </c>
      <c r="J651" s="119">
        <v>138.75572700000001</v>
      </c>
      <c r="K651" s="119">
        <v>87.514560000000003</v>
      </c>
      <c r="L651" s="72">
        <v>87.780528000000004</v>
      </c>
      <c r="M651" s="7">
        <v>3959</v>
      </c>
      <c r="O651" s="84"/>
      <c r="P651" s="13"/>
      <c r="Q651" s="13"/>
      <c r="R651" s="13"/>
      <c r="S651" s="13"/>
      <c r="T651" s="13"/>
      <c r="U651" s="13"/>
      <c r="V651" s="13"/>
      <c r="W651" s="50"/>
      <c r="X651" s="69">
        <v>3956</v>
      </c>
      <c r="Y651" s="7">
        <v>3963</v>
      </c>
      <c r="Z651" s="68">
        <v>3570</v>
      </c>
      <c r="AA651" s="68">
        <v>3795</v>
      </c>
      <c r="AG651" s="37"/>
      <c r="AH651" s="37"/>
      <c r="AP651" s="14">
        <v>4096</v>
      </c>
      <c r="AQ651" s="14">
        <v>4098</v>
      </c>
      <c r="AR651" s="14">
        <v>4009</v>
      </c>
      <c r="AS651" s="14">
        <v>4009</v>
      </c>
      <c r="AT651" s="14">
        <v>4060</v>
      </c>
      <c r="AU651" s="127">
        <v>73</v>
      </c>
      <c r="AV651" s="127" t="s">
        <v>618</v>
      </c>
      <c r="AW651" s="14">
        <v>843</v>
      </c>
      <c r="AX651" s="127">
        <v>263</v>
      </c>
      <c r="AY651" s="14">
        <v>946</v>
      </c>
      <c r="AZ651" s="1">
        <v>3956</v>
      </c>
      <c r="BA651" s="1">
        <v>3963</v>
      </c>
      <c r="BB651" s="1">
        <v>3570</v>
      </c>
      <c r="BC651" s="1">
        <v>3784</v>
      </c>
      <c r="BH651" s="1">
        <v>4023</v>
      </c>
      <c r="BI651" s="1">
        <v>399</v>
      </c>
      <c r="BJ651" s="1">
        <v>602</v>
      </c>
      <c r="BK651" s="1">
        <v>0.66279069767441856</v>
      </c>
      <c r="BL651" s="1">
        <v>3956</v>
      </c>
      <c r="BM651" s="1">
        <v>3963</v>
      </c>
      <c r="BN651" s="1">
        <v>3816</v>
      </c>
      <c r="BO651" s="1">
        <v>3816</v>
      </c>
      <c r="BP651" s="1">
        <v>3956</v>
      </c>
      <c r="BQ651" s="1">
        <v>3963</v>
      </c>
      <c r="BR651" s="1">
        <v>3570</v>
      </c>
      <c r="BS651" s="1">
        <v>3833</v>
      </c>
      <c r="BT651" s="1">
        <v>3956</v>
      </c>
      <c r="BU651" s="1">
        <v>3963</v>
      </c>
      <c r="BV651" s="1">
        <v>3916</v>
      </c>
      <c r="BW651" s="1">
        <v>3916</v>
      </c>
      <c r="BX651" s="1">
        <v>1007.6</v>
      </c>
    </row>
    <row r="652" spans="1:76">
      <c r="A652" s="1">
        <v>2015</v>
      </c>
      <c r="B652" s="1">
        <v>3</v>
      </c>
      <c r="C652" s="24">
        <v>42241</v>
      </c>
      <c r="D652" s="26">
        <v>3744</v>
      </c>
      <c r="E652" s="26">
        <v>3895</v>
      </c>
      <c r="F652" s="26">
        <v>3743</v>
      </c>
      <c r="G652" s="26">
        <v>3795</v>
      </c>
      <c r="H652" s="1">
        <v>976.7</v>
      </c>
      <c r="I652" s="81">
        <v>137.68200100000001</v>
      </c>
      <c r="J652" s="119">
        <v>137.83653899999999</v>
      </c>
      <c r="K652" s="119">
        <v>85.415927999999994</v>
      </c>
      <c r="L652" s="72">
        <v>85.958337</v>
      </c>
      <c r="M652" s="7">
        <v>3791</v>
      </c>
      <c r="O652" s="84"/>
      <c r="P652" s="13"/>
      <c r="Q652" s="13"/>
      <c r="R652" s="13"/>
      <c r="S652" s="13"/>
      <c r="T652" s="13"/>
      <c r="U652" s="13"/>
      <c r="V652" s="13"/>
      <c r="W652" s="50"/>
      <c r="X652" s="69">
        <v>3791</v>
      </c>
      <c r="Y652" s="7">
        <v>3875</v>
      </c>
      <c r="Z652" s="68">
        <v>3778</v>
      </c>
      <c r="AA652" s="68">
        <v>3796</v>
      </c>
      <c r="AG652" s="37"/>
      <c r="AH652" s="37"/>
      <c r="AP652" s="14">
        <v>3956</v>
      </c>
      <c r="AQ652" s="14">
        <v>3963</v>
      </c>
      <c r="AR652" s="14">
        <v>3570</v>
      </c>
      <c r="AS652" s="14">
        <v>3778</v>
      </c>
      <c r="AT652" s="14">
        <v>3962.6666666666665</v>
      </c>
      <c r="AU652" s="127">
        <v>51</v>
      </c>
      <c r="AV652" s="127" t="s">
        <v>618</v>
      </c>
      <c r="AW652" s="14">
        <v>843</v>
      </c>
      <c r="AX652" s="127" t="s">
        <v>618</v>
      </c>
      <c r="AY652" s="14">
        <v>946</v>
      </c>
      <c r="AZ652" s="1">
        <v>3791</v>
      </c>
      <c r="BA652" s="1">
        <v>3875</v>
      </c>
      <c r="BB652" s="1">
        <v>3784</v>
      </c>
      <c r="BC652" s="1">
        <v>3788</v>
      </c>
      <c r="BH652" s="1">
        <v>3764</v>
      </c>
      <c r="BI652" s="1">
        <v>2109</v>
      </c>
      <c r="BJ652" s="1">
        <v>480</v>
      </c>
      <c r="BK652" s="1">
        <v>4.3937499999999998</v>
      </c>
      <c r="BL652" s="1">
        <v>3791</v>
      </c>
      <c r="BM652" s="1">
        <v>3875</v>
      </c>
      <c r="BN652" s="1">
        <v>3784</v>
      </c>
      <c r="BO652" s="1">
        <v>3863</v>
      </c>
      <c r="BP652" s="1">
        <v>3791</v>
      </c>
      <c r="BQ652" s="1">
        <v>3875</v>
      </c>
      <c r="BR652" s="1">
        <v>3778</v>
      </c>
      <c r="BS652" s="1">
        <v>3784</v>
      </c>
      <c r="BT652" s="1">
        <v>3791</v>
      </c>
      <c r="BU652" s="1">
        <v>3812</v>
      </c>
      <c r="BV652" s="1">
        <v>3784</v>
      </c>
      <c r="BW652" s="1">
        <v>3809</v>
      </c>
      <c r="BX652" s="1">
        <v>982.6</v>
      </c>
    </row>
    <row r="653" spans="1:76">
      <c r="A653" s="1">
        <v>2015</v>
      </c>
      <c r="B653" s="1">
        <v>4</v>
      </c>
      <c r="C653" s="24">
        <v>42242</v>
      </c>
      <c r="D653" s="26">
        <v>3771</v>
      </c>
      <c r="E653" s="26">
        <v>3815</v>
      </c>
      <c r="F653" s="26">
        <v>3753</v>
      </c>
      <c r="G653" s="26">
        <v>3806</v>
      </c>
      <c r="H653" s="1">
        <v>982.4</v>
      </c>
      <c r="I653" s="81">
        <v>137.33121600000001</v>
      </c>
      <c r="J653" s="119">
        <v>137.3905</v>
      </c>
      <c r="K653" s="119">
        <v>84.971897999999996</v>
      </c>
      <c r="L653" s="72">
        <v>85.026798999999997</v>
      </c>
      <c r="M653" s="7">
        <v>3792</v>
      </c>
      <c r="O653" s="84"/>
      <c r="P653" s="13"/>
      <c r="Q653" s="13"/>
      <c r="R653" s="13"/>
      <c r="S653" s="13"/>
      <c r="T653" s="13"/>
      <c r="U653" s="13"/>
      <c r="V653" s="13"/>
      <c r="W653" s="50"/>
      <c r="X653" s="69">
        <v>3777</v>
      </c>
      <c r="Y653" s="7">
        <v>3803</v>
      </c>
      <c r="Z653" s="68">
        <v>3749</v>
      </c>
      <c r="AA653" s="68">
        <v>3792</v>
      </c>
      <c r="AG653" s="37"/>
      <c r="AH653" s="37"/>
      <c r="AP653" s="14">
        <v>3815</v>
      </c>
      <c r="AQ653" s="130">
        <v>3963</v>
      </c>
      <c r="AR653" s="130">
        <v>3570</v>
      </c>
      <c r="AS653" s="130">
        <v>3778</v>
      </c>
      <c r="AT653" s="14">
        <v>3855</v>
      </c>
      <c r="AU653" s="127">
        <v>35</v>
      </c>
      <c r="AV653" s="127" t="s">
        <v>618</v>
      </c>
      <c r="AW653" s="14">
        <v>843</v>
      </c>
      <c r="AX653" s="127" t="s">
        <v>618</v>
      </c>
      <c r="AY653" s="14">
        <v>946</v>
      </c>
      <c r="AZ653" s="1">
        <v>3777</v>
      </c>
      <c r="BA653" s="1">
        <v>3803</v>
      </c>
      <c r="BB653" s="1">
        <v>3758</v>
      </c>
      <c r="BC653" s="1">
        <v>3760</v>
      </c>
      <c r="BH653" s="35">
        <v>3764</v>
      </c>
      <c r="BI653" s="35">
        <v>2109</v>
      </c>
      <c r="BJ653" s="35">
        <v>480</v>
      </c>
      <c r="BK653" s="35">
        <v>4.3937499999999998</v>
      </c>
      <c r="BL653" s="1">
        <v>3777</v>
      </c>
      <c r="BM653" s="1">
        <v>3803</v>
      </c>
      <c r="BN653" s="1">
        <v>3764</v>
      </c>
      <c r="BO653" s="1">
        <v>3770</v>
      </c>
      <c r="BP653" s="1">
        <v>3777</v>
      </c>
      <c r="BQ653" s="1">
        <v>3803</v>
      </c>
      <c r="BR653" s="1">
        <v>3749</v>
      </c>
      <c r="BS653" s="1">
        <v>3784</v>
      </c>
      <c r="BT653" s="1">
        <v>3777</v>
      </c>
      <c r="BU653" s="1">
        <v>3796</v>
      </c>
      <c r="BV653" s="1">
        <v>3775</v>
      </c>
      <c r="BW653" s="1">
        <v>3787</v>
      </c>
      <c r="BX653" s="1">
        <v>979.7</v>
      </c>
    </row>
    <row r="654" spans="1:76">
      <c r="A654" s="1">
        <v>2015</v>
      </c>
      <c r="B654" s="1">
        <v>5</v>
      </c>
      <c r="C654" s="24">
        <v>42243</v>
      </c>
      <c r="D654" s="26">
        <v>3825</v>
      </c>
      <c r="E654" s="26">
        <v>3884</v>
      </c>
      <c r="F654" s="26">
        <v>3823</v>
      </c>
      <c r="G654" s="26">
        <v>3854</v>
      </c>
      <c r="H654" s="1">
        <v>1000.7</v>
      </c>
      <c r="I654" s="81">
        <v>136.17457999999999</v>
      </c>
      <c r="J654" s="119">
        <v>136.20135999999999</v>
      </c>
      <c r="K654" s="119">
        <v>85.474220000000003</v>
      </c>
      <c r="L654" s="72">
        <v>85.577951999999996</v>
      </c>
      <c r="M654" s="7">
        <v>3872</v>
      </c>
      <c r="O654" s="84"/>
      <c r="P654" s="13"/>
      <c r="Q654" s="13"/>
      <c r="R654" s="13"/>
      <c r="S654" s="13"/>
      <c r="T654" s="13"/>
      <c r="U654" s="13"/>
      <c r="V654" s="13"/>
      <c r="W654" s="50"/>
      <c r="X654" s="69">
        <v>3873</v>
      </c>
      <c r="Y654" s="7">
        <v>3955</v>
      </c>
      <c r="Z654" s="68">
        <v>3855</v>
      </c>
      <c r="AA654" s="68">
        <v>3903</v>
      </c>
      <c r="AG654" s="37"/>
      <c r="AH654" s="37"/>
      <c r="AP654" s="14">
        <v>3777</v>
      </c>
      <c r="AQ654" s="14">
        <v>3861</v>
      </c>
      <c r="AR654" s="14">
        <v>3749</v>
      </c>
      <c r="AS654" s="14">
        <v>3857</v>
      </c>
      <c r="AT654" s="14">
        <v>3804.3333333333335</v>
      </c>
      <c r="AU654" s="127">
        <v>29</v>
      </c>
      <c r="AV654" s="127">
        <v>87</v>
      </c>
      <c r="AW654" s="14">
        <v>930</v>
      </c>
      <c r="AX654" s="127" t="s">
        <v>618</v>
      </c>
      <c r="AY654" s="14">
        <v>946</v>
      </c>
      <c r="AZ654" s="1">
        <v>3873</v>
      </c>
      <c r="BA654" s="1">
        <v>3889</v>
      </c>
      <c r="BB654" s="1">
        <v>3855</v>
      </c>
      <c r="BC654" s="1">
        <v>3871</v>
      </c>
      <c r="BH654" s="1">
        <v>3835</v>
      </c>
      <c r="BI654" s="1">
        <v>453</v>
      </c>
      <c r="BJ654" s="1">
        <v>334</v>
      </c>
      <c r="BK654" s="1">
        <v>1.3562874251497006</v>
      </c>
      <c r="BL654" s="1">
        <v>3873</v>
      </c>
      <c r="BM654" s="1">
        <v>3888</v>
      </c>
      <c r="BN654" s="1">
        <v>3855</v>
      </c>
      <c r="BO654" s="1">
        <v>3870</v>
      </c>
      <c r="BP654" s="1">
        <v>3873</v>
      </c>
      <c r="BQ654" s="1">
        <v>3907</v>
      </c>
      <c r="BR654" s="1">
        <v>3855</v>
      </c>
      <c r="BS654" s="1">
        <v>3905</v>
      </c>
      <c r="BT654" s="1">
        <v>3873</v>
      </c>
      <c r="BU654" s="1">
        <v>3888</v>
      </c>
      <c r="BV654" s="1">
        <v>3862</v>
      </c>
      <c r="BW654" s="1">
        <v>3863</v>
      </c>
      <c r="BX654" s="1">
        <v>992.3</v>
      </c>
    </row>
    <row r="655" spans="1:76">
      <c r="A655" s="1">
        <v>2015</v>
      </c>
      <c r="B655" s="1">
        <v>6</v>
      </c>
      <c r="C655" s="24">
        <v>42244</v>
      </c>
      <c r="D655" s="26">
        <v>3950</v>
      </c>
      <c r="E655" s="26">
        <v>3973</v>
      </c>
      <c r="F655" s="26">
        <v>3931</v>
      </c>
      <c r="G655" s="26">
        <v>3955</v>
      </c>
      <c r="H655" s="1">
        <v>1021.7</v>
      </c>
      <c r="I655" s="81">
        <v>136.29356300000001</v>
      </c>
      <c r="J655" s="119">
        <v>136.41540000000001</v>
      </c>
      <c r="K655" s="119">
        <v>86.715766000000002</v>
      </c>
      <c r="L655" s="72">
        <v>86.769099999999995</v>
      </c>
      <c r="M655" s="7">
        <v>3944</v>
      </c>
      <c r="O655" s="84"/>
      <c r="P655" s="13"/>
      <c r="Q655" s="13"/>
      <c r="R655" s="13"/>
      <c r="S655" s="13"/>
      <c r="T655" s="13"/>
      <c r="U655" s="13"/>
      <c r="V655" s="13"/>
      <c r="W655" s="50"/>
      <c r="X655" s="69">
        <v>3945</v>
      </c>
      <c r="Y655" s="7">
        <v>4020</v>
      </c>
      <c r="Z655" s="68">
        <v>3902</v>
      </c>
      <c r="AA655" s="68">
        <v>4003</v>
      </c>
      <c r="AG655" s="37"/>
      <c r="AH655" s="37"/>
      <c r="AP655" s="14">
        <v>3873</v>
      </c>
      <c r="AQ655" s="14">
        <v>3955</v>
      </c>
      <c r="AR655" s="14">
        <v>3855</v>
      </c>
      <c r="AS655" s="14">
        <v>3939</v>
      </c>
      <c r="AT655" s="14">
        <v>3858</v>
      </c>
      <c r="AU655" s="127">
        <v>5</v>
      </c>
      <c r="AV655" s="127">
        <v>16</v>
      </c>
      <c r="AW655" s="14">
        <v>946</v>
      </c>
      <c r="AX655" s="127" t="s">
        <v>618</v>
      </c>
      <c r="AY655" s="14">
        <v>946</v>
      </c>
      <c r="AZ655" s="1">
        <v>3945</v>
      </c>
      <c r="BA655" s="1">
        <v>3984</v>
      </c>
      <c r="BB655" s="1">
        <v>3902</v>
      </c>
      <c r="BC655" s="1">
        <v>3979</v>
      </c>
      <c r="BH655" s="1">
        <v>3943</v>
      </c>
      <c r="BI655" s="1">
        <v>584</v>
      </c>
      <c r="BJ655" s="1">
        <v>416</v>
      </c>
      <c r="BK655" s="1">
        <v>1.4038461538461537</v>
      </c>
      <c r="BL655" s="1">
        <v>3945</v>
      </c>
      <c r="BM655" s="1">
        <v>3951</v>
      </c>
      <c r="BN655" s="1">
        <v>3902</v>
      </c>
      <c r="BO655" s="1">
        <v>3934</v>
      </c>
      <c r="BP655" s="1">
        <v>3945</v>
      </c>
      <c r="BQ655" s="1">
        <v>4020</v>
      </c>
      <c r="BR655" s="1">
        <v>3902</v>
      </c>
      <c r="BS655" s="1">
        <v>3995</v>
      </c>
      <c r="BT655" s="1">
        <v>3945</v>
      </c>
      <c r="BU655" s="1">
        <v>3951</v>
      </c>
      <c r="BV655" s="1">
        <v>3916</v>
      </c>
      <c r="BW655" s="1">
        <v>3920</v>
      </c>
      <c r="BX655" s="1">
        <v>1006.5</v>
      </c>
    </row>
    <row r="656" spans="1:76">
      <c r="A656" s="1">
        <v>2015</v>
      </c>
      <c r="B656" s="1">
        <v>2</v>
      </c>
      <c r="C656" s="24">
        <v>42247</v>
      </c>
      <c r="D656" s="26">
        <v>3973</v>
      </c>
      <c r="E656" s="26">
        <v>3980</v>
      </c>
      <c r="F656" s="26">
        <v>3925</v>
      </c>
      <c r="G656" s="26">
        <v>3940</v>
      </c>
      <c r="H656" s="1">
        <v>1009.1</v>
      </c>
      <c r="I656" s="81">
        <v>136.04520600000001</v>
      </c>
      <c r="J656" s="119">
        <v>135.97517999999999</v>
      </c>
      <c r="K656" s="119">
        <v>86.599568000000005</v>
      </c>
      <c r="L656" s="72">
        <v>86.529660000000007</v>
      </c>
      <c r="M656" s="7">
        <v>3938</v>
      </c>
      <c r="O656" s="84"/>
      <c r="P656" s="13"/>
      <c r="Q656" s="13"/>
      <c r="R656" s="13"/>
      <c r="S656" s="13"/>
      <c r="T656" s="13"/>
      <c r="U656" s="13"/>
      <c r="V656" s="13"/>
      <c r="W656" s="50"/>
      <c r="X656" s="69">
        <v>3936</v>
      </c>
      <c r="Y656" s="7">
        <v>3973</v>
      </c>
      <c r="Z656" s="68">
        <v>3915</v>
      </c>
      <c r="AA656" s="68">
        <v>3955</v>
      </c>
      <c r="AG656" s="37"/>
      <c r="AH656" s="37"/>
      <c r="AP656" s="14">
        <v>3945</v>
      </c>
      <c r="AQ656" s="14">
        <v>4020</v>
      </c>
      <c r="AR656" s="14">
        <v>3902</v>
      </c>
      <c r="AS656" s="14">
        <v>3943</v>
      </c>
      <c r="AT656" s="14">
        <v>3913</v>
      </c>
      <c r="AU656" s="127">
        <v>33</v>
      </c>
      <c r="AV656" s="127" t="s">
        <v>618</v>
      </c>
      <c r="AW656" s="14">
        <v>946</v>
      </c>
      <c r="AX656" s="127" t="s">
        <v>618</v>
      </c>
      <c r="AY656" s="14">
        <v>946</v>
      </c>
      <c r="AZ656" s="1">
        <v>3936</v>
      </c>
      <c r="BA656" s="1">
        <v>3947</v>
      </c>
      <c r="BB656" s="1">
        <v>3915</v>
      </c>
      <c r="BC656" s="1">
        <v>3920</v>
      </c>
      <c r="BH656" s="1">
        <v>3967</v>
      </c>
      <c r="BI656" s="1">
        <v>504</v>
      </c>
      <c r="BJ656" s="1">
        <v>407</v>
      </c>
      <c r="BK656" s="1">
        <v>1.2383292383292384</v>
      </c>
      <c r="BL656" s="1">
        <v>3936</v>
      </c>
      <c r="BM656" s="1">
        <v>3947</v>
      </c>
      <c r="BN656" s="1">
        <v>3915</v>
      </c>
      <c r="BO656" s="1">
        <v>3922</v>
      </c>
      <c r="BP656" s="1">
        <v>3936</v>
      </c>
      <c r="BQ656" s="1">
        <v>3960</v>
      </c>
      <c r="BR656" s="1">
        <v>3915</v>
      </c>
      <c r="BS656" s="1">
        <v>3956</v>
      </c>
      <c r="BT656" s="1">
        <v>3936</v>
      </c>
      <c r="BU656" s="1">
        <v>3940</v>
      </c>
      <c r="BV656" s="1">
        <v>3928</v>
      </c>
      <c r="BW656" s="1">
        <v>3929</v>
      </c>
      <c r="BX656" s="1">
        <v>1003.8</v>
      </c>
    </row>
    <row r="657" spans="1:76">
      <c r="A657" s="1">
        <v>2015</v>
      </c>
      <c r="B657" s="1">
        <v>3</v>
      </c>
      <c r="C657" s="24">
        <v>42248</v>
      </c>
      <c r="D657" s="26">
        <v>3943</v>
      </c>
      <c r="E657" s="26">
        <v>3973</v>
      </c>
      <c r="F657" s="26">
        <v>3922</v>
      </c>
      <c r="G657" s="26">
        <v>3945</v>
      </c>
      <c r="H657" s="1">
        <v>1003.4</v>
      </c>
      <c r="I657" s="81">
        <v>135.96015</v>
      </c>
      <c r="J657" s="119">
        <v>135.86375000000001</v>
      </c>
      <c r="K657" s="119">
        <v>85.651399999999995</v>
      </c>
      <c r="L657" s="72">
        <v>85.6755</v>
      </c>
      <c r="M657" s="7">
        <v>3943</v>
      </c>
      <c r="O657" s="84"/>
      <c r="P657" s="13"/>
      <c r="Q657" s="13"/>
      <c r="R657" s="13"/>
      <c r="S657" s="13"/>
      <c r="T657" s="13"/>
      <c r="U657" s="13"/>
      <c r="V657" s="13"/>
      <c r="W657" s="50"/>
      <c r="X657" s="69">
        <v>3943</v>
      </c>
      <c r="Y657" s="7">
        <v>3954</v>
      </c>
      <c r="Z657" s="68">
        <v>3876</v>
      </c>
      <c r="AA657" s="68">
        <v>3899</v>
      </c>
      <c r="AG657" s="37"/>
      <c r="AH657" s="37"/>
      <c r="AP657" s="14">
        <v>3936</v>
      </c>
      <c r="AQ657" s="14">
        <v>3973</v>
      </c>
      <c r="AR657" s="14">
        <v>3915</v>
      </c>
      <c r="AS657" s="14">
        <v>3940</v>
      </c>
      <c r="AT657" s="14">
        <v>3940.6666666666665</v>
      </c>
      <c r="AU657" s="127">
        <v>2</v>
      </c>
      <c r="AV657" s="127" t="s">
        <v>618</v>
      </c>
      <c r="AW657" s="14">
        <v>946</v>
      </c>
      <c r="AX657" s="127" t="s">
        <v>618</v>
      </c>
      <c r="AY657" s="14">
        <v>946</v>
      </c>
      <c r="AZ657" s="1">
        <v>3943</v>
      </c>
      <c r="BA657" s="1">
        <v>3954</v>
      </c>
      <c r="BB657" s="1">
        <v>3876</v>
      </c>
      <c r="BC657" s="1">
        <v>3910</v>
      </c>
      <c r="BH657" s="1">
        <v>3946</v>
      </c>
      <c r="BI657" s="1">
        <v>520</v>
      </c>
      <c r="BJ657" s="1">
        <v>291</v>
      </c>
      <c r="BK657" s="1">
        <v>1.7869415807560138</v>
      </c>
      <c r="BL657" s="1">
        <v>3943</v>
      </c>
      <c r="BM657" s="1">
        <v>3954</v>
      </c>
      <c r="BN657" s="1">
        <v>3876</v>
      </c>
      <c r="BO657" s="1">
        <v>3881</v>
      </c>
      <c r="BP657" s="1">
        <v>3943</v>
      </c>
      <c r="BQ657" s="1">
        <v>3954</v>
      </c>
      <c r="BR657" s="1">
        <v>3876</v>
      </c>
      <c r="BS657" s="1">
        <v>3903</v>
      </c>
      <c r="BT657" s="1">
        <v>3943</v>
      </c>
      <c r="BU657" s="1">
        <v>3954</v>
      </c>
      <c r="BV657" s="1">
        <v>3915</v>
      </c>
      <c r="BW657" s="1">
        <v>3919</v>
      </c>
      <c r="BX657" s="1">
        <v>1012.3</v>
      </c>
    </row>
    <row r="658" spans="1:76">
      <c r="A658" s="1">
        <v>2015</v>
      </c>
      <c r="B658" s="1">
        <v>4</v>
      </c>
      <c r="C658" s="24">
        <v>42249</v>
      </c>
      <c r="D658" s="26">
        <v>3897</v>
      </c>
      <c r="E658" s="26">
        <v>3922</v>
      </c>
      <c r="F658" s="26">
        <v>3884</v>
      </c>
      <c r="G658" s="26">
        <v>3917</v>
      </c>
      <c r="H658" s="1">
        <v>1016.5</v>
      </c>
      <c r="I658" s="81">
        <v>135.301446</v>
      </c>
      <c r="J658" s="119">
        <v>135.13803200000001</v>
      </c>
      <c r="K658" s="119">
        <v>84.406279999999995</v>
      </c>
      <c r="L658" s="72">
        <v>84.464271999999994</v>
      </c>
      <c r="M658" s="7">
        <v>3921</v>
      </c>
      <c r="O658" s="84"/>
      <c r="P658" s="13"/>
      <c r="Q658" s="13"/>
      <c r="R658" s="13"/>
      <c r="S658" s="13"/>
      <c r="T658" s="13"/>
      <c r="U658" s="13"/>
      <c r="V658" s="13"/>
      <c r="W658" s="50"/>
      <c r="X658" s="69">
        <v>3920</v>
      </c>
      <c r="Y658" s="7">
        <v>3949</v>
      </c>
      <c r="Z658" s="68">
        <v>3902</v>
      </c>
      <c r="AA658" s="68">
        <v>3937</v>
      </c>
      <c r="AG658" s="37"/>
      <c r="AH658" s="37"/>
      <c r="AP658" s="14">
        <v>3943</v>
      </c>
      <c r="AQ658" s="14">
        <v>3954</v>
      </c>
      <c r="AR658" s="14">
        <v>3876</v>
      </c>
      <c r="AS658" s="14">
        <v>3899</v>
      </c>
      <c r="AT658" s="14">
        <v>3927.3333333333335</v>
      </c>
      <c r="AU658" s="127">
        <v>20</v>
      </c>
      <c r="AV658" s="127" t="s">
        <v>618</v>
      </c>
      <c r="AW658" s="14">
        <v>946</v>
      </c>
      <c r="AX658" s="127" t="s">
        <v>618</v>
      </c>
      <c r="AY658" s="14">
        <v>946</v>
      </c>
      <c r="AZ658" s="1">
        <v>3920</v>
      </c>
      <c r="BA658" s="1">
        <v>3949</v>
      </c>
      <c r="BB658" s="1">
        <v>3902</v>
      </c>
      <c r="BC658" s="1">
        <v>3943</v>
      </c>
      <c r="BH658" s="1">
        <v>3894</v>
      </c>
      <c r="BI658" s="1">
        <v>500</v>
      </c>
      <c r="BJ658" s="1">
        <v>383</v>
      </c>
      <c r="BK658" s="1">
        <v>1.3054830287206267</v>
      </c>
      <c r="BL658" s="1">
        <v>3920</v>
      </c>
      <c r="BM658" s="1">
        <v>3931</v>
      </c>
      <c r="BN658" s="1">
        <v>3902</v>
      </c>
      <c r="BO658" s="1">
        <v>3917</v>
      </c>
      <c r="BP658" s="1">
        <v>3920</v>
      </c>
      <c r="BQ658" s="1">
        <v>3949</v>
      </c>
      <c r="BR658" s="1">
        <v>3902</v>
      </c>
      <c r="BS658" s="1">
        <v>3917</v>
      </c>
      <c r="BT658" s="1">
        <v>3920</v>
      </c>
      <c r="BU658" s="1">
        <v>3931</v>
      </c>
      <c r="BV658" s="1">
        <v>3903</v>
      </c>
      <c r="BW658" s="1">
        <v>3906</v>
      </c>
      <c r="BX658" s="1">
        <v>1009.4</v>
      </c>
    </row>
    <row r="659" spans="1:76">
      <c r="A659" s="1">
        <v>2015</v>
      </c>
      <c r="B659" s="1">
        <v>5</v>
      </c>
      <c r="C659" s="24">
        <v>42250</v>
      </c>
      <c r="D659" s="26">
        <v>3950</v>
      </c>
      <c r="E659" s="26">
        <v>3953</v>
      </c>
      <c r="F659" s="26">
        <v>3923</v>
      </c>
      <c r="G659" s="26">
        <v>3940</v>
      </c>
      <c r="H659" s="1">
        <v>1006.1</v>
      </c>
      <c r="I659" s="81">
        <v>135.06471999999999</v>
      </c>
      <c r="J659" s="119">
        <v>135.13299000000001</v>
      </c>
      <c r="K659" s="119">
        <v>84.460599999999999</v>
      </c>
      <c r="L659" s="72">
        <v>84.342330000000004</v>
      </c>
      <c r="M659" s="7">
        <v>3946</v>
      </c>
      <c r="O659" s="84"/>
      <c r="P659" s="13"/>
      <c r="Q659" s="13"/>
      <c r="R659" s="13"/>
      <c r="S659" s="13"/>
      <c r="T659" s="13"/>
      <c r="U659" s="13"/>
      <c r="V659" s="13"/>
      <c r="W659" s="50"/>
      <c r="X659" s="69">
        <v>3944</v>
      </c>
      <c r="Y659" s="7">
        <v>3970</v>
      </c>
      <c r="Z659" s="68">
        <v>3893</v>
      </c>
      <c r="AA659" s="68">
        <v>3905</v>
      </c>
      <c r="AG659" s="37"/>
      <c r="AH659" s="37"/>
      <c r="AP659" s="14">
        <v>3920</v>
      </c>
      <c r="AQ659" s="14">
        <v>3953</v>
      </c>
      <c r="AR659" s="14">
        <v>3902</v>
      </c>
      <c r="AS659" s="14">
        <v>3947</v>
      </c>
      <c r="AT659" s="14">
        <v>3928.6666666666665</v>
      </c>
      <c r="AU659" s="127">
        <v>10</v>
      </c>
      <c r="AV659" s="127" t="s">
        <v>618</v>
      </c>
      <c r="AW659" s="14">
        <v>946</v>
      </c>
      <c r="AX659" s="127" t="s">
        <v>618</v>
      </c>
      <c r="AY659" s="14">
        <v>946</v>
      </c>
      <c r="AZ659" s="1">
        <v>3944</v>
      </c>
      <c r="BA659" s="1">
        <v>3947</v>
      </c>
      <c r="BB659" s="1">
        <v>3893</v>
      </c>
      <c r="BC659" s="1">
        <v>3937</v>
      </c>
      <c r="BH659" s="1">
        <v>3947</v>
      </c>
      <c r="BI659" s="1">
        <v>643</v>
      </c>
      <c r="BJ659" s="1">
        <v>541</v>
      </c>
      <c r="BK659" s="1">
        <v>1.188539741219963</v>
      </c>
      <c r="BL659" s="1">
        <v>3944</v>
      </c>
      <c r="BM659" s="1">
        <v>3947</v>
      </c>
      <c r="BN659" s="1">
        <v>3900</v>
      </c>
      <c r="BO659" s="1">
        <v>3900</v>
      </c>
      <c r="BP659" s="1">
        <v>3944</v>
      </c>
      <c r="BQ659" s="1">
        <v>3970</v>
      </c>
      <c r="BR659" s="1">
        <v>3893</v>
      </c>
      <c r="BS659" s="1">
        <v>3939</v>
      </c>
      <c r="BT659" s="1">
        <v>3944</v>
      </c>
      <c r="BU659" s="1">
        <v>3947</v>
      </c>
      <c r="BV659" s="1">
        <v>3936</v>
      </c>
      <c r="BW659" s="1">
        <v>3938</v>
      </c>
      <c r="BX659" s="1">
        <v>1014.7</v>
      </c>
    </row>
    <row r="660" spans="1:76">
      <c r="A660" s="1">
        <v>2015</v>
      </c>
      <c r="B660" s="1">
        <v>6</v>
      </c>
      <c r="C660" s="24">
        <v>42251</v>
      </c>
      <c r="D660" s="26">
        <v>3919</v>
      </c>
      <c r="E660" s="26">
        <v>3920</v>
      </c>
      <c r="F660" s="26">
        <v>3870</v>
      </c>
      <c r="G660" s="26">
        <v>3877</v>
      </c>
      <c r="H660" s="1">
        <v>992.4</v>
      </c>
      <c r="I660" s="81">
        <v>133.002679</v>
      </c>
      <c r="J660" s="119">
        <v>132.84292600000001</v>
      </c>
      <c r="K660" s="119">
        <v>83.441882000000007</v>
      </c>
      <c r="L660" s="72">
        <v>83.178898000000004</v>
      </c>
      <c r="M660" s="7">
        <v>3881</v>
      </c>
      <c r="O660" s="84"/>
      <c r="P660" s="13"/>
      <c r="Q660" s="13"/>
      <c r="R660" s="13"/>
      <c r="S660" s="13"/>
      <c r="T660" s="13"/>
      <c r="U660" s="13"/>
      <c r="V660" s="13"/>
      <c r="W660" s="50"/>
      <c r="X660" s="69">
        <v>3881</v>
      </c>
      <c r="Y660" s="7">
        <v>3887</v>
      </c>
      <c r="Z660" s="68">
        <v>3808</v>
      </c>
      <c r="AA660" s="68">
        <v>3815</v>
      </c>
      <c r="AG660" s="37"/>
      <c r="AH660" s="37"/>
      <c r="AP660" s="14">
        <v>3944</v>
      </c>
      <c r="AQ660" s="14">
        <v>3970</v>
      </c>
      <c r="AR660" s="14">
        <v>3893</v>
      </c>
      <c r="AS660" s="14">
        <v>3895</v>
      </c>
      <c r="AT660" s="14">
        <v>3913.6666666666665</v>
      </c>
      <c r="AU660" s="127">
        <v>42</v>
      </c>
      <c r="AV660" s="127" t="s">
        <v>618</v>
      </c>
      <c r="AW660" s="14">
        <v>946</v>
      </c>
      <c r="AX660" s="127">
        <v>85</v>
      </c>
      <c r="AY660" s="14">
        <v>1031</v>
      </c>
      <c r="AZ660" s="1">
        <v>3881</v>
      </c>
      <c r="BA660" s="1">
        <v>3887</v>
      </c>
      <c r="BB660" s="1">
        <v>3808</v>
      </c>
      <c r="BC660" s="1">
        <v>3835</v>
      </c>
      <c r="BH660" s="1">
        <v>3916</v>
      </c>
      <c r="BI660" s="1">
        <v>766</v>
      </c>
      <c r="BJ660" s="1">
        <v>451</v>
      </c>
      <c r="BK660" s="1">
        <v>1.6984478935698448</v>
      </c>
      <c r="BL660" s="1">
        <v>3881</v>
      </c>
      <c r="BM660" s="1">
        <v>3887</v>
      </c>
      <c r="BN660" s="1">
        <v>3825</v>
      </c>
      <c r="BO660" s="1">
        <v>3830</v>
      </c>
      <c r="BP660" s="1">
        <v>3881</v>
      </c>
      <c r="BQ660" s="1">
        <v>3887</v>
      </c>
      <c r="BR660" s="1">
        <v>3808</v>
      </c>
      <c r="BS660" s="1">
        <v>3821</v>
      </c>
      <c r="BT660" s="1">
        <v>3881</v>
      </c>
      <c r="BU660" s="1">
        <v>3881</v>
      </c>
      <c r="BV660" s="1">
        <v>3852</v>
      </c>
      <c r="BW660" s="1">
        <v>3866</v>
      </c>
      <c r="BX660" s="1">
        <v>1003.8</v>
      </c>
    </row>
    <row r="661" spans="1:76">
      <c r="A661" s="1">
        <v>2015</v>
      </c>
      <c r="B661" s="1">
        <v>2</v>
      </c>
      <c r="C661" s="24">
        <v>42254</v>
      </c>
      <c r="D661" s="26">
        <v>3806</v>
      </c>
      <c r="E661" s="26">
        <v>3840</v>
      </c>
      <c r="F661" s="26">
        <v>3758</v>
      </c>
      <c r="G661" s="26">
        <v>3825</v>
      </c>
      <c r="H661" s="1">
        <v>988.9</v>
      </c>
      <c r="I661" s="81">
        <v>132.819862</v>
      </c>
      <c r="J661" s="119">
        <v>132.95748599999999</v>
      </c>
      <c r="K661" s="119">
        <v>82.647180000000006</v>
      </c>
      <c r="L661" s="72">
        <v>82.600226000000006</v>
      </c>
      <c r="M661" s="7">
        <v>3822</v>
      </c>
      <c r="O661" s="84"/>
      <c r="P661" s="13"/>
      <c r="Q661" s="13"/>
      <c r="R661" s="13"/>
      <c r="S661" s="13"/>
      <c r="T661" s="13"/>
      <c r="U661" s="13"/>
      <c r="V661" s="13"/>
      <c r="W661" s="50"/>
      <c r="X661" s="69">
        <v>3822</v>
      </c>
      <c r="Y661" s="7">
        <v>3835</v>
      </c>
      <c r="Z661" s="68">
        <v>3805</v>
      </c>
      <c r="AA661" s="68">
        <v>3810</v>
      </c>
      <c r="AG661" s="37"/>
      <c r="AH661" s="37"/>
      <c r="AP661" s="14">
        <v>3881</v>
      </c>
      <c r="AQ661" s="14">
        <v>3887</v>
      </c>
      <c r="AR661" s="14">
        <v>3758</v>
      </c>
      <c r="AS661" s="14">
        <v>3780</v>
      </c>
      <c r="AT661" s="14">
        <v>3874</v>
      </c>
      <c r="AU661" s="127">
        <v>19</v>
      </c>
      <c r="AV661" s="127" t="s">
        <v>618</v>
      </c>
      <c r="AW661" s="14">
        <v>946</v>
      </c>
      <c r="AX661" s="127" t="s">
        <v>618</v>
      </c>
      <c r="AY661" s="14">
        <v>1031</v>
      </c>
      <c r="AZ661" s="1">
        <v>3822</v>
      </c>
      <c r="BA661" s="1">
        <v>3835</v>
      </c>
      <c r="BB661" s="1">
        <v>3805</v>
      </c>
      <c r="BC661" s="1">
        <v>3813</v>
      </c>
      <c r="BH661" s="1">
        <v>3803</v>
      </c>
      <c r="BI661" s="1">
        <v>545</v>
      </c>
      <c r="BJ661" s="1">
        <v>584</v>
      </c>
      <c r="BK661" s="1">
        <v>0.93321917808219179</v>
      </c>
      <c r="BL661" s="1">
        <v>3822</v>
      </c>
      <c r="BM661" s="1">
        <v>3835</v>
      </c>
      <c r="BN661" s="1">
        <v>3813</v>
      </c>
      <c r="BO661" s="1">
        <v>3824</v>
      </c>
      <c r="BP661" s="1">
        <v>3822</v>
      </c>
      <c r="BQ661" s="1">
        <v>3835</v>
      </c>
      <c r="BR661" s="1">
        <v>3805</v>
      </c>
      <c r="BS661" s="1">
        <v>3812</v>
      </c>
      <c r="BT661" s="1">
        <v>3822</v>
      </c>
      <c r="BU661" s="1">
        <v>3835</v>
      </c>
      <c r="BV661" s="1">
        <v>3822</v>
      </c>
      <c r="BW661" s="1">
        <v>3829</v>
      </c>
      <c r="BX661" s="1">
        <v>994.1</v>
      </c>
    </row>
    <row r="662" spans="1:76">
      <c r="A662" s="1">
        <v>2015</v>
      </c>
      <c r="B662" s="1">
        <v>3</v>
      </c>
      <c r="C662" s="24">
        <v>42255</v>
      </c>
      <c r="D662" s="26">
        <v>3817</v>
      </c>
      <c r="E662" s="26">
        <v>3825</v>
      </c>
      <c r="F662" s="26">
        <v>3805</v>
      </c>
      <c r="G662" s="26">
        <v>3816</v>
      </c>
      <c r="H662" s="1">
        <v>1005</v>
      </c>
      <c r="I662" s="81">
        <v>134.19761700000001</v>
      </c>
      <c r="J662" s="119">
        <v>134.03621000000001</v>
      </c>
      <c r="K662" s="119">
        <v>83.521510000000006</v>
      </c>
      <c r="L662" s="72">
        <v>83.642240000000001</v>
      </c>
      <c r="M662" s="7">
        <v>3859</v>
      </c>
      <c r="O662" s="84"/>
      <c r="P662" s="13"/>
      <c r="Q662" s="13"/>
      <c r="R662" s="13"/>
      <c r="S662" s="13"/>
      <c r="T662" s="13"/>
      <c r="U662" s="13"/>
      <c r="V662" s="13"/>
      <c r="W662" s="50"/>
      <c r="X662" s="69">
        <v>3859</v>
      </c>
      <c r="Y662" s="7">
        <v>3911</v>
      </c>
      <c r="Z662" s="68">
        <v>3849</v>
      </c>
      <c r="AA662" s="68">
        <v>3891</v>
      </c>
      <c r="AG662" s="37"/>
      <c r="AH662" s="37"/>
      <c r="AP662" s="14">
        <v>3822</v>
      </c>
      <c r="AQ662" s="14">
        <v>3835</v>
      </c>
      <c r="AR662" s="14">
        <v>3805</v>
      </c>
      <c r="AS662" s="14">
        <v>3823</v>
      </c>
      <c r="AT662" s="14">
        <v>3832.6666666666665</v>
      </c>
      <c r="AU662" s="127">
        <v>1</v>
      </c>
      <c r="AV662" s="127" t="s">
        <v>618</v>
      </c>
      <c r="AW662" s="14">
        <v>946</v>
      </c>
      <c r="AX662" s="127" t="s">
        <v>618</v>
      </c>
      <c r="AY662" s="14">
        <v>1031</v>
      </c>
      <c r="AZ662" s="1">
        <v>3859</v>
      </c>
      <c r="BA662" s="1">
        <v>3900</v>
      </c>
      <c r="BB662" s="1">
        <v>3849</v>
      </c>
      <c r="BC662" s="1">
        <v>3887</v>
      </c>
      <c r="BH662" s="1">
        <v>3821</v>
      </c>
      <c r="BI662" s="1">
        <v>601</v>
      </c>
      <c r="BJ662" s="1">
        <v>402</v>
      </c>
      <c r="BK662" s="1">
        <v>1.4950248756218905</v>
      </c>
      <c r="BL662" s="1">
        <v>3859</v>
      </c>
      <c r="BM662" s="1">
        <v>3893</v>
      </c>
      <c r="BN662" s="1">
        <v>3849</v>
      </c>
      <c r="BO662" s="1">
        <v>3885</v>
      </c>
      <c r="BP662" s="1">
        <v>3859</v>
      </c>
      <c r="BQ662" s="1">
        <v>3900</v>
      </c>
      <c r="BR662" s="1">
        <v>3849</v>
      </c>
      <c r="BS662" s="1">
        <v>3883</v>
      </c>
      <c r="BT662" s="1">
        <v>3859</v>
      </c>
      <c r="BU662" s="1">
        <v>3873</v>
      </c>
      <c r="BV662" s="1">
        <v>3849</v>
      </c>
      <c r="BW662" s="1">
        <v>3857</v>
      </c>
      <c r="BX662" s="1">
        <v>994.1</v>
      </c>
    </row>
    <row r="663" spans="1:76">
      <c r="A663" s="1">
        <v>2015</v>
      </c>
      <c r="B663" s="1">
        <v>4</v>
      </c>
      <c r="C663" s="24">
        <v>42256</v>
      </c>
      <c r="D663" s="26">
        <v>3900</v>
      </c>
      <c r="E663" s="26">
        <v>3931</v>
      </c>
      <c r="F663" s="26">
        <v>3898</v>
      </c>
      <c r="G663" s="26">
        <v>3913</v>
      </c>
      <c r="H663" s="1">
        <v>982</v>
      </c>
      <c r="I663" s="81">
        <v>134.48468</v>
      </c>
      <c r="J663" s="119">
        <v>134.632892</v>
      </c>
      <c r="K663" s="119">
        <v>84.982743999999997</v>
      </c>
      <c r="L663" s="72">
        <v>84.882236000000006</v>
      </c>
      <c r="M663" s="7">
        <v>3913</v>
      </c>
      <c r="O663" s="84"/>
      <c r="P663" s="13"/>
      <c r="Q663" s="13"/>
      <c r="R663" s="13"/>
      <c r="S663" s="13"/>
      <c r="T663" s="13"/>
      <c r="U663" s="13"/>
      <c r="V663" s="13"/>
      <c r="W663" s="50"/>
      <c r="X663" s="69">
        <v>3914</v>
      </c>
      <c r="Y663" s="7">
        <v>3920</v>
      </c>
      <c r="Z663" s="68">
        <v>3832</v>
      </c>
      <c r="AA663" s="68">
        <v>3832</v>
      </c>
      <c r="AG663" s="37"/>
      <c r="AH663" s="37"/>
      <c r="AP663" s="14">
        <v>3859</v>
      </c>
      <c r="AQ663" s="14">
        <v>3929</v>
      </c>
      <c r="AR663" s="14">
        <v>3849</v>
      </c>
      <c r="AS663" s="14">
        <v>3927</v>
      </c>
      <c r="AT663" s="14">
        <v>3843.3333333333335</v>
      </c>
      <c r="AU663" s="127">
        <v>13</v>
      </c>
      <c r="AV663" s="127" t="s">
        <v>618</v>
      </c>
      <c r="AW663" s="14">
        <v>946</v>
      </c>
      <c r="AX663" s="127" t="s">
        <v>618</v>
      </c>
      <c r="AY663" s="14">
        <v>1031</v>
      </c>
      <c r="AZ663" s="1">
        <v>3914</v>
      </c>
      <c r="BA663" s="1">
        <v>3920</v>
      </c>
      <c r="BB663" s="1">
        <v>3870</v>
      </c>
      <c r="BC663" s="1">
        <v>3880</v>
      </c>
      <c r="BH663" s="1">
        <v>3917</v>
      </c>
      <c r="BI663" s="1">
        <v>588</v>
      </c>
      <c r="BJ663" s="1">
        <v>450</v>
      </c>
      <c r="BK663" s="1">
        <v>1.3066666666666666</v>
      </c>
      <c r="BL663" s="1">
        <v>3914</v>
      </c>
      <c r="BM663" s="1">
        <v>3920</v>
      </c>
      <c r="BN663" s="1">
        <v>3882</v>
      </c>
      <c r="BO663" s="1">
        <v>3890</v>
      </c>
      <c r="BP663" s="1">
        <v>3914</v>
      </c>
      <c r="BQ663" s="1">
        <v>3920</v>
      </c>
      <c r="BR663" s="1">
        <v>3855</v>
      </c>
      <c r="BS663" s="1">
        <v>3859</v>
      </c>
      <c r="BT663" s="1">
        <v>3914</v>
      </c>
      <c r="BU663" s="1">
        <v>3918</v>
      </c>
      <c r="BV663" s="1">
        <v>3905</v>
      </c>
      <c r="BW663" s="1">
        <v>3911</v>
      </c>
      <c r="BX663" s="1">
        <v>1004.5</v>
      </c>
    </row>
    <row r="664" spans="1:76">
      <c r="A664" s="1">
        <v>2015</v>
      </c>
      <c r="B664" s="1">
        <v>5</v>
      </c>
      <c r="C664" s="24">
        <v>42257</v>
      </c>
      <c r="D664" s="26">
        <v>3828</v>
      </c>
      <c r="E664" s="26">
        <v>3855</v>
      </c>
      <c r="F664" s="26">
        <v>3790</v>
      </c>
      <c r="G664" s="26">
        <v>3850</v>
      </c>
      <c r="H664" s="1">
        <v>981.6</v>
      </c>
      <c r="I664" s="81">
        <v>135.257283</v>
      </c>
      <c r="J664" s="119">
        <v>135.238246</v>
      </c>
      <c r="K664" s="119">
        <v>84.772655999999998</v>
      </c>
      <c r="L664" s="72">
        <v>84.901309999999995</v>
      </c>
      <c r="M664" s="7">
        <v>3863</v>
      </c>
      <c r="O664" s="84"/>
      <c r="P664" s="13"/>
      <c r="Q664" s="13"/>
      <c r="R664" s="13"/>
      <c r="S664" s="13"/>
      <c r="T664" s="13"/>
      <c r="U664" s="13"/>
      <c r="V664" s="13"/>
      <c r="W664" s="50"/>
      <c r="X664" s="69">
        <v>3865</v>
      </c>
      <c r="Y664" s="7">
        <v>3880</v>
      </c>
      <c r="Z664" s="68">
        <v>3815</v>
      </c>
      <c r="AA664" s="68">
        <v>3829</v>
      </c>
      <c r="AG664" s="37"/>
      <c r="AH664" s="37"/>
      <c r="AP664" s="14">
        <v>3914</v>
      </c>
      <c r="AQ664" s="14">
        <v>3920</v>
      </c>
      <c r="AR664" s="14">
        <v>3801</v>
      </c>
      <c r="AS664" s="14">
        <v>3808</v>
      </c>
      <c r="AT664" s="14">
        <v>3852.6666666666665</v>
      </c>
      <c r="AU664" s="127">
        <v>22</v>
      </c>
      <c r="AV664" s="127" t="s">
        <v>618</v>
      </c>
      <c r="AW664" s="14">
        <v>946</v>
      </c>
      <c r="AX664" s="127">
        <v>-36</v>
      </c>
      <c r="AY664" s="14">
        <v>995</v>
      </c>
      <c r="AZ664" s="1">
        <v>3865</v>
      </c>
      <c r="BA664" s="1">
        <v>3880</v>
      </c>
      <c r="BB664" s="1">
        <v>3843</v>
      </c>
      <c r="BC664" s="1">
        <v>3843</v>
      </c>
      <c r="BH664" s="1">
        <v>3813</v>
      </c>
      <c r="BI664" s="1">
        <v>672</v>
      </c>
      <c r="BJ664" s="1">
        <v>602</v>
      </c>
      <c r="BK664" s="1">
        <v>1.1162790697674418</v>
      </c>
      <c r="BL664" s="1">
        <v>3865</v>
      </c>
      <c r="BM664" s="1">
        <v>3880</v>
      </c>
      <c r="BN664" s="1">
        <v>3848</v>
      </c>
      <c r="BO664" s="1">
        <v>3855</v>
      </c>
      <c r="BP664" s="1">
        <v>3865</v>
      </c>
      <c r="BQ664" s="1">
        <v>3880</v>
      </c>
      <c r="BR664" s="1">
        <v>3838</v>
      </c>
      <c r="BS664" s="1">
        <v>3852</v>
      </c>
      <c r="BT664" s="1">
        <v>3865</v>
      </c>
      <c r="BU664" s="1">
        <v>3879</v>
      </c>
      <c r="BV664" s="1">
        <v>3858</v>
      </c>
      <c r="BW664" s="1">
        <v>3872</v>
      </c>
      <c r="BX664" s="1">
        <v>992.5</v>
      </c>
    </row>
    <row r="665" spans="1:76">
      <c r="A665" s="1">
        <v>2015</v>
      </c>
      <c r="B665" s="1">
        <v>6</v>
      </c>
      <c r="C665" s="24">
        <v>42258</v>
      </c>
      <c r="D665" s="26">
        <v>3835</v>
      </c>
      <c r="E665" s="26">
        <v>3854</v>
      </c>
      <c r="F665" s="26">
        <v>3833</v>
      </c>
      <c r="G665" s="26">
        <v>3842</v>
      </c>
      <c r="H665" s="1">
        <v>964.9</v>
      </c>
      <c r="I665" s="81">
        <v>136.19866500000001</v>
      </c>
      <c r="J665" s="119">
        <v>136.20640499999999</v>
      </c>
      <c r="K665" s="119">
        <v>85.207139999999995</v>
      </c>
      <c r="L665" s="72">
        <v>85.088303999999994</v>
      </c>
      <c r="M665" s="7">
        <v>3826</v>
      </c>
      <c r="O665" s="84"/>
      <c r="P665" s="13"/>
      <c r="Q665" s="13"/>
      <c r="R665" s="13"/>
      <c r="S665" s="13"/>
      <c r="T665" s="13"/>
      <c r="U665" s="13"/>
      <c r="V665" s="13"/>
      <c r="W665" s="50"/>
      <c r="X665" s="69">
        <v>3826</v>
      </c>
      <c r="Y665" s="7">
        <v>3829</v>
      </c>
      <c r="Z665" s="68">
        <v>3744</v>
      </c>
      <c r="AA665" s="68">
        <v>3773</v>
      </c>
      <c r="AG665" s="37"/>
      <c r="AH665" s="37"/>
      <c r="AP665" s="14">
        <v>3865</v>
      </c>
      <c r="AQ665" s="14">
        <v>3880</v>
      </c>
      <c r="AR665" s="14">
        <v>3815</v>
      </c>
      <c r="AS665" s="14">
        <v>3838</v>
      </c>
      <c r="AT665" s="14">
        <v>3857.6666666666665</v>
      </c>
      <c r="AU665" s="127">
        <v>7</v>
      </c>
      <c r="AV665" s="127" t="s">
        <v>618</v>
      </c>
      <c r="AW665" s="14">
        <v>946</v>
      </c>
      <c r="AX665" s="127" t="s">
        <v>618</v>
      </c>
      <c r="AY665" s="14">
        <v>995</v>
      </c>
      <c r="AZ665" s="1">
        <v>3826</v>
      </c>
      <c r="BA665" s="1">
        <v>3829</v>
      </c>
      <c r="BB665" s="1">
        <v>3762</v>
      </c>
      <c r="BC665" s="1">
        <v>3769</v>
      </c>
      <c r="BH665" s="1">
        <v>3844</v>
      </c>
      <c r="BI665" s="1">
        <v>598</v>
      </c>
      <c r="BJ665" s="1">
        <v>397</v>
      </c>
      <c r="BK665" s="1">
        <v>1.5062972292191437</v>
      </c>
      <c r="BL665" s="1">
        <v>3826</v>
      </c>
      <c r="BM665" s="1">
        <v>3829</v>
      </c>
      <c r="BN665" s="1">
        <v>3795</v>
      </c>
      <c r="BO665" s="1">
        <v>3797</v>
      </c>
      <c r="BP665" s="1">
        <v>3826</v>
      </c>
      <c r="BQ665" s="1">
        <v>3829</v>
      </c>
      <c r="BR665" s="1">
        <v>3751</v>
      </c>
      <c r="BS665" s="1">
        <v>3754</v>
      </c>
      <c r="BT665" s="1">
        <v>3826</v>
      </c>
      <c r="BU665" s="1">
        <v>3829</v>
      </c>
      <c r="BV665" s="1">
        <v>3808</v>
      </c>
      <c r="BW665" s="1">
        <v>3817</v>
      </c>
      <c r="BX665" s="1">
        <v>979.5</v>
      </c>
    </row>
    <row r="666" spans="1:76">
      <c r="A666" s="1">
        <v>2015</v>
      </c>
      <c r="B666" s="1">
        <v>2</v>
      </c>
      <c r="C666" s="24">
        <v>42261</v>
      </c>
      <c r="D666" s="26">
        <v>3785</v>
      </c>
      <c r="E666" s="26">
        <v>3801</v>
      </c>
      <c r="F666" s="26">
        <v>3745</v>
      </c>
      <c r="G666" s="26">
        <v>3745</v>
      </c>
      <c r="H666" s="1">
        <v>954.6</v>
      </c>
      <c r="I666" s="81">
        <v>136.662801</v>
      </c>
      <c r="J666" s="119">
        <v>136.41430800000001</v>
      </c>
      <c r="K666" s="119">
        <v>85.211295000000007</v>
      </c>
      <c r="L666" s="72">
        <v>85.313036999999994</v>
      </c>
      <c r="M666" s="7">
        <v>3740</v>
      </c>
      <c r="O666" s="84"/>
      <c r="P666" s="13"/>
      <c r="Q666" s="13"/>
      <c r="R666" s="13"/>
      <c r="S666" s="13"/>
      <c r="T666" s="13"/>
      <c r="U666" s="13"/>
      <c r="V666" s="13"/>
      <c r="W666" s="50"/>
      <c r="X666" s="69">
        <v>3738</v>
      </c>
      <c r="Y666" s="7">
        <v>3742</v>
      </c>
      <c r="Z666" s="68">
        <v>3694</v>
      </c>
      <c r="AA666" s="68">
        <v>3716</v>
      </c>
      <c r="AG666" s="37"/>
      <c r="AH666" s="37"/>
      <c r="AP666" s="14">
        <v>3826</v>
      </c>
      <c r="AQ666" s="14">
        <v>3829</v>
      </c>
      <c r="AR666" s="14">
        <v>3744</v>
      </c>
      <c r="AS666" s="14">
        <v>3786</v>
      </c>
      <c r="AT666" s="14">
        <v>3810.6666666666665</v>
      </c>
      <c r="AU666" s="127">
        <v>40</v>
      </c>
      <c r="AV666" s="127" t="s">
        <v>618</v>
      </c>
      <c r="AW666" s="14">
        <v>946</v>
      </c>
      <c r="AX666" s="127" t="s">
        <v>618</v>
      </c>
      <c r="AY666" s="14">
        <v>995</v>
      </c>
      <c r="AZ666" s="1">
        <v>3738</v>
      </c>
      <c r="BA666" s="1">
        <v>3742</v>
      </c>
      <c r="BB666" s="1">
        <v>3698</v>
      </c>
      <c r="BC666" s="1">
        <v>3701</v>
      </c>
      <c r="BH666" s="1">
        <v>3785</v>
      </c>
      <c r="BI666" s="1">
        <v>597</v>
      </c>
      <c r="BJ666" s="1">
        <v>573</v>
      </c>
      <c r="BK666" s="1">
        <v>1.0418848167539267</v>
      </c>
      <c r="BL666" s="1">
        <v>3738</v>
      </c>
      <c r="BM666" s="1">
        <v>3742</v>
      </c>
      <c r="BN666" s="1">
        <v>3704</v>
      </c>
      <c r="BO666" s="1">
        <v>3718</v>
      </c>
      <c r="BP666" s="1">
        <v>3738</v>
      </c>
      <c r="BQ666" s="1">
        <v>3742</v>
      </c>
      <c r="BR666" s="1">
        <v>3694</v>
      </c>
      <c r="BS666" s="1">
        <v>3710</v>
      </c>
      <c r="BT666" s="1">
        <v>3738</v>
      </c>
      <c r="BU666" s="1">
        <v>3742</v>
      </c>
      <c r="BV666" s="1">
        <v>3715</v>
      </c>
      <c r="BW666" s="1">
        <v>3719</v>
      </c>
      <c r="BX666" s="1">
        <v>957.9</v>
      </c>
    </row>
    <row r="667" spans="1:76">
      <c r="A667" s="1">
        <v>2015</v>
      </c>
      <c r="B667" s="1">
        <v>3</v>
      </c>
      <c r="C667" s="24">
        <v>42262</v>
      </c>
      <c r="D667" s="26">
        <v>3727</v>
      </c>
      <c r="E667" s="26">
        <v>3751</v>
      </c>
      <c r="F667" s="26">
        <v>3688</v>
      </c>
      <c r="G667" s="26">
        <v>3690</v>
      </c>
      <c r="H667" s="1">
        <v>962.7</v>
      </c>
      <c r="I667" s="81">
        <v>135.10607200000001</v>
      </c>
      <c r="J667" s="119">
        <v>135.29014000000001</v>
      </c>
      <c r="K667" s="119">
        <v>85.123527999999993</v>
      </c>
      <c r="L667" s="72">
        <v>85.285619999999994</v>
      </c>
      <c r="M667" s="7">
        <v>3684</v>
      </c>
      <c r="O667" s="84"/>
      <c r="P667" s="13"/>
      <c r="Q667" s="13"/>
      <c r="R667" s="13"/>
      <c r="S667" s="13"/>
      <c r="T667" s="13"/>
      <c r="U667" s="13"/>
      <c r="V667" s="13"/>
      <c r="W667" s="50"/>
      <c r="X667" s="69">
        <v>3685</v>
      </c>
      <c r="Y667" s="7">
        <v>3747</v>
      </c>
      <c r="Z667" s="68">
        <v>3661</v>
      </c>
      <c r="AA667" s="68">
        <v>3743</v>
      </c>
      <c r="AG667" s="37"/>
      <c r="AH667" s="37"/>
      <c r="AP667" s="14">
        <v>3738</v>
      </c>
      <c r="AQ667" s="14">
        <v>3751</v>
      </c>
      <c r="AR667" s="14">
        <v>3694</v>
      </c>
      <c r="AS667" s="14">
        <v>3751</v>
      </c>
      <c r="AT667" s="14">
        <v>3791.6666666666665</v>
      </c>
      <c r="AU667" s="127">
        <v>37</v>
      </c>
      <c r="AV667" s="127" t="s">
        <v>618</v>
      </c>
      <c r="AW667" s="14">
        <v>946</v>
      </c>
      <c r="AX667" s="127">
        <v>-53</v>
      </c>
      <c r="AY667" s="14">
        <v>942</v>
      </c>
      <c r="AZ667" s="1">
        <v>3685</v>
      </c>
      <c r="BA667" s="1">
        <v>3725</v>
      </c>
      <c r="BB667" s="1">
        <v>3661</v>
      </c>
      <c r="BC667" s="1">
        <v>3713</v>
      </c>
      <c r="BH667" s="1">
        <v>3730</v>
      </c>
      <c r="BI667" s="1">
        <v>607</v>
      </c>
      <c r="BJ667" s="1">
        <v>533</v>
      </c>
      <c r="BK667" s="1">
        <v>1.1388367729831144</v>
      </c>
      <c r="BL667" s="1">
        <v>3685</v>
      </c>
      <c r="BM667" s="1">
        <v>3720</v>
      </c>
      <c r="BN667" s="1">
        <v>3661</v>
      </c>
      <c r="BO667" s="1">
        <v>3714</v>
      </c>
      <c r="BP667" s="1">
        <v>3685</v>
      </c>
      <c r="BQ667" s="1">
        <v>3738</v>
      </c>
      <c r="BR667" s="1">
        <v>3661</v>
      </c>
      <c r="BS667" s="1">
        <v>3730</v>
      </c>
      <c r="BT667" s="1">
        <v>3685</v>
      </c>
      <c r="BU667" s="1">
        <v>3692</v>
      </c>
      <c r="BV667" s="1">
        <v>3661</v>
      </c>
      <c r="BW667" s="1">
        <v>3668</v>
      </c>
      <c r="BX667" s="1">
        <v>950.3</v>
      </c>
    </row>
    <row r="668" spans="1:76">
      <c r="A668" s="1">
        <v>2015</v>
      </c>
      <c r="B668" s="1">
        <v>4</v>
      </c>
      <c r="C668" s="24">
        <v>42263</v>
      </c>
      <c r="D668" s="26">
        <v>3745</v>
      </c>
      <c r="E668" s="26">
        <v>3753</v>
      </c>
      <c r="F668" s="26">
        <v>3712</v>
      </c>
      <c r="G668" s="26">
        <v>3719</v>
      </c>
      <c r="H668" s="1">
        <v>972.5</v>
      </c>
      <c r="I668" s="81">
        <v>135.59315000000001</v>
      </c>
      <c r="J668" s="119">
        <v>135.475652</v>
      </c>
      <c r="K668" s="119">
        <v>86.082108000000005</v>
      </c>
      <c r="L668" s="72">
        <v>86.119851999999995</v>
      </c>
      <c r="M668" s="7">
        <v>3747</v>
      </c>
      <c r="O668" s="84"/>
      <c r="P668" s="13"/>
      <c r="Q668" s="13"/>
      <c r="R668" s="13"/>
      <c r="S668" s="13"/>
      <c r="T668" s="13"/>
      <c r="U668" s="13"/>
      <c r="V668" s="13"/>
      <c r="W668" s="50"/>
      <c r="X668" s="69">
        <v>3750</v>
      </c>
      <c r="Y668" s="7">
        <v>3805</v>
      </c>
      <c r="Z668" s="68">
        <v>3733</v>
      </c>
      <c r="AA668" s="68">
        <v>3790</v>
      </c>
      <c r="AG668" s="37"/>
      <c r="AH668" s="37"/>
      <c r="AP668" s="14">
        <v>3685</v>
      </c>
      <c r="AQ668" s="14">
        <v>3753</v>
      </c>
      <c r="AR668" s="14">
        <v>3661</v>
      </c>
      <c r="AS668" s="14">
        <v>3740</v>
      </c>
      <c r="AT668" s="14">
        <v>3759</v>
      </c>
      <c r="AU668" s="127">
        <v>26</v>
      </c>
      <c r="AV668" s="127" t="s">
        <v>618</v>
      </c>
      <c r="AW668" s="14">
        <v>946</v>
      </c>
      <c r="AX668" s="127" t="s">
        <v>618</v>
      </c>
      <c r="AY668" s="14">
        <v>942</v>
      </c>
      <c r="AZ668" s="1">
        <v>3750</v>
      </c>
      <c r="BA668" s="1">
        <v>3776</v>
      </c>
      <c r="BB668" s="1">
        <v>3733</v>
      </c>
      <c r="BC668" s="1">
        <v>3767</v>
      </c>
      <c r="BH668" s="1">
        <v>3743</v>
      </c>
      <c r="BI668" s="1">
        <v>1065</v>
      </c>
      <c r="BJ668" s="1">
        <v>431</v>
      </c>
      <c r="BK668" s="1">
        <v>2.4709976798143853</v>
      </c>
      <c r="BL668" s="1">
        <v>3750</v>
      </c>
      <c r="BM668" s="1">
        <v>3771</v>
      </c>
      <c r="BN668" s="1">
        <v>3733</v>
      </c>
      <c r="BO668" s="1">
        <v>3770</v>
      </c>
      <c r="BP668" s="1">
        <v>3750</v>
      </c>
      <c r="BQ668" s="1">
        <v>3785</v>
      </c>
      <c r="BR668" s="1">
        <v>3733</v>
      </c>
      <c r="BS668" s="1">
        <v>3779</v>
      </c>
      <c r="BT668" s="1">
        <v>3750</v>
      </c>
      <c r="BU668" s="1">
        <v>3754</v>
      </c>
      <c r="BV668" s="1">
        <v>3738</v>
      </c>
      <c r="BW668" s="1">
        <v>3740</v>
      </c>
      <c r="BX668" s="1">
        <v>962.8</v>
      </c>
    </row>
    <row r="669" spans="1:76">
      <c r="A669" s="1">
        <v>2015</v>
      </c>
      <c r="B669" s="1">
        <v>5</v>
      </c>
      <c r="C669" s="24">
        <v>42264</v>
      </c>
      <c r="D669" s="26">
        <v>3787</v>
      </c>
      <c r="E669" s="26">
        <v>3800</v>
      </c>
      <c r="F669" s="26">
        <v>3773</v>
      </c>
      <c r="G669" s="26">
        <v>3799</v>
      </c>
      <c r="H669" s="1">
        <v>983.7</v>
      </c>
      <c r="I669" s="81">
        <v>136.561284</v>
      </c>
      <c r="J669" s="119">
        <v>136.5831</v>
      </c>
      <c r="K669" s="119">
        <v>86.799372000000005</v>
      </c>
      <c r="L669" s="72">
        <v>86.736311999999998</v>
      </c>
      <c r="M669" s="7">
        <v>3786</v>
      </c>
      <c r="O669" s="84"/>
      <c r="P669" s="13"/>
      <c r="Q669" s="13"/>
      <c r="R669" s="13"/>
      <c r="S669" s="13"/>
      <c r="T669" s="13"/>
      <c r="U669" s="13"/>
      <c r="V669" s="13"/>
      <c r="W669" s="50"/>
      <c r="X669" s="69">
        <v>3786</v>
      </c>
      <c r="Y669" s="7">
        <v>3839</v>
      </c>
      <c r="Z669" s="68">
        <v>3752</v>
      </c>
      <c r="AA669" s="68">
        <v>3838</v>
      </c>
      <c r="AG669" s="37"/>
      <c r="AH669" s="37"/>
      <c r="AP669" s="14">
        <v>3750</v>
      </c>
      <c r="AQ669" s="14">
        <v>3805</v>
      </c>
      <c r="AR669" s="14">
        <v>3733</v>
      </c>
      <c r="AS669" s="14">
        <v>3794</v>
      </c>
      <c r="AT669" s="14">
        <v>3761.6666666666665</v>
      </c>
      <c r="AU669" s="127">
        <v>12</v>
      </c>
      <c r="AV669" s="127" t="s">
        <v>618</v>
      </c>
      <c r="AW669" s="14">
        <v>946</v>
      </c>
      <c r="AX669" s="127" t="s">
        <v>618</v>
      </c>
      <c r="AY669" s="14">
        <v>942</v>
      </c>
      <c r="AZ669" s="1">
        <v>3786</v>
      </c>
      <c r="BA669" s="1">
        <v>3796</v>
      </c>
      <c r="BB669" s="1">
        <v>3752</v>
      </c>
      <c r="BC669" s="1">
        <v>3758</v>
      </c>
      <c r="BH669" s="1">
        <v>3798</v>
      </c>
      <c r="BI669" s="1">
        <v>623</v>
      </c>
      <c r="BJ669" s="1">
        <v>520</v>
      </c>
      <c r="BK669" s="1">
        <v>1.198076923076923</v>
      </c>
      <c r="BL669" s="1">
        <v>3786</v>
      </c>
      <c r="BM669" s="1">
        <v>3796</v>
      </c>
      <c r="BN669" s="1">
        <v>3754</v>
      </c>
      <c r="BO669" s="1">
        <v>3767</v>
      </c>
      <c r="BP669" s="1">
        <v>3786</v>
      </c>
      <c r="BQ669" s="1">
        <v>3796</v>
      </c>
      <c r="BR669" s="1">
        <v>3752</v>
      </c>
      <c r="BS669" s="1">
        <v>3775</v>
      </c>
      <c r="BT669" s="1">
        <v>3786</v>
      </c>
      <c r="BU669" s="1">
        <v>3796</v>
      </c>
      <c r="BV669" s="1">
        <v>3779</v>
      </c>
      <c r="BW669" s="1">
        <v>3779</v>
      </c>
      <c r="BX669" s="1">
        <v>970.5</v>
      </c>
    </row>
    <row r="670" spans="1:76">
      <c r="A670" s="1">
        <v>2015</v>
      </c>
      <c r="B670" s="1">
        <v>6</v>
      </c>
      <c r="C670" s="24">
        <v>42265</v>
      </c>
      <c r="D670" s="26">
        <v>3792</v>
      </c>
      <c r="E670" s="26">
        <v>3806</v>
      </c>
      <c r="F670" s="26">
        <v>3762</v>
      </c>
      <c r="G670" s="26">
        <v>3773</v>
      </c>
      <c r="H670" s="1">
        <v>932.8</v>
      </c>
      <c r="I670" s="81">
        <v>136.36396500000001</v>
      </c>
      <c r="J670" s="119">
        <v>136.285765</v>
      </c>
      <c r="K670" s="119">
        <v>86.461574999999996</v>
      </c>
      <c r="L670" s="72">
        <v>86.290049999999994</v>
      </c>
      <c r="M670" s="7">
        <v>3762</v>
      </c>
      <c r="O670" s="84"/>
      <c r="P670" s="13"/>
      <c r="Q670" s="13"/>
      <c r="R670" s="13"/>
      <c r="S670" s="13"/>
      <c r="T670" s="13"/>
      <c r="U670" s="13"/>
      <c r="V670" s="13"/>
      <c r="W670" s="50"/>
      <c r="X670" s="69">
        <v>3765</v>
      </c>
      <c r="Y670" s="7">
        <v>3820</v>
      </c>
      <c r="Z670" s="68">
        <v>3761</v>
      </c>
      <c r="AA670" s="68">
        <v>3800</v>
      </c>
      <c r="AG670" s="37"/>
      <c r="AH670" s="37"/>
      <c r="AP670" s="14">
        <v>3786</v>
      </c>
      <c r="AQ670" s="14">
        <v>3839</v>
      </c>
      <c r="AR670" s="14">
        <v>3752</v>
      </c>
      <c r="AS670" s="14">
        <v>3778</v>
      </c>
      <c r="AT670" s="14">
        <v>3770.6666666666665</v>
      </c>
      <c r="AU670" s="127">
        <v>19</v>
      </c>
      <c r="AV670" s="127" t="s">
        <v>618</v>
      </c>
      <c r="AW670" s="14">
        <v>946</v>
      </c>
      <c r="AX670" s="127" t="s">
        <v>618</v>
      </c>
      <c r="AY670" s="14">
        <v>942</v>
      </c>
      <c r="AZ670" s="1">
        <v>3765</v>
      </c>
      <c r="BA670" s="1">
        <v>3818</v>
      </c>
      <c r="BB670" s="1">
        <v>3761</v>
      </c>
      <c r="BC670" s="1">
        <v>3802</v>
      </c>
      <c r="BH670" s="1">
        <v>3795</v>
      </c>
      <c r="BI670" s="1">
        <v>690</v>
      </c>
      <c r="BJ670" s="1">
        <v>465</v>
      </c>
      <c r="BK670" s="1">
        <v>1.4838709677419355</v>
      </c>
      <c r="BL670" s="1">
        <v>3765</v>
      </c>
      <c r="BM670" s="1">
        <v>3815</v>
      </c>
      <c r="BN670" s="1">
        <v>3761</v>
      </c>
      <c r="BO670" s="1">
        <v>3809</v>
      </c>
      <c r="BP670" s="1">
        <v>3765</v>
      </c>
      <c r="BQ670" s="1">
        <v>3818</v>
      </c>
      <c r="BR670" s="1">
        <v>3761</v>
      </c>
      <c r="BS670" s="1">
        <v>3805</v>
      </c>
      <c r="BT670" s="1">
        <v>3765</v>
      </c>
      <c r="BU670" s="1">
        <v>3780</v>
      </c>
      <c r="BV670" s="1">
        <v>3762</v>
      </c>
      <c r="BW670" s="1">
        <v>3776</v>
      </c>
      <c r="BX670" s="1">
        <v>977.7</v>
      </c>
    </row>
    <row r="671" spans="1:76">
      <c r="A671" s="1">
        <v>2015</v>
      </c>
      <c r="B671" s="1">
        <v>5</v>
      </c>
      <c r="C671" s="24">
        <v>42271</v>
      </c>
      <c r="D671" s="26">
        <v>3680</v>
      </c>
      <c r="E671" s="26">
        <v>3727</v>
      </c>
      <c r="F671" s="26">
        <v>3665</v>
      </c>
      <c r="G671" s="26">
        <v>3673</v>
      </c>
      <c r="H671" s="1">
        <v>955.4</v>
      </c>
      <c r="I671" s="81">
        <v>134.46719999999999</v>
      </c>
      <c r="J671" s="119">
        <v>134.41596999999999</v>
      </c>
      <c r="K671" s="119">
        <v>83.789873999999998</v>
      </c>
      <c r="L671" s="72">
        <v>83.653130000000004</v>
      </c>
      <c r="M671" s="7">
        <v>3667</v>
      </c>
      <c r="O671" s="84"/>
      <c r="P671" s="13"/>
      <c r="Q671" s="13"/>
      <c r="R671" s="13"/>
      <c r="S671" s="13"/>
      <c r="T671" s="13"/>
      <c r="U671" s="13"/>
      <c r="V671" s="13"/>
      <c r="W671" s="50"/>
      <c r="X671" s="69">
        <v>3671</v>
      </c>
      <c r="Y671" s="7">
        <v>3709</v>
      </c>
      <c r="Z671" s="68">
        <v>3605</v>
      </c>
      <c r="AA671" s="68">
        <v>3699</v>
      </c>
      <c r="AG671" s="37"/>
      <c r="AH671" s="37"/>
      <c r="AP671" s="14">
        <v>3765</v>
      </c>
      <c r="AQ671" s="14">
        <v>3820</v>
      </c>
      <c r="AR671" s="14">
        <v>3665</v>
      </c>
      <c r="AS671" s="14">
        <v>3694</v>
      </c>
      <c r="AT671" s="14">
        <v>3755.3333333333335</v>
      </c>
      <c r="AU671" s="127">
        <v>7</v>
      </c>
      <c r="AV671" s="127" t="s">
        <v>618</v>
      </c>
      <c r="AW671" s="14">
        <v>946</v>
      </c>
      <c r="AX671" s="127" t="s">
        <v>618</v>
      </c>
      <c r="AY671" s="14">
        <v>942</v>
      </c>
      <c r="AZ671" s="1">
        <v>3671</v>
      </c>
      <c r="BA671" s="1">
        <v>3672</v>
      </c>
      <c r="BB671" s="1">
        <v>3605</v>
      </c>
      <c r="BC671" s="1">
        <v>3649</v>
      </c>
      <c r="BH671" s="1">
        <v>3713</v>
      </c>
      <c r="BI671" s="1">
        <v>448</v>
      </c>
      <c r="BJ671" s="1">
        <v>381</v>
      </c>
      <c r="BK671" s="1">
        <v>1.1758530183727034</v>
      </c>
      <c r="BL671" s="1">
        <v>3671</v>
      </c>
      <c r="BM671" s="1">
        <v>3672</v>
      </c>
      <c r="BN671" s="1">
        <v>3605</v>
      </c>
      <c r="BO671" s="1">
        <v>3621</v>
      </c>
      <c r="BP671" s="1">
        <v>3671</v>
      </c>
      <c r="BQ671" s="1">
        <v>3672</v>
      </c>
      <c r="BR671" s="1">
        <v>3605</v>
      </c>
      <c r="BS671" s="1">
        <v>3661</v>
      </c>
      <c r="BT671" s="1">
        <v>3671</v>
      </c>
      <c r="BU671" s="1">
        <v>3672</v>
      </c>
      <c r="BV671" s="1">
        <v>3651</v>
      </c>
      <c r="BW671" s="1">
        <v>3670</v>
      </c>
      <c r="BX671" s="1">
        <v>945.5</v>
      </c>
    </row>
    <row r="672" spans="1:76">
      <c r="A672" s="1">
        <v>2015</v>
      </c>
      <c r="B672" s="1">
        <v>6</v>
      </c>
      <c r="C672" s="24">
        <v>42272</v>
      </c>
      <c r="D672" s="26">
        <v>3684</v>
      </c>
      <c r="E672" s="26">
        <v>3715</v>
      </c>
      <c r="F672" s="26">
        <v>3678</v>
      </c>
      <c r="G672" s="26">
        <v>3704</v>
      </c>
      <c r="H672" s="1">
        <v>951.3</v>
      </c>
      <c r="I672" s="81">
        <v>134.37844000000001</v>
      </c>
      <c r="J672" s="119">
        <v>134.32886500000001</v>
      </c>
      <c r="K672" s="119">
        <v>84.665279999999996</v>
      </c>
      <c r="L672" s="72">
        <v>84.686374999999998</v>
      </c>
      <c r="M672" s="7">
        <v>3707</v>
      </c>
      <c r="O672" s="84"/>
      <c r="P672" s="13"/>
      <c r="Q672" s="13"/>
      <c r="R672" s="13"/>
      <c r="S672" s="13"/>
      <c r="T672" s="13"/>
      <c r="U672" s="13"/>
      <c r="V672" s="13"/>
      <c r="W672" s="50"/>
      <c r="X672" s="69">
        <v>3710</v>
      </c>
      <c r="Y672" s="7">
        <v>3720</v>
      </c>
      <c r="Z672" s="68">
        <v>3688</v>
      </c>
      <c r="AA672" s="68">
        <v>3700</v>
      </c>
      <c r="AG672" s="37"/>
      <c r="AH672" s="37"/>
      <c r="AP672" s="14">
        <v>3671</v>
      </c>
      <c r="AQ672" s="14">
        <v>3709</v>
      </c>
      <c r="AR672" s="14">
        <v>3605</v>
      </c>
      <c r="AS672" s="14">
        <v>3699</v>
      </c>
      <c r="AT672" s="14">
        <v>3723.6666666666665</v>
      </c>
      <c r="AU672" s="127">
        <v>20</v>
      </c>
      <c r="AV672" s="127">
        <v>-21</v>
      </c>
      <c r="AW672" s="14">
        <v>925</v>
      </c>
      <c r="AX672" s="127" t="s">
        <v>618</v>
      </c>
      <c r="AY672" s="14">
        <v>942</v>
      </c>
      <c r="AZ672" s="1">
        <v>3710</v>
      </c>
      <c r="BA672" s="1">
        <v>3719</v>
      </c>
      <c r="BB672" s="1">
        <v>3688</v>
      </c>
      <c r="BC672" s="1">
        <v>3704</v>
      </c>
      <c r="BH672" s="1">
        <v>3694</v>
      </c>
      <c r="BI672" s="1">
        <v>650</v>
      </c>
      <c r="BJ672" s="1">
        <v>608</v>
      </c>
      <c r="BK672" s="1">
        <v>1.069078947368421</v>
      </c>
      <c r="BL672" s="1">
        <v>3710</v>
      </c>
      <c r="BM672" s="1">
        <v>3719</v>
      </c>
      <c r="BN672" s="1">
        <v>3688</v>
      </c>
      <c r="BO672" s="1">
        <v>3707</v>
      </c>
      <c r="BP672" s="1">
        <v>3710</v>
      </c>
      <c r="BQ672" s="1">
        <v>3719</v>
      </c>
      <c r="BR672" s="1">
        <v>3688</v>
      </c>
      <c r="BS672" s="1">
        <v>3703</v>
      </c>
      <c r="BT672" s="1">
        <v>3710</v>
      </c>
      <c r="BU672" s="1">
        <v>3712</v>
      </c>
      <c r="BV672" s="1">
        <v>3688</v>
      </c>
      <c r="BW672" s="1">
        <v>3698</v>
      </c>
      <c r="BX672" s="1">
        <v>947.5</v>
      </c>
    </row>
    <row r="673" spans="1:76">
      <c r="A673" s="1">
        <v>2015</v>
      </c>
      <c r="B673" s="1">
        <v>2</v>
      </c>
      <c r="C673" s="24">
        <v>42275</v>
      </c>
      <c r="D673" s="26">
        <v>3690</v>
      </c>
      <c r="E673" s="26">
        <v>3696</v>
      </c>
      <c r="F673" s="26">
        <v>3663</v>
      </c>
      <c r="G673" s="26">
        <v>3663</v>
      </c>
      <c r="H673" s="1">
        <v>918.9</v>
      </c>
      <c r="I673" s="81">
        <v>134.260841</v>
      </c>
      <c r="J673" s="119">
        <v>134.40947199999999</v>
      </c>
      <c r="K673" s="119">
        <v>84.413482999999999</v>
      </c>
      <c r="L673" s="72">
        <v>84.524799999999999</v>
      </c>
      <c r="M673" s="7">
        <v>3636</v>
      </c>
      <c r="O673" s="84"/>
      <c r="P673" s="13"/>
      <c r="Q673" s="13"/>
      <c r="R673" s="13"/>
      <c r="S673" s="13"/>
      <c r="T673" s="13"/>
      <c r="U673" s="13"/>
      <c r="V673" s="13"/>
      <c r="W673" s="50"/>
      <c r="X673" s="69">
        <v>3641</v>
      </c>
      <c r="Y673" s="7">
        <v>3649</v>
      </c>
      <c r="Z673" s="68">
        <v>3561</v>
      </c>
      <c r="AA673" s="68">
        <v>3561</v>
      </c>
      <c r="AG673" s="37"/>
      <c r="AH673" s="37"/>
      <c r="AP673" s="14">
        <v>3710</v>
      </c>
      <c r="AQ673" s="14">
        <v>3720</v>
      </c>
      <c r="AR673" s="14">
        <v>3679</v>
      </c>
      <c r="AS673" s="14">
        <v>3692</v>
      </c>
      <c r="AT673" s="14">
        <v>3695</v>
      </c>
      <c r="AU673" s="127">
        <v>27</v>
      </c>
      <c r="AV673" s="127" t="s">
        <v>618</v>
      </c>
      <c r="AW673" s="14">
        <v>925</v>
      </c>
      <c r="AX673" s="127">
        <v>127</v>
      </c>
      <c r="AY673" s="14">
        <v>1069</v>
      </c>
      <c r="AZ673" s="1">
        <v>3641</v>
      </c>
      <c r="BA673" s="1">
        <v>3649</v>
      </c>
      <c r="BB673" s="1">
        <v>3581</v>
      </c>
      <c r="BC673" s="1">
        <v>3587</v>
      </c>
      <c r="BH673" s="1">
        <v>3690</v>
      </c>
      <c r="BI673" s="1">
        <v>587</v>
      </c>
      <c r="BJ673" s="1">
        <v>501</v>
      </c>
      <c r="BK673" s="1">
        <v>1.1716566866267466</v>
      </c>
      <c r="BL673" s="1">
        <v>3641</v>
      </c>
      <c r="BM673" s="1">
        <v>3649</v>
      </c>
      <c r="BN673" s="1">
        <v>3583</v>
      </c>
      <c r="BO673" s="1">
        <v>3603</v>
      </c>
      <c r="BP673" s="1">
        <v>3641</v>
      </c>
      <c r="BQ673" s="1">
        <v>3649</v>
      </c>
      <c r="BR673" s="1">
        <v>3570</v>
      </c>
      <c r="BS673" s="1">
        <v>3574</v>
      </c>
      <c r="BT673" s="1">
        <v>3641</v>
      </c>
      <c r="BU673" s="1">
        <v>3649</v>
      </c>
      <c r="BV673" s="1">
        <v>3610</v>
      </c>
      <c r="BW673" s="1">
        <v>3610</v>
      </c>
      <c r="BX673" s="1">
        <v>930</v>
      </c>
    </row>
    <row r="674" spans="1:76">
      <c r="A674" s="1">
        <v>2015</v>
      </c>
      <c r="B674" s="1">
        <v>3</v>
      </c>
      <c r="C674" s="24">
        <v>42276</v>
      </c>
      <c r="D674" s="26">
        <v>3550</v>
      </c>
      <c r="E674" s="26">
        <v>3556</v>
      </c>
      <c r="F674" s="26">
        <v>3493</v>
      </c>
      <c r="G674" s="26">
        <v>3499</v>
      </c>
      <c r="H674" s="1">
        <v>918</v>
      </c>
      <c r="I674" s="81">
        <v>134.551188</v>
      </c>
      <c r="J674" s="119">
        <v>134.56687400000001</v>
      </c>
      <c r="K674" s="119">
        <v>82.906362999999999</v>
      </c>
      <c r="L674" s="72">
        <v>83.276550999999998</v>
      </c>
      <c r="M674" s="7">
        <v>3515</v>
      </c>
      <c r="O674" s="84"/>
      <c r="P674" s="13"/>
      <c r="Q674" s="13"/>
      <c r="R674" s="13"/>
      <c r="S674" s="13"/>
      <c r="T674" s="13"/>
      <c r="U674" s="13"/>
      <c r="V674" s="13"/>
      <c r="W674" s="50"/>
      <c r="X674" s="69">
        <v>3505</v>
      </c>
      <c r="Y674" s="7">
        <v>3566</v>
      </c>
      <c r="Z674" s="68">
        <v>3479</v>
      </c>
      <c r="AA674" s="68">
        <v>3544</v>
      </c>
      <c r="AG674" s="37"/>
      <c r="AH674" s="37"/>
      <c r="AP674" s="14">
        <v>3641</v>
      </c>
      <c r="AQ674" s="14">
        <v>3649</v>
      </c>
      <c r="AR674" s="14">
        <v>3526</v>
      </c>
      <c r="AS674" s="14">
        <v>3540</v>
      </c>
      <c r="AT674" s="14">
        <v>3643.6666666666665</v>
      </c>
      <c r="AU674" s="127">
        <v>51</v>
      </c>
      <c r="AV674" s="127" t="s">
        <v>618</v>
      </c>
      <c r="AW674" s="14">
        <v>925</v>
      </c>
      <c r="AX674" s="127">
        <v>-25</v>
      </c>
      <c r="AY674" s="14">
        <v>1044</v>
      </c>
      <c r="AZ674" s="1">
        <v>3505</v>
      </c>
      <c r="BA674" s="1">
        <v>3549</v>
      </c>
      <c r="BB674" s="1">
        <v>3479</v>
      </c>
      <c r="BC674" s="1">
        <v>3540</v>
      </c>
      <c r="BH674" s="1">
        <v>3541</v>
      </c>
      <c r="BI674" s="1">
        <v>396</v>
      </c>
      <c r="BJ674" s="1">
        <v>513</v>
      </c>
      <c r="BK674" s="1">
        <v>0.77192982456140347</v>
      </c>
      <c r="BL674" s="1">
        <v>3505</v>
      </c>
      <c r="BM674" s="1">
        <v>3549</v>
      </c>
      <c r="BN674" s="1">
        <v>3479</v>
      </c>
      <c r="BO674" s="1">
        <v>3541</v>
      </c>
      <c r="BP674" s="1">
        <v>3505</v>
      </c>
      <c r="BQ674" s="1">
        <v>3557</v>
      </c>
      <c r="BR674" s="1">
        <v>3479</v>
      </c>
      <c r="BS674" s="1">
        <v>3555</v>
      </c>
      <c r="BT674" s="1">
        <v>3505</v>
      </c>
      <c r="BU674" s="1">
        <v>3518</v>
      </c>
      <c r="BV674" s="1">
        <v>3479</v>
      </c>
      <c r="BW674" s="1">
        <v>3509</v>
      </c>
      <c r="BX674" s="1">
        <v>907.2</v>
      </c>
    </row>
    <row r="675" spans="1:76">
      <c r="A675" s="1">
        <v>2015</v>
      </c>
      <c r="B675" s="1">
        <v>4</v>
      </c>
      <c r="C675" s="24">
        <v>42277</v>
      </c>
      <c r="D675" s="26">
        <v>3549</v>
      </c>
      <c r="E675" s="26">
        <v>3582</v>
      </c>
      <c r="F675" s="26">
        <v>3535</v>
      </c>
      <c r="G675" s="26">
        <v>3569</v>
      </c>
      <c r="H675" s="1">
        <v>907.8</v>
      </c>
      <c r="I675" s="81">
        <v>134.629558</v>
      </c>
      <c r="J675" s="119">
        <v>134.60711599999999</v>
      </c>
      <c r="K675" s="119">
        <v>83.890016000000003</v>
      </c>
      <c r="L675" s="72">
        <v>83.983996000000005</v>
      </c>
      <c r="M675" s="7">
        <v>3573</v>
      </c>
      <c r="O675" s="84"/>
      <c r="P675" s="13"/>
      <c r="Q675" s="13"/>
      <c r="R675" s="13"/>
      <c r="S675" s="13"/>
      <c r="T675" s="13"/>
      <c r="U675" s="13"/>
      <c r="V675" s="13"/>
      <c r="W675" s="50"/>
      <c r="X675" s="69">
        <v>3576</v>
      </c>
      <c r="Y675" s="7">
        <v>3608</v>
      </c>
      <c r="Z675" s="68">
        <v>3514</v>
      </c>
      <c r="AA675" s="68">
        <v>3533</v>
      </c>
      <c r="AG675" s="37"/>
      <c r="AH675" s="37"/>
      <c r="AP675" s="14">
        <v>3505</v>
      </c>
      <c r="AQ675" s="14">
        <v>3569</v>
      </c>
      <c r="AR675" s="14">
        <v>3479</v>
      </c>
      <c r="AS675" s="14">
        <v>3559</v>
      </c>
      <c r="AT675" s="14">
        <v>3597</v>
      </c>
      <c r="AU675" s="127">
        <v>20</v>
      </c>
      <c r="AV675" s="127" t="s">
        <v>618</v>
      </c>
      <c r="AW675" s="14">
        <v>925</v>
      </c>
      <c r="AX675" s="127" t="s">
        <v>618</v>
      </c>
      <c r="AY675" s="14">
        <v>1044</v>
      </c>
      <c r="AZ675" s="1">
        <v>3576</v>
      </c>
      <c r="BA675" s="1">
        <v>3608</v>
      </c>
      <c r="BB675" s="1">
        <v>3521</v>
      </c>
      <c r="BC675" s="1">
        <v>3552</v>
      </c>
      <c r="BH675" s="1">
        <v>3550</v>
      </c>
      <c r="BI675" s="1">
        <v>563</v>
      </c>
      <c r="BJ675" s="1">
        <v>664</v>
      </c>
      <c r="BK675" s="1">
        <v>0.84789156626506024</v>
      </c>
      <c r="BL675" s="1">
        <v>3576</v>
      </c>
      <c r="BM675" s="1">
        <v>3608</v>
      </c>
      <c r="BN675" s="1">
        <v>3533</v>
      </c>
      <c r="BO675" s="1">
        <v>3542</v>
      </c>
      <c r="BP675" s="1">
        <v>3576</v>
      </c>
      <c r="BQ675" s="1">
        <v>3608</v>
      </c>
      <c r="BR675" s="1">
        <v>3521</v>
      </c>
      <c r="BS675" s="1">
        <v>3543</v>
      </c>
      <c r="BT675" s="1">
        <v>3576</v>
      </c>
      <c r="BU675" s="1">
        <v>3598</v>
      </c>
      <c r="BV675" s="1">
        <v>3574</v>
      </c>
      <c r="BW675" s="1">
        <v>3598</v>
      </c>
      <c r="BX675" s="1">
        <v>925.7</v>
      </c>
    </row>
    <row r="676" spans="1:76">
      <c r="A676" s="1">
        <v>2015</v>
      </c>
      <c r="B676" s="1">
        <v>5</v>
      </c>
      <c r="C676" s="24">
        <v>42278</v>
      </c>
      <c r="D676" s="26">
        <v>3515</v>
      </c>
      <c r="E676" s="26">
        <v>3562</v>
      </c>
      <c r="F676" s="26">
        <v>3513</v>
      </c>
      <c r="G676" s="26">
        <v>3548</v>
      </c>
      <c r="H676" s="1">
        <v>906</v>
      </c>
      <c r="I676" s="81">
        <v>133.81368000000001</v>
      </c>
      <c r="J676" s="119">
        <v>133.85317599999999</v>
      </c>
      <c r="K676" s="119">
        <v>84.840755999999999</v>
      </c>
      <c r="L676" s="72">
        <v>84.656400000000005</v>
      </c>
      <c r="M676" s="7">
        <v>3555</v>
      </c>
      <c r="O676" s="84"/>
      <c r="P676" s="13"/>
      <c r="Q676" s="13"/>
      <c r="R676" s="13"/>
      <c r="S676" s="13"/>
      <c r="T676" s="13"/>
      <c r="U676" s="13"/>
      <c r="V676" s="13"/>
      <c r="W676" s="50"/>
      <c r="X676" s="69">
        <v>3555</v>
      </c>
      <c r="Y676" s="7">
        <v>3568</v>
      </c>
      <c r="Z676" s="68">
        <v>3490</v>
      </c>
      <c r="AA676" s="68">
        <v>3508</v>
      </c>
      <c r="AG676" s="37"/>
      <c r="AH676" s="37"/>
      <c r="AP676" s="14">
        <v>3576</v>
      </c>
      <c r="AQ676" s="14">
        <v>3608</v>
      </c>
      <c r="AR676" s="14">
        <v>3513</v>
      </c>
      <c r="AS676" s="14">
        <v>3539</v>
      </c>
      <c r="AT676" s="14">
        <v>3546</v>
      </c>
      <c r="AU676" s="127">
        <v>33</v>
      </c>
      <c r="AV676" s="127" t="s">
        <v>618</v>
      </c>
      <c r="AW676" s="14">
        <v>925</v>
      </c>
      <c r="AX676" s="127" t="s">
        <v>618</v>
      </c>
      <c r="AY676" s="14">
        <v>1044</v>
      </c>
      <c r="AZ676" s="1">
        <v>3555</v>
      </c>
      <c r="BA676" s="1">
        <v>3568</v>
      </c>
      <c r="BB676" s="1">
        <v>3490</v>
      </c>
      <c r="BC676" s="1">
        <v>3540</v>
      </c>
      <c r="BH676" s="1">
        <v>3518</v>
      </c>
      <c r="BI676" s="1">
        <v>677</v>
      </c>
      <c r="BJ676" s="1">
        <v>613</v>
      </c>
      <c r="BK676" s="1">
        <v>1.1044045676998369</v>
      </c>
      <c r="BL676" s="1">
        <v>3555</v>
      </c>
      <c r="BM676" s="1">
        <v>3568</v>
      </c>
      <c r="BN676" s="1">
        <v>3490</v>
      </c>
      <c r="BO676" s="1">
        <v>3523</v>
      </c>
      <c r="BP676" s="1">
        <v>3555</v>
      </c>
      <c r="BQ676" s="1">
        <v>3568</v>
      </c>
      <c r="BR676" s="1">
        <v>3490</v>
      </c>
      <c r="BS676" s="1">
        <v>3523</v>
      </c>
      <c r="BT676" s="1">
        <v>3555</v>
      </c>
      <c r="BU676" s="1">
        <v>3568</v>
      </c>
      <c r="BV676" s="1">
        <v>3549</v>
      </c>
      <c r="BW676" s="1">
        <v>3554</v>
      </c>
      <c r="BX676" s="1">
        <v>915.6</v>
      </c>
    </row>
    <row r="677" spans="1:76">
      <c r="A677" s="1">
        <v>2015</v>
      </c>
      <c r="B677" s="1">
        <v>6</v>
      </c>
      <c r="C677" s="24">
        <v>42279</v>
      </c>
      <c r="D677" s="26">
        <v>3513</v>
      </c>
      <c r="E677" s="26">
        <v>3520</v>
      </c>
      <c r="F677" s="26">
        <v>3475</v>
      </c>
      <c r="G677" s="26">
        <v>3490</v>
      </c>
      <c r="H677" s="1">
        <v>909.5</v>
      </c>
      <c r="I677" s="81">
        <v>134.08799999999999</v>
      </c>
      <c r="J677" s="119">
        <v>134.068476</v>
      </c>
      <c r="K677" s="119">
        <v>84.552000000000007</v>
      </c>
      <c r="L677" s="72">
        <v>84.555368999999999</v>
      </c>
      <c r="M677" s="7">
        <v>3467</v>
      </c>
      <c r="O677" s="84"/>
      <c r="P677" s="13"/>
      <c r="Q677" s="13"/>
      <c r="R677" s="13"/>
      <c r="S677" s="13"/>
      <c r="T677" s="13"/>
      <c r="U677" s="13"/>
      <c r="V677" s="13"/>
      <c r="W677" s="50"/>
      <c r="X677" s="69">
        <v>3466</v>
      </c>
      <c r="Y677" s="7">
        <v>3540</v>
      </c>
      <c r="Z677" s="68">
        <v>3465</v>
      </c>
      <c r="AA677" s="68">
        <v>3521</v>
      </c>
      <c r="AG677" s="37"/>
      <c r="AH677" s="37"/>
      <c r="AP677" s="14">
        <v>3555</v>
      </c>
      <c r="AQ677" s="14">
        <v>3568</v>
      </c>
      <c r="AR677" s="14">
        <v>3490</v>
      </c>
      <c r="AS677" s="14">
        <v>3503</v>
      </c>
      <c r="AT677" s="14">
        <v>3533.6666666666665</v>
      </c>
      <c r="AU677" s="127">
        <v>23</v>
      </c>
      <c r="AV677" s="127" t="s">
        <v>618</v>
      </c>
      <c r="AW677" s="14">
        <v>925</v>
      </c>
      <c r="AX677" s="127">
        <v>-62</v>
      </c>
      <c r="AY677" s="14">
        <v>982</v>
      </c>
      <c r="AZ677" s="1">
        <v>3466</v>
      </c>
      <c r="BA677" s="1">
        <v>3540</v>
      </c>
      <c r="BB677" s="1">
        <v>3465</v>
      </c>
      <c r="BC677" s="1">
        <v>3501</v>
      </c>
      <c r="BH677" s="1">
        <v>3512</v>
      </c>
      <c r="BI677" s="1">
        <v>675</v>
      </c>
      <c r="BJ677" s="1">
        <v>631</v>
      </c>
      <c r="BK677" s="1">
        <v>1.06973058637084</v>
      </c>
      <c r="BL677" s="1">
        <v>3466</v>
      </c>
      <c r="BM677" s="1">
        <v>3540</v>
      </c>
      <c r="BN677" s="1">
        <v>3465</v>
      </c>
      <c r="BO677" s="1">
        <v>3519</v>
      </c>
      <c r="BP677" s="1">
        <v>3466</v>
      </c>
      <c r="BQ677" s="1">
        <v>3540</v>
      </c>
      <c r="BR677" s="1">
        <v>3465</v>
      </c>
      <c r="BS677" s="1">
        <v>3478</v>
      </c>
      <c r="BT677" s="1">
        <v>3466</v>
      </c>
      <c r="BU677" s="1">
        <v>3491</v>
      </c>
      <c r="BV677" s="1">
        <v>3465</v>
      </c>
      <c r="BW677" s="1">
        <v>3478</v>
      </c>
      <c r="BX677" s="1">
        <v>896.3</v>
      </c>
    </row>
    <row r="678" spans="1:76">
      <c r="A678" s="1">
        <v>2015</v>
      </c>
      <c r="B678" s="1">
        <v>2</v>
      </c>
      <c r="C678" s="24">
        <v>42282</v>
      </c>
      <c r="D678" s="26">
        <v>3550</v>
      </c>
      <c r="E678" s="26">
        <v>3575</v>
      </c>
      <c r="F678" s="26">
        <v>3533</v>
      </c>
      <c r="G678" s="26">
        <v>3551</v>
      </c>
      <c r="H678" s="1">
        <v>915</v>
      </c>
      <c r="I678" s="81">
        <v>134.852936</v>
      </c>
      <c r="J678" s="119">
        <v>135.050229</v>
      </c>
      <c r="K678" s="119">
        <v>84.760244</v>
      </c>
      <c r="L678" s="72">
        <v>84.842783999999995</v>
      </c>
      <c r="M678" s="7">
        <v>3569</v>
      </c>
      <c r="O678" s="84"/>
      <c r="P678" s="13"/>
      <c r="Q678" s="13"/>
      <c r="R678" s="13"/>
      <c r="S678" s="13"/>
      <c r="T678" s="13"/>
      <c r="U678" s="13"/>
      <c r="V678" s="13"/>
      <c r="W678" s="50"/>
      <c r="X678" s="69">
        <v>3570</v>
      </c>
      <c r="Y678" s="7">
        <v>3600</v>
      </c>
      <c r="Z678" s="68">
        <v>3530</v>
      </c>
      <c r="AA678" s="68">
        <v>3563</v>
      </c>
      <c r="AG678" s="37"/>
      <c r="AH678" s="37"/>
      <c r="AP678" s="14">
        <v>3466</v>
      </c>
      <c r="AQ678" s="14">
        <v>3561</v>
      </c>
      <c r="AR678" s="14">
        <v>3465</v>
      </c>
      <c r="AS678" s="14">
        <v>3540</v>
      </c>
      <c r="AT678" s="14">
        <v>3527.3333333333335</v>
      </c>
      <c r="AU678" s="127">
        <v>1</v>
      </c>
      <c r="AV678" s="127">
        <v>5</v>
      </c>
      <c r="AW678" s="14">
        <v>930</v>
      </c>
      <c r="AX678" s="127" t="s">
        <v>618</v>
      </c>
      <c r="AY678" s="14">
        <v>982</v>
      </c>
      <c r="AZ678" s="1">
        <v>3570</v>
      </c>
      <c r="BA678" s="1">
        <v>3600</v>
      </c>
      <c r="BB678" s="1">
        <v>3543</v>
      </c>
      <c r="BC678" s="1">
        <v>3592</v>
      </c>
      <c r="BH678" s="1">
        <v>3557</v>
      </c>
      <c r="BI678" s="1">
        <v>512</v>
      </c>
      <c r="BJ678" s="1">
        <v>442</v>
      </c>
      <c r="BK678" s="1">
        <v>1.158371040723982</v>
      </c>
      <c r="BL678" s="1">
        <v>3570</v>
      </c>
      <c r="BM678" s="1">
        <v>3589</v>
      </c>
      <c r="BN678" s="1">
        <v>3543</v>
      </c>
      <c r="BO678" s="1">
        <v>3566</v>
      </c>
      <c r="BP678" s="1">
        <v>3570</v>
      </c>
      <c r="BQ678" s="1">
        <v>3600</v>
      </c>
      <c r="BR678" s="1">
        <v>3543</v>
      </c>
      <c r="BS678" s="1">
        <v>3588</v>
      </c>
      <c r="BT678" s="1">
        <v>3570</v>
      </c>
      <c r="BU678" s="1">
        <v>3589</v>
      </c>
      <c r="BV678" s="1">
        <v>3569</v>
      </c>
      <c r="BW678" s="1">
        <v>3584</v>
      </c>
      <c r="BX678" s="1">
        <v>923</v>
      </c>
    </row>
    <row r="679" spans="1:76">
      <c r="A679" s="1">
        <v>2015</v>
      </c>
      <c r="B679" s="1">
        <v>3</v>
      </c>
      <c r="C679" s="24">
        <v>42283</v>
      </c>
      <c r="D679" s="26">
        <v>3568</v>
      </c>
      <c r="E679" s="26">
        <v>3593</v>
      </c>
      <c r="F679" s="26">
        <v>3554</v>
      </c>
      <c r="G679" s="26">
        <v>3586</v>
      </c>
      <c r="H679" s="1">
        <v>937.2</v>
      </c>
      <c r="I679" s="81">
        <v>134.53402199999999</v>
      </c>
      <c r="J679" s="119">
        <v>134.72810000000001</v>
      </c>
      <c r="K679" s="119">
        <v>85.572104999999993</v>
      </c>
      <c r="L679" s="72">
        <v>85.545850000000002</v>
      </c>
      <c r="M679" s="7">
        <v>3579</v>
      </c>
      <c r="O679" s="84"/>
      <c r="P679" s="13"/>
      <c r="Q679" s="13"/>
      <c r="R679" s="13"/>
      <c r="S679" s="13"/>
      <c r="T679" s="13"/>
      <c r="U679" s="13"/>
      <c r="V679" s="13"/>
      <c r="W679" s="50"/>
      <c r="X679" s="69">
        <v>3580</v>
      </c>
      <c r="Y679" s="7">
        <v>3667</v>
      </c>
      <c r="Z679" s="68">
        <v>3566</v>
      </c>
      <c r="AA679" s="68">
        <v>3640</v>
      </c>
      <c r="AG679" s="37"/>
      <c r="AH679" s="37"/>
      <c r="AP679" s="14">
        <v>3570</v>
      </c>
      <c r="AQ679" s="14">
        <v>3600</v>
      </c>
      <c r="AR679" s="14">
        <v>3530</v>
      </c>
      <c r="AS679" s="14">
        <v>3563</v>
      </c>
      <c r="AT679" s="14">
        <v>3535.3333333333335</v>
      </c>
      <c r="AU679" s="127">
        <v>18</v>
      </c>
      <c r="AV679" s="127" t="s">
        <v>618</v>
      </c>
      <c r="AW679" s="14">
        <v>930</v>
      </c>
      <c r="AX679" s="127" t="s">
        <v>618</v>
      </c>
      <c r="AY679" s="14">
        <v>982</v>
      </c>
      <c r="AZ679" s="1">
        <v>3580</v>
      </c>
      <c r="BA679" s="1">
        <v>3666</v>
      </c>
      <c r="BB679" s="1">
        <v>3566</v>
      </c>
      <c r="BC679" s="1">
        <v>3652</v>
      </c>
      <c r="BH679" s="1">
        <v>3569</v>
      </c>
      <c r="BI679" s="1">
        <v>559</v>
      </c>
      <c r="BJ679" s="1">
        <v>472</v>
      </c>
      <c r="BK679" s="1">
        <v>1.1843220338983051</v>
      </c>
      <c r="BL679" s="1">
        <v>3580</v>
      </c>
      <c r="BM679" s="1">
        <v>3622</v>
      </c>
      <c r="BN679" s="1">
        <v>3566</v>
      </c>
      <c r="BO679" s="1">
        <v>3621</v>
      </c>
      <c r="BP679" s="1">
        <v>3580</v>
      </c>
      <c r="BQ679" s="1">
        <v>3667</v>
      </c>
      <c r="BR679" s="1">
        <v>3566</v>
      </c>
      <c r="BS679" s="1">
        <v>3653</v>
      </c>
      <c r="BT679" s="1">
        <v>3580</v>
      </c>
      <c r="BU679" s="1">
        <v>3581</v>
      </c>
      <c r="BV679" s="1">
        <v>3566</v>
      </c>
      <c r="BW679" s="1">
        <v>3575</v>
      </c>
      <c r="BX679" s="1">
        <v>920.1</v>
      </c>
    </row>
    <row r="680" spans="1:76">
      <c r="A680" s="1">
        <v>2015</v>
      </c>
      <c r="B680" s="1">
        <v>4</v>
      </c>
      <c r="C680" s="24">
        <v>42284</v>
      </c>
      <c r="D680" s="26">
        <v>3642</v>
      </c>
      <c r="E680" s="26">
        <v>3668</v>
      </c>
      <c r="F680" s="26">
        <v>3635</v>
      </c>
      <c r="G680" s="26">
        <v>3666</v>
      </c>
      <c r="H680" s="1">
        <v>947.3</v>
      </c>
      <c r="I680" s="81">
        <v>134.80799999999999</v>
      </c>
      <c r="J680" s="119">
        <v>134.83352400000001</v>
      </c>
      <c r="K680" s="119">
        <v>86.284835999999999</v>
      </c>
      <c r="L680" s="72">
        <v>86.241624000000002</v>
      </c>
      <c r="M680" s="7">
        <v>3657</v>
      </c>
      <c r="O680" s="84"/>
      <c r="P680" s="13"/>
      <c r="Q680" s="13"/>
      <c r="R680" s="13"/>
      <c r="S680" s="13"/>
      <c r="T680" s="13"/>
      <c r="U680" s="13"/>
      <c r="V680" s="13"/>
      <c r="W680" s="50"/>
      <c r="X680" s="69">
        <v>3656</v>
      </c>
      <c r="Y680" s="7">
        <v>3705</v>
      </c>
      <c r="Z680" s="68">
        <v>3647</v>
      </c>
      <c r="AA680" s="68">
        <v>3668</v>
      </c>
      <c r="AG680" s="37"/>
      <c r="AH680" s="37"/>
      <c r="AP680" s="14">
        <v>3580</v>
      </c>
      <c r="AQ680" s="14">
        <v>3667</v>
      </c>
      <c r="AR680" s="14">
        <v>3566</v>
      </c>
      <c r="AS680" s="14">
        <v>3648</v>
      </c>
      <c r="AT680" s="14">
        <v>3583.6666666666665</v>
      </c>
      <c r="AU680" s="127">
        <v>24</v>
      </c>
      <c r="AV680" s="127" t="s">
        <v>618</v>
      </c>
      <c r="AW680" s="14">
        <v>930</v>
      </c>
      <c r="AX680" s="127" t="s">
        <v>618</v>
      </c>
      <c r="AY680" s="14">
        <v>982</v>
      </c>
      <c r="AZ680" s="1">
        <v>3656</v>
      </c>
      <c r="BA680" s="1">
        <v>3705</v>
      </c>
      <c r="BB680" s="1">
        <v>3647</v>
      </c>
      <c r="BC680" s="1">
        <v>3668</v>
      </c>
      <c r="BH680" s="1">
        <v>3645</v>
      </c>
      <c r="BI680" s="1">
        <v>593</v>
      </c>
      <c r="BJ680" s="1">
        <v>466</v>
      </c>
      <c r="BK680" s="1">
        <v>1.2725321888412018</v>
      </c>
      <c r="BL680" s="1">
        <v>3656</v>
      </c>
      <c r="BM680" s="1">
        <v>3705</v>
      </c>
      <c r="BN680" s="1">
        <v>3647</v>
      </c>
      <c r="BO680" s="1">
        <v>3679</v>
      </c>
      <c r="BP680" s="1">
        <v>3656</v>
      </c>
      <c r="BQ680" s="1">
        <v>3705</v>
      </c>
      <c r="BR680" s="1">
        <v>3647</v>
      </c>
      <c r="BS680" s="1">
        <v>3665</v>
      </c>
      <c r="BT680" s="1">
        <v>3656</v>
      </c>
      <c r="BU680" s="1">
        <v>3662</v>
      </c>
      <c r="BV680" s="1">
        <v>3647</v>
      </c>
      <c r="BW680" s="1">
        <v>3655</v>
      </c>
      <c r="BX680" s="1">
        <v>942.9</v>
      </c>
    </row>
    <row r="681" spans="1:76">
      <c r="A681" s="1">
        <v>2015</v>
      </c>
      <c r="B681" s="1">
        <v>5</v>
      </c>
      <c r="C681" s="24">
        <v>42285</v>
      </c>
      <c r="D681" s="26">
        <v>3670</v>
      </c>
      <c r="E681" s="26">
        <v>3672</v>
      </c>
      <c r="F681" s="26">
        <v>3621</v>
      </c>
      <c r="G681" s="26">
        <v>3628</v>
      </c>
      <c r="H681" s="1">
        <v>949.8</v>
      </c>
      <c r="I681" s="81">
        <v>134.826525</v>
      </c>
      <c r="J681" s="119">
        <v>135.16726499999999</v>
      </c>
      <c r="K681" s="119">
        <v>85.848775000000003</v>
      </c>
      <c r="L681" s="72">
        <v>85.887158999999997</v>
      </c>
      <c r="M681" s="7">
        <v>3629</v>
      </c>
      <c r="O681" s="84"/>
      <c r="P681" s="13"/>
      <c r="Q681" s="13"/>
      <c r="R681" s="13"/>
      <c r="S681" s="13"/>
      <c r="T681" s="13"/>
      <c r="U681" s="13"/>
      <c r="V681" s="13"/>
      <c r="W681" s="50"/>
      <c r="X681" s="69">
        <v>3630</v>
      </c>
      <c r="Y681" s="7">
        <v>3703</v>
      </c>
      <c r="Z681" s="68">
        <v>3616</v>
      </c>
      <c r="AA681" s="68">
        <v>3683</v>
      </c>
      <c r="AG681" s="37"/>
      <c r="AH681" s="37"/>
      <c r="AP681" s="14">
        <v>3656</v>
      </c>
      <c r="AQ681" s="14">
        <v>3705</v>
      </c>
      <c r="AR681" s="14">
        <v>3642</v>
      </c>
      <c r="AS681" s="14">
        <v>3644</v>
      </c>
      <c r="AT681" s="14">
        <v>3618.3333333333335</v>
      </c>
      <c r="AU681" s="127">
        <v>42</v>
      </c>
      <c r="AV681" s="127" t="s">
        <v>618</v>
      </c>
      <c r="AW681" s="14">
        <v>930</v>
      </c>
      <c r="AX681" s="127" t="s">
        <v>618</v>
      </c>
      <c r="AY681" s="14">
        <v>982</v>
      </c>
      <c r="AZ681" s="1">
        <v>3630</v>
      </c>
      <c r="BA681" s="1">
        <v>3658</v>
      </c>
      <c r="BB681" s="1">
        <v>3616</v>
      </c>
      <c r="BC681" s="1">
        <v>3653</v>
      </c>
      <c r="BH681" s="1">
        <v>3666</v>
      </c>
      <c r="BI681" s="1">
        <v>651</v>
      </c>
      <c r="BJ681" s="1">
        <v>525</v>
      </c>
      <c r="BK681" s="1">
        <v>1.24</v>
      </c>
      <c r="BL681" s="1">
        <v>3630</v>
      </c>
      <c r="BM681" s="1">
        <v>3639</v>
      </c>
      <c r="BN681" s="1">
        <v>3616</v>
      </c>
      <c r="BO681" s="1">
        <v>3626</v>
      </c>
      <c r="BP681" s="1">
        <v>3630</v>
      </c>
      <c r="BQ681" s="1">
        <v>3692</v>
      </c>
      <c r="BR681" s="1">
        <v>3616</v>
      </c>
      <c r="BS681" s="1">
        <v>3682</v>
      </c>
      <c r="BT681" s="1">
        <v>3630</v>
      </c>
      <c r="BU681" s="1">
        <v>3632</v>
      </c>
      <c r="BV681" s="1">
        <v>3621</v>
      </c>
      <c r="BW681" s="1">
        <v>3622</v>
      </c>
      <c r="BX681" s="1">
        <v>937.2</v>
      </c>
    </row>
    <row r="682" spans="1:76">
      <c r="A682" s="1">
        <v>2015</v>
      </c>
      <c r="B682" s="1">
        <v>6</v>
      </c>
      <c r="C682" s="24">
        <v>42286</v>
      </c>
      <c r="D682" s="26">
        <v>3689</v>
      </c>
      <c r="E682" s="26">
        <v>3750</v>
      </c>
      <c r="F682" s="26">
        <v>3681</v>
      </c>
      <c r="G682" s="26">
        <v>3745</v>
      </c>
      <c r="H682" s="1">
        <v>997.7</v>
      </c>
      <c r="I682" s="81">
        <v>135.51792</v>
      </c>
      <c r="J682" s="119">
        <v>135.76174499999999</v>
      </c>
      <c r="K682" s="119">
        <v>87.509975999999995</v>
      </c>
      <c r="L682" s="72">
        <v>87.557619000000003</v>
      </c>
      <c r="M682" s="7">
        <v>3767</v>
      </c>
      <c r="O682" s="84"/>
      <c r="P682" s="13"/>
      <c r="Q682" s="13"/>
      <c r="R682" s="13"/>
      <c r="S682" s="13"/>
      <c r="T682" s="13"/>
      <c r="U682" s="13"/>
      <c r="V682" s="13"/>
      <c r="W682" s="50"/>
      <c r="X682" s="69">
        <v>3764</v>
      </c>
      <c r="Y682" s="7">
        <v>3827</v>
      </c>
      <c r="Z682" s="68">
        <v>3763</v>
      </c>
      <c r="AA682" s="68">
        <v>3805</v>
      </c>
      <c r="AG682" s="37"/>
      <c r="AH682" s="37"/>
      <c r="AP682" s="14">
        <v>3630</v>
      </c>
      <c r="AQ682" s="14">
        <v>3703</v>
      </c>
      <c r="AR682" s="14">
        <v>3616</v>
      </c>
      <c r="AS682" s="14">
        <v>3688</v>
      </c>
      <c r="AT682" s="14">
        <v>3660</v>
      </c>
      <c r="AU682" s="127">
        <v>56</v>
      </c>
      <c r="AV682" s="127">
        <v>125</v>
      </c>
      <c r="AW682" s="14">
        <v>1055</v>
      </c>
      <c r="AX682" s="127" t="s">
        <v>618</v>
      </c>
      <c r="AY682" s="14">
        <v>982</v>
      </c>
      <c r="AZ682" s="1">
        <v>3764</v>
      </c>
      <c r="BA682" s="1">
        <v>3827</v>
      </c>
      <c r="BB682" s="1">
        <v>3763</v>
      </c>
      <c r="BC682" s="1">
        <v>3804</v>
      </c>
      <c r="BH682" s="1">
        <v>3691</v>
      </c>
      <c r="BI682" s="1">
        <v>606</v>
      </c>
      <c r="BJ682" s="1">
        <v>557</v>
      </c>
      <c r="BK682" s="1">
        <v>1.0879712746858168</v>
      </c>
      <c r="BL682" s="1">
        <v>3764</v>
      </c>
      <c r="BM682" s="1">
        <v>3827</v>
      </c>
      <c r="BN682" s="1">
        <v>3763</v>
      </c>
      <c r="BO682" s="1">
        <v>3807</v>
      </c>
      <c r="BP682" s="1">
        <v>3764</v>
      </c>
      <c r="BQ682" s="1">
        <v>3827</v>
      </c>
      <c r="BR682" s="1">
        <v>3763</v>
      </c>
      <c r="BS682" s="1">
        <v>3797</v>
      </c>
      <c r="BT682" s="1">
        <v>3764</v>
      </c>
      <c r="BU682" s="1">
        <v>3784</v>
      </c>
      <c r="BV682" s="1">
        <v>3763</v>
      </c>
      <c r="BW682" s="1">
        <v>3772</v>
      </c>
      <c r="BX682" s="1">
        <v>972.4</v>
      </c>
    </row>
    <row r="683" spans="1:76">
      <c r="A683" s="1">
        <v>2015</v>
      </c>
      <c r="B683" s="1">
        <v>3</v>
      </c>
      <c r="C683" s="24">
        <v>42290</v>
      </c>
      <c r="D683" s="26">
        <v>3830</v>
      </c>
      <c r="E683" s="26">
        <v>3837</v>
      </c>
      <c r="F683" s="26">
        <v>3785</v>
      </c>
      <c r="G683" s="26">
        <v>3809</v>
      </c>
      <c r="H683" s="1">
        <v>990.3</v>
      </c>
      <c r="I683" s="81">
        <v>136.306625</v>
      </c>
      <c r="J683" s="119">
        <v>136.40722500000001</v>
      </c>
      <c r="K683" s="119">
        <v>87.691593999999995</v>
      </c>
      <c r="L683" s="72">
        <v>87.633049999999997</v>
      </c>
      <c r="M683" s="7">
        <v>3804</v>
      </c>
      <c r="O683" s="84"/>
      <c r="P683" s="13"/>
      <c r="Q683" s="13"/>
      <c r="R683" s="13"/>
      <c r="S683" s="13"/>
      <c r="T683" s="13"/>
      <c r="U683" s="13"/>
      <c r="V683" s="13"/>
      <c r="W683" s="50"/>
      <c r="X683" s="69">
        <v>3806</v>
      </c>
      <c r="Y683" s="7">
        <v>3852</v>
      </c>
      <c r="Z683" s="68">
        <v>3774</v>
      </c>
      <c r="AA683" s="68">
        <v>3819</v>
      </c>
      <c r="AG683" s="37"/>
      <c r="AH683" s="37"/>
      <c r="AP683" s="14">
        <v>3764</v>
      </c>
      <c r="AQ683" s="14">
        <v>3837</v>
      </c>
      <c r="AR683" s="14">
        <v>3763</v>
      </c>
      <c r="AS683" s="14">
        <v>3811</v>
      </c>
      <c r="AT683" s="14">
        <v>3714.3333333333335</v>
      </c>
      <c r="AU683" s="127">
        <v>21</v>
      </c>
      <c r="AV683" s="127" t="s">
        <v>618</v>
      </c>
      <c r="AW683" s="14">
        <v>1055</v>
      </c>
      <c r="AX683" s="127" t="s">
        <v>618</v>
      </c>
      <c r="AY683" s="14">
        <v>982</v>
      </c>
      <c r="AZ683" s="1">
        <v>3806</v>
      </c>
      <c r="BA683" s="1">
        <v>3836</v>
      </c>
      <c r="BB683" s="1">
        <v>3774</v>
      </c>
      <c r="BC683" s="1">
        <v>3830</v>
      </c>
      <c r="BH683" s="1">
        <v>3837</v>
      </c>
      <c r="BI683" s="1">
        <v>755</v>
      </c>
      <c r="BJ683" s="1">
        <v>452</v>
      </c>
      <c r="BK683" s="1">
        <v>1.6703539823008851</v>
      </c>
      <c r="BL683" s="1">
        <v>3806</v>
      </c>
      <c r="BM683" s="1">
        <v>3813</v>
      </c>
      <c r="BN683" s="1">
        <v>3774</v>
      </c>
      <c r="BO683" s="1">
        <v>3798</v>
      </c>
      <c r="BP683" s="1">
        <v>3806</v>
      </c>
      <c r="BQ683" s="1">
        <v>3845</v>
      </c>
      <c r="BR683" s="1">
        <v>3774</v>
      </c>
      <c r="BS683" s="1">
        <v>3845</v>
      </c>
      <c r="BT683" s="1">
        <v>3806</v>
      </c>
      <c r="BU683" s="1">
        <v>3807</v>
      </c>
      <c r="BV683" s="1">
        <v>3776</v>
      </c>
      <c r="BW683" s="1">
        <v>3776</v>
      </c>
      <c r="BX683" s="1">
        <v>980.9</v>
      </c>
    </row>
    <row r="684" spans="1:76">
      <c r="A684" s="1">
        <v>2015</v>
      </c>
      <c r="B684" s="1">
        <v>4</v>
      </c>
      <c r="C684" s="24">
        <v>42291</v>
      </c>
      <c r="D684" s="26">
        <v>3813</v>
      </c>
      <c r="E684" s="26">
        <v>3835</v>
      </c>
      <c r="F684" s="26">
        <v>3791</v>
      </c>
      <c r="G684" s="26">
        <v>3834</v>
      </c>
      <c r="H684" s="1">
        <v>999.7</v>
      </c>
      <c r="I684" s="81">
        <v>136.41239999999999</v>
      </c>
      <c r="J684" s="119">
        <v>136.48861199999999</v>
      </c>
      <c r="K684" s="119">
        <v>86.574010000000001</v>
      </c>
      <c r="L684" s="72">
        <v>86.575919999999996</v>
      </c>
      <c r="M684" s="7">
        <v>3829</v>
      </c>
      <c r="O684" s="84"/>
      <c r="P684" s="13"/>
      <c r="Q684" s="13"/>
      <c r="R684" s="13"/>
      <c r="S684" s="13"/>
      <c r="T684" s="13"/>
      <c r="U684" s="13"/>
      <c r="V684" s="13"/>
      <c r="W684" s="50"/>
      <c r="X684" s="69">
        <v>3832</v>
      </c>
      <c r="Y684" s="7">
        <v>3839</v>
      </c>
      <c r="Z684" s="68">
        <v>3791</v>
      </c>
      <c r="AA684" s="68">
        <v>3816</v>
      </c>
      <c r="AG684" s="37"/>
      <c r="AH684" s="37"/>
      <c r="AP684" s="14">
        <v>3806</v>
      </c>
      <c r="AQ684" s="14">
        <v>3852</v>
      </c>
      <c r="AR684" s="14">
        <v>3774</v>
      </c>
      <c r="AS684" s="14">
        <v>3803</v>
      </c>
      <c r="AT684" s="14">
        <v>3767.3333333333335</v>
      </c>
      <c r="AU684" s="127">
        <v>21</v>
      </c>
      <c r="AV684" s="127" t="s">
        <v>618</v>
      </c>
      <c r="AW684" s="14">
        <v>1055</v>
      </c>
      <c r="AX684" s="127" t="s">
        <v>618</v>
      </c>
      <c r="AY684" s="14">
        <v>982</v>
      </c>
      <c r="AZ684" s="1">
        <v>3832</v>
      </c>
      <c r="BA684" s="1">
        <v>3839</v>
      </c>
      <c r="BB684" s="1">
        <v>3791</v>
      </c>
      <c r="BC684" s="1">
        <v>3820</v>
      </c>
      <c r="BH684" s="1">
        <v>3810</v>
      </c>
      <c r="BI684" s="1">
        <v>552</v>
      </c>
      <c r="BJ684" s="1">
        <v>406</v>
      </c>
      <c r="BK684" s="1">
        <v>1.3596059113300492</v>
      </c>
      <c r="BL684" s="1">
        <v>3832</v>
      </c>
      <c r="BM684" s="1">
        <v>3839</v>
      </c>
      <c r="BN684" s="1">
        <v>3791</v>
      </c>
      <c r="BO684" s="1">
        <v>3806</v>
      </c>
      <c r="BP684" s="1">
        <v>3832</v>
      </c>
      <c r="BQ684" s="1">
        <v>3839</v>
      </c>
      <c r="BR684" s="1">
        <v>3791</v>
      </c>
      <c r="BS684" s="1">
        <v>3807</v>
      </c>
      <c r="BT684" s="1">
        <v>3832</v>
      </c>
      <c r="BU684" s="1">
        <v>3839</v>
      </c>
      <c r="BV684" s="1">
        <v>3825</v>
      </c>
      <c r="BW684" s="1">
        <v>3827</v>
      </c>
      <c r="BX684" s="1">
        <v>995.8</v>
      </c>
    </row>
    <row r="685" spans="1:76">
      <c r="A685" s="1">
        <v>2015</v>
      </c>
      <c r="B685" s="1">
        <v>5</v>
      </c>
      <c r="C685" s="24">
        <v>42292</v>
      </c>
      <c r="D685" s="26">
        <v>3823</v>
      </c>
      <c r="E685" s="26">
        <v>3846</v>
      </c>
      <c r="F685" s="26">
        <v>3807</v>
      </c>
      <c r="G685" s="26">
        <v>3840</v>
      </c>
      <c r="H685" s="1">
        <v>1005.5</v>
      </c>
      <c r="I685" s="81">
        <v>136.27868799999999</v>
      </c>
      <c r="J685" s="119">
        <v>135.68004999999999</v>
      </c>
      <c r="K685" s="119">
        <v>86.998016000000007</v>
      </c>
      <c r="L685" s="72">
        <v>86.783675000000002</v>
      </c>
      <c r="M685" s="7">
        <v>3818</v>
      </c>
      <c r="O685" s="84"/>
      <c r="P685" s="13"/>
      <c r="Q685" s="13"/>
      <c r="R685" s="13"/>
      <c r="S685" s="13"/>
      <c r="T685" s="13"/>
      <c r="U685" s="13"/>
      <c r="V685" s="13"/>
      <c r="W685" s="50"/>
      <c r="X685" s="69">
        <v>3815</v>
      </c>
      <c r="Y685" s="7">
        <v>3850</v>
      </c>
      <c r="Z685" s="68">
        <v>3774</v>
      </c>
      <c r="AA685" s="68">
        <v>3850</v>
      </c>
      <c r="AG685" s="37"/>
      <c r="AH685" s="37"/>
      <c r="AP685" s="14">
        <v>3832</v>
      </c>
      <c r="AQ685" s="14">
        <v>3839</v>
      </c>
      <c r="AR685" s="14">
        <v>3791</v>
      </c>
      <c r="AS685" s="14">
        <v>3816</v>
      </c>
      <c r="AT685" s="14">
        <v>3810</v>
      </c>
      <c r="AU685" s="127">
        <v>17</v>
      </c>
      <c r="AV685" s="127" t="s">
        <v>618</v>
      </c>
      <c r="AW685" s="14">
        <v>1055</v>
      </c>
      <c r="AX685" s="127" t="s">
        <v>618</v>
      </c>
      <c r="AY685" s="14">
        <v>982</v>
      </c>
      <c r="AZ685" s="1">
        <v>3815</v>
      </c>
      <c r="BA685" s="1">
        <v>3834</v>
      </c>
      <c r="BB685" s="1">
        <v>3774</v>
      </c>
      <c r="BC685" s="1">
        <v>3805</v>
      </c>
      <c r="BH685" s="1">
        <v>3814</v>
      </c>
      <c r="BI685" s="1">
        <v>371</v>
      </c>
      <c r="BJ685" s="1">
        <v>470</v>
      </c>
      <c r="BK685" s="1">
        <v>0.78936170212765955</v>
      </c>
      <c r="BL685" s="1">
        <v>3815</v>
      </c>
      <c r="BM685" s="1">
        <v>3834</v>
      </c>
      <c r="BN685" s="1">
        <v>3774</v>
      </c>
      <c r="BO685" s="1">
        <v>3783</v>
      </c>
      <c r="BP685" s="1">
        <v>3815</v>
      </c>
      <c r="BQ685" s="1">
        <v>3834</v>
      </c>
      <c r="BR685" s="1">
        <v>3774</v>
      </c>
      <c r="BS685" s="1">
        <v>3817</v>
      </c>
      <c r="BT685" s="1">
        <v>3815</v>
      </c>
      <c r="BU685" s="1">
        <v>3834</v>
      </c>
      <c r="BV685" s="1">
        <v>3814</v>
      </c>
      <c r="BW685" s="1">
        <v>3823</v>
      </c>
      <c r="BX685" s="1">
        <v>1003.6</v>
      </c>
    </row>
    <row r="686" spans="1:76">
      <c r="A686" s="1">
        <v>2015</v>
      </c>
      <c r="B686" s="1">
        <v>6</v>
      </c>
      <c r="C686" s="24">
        <v>42293</v>
      </c>
      <c r="D686" s="26">
        <v>3855</v>
      </c>
      <c r="E686" s="26">
        <v>3880</v>
      </c>
      <c r="F686" s="26">
        <v>3843</v>
      </c>
      <c r="G686" s="26">
        <v>3851</v>
      </c>
      <c r="H686" s="1">
        <v>1023.7</v>
      </c>
      <c r="I686" s="81">
        <v>135.54876400000001</v>
      </c>
      <c r="J686" s="119">
        <v>135.46217999999999</v>
      </c>
      <c r="K686" s="119">
        <v>86.868859999999998</v>
      </c>
      <c r="L686" s="72">
        <v>86.912629999999993</v>
      </c>
      <c r="M686" s="7">
        <v>3843</v>
      </c>
      <c r="O686" s="84"/>
      <c r="P686" s="13"/>
      <c r="Q686" s="13"/>
      <c r="R686" s="13"/>
      <c r="S686" s="13"/>
      <c r="T686" s="13"/>
      <c r="U686" s="13"/>
      <c r="V686" s="13"/>
      <c r="W686" s="50"/>
      <c r="X686" s="69">
        <v>3842</v>
      </c>
      <c r="Y686" s="7">
        <v>3944</v>
      </c>
      <c r="Z686" s="68">
        <v>3819</v>
      </c>
      <c r="AA686" s="68">
        <v>3930</v>
      </c>
      <c r="AG686" s="37"/>
      <c r="AH686" s="37"/>
      <c r="AP686" s="14">
        <v>3815</v>
      </c>
      <c r="AQ686" s="14">
        <v>3866</v>
      </c>
      <c r="AR686" s="14">
        <v>3774</v>
      </c>
      <c r="AS686" s="14">
        <v>3862</v>
      </c>
      <c r="AT686" s="14">
        <v>3827</v>
      </c>
      <c r="AU686" s="127">
        <v>4</v>
      </c>
      <c r="AV686" s="127">
        <v>37</v>
      </c>
      <c r="AW686" s="14">
        <v>1092</v>
      </c>
      <c r="AX686" s="127" t="s">
        <v>618</v>
      </c>
      <c r="AY686" s="14">
        <v>982</v>
      </c>
      <c r="AZ686" s="1">
        <v>3842</v>
      </c>
      <c r="BA686" s="1">
        <v>3877</v>
      </c>
      <c r="BB686" s="1">
        <v>3819</v>
      </c>
      <c r="BC686" s="1">
        <v>3864</v>
      </c>
      <c r="BH686" s="1">
        <v>3865</v>
      </c>
      <c r="BI686" s="1">
        <v>484</v>
      </c>
      <c r="BJ686" s="1">
        <v>407</v>
      </c>
      <c r="BK686" s="1">
        <v>1.1891891891891893</v>
      </c>
      <c r="BL686" s="1">
        <v>3842</v>
      </c>
      <c r="BM686" s="1">
        <v>3856</v>
      </c>
      <c r="BN686" s="1">
        <v>3819</v>
      </c>
      <c r="BO686" s="1">
        <v>3849</v>
      </c>
      <c r="BP686" s="1">
        <v>3842</v>
      </c>
      <c r="BQ686" s="1">
        <v>3896</v>
      </c>
      <c r="BR686" s="1">
        <v>3819</v>
      </c>
      <c r="BS686" s="1">
        <v>3892</v>
      </c>
      <c r="BT686" s="1">
        <v>3842</v>
      </c>
      <c r="BU686" s="1">
        <v>3844</v>
      </c>
      <c r="BV686" s="1">
        <v>3827</v>
      </c>
      <c r="BW686" s="1">
        <v>3828</v>
      </c>
      <c r="BX686" s="1">
        <v>999.7</v>
      </c>
    </row>
    <row r="687" spans="1:76">
      <c r="A687" s="1">
        <v>2015</v>
      </c>
      <c r="B687" s="1">
        <v>2</v>
      </c>
      <c r="C687" s="24">
        <v>42296</v>
      </c>
      <c r="D687" s="26">
        <v>3905</v>
      </c>
      <c r="E687" s="26">
        <v>3911</v>
      </c>
      <c r="F687" s="26">
        <v>3873</v>
      </c>
      <c r="G687" s="26">
        <v>3885</v>
      </c>
      <c r="H687" s="1">
        <v>1014.6</v>
      </c>
      <c r="I687" s="81">
        <v>135.65602999999999</v>
      </c>
      <c r="J687" s="119">
        <v>135.55482000000001</v>
      </c>
      <c r="K687" s="119">
        <v>86.933909999999997</v>
      </c>
      <c r="L687" s="72">
        <v>87.030659999999997</v>
      </c>
      <c r="M687" s="7">
        <v>3893</v>
      </c>
      <c r="O687" s="84"/>
      <c r="P687" s="13"/>
      <c r="Q687" s="13"/>
      <c r="R687" s="13"/>
      <c r="S687" s="13"/>
      <c r="T687" s="13"/>
      <c r="U687" s="13"/>
      <c r="V687" s="13"/>
      <c r="W687" s="50"/>
      <c r="X687" s="69">
        <v>3892</v>
      </c>
      <c r="Y687" s="7">
        <v>3922</v>
      </c>
      <c r="Z687" s="68">
        <v>3883</v>
      </c>
      <c r="AA687" s="68">
        <v>3897</v>
      </c>
      <c r="AG687" s="37"/>
      <c r="AH687" s="37"/>
      <c r="AP687" s="14">
        <v>3842</v>
      </c>
      <c r="AQ687" s="14">
        <v>3944</v>
      </c>
      <c r="AR687" s="14">
        <v>3819</v>
      </c>
      <c r="AS687" s="14">
        <v>3897</v>
      </c>
      <c r="AT687" s="14">
        <v>3858.3333333333335</v>
      </c>
      <c r="AU687" s="127">
        <v>20</v>
      </c>
      <c r="AV687" s="127" t="s">
        <v>618</v>
      </c>
      <c r="AW687" s="14">
        <v>1092</v>
      </c>
      <c r="AX687" s="127" t="s">
        <v>618</v>
      </c>
      <c r="AY687" s="14">
        <v>982</v>
      </c>
      <c r="AZ687" s="1">
        <v>3892</v>
      </c>
      <c r="BA687" s="1">
        <v>3913</v>
      </c>
      <c r="BB687" s="1">
        <v>3883</v>
      </c>
      <c r="BC687" s="1">
        <v>3908</v>
      </c>
      <c r="BH687" s="1">
        <v>3897</v>
      </c>
      <c r="BI687" s="1">
        <v>503</v>
      </c>
      <c r="BJ687" s="1">
        <v>418</v>
      </c>
      <c r="BK687" s="1">
        <v>1.2033492822966507</v>
      </c>
      <c r="BL687" s="1">
        <v>3892</v>
      </c>
      <c r="BM687" s="1">
        <v>3913</v>
      </c>
      <c r="BN687" s="1">
        <v>3883</v>
      </c>
      <c r="BO687" s="1">
        <v>3898</v>
      </c>
      <c r="BP687" s="1">
        <v>3892</v>
      </c>
      <c r="BQ687" s="1">
        <v>3922</v>
      </c>
      <c r="BR687" s="1">
        <v>3883</v>
      </c>
      <c r="BS687" s="1">
        <v>3893</v>
      </c>
      <c r="BT687" s="1">
        <v>3892</v>
      </c>
      <c r="BU687" s="1">
        <v>3898</v>
      </c>
      <c r="BV687" s="1">
        <v>3883</v>
      </c>
      <c r="BW687" s="1">
        <v>3888</v>
      </c>
      <c r="BX687" s="1">
        <v>1013</v>
      </c>
    </row>
    <row r="688" spans="1:76">
      <c r="A688" s="1">
        <v>2015</v>
      </c>
      <c r="B688" s="1">
        <v>3</v>
      </c>
      <c r="C688" s="24">
        <v>42297</v>
      </c>
      <c r="D688" s="26">
        <v>3897</v>
      </c>
      <c r="E688" s="26">
        <v>3898</v>
      </c>
      <c r="F688" s="26">
        <v>3866</v>
      </c>
      <c r="G688" s="26">
        <v>3886</v>
      </c>
      <c r="H688" s="1">
        <v>1021.6</v>
      </c>
      <c r="I688" s="81">
        <v>135.35951</v>
      </c>
      <c r="J688" s="119">
        <v>135.69568799999999</v>
      </c>
      <c r="K688" s="119">
        <v>86.986107000000004</v>
      </c>
      <c r="L688" s="72">
        <v>87.085955999999996</v>
      </c>
      <c r="M688" s="7">
        <v>3902</v>
      </c>
      <c r="O688" s="84"/>
      <c r="P688" s="13"/>
      <c r="Q688" s="13"/>
      <c r="R688" s="13"/>
      <c r="S688" s="13"/>
      <c r="T688" s="13"/>
      <c r="U688" s="13"/>
      <c r="V688" s="13"/>
      <c r="W688" s="50"/>
      <c r="X688" s="69">
        <v>3901</v>
      </c>
      <c r="Y688" s="7">
        <v>3943</v>
      </c>
      <c r="Z688" s="68">
        <v>3882</v>
      </c>
      <c r="AA688" s="68">
        <v>3930</v>
      </c>
      <c r="AG688" s="37"/>
      <c r="AH688" s="37"/>
      <c r="AP688" s="14">
        <v>3892</v>
      </c>
      <c r="AQ688" s="14">
        <v>3922</v>
      </c>
      <c r="AR688" s="14">
        <v>3883</v>
      </c>
      <c r="AS688" s="14">
        <v>3892</v>
      </c>
      <c r="AT688" s="14">
        <v>3883.6666666666665</v>
      </c>
      <c r="AU688" s="127">
        <v>11</v>
      </c>
      <c r="AV688" s="127" t="s">
        <v>618</v>
      </c>
      <c r="AW688" s="14">
        <v>1092</v>
      </c>
      <c r="AX688" s="127" t="s">
        <v>618</v>
      </c>
      <c r="AY688" s="14">
        <v>982</v>
      </c>
      <c r="AZ688" s="1">
        <v>3901</v>
      </c>
      <c r="BA688" s="1">
        <v>3930</v>
      </c>
      <c r="BB688" s="1">
        <v>3882</v>
      </c>
      <c r="BC688" s="1">
        <v>3922</v>
      </c>
      <c r="BH688" s="1">
        <v>3892</v>
      </c>
      <c r="BI688" s="1">
        <v>425</v>
      </c>
      <c r="BJ688" s="1">
        <v>501</v>
      </c>
      <c r="BK688" s="1">
        <v>0.84830339321357284</v>
      </c>
      <c r="BL688" s="1">
        <v>3901</v>
      </c>
      <c r="BM688" s="1">
        <v>3914</v>
      </c>
      <c r="BN688" s="1">
        <v>3882</v>
      </c>
      <c r="BO688" s="1">
        <v>3910</v>
      </c>
      <c r="BP688" s="1">
        <v>3901</v>
      </c>
      <c r="BQ688" s="1">
        <v>3939</v>
      </c>
      <c r="BR688" s="1">
        <v>3882</v>
      </c>
      <c r="BS688" s="1">
        <v>3937</v>
      </c>
      <c r="BT688" s="1">
        <v>3901</v>
      </c>
      <c r="BU688" s="1">
        <v>3906</v>
      </c>
      <c r="BV688" s="1">
        <v>3891</v>
      </c>
      <c r="BW688" s="1">
        <v>3894</v>
      </c>
      <c r="BX688" s="1">
        <v>1012.6</v>
      </c>
    </row>
    <row r="689" spans="1:76">
      <c r="A689" s="1">
        <v>2015</v>
      </c>
      <c r="B689" s="1">
        <v>4</v>
      </c>
      <c r="C689" s="24">
        <v>42298</v>
      </c>
      <c r="D689" s="26">
        <v>3933</v>
      </c>
      <c r="E689" s="26">
        <v>3955</v>
      </c>
      <c r="F689" s="26">
        <v>3931</v>
      </c>
      <c r="G689" s="26">
        <v>3954</v>
      </c>
      <c r="H689" s="1">
        <v>1006.8</v>
      </c>
      <c r="I689" s="81">
        <v>135.971101</v>
      </c>
      <c r="J689" s="119">
        <v>136.04299900000001</v>
      </c>
      <c r="K689" s="119">
        <v>86.517259999999993</v>
      </c>
      <c r="L689" s="72">
        <v>86.385446999999999</v>
      </c>
      <c r="M689" s="7">
        <v>3930</v>
      </c>
      <c r="O689" s="84"/>
      <c r="P689" s="13"/>
      <c r="Q689" s="13"/>
      <c r="R689" s="13"/>
      <c r="S689" s="13"/>
      <c r="T689" s="13"/>
      <c r="U689" s="13"/>
      <c r="V689" s="13"/>
      <c r="W689" s="50"/>
      <c r="X689" s="69">
        <v>3930</v>
      </c>
      <c r="Y689" s="7">
        <v>3938</v>
      </c>
      <c r="Z689" s="68">
        <v>3871</v>
      </c>
      <c r="AA689" s="68">
        <v>3888</v>
      </c>
      <c r="AG689" s="37"/>
      <c r="AH689" s="37"/>
      <c r="AP689" s="14">
        <v>3901</v>
      </c>
      <c r="AQ689" s="14">
        <v>3948</v>
      </c>
      <c r="AR689" s="14">
        <v>3882</v>
      </c>
      <c r="AS689" s="14">
        <v>3940</v>
      </c>
      <c r="AT689" s="14">
        <v>3909.6666666666665</v>
      </c>
      <c r="AU689" s="127">
        <v>21</v>
      </c>
      <c r="AV689" s="127">
        <v>-75</v>
      </c>
      <c r="AW689" s="14">
        <v>1017</v>
      </c>
      <c r="AX689" s="127" t="s">
        <v>618</v>
      </c>
      <c r="AY689" s="14">
        <v>982</v>
      </c>
      <c r="AZ689" s="1">
        <v>3930</v>
      </c>
      <c r="BA689" s="1">
        <v>3938</v>
      </c>
      <c r="BB689" s="1">
        <v>3876</v>
      </c>
      <c r="BC689" s="1">
        <v>3881</v>
      </c>
      <c r="BH689" s="1">
        <v>3937</v>
      </c>
      <c r="BI689" s="1">
        <v>575</v>
      </c>
      <c r="BJ689" s="1">
        <v>341</v>
      </c>
      <c r="BK689" s="1">
        <v>1.686217008797654</v>
      </c>
      <c r="BL689" s="1">
        <v>3930</v>
      </c>
      <c r="BM689" s="1">
        <v>3938</v>
      </c>
      <c r="BN689" s="1">
        <v>3897</v>
      </c>
      <c r="BO689" s="1">
        <v>3907</v>
      </c>
      <c r="BP689" s="1">
        <v>3930</v>
      </c>
      <c r="BQ689" s="1">
        <v>3938</v>
      </c>
      <c r="BR689" s="1">
        <v>3871</v>
      </c>
      <c r="BS689" s="1">
        <v>3906</v>
      </c>
      <c r="BT689" s="1">
        <v>3930</v>
      </c>
      <c r="BU689" s="1">
        <v>3938</v>
      </c>
      <c r="BV689" s="1">
        <v>3918</v>
      </c>
      <c r="BW689" s="1">
        <v>3919</v>
      </c>
      <c r="BX689" s="1">
        <v>1016.2</v>
      </c>
    </row>
    <row r="690" spans="1:76">
      <c r="A690" s="1">
        <v>2015</v>
      </c>
      <c r="B690" s="1">
        <v>5</v>
      </c>
      <c r="C690" s="24">
        <v>42299</v>
      </c>
      <c r="D690" s="26">
        <v>3875</v>
      </c>
      <c r="E690" s="26">
        <v>3890</v>
      </c>
      <c r="F690" s="26">
        <v>3869</v>
      </c>
      <c r="G690" s="26">
        <v>3884</v>
      </c>
      <c r="H690" s="1">
        <v>1011.7</v>
      </c>
      <c r="I690" s="81">
        <v>135.69192000000001</v>
      </c>
      <c r="J690" s="119">
        <v>135.55436399999999</v>
      </c>
      <c r="K690" s="119">
        <v>86.207939999999994</v>
      </c>
      <c r="L690" s="72">
        <v>86.272757999999996</v>
      </c>
      <c r="M690" s="7">
        <v>3881</v>
      </c>
      <c r="O690" s="84"/>
      <c r="P690" s="13"/>
      <c r="Q690" s="13"/>
      <c r="R690" s="13"/>
      <c r="S690" s="13"/>
      <c r="T690" s="13"/>
      <c r="U690" s="13"/>
      <c r="V690" s="13"/>
      <c r="W690" s="50"/>
      <c r="X690" s="69">
        <v>3881</v>
      </c>
      <c r="Y690" s="7">
        <v>3932</v>
      </c>
      <c r="Z690" s="68">
        <v>3856</v>
      </c>
      <c r="AA690" s="68">
        <v>3925</v>
      </c>
      <c r="AG690" s="37"/>
      <c r="AH690" s="37"/>
      <c r="AP690" s="14">
        <v>3930</v>
      </c>
      <c r="AQ690" s="14">
        <v>3938</v>
      </c>
      <c r="AR690" s="14">
        <v>3869</v>
      </c>
      <c r="AS690" s="14">
        <v>3875</v>
      </c>
      <c r="AT690" s="14">
        <v>3902.3333333333335</v>
      </c>
      <c r="AU690" s="127">
        <v>9</v>
      </c>
      <c r="AV690" s="127" t="s">
        <v>618</v>
      </c>
      <c r="AW690" s="14">
        <v>1017</v>
      </c>
      <c r="AX690" s="127" t="s">
        <v>618</v>
      </c>
      <c r="AY690" s="14">
        <v>982</v>
      </c>
      <c r="AZ690" s="1">
        <v>3881</v>
      </c>
      <c r="BA690" s="1">
        <v>3904</v>
      </c>
      <c r="BB690" s="1">
        <v>3856</v>
      </c>
      <c r="BC690" s="1">
        <v>3902</v>
      </c>
      <c r="BH690" s="1">
        <v>3878</v>
      </c>
      <c r="BI690" s="1">
        <v>448</v>
      </c>
      <c r="BJ690" s="1">
        <v>419</v>
      </c>
      <c r="BK690" s="1">
        <v>1.0692124105011933</v>
      </c>
      <c r="BL690" s="1">
        <v>3881</v>
      </c>
      <c r="BM690" s="1">
        <v>3889</v>
      </c>
      <c r="BN690" s="1">
        <v>3856</v>
      </c>
      <c r="BO690" s="1">
        <v>3882</v>
      </c>
      <c r="BP690" s="1">
        <v>3881</v>
      </c>
      <c r="BQ690" s="1">
        <v>3922</v>
      </c>
      <c r="BR690" s="1">
        <v>3856</v>
      </c>
      <c r="BS690" s="1">
        <v>3907</v>
      </c>
      <c r="BT690" s="1">
        <v>3881</v>
      </c>
      <c r="BU690" s="1">
        <v>3881</v>
      </c>
      <c r="BV690" s="1">
        <v>3856</v>
      </c>
      <c r="BW690" s="1">
        <v>3861</v>
      </c>
      <c r="BX690" s="1">
        <v>1003.3</v>
      </c>
    </row>
    <row r="691" spans="1:76">
      <c r="A691" s="1">
        <v>2015</v>
      </c>
      <c r="B691" s="1">
        <v>6</v>
      </c>
      <c r="C691" s="24">
        <v>42300</v>
      </c>
      <c r="D691" s="26">
        <v>3934</v>
      </c>
      <c r="E691" s="26">
        <v>3944</v>
      </c>
      <c r="F691" s="26">
        <v>3918</v>
      </c>
      <c r="G691" s="26">
        <v>3923</v>
      </c>
      <c r="H691" s="1">
        <v>1001.7</v>
      </c>
      <c r="I691" s="81">
        <v>134.13390999999999</v>
      </c>
      <c r="J691" s="119">
        <v>133.57081299999999</v>
      </c>
      <c r="K691" s="119">
        <v>87.785110000000003</v>
      </c>
      <c r="L691" s="72">
        <v>87.682562000000004</v>
      </c>
      <c r="M691" s="7">
        <v>3928</v>
      </c>
      <c r="O691" s="84"/>
      <c r="P691" s="13"/>
      <c r="Q691" s="13"/>
      <c r="R691" s="13"/>
      <c r="S691" s="13"/>
      <c r="T691" s="13"/>
      <c r="U691" s="13"/>
      <c r="V691" s="13"/>
      <c r="W691" s="50"/>
      <c r="X691" s="69">
        <v>3928</v>
      </c>
      <c r="Y691" s="7">
        <v>3964</v>
      </c>
      <c r="Z691" s="68">
        <v>3883</v>
      </c>
      <c r="AA691" s="68">
        <v>3920</v>
      </c>
      <c r="AG691" s="37"/>
      <c r="AH691" s="37"/>
      <c r="AP691" s="14">
        <v>3881</v>
      </c>
      <c r="AQ691" s="14">
        <v>3942</v>
      </c>
      <c r="AR691" s="14">
        <v>3856</v>
      </c>
      <c r="AS691" s="14">
        <v>3937</v>
      </c>
      <c r="AT691" s="14">
        <v>3917.3333333333335</v>
      </c>
      <c r="AU691" s="127">
        <v>11</v>
      </c>
      <c r="AV691" s="127" t="s">
        <v>618</v>
      </c>
      <c r="AW691" s="14">
        <v>1017</v>
      </c>
      <c r="AX691" s="127" t="s">
        <v>618</v>
      </c>
      <c r="AY691" s="14">
        <v>982</v>
      </c>
      <c r="AZ691" s="1">
        <v>3928</v>
      </c>
      <c r="BA691" s="1">
        <v>3964</v>
      </c>
      <c r="BB691" s="1">
        <v>3885</v>
      </c>
      <c r="BC691" s="1">
        <v>3885</v>
      </c>
      <c r="BH691" s="1">
        <v>3938</v>
      </c>
      <c r="BI691" s="1">
        <v>776</v>
      </c>
      <c r="BJ691" s="1">
        <v>533</v>
      </c>
      <c r="BK691" s="1">
        <v>1.4559099437148217</v>
      </c>
      <c r="BL691" s="1">
        <v>3928</v>
      </c>
      <c r="BM691" s="1">
        <v>3964</v>
      </c>
      <c r="BN691" s="1">
        <v>3912</v>
      </c>
      <c r="BO691" s="1">
        <v>3944</v>
      </c>
      <c r="BP691" s="1">
        <v>3928</v>
      </c>
      <c r="BQ691" s="1">
        <v>3964</v>
      </c>
      <c r="BR691" s="1">
        <v>3883</v>
      </c>
      <c r="BS691" s="1">
        <v>3925</v>
      </c>
      <c r="BT691" s="1">
        <v>3928</v>
      </c>
      <c r="BU691" s="1">
        <v>3937</v>
      </c>
      <c r="BV691" s="1">
        <v>3923</v>
      </c>
      <c r="BW691" s="1">
        <v>3934</v>
      </c>
      <c r="BX691" s="1">
        <v>1016.6</v>
      </c>
    </row>
    <row r="692" spans="1:76">
      <c r="A692" s="1">
        <v>2015</v>
      </c>
      <c r="B692" s="1">
        <v>2</v>
      </c>
      <c r="C692" s="24">
        <v>42303</v>
      </c>
      <c r="D692" s="26">
        <v>3919</v>
      </c>
      <c r="E692" s="26">
        <v>3919</v>
      </c>
      <c r="F692" s="26">
        <v>3895</v>
      </c>
      <c r="G692" s="26">
        <v>3899</v>
      </c>
      <c r="H692" s="1">
        <v>997.5</v>
      </c>
      <c r="I692" s="81">
        <v>133.57329999999999</v>
      </c>
      <c r="J692" s="119">
        <v>133.52774400000001</v>
      </c>
      <c r="K692" s="119">
        <v>87.821719999999999</v>
      </c>
      <c r="L692" s="72">
        <v>87.659711999999999</v>
      </c>
      <c r="M692" s="7">
        <v>3912</v>
      </c>
      <c r="O692" s="84"/>
      <c r="P692" s="13"/>
      <c r="Q692" s="13"/>
      <c r="R692" s="13"/>
      <c r="S692" s="13"/>
      <c r="T692" s="13"/>
      <c r="U692" s="13"/>
      <c r="V692" s="13"/>
      <c r="W692" s="50"/>
      <c r="X692" s="69">
        <v>3873</v>
      </c>
      <c r="Y692" s="7">
        <v>3887</v>
      </c>
      <c r="Z692" s="68">
        <v>3848</v>
      </c>
      <c r="AA692" s="68">
        <v>3882</v>
      </c>
      <c r="AG692" s="37"/>
      <c r="AH692" s="37"/>
      <c r="AP692" s="14">
        <v>3928</v>
      </c>
      <c r="AQ692" s="14">
        <v>3964</v>
      </c>
      <c r="AR692" s="14">
        <v>3883</v>
      </c>
      <c r="AS692" s="14">
        <v>3913</v>
      </c>
      <c r="AT692" s="14">
        <v>3908.3333333333335</v>
      </c>
      <c r="AU692" s="127">
        <v>20</v>
      </c>
      <c r="AV692" s="127" t="s">
        <v>618</v>
      </c>
      <c r="AW692" s="14">
        <v>1017</v>
      </c>
      <c r="AX692" s="127" t="s">
        <v>618</v>
      </c>
      <c r="AY692" s="14">
        <v>982</v>
      </c>
      <c r="AZ692" s="1">
        <v>3928</v>
      </c>
      <c r="BA692" s="1">
        <v>3964</v>
      </c>
      <c r="BB692" s="1">
        <v>3883</v>
      </c>
      <c r="BC692" s="1">
        <v>3913</v>
      </c>
      <c r="BH692" s="1">
        <v>3909</v>
      </c>
      <c r="BI692" s="1">
        <v>489</v>
      </c>
      <c r="BJ692" s="1">
        <v>391</v>
      </c>
      <c r="BK692" s="1">
        <v>1.2506393861892584</v>
      </c>
      <c r="BL692" s="1">
        <v>3928</v>
      </c>
      <c r="BM692" s="1">
        <v>3964</v>
      </c>
      <c r="BN692" s="1">
        <v>3883</v>
      </c>
      <c r="BO692" s="1">
        <v>3913</v>
      </c>
      <c r="BP692" s="1">
        <v>3928</v>
      </c>
      <c r="BQ692" s="1">
        <v>3964</v>
      </c>
      <c r="BR692" s="1">
        <v>3883</v>
      </c>
      <c r="BS692" s="1">
        <v>3913</v>
      </c>
      <c r="BT692" s="1">
        <v>3928</v>
      </c>
      <c r="BU692" s="1">
        <v>3964</v>
      </c>
      <c r="BV692" s="1">
        <v>3883</v>
      </c>
      <c r="BW692" s="1">
        <v>3913</v>
      </c>
      <c r="BX692" s="1">
        <v>994.2</v>
      </c>
    </row>
    <row r="693" spans="1:76">
      <c r="A693" s="1">
        <v>2015</v>
      </c>
      <c r="B693" s="1">
        <v>3</v>
      </c>
      <c r="C693" s="24">
        <v>42304</v>
      </c>
      <c r="D693" s="26">
        <v>3878</v>
      </c>
      <c r="E693" s="26">
        <v>3882</v>
      </c>
      <c r="F693" s="26">
        <v>3847</v>
      </c>
      <c r="G693" s="26">
        <v>3864</v>
      </c>
      <c r="H693" s="1">
        <v>988.7</v>
      </c>
      <c r="I693" s="81">
        <v>133.42481900000001</v>
      </c>
      <c r="J693" s="119">
        <v>133.31023300000001</v>
      </c>
      <c r="K693" s="119">
        <v>87.353013000000004</v>
      </c>
      <c r="L693" s="72">
        <v>87.369883999999999</v>
      </c>
      <c r="M693" s="114">
        <v>3912</v>
      </c>
      <c r="O693" s="84"/>
      <c r="P693" s="13"/>
      <c r="Q693" s="13"/>
      <c r="R693" s="13"/>
      <c r="S693" s="13"/>
      <c r="T693" s="13"/>
      <c r="U693" s="13"/>
      <c r="V693" s="13"/>
      <c r="W693" s="50"/>
      <c r="X693" s="69">
        <v>3851</v>
      </c>
      <c r="Y693" s="7">
        <v>3855</v>
      </c>
      <c r="Z693" s="68">
        <v>3807</v>
      </c>
      <c r="AA693" s="68">
        <v>3823</v>
      </c>
      <c r="AG693" s="37"/>
      <c r="AH693" s="37"/>
      <c r="AP693" s="14">
        <v>3878</v>
      </c>
      <c r="AQ693" s="14">
        <v>3882</v>
      </c>
      <c r="AR693" s="14">
        <v>3867</v>
      </c>
      <c r="AS693" s="14">
        <v>3868</v>
      </c>
      <c r="AT693" s="14">
        <v>3906</v>
      </c>
      <c r="AU693" s="127">
        <v>14</v>
      </c>
      <c r="AV693" s="127" t="s">
        <v>618</v>
      </c>
      <c r="AW693" s="14">
        <v>1017</v>
      </c>
      <c r="AX693" s="127">
        <v>45</v>
      </c>
      <c r="AY693" s="14">
        <v>1027</v>
      </c>
      <c r="AZ693" s="1">
        <v>3851</v>
      </c>
      <c r="BA693" s="1">
        <v>3855</v>
      </c>
      <c r="BB693" s="1">
        <v>3807</v>
      </c>
      <c r="BC693" s="1">
        <v>3825</v>
      </c>
      <c r="BH693" s="1">
        <v>3876</v>
      </c>
      <c r="BI693" s="1">
        <v>570</v>
      </c>
      <c r="BJ693" s="1">
        <v>597</v>
      </c>
      <c r="BK693" s="1">
        <v>0.95477386934673369</v>
      </c>
      <c r="BL693" s="1">
        <v>3851</v>
      </c>
      <c r="BM693" s="1">
        <v>3855</v>
      </c>
      <c r="BN693" s="1">
        <v>3818</v>
      </c>
      <c r="BO693" s="1">
        <v>3820</v>
      </c>
      <c r="BP693" s="1">
        <v>3851</v>
      </c>
      <c r="BQ693" s="1">
        <v>3855</v>
      </c>
      <c r="BR693" s="1">
        <v>3807</v>
      </c>
      <c r="BS693" s="1">
        <v>3843</v>
      </c>
      <c r="BT693" s="1">
        <v>3851</v>
      </c>
      <c r="BU693" s="1">
        <v>3855</v>
      </c>
      <c r="BV693" s="1">
        <v>3839</v>
      </c>
      <c r="BW693" s="1">
        <v>3841</v>
      </c>
      <c r="BX693" s="1">
        <v>992.8</v>
      </c>
    </row>
    <row r="694" spans="1:76">
      <c r="A694" s="1">
        <v>2015</v>
      </c>
      <c r="B694" s="1">
        <v>4</v>
      </c>
      <c r="C694" s="24">
        <v>42305</v>
      </c>
      <c r="D694" s="26">
        <v>3820</v>
      </c>
      <c r="E694" s="26">
        <v>3876</v>
      </c>
      <c r="F694" s="26">
        <v>3820</v>
      </c>
      <c r="G694" s="26">
        <v>3865</v>
      </c>
      <c r="H694" s="1">
        <v>1002.3</v>
      </c>
      <c r="I694" s="81">
        <v>132.94167200000001</v>
      </c>
      <c r="J694" s="119">
        <v>132.94667699999999</v>
      </c>
      <c r="K694" s="119">
        <v>85.801456000000002</v>
      </c>
      <c r="L694" s="72">
        <v>85.765835999999993</v>
      </c>
      <c r="M694" s="7">
        <v>4494</v>
      </c>
      <c r="O694" s="84"/>
      <c r="P694" s="13"/>
      <c r="Q694" s="13"/>
      <c r="R694" s="13"/>
      <c r="S694" s="13"/>
      <c r="T694" s="13"/>
      <c r="U694" s="13"/>
      <c r="V694" s="13"/>
      <c r="W694" s="50"/>
      <c r="X694" s="69">
        <v>3855</v>
      </c>
      <c r="Y694" s="7">
        <v>3933</v>
      </c>
      <c r="Z694" s="68">
        <v>3849</v>
      </c>
      <c r="AA694" s="68">
        <v>3902</v>
      </c>
      <c r="AG694" s="37"/>
      <c r="AH694" s="37"/>
      <c r="AP694" s="14">
        <v>3820</v>
      </c>
      <c r="AQ694" s="14">
        <v>3846</v>
      </c>
      <c r="AR694" s="14">
        <v>3820</v>
      </c>
      <c r="AS694" s="14">
        <v>3835</v>
      </c>
      <c r="AT694" s="14">
        <v>3872</v>
      </c>
      <c r="AU694" s="127">
        <v>45</v>
      </c>
      <c r="AV694" s="127">
        <v>44</v>
      </c>
      <c r="AW694" s="14">
        <v>1061</v>
      </c>
      <c r="AX694" s="127" t="s">
        <v>618</v>
      </c>
      <c r="AY694" s="14">
        <v>1027</v>
      </c>
      <c r="AZ694" s="1">
        <v>3855</v>
      </c>
      <c r="BA694" s="1">
        <v>3909</v>
      </c>
      <c r="BB694" s="1">
        <v>3849</v>
      </c>
      <c r="BC694" s="1">
        <v>3905</v>
      </c>
      <c r="BH694" s="1">
        <v>3833</v>
      </c>
      <c r="BI694" s="1">
        <v>448</v>
      </c>
      <c r="BJ694" s="1">
        <v>432</v>
      </c>
      <c r="BK694" s="1">
        <v>1.037037037037037</v>
      </c>
      <c r="BL694" s="1">
        <v>3855</v>
      </c>
      <c r="BM694" s="1">
        <v>3878</v>
      </c>
      <c r="BN694" s="1">
        <v>3849</v>
      </c>
      <c r="BO694" s="1">
        <v>3874</v>
      </c>
      <c r="BP694" s="1">
        <v>3855</v>
      </c>
      <c r="BQ694" s="1">
        <v>3911</v>
      </c>
      <c r="BR694" s="1">
        <v>3849</v>
      </c>
      <c r="BS694" s="1">
        <v>3907</v>
      </c>
      <c r="BT694" s="1">
        <v>3855</v>
      </c>
      <c r="BU694" s="1">
        <v>3862</v>
      </c>
      <c r="BV694" s="1">
        <v>3849</v>
      </c>
      <c r="BW694" s="1">
        <v>3854</v>
      </c>
      <c r="BX694" s="1">
        <v>995.7</v>
      </c>
    </row>
    <row r="695" spans="1:76">
      <c r="A695" s="1">
        <v>2015</v>
      </c>
      <c r="B695" s="1">
        <v>5</v>
      </c>
      <c r="C695" s="24">
        <v>42306</v>
      </c>
      <c r="D695" s="26">
        <v>3892</v>
      </c>
      <c r="E695" s="26">
        <v>3896</v>
      </c>
      <c r="F695" s="26">
        <v>3871</v>
      </c>
      <c r="G695" s="26">
        <v>3891</v>
      </c>
      <c r="H695" s="1">
        <v>993.1</v>
      </c>
      <c r="I695" s="81">
        <v>132.061995</v>
      </c>
      <c r="J695" s="119">
        <v>132.180497</v>
      </c>
      <c r="K695" s="119">
        <v>85.879547000000002</v>
      </c>
      <c r="L695" s="72">
        <v>85.954164000000006</v>
      </c>
      <c r="M695" s="7">
        <v>4484</v>
      </c>
      <c r="O695" s="84"/>
      <c r="P695" s="13"/>
      <c r="Q695" s="13"/>
      <c r="R695" s="13"/>
      <c r="S695" s="13"/>
      <c r="T695" s="13"/>
      <c r="U695" s="13"/>
      <c r="V695" s="13"/>
      <c r="W695" s="50"/>
      <c r="X695" s="69">
        <v>3896</v>
      </c>
      <c r="Y695" s="7">
        <v>3897</v>
      </c>
      <c r="Z695" s="68">
        <v>3856</v>
      </c>
      <c r="AA695" s="68">
        <v>3866</v>
      </c>
      <c r="AG695" s="37"/>
      <c r="AH695" s="37"/>
      <c r="AP695" s="14">
        <v>3892</v>
      </c>
      <c r="AQ695" s="14">
        <v>3896</v>
      </c>
      <c r="AR695" s="14">
        <v>3871</v>
      </c>
      <c r="AS695" s="14">
        <v>3881</v>
      </c>
      <c r="AT695" s="14">
        <v>3861.3333333333335</v>
      </c>
      <c r="AU695" s="127">
        <v>1</v>
      </c>
      <c r="AV695" s="127" t="s">
        <v>618</v>
      </c>
      <c r="AW695" s="14">
        <v>1061</v>
      </c>
      <c r="AX695" s="127" t="s">
        <v>618</v>
      </c>
      <c r="AY695" s="14">
        <v>1027</v>
      </c>
      <c r="AZ695" s="1">
        <v>3896</v>
      </c>
      <c r="BA695" s="1">
        <v>3897</v>
      </c>
      <c r="BB695" s="1">
        <v>3856</v>
      </c>
      <c r="BC695" s="1">
        <v>3869</v>
      </c>
      <c r="BH695" s="1">
        <v>3887</v>
      </c>
      <c r="BI695" s="1">
        <v>502</v>
      </c>
      <c r="BJ695" s="1">
        <v>385</v>
      </c>
      <c r="BK695" s="1">
        <v>1.3038961038961039</v>
      </c>
      <c r="BL695" s="1">
        <v>3896</v>
      </c>
      <c r="BM695" s="1">
        <v>3897</v>
      </c>
      <c r="BN695" s="1">
        <v>3856</v>
      </c>
      <c r="BO695" s="1">
        <v>3866</v>
      </c>
      <c r="BP695" s="1">
        <v>3896</v>
      </c>
      <c r="BQ695" s="1">
        <v>3897</v>
      </c>
      <c r="BR695" s="1">
        <v>3856</v>
      </c>
      <c r="BS695" s="1">
        <v>3873</v>
      </c>
      <c r="BT695" s="1">
        <v>3896</v>
      </c>
      <c r="BU695" s="1">
        <v>3897</v>
      </c>
      <c r="BV695" s="1">
        <v>3873</v>
      </c>
      <c r="BW695" s="1">
        <v>3878</v>
      </c>
      <c r="BX695" s="1">
        <v>998.4</v>
      </c>
    </row>
    <row r="696" spans="1:76">
      <c r="A696" s="1">
        <v>2015</v>
      </c>
      <c r="B696" s="1">
        <v>6</v>
      </c>
      <c r="C696" s="24">
        <v>42307</v>
      </c>
      <c r="D696" s="26">
        <v>3861</v>
      </c>
      <c r="E696" s="26">
        <v>3888</v>
      </c>
      <c r="F696" s="26">
        <v>3838</v>
      </c>
      <c r="G696" s="26">
        <v>3881</v>
      </c>
      <c r="H696" s="1">
        <v>989.1</v>
      </c>
      <c r="I696" s="81">
        <v>132.597759</v>
      </c>
      <c r="J696" s="119">
        <v>132.67464000000001</v>
      </c>
      <c r="K696" s="119">
        <v>85.907141999999993</v>
      </c>
      <c r="L696" s="72">
        <v>85.912959999999998</v>
      </c>
      <c r="M696" s="7">
        <v>4441</v>
      </c>
      <c r="O696" s="84"/>
      <c r="P696" s="13"/>
      <c r="Q696" s="13"/>
      <c r="R696" s="13"/>
      <c r="S696" s="13"/>
      <c r="T696" s="13"/>
      <c r="U696" s="13"/>
      <c r="V696" s="13"/>
      <c r="W696" s="50"/>
      <c r="X696" s="69">
        <v>3867</v>
      </c>
      <c r="Y696" s="7">
        <v>3884</v>
      </c>
      <c r="Z696" s="68">
        <v>3827</v>
      </c>
      <c r="AA696" s="68">
        <v>3839</v>
      </c>
      <c r="AG696" s="37"/>
      <c r="AH696" s="37"/>
      <c r="AP696" s="14">
        <v>3861</v>
      </c>
      <c r="AQ696" s="14">
        <v>3865</v>
      </c>
      <c r="AR696" s="14">
        <v>3844</v>
      </c>
      <c r="AS696" s="14">
        <v>3853</v>
      </c>
      <c r="AT696" s="14">
        <v>3856.3333333333335</v>
      </c>
      <c r="AU696" s="127">
        <v>20</v>
      </c>
      <c r="AV696" s="127" t="s">
        <v>618</v>
      </c>
      <c r="AW696" s="14">
        <v>1061</v>
      </c>
      <c r="AX696" s="127">
        <v>22</v>
      </c>
      <c r="AY696" s="14">
        <v>1049</v>
      </c>
      <c r="AZ696" s="1">
        <v>3867</v>
      </c>
      <c r="BA696" s="1">
        <v>3884</v>
      </c>
      <c r="BB696" s="1">
        <v>3835</v>
      </c>
      <c r="BC696" s="1">
        <v>3844</v>
      </c>
      <c r="BH696" s="1">
        <v>3863</v>
      </c>
      <c r="BI696" s="1">
        <v>612</v>
      </c>
      <c r="BJ696" s="1">
        <v>513</v>
      </c>
      <c r="BK696" s="1">
        <v>1.1929824561403508</v>
      </c>
      <c r="BL696" s="1">
        <v>3867</v>
      </c>
      <c r="BM696" s="1">
        <v>3884</v>
      </c>
      <c r="BN696" s="1">
        <v>3835</v>
      </c>
      <c r="BO696" s="1">
        <v>3841</v>
      </c>
      <c r="BP696" s="1">
        <v>3867</v>
      </c>
      <c r="BQ696" s="1">
        <v>3884</v>
      </c>
      <c r="BR696" s="1">
        <v>3832</v>
      </c>
      <c r="BS696" s="1">
        <v>3835</v>
      </c>
      <c r="BT696" s="1">
        <v>3867</v>
      </c>
      <c r="BU696" s="1">
        <v>3884</v>
      </c>
      <c r="BV696" s="1">
        <v>3867</v>
      </c>
      <c r="BW696" s="1">
        <v>3876</v>
      </c>
      <c r="BX696" s="1">
        <v>998.6</v>
      </c>
    </row>
    <row r="697" spans="1:76">
      <c r="A697" s="1">
        <v>2015</v>
      </c>
      <c r="B697" s="1">
        <v>2</v>
      </c>
      <c r="C697" s="24">
        <v>42310</v>
      </c>
      <c r="D697" s="26">
        <v>3820</v>
      </c>
      <c r="E697" s="26">
        <v>3824</v>
      </c>
      <c r="F697" s="26">
        <v>3781</v>
      </c>
      <c r="G697" s="26">
        <v>3782</v>
      </c>
      <c r="H697" s="1">
        <v>964.8</v>
      </c>
      <c r="I697" s="81">
        <v>132.762032</v>
      </c>
      <c r="J697" s="119">
        <v>132.82427100000001</v>
      </c>
      <c r="K697" s="119">
        <v>85.999063000000007</v>
      </c>
      <c r="L697" s="72">
        <v>85.936616999999998</v>
      </c>
      <c r="M697" s="7">
        <v>3782</v>
      </c>
      <c r="O697" s="84"/>
      <c r="P697" s="13"/>
      <c r="Q697" s="13"/>
      <c r="R697" s="13"/>
      <c r="S697" s="13"/>
      <c r="T697" s="13"/>
      <c r="U697" s="13"/>
      <c r="V697" s="13"/>
      <c r="W697" s="50"/>
      <c r="X697" s="69">
        <v>3785</v>
      </c>
      <c r="Y697" s="7">
        <v>3811</v>
      </c>
      <c r="Z697" s="68">
        <v>3767</v>
      </c>
      <c r="AA697" s="68">
        <v>3809</v>
      </c>
      <c r="AG697" s="37"/>
      <c r="AH697" s="37"/>
      <c r="AP697" s="14">
        <v>3867</v>
      </c>
      <c r="AQ697" s="14">
        <v>3884</v>
      </c>
      <c r="AR697" s="14">
        <v>3798</v>
      </c>
      <c r="AS697" s="14">
        <v>3799</v>
      </c>
      <c r="AT697" s="14">
        <v>3844.3333333333335</v>
      </c>
      <c r="AU697" s="127">
        <v>38</v>
      </c>
      <c r="AV697" s="127" t="s">
        <v>618</v>
      </c>
      <c r="AW697" s="14">
        <v>1061</v>
      </c>
      <c r="AX697" s="127">
        <v>33</v>
      </c>
      <c r="AY697" s="14">
        <v>1082</v>
      </c>
      <c r="AZ697" s="1">
        <v>3785</v>
      </c>
      <c r="BA697" s="1">
        <v>3797</v>
      </c>
      <c r="BB697" s="1">
        <v>3778</v>
      </c>
      <c r="BC697" s="1">
        <v>3785</v>
      </c>
      <c r="BH697" s="1">
        <v>3821</v>
      </c>
      <c r="BI697" s="1">
        <v>655</v>
      </c>
      <c r="BJ697" s="1">
        <v>598</v>
      </c>
      <c r="BK697" s="1">
        <v>1.0953177257525084</v>
      </c>
      <c r="BL697" s="1">
        <v>3785</v>
      </c>
      <c r="BM697" s="1">
        <v>3797</v>
      </c>
      <c r="BN697" s="1">
        <v>3778</v>
      </c>
      <c r="BO697" s="1">
        <v>3786</v>
      </c>
      <c r="BP697" s="1">
        <v>3785</v>
      </c>
      <c r="BQ697" s="1">
        <v>3797</v>
      </c>
      <c r="BR697" s="1">
        <v>3767</v>
      </c>
      <c r="BS697" s="1">
        <v>3770</v>
      </c>
      <c r="BT697" s="1">
        <v>3785</v>
      </c>
      <c r="BU697" s="1">
        <v>3797</v>
      </c>
      <c r="BV697" s="1">
        <v>3778</v>
      </c>
      <c r="BW697" s="1">
        <v>3788</v>
      </c>
      <c r="BX697" s="1">
        <v>977.9</v>
      </c>
    </row>
    <row r="698" spans="1:76">
      <c r="A698" s="1">
        <v>2015</v>
      </c>
      <c r="B698" s="1">
        <v>4</v>
      </c>
      <c r="C698" s="24">
        <v>42312</v>
      </c>
      <c r="D698" s="26">
        <v>3763</v>
      </c>
      <c r="E698" s="26">
        <v>3784</v>
      </c>
      <c r="F698" s="26">
        <v>3753</v>
      </c>
      <c r="G698" s="26">
        <v>3757</v>
      </c>
      <c r="H698" s="1">
        <v>956.3</v>
      </c>
      <c r="I698" s="81">
        <v>132.480594</v>
      </c>
      <c r="J698" s="119">
        <v>132.35606999999999</v>
      </c>
      <c r="K698" s="119">
        <v>87.170705999999996</v>
      </c>
      <c r="L698" s="72">
        <v>87.192314999999994</v>
      </c>
      <c r="M698" s="7">
        <v>3757</v>
      </c>
      <c r="O698" s="84"/>
      <c r="P698" s="13"/>
      <c r="Q698" s="13"/>
      <c r="R698" s="13"/>
      <c r="S698" s="13"/>
      <c r="T698" s="13"/>
      <c r="U698" s="13"/>
      <c r="V698" s="13"/>
      <c r="W698" s="50"/>
      <c r="X698" s="69">
        <v>3759</v>
      </c>
      <c r="Y698" s="7">
        <v>3814</v>
      </c>
      <c r="Z698" s="68">
        <v>3730</v>
      </c>
      <c r="AA698" s="68">
        <v>3731</v>
      </c>
      <c r="AG698" s="37"/>
      <c r="AH698" s="37"/>
      <c r="AP698" s="14">
        <v>3785</v>
      </c>
      <c r="AQ698" s="14">
        <v>3811</v>
      </c>
      <c r="AR698" s="14">
        <v>3761</v>
      </c>
      <c r="AS698" s="14">
        <v>3761</v>
      </c>
      <c r="AT698" s="14">
        <v>3804.3333333333335</v>
      </c>
      <c r="AU698" s="127">
        <v>6</v>
      </c>
      <c r="AV698" s="127" t="s">
        <v>618</v>
      </c>
      <c r="AW698" s="14">
        <v>1061</v>
      </c>
      <c r="AX698" s="127">
        <v>11</v>
      </c>
      <c r="AY698" s="14">
        <v>1093</v>
      </c>
      <c r="AZ698" s="1">
        <v>3759</v>
      </c>
      <c r="BA698" s="1">
        <v>3793</v>
      </c>
      <c r="BB698" s="1">
        <v>3751</v>
      </c>
      <c r="BC698" s="1">
        <v>3793</v>
      </c>
      <c r="BH698" s="1">
        <v>3775</v>
      </c>
      <c r="BI698" s="1">
        <v>551</v>
      </c>
      <c r="BJ698" s="1">
        <v>468</v>
      </c>
      <c r="BK698" s="1">
        <v>1.1773504273504274</v>
      </c>
      <c r="BL698" s="1">
        <v>3759</v>
      </c>
      <c r="BM698" s="1">
        <v>3778</v>
      </c>
      <c r="BN698" s="1">
        <v>3751</v>
      </c>
      <c r="BO698" s="1">
        <v>3772</v>
      </c>
      <c r="BP698" s="1">
        <v>3759</v>
      </c>
      <c r="BQ698" s="1">
        <v>3814</v>
      </c>
      <c r="BR698" s="1">
        <v>3751</v>
      </c>
      <c r="BS698" s="1">
        <v>3795</v>
      </c>
      <c r="BT698" s="1">
        <v>3759</v>
      </c>
      <c r="BU698" s="1">
        <v>3760</v>
      </c>
      <c r="BV698" s="1">
        <v>3754</v>
      </c>
      <c r="BW698" s="1">
        <v>3755</v>
      </c>
      <c r="BX698" s="1">
        <v>964.6</v>
      </c>
    </row>
    <row r="699" spans="1:76">
      <c r="A699" s="1">
        <v>2015</v>
      </c>
      <c r="B699" s="1">
        <v>5</v>
      </c>
      <c r="C699" s="24">
        <v>42313</v>
      </c>
      <c r="D699" s="26">
        <v>3748</v>
      </c>
      <c r="E699" s="26">
        <v>3758</v>
      </c>
      <c r="F699" s="26">
        <v>3739</v>
      </c>
      <c r="G699" s="26">
        <v>3754</v>
      </c>
      <c r="H699" s="1">
        <v>951.6</v>
      </c>
      <c r="I699" s="81">
        <v>131.96372400000001</v>
      </c>
      <c r="J699" s="119">
        <v>131.97769199999999</v>
      </c>
      <c r="K699" s="119">
        <v>86.675979999999996</v>
      </c>
      <c r="L699" s="72">
        <v>86.842464000000007</v>
      </c>
      <c r="M699" s="7">
        <v>3742</v>
      </c>
      <c r="O699" s="84"/>
      <c r="P699" s="13"/>
      <c r="Q699" s="13"/>
      <c r="R699" s="13"/>
      <c r="S699" s="13"/>
      <c r="T699" s="13"/>
      <c r="U699" s="13"/>
      <c r="V699" s="13"/>
      <c r="W699" s="50"/>
      <c r="X699" s="69">
        <v>3742</v>
      </c>
      <c r="Y699" s="7">
        <v>3766</v>
      </c>
      <c r="Z699" s="68">
        <v>3729</v>
      </c>
      <c r="AA699" s="68">
        <v>3731</v>
      </c>
      <c r="AG699" s="37"/>
      <c r="AH699" s="37"/>
      <c r="AP699" s="14">
        <v>3759</v>
      </c>
      <c r="AQ699" s="14">
        <v>3814</v>
      </c>
      <c r="AR699" s="14">
        <v>3730</v>
      </c>
      <c r="AS699" s="14">
        <v>3749</v>
      </c>
      <c r="AT699" s="14">
        <v>3769.6666666666665</v>
      </c>
      <c r="AU699" s="127">
        <v>6</v>
      </c>
      <c r="AV699" s="127" t="s">
        <v>618</v>
      </c>
      <c r="AW699" s="14">
        <v>1061</v>
      </c>
      <c r="AX699" s="127" t="s">
        <v>618</v>
      </c>
      <c r="AY699" s="14">
        <v>1093</v>
      </c>
      <c r="AZ699" s="1">
        <v>3742</v>
      </c>
      <c r="BA699" s="1">
        <v>3766</v>
      </c>
      <c r="BB699" s="1">
        <v>3734</v>
      </c>
      <c r="BC699" s="1">
        <v>3745</v>
      </c>
      <c r="BH699" s="1">
        <v>3746</v>
      </c>
      <c r="BI699" s="1">
        <v>475</v>
      </c>
      <c r="BJ699" s="1">
        <v>430</v>
      </c>
      <c r="BK699" s="1">
        <v>1.1046511627906976</v>
      </c>
      <c r="BL699" s="1">
        <v>3742</v>
      </c>
      <c r="BM699" s="1">
        <v>3766</v>
      </c>
      <c r="BN699" s="1">
        <v>3734</v>
      </c>
      <c r="BO699" s="1">
        <v>3748</v>
      </c>
      <c r="BP699" s="1">
        <v>3742</v>
      </c>
      <c r="BQ699" s="1">
        <v>3766</v>
      </c>
      <c r="BR699" s="1">
        <v>3731</v>
      </c>
      <c r="BS699" s="1">
        <v>3741</v>
      </c>
      <c r="BT699" s="1">
        <v>3742</v>
      </c>
      <c r="BU699" s="1">
        <v>3753</v>
      </c>
      <c r="BV699" s="1">
        <v>3734</v>
      </c>
      <c r="BW699" s="1">
        <v>3745</v>
      </c>
      <c r="BX699" s="1">
        <v>957.4</v>
      </c>
    </row>
    <row r="700" spans="1:76">
      <c r="A700" s="1">
        <v>2015</v>
      </c>
      <c r="B700" s="1">
        <v>6</v>
      </c>
      <c r="C700" s="24">
        <v>42314</v>
      </c>
      <c r="D700" s="26">
        <v>3738</v>
      </c>
      <c r="E700" s="26">
        <v>3772</v>
      </c>
      <c r="F700" s="26">
        <v>3733</v>
      </c>
      <c r="G700" s="26">
        <v>3770</v>
      </c>
      <c r="H700" s="1">
        <v>940</v>
      </c>
      <c r="I700" s="81">
        <v>132.42950400000001</v>
      </c>
      <c r="J700" s="119">
        <v>132.46313499999999</v>
      </c>
      <c r="K700" s="119">
        <v>87.050880000000006</v>
      </c>
      <c r="L700" s="72">
        <v>87.098380000000006</v>
      </c>
      <c r="M700" s="7">
        <v>3770</v>
      </c>
      <c r="O700" s="84"/>
      <c r="P700" s="13"/>
      <c r="Q700" s="13"/>
      <c r="R700" s="13"/>
      <c r="S700" s="13"/>
      <c r="T700" s="13"/>
      <c r="U700" s="13"/>
      <c r="V700" s="13"/>
      <c r="W700" s="50"/>
      <c r="X700" s="69">
        <v>3771</v>
      </c>
      <c r="Y700" s="7">
        <v>3771</v>
      </c>
      <c r="Z700" s="68">
        <v>3717</v>
      </c>
      <c r="AA700" s="68">
        <v>3738</v>
      </c>
      <c r="AG700" s="37"/>
      <c r="AH700" s="37"/>
      <c r="AP700" s="14">
        <v>3742</v>
      </c>
      <c r="AQ700" s="14">
        <v>3766</v>
      </c>
      <c r="AR700" s="14">
        <v>3729</v>
      </c>
      <c r="AS700" s="14">
        <v>3750</v>
      </c>
      <c r="AT700" s="14">
        <v>3753.3333333333335</v>
      </c>
      <c r="AU700" s="127">
        <v>32</v>
      </c>
      <c r="AV700" s="127">
        <v>-37</v>
      </c>
      <c r="AW700" s="14">
        <v>1024</v>
      </c>
      <c r="AX700" s="127" t="s">
        <v>618</v>
      </c>
      <c r="AY700" s="14">
        <v>1093</v>
      </c>
      <c r="AZ700" s="1">
        <v>3771</v>
      </c>
      <c r="BA700" s="1">
        <v>3771</v>
      </c>
      <c r="BB700" s="1">
        <v>3718</v>
      </c>
      <c r="BC700" s="1">
        <v>3729</v>
      </c>
      <c r="BH700" s="1">
        <v>3746</v>
      </c>
      <c r="BI700" s="1">
        <v>607</v>
      </c>
      <c r="BJ700" s="1">
        <v>757</v>
      </c>
      <c r="BK700" s="1">
        <v>0.8018494055482166</v>
      </c>
      <c r="BL700" s="1">
        <v>3771</v>
      </c>
      <c r="BM700" s="1">
        <v>3771</v>
      </c>
      <c r="BN700" s="1">
        <v>3742</v>
      </c>
      <c r="BO700" s="1">
        <v>3745</v>
      </c>
      <c r="BP700" s="1">
        <v>3771</v>
      </c>
      <c r="BQ700" s="1">
        <v>3771</v>
      </c>
      <c r="BR700" s="1">
        <v>3717</v>
      </c>
      <c r="BS700" s="1">
        <v>3742</v>
      </c>
      <c r="BT700" s="1">
        <v>3771</v>
      </c>
      <c r="BU700" s="1">
        <v>3771</v>
      </c>
      <c r="BV700" s="1">
        <v>3751</v>
      </c>
      <c r="BW700" s="1">
        <v>3753</v>
      </c>
      <c r="BX700" s="1">
        <v>956.6</v>
      </c>
    </row>
    <row r="701" spans="1:76">
      <c r="A701" s="1">
        <v>2015</v>
      </c>
      <c r="B701" s="1">
        <v>2</v>
      </c>
      <c r="C701" s="24">
        <v>42317</v>
      </c>
      <c r="D701" s="26">
        <v>3731</v>
      </c>
      <c r="E701" s="26">
        <v>3745</v>
      </c>
      <c r="F701" s="26">
        <v>3714</v>
      </c>
      <c r="G701" s="26">
        <v>3732</v>
      </c>
      <c r="H701" s="1">
        <v>914.9</v>
      </c>
      <c r="I701" s="81">
        <v>132.76944</v>
      </c>
      <c r="J701" s="119">
        <v>132.69202000000001</v>
      </c>
      <c r="K701" s="119">
        <v>86.963489999999993</v>
      </c>
      <c r="L701" s="72">
        <v>86.947640000000007</v>
      </c>
      <c r="M701" s="7">
        <v>3741</v>
      </c>
      <c r="O701" s="84"/>
      <c r="P701" s="13"/>
      <c r="Q701" s="13"/>
      <c r="R701" s="13"/>
      <c r="S701" s="13"/>
      <c r="T701" s="13"/>
      <c r="U701" s="13"/>
      <c r="V701" s="13"/>
      <c r="W701" s="50"/>
      <c r="X701" s="69">
        <v>3740</v>
      </c>
      <c r="Y701" s="7">
        <v>3746</v>
      </c>
      <c r="Z701" s="68">
        <v>3616</v>
      </c>
      <c r="AA701" s="68">
        <v>3625</v>
      </c>
      <c r="AG701" s="37"/>
      <c r="AH701" s="37"/>
      <c r="AP701" s="14">
        <v>3771</v>
      </c>
      <c r="AQ701" s="14">
        <v>3771</v>
      </c>
      <c r="AR701" s="14">
        <v>3714</v>
      </c>
      <c r="AS701" s="14">
        <v>3725</v>
      </c>
      <c r="AT701" s="14">
        <v>3741.3333333333335</v>
      </c>
      <c r="AU701" s="127">
        <v>1</v>
      </c>
      <c r="AV701" s="127" t="s">
        <v>618</v>
      </c>
      <c r="AW701" s="14">
        <v>1024</v>
      </c>
      <c r="AX701" s="127" t="s">
        <v>618</v>
      </c>
      <c r="AY701" s="14">
        <v>1093</v>
      </c>
      <c r="AZ701" s="1">
        <v>3740</v>
      </c>
      <c r="BA701" s="1">
        <v>3746</v>
      </c>
      <c r="BB701" s="1">
        <v>3664</v>
      </c>
      <c r="BC701" s="1">
        <v>3669</v>
      </c>
      <c r="BH701" s="1">
        <v>3726</v>
      </c>
      <c r="BI701" s="1">
        <v>643</v>
      </c>
      <c r="BJ701" s="1">
        <v>589</v>
      </c>
      <c r="BK701" s="1">
        <v>1.0916808149405772</v>
      </c>
      <c r="BL701" s="1">
        <v>3740</v>
      </c>
      <c r="BM701" s="1">
        <v>3746</v>
      </c>
      <c r="BN701" s="1">
        <v>3701</v>
      </c>
      <c r="BO701" s="1">
        <v>3702</v>
      </c>
      <c r="BP701" s="1">
        <v>3740</v>
      </c>
      <c r="BQ701" s="1">
        <v>3746</v>
      </c>
      <c r="BR701" s="1">
        <v>3631</v>
      </c>
      <c r="BS701" s="1">
        <v>3638</v>
      </c>
      <c r="BT701" s="1">
        <v>3740</v>
      </c>
      <c r="BU701" s="1">
        <v>3746</v>
      </c>
      <c r="BV701" s="1">
        <v>3725</v>
      </c>
      <c r="BW701" s="1">
        <v>3725</v>
      </c>
      <c r="BX701" s="1">
        <v>941.1</v>
      </c>
    </row>
    <row r="702" spans="1:76">
      <c r="A702" s="1">
        <v>2015</v>
      </c>
      <c r="B702" s="1">
        <v>3</v>
      </c>
      <c r="C702" s="24">
        <v>42318</v>
      </c>
      <c r="D702" s="26">
        <v>3636</v>
      </c>
      <c r="E702" s="26">
        <v>3649</v>
      </c>
      <c r="F702" s="26">
        <v>3619</v>
      </c>
      <c r="G702" s="26">
        <v>3619</v>
      </c>
      <c r="H702" s="1">
        <v>902.7</v>
      </c>
      <c r="I702" s="81">
        <v>132.44886</v>
      </c>
      <c r="J702" s="119">
        <v>132.44287</v>
      </c>
      <c r="K702" s="119">
        <v>86.963489999999993</v>
      </c>
      <c r="L702" s="72">
        <v>86.922951999999995</v>
      </c>
      <c r="M702" s="7">
        <v>3638</v>
      </c>
      <c r="O702" s="84"/>
      <c r="P702" s="13"/>
      <c r="Q702" s="13"/>
      <c r="R702" s="13"/>
      <c r="S702" s="13"/>
      <c r="T702" s="13"/>
      <c r="U702" s="13"/>
      <c r="V702" s="13"/>
      <c r="W702" s="50"/>
      <c r="X702" s="69">
        <v>3637</v>
      </c>
      <c r="Y702" s="7">
        <v>3650</v>
      </c>
      <c r="Z702" s="68">
        <v>3569</v>
      </c>
      <c r="AA702" s="68">
        <v>3580</v>
      </c>
      <c r="AG702" s="37"/>
      <c r="AH702" s="37"/>
      <c r="AP702" s="14">
        <v>3740</v>
      </c>
      <c r="AQ702" s="14">
        <v>3746</v>
      </c>
      <c r="AR702" s="14">
        <v>3616</v>
      </c>
      <c r="AS702" s="14">
        <v>3628</v>
      </c>
      <c r="AT702" s="14">
        <v>3701</v>
      </c>
      <c r="AU702" s="127">
        <v>17</v>
      </c>
      <c r="AV702" s="127" t="s">
        <v>618</v>
      </c>
      <c r="AW702" s="14">
        <v>1024</v>
      </c>
      <c r="AX702" s="127" t="s">
        <v>618</v>
      </c>
      <c r="AY702" s="14">
        <v>1093</v>
      </c>
      <c r="AZ702" s="1">
        <v>3637</v>
      </c>
      <c r="BA702" s="1">
        <v>3650</v>
      </c>
      <c r="BB702" s="1">
        <v>3596</v>
      </c>
      <c r="BC702" s="1">
        <v>3596</v>
      </c>
      <c r="BH702" s="1">
        <v>3639</v>
      </c>
      <c r="BI702" s="1">
        <v>631</v>
      </c>
      <c r="BJ702" s="1">
        <v>594</v>
      </c>
      <c r="BK702" s="1">
        <v>1.0622895622895623</v>
      </c>
      <c r="BL702" s="1">
        <v>3637</v>
      </c>
      <c r="BM702" s="1">
        <v>3650</v>
      </c>
      <c r="BN702" s="1">
        <v>3623</v>
      </c>
      <c r="BO702" s="1">
        <v>3627</v>
      </c>
      <c r="BP702" s="1">
        <v>3637</v>
      </c>
      <c r="BQ702" s="1">
        <v>3650</v>
      </c>
      <c r="BR702" s="1">
        <v>3582</v>
      </c>
      <c r="BS702" s="1">
        <v>3594</v>
      </c>
      <c r="BT702" s="1">
        <v>3637</v>
      </c>
      <c r="BU702" s="1">
        <v>3650</v>
      </c>
      <c r="BV702" s="1">
        <v>3627</v>
      </c>
      <c r="BW702" s="1">
        <v>3636</v>
      </c>
      <c r="BX702" s="1">
        <v>914.7</v>
      </c>
    </row>
    <row r="703" spans="1:76">
      <c r="A703" s="1">
        <v>2015</v>
      </c>
      <c r="B703" s="1">
        <v>4</v>
      </c>
      <c r="C703" s="24">
        <v>42319</v>
      </c>
      <c r="D703" s="26">
        <v>3583</v>
      </c>
      <c r="E703" s="26">
        <v>3595</v>
      </c>
      <c r="F703" s="26">
        <v>3575</v>
      </c>
      <c r="G703" s="26">
        <v>3579</v>
      </c>
      <c r="H703" s="1">
        <v>882.7</v>
      </c>
      <c r="I703" s="81">
        <v>132.09281799999999</v>
      </c>
      <c r="J703" s="119">
        <v>132.08657400000001</v>
      </c>
      <c r="K703" s="119">
        <v>86.811582000000001</v>
      </c>
      <c r="L703" s="72">
        <v>86.802912000000006</v>
      </c>
      <c r="M703" s="7">
        <v>3583</v>
      </c>
      <c r="O703" s="84"/>
      <c r="P703" s="13"/>
      <c r="Q703" s="13"/>
      <c r="R703" s="13"/>
      <c r="S703" s="13"/>
      <c r="T703" s="13"/>
      <c r="U703" s="13"/>
      <c r="V703" s="13"/>
      <c r="W703" s="50"/>
      <c r="X703" s="69">
        <v>3585</v>
      </c>
      <c r="Y703" s="7">
        <v>3590</v>
      </c>
      <c r="Z703" s="68">
        <v>3490</v>
      </c>
      <c r="AA703" s="68">
        <v>3491</v>
      </c>
      <c r="AG703" s="37"/>
      <c r="AH703" s="37"/>
      <c r="AP703" s="14">
        <v>3637</v>
      </c>
      <c r="AQ703" s="14">
        <v>3650</v>
      </c>
      <c r="AR703" s="14">
        <v>3569</v>
      </c>
      <c r="AS703" s="14">
        <v>3584</v>
      </c>
      <c r="AT703" s="14">
        <v>3645.6666666666665</v>
      </c>
      <c r="AU703" s="127">
        <v>4</v>
      </c>
      <c r="AV703" s="127" t="s">
        <v>618</v>
      </c>
      <c r="AW703" s="14">
        <v>1024</v>
      </c>
      <c r="AX703" s="127" t="s">
        <v>618</v>
      </c>
      <c r="AY703" s="14">
        <v>1093</v>
      </c>
      <c r="AZ703" s="1">
        <v>3585</v>
      </c>
      <c r="BA703" s="1">
        <v>3590</v>
      </c>
      <c r="BB703" s="1">
        <v>3536</v>
      </c>
      <c r="BC703" s="1">
        <v>3536</v>
      </c>
      <c r="BH703" s="1">
        <v>3582</v>
      </c>
      <c r="BI703" s="1">
        <v>472</v>
      </c>
      <c r="BJ703" s="1">
        <v>581</v>
      </c>
      <c r="BK703" s="1">
        <v>0.81239242685025814</v>
      </c>
      <c r="BL703" s="1">
        <v>3585</v>
      </c>
      <c r="BM703" s="1">
        <v>3590</v>
      </c>
      <c r="BN703" s="1">
        <v>3565</v>
      </c>
      <c r="BO703" s="1">
        <v>3569</v>
      </c>
      <c r="BP703" s="1">
        <v>3585</v>
      </c>
      <c r="BQ703" s="1">
        <v>3590</v>
      </c>
      <c r="BR703" s="1">
        <v>3511</v>
      </c>
      <c r="BS703" s="1">
        <v>3514</v>
      </c>
      <c r="BT703" s="1">
        <v>3585</v>
      </c>
      <c r="BU703" s="1">
        <v>3586</v>
      </c>
      <c r="BV703" s="1">
        <v>3566</v>
      </c>
      <c r="BW703" s="1">
        <v>3568</v>
      </c>
      <c r="BX703" s="1">
        <v>901.8</v>
      </c>
    </row>
    <row r="704" spans="1:76">
      <c r="A704" s="1">
        <v>2015</v>
      </c>
      <c r="B704" s="1">
        <v>5</v>
      </c>
      <c r="C704" s="24">
        <v>42320</v>
      </c>
      <c r="D704" s="26">
        <v>3495</v>
      </c>
      <c r="E704" s="26">
        <v>3516</v>
      </c>
      <c r="F704" s="26">
        <v>3480</v>
      </c>
      <c r="G704" s="26">
        <v>3510</v>
      </c>
      <c r="H704" s="1">
        <v>878.6</v>
      </c>
      <c r="I704" s="81">
        <v>132.197382</v>
      </c>
      <c r="J704" s="119">
        <v>132.05450400000001</v>
      </c>
      <c r="K704" s="119">
        <v>87.803747999999999</v>
      </c>
      <c r="L704" s="72">
        <v>87.806904000000003</v>
      </c>
      <c r="M704" s="7">
        <v>3510</v>
      </c>
      <c r="O704" s="84"/>
      <c r="P704" s="13"/>
      <c r="Q704" s="13"/>
      <c r="R704" s="13"/>
      <c r="S704" s="13"/>
      <c r="T704" s="13"/>
      <c r="U704" s="13"/>
      <c r="V704" s="13"/>
      <c r="W704" s="50"/>
      <c r="X704" s="69">
        <v>3511</v>
      </c>
      <c r="Y704" s="7">
        <v>3519</v>
      </c>
      <c r="Z704" s="68">
        <v>3465</v>
      </c>
      <c r="AA704" s="68">
        <v>3470</v>
      </c>
      <c r="AG704" s="37"/>
      <c r="AH704" s="37"/>
      <c r="AP704" s="14">
        <v>3585</v>
      </c>
      <c r="AQ704" s="14">
        <v>3590</v>
      </c>
      <c r="AR704" s="14">
        <v>3480</v>
      </c>
      <c r="AS704" s="14">
        <v>3500</v>
      </c>
      <c r="AT704" s="14">
        <v>3570.6666666666665</v>
      </c>
      <c r="AU704" s="127">
        <v>15</v>
      </c>
      <c r="AV704" s="127" t="s">
        <v>618</v>
      </c>
      <c r="AW704" s="14">
        <v>1024</v>
      </c>
      <c r="AX704" s="127" t="s">
        <v>618</v>
      </c>
      <c r="AY704" s="14">
        <v>1093</v>
      </c>
      <c r="AZ704" s="1">
        <v>3511</v>
      </c>
      <c r="BA704" s="1">
        <v>3519</v>
      </c>
      <c r="BB704" s="1">
        <v>3465</v>
      </c>
      <c r="BC704" s="1">
        <v>3495</v>
      </c>
      <c r="BH704" s="1">
        <v>3496</v>
      </c>
      <c r="BI704" s="1">
        <v>675</v>
      </c>
      <c r="BJ704" s="1">
        <v>527</v>
      </c>
      <c r="BK704" s="1">
        <v>1.2808349146110056</v>
      </c>
      <c r="BL704" s="1">
        <v>3511</v>
      </c>
      <c r="BM704" s="1">
        <v>3519</v>
      </c>
      <c r="BN704" s="1">
        <v>3478</v>
      </c>
      <c r="BO704" s="1">
        <v>3479</v>
      </c>
      <c r="BP704" s="1">
        <v>3511</v>
      </c>
      <c r="BQ704" s="1">
        <v>3519</v>
      </c>
      <c r="BR704" s="1">
        <v>3465</v>
      </c>
      <c r="BS704" s="1">
        <v>3492</v>
      </c>
      <c r="BT704" s="1">
        <v>3511</v>
      </c>
      <c r="BU704" s="1">
        <v>3519</v>
      </c>
      <c r="BV704" s="1">
        <v>3500</v>
      </c>
      <c r="BW704" s="1">
        <v>3509</v>
      </c>
      <c r="BX704" s="1">
        <v>886.4</v>
      </c>
    </row>
    <row r="705" spans="1:76">
      <c r="A705" s="1">
        <v>2015</v>
      </c>
      <c r="B705" s="1">
        <v>6</v>
      </c>
      <c r="C705" s="24">
        <v>42321</v>
      </c>
      <c r="D705" s="26">
        <v>3483</v>
      </c>
      <c r="E705" s="26">
        <v>3490</v>
      </c>
      <c r="F705" s="26">
        <v>3444</v>
      </c>
      <c r="G705" s="26">
        <v>3449</v>
      </c>
      <c r="H705" s="1">
        <v>863.7</v>
      </c>
      <c r="I705" s="81">
        <v>132.222624</v>
      </c>
      <c r="J705" s="119">
        <v>132.215214</v>
      </c>
      <c r="K705" s="119">
        <v>87.384146999999999</v>
      </c>
      <c r="L705" s="72">
        <v>87.432047999999995</v>
      </c>
      <c r="M705" s="7">
        <v>3473</v>
      </c>
      <c r="O705" s="84"/>
      <c r="P705" s="13"/>
      <c r="Q705" s="13"/>
      <c r="R705" s="13"/>
      <c r="S705" s="13"/>
      <c r="T705" s="13"/>
      <c r="U705" s="13"/>
      <c r="V705" s="13"/>
      <c r="W705" s="50"/>
      <c r="X705" s="69">
        <v>3470</v>
      </c>
      <c r="Y705" s="7">
        <v>3493</v>
      </c>
      <c r="Z705" s="68">
        <v>3411</v>
      </c>
      <c r="AA705" s="68">
        <v>3412</v>
      </c>
      <c r="AG705" s="37"/>
      <c r="AH705" s="37"/>
      <c r="AP705" s="14">
        <v>3511</v>
      </c>
      <c r="AQ705" s="14">
        <v>3519</v>
      </c>
      <c r="AR705" s="14">
        <v>3465</v>
      </c>
      <c r="AS705" s="14">
        <v>3479</v>
      </c>
      <c r="AT705" s="14">
        <v>3521</v>
      </c>
      <c r="AU705" s="127">
        <v>34</v>
      </c>
      <c r="AV705" s="127" t="s">
        <v>618</v>
      </c>
      <c r="AW705" s="14">
        <v>1024</v>
      </c>
      <c r="AX705" s="127">
        <v>58</v>
      </c>
      <c r="AY705" s="14">
        <v>1151</v>
      </c>
      <c r="AZ705" s="1">
        <v>3470</v>
      </c>
      <c r="BA705" s="1">
        <v>3493</v>
      </c>
      <c r="BB705" s="1">
        <v>3423</v>
      </c>
      <c r="BC705" s="1">
        <v>3439</v>
      </c>
      <c r="BH705" s="1">
        <v>3486</v>
      </c>
      <c r="BI705" s="1">
        <v>481</v>
      </c>
      <c r="BJ705" s="1">
        <v>450</v>
      </c>
      <c r="BK705" s="1">
        <v>1.068888888888889</v>
      </c>
      <c r="BL705" s="1">
        <v>3470</v>
      </c>
      <c r="BM705" s="1">
        <v>3493</v>
      </c>
      <c r="BN705" s="1">
        <v>3461</v>
      </c>
      <c r="BO705" s="1">
        <v>3461</v>
      </c>
      <c r="BP705" s="1">
        <v>3470</v>
      </c>
      <c r="BQ705" s="1">
        <v>3493</v>
      </c>
      <c r="BR705" s="1">
        <v>3423</v>
      </c>
      <c r="BS705" s="1">
        <v>3432</v>
      </c>
      <c r="BT705" s="1">
        <v>3470</v>
      </c>
      <c r="BU705" s="1">
        <v>3476</v>
      </c>
      <c r="BV705" s="1">
        <v>3463</v>
      </c>
      <c r="BW705" s="1">
        <v>3466</v>
      </c>
      <c r="BX705" s="1">
        <v>877.5</v>
      </c>
    </row>
    <row r="706" spans="1:76">
      <c r="A706" s="1">
        <v>2015</v>
      </c>
      <c r="B706" s="1">
        <v>2</v>
      </c>
      <c r="C706" s="24">
        <v>42324</v>
      </c>
      <c r="D706" s="26">
        <v>3405</v>
      </c>
      <c r="E706" s="26">
        <v>3453</v>
      </c>
      <c r="F706" s="26">
        <v>3404</v>
      </c>
      <c r="G706" s="26">
        <v>3444</v>
      </c>
      <c r="H706" s="1">
        <v>868</v>
      </c>
      <c r="I706" s="81">
        <v>131.28623999999999</v>
      </c>
      <c r="J706" s="119">
        <v>131.54820799999999</v>
      </c>
      <c r="K706" s="119">
        <v>87.087599999999995</v>
      </c>
      <c r="L706" s="72">
        <v>87.216853999999998</v>
      </c>
      <c r="M706" s="7">
        <v>3448</v>
      </c>
      <c r="O706" s="84"/>
      <c r="P706" s="13"/>
      <c r="Q706" s="13"/>
      <c r="R706" s="13"/>
      <c r="S706" s="13"/>
      <c r="T706" s="13"/>
      <c r="U706" s="13"/>
      <c r="V706" s="13"/>
      <c r="W706" s="50"/>
      <c r="X706" s="69">
        <v>3450</v>
      </c>
      <c r="Y706" s="7">
        <v>3454</v>
      </c>
      <c r="Z706" s="68">
        <v>3404</v>
      </c>
      <c r="AA706" s="68">
        <v>3444</v>
      </c>
      <c r="AG706" s="37"/>
      <c r="AH706" s="37"/>
      <c r="AP706" s="14">
        <v>3470</v>
      </c>
      <c r="AQ706" s="14">
        <v>3493</v>
      </c>
      <c r="AR706" s="14">
        <v>3404</v>
      </c>
      <c r="AS706" s="14">
        <v>3419</v>
      </c>
      <c r="AT706" s="14">
        <v>3466</v>
      </c>
      <c r="AU706" s="127">
        <v>39</v>
      </c>
      <c r="AV706" s="127" t="s">
        <v>618</v>
      </c>
      <c r="AW706" s="14">
        <v>1024</v>
      </c>
      <c r="AX706" s="127" t="s">
        <v>618</v>
      </c>
      <c r="AY706" s="14">
        <v>1151</v>
      </c>
      <c r="AZ706" s="1">
        <v>3450</v>
      </c>
      <c r="BA706" s="1">
        <v>3454</v>
      </c>
      <c r="BB706" s="1">
        <v>3425</v>
      </c>
      <c r="BC706" s="1">
        <v>3429</v>
      </c>
      <c r="BH706" s="1">
        <v>3431</v>
      </c>
      <c r="BI706" s="1">
        <v>454</v>
      </c>
      <c r="BJ706" s="1">
        <v>301</v>
      </c>
      <c r="BK706" s="1">
        <v>1.5083056478405317</v>
      </c>
      <c r="BL706" s="1">
        <v>3450</v>
      </c>
      <c r="BM706" s="1">
        <v>3454</v>
      </c>
      <c r="BN706" s="1">
        <v>3435</v>
      </c>
      <c r="BO706" s="1">
        <v>3449</v>
      </c>
      <c r="BP706" s="1">
        <v>3450</v>
      </c>
      <c r="BQ706" s="1">
        <v>3454</v>
      </c>
      <c r="BR706" s="1">
        <v>3405</v>
      </c>
      <c r="BS706" s="1">
        <v>3408</v>
      </c>
      <c r="BT706" s="1">
        <v>3450</v>
      </c>
      <c r="BU706" s="1">
        <v>3454</v>
      </c>
      <c r="BV706" s="1">
        <v>3436</v>
      </c>
      <c r="BW706" s="1">
        <v>3442</v>
      </c>
      <c r="BX706" s="1">
        <v>869.5</v>
      </c>
    </row>
    <row r="707" spans="1:76">
      <c r="A707" s="1">
        <v>2015</v>
      </c>
      <c r="B707" s="1">
        <v>3</v>
      </c>
      <c r="C707" s="24">
        <v>42325</v>
      </c>
      <c r="D707" s="26">
        <v>3450</v>
      </c>
      <c r="E707" s="26">
        <v>3479</v>
      </c>
      <c r="F707" s="26">
        <v>3447</v>
      </c>
      <c r="G707" s="26">
        <v>3454</v>
      </c>
      <c r="H707" s="1">
        <v>854.7</v>
      </c>
      <c r="I707" s="81">
        <v>131.620113</v>
      </c>
      <c r="J707" s="119">
        <v>131.36943400000001</v>
      </c>
      <c r="K707" s="119">
        <v>87.372459000000006</v>
      </c>
      <c r="L707" s="72">
        <v>87.250715999999997</v>
      </c>
      <c r="M707" s="7">
        <v>3445</v>
      </c>
      <c r="O707" s="84"/>
      <c r="P707" s="13"/>
      <c r="Q707" s="13"/>
      <c r="R707" s="13"/>
      <c r="S707" s="13"/>
      <c r="T707" s="13"/>
      <c r="U707" s="13"/>
      <c r="V707" s="13"/>
      <c r="W707" s="50"/>
      <c r="X707" s="69">
        <v>3445</v>
      </c>
      <c r="Y707" s="7">
        <v>3464</v>
      </c>
      <c r="Z707" s="68">
        <v>3350</v>
      </c>
      <c r="AA707" s="68">
        <v>3414</v>
      </c>
      <c r="AG707" s="37"/>
      <c r="AH707" s="37"/>
      <c r="AP707" s="14">
        <v>3450</v>
      </c>
      <c r="AQ707" s="14">
        <v>3472</v>
      </c>
      <c r="AR707" s="14">
        <v>3404</v>
      </c>
      <c r="AS707" s="14">
        <v>3469</v>
      </c>
      <c r="AT707" s="14">
        <v>3455.6666666666665</v>
      </c>
      <c r="AU707" s="127">
        <v>4</v>
      </c>
      <c r="AV707" s="127">
        <v>-73</v>
      </c>
      <c r="AW707" s="14">
        <v>951</v>
      </c>
      <c r="AX707" s="127" t="s">
        <v>618</v>
      </c>
      <c r="AY707" s="14">
        <v>1151</v>
      </c>
      <c r="AZ707" s="1">
        <v>3445</v>
      </c>
      <c r="BA707" s="1">
        <v>3464</v>
      </c>
      <c r="BB707" s="1">
        <v>3426</v>
      </c>
      <c r="BC707" s="1">
        <v>3426</v>
      </c>
      <c r="BH707" s="1">
        <v>3458</v>
      </c>
      <c r="BI707" s="1">
        <v>524</v>
      </c>
      <c r="BJ707" s="1">
        <v>469</v>
      </c>
      <c r="BK707" s="1">
        <v>1.1172707889125799</v>
      </c>
      <c r="BL707" s="1">
        <v>3445</v>
      </c>
      <c r="BM707" s="1">
        <v>3464</v>
      </c>
      <c r="BN707" s="1">
        <v>3431</v>
      </c>
      <c r="BO707" s="1">
        <v>3434</v>
      </c>
      <c r="BP707" s="1">
        <v>3445</v>
      </c>
      <c r="BQ707" s="1">
        <v>3464</v>
      </c>
      <c r="BR707" s="1">
        <v>3422</v>
      </c>
      <c r="BS707" s="1">
        <v>3429</v>
      </c>
      <c r="BT707" s="1">
        <v>3445</v>
      </c>
      <c r="BU707" s="1">
        <v>3452</v>
      </c>
      <c r="BV707" s="1">
        <v>3433</v>
      </c>
      <c r="BW707" s="1">
        <v>3448</v>
      </c>
      <c r="BX707" s="1">
        <v>868.5</v>
      </c>
    </row>
    <row r="708" spans="1:76">
      <c r="A708" s="1">
        <v>2015</v>
      </c>
      <c r="B708" s="1">
        <v>4</v>
      </c>
      <c r="C708" s="24">
        <v>42326</v>
      </c>
      <c r="D708" s="26">
        <v>3401</v>
      </c>
      <c r="E708" s="26">
        <v>3402</v>
      </c>
      <c r="F708" s="26">
        <v>3368</v>
      </c>
      <c r="G708" s="26">
        <v>3381</v>
      </c>
      <c r="H708" s="1">
        <v>850.8</v>
      </c>
      <c r="I708" s="81">
        <v>131.24724800000001</v>
      </c>
      <c r="J708" s="119">
        <v>131.19626099999999</v>
      </c>
      <c r="K708" s="119">
        <v>87.576229999999995</v>
      </c>
      <c r="L708" s="72">
        <v>87.447738000000001</v>
      </c>
      <c r="M708" s="7">
        <v>3387</v>
      </c>
      <c r="O708" s="84"/>
      <c r="P708" s="13"/>
      <c r="Q708" s="13"/>
      <c r="R708" s="13"/>
      <c r="S708" s="13"/>
      <c r="T708" s="13"/>
      <c r="U708" s="13"/>
      <c r="V708" s="13"/>
      <c r="W708" s="50"/>
      <c r="X708" s="69">
        <v>3389</v>
      </c>
      <c r="Y708" s="7">
        <v>3397</v>
      </c>
      <c r="Z708" s="68">
        <v>3363</v>
      </c>
      <c r="AA708" s="68">
        <v>3376</v>
      </c>
      <c r="AG708" s="37"/>
      <c r="AH708" s="37"/>
      <c r="AP708" s="14">
        <v>3445</v>
      </c>
      <c r="AQ708" s="14">
        <v>3464</v>
      </c>
      <c r="AR708" s="14">
        <v>3350</v>
      </c>
      <c r="AS708" s="14">
        <v>3381</v>
      </c>
      <c r="AT708" s="14">
        <v>3423</v>
      </c>
      <c r="AU708" s="127">
        <v>20</v>
      </c>
      <c r="AV708" s="127" t="s">
        <v>618</v>
      </c>
      <c r="AW708" s="14">
        <v>951</v>
      </c>
      <c r="AX708" s="127" t="s">
        <v>618</v>
      </c>
      <c r="AY708" s="14">
        <v>1151</v>
      </c>
      <c r="AZ708" s="1">
        <v>3389</v>
      </c>
      <c r="BA708" s="1">
        <v>3393</v>
      </c>
      <c r="BB708" s="1">
        <v>3363</v>
      </c>
      <c r="BC708" s="1">
        <v>3370</v>
      </c>
      <c r="BH708" s="1">
        <v>3384</v>
      </c>
      <c r="BI708" s="1">
        <v>607</v>
      </c>
      <c r="BJ708" s="1">
        <v>451</v>
      </c>
      <c r="BK708" s="1">
        <v>1.3458980044345898</v>
      </c>
      <c r="BL708" s="1">
        <v>3389</v>
      </c>
      <c r="BM708" s="1">
        <v>3393</v>
      </c>
      <c r="BN708" s="1">
        <v>3363</v>
      </c>
      <c r="BO708" s="1">
        <v>3366</v>
      </c>
      <c r="BP708" s="1">
        <v>3389</v>
      </c>
      <c r="BQ708" s="1">
        <v>3397</v>
      </c>
      <c r="BR708" s="1">
        <v>3363</v>
      </c>
      <c r="BS708" s="1">
        <v>3389</v>
      </c>
      <c r="BT708" s="1">
        <v>3389</v>
      </c>
      <c r="BU708" s="1">
        <v>3393</v>
      </c>
      <c r="BV708" s="1">
        <v>3378</v>
      </c>
      <c r="BW708" s="1">
        <v>3382</v>
      </c>
      <c r="BX708" s="1">
        <v>852.5</v>
      </c>
    </row>
    <row r="709" spans="1:76">
      <c r="A709" s="1">
        <v>2015</v>
      </c>
      <c r="B709" s="1">
        <v>5</v>
      </c>
      <c r="C709" s="24">
        <v>42327</v>
      </c>
      <c r="D709" s="26">
        <v>3390</v>
      </c>
      <c r="E709" s="26">
        <v>3438</v>
      </c>
      <c r="F709" s="26">
        <v>3390</v>
      </c>
      <c r="G709" s="26">
        <v>3421</v>
      </c>
      <c r="H709" s="1">
        <v>857</v>
      </c>
      <c r="I709" s="81">
        <v>131.791225</v>
      </c>
      <c r="J709" s="119">
        <v>131.71149</v>
      </c>
      <c r="K709" s="119">
        <v>88.247</v>
      </c>
      <c r="L709" s="72">
        <v>88.267644000000004</v>
      </c>
      <c r="M709" s="7">
        <v>3419</v>
      </c>
      <c r="O709" s="84"/>
      <c r="P709" s="13"/>
      <c r="Q709" s="13"/>
      <c r="R709" s="13"/>
      <c r="S709" s="13"/>
      <c r="T709" s="13"/>
      <c r="U709" s="13"/>
      <c r="V709" s="13"/>
      <c r="W709" s="50"/>
      <c r="X709" s="69">
        <v>3421</v>
      </c>
      <c r="Y709" s="7">
        <v>3427</v>
      </c>
      <c r="Z709" s="68">
        <v>3371</v>
      </c>
      <c r="AA709" s="68">
        <v>3392</v>
      </c>
      <c r="AG709" s="37"/>
      <c r="AH709" s="37"/>
      <c r="AP709" s="14">
        <v>3389</v>
      </c>
      <c r="AQ709" s="14">
        <v>3423</v>
      </c>
      <c r="AR709" s="14">
        <v>3363</v>
      </c>
      <c r="AS709" s="14">
        <v>3422</v>
      </c>
      <c r="AT709" s="14">
        <v>3424</v>
      </c>
      <c r="AU709" s="127">
        <v>31</v>
      </c>
      <c r="AV709" s="127">
        <v>-25</v>
      </c>
      <c r="AW709" s="14">
        <v>926</v>
      </c>
      <c r="AX709" s="127" t="s">
        <v>618</v>
      </c>
      <c r="AY709" s="14">
        <v>1151</v>
      </c>
      <c r="AZ709" s="1">
        <v>3421</v>
      </c>
      <c r="BA709" s="1">
        <v>3427</v>
      </c>
      <c r="BB709" s="1">
        <v>3378</v>
      </c>
      <c r="BC709" s="1">
        <v>3378</v>
      </c>
      <c r="BH709" s="1">
        <v>3409</v>
      </c>
      <c r="BI709" s="1">
        <v>577</v>
      </c>
      <c r="BJ709" s="1">
        <v>527</v>
      </c>
      <c r="BK709" s="1">
        <v>1.0948766603415561</v>
      </c>
      <c r="BL709" s="1">
        <v>3421</v>
      </c>
      <c r="BM709" s="1">
        <v>3427</v>
      </c>
      <c r="BN709" s="1">
        <v>3383</v>
      </c>
      <c r="BO709" s="1">
        <v>3393</v>
      </c>
      <c r="BP709" s="1">
        <v>3421</v>
      </c>
      <c r="BQ709" s="1">
        <v>3427</v>
      </c>
      <c r="BR709" s="1">
        <v>3371</v>
      </c>
      <c r="BS709" s="1">
        <v>3399</v>
      </c>
      <c r="BT709" s="1">
        <v>3421</v>
      </c>
      <c r="BU709" s="1">
        <v>3424</v>
      </c>
      <c r="BV709" s="1">
        <v>3410</v>
      </c>
      <c r="BW709" s="1">
        <v>3412</v>
      </c>
      <c r="BX709" s="1">
        <v>862.3</v>
      </c>
    </row>
    <row r="710" spans="1:76">
      <c r="A710" s="1">
        <v>2015</v>
      </c>
      <c r="B710" s="1">
        <v>6</v>
      </c>
      <c r="C710" s="24">
        <v>42328</v>
      </c>
      <c r="D710" s="26">
        <v>3400</v>
      </c>
      <c r="E710" s="26">
        <v>3437</v>
      </c>
      <c r="F710" s="26">
        <v>3392</v>
      </c>
      <c r="G710" s="26">
        <v>3434</v>
      </c>
      <c r="H710" s="1">
        <v>846</v>
      </c>
      <c r="I710" s="81">
        <v>131.56948499999999</v>
      </c>
      <c r="J710" s="119">
        <v>131.52321000000001</v>
      </c>
      <c r="K710" s="119">
        <v>88.359684000000001</v>
      </c>
      <c r="L710" s="72">
        <v>88.378290000000007</v>
      </c>
      <c r="M710" s="7">
        <v>3429</v>
      </c>
      <c r="O710" s="84"/>
      <c r="P710" s="13"/>
      <c r="Q710" s="13"/>
      <c r="R710" s="13"/>
      <c r="S710" s="13"/>
      <c r="T710" s="13"/>
      <c r="U710" s="13"/>
      <c r="V710" s="13"/>
      <c r="W710" s="50"/>
      <c r="X710" s="69">
        <v>3432</v>
      </c>
      <c r="Y710" s="7">
        <v>3441</v>
      </c>
      <c r="Z710" s="68">
        <v>3386</v>
      </c>
      <c r="AA710" s="68">
        <v>3389</v>
      </c>
      <c r="AG710" s="37"/>
      <c r="AH710" s="37"/>
      <c r="AP710" s="14">
        <v>3421</v>
      </c>
      <c r="AQ710" s="14">
        <v>3427</v>
      </c>
      <c r="AR710" s="14">
        <v>3371</v>
      </c>
      <c r="AS710" s="14">
        <v>3405</v>
      </c>
      <c r="AT710" s="14">
        <v>3402.6666666666665</v>
      </c>
      <c r="AU710" s="127">
        <v>34</v>
      </c>
      <c r="AV710" s="127" t="s">
        <v>618</v>
      </c>
      <c r="AW710" s="14">
        <v>926</v>
      </c>
      <c r="AX710" s="127" t="s">
        <v>618</v>
      </c>
      <c r="AY710" s="14">
        <v>1151</v>
      </c>
      <c r="AZ710" s="1">
        <v>3432</v>
      </c>
      <c r="BA710" s="1">
        <v>3441</v>
      </c>
      <c r="BB710" s="1">
        <v>3403</v>
      </c>
      <c r="BC710" s="1">
        <v>3408</v>
      </c>
      <c r="BH710" s="1">
        <v>3400</v>
      </c>
      <c r="BI710" s="1">
        <v>494</v>
      </c>
      <c r="BJ710" s="1">
        <v>394</v>
      </c>
      <c r="BK710" s="1">
        <v>1.2538071065989849</v>
      </c>
      <c r="BL710" s="1">
        <v>3432</v>
      </c>
      <c r="BM710" s="1">
        <v>3441</v>
      </c>
      <c r="BN710" s="1">
        <v>3408</v>
      </c>
      <c r="BO710" s="1">
        <v>3428</v>
      </c>
      <c r="BP710" s="1">
        <v>3432</v>
      </c>
      <c r="BQ710" s="1">
        <v>3441</v>
      </c>
      <c r="BR710" s="1">
        <v>3402</v>
      </c>
      <c r="BS710" s="1">
        <v>3404</v>
      </c>
      <c r="BT710" s="1">
        <v>3432</v>
      </c>
      <c r="BU710" s="1">
        <v>3433</v>
      </c>
      <c r="BV710" s="1">
        <v>3408</v>
      </c>
      <c r="BW710" s="1">
        <v>3410</v>
      </c>
      <c r="BX710" s="1">
        <v>860.8</v>
      </c>
    </row>
    <row r="711" spans="1:76">
      <c r="A711" s="1">
        <v>2015</v>
      </c>
      <c r="B711" s="1">
        <v>3</v>
      </c>
      <c r="C711" s="24">
        <v>42332</v>
      </c>
      <c r="D711" s="26">
        <v>3368</v>
      </c>
      <c r="E711" s="26">
        <v>3369</v>
      </c>
      <c r="F711" s="26">
        <v>3306</v>
      </c>
      <c r="G711" s="26">
        <v>3320</v>
      </c>
      <c r="H711" s="1">
        <v>843</v>
      </c>
      <c r="I711" s="81">
        <v>130.349142</v>
      </c>
      <c r="J711" s="119">
        <v>130.49144999999999</v>
      </c>
      <c r="K711" s="119">
        <v>88.408269000000004</v>
      </c>
      <c r="L711" s="72">
        <v>88.454430000000002</v>
      </c>
      <c r="M711" s="7">
        <v>3337</v>
      </c>
      <c r="O711" s="84"/>
      <c r="P711" s="13"/>
      <c r="Q711" s="13"/>
      <c r="R711" s="13"/>
      <c r="S711" s="13"/>
      <c r="T711" s="13"/>
      <c r="U711" s="13"/>
      <c r="V711" s="13"/>
      <c r="W711" s="50"/>
      <c r="X711" s="69">
        <v>3346</v>
      </c>
      <c r="Y711" s="7">
        <v>3358</v>
      </c>
      <c r="Z711" s="68">
        <v>3314</v>
      </c>
      <c r="AA711" s="68">
        <v>3320</v>
      </c>
      <c r="AG711" s="37"/>
      <c r="AH711" s="37"/>
      <c r="AP711" s="14">
        <v>3369</v>
      </c>
      <c r="AQ711" s="130">
        <v>3427</v>
      </c>
      <c r="AR711" s="130">
        <v>3371</v>
      </c>
      <c r="AS711" s="130">
        <v>3405</v>
      </c>
      <c r="AT711" s="14">
        <v>3410.6666666666665</v>
      </c>
      <c r="AU711" s="127">
        <v>48</v>
      </c>
      <c r="AV711" s="127" t="s">
        <v>618</v>
      </c>
      <c r="AW711" s="14">
        <v>926</v>
      </c>
      <c r="AX711" s="127">
        <v>46</v>
      </c>
      <c r="AY711" s="14">
        <v>1197</v>
      </c>
      <c r="AZ711" s="1">
        <v>3346</v>
      </c>
      <c r="BA711" s="1">
        <v>3358</v>
      </c>
      <c r="BB711" s="1">
        <v>3314</v>
      </c>
      <c r="BC711" s="1">
        <v>3326</v>
      </c>
      <c r="BH711" s="1">
        <v>3356</v>
      </c>
      <c r="BI711" s="1">
        <v>617</v>
      </c>
      <c r="BJ711" s="1">
        <v>802</v>
      </c>
      <c r="BK711" s="1">
        <v>0.76932668329177056</v>
      </c>
      <c r="BL711" s="1">
        <v>3346</v>
      </c>
      <c r="BM711" s="1">
        <v>3346</v>
      </c>
      <c r="BN711" s="1">
        <v>3314</v>
      </c>
      <c r="BO711" s="1">
        <v>3339</v>
      </c>
      <c r="BP711" s="1">
        <v>3346</v>
      </c>
      <c r="BQ711" s="1">
        <v>3358</v>
      </c>
      <c r="BR711" s="1">
        <v>3314</v>
      </c>
      <c r="BS711" s="1">
        <v>3345</v>
      </c>
      <c r="BT711" s="1">
        <v>3346</v>
      </c>
      <c r="BU711" s="1">
        <v>3346</v>
      </c>
      <c r="BV711" s="1">
        <v>3323</v>
      </c>
      <c r="BW711" s="1">
        <v>3340</v>
      </c>
      <c r="BX711" s="1">
        <v>846.5</v>
      </c>
    </row>
    <row r="712" spans="1:76">
      <c r="A712" s="1">
        <v>2015</v>
      </c>
      <c r="B712" s="1">
        <v>4</v>
      </c>
      <c r="C712" s="24">
        <v>42333</v>
      </c>
      <c r="D712" s="26">
        <v>3323</v>
      </c>
      <c r="E712" s="26">
        <v>3345</v>
      </c>
      <c r="F712" s="26">
        <v>3322</v>
      </c>
      <c r="G712" s="26">
        <v>3344</v>
      </c>
      <c r="H712" s="1">
        <v>843</v>
      </c>
      <c r="I712" s="81">
        <v>130.42384799999999</v>
      </c>
      <c r="J712" s="119">
        <v>130.52610999999999</v>
      </c>
      <c r="K712" s="119">
        <v>88.909788000000006</v>
      </c>
      <c r="L712" s="72">
        <v>88.982842000000005</v>
      </c>
      <c r="M712" s="7">
        <v>3339</v>
      </c>
      <c r="O712" s="84"/>
      <c r="P712" s="13"/>
      <c r="Q712" s="13"/>
      <c r="R712" s="13"/>
      <c r="S712" s="13"/>
      <c r="T712" s="13"/>
      <c r="U712" s="13"/>
      <c r="V712" s="13"/>
      <c r="W712" s="50"/>
      <c r="X712" s="69">
        <v>3341</v>
      </c>
      <c r="Y712" s="7">
        <v>3348</v>
      </c>
      <c r="Z712" s="68">
        <v>3297</v>
      </c>
      <c r="AA712" s="68">
        <v>3334</v>
      </c>
      <c r="AG712" s="37"/>
      <c r="AH712" s="37"/>
      <c r="AP712" s="14">
        <v>3346</v>
      </c>
      <c r="AQ712" s="14">
        <v>3358</v>
      </c>
      <c r="AR712" s="14">
        <v>3314</v>
      </c>
      <c r="AS712" s="14">
        <v>3338</v>
      </c>
      <c r="AT712" s="14">
        <v>3382.6666666666665</v>
      </c>
      <c r="AU712" s="127">
        <v>21</v>
      </c>
      <c r="AV712" s="127" t="s">
        <v>618</v>
      </c>
      <c r="AW712" s="14">
        <v>926</v>
      </c>
      <c r="AX712" s="127" t="s">
        <v>618</v>
      </c>
      <c r="AY712" s="14">
        <v>1197</v>
      </c>
      <c r="AZ712" s="1">
        <v>3341</v>
      </c>
      <c r="BA712" s="1">
        <v>3345</v>
      </c>
      <c r="BB712" s="1">
        <v>3310</v>
      </c>
      <c r="BC712" s="1">
        <v>3314</v>
      </c>
      <c r="BH712" s="1">
        <v>3326</v>
      </c>
      <c r="BI712" s="1">
        <v>541</v>
      </c>
      <c r="BJ712" s="1">
        <v>492</v>
      </c>
      <c r="BK712" s="1">
        <v>1.0995934959349594</v>
      </c>
      <c r="BL712" s="1">
        <v>3341</v>
      </c>
      <c r="BM712" s="1">
        <v>3345</v>
      </c>
      <c r="BN712" s="1">
        <v>3311</v>
      </c>
      <c r="BO712" s="1">
        <v>3324</v>
      </c>
      <c r="BP712" s="1">
        <v>3341</v>
      </c>
      <c r="BQ712" s="1">
        <v>3345</v>
      </c>
      <c r="BR712" s="1">
        <v>3297</v>
      </c>
      <c r="BS712" s="1">
        <v>3303</v>
      </c>
      <c r="BT712" s="1">
        <v>3341</v>
      </c>
      <c r="BU712" s="1">
        <v>3345</v>
      </c>
      <c r="BV712" s="1">
        <v>3316</v>
      </c>
      <c r="BW712" s="1">
        <v>3320</v>
      </c>
      <c r="BX712" s="1">
        <v>842.8</v>
      </c>
    </row>
    <row r="713" spans="1:76">
      <c r="A713" s="1">
        <v>2015</v>
      </c>
      <c r="B713" s="1">
        <v>5</v>
      </c>
      <c r="C713" s="24">
        <v>42334</v>
      </c>
      <c r="D713" s="26">
        <v>3344</v>
      </c>
      <c r="E713" s="26">
        <v>3376</v>
      </c>
      <c r="F713" s="26">
        <v>3331</v>
      </c>
      <c r="G713" s="26">
        <v>3360</v>
      </c>
      <c r="H713" s="1">
        <v>853.3</v>
      </c>
      <c r="I713" s="81">
        <v>130.14318599999999</v>
      </c>
      <c r="J713" s="119">
        <v>130.20853399999999</v>
      </c>
      <c r="K713" s="119">
        <v>88.551792000000006</v>
      </c>
      <c r="L713" s="72">
        <v>88.563385999999994</v>
      </c>
      <c r="M713" s="7">
        <v>3356</v>
      </c>
      <c r="O713" s="84"/>
      <c r="P713" s="13"/>
      <c r="Q713" s="13"/>
      <c r="R713" s="13"/>
      <c r="S713" s="13"/>
      <c r="T713" s="13"/>
      <c r="U713" s="13"/>
      <c r="V713" s="13"/>
      <c r="W713" s="50"/>
      <c r="X713" s="69">
        <v>3357</v>
      </c>
      <c r="Y713" s="7">
        <v>3380</v>
      </c>
      <c r="Z713" s="68">
        <v>3354</v>
      </c>
      <c r="AA713" s="68">
        <v>3369</v>
      </c>
      <c r="AG713" s="37"/>
      <c r="AH713" s="37"/>
      <c r="AP713" s="14">
        <v>3341</v>
      </c>
      <c r="AQ713" s="14">
        <v>3352</v>
      </c>
      <c r="AR713" s="14">
        <v>3297</v>
      </c>
      <c r="AS713" s="14">
        <v>3340</v>
      </c>
      <c r="AT713" s="14">
        <v>3361</v>
      </c>
      <c r="AU713" s="127">
        <v>16</v>
      </c>
      <c r="AV713" s="127" t="s">
        <v>618</v>
      </c>
      <c r="AW713" s="14">
        <v>926</v>
      </c>
      <c r="AX713" s="127" t="s">
        <v>618</v>
      </c>
      <c r="AY713" s="14">
        <v>1197</v>
      </c>
      <c r="AZ713" s="1">
        <v>3357</v>
      </c>
      <c r="BA713" s="1">
        <v>3380</v>
      </c>
      <c r="BB713" s="1">
        <v>3354</v>
      </c>
      <c r="BC713" s="1">
        <v>3368</v>
      </c>
      <c r="BH713" s="1">
        <v>3344</v>
      </c>
      <c r="BI713" s="1">
        <v>485</v>
      </c>
      <c r="BJ713" s="1">
        <v>421</v>
      </c>
      <c r="BK713" s="1">
        <v>1.152019002375297</v>
      </c>
      <c r="BL713" s="1">
        <v>3357</v>
      </c>
      <c r="BM713" s="1">
        <v>3380</v>
      </c>
      <c r="BN713" s="1">
        <v>3354</v>
      </c>
      <c r="BO713" s="1">
        <v>3375</v>
      </c>
      <c r="BP713" s="1">
        <v>3357</v>
      </c>
      <c r="BQ713" s="1">
        <v>3380</v>
      </c>
      <c r="BR713" s="1">
        <v>3354</v>
      </c>
      <c r="BS713" s="1">
        <v>3370</v>
      </c>
      <c r="BT713" s="1">
        <v>3357</v>
      </c>
      <c r="BU713" s="1">
        <v>3371</v>
      </c>
      <c r="BV713" s="1">
        <v>3354</v>
      </c>
      <c r="BW713" s="1">
        <v>3368</v>
      </c>
      <c r="BX713" s="1">
        <v>852.8</v>
      </c>
    </row>
    <row r="714" spans="1:76">
      <c r="A714" s="1">
        <v>2015</v>
      </c>
      <c r="B714" s="1">
        <v>6</v>
      </c>
      <c r="C714" s="24">
        <v>42335</v>
      </c>
      <c r="D714" s="26">
        <v>3375</v>
      </c>
      <c r="E714" s="26">
        <v>3390</v>
      </c>
      <c r="F714" s="26">
        <v>3341</v>
      </c>
      <c r="G714" s="26">
        <v>3353</v>
      </c>
      <c r="H714" s="1">
        <v>835.8</v>
      </c>
      <c r="I714" s="81">
        <v>130.03518600000001</v>
      </c>
      <c r="J714" s="119">
        <v>129.98302799999999</v>
      </c>
      <c r="K714" s="119">
        <v>88.158203999999998</v>
      </c>
      <c r="L714" s="72">
        <v>88.221559999999997</v>
      </c>
      <c r="M714" s="7">
        <v>3352</v>
      </c>
      <c r="O714" s="84"/>
      <c r="P714" s="13"/>
      <c r="Q714" s="13"/>
      <c r="R714" s="13"/>
      <c r="S714" s="13"/>
      <c r="T714" s="13"/>
      <c r="U714" s="13"/>
      <c r="V714" s="13"/>
      <c r="W714" s="50"/>
      <c r="X714" s="69">
        <v>3352</v>
      </c>
      <c r="Y714" s="7">
        <v>3355</v>
      </c>
      <c r="Z714" s="68">
        <v>3298</v>
      </c>
      <c r="AA714" s="68">
        <v>3305</v>
      </c>
      <c r="AG714" s="37"/>
      <c r="AH714" s="37"/>
      <c r="AP714" s="14">
        <v>3357</v>
      </c>
      <c r="AQ714" s="14">
        <v>3390</v>
      </c>
      <c r="AR714" s="14">
        <v>3354</v>
      </c>
      <c r="AS714" s="14">
        <v>3389</v>
      </c>
      <c r="AT714" s="14">
        <v>3355.6666666666665</v>
      </c>
      <c r="AU714" s="127">
        <v>22</v>
      </c>
      <c r="AV714" s="127" t="s">
        <v>618</v>
      </c>
      <c r="AW714" s="14">
        <v>926</v>
      </c>
      <c r="AX714" s="127" t="s">
        <v>618</v>
      </c>
      <c r="AY714" s="14">
        <v>1197</v>
      </c>
      <c r="AZ714" s="1">
        <v>3352</v>
      </c>
      <c r="BA714" s="1">
        <v>3355</v>
      </c>
      <c r="BB714" s="1">
        <v>3307</v>
      </c>
      <c r="BC714" s="1">
        <v>3313</v>
      </c>
      <c r="BH714" s="1">
        <v>3383</v>
      </c>
      <c r="BI714" s="1">
        <v>511</v>
      </c>
      <c r="BJ714" s="1">
        <v>411</v>
      </c>
      <c r="BK714" s="1">
        <v>1.2433090024330899</v>
      </c>
      <c r="BL714" s="1">
        <v>3352</v>
      </c>
      <c r="BM714" s="1">
        <v>3355</v>
      </c>
      <c r="BN714" s="1">
        <v>3336</v>
      </c>
      <c r="BO714" s="1">
        <v>3348</v>
      </c>
      <c r="BP714" s="1">
        <v>3352</v>
      </c>
      <c r="BQ714" s="1">
        <v>3355</v>
      </c>
      <c r="BR714" s="1">
        <v>3298</v>
      </c>
      <c r="BS714" s="1">
        <v>3309</v>
      </c>
      <c r="BT714" s="1">
        <v>3352</v>
      </c>
      <c r="BU714" s="1">
        <v>3355</v>
      </c>
      <c r="BV714" s="1">
        <v>3340</v>
      </c>
      <c r="BW714" s="1">
        <v>3350</v>
      </c>
      <c r="BX714" s="1">
        <v>850.8</v>
      </c>
    </row>
    <row r="715" spans="1:76">
      <c r="A715" s="1">
        <v>2015</v>
      </c>
      <c r="B715" s="1">
        <v>2</v>
      </c>
      <c r="C715" s="24">
        <v>42338</v>
      </c>
      <c r="D715" s="26">
        <v>3299</v>
      </c>
      <c r="E715" s="26">
        <v>3304</v>
      </c>
      <c r="F715" s="26">
        <v>3262</v>
      </c>
      <c r="G715" s="26">
        <v>3263</v>
      </c>
      <c r="H715" s="1">
        <v>831.6</v>
      </c>
      <c r="I715" s="81">
        <v>129.87838300000001</v>
      </c>
      <c r="J715" s="119">
        <v>129.94695999999999</v>
      </c>
      <c r="K715" s="119">
        <v>88.259353000000004</v>
      </c>
      <c r="L715" s="72">
        <v>88.305480000000003</v>
      </c>
      <c r="M715" s="7">
        <v>3273</v>
      </c>
      <c r="O715" s="84"/>
      <c r="P715" s="13"/>
      <c r="Q715" s="13"/>
      <c r="R715" s="13"/>
      <c r="S715" s="13"/>
      <c r="T715" s="13"/>
      <c r="U715" s="13"/>
      <c r="V715" s="13"/>
      <c r="W715" s="50"/>
      <c r="X715" s="69">
        <v>3274</v>
      </c>
      <c r="Y715" s="7">
        <v>3306</v>
      </c>
      <c r="Z715" s="68">
        <v>3272</v>
      </c>
      <c r="AA715" s="68">
        <v>3303</v>
      </c>
      <c r="AG715" s="37"/>
      <c r="AH715" s="37"/>
      <c r="AP715" s="14">
        <v>3352</v>
      </c>
      <c r="AQ715" s="14">
        <v>3355</v>
      </c>
      <c r="AR715" s="14">
        <v>3270</v>
      </c>
      <c r="AS715" s="14">
        <v>3276</v>
      </c>
      <c r="AT715" s="14">
        <v>3335</v>
      </c>
      <c r="AU715" s="127">
        <v>36</v>
      </c>
      <c r="AV715" s="127" t="s">
        <v>618</v>
      </c>
      <c r="AW715" s="14">
        <v>926</v>
      </c>
      <c r="AX715" s="127">
        <v>-32</v>
      </c>
      <c r="AY715" s="14">
        <v>1165</v>
      </c>
      <c r="AZ715" s="1">
        <v>3274</v>
      </c>
      <c r="BA715" s="1">
        <v>3306</v>
      </c>
      <c r="BB715" s="1">
        <v>3272</v>
      </c>
      <c r="BC715" s="1">
        <v>3295</v>
      </c>
      <c r="BH715" s="1">
        <v>3286</v>
      </c>
      <c r="BI715" s="1">
        <v>468</v>
      </c>
      <c r="BJ715" s="1">
        <v>470</v>
      </c>
      <c r="BK715" s="1">
        <v>0.99574468085106382</v>
      </c>
      <c r="BL715" s="1">
        <v>3274</v>
      </c>
      <c r="BM715" s="1">
        <v>3292</v>
      </c>
      <c r="BN715" s="1">
        <v>3272</v>
      </c>
      <c r="BO715" s="1">
        <v>3290</v>
      </c>
      <c r="BP715" s="1">
        <v>3274</v>
      </c>
      <c r="BQ715" s="1">
        <v>3306</v>
      </c>
      <c r="BR715" s="1">
        <v>3272</v>
      </c>
      <c r="BS715" s="1">
        <v>3290</v>
      </c>
      <c r="BT715" s="1">
        <v>3274</v>
      </c>
      <c r="BU715" s="1">
        <v>3282</v>
      </c>
      <c r="BV715" s="1">
        <v>3272</v>
      </c>
      <c r="BW715" s="1">
        <v>3279</v>
      </c>
      <c r="BX715" s="1">
        <v>830.1</v>
      </c>
    </row>
    <row r="716" spans="1:76">
      <c r="A716" s="1">
        <v>2015</v>
      </c>
      <c r="B716" s="1">
        <v>3</v>
      </c>
      <c r="C716" s="24">
        <v>42339</v>
      </c>
      <c r="D716" s="26">
        <v>3300</v>
      </c>
      <c r="E716" s="26">
        <v>3339</v>
      </c>
      <c r="F716" s="26">
        <v>3296</v>
      </c>
      <c r="G716" s="26">
        <v>3332</v>
      </c>
      <c r="H716" s="1">
        <v>840</v>
      </c>
      <c r="I716" s="81">
        <v>130.11081999999999</v>
      </c>
      <c r="J716" s="119">
        <v>130.0282</v>
      </c>
      <c r="K716" s="119">
        <v>89.239919999999998</v>
      </c>
      <c r="L716" s="72">
        <v>89.274559999999994</v>
      </c>
      <c r="M716" s="7">
        <v>3331</v>
      </c>
      <c r="O716" s="84"/>
      <c r="P716" s="13"/>
      <c r="Q716" s="13"/>
      <c r="R716" s="13"/>
      <c r="S716" s="13"/>
      <c r="T716" s="13"/>
      <c r="U716" s="13"/>
      <c r="V716" s="13"/>
      <c r="W716" s="50"/>
      <c r="X716" s="69">
        <v>3333</v>
      </c>
      <c r="Y716" s="7">
        <v>3354</v>
      </c>
      <c r="Z716" s="68">
        <v>3300</v>
      </c>
      <c r="AA716" s="68">
        <v>3315</v>
      </c>
      <c r="AG716" s="37"/>
      <c r="AH716" s="37"/>
      <c r="AP716" s="14">
        <v>3274</v>
      </c>
      <c r="AQ716" s="14">
        <v>3320</v>
      </c>
      <c r="AR716" s="14">
        <v>3272</v>
      </c>
      <c r="AS716" s="14">
        <v>3308</v>
      </c>
      <c r="AT716" s="14">
        <v>3324.3333333333335</v>
      </c>
      <c r="AU716" s="127">
        <v>32</v>
      </c>
      <c r="AV716" s="127">
        <v>11</v>
      </c>
      <c r="AW716" s="14">
        <v>937</v>
      </c>
      <c r="AX716" s="127" t="s">
        <v>618</v>
      </c>
      <c r="AY716" s="14">
        <v>1165</v>
      </c>
      <c r="AZ716" s="1">
        <v>3333</v>
      </c>
      <c r="BA716" s="1">
        <v>3354</v>
      </c>
      <c r="BB716" s="1">
        <v>3319</v>
      </c>
      <c r="BC716" s="1">
        <v>3341</v>
      </c>
      <c r="BH716" s="1">
        <v>3312</v>
      </c>
      <c r="BI716" s="1">
        <v>779</v>
      </c>
      <c r="BJ716" s="1">
        <v>404</v>
      </c>
      <c r="BK716" s="1">
        <v>1.9282178217821782</v>
      </c>
      <c r="BL716" s="1">
        <v>3333</v>
      </c>
      <c r="BM716" s="1">
        <v>3342</v>
      </c>
      <c r="BN716" s="1">
        <v>3319</v>
      </c>
      <c r="BO716" s="1">
        <v>3337</v>
      </c>
      <c r="BP716" s="1">
        <v>3333</v>
      </c>
      <c r="BQ716" s="1">
        <v>3354</v>
      </c>
      <c r="BR716" s="1">
        <v>3319</v>
      </c>
      <c r="BS716" s="1">
        <v>3340</v>
      </c>
      <c r="BT716" s="1">
        <v>3333</v>
      </c>
      <c r="BU716" s="1">
        <v>3334</v>
      </c>
      <c r="BV716" s="1">
        <v>3319</v>
      </c>
      <c r="BW716" s="1">
        <v>3324</v>
      </c>
      <c r="BX716" s="1">
        <v>839.6</v>
      </c>
    </row>
    <row r="717" spans="1:76">
      <c r="A717" s="1">
        <v>2015</v>
      </c>
      <c r="B717" s="1">
        <v>4</v>
      </c>
      <c r="C717" s="24">
        <v>42340</v>
      </c>
      <c r="D717" s="26">
        <v>3333</v>
      </c>
      <c r="E717" s="26">
        <v>3345</v>
      </c>
      <c r="F717" s="26">
        <v>3324</v>
      </c>
      <c r="G717" s="26">
        <v>3340</v>
      </c>
      <c r="H717" s="1">
        <v>831.4</v>
      </c>
      <c r="I717" s="81">
        <v>130.58277699999999</v>
      </c>
      <c r="J717" s="119">
        <v>130.62818999999999</v>
      </c>
      <c r="K717" s="119">
        <v>89.956477000000007</v>
      </c>
      <c r="L717" s="72">
        <v>90.006084000000001</v>
      </c>
      <c r="M717" s="7">
        <v>3332</v>
      </c>
      <c r="O717" s="84"/>
      <c r="P717" s="13"/>
      <c r="Q717" s="13"/>
      <c r="R717" s="13"/>
      <c r="S717" s="13"/>
      <c r="T717" s="13"/>
      <c r="U717" s="13"/>
      <c r="V717" s="13"/>
      <c r="W717" s="50"/>
      <c r="X717" s="69">
        <v>3335</v>
      </c>
      <c r="Y717" s="7">
        <v>3384</v>
      </c>
      <c r="Z717" s="68">
        <v>3308</v>
      </c>
      <c r="AA717" s="68">
        <v>3319</v>
      </c>
      <c r="AG717" s="37"/>
      <c r="AH717" s="37"/>
      <c r="AP717" s="14">
        <v>3333</v>
      </c>
      <c r="AQ717" s="14">
        <v>3354</v>
      </c>
      <c r="AR717" s="14">
        <v>3300</v>
      </c>
      <c r="AS717" s="14">
        <v>3328</v>
      </c>
      <c r="AT717" s="14">
        <v>3304</v>
      </c>
      <c r="AU717" s="127">
        <v>7</v>
      </c>
      <c r="AV717" s="127" t="s">
        <v>618</v>
      </c>
      <c r="AW717" s="14">
        <v>937</v>
      </c>
      <c r="AX717" s="127" t="s">
        <v>618</v>
      </c>
      <c r="AY717" s="14">
        <v>1165</v>
      </c>
      <c r="AZ717" s="1">
        <v>3335</v>
      </c>
      <c r="BA717" s="1">
        <v>3384</v>
      </c>
      <c r="BB717" s="1">
        <v>3333</v>
      </c>
      <c r="BC717" s="1">
        <v>3348</v>
      </c>
      <c r="BH717" s="1">
        <v>3330</v>
      </c>
      <c r="BI717" s="1">
        <v>547</v>
      </c>
      <c r="BJ717" s="1">
        <v>571</v>
      </c>
      <c r="BK717" s="1">
        <v>0.95796847635726801</v>
      </c>
      <c r="BL717" s="1">
        <v>3335</v>
      </c>
      <c r="BM717" s="1">
        <v>3384</v>
      </c>
      <c r="BN717" s="1">
        <v>3333</v>
      </c>
      <c r="BO717" s="1">
        <v>3365</v>
      </c>
      <c r="BP717" s="1">
        <v>3335</v>
      </c>
      <c r="BQ717" s="1">
        <v>3384</v>
      </c>
      <c r="BR717" s="1">
        <v>3313</v>
      </c>
      <c r="BS717" s="1">
        <v>3318</v>
      </c>
      <c r="BT717" s="1">
        <v>3335</v>
      </c>
      <c r="BU717" s="1">
        <v>3346</v>
      </c>
      <c r="BV717" s="1">
        <v>3333</v>
      </c>
      <c r="BW717" s="1">
        <v>3343</v>
      </c>
      <c r="BX717" s="1">
        <v>842.9</v>
      </c>
    </row>
    <row r="718" spans="1:76">
      <c r="A718" s="1">
        <v>2015</v>
      </c>
      <c r="B718" s="1">
        <v>5</v>
      </c>
      <c r="C718" s="24">
        <v>42341</v>
      </c>
      <c r="D718" s="26">
        <v>3314</v>
      </c>
      <c r="E718" s="26">
        <v>3331</v>
      </c>
      <c r="F718" s="26">
        <v>3280</v>
      </c>
      <c r="G718" s="26">
        <v>3326</v>
      </c>
      <c r="H718" s="1">
        <v>847.6</v>
      </c>
      <c r="I718" s="81">
        <v>130.69119000000001</v>
      </c>
      <c r="J718" s="119">
        <v>130.652412</v>
      </c>
      <c r="K718" s="119">
        <v>90.286755999999997</v>
      </c>
      <c r="L718" s="72">
        <v>90.380465999999998</v>
      </c>
      <c r="M718" s="7">
        <v>3316</v>
      </c>
      <c r="O718" s="84"/>
      <c r="P718" s="13"/>
      <c r="Q718" s="13"/>
      <c r="R718" s="13"/>
      <c r="S718" s="13"/>
      <c r="T718" s="13"/>
      <c r="U718" s="13"/>
      <c r="V718" s="13"/>
      <c r="W718" s="50"/>
      <c r="X718" s="69">
        <v>3316</v>
      </c>
      <c r="Y718" s="7">
        <v>3373</v>
      </c>
      <c r="Z718" s="68">
        <v>3299</v>
      </c>
      <c r="AA718" s="68">
        <v>3345</v>
      </c>
      <c r="AG718" s="37"/>
      <c r="AH718" s="37"/>
      <c r="AP718" s="14">
        <v>3335</v>
      </c>
      <c r="AQ718" s="14">
        <v>3384</v>
      </c>
      <c r="AR718" s="14">
        <v>3292</v>
      </c>
      <c r="AS718" s="14">
        <v>3298</v>
      </c>
      <c r="AT718" s="14">
        <v>3311.3333333333335</v>
      </c>
      <c r="AU718" s="127">
        <v>12</v>
      </c>
      <c r="AV718" s="127" t="s">
        <v>618</v>
      </c>
      <c r="AW718" s="14">
        <v>937</v>
      </c>
      <c r="AX718" s="127">
        <v>-72</v>
      </c>
      <c r="AY718" s="14">
        <v>1093</v>
      </c>
      <c r="AZ718" s="1">
        <v>3316</v>
      </c>
      <c r="BA718" s="1">
        <v>3363</v>
      </c>
      <c r="BB718" s="1">
        <v>3299</v>
      </c>
      <c r="BC718" s="1">
        <v>3360</v>
      </c>
      <c r="BH718" s="1">
        <v>3308</v>
      </c>
      <c r="BI718" s="1">
        <v>516</v>
      </c>
      <c r="BJ718" s="1">
        <v>547</v>
      </c>
      <c r="BK718" s="1">
        <v>0.94332723948811703</v>
      </c>
      <c r="BL718" s="1">
        <v>3316</v>
      </c>
      <c r="BM718" s="1">
        <v>3337</v>
      </c>
      <c r="BN718" s="1">
        <v>3299</v>
      </c>
      <c r="BO718" s="1">
        <v>3329</v>
      </c>
      <c r="BP718" s="1">
        <v>3316</v>
      </c>
      <c r="BQ718" s="1">
        <v>3373</v>
      </c>
      <c r="BR718" s="1">
        <v>3299</v>
      </c>
      <c r="BS718" s="1">
        <v>3344</v>
      </c>
      <c r="BT718" s="1">
        <v>3316</v>
      </c>
      <c r="BU718" s="1">
        <v>3318</v>
      </c>
      <c r="BV718" s="1">
        <v>3307</v>
      </c>
      <c r="BW718" s="1">
        <v>3312</v>
      </c>
      <c r="BX718" s="1">
        <v>831.7</v>
      </c>
    </row>
    <row r="719" spans="1:76">
      <c r="A719" s="1">
        <v>2015</v>
      </c>
      <c r="B719" s="1">
        <v>6</v>
      </c>
      <c r="C719" s="24">
        <v>42342</v>
      </c>
      <c r="D719" s="26">
        <v>3362</v>
      </c>
      <c r="E719" s="26">
        <v>3375</v>
      </c>
      <c r="F719" s="26">
        <v>3351</v>
      </c>
      <c r="G719" s="26">
        <v>3361</v>
      </c>
      <c r="H719" s="1">
        <v>880.6</v>
      </c>
      <c r="I719" s="81">
        <v>133.80832799999999</v>
      </c>
      <c r="J719" s="119">
        <v>133.621679</v>
      </c>
      <c r="K719" s="119">
        <v>89.618238000000005</v>
      </c>
      <c r="L719" s="72">
        <v>89.784542000000002</v>
      </c>
      <c r="M719" s="7">
        <v>3355</v>
      </c>
      <c r="O719" s="84"/>
      <c r="P719" s="13"/>
      <c r="Q719" s="13"/>
      <c r="R719" s="13"/>
      <c r="S719" s="13"/>
      <c r="T719" s="13"/>
      <c r="U719" s="13"/>
      <c r="V719" s="13"/>
      <c r="W719" s="50"/>
      <c r="X719" s="69">
        <v>3357</v>
      </c>
      <c r="Y719" s="7">
        <v>3518</v>
      </c>
      <c r="Z719" s="68">
        <v>3345</v>
      </c>
      <c r="AA719" s="68">
        <v>3486</v>
      </c>
      <c r="AG719" s="37"/>
      <c r="AH719" s="37"/>
      <c r="AP719" s="14">
        <v>3316</v>
      </c>
      <c r="AQ719" s="14">
        <v>3375</v>
      </c>
      <c r="AR719" s="14">
        <v>3299</v>
      </c>
      <c r="AS719" s="14">
        <v>3361</v>
      </c>
      <c r="AT719" s="14">
        <v>3329</v>
      </c>
      <c r="AU719" s="127">
        <v>1</v>
      </c>
      <c r="AV719" s="127" t="s">
        <v>618</v>
      </c>
      <c r="AW719" s="14">
        <v>937</v>
      </c>
      <c r="AX719" s="127" t="s">
        <v>618</v>
      </c>
      <c r="AY719" s="14">
        <v>1093</v>
      </c>
      <c r="AZ719" s="1">
        <v>3357</v>
      </c>
      <c r="BA719" s="1">
        <v>3415</v>
      </c>
      <c r="BB719" s="1">
        <v>3345</v>
      </c>
      <c r="BC719" s="1">
        <v>3390</v>
      </c>
      <c r="BH719" s="1">
        <v>3369</v>
      </c>
      <c r="BI719" s="1">
        <v>421</v>
      </c>
      <c r="BJ719" s="1">
        <v>351</v>
      </c>
      <c r="BK719" s="1">
        <v>1.1994301994301995</v>
      </c>
      <c r="BL719" s="1">
        <v>3357</v>
      </c>
      <c r="BM719" s="1">
        <v>3411</v>
      </c>
      <c r="BN719" s="1">
        <v>3345</v>
      </c>
      <c r="BO719" s="1">
        <v>3389</v>
      </c>
      <c r="BP719" s="1">
        <v>3357</v>
      </c>
      <c r="BQ719" s="1">
        <v>3468</v>
      </c>
      <c r="BR719" s="1">
        <v>3345</v>
      </c>
      <c r="BS719" s="1">
        <v>3461</v>
      </c>
      <c r="BT719" s="1">
        <v>3357</v>
      </c>
      <c r="BU719" s="1">
        <v>3358</v>
      </c>
      <c r="BV719" s="1">
        <v>3345</v>
      </c>
      <c r="BW719" s="1">
        <v>3354</v>
      </c>
      <c r="BX719" s="1">
        <v>847</v>
      </c>
    </row>
    <row r="720" spans="1:76">
      <c r="A720" s="1">
        <v>2015</v>
      </c>
      <c r="B720" s="1">
        <v>2</v>
      </c>
      <c r="C720" s="24">
        <v>42345</v>
      </c>
      <c r="D720" s="26">
        <v>3488</v>
      </c>
      <c r="E720" s="26">
        <v>3530</v>
      </c>
      <c r="F720" s="26">
        <v>3484</v>
      </c>
      <c r="G720" s="26">
        <v>3515</v>
      </c>
      <c r="H720" s="1">
        <v>855</v>
      </c>
      <c r="I720" s="81">
        <v>133.946642</v>
      </c>
      <c r="J720" s="119">
        <v>133.92198999999999</v>
      </c>
      <c r="K720" s="119">
        <v>90.374232000000006</v>
      </c>
      <c r="L720" s="72">
        <v>90.349580000000003</v>
      </c>
      <c r="M720" s="7">
        <v>3522</v>
      </c>
      <c r="O720" s="84"/>
      <c r="P720" s="13"/>
      <c r="Q720" s="13"/>
      <c r="R720" s="13"/>
      <c r="S720" s="13"/>
      <c r="T720" s="13"/>
      <c r="U720" s="13"/>
      <c r="V720" s="13"/>
      <c r="W720" s="50"/>
      <c r="X720" s="69">
        <v>3524</v>
      </c>
      <c r="Y720" s="7">
        <v>3529</v>
      </c>
      <c r="Z720" s="68">
        <v>3410</v>
      </c>
      <c r="AA720" s="68">
        <v>3415</v>
      </c>
      <c r="AG720" s="37"/>
      <c r="AH720" s="37"/>
      <c r="AP720" s="14">
        <v>3357</v>
      </c>
      <c r="AQ720" s="14">
        <v>3518</v>
      </c>
      <c r="AR720" s="14">
        <v>3345</v>
      </c>
      <c r="AS720" s="14">
        <v>3508</v>
      </c>
      <c r="AT720" s="14">
        <v>3389</v>
      </c>
      <c r="AU720" s="127">
        <v>27</v>
      </c>
      <c r="AV720" s="127">
        <v>-106</v>
      </c>
      <c r="AW720" s="14">
        <v>831</v>
      </c>
      <c r="AX720" s="127" t="s">
        <v>618</v>
      </c>
      <c r="AY720" s="14">
        <v>1093</v>
      </c>
      <c r="AZ720" s="1">
        <v>3524</v>
      </c>
      <c r="BA720" s="1">
        <v>3529</v>
      </c>
      <c r="BB720" s="1">
        <v>3463</v>
      </c>
      <c r="BC720" s="1">
        <v>3468</v>
      </c>
      <c r="BH720" s="1">
        <v>3506</v>
      </c>
      <c r="BI720" s="1">
        <v>514</v>
      </c>
      <c r="BJ720" s="1">
        <v>475</v>
      </c>
      <c r="BK720" s="1">
        <v>1.0821052631578947</v>
      </c>
      <c r="BL720" s="1">
        <v>3524</v>
      </c>
      <c r="BM720" s="1">
        <v>3529</v>
      </c>
      <c r="BN720" s="1">
        <v>3480</v>
      </c>
      <c r="BO720" s="1">
        <v>3482</v>
      </c>
      <c r="BP720" s="1">
        <v>3524</v>
      </c>
      <c r="BQ720" s="1">
        <v>3529</v>
      </c>
      <c r="BR720" s="1">
        <v>3463</v>
      </c>
      <c r="BS720" s="1">
        <v>3471</v>
      </c>
      <c r="BT720" s="1">
        <v>3524</v>
      </c>
      <c r="BU720" s="1">
        <v>3529</v>
      </c>
      <c r="BV720" s="1">
        <v>3491</v>
      </c>
      <c r="BW720" s="1">
        <v>3492</v>
      </c>
      <c r="BX720" s="1">
        <v>880.6</v>
      </c>
    </row>
    <row r="721" spans="1:76">
      <c r="A721" s="1">
        <v>2015</v>
      </c>
      <c r="B721" s="1">
        <v>3</v>
      </c>
      <c r="C721" s="24">
        <v>42346</v>
      </c>
      <c r="D721" s="26">
        <v>3414</v>
      </c>
      <c r="E721" s="26">
        <v>3424</v>
      </c>
      <c r="F721" s="26">
        <v>3390</v>
      </c>
      <c r="G721" s="26">
        <v>3410</v>
      </c>
      <c r="H721" s="1">
        <v>848.2</v>
      </c>
      <c r="I721" s="81">
        <v>133.60334</v>
      </c>
      <c r="J721" s="119">
        <v>133.65691000000001</v>
      </c>
      <c r="K721" s="119">
        <v>89.023764</v>
      </c>
      <c r="L721" s="72">
        <v>88.977455000000006</v>
      </c>
      <c r="M721" s="7">
        <v>3418</v>
      </c>
      <c r="O721" s="84"/>
      <c r="P721" s="13"/>
      <c r="Q721" s="13"/>
      <c r="R721" s="13"/>
      <c r="S721" s="13"/>
      <c r="T721" s="13"/>
      <c r="U721" s="13"/>
      <c r="V721" s="13"/>
      <c r="W721" s="50"/>
      <c r="X721" s="69">
        <v>3420</v>
      </c>
      <c r="Y721" s="7">
        <v>3436</v>
      </c>
      <c r="Z721" s="68">
        <v>3361</v>
      </c>
      <c r="AA721" s="68">
        <v>3366</v>
      </c>
      <c r="AG721" s="37"/>
      <c r="AH721" s="37"/>
      <c r="AP721" s="14">
        <v>3524</v>
      </c>
      <c r="AQ721" s="14">
        <v>3529</v>
      </c>
      <c r="AR721" s="14">
        <v>3404</v>
      </c>
      <c r="AS721" s="14">
        <v>3411</v>
      </c>
      <c r="AT721" s="14">
        <v>3426.6666666666665</v>
      </c>
      <c r="AU721" s="127">
        <v>4</v>
      </c>
      <c r="AV721" s="127" t="s">
        <v>618</v>
      </c>
      <c r="AW721" s="14">
        <v>831</v>
      </c>
      <c r="AX721" s="127">
        <v>22</v>
      </c>
      <c r="AY721" s="14">
        <v>1115</v>
      </c>
      <c r="AZ721" s="1">
        <v>3420</v>
      </c>
      <c r="BA721" s="1">
        <v>3436</v>
      </c>
      <c r="BB721" s="1">
        <v>3392</v>
      </c>
      <c r="BC721" s="1">
        <v>3400</v>
      </c>
      <c r="BH721" s="1">
        <v>3414</v>
      </c>
      <c r="BI721" s="1">
        <v>519</v>
      </c>
      <c r="BJ721" s="1">
        <v>481</v>
      </c>
      <c r="BK721" s="1">
        <v>1.0790020790020789</v>
      </c>
      <c r="BL721" s="1">
        <v>3420</v>
      </c>
      <c r="BM721" s="1">
        <v>3436</v>
      </c>
      <c r="BN721" s="1">
        <v>3392</v>
      </c>
      <c r="BO721" s="1">
        <v>3398</v>
      </c>
      <c r="BP721" s="1">
        <v>3420</v>
      </c>
      <c r="BQ721" s="1">
        <v>3436</v>
      </c>
      <c r="BR721" s="1">
        <v>3379</v>
      </c>
      <c r="BS721" s="1">
        <v>3413</v>
      </c>
      <c r="BT721" s="1">
        <v>3420</v>
      </c>
      <c r="BU721" s="1">
        <v>3428</v>
      </c>
      <c r="BV721" s="1">
        <v>3416</v>
      </c>
      <c r="BW721" s="1">
        <v>3425</v>
      </c>
      <c r="BX721" s="1">
        <v>861.4</v>
      </c>
    </row>
    <row r="722" spans="1:76">
      <c r="A722" s="1">
        <v>2015</v>
      </c>
      <c r="B722" s="1">
        <v>4</v>
      </c>
      <c r="C722" s="24">
        <v>42347</v>
      </c>
      <c r="D722" s="26">
        <v>3380</v>
      </c>
      <c r="E722" s="26">
        <v>3395</v>
      </c>
      <c r="F722" s="26">
        <v>3365</v>
      </c>
      <c r="G722" s="26">
        <v>3380</v>
      </c>
      <c r="H722" s="1">
        <v>857.8</v>
      </c>
      <c r="I722" s="81">
        <v>134.01293999999999</v>
      </c>
      <c r="J722" s="119">
        <v>133.89012</v>
      </c>
      <c r="K722" s="119">
        <v>88.650750000000002</v>
      </c>
      <c r="L722" s="72">
        <v>88.580006999999995</v>
      </c>
      <c r="M722" s="7">
        <v>3381</v>
      </c>
      <c r="O722" s="84"/>
      <c r="P722" s="13"/>
      <c r="Q722" s="13"/>
      <c r="R722" s="13"/>
      <c r="S722" s="13"/>
      <c r="T722" s="13"/>
      <c r="U722" s="13"/>
      <c r="V722" s="13"/>
      <c r="W722" s="50"/>
      <c r="X722" s="69">
        <v>3381</v>
      </c>
      <c r="Y722" s="7">
        <v>3400</v>
      </c>
      <c r="Z722" s="68">
        <v>3355</v>
      </c>
      <c r="AA722" s="68">
        <v>3369</v>
      </c>
      <c r="AG722" s="37"/>
      <c r="AH722" s="37"/>
      <c r="AP722" s="14">
        <v>3420</v>
      </c>
      <c r="AQ722" s="14">
        <v>3436</v>
      </c>
      <c r="AR722" s="14">
        <v>3361</v>
      </c>
      <c r="AS722" s="14">
        <v>3383</v>
      </c>
      <c r="AT722" s="14">
        <v>3434</v>
      </c>
      <c r="AU722" s="127">
        <v>0</v>
      </c>
      <c r="AV722" s="127" t="s">
        <v>618</v>
      </c>
      <c r="AW722" s="14">
        <v>831</v>
      </c>
      <c r="AX722" s="127" t="s">
        <v>618</v>
      </c>
      <c r="AY722" s="14">
        <v>1115</v>
      </c>
      <c r="AZ722" s="1">
        <v>3381</v>
      </c>
      <c r="BA722" s="1">
        <v>3388</v>
      </c>
      <c r="BB722" s="1">
        <v>3355</v>
      </c>
      <c r="BC722" s="1">
        <v>3375</v>
      </c>
      <c r="BH722" s="1">
        <v>3379</v>
      </c>
      <c r="BI722" s="1">
        <v>536</v>
      </c>
      <c r="BJ722" s="1">
        <v>402</v>
      </c>
      <c r="BK722" s="1">
        <v>1.3333333333333333</v>
      </c>
      <c r="BL722" s="1">
        <v>3381</v>
      </c>
      <c r="BM722" s="1">
        <v>3388</v>
      </c>
      <c r="BN722" s="1">
        <v>3355</v>
      </c>
      <c r="BO722" s="1">
        <v>3374</v>
      </c>
      <c r="BP722" s="1">
        <v>3381</v>
      </c>
      <c r="BQ722" s="1">
        <v>3388</v>
      </c>
      <c r="BR722" s="1">
        <v>3355</v>
      </c>
      <c r="BS722" s="1">
        <v>3386</v>
      </c>
      <c r="BT722" s="1">
        <v>3381</v>
      </c>
      <c r="BU722" s="1">
        <v>3388</v>
      </c>
      <c r="BV722" s="1">
        <v>3375</v>
      </c>
      <c r="BW722" s="1">
        <v>3386</v>
      </c>
      <c r="BX722" s="1">
        <v>853.6</v>
      </c>
    </row>
    <row r="723" spans="1:76">
      <c r="A723" s="1">
        <v>2015</v>
      </c>
      <c r="B723" s="1">
        <v>5</v>
      </c>
      <c r="C723" s="24">
        <v>42348</v>
      </c>
      <c r="D723" s="26">
        <v>3363</v>
      </c>
      <c r="E723" s="26">
        <v>3378</v>
      </c>
      <c r="F723" s="26">
        <v>3346</v>
      </c>
      <c r="G723" s="26">
        <v>3366</v>
      </c>
      <c r="H723" s="1">
        <v>855.8</v>
      </c>
      <c r="I723" s="81">
        <v>133.67137</v>
      </c>
      <c r="J723" s="119">
        <v>133.72984500000001</v>
      </c>
      <c r="K723" s="119">
        <v>88.570965999999999</v>
      </c>
      <c r="L723" s="72">
        <v>88.634190000000004</v>
      </c>
      <c r="M723" s="7">
        <v>3374</v>
      </c>
      <c r="O723" s="84"/>
      <c r="P723" s="13"/>
      <c r="Q723" s="13"/>
      <c r="R723" s="13"/>
      <c r="S723" s="13"/>
      <c r="T723" s="13"/>
      <c r="U723" s="13"/>
      <c r="V723" s="13"/>
      <c r="W723" s="50"/>
      <c r="X723" s="69">
        <v>3376</v>
      </c>
      <c r="Y723" s="7">
        <v>3392</v>
      </c>
      <c r="Z723" s="68">
        <v>3327</v>
      </c>
      <c r="AA723" s="68">
        <v>3352</v>
      </c>
      <c r="AG723" s="37"/>
      <c r="AH723" s="37"/>
      <c r="AP723" s="14">
        <v>3381</v>
      </c>
      <c r="AQ723" s="14">
        <v>3400</v>
      </c>
      <c r="AR723" s="14">
        <v>3351</v>
      </c>
      <c r="AS723" s="14">
        <v>3354</v>
      </c>
      <c r="AT723" s="14">
        <v>3382.6666666666665</v>
      </c>
      <c r="AU723" s="127">
        <v>3</v>
      </c>
      <c r="AV723" s="127" t="s">
        <v>618</v>
      </c>
      <c r="AW723" s="14">
        <v>831</v>
      </c>
      <c r="AX723" s="127">
        <v>-4</v>
      </c>
      <c r="AY723" s="14">
        <v>1111</v>
      </c>
      <c r="AZ723" s="1">
        <v>3376</v>
      </c>
      <c r="BA723" s="1">
        <v>3392</v>
      </c>
      <c r="BB723" s="1">
        <v>3351</v>
      </c>
      <c r="BC723" s="1">
        <v>3360</v>
      </c>
      <c r="BH723" s="1">
        <v>3367</v>
      </c>
      <c r="BI723" s="1">
        <v>417</v>
      </c>
      <c r="BJ723" s="1">
        <v>425</v>
      </c>
      <c r="BK723" s="1">
        <v>0.98117647058823532</v>
      </c>
      <c r="BL723" s="1">
        <v>3376</v>
      </c>
      <c r="BM723" s="1">
        <v>3392</v>
      </c>
      <c r="BN723" s="1">
        <v>3369</v>
      </c>
      <c r="BO723" s="1">
        <v>3372</v>
      </c>
      <c r="BP723" s="1">
        <v>3376</v>
      </c>
      <c r="BQ723" s="1">
        <v>3392</v>
      </c>
      <c r="BR723" s="1">
        <v>3347</v>
      </c>
      <c r="BS723" s="1">
        <v>3349</v>
      </c>
      <c r="BT723" s="1">
        <v>3376</v>
      </c>
      <c r="BU723" s="1">
        <v>3389</v>
      </c>
      <c r="BV723" s="1">
        <v>3375</v>
      </c>
      <c r="BW723" s="1">
        <v>3389</v>
      </c>
      <c r="BX723" s="1">
        <v>861.5</v>
      </c>
    </row>
    <row r="724" spans="1:76">
      <c r="A724" s="1">
        <v>2015</v>
      </c>
      <c r="B724" s="1">
        <v>6</v>
      </c>
      <c r="C724" s="24">
        <v>42349</v>
      </c>
      <c r="D724" s="26">
        <v>3353</v>
      </c>
      <c r="E724" s="26">
        <v>3378</v>
      </c>
      <c r="F724" s="26">
        <v>3347</v>
      </c>
      <c r="G724" s="26">
        <v>3371</v>
      </c>
      <c r="H724" s="1">
        <v>843.7</v>
      </c>
      <c r="I724" s="81">
        <v>133.47427500000001</v>
      </c>
      <c r="J724" s="119">
        <v>133.38298</v>
      </c>
      <c r="K724" s="119">
        <v>88.474725000000007</v>
      </c>
      <c r="L724" s="72">
        <v>88.401880000000006</v>
      </c>
      <c r="M724" s="7">
        <v>3378</v>
      </c>
      <c r="O724" s="84"/>
      <c r="P724" s="13"/>
      <c r="Q724" s="13"/>
      <c r="R724" s="13"/>
      <c r="S724" s="13"/>
      <c r="T724" s="13"/>
      <c r="U724" s="13"/>
      <c r="V724" s="13"/>
      <c r="W724" s="50"/>
      <c r="X724" s="69">
        <v>3379</v>
      </c>
      <c r="Y724" s="7">
        <v>3383</v>
      </c>
      <c r="Z724" s="68">
        <v>3282</v>
      </c>
      <c r="AA724" s="68">
        <v>3291</v>
      </c>
      <c r="AG724" s="37"/>
      <c r="AH724" s="37"/>
      <c r="AP724" s="14">
        <v>3376</v>
      </c>
      <c r="AQ724" s="14">
        <v>3392</v>
      </c>
      <c r="AR724" s="14">
        <v>3327</v>
      </c>
      <c r="AS724" s="14">
        <v>3360</v>
      </c>
      <c r="AT724" s="14">
        <v>3365.6666666666665</v>
      </c>
      <c r="AU724" s="127">
        <v>18</v>
      </c>
      <c r="AV724" s="127" t="s">
        <v>618</v>
      </c>
      <c r="AW724" s="14">
        <v>831</v>
      </c>
      <c r="AX724" s="127" t="s">
        <v>618</v>
      </c>
      <c r="AY724" s="14">
        <v>1111</v>
      </c>
      <c r="AZ724" s="1">
        <v>3379</v>
      </c>
      <c r="BA724" s="1">
        <v>3383</v>
      </c>
      <c r="BB724" s="1">
        <v>3304</v>
      </c>
      <c r="BC724" s="1">
        <v>3317</v>
      </c>
      <c r="BH724" s="1">
        <v>3356</v>
      </c>
      <c r="BI724" s="1">
        <v>563</v>
      </c>
      <c r="BJ724" s="1">
        <v>481</v>
      </c>
      <c r="BK724" s="1">
        <v>1.1704781704781704</v>
      </c>
      <c r="BL724" s="1">
        <v>3379</v>
      </c>
      <c r="BM724" s="1">
        <v>3383</v>
      </c>
      <c r="BN724" s="1">
        <v>3311</v>
      </c>
      <c r="BO724" s="1">
        <v>3313</v>
      </c>
      <c r="BP724" s="1">
        <v>3379</v>
      </c>
      <c r="BQ724" s="1">
        <v>3383</v>
      </c>
      <c r="BR724" s="1">
        <v>3282</v>
      </c>
      <c r="BS724" s="1">
        <v>3297</v>
      </c>
      <c r="BT724" s="1">
        <v>3379</v>
      </c>
      <c r="BU724" s="1">
        <v>3383</v>
      </c>
      <c r="BV724" s="1">
        <v>3369</v>
      </c>
      <c r="BW724" s="1">
        <v>3372</v>
      </c>
      <c r="BX724" s="1">
        <v>857.1</v>
      </c>
    </row>
    <row r="725" spans="1:76">
      <c r="A725" s="1">
        <v>2015</v>
      </c>
      <c r="B725" s="1">
        <v>2</v>
      </c>
      <c r="C725" s="24">
        <v>42352</v>
      </c>
      <c r="D725" s="26">
        <v>3286</v>
      </c>
      <c r="E725" s="26">
        <v>3318</v>
      </c>
      <c r="F725" s="26">
        <v>3264</v>
      </c>
      <c r="G725" s="26">
        <v>3303</v>
      </c>
      <c r="H725" s="1">
        <v>851</v>
      </c>
      <c r="I725" s="81">
        <v>132.92234199999999</v>
      </c>
      <c r="J725" s="119">
        <v>132.90841</v>
      </c>
      <c r="K725" s="119">
        <v>87.334425999999993</v>
      </c>
      <c r="L725" s="72">
        <v>87.372389999999996</v>
      </c>
      <c r="M725" s="7">
        <v>3296</v>
      </c>
      <c r="O725" s="84"/>
      <c r="P725" s="13"/>
      <c r="Q725" s="13"/>
      <c r="R725" s="13"/>
      <c r="S725" s="13"/>
      <c r="T725" s="13"/>
      <c r="U725" s="13"/>
      <c r="V725" s="13"/>
      <c r="W725" s="50"/>
      <c r="X725" s="69">
        <v>3297</v>
      </c>
      <c r="Y725" s="7">
        <v>3337</v>
      </c>
      <c r="Z725" s="68">
        <v>3275</v>
      </c>
      <c r="AA725" s="68">
        <v>3308</v>
      </c>
      <c r="AG725" s="37"/>
      <c r="AH725" s="37"/>
      <c r="AP725" s="14">
        <v>3379</v>
      </c>
      <c r="AQ725" s="14">
        <v>3383</v>
      </c>
      <c r="AR725" s="14">
        <v>3270</v>
      </c>
      <c r="AS725" s="14">
        <v>3278</v>
      </c>
      <c r="AT725" s="14">
        <v>3330.6666666666665</v>
      </c>
      <c r="AU725" s="127">
        <v>17</v>
      </c>
      <c r="AV725" s="127" t="s">
        <v>618</v>
      </c>
      <c r="AW725" s="14">
        <v>831</v>
      </c>
      <c r="AX725" s="127">
        <v>-43</v>
      </c>
      <c r="AY725" s="14">
        <v>1068</v>
      </c>
      <c r="AZ725" s="1">
        <v>3297</v>
      </c>
      <c r="BA725" s="1">
        <v>3313</v>
      </c>
      <c r="BB725" s="1">
        <v>3275</v>
      </c>
      <c r="BC725" s="1">
        <v>3310</v>
      </c>
      <c r="BH725" s="1">
        <v>3284</v>
      </c>
      <c r="BI725" s="1">
        <v>416</v>
      </c>
      <c r="BJ725" s="1">
        <v>652</v>
      </c>
      <c r="BK725" s="1">
        <v>0.6380368098159509</v>
      </c>
      <c r="BL725" s="1">
        <v>3297</v>
      </c>
      <c r="BM725" s="1">
        <v>3308</v>
      </c>
      <c r="BN725" s="1">
        <v>3275</v>
      </c>
      <c r="BO725" s="1">
        <v>3280</v>
      </c>
      <c r="BP725" s="1">
        <v>3297</v>
      </c>
      <c r="BQ725" s="1">
        <v>3337</v>
      </c>
      <c r="BR725" s="1">
        <v>3275</v>
      </c>
      <c r="BS725" s="1">
        <v>3316</v>
      </c>
      <c r="BT725" s="1">
        <v>3297</v>
      </c>
      <c r="BU725" s="1">
        <v>3308</v>
      </c>
      <c r="BV725" s="1">
        <v>3287</v>
      </c>
      <c r="BW725" s="1">
        <v>3287</v>
      </c>
      <c r="BX725" s="1">
        <v>840</v>
      </c>
    </row>
    <row r="726" spans="1:76">
      <c r="A726" s="1">
        <v>2015</v>
      </c>
      <c r="B726" s="1">
        <v>3</v>
      </c>
      <c r="C726" s="24">
        <v>42353</v>
      </c>
      <c r="D726" s="26">
        <v>3311</v>
      </c>
      <c r="E726" s="26">
        <v>3342</v>
      </c>
      <c r="F726" s="26">
        <v>3309</v>
      </c>
      <c r="G726" s="26">
        <v>3319</v>
      </c>
      <c r="H726" s="1">
        <v>856</v>
      </c>
      <c r="I726" s="81">
        <v>133.29280800000001</v>
      </c>
      <c r="J726" s="119">
        <v>133.29280800000001</v>
      </c>
      <c r="K726" s="119">
        <v>87.589656000000005</v>
      </c>
      <c r="L726" s="72">
        <v>87.710436000000001</v>
      </c>
      <c r="M726" s="7">
        <v>3310</v>
      </c>
      <c r="O726" s="84"/>
      <c r="P726" s="13"/>
      <c r="Q726" s="13"/>
      <c r="R726" s="13"/>
      <c r="S726" s="13"/>
      <c r="T726" s="13"/>
      <c r="U726" s="13"/>
      <c r="V726" s="13"/>
      <c r="W726" s="50"/>
      <c r="X726" s="69">
        <v>3313</v>
      </c>
      <c r="Y726" s="7">
        <v>3364</v>
      </c>
      <c r="Z726" s="68">
        <v>3300</v>
      </c>
      <c r="AA726" s="68">
        <v>3361</v>
      </c>
      <c r="AG726" s="37"/>
      <c r="AH726" s="37"/>
      <c r="AP726" s="14">
        <v>3297</v>
      </c>
      <c r="AQ726" s="14">
        <v>3342</v>
      </c>
      <c r="AR726" s="14">
        <v>3275</v>
      </c>
      <c r="AS726" s="14">
        <v>3338</v>
      </c>
      <c r="AT726" s="14">
        <v>3325.3333333333335</v>
      </c>
      <c r="AU726" s="127">
        <v>8</v>
      </c>
      <c r="AV726" s="127" t="s">
        <v>618</v>
      </c>
      <c r="AW726" s="14">
        <v>831</v>
      </c>
      <c r="AX726" s="127" t="s">
        <v>618</v>
      </c>
      <c r="AY726" s="14">
        <v>1068</v>
      </c>
      <c r="AZ726" s="1">
        <v>3313</v>
      </c>
      <c r="BA726" s="1">
        <v>3360</v>
      </c>
      <c r="BB726" s="1">
        <v>3300</v>
      </c>
      <c r="BC726" s="1">
        <v>3336</v>
      </c>
      <c r="BH726" s="1">
        <v>3335</v>
      </c>
      <c r="BI726" s="1">
        <v>492</v>
      </c>
      <c r="BJ726" s="1">
        <v>444</v>
      </c>
      <c r="BK726" s="1">
        <v>1.1081081081081081</v>
      </c>
      <c r="BL726" s="1">
        <v>3313</v>
      </c>
      <c r="BM726" s="1">
        <v>3360</v>
      </c>
      <c r="BN726" s="1">
        <v>3300</v>
      </c>
      <c r="BO726" s="1">
        <v>3331</v>
      </c>
      <c r="BP726" s="1">
        <v>3313</v>
      </c>
      <c r="BQ726" s="1">
        <v>3364</v>
      </c>
      <c r="BR726" s="1">
        <v>3300</v>
      </c>
      <c r="BS726" s="1">
        <v>3354</v>
      </c>
      <c r="BT726" s="1">
        <v>3313</v>
      </c>
      <c r="BU726" s="1">
        <v>3318</v>
      </c>
      <c r="BV726" s="1">
        <v>3300</v>
      </c>
      <c r="BW726" s="1">
        <v>3309</v>
      </c>
      <c r="BX726" s="1">
        <v>848.9</v>
      </c>
    </row>
    <row r="727" spans="1:76">
      <c r="A727" s="1">
        <v>2015</v>
      </c>
      <c r="B727" s="1">
        <v>4</v>
      </c>
      <c r="C727" s="24">
        <v>42354</v>
      </c>
      <c r="D727" s="26">
        <v>3361</v>
      </c>
      <c r="E727" s="26">
        <v>3397</v>
      </c>
      <c r="F727" s="26">
        <v>3358</v>
      </c>
      <c r="G727" s="26">
        <v>3394</v>
      </c>
      <c r="H727" s="1">
        <v>875.6</v>
      </c>
      <c r="I727" s="81">
        <v>133.32228000000001</v>
      </c>
      <c r="J727" s="119">
        <v>133.40508199999999</v>
      </c>
      <c r="K727" s="119">
        <v>87.683819999999997</v>
      </c>
      <c r="L727" s="72">
        <v>87.661671999999996</v>
      </c>
      <c r="M727" s="7">
        <v>3391</v>
      </c>
      <c r="O727" s="84"/>
      <c r="P727" s="13"/>
      <c r="Q727" s="13"/>
      <c r="R727" s="13"/>
      <c r="S727" s="13"/>
      <c r="T727" s="13"/>
      <c r="U727" s="13"/>
      <c r="V727" s="13"/>
      <c r="W727" s="50"/>
      <c r="X727" s="69">
        <v>3390</v>
      </c>
      <c r="Y727" s="7">
        <v>3464</v>
      </c>
      <c r="Z727" s="68">
        <v>3385</v>
      </c>
      <c r="AA727" s="68">
        <v>3450</v>
      </c>
      <c r="AG727" s="37"/>
      <c r="AH727" s="37"/>
      <c r="AP727" s="14">
        <v>3313</v>
      </c>
      <c r="AQ727" s="14">
        <v>3380</v>
      </c>
      <c r="AR727" s="14">
        <v>3300</v>
      </c>
      <c r="AS727" s="14">
        <v>3377</v>
      </c>
      <c r="AT727" s="14">
        <v>3331</v>
      </c>
      <c r="AU727" s="127">
        <v>33</v>
      </c>
      <c r="AV727" s="127">
        <v>68</v>
      </c>
      <c r="AW727" s="14">
        <v>899</v>
      </c>
      <c r="AX727" s="127" t="s">
        <v>618</v>
      </c>
      <c r="AY727" s="14">
        <v>1068</v>
      </c>
      <c r="AZ727" s="1">
        <v>3390</v>
      </c>
      <c r="BA727" s="1">
        <v>3438</v>
      </c>
      <c r="BB727" s="1">
        <v>3385</v>
      </c>
      <c r="BC727" s="1">
        <v>3432</v>
      </c>
      <c r="BH727" s="1">
        <v>3374</v>
      </c>
      <c r="BI727" s="1">
        <v>470</v>
      </c>
      <c r="BJ727" s="1">
        <v>488</v>
      </c>
      <c r="BK727" s="1">
        <v>0.96311475409836067</v>
      </c>
      <c r="BL727" s="1">
        <v>3390</v>
      </c>
      <c r="BM727" s="1">
        <v>3432</v>
      </c>
      <c r="BN727" s="1">
        <v>3385</v>
      </c>
      <c r="BO727" s="1">
        <v>3410</v>
      </c>
      <c r="BP727" s="1">
        <v>3390</v>
      </c>
      <c r="BQ727" s="1">
        <v>3459</v>
      </c>
      <c r="BR727" s="1">
        <v>3385</v>
      </c>
      <c r="BS727" s="1">
        <v>3458</v>
      </c>
      <c r="BT727" s="1">
        <v>3390</v>
      </c>
      <c r="BU727" s="1">
        <v>3396</v>
      </c>
      <c r="BV727" s="1">
        <v>3385</v>
      </c>
      <c r="BW727" s="1">
        <v>3387</v>
      </c>
      <c r="BX727" s="1">
        <v>861.4</v>
      </c>
    </row>
    <row r="728" spans="1:76">
      <c r="A728" s="1">
        <v>2015</v>
      </c>
      <c r="B728" s="1">
        <v>5</v>
      </c>
      <c r="C728" s="24">
        <v>42355</v>
      </c>
      <c r="D728" s="26">
        <v>3450</v>
      </c>
      <c r="E728" s="26">
        <v>3497</v>
      </c>
      <c r="F728" s="26">
        <v>3423</v>
      </c>
      <c r="G728" s="26">
        <v>3431</v>
      </c>
      <c r="H728" s="1">
        <v>845.2</v>
      </c>
      <c r="I728" s="81">
        <v>132.798812</v>
      </c>
      <c r="J728" s="119">
        <v>132.84771599999999</v>
      </c>
      <c r="K728" s="119">
        <v>87.856036000000003</v>
      </c>
      <c r="L728" s="72">
        <v>87.917165999999995</v>
      </c>
      <c r="M728" s="7">
        <v>3428</v>
      </c>
      <c r="O728" s="84"/>
      <c r="P728" s="13"/>
      <c r="Q728" s="13"/>
      <c r="R728" s="13"/>
      <c r="S728" s="13"/>
      <c r="T728" s="13"/>
      <c r="U728" s="13"/>
      <c r="V728" s="13"/>
      <c r="W728" s="50"/>
      <c r="X728" s="69">
        <v>3430</v>
      </c>
      <c r="Y728" s="7">
        <v>3433</v>
      </c>
      <c r="Z728" s="68">
        <v>3340</v>
      </c>
      <c r="AA728" s="68">
        <v>3352</v>
      </c>
      <c r="AG728" s="37"/>
      <c r="AH728" s="37"/>
      <c r="AP728" s="14">
        <v>3390</v>
      </c>
      <c r="AQ728" s="14">
        <v>3497</v>
      </c>
      <c r="AR728" s="14">
        <v>3385</v>
      </c>
      <c r="AS728" s="14">
        <v>3490</v>
      </c>
      <c r="AT728" s="14">
        <v>3401.6666666666665</v>
      </c>
      <c r="AU728" s="127">
        <v>19</v>
      </c>
      <c r="AV728" s="127" t="s">
        <v>618</v>
      </c>
      <c r="AW728" s="14">
        <v>899</v>
      </c>
      <c r="AX728" s="127" t="s">
        <v>618</v>
      </c>
      <c r="AY728" s="14">
        <v>1068</v>
      </c>
      <c r="AZ728" s="1">
        <v>3430</v>
      </c>
      <c r="BA728" s="1">
        <v>3433</v>
      </c>
      <c r="BB728" s="1">
        <v>3375</v>
      </c>
      <c r="BC728" s="1">
        <v>3391</v>
      </c>
      <c r="BH728" s="1">
        <v>3462</v>
      </c>
      <c r="BI728" s="1">
        <v>550</v>
      </c>
      <c r="BJ728" s="1">
        <v>522</v>
      </c>
      <c r="BK728" s="1">
        <v>1.053639846743295</v>
      </c>
      <c r="BL728" s="1">
        <v>3430</v>
      </c>
      <c r="BM728" s="1">
        <v>3433</v>
      </c>
      <c r="BN728" s="1">
        <v>3400</v>
      </c>
      <c r="BO728" s="1">
        <v>3406</v>
      </c>
      <c r="BP728" s="1">
        <v>3430</v>
      </c>
      <c r="BQ728" s="1">
        <v>3433</v>
      </c>
      <c r="BR728" s="1">
        <v>3360</v>
      </c>
      <c r="BS728" s="1">
        <v>3373</v>
      </c>
      <c r="BT728" s="1">
        <v>3430</v>
      </c>
      <c r="BU728" s="1">
        <v>3433</v>
      </c>
      <c r="BV728" s="1">
        <v>3422</v>
      </c>
      <c r="BW728" s="1">
        <v>3425</v>
      </c>
      <c r="BX728" s="1">
        <v>866.8</v>
      </c>
    </row>
    <row r="729" spans="1:76">
      <c r="A729" s="1">
        <v>2015</v>
      </c>
      <c r="B729" s="1">
        <v>6</v>
      </c>
      <c r="C729" s="24">
        <v>42356</v>
      </c>
      <c r="D729" s="26">
        <v>3354</v>
      </c>
      <c r="E729" s="26">
        <v>3371</v>
      </c>
      <c r="F729" s="26">
        <v>3315</v>
      </c>
      <c r="G729" s="26">
        <v>3326</v>
      </c>
      <c r="H729" s="1">
        <v>860.8</v>
      </c>
      <c r="I729" s="81">
        <v>132.24222</v>
      </c>
      <c r="J729" s="119">
        <v>132.26525799999999</v>
      </c>
      <c r="K729" s="119">
        <v>86.943780000000004</v>
      </c>
      <c r="L729" s="72">
        <v>86.963098000000002</v>
      </c>
      <c r="M729" s="7">
        <v>3326</v>
      </c>
      <c r="O729" s="84"/>
      <c r="P729" s="13"/>
      <c r="Q729" s="13"/>
      <c r="R729" s="13"/>
      <c r="S729" s="13"/>
      <c r="T729" s="13"/>
      <c r="U729" s="13"/>
      <c r="V729" s="13"/>
      <c r="W729" s="50"/>
      <c r="X729" s="69">
        <v>3328</v>
      </c>
      <c r="Y729" s="7">
        <v>3378</v>
      </c>
      <c r="Z729" s="68">
        <v>3293</v>
      </c>
      <c r="AA729" s="68">
        <v>3364</v>
      </c>
      <c r="AG729" s="37"/>
      <c r="AH729" s="37"/>
      <c r="AP729" s="14">
        <v>3430</v>
      </c>
      <c r="AQ729" s="14">
        <v>3433</v>
      </c>
      <c r="AR729" s="14">
        <v>3330</v>
      </c>
      <c r="AS729" s="14">
        <v>3334</v>
      </c>
      <c r="AT729" s="14">
        <v>3400.3333333333335</v>
      </c>
      <c r="AU729" s="127">
        <v>28</v>
      </c>
      <c r="AV729" s="127" t="s">
        <v>618</v>
      </c>
      <c r="AW729" s="14">
        <v>899</v>
      </c>
      <c r="AX729" s="127">
        <v>-26</v>
      </c>
      <c r="AY729" s="14">
        <v>1042</v>
      </c>
      <c r="AZ729" s="1">
        <v>3328</v>
      </c>
      <c r="BA729" s="1">
        <v>3352</v>
      </c>
      <c r="BB729" s="1">
        <v>3293</v>
      </c>
      <c r="BC729" s="1">
        <v>3352</v>
      </c>
      <c r="BH729" s="1">
        <v>3351</v>
      </c>
      <c r="BI729" s="1">
        <v>423</v>
      </c>
      <c r="BJ729" s="1">
        <v>424</v>
      </c>
      <c r="BK729" s="1">
        <v>0.99764150943396224</v>
      </c>
      <c r="BL729" s="1">
        <v>3328</v>
      </c>
      <c r="BM729" s="1">
        <v>3330</v>
      </c>
      <c r="BN729" s="1">
        <v>3293</v>
      </c>
      <c r="BO729" s="1">
        <v>3310</v>
      </c>
      <c r="BP729" s="1">
        <v>3328</v>
      </c>
      <c r="BQ729" s="1">
        <v>3356</v>
      </c>
      <c r="BR729" s="1">
        <v>3293</v>
      </c>
      <c r="BS729" s="1">
        <v>3345</v>
      </c>
      <c r="BT729" s="1">
        <v>3328</v>
      </c>
      <c r="BU729" s="1">
        <v>3330</v>
      </c>
      <c r="BV729" s="1">
        <v>3301</v>
      </c>
      <c r="BW729" s="1">
        <v>3310</v>
      </c>
      <c r="BX729" s="1">
        <v>843.9</v>
      </c>
    </row>
    <row r="730" spans="1:76">
      <c r="A730" s="1">
        <v>2015</v>
      </c>
      <c r="B730" s="1">
        <v>2</v>
      </c>
      <c r="C730" s="24">
        <v>42359</v>
      </c>
      <c r="D730" s="26">
        <v>3354</v>
      </c>
      <c r="E730" s="26">
        <v>3378</v>
      </c>
      <c r="F730" s="26">
        <v>3344</v>
      </c>
      <c r="G730" s="26">
        <v>3364</v>
      </c>
      <c r="H730" s="1">
        <v>873.9</v>
      </c>
      <c r="I730" s="81">
        <v>131.89074600000001</v>
      </c>
      <c r="J730" s="119">
        <v>131.97900000000001</v>
      </c>
      <c r="K730" s="119">
        <v>87.013446000000002</v>
      </c>
      <c r="L730" s="72">
        <v>87.124343999999994</v>
      </c>
      <c r="M730" s="7">
        <v>3369</v>
      </c>
      <c r="O730" s="84"/>
      <c r="P730" s="13"/>
      <c r="Q730" s="13"/>
      <c r="R730" s="13"/>
      <c r="S730" s="13"/>
      <c r="T730" s="13"/>
      <c r="U730" s="13"/>
      <c r="V730" s="13"/>
      <c r="W730" s="50"/>
      <c r="X730" s="69">
        <v>3372</v>
      </c>
      <c r="Y730" s="7">
        <v>3443</v>
      </c>
      <c r="Z730" s="68">
        <v>3366</v>
      </c>
      <c r="AA730" s="68">
        <v>3417</v>
      </c>
      <c r="AG730" s="37"/>
      <c r="AH730" s="37"/>
      <c r="AP730" s="14">
        <v>3328</v>
      </c>
      <c r="AQ730" s="14">
        <v>3378</v>
      </c>
      <c r="AR730" s="14">
        <v>3293</v>
      </c>
      <c r="AS730" s="14">
        <v>3349</v>
      </c>
      <c r="AT730" s="14">
        <v>3391</v>
      </c>
      <c r="AU730" s="127">
        <v>10</v>
      </c>
      <c r="AV730" s="127" t="s">
        <v>618</v>
      </c>
      <c r="AW730" s="14">
        <v>899</v>
      </c>
      <c r="AX730" s="127" t="s">
        <v>618</v>
      </c>
      <c r="AY730" s="14">
        <v>1042</v>
      </c>
      <c r="AZ730" s="1">
        <v>3372</v>
      </c>
      <c r="BA730" s="1">
        <v>3417</v>
      </c>
      <c r="BB730" s="1">
        <v>3366</v>
      </c>
      <c r="BC730" s="1">
        <v>3406</v>
      </c>
      <c r="BH730" s="1">
        <v>3357</v>
      </c>
      <c r="BI730" s="1">
        <v>576</v>
      </c>
      <c r="BJ730" s="1">
        <v>453</v>
      </c>
      <c r="BK730" s="1">
        <v>1.2715231788079471</v>
      </c>
      <c r="BL730" s="1">
        <v>3372</v>
      </c>
      <c r="BM730" s="1">
        <v>3411</v>
      </c>
      <c r="BN730" s="1">
        <v>3366</v>
      </c>
      <c r="BO730" s="1">
        <v>3392</v>
      </c>
      <c r="BP730" s="1">
        <v>3372</v>
      </c>
      <c r="BQ730" s="1">
        <v>3430</v>
      </c>
      <c r="BR730" s="1">
        <v>3366</v>
      </c>
      <c r="BS730" s="1">
        <v>3426</v>
      </c>
      <c r="BT730" s="1">
        <v>3372</v>
      </c>
      <c r="BU730" s="1">
        <v>3399</v>
      </c>
      <c r="BV730" s="1">
        <v>3366</v>
      </c>
      <c r="BW730" s="1">
        <v>3398</v>
      </c>
      <c r="BX730" s="1">
        <v>865</v>
      </c>
    </row>
    <row r="731" spans="1:76">
      <c r="A731" s="1">
        <v>2015</v>
      </c>
      <c r="B731" s="1">
        <v>3</v>
      </c>
      <c r="C731" s="24">
        <v>42360</v>
      </c>
      <c r="D731" s="26">
        <v>3412</v>
      </c>
      <c r="E731" s="26">
        <v>3439</v>
      </c>
      <c r="F731" s="26">
        <v>3411</v>
      </c>
      <c r="G731" s="26">
        <v>3435</v>
      </c>
      <c r="H731" s="1">
        <v>869.3</v>
      </c>
      <c r="I731" s="81">
        <v>132.22431</v>
      </c>
      <c r="J731" s="119">
        <v>132.12255400000001</v>
      </c>
      <c r="K731" s="119">
        <v>87.463080000000005</v>
      </c>
      <c r="L731" s="72">
        <v>87.479842000000005</v>
      </c>
      <c r="M731" s="7">
        <v>3427</v>
      </c>
      <c r="O731" s="84"/>
      <c r="P731" s="13"/>
      <c r="Q731" s="13"/>
      <c r="R731" s="13"/>
      <c r="S731" s="13"/>
      <c r="T731" s="13"/>
      <c r="U731" s="13"/>
      <c r="V731" s="13"/>
      <c r="W731" s="50"/>
      <c r="X731" s="69">
        <v>3429</v>
      </c>
      <c r="Y731" s="7">
        <v>3432</v>
      </c>
      <c r="Z731" s="68">
        <v>3396</v>
      </c>
      <c r="AA731" s="68">
        <v>3407</v>
      </c>
      <c r="AG731" s="37"/>
      <c r="AH731" s="37"/>
      <c r="AP731" s="14">
        <v>3372</v>
      </c>
      <c r="AQ731" s="14">
        <v>3443</v>
      </c>
      <c r="AR731" s="14">
        <v>3366</v>
      </c>
      <c r="AS731" s="14">
        <v>3430</v>
      </c>
      <c r="AT731" s="14">
        <v>3371</v>
      </c>
      <c r="AU731" s="127">
        <v>23</v>
      </c>
      <c r="AV731" s="127" t="s">
        <v>618</v>
      </c>
      <c r="AW731" s="14">
        <v>899</v>
      </c>
      <c r="AX731" s="127" t="s">
        <v>618</v>
      </c>
      <c r="AY731" s="14">
        <v>1042</v>
      </c>
      <c r="AZ731" s="1">
        <v>3429</v>
      </c>
      <c r="BA731" s="1">
        <v>3432</v>
      </c>
      <c r="BB731" s="1">
        <v>3401</v>
      </c>
      <c r="BC731" s="1">
        <v>3406</v>
      </c>
      <c r="BH731" s="1">
        <v>3425</v>
      </c>
      <c r="BI731" s="1">
        <v>530</v>
      </c>
      <c r="BJ731" s="1">
        <v>539</v>
      </c>
      <c r="BK731" s="1">
        <v>0.98330241187384049</v>
      </c>
      <c r="BL731" s="1">
        <v>3429</v>
      </c>
      <c r="BM731" s="1">
        <v>3432</v>
      </c>
      <c r="BN731" s="1">
        <v>3408</v>
      </c>
      <c r="BO731" s="1">
        <v>3410</v>
      </c>
      <c r="BP731" s="1">
        <v>3429</v>
      </c>
      <c r="BQ731" s="1">
        <v>3432</v>
      </c>
      <c r="BR731" s="1">
        <v>3400</v>
      </c>
      <c r="BS731" s="1">
        <v>3411</v>
      </c>
      <c r="BT731" s="1">
        <v>3429</v>
      </c>
      <c r="BU731" s="1">
        <v>3430</v>
      </c>
      <c r="BV731" s="1">
        <v>3420</v>
      </c>
      <c r="BW731" s="1">
        <v>3423</v>
      </c>
      <c r="BX731" s="1">
        <v>878</v>
      </c>
    </row>
    <row r="732" spans="1:76">
      <c r="A732" s="1">
        <v>2015</v>
      </c>
      <c r="B732" s="1">
        <v>5</v>
      </c>
      <c r="C732" s="24">
        <v>42362</v>
      </c>
      <c r="D732" s="26">
        <v>3407</v>
      </c>
      <c r="E732" s="26">
        <v>3411</v>
      </c>
      <c r="F732" s="26">
        <v>3398</v>
      </c>
      <c r="G732" s="26">
        <v>3408</v>
      </c>
      <c r="H732" s="1">
        <v>884.3</v>
      </c>
      <c r="I732" s="81">
        <v>131.80712399999999</v>
      </c>
      <c r="J732" s="119">
        <v>131.81048999999999</v>
      </c>
      <c r="K732" s="119">
        <v>87.594104999999999</v>
      </c>
      <c r="L732" s="72">
        <v>87.560255999999995</v>
      </c>
      <c r="M732" s="7">
        <v>3403</v>
      </c>
      <c r="O732" s="84"/>
      <c r="P732" s="13"/>
      <c r="Q732" s="13"/>
      <c r="R732" s="13"/>
      <c r="S732" s="13"/>
      <c r="T732" s="13"/>
      <c r="U732" s="13"/>
      <c r="V732" s="13"/>
      <c r="W732" s="50"/>
      <c r="X732" s="69">
        <v>3403</v>
      </c>
      <c r="Y732" s="7">
        <v>3440</v>
      </c>
      <c r="Z732" s="68">
        <v>3391</v>
      </c>
      <c r="AA732" s="68">
        <v>3428</v>
      </c>
      <c r="AG732" s="37"/>
      <c r="AH732" s="37"/>
      <c r="AP732" s="14">
        <v>3429</v>
      </c>
      <c r="AQ732" s="14">
        <v>3432</v>
      </c>
      <c r="AR732" s="14">
        <v>3396</v>
      </c>
      <c r="AS732" s="14">
        <v>3404</v>
      </c>
      <c r="AT732" s="14">
        <v>3394.3333333333335</v>
      </c>
      <c r="AU732" s="127">
        <v>1</v>
      </c>
      <c r="AV732" s="127" t="s">
        <v>618</v>
      </c>
      <c r="AW732" s="14">
        <v>899</v>
      </c>
      <c r="AX732" s="127" t="s">
        <v>618</v>
      </c>
      <c r="AY732" s="14">
        <v>1042</v>
      </c>
      <c r="AZ732" s="1">
        <v>3403</v>
      </c>
      <c r="BA732" s="1">
        <v>3409</v>
      </c>
      <c r="BB732" s="1">
        <v>3391</v>
      </c>
      <c r="BC732" s="1">
        <v>3397</v>
      </c>
      <c r="BH732" s="1">
        <v>3405</v>
      </c>
      <c r="BI732" s="1">
        <v>373</v>
      </c>
      <c r="BJ732" s="1">
        <v>405</v>
      </c>
      <c r="BK732" s="1">
        <v>0.92098765432098761</v>
      </c>
      <c r="BL732" s="1">
        <v>3403</v>
      </c>
      <c r="BM732" s="1">
        <v>3409</v>
      </c>
      <c r="BN732" s="1">
        <v>3391</v>
      </c>
      <c r="BO732" s="1">
        <v>3400</v>
      </c>
      <c r="BP732" s="1">
        <v>3403</v>
      </c>
      <c r="BQ732" s="1">
        <v>3422</v>
      </c>
      <c r="BR732" s="1">
        <v>3391</v>
      </c>
      <c r="BS732" s="1">
        <v>3416</v>
      </c>
      <c r="BT732" s="1">
        <v>3403</v>
      </c>
      <c r="BU732" s="1">
        <v>3409</v>
      </c>
      <c r="BV732" s="1">
        <v>3401</v>
      </c>
      <c r="BW732" s="1">
        <v>3406</v>
      </c>
      <c r="BX732" s="1">
        <v>877.8</v>
      </c>
    </row>
    <row r="733" spans="1:76">
      <c r="A733" s="1">
        <v>2015</v>
      </c>
      <c r="B733" s="1">
        <v>6</v>
      </c>
      <c r="C733" s="24">
        <v>42363</v>
      </c>
      <c r="D733" s="26">
        <v>3430</v>
      </c>
      <c r="E733" s="26">
        <v>3438</v>
      </c>
      <c r="F733" s="26">
        <v>3410</v>
      </c>
      <c r="G733" s="26">
        <v>3435</v>
      </c>
      <c r="H733" s="1">
        <v>884.7</v>
      </c>
      <c r="I733" s="81">
        <v>131.76745600000001</v>
      </c>
      <c r="J733" s="119">
        <v>132.08869799999999</v>
      </c>
      <c r="K733" s="119">
        <v>87.500512000000001</v>
      </c>
      <c r="L733" s="72">
        <v>87.653717999999998</v>
      </c>
      <c r="M733" s="7">
        <v>3435</v>
      </c>
      <c r="O733" s="84"/>
      <c r="P733" s="13"/>
      <c r="Q733" s="13"/>
      <c r="R733" s="13"/>
      <c r="S733" s="13"/>
      <c r="T733" s="13"/>
      <c r="U733" s="13"/>
      <c r="V733" s="13"/>
      <c r="W733" s="50"/>
      <c r="X733" s="69">
        <v>3436</v>
      </c>
      <c r="Y733" s="7">
        <v>3459</v>
      </c>
      <c r="Z733" s="68">
        <v>3433</v>
      </c>
      <c r="AA733" s="68">
        <v>3454</v>
      </c>
      <c r="AG733" s="37"/>
      <c r="AH733" s="37"/>
      <c r="AP733" s="14">
        <v>3403</v>
      </c>
      <c r="AQ733" s="14">
        <v>3440</v>
      </c>
      <c r="AR733" s="14">
        <v>3391</v>
      </c>
      <c r="AS733" s="14">
        <v>3423</v>
      </c>
      <c r="AT733" s="14">
        <v>3419</v>
      </c>
      <c r="AU733" s="127">
        <v>5</v>
      </c>
      <c r="AV733" s="127" t="s">
        <v>618</v>
      </c>
      <c r="AW733" s="14">
        <v>899</v>
      </c>
      <c r="AX733" s="127" t="s">
        <v>618</v>
      </c>
      <c r="AY733" s="14">
        <v>1042</v>
      </c>
      <c r="AZ733" s="1">
        <v>3436</v>
      </c>
      <c r="BA733" s="1">
        <v>3459</v>
      </c>
      <c r="BB733" s="1">
        <v>3433</v>
      </c>
      <c r="BC733" s="1">
        <v>3453</v>
      </c>
      <c r="BH733" s="1">
        <v>3430</v>
      </c>
      <c r="BI733" s="1">
        <v>216</v>
      </c>
      <c r="BJ733" s="1">
        <v>108</v>
      </c>
      <c r="BK733" s="1">
        <v>2</v>
      </c>
      <c r="BL733" s="1">
        <v>3436</v>
      </c>
      <c r="BM733" s="1">
        <v>3459</v>
      </c>
      <c r="BN733" s="1">
        <v>3433</v>
      </c>
      <c r="BO733" s="1">
        <v>3454</v>
      </c>
      <c r="BP733" s="1">
        <v>3436</v>
      </c>
      <c r="BQ733" s="1">
        <v>3459</v>
      </c>
      <c r="BR733" s="1">
        <v>3433</v>
      </c>
      <c r="BS733" s="1">
        <v>3451</v>
      </c>
      <c r="BT733" s="1">
        <v>3436</v>
      </c>
      <c r="BU733" s="1">
        <v>3450</v>
      </c>
      <c r="BV733" s="1">
        <v>3433</v>
      </c>
      <c r="BW733" s="1">
        <v>3447</v>
      </c>
      <c r="BX733" s="1">
        <v>884.7</v>
      </c>
    </row>
    <row r="734" spans="1:76">
      <c r="A734" s="1">
        <v>2015</v>
      </c>
      <c r="B734" s="1">
        <v>2</v>
      </c>
      <c r="C734" s="24">
        <v>42366</v>
      </c>
      <c r="D734" s="26">
        <v>3459</v>
      </c>
      <c r="E734" s="26">
        <v>3467</v>
      </c>
      <c r="F734" s="26">
        <v>3416</v>
      </c>
      <c r="G734" s="26">
        <v>3431</v>
      </c>
      <c r="H734" s="1">
        <v>882.7</v>
      </c>
      <c r="I734" s="81">
        <v>132.08762400000001</v>
      </c>
      <c r="J734" s="119">
        <v>132.08005</v>
      </c>
      <c r="K734" s="119">
        <v>87.480351999999996</v>
      </c>
      <c r="L734" s="72">
        <v>87.470950000000002</v>
      </c>
      <c r="M734" s="7">
        <v>3413</v>
      </c>
      <c r="O734" s="84"/>
      <c r="P734" s="13"/>
      <c r="Q734" s="13"/>
      <c r="R734" s="13"/>
      <c r="S734" s="13"/>
      <c r="T734" s="13"/>
      <c r="U734" s="13"/>
      <c r="V734" s="13"/>
      <c r="W734" s="50"/>
      <c r="X734" s="69">
        <v>3413</v>
      </c>
      <c r="Y734" s="7">
        <v>3434</v>
      </c>
      <c r="Z734" s="68">
        <v>3403</v>
      </c>
      <c r="AA734" s="68">
        <v>3421</v>
      </c>
      <c r="AG734" s="37"/>
      <c r="AH734" s="37"/>
      <c r="AP734" s="14">
        <v>3436</v>
      </c>
      <c r="AQ734" s="14">
        <v>3467</v>
      </c>
      <c r="AR734" s="14">
        <v>3433</v>
      </c>
      <c r="AS734" s="14">
        <v>3462</v>
      </c>
      <c r="AT734" s="14">
        <v>3429.6666666666665</v>
      </c>
      <c r="AU734" s="127">
        <v>28</v>
      </c>
      <c r="AV734" s="127" t="s">
        <v>618</v>
      </c>
      <c r="AW734" s="14">
        <v>899</v>
      </c>
      <c r="AX734" s="127" t="s">
        <v>618</v>
      </c>
      <c r="AY734" s="14">
        <v>1042</v>
      </c>
      <c r="AZ734" s="1">
        <v>3413</v>
      </c>
      <c r="BA734" s="1">
        <v>3434</v>
      </c>
      <c r="BB734" s="1">
        <v>3403</v>
      </c>
      <c r="BC734" s="1">
        <v>3428</v>
      </c>
      <c r="BH734" s="1">
        <v>3460</v>
      </c>
      <c r="BI734" s="1">
        <v>625</v>
      </c>
      <c r="BJ734" s="1">
        <v>385</v>
      </c>
      <c r="BK734" s="1">
        <v>1.6233766233766234</v>
      </c>
      <c r="BL734" s="1">
        <v>3413</v>
      </c>
      <c r="BM734" s="1">
        <v>3429</v>
      </c>
      <c r="BN734" s="1">
        <v>3403</v>
      </c>
      <c r="BO734" s="1">
        <v>3429</v>
      </c>
      <c r="BP734" s="1">
        <v>3413</v>
      </c>
      <c r="BQ734" s="1">
        <v>3434</v>
      </c>
      <c r="BR734" s="1">
        <v>3403</v>
      </c>
      <c r="BS734" s="1">
        <v>3426</v>
      </c>
      <c r="BT734" s="1">
        <v>3413</v>
      </c>
      <c r="BU734" s="1">
        <v>3428</v>
      </c>
      <c r="BV734" s="1">
        <v>3412</v>
      </c>
      <c r="BW734" s="1">
        <v>3417</v>
      </c>
      <c r="BX734" s="1">
        <v>879.3</v>
      </c>
    </row>
    <row r="735" spans="1:76">
      <c r="A735" s="1">
        <v>2015</v>
      </c>
      <c r="B735" s="1">
        <v>3</v>
      </c>
      <c r="C735" s="24">
        <v>42367</v>
      </c>
      <c r="D735" s="26">
        <v>3416</v>
      </c>
      <c r="E735" s="26">
        <v>3446</v>
      </c>
      <c r="F735" s="26">
        <v>3414</v>
      </c>
      <c r="G735" s="26">
        <v>3439</v>
      </c>
      <c r="H735" s="1">
        <v>890.7</v>
      </c>
      <c r="I735" s="81">
        <v>131.95281</v>
      </c>
      <c r="J735" s="119">
        <v>131.93647999999999</v>
      </c>
      <c r="K735" s="119">
        <v>87.427009999999996</v>
      </c>
      <c r="L735" s="72">
        <v>87.468108000000001</v>
      </c>
      <c r="M735" s="7">
        <v>3453</v>
      </c>
      <c r="O735" s="84"/>
      <c r="P735" s="13"/>
      <c r="Q735" s="13"/>
      <c r="R735" s="13"/>
      <c r="S735" s="13"/>
      <c r="T735" s="13"/>
      <c r="U735" s="13"/>
      <c r="V735" s="13"/>
      <c r="W735" s="50"/>
      <c r="X735" s="69">
        <v>3454</v>
      </c>
      <c r="Y735" s="7">
        <v>3474</v>
      </c>
      <c r="Z735" s="68">
        <v>3434</v>
      </c>
      <c r="AA735" s="68">
        <v>3453</v>
      </c>
      <c r="AG735" s="37"/>
      <c r="AH735" s="37"/>
      <c r="AP735" s="14">
        <v>3413</v>
      </c>
      <c r="AQ735" s="14">
        <v>3434</v>
      </c>
      <c r="AR735" s="14">
        <v>3403</v>
      </c>
      <c r="AS735" s="14">
        <v>3417</v>
      </c>
      <c r="AT735" s="14">
        <v>3434</v>
      </c>
      <c r="AU735" s="127">
        <v>23</v>
      </c>
      <c r="AV735" s="127">
        <v>29</v>
      </c>
      <c r="AW735" s="14">
        <v>928</v>
      </c>
      <c r="AX735" s="127" t="s">
        <v>618</v>
      </c>
      <c r="AY735" s="14">
        <v>1042</v>
      </c>
      <c r="AZ735" s="1">
        <v>3454</v>
      </c>
      <c r="BA735" s="1">
        <v>3473</v>
      </c>
      <c r="BB735" s="1">
        <v>3434</v>
      </c>
      <c r="BC735" s="1">
        <v>3457</v>
      </c>
      <c r="BH735" s="1">
        <v>3417</v>
      </c>
      <c r="BI735" s="1">
        <v>452</v>
      </c>
      <c r="BJ735" s="1">
        <v>371</v>
      </c>
      <c r="BK735" s="1">
        <v>1.2183288409703503</v>
      </c>
      <c r="BL735" s="1">
        <v>3454</v>
      </c>
      <c r="BM735" s="1">
        <v>3459</v>
      </c>
      <c r="BN735" s="1">
        <v>3434</v>
      </c>
      <c r="BO735" s="1">
        <v>3444</v>
      </c>
      <c r="BP735" s="1">
        <v>3454</v>
      </c>
      <c r="BQ735" s="1">
        <v>3474</v>
      </c>
      <c r="BR735" s="1">
        <v>3434</v>
      </c>
      <c r="BS735" s="1">
        <v>3468</v>
      </c>
      <c r="BT735" s="1">
        <v>3454</v>
      </c>
      <c r="BU735" s="1">
        <v>3459</v>
      </c>
      <c r="BV735" s="1">
        <v>3445</v>
      </c>
      <c r="BW735" s="1">
        <v>3450</v>
      </c>
      <c r="BX735" s="1">
        <v>890.4</v>
      </c>
    </row>
    <row r="736" spans="1:76">
      <c r="A736" s="1">
        <v>2015</v>
      </c>
      <c r="B736" s="1">
        <v>4</v>
      </c>
      <c r="C736" s="24">
        <v>42368</v>
      </c>
      <c r="D736" s="26">
        <v>3465</v>
      </c>
      <c r="E736" s="26">
        <v>3480</v>
      </c>
      <c r="F736" s="26">
        <v>3453</v>
      </c>
      <c r="G736" s="26">
        <v>3480</v>
      </c>
      <c r="H736" s="1">
        <v>893.2</v>
      </c>
      <c r="I736" s="81">
        <v>131.53811400000001</v>
      </c>
      <c r="J736" s="119">
        <v>131.57534000000001</v>
      </c>
      <c r="K736" s="119">
        <v>87.704115000000002</v>
      </c>
      <c r="L736" s="72">
        <v>87.696830000000006</v>
      </c>
      <c r="M736" s="7">
        <v>3447</v>
      </c>
      <c r="O736" s="84"/>
      <c r="P736" s="13"/>
      <c r="Q736" s="13"/>
      <c r="R736" s="13"/>
      <c r="S736" s="13"/>
      <c r="T736" s="13"/>
      <c r="U736" s="13"/>
      <c r="V736" s="13"/>
      <c r="W736" s="50"/>
      <c r="X736" s="169">
        <v>3454</v>
      </c>
      <c r="Y736" s="169">
        <v>3474</v>
      </c>
      <c r="Z736" s="169">
        <v>3434</v>
      </c>
      <c r="AA736" s="169">
        <v>3453</v>
      </c>
      <c r="AG736" s="37"/>
      <c r="AH736" s="37"/>
      <c r="AP736" s="14">
        <v>3454</v>
      </c>
      <c r="AQ736" s="14">
        <v>3474</v>
      </c>
      <c r="AR736" s="14">
        <v>3434</v>
      </c>
      <c r="AS736" s="14">
        <v>3459</v>
      </c>
      <c r="AT736" s="14">
        <v>3446</v>
      </c>
      <c r="AU736" s="127">
        <v>15</v>
      </c>
      <c r="AV736" s="127">
        <v>-19</v>
      </c>
      <c r="AW736" s="14">
        <v>909</v>
      </c>
      <c r="AX736" s="127" t="s">
        <v>618</v>
      </c>
      <c r="AY736" s="14">
        <v>1042</v>
      </c>
      <c r="AZ736" s="26">
        <v>3480</v>
      </c>
      <c r="BA736" s="26">
        <v>3480</v>
      </c>
      <c r="BB736" s="26">
        <v>3480</v>
      </c>
      <c r="BC736" s="26">
        <v>3480</v>
      </c>
      <c r="BH736" s="1">
        <v>3456</v>
      </c>
      <c r="BI736" s="1">
        <v>432</v>
      </c>
      <c r="BJ736" s="1">
        <v>485</v>
      </c>
      <c r="BK736" s="1">
        <v>0.89072164948453614</v>
      </c>
      <c r="BL736" s="26">
        <v>3480</v>
      </c>
      <c r="BM736" s="26">
        <v>3480</v>
      </c>
      <c r="BN736" s="26">
        <v>3480</v>
      </c>
      <c r="BO736" s="26">
        <v>3480</v>
      </c>
      <c r="BP736" s="26">
        <v>3480</v>
      </c>
      <c r="BQ736" s="26">
        <v>3480</v>
      </c>
      <c r="BR736" s="26">
        <v>3480</v>
      </c>
      <c r="BS736" s="26">
        <v>3480</v>
      </c>
      <c r="BT736" s="26">
        <v>3480</v>
      </c>
      <c r="BU736" s="26">
        <v>3480</v>
      </c>
      <c r="BV736" s="26">
        <v>3480</v>
      </c>
      <c r="BW736" s="26">
        <v>3480</v>
      </c>
      <c r="BX736" s="1">
        <v>890.1</v>
      </c>
    </row>
    <row r="737" spans="1:76">
      <c r="A737" s="1">
        <v>2016</v>
      </c>
      <c r="B737" s="1">
        <v>2</v>
      </c>
      <c r="C737" s="24">
        <v>42373</v>
      </c>
      <c r="D737" s="26">
        <v>3457</v>
      </c>
      <c r="E737" s="26">
        <v>3474</v>
      </c>
      <c r="F737" s="26">
        <v>3380</v>
      </c>
      <c r="G737" s="26">
        <v>3384</v>
      </c>
      <c r="H737" s="1">
        <v>884.2</v>
      </c>
      <c r="I737" s="81">
        <v>130.013608</v>
      </c>
      <c r="J737" s="119">
        <v>129.78392700000001</v>
      </c>
      <c r="K737" s="119">
        <v>86.034904999999995</v>
      </c>
      <c r="L737" s="72">
        <v>85.807357999999994</v>
      </c>
      <c r="M737" s="7">
        <v>3383</v>
      </c>
      <c r="O737" s="84"/>
      <c r="P737" s="13"/>
      <c r="Q737" s="13"/>
      <c r="R737" s="13"/>
      <c r="S737" s="13"/>
      <c r="T737" s="13"/>
      <c r="U737" s="13"/>
      <c r="V737" s="13"/>
      <c r="W737" s="50"/>
      <c r="X737" s="69">
        <v>3385</v>
      </c>
      <c r="Y737" s="7">
        <v>3428</v>
      </c>
      <c r="Z737" s="68">
        <v>3343</v>
      </c>
      <c r="AA737" s="68">
        <v>3394</v>
      </c>
      <c r="AG737" s="37"/>
      <c r="AH737" s="37"/>
      <c r="AP737" s="14">
        <v>3457</v>
      </c>
      <c r="AQ737" s="14">
        <v>3467</v>
      </c>
      <c r="AR737" s="14">
        <v>3452</v>
      </c>
      <c r="AS737" s="14">
        <v>3467</v>
      </c>
      <c r="AT737" s="14">
        <v>3447.6666666666665</v>
      </c>
      <c r="AU737" s="127">
        <v>73</v>
      </c>
      <c r="AV737" s="127">
        <v>-80</v>
      </c>
      <c r="AW737" s="14">
        <v>829</v>
      </c>
      <c r="AX737" s="127" t="s">
        <v>618</v>
      </c>
      <c r="AY737" s="14">
        <v>1042</v>
      </c>
      <c r="AZ737" s="1">
        <v>3385</v>
      </c>
      <c r="BA737" s="1">
        <v>3415</v>
      </c>
      <c r="BB737" s="1">
        <v>3343</v>
      </c>
      <c r="BC737" s="1">
        <v>3411</v>
      </c>
      <c r="BH737" s="1">
        <v>3456</v>
      </c>
      <c r="BI737" s="1">
        <v>545</v>
      </c>
      <c r="BJ737" s="1">
        <v>533</v>
      </c>
      <c r="BK737" s="1">
        <v>1.0225140712945591</v>
      </c>
      <c r="BL737" s="1">
        <v>3385</v>
      </c>
      <c r="BM737" s="1">
        <v>3386</v>
      </c>
      <c r="BN737" s="1">
        <v>3343</v>
      </c>
      <c r="BO737" s="1">
        <v>3367</v>
      </c>
      <c r="BP737" s="1">
        <v>3385</v>
      </c>
      <c r="BQ737" s="1">
        <v>3428</v>
      </c>
      <c r="BR737" s="1">
        <v>3343</v>
      </c>
      <c r="BS737" s="1">
        <v>3417</v>
      </c>
      <c r="BT737" s="1">
        <v>3385</v>
      </c>
      <c r="BU737" s="1">
        <v>3386</v>
      </c>
      <c r="BV737" s="1">
        <v>3343</v>
      </c>
      <c r="BW737" s="1">
        <v>3348</v>
      </c>
      <c r="BX737" s="1">
        <v>878.2</v>
      </c>
    </row>
    <row r="738" spans="1:76">
      <c r="A738" s="1">
        <v>2016</v>
      </c>
      <c r="B738" s="1">
        <v>3</v>
      </c>
      <c r="C738" s="24">
        <v>42374</v>
      </c>
      <c r="D738" s="26">
        <v>3389</v>
      </c>
      <c r="E738" s="26">
        <v>3434</v>
      </c>
      <c r="F738" s="26">
        <v>3387</v>
      </c>
      <c r="G738" s="26">
        <v>3417</v>
      </c>
      <c r="H738" s="1">
        <v>889.8</v>
      </c>
      <c r="I738" s="81">
        <v>129.294918</v>
      </c>
      <c r="J738" s="119">
        <v>129.14707000000001</v>
      </c>
      <c r="K738" s="119">
        <v>86.083053000000007</v>
      </c>
      <c r="L738" s="72">
        <v>86.0184</v>
      </c>
      <c r="M738" s="7">
        <v>3427</v>
      </c>
      <c r="O738" s="84"/>
      <c r="P738" s="13"/>
      <c r="Q738" s="13"/>
      <c r="R738" s="13"/>
      <c r="S738" s="13"/>
      <c r="T738" s="13"/>
      <c r="U738" s="13"/>
      <c r="V738" s="13"/>
      <c r="W738" s="50"/>
      <c r="X738" s="69">
        <v>3427</v>
      </c>
      <c r="Y738" s="7">
        <v>3442</v>
      </c>
      <c r="Z738" s="68">
        <v>3400</v>
      </c>
      <c r="AA738" s="68">
        <v>3414</v>
      </c>
      <c r="AG738" s="37"/>
      <c r="AH738" s="37"/>
      <c r="AP738" s="14">
        <v>3385</v>
      </c>
      <c r="AQ738" s="14">
        <v>3428</v>
      </c>
      <c r="AR738" s="14">
        <v>3343</v>
      </c>
      <c r="AS738" s="14">
        <v>3407</v>
      </c>
      <c r="AT738" s="14">
        <v>3444.3333333333335</v>
      </c>
      <c r="AU738" s="127">
        <v>28</v>
      </c>
      <c r="AV738" s="127" t="s">
        <v>618</v>
      </c>
      <c r="AW738" s="14">
        <v>829</v>
      </c>
      <c r="AX738" s="127" t="s">
        <v>618</v>
      </c>
      <c r="AY738" s="14">
        <v>1042</v>
      </c>
      <c r="AZ738" s="1">
        <v>3427</v>
      </c>
      <c r="BA738" s="1">
        <v>3442</v>
      </c>
      <c r="BB738" s="1">
        <v>3401</v>
      </c>
      <c r="BC738" s="1">
        <v>3431</v>
      </c>
      <c r="BH738" s="1">
        <v>3404</v>
      </c>
      <c r="BI738" s="1">
        <v>612</v>
      </c>
      <c r="BJ738" s="1">
        <v>429</v>
      </c>
      <c r="BK738" s="1">
        <v>1.4265734265734267</v>
      </c>
      <c r="BL738" s="1">
        <v>3427</v>
      </c>
      <c r="BM738" s="1">
        <v>3434</v>
      </c>
      <c r="BN738" s="1">
        <v>3401</v>
      </c>
      <c r="BO738" s="1">
        <v>3416</v>
      </c>
      <c r="BP738" s="1">
        <v>3427</v>
      </c>
      <c r="BQ738" s="1">
        <v>3442</v>
      </c>
      <c r="BR738" s="1">
        <v>3401</v>
      </c>
      <c r="BS738" s="1">
        <v>3420</v>
      </c>
      <c r="BT738" s="1">
        <v>3427</v>
      </c>
      <c r="BU738" s="1">
        <v>3434</v>
      </c>
      <c r="BV738" s="1">
        <v>3421</v>
      </c>
      <c r="BW738" s="1">
        <v>3422</v>
      </c>
      <c r="BX738" s="1">
        <v>891.6</v>
      </c>
    </row>
    <row r="739" spans="1:76">
      <c r="A739" s="1">
        <v>2016</v>
      </c>
      <c r="B739" s="1">
        <v>4</v>
      </c>
      <c r="C739" s="24">
        <v>42375</v>
      </c>
      <c r="D739" s="26">
        <v>3418</v>
      </c>
      <c r="E739" s="26">
        <v>3429</v>
      </c>
      <c r="F739" s="26">
        <v>3370</v>
      </c>
      <c r="G739" s="26">
        <v>3390</v>
      </c>
      <c r="H739" s="1">
        <v>877.9</v>
      </c>
      <c r="I739" s="81">
        <v>127.433466</v>
      </c>
      <c r="J739" s="119">
        <v>127.40184600000001</v>
      </c>
      <c r="K739" s="119">
        <v>84.267647999999994</v>
      </c>
      <c r="L739" s="72">
        <v>84.281768999999997</v>
      </c>
      <c r="M739" s="7">
        <v>3385</v>
      </c>
      <c r="O739" s="84"/>
      <c r="P739" s="13"/>
      <c r="Q739" s="13"/>
      <c r="R739" s="13"/>
      <c r="S739" s="13"/>
      <c r="T739" s="13"/>
      <c r="U739" s="13"/>
      <c r="V739" s="13"/>
      <c r="W739" s="50"/>
      <c r="X739" s="69">
        <v>3388</v>
      </c>
      <c r="Y739" s="7">
        <v>3401</v>
      </c>
      <c r="Z739" s="68">
        <v>3342</v>
      </c>
      <c r="AA739" s="68">
        <v>3360</v>
      </c>
      <c r="AG739" s="37"/>
      <c r="AH739" s="37"/>
      <c r="AP739" s="14">
        <v>3427</v>
      </c>
      <c r="AQ739" s="14">
        <v>3442</v>
      </c>
      <c r="AR739" s="14">
        <v>3400</v>
      </c>
      <c r="AS739" s="14">
        <v>3421</v>
      </c>
      <c r="AT739" s="14">
        <v>3431.6666666666665</v>
      </c>
      <c r="AU739" s="127">
        <v>28</v>
      </c>
      <c r="AV739" s="127" t="s">
        <v>618</v>
      </c>
      <c r="AW739" s="14">
        <v>829</v>
      </c>
      <c r="AX739" s="127">
        <v>34</v>
      </c>
      <c r="AY739" s="14">
        <v>1076</v>
      </c>
      <c r="AZ739" s="1">
        <v>3388</v>
      </c>
      <c r="BA739" s="1">
        <v>3401</v>
      </c>
      <c r="BB739" s="1">
        <v>3342</v>
      </c>
      <c r="BC739" s="1">
        <v>3365</v>
      </c>
      <c r="BH739" s="1">
        <v>3426</v>
      </c>
      <c r="BI739" s="1">
        <v>543</v>
      </c>
      <c r="BJ739" s="1">
        <v>393</v>
      </c>
      <c r="BK739" s="1">
        <v>1.3816793893129771</v>
      </c>
      <c r="BL739" s="1">
        <v>3388</v>
      </c>
      <c r="BM739" s="1">
        <v>3401</v>
      </c>
      <c r="BN739" s="1">
        <v>3380</v>
      </c>
      <c r="BO739" s="1">
        <v>3386</v>
      </c>
      <c r="BP739" s="1">
        <v>3388</v>
      </c>
      <c r="BQ739" s="1">
        <v>3401</v>
      </c>
      <c r="BR739" s="1">
        <v>3342</v>
      </c>
      <c r="BS739" s="1">
        <v>3365</v>
      </c>
      <c r="BT739" s="1">
        <v>3388</v>
      </c>
      <c r="BU739" s="1">
        <v>3401</v>
      </c>
      <c r="BV739" s="1">
        <v>3380</v>
      </c>
      <c r="BW739" s="1">
        <v>3380</v>
      </c>
      <c r="BX739" s="1">
        <v>886.4</v>
      </c>
    </row>
    <row r="740" spans="1:76">
      <c r="A740" s="1">
        <v>2016</v>
      </c>
      <c r="B740" s="1">
        <v>5</v>
      </c>
      <c r="C740" s="24">
        <v>42376</v>
      </c>
      <c r="D740" s="26">
        <v>3364</v>
      </c>
      <c r="E740" s="26">
        <v>3379</v>
      </c>
      <c r="F740" s="26">
        <v>3332</v>
      </c>
      <c r="G740" s="26">
        <v>3340</v>
      </c>
      <c r="H740" s="1">
        <v>879.6</v>
      </c>
      <c r="I740" s="81">
        <v>127.606185</v>
      </c>
      <c r="J740" s="119">
        <v>127.610056</v>
      </c>
      <c r="K740" s="119">
        <v>83.112155999999999</v>
      </c>
      <c r="L740" s="72">
        <v>83.227542999999997</v>
      </c>
      <c r="M740" s="7">
        <v>3335</v>
      </c>
      <c r="O740" s="84"/>
      <c r="P740" s="13"/>
      <c r="Q740" s="13"/>
      <c r="R740" s="13"/>
      <c r="S740" s="13"/>
      <c r="T740" s="13"/>
      <c r="U740" s="13"/>
      <c r="V740" s="13"/>
      <c r="W740" s="50"/>
      <c r="X740" s="69">
        <v>3337</v>
      </c>
      <c r="Y740" s="7">
        <v>3347</v>
      </c>
      <c r="Z740" s="68">
        <v>3277</v>
      </c>
      <c r="AA740" s="68">
        <v>3316</v>
      </c>
      <c r="AG740" s="37"/>
      <c r="AH740" s="37"/>
      <c r="AP740" s="14">
        <v>3364</v>
      </c>
      <c r="AQ740" s="14">
        <v>3379</v>
      </c>
      <c r="AR740" s="14">
        <v>3358</v>
      </c>
      <c r="AS740" s="14">
        <v>3375</v>
      </c>
      <c r="AT740" s="14">
        <v>3401</v>
      </c>
      <c r="AU740" s="127">
        <v>24</v>
      </c>
      <c r="AV740" s="127" t="s">
        <v>618</v>
      </c>
      <c r="AW740" s="14">
        <v>829</v>
      </c>
      <c r="AX740" s="127">
        <v>42</v>
      </c>
      <c r="AY740" s="14">
        <v>1118</v>
      </c>
      <c r="AZ740" s="1">
        <v>3337</v>
      </c>
      <c r="BA740" s="1">
        <v>3338</v>
      </c>
      <c r="BB740" s="1">
        <v>3277</v>
      </c>
      <c r="BC740" s="1">
        <v>3291</v>
      </c>
      <c r="BH740" s="1">
        <v>3367</v>
      </c>
      <c r="BI740" s="1">
        <v>617</v>
      </c>
      <c r="BJ740" s="1">
        <v>493</v>
      </c>
      <c r="BK740" s="1">
        <v>1.2515212981744421</v>
      </c>
      <c r="BL740" s="1">
        <v>3337</v>
      </c>
      <c r="BM740" s="1">
        <v>3338</v>
      </c>
      <c r="BN740" s="1">
        <v>3277</v>
      </c>
      <c r="BO740" s="1">
        <v>3293</v>
      </c>
      <c r="BP740" s="1">
        <v>3337</v>
      </c>
      <c r="BQ740" s="1">
        <v>3338</v>
      </c>
      <c r="BR740" s="1">
        <v>3277</v>
      </c>
      <c r="BS740" s="1">
        <v>3315</v>
      </c>
      <c r="BT740" s="1">
        <v>3337</v>
      </c>
      <c r="BU740" s="1">
        <v>3338</v>
      </c>
      <c r="BV740" s="1">
        <v>3284</v>
      </c>
      <c r="BW740" s="1">
        <v>3297</v>
      </c>
      <c r="BX740" s="1">
        <v>866.4</v>
      </c>
    </row>
    <row r="741" spans="1:76">
      <c r="A741" s="1">
        <v>2016</v>
      </c>
      <c r="B741" s="1">
        <v>6</v>
      </c>
      <c r="C741" s="24">
        <v>42377</v>
      </c>
      <c r="D741" s="26">
        <v>3314</v>
      </c>
      <c r="E741" s="26">
        <v>3356</v>
      </c>
      <c r="F741" s="26">
        <v>3309</v>
      </c>
      <c r="G741" s="26">
        <v>3347</v>
      </c>
      <c r="H741" s="1">
        <v>845.7</v>
      </c>
      <c r="I741" s="81">
        <v>128.624855</v>
      </c>
      <c r="J741" s="119">
        <v>128.61301</v>
      </c>
      <c r="K741" s="119">
        <v>83.530940000000001</v>
      </c>
      <c r="L741" s="72">
        <v>83.554630000000003</v>
      </c>
      <c r="M741" s="7">
        <v>3350</v>
      </c>
      <c r="O741" s="84"/>
      <c r="P741" s="13"/>
      <c r="Q741" s="13"/>
      <c r="R741" s="13"/>
      <c r="S741" s="13"/>
      <c r="T741" s="13"/>
      <c r="U741" s="13"/>
      <c r="V741" s="13"/>
      <c r="W741" s="50"/>
      <c r="X741" s="69">
        <v>3351</v>
      </c>
      <c r="Y741" s="7">
        <v>3368</v>
      </c>
      <c r="Z741" s="68">
        <v>3319</v>
      </c>
      <c r="AA741" s="68">
        <v>3341</v>
      </c>
      <c r="AG741" s="37"/>
      <c r="AH741" s="37"/>
      <c r="AP741" s="14">
        <v>3337</v>
      </c>
      <c r="AQ741" s="14">
        <v>3347</v>
      </c>
      <c r="AR741" s="14">
        <v>3277</v>
      </c>
      <c r="AS741" s="14">
        <v>3317</v>
      </c>
      <c r="AT741" s="14">
        <v>3371</v>
      </c>
      <c r="AU741" s="127">
        <v>33</v>
      </c>
      <c r="AV741" s="127" t="s">
        <v>618</v>
      </c>
      <c r="AW741" s="14">
        <v>829</v>
      </c>
      <c r="AX741" s="127" t="s">
        <v>618</v>
      </c>
      <c r="AY741" s="14">
        <v>1118</v>
      </c>
      <c r="AZ741" s="1">
        <v>3353</v>
      </c>
      <c r="BA741" s="1">
        <v>3364</v>
      </c>
      <c r="BB741" s="1">
        <v>3323</v>
      </c>
      <c r="BC741" s="1">
        <v>3349</v>
      </c>
      <c r="BH741" s="1">
        <v>3327</v>
      </c>
      <c r="BI741" s="1">
        <v>501</v>
      </c>
      <c r="BJ741" s="1">
        <v>377</v>
      </c>
      <c r="BK741" s="1">
        <v>1.3289124668435013</v>
      </c>
      <c r="BL741" s="1">
        <v>3351</v>
      </c>
      <c r="BM741" s="1">
        <v>3360</v>
      </c>
      <c r="BN741" s="1">
        <v>3335</v>
      </c>
      <c r="BO741" s="1">
        <v>3337</v>
      </c>
      <c r="BP741" s="1">
        <v>3351</v>
      </c>
      <c r="BQ741" s="1">
        <v>3368</v>
      </c>
      <c r="BR741" s="1">
        <v>3319</v>
      </c>
      <c r="BS741" s="1">
        <v>3359</v>
      </c>
      <c r="BT741" s="1">
        <v>3351</v>
      </c>
      <c r="BU741" s="1">
        <v>3356</v>
      </c>
      <c r="BV741" s="1">
        <v>3341</v>
      </c>
      <c r="BW741" s="1">
        <v>3351</v>
      </c>
      <c r="BX741" s="1">
        <v>878.3</v>
      </c>
    </row>
    <row r="742" spans="1:76">
      <c r="A742" s="1">
        <v>2016</v>
      </c>
      <c r="B742" s="1">
        <v>3</v>
      </c>
      <c r="C742" s="24">
        <v>42381</v>
      </c>
      <c r="D742" s="26">
        <v>3220</v>
      </c>
      <c r="E742" s="26">
        <v>3231</v>
      </c>
      <c r="F742" s="26">
        <v>3147</v>
      </c>
      <c r="G742" s="26">
        <v>3161</v>
      </c>
      <c r="H742" s="1">
        <v>838.9</v>
      </c>
      <c r="I742" s="81">
        <v>127.679356</v>
      </c>
      <c r="J742" s="119">
        <v>127.78326</v>
      </c>
      <c r="K742" s="119">
        <v>81.654719999999998</v>
      </c>
      <c r="L742" s="72">
        <v>81.586501999999996</v>
      </c>
      <c r="M742" s="7">
        <v>3153</v>
      </c>
      <c r="O742" s="84"/>
      <c r="P742" s="13"/>
      <c r="Q742" s="13"/>
      <c r="R742" s="13"/>
      <c r="S742" s="13"/>
      <c r="T742" s="13"/>
      <c r="U742" s="13"/>
      <c r="V742" s="13"/>
      <c r="W742" s="50"/>
      <c r="X742" s="69">
        <v>3158</v>
      </c>
      <c r="Y742" s="7">
        <v>3209</v>
      </c>
      <c r="Z742" s="68">
        <v>3142</v>
      </c>
      <c r="AA742" s="68">
        <v>3167</v>
      </c>
      <c r="AG742" s="37"/>
      <c r="AH742" s="37"/>
      <c r="AP742" s="14">
        <v>3351</v>
      </c>
      <c r="AQ742" s="14">
        <v>3368</v>
      </c>
      <c r="AR742" s="14">
        <v>3200</v>
      </c>
      <c r="AS742" s="14">
        <v>3215</v>
      </c>
      <c r="AT742" s="14">
        <v>3302.3333333333335</v>
      </c>
      <c r="AU742" s="127">
        <v>59</v>
      </c>
      <c r="AV742" s="127" t="s">
        <v>618</v>
      </c>
      <c r="AW742" s="14">
        <v>829</v>
      </c>
      <c r="AX742" s="127">
        <v>40</v>
      </c>
      <c r="AY742" s="14">
        <v>1158</v>
      </c>
      <c r="AZ742" s="1">
        <v>3158</v>
      </c>
      <c r="BA742" s="1">
        <v>3209</v>
      </c>
      <c r="BB742" s="1">
        <v>3142</v>
      </c>
      <c r="BC742" s="1">
        <v>3207</v>
      </c>
      <c r="BH742" s="1">
        <v>3212</v>
      </c>
      <c r="BI742" s="1">
        <v>540</v>
      </c>
      <c r="BJ742" s="1">
        <v>481</v>
      </c>
      <c r="BK742" s="1">
        <v>1.1226611226611227</v>
      </c>
      <c r="BL742" s="1">
        <v>3158</v>
      </c>
      <c r="BM742" s="1">
        <v>3196</v>
      </c>
      <c r="BN742" s="1">
        <v>3142</v>
      </c>
      <c r="BO742" s="1">
        <v>3178</v>
      </c>
      <c r="BP742" s="1">
        <v>3158</v>
      </c>
      <c r="BQ742" s="1">
        <v>3209</v>
      </c>
      <c r="BR742" s="1">
        <v>3142</v>
      </c>
      <c r="BS742" s="1">
        <v>3196</v>
      </c>
      <c r="BT742" s="1">
        <v>3158</v>
      </c>
      <c r="BU742" s="1">
        <v>3161</v>
      </c>
      <c r="BV742" s="1">
        <v>3142</v>
      </c>
      <c r="BW742" s="1">
        <v>3156</v>
      </c>
      <c r="BX742" s="1">
        <v>834</v>
      </c>
    </row>
    <row r="743" spans="1:76">
      <c r="A743" s="1">
        <v>2016</v>
      </c>
      <c r="B743" s="1">
        <v>4</v>
      </c>
      <c r="C743" s="24">
        <v>42382</v>
      </c>
      <c r="D743" s="26">
        <v>3158</v>
      </c>
      <c r="E743" s="26">
        <v>3203</v>
      </c>
      <c r="F743" s="26">
        <v>3157</v>
      </c>
      <c r="G743" s="26">
        <v>3201</v>
      </c>
      <c r="H743" s="1">
        <v>849.5</v>
      </c>
      <c r="I743" s="81">
        <v>127.862922</v>
      </c>
      <c r="J743" s="119">
        <v>127.811756</v>
      </c>
      <c r="K743" s="119">
        <v>82.825744</v>
      </c>
      <c r="L743" s="72">
        <v>82.795478000000003</v>
      </c>
      <c r="M743" s="7">
        <v>3189</v>
      </c>
      <c r="O743" s="84"/>
      <c r="P743" s="13"/>
      <c r="Q743" s="13"/>
      <c r="R743" s="13"/>
      <c r="S743" s="13"/>
      <c r="T743" s="13"/>
      <c r="U743" s="13"/>
      <c r="V743" s="13"/>
      <c r="W743" s="50"/>
      <c r="X743" s="69">
        <v>3190</v>
      </c>
      <c r="Y743" s="7">
        <v>3250</v>
      </c>
      <c r="Z743" s="68">
        <v>3182</v>
      </c>
      <c r="AA743" s="68">
        <v>3227</v>
      </c>
      <c r="AG743" s="37"/>
      <c r="AH743" s="37"/>
      <c r="AP743" s="14">
        <v>3158</v>
      </c>
      <c r="AQ743" s="14">
        <v>3209</v>
      </c>
      <c r="AR743" s="14">
        <v>3142</v>
      </c>
      <c r="AS743" s="14">
        <v>3184</v>
      </c>
      <c r="AT743" s="14">
        <v>3238.6666666666665</v>
      </c>
      <c r="AU743" s="127">
        <v>43</v>
      </c>
      <c r="AV743" s="127" t="s">
        <v>618</v>
      </c>
      <c r="AW743" s="14">
        <v>829</v>
      </c>
      <c r="AX743" s="127" t="s">
        <v>618</v>
      </c>
      <c r="AY743" s="14">
        <v>1158</v>
      </c>
      <c r="AZ743" s="1">
        <v>3190</v>
      </c>
      <c r="BA743" s="1">
        <v>3229</v>
      </c>
      <c r="BB743" s="1">
        <v>3182</v>
      </c>
      <c r="BC743" s="1">
        <v>3206</v>
      </c>
      <c r="BH743" s="1">
        <v>3172</v>
      </c>
      <c r="BI743" s="1">
        <v>508</v>
      </c>
      <c r="BJ743" s="1">
        <v>576</v>
      </c>
      <c r="BK743" s="1">
        <v>0.88194444444444442</v>
      </c>
      <c r="BL743" s="1">
        <v>3190</v>
      </c>
      <c r="BM743" s="1">
        <v>3229</v>
      </c>
      <c r="BN743" s="1">
        <v>3182</v>
      </c>
      <c r="BO743" s="1">
        <v>3216</v>
      </c>
      <c r="BP743" s="1">
        <v>3190</v>
      </c>
      <c r="BQ743" s="1">
        <v>3230</v>
      </c>
      <c r="BR743" s="1">
        <v>3182</v>
      </c>
      <c r="BS743" s="1">
        <v>3227</v>
      </c>
      <c r="BT743" s="1">
        <v>3190</v>
      </c>
      <c r="BU743" s="1">
        <v>3203</v>
      </c>
      <c r="BV743" s="1">
        <v>3182</v>
      </c>
      <c r="BW743" s="1">
        <v>3193</v>
      </c>
      <c r="BX743" s="1">
        <v>839.9</v>
      </c>
    </row>
    <row r="744" spans="1:76">
      <c r="A744" s="1">
        <v>2016</v>
      </c>
      <c r="B744" s="1">
        <v>5</v>
      </c>
      <c r="C744" s="24">
        <v>42383</v>
      </c>
      <c r="D744" s="26">
        <v>3203</v>
      </c>
      <c r="E744" s="26">
        <v>3214</v>
      </c>
      <c r="F744" s="26">
        <v>3183</v>
      </c>
      <c r="G744" s="26">
        <v>3214</v>
      </c>
      <c r="H744" s="1">
        <v>837</v>
      </c>
      <c r="I744" s="81">
        <v>128.07661999999999</v>
      </c>
      <c r="J744" s="119">
        <v>128.11448200000001</v>
      </c>
      <c r="K744" s="119">
        <v>82.126996000000005</v>
      </c>
      <c r="L744" s="72">
        <v>82.184867999999994</v>
      </c>
      <c r="M744" s="7">
        <v>3227</v>
      </c>
      <c r="O744" s="84"/>
      <c r="P744" s="13"/>
      <c r="Q744" s="13"/>
      <c r="R744" s="13"/>
      <c r="S744" s="13"/>
      <c r="T744" s="13"/>
      <c r="U744" s="13"/>
      <c r="V744" s="13"/>
      <c r="W744" s="50"/>
      <c r="X744" s="69">
        <v>3228</v>
      </c>
      <c r="Y744" s="7">
        <v>3236</v>
      </c>
      <c r="Z744" s="68">
        <v>3164</v>
      </c>
      <c r="AA744" s="68">
        <v>3169</v>
      </c>
      <c r="AG744" s="37"/>
      <c r="AH744" s="37"/>
      <c r="AP744" s="14">
        <v>3190</v>
      </c>
      <c r="AQ744" s="14">
        <v>3250</v>
      </c>
      <c r="AR744" s="14">
        <v>3182</v>
      </c>
      <c r="AS744" s="14">
        <v>3196</v>
      </c>
      <c r="AT744" s="14">
        <v>3198.3333333333335</v>
      </c>
      <c r="AU744" s="127">
        <v>11</v>
      </c>
      <c r="AV744" s="127" t="s">
        <v>618</v>
      </c>
      <c r="AW744" s="14">
        <v>829</v>
      </c>
      <c r="AX744" s="127" t="s">
        <v>618</v>
      </c>
      <c r="AY744" s="14">
        <v>1158</v>
      </c>
      <c r="AZ744" s="1">
        <v>3228</v>
      </c>
      <c r="BA744" s="1">
        <v>3236</v>
      </c>
      <c r="BB744" s="1">
        <v>3169</v>
      </c>
      <c r="BC744" s="1">
        <v>3179</v>
      </c>
      <c r="BH744" s="1">
        <v>3194</v>
      </c>
      <c r="BI744" s="1">
        <v>597</v>
      </c>
      <c r="BJ744" s="1">
        <v>424</v>
      </c>
      <c r="BK744" s="1">
        <v>1.4080188679245282</v>
      </c>
      <c r="BL744" s="1">
        <v>3228</v>
      </c>
      <c r="BM744" s="1">
        <v>3236</v>
      </c>
      <c r="BN744" s="1">
        <v>3177</v>
      </c>
      <c r="BO744" s="1">
        <v>3178</v>
      </c>
      <c r="BP744" s="1">
        <v>3228</v>
      </c>
      <c r="BQ744" s="1">
        <v>3236</v>
      </c>
      <c r="BR744" s="1">
        <v>3169</v>
      </c>
      <c r="BS744" s="1">
        <v>3175</v>
      </c>
      <c r="BT744" s="1">
        <v>3228</v>
      </c>
      <c r="BU744" s="1">
        <v>3236</v>
      </c>
      <c r="BV744" s="1">
        <v>3225</v>
      </c>
      <c r="BW744" s="1">
        <v>3226</v>
      </c>
      <c r="BX744" s="1">
        <v>851</v>
      </c>
    </row>
    <row r="745" spans="1:76">
      <c r="A745" s="1">
        <v>2016</v>
      </c>
      <c r="B745" s="1">
        <v>6</v>
      </c>
      <c r="C745" s="24">
        <v>42384</v>
      </c>
      <c r="D745" s="26">
        <v>3179</v>
      </c>
      <c r="E745" s="26">
        <v>3190</v>
      </c>
      <c r="F745" s="26">
        <v>3165</v>
      </c>
      <c r="G745" s="26">
        <v>3181</v>
      </c>
      <c r="H745" s="1">
        <v>827.5</v>
      </c>
      <c r="I745" s="81">
        <v>128.18265</v>
      </c>
      <c r="J745" s="119">
        <v>127.990548</v>
      </c>
      <c r="K745" s="119">
        <v>81.636075000000005</v>
      </c>
      <c r="L745" s="72">
        <v>81.538380000000004</v>
      </c>
      <c r="M745" s="7">
        <v>3169</v>
      </c>
      <c r="O745" s="84"/>
      <c r="P745" s="13"/>
      <c r="Q745" s="13"/>
      <c r="R745" s="13"/>
      <c r="S745" s="13"/>
      <c r="T745" s="13"/>
      <c r="U745" s="13"/>
      <c r="V745" s="13"/>
      <c r="W745" s="50"/>
      <c r="X745" s="69">
        <v>3166</v>
      </c>
      <c r="Y745" s="7">
        <v>3178</v>
      </c>
      <c r="Z745" s="68">
        <v>3103</v>
      </c>
      <c r="AA745" s="68">
        <v>3109</v>
      </c>
      <c r="AG745" s="37"/>
      <c r="AH745" s="37"/>
      <c r="AP745" s="14">
        <v>3228</v>
      </c>
      <c r="AQ745" s="14">
        <v>3236</v>
      </c>
      <c r="AR745" s="14">
        <v>3164</v>
      </c>
      <c r="AS745" s="14">
        <v>3175</v>
      </c>
      <c r="AT745" s="14">
        <v>3185</v>
      </c>
      <c r="AU745" s="127">
        <v>2</v>
      </c>
      <c r="AV745" s="127" t="s">
        <v>618</v>
      </c>
      <c r="AW745" s="14">
        <v>829</v>
      </c>
      <c r="AX745" s="127" t="s">
        <v>618</v>
      </c>
      <c r="AY745" s="14">
        <v>1158</v>
      </c>
      <c r="AZ745" s="1">
        <v>3166</v>
      </c>
      <c r="BA745" s="1">
        <v>3178</v>
      </c>
      <c r="BB745" s="1">
        <v>3106</v>
      </c>
      <c r="BC745" s="1">
        <v>3162</v>
      </c>
      <c r="BH745" s="1">
        <v>3183</v>
      </c>
      <c r="BI745" s="1">
        <v>619</v>
      </c>
      <c r="BJ745" s="1">
        <v>454</v>
      </c>
      <c r="BK745" s="1">
        <v>1.3634361233480177</v>
      </c>
      <c r="BL745" s="1">
        <v>3166</v>
      </c>
      <c r="BM745" s="1">
        <v>3178</v>
      </c>
      <c r="BN745" s="1">
        <v>3106</v>
      </c>
      <c r="BO745" s="1">
        <v>3134</v>
      </c>
      <c r="BP745" s="1">
        <v>3166</v>
      </c>
      <c r="BQ745" s="1">
        <v>3178</v>
      </c>
      <c r="BR745" s="1">
        <v>3106</v>
      </c>
      <c r="BS745" s="1">
        <v>3169</v>
      </c>
      <c r="BT745" s="1">
        <v>3170</v>
      </c>
      <c r="BU745" s="1">
        <v>3179</v>
      </c>
      <c r="BV745" s="1">
        <v>3168</v>
      </c>
      <c r="BW745" s="1">
        <v>3172</v>
      </c>
      <c r="BX745" s="1">
        <v>836.6</v>
      </c>
    </row>
    <row r="746" spans="1:76">
      <c r="A746" s="1">
        <v>2016</v>
      </c>
      <c r="B746" s="1">
        <v>2</v>
      </c>
      <c r="C746" s="24">
        <v>42387</v>
      </c>
      <c r="D746" s="26">
        <v>3095</v>
      </c>
      <c r="E746" s="26">
        <v>3143</v>
      </c>
      <c r="F746" s="26">
        <v>3094</v>
      </c>
      <c r="G746" s="26">
        <v>3110</v>
      </c>
      <c r="H746" s="1">
        <v>821.1</v>
      </c>
      <c r="I746" s="81">
        <v>127.60819100000001</v>
      </c>
      <c r="J746" s="119">
        <v>127.55880399999999</v>
      </c>
      <c r="K746" s="119">
        <v>80.825942999999995</v>
      </c>
      <c r="L746" s="72">
        <v>80.893522000000004</v>
      </c>
      <c r="M746" s="7">
        <v>3114</v>
      </c>
      <c r="O746" s="84"/>
      <c r="P746" s="13"/>
      <c r="Q746" s="13"/>
      <c r="R746" s="13"/>
      <c r="S746" s="13"/>
      <c r="T746" s="13"/>
      <c r="U746" s="13"/>
      <c r="V746" s="13"/>
      <c r="W746" s="50"/>
      <c r="X746" s="69">
        <v>3114</v>
      </c>
      <c r="Y746" s="7">
        <v>3128</v>
      </c>
      <c r="Z746" s="68">
        <v>3080</v>
      </c>
      <c r="AA746" s="68">
        <v>3097</v>
      </c>
      <c r="AG746" s="37"/>
      <c r="AH746" s="37"/>
      <c r="AP746" s="14">
        <v>3166</v>
      </c>
      <c r="AQ746" s="14">
        <v>3178</v>
      </c>
      <c r="AR746" s="14">
        <v>3094</v>
      </c>
      <c r="AS746" s="14">
        <v>3113</v>
      </c>
      <c r="AT746" s="14">
        <v>3161.3333333333335</v>
      </c>
      <c r="AU746" s="127">
        <v>15</v>
      </c>
      <c r="AV746" s="127" t="s">
        <v>618</v>
      </c>
      <c r="AW746" s="14">
        <v>829</v>
      </c>
      <c r="AX746" s="127" t="s">
        <v>618</v>
      </c>
      <c r="AY746" s="14">
        <v>1158</v>
      </c>
      <c r="AZ746" s="1">
        <v>3114</v>
      </c>
      <c r="BA746" s="1">
        <v>3128</v>
      </c>
      <c r="BB746" s="1">
        <v>3080</v>
      </c>
      <c r="BC746" s="1">
        <v>3092</v>
      </c>
      <c r="BH746" s="1">
        <v>3104</v>
      </c>
      <c r="BI746" s="1">
        <v>512</v>
      </c>
      <c r="BJ746" s="1">
        <v>657</v>
      </c>
      <c r="BK746" s="1">
        <v>0.77929984779299843</v>
      </c>
      <c r="BL746" s="1">
        <v>3114</v>
      </c>
      <c r="BM746" s="1">
        <v>3128</v>
      </c>
      <c r="BN746" s="1">
        <v>3080</v>
      </c>
      <c r="BO746" s="1">
        <v>3110</v>
      </c>
      <c r="BP746" s="1">
        <v>3114</v>
      </c>
      <c r="BQ746" s="1">
        <v>3128</v>
      </c>
      <c r="BR746" s="1">
        <v>3080</v>
      </c>
      <c r="BS746" s="1">
        <v>3095</v>
      </c>
      <c r="BT746" s="1">
        <v>3114</v>
      </c>
      <c r="BU746" s="1">
        <v>3128</v>
      </c>
      <c r="BV746" s="1">
        <v>3104</v>
      </c>
      <c r="BW746" s="1">
        <v>3127</v>
      </c>
      <c r="BX746" s="1">
        <v>829</v>
      </c>
    </row>
    <row r="747" spans="1:76">
      <c r="A747" s="1">
        <v>2016</v>
      </c>
      <c r="B747" s="1">
        <v>3</v>
      </c>
      <c r="C747" s="24">
        <v>42388</v>
      </c>
      <c r="D747" s="26">
        <v>3098</v>
      </c>
      <c r="E747" s="26">
        <v>3144</v>
      </c>
      <c r="F747" s="26">
        <v>3098</v>
      </c>
      <c r="G747" s="26">
        <v>3144</v>
      </c>
      <c r="H747" s="1">
        <v>828</v>
      </c>
      <c r="I747" s="81">
        <v>128.14826400000001</v>
      </c>
      <c r="J747" s="119">
        <v>128.10455999999999</v>
      </c>
      <c r="K747" s="119">
        <v>81.507104999999996</v>
      </c>
      <c r="L747" s="72">
        <v>81.616523999999998</v>
      </c>
      <c r="M747" s="7">
        <v>3155</v>
      </c>
      <c r="O747" s="84"/>
      <c r="P747" s="13"/>
      <c r="Q747" s="13"/>
      <c r="R747" s="13"/>
      <c r="S747" s="13"/>
      <c r="T747" s="13"/>
      <c r="U747" s="13"/>
      <c r="V747" s="13"/>
      <c r="W747" s="50"/>
      <c r="X747" s="69">
        <v>3156</v>
      </c>
      <c r="Y747" s="7">
        <v>3174</v>
      </c>
      <c r="Z747" s="68">
        <v>3131</v>
      </c>
      <c r="AA747" s="68">
        <v>3138</v>
      </c>
      <c r="AG747" s="37"/>
      <c r="AH747" s="37"/>
      <c r="AP747" s="14">
        <v>3114</v>
      </c>
      <c r="AQ747" s="14">
        <v>3128</v>
      </c>
      <c r="AR747" s="14">
        <v>3080</v>
      </c>
      <c r="AS747" s="14">
        <v>3106</v>
      </c>
      <c r="AT747" s="14">
        <v>3131.3333333333335</v>
      </c>
      <c r="AU747" s="127">
        <v>46</v>
      </c>
      <c r="AV747" s="127" t="s">
        <v>618</v>
      </c>
      <c r="AW747" s="14">
        <v>829</v>
      </c>
      <c r="AX747" s="127" t="s">
        <v>618</v>
      </c>
      <c r="AY747" s="14">
        <v>1158</v>
      </c>
      <c r="AZ747" s="1">
        <v>3156</v>
      </c>
      <c r="BA747" s="1">
        <v>3174</v>
      </c>
      <c r="BB747" s="1">
        <v>3147</v>
      </c>
      <c r="BC747" s="1">
        <v>3160</v>
      </c>
      <c r="BH747" s="1">
        <v>3103</v>
      </c>
      <c r="BI747" s="1">
        <v>477</v>
      </c>
      <c r="BJ747" s="1">
        <v>462</v>
      </c>
      <c r="BK747" s="1">
        <v>1.0324675324675325</v>
      </c>
      <c r="BL747" s="1">
        <v>3156</v>
      </c>
      <c r="BM747" s="1">
        <v>3174</v>
      </c>
      <c r="BN747" s="1">
        <v>3147</v>
      </c>
      <c r="BO747" s="1">
        <v>3157</v>
      </c>
      <c r="BP747" s="1">
        <v>3156</v>
      </c>
      <c r="BQ747" s="1">
        <v>3174</v>
      </c>
      <c r="BR747" s="1">
        <v>3137</v>
      </c>
      <c r="BS747" s="1">
        <v>3143</v>
      </c>
      <c r="BT747" s="1">
        <v>3156</v>
      </c>
      <c r="BU747" s="1">
        <v>3174</v>
      </c>
      <c r="BV747" s="1">
        <v>3150</v>
      </c>
      <c r="BW747" s="1">
        <v>3174</v>
      </c>
      <c r="BX747" s="1">
        <v>834.9</v>
      </c>
    </row>
    <row r="748" spans="1:76">
      <c r="A748" s="1">
        <v>2016</v>
      </c>
      <c r="B748" s="1">
        <v>4</v>
      </c>
      <c r="C748" s="24">
        <v>42389</v>
      </c>
      <c r="D748" s="26">
        <v>3135</v>
      </c>
      <c r="E748" s="26">
        <v>3137</v>
      </c>
      <c r="F748" s="26">
        <v>3081</v>
      </c>
      <c r="G748" s="26">
        <v>3082</v>
      </c>
      <c r="H748" s="1">
        <v>822.7</v>
      </c>
      <c r="I748" s="81">
        <v>127.787936</v>
      </c>
      <c r="J748" s="119">
        <v>127.699611</v>
      </c>
      <c r="K748" s="119">
        <v>79.972471999999996</v>
      </c>
      <c r="L748" s="72">
        <v>79.889510999999999</v>
      </c>
      <c r="M748" s="7">
        <v>3082</v>
      </c>
      <c r="O748" s="84"/>
      <c r="P748" s="13"/>
      <c r="Q748" s="13"/>
      <c r="R748" s="13"/>
      <c r="S748" s="13"/>
      <c r="T748" s="13"/>
      <c r="U748" s="13"/>
      <c r="V748" s="13"/>
      <c r="W748" s="50"/>
      <c r="X748" s="69">
        <v>3082</v>
      </c>
      <c r="Y748" s="7">
        <v>3093</v>
      </c>
      <c r="Z748" s="68">
        <v>3045</v>
      </c>
      <c r="AA748" s="68">
        <v>3084</v>
      </c>
      <c r="AG748" s="37"/>
      <c r="AH748" s="37"/>
      <c r="AP748" s="14">
        <v>3156</v>
      </c>
      <c r="AQ748" s="14">
        <v>3174</v>
      </c>
      <c r="AR748" s="14">
        <v>3117</v>
      </c>
      <c r="AS748" s="14">
        <v>3129</v>
      </c>
      <c r="AT748" s="14">
        <v>3116</v>
      </c>
      <c r="AU748" s="127">
        <v>53</v>
      </c>
      <c r="AV748" s="127" t="s">
        <v>618</v>
      </c>
      <c r="AW748" s="14">
        <v>829</v>
      </c>
      <c r="AX748" s="127" t="s">
        <v>618</v>
      </c>
      <c r="AY748" s="14">
        <v>1158</v>
      </c>
      <c r="AZ748" s="1">
        <v>3082</v>
      </c>
      <c r="BA748" s="1">
        <v>3093</v>
      </c>
      <c r="BB748" s="1">
        <v>3051</v>
      </c>
      <c r="BC748" s="1">
        <v>3090</v>
      </c>
      <c r="BH748" s="1">
        <v>3119</v>
      </c>
      <c r="BI748" s="1">
        <v>512</v>
      </c>
      <c r="BJ748" s="1">
        <v>440</v>
      </c>
      <c r="BK748" s="1">
        <v>1.1636363636363636</v>
      </c>
      <c r="BL748" s="1">
        <v>3082</v>
      </c>
      <c r="BM748" s="1">
        <v>3092</v>
      </c>
      <c r="BN748" s="1">
        <v>3051</v>
      </c>
      <c r="BO748" s="1">
        <v>3087</v>
      </c>
      <c r="BP748" s="1">
        <v>3082</v>
      </c>
      <c r="BQ748" s="1">
        <v>3093</v>
      </c>
      <c r="BR748" s="1">
        <v>3051</v>
      </c>
      <c r="BS748" s="1">
        <v>3073</v>
      </c>
      <c r="BT748" s="1">
        <v>3082</v>
      </c>
      <c r="BU748" s="1">
        <v>3092</v>
      </c>
      <c r="BV748" s="1">
        <v>3055</v>
      </c>
      <c r="BW748" s="1">
        <v>3057</v>
      </c>
      <c r="BX748" s="1">
        <v>819.4</v>
      </c>
    </row>
    <row r="749" spans="1:76">
      <c r="A749" s="1">
        <v>2016</v>
      </c>
      <c r="B749" s="1">
        <v>5</v>
      </c>
      <c r="C749" s="24">
        <v>42390</v>
      </c>
      <c r="D749" s="26">
        <v>3099</v>
      </c>
      <c r="E749" s="26">
        <v>3117</v>
      </c>
      <c r="F749" s="26">
        <v>3077</v>
      </c>
      <c r="G749" s="26">
        <v>3085</v>
      </c>
      <c r="H749" s="1">
        <v>819.3</v>
      </c>
      <c r="I749" s="81">
        <v>127.2139</v>
      </c>
      <c r="J749" s="119">
        <v>127.28545200000001</v>
      </c>
      <c r="K749" s="119">
        <v>80.494887000000006</v>
      </c>
      <c r="L749" s="72">
        <v>80.422747999999999</v>
      </c>
      <c r="M749" s="7">
        <v>3074</v>
      </c>
      <c r="O749" s="84"/>
      <c r="P749" s="13"/>
      <c r="Q749" s="13"/>
      <c r="R749" s="13"/>
      <c r="S749" s="13"/>
      <c r="T749" s="13"/>
      <c r="U749" s="13"/>
      <c r="V749" s="13"/>
      <c r="W749" s="50"/>
      <c r="X749" s="69">
        <v>3077</v>
      </c>
      <c r="Y749" s="7">
        <v>3102</v>
      </c>
      <c r="Z749" s="68">
        <v>3054</v>
      </c>
      <c r="AA749" s="68">
        <v>3099</v>
      </c>
      <c r="AG749" s="37"/>
      <c r="AH749" s="37"/>
      <c r="AP749" s="14">
        <v>3082</v>
      </c>
      <c r="AQ749" s="14">
        <v>3117</v>
      </c>
      <c r="AR749" s="14">
        <v>3045</v>
      </c>
      <c r="AS749" s="14">
        <v>3109</v>
      </c>
      <c r="AT749" s="14">
        <v>3114.6666666666665</v>
      </c>
      <c r="AU749" s="127">
        <v>14</v>
      </c>
      <c r="AV749" s="127" t="s">
        <v>618</v>
      </c>
      <c r="AW749" s="14">
        <v>829</v>
      </c>
      <c r="AX749" s="127" t="s">
        <v>618</v>
      </c>
      <c r="AY749" s="14">
        <v>1158</v>
      </c>
      <c r="AZ749" s="1">
        <v>3077</v>
      </c>
      <c r="BA749" s="1">
        <v>3092</v>
      </c>
      <c r="BB749" s="1">
        <v>3054</v>
      </c>
      <c r="BC749" s="1">
        <v>3076</v>
      </c>
      <c r="BH749" s="1">
        <v>3114</v>
      </c>
      <c r="BI749" s="1">
        <v>419</v>
      </c>
      <c r="BJ749" s="1">
        <v>316</v>
      </c>
      <c r="BK749" s="1">
        <v>1.3259493670886076</v>
      </c>
      <c r="BL749" s="1">
        <v>3077</v>
      </c>
      <c r="BM749" s="1">
        <v>3088</v>
      </c>
      <c r="BN749" s="1">
        <v>3054</v>
      </c>
      <c r="BO749" s="1">
        <v>3085</v>
      </c>
      <c r="BP749" s="1">
        <v>3077</v>
      </c>
      <c r="BQ749" s="1">
        <v>3092</v>
      </c>
      <c r="BR749" s="1">
        <v>3054</v>
      </c>
      <c r="BS749" s="1">
        <v>3067</v>
      </c>
      <c r="BT749" s="1">
        <v>3077</v>
      </c>
      <c r="BU749" s="1">
        <v>3082</v>
      </c>
      <c r="BV749" s="1">
        <v>3062</v>
      </c>
      <c r="BW749" s="1">
        <v>3072</v>
      </c>
      <c r="BX749" s="1">
        <v>818.4</v>
      </c>
    </row>
    <row r="750" spans="1:76">
      <c r="A750" s="1">
        <v>2016</v>
      </c>
      <c r="B750" s="1">
        <v>6</v>
      </c>
      <c r="C750" s="24">
        <v>42391</v>
      </c>
      <c r="D750" s="26">
        <v>3110</v>
      </c>
      <c r="E750" s="26">
        <v>3140</v>
      </c>
      <c r="F750" s="26">
        <v>3096</v>
      </c>
      <c r="G750" s="26">
        <v>3129</v>
      </c>
      <c r="H750" s="1">
        <v>831.6</v>
      </c>
      <c r="I750" s="81">
        <v>127.88064</v>
      </c>
      <c r="J750" s="119">
        <v>127.737953</v>
      </c>
      <c r="K750" s="119">
        <v>82.927583999999996</v>
      </c>
      <c r="L750" s="72">
        <v>82.922798</v>
      </c>
      <c r="M750" s="7">
        <v>3132</v>
      </c>
      <c r="O750" s="84"/>
      <c r="P750" s="13"/>
      <c r="Q750" s="13"/>
      <c r="R750" s="13"/>
      <c r="S750" s="13"/>
      <c r="T750" s="13"/>
      <c r="U750" s="13"/>
      <c r="V750" s="13"/>
      <c r="W750" s="50"/>
      <c r="X750" s="69">
        <v>3133</v>
      </c>
      <c r="Y750" s="7">
        <v>3214</v>
      </c>
      <c r="Z750" s="68">
        <v>3117</v>
      </c>
      <c r="AA750" s="68">
        <v>3170</v>
      </c>
      <c r="AG750" s="37"/>
      <c r="AH750" s="37"/>
      <c r="AP750" s="14">
        <v>3077</v>
      </c>
      <c r="AQ750" s="14">
        <v>3119</v>
      </c>
      <c r="AR750" s="14">
        <v>3054</v>
      </c>
      <c r="AS750" s="14">
        <v>3109</v>
      </c>
      <c r="AT750" s="14">
        <v>3115.6666666666665</v>
      </c>
      <c r="AU750" s="127">
        <v>19</v>
      </c>
      <c r="AV750" s="127">
        <v>58</v>
      </c>
      <c r="AW750" s="14">
        <v>887</v>
      </c>
      <c r="AX750" s="127" t="s">
        <v>618</v>
      </c>
      <c r="AY750" s="14">
        <v>1158</v>
      </c>
      <c r="AZ750" s="1">
        <v>3133</v>
      </c>
      <c r="BA750" s="1">
        <v>3178</v>
      </c>
      <c r="BB750" s="1">
        <v>3117</v>
      </c>
      <c r="BC750" s="1">
        <v>3153</v>
      </c>
      <c r="BH750" s="1">
        <v>3110</v>
      </c>
      <c r="BI750" s="1">
        <v>599</v>
      </c>
      <c r="BJ750" s="1">
        <v>515</v>
      </c>
      <c r="BK750" s="1">
        <v>1.1631067961165049</v>
      </c>
      <c r="BL750" s="1">
        <v>3133</v>
      </c>
      <c r="BM750" s="1">
        <v>3178</v>
      </c>
      <c r="BN750" s="1">
        <v>3117</v>
      </c>
      <c r="BO750" s="1">
        <v>3159</v>
      </c>
      <c r="BP750" s="1">
        <v>3133</v>
      </c>
      <c r="BQ750" s="1">
        <v>3191</v>
      </c>
      <c r="BR750" s="1">
        <v>3117</v>
      </c>
      <c r="BS750" s="1">
        <v>3191</v>
      </c>
      <c r="BT750" s="1">
        <v>3133</v>
      </c>
      <c r="BU750" s="1">
        <v>3139</v>
      </c>
      <c r="BV750" s="1">
        <v>3127</v>
      </c>
      <c r="BW750" s="1">
        <v>3129</v>
      </c>
      <c r="BX750" s="1">
        <v>825.5</v>
      </c>
    </row>
    <row r="751" spans="1:76">
      <c r="A751" s="1">
        <v>2016</v>
      </c>
      <c r="B751" s="1">
        <v>2</v>
      </c>
      <c r="C751" s="24">
        <v>42394</v>
      </c>
      <c r="D751" s="26">
        <v>3179</v>
      </c>
      <c r="E751" s="26">
        <v>3213</v>
      </c>
      <c r="F751" s="26">
        <v>3179</v>
      </c>
      <c r="G751" s="26">
        <v>3213</v>
      </c>
      <c r="H751" s="1">
        <v>860</v>
      </c>
      <c r="I751" s="81">
        <v>128.29857000000001</v>
      </c>
      <c r="J751" s="119">
        <v>128.22821999999999</v>
      </c>
      <c r="K751" s="119">
        <v>83.331732000000002</v>
      </c>
      <c r="L751" s="72">
        <v>83.128895999999997</v>
      </c>
      <c r="M751" s="7">
        <v>3208</v>
      </c>
      <c r="O751" s="84"/>
      <c r="P751" s="13"/>
      <c r="Q751" s="13"/>
      <c r="R751" s="13"/>
      <c r="S751" s="13"/>
      <c r="T751" s="13"/>
      <c r="U751" s="13"/>
      <c r="V751" s="13"/>
      <c r="W751" s="50"/>
      <c r="X751" s="69">
        <v>3210</v>
      </c>
      <c r="Y751" s="7">
        <v>3292</v>
      </c>
      <c r="Z751" s="68">
        <v>3190</v>
      </c>
      <c r="AA751" s="68">
        <v>3281</v>
      </c>
      <c r="AG751" s="37"/>
      <c r="AH751" s="37"/>
      <c r="AP751" s="14">
        <v>3133</v>
      </c>
      <c r="AQ751" s="14">
        <v>3214</v>
      </c>
      <c r="AR751" s="14">
        <v>3117</v>
      </c>
      <c r="AS751" s="14">
        <v>3194</v>
      </c>
      <c r="AT751" s="14">
        <v>3137.3333333333335</v>
      </c>
      <c r="AU751" s="127">
        <v>34</v>
      </c>
      <c r="AV751" s="127" t="s">
        <v>618</v>
      </c>
      <c r="AW751" s="14">
        <v>887</v>
      </c>
      <c r="AX751" s="127" t="s">
        <v>618</v>
      </c>
      <c r="AY751" s="14">
        <v>1158</v>
      </c>
      <c r="AZ751" s="1">
        <v>3210</v>
      </c>
      <c r="BA751" s="1">
        <v>3288</v>
      </c>
      <c r="BB751" s="1">
        <v>3190</v>
      </c>
      <c r="BC751" s="1">
        <v>3274</v>
      </c>
      <c r="BH751" s="1">
        <v>3193</v>
      </c>
      <c r="BI751" s="1">
        <v>438</v>
      </c>
      <c r="BJ751" s="1">
        <v>435</v>
      </c>
      <c r="BK751" s="1">
        <v>1.0068965517241379</v>
      </c>
      <c r="BL751" s="1">
        <v>3210</v>
      </c>
      <c r="BM751" s="1">
        <v>3259</v>
      </c>
      <c r="BN751" s="1">
        <v>3190</v>
      </c>
      <c r="BO751" s="1">
        <v>3257</v>
      </c>
      <c r="BP751" s="1">
        <v>3210</v>
      </c>
      <c r="BQ751" s="1">
        <v>3292</v>
      </c>
      <c r="BR751" s="1">
        <v>3190</v>
      </c>
      <c r="BS751" s="1">
        <v>3281</v>
      </c>
      <c r="BT751" s="1">
        <v>3210</v>
      </c>
      <c r="BU751" s="1">
        <v>3221</v>
      </c>
      <c r="BV751" s="1">
        <v>3202</v>
      </c>
      <c r="BW751" s="1">
        <v>3203</v>
      </c>
      <c r="BX751" s="1">
        <v>841.6</v>
      </c>
    </row>
    <row r="752" spans="1:76">
      <c r="A752" s="1">
        <v>2016</v>
      </c>
      <c r="B752" s="1">
        <v>3</v>
      </c>
      <c r="C752" s="24">
        <v>42395</v>
      </c>
      <c r="D752" s="26">
        <v>3270</v>
      </c>
      <c r="E752" s="26">
        <v>3277</v>
      </c>
      <c r="F752" s="26">
        <v>3246</v>
      </c>
      <c r="G752" s="26">
        <v>3256</v>
      </c>
      <c r="H752" s="1">
        <v>877.3</v>
      </c>
      <c r="I752" s="81">
        <v>127.870974</v>
      </c>
      <c r="J752" s="119">
        <v>127.958016</v>
      </c>
      <c r="K752" s="119">
        <v>81.606987000000004</v>
      </c>
      <c r="L752" s="72">
        <v>81.5488</v>
      </c>
      <c r="M752" s="7">
        <v>3267</v>
      </c>
      <c r="O752" s="84"/>
      <c r="P752" s="13"/>
      <c r="Q752" s="13"/>
      <c r="R752" s="13"/>
      <c r="S752" s="13"/>
      <c r="T752" s="13"/>
      <c r="U752" s="13"/>
      <c r="V752" s="13"/>
      <c r="W752" s="50"/>
      <c r="X752" s="69">
        <v>3265</v>
      </c>
      <c r="Y752" s="7">
        <v>3352</v>
      </c>
      <c r="Z752" s="68">
        <v>3253</v>
      </c>
      <c r="AA752" s="68">
        <v>3345</v>
      </c>
      <c r="AG752" s="37"/>
      <c r="AH752" s="37"/>
      <c r="AP752" s="14">
        <v>3210</v>
      </c>
      <c r="AQ752" s="14">
        <v>3292</v>
      </c>
      <c r="AR752" s="14">
        <v>3190</v>
      </c>
      <c r="AS752" s="14">
        <v>3253</v>
      </c>
      <c r="AT752" s="14">
        <v>3185.3333333333335</v>
      </c>
      <c r="AU752" s="127">
        <v>14</v>
      </c>
      <c r="AV752" s="127" t="s">
        <v>618</v>
      </c>
      <c r="AW752" s="14">
        <v>887</v>
      </c>
      <c r="AX752" s="127" t="s">
        <v>618</v>
      </c>
      <c r="AY752" s="14">
        <v>1158</v>
      </c>
      <c r="AZ752" s="1">
        <v>3265</v>
      </c>
      <c r="BA752" s="1">
        <v>3318</v>
      </c>
      <c r="BB752" s="1">
        <v>3253</v>
      </c>
      <c r="BC752" s="1">
        <v>3301</v>
      </c>
      <c r="BH752" s="1">
        <v>3252</v>
      </c>
      <c r="BI752" s="1">
        <v>401</v>
      </c>
      <c r="BJ752" s="1">
        <v>431</v>
      </c>
      <c r="BK752" s="1">
        <v>0.93039443155452439</v>
      </c>
      <c r="BL752" s="1">
        <v>3265</v>
      </c>
      <c r="BM752" s="1">
        <v>3318</v>
      </c>
      <c r="BN752" s="1">
        <v>3253</v>
      </c>
      <c r="BO752" s="1">
        <v>3280</v>
      </c>
      <c r="BP752" s="1">
        <v>3265</v>
      </c>
      <c r="BQ752" s="1">
        <v>3318</v>
      </c>
      <c r="BR752" s="1">
        <v>3253</v>
      </c>
      <c r="BS752" s="1">
        <v>3304</v>
      </c>
      <c r="BT752" s="1">
        <v>3265</v>
      </c>
      <c r="BU752" s="1">
        <v>3276</v>
      </c>
      <c r="BV752" s="1">
        <v>3256</v>
      </c>
      <c r="BW752" s="1">
        <v>3258</v>
      </c>
      <c r="BX752" s="1">
        <v>861.8</v>
      </c>
    </row>
    <row r="753" spans="1:76">
      <c r="A753" s="1">
        <v>2016</v>
      </c>
      <c r="B753" s="1">
        <v>4</v>
      </c>
      <c r="C753" s="24">
        <v>42396</v>
      </c>
      <c r="D753" s="26">
        <v>3332</v>
      </c>
      <c r="E753" s="26">
        <v>3352</v>
      </c>
      <c r="F753" s="26">
        <v>3331</v>
      </c>
      <c r="G753" s="26">
        <v>3350</v>
      </c>
      <c r="H753" s="1">
        <v>882</v>
      </c>
      <c r="I753" s="81">
        <v>128.46794399999999</v>
      </c>
      <c r="J753" s="119">
        <v>128.653156</v>
      </c>
      <c r="K753" s="119">
        <v>83.289931999999993</v>
      </c>
      <c r="L753" s="72">
        <v>83.079871999999995</v>
      </c>
      <c r="M753" s="7">
        <v>3337</v>
      </c>
      <c r="O753" s="84"/>
      <c r="P753" s="13"/>
      <c r="Q753" s="13"/>
      <c r="R753" s="13"/>
      <c r="S753" s="13"/>
      <c r="T753" s="13"/>
      <c r="U753" s="13"/>
      <c r="V753" s="13"/>
      <c r="W753" s="50"/>
      <c r="X753" s="69">
        <v>3337</v>
      </c>
      <c r="Y753" s="7">
        <v>3380</v>
      </c>
      <c r="Z753" s="68">
        <v>3313</v>
      </c>
      <c r="AA753" s="68">
        <v>3366</v>
      </c>
      <c r="AG753" s="37"/>
      <c r="AH753" s="37"/>
      <c r="AP753" s="14">
        <v>3265</v>
      </c>
      <c r="AQ753" s="14">
        <v>3352</v>
      </c>
      <c r="AR753" s="14">
        <v>3253</v>
      </c>
      <c r="AS753" s="14">
        <v>3337</v>
      </c>
      <c r="AT753" s="14">
        <v>3261.3333333333335</v>
      </c>
      <c r="AU753" s="127">
        <v>18</v>
      </c>
      <c r="AV753" s="127" t="s">
        <v>618</v>
      </c>
      <c r="AW753" s="14">
        <v>887</v>
      </c>
      <c r="AX753" s="127" t="s">
        <v>618</v>
      </c>
      <c r="AY753" s="14">
        <v>1158</v>
      </c>
      <c r="AZ753" s="1">
        <v>3337</v>
      </c>
      <c r="BA753" s="1">
        <v>3358</v>
      </c>
      <c r="BB753" s="1">
        <v>3313</v>
      </c>
      <c r="BC753" s="1">
        <v>3343</v>
      </c>
      <c r="BH753" s="1">
        <v>3341</v>
      </c>
      <c r="BI753" s="1">
        <v>566</v>
      </c>
      <c r="BJ753" s="1">
        <v>489</v>
      </c>
      <c r="BK753" s="1">
        <v>1.1574642126789365</v>
      </c>
      <c r="BL753" s="1">
        <v>3337</v>
      </c>
      <c r="BM753" s="1">
        <v>3339</v>
      </c>
      <c r="BN753" s="1">
        <v>3313</v>
      </c>
      <c r="BO753" s="1">
        <v>3336</v>
      </c>
      <c r="BP753" s="1">
        <v>3337</v>
      </c>
      <c r="BQ753" s="1">
        <v>3358</v>
      </c>
      <c r="BR753" s="1">
        <v>3313</v>
      </c>
      <c r="BS753" s="1">
        <v>3352</v>
      </c>
      <c r="BT753" s="1">
        <v>3337</v>
      </c>
      <c r="BU753" s="1">
        <v>3339</v>
      </c>
      <c r="BV753" s="1">
        <v>3319</v>
      </c>
      <c r="BW753" s="1">
        <v>3331</v>
      </c>
      <c r="BX753" s="1">
        <v>875.3</v>
      </c>
    </row>
    <row r="754" spans="1:76">
      <c r="A754" s="1">
        <v>2016</v>
      </c>
      <c r="B754" s="1">
        <v>5</v>
      </c>
      <c r="C754" s="24">
        <v>42397</v>
      </c>
      <c r="D754" s="26">
        <v>3362</v>
      </c>
      <c r="E754" s="26">
        <v>3364</v>
      </c>
      <c r="F754" s="26">
        <v>3348</v>
      </c>
      <c r="G754" s="26">
        <v>3351</v>
      </c>
      <c r="H754" s="1">
        <v>866.4</v>
      </c>
      <c r="I754" s="81">
        <v>128.974536</v>
      </c>
      <c r="J754" s="119">
        <v>128.95180199999999</v>
      </c>
      <c r="K754" s="119">
        <v>83.574834999999993</v>
      </c>
      <c r="L754" s="72">
        <v>83.603375999999997</v>
      </c>
      <c r="M754" s="7">
        <v>3359</v>
      </c>
      <c r="O754" s="84"/>
      <c r="P754" s="13"/>
      <c r="Q754" s="13"/>
      <c r="R754" s="13"/>
      <c r="S754" s="13"/>
      <c r="T754" s="13"/>
      <c r="U754" s="13"/>
      <c r="V754" s="13"/>
      <c r="W754" s="50"/>
      <c r="X754" s="69">
        <v>3361</v>
      </c>
      <c r="Y754" s="7">
        <v>3390</v>
      </c>
      <c r="Z754" s="68">
        <v>3295</v>
      </c>
      <c r="AA754" s="68">
        <v>3305</v>
      </c>
      <c r="AG754" s="37"/>
      <c r="AH754" s="37"/>
      <c r="AP754" s="14">
        <v>3337</v>
      </c>
      <c r="AQ754" s="14">
        <v>3380</v>
      </c>
      <c r="AR754" s="14">
        <v>3313</v>
      </c>
      <c r="AS754" s="14">
        <v>3352</v>
      </c>
      <c r="AT754" s="14">
        <v>3314</v>
      </c>
      <c r="AU754" s="127">
        <v>11</v>
      </c>
      <c r="AV754" s="127" t="s">
        <v>618</v>
      </c>
      <c r="AW754" s="14">
        <v>887</v>
      </c>
      <c r="AX754" s="127" t="s">
        <v>618</v>
      </c>
      <c r="AY754" s="14">
        <v>1158</v>
      </c>
      <c r="AZ754" s="1">
        <v>3361</v>
      </c>
      <c r="BA754" s="1">
        <v>3390</v>
      </c>
      <c r="BB754" s="1">
        <v>3358</v>
      </c>
      <c r="BC754" s="1">
        <v>3375</v>
      </c>
      <c r="BH754" s="1">
        <v>3360</v>
      </c>
      <c r="BI754" s="1">
        <v>577</v>
      </c>
      <c r="BJ754" s="1">
        <v>438</v>
      </c>
      <c r="BK754" s="1">
        <v>1.317351598173516</v>
      </c>
      <c r="BL754" s="1">
        <v>3361</v>
      </c>
      <c r="BM754" s="1">
        <v>3390</v>
      </c>
      <c r="BN754" s="1">
        <v>3358</v>
      </c>
      <c r="BO754" s="1">
        <v>3374</v>
      </c>
      <c r="BP754" s="1">
        <v>3361</v>
      </c>
      <c r="BQ754" s="1">
        <v>3390</v>
      </c>
      <c r="BR754" s="1">
        <v>3325</v>
      </c>
      <c r="BS754" s="1">
        <v>3325</v>
      </c>
      <c r="BT754" s="1">
        <v>3361</v>
      </c>
      <c r="BU754" s="1">
        <v>3379</v>
      </c>
      <c r="BV754" s="1">
        <v>3358</v>
      </c>
      <c r="BW754" s="1">
        <v>3376</v>
      </c>
      <c r="BX754" s="1">
        <v>882.8</v>
      </c>
    </row>
    <row r="755" spans="1:76">
      <c r="A755" s="1">
        <v>2016</v>
      </c>
      <c r="B755" s="1">
        <v>6</v>
      </c>
      <c r="C755" s="24">
        <v>42398</v>
      </c>
      <c r="D755" s="26">
        <v>3326</v>
      </c>
      <c r="E755" s="26">
        <v>3392</v>
      </c>
      <c r="F755" s="26">
        <v>3300</v>
      </c>
      <c r="G755" s="26">
        <v>3373</v>
      </c>
      <c r="H755" s="1">
        <v>874.3</v>
      </c>
      <c r="I755" s="81">
        <v>131.54469499999999</v>
      </c>
      <c r="J755" s="119">
        <v>131.48229900000001</v>
      </c>
      <c r="K755" s="119">
        <v>86.059645000000003</v>
      </c>
      <c r="L755" s="72">
        <v>85.945520000000002</v>
      </c>
      <c r="M755" s="7">
        <v>3385</v>
      </c>
      <c r="O755" s="84"/>
      <c r="P755" s="13"/>
      <c r="Q755" s="13"/>
      <c r="R755" s="13"/>
      <c r="S755" s="13"/>
      <c r="T755" s="13"/>
      <c r="U755" s="13"/>
      <c r="V755" s="13"/>
      <c r="W755" s="50"/>
      <c r="X755" s="69">
        <v>3386</v>
      </c>
      <c r="Y755" s="7">
        <v>3411</v>
      </c>
      <c r="Z755" s="68">
        <v>3345</v>
      </c>
      <c r="AA755" s="68">
        <v>3396</v>
      </c>
      <c r="AG755" s="37"/>
      <c r="AH755" s="37"/>
      <c r="AP755" s="14">
        <v>3361</v>
      </c>
      <c r="AQ755" s="14">
        <v>3390</v>
      </c>
      <c r="AR755" s="14">
        <v>3295</v>
      </c>
      <c r="AS755" s="14">
        <v>3304</v>
      </c>
      <c r="AT755" s="14">
        <v>3331</v>
      </c>
      <c r="AU755" s="127">
        <v>47</v>
      </c>
      <c r="AV755" s="127" t="s">
        <v>618</v>
      </c>
      <c r="AW755" s="14">
        <v>887</v>
      </c>
      <c r="AX755" s="127" t="s">
        <v>618</v>
      </c>
      <c r="AY755" s="14">
        <v>1158</v>
      </c>
      <c r="AZ755" s="1">
        <v>3386</v>
      </c>
      <c r="BA755" s="1">
        <v>3392</v>
      </c>
      <c r="BB755" s="1">
        <v>3345</v>
      </c>
      <c r="BC755" s="1">
        <v>3380</v>
      </c>
      <c r="BH755" s="1">
        <v>3316</v>
      </c>
      <c r="BI755" s="1">
        <v>644</v>
      </c>
      <c r="BJ755" s="1">
        <v>491</v>
      </c>
      <c r="BK755" s="1">
        <v>1.3116089613034623</v>
      </c>
      <c r="BL755" s="1">
        <v>3386</v>
      </c>
      <c r="BM755" s="1">
        <v>3392</v>
      </c>
      <c r="BN755" s="1">
        <v>3345</v>
      </c>
      <c r="BO755" s="1">
        <v>3366</v>
      </c>
      <c r="BP755" s="1">
        <v>3386</v>
      </c>
      <c r="BQ755" s="1">
        <v>3392</v>
      </c>
      <c r="BR755" s="1">
        <v>3345</v>
      </c>
      <c r="BS755" s="1">
        <v>3389</v>
      </c>
      <c r="BT755" s="1">
        <v>3386</v>
      </c>
      <c r="BU755" s="1">
        <v>3392</v>
      </c>
      <c r="BV755" s="1">
        <v>3345</v>
      </c>
      <c r="BW755" s="1">
        <v>3358</v>
      </c>
      <c r="BX755" s="1">
        <v>861.9</v>
      </c>
    </row>
    <row r="756" spans="1:76">
      <c r="A756" s="1">
        <v>2016</v>
      </c>
      <c r="B756" s="1">
        <v>2</v>
      </c>
      <c r="C756" s="24">
        <v>42401</v>
      </c>
      <c r="D756" s="26">
        <v>3408</v>
      </c>
      <c r="E756" s="26">
        <v>3410</v>
      </c>
      <c r="F756" s="26">
        <v>3390</v>
      </c>
      <c r="G756" s="26">
        <v>3392</v>
      </c>
      <c r="H756" s="1">
        <v>871.4</v>
      </c>
      <c r="I756" s="81">
        <v>131.54412500000001</v>
      </c>
      <c r="J756" s="119">
        <v>131.55047999999999</v>
      </c>
      <c r="K756" s="119">
        <v>85.77225</v>
      </c>
      <c r="L756" s="72">
        <v>85.676280000000006</v>
      </c>
      <c r="M756" s="7">
        <v>3401</v>
      </c>
      <c r="O756" s="84"/>
      <c r="P756" s="13"/>
      <c r="Q756" s="13"/>
      <c r="R756" s="13"/>
      <c r="S756" s="13"/>
      <c r="T756" s="13"/>
      <c r="U756" s="13"/>
      <c r="V756" s="13"/>
      <c r="W756" s="50"/>
      <c r="X756" s="69">
        <v>3404</v>
      </c>
      <c r="Y756" s="7">
        <v>3418</v>
      </c>
      <c r="Z756" s="68">
        <v>3372</v>
      </c>
      <c r="AA756" s="68">
        <v>3391</v>
      </c>
      <c r="AG756" s="37"/>
      <c r="AH756" s="37"/>
      <c r="AP756" s="14">
        <v>3386</v>
      </c>
      <c r="AQ756" s="14">
        <v>3411</v>
      </c>
      <c r="AR756" s="14">
        <v>3345</v>
      </c>
      <c r="AS756" s="14">
        <v>3393</v>
      </c>
      <c r="AT756" s="14">
        <v>3349.6666666666665</v>
      </c>
      <c r="AU756" s="127">
        <v>16</v>
      </c>
      <c r="AV756" s="127" t="s">
        <v>618</v>
      </c>
      <c r="AW756" s="14">
        <v>887</v>
      </c>
      <c r="AX756" s="127" t="s">
        <v>618</v>
      </c>
      <c r="AY756" s="14">
        <v>1158</v>
      </c>
      <c r="AZ756" s="1">
        <v>3404</v>
      </c>
      <c r="BA756" s="1">
        <v>3418</v>
      </c>
      <c r="BB756" s="1">
        <v>3372</v>
      </c>
      <c r="BC756" s="1">
        <v>3381</v>
      </c>
      <c r="BH756" s="1">
        <v>3406</v>
      </c>
      <c r="BI756" s="1">
        <v>540</v>
      </c>
      <c r="BJ756" s="1">
        <v>425</v>
      </c>
      <c r="BK756" s="1">
        <v>1.2705882352941176</v>
      </c>
      <c r="BL756" s="1">
        <v>3404</v>
      </c>
      <c r="BM756" s="1">
        <v>3418</v>
      </c>
      <c r="BN756" s="1">
        <v>3372</v>
      </c>
      <c r="BO756" s="1">
        <v>3415</v>
      </c>
      <c r="BP756" s="1">
        <v>3404</v>
      </c>
      <c r="BQ756" s="1">
        <v>3418</v>
      </c>
      <c r="BR756" s="1">
        <v>3372</v>
      </c>
      <c r="BS756" s="1">
        <v>3395</v>
      </c>
      <c r="BT756" s="1">
        <v>3404</v>
      </c>
      <c r="BU756" s="1">
        <v>3404</v>
      </c>
      <c r="BV756" s="1">
        <v>3379</v>
      </c>
      <c r="BW756" s="1">
        <v>3382</v>
      </c>
      <c r="BX756" s="1">
        <v>869.1</v>
      </c>
    </row>
    <row r="757" spans="1:76">
      <c r="A757" s="1">
        <v>2016</v>
      </c>
      <c r="B757" s="1">
        <v>3</v>
      </c>
      <c r="C757" s="24">
        <v>42402</v>
      </c>
      <c r="D757" s="26">
        <v>3388</v>
      </c>
      <c r="E757" s="26">
        <v>3391</v>
      </c>
      <c r="F757" s="26">
        <v>3333</v>
      </c>
      <c r="G757" s="26">
        <v>3337</v>
      </c>
      <c r="H757" s="1">
        <v>856.7</v>
      </c>
      <c r="I757" s="81">
        <v>131.49643499999999</v>
      </c>
      <c r="J757" s="119">
        <v>131.46140800000001</v>
      </c>
      <c r="K757" s="119">
        <v>85.359875000000002</v>
      </c>
      <c r="L757" s="72">
        <v>85.340736000000007</v>
      </c>
      <c r="M757" s="7">
        <v>3340</v>
      </c>
      <c r="O757" s="84"/>
      <c r="P757" s="13"/>
      <c r="Q757" s="13"/>
      <c r="R757" s="13"/>
      <c r="S757" s="13"/>
      <c r="T757" s="13"/>
      <c r="U757" s="13"/>
      <c r="V757" s="13"/>
      <c r="W757" s="50"/>
      <c r="X757" s="69">
        <v>3343</v>
      </c>
      <c r="Y757" s="7">
        <v>3355</v>
      </c>
      <c r="Z757" s="68">
        <v>3298</v>
      </c>
      <c r="AA757" s="68">
        <v>3306</v>
      </c>
      <c r="AG757" s="37"/>
      <c r="AH757" s="37"/>
      <c r="AP757" s="14">
        <v>3404</v>
      </c>
      <c r="AQ757" s="14">
        <v>3418</v>
      </c>
      <c r="AR757" s="14">
        <v>3371</v>
      </c>
      <c r="AS757" s="14">
        <v>3372</v>
      </c>
      <c r="AT757" s="14">
        <v>3356.3333333333335</v>
      </c>
      <c r="AU757" s="127">
        <v>51</v>
      </c>
      <c r="AV757" s="127" t="s">
        <v>618</v>
      </c>
      <c r="AW757" s="14">
        <v>887</v>
      </c>
      <c r="AX757" s="127" t="s">
        <v>618</v>
      </c>
      <c r="AY757" s="14">
        <v>1158</v>
      </c>
      <c r="AZ757" s="1">
        <v>3343</v>
      </c>
      <c r="BA757" s="1">
        <v>3353</v>
      </c>
      <c r="BB757" s="1">
        <v>3334</v>
      </c>
      <c r="BC757" s="1">
        <v>3348</v>
      </c>
      <c r="BH757" s="1">
        <v>3389</v>
      </c>
      <c r="BI757" s="1">
        <v>625</v>
      </c>
      <c r="BJ757" s="1">
        <v>514</v>
      </c>
      <c r="BK757" s="1">
        <v>1.215953307392996</v>
      </c>
      <c r="BL757" s="1">
        <v>3343</v>
      </c>
      <c r="BM757" s="1">
        <v>3353</v>
      </c>
      <c r="BN757" s="1">
        <v>3334</v>
      </c>
      <c r="BO757" s="1">
        <v>3349</v>
      </c>
      <c r="BP757" s="1">
        <v>3343</v>
      </c>
      <c r="BQ757" s="1">
        <v>3355</v>
      </c>
      <c r="BR757" s="1">
        <v>3334</v>
      </c>
      <c r="BS757" s="1">
        <v>3334</v>
      </c>
      <c r="BT757" s="1">
        <v>3343</v>
      </c>
      <c r="BU757" s="1">
        <v>3353</v>
      </c>
      <c r="BV757" s="1">
        <v>3334</v>
      </c>
      <c r="BW757" s="1">
        <v>3336</v>
      </c>
      <c r="BX757" s="1">
        <v>863.5</v>
      </c>
    </row>
    <row r="758" spans="1:76">
      <c r="A758" s="1">
        <v>2016</v>
      </c>
      <c r="B758" s="1">
        <v>4</v>
      </c>
      <c r="C758" s="24">
        <v>42403</v>
      </c>
      <c r="D758" s="26">
        <v>3297</v>
      </c>
      <c r="E758" s="26">
        <v>3309</v>
      </c>
      <c r="F758" s="26">
        <v>3271</v>
      </c>
      <c r="G758" s="26">
        <v>3293</v>
      </c>
      <c r="H758" s="1">
        <v>880.8</v>
      </c>
      <c r="I758" s="81">
        <v>130.64583500000001</v>
      </c>
      <c r="J758" s="119">
        <v>130.73213200000001</v>
      </c>
      <c r="K758" s="119">
        <v>84.125915000000006</v>
      </c>
      <c r="L758" s="72">
        <v>84.213142000000005</v>
      </c>
      <c r="M758" s="7">
        <v>3307</v>
      </c>
      <c r="O758" s="84"/>
      <c r="P758" s="13"/>
      <c r="Q758" s="13"/>
      <c r="R758" s="13"/>
      <c r="S758" s="13"/>
      <c r="T758" s="13"/>
      <c r="U758" s="13"/>
      <c r="V758" s="13"/>
      <c r="W758" s="50"/>
      <c r="X758" s="69">
        <v>3308</v>
      </c>
      <c r="Y758" s="7">
        <v>3342</v>
      </c>
      <c r="Z758" s="68">
        <v>3285</v>
      </c>
      <c r="AA758" s="68">
        <v>3317</v>
      </c>
      <c r="AG758" s="37"/>
      <c r="AH758" s="37"/>
      <c r="AP758" s="14">
        <v>3343</v>
      </c>
      <c r="AQ758" s="14">
        <v>3355</v>
      </c>
      <c r="AR758" s="14">
        <v>3282</v>
      </c>
      <c r="AS758" s="14">
        <v>3284</v>
      </c>
      <c r="AT758" s="14">
        <v>3349.6666666666665</v>
      </c>
      <c r="AU758" s="127">
        <v>4</v>
      </c>
      <c r="AV758" s="127" t="s">
        <v>618</v>
      </c>
      <c r="AW758" s="14">
        <v>887</v>
      </c>
      <c r="AX758" s="127" t="s">
        <v>618</v>
      </c>
      <c r="AY758" s="14">
        <v>1158</v>
      </c>
      <c r="AZ758" s="1">
        <v>3308</v>
      </c>
      <c r="BA758" s="1">
        <v>3327</v>
      </c>
      <c r="BB758" s="1">
        <v>3301</v>
      </c>
      <c r="BC758" s="1">
        <v>3315</v>
      </c>
      <c r="BH758" s="1">
        <v>3288</v>
      </c>
      <c r="BI758" s="1">
        <v>519</v>
      </c>
      <c r="BJ758" s="1">
        <v>472</v>
      </c>
      <c r="BK758" s="1">
        <v>1.0995762711864407</v>
      </c>
      <c r="BL758" s="1">
        <v>3308</v>
      </c>
      <c r="BM758" s="1">
        <v>3327</v>
      </c>
      <c r="BN758" s="1">
        <v>3301</v>
      </c>
      <c r="BO758" s="1">
        <v>3313</v>
      </c>
      <c r="BP758" s="1">
        <v>3308</v>
      </c>
      <c r="BQ758" s="1">
        <v>3327</v>
      </c>
      <c r="BR758" s="1">
        <v>3301</v>
      </c>
      <c r="BS758" s="1">
        <v>3306</v>
      </c>
      <c r="BT758" s="1">
        <v>3308</v>
      </c>
      <c r="BU758" s="1">
        <v>3315</v>
      </c>
      <c r="BV758" s="1">
        <v>3302</v>
      </c>
      <c r="BW758" s="1">
        <v>3309</v>
      </c>
      <c r="BX758" s="1">
        <v>859.2</v>
      </c>
    </row>
    <row r="759" spans="1:76">
      <c r="A759" s="1">
        <v>2016</v>
      </c>
      <c r="B759" s="1">
        <v>5</v>
      </c>
      <c r="C759" s="24">
        <v>42404</v>
      </c>
      <c r="D759" s="26">
        <v>3344</v>
      </c>
      <c r="E759" s="26">
        <v>3373</v>
      </c>
      <c r="F759" s="26">
        <v>3337</v>
      </c>
      <c r="G759" s="26">
        <v>3365</v>
      </c>
      <c r="H759" s="1">
        <v>908.7</v>
      </c>
      <c r="I759" s="81">
        <v>130.63997800000001</v>
      </c>
      <c r="J759" s="119">
        <v>130.759581</v>
      </c>
      <c r="K759" s="119">
        <v>84.643474999999995</v>
      </c>
      <c r="L759" s="72">
        <v>84.743925000000004</v>
      </c>
      <c r="M759" s="7">
        <v>3364</v>
      </c>
      <c r="O759" s="84"/>
      <c r="P759" s="13"/>
      <c r="Q759" s="13"/>
      <c r="R759" s="13"/>
      <c r="S759" s="13"/>
      <c r="T759" s="13"/>
      <c r="U759" s="13"/>
      <c r="V759" s="13"/>
      <c r="W759" s="50"/>
      <c r="X759" s="69">
        <v>3364</v>
      </c>
      <c r="Y759" s="7">
        <v>3405</v>
      </c>
      <c r="Z759" s="68">
        <v>3350</v>
      </c>
      <c r="AA759" s="68">
        <v>3397</v>
      </c>
      <c r="AG759" s="37"/>
      <c r="AH759" s="37"/>
      <c r="AP759" s="14">
        <v>3308</v>
      </c>
      <c r="AQ759" s="14">
        <v>3353</v>
      </c>
      <c r="AR759" s="14">
        <v>3285</v>
      </c>
      <c r="AS759" s="14">
        <v>3340</v>
      </c>
      <c r="AT759" s="14">
        <v>3332</v>
      </c>
      <c r="AU759" s="127">
        <v>21</v>
      </c>
      <c r="AV759" s="127">
        <v>54</v>
      </c>
      <c r="AW759" s="14">
        <v>941</v>
      </c>
      <c r="AX759" s="127" t="s">
        <v>618</v>
      </c>
      <c r="AY759" s="14">
        <v>1158</v>
      </c>
      <c r="AZ759" s="1">
        <v>3364</v>
      </c>
      <c r="BA759" s="1">
        <v>3389</v>
      </c>
      <c r="BB759" s="1">
        <v>3350</v>
      </c>
      <c r="BC759" s="1">
        <v>3376</v>
      </c>
      <c r="BH759" s="1">
        <v>3348</v>
      </c>
      <c r="BI759" s="1">
        <v>711</v>
      </c>
      <c r="BJ759" s="1">
        <v>420</v>
      </c>
      <c r="BK759" s="1">
        <v>1.6928571428571428</v>
      </c>
      <c r="BL759" s="1">
        <v>3364</v>
      </c>
      <c r="BM759" s="1">
        <v>3376</v>
      </c>
      <c r="BN759" s="1">
        <v>3350</v>
      </c>
      <c r="BO759" s="1">
        <v>3357</v>
      </c>
      <c r="BP759" s="1">
        <v>3364</v>
      </c>
      <c r="BQ759" s="1">
        <v>3396</v>
      </c>
      <c r="BR759" s="1">
        <v>3350</v>
      </c>
      <c r="BS759" s="1">
        <v>3391</v>
      </c>
      <c r="BT759" s="1">
        <v>3364</v>
      </c>
      <c r="BU759" s="1">
        <v>3367</v>
      </c>
      <c r="BV759" s="1">
        <v>3350</v>
      </c>
      <c r="BW759" s="1">
        <v>3359</v>
      </c>
      <c r="BX759" s="1">
        <v>887.1</v>
      </c>
    </row>
    <row r="760" spans="1:76">
      <c r="A760" s="1">
        <v>2016</v>
      </c>
      <c r="B760" s="1">
        <v>6</v>
      </c>
      <c r="C760" s="24">
        <v>42405</v>
      </c>
      <c r="D760" s="26">
        <v>3409</v>
      </c>
      <c r="E760" s="26">
        <v>3415</v>
      </c>
      <c r="F760" s="26">
        <v>3391</v>
      </c>
      <c r="G760" s="26">
        <v>3403</v>
      </c>
      <c r="H760" s="1">
        <v>903.7</v>
      </c>
      <c r="I760" s="81">
        <v>130.676331</v>
      </c>
      <c r="J760" s="119">
        <v>130.76928000000001</v>
      </c>
      <c r="K760" s="119">
        <v>84.018726000000001</v>
      </c>
      <c r="L760" s="72">
        <v>83.944159999999997</v>
      </c>
      <c r="M760" s="7">
        <v>3397</v>
      </c>
      <c r="O760" s="84"/>
      <c r="P760" s="13"/>
      <c r="Q760" s="13"/>
      <c r="R760" s="13"/>
      <c r="S760" s="13"/>
      <c r="T760" s="13"/>
      <c r="U760" s="13"/>
      <c r="V760" s="13"/>
      <c r="W760" s="50"/>
      <c r="X760" s="69">
        <v>3398</v>
      </c>
      <c r="Y760" s="7">
        <v>3445</v>
      </c>
      <c r="Z760" s="68">
        <v>3378</v>
      </c>
      <c r="AA760" s="68">
        <v>3400</v>
      </c>
      <c r="AG760" s="37"/>
      <c r="AH760" s="37"/>
      <c r="AP760" s="14">
        <v>3364</v>
      </c>
      <c r="AQ760" s="14">
        <v>3412</v>
      </c>
      <c r="AR760" s="14">
        <v>3350</v>
      </c>
      <c r="AS760" s="14">
        <v>3407</v>
      </c>
      <c r="AT760" s="14">
        <v>3343.6666666666665</v>
      </c>
      <c r="AU760" s="127">
        <v>6</v>
      </c>
      <c r="AV760" s="127">
        <v>11</v>
      </c>
      <c r="AW760" s="14">
        <v>952</v>
      </c>
      <c r="AX760" s="127" t="s">
        <v>618</v>
      </c>
      <c r="AY760" s="14">
        <v>1158</v>
      </c>
      <c r="AZ760" s="1">
        <v>3398</v>
      </c>
      <c r="BA760" s="1">
        <v>3445</v>
      </c>
      <c r="BB760" s="1">
        <v>3387</v>
      </c>
      <c r="BC760" s="1">
        <v>3408</v>
      </c>
      <c r="BH760" s="1">
        <v>3408</v>
      </c>
      <c r="BI760" s="1">
        <v>555</v>
      </c>
      <c r="BJ760" s="1">
        <v>442</v>
      </c>
      <c r="BK760" s="1">
        <v>1.255656108597285</v>
      </c>
      <c r="BL760" s="1">
        <v>3398</v>
      </c>
      <c r="BM760" s="1">
        <v>3445</v>
      </c>
      <c r="BN760" s="1">
        <v>3391</v>
      </c>
      <c r="BO760" s="1">
        <v>3399</v>
      </c>
      <c r="BP760" s="1">
        <v>3398</v>
      </c>
      <c r="BQ760" s="1">
        <v>3445</v>
      </c>
      <c r="BR760" s="1">
        <v>3378</v>
      </c>
      <c r="BS760" s="1">
        <v>3403</v>
      </c>
      <c r="BT760" s="1">
        <v>3398</v>
      </c>
      <c r="BU760" s="1">
        <v>3404</v>
      </c>
      <c r="BV760" s="1">
        <v>3391</v>
      </c>
      <c r="BW760" s="1">
        <v>3402</v>
      </c>
      <c r="BX760" s="1">
        <v>906.4</v>
      </c>
    </row>
    <row r="761" spans="1:76">
      <c r="A761" s="1">
        <v>2016</v>
      </c>
      <c r="B761" s="1">
        <v>2</v>
      </c>
      <c r="C761" s="24">
        <v>42408</v>
      </c>
      <c r="D761" s="26">
        <v>3425</v>
      </c>
      <c r="E761" s="26">
        <v>3429</v>
      </c>
      <c r="F761" s="26">
        <v>3408</v>
      </c>
      <c r="G761" s="26">
        <v>3423</v>
      </c>
      <c r="H761" s="1">
        <v>928.5</v>
      </c>
      <c r="I761" s="81">
        <v>130.87271999999999</v>
      </c>
      <c r="J761" s="119">
        <v>130.764285</v>
      </c>
      <c r="K761" s="119">
        <v>83.316816000000003</v>
      </c>
      <c r="L761" s="72">
        <v>83.316033000000004</v>
      </c>
      <c r="M761" s="7">
        <v>3423</v>
      </c>
      <c r="O761" s="84"/>
      <c r="P761" s="13"/>
      <c r="Q761" s="13"/>
      <c r="R761" s="13"/>
      <c r="S761" s="13"/>
      <c r="T761" s="13"/>
      <c r="U761" s="13"/>
      <c r="V761" s="13"/>
      <c r="W761" s="50"/>
      <c r="X761" s="69">
        <v>3425</v>
      </c>
      <c r="Y761" s="7">
        <v>3463</v>
      </c>
      <c r="Z761" s="68">
        <v>3374</v>
      </c>
      <c r="AA761" s="68">
        <v>3454</v>
      </c>
      <c r="AG761" s="37"/>
      <c r="AH761" s="37"/>
      <c r="AP761" s="14">
        <v>3398</v>
      </c>
      <c r="AQ761" s="14">
        <v>3445</v>
      </c>
      <c r="AR761" s="14">
        <v>3378</v>
      </c>
      <c r="AS761" s="14">
        <v>3426</v>
      </c>
      <c r="AT761" s="14">
        <v>3391</v>
      </c>
      <c r="AU761" s="127">
        <v>2</v>
      </c>
      <c r="AV761" s="127" t="s">
        <v>618</v>
      </c>
      <c r="AW761" s="14">
        <v>952</v>
      </c>
      <c r="AX761" s="127" t="s">
        <v>618</v>
      </c>
      <c r="AY761" s="14">
        <v>1158</v>
      </c>
      <c r="AZ761" s="1">
        <v>3425</v>
      </c>
      <c r="BA761" s="1">
        <v>3434</v>
      </c>
      <c r="BB761" s="1">
        <v>3374</v>
      </c>
      <c r="BC761" s="1">
        <v>3422</v>
      </c>
      <c r="BH761" s="1">
        <v>3416</v>
      </c>
      <c r="BI761" s="1">
        <v>594</v>
      </c>
      <c r="BJ761" s="1">
        <v>500</v>
      </c>
      <c r="BK761" s="1">
        <v>1.1879999999999999</v>
      </c>
      <c r="BL761" s="1">
        <v>3429</v>
      </c>
      <c r="BM761" s="1">
        <v>3438</v>
      </c>
      <c r="BN761" s="1">
        <v>3380</v>
      </c>
      <c r="BO761" s="1">
        <v>3404</v>
      </c>
      <c r="BP761" s="1">
        <v>3425</v>
      </c>
      <c r="BQ761" s="1">
        <v>3458</v>
      </c>
      <c r="BR761" s="1">
        <v>3374</v>
      </c>
      <c r="BS761" s="1">
        <v>3450</v>
      </c>
      <c r="BT761" s="1">
        <v>3425</v>
      </c>
      <c r="BU761" s="1">
        <v>3433</v>
      </c>
      <c r="BV761" s="1">
        <v>3424</v>
      </c>
      <c r="BW761" s="1">
        <v>3432</v>
      </c>
      <c r="BX761" s="1">
        <v>911.1</v>
      </c>
    </row>
    <row r="762" spans="1:76">
      <c r="A762" s="1">
        <v>2016</v>
      </c>
      <c r="B762" s="1">
        <v>3</v>
      </c>
      <c r="C762" s="24">
        <v>42409</v>
      </c>
      <c r="D762" s="26">
        <v>3450</v>
      </c>
      <c r="E762" s="26">
        <v>3452</v>
      </c>
      <c r="F762" s="26">
        <v>3403</v>
      </c>
      <c r="G762" s="26">
        <v>3406</v>
      </c>
      <c r="H762" s="1">
        <v>933.3</v>
      </c>
      <c r="I762" s="81">
        <v>128.59637699999999</v>
      </c>
      <c r="J762" s="119">
        <v>128.75399999999999</v>
      </c>
      <c r="K762" s="119">
        <v>80.871071000000001</v>
      </c>
      <c r="L762" s="72">
        <v>80.856499999999997</v>
      </c>
      <c r="M762" s="7">
        <v>3420</v>
      </c>
      <c r="O762" s="84"/>
      <c r="P762" s="13"/>
      <c r="Q762" s="13"/>
      <c r="R762" s="13"/>
      <c r="S762" s="13"/>
      <c r="T762" s="13"/>
      <c r="U762" s="13"/>
      <c r="V762" s="13"/>
      <c r="W762" s="50"/>
      <c r="X762" s="69">
        <v>3417</v>
      </c>
      <c r="Y762" s="7">
        <v>3460</v>
      </c>
      <c r="Z762" s="68">
        <v>3410</v>
      </c>
      <c r="AA762" s="68">
        <v>3449</v>
      </c>
      <c r="AG762" s="37"/>
      <c r="AH762" s="37"/>
      <c r="AP762" s="14">
        <v>3425</v>
      </c>
      <c r="AQ762" s="14">
        <v>3463</v>
      </c>
      <c r="AR762" s="14">
        <v>3374</v>
      </c>
      <c r="AS762" s="14">
        <v>3438</v>
      </c>
      <c r="AT762" s="14">
        <v>3423.6666666666665</v>
      </c>
      <c r="AU762" s="127">
        <v>44</v>
      </c>
      <c r="AV762" s="127" t="s">
        <v>618</v>
      </c>
      <c r="AW762" s="14">
        <v>952</v>
      </c>
      <c r="AX762" s="127" t="s">
        <v>618</v>
      </c>
      <c r="AY762" s="14">
        <v>1158</v>
      </c>
      <c r="AZ762" s="1">
        <v>3417</v>
      </c>
      <c r="BA762" s="1">
        <v>3440</v>
      </c>
      <c r="BB762" s="1">
        <v>3410</v>
      </c>
      <c r="BC762" s="1">
        <v>3432</v>
      </c>
      <c r="BH762" s="1">
        <v>3442</v>
      </c>
      <c r="BI762" s="1">
        <v>482</v>
      </c>
      <c r="BJ762" s="1">
        <v>467</v>
      </c>
      <c r="BK762" s="1">
        <v>1.0321199143468951</v>
      </c>
      <c r="BL762" s="1">
        <v>3417</v>
      </c>
      <c r="BM762" s="1">
        <v>3438</v>
      </c>
      <c r="BN762" s="1">
        <v>3413</v>
      </c>
      <c r="BO762" s="1">
        <v>3427</v>
      </c>
      <c r="BP762" s="1">
        <v>3417</v>
      </c>
      <c r="BQ762" s="1">
        <v>3449</v>
      </c>
      <c r="BR762" s="1">
        <v>3410</v>
      </c>
      <c r="BS762" s="1">
        <v>3434</v>
      </c>
      <c r="BT762" s="1">
        <v>3417</v>
      </c>
      <c r="BU762" s="1">
        <v>3435</v>
      </c>
      <c r="BV762" s="1">
        <v>3413</v>
      </c>
      <c r="BW762" s="1">
        <v>3427</v>
      </c>
      <c r="BX762" s="1">
        <v>927.5</v>
      </c>
    </row>
    <row r="763" spans="1:76">
      <c r="A763" s="1">
        <v>2016</v>
      </c>
      <c r="B763" s="1">
        <v>4</v>
      </c>
      <c r="C763" s="24">
        <v>42410</v>
      </c>
      <c r="D763" s="26">
        <v>3452</v>
      </c>
      <c r="E763" s="26">
        <v>3455</v>
      </c>
      <c r="F763" s="26">
        <v>3411</v>
      </c>
      <c r="G763" s="26">
        <v>3412</v>
      </c>
      <c r="H763" s="1">
        <v>962.8</v>
      </c>
      <c r="I763" s="81">
        <v>129.472992</v>
      </c>
      <c r="J763" s="119">
        <v>129.51716099999999</v>
      </c>
      <c r="K763" s="119">
        <v>81.175871999999998</v>
      </c>
      <c r="L763" s="72">
        <v>81.296960999999996</v>
      </c>
      <c r="M763" s="7">
        <v>3425</v>
      </c>
      <c r="O763" s="84"/>
      <c r="P763" s="13"/>
      <c r="Q763" s="13"/>
      <c r="R763" s="13"/>
      <c r="S763" s="13"/>
      <c r="T763" s="13"/>
      <c r="U763" s="13"/>
      <c r="V763" s="13"/>
      <c r="W763" s="50"/>
      <c r="X763" s="69">
        <v>3425</v>
      </c>
      <c r="Y763" s="7">
        <v>3447</v>
      </c>
      <c r="Z763" s="68">
        <v>3401</v>
      </c>
      <c r="AA763" s="68">
        <v>3410</v>
      </c>
      <c r="AG763" s="37"/>
      <c r="AH763" s="37"/>
      <c r="AP763" s="14">
        <v>3417</v>
      </c>
      <c r="AQ763" s="14">
        <v>3460</v>
      </c>
      <c r="AR763" s="14">
        <v>3410</v>
      </c>
      <c r="AS763" s="14">
        <v>3430</v>
      </c>
      <c r="AT763" s="14">
        <v>3431.3333333333335</v>
      </c>
      <c r="AU763" s="127">
        <v>40</v>
      </c>
      <c r="AV763" s="127" t="s">
        <v>618</v>
      </c>
      <c r="AW763" s="14">
        <v>952</v>
      </c>
      <c r="AX763" s="127" t="s">
        <v>618</v>
      </c>
      <c r="AY763" s="14">
        <v>1158</v>
      </c>
      <c r="AZ763" s="1">
        <v>3425</v>
      </c>
      <c r="BA763" s="1">
        <v>3447</v>
      </c>
      <c r="BB763" s="1">
        <v>3401</v>
      </c>
      <c r="BC763" s="1">
        <v>3420</v>
      </c>
      <c r="BH763" s="1">
        <v>3449</v>
      </c>
      <c r="BI763" s="1">
        <v>476</v>
      </c>
      <c r="BJ763" s="1">
        <v>480</v>
      </c>
      <c r="BK763" s="1">
        <v>0.9916666666666667</v>
      </c>
      <c r="BL763" s="1">
        <v>3425</v>
      </c>
      <c r="BM763" s="1">
        <v>3433</v>
      </c>
      <c r="BN763" s="1">
        <v>3401</v>
      </c>
      <c r="BO763" s="1">
        <v>3413</v>
      </c>
      <c r="BP763" s="1">
        <v>3425</v>
      </c>
      <c r="BQ763" s="1">
        <v>3447</v>
      </c>
      <c r="BR763" s="1">
        <v>3401</v>
      </c>
      <c r="BS763" s="1">
        <v>3429</v>
      </c>
      <c r="BT763" s="1">
        <v>3425</v>
      </c>
      <c r="BU763" s="1">
        <v>3433</v>
      </c>
      <c r="BV763" s="1">
        <v>3406</v>
      </c>
      <c r="BW763" s="1">
        <v>3412</v>
      </c>
      <c r="BX763" s="1">
        <v>927.2</v>
      </c>
    </row>
    <row r="764" spans="1:76">
      <c r="A764" s="1">
        <v>2016</v>
      </c>
      <c r="B764" s="1">
        <v>6</v>
      </c>
      <c r="C764" s="24">
        <v>42412</v>
      </c>
      <c r="D764" s="26">
        <v>3447</v>
      </c>
      <c r="E764" s="26">
        <v>3458</v>
      </c>
      <c r="F764" s="26">
        <v>3427</v>
      </c>
      <c r="G764" s="26">
        <v>3438</v>
      </c>
      <c r="H764" s="1">
        <v>958.1</v>
      </c>
      <c r="I764" s="81">
        <v>126.49065299999999</v>
      </c>
      <c r="J764" s="119">
        <v>126.853405</v>
      </c>
      <c r="K764" s="119">
        <v>79.373919000000001</v>
      </c>
      <c r="L764" s="72">
        <v>79.792530999999997</v>
      </c>
      <c r="M764" s="7">
        <v>3438</v>
      </c>
      <c r="O764" s="84"/>
      <c r="P764" s="13"/>
      <c r="Q764" s="13"/>
      <c r="R764" s="13"/>
      <c r="S764" s="13"/>
      <c r="T764" s="13"/>
      <c r="U764" s="13"/>
      <c r="V764" s="13"/>
      <c r="W764" s="50"/>
      <c r="X764" s="69">
        <v>3439</v>
      </c>
      <c r="Y764" s="7">
        <v>3479</v>
      </c>
      <c r="Z764" s="68">
        <v>3429</v>
      </c>
      <c r="AA764" s="68">
        <v>3477</v>
      </c>
      <c r="AG764" s="37"/>
      <c r="AH764" s="37"/>
      <c r="AP764" s="14">
        <v>3425</v>
      </c>
      <c r="AQ764" s="14">
        <v>3458</v>
      </c>
      <c r="AR764" s="14">
        <v>3401</v>
      </c>
      <c r="AS764" s="14">
        <v>3445</v>
      </c>
      <c r="AT764" s="14">
        <v>3437.6666666666665</v>
      </c>
      <c r="AU764" s="127">
        <v>9</v>
      </c>
      <c r="AV764" s="127" t="s">
        <v>618</v>
      </c>
      <c r="AW764" s="14">
        <v>952</v>
      </c>
      <c r="AX764" s="127" t="s">
        <v>618</v>
      </c>
      <c r="AY764" s="14">
        <v>1158</v>
      </c>
      <c r="AZ764" s="1">
        <v>3439</v>
      </c>
      <c r="BA764" s="1">
        <v>3475</v>
      </c>
      <c r="BB764" s="1">
        <v>3429</v>
      </c>
      <c r="BC764" s="1">
        <v>3471</v>
      </c>
      <c r="BH764" s="1">
        <v>3446</v>
      </c>
      <c r="BI764" s="1">
        <v>545</v>
      </c>
      <c r="BJ764" s="1">
        <v>397</v>
      </c>
      <c r="BK764" s="1">
        <v>1.3727959697732997</v>
      </c>
      <c r="BL764" s="1">
        <v>3439</v>
      </c>
      <c r="BM764" s="1">
        <v>3458</v>
      </c>
      <c r="BN764" s="1">
        <v>3429</v>
      </c>
      <c r="BO764" s="1">
        <v>3453</v>
      </c>
      <c r="BP764" s="1">
        <v>3439</v>
      </c>
      <c r="BQ764" s="1">
        <v>3475</v>
      </c>
      <c r="BR764" s="1">
        <v>3429</v>
      </c>
      <c r="BS764" s="1">
        <v>3463</v>
      </c>
      <c r="BT764" s="1">
        <v>3439</v>
      </c>
      <c r="BU764" s="1">
        <v>3446</v>
      </c>
      <c r="BV764" s="1">
        <v>3429</v>
      </c>
      <c r="BW764" s="1">
        <v>3433</v>
      </c>
      <c r="BX764" s="1">
        <v>953.5</v>
      </c>
    </row>
    <row r="765" spans="1:76">
      <c r="A765" s="1">
        <v>2016</v>
      </c>
      <c r="B765" s="1">
        <v>2</v>
      </c>
      <c r="C765" s="24">
        <v>42415</v>
      </c>
      <c r="D765" s="26">
        <v>3472</v>
      </c>
      <c r="E765" s="26">
        <v>3473</v>
      </c>
      <c r="F765" s="26">
        <v>3432</v>
      </c>
      <c r="G765" s="26">
        <v>3440</v>
      </c>
      <c r="H765" s="1">
        <v>938.6</v>
      </c>
      <c r="I765" s="81">
        <v>127.762306</v>
      </c>
      <c r="J765" s="119">
        <v>127.70468</v>
      </c>
      <c r="K765" s="119">
        <v>81.432671999999997</v>
      </c>
      <c r="L765" s="72">
        <v>81.472669999999994</v>
      </c>
      <c r="M765" s="7">
        <v>3437</v>
      </c>
      <c r="O765" s="84"/>
      <c r="P765" s="13"/>
      <c r="Q765" s="13"/>
      <c r="R765" s="13"/>
      <c r="S765" s="13"/>
      <c r="T765" s="13"/>
      <c r="U765" s="13"/>
      <c r="V765" s="13"/>
      <c r="W765" s="50"/>
      <c r="X765" s="69">
        <v>3438</v>
      </c>
      <c r="Y765" s="7">
        <v>3466</v>
      </c>
      <c r="Z765" s="68">
        <v>3423</v>
      </c>
      <c r="AA765" s="68">
        <v>3447</v>
      </c>
      <c r="AG765" s="37"/>
      <c r="AH765" s="37"/>
      <c r="AP765" s="14">
        <v>3439</v>
      </c>
      <c r="AQ765" s="14">
        <v>3479</v>
      </c>
      <c r="AR765" s="14">
        <v>3429</v>
      </c>
      <c r="AS765" s="14">
        <v>3447</v>
      </c>
      <c r="AT765" s="14">
        <v>3440.6666666666665</v>
      </c>
      <c r="AU765" s="127">
        <v>32</v>
      </c>
      <c r="AV765" s="127" t="s">
        <v>618</v>
      </c>
      <c r="AW765" s="14">
        <v>952</v>
      </c>
      <c r="AX765" s="127" t="s">
        <v>618</v>
      </c>
      <c r="AY765" s="14">
        <v>1158</v>
      </c>
      <c r="AZ765" s="1">
        <v>3438</v>
      </c>
      <c r="BA765" s="1">
        <v>3466</v>
      </c>
      <c r="BB765" s="1">
        <v>3423</v>
      </c>
      <c r="BC765" s="1">
        <v>3449</v>
      </c>
      <c r="BH765" s="1">
        <v>3465</v>
      </c>
      <c r="BI765" s="1">
        <v>527</v>
      </c>
      <c r="BJ765" s="1">
        <v>434</v>
      </c>
      <c r="BK765" s="1">
        <v>1.2142857142857142</v>
      </c>
      <c r="BL765" s="1">
        <v>3438</v>
      </c>
      <c r="BM765" s="1">
        <v>3448</v>
      </c>
      <c r="BN765" s="1">
        <v>3423</v>
      </c>
      <c r="BO765" s="1">
        <v>3448</v>
      </c>
      <c r="BP765" s="1">
        <v>3438</v>
      </c>
      <c r="BQ765" s="1">
        <v>3466</v>
      </c>
      <c r="BR765" s="1">
        <v>3423</v>
      </c>
      <c r="BS765" s="1">
        <v>3452</v>
      </c>
      <c r="BT765" s="1">
        <v>3438</v>
      </c>
      <c r="BU765" s="1">
        <v>3441</v>
      </c>
      <c r="BV765" s="1">
        <v>3424</v>
      </c>
      <c r="BW765" s="1">
        <v>3429</v>
      </c>
      <c r="BX765" s="1">
        <v>941</v>
      </c>
    </row>
    <row r="766" spans="1:76">
      <c r="A766" s="1">
        <v>2016</v>
      </c>
      <c r="B766" s="1">
        <v>3</v>
      </c>
      <c r="C766" s="24">
        <v>42416</v>
      </c>
      <c r="D766" s="26">
        <v>3436</v>
      </c>
      <c r="E766" s="26">
        <v>3459</v>
      </c>
      <c r="F766" s="26">
        <v>3411</v>
      </c>
      <c r="G766" s="26">
        <v>3425</v>
      </c>
      <c r="H766" s="1">
        <v>933.4</v>
      </c>
      <c r="I766" s="81">
        <v>127.79107399999999</v>
      </c>
      <c r="J766" s="119">
        <v>127.69410499999999</v>
      </c>
      <c r="K766" s="119">
        <v>81.959074000000001</v>
      </c>
      <c r="L766" s="72">
        <v>81.774550000000005</v>
      </c>
      <c r="M766" s="7">
        <v>3429</v>
      </c>
      <c r="O766" s="84"/>
      <c r="P766" s="13"/>
      <c r="Q766" s="13"/>
      <c r="R766" s="13"/>
      <c r="S766" s="13"/>
      <c r="T766" s="13"/>
      <c r="U766" s="13"/>
      <c r="V766" s="13"/>
      <c r="W766" s="50"/>
      <c r="X766" s="69">
        <v>3434</v>
      </c>
      <c r="Y766" s="7">
        <v>3436</v>
      </c>
      <c r="Z766" s="68">
        <v>3405</v>
      </c>
      <c r="AA766" s="68">
        <v>3408</v>
      </c>
      <c r="AG766" s="37"/>
      <c r="AH766" s="37"/>
      <c r="AP766" s="14">
        <v>3438</v>
      </c>
      <c r="AQ766" s="14">
        <v>3466</v>
      </c>
      <c r="AR766" s="14">
        <v>3423</v>
      </c>
      <c r="AS766" s="14">
        <v>3457</v>
      </c>
      <c r="AT766" s="14">
        <v>3449.6666666666665</v>
      </c>
      <c r="AU766" s="127">
        <v>11</v>
      </c>
      <c r="AV766" s="127" t="s">
        <v>618</v>
      </c>
      <c r="AW766" s="14">
        <v>952</v>
      </c>
      <c r="AX766" s="127" t="s">
        <v>618</v>
      </c>
      <c r="AY766" s="14">
        <v>1158</v>
      </c>
      <c r="AZ766" s="1">
        <v>3434</v>
      </c>
      <c r="BA766" s="1">
        <v>3436</v>
      </c>
      <c r="BB766" s="1">
        <v>3406</v>
      </c>
      <c r="BC766" s="1">
        <v>3423</v>
      </c>
      <c r="BH766" s="1">
        <v>3443</v>
      </c>
      <c r="BI766" s="1">
        <v>476</v>
      </c>
      <c r="BJ766" s="1">
        <v>349</v>
      </c>
      <c r="BK766" s="1">
        <v>1.3638968481375358</v>
      </c>
      <c r="BL766" s="1">
        <v>3434</v>
      </c>
      <c r="BM766" s="1">
        <v>3436</v>
      </c>
      <c r="BN766" s="1">
        <v>3412</v>
      </c>
      <c r="BO766" s="1">
        <v>3415</v>
      </c>
      <c r="BP766" s="1">
        <v>3434</v>
      </c>
      <c r="BQ766" s="1">
        <v>3436</v>
      </c>
      <c r="BR766" s="1">
        <v>3406</v>
      </c>
      <c r="BS766" s="1">
        <v>3416</v>
      </c>
      <c r="BT766" s="1">
        <v>3434</v>
      </c>
      <c r="BU766" s="1">
        <v>3434</v>
      </c>
      <c r="BV766" s="1">
        <v>3419</v>
      </c>
      <c r="BW766" s="1">
        <v>3429</v>
      </c>
      <c r="BX766" s="1">
        <v>936.8</v>
      </c>
    </row>
    <row r="767" spans="1:76">
      <c r="A767" s="1">
        <v>2016</v>
      </c>
      <c r="B767" s="1">
        <v>4</v>
      </c>
      <c r="C767" s="24">
        <v>42417</v>
      </c>
      <c r="D767" s="26">
        <v>3421</v>
      </c>
      <c r="E767" s="26">
        <v>3439</v>
      </c>
      <c r="F767" s="26">
        <v>3406</v>
      </c>
      <c r="G767" s="26">
        <v>3427</v>
      </c>
      <c r="H767" s="1">
        <v>945.6</v>
      </c>
      <c r="I767" s="81">
        <v>126.90098399999999</v>
      </c>
      <c r="J767" s="119">
        <v>126.76969800000001</v>
      </c>
      <c r="K767" s="119">
        <v>80.587751999999995</v>
      </c>
      <c r="L767" s="72">
        <v>80.385007999999999</v>
      </c>
      <c r="M767" s="7">
        <v>3421</v>
      </c>
      <c r="O767" s="84"/>
      <c r="P767" s="13"/>
      <c r="Q767" s="13"/>
      <c r="R767" s="13"/>
      <c r="S767" s="13"/>
      <c r="T767" s="13"/>
      <c r="U767" s="13"/>
      <c r="V767" s="13"/>
      <c r="W767" s="50"/>
      <c r="X767" s="69">
        <v>3421</v>
      </c>
      <c r="Y767" s="7">
        <v>3477</v>
      </c>
      <c r="Z767" s="68">
        <v>3415</v>
      </c>
      <c r="AA767" s="68">
        <v>3460</v>
      </c>
      <c r="AG767" s="37"/>
      <c r="AH767" s="37"/>
      <c r="AP767" s="14">
        <v>3434</v>
      </c>
      <c r="AQ767" s="14">
        <v>3436</v>
      </c>
      <c r="AR767" s="14">
        <v>3405</v>
      </c>
      <c r="AS767" s="14">
        <v>3425</v>
      </c>
      <c r="AT767" s="14">
        <v>3443</v>
      </c>
      <c r="AU767" s="127">
        <v>6</v>
      </c>
      <c r="AV767" s="127" t="s">
        <v>618</v>
      </c>
      <c r="AW767" s="14">
        <v>952</v>
      </c>
      <c r="AX767" s="127" t="s">
        <v>618</v>
      </c>
      <c r="AY767" s="14">
        <v>1158</v>
      </c>
      <c r="AZ767" s="1">
        <v>3421</v>
      </c>
      <c r="BA767" s="1">
        <v>3450</v>
      </c>
      <c r="BB767" s="1">
        <v>3415</v>
      </c>
      <c r="BC767" s="1">
        <v>3447</v>
      </c>
      <c r="BH767" s="1">
        <v>3424</v>
      </c>
      <c r="BI767" s="1">
        <v>435</v>
      </c>
      <c r="BJ767" s="1">
        <v>391</v>
      </c>
      <c r="BK767" s="1">
        <v>1.1125319693094629</v>
      </c>
      <c r="BL767" s="1">
        <v>3421</v>
      </c>
      <c r="BM767" s="1">
        <v>3441</v>
      </c>
      <c r="BN767" s="1">
        <v>3415</v>
      </c>
      <c r="BO767" s="1">
        <v>3438</v>
      </c>
      <c r="BP767" s="1">
        <v>3421</v>
      </c>
      <c r="BQ767" s="1">
        <v>3459</v>
      </c>
      <c r="BR767" s="1">
        <v>3415</v>
      </c>
      <c r="BS767" s="1">
        <v>3457</v>
      </c>
      <c r="BT767" s="1">
        <v>3421</v>
      </c>
      <c r="BU767" s="1">
        <v>3427</v>
      </c>
      <c r="BV767" s="1">
        <v>3415</v>
      </c>
      <c r="BW767" s="1">
        <v>3419</v>
      </c>
      <c r="BX767" s="1">
        <v>938.8</v>
      </c>
    </row>
    <row r="768" spans="1:76">
      <c r="A768" s="1">
        <v>2016</v>
      </c>
      <c r="B768" s="1">
        <v>5</v>
      </c>
      <c r="C768" s="24">
        <v>42418</v>
      </c>
      <c r="D768" s="26">
        <v>3460</v>
      </c>
      <c r="E768" s="26">
        <v>3460</v>
      </c>
      <c r="F768" s="26">
        <v>3449</v>
      </c>
      <c r="G768" s="26">
        <v>3459</v>
      </c>
      <c r="H768" s="1">
        <v>946.8</v>
      </c>
      <c r="I768" s="81">
        <v>126.818483</v>
      </c>
      <c r="J768" s="119">
        <v>126.939786</v>
      </c>
      <c r="K768" s="119">
        <v>81.283102</v>
      </c>
      <c r="L768" s="72">
        <v>81.511343999999994</v>
      </c>
      <c r="M768" s="7">
        <v>3449</v>
      </c>
      <c r="O768" s="84"/>
      <c r="P768" s="13"/>
      <c r="Q768" s="13"/>
      <c r="R768" s="13"/>
      <c r="S768" s="13"/>
      <c r="T768" s="13"/>
      <c r="U768" s="13"/>
      <c r="V768" s="13"/>
      <c r="W768" s="50"/>
      <c r="X768" s="69">
        <v>3449</v>
      </c>
      <c r="Y768" s="7">
        <v>3459</v>
      </c>
      <c r="Z768" s="68">
        <v>3420</v>
      </c>
      <c r="AA768" s="68">
        <v>3450</v>
      </c>
      <c r="AG768" s="37"/>
      <c r="AH768" s="37"/>
      <c r="AP768" s="14">
        <v>3421</v>
      </c>
      <c r="AQ768" s="14">
        <v>3477</v>
      </c>
      <c r="AR768" s="14">
        <v>3415</v>
      </c>
      <c r="AS768" s="14">
        <v>3453</v>
      </c>
      <c r="AT768" s="14">
        <v>3445</v>
      </c>
      <c r="AU768" s="127">
        <v>1</v>
      </c>
      <c r="AV768" s="127" t="s">
        <v>618</v>
      </c>
      <c r="AW768" s="14">
        <v>952</v>
      </c>
      <c r="AX768" s="127" t="s">
        <v>618</v>
      </c>
      <c r="AY768" s="14">
        <v>1158</v>
      </c>
      <c r="AZ768" s="1">
        <v>3449</v>
      </c>
      <c r="BA768" s="1">
        <v>3459</v>
      </c>
      <c r="BB768" s="1">
        <v>3425</v>
      </c>
      <c r="BC768" s="1">
        <v>3426</v>
      </c>
      <c r="BH768" s="35">
        <v>3424</v>
      </c>
      <c r="BI768" s="35">
        <v>435</v>
      </c>
      <c r="BJ768" s="35">
        <v>391</v>
      </c>
      <c r="BK768" s="35">
        <v>1.1125319693094629</v>
      </c>
      <c r="BL768" s="1">
        <v>3449</v>
      </c>
      <c r="BM768" s="1">
        <v>3459</v>
      </c>
      <c r="BN768" s="1">
        <v>3428</v>
      </c>
      <c r="BO768" s="1">
        <v>3428</v>
      </c>
      <c r="BP768" s="1">
        <v>3449</v>
      </c>
      <c r="BQ768" s="1">
        <v>3459</v>
      </c>
      <c r="BR768" s="1">
        <v>3420</v>
      </c>
      <c r="BS768" s="1">
        <v>3430</v>
      </c>
      <c r="BT768" s="1">
        <v>3449</v>
      </c>
      <c r="BU768" s="1">
        <v>3459</v>
      </c>
      <c r="BV768" s="1">
        <v>3435</v>
      </c>
      <c r="BW768" s="1">
        <v>3436</v>
      </c>
      <c r="BX768" s="1">
        <v>941.5</v>
      </c>
    </row>
    <row r="769" spans="1:76">
      <c r="A769" s="1">
        <v>2016</v>
      </c>
      <c r="B769" s="1">
        <v>6</v>
      </c>
      <c r="C769" s="24">
        <v>42419</v>
      </c>
      <c r="D769" s="26">
        <v>3439</v>
      </c>
      <c r="E769" s="26">
        <v>3443</v>
      </c>
      <c r="F769" s="26">
        <v>3411</v>
      </c>
      <c r="G769" s="26">
        <v>3432</v>
      </c>
      <c r="H769" s="1">
        <v>945.6</v>
      </c>
      <c r="I769" s="81">
        <v>125.65449599999999</v>
      </c>
      <c r="J769" s="119">
        <v>125.68899</v>
      </c>
      <c r="K769" s="119">
        <v>80.479035999999994</v>
      </c>
      <c r="L769" s="72">
        <v>80.389854999999997</v>
      </c>
      <c r="M769" s="7">
        <v>3425</v>
      </c>
      <c r="O769" s="84"/>
      <c r="P769" s="13"/>
      <c r="Q769" s="13"/>
      <c r="R769" s="13"/>
      <c r="S769" s="13"/>
      <c r="T769" s="13"/>
      <c r="U769" s="13"/>
      <c r="V769" s="13"/>
      <c r="W769" s="50"/>
      <c r="X769" s="69">
        <v>3426</v>
      </c>
      <c r="Y769" s="7">
        <v>3446</v>
      </c>
      <c r="Z769" s="68">
        <v>3407</v>
      </c>
      <c r="AA769" s="68">
        <v>3413</v>
      </c>
      <c r="AG769" s="37"/>
      <c r="AH769" s="37"/>
      <c r="AP769" s="14">
        <v>3449</v>
      </c>
      <c r="AQ769" s="14">
        <v>3459</v>
      </c>
      <c r="AR769" s="14">
        <v>3419</v>
      </c>
      <c r="AS769" s="14">
        <v>3421</v>
      </c>
      <c r="AT769" s="14">
        <v>3433</v>
      </c>
      <c r="AU769" s="127">
        <v>7</v>
      </c>
      <c r="AV769" s="127" t="s">
        <v>618</v>
      </c>
      <c r="AW769" s="14">
        <v>952</v>
      </c>
      <c r="AX769" s="127">
        <v>24</v>
      </c>
      <c r="AY769" s="14">
        <v>1182</v>
      </c>
      <c r="AZ769" s="1">
        <v>3426</v>
      </c>
      <c r="BA769" s="1">
        <v>3446</v>
      </c>
      <c r="BB769" s="1">
        <v>3408</v>
      </c>
      <c r="BC769" s="1">
        <v>3418</v>
      </c>
      <c r="BH769" s="35">
        <v>3424</v>
      </c>
      <c r="BI769" s="35">
        <v>435</v>
      </c>
      <c r="BJ769" s="35">
        <v>391</v>
      </c>
      <c r="BK769" s="35">
        <v>1.1125319693094629</v>
      </c>
      <c r="BL769" s="1">
        <v>3426</v>
      </c>
      <c r="BM769" s="1">
        <v>3446</v>
      </c>
      <c r="BN769" s="1">
        <v>3408</v>
      </c>
      <c r="BO769" s="1">
        <v>3439</v>
      </c>
      <c r="BP769" s="1">
        <v>3426</v>
      </c>
      <c r="BQ769" s="1">
        <v>3446</v>
      </c>
      <c r="BR769" s="1">
        <v>3408</v>
      </c>
      <c r="BS769" s="1">
        <v>3421</v>
      </c>
      <c r="BT769" s="1">
        <v>3426</v>
      </c>
      <c r="BU769" s="1">
        <v>3428</v>
      </c>
      <c r="BV769" s="1">
        <v>3416</v>
      </c>
      <c r="BW769" s="1">
        <v>3418</v>
      </c>
      <c r="BX769" s="1">
        <v>944.4</v>
      </c>
    </row>
    <row r="770" spans="1:76">
      <c r="A770" s="1">
        <v>2016</v>
      </c>
      <c r="B770" s="1">
        <v>2</v>
      </c>
      <c r="C770" s="24">
        <v>42422</v>
      </c>
      <c r="D770" s="26">
        <v>3393</v>
      </c>
      <c r="E770" s="26">
        <v>3395</v>
      </c>
      <c r="F770" s="26">
        <v>3378</v>
      </c>
      <c r="G770" s="26">
        <v>3378</v>
      </c>
      <c r="H770" s="1">
        <v>928.2</v>
      </c>
      <c r="I770" s="81">
        <v>125.31050999999999</v>
      </c>
      <c r="J770" s="119">
        <v>125.264916</v>
      </c>
      <c r="K770" s="119">
        <v>80.812032000000002</v>
      </c>
      <c r="L770" s="72">
        <v>80.799705000000003</v>
      </c>
      <c r="M770" s="7">
        <v>3377</v>
      </c>
      <c r="O770" s="84"/>
      <c r="P770" s="13"/>
      <c r="Q770" s="13"/>
      <c r="R770" s="13"/>
      <c r="S770" s="13"/>
      <c r="T770" s="13"/>
      <c r="U770" s="13"/>
      <c r="V770" s="13"/>
      <c r="W770" s="50"/>
      <c r="X770" s="69">
        <v>3375</v>
      </c>
      <c r="Y770" s="7">
        <v>3381</v>
      </c>
      <c r="Z770" s="68">
        <v>3339</v>
      </c>
      <c r="AA770" s="68">
        <v>3357</v>
      </c>
      <c r="AG770" s="37"/>
      <c r="AH770" s="37"/>
      <c r="AP770" s="14">
        <v>3426</v>
      </c>
      <c r="AQ770" s="14">
        <v>3446</v>
      </c>
      <c r="AR770" s="14">
        <v>3380</v>
      </c>
      <c r="AS770" s="14">
        <v>3391</v>
      </c>
      <c r="AT770" s="14">
        <v>3421.6666666666665</v>
      </c>
      <c r="AU770" s="127">
        <v>15</v>
      </c>
      <c r="AV770" s="127" t="s">
        <v>618</v>
      </c>
      <c r="AW770" s="14">
        <v>952</v>
      </c>
      <c r="AX770" s="127" t="s">
        <v>618</v>
      </c>
      <c r="AY770" s="14">
        <v>1182</v>
      </c>
      <c r="AZ770" s="1">
        <v>3375</v>
      </c>
      <c r="BA770" s="1">
        <v>3381</v>
      </c>
      <c r="BB770" s="1">
        <v>3343</v>
      </c>
      <c r="BC770" s="1">
        <v>3359</v>
      </c>
      <c r="BH770" s="1">
        <v>3392</v>
      </c>
      <c r="BI770" s="1">
        <v>293</v>
      </c>
      <c r="BJ770" s="1">
        <v>352</v>
      </c>
      <c r="BK770" s="1">
        <v>0.83238636363636365</v>
      </c>
      <c r="BL770" s="1">
        <v>3375</v>
      </c>
      <c r="BM770" s="1">
        <v>3381</v>
      </c>
      <c r="BN770" s="1">
        <v>3343</v>
      </c>
      <c r="BO770" s="1">
        <v>3364</v>
      </c>
      <c r="BP770" s="1">
        <v>3375</v>
      </c>
      <c r="BQ770" s="1">
        <v>3381</v>
      </c>
      <c r="BR770" s="1">
        <v>3339</v>
      </c>
      <c r="BS770" s="1">
        <v>3354</v>
      </c>
      <c r="BT770" s="1">
        <v>3375</v>
      </c>
      <c r="BU770" s="1">
        <v>3381</v>
      </c>
      <c r="BV770" s="1">
        <v>3343</v>
      </c>
      <c r="BW770" s="1">
        <v>3350</v>
      </c>
      <c r="BX770" s="1">
        <v>925.4</v>
      </c>
    </row>
    <row r="771" spans="1:76">
      <c r="A771" s="1">
        <v>2016</v>
      </c>
      <c r="B771" s="1">
        <v>3</v>
      </c>
      <c r="C771" s="24">
        <v>42423</v>
      </c>
      <c r="D771" s="26">
        <v>3370</v>
      </c>
      <c r="E771" s="26">
        <v>3374</v>
      </c>
      <c r="F771" s="26">
        <v>3328</v>
      </c>
      <c r="G771" s="26">
        <v>3339</v>
      </c>
      <c r="H771" s="1">
        <v>944.8</v>
      </c>
      <c r="I771" s="81">
        <v>123.83439199999999</v>
      </c>
      <c r="J771" s="119">
        <v>123.735632</v>
      </c>
      <c r="K771" s="119">
        <v>81.272983999999994</v>
      </c>
      <c r="L771" s="72">
        <v>81.122076000000007</v>
      </c>
      <c r="M771" s="7">
        <v>3342</v>
      </c>
      <c r="O771" s="84"/>
      <c r="P771" s="13"/>
      <c r="Q771" s="13"/>
      <c r="R771" s="13"/>
      <c r="S771" s="13"/>
      <c r="T771" s="13"/>
      <c r="U771" s="13"/>
      <c r="V771" s="13"/>
      <c r="W771" s="50"/>
      <c r="X771" s="69">
        <v>3341</v>
      </c>
      <c r="Y771" s="7">
        <v>3396</v>
      </c>
      <c r="Z771" s="68">
        <v>3330</v>
      </c>
      <c r="AA771" s="68">
        <v>3383</v>
      </c>
      <c r="AG771" s="37"/>
      <c r="AH771" s="37"/>
      <c r="AP771" s="14">
        <v>3375</v>
      </c>
      <c r="AQ771" s="14">
        <v>3381</v>
      </c>
      <c r="AR771" s="14">
        <v>3339</v>
      </c>
      <c r="AS771" s="14">
        <v>3354</v>
      </c>
      <c r="AT771" s="14">
        <v>3388.6666666666665</v>
      </c>
      <c r="AU771" s="127">
        <v>31</v>
      </c>
      <c r="AV771" s="127" t="s">
        <v>618</v>
      </c>
      <c r="AW771" s="14">
        <v>952</v>
      </c>
      <c r="AX771" s="127">
        <v>-49</v>
      </c>
      <c r="AY771" s="14">
        <v>1133</v>
      </c>
      <c r="AZ771" s="1">
        <v>3341</v>
      </c>
      <c r="BA771" s="1">
        <v>3358</v>
      </c>
      <c r="BB771" s="1">
        <v>3330</v>
      </c>
      <c r="BC771" s="1">
        <v>3353</v>
      </c>
      <c r="BH771" s="1">
        <v>3368</v>
      </c>
      <c r="BI771" s="1">
        <v>531</v>
      </c>
      <c r="BJ771" s="1">
        <v>490</v>
      </c>
      <c r="BK771" s="1">
        <v>1.083673469387755</v>
      </c>
      <c r="BL771" s="1">
        <v>3341</v>
      </c>
      <c r="BM771" s="1">
        <v>3343</v>
      </c>
      <c r="BN771" s="1">
        <v>3330</v>
      </c>
      <c r="BO771" s="1">
        <v>3333</v>
      </c>
      <c r="BP771" s="1">
        <v>3341</v>
      </c>
      <c r="BQ771" s="1">
        <v>3381</v>
      </c>
      <c r="BR771" s="1">
        <v>3330</v>
      </c>
      <c r="BS771" s="1">
        <v>3378</v>
      </c>
      <c r="BT771" s="1">
        <v>3341</v>
      </c>
      <c r="BU771" s="1">
        <v>3343</v>
      </c>
      <c r="BV771" s="1">
        <v>3331</v>
      </c>
      <c r="BW771" s="1">
        <v>3336</v>
      </c>
      <c r="BX771" s="1">
        <v>930.2</v>
      </c>
    </row>
    <row r="772" spans="1:76">
      <c r="A772" s="1">
        <v>2016</v>
      </c>
      <c r="B772" s="1">
        <v>4</v>
      </c>
      <c r="C772" s="24">
        <v>42424</v>
      </c>
      <c r="D772" s="26">
        <v>3386</v>
      </c>
      <c r="E772" s="26">
        <v>3393</v>
      </c>
      <c r="F772" s="26">
        <v>3359</v>
      </c>
      <c r="G772" s="26">
        <v>3365</v>
      </c>
      <c r="H772" s="1">
        <v>941.5</v>
      </c>
      <c r="I772" s="81">
        <v>123.102288</v>
      </c>
      <c r="J772" s="119">
        <v>123.33343499999999</v>
      </c>
      <c r="K772" s="119">
        <v>80.345855999999998</v>
      </c>
      <c r="L772" s="72">
        <v>80.552745000000002</v>
      </c>
      <c r="M772" s="7">
        <v>3365</v>
      </c>
      <c r="O772" s="84"/>
      <c r="P772" s="13"/>
      <c r="Q772" s="13"/>
      <c r="R772" s="13"/>
      <c r="S772" s="13"/>
      <c r="T772" s="13"/>
      <c r="U772" s="13"/>
      <c r="V772" s="13"/>
      <c r="W772" s="50"/>
      <c r="X772" s="69">
        <v>3365</v>
      </c>
      <c r="Y772" s="7">
        <v>3415</v>
      </c>
      <c r="Z772" s="68">
        <v>3354</v>
      </c>
      <c r="AA772" s="68">
        <v>3373</v>
      </c>
      <c r="AG772" s="37"/>
      <c r="AH772" s="37"/>
      <c r="AP772" s="14">
        <v>3341</v>
      </c>
      <c r="AQ772" s="14">
        <v>3396</v>
      </c>
      <c r="AR772" s="14">
        <v>3330</v>
      </c>
      <c r="AS772" s="14">
        <v>3389</v>
      </c>
      <c r="AT772" s="14">
        <v>3378</v>
      </c>
      <c r="AU772" s="127">
        <v>21</v>
      </c>
      <c r="AV772" s="127" t="s">
        <v>618</v>
      </c>
      <c r="AW772" s="14">
        <v>952</v>
      </c>
      <c r="AX772" s="127" t="s">
        <v>618</v>
      </c>
      <c r="AY772" s="14">
        <v>1133</v>
      </c>
      <c r="AZ772" s="1">
        <v>3365</v>
      </c>
      <c r="BA772" s="1">
        <v>3415</v>
      </c>
      <c r="BB772" s="1">
        <v>3354</v>
      </c>
      <c r="BC772" s="1">
        <v>3415</v>
      </c>
      <c r="BH772" s="1">
        <v>3388</v>
      </c>
      <c r="BI772" s="1">
        <v>624</v>
      </c>
      <c r="BJ772" s="1">
        <v>401</v>
      </c>
      <c r="BK772" s="1">
        <v>1.5561097256857854</v>
      </c>
      <c r="BL772" s="1">
        <v>3365</v>
      </c>
      <c r="BM772" s="1">
        <v>3397</v>
      </c>
      <c r="BN772" s="1">
        <v>3354</v>
      </c>
      <c r="BO772" s="1">
        <v>3394</v>
      </c>
      <c r="BP772" s="1">
        <v>3365</v>
      </c>
      <c r="BQ772" s="1">
        <v>3415</v>
      </c>
      <c r="BR772" s="1">
        <v>3354</v>
      </c>
      <c r="BS772" s="1">
        <v>3410</v>
      </c>
      <c r="BT772" s="1">
        <v>3365</v>
      </c>
      <c r="BU772" s="1">
        <v>3368</v>
      </c>
      <c r="BV772" s="1">
        <v>3360</v>
      </c>
      <c r="BW772" s="1">
        <v>3364</v>
      </c>
      <c r="BX772" s="1">
        <v>938.3</v>
      </c>
    </row>
    <row r="773" spans="1:76">
      <c r="A773" s="1">
        <v>2016</v>
      </c>
      <c r="B773" s="1">
        <v>5</v>
      </c>
      <c r="C773" s="24">
        <v>42425</v>
      </c>
      <c r="D773" s="26">
        <v>3366</v>
      </c>
      <c r="E773" s="26">
        <v>3406</v>
      </c>
      <c r="F773" s="26">
        <v>3365</v>
      </c>
      <c r="G773" s="26">
        <v>3400</v>
      </c>
      <c r="H773" s="1">
        <v>928.3</v>
      </c>
      <c r="I773" s="81">
        <v>123.72351</v>
      </c>
      <c r="J773" s="119">
        <v>123.590796</v>
      </c>
      <c r="K773" s="119">
        <v>80.493191999999993</v>
      </c>
      <c r="L773" s="72">
        <v>80.320569000000006</v>
      </c>
      <c r="M773" s="7">
        <v>3392</v>
      </c>
      <c r="O773" s="84"/>
      <c r="P773" s="13"/>
      <c r="Q773" s="13"/>
      <c r="R773" s="13"/>
      <c r="S773" s="13"/>
      <c r="T773" s="13"/>
      <c r="U773" s="13"/>
      <c r="V773" s="13"/>
      <c r="W773" s="50"/>
      <c r="X773" s="69">
        <v>3393</v>
      </c>
      <c r="Y773" s="7">
        <v>3398</v>
      </c>
      <c r="Z773" s="68">
        <v>3326</v>
      </c>
      <c r="AA773" s="68">
        <v>3361</v>
      </c>
      <c r="AG773" s="37"/>
      <c r="AH773" s="37"/>
      <c r="AP773" s="14">
        <v>3365</v>
      </c>
      <c r="AQ773" s="14">
        <v>3415</v>
      </c>
      <c r="AR773" s="14">
        <v>3354</v>
      </c>
      <c r="AS773" s="14">
        <v>3382</v>
      </c>
      <c r="AT773" s="14">
        <v>3375</v>
      </c>
      <c r="AU773" s="127">
        <v>34</v>
      </c>
      <c r="AV773" s="127" t="s">
        <v>618</v>
      </c>
      <c r="AW773" s="14">
        <v>952</v>
      </c>
      <c r="AX773" s="127" t="s">
        <v>618</v>
      </c>
      <c r="AY773" s="14">
        <v>1133</v>
      </c>
      <c r="AZ773" s="1">
        <v>3393</v>
      </c>
      <c r="BA773" s="1">
        <v>3398</v>
      </c>
      <c r="BB773" s="1">
        <v>3368</v>
      </c>
      <c r="BC773" s="1">
        <v>3375</v>
      </c>
      <c r="BH773" s="1">
        <v>3370</v>
      </c>
      <c r="BI773" s="1">
        <v>368</v>
      </c>
      <c r="BJ773" s="1">
        <v>395</v>
      </c>
      <c r="BK773" s="1">
        <v>0.93164556962025313</v>
      </c>
      <c r="BL773" s="1">
        <v>3393</v>
      </c>
      <c r="BM773" s="1">
        <v>3398</v>
      </c>
      <c r="BN773" s="1">
        <v>3372</v>
      </c>
      <c r="BO773" s="1">
        <v>3380</v>
      </c>
      <c r="BP773" s="1">
        <v>3393</v>
      </c>
      <c r="BQ773" s="1">
        <v>3398</v>
      </c>
      <c r="BR773" s="1">
        <v>3356</v>
      </c>
      <c r="BS773" s="1">
        <v>3372</v>
      </c>
      <c r="BT773" s="1">
        <v>3393</v>
      </c>
      <c r="BU773" s="1">
        <v>3398</v>
      </c>
      <c r="BV773" s="1">
        <v>3390</v>
      </c>
      <c r="BW773" s="1">
        <v>3391</v>
      </c>
      <c r="BX773" s="1">
        <v>945</v>
      </c>
    </row>
    <row r="774" spans="1:76">
      <c r="A774" s="1">
        <v>2016</v>
      </c>
      <c r="B774" s="1">
        <v>6</v>
      </c>
      <c r="C774" s="24">
        <v>42426</v>
      </c>
      <c r="D774" s="26">
        <v>3364</v>
      </c>
      <c r="E774" s="26">
        <v>3372</v>
      </c>
      <c r="F774" s="26">
        <v>3325</v>
      </c>
      <c r="G774" s="26">
        <v>3330</v>
      </c>
      <c r="H774" s="1">
        <v>915.1</v>
      </c>
      <c r="I774" s="81">
        <v>124.50035</v>
      </c>
      <c r="J774" s="119">
        <v>124.67784</v>
      </c>
      <c r="K774" s="119">
        <v>81.426608999999999</v>
      </c>
      <c r="L774" s="72">
        <v>81.430319999999995</v>
      </c>
      <c r="M774" s="7">
        <v>3331</v>
      </c>
      <c r="O774" s="84"/>
      <c r="P774" s="13"/>
      <c r="Q774" s="13"/>
      <c r="R774" s="13"/>
      <c r="S774" s="13"/>
      <c r="T774" s="13"/>
      <c r="U774" s="13"/>
      <c r="V774" s="13"/>
      <c r="W774" s="50"/>
      <c r="X774" s="69">
        <v>3330</v>
      </c>
      <c r="Y774" s="7">
        <v>3380</v>
      </c>
      <c r="Z774" s="68">
        <v>3323</v>
      </c>
      <c r="AA774" s="68">
        <v>3337</v>
      </c>
      <c r="AG774" s="37"/>
      <c r="AH774" s="37"/>
      <c r="AP774" s="14">
        <v>3393</v>
      </c>
      <c r="AQ774" s="14">
        <v>3398</v>
      </c>
      <c r="AR774" s="14">
        <v>3326</v>
      </c>
      <c r="AS774" s="14">
        <v>3364</v>
      </c>
      <c r="AT774" s="14">
        <v>3378.3333333333335</v>
      </c>
      <c r="AU774" s="127">
        <v>34</v>
      </c>
      <c r="AV774" s="127" t="s">
        <v>618</v>
      </c>
      <c r="AW774" s="14">
        <v>952</v>
      </c>
      <c r="AX774" s="127" t="s">
        <v>618</v>
      </c>
      <c r="AY774" s="14">
        <v>1133</v>
      </c>
      <c r="AZ774" s="1">
        <v>3330</v>
      </c>
      <c r="BA774" s="1">
        <v>3378</v>
      </c>
      <c r="BB774" s="1">
        <v>3323</v>
      </c>
      <c r="BC774" s="1">
        <v>3372</v>
      </c>
      <c r="BH774" s="1">
        <v>3367</v>
      </c>
      <c r="BI774" s="1">
        <v>481</v>
      </c>
      <c r="BJ774" s="1">
        <v>387</v>
      </c>
      <c r="BK774" s="1">
        <v>1.2428940568475453</v>
      </c>
      <c r="BL774" s="1">
        <v>3330</v>
      </c>
      <c r="BM774" s="1">
        <v>3355</v>
      </c>
      <c r="BN774" s="1">
        <v>3323</v>
      </c>
      <c r="BO774" s="1">
        <v>3344</v>
      </c>
      <c r="BP774" s="1">
        <v>3330</v>
      </c>
      <c r="BQ774" s="1">
        <v>3380</v>
      </c>
      <c r="BR774" s="1">
        <v>3323</v>
      </c>
      <c r="BS774" s="1">
        <v>3371</v>
      </c>
      <c r="BT774" s="1">
        <v>3330</v>
      </c>
      <c r="BU774" s="1">
        <v>3344</v>
      </c>
      <c r="BV774" s="1">
        <v>3328</v>
      </c>
      <c r="BW774" s="1">
        <v>3328</v>
      </c>
      <c r="BX774" s="1">
        <v>921.1</v>
      </c>
    </row>
    <row r="775" spans="1:76">
      <c r="A775" s="1">
        <v>2016</v>
      </c>
      <c r="B775" s="1">
        <v>2</v>
      </c>
      <c r="C775" s="24">
        <v>42429</v>
      </c>
      <c r="D775" s="26">
        <v>3334</v>
      </c>
      <c r="E775" s="26">
        <v>3353</v>
      </c>
      <c r="F775" s="26">
        <v>3332</v>
      </c>
      <c r="G775" s="26">
        <v>3344</v>
      </c>
      <c r="H775" s="1">
        <v>936.1</v>
      </c>
      <c r="I775" s="81">
        <v>123.611774</v>
      </c>
      <c r="J775" s="119">
        <v>123.7576</v>
      </c>
      <c r="K775" s="119">
        <v>80.570204000000004</v>
      </c>
      <c r="L775" s="72">
        <v>80.636799999999994</v>
      </c>
      <c r="M775" s="7">
        <v>3343</v>
      </c>
      <c r="O775" s="84"/>
      <c r="P775" s="13"/>
      <c r="Q775" s="13"/>
      <c r="R775" s="13"/>
      <c r="S775" s="13"/>
      <c r="T775" s="13"/>
      <c r="U775" s="13"/>
      <c r="V775" s="13"/>
      <c r="W775" s="50"/>
      <c r="X775" s="69">
        <v>3339</v>
      </c>
      <c r="Y775" s="7">
        <v>3380</v>
      </c>
      <c r="Z775" s="68">
        <v>3326</v>
      </c>
      <c r="AA775" s="68">
        <v>3372</v>
      </c>
      <c r="AG775" s="37"/>
      <c r="AH775" s="37"/>
      <c r="AP775" s="14">
        <v>3330</v>
      </c>
      <c r="AQ775" s="14">
        <v>3380</v>
      </c>
      <c r="AR775" s="14">
        <v>3323</v>
      </c>
      <c r="AS775" s="14">
        <v>3337</v>
      </c>
      <c r="AT775" s="14">
        <v>3361</v>
      </c>
      <c r="AU775" s="127">
        <v>10</v>
      </c>
      <c r="AV775" s="127" t="s">
        <v>618</v>
      </c>
      <c r="AW775" s="14">
        <v>952</v>
      </c>
      <c r="AX775" s="127" t="s">
        <v>618</v>
      </c>
      <c r="AY775" s="14">
        <v>1133</v>
      </c>
      <c r="AZ775" s="1">
        <v>3339</v>
      </c>
      <c r="BA775" s="1">
        <v>3357</v>
      </c>
      <c r="BB775" s="1">
        <v>3326</v>
      </c>
      <c r="BC775" s="1">
        <v>3345</v>
      </c>
      <c r="BH775" s="1">
        <v>3336</v>
      </c>
      <c r="BI775" s="1">
        <v>480</v>
      </c>
      <c r="BJ775" s="1">
        <v>394</v>
      </c>
      <c r="BK775" s="1">
        <v>1.218274111675127</v>
      </c>
      <c r="BL775" s="1">
        <v>3339</v>
      </c>
      <c r="BM775" s="1">
        <v>3357</v>
      </c>
      <c r="BN775" s="1">
        <v>3326</v>
      </c>
      <c r="BO775" s="1">
        <v>3354</v>
      </c>
      <c r="BP775" s="1">
        <v>3339</v>
      </c>
      <c r="BQ775" s="1">
        <v>3357</v>
      </c>
      <c r="BR775" s="1">
        <v>3326</v>
      </c>
      <c r="BS775" s="1">
        <v>3344</v>
      </c>
      <c r="BT775" s="1">
        <v>3339</v>
      </c>
      <c r="BU775" s="1">
        <v>3346</v>
      </c>
      <c r="BV775" s="1">
        <v>3326</v>
      </c>
      <c r="BW775" s="1">
        <v>3337</v>
      </c>
      <c r="BX775" s="1">
        <v>918.9</v>
      </c>
    </row>
    <row r="776" spans="1:76">
      <c r="A776" s="1">
        <v>2016</v>
      </c>
      <c r="B776" s="1">
        <v>3</v>
      </c>
      <c r="C776" s="24">
        <v>42430</v>
      </c>
      <c r="D776" s="26">
        <v>3365</v>
      </c>
      <c r="E776" s="26">
        <v>3390</v>
      </c>
      <c r="F776" s="26">
        <v>3365</v>
      </c>
      <c r="G776" s="26">
        <v>3387</v>
      </c>
      <c r="H776" s="1">
        <v>939.5</v>
      </c>
      <c r="I776" s="81">
        <v>122.59661199999999</v>
      </c>
      <c r="J776" s="119">
        <v>122.70221600000001</v>
      </c>
      <c r="K776" s="119">
        <v>80.642027999999996</v>
      </c>
      <c r="L776" s="72">
        <v>80.838576000000003</v>
      </c>
      <c r="M776" s="7">
        <v>3390</v>
      </c>
      <c r="O776" s="84"/>
      <c r="P776" s="13"/>
      <c r="Q776" s="13"/>
      <c r="R776" s="13"/>
      <c r="S776" s="13"/>
      <c r="T776" s="13"/>
      <c r="U776" s="13"/>
      <c r="V776" s="13"/>
      <c r="W776" s="50"/>
      <c r="X776" s="69">
        <v>3395</v>
      </c>
      <c r="Y776" s="7">
        <v>3429</v>
      </c>
      <c r="Z776" s="68">
        <v>3391</v>
      </c>
      <c r="AA776" s="68">
        <v>3407</v>
      </c>
      <c r="AG776" s="37"/>
      <c r="AH776" s="37"/>
      <c r="AP776" s="14">
        <v>3339</v>
      </c>
      <c r="AQ776" s="14">
        <v>3384</v>
      </c>
      <c r="AR776" s="14">
        <v>3326</v>
      </c>
      <c r="AS776" s="14">
        <v>3375</v>
      </c>
      <c r="AT776" s="14">
        <v>3358.6666666666665</v>
      </c>
      <c r="AU776" s="127">
        <v>22</v>
      </c>
      <c r="AV776" s="127">
        <v>35</v>
      </c>
      <c r="AW776" s="14">
        <v>987</v>
      </c>
      <c r="AX776" s="127" t="s">
        <v>618</v>
      </c>
      <c r="AY776" s="14">
        <v>1133</v>
      </c>
      <c r="AZ776" s="1">
        <v>3395</v>
      </c>
      <c r="BA776" s="1">
        <v>3427</v>
      </c>
      <c r="BB776" s="1">
        <v>3391</v>
      </c>
      <c r="BC776" s="1">
        <v>3418</v>
      </c>
      <c r="BH776" s="1">
        <v>3374</v>
      </c>
      <c r="BI776" s="1">
        <v>596</v>
      </c>
      <c r="BJ776" s="1">
        <v>488</v>
      </c>
      <c r="BK776" s="1">
        <v>1.221311475409836</v>
      </c>
      <c r="BL776" s="1">
        <v>3395</v>
      </c>
      <c r="BM776" s="1">
        <v>3427</v>
      </c>
      <c r="BN776" s="1">
        <v>3391</v>
      </c>
      <c r="BO776" s="1">
        <v>3418</v>
      </c>
      <c r="BP776" s="1">
        <v>3395</v>
      </c>
      <c r="BQ776" s="1">
        <v>3427</v>
      </c>
      <c r="BR776" s="1">
        <v>3391</v>
      </c>
      <c r="BS776" s="1">
        <v>3405</v>
      </c>
      <c r="BT776" s="1">
        <v>3395</v>
      </c>
      <c r="BU776" s="1">
        <v>3408</v>
      </c>
      <c r="BV776" s="1">
        <v>3391</v>
      </c>
      <c r="BW776" s="1">
        <v>3400</v>
      </c>
      <c r="BX776" s="1">
        <v>938.2</v>
      </c>
    </row>
    <row r="777" spans="1:76">
      <c r="A777" s="1">
        <v>2016</v>
      </c>
      <c r="B777" s="1">
        <v>4</v>
      </c>
      <c r="C777" s="24">
        <v>42431</v>
      </c>
      <c r="D777" s="26">
        <v>3421</v>
      </c>
      <c r="E777" s="26">
        <v>3434</v>
      </c>
      <c r="F777" s="26">
        <v>3417</v>
      </c>
      <c r="G777" s="26">
        <v>3429</v>
      </c>
      <c r="H777" s="1">
        <v>937.4</v>
      </c>
      <c r="I777" s="81">
        <v>124.03603200000001</v>
      </c>
      <c r="J777" s="119">
        <v>124.006378</v>
      </c>
      <c r="K777" s="119">
        <v>82.747857999999994</v>
      </c>
      <c r="L777" s="72">
        <v>82.564276000000007</v>
      </c>
      <c r="M777" s="7">
        <v>3430</v>
      </c>
      <c r="O777" s="84"/>
      <c r="P777" s="13"/>
      <c r="Q777" s="13"/>
      <c r="R777" s="13"/>
      <c r="S777" s="13"/>
      <c r="T777" s="13"/>
      <c r="U777" s="13"/>
      <c r="V777" s="13"/>
      <c r="W777" s="50"/>
      <c r="X777" s="69">
        <v>3432</v>
      </c>
      <c r="Y777" s="7">
        <v>3450</v>
      </c>
      <c r="Z777" s="68">
        <v>3406</v>
      </c>
      <c r="AA777" s="68">
        <v>3414</v>
      </c>
      <c r="AG777" s="37"/>
      <c r="AH777" s="37"/>
      <c r="AP777" s="14">
        <v>3395</v>
      </c>
      <c r="AQ777" s="14">
        <v>3429</v>
      </c>
      <c r="AR777" s="14">
        <v>3391</v>
      </c>
      <c r="AS777" s="14">
        <v>3424</v>
      </c>
      <c r="AT777" s="14">
        <v>3378.6666666666665</v>
      </c>
      <c r="AU777" s="127">
        <v>8</v>
      </c>
      <c r="AV777" s="127">
        <v>-21</v>
      </c>
      <c r="AW777" s="14">
        <v>966</v>
      </c>
      <c r="AX777" s="127" t="s">
        <v>618</v>
      </c>
      <c r="AY777" s="14">
        <v>1133</v>
      </c>
      <c r="AZ777" s="1">
        <v>3432</v>
      </c>
      <c r="BA777" s="1">
        <v>3450</v>
      </c>
      <c r="BB777" s="1">
        <v>3411</v>
      </c>
      <c r="BC777" s="1">
        <v>3429</v>
      </c>
      <c r="BH777" s="1">
        <v>3418</v>
      </c>
      <c r="BI777" s="1">
        <v>450</v>
      </c>
      <c r="BJ777" s="1">
        <v>452</v>
      </c>
      <c r="BK777" s="1">
        <v>0.99557522123893805</v>
      </c>
      <c r="BL777" s="35">
        <v>3395</v>
      </c>
      <c r="BM777" s="35">
        <v>3427</v>
      </c>
      <c r="BN777" s="35">
        <v>3391</v>
      </c>
      <c r="BO777" s="35">
        <v>3418</v>
      </c>
      <c r="BP777" s="1">
        <v>3432</v>
      </c>
      <c r="BQ777" s="1">
        <v>3450</v>
      </c>
      <c r="BR777" s="1">
        <v>3411</v>
      </c>
      <c r="BS777" s="1">
        <v>3424</v>
      </c>
      <c r="BT777" s="1">
        <v>3432</v>
      </c>
      <c r="BU777" s="1">
        <v>3442</v>
      </c>
      <c r="BV777" s="1">
        <v>3429</v>
      </c>
      <c r="BW777" s="1">
        <v>3436</v>
      </c>
      <c r="BX777" s="1">
        <v>938.6</v>
      </c>
    </row>
    <row r="778" spans="1:76">
      <c r="A778" s="1">
        <v>2016</v>
      </c>
      <c r="B778" s="1">
        <v>5</v>
      </c>
      <c r="C778" s="24">
        <v>42432</v>
      </c>
      <c r="D778" s="26">
        <v>3410</v>
      </c>
      <c r="E778" s="26">
        <v>3424</v>
      </c>
      <c r="F778" s="26">
        <v>3393</v>
      </c>
      <c r="G778" s="26">
        <v>3423</v>
      </c>
      <c r="H778" s="1">
        <v>950.6</v>
      </c>
      <c r="I778" s="81">
        <v>123.88978</v>
      </c>
      <c r="J778" s="119">
        <v>123.845799</v>
      </c>
      <c r="K778" s="119">
        <v>83.498379999999997</v>
      </c>
      <c r="L778" s="72">
        <v>83.385170000000002</v>
      </c>
      <c r="M778" s="7">
        <v>3417</v>
      </c>
      <c r="O778" s="84"/>
      <c r="P778" s="13"/>
      <c r="Q778" s="13"/>
      <c r="R778" s="13"/>
      <c r="S778" s="13"/>
      <c r="T778" s="13"/>
      <c r="U778" s="13"/>
      <c r="V778" s="13"/>
      <c r="W778" s="50"/>
      <c r="X778" s="69">
        <v>3416</v>
      </c>
      <c r="Y778" s="7">
        <v>3458</v>
      </c>
      <c r="Z778" s="68">
        <v>3416</v>
      </c>
      <c r="AA778" s="68">
        <v>3446</v>
      </c>
      <c r="AG778" s="37"/>
      <c r="AH778" s="37"/>
      <c r="AP778" s="14">
        <v>3432</v>
      </c>
      <c r="AQ778" s="14">
        <v>3450</v>
      </c>
      <c r="AR778" s="14">
        <v>3393</v>
      </c>
      <c r="AS778" s="14">
        <v>3398</v>
      </c>
      <c r="AT778" s="14">
        <v>3399</v>
      </c>
      <c r="AU778" s="127">
        <v>13</v>
      </c>
      <c r="AV778" s="127" t="s">
        <v>618</v>
      </c>
      <c r="AW778" s="14">
        <v>966</v>
      </c>
      <c r="AX778" s="127" t="s">
        <v>618</v>
      </c>
      <c r="AY778" s="14">
        <v>1133</v>
      </c>
      <c r="AZ778" s="1">
        <v>3416</v>
      </c>
      <c r="BA778" s="1">
        <v>3445</v>
      </c>
      <c r="BB778" s="1">
        <v>3416</v>
      </c>
      <c r="BC778" s="1">
        <v>3425</v>
      </c>
      <c r="BH778" s="1">
        <v>3398</v>
      </c>
      <c r="BI778" s="1">
        <v>615</v>
      </c>
      <c r="BJ778" s="1">
        <v>602</v>
      </c>
      <c r="BK778" s="1">
        <v>1.021594684385382</v>
      </c>
      <c r="BL778" s="1">
        <v>3416</v>
      </c>
      <c r="BM778" s="1">
        <v>3445</v>
      </c>
      <c r="BN778" s="1">
        <v>3416</v>
      </c>
      <c r="BO778" s="1">
        <v>3439</v>
      </c>
      <c r="BP778" s="1">
        <v>3416</v>
      </c>
      <c r="BQ778" s="1">
        <v>3445</v>
      </c>
      <c r="BR778" s="1">
        <v>3416</v>
      </c>
      <c r="BS778" s="1">
        <v>3427</v>
      </c>
      <c r="BT778" s="1">
        <v>3416</v>
      </c>
      <c r="BU778" s="1">
        <v>3428</v>
      </c>
      <c r="BV778" s="1">
        <v>3416</v>
      </c>
      <c r="BW778" s="1">
        <v>3422</v>
      </c>
      <c r="BX778" s="1">
        <v>937.7</v>
      </c>
    </row>
    <row r="779" spans="1:76">
      <c r="A779" s="1">
        <v>2016</v>
      </c>
      <c r="B779" s="1">
        <v>6</v>
      </c>
      <c r="C779" s="24">
        <v>42433</v>
      </c>
      <c r="D779" s="26">
        <v>3450</v>
      </c>
      <c r="E779" s="26">
        <v>3473</v>
      </c>
      <c r="F779" s="26">
        <v>3431</v>
      </c>
      <c r="G779" s="26">
        <v>3472</v>
      </c>
      <c r="H779" s="1">
        <v>986.3</v>
      </c>
      <c r="I779" s="81">
        <v>124.65260499999999</v>
      </c>
      <c r="J779" s="119">
        <v>124.67449499999999</v>
      </c>
      <c r="K779" s="119">
        <v>83.857207000000002</v>
      </c>
      <c r="L779" s="72">
        <v>83.860541999999995</v>
      </c>
      <c r="M779" s="7">
        <v>3472</v>
      </c>
      <c r="O779" s="84"/>
      <c r="P779" s="13"/>
      <c r="Q779" s="13"/>
      <c r="R779" s="13"/>
      <c r="S779" s="13"/>
      <c r="T779" s="13"/>
      <c r="U779" s="13"/>
      <c r="V779" s="13"/>
      <c r="W779" s="50"/>
      <c r="X779" s="69">
        <v>3474</v>
      </c>
      <c r="Y779" s="7">
        <v>3600</v>
      </c>
      <c r="Z779" s="68">
        <v>3468</v>
      </c>
      <c r="AA779" s="68">
        <v>3587</v>
      </c>
      <c r="AG779" s="37"/>
      <c r="AH779" s="37"/>
      <c r="AP779" s="14">
        <v>3416</v>
      </c>
      <c r="AQ779" s="14">
        <v>3458</v>
      </c>
      <c r="AR779" s="14">
        <v>3416</v>
      </c>
      <c r="AS779" s="14">
        <v>3436</v>
      </c>
      <c r="AT779" s="14">
        <v>3419.3333333333335</v>
      </c>
      <c r="AU779" s="127">
        <v>22</v>
      </c>
      <c r="AV779" s="127">
        <v>135</v>
      </c>
      <c r="AW779" s="14">
        <v>1101</v>
      </c>
      <c r="AX779" s="127" t="s">
        <v>618</v>
      </c>
      <c r="AY779" s="14">
        <v>1133</v>
      </c>
      <c r="AZ779" s="1">
        <v>3474</v>
      </c>
      <c r="BA779" s="1">
        <v>3508</v>
      </c>
      <c r="BB779" s="1">
        <v>3468</v>
      </c>
      <c r="BC779" s="1">
        <v>3495</v>
      </c>
      <c r="BH779" s="1">
        <v>3454</v>
      </c>
      <c r="BI779" s="1">
        <v>655</v>
      </c>
      <c r="BJ779" s="1">
        <v>567</v>
      </c>
      <c r="BK779" s="1">
        <v>1.1552028218694885</v>
      </c>
      <c r="BL779" s="1">
        <v>3474</v>
      </c>
      <c r="BM779" s="1">
        <v>3508</v>
      </c>
      <c r="BN779" s="1">
        <v>3470</v>
      </c>
      <c r="BO779" s="1">
        <v>3498</v>
      </c>
      <c r="BP779" s="1">
        <v>3474</v>
      </c>
      <c r="BQ779" s="1">
        <v>3533</v>
      </c>
      <c r="BR779" s="1">
        <v>3468</v>
      </c>
      <c r="BS779" s="1">
        <v>3519</v>
      </c>
      <c r="BT779" s="1">
        <v>3474</v>
      </c>
      <c r="BU779" s="1">
        <v>3494</v>
      </c>
      <c r="BV779" s="1">
        <v>3470</v>
      </c>
      <c r="BW779" s="1">
        <v>3489</v>
      </c>
      <c r="BX779" s="1">
        <v>956.8</v>
      </c>
    </row>
    <row r="780" spans="1:76">
      <c r="A780" s="1">
        <v>2016</v>
      </c>
      <c r="B780" s="1">
        <v>2</v>
      </c>
      <c r="C780" s="24">
        <v>42436</v>
      </c>
      <c r="D780" s="26">
        <v>3595</v>
      </c>
      <c r="E780" s="26">
        <v>3595</v>
      </c>
      <c r="F780" s="26">
        <v>3551</v>
      </c>
      <c r="G780" s="26">
        <v>3589</v>
      </c>
      <c r="H780" s="1">
        <v>1002</v>
      </c>
      <c r="I780" s="81">
        <v>124.933941</v>
      </c>
      <c r="J780" s="119">
        <v>124.852794</v>
      </c>
      <c r="K780" s="119">
        <v>84.187444999999997</v>
      </c>
      <c r="L780" s="72">
        <v>84.296676000000005</v>
      </c>
      <c r="M780" s="7">
        <v>3591</v>
      </c>
      <c r="O780" s="84"/>
      <c r="P780" s="13"/>
      <c r="Q780" s="13"/>
      <c r="R780" s="13"/>
      <c r="S780" s="13"/>
      <c r="T780" s="13"/>
      <c r="U780" s="13"/>
      <c r="V780" s="13"/>
      <c r="W780" s="50"/>
      <c r="X780" s="69">
        <v>3590</v>
      </c>
      <c r="Y780" s="7">
        <v>3677</v>
      </c>
      <c r="Z780" s="68">
        <v>3587</v>
      </c>
      <c r="AA780" s="68">
        <v>3632</v>
      </c>
      <c r="AG780" s="37"/>
      <c r="AH780" s="37"/>
      <c r="AP780" s="14">
        <v>3474</v>
      </c>
      <c r="AQ780" s="14">
        <v>3600</v>
      </c>
      <c r="AR780" s="14">
        <v>3468</v>
      </c>
      <c r="AS780" s="14">
        <v>3579</v>
      </c>
      <c r="AT780" s="14">
        <v>3471</v>
      </c>
      <c r="AU780" s="127">
        <v>6</v>
      </c>
      <c r="AV780" s="127" t="s">
        <v>618</v>
      </c>
      <c r="AW780" s="14">
        <v>1101</v>
      </c>
      <c r="AX780" s="127" t="s">
        <v>618</v>
      </c>
      <c r="AY780" s="14">
        <v>1133</v>
      </c>
      <c r="AZ780" s="1">
        <v>3590</v>
      </c>
      <c r="BA780" s="1">
        <v>3677</v>
      </c>
      <c r="BB780" s="1">
        <v>3587</v>
      </c>
      <c r="BC780" s="1">
        <v>3647</v>
      </c>
      <c r="BH780" s="1">
        <v>3569</v>
      </c>
      <c r="BI780" s="1">
        <v>554</v>
      </c>
      <c r="BJ780" s="1">
        <v>567</v>
      </c>
      <c r="BK780" s="1">
        <v>0.97707231040564368</v>
      </c>
      <c r="BL780" s="1">
        <v>3590</v>
      </c>
      <c r="BM780" s="1">
        <v>3667</v>
      </c>
      <c r="BN780" s="1">
        <v>3587</v>
      </c>
      <c r="BO780" s="1">
        <v>3664</v>
      </c>
      <c r="BP780" s="1">
        <v>3590</v>
      </c>
      <c r="BQ780" s="1">
        <v>3677</v>
      </c>
      <c r="BR780" s="1">
        <v>3587</v>
      </c>
      <c r="BS780" s="1">
        <v>3656</v>
      </c>
      <c r="BT780" s="1">
        <v>3590</v>
      </c>
      <c r="BU780" s="1">
        <v>3626</v>
      </c>
      <c r="BV780" s="1">
        <v>3587</v>
      </c>
      <c r="BW780" s="1">
        <v>3619</v>
      </c>
      <c r="BX780" s="1">
        <v>994.4</v>
      </c>
    </row>
    <row r="781" spans="1:76">
      <c r="A781" s="1">
        <v>2016</v>
      </c>
      <c r="B781" s="1">
        <v>3</v>
      </c>
      <c r="C781" s="24">
        <v>42437</v>
      </c>
      <c r="D781" s="26">
        <v>3631</v>
      </c>
      <c r="E781" s="26">
        <v>3646</v>
      </c>
      <c r="F781" s="26">
        <v>3603</v>
      </c>
      <c r="G781" s="26">
        <v>3626</v>
      </c>
      <c r="H781" s="1">
        <v>983.7</v>
      </c>
      <c r="I781" s="81">
        <v>124.525719</v>
      </c>
      <c r="J781" s="119">
        <v>124.43838</v>
      </c>
      <c r="K781" s="119">
        <v>83.895392000000001</v>
      </c>
      <c r="L781" s="72">
        <v>83.794380000000004</v>
      </c>
      <c r="M781" s="7">
        <v>3619</v>
      </c>
      <c r="O781" s="84"/>
      <c r="P781" s="13"/>
      <c r="Q781" s="13"/>
      <c r="R781" s="13"/>
      <c r="S781" s="13"/>
      <c r="T781" s="13"/>
      <c r="U781" s="13"/>
      <c r="V781" s="13"/>
      <c r="W781" s="50"/>
      <c r="X781" s="69">
        <v>3621</v>
      </c>
      <c r="Y781" s="7">
        <v>3648</v>
      </c>
      <c r="Z781" s="68">
        <v>3552</v>
      </c>
      <c r="AA781" s="68">
        <v>3562</v>
      </c>
      <c r="AG781" s="37"/>
      <c r="AH781" s="37"/>
      <c r="AP781" s="14">
        <v>3590</v>
      </c>
      <c r="AQ781" s="14">
        <v>3677</v>
      </c>
      <c r="AR781" s="14">
        <v>3587</v>
      </c>
      <c r="AS781" s="14">
        <v>3638</v>
      </c>
      <c r="AT781" s="14">
        <v>3551</v>
      </c>
      <c r="AU781" s="127">
        <v>5</v>
      </c>
      <c r="AV781" s="127" t="s">
        <v>618</v>
      </c>
      <c r="AW781" s="14">
        <v>1101</v>
      </c>
      <c r="AX781" s="127" t="s">
        <v>618</v>
      </c>
      <c r="AY781" s="14">
        <v>1133</v>
      </c>
      <c r="AZ781" s="1">
        <v>3621</v>
      </c>
      <c r="BA781" s="1">
        <v>3648</v>
      </c>
      <c r="BB781" s="1">
        <v>3617</v>
      </c>
      <c r="BC781" s="1">
        <v>3643</v>
      </c>
      <c r="BH781" s="1">
        <v>3628</v>
      </c>
      <c r="BI781" s="1">
        <v>505</v>
      </c>
      <c r="BJ781" s="1">
        <v>546</v>
      </c>
      <c r="BK781" s="1">
        <v>0.92490842490842495</v>
      </c>
      <c r="BL781" s="1">
        <v>3621</v>
      </c>
      <c r="BM781" s="1">
        <v>3648</v>
      </c>
      <c r="BN781" s="1">
        <v>3617</v>
      </c>
      <c r="BO781" s="1">
        <v>3642</v>
      </c>
      <c r="BP781" s="1">
        <v>3621</v>
      </c>
      <c r="BQ781" s="1">
        <v>3648</v>
      </c>
      <c r="BR781" s="1">
        <v>3609</v>
      </c>
      <c r="BS781" s="1">
        <v>3614</v>
      </c>
      <c r="BT781" s="1">
        <v>3621</v>
      </c>
      <c r="BU781" s="1">
        <v>3634</v>
      </c>
      <c r="BV781" s="1">
        <v>3617</v>
      </c>
      <c r="BW781" s="1">
        <v>3632</v>
      </c>
      <c r="BX781" s="1">
        <v>1002.8</v>
      </c>
    </row>
    <row r="782" spans="1:76">
      <c r="A782" s="1">
        <v>2016</v>
      </c>
      <c r="B782" s="1">
        <v>4</v>
      </c>
      <c r="C782" s="24">
        <v>42438</v>
      </c>
      <c r="D782" s="26">
        <v>3550</v>
      </c>
      <c r="E782" s="26">
        <v>3552</v>
      </c>
      <c r="F782" s="26">
        <v>3507</v>
      </c>
      <c r="G782" s="26">
        <v>3520</v>
      </c>
      <c r="H782" s="1">
        <v>978.8</v>
      </c>
      <c r="I782" s="81">
        <v>123.480273</v>
      </c>
      <c r="J782" s="119">
        <v>123.535708</v>
      </c>
      <c r="K782" s="119">
        <v>83.546323000000001</v>
      </c>
      <c r="L782" s="72">
        <v>83.636116000000001</v>
      </c>
      <c r="M782" s="7">
        <v>3532</v>
      </c>
      <c r="O782" s="84"/>
      <c r="P782" s="13"/>
      <c r="Q782" s="13"/>
      <c r="R782" s="13"/>
      <c r="S782" s="13"/>
      <c r="T782" s="13"/>
      <c r="U782" s="13"/>
      <c r="V782" s="13"/>
      <c r="W782" s="50"/>
      <c r="X782" s="69">
        <v>3535</v>
      </c>
      <c r="Y782" s="7">
        <v>3574</v>
      </c>
      <c r="Z782" s="68">
        <v>3521</v>
      </c>
      <c r="AA782" s="68">
        <v>3565</v>
      </c>
      <c r="AG782" s="37"/>
      <c r="AH782" s="37"/>
      <c r="AP782" s="14">
        <v>3621</v>
      </c>
      <c r="AQ782" s="14">
        <v>3648</v>
      </c>
      <c r="AR782" s="14">
        <v>3511</v>
      </c>
      <c r="AS782" s="14">
        <v>3512</v>
      </c>
      <c r="AT782" s="14">
        <v>3576.3333333333335</v>
      </c>
      <c r="AU782" s="127">
        <v>30</v>
      </c>
      <c r="AV782" s="127" t="s">
        <v>618</v>
      </c>
      <c r="AW782" s="14">
        <v>1101</v>
      </c>
      <c r="AX782" s="127">
        <v>-51</v>
      </c>
      <c r="AY782" s="14">
        <v>1082</v>
      </c>
      <c r="AZ782" s="1">
        <v>3535</v>
      </c>
      <c r="BA782" s="1">
        <v>3562</v>
      </c>
      <c r="BB782" s="1">
        <v>3521</v>
      </c>
      <c r="BC782" s="1">
        <v>3550</v>
      </c>
      <c r="BH782" s="1">
        <v>3534</v>
      </c>
      <c r="BI782" s="1">
        <v>632</v>
      </c>
      <c r="BJ782" s="1">
        <v>515</v>
      </c>
      <c r="BK782" s="1">
        <v>1.2271844660194176</v>
      </c>
      <c r="BL782" s="1">
        <v>3535</v>
      </c>
      <c r="BM782" s="1">
        <v>3557</v>
      </c>
      <c r="BN782" s="1">
        <v>3521</v>
      </c>
      <c r="BO782" s="1">
        <v>3544</v>
      </c>
      <c r="BP782" s="1">
        <v>3535</v>
      </c>
      <c r="BQ782" s="1">
        <v>3562</v>
      </c>
      <c r="BR782" s="1">
        <v>3521</v>
      </c>
      <c r="BS782" s="1">
        <v>3544</v>
      </c>
      <c r="BT782" s="1">
        <v>3535</v>
      </c>
      <c r="BU782" s="1">
        <v>3541</v>
      </c>
      <c r="BV782" s="1">
        <v>3530</v>
      </c>
      <c r="BW782" s="1">
        <v>3531</v>
      </c>
      <c r="BX782" s="1">
        <v>980.6</v>
      </c>
    </row>
    <row r="783" spans="1:76">
      <c r="A783" s="1">
        <v>2016</v>
      </c>
      <c r="B783" s="1">
        <v>5</v>
      </c>
      <c r="C783" s="24">
        <v>42439</v>
      </c>
      <c r="D783" s="26">
        <v>3560</v>
      </c>
      <c r="E783" s="26">
        <v>3580</v>
      </c>
      <c r="F783" s="26">
        <v>3543</v>
      </c>
      <c r="G783" s="26">
        <v>3559</v>
      </c>
      <c r="H783" s="1">
        <v>979</v>
      </c>
      <c r="I783" s="81">
        <v>124.68541500000001</v>
      </c>
      <c r="J783" s="119">
        <v>124.47545</v>
      </c>
      <c r="K783" s="119">
        <v>85.032929999999993</v>
      </c>
      <c r="L783" s="72">
        <v>84.742365000000007</v>
      </c>
      <c r="M783" s="7">
        <v>3544</v>
      </c>
      <c r="O783" s="84"/>
      <c r="P783" s="13"/>
      <c r="Q783" s="13"/>
      <c r="R783" s="13"/>
      <c r="S783" s="13"/>
      <c r="T783" s="13"/>
      <c r="U783" s="13"/>
      <c r="V783" s="13"/>
      <c r="W783" s="50"/>
      <c r="X783" s="69">
        <v>3545</v>
      </c>
      <c r="Y783" s="7">
        <v>3609</v>
      </c>
      <c r="Z783" s="68">
        <v>3532</v>
      </c>
      <c r="AA783" s="68">
        <v>3542</v>
      </c>
      <c r="AG783" s="37"/>
      <c r="AH783" s="37"/>
      <c r="AP783" s="14">
        <v>3535</v>
      </c>
      <c r="AQ783" s="14">
        <v>3574</v>
      </c>
      <c r="AR783" s="14">
        <v>3521</v>
      </c>
      <c r="AS783" s="14">
        <v>3553</v>
      </c>
      <c r="AT783" s="14">
        <v>3567.6666666666665</v>
      </c>
      <c r="AU783" s="127">
        <v>1</v>
      </c>
      <c r="AV783" s="127">
        <v>-18</v>
      </c>
      <c r="AW783" s="14">
        <v>1083</v>
      </c>
      <c r="AX783" s="127" t="s">
        <v>618</v>
      </c>
      <c r="AY783" s="14">
        <v>1082</v>
      </c>
      <c r="AZ783" s="1">
        <v>3545</v>
      </c>
      <c r="BA783" s="1">
        <v>3594</v>
      </c>
      <c r="BB783" s="1">
        <v>3543</v>
      </c>
      <c r="BC783" s="1">
        <v>3591</v>
      </c>
      <c r="BH783" s="1">
        <v>3546</v>
      </c>
      <c r="BI783" s="1">
        <v>525</v>
      </c>
      <c r="BJ783" s="1">
        <v>430</v>
      </c>
      <c r="BK783" s="1">
        <v>1.2209302325581395</v>
      </c>
      <c r="BL783" s="1">
        <v>3545</v>
      </c>
      <c r="BM783" s="1">
        <v>3577</v>
      </c>
      <c r="BN783" s="1">
        <v>3543</v>
      </c>
      <c r="BO783" s="1">
        <v>3570</v>
      </c>
      <c r="BP783" s="1">
        <v>3545</v>
      </c>
      <c r="BQ783" s="1">
        <v>3598</v>
      </c>
      <c r="BR783" s="1">
        <v>3543</v>
      </c>
      <c r="BS783" s="1">
        <v>3598</v>
      </c>
      <c r="BT783" s="1">
        <v>3545</v>
      </c>
      <c r="BU783" s="1">
        <v>3570</v>
      </c>
      <c r="BV783" s="1">
        <v>3543</v>
      </c>
      <c r="BW783" s="1">
        <v>3568</v>
      </c>
      <c r="BX783" s="1">
        <v>979.9</v>
      </c>
    </row>
    <row r="784" spans="1:76">
      <c r="A784" s="1">
        <v>2016</v>
      </c>
      <c r="B784" s="1">
        <v>6</v>
      </c>
      <c r="C784" s="24">
        <v>42440</v>
      </c>
      <c r="D784" s="26">
        <v>3558</v>
      </c>
      <c r="E784" s="26">
        <v>3601</v>
      </c>
      <c r="F784" s="26">
        <v>3554</v>
      </c>
      <c r="G784" s="26">
        <v>3587</v>
      </c>
      <c r="H784" s="1">
        <v>969.7</v>
      </c>
      <c r="I784" s="81">
        <v>126.665809</v>
      </c>
      <c r="J784" s="119">
        <v>126.867087</v>
      </c>
      <c r="K784" s="119">
        <v>85.041691999999998</v>
      </c>
      <c r="L784" s="72">
        <v>85.252499999999998</v>
      </c>
      <c r="M784" s="7">
        <v>3581</v>
      </c>
      <c r="O784" s="84"/>
      <c r="P784" s="13"/>
      <c r="Q784" s="13"/>
      <c r="R784" s="13"/>
      <c r="S784" s="13"/>
      <c r="T784" s="13"/>
      <c r="U784" s="13"/>
      <c r="V784" s="13"/>
      <c r="W784" s="50"/>
      <c r="X784" s="69">
        <v>3581</v>
      </c>
      <c r="Y784" s="7">
        <v>3593</v>
      </c>
      <c r="Z784" s="68">
        <v>3514</v>
      </c>
      <c r="AA784" s="68">
        <v>3541</v>
      </c>
      <c r="AG784" s="37"/>
      <c r="AH784" s="37"/>
      <c r="AP784" s="14">
        <v>3545</v>
      </c>
      <c r="AQ784" s="14">
        <v>3609</v>
      </c>
      <c r="AR784" s="14">
        <v>3532</v>
      </c>
      <c r="AS784" s="14">
        <v>3578</v>
      </c>
      <c r="AT784" s="14">
        <v>3547.6666666666665</v>
      </c>
      <c r="AU784" s="127">
        <v>29</v>
      </c>
      <c r="AV784" s="127" t="s">
        <v>618</v>
      </c>
      <c r="AW784" s="14">
        <v>1083</v>
      </c>
      <c r="AX784" s="127" t="s">
        <v>618</v>
      </c>
      <c r="AY784" s="14">
        <v>1082</v>
      </c>
      <c r="AZ784" s="1">
        <v>3581</v>
      </c>
      <c r="BA784" s="1">
        <v>3593</v>
      </c>
      <c r="BB784" s="1">
        <v>3540</v>
      </c>
      <c r="BC784" s="1">
        <v>3552</v>
      </c>
      <c r="BH784" s="1">
        <v>3562</v>
      </c>
      <c r="BI784" s="1">
        <v>580</v>
      </c>
      <c r="BJ784" s="1">
        <v>428</v>
      </c>
      <c r="BK784" s="1">
        <v>1.3551401869158879</v>
      </c>
      <c r="BL784" s="1">
        <v>3581</v>
      </c>
      <c r="BM784" s="1">
        <v>3593</v>
      </c>
      <c r="BN784" s="1">
        <v>3540</v>
      </c>
      <c r="BO784" s="1">
        <v>3552</v>
      </c>
      <c r="BP784" s="1">
        <v>3581</v>
      </c>
      <c r="BQ784" s="1">
        <v>3593</v>
      </c>
      <c r="BR784" s="1">
        <v>3540</v>
      </c>
      <c r="BS784" s="1">
        <v>3558</v>
      </c>
      <c r="BT784" s="1">
        <v>3581</v>
      </c>
      <c r="BU784" s="1">
        <v>3593</v>
      </c>
      <c r="BV784" s="1">
        <v>3578</v>
      </c>
      <c r="BW784" s="1">
        <v>3578</v>
      </c>
      <c r="BX784" s="1">
        <v>983.5</v>
      </c>
    </row>
    <row r="785" spans="1:76">
      <c r="A785" s="1">
        <v>2016</v>
      </c>
      <c r="B785" s="1">
        <v>2</v>
      </c>
      <c r="C785" s="24">
        <v>42443</v>
      </c>
      <c r="D785" s="26">
        <v>3529</v>
      </c>
      <c r="E785" s="26">
        <v>3544</v>
      </c>
      <c r="F785" s="26">
        <v>3504</v>
      </c>
      <c r="G785" s="26">
        <v>3540</v>
      </c>
      <c r="H785" s="1">
        <v>960.1</v>
      </c>
      <c r="I785" s="81">
        <v>126.9316</v>
      </c>
      <c r="J785" s="119">
        <v>126.95528</v>
      </c>
      <c r="K785" s="119">
        <v>85.778440000000003</v>
      </c>
      <c r="L785" s="72">
        <v>85.7483</v>
      </c>
      <c r="M785" s="7">
        <v>3538</v>
      </c>
      <c r="O785" s="84"/>
      <c r="P785" s="13"/>
      <c r="Q785" s="13"/>
      <c r="R785" s="13"/>
      <c r="S785" s="13"/>
      <c r="T785" s="13"/>
      <c r="U785" s="13"/>
      <c r="V785" s="13"/>
      <c r="W785" s="50"/>
      <c r="X785" s="69">
        <v>3537</v>
      </c>
      <c r="Y785" s="7">
        <v>3559</v>
      </c>
      <c r="Z785" s="68">
        <v>3493</v>
      </c>
      <c r="AA785" s="68">
        <v>3506</v>
      </c>
      <c r="AG785" s="37"/>
      <c r="AH785" s="37"/>
      <c r="AP785" s="14">
        <v>3581</v>
      </c>
      <c r="AQ785" s="14">
        <v>3593</v>
      </c>
      <c r="AR785" s="14">
        <v>3504</v>
      </c>
      <c r="AS785" s="14">
        <v>3519</v>
      </c>
      <c r="AT785" s="14">
        <v>3550</v>
      </c>
      <c r="AU785" s="127">
        <v>11</v>
      </c>
      <c r="AV785" s="127" t="s">
        <v>618</v>
      </c>
      <c r="AW785" s="14">
        <v>1083</v>
      </c>
      <c r="AX785" s="127" t="s">
        <v>618</v>
      </c>
      <c r="AY785" s="14">
        <v>1082</v>
      </c>
      <c r="AZ785" s="1">
        <v>3537</v>
      </c>
      <c r="BA785" s="1">
        <v>3559</v>
      </c>
      <c r="BB785" s="1">
        <v>3516</v>
      </c>
      <c r="BC785" s="1">
        <v>3520</v>
      </c>
      <c r="BH785" s="1">
        <v>3516</v>
      </c>
      <c r="BI785" s="1">
        <v>589</v>
      </c>
      <c r="BJ785" s="1">
        <v>530</v>
      </c>
      <c r="BK785" s="1">
        <v>1.1113207547169812</v>
      </c>
      <c r="BL785" s="1">
        <v>3537</v>
      </c>
      <c r="BM785" s="1">
        <v>3555</v>
      </c>
      <c r="BN785" s="1">
        <v>3523</v>
      </c>
      <c r="BO785" s="1">
        <v>3528</v>
      </c>
      <c r="BP785" s="1">
        <v>3537</v>
      </c>
      <c r="BQ785" s="1">
        <v>3559</v>
      </c>
      <c r="BR785" s="1">
        <v>3505</v>
      </c>
      <c r="BS785" s="1">
        <v>3508</v>
      </c>
      <c r="BT785" s="1">
        <v>3537</v>
      </c>
      <c r="BU785" s="1">
        <v>3553</v>
      </c>
      <c r="BV785" s="1">
        <v>3537</v>
      </c>
      <c r="BW785" s="1">
        <v>3549</v>
      </c>
      <c r="BX785" s="1">
        <v>973.2</v>
      </c>
    </row>
    <row r="786" spans="1:76">
      <c r="A786" s="1">
        <v>2016</v>
      </c>
      <c r="B786" s="1">
        <v>3</v>
      </c>
      <c r="C786" s="24">
        <v>42444</v>
      </c>
      <c r="D786" s="26">
        <v>3506</v>
      </c>
      <c r="E786" s="26">
        <v>3511</v>
      </c>
      <c r="F786" s="26">
        <v>3471</v>
      </c>
      <c r="G786" s="26">
        <v>3482</v>
      </c>
      <c r="H786" s="1">
        <v>958.5</v>
      </c>
      <c r="I786" s="81">
        <v>125.89715200000001</v>
      </c>
      <c r="J786" s="119">
        <v>125.46003</v>
      </c>
      <c r="K786" s="119">
        <v>84.921620000000004</v>
      </c>
      <c r="L786" s="72">
        <v>84.692594</v>
      </c>
      <c r="M786" s="7">
        <v>3474</v>
      </c>
      <c r="O786" s="84"/>
      <c r="P786" s="13"/>
      <c r="Q786" s="13"/>
      <c r="R786" s="13"/>
      <c r="S786" s="13"/>
      <c r="T786" s="13"/>
      <c r="U786" s="13"/>
      <c r="V786" s="13"/>
      <c r="W786" s="50"/>
      <c r="X786" s="69">
        <v>3473</v>
      </c>
      <c r="Y786" s="7">
        <v>3494</v>
      </c>
      <c r="Z786" s="68">
        <v>3450</v>
      </c>
      <c r="AA786" s="68">
        <v>3474</v>
      </c>
      <c r="AG786" s="37"/>
      <c r="AH786" s="37"/>
      <c r="AP786" s="14">
        <v>3537</v>
      </c>
      <c r="AQ786" s="14">
        <v>3559</v>
      </c>
      <c r="AR786" s="14">
        <v>3493</v>
      </c>
      <c r="AS786" s="14">
        <v>3499</v>
      </c>
      <c r="AT786" s="14">
        <v>3532</v>
      </c>
      <c r="AU786" s="127">
        <v>24</v>
      </c>
      <c r="AV786" s="127" t="s">
        <v>618</v>
      </c>
      <c r="AW786" s="14">
        <v>1083</v>
      </c>
      <c r="AX786" s="127">
        <v>9</v>
      </c>
      <c r="AY786" s="14">
        <v>1091</v>
      </c>
      <c r="AZ786" s="1">
        <v>3473</v>
      </c>
      <c r="BA786" s="1">
        <v>3494</v>
      </c>
      <c r="BB786" s="1">
        <v>3450</v>
      </c>
      <c r="BC786" s="1">
        <v>3468</v>
      </c>
      <c r="BH786" s="1">
        <v>3504</v>
      </c>
      <c r="BI786" s="1">
        <v>582</v>
      </c>
      <c r="BJ786" s="1">
        <v>710</v>
      </c>
      <c r="BK786" s="1">
        <v>0.81971830985915495</v>
      </c>
      <c r="BL786" s="1">
        <v>3473</v>
      </c>
      <c r="BM786" s="1">
        <v>3494</v>
      </c>
      <c r="BN786" s="1">
        <v>3450</v>
      </c>
      <c r="BO786" s="1">
        <v>3466</v>
      </c>
      <c r="BP786" s="1">
        <v>3473</v>
      </c>
      <c r="BQ786" s="1">
        <v>3494</v>
      </c>
      <c r="BR786" s="1">
        <v>3450</v>
      </c>
      <c r="BS786" s="1">
        <v>3467</v>
      </c>
      <c r="BT786" s="1">
        <v>3473</v>
      </c>
      <c r="BU786" s="1">
        <v>3481</v>
      </c>
      <c r="BV786" s="1">
        <v>3466</v>
      </c>
      <c r="BW786" s="1">
        <v>3469</v>
      </c>
      <c r="BX786" s="1">
        <v>960</v>
      </c>
    </row>
    <row r="787" spans="1:76">
      <c r="A787" s="1">
        <v>2016</v>
      </c>
      <c r="B787" s="1">
        <v>4</v>
      </c>
      <c r="C787" s="24">
        <v>42445</v>
      </c>
      <c r="D787" s="26">
        <v>3482</v>
      </c>
      <c r="E787" s="26">
        <v>3516</v>
      </c>
      <c r="F787" s="26">
        <v>3479</v>
      </c>
      <c r="G787" s="26">
        <v>3514</v>
      </c>
      <c r="H787" s="1">
        <v>958.7</v>
      </c>
      <c r="I787" s="81">
        <v>125.69405999999999</v>
      </c>
      <c r="J787" s="119">
        <v>125.849577</v>
      </c>
      <c r="K787" s="119">
        <v>84.528971999999996</v>
      </c>
      <c r="L787" s="72">
        <v>84.612425000000002</v>
      </c>
      <c r="M787" s="7">
        <v>3514</v>
      </c>
      <c r="O787" s="84"/>
      <c r="P787" s="13"/>
      <c r="Q787" s="13"/>
      <c r="R787" s="13"/>
      <c r="S787" s="13"/>
      <c r="T787" s="13"/>
      <c r="U787" s="13"/>
      <c r="V787" s="13"/>
      <c r="W787" s="50"/>
      <c r="X787" s="69">
        <v>3513</v>
      </c>
      <c r="Y787" s="7">
        <v>3548</v>
      </c>
      <c r="Z787" s="68">
        <v>3481</v>
      </c>
      <c r="AA787" s="68">
        <v>3545</v>
      </c>
      <c r="AG787" s="37"/>
      <c r="AH787" s="37"/>
      <c r="AP787" s="14">
        <v>3473</v>
      </c>
      <c r="AQ787" s="14">
        <v>3502</v>
      </c>
      <c r="AR787" s="14">
        <v>3450</v>
      </c>
      <c r="AS787" s="14">
        <v>3496</v>
      </c>
      <c r="AT787" s="14">
        <v>3504.6666666666665</v>
      </c>
      <c r="AU787" s="127">
        <v>32</v>
      </c>
      <c r="AV787" s="127">
        <v>36</v>
      </c>
      <c r="AW787" s="14">
        <v>1119</v>
      </c>
      <c r="AX787" s="127" t="s">
        <v>618</v>
      </c>
      <c r="AY787" s="14">
        <v>1091</v>
      </c>
      <c r="AZ787" s="1">
        <v>3513</v>
      </c>
      <c r="BA787" s="1">
        <v>3544</v>
      </c>
      <c r="BB787" s="1">
        <v>3506</v>
      </c>
      <c r="BC787" s="1">
        <v>3520</v>
      </c>
      <c r="BH787" s="1">
        <v>3481</v>
      </c>
      <c r="BI787" s="1">
        <v>506</v>
      </c>
      <c r="BJ787" s="1">
        <v>398</v>
      </c>
      <c r="BK787" s="1">
        <v>1.2713567839195981</v>
      </c>
      <c r="BL787" s="1">
        <v>3513</v>
      </c>
      <c r="BM787" s="1">
        <v>3544</v>
      </c>
      <c r="BN787" s="1">
        <v>3506</v>
      </c>
      <c r="BO787" s="1">
        <v>3522</v>
      </c>
      <c r="BP787" s="1">
        <v>3513</v>
      </c>
      <c r="BQ787" s="1">
        <v>3544</v>
      </c>
      <c r="BR787" s="1">
        <v>3506</v>
      </c>
      <c r="BS787" s="1">
        <v>3510</v>
      </c>
      <c r="BT787" s="1">
        <v>3513</v>
      </c>
      <c r="BU787" s="1">
        <v>3517</v>
      </c>
      <c r="BV787" s="1">
        <v>3506</v>
      </c>
      <c r="BW787" s="1">
        <v>3512</v>
      </c>
      <c r="BX787" s="1">
        <v>963.3</v>
      </c>
    </row>
    <row r="788" spans="1:76">
      <c r="A788" s="1">
        <v>2016</v>
      </c>
      <c r="B788" s="1">
        <v>5</v>
      </c>
      <c r="C788" s="24">
        <v>42446</v>
      </c>
      <c r="D788" s="26">
        <v>3540</v>
      </c>
      <c r="E788" s="26">
        <v>3560</v>
      </c>
      <c r="F788" s="26">
        <v>3509</v>
      </c>
      <c r="G788" s="26">
        <v>3525</v>
      </c>
      <c r="H788" s="1">
        <v>985.7</v>
      </c>
      <c r="I788" s="81">
        <v>125.775969</v>
      </c>
      <c r="J788" s="119">
        <v>125.595949</v>
      </c>
      <c r="K788" s="119">
        <v>85.22439</v>
      </c>
      <c r="L788" s="72">
        <v>85.202270999999996</v>
      </c>
      <c r="M788" s="7">
        <v>3525</v>
      </c>
      <c r="O788" s="84"/>
      <c r="P788" s="13"/>
      <c r="Q788" s="13"/>
      <c r="R788" s="13"/>
      <c r="S788" s="13"/>
      <c r="T788" s="13"/>
      <c r="U788" s="13"/>
      <c r="V788" s="13"/>
      <c r="W788" s="50"/>
      <c r="X788" s="69">
        <v>3526</v>
      </c>
      <c r="Y788" s="7">
        <v>3561</v>
      </c>
      <c r="Z788" s="68">
        <v>3501</v>
      </c>
      <c r="AA788" s="68">
        <v>3521</v>
      </c>
      <c r="AG788" s="37"/>
      <c r="AH788" s="37"/>
      <c r="AP788" s="14">
        <v>3513</v>
      </c>
      <c r="AQ788" s="14">
        <v>3560</v>
      </c>
      <c r="AR788" s="14">
        <v>3481</v>
      </c>
      <c r="AS788" s="14">
        <v>3556</v>
      </c>
      <c r="AT788" s="14">
        <v>3517</v>
      </c>
      <c r="AU788" s="127">
        <v>15</v>
      </c>
      <c r="AV788" s="127" t="s">
        <v>618</v>
      </c>
      <c r="AW788" s="14">
        <v>1119</v>
      </c>
      <c r="AX788" s="127" t="s">
        <v>618</v>
      </c>
      <c r="AY788" s="14">
        <v>1091</v>
      </c>
      <c r="AZ788" s="1">
        <v>3526</v>
      </c>
      <c r="BA788" s="1">
        <v>3560</v>
      </c>
      <c r="BB788" s="1">
        <v>3501</v>
      </c>
      <c r="BC788" s="1">
        <v>3541</v>
      </c>
      <c r="BH788" s="1">
        <v>3554</v>
      </c>
      <c r="BI788" s="1">
        <v>686</v>
      </c>
      <c r="BJ788" s="1">
        <v>356</v>
      </c>
      <c r="BK788" s="1">
        <v>1.9269662921348314</v>
      </c>
      <c r="BL788" s="1">
        <v>3526</v>
      </c>
      <c r="BM788" s="1">
        <v>3545</v>
      </c>
      <c r="BN788" s="1">
        <v>3501</v>
      </c>
      <c r="BO788" s="1">
        <v>3543</v>
      </c>
      <c r="BP788" s="1">
        <v>3526</v>
      </c>
      <c r="BQ788" s="1">
        <v>3561</v>
      </c>
      <c r="BR788" s="1">
        <v>3501</v>
      </c>
      <c r="BS788" s="1">
        <v>3547</v>
      </c>
      <c r="BT788" s="1">
        <v>3526</v>
      </c>
      <c r="BU788" s="1">
        <v>3539</v>
      </c>
      <c r="BV788" s="1">
        <v>3521</v>
      </c>
      <c r="BW788" s="1">
        <v>3536</v>
      </c>
      <c r="BX788" s="1">
        <v>986.6</v>
      </c>
    </row>
    <row r="789" spans="1:76">
      <c r="A789" s="1">
        <v>2016</v>
      </c>
      <c r="B789" s="1">
        <v>6</v>
      </c>
      <c r="C789" s="24">
        <v>42447</v>
      </c>
      <c r="D789" s="26">
        <v>3527</v>
      </c>
      <c r="E789" s="26">
        <v>3549</v>
      </c>
      <c r="F789" s="26">
        <v>3504</v>
      </c>
      <c r="G789" s="26">
        <v>3541</v>
      </c>
      <c r="H789" s="1">
        <v>981.8</v>
      </c>
      <c r="I789" s="81">
        <v>125.61363900000001</v>
      </c>
      <c r="J789" s="119">
        <v>125.61363900000001</v>
      </c>
      <c r="K789" s="119">
        <v>84.822327000000001</v>
      </c>
      <c r="L789" s="72">
        <v>84.822327000000001</v>
      </c>
      <c r="M789" s="7">
        <v>3523</v>
      </c>
      <c r="O789" s="84"/>
      <c r="P789" s="13"/>
      <c r="Q789" s="13"/>
      <c r="R789" s="13"/>
      <c r="S789" s="13"/>
      <c r="T789" s="13"/>
      <c r="U789" s="13"/>
      <c r="V789" s="13"/>
      <c r="W789" s="50"/>
      <c r="X789" s="69">
        <v>3525</v>
      </c>
      <c r="Y789" s="7">
        <v>3525</v>
      </c>
      <c r="Z789" s="68">
        <v>3464</v>
      </c>
      <c r="AA789" s="68">
        <v>3480</v>
      </c>
      <c r="AG789" s="37"/>
      <c r="AH789" s="37"/>
      <c r="AP789" s="14">
        <v>3526</v>
      </c>
      <c r="AQ789" s="14">
        <v>3561</v>
      </c>
      <c r="AR789" s="14">
        <v>3501</v>
      </c>
      <c r="AS789" s="14">
        <v>3518</v>
      </c>
      <c r="AT789" s="14">
        <v>3523.3333333333335</v>
      </c>
      <c r="AU789" s="127">
        <v>14</v>
      </c>
      <c r="AV789" s="127" t="s">
        <v>618</v>
      </c>
      <c r="AW789" s="14">
        <v>1119</v>
      </c>
      <c r="AX789" s="127" t="s">
        <v>618</v>
      </c>
      <c r="AY789" s="14">
        <v>1091</v>
      </c>
      <c r="AZ789" s="1">
        <v>3525</v>
      </c>
      <c r="BA789" s="1">
        <v>3525</v>
      </c>
      <c r="BB789" s="1">
        <v>3481</v>
      </c>
      <c r="BC789" s="1">
        <v>3483</v>
      </c>
      <c r="BH789" s="1">
        <v>3524</v>
      </c>
      <c r="BI789" s="1">
        <v>468</v>
      </c>
      <c r="BJ789" s="1">
        <v>358</v>
      </c>
      <c r="BK789" s="1">
        <v>1.3072625698324023</v>
      </c>
      <c r="BL789" s="1">
        <v>3525</v>
      </c>
      <c r="BM789" s="1">
        <v>3525</v>
      </c>
      <c r="BN789" s="1">
        <v>3492</v>
      </c>
      <c r="BO789" s="1">
        <v>3507</v>
      </c>
      <c r="BP789" s="1">
        <v>3525</v>
      </c>
      <c r="BQ789" s="1">
        <v>3525</v>
      </c>
      <c r="BR789" s="1">
        <v>3470</v>
      </c>
      <c r="BS789" s="1">
        <v>3478</v>
      </c>
      <c r="BT789" s="1">
        <v>3525</v>
      </c>
      <c r="BU789" s="1">
        <v>3525</v>
      </c>
      <c r="BV789" s="1">
        <v>3506</v>
      </c>
      <c r="BW789" s="1">
        <v>3508</v>
      </c>
      <c r="BX789" s="1">
        <v>983.6</v>
      </c>
    </row>
    <row r="790" spans="1:76">
      <c r="A790" s="1">
        <v>2016</v>
      </c>
      <c r="B790" s="1">
        <v>3</v>
      </c>
      <c r="C790" s="24">
        <v>42451</v>
      </c>
      <c r="D790" s="26">
        <v>3520</v>
      </c>
      <c r="E790" s="26">
        <v>3536</v>
      </c>
      <c r="F790" s="26">
        <v>3510</v>
      </c>
      <c r="G790" s="26">
        <v>3527</v>
      </c>
      <c r="H790" s="1">
        <v>996.8</v>
      </c>
      <c r="I790" s="81">
        <v>126.07861200000001</v>
      </c>
      <c r="J790" s="119">
        <v>125.831844</v>
      </c>
      <c r="K790" s="119">
        <v>85.329663999999994</v>
      </c>
      <c r="L790" s="72">
        <v>85.246343999999993</v>
      </c>
      <c r="M790" s="7">
        <v>3525</v>
      </c>
      <c r="O790" s="84"/>
      <c r="P790" s="13"/>
      <c r="Q790" s="13"/>
      <c r="R790" s="13"/>
      <c r="S790" s="13"/>
      <c r="T790" s="13"/>
      <c r="U790" s="13"/>
      <c r="V790" s="13"/>
      <c r="W790" s="50"/>
      <c r="X790" s="69">
        <v>3527</v>
      </c>
      <c r="Y790" s="7">
        <v>3585</v>
      </c>
      <c r="Z790" s="68">
        <v>3512</v>
      </c>
      <c r="AA790" s="68">
        <v>3576</v>
      </c>
      <c r="AG790" s="37"/>
      <c r="AH790" s="37"/>
      <c r="AP790" s="14">
        <v>3525</v>
      </c>
      <c r="AQ790" s="14">
        <v>3536</v>
      </c>
      <c r="AR790" s="14">
        <v>3464</v>
      </c>
      <c r="AS790" s="14">
        <v>3527</v>
      </c>
      <c r="AT790" s="14">
        <v>3533.6666666666665</v>
      </c>
      <c r="AU790" s="127">
        <v>7</v>
      </c>
      <c r="AV790" s="127" t="s">
        <v>618</v>
      </c>
      <c r="AW790" s="14">
        <v>1119</v>
      </c>
      <c r="AX790" s="127" t="s">
        <v>618</v>
      </c>
      <c r="AY790" s="14">
        <v>1091</v>
      </c>
      <c r="AZ790" s="1">
        <v>3527</v>
      </c>
      <c r="BA790" s="1">
        <v>3559</v>
      </c>
      <c r="BB790" s="1">
        <v>3512</v>
      </c>
      <c r="BC790" s="1">
        <v>3555</v>
      </c>
      <c r="BH790" s="1">
        <v>3526</v>
      </c>
      <c r="BI790" s="1">
        <v>497</v>
      </c>
      <c r="BJ790" s="1">
        <v>410</v>
      </c>
      <c r="BK790" s="1">
        <v>1.2121951219512195</v>
      </c>
      <c r="BL790" s="1">
        <v>3527</v>
      </c>
      <c r="BM790" s="1">
        <v>3547</v>
      </c>
      <c r="BN790" s="1">
        <v>3512</v>
      </c>
      <c r="BO790" s="1">
        <v>3546</v>
      </c>
      <c r="BP790" s="1">
        <v>3527</v>
      </c>
      <c r="BQ790" s="1">
        <v>3576</v>
      </c>
      <c r="BR790" s="1">
        <v>3512</v>
      </c>
      <c r="BS790" s="1">
        <v>3570</v>
      </c>
      <c r="BT790" s="1">
        <v>3527</v>
      </c>
      <c r="BU790" s="1">
        <v>3540</v>
      </c>
      <c r="BV790" s="1">
        <v>3515</v>
      </c>
      <c r="BW790" s="1">
        <v>3516</v>
      </c>
      <c r="BX790" s="1">
        <v>985.2</v>
      </c>
    </row>
    <row r="791" spans="1:76">
      <c r="A791" s="1">
        <v>2016</v>
      </c>
      <c r="B791" s="1">
        <v>4</v>
      </c>
      <c r="C791" s="24">
        <v>42452</v>
      </c>
      <c r="D791" s="26">
        <v>3586</v>
      </c>
      <c r="E791" s="26">
        <v>3591</v>
      </c>
      <c r="F791" s="26">
        <v>3545</v>
      </c>
      <c r="G791" s="26">
        <v>3547</v>
      </c>
      <c r="H791" s="1">
        <v>960.8</v>
      </c>
      <c r="I791" s="81">
        <v>125.708544</v>
      </c>
      <c r="J791" s="119">
        <v>125.686121</v>
      </c>
      <c r="K791" s="119">
        <v>85.531679999999994</v>
      </c>
      <c r="L791" s="72">
        <v>85.231747999999996</v>
      </c>
      <c r="M791" s="7">
        <v>3545</v>
      </c>
      <c r="O791" s="84"/>
      <c r="P791" s="13"/>
      <c r="Q791" s="13"/>
      <c r="R791" s="13"/>
      <c r="S791" s="13"/>
      <c r="T791" s="13"/>
      <c r="U791" s="13"/>
      <c r="V791" s="13"/>
      <c r="W791" s="50"/>
      <c r="X791" s="69">
        <v>3548</v>
      </c>
      <c r="Y791" s="7">
        <v>3566</v>
      </c>
      <c r="Z791" s="68">
        <v>3460</v>
      </c>
      <c r="AA791" s="68">
        <v>3460</v>
      </c>
      <c r="AG791" s="37"/>
      <c r="AH791" s="37"/>
      <c r="AP791" s="14">
        <v>3527</v>
      </c>
      <c r="AQ791" s="14">
        <v>3591</v>
      </c>
      <c r="AR791" s="14">
        <v>3512</v>
      </c>
      <c r="AS791" s="14">
        <v>3577</v>
      </c>
      <c r="AT791" s="14">
        <v>3540.6666666666665</v>
      </c>
      <c r="AU791" s="127">
        <v>39</v>
      </c>
      <c r="AV791" s="127" t="s">
        <v>618</v>
      </c>
      <c r="AW791" s="14">
        <v>1119</v>
      </c>
      <c r="AX791" s="127" t="s">
        <v>618</v>
      </c>
      <c r="AY791" s="14">
        <v>1091</v>
      </c>
      <c r="AZ791" s="1">
        <v>3548</v>
      </c>
      <c r="BA791" s="1">
        <v>3566</v>
      </c>
      <c r="BB791" s="1">
        <v>3494</v>
      </c>
      <c r="BC791" s="1">
        <v>3497</v>
      </c>
      <c r="BH791" s="1">
        <v>3585</v>
      </c>
      <c r="BI791" s="1">
        <v>748</v>
      </c>
      <c r="BJ791" s="1">
        <v>456</v>
      </c>
      <c r="BK791" s="1">
        <v>1.6403508771929824</v>
      </c>
      <c r="BL791" s="1">
        <v>3548</v>
      </c>
      <c r="BM791" s="1">
        <v>3566</v>
      </c>
      <c r="BN791" s="1">
        <v>3509</v>
      </c>
      <c r="BO791" s="1">
        <v>3510</v>
      </c>
      <c r="BP791" s="1">
        <v>3548</v>
      </c>
      <c r="BQ791" s="1">
        <v>3566</v>
      </c>
      <c r="BR791" s="1">
        <v>3483</v>
      </c>
      <c r="BS791" s="1">
        <v>3487</v>
      </c>
      <c r="BT791" s="1">
        <v>3548</v>
      </c>
      <c r="BU791" s="1">
        <v>3555</v>
      </c>
      <c r="BV791" s="1">
        <v>3539</v>
      </c>
      <c r="BW791" s="1">
        <v>3555</v>
      </c>
      <c r="BX791" s="1">
        <v>984.2</v>
      </c>
    </row>
    <row r="792" spans="1:76">
      <c r="A792" s="1">
        <v>2016</v>
      </c>
      <c r="B792" s="1">
        <v>5</v>
      </c>
      <c r="C792" s="24">
        <v>42453</v>
      </c>
      <c r="D792" s="26">
        <v>3473</v>
      </c>
      <c r="E792" s="26">
        <v>3481</v>
      </c>
      <c r="F792" s="26">
        <v>3459</v>
      </c>
      <c r="G792" s="26">
        <v>3472</v>
      </c>
      <c r="H792" s="1">
        <v>949</v>
      </c>
      <c r="I792" s="81">
        <v>125.952365</v>
      </c>
      <c r="J792" s="119">
        <v>126.030396</v>
      </c>
      <c r="K792" s="119">
        <v>84.472127999999998</v>
      </c>
      <c r="L792" s="72">
        <v>84.509454000000005</v>
      </c>
      <c r="M792" s="7">
        <v>3465</v>
      </c>
      <c r="O792" s="84"/>
      <c r="P792" s="13"/>
      <c r="Q792" s="13"/>
      <c r="R792" s="13"/>
      <c r="S792" s="13"/>
      <c r="T792" s="13"/>
      <c r="U792" s="13"/>
      <c r="V792" s="13"/>
      <c r="W792" s="50"/>
      <c r="X792" s="69">
        <v>3463</v>
      </c>
      <c r="Y792" s="7">
        <v>3471</v>
      </c>
      <c r="Z792" s="68">
        <v>3438</v>
      </c>
      <c r="AA792" s="68">
        <v>3440</v>
      </c>
      <c r="AG792" s="37"/>
      <c r="AH792" s="37"/>
      <c r="AP792" s="14">
        <v>3548</v>
      </c>
      <c r="AQ792" s="14">
        <v>3566</v>
      </c>
      <c r="AR792" s="14">
        <v>3460</v>
      </c>
      <c r="AS792" s="14">
        <v>3471</v>
      </c>
      <c r="AT792" s="14">
        <v>3525</v>
      </c>
      <c r="AU792" s="127">
        <v>1</v>
      </c>
      <c r="AV792" s="127" t="s">
        <v>618</v>
      </c>
      <c r="AW792" s="14">
        <v>1119</v>
      </c>
      <c r="AX792" s="127" t="s">
        <v>618</v>
      </c>
      <c r="AY792" s="14">
        <v>1091</v>
      </c>
      <c r="AZ792" s="1">
        <v>3463</v>
      </c>
      <c r="BA792" s="1">
        <v>3471</v>
      </c>
      <c r="BB792" s="1">
        <v>3444</v>
      </c>
      <c r="BC792" s="1">
        <v>3462</v>
      </c>
      <c r="BH792" s="1">
        <v>3475</v>
      </c>
      <c r="BI792" s="1">
        <v>353</v>
      </c>
      <c r="BJ792" s="1">
        <v>472</v>
      </c>
      <c r="BK792" s="1">
        <v>0.7478813559322034</v>
      </c>
      <c r="BL792" s="1">
        <v>3463</v>
      </c>
      <c r="BM792" s="1">
        <v>3471</v>
      </c>
      <c r="BN792" s="1">
        <v>3444</v>
      </c>
      <c r="BO792" s="1">
        <v>3463</v>
      </c>
      <c r="BP792" s="1">
        <v>3463</v>
      </c>
      <c r="BQ792" s="1">
        <v>3471</v>
      </c>
      <c r="BR792" s="1">
        <v>3444</v>
      </c>
      <c r="BS792" s="1">
        <v>3455</v>
      </c>
      <c r="BT792" s="1">
        <v>3463</v>
      </c>
      <c r="BU792" s="1">
        <v>3466</v>
      </c>
      <c r="BV792" s="1">
        <v>3453</v>
      </c>
      <c r="BW792" s="1">
        <v>3460</v>
      </c>
      <c r="BX792" s="1">
        <v>955.8</v>
      </c>
    </row>
    <row r="793" spans="1:76">
      <c r="A793" s="1">
        <v>2016</v>
      </c>
      <c r="B793" s="1">
        <v>6</v>
      </c>
      <c r="C793" s="24">
        <v>42454</v>
      </c>
      <c r="D793" s="26">
        <v>3441</v>
      </c>
      <c r="E793" s="26">
        <v>3463</v>
      </c>
      <c r="F793" s="26">
        <v>3424</v>
      </c>
      <c r="G793" s="26">
        <v>3428</v>
      </c>
      <c r="H793" s="1">
        <v>945.9</v>
      </c>
      <c r="I793" s="81">
        <v>126.18736199999999</v>
      </c>
      <c r="J793" s="119">
        <v>126.131136</v>
      </c>
      <c r="K793" s="119">
        <v>85.028747999999993</v>
      </c>
      <c r="L793" s="72">
        <v>85.058880000000002</v>
      </c>
      <c r="M793" s="7">
        <v>3425</v>
      </c>
      <c r="O793" s="84"/>
      <c r="P793" s="13"/>
      <c r="Q793" s="13"/>
      <c r="R793" s="13"/>
      <c r="S793" s="13"/>
      <c r="T793" s="13"/>
      <c r="U793" s="13"/>
      <c r="V793" s="13"/>
      <c r="W793" s="50"/>
      <c r="X793" s="69">
        <v>3426</v>
      </c>
      <c r="Y793" s="7">
        <v>3434</v>
      </c>
      <c r="Z793" s="68">
        <v>3420</v>
      </c>
      <c r="AA793" s="68">
        <v>3421</v>
      </c>
      <c r="AG793" s="37"/>
      <c r="AH793" s="37"/>
      <c r="AP793" s="14">
        <v>3463</v>
      </c>
      <c r="AQ793" s="14">
        <v>3471</v>
      </c>
      <c r="AR793" s="14">
        <v>3424</v>
      </c>
      <c r="AS793" s="14">
        <v>3439</v>
      </c>
      <c r="AT793" s="14">
        <v>3495.6666666666665</v>
      </c>
      <c r="AU793" s="127">
        <v>13</v>
      </c>
      <c r="AV793" s="127" t="s">
        <v>618</v>
      </c>
      <c r="AW793" s="14">
        <v>1119</v>
      </c>
      <c r="AX793" s="127" t="s">
        <v>618</v>
      </c>
      <c r="AY793" s="14">
        <v>1091</v>
      </c>
      <c r="AZ793" s="1">
        <v>3426</v>
      </c>
      <c r="BA793" s="1">
        <v>3434</v>
      </c>
      <c r="BB793" s="1">
        <v>3420</v>
      </c>
      <c r="BC793" s="1">
        <v>3423</v>
      </c>
      <c r="BH793" s="1">
        <v>3450</v>
      </c>
      <c r="BI793" s="1">
        <v>100</v>
      </c>
      <c r="BJ793" s="1">
        <v>89</v>
      </c>
      <c r="BK793" s="1">
        <v>1.1235955056179776</v>
      </c>
      <c r="BL793" s="1">
        <v>3426</v>
      </c>
      <c r="BM793" s="1">
        <v>3434</v>
      </c>
      <c r="BN793" s="1">
        <v>3420</v>
      </c>
      <c r="BO793" s="1">
        <v>3422</v>
      </c>
      <c r="BP793" s="1">
        <v>3426</v>
      </c>
      <c r="BQ793" s="1">
        <v>3434</v>
      </c>
      <c r="BR793" s="1">
        <v>3420</v>
      </c>
      <c r="BS793" s="1">
        <v>3421</v>
      </c>
      <c r="BT793" s="1">
        <v>3426</v>
      </c>
      <c r="BU793" s="1">
        <v>3434</v>
      </c>
      <c r="BV793" s="1">
        <v>3422</v>
      </c>
      <c r="BW793" s="1">
        <v>3428</v>
      </c>
      <c r="BX793" s="1">
        <v>953.5</v>
      </c>
    </row>
    <row r="794" spans="1:76">
      <c r="A794" s="1">
        <v>2016</v>
      </c>
      <c r="B794" s="1">
        <v>2</v>
      </c>
      <c r="C794" s="24">
        <v>42457</v>
      </c>
      <c r="D794" s="26">
        <v>3432</v>
      </c>
      <c r="E794" s="26">
        <v>3475</v>
      </c>
      <c r="F794" s="26">
        <v>3420</v>
      </c>
      <c r="G794" s="26">
        <v>3465</v>
      </c>
      <c r="H794" s="1">
        <v>946.2</v>
      </c>
      <c r="I794" s="81">
        <v>126.755865</v>
      </c>
      <c r="J794" s="119">
        <v>126.8344</v>
      </c>
      <c r="K794" s="119">
        <v>85.423665</v>
      </c>
      <c r="L794" s="72">
        <v>85.461280000000002</v>
      </c>
      <c r="M794" s="7">
        <v>3475</v>
      </c>
      <c r="O794" s="84"/>
      <c r="P794" s="13"/>
      <c r="Q794" s="13"/>
      <c r="R794" s="13"/>
      <c r="S794" s="13"/>
      <c r="T794" s="13"/>
      <c r="U794" s="13"/>
      <c r="V794" s="13"/>
      <c r="W794" s="50"/>
      <c r="X794" s="69">
        <v>3475</v>
      </c>
      <c r="Y794" s="7">
        <v>3481</v>
      </c>
      <c r="Z794" s="68">
        <v>3430</v>
      </c>
      <c r="AA794" s="68">
        <v>3444</v>
      </c>
      <c r="AG794" s="37"/>
      <c r="AH794" s="37"/>
      <c r="AP794" s="14">
        <v>3426</v>
      </c>
      <c r="AQ794" s="14">
        <v>3442</v>
      </c>
      <c r="AR794" s="14">
        <v>3420</v>
      </c>
      <c r="AS794" s="14">
        <v>3438</v>
      </c>
      <c r="AT794" s="14">
        <v>3449.3333333333335</v>
      </c>
      <c r="AU794" s="127">
        <v>33</v>
      </c>
      <c r="AV794" s="127">
        <v>5</v>
      </c>
      <c r="AW794" s="14">
        <v>1124</v>
      </c>
      <c r="AX794" s="127" t="s">
        <v>618</v>
      </c>
      <c r="AY794" s="14">
        <v>1091</v>
      </c>
      <c r="AZ794" s="1">
        <v>3475</v>
      </c>
      <c r="BA794" s="1">
        <v>3481</v>
      </c>
      <c r="BB794" s="1">
        <v>3457</v>
      </c>
      <c r="BC794" s="1">
        <v>3466</v>
      </c>
      <c r="BH794" s="1">
        <v>3437</v>
      </c>
      <c r="BI794" s="1">
        <v>465</v>
      </c>
      <c r="BJ794" s="1">
        <v>541</v>
      </c>
      <c r="BK794" s="1">
        <v>0.85951940850277264</v>
      </c>
      <c r="BL794" s="1">
        <v>3475</v>
      </c>
      <c r="BM794" s="1">
        <v>3481</v>
      </c>
      <c r="BN794" s="1">
        <v>3458</v>
      </c>
      <c r="BO794" s="1">
        <v>3458</v>
      </c>
      <c r="BP794" s="1">
        <v>3475</v>
      </c>
      <c r="BQ794" s="1">
        <v>3481</v>
      </c>
      <c r="BR794" s="1">
        <v>3432</v>
      </c>
      <c r="BS794" s="1">
        <v>3435</v>
      </c>
      <c r="BT794" s="1">
        <v>3475</v>
      </c>
      <c r="BU794" s="1">
        <v>3481</v>
      </c>
      <c r="BV794" s="1">
        <v>3459</v>
      </c>
      <c r="BW794" s="1">
        <v>3461</v>
      </c>
      <c r="BX794" s="1">
        <v>953.1</v>
      </c>
    </row>
    <row r="795" spans="1:76">
      <c r="A795" s="1">
        <v>2016</v>
      </c>
      <c r="B795" s="1">
        <v>3</v>
      </c>
      <c r="C795" s="24">
        <v>42458</v>
      </c>
      <c r="D795" s="26">
        <v>3449</v>
      </c>
      <c r="E795" s="26">
        <v>3467</v>
      </c>
      <c r="F795" s="26">
        <v>3443</v>
      </c>
      <c r="G795" s="26">
        <v>3466</v>
      </c>
      <c r="H795" s="1">
        <v>970.9</v>
      </c>
      <c r="I795" s="81">
        <v>127.15231199999999</v>
      </c>
      <c r="J795" s="119">
        <v>127.03797</v>
      </c>
      <c r="K795" s="119">
        <v>85.673300999999995</v>
      </c>
      <c r="L795" s="72">
        <v>85.578450000000004</v>
      </c>
      <c r="M795" s="7">
        <v>3465</v>
      </c>
      <c r="O795" s="84"/>
      <c r="P795" s="13"/>
      <c r="Q795" s="13"/>
      <c r="R795" s="13"/>
      <c r="S795" s="13"/>
      <c r="T795" s="13"/>
      <c r="U795" s="13"/>
      <c r="V795" s="13"/>
      <c r="W795" s="50"/>
      <c r="X795" s="69">
        <v>3465</v>
      </c>
      <c r="Y795" s="7">
        <v>3510</v>
      </c>
      <c r="Z795" s="68">
        <v>3458</v>
      </c>
      <c r="AA795" s="68">
        <v>3504</v>
      </c>
      <c r="AG795" s="37"/>
      <c r="AH795" s="37"/>
      <c r="AP795" s="14">
        <v>3475</v>
      </c>
      <c r="AQ795" s="14">
        <v>3481</v>
      </c>
      <c r="AR795" s="14">
        <v>3430</v>
      </c>
      <c r="AS795" s="14">
        <v>3446</v>
      </c>
      <c r="AT795" s="14">
        <v>3441</v>
      </c>
      <c r="AU795" s="127">
        <v>17</v>
      </c>
      <c r="AV795" s="127" t="s">
        <v>618</v>
      </c>
      <c r="AW795" s="14">
        <v>1124</v>
      </c>
      <c r="AX795" s="127" t="s">
        <v>618</v>
      </c>
      <c r="AY795" s="14">
        <v>1091</v>
      </c>
      <c r="AZ795" s="1">
        <v>3465</v>
      </c>
      <c r="BA795" s="1">
        <v>3486</v>
      </c>
      <c r="BB795" s="1">
        <v>3458</v>
      </c>
      <c r="BC795" s="1">
        <v>3473</v>
      </c>
      <c r="BH795" s="1">
        <v>3447</v>
      </c>
      <c r="BI795" s="1">
        <v>684</v>
      </c>
      <c r="BJ795" s="1">
        <v>534</v>
      </c>
      <c r="BK795" s="1">
        <v>1.2808988764044944</v>
      </c>
      <c r="BL795" s="1">
        <v>3465</v>
      </c>
      <c r="BM795" s="1">
        <v>3478</v>
      </c>
      <c r="BN795" s="1">
        <v>3460</v>
      </c>
      <c r="BO795" s="1">
        <v>3466</v>
      </c>
      <c r="BP795" s="1">
        <v>3465</v>
      </c>
      <c r="BQ795" s="1">
        <v>3486</v>
      </c>
      <c r="BR795" s="1">
        <v>3458</v>
      </c>
      <c r="BS795" s="1">
        <v>3470</v>
      </c>
      <c r="BT795" s="1">
        <v>3465</v>
      </c>
      <c r="BU795" s="1">
        <v>3475</v>
      </c>
      <c r="BV795" s="1">
        <v>3461</v>
      </c>
      <c r="BW795" s="1">
        <v>3463</v>
      </c>
      <c r="BX795" s="1">
        <v>950.6</v>
      </c>
    </row>
    <row r="796" spans="1:76">
      <c r="A796" s="1">
        <v>2016</v>
      </c>
      <c r="B796" s="1">
        <v>4</v>
      </c>
      <c r="C796" s="24">
        <v>42459</v>
      </c>
      <c r="D796" s="26">
        <v>3501</v>
      </c>
      <c r="E796" s="26">
        <v>3505</v>
      </c>
      <c r="F796" s="26">
        <v>3467</v>
      </c>
      <c r="G796" s="26">
        <v>3473</v>
      </c>
      <c r="H796" s="1">
        <v>966.2</v>
      </c>
      <c r="I796" s="81">
        <v>126.932762</v>
      </c>
      <c r="J796" s="119">
        <v>127.02253</v>
      </c>
      <c r="K796" s="119">
        <v>85.793609000000004</v>
      </c>
      <c r="L796" s="72">
        <v>86.033029999999997</v>
      </c>
      <c r="M796" s="7">
        <v>3485</v>
      </c>
      <c r="O796" s="84"/>
      <c r="P796" s="13"/>
      <c r="Q796" s="13"/>
      <c r="R796" s="13"/>
      <c r="S796" s="13"/>
      <c r="T796" s="13"/>
      <c r="U796" s="13"/>
      <c r="V796" s="13"/>
      <c r="W796" s="50"/>
      <c r="X796" s="69">
        <v>3488</v>
      </c>
      <c r="Y796" s="7">
        <v>3530</v>
      </c>
      <c r="Z796" s="68">
        <v>3476</v>
      </c>
      <c r="AA796" s="68">
        <v>3483</v>
      </c>
      <c r="AG796" s="37"/>
      <c r="AH796" s="37"/>
      <c r="AP796" s="14">
        <v>3465</v>
      </c>
      <c r="AQ796" s="14">
        <v>3510</v>
      </c>
      <c r="AR796" s="14">
        <v>3458</v>
      </c>
      <c r="AS796" s="14">
        <v>3496</v>
      </c>
      <c r="AT796" s="14">
        <v>3460</v>
      </c>
      <c r="AU796" s="127">
        <v>28</v>
      </c>
      <c r="AV796" s="127" t="s">
        <v>618</v>
      </c>
      <c r="AW796" s="14">
        <v>1124</v>
      </c>
      <c r="AX796" s="127" t="s">
        <v>618</v>
      </c>
      <c r="AY796" s="14">
        <v>1091</v>
      </c>
      <c r="AZ796" s="1">
        <v>3488</v>
      </c>
      <c r="BA796" s="1">
        <v>3530</v>
      </c>
      <c r="BB796" s="1">
        <v>3476</v>
      </c>
      <c r="BC796" s="1">
        <v>3521</v>
      </c>
      <c r="BH796" s="1">
        <v>3497</v>
      </c>
      <c r="BI796" s="1">
        <v>646</v>
      </c>
      <c r="BJ796" s="1">
        <v>419</v>
      </c>
      <c r="BK796" s="1">
        <v>1.5417661097852029</v>
      </c>
      <c r="BL796" s="1">
        <v>3488</v>
      </c>
      <c r="BM796" s="1">
        <v>3524</v>
      </c>
      <c r="BN796" s="1">
        <v>3476</v>
      </c>
      <c r="BO796" s="1">
        <v>3516</v>
      </c>
      <c r="BP796" s="1">
        <v>3488</v>
      </c>
      <c r="BQ796" s="1">
        <v>3530</v>
      </c>
      <c r="BR796" s="1">
        <v>3476</v>
      </c>
      <c r="BS796" s="1">
        <v>3518</v>
      </c>
      <c r="BT796" s="1">
        <v>3488</v>
      </c>
      <c r="BU796" s="1">
        <v>3503</v>
      </c>
      <c r="BV796" s="1">
        <v>3476</v>
      </c>
      <c r="BW796" s="1">
        <v>3493</v>
      </c>
      <c r="BX796" s="1">
        <v>973.6</v>
      </c>
    </row>
    <row r="797" spans="1:76">
      <c r="A797" s="1">
        <v>2016</v>
      </c>
      <c r="B797" s="1">
        <v>5</v>
      </c>
      <c r="C797" s="24">
        <v>42460</v>
      </c>
      <c r="D797" s="26">
        <v>3478</v>
      </c>
      <c r="E797" s="26">
        <v>3488</v>
      </c>
      <c r="F797" s="26">
        <v>3470</v>
      </c>
      <c r="G797" s="26">
        <v>3481</v>
      </c>
      <c r="H797" s="1">
        <v>977.2</v>
      </c>
      <c r="I797" s="81">
        <v>127.225314</v>
      </c>
      <c r="J797" s="119">
        <v>127.360254</v>
      </c>
      <c r="K797" s="119">
        <v>85.918102000000005</v>
      </c>
      <c r="L797" s="72">
        <v>86.139269999999996</v>
      </c>
      <c r="M797" s="7">
        <v>3487</v>
      </c>
      <c r="O797" s="84"/>
      <c r="P797" s="13"/>
      <c r="Q797" s="13"/>
      <c r="R797" s="13"/>
      <c r="S797" s="13"/>
      <c r="T797" s="13"/>
      <c r="U797" s="13"/>
      <c r="V797" s="13"/>
      <c r="W797" s="50"/>
      <c r="X797" s="69">
        <v>3488</v>
      </c>
      <c r="Y797" s="7">
        <v>3539</v>
      </c>
      <c r="Z797" s="68">
        <v>3481</v>
      </c>
      <c r="AA797" s="68">
        <v>3518</v>
      </c>
      <c r="AG797" s="37"/>
      <c r="AH797" s="37"/>
      <c r="AP797" s="14">
        <v>3488</v>
      </c>
      <c r="AQ797" s="14">
        <v>3530</v>
      </c>
      <c r="AR797" s="14">
        <v>3475</v>
      </c>
      <c r="AS797" s="14">
        <v>3481</v>
      </c>
      <c r="AT797" s="14">
        <v>3474.3333333333335</v>
      </c>
      <c r="AU797" s="127">
        <v>3</v>
      </c>
      <c r="AV797" s="127" t="s">
        <v>618</v>
      </c>
      <c r="AW797" s="14">
        <v>1124</v>
      </c>
      <c r="AX797" s="127" t="s">
        <v>618</v>
      </c>
      <c r="AY797" s="14">
        <v>1091</v>
      </c>
      <c r="AZ797" s="1">
        <v>3488</v>
      </c>
      <c r="BA797" s="1">
        <v>3529</v>
      </c>
      <c r="BB797" s="1">
        <v>3481</v>
      </c>
      <c r="BC797" s="1">
        <v>3528</v>
      </c>
      <c r="BH797" s="1">
        <v>3481</v>
      </c>
      <c r="BI797" s="1">
        <v>595</v>
      </c>
      <c r="BJ797" s="1">
        <v>555</v>
      </c>
      <c r="BK797" s="1">
        <v>1.072072072072072</v>
      </c>
      <c r="BL797" s="1">
        <v>3488</v>
      </c>
      <c r="BM797" s="1">
        <v>3523</v>
      </c>
      <c r="BN797" s="1">
        <v>3481</v>
      </c>
      <c r="BO797" s="1">
        <v>3518</v>
      </c>
      <c r="BP797" s="1">
        <v>3488</v>
      </c>
      <c r="BQ797" s="1">
        <v>3539</v>
      </c>
      <c r="BR797" s="1">
        <v>3481</v>
      </c>
      <c r="BS797" s="1">
        <v>3522</v>
      </c>
      <c r="BT797" s="1">
        <v>3488</v>
      </c>
      <c r="BU797" s="1">
        <v>3496</v>
      </c>
      <c r="BV797" s="1">
        <v>3481</v>
      </c>
      <c r="BW797" s="1">
        <v>3493</v>
      </c>
      <c r="BX797" s="1">
        <v>969.5</v>
      </c>
    </row>
    <row r="798" spans="1:76">
      <c r="A798" s="1">
        <v>2016</v>
      </c>
      <c r="B798" s="1">
        <v>6</v>
      </c>
      <c r="C798" s="24">
        <v>42461</v>
      </c>
      <c r="D798" s="26">
        <v>3514</v>
      </c>
      <c r="E798" s="26">
        <v>3526</v>
      </c>
      <c r="F798" s="26">
        <v>3508</v>
      </c>
      <c r="G798" s="26">
        <v>3522</v>
      </c>
      <c r="H798" s="1">
        <v>955.2</v>
      </c>
      <c r="I798" s="81">
        <v>127.820307</v>
      </c>
      <c r="J798" s="119">
        <v>127.76310599999999</v>
      </c>
      <c r="K798" s="119">
        <v>86.168342999999993</v>
      </c>
      <c r="L798" s="72">
        <v>86.114645999999993</v>
      </c>
      <c r="M798" s="7">
        <v>3529</v>
      </c>
      <c r="O798" s="84"/>
      <c r="P798" s="13"/>
      <c r="Q798" s="13"/>
      <c r="R798" s="13"/>
      <c r="S798" s="13"/>
      <c r="T798" s="13"/>
      <c r="U798" s="13"/>
      <c r="V798" s="13"/>
      <c r="W798" s="50"/>
      <c r="X798" s="69">
        <v>3529</v>
      </c>
      <c r="Y798" s="7">
        <v>3550</v>
      </c>
      <c r="Z798" s="68">
        <v>3419</v>
      </c>
      <c r="AA798" s="68">
        <v>3431</v>
      </c>
      <c r="AG798" s="37"/>
      <c r="AH798" s="37"/>
      <c r="AP798" s="14">
        <v>3488</v>
      </c>
      <c r="AQ798" s="14">
        <v>3539</v>
      </c>
      <c r="AR798" s="14">
        <v>3481</v>
      </c>
      <c r="AS798" s="14">
        <v>3523</v>
      </c>
      <c r="AT798" s="14">
        <v>3500</v>
      </c>
      <c r="AU798" s="127">
        <v>8</v>
      </c>
      <c r="AV798" s="127" t="s">
        <v>618</v>
      </c>
      <c r="AW798" s="14">
        <v>1124</v>
      </c>
      <c r="AX798" s="127" t="s">
        <v>618</v>
      </c>
      <c r="AY798" s="14">
        <v>1091</v>
      </c>
      <c r="AZ798" s="1">
        <v>3529</v>
      </c>
      <c r="BA798" s="1">
        <v>3550</v>
      </c>
      <c r="BB798" s="1">
        <v>3432</v>
      </c>
      <c r="BC798" s="1">
        <v>3438</v>
      </c>
      <c r="BH798" s="1">
        <v>3516</v>
      </c>
      <c r="BI798" s="1">
        <v>602</v>
      </c>
      <c r="BJ798" s="1">
        <v>510</v>
      </c>
      <c r="BK798" s="1">
        <v>1.1803921568627451</v>
      </c>
      <c r="BL798" s="1">
        <v>3529</v>
      </c>
      <c r="BM798" s="1">
        <v>3550</v>
      </c>
      <c r="BN798" s="1">
        <v>3451</v>
      </c>
      <c r="BO798" s="1">
        <v>3461</v>
      </c>
      <c r="BP798" s="1">
        <v>3529</v>
      </c>
      <c r="BQ798" s="1">
        <v>3550</v>
      </c>
      <c r="BR798" s="1">
        <v>3432</v>
      </c>
      <c r="BS798" s="1">
        <v>3452</v>
      </c>
      <c r="BT798" s="1">
        <v>3529</v>
      </c>
      <c r="BU798" s="1">
        <v>3545</v>
      </c>
      <c r="BV798" s="1">
        <v>3522</v>
      </c>
      <c r="BW798" s="1">
        <v>3542</v>
      </c>
      <c r="BX798" s="1">
        <v>983.2</v>
      </c>
    </row>
    <row r="799" spans="1:76">
      <c r="A799" s="1">
        <v>2016</v>
      </c>
      <c r="B799" s="1">
        <v>2</v>
      </c>
      <c r="C799" s="24">
        <v>42464</v>
      </c>
      <c r="D799" s="26">
        <v>3440</v>
      </c>
      <c r="E799" s="26">
        <v>3442</v>
      </c>
      <c r="F799" s="26">
        <v>3391</v>
      </c>
      <c r="G799" s="26">
        <v>3393</v>
      </c>
      <c r="H799" s="1">
        <v>942.5</v>
      </c>
      <c r="I799" s="81">
        <v>126.706593</v>
      </c>
      <c r="J799" s="119">
        <v>126.931128</v>
      </c>
      <c r="K799" s="119">
        <v>84.950125</v>
      </c>
      <c r="L799" s="72">
        <v>84.936611999999997</v>
      </c>
      <c r="M799" s="7">
        <v>3397</v>
      </c>
      <c r="O799" s="84"/>
      <c r="P799" s="13"/>
      <c r="Q799" s="13"/>
      <c r="R799" s="13"/>
      <c r="S799" s="13"/>
      <c r="T799" s="13"/>
      <c r="U799" s="13"/>
      <c r="V799" s="13"/>
      <c r="W799" s="50"/>
      <c r="X799" s="69">
        <v>3398</v>
      </c>
      <c r="Y799" s="7">
        <v>3423</v>
      </c>
      <c r="Z799" s="68">
        <v>3354</v>
      </c>
      <c r="AA799" s="68">
        <v>3362</v>
      </c>
      <c r="AG799" s="37"/>
      <c r="AH799" s="37"/>
      <c r="AP799" s="14">
        <v>3529</v>
      </c>
      <c r="AQ799" s="14">
        <v>3550</v>
      </c>
      <c r="AR799" s="14">
        <v>3419</v>
      </c>
      <c r="AS799" s="14">
        <v>3431</v>
      </c>
      <c r="AT799" s="14">
        <v>3478.3333333333335</v>
      </c>
      <c r="AU799" s="127">
        <v>47</v>
      </c>
      <c r="AV799" s="127" t="s">
        <v>618</v>
      </c>
      <c r="AW799" s="14">
        <v>1124</v>
      </c>
      <c r="AX799" s="127">
        <v>65</v>
      </c>
      <c r="AY799" s="14">
        <v>1156</v>
      </c>
      <c r="AZ799" s="1">
        <v>3398</v>
      </c>
      <c r="BA799" s="1">
        <v>3423</v>
      </c>
      <c r="BB799" s="1">
        <v>3376</v>
      </c>
      <c r="BC799" s="1">
        <v>3383</v>
      </c>
      <c r="BH799" s="1">
        <v>3433</v>
      </c>
      <c r="BI799" s="1">
        <v>576</v>
      </c>
      <c r="BJ799" s="1">
        <v>435</v>
      </c>
      <c r="BK799" s="1">
        <v>1.3241379310344827</v>
      </c>
      <c r="BL799" s="1">
        <v>3398</v>
      </c>
      <c r="BM799" s="1">
        <v>3423</v>
      </c>
      <c r="BN799" s="1">
        <v>3395</v>
      </c>
      <c r="BO799" s="1">
        <v>3409</v>
      </c>
      <c r="BP799" s="1">
        <v>3398</v>
      </c>
      <c r="BQ799" s="1">
        <v>3423</v>
      </c>
      <c r="BR799" s="1">
        <v>3373</v>
      </c>
      <c r="BS799" s="1">
        <v>3378</v>
      </c>
      <c r="BT799" s="1">
        <v>3398</v>
      </c>
      <c r="BU799" s="1">
        <v>3413</v>
      </c>
      <c r="BV799" s="1">
        <v>3395</v>
      </c>
      <c r="BW799" s="1">
        <v>3410</v>
      </c>
      <c r="BX799" s="1">
        <v>952.6</v>
      </c>
    </row>
    <row r="800" spans="1:76">
      <c r="A800" s="1">
        <v>2016</v>
      </c>
      <c r="B800" s="1">
        <v>3</v>
      </c>
      <c r="C800" s="24">
        <v>42465</v>
      </c>
      <c r="D800" s="26">
        <v>3352</v>
      </c>
      <c r="E800" s="26">
        <v>3383</v>
      </c>
      <c r="F800" s="26">
        <v>3337</v>
      </c>
      <c r="G800" s="26">
        <v>3376</v>
      </c>
      <c r="H800" s="1">
        <v>953.9</v>
      </c>
      <c r="I800" s="81">
        <v>125.691086</v>
      </c>
      <c r="J800" s="119">
        <v>125.270262</v>
      </c>
      <c r="K800" s="119">
        <v>83.841905999999994</v>
      </c>
      <c r="L800" s="72">
        <v>83.502470000000002</v>
      </c>
      <c r="M800" s="7">
        <v>3351</v>
      </c>
      <c r="O800" s="84"/>
      <c r="P800" s="13"/>
      <c r="Q800" s="13"/>
      <c r="R800" s="13"/>
      <c r="S800" s="13"/>
      <c r="T800" s="13"/>
      <c r="U800" s="13"/>
      <c r="V800" s="13"/>
      <c r="W800" s="50"/>
      <c r="X800" s="69">
        <v>3352</v>
      </c>
      <c r="Y800" s="7">
        <v>3421</v>
      </c>
      <c r="Z800" s="68">
        <v>3351</v>
      </c>
      <c r="AA800" s="68">
        <v>3365</v>
      </c>
      <c r="AG800" s="37"/>
      <c r="AH800" s="37"/>
      <c r="AP800" s="14">
        <v>3398</v>
      </c>
      <c r="AQ800" s="14">
        <v>3423</v>
      </c>
      <c r="AR800" s="14">
        <v>3337</v>
      </c>
      <c r="AS800" s="14">
        <v>3350</v>
      </c>
      <c r="AT800" s="14">
        <v>3434.6666666666665</v>
      </c>
      <c r="AU800" s="127">
        <v>24</v>
      </c>
      <c r="AV800" s="127" t="s">
        <v>618</v>
      </c>
      <c r="AW800" s="14">
        <v>1124</v>
      </c>
      <c r="AX800" s="127" t="s">
        <v>618</v>
      </c>
      <c r="AY800" s="14">
        <v>1156</v>
      </c>
      <c r="AZ800" s="1">
        <v>3352</v>
      </c>
      <c r="BA800" s="1">
        <v>3421</v>
      </c>
      <c r="BB800" s="1">
        <v>3351</v>
      </c>
      <c r="BC800" s="1">
        <v>3388</v>
      </c>
      <c r="BH800" s="1">
        <v>3345</v>
      </c>
      <c r="BI800" s="1">
        <v>441</v>
      </c>
      <c r="BJ800" s="1">
        <v>405</v>
      </c>
      <c r="BK800" s="1">
        <v>1.0888888888888888</v>
      </c>
      <c r="BL800" s="1">
        <v>3352</v>
      </c>
      <c r="BM800" s="1">
        <v>3421</v>
      </c>
      <c r="BN800" s="1">
        <v>3351</v>
      </c>
      <c r="BO800" s="1">
        <v>3414</v>
      </c>
      <c r="BP800" s="1">
        <v>3352</v>
      </c>
      <c r="BQ800" s="1">
        <v>3421</v>
      </c>
      <c r="BR800" s="1">
        <v>3351</v>
      </c>
      <c r="BS800" s="1">
        <v>3376</v>
      </c>
      <c r="BT800" s="1">
        <v>3352</v>
      </c>
      <c r="BU800" s="1">
        <v>3393</v>
      </c>
      <c r="BV800" s="1">
        <v>3351</v>
      </c>
      <c r="BW800" s="1">
        <v>3388</v>
      </c>
      <c r="BX800" s="1">
        <v>957.3</v>
      </c>
    </row>
    <row r="801" spans="1:76">
      <c r="A801" s="1">
        <v>2016</v>
      </c>
      <c r="B801" s="1">
        <v>4</v>
      </c>
      <c r="C801" s="24">
        <v>42466</v>
      </c>
      <c r="D801" s="26">
        <v>3377</v>
      </c>
      <c r="E801" s="26">
        <v>3388</v>
      </c>
      <c r="F801" s="26">
        <v>3368</v>
      </c>
      <c r="G801" s="26">
        <v>3377</v>
      </c>
      <c r="H801" s="1">
        <v>944.7</v>
      </c>
      <c r="I801" s="81">
        <v>125.324495</v>
      </c>
      <c r="J801" s="119">
        <v>125.26931999999999</v>
      </c>
      <c r="K801" s="119">
        <v>83.468739999999997</v>
      </c>
      <c r="L801" s="72">
        <v>83.248040000000003</v>
      </c>
      <c r="M801" s="7">
        <v>3365</v>
      </c>
      <c r="O801" s="84"/>
      <c r="P801" s="13"/>
      <c r="Q801" s="13"/>
      <c r="R801" s="13"/>
      <c r="S801" s="13"/>
      <c r="T801" s="13"/>
      <c r="U801" s="13"/>
      <c r="V801" s="13"/>
      <c r="W801" s="50"/>
      <c r="X801" s="69">
        <v>3369</v>
      </c>
      <c r="Y801" s="7">
        <v>3402</v>
      </c>
      <c r="Z801" s="68">
        <v>3316</v>
      </c>
      <c r="AA801" s="68">
        <v>3325</v>
      </c>
      <c r="AG801" s="37"/>
      <c r="AH801" s="37"/>
      <c r="AP801" s="14">
        <v>3352</v>
      </c>
      <c r="AQ801" s="14">
        <v>3421</v>
      </c>
      <c r="AR801" s="14">
        <v>3351</v>
      </c>
      <c r="AS801" s="14">
        <v>3372</v>
      </c>
      <c r="AT801" s="14">
        <v>3384.3333333333335</v>
      </c>
      <c r="AU801" s="127">
        <v>0</v>
      </c>
      <c r="AV801" s="127" t="s">
        <v>618</v>
      </c>
      <c r="AW801" s="14">
        <v>1124</v>
      </c>
      <c r="AX801" s="127" t="s">
        <v>618</v>
      </c>
      <c r="AY801" s="14">
        <v>1156</v>
      </c>
      <c r="AZ801" s="1">
        <v>3369</v>
      </c>
      <c r="BA801" s="1">
        <v>3402</v>
      </c>
      <c r="BB801" s="1">
        <v>3336</v>
      </c>
      <c r="BC801" s="1">
        <v>3337</v>
      </c>
      <c r="BH801" s="1">
        <v>3376</v>
      </c>
      <c r="BI801" s="1">
        <v>627</v>
      </c>
      <c r="BJ801" s="1">
        <v>597</v>
      </c>
      <c r="BK801" s="1">
        <v>1.050251256281407</v>
      </c>
      <c r="BL801" s="1">
        <v>3369</v>
      </c>
      <c r="BM801" s="1">
        <v>3402</v>
      </c>
      <c r="BN801" s="1">
        <v>3337</v>
      </c>
      <c r="BO801" s="1">
        <v>3339</v>
      </c>
      <c r="BP801" s="1">
        <v>3369</v>
      </c>
      <c r="BQ801" s="1">
        <v>3402</v>
      </c>
      <c r="BR801" s="1">
        <v>3328</v>
      </c>
      <c r="BS801" s="1">
        <v>3342</v>
      </c>
      <c r="BT801" s="1">
        <v>3369</v>
      </c>
      <c r="BU801" s="1">
        <v>3380</v>
      </c>
      <c r="BV801" s="1">
        <v>3365</v>
      </c>
      <c r="BW801" s="1">
        <v>3376</v>
      </c>
      <c r="BX801" s="1">
        <v>953.2</v>
      </c>
    </row>
    <row r="802" spans="1:76">
      <c r="A802" s="1">
        <v>2016</v>
      </c>
      <c r="B802" s="1">
        <v>5</v>
      </c>
      <c r="C802" s="24">
        <v>42467</v>
      </c>
      <c r="D802" s="26">
        <v>3335</v>
      </c>
      <c r="E802" s="26">
        <v>3348</v>
      </c>
      <c r="F802" s="26">
        <v>3309</v>
      </c>
      <c r="G802" s="26">
        <v>3315</v>
      </c>
      <c r="H802" s="1">
        <v>954.7</v>
      </c>
      <c r="I802" s="81">
        <v>124.49871</v>
      </c>
      <c r="J802" s="119">
        <v>124.202279</v>
      </c>
      <c r="K802" s="119">
        <v>82.825091999999998</v>
      </c>
      <c r="L802" s="72">
        <v>82.547815999999997</v>
      </c>
      <c r="M802" s="7">
        <v>3305</v>
      </c>
      <c r="O802" s="84"/>
      <c r="P802" s="13"/>
      <c r="Q802" s="13"/>
      <c r="R802" s="13"/>
      <c r="S802" s="13"/>
      <c r="T802" s="13"/>
      <c r="U802" s="13"/>
      <c r="V802" s="13"/>
      <c r="W802" s="50"/>
      <c r="X802" s="69">
        <v>3307</v>
      </c>
      <c r="Y802" s="7">
        <v>3345</v>
      </c>
      <c r="Z802" s="68">
        <v>3292</v>
      </c>
      <c r="AA802" s="68">
        <v>3320</v>
      </c>
      <c r="AG802" s="37"/>
      <c r="AH802" s="37"/>
      <c r="AP802" s="14">
        <v>3369</v>
      </c>
      <c r="AQ802" s="14">
        <v>3402</v>
      </c>
      <c r="AR802" s="14">
        <v>3316</v>
      </c>
      <c r="AS802" s="14">
        <v>3338</v>
      </c>
      <c r="AT802" s="14">
        <v>3353.3333333333335</v>
      </c>
      <c r="AU802" s="127">
        <v>20</v>
      </c>
      <c r="AV802" s="127" t="s">
        <v>618</v>
      </c>
      <c r="AW802" s="14">
        <v>1124</v>
      </c>
      <c r="AX802" s="127">
        <v>-15</v>
      </c>
      <c r="AY802" s="14">
        <v>1141</v>
      </c>
      <c r="AZ802" s="1">
        <v>3307</v>
      </c>
      <c r="BA802" s="1">
        <v>3345</v>
      </c>
      <c r="BB802" s="1">
        <v>3292</v>
      </c>
      <c r="BC802" s="1">
        <v>3342</v>
      </c>
      <c r="BH802" s="1">
        <v>3341</v>
      </c>
      <c r="BI802" s="1">
        <v>524</v>
      </c>
      <c r="BJ802" s="1">
        <v>529</v>
      </c>
      <c r="BK802" s="1">
        <v>0.99054820415879019</v>
      </c>
      <c r="BL802" s="1">
        <v>3307</v>
      </c>
      <c r="BM802" s="1">
        <v>3327</v>
      </c>
      <c r="BN802" s="1">
        <v>3292</v>
      </c>
      <c r="BO802" s="1">
        <v>3325</v>
      </c>
      <c r="BP802" s="1">
        <v>3307</v>
      </c>
      <c r="BQ802" s="1">
        <v>3345</v>
      </c>
      <c r="BR802" s="1">
        <v>3292</v>
      </c>
      <c r="BS802" s="1">
        <v>3318</v>
      </c>
      <c r="BT802" s="1">
        <v>3307</v>
      </c>
      <c r="BU802" s="1">
        <v>3307</v>
      </c>
      <c r="BV802" s="1">
        <v>3296</v>
      </c>
      <c r="BW802" s="1">
        <v>3298</v>
      </c>
      <c r="BX802" s="1">
        <v>948</v>
      </c>
    </row>
    <row r="803" spans="1:76">
      <c r="A803" s="1">
        <v>2016</v>
      </c>
      <c r="B803" s="1">
        <v>6</v>
      </c>
      <c r="C803" s="24">
        <v>42468</v>
      </c>
      <c r="D803" s="26">
        <v>3329</v>
      </c>
      <c r="E803" s="26">
        <v>3357</v>
      </c>
      <c r="F803" s="26">
        <v>3329</v>
      </c>
      <c r="G803" s="26">
        <v>3340</v>
      </c>
      <c r="H803" s="1">
        <v>968.4</v>
      </c>
      <c r="I803" s="81">
        <v>123.539514</v>
      </c>
      <c r="J803" s="119">
        <v>123.53152</v>
      </c>
      <c r="K803" s="119">
        <v>81.892094</v>
      </c>
      <c r="L803" s="72">
        <v>81.969920000000002</v>
      </c>
      <c r="M803" s="7">
        <v>3337</v>
      </c>
      <c r="O803" s="84"/>
      <c r="P803" s="13"/>
      <c r="Q803" s="13"/>
      <c r="R803" s="13"/>
      <c r="S803" s="13"/>
      <c r="T803" s="13"/>
      <c r="U803" s="13"/>
      <c r="V803" s="13"/>
      <c r="W803" s="50"/>
      <c r="X803" s="69">
        <v>3337</v>
      </c>
      <c r="Y803" s="7">
        <v>3376</v>
      </c>
      <c r="Z803" s="68">
        <v>3330</v>
      </c>
      <c r="AA803" s="68">
        <v>3360</v>
      </c>
      <c r="AG803" s="37"/>
      <c r="AH803" s="37"/>
      <c r="AP803" s="14">
        <v>3307</v>
      </c>
      <c r="AQ803" s="14">
        <v>3345</v>
      </c>
      <c r="AR803" s="14">
        <v>3292</v>
      </c>
      <c r="AS803" s="14">
        <v>3339</v>
      </c>
      <c r="AT803" s="14">
        <v>3349.6666666666665</v>
      </c>
      <c r="AU803" s="127">
        <v>11</v>
      </c>
      <c r="AV803" s="127">
        <v>18</v>
      </c>
      <c r="AW803" s="14">
        <v>1142</v>
      </c>
      <c r="AX803" s="127" t="s">
        <v>618</v>
      </c>
      <c r="AY803" s="14">
        <v>1141</v>
      </c>
      <c r="AZ803" s="1">
        <v>3337</v>
      </c>
      <c r="BA803" s="1">
        <v>3372</v>
      </c>
      <c r="BB803" s="1">
        <v>3330</v>
      </c>
      <c r="BC803" s="1">
        <v>3364</v>
      </c>
      <c r="BH803" s="1">
        <v>3335</v>
      </c>
      <c r="BI803" s="1">
        <v>551</v>
      </c>
      <c r="BJ803" s="1">
        <v>446</v>
      </c>
      <c r="BK803" s="1">
        <v>1.2354260089686098</v>
      </c>
      <c r="BL803" s="1">
        <v>3337</v>
      </c>
      <c r="BM803" s="1">
        <v>3358</v>
      </c>
      <c r="BN803" s="1">
        <v>3330</v>
      </c>
      <c r="BO803" s="1">
        <v>3340</v>
      </c>
      <c r="BP803" s="1">
        <v>3337</v>
      </c>
      <c r="BQ803" s="1">
        <v>3376</v>
      </c>
      <c r="BR803" s="1">
        <v>3330</v>
      </c>
      <c r="BS803" s="1">
        <v>3370</v>
      </c>
      <c r="BT803" s="1">
        <v>3337</v>
      </c>
      <c r="BU803" s="1">
        <v>3358</v>
      </c>
      <c r="BV803" s="1">
        <v>3337</v>
      </c>
      <c r="BW803" s="1">
        <v>3345</v>
      </c>
      <c r="BX803" s="1">
        <v>959.3</v>
      </c>
    </row>
    <row r="804" spans="1:76">
      <c r="A804" s="1">
        <v>2016</v>
      </c>
      <c r="B804" s="1">
        <v>2</v>
      </c>
      <c r="C804" s="24">
        <v>42471</v>
      </c>
      <c r="D804" s="26">
        <v>3365</v>
      </c>
      <c r="E804" s="26">
        <v>3391</v>
      </c>
      <c r="F804" s="26">
        <v>3346</v>
      </c>
      <c r="G804" s="26">
        <v>3382</v>
      </c>
      <c r="H804" s="1">
        <v>990.8</v>
      </c>
      <c r="I804" s="81">
        <v>123.077792</v>
      </c>
      <c r="J804" s="119">
        <v>122.9212</v>
      </c>
      <c r="K804" s="119">
        <v>81.462335999999993</v>
      </c>
      <c r="L804" s="72">
        <v>81.243499999999997</v>
      </c>
      <c r="M804" s="7">
        <v>3384</v>
      </c>
      <c r="O804" s="84"/>
      <c r="P804" s="13"/>
      <c r="Q804" s="13"/>
      <c r="R804" s="13"/>
      <c r="S804" s="13"/>
      <c r="T804" s="13"/>
      <c r="U804" s="13"/>
      <c r="V804" s="13"/>
      <c r="W804" s="50"/>
      <c r="X804" s="69">
        <v>3388</v>
      </c>
      <c r="Y804" s="7">
        <v>3439</v>
      </c>
      <c r="Z804" s="68">
        <v>3379</v>
      </c>
      <c r="AA804" s="68">
        <v>3428</v>
      </c>
      <c r="AG804" s="37"/>
      <c r="AH804" s="37"/>
      <c r="AP804" s="14">
        <v>3337</v>
      </c>
      <c r="AQ804" s="14">
        <v>3376</v>
      </c>
      <c r="AR804" s="14">
        <v>3330</v>
      </c>
      <c r="AS804" s="14">
        <v>3349</v>
      </c>
      <c r="AT804" s="14">
        <v>3342</v>
      </c>
      <c r="AU804" s="127">
        <v>17</v>
      </c>
      <c r="AV804" s="127">
        <v>41</v>
      </c>
      <c r="AW804" s="14">
        <v>1183</v>
      </c>
      <c r="AX804" s="127" t="s">
        <v>618</v>
      </c>
      <c r="AY804" s="14">
        <v>1141</v>
      </c>
      <c r="AZ804" s="1">
        <v>3388</v>
      </c>
      <c r="BA804" s="1">
        <v>3426</v>
      </c>
      <c r="BB804" s="1">
        <v>3379</v>
      </c>
      <c r="BC804" s="1">
        <v>3424</v>
      </c>
      <c r="BH804" s="1">
        <v>3362</v>
      </c>
      <c r="BI804" s="1">
        <v>554</v>
      </c>
      <c r="BJ804" s="1">
        <v>395</v>
      </c>
      <c r="BK804" s="1">
        <v>1.4025316455696202</v>
      </c>
      <c r="BL804" s="1">
        <v>3388</v>
      </c>
      <c r="BM804" s="1">
        <v>3420</v>
      </c>
      <c r="BN804" s="1">
        <v>3379</v>
      </c>
      <c r="BO804" s="1">
        <v>3413</v>
      </c>
      <c r="BP804" s="1">
        <v>3388</v>
      </c>
      <c r="BQ804" s="1">
        <v>3433</v>
      </c>
      <c r="BR804" s="1">
        <v>3379</v>
      </c>
      <c r="BS804" s="1">
        <v>3429</v>
      </c>
      <c r="BT804" s="1">
        <v>3388</v>
      </c>
      <c r="BU804" s="1">
        <v>3395</v>
      </c>
      <c r="BV804" s="1">
        <v>3380</v>
      </c>
      <c r="BW804" s="1">
        <v>3389</v>
      </c>
      <c r="BX804" s="1">
        <v>977.5</v>
      </c>
    </row>
    <row r="805" spans="1:76">
      <c r="A805" s="1">
        <v>2016</v>
      </c>
      <c r="B805" s="1">
        <v>3</v>
      </c>
      <c r="C805" s="24">
        <v>42472</v>
      </c>
      <c r="D805" s="26">
        <v>3419</v>
      </c>
      <c r="E805" s="26">
        <v>3444</v>
      </c>
      <c r="F805" s="26">
        <v>3418</v>
      </c>
      <c r="G805" s="26">
        <v>3444</v>
      </c>
      <c r="H805" s="1">
        <v>999.7</v>
      </c>
      <c r="I805" s="81">
        <v>123.702612</v>
      </c>
      <c r="J805" s="119">
        <v>123.66055799999999</v>
      </c>
      <c r="K805" s="119">
        <v>82.750091999999995</v>
      </c>
      <c r="L805" s="72">
        <v>82.649519999999995</v>
      </c>
      <c r="M805" s="7">
        <v>3446</v>
      </c>
      <c r="O805" s="84"/>
      <c r="P805" s="13"/>
      <c r="Q805" s="13"/>
      <c r="R805" s="13"/>
      <c r="S805" s="13"/>
      <c r="T805" s="13"/>
      <c r="U805" s="13"/>
      <c r="V805" s="13"/>
      <c r="W805" s="50"/>
      <c r="X805" s="69">
        <v>3448</v>
      </c>
      <c r="Y805" s="7">
        <v>3493</v>
      </c>
      <c r="Z805" s="68">
        <v>3444</v>
      </c>
      <c r="AA805" s="68">
        <v>3485</v>
      </c>
      <c r="AG805" s="37"/>
      <c r="AH805" s="37"/>
      <c r="AP805" s="14">
        <v>3388</v>
      </c>
      <c r="AQ805" s="14">
        <v>3439</v>
      </c>
      <c r="AR805" s="14">
        <v>3379</v>
      </c>
      <c r="AS805" s="14">
        <v>3423</v>
      </c>
      <c r="AT805" s="14">
        <v>3370.3333333333335</v>
      </c>
      <c r="AU805" s="127">
        <v>25</v>
      </c>
      <c r="AV805" s="127">
        <v>37</v>
      </c>
      <c r="AW805" s="14">
        <v>1220</v>
      </c>
      <c r="AX805" s="127" t="s">
        <v>618</v>
      </c>
      <c r="AY805" s="14">
        <v>1141</v>
      </c>
      <c r="AZ805" s="1">
        <v>3448</v>
      </c>
      <c r="BA805" s="1">
        <v>3475</v>
      </c>
      <c r="BB805" s="1">
        <v>3444</v>
      </c>
      <c r="BC805" s="1">
        <v>3467</v>
      </c>
      <c r="BH805" s="1">
        <v>3428</v>
      </c>
      <c r="BI805" s="1">
        <v>776</v>
      </c>
      <c r="BJ805" s="1">
        <v>486</v>
      </c>
      <c r="BK805" s="1">
        <v>1.5967078189300412</v>
      </c>
      <c r="BL805" s="1">
        <v>3448</v>
      </c>
      <c r="BM805" s="1">
        <v>3474</v>
      </c>
      <c r="BN805" s="1">
        <v>3444</v>
      </c>
      <c r="BO805" s="1">
        <v>3453</v>
      </c>
      <c r="BP805" s="1">
        <v>3448</v>
      </c>
      <c r="BQ805" s="1">
        <v>3475</v>
      </c>
      <c r="BR805" s="1">
        <v>3444</v>
      </c>
      <c r="BS805" s="1">
        <v>3453</v>
      </c>
      <c r="BT805" s="1">
        <v>3448</v>
      </c>
      <c r="BU805" s="1">
        <v>3463</v>
      </c>
      <c r="BV805" s="1">
        <v>3444</v>
      </c>
      <c r="BW805" s="1">
        <v>3460</v>
      </c>
      <c r="BX805" s="1">
        <v>998</v>
      </c>
    </row>
    <row r="806" spans="1:76">
      <c r="A806" s="1">
        <v>2016</v>
      </c>
      <c r="B806" s="1">
        <v>4</v>
      </c>
      <c r="C806" s="24">
        <v>42473</v>
      </c>
      <c r="D806" s="26">
        <v>3478</v>
      </c>
      <c r="E806" s="26">
        <v>3499</v>
      </c>
      <c r="F806" s="26">
        <v>3474</v>
      </c>
      <c r="G806" s="26">
        <v>3483</v>
      </c>
      <c r="H806" s="1">
        <v>1001.5</v>
      </c>
      <c r="I806" s="81">
        <v>123.521582</v>
      </c>
      <c r="J806" s="119">
        <v>123.46624</v>
      </c>
      <c r="K806" s="119">
        <v>83.203772000000001</v>
      </c>
      <c r="L806" s="72">
        <v>83.24288</v>
      </c>
      <c r="M806" s="7">
        <v>3477</v>
      </c>
      <c r="O806" s="84"/>
      <c r="P806" s="13"/>
      <c r="Q806" s="13"/>
      <c r="R806" s="13"/>
      <c r="S806" s="13"/>
      <c r="T806" s="13"/>
      <c r="U806" s="13"/>
      <c r="V806" s="13"/>
      <c r="W806" s="50"/>
      <c r="X806" s="69">
        <v>3480</v>
      </c>
      <c r="Y806" s="7">
        <v>3510</v>
      </c>
      <c r="Z806" s="68">
        <v>3463</v>
      </c>
      <c r="AA806" s="68">
        <v>3498</v>
      </c>
      <c r="AG806" s="37"/>
      <c r="AH806" s="37"/>
      <c r="AP806" s="14">
        <v>3448</v>
      </c>
      <c r="AQ806" s="14">
        <v>3493</v>
      </c>
      <c r="AR806" s="14">
        <v>3444</v>
      </c>
      <c r="AS806" s="14">
        <v>3480</v>
      </c>
      <c r="AT806" s="14">
        <v>3417.3333333333335</v>
      </c>
      <c r="AU806" s="127">
        <v>5</v>
      </c>
      <c r="AV806" s="127">
        <v>3</v>
      </c>
      <c r="AW806" s="14">
        <v>1223</v>
      </c>
      <c r="AX806" s="127" t="s">
        <v>618</v>
      </c>
      <c r="AY806" s="14">
        <v>1141</v>
      </c>
      <c r="AZ806" s="1">
        <v>3480</v>
      </c>
      <c r="BA806" s="1">
        <v>3497</v>
      </c>
      <c r="BB806" s="1">
        <v>3463</v>
      </c>
      <c r="BC806" s="1">
        <v>3476</v>
      </c>
      <c r="BH806" s="1">
        <v>3481</v>
      </c>
      <c r="BI806" s="1">
        <v>647</v>
      </c>
      <c r="BJ806" s="1">
        <v>452</v>
      </c>
      <c r="BK806" s="1">
        <v>1.4314159292035398</v>
      </c>
      <c r="BL806" s="1">
        <v>3480</v>
      </c>
      <c r="BM806" s="1">
        <v>3488</v>
      </c>
      <c r="BN806" s="1">
        <v>3463</v>
      </c>
      <c r="BO806" s="1">
        <v>3482</v>
      </c>
      <c r="BP806" s="1">
        <v>3480</v>
      </c>
      <c r="BQ806" s="1">
        <v>3497</v>
      </c>
      <c r="BR806" s="1">
        <v>3463</v>
      </c>
      <c r="BS806" s="1">
        <v>3486</v>
      </c>
      <c r="BT806" s="1">
        <v>3480</v>
      </c>
      <c r="BU806" s="1">
        <v>3488</v>
      </c>
      <c r="BV806" s="1">
        <v>3476</v>
      </c>
      <c r="BW806" s="1">
        <v>3483</v>
      </c>
      <c r="BX806" s="1">
        <v>996.9</v>
      </c>
    </row>
    <row r="807" spans="1:76">
      <c r="A807" s="1">
        <v>2016</v>
      </c>
      <c r="B807" s="1">
        <v>5</v>
      </c>
      <c r="C807" s="24">
        <v>42474</v>
      </c>
      <c r="D807" s="26">
        <v>3498</v>
      </c>
      <c r="E807" s="26">
        <v>3502</v>
      </c>
      <c r="F807" s="26">
        <v>3456</v>
      </c>
      <c r="G807" s="26">
        <v>3484</v>
      </c>
      <c r="H807" s="1">
        <v>992.9</v>
      </c>
      <c r="I807" s="81">
        <v>123.239746</v>
      </c>
      <c r="J807" s="119">
        <v>123.044572</v>
      </c>
      <c r="K807" s="119">
        <v>83.739125999999999</v>
      </c>
      <c r="L807" s="72">
        <v>83.611121999999995</v>
      </c>
      <c r="M807" s="7">
        <v>3463</v>
      </c>
      <c r="O807" s="84"/>
      <c r="P807" s="13"/>
      <c r="Q807" s="13"/>
      <c r="R807" s="13"/>
      <c r="S807" s="13"/>
      <c r="T807" s="13"/>
      <c r="U807" s="13"/>
      <c r="V807" s="13"/>
      <c r="W807" s="50"/>
      <c r="X807" s="69">
        <v>3467</v>
      </c>
      <c r="Y807" s="7">
        <v>3489</v>
      </c>
      <c r="Z807" s="68">
        <v>3458</v>
      </c>
      <c r="AA807" s="68">
        <v>3472</v>
      </c>
      <c r="AG807" s="37"/>
      <c r="AH807" s="37"/>
      <c r="AP807" s="14">
        <v>3480</v>
      </c>
      <c r="AQ807" s="14">
        <v>3510</v>
      </c>
      <c r="AR807" s="14">
        <v>3463</v>
      </c>
      <c r="AS807" s="14">
        <v>3480</v>
      </c>
      <c r="AT807" s="14">
        <v>3461</v>
      </c>
      <c r="AU807" s="127">
        <v>14</v>
      </c>
      <c r="AV807" s="127" t="s">
        <v>618</v>
      </c>
      <c r="AW807" s="14">
        <v>1223</v>
      </c>
      <c r="AX807" s="127" t="s">
        <v>618</v>
      </c>
      <c r="AY807" s="14">
        <v>1141</v>
      </c>
      <c r="AZ807" s="1">
        <v>3467</v>
      </c>
      <c r="BA807" s="1">
        <v>3489</v>
      </c>
      <c r="BB807" s="1">
        <v>3462</v>
      </c>
      <c r="BC807" s="1">
        <v>3480</v>
      </c>
      <c r="BH807" s="1">
        <v>3498</v>
      </c>
      <c r="BI807" s="1">
        <v>566</v>
      </c>
      <c r="BJ807" s="1">
        <v>544</v>
      </c>
      <c r="BK807" s="1">
        <v>1.0404411764705883</v>
      </c>
      <c r="BL807" s="1">
        <v>3467</v>
      </c>
      <c r="BM807" s="1">
        <v>3489</v>
      </c>
      <c r="BN807" s="1">
        <v>3462</v>
      </c>
      <c r="BO807" s="1">
        <v>3484</v>
      </c>
      <c r="BP807" s="1">
        <v>3467</v>
      </c>
      <c r="BQ807" s="1">
        <v>3489</v>
      </c>
      <c r="BR807" s="1">
        <v>3462</v>
      </c>
      <c r="BS807" s="1">
        <v>3477</v>
      </c>
      <c r="BT807" s="1">
        <v>3467</v>
      </c>
      <c r="BU807" s="1">
        <v>3481</v>
      </c>
      <c r="BV807" s="1">
        <v>3462</v>
      </c>
      <c r="BW807" s="1">
        <v>3467</v>
      </c>
      <c r="BX807" s="1">
        <v>992.7</v>
      </c>
    </row>
    <row r="808" spans="1:76">
      <c r="A808" s="1">
        <v>2016</v>
      </c>
      <c r="B808" s="1">
        <v>6</v>
      </c>
      <c r="C808" s="24">
        <v>42475</v>
      </c>
      <c r="D808" s="26">
        <v>3470</v>
      </c>
      <c r="E808" s="26">
        <v>3486</v>
      </c>
      <c r="F808" s="26">
        <v>3454</v>
      </c>
      <c r="G808" s="26">
        <v>3481</v>
      </c>
      <c r="H808" s="1">
        <v>989.9</v>
      </c>
      <c r="I808" s="81">
        <v>123.073425</v>
      </c>
      <c r="J808" s="119">
        <v>123.052187</v>
      </c>
      <c r="K808" s="119">
        <v>84.407264999999995</v>
      </c>
      <c r="L808" s="72">
        <v>84.291459000000003</v>
      </c>
      <c r="M808" s="7">
        <v>3462</v>
      </c>
      <c r="O808" s="84"/>
      <c r="P808" s="13"/>
      <c r="Q808" s="13"/>
      <c r="R808" s="13"/>
      <c r="S808" s="13"/>
      <c r="T808" s="13"/>
      <c r="U808" s="13"/>
      <c r="V808" s="13"/>
      <c r="W808" s="50"/>
      <c r="X808" s="69">
        <v>3463</v>
      </c>
      <c r="Y808" s="7">
        <v>3469</v>
      </c>
      <c r="Z808" s="68">
        <v>3426</v>
      </c>
      <c r="AA808" s="68">
        <v>3437</v>
      </c>
      <c r="AG808" s="37"/>
      <c r="AH808" s="37"/>
      <c r="AP808" s="14">
        <v>3467</v>
      </c>
      <c r="AQ808" s="14">
        <v>3489</v>
      </c>
      <c r="AR808" s="14">
        <v>3454</v>
      </c>
      <c r="AS808" s="14">
        <v>3461</v>
      </c>
      <c r="AT808" s="14">
        <v>3473.6666666666665</v>
      </c>
      <c r="AU808" s="127">
        <v>11</v>
      </c>
      <c r="AV808" s="127" t="s">
        <v>618</v>
      </c>
      <c r="AW808" s="14">
        <v>1223</v>
      </c>
      <c r="AX808" s="127" t="s">
        <v>618</v>
      </c>
      <c r="AY808" s="14">
        <v>1141</v>
      </c>
      <c r="AZ808" s="1">
        <v>3463</v>
      </c>
      <c r="BA808" s="1">
        <v>3469</v>
      </c>
      <c r="BB808" s="1">
        <v>3432</v>
      </c>
      <c r="BC808" s="1">
        <v>3439</v>
      </c>
      <c r="BH808" s="1">
        <v>3476</v>
      </c>
      <c r="BI808" s="1">
        <v>540</v>
      </c>
      <c r="BJ808" s="1">
        <v>487</v>
      </c>
      <c r="BK808" s="1">
        <v>1.108829568788501</v>
      </c>
      <c r="BL808" s="1">
        <v>3463</v>
      </c>
      <c r="BM808" s="1">
        <v>3469</v>
      </c>
      <c r="BN808" s="1">
        <v>3432</v>
      </c>
      <c r="BO808" s="1">
        <v>3443</v>
      </c>
      <c r="BP808" s="1">
        <v>3463</v>
      </c>
      <c r="BQ808" s="1">
        <v>3469</v>
      </c>
      <c r="BR808" s="1">
        <v>3426</v>
      </c>
      <c r="BS808" s="1">
        <v>3434</v>
      </c>
      <c r="BT808" s="1">
        <v>3462</v>
      </c>
      <c r="BU808" s="1">
        <v>3467</v>
      </c>
      <c r="BV808" s="1">
        <v>3460</v>
      </c>
      <c r="BW808" s="1">
        <v>3465</v>
      </c>
      <c r="BX808" s="1">
        <v>990.3</v>
      </c>
    </row>
    <row r="809" spans="1:76">
      <c r="A809" s="1">
        <v>2016</v>
      </c>
      <c r="B809" s="1">
        <v>2</v>
      </c>
      <c r="C809" s="24">
        <v>42478</v>
      </c>
      <c r="D809" s="26">
        <v>3415</v>
      </c>
      <c r="E809" s="26">
        <v>3415</v>
      </c>
      <c r="F809" s="26">
        <v>3384</v>
      </c>
      <c r="G809" s="26">
        <v>3406</v>
      </c>
      <c r="H809" s="1">
        <v>977.8</v>
      </c>
      <c r="I809" s="81">
        <v>121.887333</v>
      </c>
      <c r="J809" s="119">
        <v>122.063592</v>
      </c>
      <c r="K809" s="119">
        <v>82.575456000000003</v>
      </c>
      <c r="L809" s="72">
        <v>82.747836000000007</v>
      </c>
      <c r="M809" s="7">
        <v>3409</v>
      </c>
      <c r="O809" s="84"/>
      <c r="P809" s="13"/>
      <c r="Q809" s="13"/>
      <c r="R809" s="13"/>
      <c r="S809" s="13"/>
      <c r="T809" s="13"/>
      <c r="U809" s="13"/>
      <c r="V809" s="13"/>
      <c r="W809" s="50"/>
      <c r="X809" s="69">
        <v>3405</v>
      </c>
      <c r="Y809" s="7">
        <v>3427</v>
      </c>
      <c r="Z809" s="68">
        <v>3384</v>
      </c>
      <c r="AA809" s="68">
        <v>3407</v>
      </c>
      <c r="AG809" s="37"/>
      <c r="AH809" s="37"/>
      <c r="AP809" s="14">
        <v>3463</v>
      </c>
      <c r="AQ809" s="14">
        <v>3469</v>
      </c>
      <c r="AR809" s="14">
        <v>3394</v>
      </c>
      <c r="AS809" s="14">
        <v>3396</v>
      </c>
      <c r="AT809" s="14">
        <v>3445.6666666666665</v>
      </c>
      <c r="AU809" s="127">
        <v>9</v>
      </c>
      <c r="AV809" s="127" t="s">
        <v>618</v>
      </c>
      <c r="AW809" s="14">
        <v>1223</v>
      </c>
      <c r="AX809" s="127">
        <v>-22</v>
      </c>
      <c r="AY809" s="14">
        <v>1119</v>
      </c>
      <c r="AZ809" s="1">
        <v>3405</v>
      </c>
      <c r="BA809" s="1">
        <v>3427</v>
      </c>
      <c r="BB809" s="1">
        <v>3402</v>
      </c>
      <c r="BC809" s="1">
        <v>3413</v>
      </c>
      <c r="BH809" s="1">
        <v>3409</v>
      </c>
      <c r="BI809" s="1">
        <v>480</v>
      </c>
      <c r="BJ809" s="1">
        <v>494</v>
      </c>
      <c r="BK809" s="1">
        <v>0.97165991902834004</v>
      </c>
      <c r="BL809" s="1">
        <v>3405</v>
      </c>
      <c r="BM809" s="1">
        <v>3427</v>
      </c>
      <c r="BN809" s="1">
        <v>3402</v>
      </c>
      <c r="BO809" s="1">
        <v>3417</v>
      </c>
      <c r="BP809" s="1">
        <v>3405</v>
      </c>
      <c r="BQ809" s="1">
        <v>3427</v>
      </c>
      <c r="BR809" s="1">
        <v>3384</v>
      </c>
      <c r="BS809" s="1">
        <v>3402</v>
      </c>
      <c r="BT809" s="1">
        <v>3405</v>
      </c>
      <c r="BU809" s="1">
        <v>3415</v>
      </c>
      <c r="BV809" s="1">
        <v>3403</v>
      </c>
      <c r="BW809" s="1">
        <v>3403</v>
      </c>
      <c r="BX809" s="1">
        <v>982.7</v>
      </c>
    </row>
    <row r="810" spans="1:76">
      <c r="A810" s="1">
        <v>2016</v>
      </c>
      <c r="B810" s="1">
        <v>3</v>
      </c>
      <c r="C810" s="24">
        <v>42479</v>
      </c>
      <c r="D810" s="26">
        <v>3414</v>
      </c>
      <c r="E810" s="26">
        <v>3446</v>
      </c>
      <c r="F810" s="26">
        <v>3412</v>
      </c>
      <c r="G810" s="26">
        <v>3444</v>
      </c>
      <c r="H810" s="1">
        <v>1015.7</v>
      </c>
      <c r="I810" s="81">
        <v>123.483048</v>
      </c>
      <c r="J810" s="119">
        <v>123.472596</v>
      </c>
      <c r="K810" s="119">
        <v>84.910934999999995</v>
      </c>
      <c r="L810" s="72">
        <v>84.886048000000002</v>
      </c>
      <c r="M810" s="7">
        <v>3453</v>
      </c>
      <c r="O810" s="84"/>
      <c r="P810" s="13"/>
      <c r="Q810" s="13"/>
      <c r="R810" s="13"/>
      <c r="S810" s="13"/>
      <c r="T810" s="13"/>
      <c r="U810" s="13"/>
      <c r="V810" s="13"/>
      <c r="W810" s="50"/>
      <c r="X810" s="69">
        <v>3452</v>
      </c>
      <c r="Y810" s="7">
        <v>3560</v>
      </c>
      <c r="Z810" s="68">
        <v>3446</v>
      </c>
      <c r="AA810" s="68">
        <v>3550</v>
      </c>
      <c r="AG810" s="37"/>
      <c r="AH810" s="37"/>
      <c r="AP810" s="14">
        <v>3405</v>
      </c>
      <c r="AQ810" s="14">
        <v>3427</v>
      </c>
      <c r="AR810" s="14">
        <v>3384</v>
      </c>
      <c r="AS810" s="14">
        <v>3426</v>
      </c>
      <c r="AT810" s="14">
        <v>3427.6666666666665</v>
      </c>
      <c r="AU810" s="127">
        <v>30</v>
      </c>
      <c r="AV810" s="127">
        <v>111</v>
      </c>
      <c r="AW810" s="14">
        <v>1334</v>
      </c>
      <c r="AX810" s="127" t="s">
        <v>618</v>
      </c>
      <c r="AY810" s="14">
        <v>1119</v>
      </c>
      <c r="AZ810" s="1">
        <v>3452</v>
      </c>
      <c r="BA810" s="1">
        <v>3547</v>
      </c>
      <c r="BB810" s="1">
        <v>3446</v>
      </c>
      <c r="BC810" s="1">
        <v>3538</v>
      </c>
      <c r="BH810" s="1">
        <v>3415</v>
      </c>
      <c r="BI810" s="1">
        <v>595</v>
      </c>
      <c r="BJ810" s="1">
        <v>514</v>
      </c>
      <c r="BK810" s="1">
        <v>1.1575875486381324</v>
      </c>
      <c r="BL810" s="1">
        <v>3452</v>
      </c>
      <c r="BM810" s="1">
        <v>3518</v>
      </c>
      <c r="BN810" s="1">
        <v>3446</v>
      </c>
      <c r="BO810" s="1">
        <v>3505</v>
      </c>
      <c r="BP810" s="1">
        <v>3452</v>
      </c>
      <c r="BQ810" s="1">
        <v>3554</v>
      </c>
      <c r="BR810" s="1">
        <v>3446</v>
      </c>
      <c r="BS810" s="1">
        <v>3548</v>
      </c>
      <c r="BT810" s="1">
        <v>3452</v>
      </c>
      <c r="BU810" s="1">
        <v>3471</v>
      </c>
      <c r="BV810" s="1">
        <v>3446</v>
      </c>
      <c r="BW810" s="1">
        <v>3469</v>
      </c>
      <c r="BX810" s="1">
        <v>989.7</v>
      </c>
    </row>
    <row r="811" spans="1:76">
      <c r="A811" s="1">
        <v>2016</v>
      </c>
      <c r="B811" s="1">
        <v>4</v>
      </c>
      <c r="C811" s="24">
        <v>42480</v>
      </c>
      <c r="D811" s="26">
        <v>3540</v>
      </c>
      <c r="E811" s="26">
        <v>3570</v>
      </c>
      <c r="F811" s="26">
        <v>3524</v>
      </c>
      <c r="G811" s="26">
        <v>3538</v>
      </c>
      <c r="H811" s="1">
        <v>1028.0999999999999</v>
      </c>
      <c r="I811" s="81">
        <v>123.654546</v>
      </c>
      <c r="J811" s="119">
        <v>123.575517</v>
      </c>
      <c r="K811" s="119">
        <v>84.777068999999997</v>
      </c>
      <c r="L811" s="72">
        <v>84.741228000000007</v>
      </c>
      <c r="M811" s="7">
        <v>3523</v>
      </c>
      <c r="O811" s="84"/>
      <c r="P811" s="13"/>
      <c r="Q811" s="13"/>
      <c r="R811" s="13"/>
      <c r="S811" s="13"/>
      <c r="T811" s="13"/>
      <c r="U811" s="13"/>
      <c r="V811" s="13"/>
      <c r="W811" s="50"/>
      <c r="X811" s="69">
        <v>3525</v>
      </c>
      <c r="Y811" s="7">
        <v>3614</v>
      </c>
      <c r="Z811" s="68">
        <v>3516</v>
      </c>
      <c r="AA811" s="68">
        <v>3609</v>
      </c>
      <c r="AG811" s="37"/>
      <c r="AH811" s="37"/>
      <c r="AP811" s="14">
        <v>3452</v>
      </c>
      <c r="AQ811" s="14">
        <v>3560</v>
      </c>
      <c r="AR811" s="14">
        <v>3446</v>
      </c>
      <c r="AS811" s="14">
        <v>3545</v>
      </c>
      <c r="AT811" s="14">
        <v>3455.6666666666665</v>
      </c>
      <c r="AU811" s="127">
        <v>2</v>
      </c>
      <c r="AV811" s="127">
        <v>23</v>
      </c>
      <c r="AW811" s="14">
        <v>1357</v>
      </c>
      <c r="AX811" s="127" t="s">
        <v>618</v>
      </c>
      <c r="AY811" s="14">
        <v>1119</v>
      </c>
      <c r="AZ811" s="1">
        <v>3525</v>
      </c>
      <c r="BA811" s="1">
        <v>3587</v>
      </c>
      <c r="BB811" s="1">
        <v>3516</v>
      </c>
      <c r="BC811" s="1">
        <v>3586</v>
      </c>
      <c r="BH811" s="1">
        <v>3541</v>
      </c>
      <c r="BI811" s="1">
        <v>533</v>
      </c>
      <c r="BJ811" s="1">
        <v>564</v>
      </c>
      <c r="BK811" s="1">
        <v>0.94503546099290781</v>
      </c>
      <c r="BL811" s="1">
        <v>3525</v>
      </c>
      <c r="BM811" s="1">
        <v>3585</v>
      </c>
      <c r="BN811" s="1">
        <v>3516</v>
      </c>
      <c r="BO811" s="1">
        <v>3576</v>
      </c>
      <c r="BP811" s="1">
        <v>3525</v>
      </c>
      <c r="BQ811" s="1">
        <v>3593</v>
      </c>
      <c r="BR811" s="1">
        <v>3516</v>
      </c>
      <c r="BS811" s="1">
        <v>3590</v>
      </c>
      <c r="BT811" s="1">
        <v>3525</v>
      </c>
      <c r="BU811" s="1">
        <v>3531</v>
      </c>
      <c r="BV811" s="1">
        <v>3516</v>
      </c>
      <c r="BW811" s="1">
        <v>3527</v>
      </c>
      <c r="BX811" s="1">
        <v>1011</v>
      </c>
    </row>
    <row r="812" spans="1:76">
      <c r="A812" s="1">
        <v>2016</v>
      </c>
      <c r="B812" s="1">
        <v>5</v>
      </c>
      <c r="C812" s="24">
        <v>42481</v>
      </c>
      <c r="D812" s="26">
        <v>3585</v>
      </c>
      <c r="E812" s="26">
        <v>3612</v>
      </c>
      <c r="F812" s="26">
        <v>3570</v>
      </c>
      <c r="G812" s="26">
        <v>3610</v>
      </c>
      <c r="H812" s="1">
        <v>1031.9000000000001</v>
      </c>
      <c r="I812" s="81">
        <v>123.85997399999999</v>
      </c>
      <c r="J812" s="119">
        <v>123.813062</v>
      </c>
      <c r="K812" s="119">
        <v>85.577178000000004</v>
      </c>
      <c r="L812" s="72">
        <v>85.594555999999997</v>
      </c>
      <c r="M812" s="7">
        <v>3611</v>
      </c>
      <c r="O812" s="84"/>
      <c r="P812" s="13"/>
      <c r="Q812" s="13"/>
      <c r="R812" s="13"/>
      <c r="S812" s="13"/>
      <c r="T812" s="13"/>
      <c r="U812" s="13"/>
      <c r="V812" s="13"/>
      <c r="W812" s="50"/>
      <c r="X812" s="69">
        <v>3615</v>
      </c>
      <c r="Y812" s="7">
        <v>3669</v>
      </c>
      <c r="Z812" s="68">
        <v>3575</v>
      </c>
      <c r="AA812" s="68">
        <v>3598</v>
      </c>
      <c r="AG812" s="37"/>
      <c r="AH812" s="37"/>
      <c r="AP812" s="14">
        <v>3525</v>
      </c>
      <c r="AQ812" s="14">
        <v>3614</v>
      </c>
      <c r="AR812" s="14">
        <v>3516</v>
      </c>
      <c r="AS812" s="14">
        <v>3575</v>
      </c>
      <c r="AT812" s="14">
        <v>3515.3333333333335</v>
      </c>
      <c r="AU812" s="127">
        <v>25</v>
      </c>
      <c r="AV812" s="127" t="s">
        <v>618</v>
      </c>
      <c r="AW812" s="14">
        <v>1357</v>
      </c>
      <c r="AX812" s="127" t="s">
        <v>618</v>
      </c>
      <c r="AY812" s="14">
        <v>1119</v>
      </c>
      <c r="AZ812" s="1">
        <v>3615</v>
      </c>
      <c r="BA812" s="1">
        <v>3669</v>
      </c>
      <c r="BB812" s="1">
        <v>3580</v>
      </c>
      <c r="BC812" s="1">
        <v>3590</v>
      </c>
      <c r="BH812" s="1">
        <v>3584</v>
      </c>
      <c r="BI812" s="1">
        <v>496</v>
      </c>
      <c r="BJ812" s="1">
        <v>495</v>
      </c>
      <c r="BK812" s="1">
        <v>1.002020202020202</v>
      </c>
      <c r="BL812" s="1">
        <v>3615</v>
      </c>
      <c r="BM812" s="1">
        <v>3666</v>
      </c>
      <c r="BN812" s="1">
        <v>3600</v>
      </c>
      <c r="BO812" s="1">
        <v>3657</v>
      </c>
      <c r="BP812" s="1">
        <v>3615</v>
      </c>
      <c r="BQ812" s="1">
        <v>3669</v>
      </c>
      <c r="BR812" s="1">
        <v>3575</v>
      </c>
      <c r="BS812" s="1">
        <v>3608</v>
      </c>
      <c r="BT812" s="1">
        <v>3615</v>
      </c>
      <c r="BU812" s="1">
        <v>3617</v>
      </c>
      <c r="BV812" s="1">
        <v>3600</v>
      </c>
      <c r="BW812" s="1">
        <v>3611</v>
      </c>
      <c r="BX812" s="1">
        <v>1027.7</v>
      </c>
    </row>
    <row r="813" spans="1:76">
      <c r="A813" s="1">
        <v>2016</v>
      </c>
      <c r="B813" s="1">
        <v>6</v>
      </c>
      <c r="C813" s="24">
        <v>42482</v>
      </c>
      <c r="D813" s="26">
        <v>3588</v>
      </c>
      <c r="E813" s="26">
        <v>3631</v>
      </c>
      <c r="F813" s="26">
        <v>3577</v>
      </c>
      <c r="G813" s="26">
        <v>3629</v>
      </c>
      <c r="H813" s="1">
        <v>1011.2</v>
      </c>
      <c r="I813" s="81">
        <v>124.7766</v>
      </c>
      <c r="J813" s="119">
        <v>124.71122800000001</v>
      </c>
      <c r="K813" s="119">
        <v>85.637500000000003</v>
      </c>
      <c r="L813" s="72">
        <v>85.491636</v>
      </c>
      <c r="M813" s="7">
        <v>3639</v>
      </c>
      <c r="O813" s="84"/>
      <c r="P813" s="13"/>
      <c r="Q813" s="13"/>
      <c r="R813" s="13"/>
      <c r="S813" s="13"/>
      <c r="T813" s="13"/>
      <c r="U813" s="13"/>
      <c r="V813" s="13"/>
      <c r="W813" s="50"/>
      <c r="X813" s="69">
        <v>3641</v>
      </c>
      <c r="Y813" s="7">
        <v>3684</v>
      </c>
      <c r="Z813" s="68">
        <v>3600</v>
      </c>
      <c r="AA813" s="68">
        <v>3618</v>
      </c>
      <c r="AG813" s="37"/>
      <c r="AH813" s="37"/>
      <c r="AP813" s="14">
        <v>3615</v>
      </c>
      <c r="AQ813" s="14">
        <v>3669</v>
      </c>
      <c r="AR813" s="14">
        <v>3575</v>
      </c>
      <c r="AS813" s="14">
        <v>3581</v>
      </c>
      <c r="AT813" s="14">
        <v>3567</v>
      </c>
      <c r="AU813" s="127">
        <v>41</v>
      </c>
      <c r="AV813" s="127" t="s">
        <v>618</v>
      </c>
      <c r="AW813" s="14">
        <v>1357</v>
      </c>
      <c r="AX813" s="127" t="s">
        <v>618</v>
      </c>
      <c r="AY813" s="14">
        <v>1119</v>
      </c>
      <c r="AZ813" s="1">
        <v>3641</v>
      </c>
      <c r="BA813" s="1">
        <v>3676</v>
      </c>
      <c r="BB813" s="1">
        <v>3631</v>
      </c>
      <c r="BC813" s="1">
        <v>3672</v>
      </c>
      <c r="BH813" s="1">
        <v>3582</v>
      </c>
      <c r="BI813" s="1">
        <v>563</v>
      </c>
      <c r="BJ813" s="1">
        <v>548</v>
      </c>
      <c r="BK813" s="1">
        <v>1.0273722627737227</v>
      </c>
      <c r="BL813" s="1">
        <v>3641</v>
      </c>
      <c r="BM813" s="1">
        <v>3672</v>
      </c>
      <c r="BN813" s="1">
        <v>3631</v>
      </c>
      <c r="BO813" s="1">
        <v>3670</v>
      </c>
      <c r="BP813" s="1">
        <v>3641</v>
      </c>
      <c r="BQ813" s="1">
        <v>3684</v>
      </c>
      <c r="BR813" s="1">
        <v>3631</v>
      </c>
      <c r="BS813" s="1">
        <v>3675</v>
      </c>
      <c r="BT813" s="1">
        <v>3641</v>
      </c>
      <c r="BU813" s="1">
        <v>3653</v>
      </c>
      <c r="BV813" s="1">
        <v>3633</v>
      </c>
      <c r="BW813" s="1">
        <v>3646</v>
      </c>
      <c r="BX813" s="1">
        <v>1032</v>
      </c>
    </row>
    <row r="814" spans="1:76">
      <c r="A814" s="1">
        <v>2016</v>
      </c>
      <c r="B814" s="1">
        <v>2</v>
      </c>
      <c r="C814" s="24">
        <v>42485</v>
      </c>
      <c r="D814" s="26">
        <v>3596</v>
      </c>
      <c r="E814" s="26">
        <v>3597</v>
      </c>
      <c r="F814" s="26">
        <v>3564</v>
      </c>
      <c r="G814" s="26">
        <v>3590</v>
      </c>
      <c r="H814" s="1">
        <v>1014.7</v>
      </c>
      <c r="I814" s="81">
        <v>125.056573</v>
      </c>
      <c r="J814" s="119">
        <v>125.111504</v>
      </c>
      <c r="K814" s="119">
        <v>85.882492999999997</v>
      </c>
      <c r="L814" s="72">
        <v>85.747207000000003</v>
      </c>
      <c r="M814" s="7">
        <v>3588</v>
      </c>
      <c r="O814" s="84"/>
      <c r="P814" s="13"/>
      <c r="Q814" s="13"/>
      <c r="R814" s="13"/>
      <c r="S814" s="13"/>
      <c r="T814" s="13"/>
      <c r="U814" s="13"/>
      <c r="V814" s="13"/>
      <c r="W814" s="50"/>
      <c r="X814" s="69">
        <v>3590</v>
      </c>
      <c r="Y814" s="7">
        <v>3639</v>
      </c>
      <c r="Z814" s="68">
        <v>3566</v>
      </c>
      <c r="AA814" s="68">
        <v>3611</v>
      </c>
      <c r="AG814" s="37"/>
      <c r="AH814" s="37"/>
      <c r="AP814" s="14">
        <v>3641</v>
      </c>
      <c r="AQ814" s="14">
        <v>3684</v>
      </c>
      <c r="AR814" s="14">
        <v>3564</v>
      </c>
      <c r="AS814" s="14">
        <v>3565</v>
      </c>
      <c r="AT814" s="14">
        <v>3573.6666666666665</v>
      </c>
      <c r="AU814" s="127">
        <v>6</v>
      </c>
      <c r="AV814" s="127" t="s">
        <v>618</v>
      </c>
      <c r="AW814" s="14">
        <v>1357</v>
      </c>
      <c r="AX814" s="127" t="s">
        <v>618</v>
      </c>
      <c r="AY814" s="14">
        <v>1119</v>
      </c>
      <c r="AZ814" s="1">
        <v>3590</v>
      </c>
      <c r="BA814" s="1">
        <v>3608</v>
      </c>
      <c r="BB814" s="1">
        <v>3566</v>
      </c>
      <c r="BC814" s="1">
        <v>3602</v>
      </c>
      <c r="BH814" s="1">
        <v>3589</v>
      </c>
      <c r="BI814" s="1">
        <v>518</v>
      </c>
      <c r="BJ814" s="1">
        <v>527</v>
      </c>
      <c r="BK814" s="1">
        <v>0.98292220113851991</v>
      </c>
      <c r="BL814" s="1">
        <v>3590</v>
      </c>
      <c r="BM814" s="1">
        <v>3604</v>
      </c>
      <c r="BN814" s="1">
        <v>3566</v>
      </c>
      <c r="BO814" s="1">
        <v>3583</v>
      </c>
      <c r="BP814" s="1">
        <v>3590</v>
      </c>
      <c r="BQ814" s="1">
        <v>3618</v>
      </c>
      <c r="BR814" s="1">
        <v>3566</v>
      </c>
      <c r="BS814" s="1">
        <v>3616</v>
      </c>
      <c r="BT814" s="1">
        <v>3594</v>
      </c>
      <c r="BU814" s="1">
        <v>3598</v>
      </c>
      <c r="BV814" s="1">
        <v>3588</v>
      </c>
      <c r="BW814" s="1">
        <v>3595</v>
      </c>
      <c r="BX814" s="1">
        <v>1011.9</v>
      </c>
    </row>
    <row r="815" spans="1:76">
      <c r="A815" s="1">
        <v>2016</v>
      </c>
      <c r="B815" s="1">
        <v>4</v>
      </c>
      <c r="C815" s="24">
        <v>42487</v>
      </c>
      <c r="D815" s="26">
        <v>3620</v>
      </c>
      <c r="E815" s="26">
        <v>3635</v>
      </c>
      <c r="F815" s="26">
        <v>3608</v>
      </c>
      <c r="G815" s="26">
        <v>3616</v>
      </c>
      <c r="H815" s="1">
        <v>1025.4000000000001</v>
      </c>
      <c r="I815" s="81">
        <v>125.81088800000001</v>
      </c>
      <c r="J815" s="119">
        <v>125.866674</v>
      </c>
      <c r="K815" s="119">
        <v>84.581643999999997</v>
      </c>
      <c r="L815" s="72">
        <v>84.644837999999993</v>
      </c>
      <c r="M815" s="7">
        <v>3614</v>
      </c>
      <c r="O815" s="84"/>
      <c r="P815" s="13"/>
      <c r="Q815" s="13"/>
      <c r="R815" s="13"/>
      <c r="S815" s="13"/>
      <c r="T815" s="13"/>
      <c r="U815" s="13"/>
      <c r="V815" s="13"/>
      <c r="W815" s="50"/>
      <c r="X815" s="69">
        <v>3616</v>
      </c>
      <c r="Y815" s="7">
        <v>3660</v>
      </c>
      <c r="Z815" s="68">
        <v>3606</v>
      </c>
      <c r="AA815" s="68">
        <v>3647</v>
      </c>
      <c r="AG815" s="37"/>
      <c r="AH815" s="37"/>
      <c r="AP815" s="14">
        <v>3590</v>
      </c>
      <c r="AQ815" s="14">
        <v>3639</v>
      </c>
      <c r="AR815" s="14">
        <v>3566</v>
      </c>
      <c r="AS815" s="14">
        <v>3630</v>
      </c>
      <c r="AT815" s="14">
        <v>3592</v>
      </c>
      <c r="AU815" s="127">
        <v>4</v>
      </c>
      <c r="AV815" s="127" t="s">
        <v>618</v>
      </c>
      <c r="AW815" s="14">
        <v>1357</v>
      </c>
      <c r="AX815" s="127" t="s">
        <v>618</v>
      </c>
      <c r="AY815" s="14">
        <v>1119</v>
      </c>
      <c r="AZ815" s="1">
        <v>3616</v>
      </c>
      <c r="BA815" s="1">
        <v>3643</v>
      </c>
      <c r="BB815" s="1">
        <v>3613</v>
      </c>
      <c r="BC815" s="1">
        <v>3627</v>
      </c>
      <c r="BH815" s="1">
        <v>3623</v>
      </c>
      <c r="BI815" s="1">
        <v>492</v>
      </c>
      <c r="BJ815" s="1">
        <v>342</v>
      </c>
      <c r="BK815" s="1">
        <v>1.4385964912280702</v>
      </c>
      <c r="BL815" s="1">
        <v>3616</v>
      </c>
      <c r="BM815" s="1">
        <v>3641</v>
      </c>
      <c r="BN815" s="1">
        <v>3613</v>
      </c>
      <c r="BO815" s="1">
        <v>3636</v>
      </c>
      <c r="BP815" s="1">
        <v>3616</v>
      </c>
      <c r="BQ815" s="1">
        <v>3643</v>
      </c>
      <c r="BR815" s="1">
        <v>3609</v>
      </c>
      <c r="BS815" s="1">
        <v>3611</v>
      </c>
      <c r="BT815" s="1">
        <v>3616</v>
      </c>
      <c r="BU815" s="1">
        <v>3620</v>
      </c>
      <c r="BV815" s="1">
        <v>3613</v>
      </c>
      <c r="BW815" s="1">
        <v>3615</v>
      </c>
      <c r="BX815" s="1">
        <v>1017.7</v>
      </c>
    </row>
    <row r="816" spans="1:76">
      <c r="A816" s="1">
        <v>2016</v>
      </c>
      <c r="B816" s="1">
        <v>5</v>
      </c>
      <c r="C816" s="24">
        <v>42488</v>
      </c>
      <c r="D816" s="26">
        <v>3655</v>
      </c>
      <c r="E816" s="26">
        <v>3663</v>
      </c>
      <c r="F816" s="26">
        <v>3580</v>
      </c>
      <c r="G816" s="26">
        <v>3592</v>
      </c>
      <c r="H816" s="1">
        <v>1078.4000000000001</v>
      </c>
      <c r="I816" s="81">
        <v>122.72044</v>
      </c>
      <c r="J816" s="119">
        <v>122.86811899999999</v>
      </c>
      <c r="K816" s="119">
        <v>82.740539999999996</v>
      </c>
      <c r="L816" s="72">
        <v>82.762702000000004</v>
      </c>
      <c r="M816" s="7">
        <v>3581</v>
      </c>
      <c r="O816" s="84"/>
      <c r="P816" s="13"/>
      <c r="Q816" s="13"/>
      <c r="R816" s="13"/>
      <c r="S816" s="13"/>
      <c r="T816" s="13"/>
      <c r="U816" s="13"/>
      <c r="V816" s="13"/>
      <c r="W816" s="50"/>
      <c r="X816" s="69">
        <v>3583</v>
      </c>
      <c r="Y816" s="7">
        <v>3645</v>
      </c>
      <c r="Z816" s="68">
        <v>3578</v>
      </c>
      <c r="AA816" s="68">
        <v>3641</v>
      </c>
      <c r="AG816" s="37"/>
      <c r="AH816" s="37"/>
      <c r="AP816" s="14">
        <v>3616</v>
      </c>
      <c r="AQ816" s="14">
        <v>3663</v>
      </c>
      <c r="AR816" s="14">
        <v>3606</v>
      </c>
      <c r="AS816" s="14">
        <v>3645</v>
      </c>
      <c r="AT816" s="14">
        <v>3613.3333333333335</v>
      </c>
      <c r="AU816" s="127">
        <v>63</v>
      </c>
      <c r="AV816" s="127" t="s">
        <v>618</v>
      </c>
      <c r="AW816" s="14">
        <v>1357</v>
      </c>
      <c r="AX816" s="127" t="s">
        <v>618</v>
      </c>
      <c r="AY816" s="14">
        <v>1119</v>
      </c>
      <c r="AZ816" s="1">
        <v>3583</v>
      </c>
      <c r="BA816" s="1">
        <v>3632</v>
      </c>
      <c r="BB816" s="1">
        <v>3578</v>
      </c>
      <c r="BC816" s="1">
        <v>3623</v>
      </c>
      <c r="BH816" s="1">
        <v>3655</v>
      </c>
      <c r="BI816" s="1">
        <v>464</v>
      </c>
      <c r="BJ816" s="1">
        <v>471</v>
      </c>
      <c r="BK816" s="1">
        <v>0.9851380042462845</v>
      </c>
      <c r="BL816" s="1">
        <v>3583</v>
      </c>
      <c r="BM816" s="1">
        <v>3609</v>
      </c>
      <c r="BN816" s="1">
        <v>3578</v>
      </c>
      <c r="BO816" s="1">
        <v>3602</v>
      </c>
      <c r="BP816" s="1">
        <v>3583</v>
      </c>
      <c r="BQ816" s="1">
        <v>3632</v>
      </c>
      <c r="BR816" s="1">
        <v>3578</v>
      </c>
      <c r="BS816" s="1">
        <v>3610</v>
      </c>
      <c r="BT816" s="1">
        <v>3583</v>
      </c>
      <c r="BU816" s="1">
        <v>3593</v>
      </c>
      <c r="BV816" s="1">
        <v>3578</v>
      </c>
      <c r="BW816" s="1">
        <v>3584</v>
      </c>
      <c r="BX816" s="1">
        <v>1035.8</v>
      </c>
    </row>
    <row r="817" spans="1:76">
      <c r="A817" s="1">
        <v>2016</v>
      </c>
      <c r="B817" s="1">
        <v>2</v>
      </c>
      <c r="C817" s="24">
        <v>42492</v>
      </c>
      <c r="D817" s="26">
        <v>3670</v>
      </c>
      <c r="E817" s="26">
        <v>3677</v>
      </c>
      <c r="F817" s="26">
        <v>3650</v>
      </c>
      <c r="G817" s="26">
        <v>3659</v>
      </c>
      <c r="H817" s="1">
        <v>1063.8</v>
      </c>
      <c r="I817" s="81">
        <v>121.992514</v>
      </c>
      <c r="J817" s="119">
        <v>121.925394</v>
      </c>
      <c r="K817" s="119">
        <v>81.037351999999998</v>
      </c>
      <c r="L817" s="72">
        <v>80.996262000000002</v>
      </c>
      <c r="M817" s="7">
        <v>3654</v>
      </c>
      <c r="O817" s="84"/>
      <c r="P817" s="13"/>
      <c r="Q817" s="13"/>
      <c r="R817" s="13"/>
      <c r="S817" s="13"/>
      <c r="T817" s="13"/>
      <c r="U817" s="13"/>
      <c r="V817" s="13"/>
      <c r="W817" s="50"/>
      <c r="X817" s="69">
        <v>3653</v>
      </c>
      <c r="Y817" s="7">
        <v>3700</v>
      </c>
      <c r="Z817" s="68">
        <v>3651</v>
      </c>
      <c r="AA817" s="68">
        <v>3678</v>
      </c>
      <c r="AG817" s="37"/>
      <c r="AH817" s="37"/>
      <c r="AP817" s="14">
        <v>3583</v>
      </c>
      <c r="AQ817" s="14">
        <v>3677</v>
      </c>
      <c r="AR817" s="14">
        <v>3578</v>
      </c>
      <c r="AS817" s="14">
        <v>3656</v>
      </c>
      <c r="AT817" s="14">
        <v>3643.6666666666665</v>
      </c>
      <c r="AU817" s="127">
        <v>11</v>
      </c>
      <c r="AV817" s="127" t="s">
        <v>618</v>
      </c>
      <c r="AW817" s="14">
        <v>1357</v>
      </c>
      <c r="AX817" s="127" t="s">
        <v>618</v>
      </c>
      <c r="AY817" s="14">
        <v>1119</v>
      </c>
      <c r="AZ817" s="1">
        <v>3653</v>
      </c>
      <c r="BA817" s="1">
        <v>3700</v>
      </c>
      <c r="BB817" s="1">
        <v>3651</v>
      </c>
      <c r="BC817" s="1">
        <v>3688</v>
      </c>
      <c r="BH817" s="1">
        <v>3663</v>
      </c>
      <c r="BI817" s="1">
        <v>575</v>
      </c>
      <c r="BJ817" s="1">
        <v>385</v>
      </c>
      <c r="BK817" s="1">
        <v>1.4935064935064934</v>
      </c>
      <c r="BL817" s="1">
        <v>3653</v>
      </c>
      <c r="BM817" s="1">
        <v>3700</v>
      </c>
      <c r="BN817" s="1">
        <v>3651</v>
      </c>
      <c r="BO817" s="1">
        <v>3691</v>
      </c>
      <c r="BP817" s="1">
        <v>3653</v>
      </c>
      <c r="BQ817" s="1">
        <v>3700</v>
      </c>
      <c r="BR817" s="1">
        <v>3651</v>
      </c>
      <c r="BS817" s="1">
        <v>3691</v>
      </c>
      <c r="BT817" s="1">
        <v>3653</v>
      </c>
      <c r="BU817" s="1">
        <v>3664</v>
      </c>
      <c r="BV817" s="1">
        <v>3651</v>
      </c>
      <c r="BW817" s="1">
        <v>3658</v>
      </c>
      <c r="BX817" s="1">
        <v>1076.5999999999999</v>
      </c>
    </row>
    <row r="818" spans="1:76">
      <c r="A818" s="1">
        <v>2016</v>
      </c>
      <c r="B818" s="1">
        <v>6</v>
      </c>
      <c r="C818" s="24">
        <v>42496</v>
      </c>
      <c r="D818" s="26">
        <v>3677</v>
      </c>
      <c r="E818" s="26">
        <v>3677</v>
      </c>
      <c r="F818" s="26">
        <v>3637</v>
      </c>
      <c r="G818" s="26">
        <v>3643</v>
      </c>
      <c r="H818" s="1">
        <v>1085.0999999999999</v>
      </c>
      <c r="I818" s="81">
        <v>122.06203499999999</v>
      </c>
      <c r="J818" s="119">
        <v>122.06203499999999</v>
      </c>
      <c r="K818" s="119">
        <v>78.757980000000003</v>
      </c>
      <c r="L818" s="72">
        <v>78.822149999999993</v>
      </c>
      <c r="M818" s="7">
        <v>3645</v>
      </c>
      <c r="O818" s="84"/>
      <c r="P818" s="13"/>
      <c r="Q818" s="13"/>
      <c r="R818" s="13"/>
      <c r="S818" s="13"/>
      <c r="T818" s="13"/>
      <c r="U818" s="13"/>
      <c r="V818" s="13"/>
      <c r="W818" s="50"/>
      <c r="X818" s="69">
        <v>3646</v>
      </c>
      <c r="Y818" s="7">
        <v>3702</v>
      </c>
      <c r="Z818" s="68">
        <v>3633</v>
      </c>
      <c r="AA818" s="68">
        <v>3699</v>
      </c>
      <c r="AG818" s="37"/>
      <c r="AH818" s="37"/>
      <c r="AP818" s="14">
        <v>3653</v>
      </c>
      <c r="AQ818" s="14">
        <v>3700</v>
      </c>
      <c r="AR818" s="14">
        <v>3647</v>
      </c>
      <c r="AS818" s="14">
        <v>3647</v>
      </c>
      <c r="AT818" s="14">
        <v>3649.3333333333335</v>
      </c>
      <c r="AU818" s="127">
        <v>34</v>
      </c>
      <c r="AV818" s="127" t="s">
        <v>618</v>
      </c>
      <c r="AW818" s="14">
        <v>1357</v>
      </c>
      <c r="AX818" s="127">
        <v>-55</v>
      </c>
      <c r="AY818" s="14">
        <v>1064</v>
      </c>
      <c r="AZ818" s="1">
        <v>3646</v>
      </c>
      <c r="BA818" s="1">
        <v>3681</v>
      </c>
      <c r="BB818" s="1">
        <v>3633</v>
      </c>
      <c r="BC818" s="1">
        <v>3681</v>
      </c>
      <c r="BH818" s="1">
        <v>3649</v>
      </c>
      <c r="BI818" s="1">
        <v>562</v>
      </c>
      <c r="BJ818" s="1">
        <v>628</v>
      </c>
      <c r="BK818" s="1">
        <v>0.89490445859872614</v>
      </c>
      <c r="BL818" s="1">
        <v>3646</v>
      </c>
      <c r="BM818" s="1">
        <v>3670</v>
      </c>
      <c r="BN818" s="1">
        <v>3633</v>
      </c>
      <c r="BO818" s="1">
        <v>3658</v>
      </c>
      <c r="BP818" s="1">
        <v>3646</v>
      </c>
      <c r="BQ818" s="1">
        <v>3692</v>
      </c>
      <c r="BR818" s="1">
        <v>3633</v>
      </c>
      <c r="BS818" s="1">
        <v>3679</v>
      </c>
      <c r="BT818" s="1">
        <v>3646</v>
      </c>
      <c r="BU818" s="1">
        <v>3652</v>
      </c>
      <c r="BV818" s="1">
        <v>3633</v>
      </c>
      <c r="BW818" s="1">
        <v>3637</v>
      </c>
      <c r="BX818" s="1">
        <v>1065.5999999999999</v>
      </c>
    </row>
    <row r="819" spans="1:76">
      <c r="A819" s="1">
        <v>2016</v>
      </c>
      <c r="B819" s="1">
        <v>2</v>
      </c>
      <c r="C819" s="24">
        <v>42499</v>
      </c>
      <c r="D819" s="26">
        <v>3700</v>
      </c>
      <c r="E819" s="26">
        <v>3713</v>
      </c>
      <c r="F819" s="26">
        <v>3681</v>
      </c>
      <c r="G819" s="26">
        <v>3690</v>
      </c>
      <c r="H819" s="1">
        <v>1046.8</v>
      </c>
      <c r="I819" s="81">
        <v>122.77974</v>
      </c>
      <c r="J819" s="119">
        <v>122.462065</v>
      </c>
      <c r="K819" s="119">
        <v>79.153403999999995</v>
      </c>
      <c r="L819" s="72">
        <v>78.904473999999993</v>
      </c>
      <c r="M819" s="7">
        <v>3684</v>
      </c>
      <c r="O819" s="84"/>
      <c r="P819" s="13"/>
      <c r="Q819" s="13"/>
      <c r="R819" s="13"/>
      <c r="S819" s="13"/>
      <c r="T819" s="13"/>
      <c r="U819" s="13"/>
      <c r="V819" s="13"/>
      <c r="W819" s="50"/>
      <c r="X819" s="69">
        <v>3686</v>
      </c>
      <c r="Y819" s="7">
        <v>3705</v>
      </c>
      <c r="Z819" s="68">
        <v>3617</v>
      </c>
      <c r="AA819" s="68">
        <v>3625</v>
      </c>
      <c r="AG819" s="37"/>
      <c r="AH819" s="37"/>
      <c r="AP819" s="14">
        <v>3646</v>
      </c>
      <c r="AQ819" s="14">
        <v>3713</v>
      </c>
      <c r="AR819" s="14">
        <v>3633</v>
      </c>
      <c r="AS819" s="14">
        <v>3703</v>
      </c>
      <c r="AT819" s="14">
        <v>3668.6666666666665</v>
      </c>
      <c r="AU819" s="127">
        <v>10</v>
      </c>
      <c r="AV819" s="127" t="s">
        <v>618</v>
      </c>
      <c r="AW819" s="14">
        <v>1357</v>
      </c>
      <c r="AX819" s="127" t="s">
        <v>618</v>
      </c>
      <c r="AY819" s="14">
        <v>1064</v>
      </c>
      <c r="AZ819" s="1">
        <v>3686</v>
      </c>
      <c r="BA819" s="1">
        <v>3705</v>
      </c>
      <c r="BB819" s="1">
        <v>3653</v>
      </c>
      <c r="BC819" s="1">
        <v>3661</v>
      </c>
      <c r="BH819" s="1">
        <v>3704</v>
      </c>
      <c r="BI819" s="1">
        <v>538</v>
      </c>
      <c r="BJ819" s="1">
        <v>437</v>
      </c>
      <c r="BK819" s="1">
        <v>1.2311212814645309</v>
      </c>
      <c r="BL819" s="1">
        <v>3686</v>
      </c>
      <c r="BM819" s="1">
        <v>3705</v>
      </c>
      <c r="BN819" s="1">
        <v>3658</v>
      </c>
      <c r="BO819" s="1">
        <v>3669</v>
      </c>
      <c r="BP819" s="1">
        <v>3686</v>
      </c>
      <c r="BQ819" s="1">
        <v>3705</v>
      </c>
      <c r="BR819" s="1">
        <v>3633</v>
      </c>
      <c r="BS819" s="1">
        <v>3646</v>
      </c>
      <c r="BT819" s="1">
        <v>3686</v>
      </c>
      <c r="BU819" s="1">
        <v>3697</v>
      </c>
      <c r="BV819" s="1">
        <v>3683</v>
      </c>
      <c r="BW819" s="1">
        <v>3697</v>
      </c>
      <c r="BX819" s="1">
        <v>1073</v>
      </c>
    </row>
    <row r="820" spans="1:76">
      <c r="A820" s="1">
        <v>2016</v>
      </c>
      <c r="B820" s="1">
        <v>3</v>
      </c>
      <c r="C820" s="24">
        <v>42500</v>
      </c>
      <c r="D820" s="26">
        <v>3630</v>
      </c>
      <c r="E820" s="26">
        <v>3656</v>
      </c>
      <c r="F820" s="26">
        <v>3614</v>
      </c>
      <c r="G820" s="26">
        <v>3649</v>
      </c>
      <c r="H820" s="1">
        <v>1049.3</v>
      </c>
      <c r="I820" s="81">
        <v>123.754434</v>
      </c>
      <c r="J820" s="119">
        <v>123.965169</v>
      </c>
      <c r="K820" s="119">
        <v>79.800197999999995</v>
      </c>
      <c r="L820" s="72">
        <v>79.891565</v>
      </c>
      <c r="M820" s="7">
        <v>3667</v>
      </c>
      <c r="O820" s="84"/>
      <c r="P820" s="13"/>
      <c r="Q820" s="13"/>
      <c r="R820" s="13"/>
      <c r="S820" s="13"/>
      <c r="T820" s="13"/>
      <c r="U820" s="13"/>
      <c r="V820" s="13"/>
      <c r="W820" s="50"/>
      <c r="X820" s="69">
        <v>3669</v>
      </c>
      <c r="Y820" s="7">
        <v>3690</v>
      </c>
      <c r="Z820" s="68">
        <v>3647</v>
      </c>
      <c r="AA820" s="68">
        <v>3684</v>
      </c>
      <c r="AG820" s="37"/>
      <c r="AH820" s="37"/>
      <c r="AP820" s="14">
        <v>3686</v>
      </c>
      <c r="AQ820" s="14">
        <v>3705</v>
      </c>
      <c r="AR820" s="14">
        <v>3614</v>
      </c>
      <c r="AS820" s="14">
        <v>3621</v>
      </c>
      <c r="AT820" s="14">
        <v>3657</v>
      </c>
      <c r="AU820" s="127">
        <v>19</v>
      </c>
      <c r="AV820" s="127" t="s">
        <v>618</v>
      </c>
      <c r="AW820" s="14">
        <v>1357</v>
      </c>
      <c r="AX820" s="127" t="s">
        <v>618</v>
      </c>
      <c r="AY820" s="14">
        <v>1064</v>
      </c>
      <c r="AZ820" s="1">
        <v>3669</v>
      </c>
      <c r="BA820" s="1">
        <v>3675</v>
      </c>
      <c r="BB820" s="1">
        <v>3649</v>
      </c>
      <c r="BC820" s="1">
        <v>3659</v>
      </c>
      <c r="BH820" s="1">
        <v>3630</v>
      </c>
      <c r="BI820" s="1">
        <v>634</v>
      </c>
      <c r="BJ820" s="1">
        <v>794</v>
      </c>
      <c r="BK820" s="1">
        <v>0.79848866498740556</v>
      </c>
      <c r="BL820" s="1">
        <v>3669</v>
      </c>
      <c r="BM820" s="1">
        <v>3675</v>
      </c>
      <c r="BN820" s="1">
        <v>3654</v>
      </c>
      <c r="BO820" s="1">
        <v>3662</v>
      </c>
      <c r="BP820" s="1">
        <v>3669</v>
      </c>
      <c r="BQ820" s="1">
        <v>3675</v>
      </c>
      <c r="BR820" s="1">
        <v>3647</v>
      </c>
      <c r="BS820" s="1">
        <v>3663</v>
      </c>
      <c r="BT820" s="1">
        <v>3669</v>
      </c>
      <c r="BU820" s="1">
        <v>3670</v>
      </c>
      <c r="BV820" s="1">
        <v>3657</v>
      </c>
      <c r="BW820" s="1">
        <v>3662</v>
      </c>
      <c r="BX820" s="1">
        <v>1050.5999999999999</v>
      </c>
    </row>
    <row r="821" spans="1:76">
      <c r="A821" s="1">
        <v>2016</v>
      </c>
      <c r="B821" s="1">
        <v>4</v>
      </c>
      <c r="C821" s="24">
        <v>42501</v>
      </c>
      <c r="D821" s="26">
        <v>3679</v>
      </c>
      <c r="E821" s="26">
        <v>3708</v>
      </c>
      <c r="F821" s="26">
        <v>3672</v>
      </c>
      <c r="G821" s="26">
        <v>3708</v>
      </c>
      <c r="H821" s="1">
        <v>1068.2</v>
      </c>
      <c r="I821" s="81">
        <v>123.78599699999999</v>
      </c>
      <c r="J821" s="119">
        <v>123.751296</v>
      </c>
      <c r="K821" s="119">
        <v>79.894183999999996</v>
      </c>
      <c r="L821" s="72">
        <v>79.875639000000007</v>
      </c>
      <c r="M821" s="7">
        <v>3697</v>
      </c>
      <c r="O821" s="84"/>
      <c r="P821" s="13"/>
      <c r="Q821" s="13"/>
      <c r="R821" s="13"/>
      <c r="S821" s="13"/>
      <c r="T821" s="13"/>
      <c r="U821" s="13"/>
      <c r="V821" s="13"/>
      <c r="W821" s="50"/>
      <c r="X821" s="69">
        <v>3700</v>
      </c>
      <c r="Y821" s="7">
        <v>3743</v>
      </c>
      <c r="Z821" s="68">
        <v>3690</v>
      </c>
      <c r="AA821" s="68">
        <v>3707</v>
      </c>
      <c r="AG821" s="37"/>
      <c r="AH821" s="37"/>
      <c r="AP821" s="14">
        <v>3669</v>
      </c>
      <c r="AQ821" s="14">
        <v>3692</v>
      </c>
      <c r="AR821" s="14">
        <v>3647</v>
      </c>
      <c r="AS821" s="14">
        <v>3692</v>
      </c>
      <c r="AT821" s="14">
        <v>3672</v>
      </c>
      <c r="AU821" s="127">
        <v>29</v>
      </c>
      <c r="AV821" s="127">
        <v>11</v>
      </c>
      <c r="AW821" s="14">
        <v>1368</v>
      </c>
      <c r="AX821" s="127" t="s">
        <v>618</v>
      </c>
      <c r="AY821" s="14">
        <v>1064</v>
      </c>
      <c r="AZ821" s="1">
        <v>3700</v>
      </c>
      <c r="BA821" s="1">
        <v>3743</v>
      </c>
      <c r="BB821" s="1">
        <v>3690</v>
      </c>
      <c r="BC821" s="1">
        <v>3719</v>
      </c>
      <c r="BH821" s="1">
        <v>3679</v>
      </c>
      <c r="BI821" s="1">
        <v>513</v>
      </c>
      <c r="BJ821" s="1">
        <v>518</v>
      </c>
      <c r="BK821" s="1">
        <v>0.99034749034749037</v>
      </c>
      <c r="BL821" s="1">
        <v>3700</v>
      </c>
      <c r="BM821" s="1">
        <v>3743</v>
      </c>
      <c r="BN821" s="1">
        <v>3690</v>
      </c>
      <c r="BO821" s="1">
        <v>3725</v>
      </c>
      <c r="BP821" s="1">
        <v>3700</v>
      </c>
      <c r="BQ821" s="1">
        <v>3743</v>
      </c>
      <c r="BR821" s="1">
        <v>3690</v>
      </c>
      <c r="BS821" s="1">
        <v>3722</v>
      </c>
      <c r="BT821" s="1">
        <v>3700</v>
      </c>
      <c r="BU821" s="1">
        <v>3704</v>
      </c>
      <c r="BV821" s="1">
        <v>3694</v>
      </c>
      <c r="BW821" s="1">
        <v>3698</v>
      </c>
      <c r="BX821" s="1">
        <v>1064.7</v>
      </c>
    </row>
    <row r="822" spans="1:76">
      <c r="A822" s="1">
        <v>2016</v>
      </c>
      <c r="B822" s="1">
        <v>5</v>
      </c>
      <c r="C822" s="24">
        <v>42502</v>
      </c>
      <c r="D822" s="26">
        <v>3705</v>
      </c>
      <c r="E822" s="26">
        <v>3722</v>
      </c>
      <c r="F822" s="26">
        <v>3699</v>
      </c>
      <c r="G822" s="26">
        <v>3722</v>
      </c>
      <c r="H822" s="1">
        <v>1050.2</v>
      </c>
      <c r="I822" s="81">
        <v>124.32387300000001</v>
      </c>
      <c r="J822" s="119">
        <v>124.165195</v>
      </c>
      <c r="K822" s="119">
        <v>79.798731000000004</v>
      </c>
      <c r="L822" s="72">
        <v>79.678200000000004</v>
      </c>
      <c r="M822" s="7">
        <v>3693</v>
      </c>
      <c r="O822" s="84"/>
      <c r="P822" s="13"/>
      <c r="Q822" s="13"/>
      <c r="R822" s="13"/>
      <c r="S822" s="13"/>
      <c r="T822" s="13"/>
      <c r="U822" s="13"/>
      <c r="V822" s="13"/>
      <c r="W822" s="50"/>
      <c r="X822" s="69">
        <v>3692</v>
      </c>
      <c r="Y822" s="7">
        <v>3726</v>
      </c>
      <c r="Z822" s="68">
        <v>3653</v>
      </c>
      <c r="AA822" s="68">
        <v>3679</v>
      </c>
      <c r="AG822" s="37"/>
      <c r="AH822" s="37"/>
      <c r="AP822" s="14">
        <v>3700</v>
      </c>
      <c r="AQ822" s="14">
        <v>3743</v>
      </c>
      <c r="AR822" s="14">
        <v>3690</v>
      </c>
      <c r="AS822" s="14">
        <v>3713</v>
      </c>
      <c r="AT822" s="14">
        <v>3675.3333333333335</v>
      </c>
      <c r="AU822" s="127">
        <v>17</v>
      </c>
      <c r="AV822" s="127" t="s">
        <v>618</v>
      </c>
      <c r="AW822" s="14">
        <v>1368</v>
      </c>
      <c r="AX822" s="127" t="s">
        <v>618</v>
      </c>
      <c r="AY822" s="14">
        <v>1064</v>
      </c>
      <c r="AZ822" s="1">
        <v>3692</v>
      </c>
      <c r="BA822" s="1">
        <v>3726</v>
      </c>
      <c r="BB822" s="1">
        <v>3682</v>
      </c>
      <c r="BC822" s="1">
        <v>3719</v>
      </c>
      <c r="BH822" s="1">
        <v>3700</v>
      </c>
      <c r="BI822" s="1">
        <v>644</v>
      </c>
      <c r="BJ822" s="1">
        <v>413</v>
      </c>
      <c r="BK822" s="1">
        <v>1.5593220338983051</v>
      </c>
      <c r="BL822" s="1">
        <v>3692</v>
      </c>
      <c r="BM822" s="1">
        <v>3710</v>
      </c>
      <c r="BN822" s="1">
        <v>3682</v>
      </c>
      <c r="BO822" s="1">
        <v>3696</v>
      </c>
      <c r="BP822" s="1">
        <v>3692</v>
      </c>
      <c r="BQ822" s="1">
        <v>3726</v>
      </c>
      <c r="BR822" s="1">
        <v>3682</v>
      </c>
      <c r="BS822" s="1">
        <v>3697</v>
      </c>
      <c r="BT822" s="1">
        <v>3692</v>
      </c>
      <c r="BU822" s="1">
        <v>3710</v>
      </c>
      <c r="BV822" s="1">
        <v>3690</v>
      </c>
      <c r="BW822" s="1">
        <v>3707</v>
      </c>
      <c r="BX822" s="1">
        <v>1063.2</v>
      </c>
    </row>
    <row r="823" spans="1:76">
      <c r="A823" s="1">
        <v>2016</v>
      </c>
      <c r="B823" s="1">
        <v>6</v>
      </c>
      <c r="C823" s="24">
        <v>42503</v>
      </c>
      <c r="D823" s="26">
        <v>3671</v>
      </c>
      <c r="E823" s="26">
        <v>3691</v>
      </c>
      <c r="F823" s="26">
        <v>3646</v>
      </c>
      <c r="G823" s="26">
        <v>3687</v>
      </c>
      <c r="H823" s="1">
        <v>1052.0999999999999</v>
      </c>
      <c r="I823" s="81">
        <v>123.140578</v>
      </c>
      <c r="J823" s="119">
        <v>123.21145</v>
      </c>
      <c r="K823" s="119">
        <v>79.133104000000003</v>
      </c>
      <c r="L823" s="72">
        <v>79.144469999999998</v>
      </c>
      <c r="M823" s="7">
        <v>3681</v>
      </c>
      <c r="O823" s="84"/>
      <c r="P823" s="13"/>
      <c r="Q823" s="13"/>
      <c r="R823" s="13"/>
      <c r="S823" s="13"/>
      <c r="T823" s="13"/>
      <c r="U823" s="13"/>
      <c r="V823" s="13"/>
      <c r="W823" s="50"/>
      <c r="X823" s="69">
        <v>3677</v>
      </c>
      <c r="Y823" s="7">
        <v>3694</v>
      </c>
      <c r="Z823" s="68">
        <v>3634</v>
      </c>
      <c r="AA823" s="68">
        <v>3662</v>
      </c>
      <c r="AG823" s="37"/>
      <c r="AH823" s="37"/>
      <c r="AP823" s="14">
        <v>3692</v>
      </c>
      <c r="AQ823" s="14">
        <v>3726</v>
      </c>
      <c r="AR823" s="14">
        <v>3653</v>
      </c>
      <c r="AS823" s="14">
        <v>3661</v>
      </c>
      <c r="AT823" s="14">
        <v>3688.6666666666665</v>
      </c>
      <c r="AU823" s="127">
        <v>16</v>
      </c>
      <c r="AV823" s="127" t="s">
        <v>618</v>
      </c>
      <c r="AW823" s="14">
        <v>1368</v>
      </c>
      <c r="AX823" s="127">
        <v>-7</v>
      </c>
      <c r="AY823" s="14">
        <v>1057</v>
      </c>
      <c r="AZ823" s="1">
        <v>3677</v>
      </c>
      <c r="BA823" s="1">
        <v>3694</v>
      </c>
      <c r="BB823" s="1">
        <v>3653</v>
      </c>
      <c r="BC823" s="1">
        <v>3658</v>
      </c>
      <c r="BH823" s="1">
        <v>3671</v>
      </c>
      <c r="BI823" s="1">
        <v>464</v>
      </c>
      <c r="BJ823" s="1">
        <v>557</v>
      </c>
      <c r="BK823" s="1">
        <v>0.83303411131059246</v>
      </c>
      <c r="BL823" s="1">
        <v>3677</v>
      </c>
      <c r="BM823" s="1">
        <v>3694</v>
      </c>
      <c r="BN823" s="1">
        <v>3654</v>
      </c>
      <c r="BO823" s="1">
        <v>3655</v>
      </c>
      <c r="BP823" s="1">
        <v>3677</v>
      </c>
      <c r="BQ823" s="1">
        <v>3694</v>
      </c>
      <c r="BR823" s="1">
        <v>3634</v>
      </c>
      <c r="BS823" s="1">
        <v>3661</v>
      </c>
      <c r="BT823" s="1">
        <v>3677</v>
      </c>
      <c r="BU823" s="1">
        <v>3693</v>
      </c>
      <c r="BV823" s="1">
        <v>3677</v>
      </c>
      <c r="BW823" s="1">
        <v>3690</v>
      </c>
      <c r="BX823" s="1">
        <v>1060.2</v>
      </c>
    </row>
    <row r="824" spans="1:76">
      <c r="A824" s="1">
        <v>2016</v>
      </c>
      <c r="B824" s="1">
        <v>2</v>
      </c>
      <c r="C824" s="24">
        <v>42506</v>
      </c>
      <c r="D824" s="26">
        <v>3658</v>
      </c>
      <c r="E824" s="26">
        <v>3692</v>
      </c>
      <c r="F824" s="26">
        <v>3656</v>
      </c>
      <c r="G824" s="26">
        <v>3684</v>
      </c>
      <c r="H824" s="1">
        <v>1053.5</v>
      </c>
      <c r="I824" s="81">
        <v>123.01579</v>
      </c>
      <c r="J824" s="119">
        <v>123.002208</v>
      </c>
      <c r="K824" s="119">
        <v>79.304081999999994</v>
      </c>
      <c r="L824" s="72">
        <v>79.158927000000006</v>
      </c>
      <c r="M824" s="7">
        <v>3688</v>
      </c>
      <c r="O824" s="84"/>
      <c r="P824" s="13"/>
      <c r="Q824" s="13"/>
      <c r="R824" s="13"/>
      <c r="S824" s="13"/>
      <c r="T824" s="13"/>
      <c r="U824" s="13"/>
      <c r="V824" s="13"/>
      <c r="W824" s="50"/>
      <c r="X824" s="69">
        <v>3689</v>
      </c>
      <c r="Y824" s="7">
        <v>3706</v>
      </c>
      <c r="Z824" s="68">
        <v>3665</v>
      </c>
      <c r="AA824" s="68">
        <v>3673</v>
      </c>
      <c r="AG824" s="37"/>
      <c r="AH824" s="37"/>
      <c r="AP824" s="14">
        <v>3677</v>
      </c>
      <c r="AQ824" s="14">
        <v>3694</v>
      </c>
      <c r="AR824" s="14">
        <v>3634</v>
      </c>
      <c r="AS824" s="14">
        <v>3663</v>
      </c>
      <c r="AT824" s="14">
        <v>3679</v>
      </c>
      <c r="AU824" s="127">
        <v>26</v>
      </c>
      <c r="AV824" s="127" t="s">
        <v>618</v>
      </c>
      <c r="AW824" s="14">
        <v>1368</v>
      </c>
      <c r="AX824" s="127" t="s">
        <v>618</v>
      </c>
      <c r="AY824" s="14">
        <v>1057</v>
      </c>
      <c r="AZ824" s="1">
        <v>3689</v>
      </c>
      <c r="BA824" s="1">
        <v>3706</v>
      </c>
      <c r="BB824" s="1">
        <v>3665</v>
      </c>
      <c r="BC824" s="1">
        <v>3699</v>
      </c>
      <c r="BH824" s="1">
        <v>3666</v>
      </c>
      <c r="BI824" s="1">
        <v>469</v>
      </c>
      <c r="BJ824" s="1">
        <v>465</v>
      </c>
      <c r="BK824" s="1">
        <v>1.0086021505376344</v>
      </c>
      <c r="BL824" s="1">
        <v>3689</v>
      </c>
      <c r="BM824" s="1">
        <v>3706</v>
      </c>
      <c r="BN824" s="1">
        <v>3665</v>
      </c>
      <c r="BO824" s="1">
        <v>3698</v>
      </c>
      <c r="BP824" s="1">
        <v>3689</v>
      </c>
      <c r="BQ824" s="1">
        <v>3706</v>
      </c>
      <c r="BR824" s="1">
        <v>3665</v>
      </c>
      <c r="BS824" s="1">
        <v>3669</v>
      </c>
      <c r="BT824" s="1">
        <v>3689</v>
      </c>
      <c r="BU824" s="1">
        <v>3691</v>
      </c>
      <c r="BV824" s="1">
        <v>3673</v>
      </c>
      <c r="BW824" s="1">
        <v>3678</v>
      </c>
      <c r="BX824" s="1">
        <v>1056.0999999999999</v>
      </c>
    </row>
    <row r="825" spans="1:76">
      <c r="A825" s="1">
        <v>2016</v>
      </c>
      <c r="B825" s="1">
        <v>3</v>
      </c>
      <c r="C825" s="24">
        <v>42507</v>
      </c>
      <c r="D825" s="26">
        <v>3680</v>
      </c>
      <c r="E825" s="26">
        <v>3696</v>
      </c>
      <c r="F825" s="26">
        <v>3679</v>
      </c>
      <c r="G825" s="26">
        <v>3693</v>
      </c>
      <c r="H825" s="1">
        <v>1054.5</v>
      </c>
      <c r="I825" s="81">
        <v>123.84862800000001</v>
      </c>
      <c r="J825" s="119">
        <v>123.90527299999999</v>
      </c>
      <c r="K825" s="119">
        <v>80.361131999999998</v>
      </c>
      <c r="L825" s="72">
        <v>80.419760999999994</v>
      </c>
      <c r="M825" s="7">
        <v>3696</v>
      </c>
      <c r="O825" s="84"/>
      <c r="P825" s="13"/>
      <c r="Q825" s="13"/>
      <c r="R825" s="13"/>
      <c r="S825" s="13"/>
      <c r="T825" s="13"/>
      <c r="U825" s="13"/>
      <c r="V825" s="13"/>
      <c r="W825" s="50"/>
      <c r="X825" s="69">
        <v>3695</v>
      </c>
      <c r="Y825" s="7">
        <v>3706</v>
      </c>
      <c r="Z825" s="68">
        <v>3655</v>
      </c>
      <c r="AA825" s="68">
        <v>3688</v>
      </c>
      <c r="AG825" s="37"/>
      <c r="AH825" s="37"/>
      <c r="AP825" s="14">
        <v>3689</v>
      </c>
      <c r="AQ825" s="14">
        <v>3706</v>
      </c>
      <c r="AR825" s="14">
        <v>3665</v>
      </c>
      <c r="AS825" s="14">
        <v>3690</v>
      </c>
      <c r="AT825" s="14">
        <v>3671.3333333333335</v>
      </c>
      <c r="AU825" s="127">
        <v>13</v>
      </c>
      <c r="AV825" s="127" t="s">
        <v>618</v>
      </c>
      <c r="AW825" s="14">
        <v>1368</v>
      </c>
      <c r="AX825" s="127" t="s">
        <v>618</v>
      </c>
      <c r="AY825" s="14">
        <v>1057</v>
      </c>
      <c r="AZ825" s="1">
        <v>3695</v>
      </c>
      <c r="BA825" s="1">
        <v>3700</v>
      </c>
      <c r="BB825" s="1">
        <v>3655</v>
      </c>
      <c r="BC825" s="1">
        <v>3664</v>
      </c>
      <c r="BH825" s="1">
        <v>3686</v>
      </c>
      <c r="BI825" s="1">
        <v>663</v>
      </c>
      <c r="BJ825" s="1">
        <v>544</v>
      </c>
      <c r="BK825" s="1">
        <v>1.21875</v>
      </c>
      <c r="BL825" s="1">
        <v>3695</v>
      </c>
      <c r="BM825" s="1">
        <v>3700</v>
      </c>
      <c r="BN825" s="1">
        <v>3655</v>
      </c>
      <c r="BO825" s="1">
        <v>3659</v>
      </c>
      <c r="BP825" s="1">
        <v>3695</v>
      </c>
      <c r="BQ825" s="1">
        <v>3706</v>
      </c>
      <c r="BR825" s="1">
        <v>3655</v>
      </c>
      <c r="BS825" s="1">
        <v>3701</v>
      </c>
      <c r="BT825" s="1">
        <v>3695</v>
      </c>
      <c r="BU825" s="1">
        <v>3700</v>
      </c>
      <c r="BV825" s="1">
        <v>3693</v>
      </c>
      <c r="BW825" s="1">
        <v>3697</v>
      </c>
      <c r="BX825" s="1">
        <v>1054.9000000000001</v>
      </c>
    </row>
    <row r="826" spans="1:76">
      <c r="A826" s="1">
        <v>2016</v>
      </c>
      <c r="B826" s="1">
        <v>4</v>
      </c>
      <c r="C826" s="24">
        <v>42508</v>
      </c>
      <c r="D826" s="26">
        <v>3689</v>
      </c>
      <c r="E826" s="26">
        <v>3689</v>
      </c>
      <c r="F826" s="26">
        <v>3663</v>
      </c>
      <c r="G826" s="26">
        <v>3675</v>
      </c>
      <c r="H826" s="1">
        <v>1042.5</v>
      </c>
      <c r="I826" s="81">
        <v>123.4387</v>
      </c>
      <c r="J826" s="119">
        <v>123.37365</v>
      </c>
      <c r="K826" s="119">
        <v>79.504375999999993</v>
      </c>
      <c r="L826" s="72">
        <v>79.518900000000002</v>
      </c>
      <c r="M826" s="7">
        <v>3667</v>
      </c>
      <c r="O826" s="84"/>
      <c r="P826" s="13"/>
      <c r="Q826" s="13"/>
      <c r="R826" s="13"/>
      <c r="S826" s="13"/>
      <c r="T826" s="13"/>
      <c r="U826" s="13"/>
      <c r="V826" s="13"/>
      <c r="W826" s="50"/>
      <c r="X826" s="69">
        <v>3671</v>
      </c>
      <c r="Y826" s="7">
        <v>3673</v>
      </c>
      <c r="Z826" s="68">
        <v>3625</v>
      </c>
      <c r="AA826" s="68">
        <v>3644</v>
      </c>
      <c r="AG826" s="37"/>
      <c r="AH826" s="37"/>
      <c r="AP826" s="14">
        <v>3695</v>
      </c>
      <c r="AQ826" s="14">
        <v>3706</v>
      </c>
      <c r="AR826" s="14">
        <v>3655</v>
      </c>
      <c r="AS826" s="14">
        <v>3673</v>
      </c>
      <c r="AT826" s="14">
        <v>3675.3333333333335</v>
      </c>
      <c r="AU826" s="127">
        <v>14</v>
      </c>
      <c r="AV826" s="127" t="s">
        <v>618</v>
      </c>
      <c r="AW826" s="14">
        <v>1368</v>
      </c>
      <c r="AX826" s="127" t="s">
        <v>618</v>
      </c>
      <c r="AY826" s="14">
        <v>1057</v>
      </c>
      <c r="AZ826" s="1">
        <v>3671</v>
      </c>
      <c r="BA826" s="1">
        <v>3673</v>
      </c>
      <c r="BB826" s="1">
        <v>3625</v>
      </c>
      <c r="BC826" s="1">
        <v>3660</v>
      </c>
      <c r="BH826" s="1">
        <v>3686</v>
      </c>
      <c r="BI826" s="1">
        <v>570</v>
      </c>
      <c r="BJ826" s="1">
        <v>403</v>
      </c>
      <c r="BK826" s="1">
        <v>1.4143920595533499</v>
      </c>
      <c r="BL826" s="1">
        <v>3671</v>
      </c>
      <c r="BM826" s="1">
        <v>3673</v>
      </c>
      <c r="BN826" s="1">
        <v>3637</v>
      </c>
      <c r="BO826" s="1">
        <v>3639</v>
      </c>
      <c r="BP826" s="1">
        <v>3671</v>
      </c>
      <c r="BQ826" s="1">
        <v>3673</v>
      </c>
      <c r="BR826" s="1">
        <v>3625</v>
      </c>
      <c r="BS826" s="1">
        <v>3651</v>
      </c>
      <c r="BT826" s="1">
        <v>3671</v>
      </c>
      <c r="BU826" s="1">
        <v>3673</v>
      </c>
      <c r="BV826" s="1">
        <v>3661</v>
      </c>
      <c r="BW826" s="1">
        <v>3661</v>
      </c>
      <c r="BX826" s="1">
        <v>1047.5999999999999</v>
      </c>
    </row>
    <row r="827" spans="1:76">
      <c r="A827" s="1">
        <v>2016</v>
      </c>
      <c r="B827" s="1">
        <v>5</v>
      </c>
      <c r="C827" s="24">
        <v>42509</v>
      </c>
      <c r="D827" s="26">
        <v>3644</v>
      </c>
      <c r="E827" s="26">
        <v>3649</v>
      </c>
      <c r="F827" s="26">
        <v>3595</v>
      </c>
      <c r="G827" s="26">
        <v>3611</v>
      </c>
      <c r="H827" s="1">
        <v>1017</v>
      </c>
      <c r="I827" s="81">
        <v>123.577488</v>
      </c>
      <c r="J827" s="119">
        <v>123.376639</v>
      </c>
      <c r="K827" s="119">
        <v>79.403328000000002</v>
      </c>
      <c r="L827" s="72">
        <v>79.397648000000004</v>
      </c>
      <c r="M827" s="7">
        <v>3603</v>
      </c>
      <c r="O827" s="84"/>
      <c r="P827" s="13"/>
      <c r="Q827" s="13"/>
      <c r="R827" s="13"/>
      <c r="S827" s="13"/>
      <c r="T827" s="13"/>
      <c r="U827" s="13"/>
      <c r="V827" s="13"/>
      <c r="W827" s="50"/>
      <c r="X827" s="69">
        <v>3605</v>
      </c>
      <c r="Y827" s="7">
        <v>3620</v>
      </c>
      <c r="Z827" s="68">
        <v>3550</v>
      </c>
      <c r="AA827" s="68">
        <v>3581</v>
      </c>
      <c r="AG827" s="37"/>
      <c r="AH827" s="37"/>
      <c r="AP827" s="14">
        <v>3671</v>
      </c>
      <c r="AQ827" s="14">
        <v>3673</v>
      </c>
      <c r="AR827" s="14">
        <v>3622</v>
      </c>
      <c r="AS827" s="14">
        <v>3630</v>
      </c>
      <c r="AT827" s="14">
        <v>3664.3333333333335</v>
      </c>
      <c r="AU827" s="127">
        <v>33</v>
      </c>
      <c r="AV827" s="127" t="s">
        <v>618</v>
      </c>
      <c r="AW827" s="14">
        <v>1368</v>
      </c>
      <c r="AX827" s="127">
        <v>35</v>
      </c>
      <c r="AY827" s="14">
        <v>1092</v>
      </c>
      <c r="AZ827" s="1">
        <v>3605</v>
      </c>
      <c r="BA827" s="1">
        <v>3620</v>
      </c>
      <c r="BB827" s="1">
        <v>3555</v>
      </c>
      <c r="BC827" s="1">
        <v>3560</v>
      </c>
      <c r="BH827" s="1">
        <v>3642</v>
      </c>
      <c r="BI827" s="1">
        <v>655</v>
      </c>
      <c r="BJ827" s="1">
        <v>568</v>
      </c>
      <c r="BK827" s="1">
        <v>1.153169014084507</v>
      </c>
      <c r="BL827" s="1">
        <v>3605</v>
      </c>
      <c r="BM827" s="1">
        <v>3620</v>
      </c>
      <c r="BN827" s="1">
        <v>3560</v>
      </c>
      <c r="BO827" s="1">
        <v>3573</v>
      </c>
      <c r="BP827" s="1">
        <v>3605</v>
      </c>
      <c r="BQ827" s="1">
        <v>3620</v>
      </c>
      <c r="BR827" s="1">
        <v>3550</v>
      </c>
      <c r="BS827" s="1">
        <v>3562</v>
      </c>
      <c r="BT827" s="1">
        <v>3605</v>
      </c>
      <c r="BU827" s="1">
        <v>3620</v>
      </c>
      <c r="BV827" s="1">
        <v>3601</v>
      </c>
      <c r="BW827" s="1">
        <v>3611</v>
      </c>
      <c r="BX827" s="1">
        <v>1024.5999999999999</v>
      </c>
    </row>
    <row r="828" spans="1:76">
      <c r="A828" s="1">
        <v>2016</v>
      </c>
      <c r="B828" s="1">
        <v>6</v>
      </c>
      <c r="C828" s="24">
        <v>42510</v>
      </c>
      <c r="D828" s="26">
        <v>3585</v>
      </c>
      <c r="E828" s="26">
        <v>3610</v>
      </c>
      <c r="F828" s="26">
        <v>3584</v>
      </c>
      <c r="G828" s="26">
        <v>3600</v>
      </c>
      <c r="H828" s="1">
        <v>1023.3</v>
      </c>
      <c r="I828" s="81">
        <v>123.45451199999999</v>
      </c>
      <c r="J828" s="119">
        <v>123.721746</v>
      </c>
      <c r="K828" s="119">
        <v>79.668666000000002</v>
      </c>
      <c r="L828" s="72">
        <v>79.79204</v>
      </c>
      <c r="M828" s="7">
        <v>3606</v>
      </c>
      <c r="O828" s="84"/>
      <c r="P828" s="13"/>
      <c r="Q828" s="13"/>
      <c r="R828" s="13"/>
      <c r="S828" s="13"/>
      <c r="T828" s="13"/>
      <c r="U828" s="13"/>
      <c r="V828" s="13"/>
      <c r="W828" s="50"/>
      <c r="X828" s="69">
        <v>3606</v>
      </c>
      <c r="Y828" s="7">
        <v>3641</v>
      </c>
      <c r="Z828" s="68">
        <v>3602</v>
      </c>
      <c r="AA828" s="68">
        <v>3617</v>
      </c>
      <c r="AG828" s="37"/>
      <c r="AH828" s="37"/>
      <c r="AP828" s="14">
        <v>3605</v>
      </c>
      <c r="AQ828" s="14">
        <v>3620</v>
      </c>
      <c r="AR828" s="14">
        <v>3550</v>
      </c>
      <c r="AS828" s="14">
        <v>3593</v>
      </c>
      <c r="AT828" s="14">
        <v>3632</v>
      </c>
      <c r="AU828" s="127">
        <v>15</v>
      </c>
      <c r="AV828" s="127" t="s">
        <v>618</v>
      </c>
      <c r="AW828" s="14">
        <v>1368</v>
      </c>
      <c r="AX828" s="127" t="s">
        <v>618</v>
      </c>
      <c r="AY828" s="14">
        <v>1092</v>
      </c>
      <c r="AZ828" s="1">
        <v>3606</v>
      </c>
      <c r="BA828" s="1">
        <v>3641</v>
      </c>
      <c r="BB828" s="1">
        <v>3602</v>
      </c>
      <c r="BC828" s="1">
        <v>3624</v>
      </c>
      <c r="BH828" s="1">
        <v>3591</v>
      </c>
      <c r="BI828" s="1">
        <v>1044</v>
      </c>
      <c r="BJ828" s="1">
        <v>472</v>
      </c>
      <c r="BK828" s="1">
        <v>2.2118644067796609</v>
      </c>
      <c r="BL828" s="1">
        <v>3606</v>
      </c>
      <c r="BM828" s="1">
        <v>3624</v>
      </c>
      <c r="BN828" s="1">
        <v>3602</v>
      </c>
      <c r="BO828" s="1">
        <v>3623</v>
      </c>
      <c r="BP828" s="1">
        <v>3606</v>
      </c>
      <c r="BQ828" s="1">
        <v>3641</v>
      </c>
      <c r="BR828" s="1">
        <v>3602</v>
      </c>
      <c r="BS828" s="1">
        <v>3621</v>
      </c>
      <c r="BT828" s="1">
        <v>3606</v>
      </c>
      <c r="BU828" s="1">
        <v>3616</v>
      </c>
      <c r="BV828" s="1">
        <v>3602</v>
      </c>
      <c r="BW828" s="1">
        <v>3611</v>
      </c>
      <c r="BX828" s="1">
        <v>1021.8</v>
      </c>
    </row>
    <row r="829" spans="1:76">
      <c r="A829" s="1">
        <v>2016</v>
      </c>
      <c r="B829" s="1">
        <v>2</v>
      </c>
      <c r="C829" s="24">
        <v>42513</v>
      </c>
      <c r="D829" s="26">
        <v>3613</v>
      </c>
      <c r="E829" s="26">
        <v>3620</v>
      </c>
      <c r="F829" s="26">
        <v>3582</v>
      </c>
      <c r="G829" s="26">
        <v>3595</v>
      </c>
      <c r="H829" s="1">
        <v>1013.1</v>
      </c>
      <c r="I829" s="81">
        <v>123.113952</v>
      </c>
      <c r="J829" s="119">
        <v>122.923008</v>
      </c>
      <c r="K829" s="119">
        <v>79.379562000000007</v>
      </c>
      <c r="L829" s="72">
        <v>79.081344000000001</v>
      </c>
      <c r="M829" s="7">
        <v>3576</v>
      </c>
      <c r="O829" s="84"/>
      <c r="P829" s="13"/>
      <c r="Q829" s="13"/>
      <c r="R829" s="13"/>
      <c r="S829" s="13"/>
      <c r="T829" s="13"/>
      <c r="U829" s="13"/>
      <c r="V829" s="13"/>
      <c r="W829" s="50"/>
      <c r="X829" s="69">
        <v>3575</v>
      </c>
      <c r="Y829" s="7">
        <v>3588</v>
      </c>
      <c r="Z829" s="68">
        <v>3534</v>
      </c>
      <c r="AA829" s="68">
        <v>3556</v>
      </c>
      <c r="AG829" s="37"/>
      <c r="AH829" s="37"/>
      <c r="AP829" s="14">
        <v>3606</v>
      </c>
      <c r="AQ829" s="14">
        <v>3641</v>
      </c>
      <c r="AR829" s="14">
        <v>3602</v>
      </c>
      <c r="AS829" s="14">
        <v>3612</v>
      </c>
      <c r="AT829" s="14">
        <v>3611.6666666666665</v>
      </c>
      <c r="AU829" s="127">
        <v>18</v>
      </c>
      <c r="AV829" s="127" t="s">
        <v>618</v>
      </c>
      <c r="AW829" s="14">
        <v>1368</v>
      </c>
      <c r="AX829" s="127" t="s">
        <v>618</v>
      </c>
      <c r="AY829" s="14">
        <v>1092</v>
      </c>
      <c r="AZ829" s="1">
        <v>3575</v>
      </c>
      <c r="BA829" s="1">
        <v>3588</v>
      </c>
      <c r="BB829" s="1">
        <v>3534</v>
      </c>
      <c r="BC829" s="1">
        <v>3543</v>
      </c>
      <c r="BH829" s="1">
        <v>3610</v>
      </c>
      <c r="BI829" s="1">
        <v>453</v>
      </c>
      <c r="BJ829" s="1">
        <v>537</v>
      </c>
      <c r="BK829" s="1">
        <v>0.84357541899441346</v>
      </c>
      <c r="BL829" s="1">
        <v>3575</v>
      </c>
      <c r="BM829" s="1">
        <v>3588</v>
      </c>
      <c r="BN829" s="1">
        <v>3546</v>
      </c>
      <c r="BO829" s="1">
        <v>3552</v>
      </c>
      <c r="BP829" s="1">
        <v>3575</v>
      </c>
      <c r="BQ829" s="1">
        <v>3588</v>
      </c>
      <c r="BR829" s="1">
        <v>3534</v>
      </c>
      <c r="BS829" s="1">
        <v>3556</v>
      </c>
      <c r="BT829" s="1">
        <v>3575</v>
      </c>
      <c r="BU829" s="1">
        <v>3588</v>
      </c>
      <c r="BV829" s="1">
        <v>3574</v>
      </c>
      <c r="BW829" s="1">
        <v>3587</v>
      </c>
      <c r="BX829" s="1">
        <v>1020.1</v>
      </c>
    </row>
    <row r="830" spans="1:76">
      <c r="A830" s="1">
        <v>2016</v>
      </c>
      <c r="B830" s="1">
        <v>3</v>
      </c>
      <c r="C830" s="24">
        <v>42514</v>
      </c>
      <c r="D830" s="26">
        <v>3560</v>
      </c>
      <c r="E830" s="26">
        <v>3560</v>
      </c>
      <c r="F830" s="26">
        <v>3525</v>
      </c>
      <c r="G830" s="26">
        <v>3535</v>
      </c>
      <c r="H830" s="1">
        <v>1004.2</v>
      </c>
      <c r="I830" s="81">
        <v>122.505861</v>
      </c>
      <c r="J830" s="119">
        <v>122.52800000000001</v>
      </c>
      <c r="K830" s="119">
        <v>78.356057000000007</v>
      </c>
      <c r="L830" s="72">
        <v>78.392264999999995</v>
      </c>
      <c r="M830" s="7">
        <v>3537</v>
      </c>
      <c r="O830" s="84"/>
      <c r="P830" s="13"/>
      <c r="Q830" s="13"/>
      <c r="R830" s="13"/>
      <c r="S830" s="13"/>
      <c r="T830" s="13"/>
      <c r="U830" s="13"/>
      <c r="V830" s="13"/>
      <c r="W830" s="50"/>
      <c r="X830" s="69">
        <v>3537</v>
      </c>
      <c r="Y830" s="7">
        <v>3562</v>
      </c>
      <c r="Z830" s="68">
        <v>3528</v>
      </c>
      <c r="AA830" s="68">
        <v>3531</v>
      </c>
      <c r="AG830" s="37"/>
      <c r="AH830" s="37"/>
      <c r="AP830" s="14">
        <v>3575</v>
      </c>
      <c r="AQ830" s="14">
        <v>3588</v>
      </c>
      <c r="AR830" s="14">
        <v>3534</v>
      </c>
      <c r="AS830" s="14">
        <v>3546</v>
      </c>
      <c r="AT830" s="14">
        <v>3583.6666666666665</v>
      </c>
      <c r="AU830" s="127">
        <v>25</v>
      </c>
      <c r="AV830" s="127" t="s">
        <v>618</v>
      </c>
      <c r="AW830" s="14">
        <v>1368</v>
      </c>
      <c r="AX830" s="127">
        <v>2</v>
      </c>
      <c r="AY830" s="14">
        <v>1094</v>
      </c>
      <c r="AZ830" s="1">
        <v>3537</v>
      </c>
      <c r="BA830" s="1">
        <v>3552</v>
      </c>
      <c r="BB830" s="1">
        <v>3530</v>
      </c>
      <c r="BC830" s="1">
        <v>3542</v>
      </c>
      <c r="BH830" s="1">
        <v>3556</v>
      </c>
      <c r="BI830" s="1">
        <v>480</v>
      </c>
      <c r="BJ830" s="1">
        <v>498</v>
      </c>
      <c r="BK830" s="1">
        <v>0.96385542168674698</v>
      </c>
      <c r="BL830" s="1">
        <v>3537</v>
      </c>
      <c r="BM830" s="1">
        <v>3549</v>
      </c>
      <c r="BN830" s="1">
        <v>3531</v>
      </c>
      <c r="BO830" s="1">
        <v>3537</v>
      </c>
      <c r="BP830" s="1">
        <v>3537</v>
      </c>
      <c r="BQ830" s="1">
        <v>3562</v>
      </c>
      <c r="BR830" s="1">
        <v>3530</v>
      </c>
      <c r="BS830" s="1">
        <v>3554</v>
      </c>
      <c r="BT830" s="1">
        <v>3537</v>
      </c>
      <c r="BU830" s="1">
        <v>3549</v>
      </c>
      <c r="BV830" s="1">
        <v>3536</v>
      </c>
      <c r="BW830" s="1">
        <v>3541</v>
      </c>
      <c r="BX830" s="1">
        <v>1009.8</v>
      </c>
    </row>
    <row r="831" spans="1:76">
      <c r="A831" s="1">
        <v>2016</v>
      </c>
      <c r="B831" s="1">
        <v>4</v>
      </c>
      <c r="C831" s="24">
        <v>42515</v>
      </c>
      <c r="D831" s="26">
        <v>3530</v>
      </c>
      <c r="E831" s="26">
        <v>3549</v>
      </c>
      <c r="F831" s="26">
        <v>3524</v>
      </c>
      <c r="G831" s="26">
        <v>3524</v>
      </c>
      <c r="H831" s="1">
        <v>994.8</v>
      </c>
      <c r="I831" s="81">
        <v>122.5385</v>
      </c>
      <c r="J831" s="119">
        <v>122.52828</v>
      </c>
      <c r="K831" s="119">
        <v>79.281859999999995</v>
      </c>
      <c r="L831" s="72">
        <v>79.098029999999994</v>
      </c>
      <c r="M831" s="7">
        <v>3537</v>
      </c>
      <c r="O831" s="84"/>
      <c r="P831" s="13"/>
      <c r="Q831" s="13"/>
      <c r="R831" s="13"/>
      <c r="S831" s="13"/>
      <c r="T831" s="13"/>
      <c r="U831" s="13"/>
      <c r="V831" s="13"/>
      <c r="W831" s="50"/>
      <c r="X831" s="69">
        <v>3537</v>
      </c>
      <c r="Y831" s="7">
        <v>3552</v>
      </c>
      <c r="Z831" s="68">
        <v>3500</v>
      </c>
      <c r="AA831" s="68">
        <v>3509</v>
      </c>
      <c r="AG831" s="37"/>
      <c r="AH831" s="37"/>
      <c r="AP831" s="14">
        <v>3537</v>
      </c>
      <c r="AQ831" s="14">
        <v>3562</v>
      </c>
      <c r="AR831" s="14">
        <v>3528</v>
      </c>
      <c r="AS831" s="14">
        <v>3543</v>
      </c>
      <c r="AT831" s="14">
        <v>3567</v>
      </c>
      <c r="AU831" s="127">
        <v>6</v>
      </c>
      <c r="AV831" s="127" t="s">
        <v>618</v>
      </c>
      <c r="AW831" s="14">
        <v>1368</v>
      </c>
      <c r="AX831" s="127">
        <v>14</v>
      </c>
      <c r="AY831" s="14">
        <v>1108</v>
      </c>
      <c r="AZ831" s="1">
        <v>3537</v>
      </c>
      <c r="BA831" s="1">
        <v>3552</v>
      </c>
      <c r="BB831" s="1">
        <v>3505</v>
      </c>
      <c r="BC831" s="1">
        <v>3510</v>
      </c>
      <c r="BH831" s="1">
        <v>3539</v>
      </c>
      <c r="BI831" s="1">
        <v>382</v>
      </c>
      <c r="BJ831" s="1">
        <v>472</v>
      </c>
      <c r="BK831" s="1">
        <v>0.80932203389830504</v>
      </c>
      <c r="BL831" s="1">
        <v>3537</v>
      </c>
      <c r="BM831" s="1">
        <v>3552</v>
      </c>
      <c r="BN831" s="1">
        <v>3524</v>
      </c>
      <c r="BO831" s="1">
        <v>3527</v>
      </c>
      <c r="BP831" s="1">
        <v>3537</v>
      </c>
      <c r="BQ831" s="1">
        <v>3552</v>
      </c>
      <c r="BR831" s="1">
        <v>3505</v>
      </c>
      <c r="BS831" s="1">
        <v>3514</v>
      </c>
      <c r="BT831" s="1">
        <v>3537</v>
      </c>
      <c r="BU831" s="1">
        <v>3541</v>
      </c>
      <c r="BV831" s="1">
        <v>3530</v>
      </c>
      <c r="BW831" s="1">
        <v>3540</v>
      </c>
      <c r="BX831" s="1">
        <v>1004.2</v>
      </c>
    </row>
    <row r="832" spans="1:76">
      <c r="A832" s="1">
        <v>2016</v>
      </c>
      <c r="B832" s="1">
        <v>5</v>
      </c>
      <c r="C832" s="24">
        <v>42516</v>
      </c>
      <c r="D832" s="26">
        <v>3512</v>
      </c>
      <c r="E832" s="26">
        <v>3552</v>
      </c>
      <c r="F832" s="26">
        <v>3496</v>
      </c>
      <c r="G832" s="26">
        <v>3552</v>
      </c>
      <c r="H832" s="1">
        <v>995.8</v>
      </c>
      <c r="I832" s="81">
        <v>122.72479</v>
      </c>
      <c r="J832" s="119">
        <v>122.747664</v>
      </c>
      <c r="K832" s="119">
        <v>79.007517000000007</v>
      </c>
      <c r="L832" s="72">
        <v>79.065455999999998</v>
      </c>
      <c r="M832" s="7">
        <v>3559</v>
      </c>
      <c r="O832" s="84"/>
      <c r="P832" s="13"/>
      <c r="Q832" s="13"/>
      <c r="R832" s="13"/>
      <c r="S832" s="13"/>
      <c r="T832" s="13"/>
      <c r="U832" s="13"/>
      <c r="V832" s="13"/>
      <c r="W832" s="50"/>
      <c r="X832" s="69">
        <v>3558</v>
      </c>
      <c r="Y832" s="7">
        <v>3560</v>
      </c>
      <c r="Z832" s="68">
        <v>3493</v>
      </c>
      <c r="AA832" s="68">
        <v>3500</v>
      </c>
      <c r="AG832" s="37"/>
      <c r="AH832" s="37"/>
      <c r="AP832" s="14">
        <v>3537</v>
      </c>
      <c r="AQ832" s="14">
        <v>3552</v>
      </c>
      <c r="AR832" s="14">
        <v>3496</v>
      </c>
      <c r="AS832" s="14">
        <v>3505</v>
      </c>
      <c r="AT832" s="14">
        <v>3531.3333333333335</v>
      </c>
      <c r="AU832" s="127">
        <v>40</v>
      </c>
      <c r="AV832" s="127" t="s">
        <v>618</v>
      </c>
      <c r="AW832" s="14">
        <v>1368</v>
      </c>
      <c r="AX832" s="127" t="s">
        <v>618</v>
      </c>
      <c r="AY832" s="14">
        <v>1108</v>
      </c>
      <c r="AZ832" s="1">
        <v>3558</v>
      </c>
      <c r="BA832" s="1">
        <v>3560</v>
      </c>
      <c r="BB832" s="1">
        <v>3507</v>
      </c>
      <c r="BC832" s="1">
        <v>3519</v>
      </c>
      <c r="BH832" s="1">
        <v>3509</v>
      </c>
      <c r="BI832" s="1">
        <v>706</v>
      </c>
      <c r="BJ832" s="1">
        <v>473</v>
      </c>
      <c r="BK832" s="1">
        <v>1.492600422832981</v>
      </c>
      <c r="BL832" s="1">
        <v>3558</v>
      </c>
      <c r="BM832" s="1">
        <v>3560</v>
      </c>
      <c r="BN832" s="1">
        <v>3527</v>
      </c>
      <c r="BO832" s="1">
        <v>3537</v>
      </c>
      <c r="BP832" s="1">
        <v>3558</v>
      </c>
      <c r="BQ832" s="1">
        <v>3560</v>
      </c>
      <c r="BR832" s="1">
        <v>3501</v>
      </c>
      <c r="BS832" s="1">
        <v>3501</v>
      </c>
      <c r="BT832" s="1">
        <v>3558</v>
      </c>
      <c r="BU832" s="1">
        <v>3560</v>
      </c>
      <c r="BV832" s="1">
        <v>3543</v>
      </c>
      <c r="BW832" s="1">
        <v>3544</v>
      </c>
      <c r="BX832" s="1">
        <v>1006.4</v>
      </c>
    </row>
    <row r="833" spans="1:76">
      <c r="A833" s="1">
        <v>2016</v>
      </c>
      <c r="B833" s="1">
        <v>6</v>
      </c>
      <c r="C833" s="24">
        <v>42517</v>
      </c>
      <c r="D833" s="26">
        <v>3507</v>
      </c>
      <c r="E833" s="26">
        <v>3511</v>
      </c>
      <c r="F833" s="26">
        <v>3479</v>
      </c>
      <c r="G833" s="26">
        <v>3503</v>
      </c>
      <c r="H833" s="1">
        <v>982.2</v>
      </c>
      <c r="I833" s="81">
        <v>122.70998400000001</v>
      </c>
      <c r="J833" s="119">
        <v>122.66654</v>
      </c>
      <c r="K833" s="119">
        <v>79.188959999999994</v>
      </c>
      <c r="L833" s="72">
        <v>79.170490000000001</v>
      </c>
      <c r="M833" s="7">
        <v>3500</v>
      </c>
      <c r="O833" s="84"/>
      <c r="P833" s="13"/>
      <c r="Q833" s="13"/>
      <c r="R833" s="13"/>
      <c r="S833" s="13"/>
      <c r="T833" s="13"/>
      <c r="U833" s="13"/>
      <c r="V833" s="13"/>
      <c r="W833" s="50"/>
      <c r="X833" s="69">
        <v>3500</v>
      </c>
      <c r="Y833" s="7">
        <v>3519</v>
      </c>
      <c r="Z833" s="68">
        <v>3450</v>
      </c>
      <c r="AA833" s="68">
        <v>3460</v>
      </c>
      <c r="AG833" s="37"/>
      <c r="AH833" s="37"/>
      <c r="AP833" s="14">
        <v>3558</v>
      </c>
      <c r="AQ833" s="14">
        <v>3560</v>
      </c>
      <c r="AR833" s="14">
        <v>3493</v>
      </c>
      <c r="AS833" s="14">
        <v>3505</v>
      </c>
      <c r="AT833" s="14">
        <v>3517.6666666666665</v>
      </c>
      <c r="AU833" s="127">
        <v>4</v>
      </c>
      <c r="AV833" s="127" t="s">
        <v>618</v>
      </c>
      <c r="AW833" s="14">
        <v>1368</v>
      </c>
      <c r="AX833" s="127">
        <v>22</v>
      </c>
      <c r="AY833" s="14">
        <v>1130</v>
      </c>
      <c r="AZ833" s="1">
        <v>3500</v>
      </c>
      <c r="BA833" s="1">
        <v>3519</v>
      </c>
      <c r="BB833" s="1">
        <v>3461</v>
      </c>
      <c r="BC833" s="1">
        <v>3470</v>
      </c>
      <c r="BH833" s="1">
        <v>3509</v>
      </c>
      <c r="BI833" s="1">
        <v>490</v>
      </c>
      <c r="BJ833" s="1">
        <v>476</v>
      </c>
      <c r="BK833" s="1">
        <v>1.0294117647058822</v>
      </c>
      <c r="BL833" s="1">
        <v>3500</v>
      </c>
      <c r="BM833" s="1">
        <v>3519</v>
      </c>
      <c r="BN833" s="1">
        <v>3472</v>
      </c>
      <c r="BO833" s="1">
        <v>3472</v>
      </c>
      <c r="BP833" s="1">
        <v>3500</v>
      </c>
      <c r="BQ833" s="1">
        <v>3519</v>
      </c>
      <c r="BR833" s="1">
        <v>3461</v>
      </c>
      <c r="BS833" s="1">
        <v>3463</v>
      </c>
      <c r="BT833" s="1">
        <v>3500</v>
      </c>
      <c r="BU833" s="1">
        <v>3519</v>
      </c>
      <c r="BV833" s="1">
        <v>3498</v>
      </c>
      <c r="BW833" s="1">
        <v>3504</v>
      </c>
      <c r="BX833" s="1">
        <v>997.6</v>
      </c>
    </row>
    <row r="834" spans="1:76">
      <c r="A834" s="1">
        <v>2016</v>
      </c>
      <c r="B834" s="1">
        <v>2</v>
      </c>
      <c r="C834" s="24">
        <v>42520</v>
      </c>
      <c r="D834" s="26">
        <v>3469</v>
      </c>
      <c r="E834" s="26">
        <v>3473</v>
      </c>
      <c r="F834" s="26">
        <v>3447</v>
      </c>
      <c r="G834" s="26">
        <v>3455</v>
      </c>
      <c r="H834" s="1">
        <v>969.8</v>
      </c>
      <c r="I834" s="81">
        <v>123.70999399999999</v>
      </c>
      <c r="J834" s="119">
        <v>123.698859</v>
      </c>
      <c r="K834" s="119">
        <v>79.784546000000006</v>
      </c>
      <c r="L834" s="72">
        <v>79.825097999999997</v>
      </c>
      <c r="M834" s="7">
        <v>3461</v>
      </c>
      <c r="O834" s="84"/>
      <c r="P834" s="13"/>
      <c r="Q834" s="13"/>
      <c r="R834" s="13"/>
      <c r="S834" s="13"/>
      <c r="T834" s="13"/>
      <c r="U834" s="13"/>
      <c r="V834" s="13"/>
      <c r="W834" s="50"/>
      <c r="X834" s="69">
        <v>3462</v>
      </c>
      <c r="Y834" s="7">
        <v>3472</v>
      </c>
      <c r="Z834" s="68">
        <v>3450</v>
      </c>
      <c r="AA834" s="68">
        <v>3465</v>
      </c>
      <c r="AG834" s="37"/>
      <c r="AH834" s="37"/>
      <c r="AP834" s="14">
        <v>3500</v>
      </c>
      <c r="AQ834" s="14">
        <v>3519</v>
      </c>
      <c r="AR834" s="14">
        <v>3450</v>
      </c>
      <c r="AS834" s="14">
        <v>3458</v>
      </c>
      <c r="AT834" s="14">
        <v>3489.3333333333335</v>
      </c>
      <c r="AU834" s="127">
        <v>14</v>
      </c>
      <c r="AV834" s="127" t="s">
        <v>618</v>
      </c>
      <c r="AW834" s="14">
        <v>1368</v>
      </c>
      <c r="AX834" s="127">
        <v>-14</v>
      </c>
      <c r="AY834" s="14">
        <v>1116</v>
      </c>
      <c r="AZ834" s="1">
        <v>3462</v>
      </c>
      <c r="BA834" s="1">
        <v>3472</v>
      </c>
      <c r="BB834" s="1">
        <v>3450</v>
      </c>
      <c r="BC834" s="1">
        <v>3463</v>
      </c>
      <c r="BH834" s="1">
        <v>3471</v>
      </c>
      <c r="BI834" s="1">
        <v>614</v>
      </c>
      <c r="BJ834" s="1">
        <v>490</v>
      </c>
      <c r="BK834" s="1">
        <v>1.2530612244897958</v>
      </c>
      <c r="BL834" s="1">
        <v>3462</v>
      </c>
      <c r="BM834" s="1">
        <v>3472</v>
      </c>
      <c r="BN834" s="1">
        <v>3450</v>
      </c>
      <c r="BO834" s="1">
        <v>3462</v>
      </c>
      <c r="BP834" s="1">
        <v>3462</v>
      </c>
      <c r="BQ834" s="1">
        <v>3472</v>
      </c>
      <c r="BR834" s="1">
        <v>3450</v>
      </c>
      <c r="BS834" s="1">
        <v>3460</v>
      </c>
      <c r="BT834" s="1">
        <v>3462</v>
      </c>
      <c r="BU834" s="1">
        <v>3463</v>
      </c>
      <c r="BV834" s="1">
        <v>3455</v>
      </c>
      <c r="BW834" s="1">
        <v>3455</v>
      </c>
      <c r="BX834" s="1">
        <v>969.5</v>
      </c>
    </row>
    <row r="835" spans="1:76">
      <c r="A835" s="1">
        <v>2016</v>
      </c>
      <c r="B835" s="1">
        <v>3</v>
      </c>
      <c r="C835" s="24">
        <v>42521</v>
      </c>
      <c r="D835" s="26">
        <v>3462</v>
      </c>
      <c r="E835" s="26">
        <v>3509</v>
      </c>
      <c r="F835" s="26">
        <v>3462</v>
      </c>
      <c r="G835" s="26">
        <v>3509</v>
      </c>
      <c r="H835" s="1">
        <v>980.4</v>
      </c>
      <c r="I835" s="81">
        <v>123.69882</v>
      </c>
      <c r="J835" s="119">
        <v>123.66551800000001</v>
      </c>
      <c r="K835" s="119">
        <v>80.387562000000003</v>
      </c>
      <c r="L835" s="72">
        <v>80.390370000000004</v>
      </c>
      <c r="M835" s="7">
        <v>3493</v>
      </c>
      <c r="O835" s="84"/>
      <c r="P835" s="13"/>
      <c r="Q835" s="13"/>
      <c r="R835" s="13"/>
      <c r="S835" s="13"/>
      <c r="T835" s="13"/>
      <c r="U835" s="13"/>
      <c r="V835" s="13"/>
      <c r="W835" s="50"/>
      <c r="X835" s="69">
        <v>3494</v>
      </c>
      <c r="Y835" s="7">
        <v>3498</v>
      </c>
      <c r="Z835" s="68">
        <v>3459</v>
      </c>
      <c r="AA835" s="68">
        <v>3478</v>
      </c>
      <c r="AG835" s="37"/>
      <c r="AH835" s="37"/>
      <c r="AP835" s="14">
        <v>3462</v>
      </c>
      <c r="AQ835" s="14">
        <v>3481</v>
      </c>
      <c r="AR835" s="14">
        <v>3450</v>
      </c>
      <c r="AS835" s="14">
        <v>3475</v>
      </c>
      <c r="AT835" s="14">
        <v>3479.3333333333335</v>
      </c>
      <c r="AU835" s="127">
        <v>47</v>
      </c>
      <c r="AV835" s="127">
        <v>-2</v>
      </c>
      <c r="AW835" s="14">
        <v>1366</v>
      </c>
      <c r="AX835" s="127" t="s">
        <v>618</v>
      </c>
      <c r="AY835" s="14">
        <v>1116</v>
      </c>
      <c r="AZ835" s="1">
        <v>3494</v>
      </c>
      <c r="BA835" s="1">
        <v>3498</v>
      </c>
      <c r="BB835" s="1">
        <v>3462</v>
      </c>
      <c r="BC835" s="1">
        <v>3472</v>
      </c>
      <c r="BH835" s="1">
        <v>3473</v>
      </c>
      <c r="BI835" s="1">
        <v>597</v>
      </c>
      <c r="BJ835" s="1">
        <v>518</v>
      </c>
      <c r="BK835" s="1">
        <v>1.1525096525096525</v>
      </c>
      <c r="BL835" s="1">
        <v>3494</v>
      </c>
      <c r="BM835" s="1">
        <v>3498</v>
      </c>
      <c r="BN835" s="1">
        <v>3468</v>
      </c>
      <c r="BO835" s="1">
        <v>3474</v>
      </c>
      <c r="BP835" s="1">
        <v>3494</v>
      </c>
      <c r="BQ835" s="1">
        <v>3498</v>
      </c>
      <c r="BR835" s="1">
        <v>3462</v>
      </c>
      <c r="BS835" s="1">
        <v>3470</v>
      </c>
      <c r="BT835" s="1">
        <v>3494</v>
      </c>
      <c r="BU835" s="1">
        <v>3498</v>
      </c>
      <c r="BV835" s="1">
        <v>3475</v>
      </c>
      <c r="BW835" s="1">
        <v>3485</v>
      </c>
      <c r="BX835" s="1">
        <v>978.2</v>
      </c>
    </row>
    <row r="836" spans="1:76">
      <c r="A836" s="1">
        <v>2016</v>
      </c>
      <c r="B836" s="1">
        <v>4</v>
      </c>
      <c r="C836" s="24">
        <v>42522</v>
      </c>
      <c r="D836" s="26">
        <v>3481</v>
      </c>
      <c r="E836" s="26">
        <v>3494</v>
      </c>
      <c r="F836" s="26">
        <v>3443</v>
      </c>
      <c r="G836" s="26">
        <v>3456</v>
      </c>
      <c r="H836" s="1">
        <v>971.9</v>
      </c>
      <c r="I836" s="81">
        <v>122.397492</v>
      </c>
      <c r="J836" s="119">
        <v>122.329548</v>
      </c>
      <c r="K836" s="119">
        <v>79.834019999999995</v>
      </c>
      <c r="L836" s="72">
        <v>79.758161999999999</v>
      </c>
      <c r="M836" s="7">
        <v>3451</v>
      </c>
      <c r="O836" s="84"/>
      <c r="P836" s="13"/>
      <c r="Q836" s="13"/>
      <c r="R836" s="13"/>
      <c r="S836" s="13"/>
      <c r="T836" s="13"/>
      <c r="U836" s="13"/>
      <c r="V836" s="13"/>
      <c r="W836" s="50"/>
      <c r="X836" s="69">
        <v>3452</v>
      </c>
      <c r="Y836" s="7">
        <v>3460</v>
      </c>
      <c r="Z836" s="68">
        <v>3404</v>
      </c>
      <c r="AA836" s="68">
        <v>3417</v>
      </c>
      <c r="AG836" s="37"/>
      <c r="AH836" s="37"/>
      <c r="AP836" s="14">
        <v>3494</v>
      </c>
      <c r="AQ836" s="14">
        <v>3498</v>
      </c>
      <c r="AR836" s="14">
        <v>3459</v>
      </c>
      <c r="AS836" s="14">
        <v>3485</v>
      </c>
      <c r="AT836" s="14">
        <v>3472.6666666666665</v>
      </c>
      <c r="AU836" s="127">
        <v>25</v>
      </c>
      <c r="AV836" s="127" t="s">
        <v>618</v>
      </c>
      <c r="AW836" s="14">
        <v>1366</v>
      </c>
      <c r="AX836" s="127" t="s">
        <v>618</v>
      </c>
      <c r="AY836" s="14">
        <v>1116</v>
      </c>
      <c r="AZ836" s="1">
        <v>3452</v>
      </c>
      <c r="BA836" s="1">
        <v>3460</v>
      </c>
      <c r="BB836" s="1">
        <v>3404</v>
      </c>
      <c r="BC836" s="1">
        <v>3413</v>
      </c>
      <c r="BH836" s="1">
        <v>3476</v>
      </c>
      <c r="BI836" s="1">
        <v>495</v>
      </c>
      <c r="BJ836" s="1">
        <v>576</v>
      </c>
      <c r="BK836" s="1">
        <v>0.859375</v>
      </c>
      <c r="BL836" s="1">
        <v>3452</v>
      </c>
      <c r="BM836" s="1">
        <v>3460</v>
      </c>
      <c r="BN836" s="1">
        <v>3425</v>
      </c>
      <c r="BO836" s="1">
        <v>3425</v>
      </c>
      <c r="BP836" s="1">
        <v>3452</v>
      </c>
      <c r="BQ836" s="1">
        <v>3460</v>
      </c>
      <c r="BR836" s="1">
        <v>3404</v>
      </c>
      <c r="BS836" s="1">
        <v>3412</v>
      </c>
      <c r="BT836" s="1">
        <v>3452</v>
      </c>
      <c r="BU836" s="1">
        <v>3460</v>
      </c>
      <c r="BV836" s="1">
        <v>3450</v>
      </c>
      <c r="BW836" s="1">
        <v>3456</v>
      </c>
      <c r="BX836" s="1">
        <v>979.7</v>
      </c>
    </row>
    <row r="837" spans="1:76">
      <c r="A837" s="1">
        <v>2016</v>
      </c>
      <c r="B837" s="1">
        <v>5</v>
      </c>
      <c r="C837" s="24">
        <v>42523</v>
      </c>
      <c r="D837" s="26">
        <v>3424</v>
      </c>
      <c r="E837" s="26">
        <v>3425</v>
      </c>
      <c r="F837" s="26">
        <v>3403</v>
      </c>
      <c r="G837" s="26">
        <v>3403</v>
      </c>
      <c r="H837" s="1">
        <v>960.1</v>
      </c>
      <c r="I837" s="81">
        <v>122.21636700000001</v>
      </c>
      <c r="J837" s="119">
        <v>122.22263</v>
      </c>
      <c r="K837" s="119">
        <v>78.889775</v>
      </c>
      <c r="L837" s="72">
        <v>78.774175</v>
      </c>
      <c r="M837" s="7">
        <v>3415</v>
      </c>
      <c r="O837" s="84"/>
      <c r="P837" s="13"/>
      <c r="Q837" s="13"/>
      <c r="R837" s="13"/>
      <c r="S837" s="13"/>
      <c r="T837" s="13"/>
      <c r="U837" s="13"/>
      <c r="V837" s="13"/>
      <c r="W837" s="50"/>
      <c r="X837" s="69">
        <v>3413</v>
      </c>
      <c r="Y837" s="7">
        <v>3417</v>
      </c>
      <c r="Z837" s="68">
        <v>3338</v>
      </c>
      <c r="AA837" s="68">
        <v>3348</v>
      </c>
      <c r="AG837" s="37"/>
      <c r="AH837" s="37"/>
      <c r="AP837" s="14">
        <v>3452</v>
      </c>
      <c r="AQ837" s="14">
        <v>3460</v>
      </c>
      <c r="AR837" s="14">
        <v>3404</v>
      </c>
      <c r="AS837" s="14">
        <v>3410</v>
      </c>
      <c r="AT837" s="14">
        <v>3456.6666666666665</v>
      </c>
      <c r="AU837" s="127">
        <v>21</v>
      </c>
      <c r="AV837" s="127" t="s">
        <v>618</v>
      </c>
      <c r="AW837" s="14">
        <v>1366</v>
      </c>
      <c r="AX837" s="127" t="s">
        <v>618</v>
      </c>
      <c r="AY837" s="14">
        <v>1116</v>
      </c>
      <c r="AZ837" s="1">
        <v>3413</v>
      </c>
      <c r="BA837" s="1">
        <v>3417</v>
      </c>
      <c r="BB837" s="1">
        <v>3359</v>
      </c>
      <c r="BC837" s="1">
        <v>3361</v>
      </c>
      <c r="BH837" s="1">
        <v>3418</v>
      </c>
      <c r="BI837" s="1">
        <v>595</v>
      </c>
      <c r="BJ837" s="1">
        <v>566</v>
      </c>
      <c r="BK837" s="1">
        <v>1.0512367491166077</v>
      </c>
      <c r="BL837" s="1">
        <v>3413</v>
      </c>
      <c r="BM837" s="1">
        <v>3417</v>
      </c>
      <c r="BN837" s="1">
        <v>3372</v>
      </c>
      <c r="BO837" s="1">
        <v>3373</v>
      </c>
      <c r="BP837" s="1">
        <v>3413</v>
      </c>
      <c r="BQ837" s="1">
        <v>3417</v>
      </c>
      <c r="BR837" s="1">
        <v>3339</v>
      </c>
      <c r="BS837" s="1">
        <v>3341</v>
      </c>
      <c r="BT837" s="1">
        <v>3413</v>
      </c>
      <c r="BU837" s="1">
        <v>3416</v>
      </c>
      <c r="BV837" s="1">
        <v>3407</v>
      </c>
      <c r="BW837" s="1">
        <v>3412</v>
      </c>
      <c r="BX837" s="1">
        <v>977.3</v>
      </c>
    </row>
    <row r="838" spans="1:76">
      <c r="A838" s="1">
        <v>2016</v>
      </c>
      <c r="B838" s="1">
        <v>6</v>
      </c>
      <c r="C838" s="24">
        <v>42524</v>
      </c>
      <c r="D838" s="26">
        <v>3340</v>
      </c>
      <c r="E838" s="26">
        <v>3357</v>
      </c>
      <c r="F838" s="26">
        <v>3338</v>
      </c>
      <c r="G838" s="26">
        <v>3345</v>
      </c>
      <c r="H838" s="1">
        <v>981.9</v>
      </c>
      <c r="I838" s="81">
        <v>121.245375</v>
      </c>
      <c r="J838" s="119">
        <v>121.23394999999999</v>
      </c>
      <c r="K838" s="119">
        <v>78.789375000000007</v>
      </c>
      <c r="L838" s="72">
        <v>78.861868999999999</v>
      </c>
      <c r="M838" s="7">
        <v>3362</v>
      </c>
      <c r="O838" s="84"/>
      <c r="P838" s="13"/>
      <c r="Q838" s="13"/>
      <c r="R838" s="13"/>
      <c r="S838" s="13"/>
      <c r="T838" s="13"/>
      <c r="U838" s="13"/>
      <c r="V838" s="13"/>
      <c r="W838" s="50"/>
      <c r="X838" s="69">
        <v>3363</v>
      </c>
      <c r="Y838" s="7">
        <v>3400</v>
      </c>
      <c r="Z838" s="68">
        <v>3350</v>
      </c>
      <c r="AA838" s="68">
        <v>3364</v>
      </c>
      <c r="AG838" s="37"/>
      <c r="AH838" s="37"/>
      <c r="AP838" s="14">
        <v>3413</v>
      </c>
      <c r="AQ838" s="14">
        <v>3417</v>
      </c>
      <c r="AR838" s="14">
        <v>3338</v>
      </c>
      <c r="AS838" s="14">
        <v>3345</v>
      </c>
      <c r="AT838" s="14">
        <v>3413.3333333333335</v>
      </c>
      <c r="AU838" s="127">
        <v>5</v>
      </c>
      <c r="AV838" s="127" t="s">
        <v>618</v>
      </c>
      <c r="AW838" s="14">
        <v>1366</v>
      </c>
      <c r="AX838" s="127" t="s">
        <v>618</v>
      </c>
      <c r="AY838" s="14">
        <v>1116</v>
      </c>
      <c r="AZ838" s="1">
        <v>3363</v>
      </c>
      <c r="BA838" s="1">
        <v>3400</v>
      </c>
      <c r="BB838" s="1">
        <v>3350</v>
      </c>
      <c r="BC838" s="1">
        <v>3365</v>
      </c>
      <c r="BH838" s="1">
        <v>3350</v>
      </c>
      <c r="BI838" s="1">
        <v>583</v>
      </c>
      <c r="BJ838" s="1">
        <v>479</v>
      </c>
      <c r="BK838" s="1">
        <v>1.2171189979123174</v>
      </c>
      <c r="BL838" s="1">
        <v>3363</v>
      </c>
      <c r="BM838" s="1">
        <v>3400</v>
      </c>
      <c r="BN838" s="1">
        <v>3350</v>
      </c>
      <c r="BO838" s="1">
        <v>3381</v>
      </c>
      <c r="BP838" s="1">
        <v>3363</v>
      </c>
      <c r="BQ838" s="1">
        <v>3400</v>
      </c>
      <c r="BR838" s="1">
        <v>3350</v>
      </c>
      <c r="BS838" s="1">
        <v>3362</v>
      </c>
      <c r="BT838" s="1">
        <v>3363</v>
      </c>
      <c r="BU838" s="1">
        <v>3370</v>
      </c>
      <c r="BV838" s="1">
        <v>3359</v>
      </c>
      <c r="BW838" s="1">
        <v>3362</v>
      </c>
      <c r="BX838" s="1">
        <v>964</v>
      </c>
    </row>
    <row r="839" spans="1:76">
      <c r="A839" s="1">
        <v>2016</v>
      </c>
      <c r="B839" s="1">
        <v>2</v>
      </c>
      <c r="C839" s="24">
        <v>42527</v>
      </c>
      <c r="D839" s="26">
        <v>3381</v>
      </c>
      <c r="E839" s="26">
        <v>3396</v>
      </c>
      <c r="F839" s="26">
        <v>3375</v>
      </c>
      <c r="G839" s="26">
        <v>3386</v>
      </c>
      <c r="H839" s="1">
        <v>996.5</v>
      </c>
      <c r="I839" s="81">
        <v>121.37202000000001</v>
      </c>
      <c r="J839" s="119">
        <v>121.692172</v>
      </c>
      <c r="K839" s="119">
        <v>78.474395999999999</v>
      </c>
      <c r="L839" s="72">
        <v>78.691556000000006</v>
      </c>
      <c r="M839" s="7">
        <v>3393</v>
      </c>
      <c r="O839" s="84"/>
      <c r="P839" s="13"/>
      <c r="Q839" s="13"/>
      <c r="R839" s="13"/>
      <c r="S839" s="13"/>
      <c r="T839" s="13"/>
      <c r="U839" s="13"/>
      <c r="V839" s="13"/>
      <c r="W839" s="50"/>
      <c r="X839" s="69">
        <v>3392</v>
      </c>
      <c r="Y839" s="7">
        <v>3434</v>
      </c>
      <c r="Z839" s="68">
        <v>3392</v>
      </c>
      <c r="AA839" s="68">
        <v>3431</v>
      </c>
      <c r="AG839" s="37"/>
      <c r="AH839" s="37"/>
      <c r="AP839" s="14">
        <v>3363</v>
      </c>
      <c r="AQ839" s="14">
        <v>3400</v>
      </c>
      <c r="AR839" s="14">
        <v>3350</v>
      </c>
      <c r="AS839" s="14">
        <v>3376</v>
      </c>
      <c r="AT839" s="14">
        <v>3377</v>
      </c>
      <c r="AU839" s="127">
        <v>5</v>
      </c>
      <c r="AV839" s="127" t="s">
        <v>618</v>
      </c>
      <c r="AW839" s="14">
        <v>1366</v>
      </c>
      <c r="AX839" s="127" t="s">
        <v>618</v>
      </c>
      <c r="AY839" s="14">
        <v>1116</v>
      </c>
      <c r="AZ839" s="1">
        <v>3392</v>
      </c>
      <c r="BA839" s="1">
        <v>3423</v>
      </c>
      <c r="BB839" s="1">
        <v>3392</v>
      </c>
      <c r="BC839" s="1">
        <v>3405</v>
      </c>
      <c r="BH839" s="1">
        <v>3384</v>
      </c>
      <c r="BI839" s="1">
        <v>673</v>
      </c>
      <c r="BJ839" s="1">
        <v>486</v>
      </c>
      <c r="BK839" s="1">
        <v>1.3847736625514404</v>
      </c>
      <c r="BL839" s="1">
        <v>3392</v>
      </c>
      <c r="BM839" s="1">
        <v>3423</v>
      </c>
      <c r="BN839" s="1">
        <v>3392</v>
      </c>
      <c r="BO839" s="1">
        <v>3411</v>
      </c>
      <c r="BP839" s="1">
        <v>3392</v>
      </c>
      <c r="BQ839" s="1">
        <v>3423</v>
      </c>
      <c r="BR839" s="1">
        <v>3392</v>
      </c>
      <c r="BS839" s="1">
        <v>3416</v>
      </c>
      <c r="BT839" s="1">
        <v>3392</v>
      </c>
      <c r="BU839" s="1">
        <v>3411</v>
      </c>
      <c r="BV839" s="1">
        <v>3392</v>
      </c>
      <c r="BW839" s="1">
        <v>3399</v>
      </c>
      <c r="BX839" s="1">
        <v>989.5</v>
      </c>
    </row>
    <row r="840" spans="1:76">
      <c r="A840" s="1">
        <v>2016</v>
      </c>
      <c r="B840" s="1">
        <v>3</v>
      </c>
      <c r="C840" s="24">
        <v>42528</v>
      </c>
      <c r="D840" s="26">
        <v>3435</v>
      </c>
      <c r="E840" s="26">
        <v>3447</v>
      </c>
      <c r="F840" s="26">
        <v>3427</v>
      </c>
      <c r="G840" s="26">
        <v>3436</v>
      </c>
      <c r="H840" s="1">
        <v>999.4</v>
      </c>
      <c r="I840" s="81">
        <v>122.134978</v>
      </c>
      <c r="J840" s="119">
        <v>122.364547</v>
      </c>
      <c r="K840" s="119">
        <v>79.967538000000005</v>
      </c>
      <c r="L840" s="72">
        <v>80.001379</v>
      </c>
      <c r="M840" s="7">
        <v>3442</v>
      </c>
      <c r="O840" s="84"/>
      <c r="P840" s="13"/>
      <c r="Q840" s="13"/>
      <c r="R840" s="13"/>
      <c r="S840" s="13"/>
      <c r="T840" s="13"/>
      <c r="U840" s="13"/>
      <c r="V840" s="13"/>
      <c r="W840" s="50"/>
      <c r="X840" s="69">
        <v>3443</v>
      </c>
      <c r="Y840" s="7">
        <v>3460</v>
      </c>
      <c r="Z840" s="68">
        <v>3400</v>
      </c>
      <c r="AA840" s="68">
        <v>3456</v>
      </c>
      <c r="AG840" s="37"/>
      <c r="AH840" s="37"/>
      <c r="AP840" s="14">
        <v>3392</v>
      </c>
      <c r="AQ840" s="14">
        <v>3443</v>
      </c>
      <c r="AR840" s="14">
        <v>3392</v>
      </c>
      <c r="AS840" s="14">
        <v>3438</v>
      </c>
      <c r="AT840" s="14">
        <v>3386.3333333333335</v>
      </c>
      <c r="AU840" s="127">
        <v>1</v>
      </c>
      <c r="AV840" s="127">
        <v>-2</v>
      </c>
      <c r="AW840" s="14">
        <v>1364</v>
      </c>
      <c r="AX840" s="127" t="s">
        <v>618</v>
      </c>
      <c r="AY840" s="14">
        <v>1116</v>
      </c>
      <c r="AZ840" s="1">
        <v>3443</v>
      </c>
      <c r="BA840" s="1">
        <v>3456</v>
      </c>
      <c r="BB840" s="1">
        <v>3400</v>
      </c>
      <c r="BC840" s="1">
        <v>3427</v>
      </c>
      <c r="BH840" s="1">
        <v>3436</v>
      </c>
      <c r="BI840" s="1">
        <v>717</v>
      </c>
      <c r="BJ840" s="1">
        <v>510</v>
      </c>
      <c r="BK840" s="1">
        <v>1.4058823529411764</v>
      </c>
      <c r="BL840" s="1">
        <v>3443</v>
      </c>
      <c r="BM840" s="1">
        <v>3456</v>
      </c>
      <c r="BN840" s="1">
        <v>3400</v>
      </c>
      <c r="BO840" s="1">
        <v>3407</v>
      </c>
      <c r="BP840" s="1">
        <v>3443</v>
      </c>
      <c r="BQ840" s="1">
        <v>3456</v>
      </c>
      <c r="BR840" s="1">
        <v>3400</v>
      </c>
      <c r="BS840" s="1">
        <v>3437</v>
      </c>
      <c r="BT840" s="1">
        <v>3443</v>
      </c>
      <c r="BU840" s="1">
        <v>3456</v>
      </c>
      <c r="BV840" s="1">
        <v>3443</v>
      </c>
      <c r="BW840" s="1">
        <v>3449</v>
      </c>
      <c r="BX840" s="1">
        <v>996.5</v>
      </c>
    </row>
    <row r="841" spans="1:76">
      <c r="A841" s="1">
        <v>2016</v>
      </c>
      <c r="B841" s="1">
        <v>4</v>
      </c>
      <c r="C841" s="24">
        <v>42529</v>
      </c>
      <c r="D841" s="26">
        <v>3443</v>
      </c>
      <c r="E841" s="26">
        <v>3468</v>
      </c>
      <c r="F841" s="26">
        <v>3436</v>
      </c>
      <c r="G841" s="26">
        <v>3465</v>
      </c>
      <c r="H841" s="1">
        <v>1012</v>
      </c>
      <c r="I841" s="81">
        <v>121.75127999999999</v>
      </c>
      <c r="J841" s="119">
        <v>121.770044</v>
      </c>
      <c r="K841" s="119">
        <v>79.660979999999995</v>
      </c>
      <c r="L841" s="72">
        <v>79.641934000000006</v>
      </c>
      <c r="M841" s="7">
        <v>3470</v>
      </c>
      <c r="O841" s="84"/>
      <c r="P841" s="13"/>
      <c r="Q841" s="13"/>
      <c r="R841" s="13"/>
      <c r="S841" s="13"/>
      <c r="T841" s="13"/>
      <c r="U841" s="13"/>
      <c r="V841" s="13"/>
      <c r="W841" s="50"/>
      <c r="X841" s="69">
        <v>3473</v>
      </c>
      <c r="Y841" s="7">
        <v>3504</v>
      </c>
      <c r="Z841" s="68">
        <v>3461</v>
      </c>
      <c r="AA841" s="68">
        <v>3476</v>
      </c>
      <c r="AG841" s="37"/>
      <c r="AH841" s="37"/>
      <c r="AP841" s="14">
        <v>3443</v>
      </c>
      <c r="AQ841" s="14">
        <v>3460</v>
      </c>
      <c r="AR841" s="14">
        <v>3400</v>
      </c>
      <c r="AS841" s="14">
        <v>3442</v>
      </c>
      <c r="AT841" s="14">
        <v>3418.6666666666665</v>
      </c>
      <c r="AU841" s="127">
        <v>22</v>
      </c>
      <c r="AV841" s="127" t="s">
        <v>618</v>
      </c>
      <c r="AW841" s="14">
        <v>1364</v>
      </c>
      <c r="AX841" s="127" t="s">
        <v>618</v>
      </c>
      <c r="AY841" s="14">
        <v>1116</v>
      </c>
      <c r="AZ841" s="1">
        <v>3473</v>
      </c>
      <c r="BA841" s="1">
        <v>3504</v>
      </c>
      <c r="BB841" s="1">
        <v>3463</v>
      </c>
      <c r="BC841" s="1">
        <v>3495</v>
      </c>
      <c r="BH841" s="35">
        <v>3436</v>
      </c>
      <c r="BI841" s="35">
        <v>717</v>
      </c>
      <c r="BJ841" s="35">
        <v>510</v>
      </c>
      <c r="BK841" s="35">
        <v>1.4058823529411764</v>
      </c>
      <c r="BL841" s="1">
        <v>3473</v>
      </c>
      <c r="BM841" s="1">
        <v>3495</v>
      </c>
      <c r="BN841" s="1">
        <v>3463</v>
      </c>
      <c r="BO841" s="1">
        <v>3495</v>
      </c>
      <c r="BP841" s="1">
        <v>3473</v>
      </c>
      <c r="BQ841" s="1">
        <v>3504</v>
      </c>
      <c r="BR841" s="1">
        <v>3463</v>
      </c>
      <c r="BS841" s="1">
        <v>3480</v>
      </c>
      <c r="BT841" s="1">
        <v>3473</v>
      </c>
      <c r="BU841" s="1">
        <v>3473</v>
      </c>
      <c r="BV841" s="1">
        <v>3463</v>
      </c>
      <c r="BW841" s="1">
        <v>3470</v>
      </c>
      <c r="BX841" s="1">
        <v>1010.2</v>
      </c>
    </row>
    <row r="842" spans="1:76">
      <c r="A842" s="1">
        <v>2016</v>
      </c>
      <c r="B842" s="1">
        <v>5</v>
      </c>
      <c r="C842" s="24">
        <v>42530</v>
      </c>
      <c r="D842" s="26">
        <v>3480</v>
      </c>
      <c r="E842" s="26">
        <v>3481</v>
      </c>
      <c r="F842" s="26">
        <v>3448</v>
      </c>
      <c r="G842" s="26">
        <v>3464</v>
      </c>
      <c r="H842" s="1">
        <v>1003.8</v>
      </c>
      <c r="I842" s="81">
        <v>121.628784</v>
      </c>
      <c r="J842" s="119">
        <v>121.34684300000001</v>
      </c>
      <c r="K842" s="119">
        <v>79.719840000000005</v>
      </c>
      <c r="L842" s="72">
        <v>79.413855999999996</v>
      </c>
      <c r="M842" s="7">
        <v>3429</v>
      </c>
      <c r="O842" s="84"/>
      <c r="P842" s="13"/>
      <c r="Q842" s="13"/>
      <c r="R842" s="13"/>
      <c r="S842" s="13"/>
      <c r="T842" s="13"/>
      <c r="U842" s="13"/>
      <c r="V842" s="13"/>
      <c r="W842" s="50"/>
      <c r="X842" s="69">
        <v>3433</v>
      </c>
      <c r="Y842" s="7">
        <v>3452</v>
      </c>
      <c r="Z842" s="68">
        <v>3404</v>
      </c>
      <c r="AA842" s="68">
        <v>3452</v>
      </c>
      <c r="AG842" s="37"/>
      <c r="AH842" s="37"/>
      <c r="AP842" s="14">
        <v>3473</v>
      </c>
      <c r="AQ842" s="14">
        <v>3504</v>
      </c>
      <c r="AR842" s="14">
        <v>3448</v>
      </c>
      <c r="AS842" s="14">
        <v>3453</v>
      </c>
      <c r="AT842" s="14">
        <v>3444.3333333333335</v>
      </c>
      <c r="AU842" s="127">
        <v>16</v>
      </c>
      <c r="AV842" s="127" t="s">
        <v>618</v>
      </c>
      <c r="AW842" s="14">
        <v>1364</v>
      </c>
      <c r="AX842" s="127" t="s">
        <v>618</v>
      </c>
      <c r="AY842" s="14">
        <v>1116</v>
      </c>
      <c r="AZ842" s="1">
        <v>3433</v>
      </c>
      <c r="BA842" s="1">
        <v>3435</v>
      </c>
      <c r="BB842" s="1">
        <v>3404</v>
      </c>
      <c r="BC842" s="1">
        <v>3422</v>
      </c>
      <c r="BH842" s="1">
        <v>3473</v>
      </c>
      <c r="BI842" s="1">
        <v>597</v>
      </c>
      <c r="BJ842" s="1">
        <v>607</v>
      </c>
      <c r="BK842" s="1">
        <v>0.9835255354200988</v>
      </c>
      <c r="BL842" s="1">
        <v>3433</v>
      </c>
      <c r="BM842" s="1">
        <v>3435</v>
      </c>
      <c r="BN842" s="1">
        <v>3404</v>
      </c>
      <c r="BO842" s="1">
        <v>3410</v>
      </c>
      <c r="BP842" s="1">
        <v>3433</v>
      </c>
      <c r="BQ842" s="1">
        <v>3435</v>
      </c>
      <c r="BR842" s="1">
        <v>3404</v>
      </c>
      <c r="BS842" s="1">
        <v>3426</v>
      </c>
      <c r="BT842" s="1">
        <v>3433</v>
      </c>
      <c r="BU842" s="1">
        <v>3433</v>
      </c>
      <c r="BV842" s="1">
        <v>3418</v>
      </c>
      <c r="BW842" s="1">
        <v>3425</v>
      </c>
      <c r="BX842" s="1">
        <v>1003.1</v>
      </c>
    </row>
    <row r="843" spans="1:76">
      <c r="A843" s="1">
        <v>2016</v>
      </c>
      <c r="B843" s="1">
        <v>6</v>
      </c>
      <c r="C843" s="24">
        <v>42531</v>
      </c>
      <c r="D843" s="26">
        <v>3439</v>
      </c>
      <c r="E843" s="26">
        <v>3442</v>
      </c>
      <c r="F843" s="26">
        <v>3420</v>
      </c>
      <c r="G843" s="26">
        <v>3424</v>
      </c>
      <c r="H843" s="1">
        <v>994.2</v>
      </c>
      <c r="I843" s="81">
        <v>120.77622700000001</v>
      </c>
      <c r="J843" s="119">
        <v>120.78634099999999</v>
      </c>
      <c r="K843" s="119">
        <v>79.241692</v>
      </c>
      <c r="L843" s="72">
        <v>79.118949000000001</v>
      </c>
      <c r="M843" s="7">
        <v>3421</v>
      </c>
      <c r="O843" s="84"/>
      <c r="P843" s="13"/>
      <c r="Q843" s="13"/>
      <c r="R843" s="13"/>
      <c r="S843" s="13"/>
      <c r="T843" s="13"/>
      <c r="U843" s="13"/>
      <c r="V843" s="13"/>
      <c r="W843" s="50"/>
      <c r="X843" s="69">
        <v>3420</v>
      </c>
      <c r="Y843" s="7">
        <v>3439</v>
      </c>
      <c r="Z843" s="68">
        <v>3391</v>
      </c>
      <c r="AA843" s="68">
        <v>3404</v>
      </c>
      <c r="AG843" s="37"/>
      <c r="AH843" s="37"/>
      <c r="AP843" s="14">
        <v>3433</v>
      </c>
      <c r="AQ843" s="14">
        <v>3452</v>
      </c>
      <c r="AR843" s="14">
        <v>3404</v>
      </c>
      <c r="AS843" s="14">
        <v>3441</v>
      </c>
      <c r="AT843" s="14">
        <v>3445.3333333333335</v>
      </c>
      <c r="AU843" s="127">
        <v>15</v>
      </c>
      <c r="AV843" s="127" t="s">
        <v>618</v>
      </c>
      <c r="AW843" s="14">
        <v>1364</v>
      </c>
      <c r="AX843" s="127" t="s">
        <v>618</v>
      </c>
      <c r="AY843" s="14">
        <v>1116</v>
      </c>
      <c r="AZ843" s="1">
        <v>3420</v>
      </c>
      <c r="BA843" s="1">
        <v>3433</v>
      </c>
      <c r="BB843" s="1">
        <v>3407</v>
      </c>
      <c r="BC843" s="1">
        <v>3423</v>
      </c>
      <c r="BH843" s="1">
        <v>3430</v>
      </c>
      <c r="BI843" s="1">
        <v>775</v>
      </c>
      <c r="BJ843" s="1">
        <v>494</v>
      </c>
      <c r="BK843" s="1">
        <v>1.5688259109311742</v>
      </c>
      <c r="BL843" s="1">
        <v>3420</v>
      </c>
      <c r="BM843" s="1">
        <v>3430</v>
      </c>
      <c r="BN843" s="1">
        <v>3407</v>
      </c>
      <c r="BO843" s="1">
        <v>3421</v>
      </c>
      <c r="BP843" s="1">
        <v>3420</v>
      </c>
      <c r="BQ843" s="1">
        <v>3439</v>
      </c>
      <c r="BR843" s="1">
        <v>3407</v>
      </c>
      <c r="BS843" s="1">
        <v>3434</v>
      </c>
      <c r="BT843" s="1">
        <v>3420</v>
      </c>
      <c r="BU843" s="1">
        <v>3430</v>
      </c>
      <c r="BV843" s="1">
        <v>3415</v>
      </c>
      <c r="BW843" s="1">
        <v>3427</v>
      </c>
      <c r="BX843" s="1">
        <v>998.6</v>
      </c>
    </row>
    <row r="844" spans="1:76">
      <c r="A844" s="1">
        <v>2016</v>
      </c>
      <c r="B844" s="1">
        <v>2</v>
      </c>
      <c r="C844" s="24">
        <v>42534</v>
      </c>
      <c r="D844" s="26">
        <v>3400</v>
      </c>
      <c r="E844" s="26">
        <v>3404</v>
      </c>
      <c r="F844" s="26">
        <v>3347</v>
      </c>
      <c r="G844" s="26">
        <v>3359</v>
      </c>
      <c r="H844" s="1">
        <v>995.3</v>
      </c>
      <c r="I844" s="81">
        <v>119.33347999999999</v>
      </c>
      <c r="J844" s="119">
        <v>119.33215199999999</v>
      </c>
      <c r="K844" s="119">
        <v>78.308622</v>
      </c>
      <c r="L844" s="72">
        <v>78.368015999999997</v>
      </c>
      <c r="M844" s="7">
        <v>3378</v>
      </c>
      <c r="O844" s="84"/>
      <c r="P844" s="13"/>
      <c r="Q844" s="13"/>
      <c r="R844" s="13"/>
      <c r="S844" s="13"/>
      <c r="T844" s="13"/>
      <c r="U844" s="13"/>
      <c r="V844" s="13"/>
      <c r="W844" s="50"/>
      <c r="X844" s="69">
        <v>3377</v>
      </c>
      <c r="Y844" s="7">
        <v>3397</v>
      </c>
      <c r="Z844" s="68">
        <v>3368</v>
      </c>
      <c r="AA844" s="68">
        <v>3373</v>
      </c>
      <c r="AG844" s="37"/>
      <c r="AH844" s="37"/>
      <c r="AP844" s="14">
        <v>3420</v>
      </c>
      <c r="AQ844" s="14">
        <v>3439</v>
      </c>
      <c r="AR844" s="14">
        <v>3374</v>
      </c>
      <c r="AS844" s="14">
        <v>3374</v>
      </c>
      <c r="AT844" s="14">
        <v>3422.6666666666665</v>
      </c>
      <c r="AU844" s="127">
        <v>41</v>
      </c>
      <c r="AV844" s="127" t="s">
        <v>618</v>
      </c>
      <c r="AW844" s="14">
        <v>1364</v>
      </c>
      <c r="AX844" s="127">
        <v>-5</v>
      </c>
      <c r="AY844" s="14">
        <v>1111</v>
      </c>
      <c r="AZ844" s="1">
        <v>3377</v>
      </c>
      <c r="BA844" s="1">
        <v>3394</v>
      </c>
      <c r="BB844" s="1">
        <v>3370</v>
      </c>
      <c r="BC844" s="1">
        <v>3376</v>
      </c>
      <c r="BH844" s="1">
        <v>3398</v>
      </c>
      <c r="BI844" s="1">
        <v>658</v>
      </c>
      <c r="BJ844" s="1">
        <v>524</v>
      </c>
      <c r="BK844" s="1">
        <v>1.2557251908396947</v>
      </c>
      <c r="BL844" s="1">
        <v>3377</v>
      </c>
      <c r="BM844" s="1">
        <v>3394</v>
      </c>
      <c r="BN844" s="1">
        <v>3376</v>
      </c>
      <c r="BO844" s="1">
        <v>3386</v>
      </c>
      <c r="BP844" s="1">
        <v>3377</v>
      </c>
      <c r="BQ844" s="1">
        <v>3397</v>
      </c>
      <c r="BR844" s="1">
        <v>3370</v>
      </c>
      <c r="BS844" s="1">
        <v>3395</v>
      </c>
      <c r="BT844" s="1">
        <v>3377</v>
      </c>
      <c r="BU844" s="1">
        <v>3388</v>
      </c>
      <c r="BV844" s="1">
        <v>3376</v>
      </c>
      <c r="BW844" s="1">
        <v>3384</v>
      </c>
      <c r="BX844" s="1">
        <v>995</v>
      </c>
    </row>
    <row r="845" spans="1:76">
      <c r="A845" s="1">
        <v>2016</v>
      </c>
      <c r="B845" s="1">
        <v>3</v>
      </c>
      <c r="C845" s="24">
        <v>42535</v>
      </c>
      <c r="D845" s="26">
        <v>3377</v>
      </c>
      <c r="E845" s="26">
        <v>3387</v>
      </c>
      <c r="F845" s="26">
        <v>3352</v>
      </c>
      <c r="G845" s="26">
        <v>3354</v>
      </c>
      <c r="H845" s="1">
        <v>977.9</v>
      </c>
      <c r="I845" s="81">
        <v>119.0745</v>
      </c>
      <c r="J845" s="119">
        <v>119.042092</v>
      </c>
      <c r="K845" s="119">
        <v>78.202124999999995</v>
      </c>
      <c r="L845" s="72">
        <v>77.951527999999996</v>
      </c>
      <c r="M845" s="7">
        <v>3352</v>
      </c>
      <c r="O845" s="84"/>
      <c r="P845" s="13"/>
      <c r="Q845" s="13"/>
      <c r="R845" s="13"/>
      <c r="S845" s="13"/>
      <c r="T845" s="13"/>
      <c r="U845" s="13"/>
      <c r="V845" s="13"/>
      <c r="W845" s="50"/>
      <c r="X845" s="69">
        <v>3350</v>
      </c>
      <c r="Y845" s="7">
        <v>3363</v>
      </c>
      <c r="Z845" s="68">
        <v>3301</v>
      </c>
      <c r="AA845" s="68">
        <v>3320</v>
      </c>
      <c r="AG845" s="37"/>
      <c r="AH845" s="37"/>
      <c r="AP845" s="14">
        <v>3377</v>
      </c>
      <c r="AQ845" s="14">
        <v>3397</v>
      </c>
      <c r="AR845" s="14">
        <v>3368</v>
      </c>
      <c r="AS845" s="14">
        <v>3371</v>
      </c>
      <c r="AT845" s="14">
        <v>3395.3333333333335</v>
      </c>
      <c r="AU845" s="127">
        <v>23</v>
      </c>
      <c r="AV845" s="127" t="s">
        <v>618</v>
      </c>
      <c r="AW845" s="14">
        <v>1364</v>
      </c>
      <c r="AX845" s="127">
        <v>48</v>
      </c>
      <c r="AY845" s="14">
        <v>1159</v>
      </c>
      <c r="AZ845" s="1">
        <v>3350</v>
      </c>
      <c r="BA845" s="1">
        <v>3363</v>
      </c>
      <c r="BB845" s="1">
        <v>3330</v>
      </c>
      <c r="BC845" s="1">
        <v>3340</v>
      </c>
      <c r="BH845" s="1">
        <v>3383</v>
      </c>
      <c r="BI845" s="1">
        <v>580</v>
      </c>
      <c r="BJ845" s="1">
        <v>524</v>
      </c>
      <c r="BK845" s="1">
        <v>1.1068702290076335</v>
      </c>
      <c r="BL845" s="1">
        <v>3350</v>
      </c>
      <c r="BM845" s="1">
        <v>3363</v>
      </c>
      <c r="BN845" s="1">
        <v>3330</v>
      </c>
      <c r="BO845" s="1">
        <v>3355</v>
      </c>
      <c r="BP845" s="1">
        <v>3350</v>
      </c>
      <c r="BQ845" s="1">
        <v>3363</v>
      </c>
      <c r="BR845" s="1">
        <v>3318</v>
      </c>
      <c r="BS845" s="1">
        <v>3319</v>
      </c>
      <c r="BT845" s="1">
        <v>3350</v>
      </c>
      <c r="BU845" s="1">
        <v>3359</v>
      </c>
      <c r="BV845" s="1">
        <v>3344</v>
      </c>
      <c r="BW845" s="1">
        <v>3345</v>
      </c>
      <c r="BX845" s="1">
        <v>987.5</v>
      </c>
    </row>
    <row r="846" spans="1:76">
      <c r="A846" s="1">
        <v>2016</v>
      </c>
      <c r="B846" s="1">
        <v>4</v>
      </c>
      <c r="C846" s="24">
        <v>42536</v>
      </c>
      <c r="D846" s="26">
        <v>3318</v>
      </c>
      <c r="E846" s="26">
        <v>3345</v>
      </c>
      <c r="F846" s="26">
        <v>3307</v>
      </c>
      <c r="G846" s="26">
        <v>3341</v>
      </c>
      <c r="H846" s="1">
        <v>977.1</v>
      </c>
      <c r="I846" s="81">
        <v>119.19125</v>
      </c>
      <c r="J846" s="119">
        <v>119.21545</v>
      </c>
      <c r="K846" s="119">
        <v>78.409254000000004</v>
      </c>
      <c r="L846" s="72">
        <v>78.356988000000001</v>
      </c>
      <c r="M846" s="7">
        <v>3346</v>
      </c>
      <c r="O846" s="84"/>
      <c r="P846" s="13"/>
      <c r="Q846" s="13"/>
      <c r="R846" s="13"/>
      <c r="S846" s="13"/>
      <c r="T846" s="13"/>
      <c r="U846" s="13"/>
      <c r="V846" s="13"/>
      <c r="W846" s="50"/>
      <c r="X846" s="69">
        <v>3345</v>
      </c>
      <c r="Y846" s="7">
        <v>3358</v>
      </c>
      <c r="Z846" s="68">
        <v>3301</v>
      </c>
      <c r="AA846" s="68">
        <v>3329</v>
      </c>
      <c r="AG846" s="37"/>
      <c r="AH846" s="37"/>
      <c r="AP846" s="14">
        <v>3350</v>
      </c>
      <c r="AQ846" s="14">
        <v>3363</v>
      </c>
      <c r="AR846" s="14">
        <v>3301</v>
      </c>
      <c r="AS846" s="14">
        <v>3317</v>
      </c>
      <c r="AT846" s="14">
        <v>3354</v>
      </c>
      <c r="AU846" s="127">
        <v>23</v>
      </c>
      <c r="AV846" s="127" t="s">
        <v>618</v>
      </c>
      <c r="AW846" s="14">
        <v>1364</v>
      </c>
      <c r="AX846" s="127" t="s">
        <v>618</v>
      </c>
      <c r="AY846" s="14">
        <v>1159</v>
      </c>
      <c r="AZ846" s="1">
        <v>3345</v>
      </c>
      <c r="BA846" s="1">
        <v>3358</v>
      </c>
      <c r="BB846" s="1">
        <v>3325</v>
      </c>
      <c r="BC846" s="1">
        <v>3336</v>
      </c>
      <c r="BH846" s="1">
        <v>3310</v>
      </c>
      <c r="BI846" s="1">
        <v>813</v>
      </c>
      <c r="BJ846" s="1">
        <v>387</v>
      </c>
      <c r="BK846" s="1">
        <v>2.1007751937984498</v>
      </c>
      <c r="BL846" s="1">
        <v>3345</v>
      </c>
      <c r="BM846" s="1">
        <v>3358</v>
      </c>
      <c r="BN846" s="1">
        <v>3325</v>
      </c>
      <c r="BO846" s="1">
        <v>3352</v>
      </c>
      <c r="BP846" s="1">
        <v>3345</v>
      </c>
      <c r="BQ846" s="1">
        <v>3358</v>
      </c>
      <c r="BR846" s="1">
        <v>3322</v>
      </c>
      <c r="BS846" s="1">
        <v>3323</v>
      </c>
      <c r="BT846" s="1">
        <v>3345</v>
      </c>
      <c r="BU846" s="1">
        <v>3353</v>
      </c>
      <c r="BV846" s="1">
        <v>3339</v>
      </c>
      <c r="BW846" s="1">
        <v>3344</v>
      </c>
      <c r="BX846" s="1">
        <v>981.2</v>
      </c>
    </row>
    <row r="847" spans="1:76">
      <c r="A847" s="1">
        <v>2016</v>
      </c>
      <c r="B847" s="1">
        <v>5</v>
      </c>
      <c r="C847" s="24">
        <v>42537</v>
      </c>
      <c r="D847" s="26">
        <v>3317</v>
      </c>
      <c r="E847" s="26">
        <v>3335</v>
      </c>
      <c r="F847" s="26">
        <v>3292</v>
      </c>
      <c r="G847" s="26">
        <v>3300</v>
      </c>
      <c r="H847" s="1">
        <v>978.3</v>
      </c>
      <c r="I847" s="81">
        <v>116.98031</v>
      </c>
      <c r="J847" s="119">
        <v>116.968007</v>
      </c>
      <c r="K847" s="119">
        <v>76.159002000000001</v>
      </c>
      <c r="L847" s="72">
        <v>76.417158999999998</v>
      </c>
      <c r="M847" s="7">
        <v>3284</v>
      </c>
      <c r="O847" s="84"/>
      <c r="P847" s="13"/>
      <c r="Q847" s="13"/>
      <c r="R847" s="13"/>
      <c r="S847" s="13"/>
      <c r="T847" s="13"/>
      <c r="U847" s="13"/>
      <c r="V847" s="13"/>
      <c r="W847" s="50"/>
      <c r="X847" s="69">
        <v>3287</v>
      </c>
      <c r="Y847" s="7">
        <v>3311</v>
      </c>
      <c r="Z847" s="68">
        <v>3244</v>
      </c>
      <c r="AA847" s="68">
        <v>3262</v>
      </c>
      <c r="AG847" s="37"/>
      <c r="AH847" s="37"/>
      <c r="AP847" s="14">
        <v>3345</v>
      </c>
      <c r="AQ847" s="14">
        <v>3358</v>
      </c>
      <c r="AR847" s="14">
        <v>3301</v>
      </c>
      <c r="AS847" s="14">
        <v>3334</v>
      </c>
      <c r="AT847" s="14">
        <v>3340.6666666666665</v>
      </c>
      <c r="AU847" s="127">
        <v>17</v>
      </c>
      <c r="AV847" s="127" t="s">
        <v>618</v>
      </c>
      <c r="AW847" s="14">
        <v>1364</v>
      </c>
      <c r="AX847" s="127">
        <v>6</v>
      </c>
      <c r="AY847" s="14">
        <v>1165</v>
      </c>
      <c r="AZ847" s="1">
        <v>3287</v>
      </c>
      <c r="BA847" s="1">
        <v>3311</v>
      </c>
      <c r="BB847" s="1">
        <v>3280</v>
      </c>
      <c r="BC847" s="1">
        <v>3285</v>
      </c>
      <c r="BH847" s="1">
        <v>3325</v>
      </c>
      <c r="BI847" s="1">
        <v>843</v>
      </c>
      <c r="BJ847" s="1">
        <v>584</v>
      </c>
      <c r="BK847" s="1">
        <v>1.4434931506849316</v>
      </c>
      <c r="BL847" s="1">
        <v>3287</v>
      </c>
      <c r="BM847" s="1">
        <v>3311</v>
      </c>
      <c r="BN847" s="1">
        <v>3280</v>
      </c>
      <c r="BO847" s="1">
        <v>3305</v>
      </c>
      <c r="BP847" s="1">
        <v>3287</v>
      </c>
      <c r="BQ847" s="1">
        <v>3311</v>
      </c>
      <c r="BR847" s="1">
        <v>3275</v>
      </c>
      <c r="BS847" s="1">
        <v>3290</v>
      </c>
      <c r="BT847" s="1">
        <v>3287</v>
      </c>
      <c r="BU847" s="1">
        <v>3293</v>
      </c>
      <c r="BV847" s="1">
        <v>3280</v>
      </c>
      <c r="BW847" s="1">
        <v>3291</v>
      </c>
      <c r="BX847" s="1">
        <v>986.9</v>
      </c>
    </row>
    <row r="848" spans="1:76">
      <c r="A848" s="1">
        <v>2016</v>
      </c>
      <c r="B848" s="1">
        <v>6</v>
      </c>
      <c r="C848" s="24">
        <v>42538</v>
      </c>
      <c r="D848" s="26">
        <v>3293</v>
      </c>
      <c r="E848" s="26">
        <v>3300</v>
      </c>
      <c r="F848" s="26">
        <v>3272</v>
      </c>
      <c r="G848" s="26">
        <v>3272</v>
      </c>
      <c r="H848" s="1">
        <v>966.1</v>
      </c>
      <c r="I848" s="81">
        <v>117.19148</v>
      </c>
      <c r="J848" s="119">
        <v>117.00211</v>
      </c>
      <c r="K848" s="119">
        <v>76.952539999999999</v>
      </c>
      <c r="L848" s="72">
        <v>76.925190000000001</v>
      </c>
      <c r="M848" s="7">
        <v>3277</v>
      </c>
      <c r="O848" s="84"/>
      <c r="P848" s="13"/>
      <c r="Q848" s="13"/>
      <c r="R848" s="13"/>
      <c r="S848" s="13"/>
      <c r="T848" s="13"/>
      <c r="U848" s="13"/>
      <c r="V848" s="13"/>
      <c r="W848" s="50"/>
      <c r="X848" s="69">
        <v>3278</v>
      </c>
      <c r="Y848" s="7">
        <v>3289</v>
      </c>
      <c r="Z848" s="68">
        <v>3225</v>
      </c>
      <c r="AA848" s="68">
        <v>3244</v>
      </c>
      <c r="AG848" s="37"/>
      <c r="AH848" s="37"/>
      <c r="AP848" s="14">
        <v>3287</v>
      </c>
      <c r="AQ848" s="14">
        <v>3311</v>
      </c>
      <c r="AR848" s="14">
        <v>3244</v>
      </c>
      <c r="AS848" s="14">
        <v>3299</v>
      </c>
      <c r="AT848" s="14">
        <v>3316.6666666666665</v>
      </c>
      <c r="AU848" s="127">
        <v>21</v>
      </c>
      <c r="AV848" s="127" t="s">
        <v>618</v>
      </c>
      <c r="AW848" s="14">
        <v>1364</v>
      </c>
      <c r="AX848" s="127" t="s">
        <v>618</v>
      </c>
      <c r="AY848" s="14">
        <v>1165</v>
      </c>
      <c r="AZ848" s="1">
        <v>3278</v>
      </c>
      <c r="BA848" s="1">
        <v>3289</v>
      </c>
      <c r="BB848" s="1">
        <v>3225</v>
      </c>
      <c r="BC848" s="1">
        <v>3238</v>
      </c>
      <c r="BH848" s="1">
        <v>3280</v>
      </c>
      <c r="BI848" s="1">
        <v>540</v>
      </c>
      <c r="BJ848" s="1">
        <v>592</v>
      </c>
      <c r="BK848" s="1">
        <v>0.91216216216216217</v>
      </c>
      <c r="BL848" s="1">
        <v>3278</v>
      </c>
      <c r="BM848" s="1">
        <v>3289</v>
      </c>
      <c r="BN848" s="1">
        <v>3258</v>
      </c>
      <c r="BO848" s="1">
        <v>3259</v>
      </c>
      <c r="BP848" s="1">
        <v>3278</v>
      </c>
      <c r="BQ848" s="1">
        <v>3289</v>
      </c>
      <c r="BR848" s="1">
        <v>3225</v>
      </c>
      <c r="BS848" s="1">
        <v>3241</v>
      </c>
      <c r="BT848" s="1">
        <v>3278</v>
      </c>
      <c r="BU848" s="1">
        <v>3289</v>
      </c>
      <c r="BV848" s="1">
        <v>3277</v>
      </c>
      <c r="BW848" s="1">
        <v>3283</v>
      </c>
      <c r="BX848" s="1">
        <v>981.7</v>
      </c>
    </row>
    <row r="849" spans="1:76">
      <c r="A849" s="1">
        <v>2016</v>
      </c>
      <c r="B849" s="1">
        <v>2</v>
      </c>
      <c r="C849" s="24">
        <v>42541</v>
      </c>
      <c r="D849" s="26">
        <v>3270</v>
      </c>
      <c r="E849" s="26">
        <v>3275</v>
      </c>
      <c r="F849" s="26">
        <v>3253</v>
      </c>
      <c r="G849" s="26">
        <v>3259</v>
      </c>
      <c r="H849" s="1">
        <v>987.2</v>
      </c>
      <c r="I849" s="81">
        <v>118.63124000000001</v>
      </c>
      <c r="J849" s="119">
        <v>118.64778</v>
      </c>
      <c r="K849" s="119">
        <v>77.8596</v>
      </c>
      <c r="L849" s="72">
        <v>78.010679999999994</v>
      </c>
      <c r="M849" s="7">
        <v>3278</v>
      </c>
      <c r="O849" s="84"/>
      <c r="P849" s="13"/>
      <c r="Q849" s="13"/>
      <c r="R849" s="13"/>
      <c r="S849" s="13"/>
      <c r="T849" s="13"/>
      <c r="U849" s="13"/>
      <c r="V849" s="13"/>
      <c r="W849" s="50"/>
      <c r="X849" s="69">
        <v>3270</v>
      </c>
      <c r="Y849" s="7">
        <v>3321</v>
      </c>
      <c r="Z849" s="68">
        <v>3266</v>
      </c>
      <c r="AA849" s="68">
        <v>3299</v>
      </c>
      <c r="AG849" s="37"/>
      <c r="AH849" s="37"/>
      <c r="AP849" s="14">
        <v>3278</v>
      </c>
      <c r="AQ849" s="14">
        <v>3289</v>
      </c>
      <c r="AR849" s="14">
        <v>3225</v>
      </c>
      <c r="AS849" s="14">
        <v>3267</v>
      </c>
      <c r="AT849" s="14">
        <v>3300</v>
      </c>
      <c r="AU849" s="127">
        <v>11</v>
      </c>
      <c r="AV849" s="127" t="s">
        <v>618</v>
      </c>
      <c r="AW849" s="14">
        <v>1364</v>
      </c>
      <c r="AX849" s="127" t="s">
        <v>618</v>
      </c>
      <c r="AY849" s="14">
        <v>1165</v>
      </c>
      <c r="AZ849" s="1">
        <v>3270</v>
      </c>
      <c r="BA849" s="1">
        <v>3299</v>
      </c>
      <c r="BB849" s="1">
        <v>3266</v>
      </c>
      <c r="BC849" s="1">
        <v>3297</v>
      </c>
      <c r="BH849" s="1">
        <v>3267</v>
      </c>
      <c r="BI849" s="1">
        <v>526</v>
      </c>
      <c r="BJ849" s="1">
        <v>406</v>
      </c>
      <c r="BK849" s="1">
        <v>1.2955665024630543</v>
      </c>
      <c r="BL849" s="1">
        <v>3270</v>
      </c>
      <c r="BM849" s="1">
        <v>3299</v>
      </c>
      <c r="BN849" s="1">
        <v>3266</v>
      </c>
      <c r="BO849" s="1">
        <v>3291</v>
      </c>
      <c r="BP849" s="1">
        <v>3267</v>
      </c>
      <c r="BQ849" s="1">
        <v>3316</v>
      </c>
      <c r="BR849" s="1">
        <v>3263</v>
      </c>
      <c r="BS849" s="1">
        <v>3312</v>
      </c>
      <c r="BT849" s="1">
        <v>3270</v>
      </c>
      <c r="BU849" s="1">
        <v>3284</v>
      </c>
      <c r="BV849" s="1">
        <v>3269</v>
      </c>
      <c r="BW849" s="1">
        <v>3282</v>
      </c>
      <c r="BX849" s="1">
        <v>977.8</v>
      </c>
    </row>
    <row r="850" spans="1:76">
      <c r="A850" s="1">
        <v>2016</v>
      </c>
      <c r="B850" s="1">
        <v>3</v>
      </c>
      <c r="C850" s="24">
        <v>42542</v>
      </c>
      <c r="D850" s="26">
        <v>3290</v>
      </c>
      <c r="E850" s="26">
        <v>3331</v>
      </c>
      <c r="F850" s="26">
        <v>3290</v>
      </c>
      <c r="G850" s="26">
        <v>3328</v>
      </c>
      <c r="H850" s="1">
        <v>981.1</v>
      </c>
      <c r="I850" s="81">
        <v>118.39049900000001</v>
      </c>
      <c r="J850" s="119">
        <v>118.589285</v>
      </c>
      <c r="K850" s="119">
        <v>78.119562000000002</v>
      </c>
      <c r="L850" s="72">
        <v>78.251158000000004</v>
      </c>
      <c r="M850" s="7">
        <v>3323</v>
      </c>
      <c r="O850" s="84"/>
      <c r="P850" s="13"/>
      <c r="Q850" s="13"/>
      <c r="R850" s="13"/>
      <c r="S850" s="13"/>
      <c r="T850" s="13"/>
      <c r="U850" s="13"/>
      <c r="V850" s="13"/>
      <c r="W850" s="50"/>
      <c r="X850" s="69">
        <v>3327</v>
      </c>
      <c r="Y850" s="7">
        <v>3327</v>
      </c>
      <c r="Z850" s="68">
        <v>3273</v>
      </c>
      <c r="AA850" s="68">
        <v>3301</v>
      </c>
      <c r="AG850" s="37"/>
      <c r="AH850" s="37"/>
      <c r="AP850" s="14">
        <v>3270</v>
      </c>
      <c r="AQ850" s="14">
        <v>3321</v>
      </c>
      <c r="AR850" s="14">
        <v>3266</v>
      </c>
      <c r="AS850" s="14">
        <v>3312</v>
      </c>
      <c r="AT850" s="14">
        <v>3292.6666666666665</v>
      </c>
      <c r="AU850" s="127">
        <v>38</v>
      </c>
      <c r="AV850" s="127">
        <v>-33</v>
      </c>
      <c r="AW850" s="14">
        <v>1331</v>
      </c>
      <c r="AX850" s="127" t="s">
        <v>618</v>
      </c>
      <c r="AY850" s="14">
        <v>1165</v>
      </c>
      <c r="AZ850" s="1">
        <v>3327</v>
      </c>
      <c r="BA850" s="1">
        <v>3327</v>
      </c>
      <c r="BB850" s="1">
        <v>3275</v>
      </c>
      <c r="BC850" s="1">
        <v>3293</v>
      </c>
      <c r="BH850" s="1">
        <v>3303</v>
      </c>
      <c r="BI850" s="1">
        <v>429</v>
      </c>
      <c r="BJ850" s="1">
        <v>418</v>
      </c>
      <c r="BK850" s="1">
        <v>1.0263157894736843</v>
      </c>
      <c r="BL850" s="1">
        <v>3327</v>
      </c>
      <c r="BM850" s="1">
        <v>3327</v>
      </c>
      <c r="BN850" s="1">
        <v>3278</v>
      </c>
      <c r="BO850" s="1">
        <v>3280</v>
      </c>
      <c r="BP850" s="1">
        <v>3327</v>
      </c>
      <c r="BQ850" s="1">
        <v>3327</v>
      </c>
      <c r="BR850" s="1">
        <v>3273</v>
      </c>
      <c r="BS850" s="1">
        <v>3296</v>
      </c>
      <c r="BT850" s="1">
        <v>3327</v>
      </c>
      <c r="BU850" s="1">
        <v>3327</v>
      </c>
      <c r="BV850" s="1">
        <v>3313</v>
      </c>
      <c r="BW850" s="1">
        <v>3321</v>
      </c>
      <c r="BX850" s="1">
        <v>988.7</v>
      </c>
    </row>
    <row r="851" spans="1:76">
      <c r="A851" s="1">
        <v>2016</v>
      </c>
      <c r="B851" s="1">
        <v>4</v>
      </c>
      <c r="C851" s="24">
        <v>42543</v>
      </c>
      <c r="D851" s="26">
        <v>3290</v>
      </c>
      <c r="E851" s="26">
        <v>3300</v>
      </c>
      <c r="F851" s="26">
        <v>3283</v>
      </c>
      <c r="G851" s="26">
        <v>3299</v>
      </c>
      <c r="H851" s="1">
        <v>983.5</v>
      </c>
      <c r="I851" s="81">
        <v>117.749781</v>
      </c>
      <c r="J851" s="119">
        <v>117.574457</v>
      </c>
      <c r="K851" s="119">
        <v>78.221214000000003</v>
      </c>
      <c r="L851" s="72">
        <v>78.085104999999999</v>
      </c>
      <c r="M851" s="7">
        <v>3304</v>
      </c>
      <c r="O851" s="84"/>
      <c r="P851" s="13"/>
      <c r="Q851" s="13"/>
      <c r="R851" s="13"/>
      <c r="S851" s="13"/>
      <c r="T851" s="13"/>
      <c r="U851" s="13"/>
      <c r="V851" s="13"/>
      <c r="W851" s="50"/>
      <c r="X851" s="69">
        <v>3301</v>
      </c>
      <c r="Y851" s="7">
        <v>3321</v>
      </c>
      <c r="Z851" s="68">
        <v>3280</v>
      </c>
      <c r="AA851" s="68">
        <v>3285</v>
      </c>
      <c r="AG851" s="37"/>
      <c r="AH851" s="37"/>
      <c r="AP851" s="14">
        <v>3327</v>
      </c>
      <c r="AQ851" s="14">
        <v>3327</v>
      </c>
      <c r="AR851" s="14">
        <v>3273</v>
      </c>
      <c r="AS851" s="14">
        <v>3293</v>
      </c>
      <c r="AT851" s="14">
        <v>3290.6666666666665</v>
      </c>
      <c r="AU851" s="127">
        <v>9</v>
      </c>
      <c r="AV851" s="127" t="s">
        <v>618</v>
      </c>
      <c r="AW851" s="14">
        <v>1331</v>
      </c>
      <c r="AX851" s="127" t="s">
        <v>618</v>
      </c>
      <c r="AY851" s="14">
        <v>1165</v>
      </c>
      <c r="AZ851" s="1">
        <v>3301</v>
      </c>
      <c r="BA851" s="1">
        <v>3321</v>
      </c>
      <c r="BB851" s="1">
        <v>3299</v>
      </c>
      <c r="BC851" s="1">
        <v>3311</v>
      </c>
      <c r="BH851" s="1">
        <v>3287</v>
      </c>
      <c r="BI851" s="1">
        <v>526</v>
      </c>
      <c r="BJ851" s="1">
        <v>529</v>
      </c>
      <c r="BK851" s="1">
        <v>0.99432892249527405</v>
      </c>
      <c r="BL851" s="1">
        <v>3301</v>
      </c>
      <c r="BM851" s="1">
        <v>3321</v>
      </c>
      <c r="BN851" s="1">
        <v>3299</v>
      </c>
      <c r="BO851" s="1">
        <v>3306</v>
      </c>
      <c r="BP851" s="35">
        <v>3327</v>
      </c>
      <c r="BQ851" s="35">
        <v>3327</v>
      </c>
      <c r="BR851" s="35">
        <v>3273</v>
      </c>
      <c r="BS851" s="35">
        <v>3296</v>
      </c>
      <c r="BT851" s="1">
        <v>3301</v>
      </c>
      <c r="BU851" s="1">
        <v>3309</v>
      </c>
      <c r="BV851" s="1">
        <v>3299</v>
      </c>
      <c r="BW851" s="1">
        <v>3304</v>
      </c>
      <c r="BX851" s="1">
        <v>984</v>
      </c>
    </row>
    <row r="852" spans="1:76">
      <c r="A852" s="1">
        <v>2016</v>
      </c>
      <c r="B852" s="1">
        <v>5</v>
      </c>
      <c r="C852" s="24">
        <v>42544</v>
      </c>
      <c r="D852" s="26">
        <v>3297</v>
      </c>
      <c r="E852" s="26">
        <v>3311</v>
      </c>
      <c r="F852" s="26">
        <v>3267</v>
      </c>
      <c r="G852" s="26">
        <v>3267</v>
      </c>
      <c r="H852" s="1">
        <v>966.3</v>
      </c>
      <c r="I852" s="81">
        <v>118.41228</v>
      </c>
      <c r="J852" s="119">
        <v>118.35051900000001</v>
      </c>
      <c r="K852" s="119">
        <v>78.607376000000002</v>
      </c>
      <c r="L852" s="72">
        <v>78.688005000000004</v>
      </c>
      <c r="M852" s="7">
        <v>3288</v>
      </c>
      <c r="O852" s="84"/>
      <c r="P852" s="13"/>
      <c r="Q852" s="13"/>
      <c r="R852" s="13"/>
      <c r="S852" s="13"/>
      <c r="T852" s="13"/>
      <c r="U852" s="13"/>
      <c r="V852" s="13"/>
      <c r="W852" s="50"/>
      <c r="X852" s="69">
        <v>3287</v>
      </c>
      <c r="Y852" s="7">
        <v>3314</v>
      </c>
      <c r="Z852" s="68">
        <v>3279</v>
      </c>
      <c r="AA852" s="68">
        <v>3296</v>
      </c>
      <c r="AG852" s="37"/>
      <c r="AH852" s="37"/>
      <c r="AP852" s="14">
        <v>3311</v>
      </c>
      <c r="AQ852" s="130">
        <v>3327</v>
      </c>
      <c r="AR852" s="130">
        <v>3273</v>
      </c>
      <c r="AS852" s="130">
        <v>3293</v>
      </c>
      <c r="AT852" s="14">
        <v>3299.3333333333335</v>
      </c>
      <c r="AU852" s="127">
        <v>30</v>
      </c>
      <c r="AV852" s="127" t="s">
        <v>618</v>
      </c>
      <c r="AW852" s="14">
        <v>1331</v>
      </c>
      <c r="AX852" s="127">
        <v>-13</v>
      </c>
      <c r="AY852" s="14">
        <v>1152</v>
      </c>
      <c r="AZ852" s="1">
        <v>3287</v>
      </c>
      <c r="BA852" s="1">
        <v>3314</v>
      </c>
      <c r="BB852" s="1">
        <v>3282</v>
      </c>
      <c r="BC852" s="1">
        <v>3291</v>
      </c>
      <c r="BH852" s="35">
        <v>3287</v>
      </c>
      <c r="BI852" s="35">
        <v>526</v>
      </c>
      <c r="BJ852" s="35">
        <v>529</v>
      </c>
      <c r="BK852" s="35">
        <v>0.99432892249527405</v>
      </c>
      <c r="BL852" s="1">
        <v>3287</v>
      </c>
      <c r="BM852" s="1">
        <v>3314</v>
      </c>
      <c r="BN852" s="1">
        <v>3282</v>
      </c>
      <c r="BO852" s="1">
        <v>3288</v>
      </c>
      <c r="BP852" s="1">
        <v>3287</v>
      </c>
      <c r="BQ852" s="1">
        <v>3314</v>
      </c>
      <c r="BR852" s="1">
        <v>3282</v>
      </c>
      <c r="BS852" s="1">
        <v>3291</v>
      </c>
      <c r="BT852" s="1">
        <v>3287</v>
      </c>
      <c r="BU852" s="1">
        <v>3289</v>
      </c>
      <c r="BV852" s="1">
        <v>3282</v>
      </c>
      <c r="BW852" s="1">
        <v>3288</v>
      </c>
      <c r="BX852" s="1">
        <v>978.3</v>
      </c>
    </row>
    <row r="853" spans="1:76">
      <c r="A853" s="1">
        <v>2016</v>
      </c>
      <c r="B853" s="1">
        <v>6</v>
      </c>
      <c r="C853" s="24">
        <v>42545</v>
      </c>
      <c r="D853" s="26">
        <v>3284</v>
      </c>
      <c r="E853" s="26">
        <v>3303</v>
      </c>
      <c r="F853" s="26">
        <v>3158</v>
      </c>
      <c r="G853" s="26">
        <v>3216</v>
      </c>
      <c r="H853" s="1">
        <v>988.1</v>
      </c>
      <c r="I853" s="81">
        <v>112.738438</v>
      </c>
      <c r="J853" s="119">
        <v>113.54903</v>
      </c>
      <c r="K853" s="119">
        <v>75.223697999999999</v>
      </c>
      <c r="L853" s="72">
        <v>75.600154000000003</v>
      </c>
      <c r="M853" s="7">
        <v>3213</v>
      </c>
      <c r="O853" s="84"/>
      <c r="P853" s="13"/>
      <c r="Q853" s="13"/>
      <c r="R853" s="13"/>
      <c r="S853" s="13"/>
      <c r="T853" s="13"/>
      <c r="U853" s="13"/>
      <c r="V853" s="13"/>
      <c r="W853" s="50"/>
      <c r="X853" s="69">
        <v>3218</v>
      </c>
      <c r="Y853" s="7">
        <v>3266</v>
      </c>
      <c r="Z853" s="68">
        <v>3202</v>
      </c>
      <c r="AA853" s="68">
        <v>3235</v>
      </c>
      <c r="AG853" s="37"/>
      <c r="AH853" s="37"/>
      <c r="AP853" s="14">
        <v>3287</v>
      </c>
      <c r="AQ853" s="14">
        <v>3314</v>
      </c>
      <c r="AR853" s="14">
        <v>3272</v>
      </c>
      <c r="AS853" s="14">
        <v>3290</v>
      </c>
      <c r="AT853" s="14">
        <v>3292</v>
      </c>
      <c r="AU853" s="127">
        <v>68</v>
      </c>
      <c r="AV853" s="127" t="s">
        <v>618</v>
      </c>
      <c r="AW853" s="14">
        <v>1331</v>
      </c>
      <c r="AX853" s="127">
        <v>33</v>
      </c>
      <c r="AY853" s="14">
        <v>1185</v>
      </c>
      <c r="AZ853" s="1">
        <v>3218</v>
      </c>
      <c r="BA853" s="1">
        <v>3266</v>
      </c>
      <c r="BB853" s="1">
        <v>3202</v>
      </c>
      <c r="BC853" s="1">
        <v>3230</v>
      </c>
      <c r="BH853" s="1">
        <v>3284</v>
      </c>
      <c r="BI853" s="1">
        <v>198</v>
      </c>
      <c r="BJ853" s="1">
        <v>381</v>
      </c>
      <c r="BK853" s="1">
        <v>0.51968503937007871</v>
      </c>
      <c r="BL853" s="1">
        <v>3218</v>
      </c>
      <c r="BM853" s="1">
        <v>3255</v>
      </c>
      <c r="BN853" s="1">
        <v>3202</v>
      </c>
      <c r="BO853" s="1">
        <v>3248</v>
      </c>
      <c r="BP853" s="1">
        <v>3218</v>
      </c>
      <c r="BQ853" s="1">
        <v>3266</v>
      </c>
      <c r="BR853" s="1">
        <v>3202</v>
      </c>
      <c r="BS853" s="1">
        <v>3219</v>
      </c>
      <c r="BT853" s="1">
        <v>3218</v>
      </c>
      <c r="BU853" s="1">
        <v>3243</v>
      </c>
      <c r="BV853" s="1">
        <v>3211</v>
      </c>
      <c r="BW853" s="1">
        <v>3243</v>
      </c>
      <c r="BX853" s="1">
        <v>978.2</v>
      </c>
    </row>
    <row r="854" spans="1:76">
      <c r="A854" s="1">
        <v>2016</v>
      </c>
      <c r="B854" s="1">
        <v>2</v>
      </c>
      <c r="C854" s="24">
        <v>42548</v>
      </c>
      <c r="D854" s="26">
        <v>3237</v>
      </c>
      <c r="E854" s="26">
        <v>3264</v>
      </c>
      <c r="F854" s="26">
        <v>3232</v>
      </c>
      <c r="G854" s="26">
        <v>3239</v>
      </c>
      <c r="H854" s="1">
        <v>980.7</v>
      </c>
      <c r="I854" s="81">
        <v>112.925141</v>
      </c>
      <c r="J854" s="170">
        <v>113.54903</v>
      </c>
      <c r="K854" s="119">
        <v>75.903015999999994</v>
      </c>
      <c r="L854" s="72">
        <v>75.903015999999994</v>
      </c>
      <c r="M854" s="7">
        <v>3250</v>
      </c>
      <c r="O854" s="84"/>
      <c r="P854" s="13"/>
      <c r="Q854" s="13"/>
      <c r="R854" s="13"/>
      <c r="S854" s="13"/>
      <c r="T854" s="13"/>
      <c r="U854" s="13"/>
      <c r="V854" s="13"/>
      <c r="W854" s="50"/>
      <c r="X854" s="69">
        <v>3250</v>
      </c>
      <c r="Y854" s="7">
        <v>3262</v>
      </c>
      <c r="Z854" s="68">
        <v>3193</v>
      </c>
      <c r="AA854" s="68">
        <v>3214</v>
      </c>
      <c r="AG854" s="37"/>
      <c r="AH854" s="37"/>
      <c r="AP854" s="14">
        <v>3218</v>
      </c>
      <c r="AQ854" s="14">
        <v>3266</v>
      </c>
      <c r="AR854" s="14">
        <v>3202</v>
      </c>
      <c r="AS854" s="14">
        <v>3258</v>
      </c>
      <c r="AT854" s="14">
        <v>3280.3333333333335</v>
      </c>
      <c r="AU854" s="127">
        <v>2</v>
      </c>
      <c r="AV854" s="127" t="s">
        <v>618</v>
      </c>
      <c r="AW854" s="14">
        <v>1331</v>
      </c>
      <c r="AX854" s="127" t="s">
        <v>618</v>
      </c>
      <c r="AY854" s="14">
        <v>1185</v>
      </c>
      <c r="AZ854" s="1">
        <v>3250</v>
      </c>
      <c r="BA854" s="1">
        <v>3262</v>
      </c>
      <c r="BB854" s="1">
        <v>3217</v>
      </c>
      <c r="BC854" s="1">
        <v>3218</v>
      </c>
      <c r="BH854" s="1">
        <v>3254</v>
      </c>
      <c r="BI854" s="1">
        <v>540</v>
      </c>
      <c r="BJ854" s="1">
        <v>465</v>
      </c>
      <c r="BK854" s="1">
        <v>1.1612903225806452</v>
      </c>
      <c r="BL854" s="1">
        <v>3250</v>
      </c>
      <c r="BM854" s="1">
        <v>3262</v>
      </c>
      <c r="BN854" s="1">
        <v>3220</v>
      </c>
      <c r="BO854" s="1">
        <v>3220</v>
      </c>
      <c r="BP854" s="1">
        <v>3250</v>
      </c>
      <c r="BQ854" s="1">
        <v>3262</v>
      </c>
      <c r="BR854" s="1">
        <v>3197</v>
      </c>
      <c r="BS854" s="1">
        <v>3205</v>
      </c>
      <c r="BT854" s="1">
        <v>3250</v>
      </c>
      <c r="BU854" s="1">
        <v>3262</v>
      </c>
      <c r="BV854" s="1">
        <v>3249</v>
      </c>
      <c r="BW854" s="1">
        <v>3256</v>
      </c>
      <c r="BX854" s="1">
        <v>997.5</v>
      </c>
    </row>
    <row r="855" spans="1:76">
      <c r="A855" s="1">
        <v>2016</v>
      </c>
      <c r="B855" s="1">
        <v>3</v>
      </c>
      <c r="C855" s="24">
        <v>42549</v>
      </c>
      <c r="D855" s="26">
        <v>3203</v>
      </c>
      <c r="E855" s="26">
        <v>3225</v>
      </c>
      <c r="F855" s="26">
        <v>3192</v>
      </c>
      <c r="G855" s="26">
        <v>3204</v>
      </c>
      <c r="H855" s="1">
        <v>983</v>
      </c>
      <c r="I855" s="81">
        <v>112.948076</v>
      </c>
      <c r="J855" s="119">
        <v>112.928501</v>
      </c>
      <c r="K855" s="119">
        <v>75.478988000000001</v>
      </c>
      <c r="L855" s="72">
        <v>75.524063999999996</v>
      </c>
      <c r="M855" s="7">
        <v>3212</v>
      </c>
      <c r="O855" s="84"/>
      <c r="P855" s="13"/>
      <c r="Q855" s="13"/>
      <c r="R855" s="13"/>
      <c r="S855" s="13"/>
      <c r="T855" s="13"/>
      <c r="U855" s="13"/>
      <c r="V855" s="13"/>
      <c r="W855" s="50"/>
      <c r="X855" s="69">
        <v>3213</v>
      </c>
      <c r="Y855" s="7">
        <v>3232</v>
      </c>
      <c r="Z855" s="68">
        <v>3196</v>
      </c>
      <c r="AA855" s="68">
        <v>3224</v>
      </c>
      <c r="AG855" s="37"/>
      <c r="AH855" s="37"/>
      <c r="AP855" s="14">
        <v>3250</v>
      </c>
      <c r="AQ855" s="14">
        <v>3262</v>
      </c>
      <c r="AR855" s="14">
        <v>3193</v>
      </c>
      <c r="AS855" s="14">
        <v>3201</v>
      </c>
      <c r="AT855" s="14">
        <v>3249.6666666666665</v>
      </c>
      <c r="AU855" s="127">
        <v>1</v>
      </c>
      <c r="AV855" s="127" t="s">
        <v>618</v>
      </c>
      <c r="AW855" s="14">
        <v>1331</v>
      </c>
      <c r="AX855" s="127" t="s">
        <v>618</v>
      </c>
      <c r="AY855" s="14">
        <v>1185</v>
      </c>
      <c r="AZ855" s="1">
        <v>3213</v>
      </c>
      <c r="BA855" s="1">
        <v>3226</v>
      </c>
      <c r="BB855" s="1">
        <v>3196</v>
      </c>
      <c r="BC855" s="1">
        <v>3209</v>
      </c>
      <c r="BH855" s="1">
        <v>3206</v>
      </c>
      <c r="BI855" s="1">
        <v>296</v>
      </c>
      <c r="BJ855" s="1">
        <v>359</v>
      </c>
      <c r="BK855" s="1">
        <v>0.82451253481894149</v>
      </c>
      <c r="BL855" s="1">
        <v>3213</v>
      </c>
      <c r="BM855" s="1">
        <v>3226</v>
      </c>
      <c r="BN855" s="1">
        <v>3196</v>
      </c>
      <c r="BO855" s="1">
        <v>3211</v>
      </c>
      <c r="BP855" s="1">
        <v>3213</v>
      </c>
      <c r="BQ855" s="1">
        <v>3226</v>
      </c>
      <c r="BR855" s="1">
        <v>3196</v>
      </c>
      <c r="BS855" s="1">
        <v>3208</v>
      </c>
      <c r="BT855" s="1">
        <v>3213</v>
      </c>
      <c r="BU855" s="1">
        <v>3226</v>
      </c>
      <c r="BV855" s="1">
        <v>3212</v>
      </c>
      <c r="BW855" s="1">
        <v>3222</v>
      </c>
      <c r="BX855" s="1">
        <v>984.7</v>
      </c>
    </row>
    <row r="856" spans="1:76">
      <c r="A856" s="1">
        <v>2016</v>
      </c>
      <c r="B856" s="1">
        <v>4</v>
      </c>
      <c r="C856" s="24">
        <v>42550</v>
      </c>
      <c r="D856" s="26">
        <v>3232</v>
      </c>
      <c r="E856" s="26">
        <v>3250</v>
      </c>
      <c r="F856" s="26">
        <v>3218</v>
      </c>
      <c r="G856" s="26">
        <v>3244</v>
      </c>
      <c r="H856" s="1">
        <v>1013.5</v>
      </c>
      <c r="I856" s="81">
        <v>113.20182</v>
      </c>
      <c r="J856" s="119">
        <v>113.336468</v>
      </c>
      <c r="K856" s="119">
        <v>75.600818000000004</v>
      </c>
      <c r="L856" s="72">
        <v>75.789479999999998</v>
      </c>
      <c r="M856" s="7">
        <v>3246</v>
      </c>
      <c r="O856" s="84"/>
      <c r="P856" s="13"/>
      <c r="Q856" s="13"/>
      <c r="R856" s="13"/>
      <c r="S856" s="13"/>
      <c r="T856" s="13"/>
      <c r="U856" s="13"/>
      <c r="V856" s="13"/>
      <c r="W856" s="50"/>
      <c r="X856" s="69">
        <v>3248</v>
      </c>
      <c r="Y856" s="7">
        <v>3328</v>
      </c>
      <c r="Z856" s="68">
        <v>3244</v>
      </c>
      <c r="AA856" s="68">
        <v>3322</v>
      </c>
      <c r="AG856" s="37"/>
      <c r="AH856" s="37"/>
      <c r="AP856" s="14">
        <v>3213</v>
      </c>
      <c r="AQ856" s="14">
        <v>3235</v>
      </c>
      <c r="AR856" s="14">
        <v>3196</v>
      </c>
      <c r="AS856" s="14">
        <v>3224</v>
      </c>
      <c r="AT856" s="14">
        <v>3227.6666666666665</v>
      </c>
      <c r="AU856" s="127">
        <v>12</v>
      </c>
      <c r="AV856" s="127">
        <v>76</v>
      </c>
      <c r="AW856" s="14">
        <v>1407</v>
      </c>
      <c r="AX856" s="127" t="s">
        <v>618</v>
      </c>
      <c r="AY856" s="14">
        <v>1185</v>
      </c>
      <c r="AZ856" s="1">
        <v>3248</v>
      </c>
      <c r="BA856" s="1">
        <v>3309</v>
      </c>
      <c r="BB856" s="1">
        <v>3244</v>
      </c>
      <c r="BC856" s="1">
        <v>3307</v>
      </c>
      <c r="BH856" s="1">
        <v>3230</v>
      </c>
      <c r="BI856" s="1">
        <v>390</v>
      </c>
      <c r="BJ856" s="1">
        <v>356</v>
      </c>
      <c r="BK856" s="1">
        <v>1.095505617977528</v>
      </c>
      <c r="BL856" s="1">
        <v>3248</v>
      </c>
      <c r="BM856" s="1">
        <v>3309</v>
      </c>
      <c r="BN856" s="1">
        <v>3244</v>
      </c>
      <c r="BO856" s="1">
        <v>3302</v>
      </c>
      <c r="BP856" s="1">
        <v>3248</v>
      </c>
      <c r="BQ856" s="1">
        <v>3323</v>
      </c>
      <c r="BR856" s="1">
        <v>3244</v>
      </c>
      <c r="BS856" s="1">
        <v>3323</v>
      </c>
      <c r="BT856" s="1">
        <v>3248</v>
      </c>
      <c r="BU856" s="1">
        <v>3250</v>
      </c>
      <c r="BV856" s="1">
        <v>3244</v>
      </c>
      <c r="BW856" s="1">
        <v>3247</v>
      </c>
      <c r="BX856" s="1">
        <v>993.2</v>
      </c>
    </row>
    <row r="857" spans="1:76">
      <c r="A857" s="1">
        <v>2016</v>
      </c>
      <c r="B857" s="1">
        <v>5</v>
      </c>
      <c r="C857" s="24">
        <v>42551</v>
      </c>
      <c r="D857" s="26">
        <v>3313</v>
      </c>
      <c r="E857" s="26">
        <v>3325</v>
      </c>
      <c r="F857" s="26">
        <v>3307</v>
      </c>
      <c r="G857" s="26">
        <v>3324</v>
      </c>
      <c r="H857" s="1">
        <v>1028.4000000000001</v>
      </c>
      <c r="I857" s="81">
        <v>113.96977200000001</v>
      </c>
      <c r="J857" s="119">
        <v>113.71518399999999</v>
      </c>
      <c r="K857" s="119">
        <v>76.256922000000003</v>
      </c>
      <c r="L857" s="72">
        <v>75.721271999999999</v>
      </c>
      <c r="M857" s="7">
        <v>3310</v>
      </c>
      <c r="O857" s="84"/>
      <c r="P857" s="13"/>
      <c r="Q857" s="13"/>
      <c r="R857" s="13"/>
      <c r="S857" s="13"/>
      <c r="T857" s="13"/>
      <c r="U857" s="13"/>
      <c r="V857" s="13"/>
      <c r="W857" s="50"/>
      <c r="X857" s="69">
        <v>3312</v>
      </c>
      <c r="Y857" s="7">
        <v>3399</v>
      </c>
      <c r="Z857" s="68">
        <v>3298</v>
      </c>
      <c r="AA857" s="68">
        <v>3393</v>
      </c>
      <c r="AG857" s="37"/>
      <c r="AH857" s="37"/>
      <c r="AP857" s="14">
        <v>3248</v>
      </c>
      <c r="AQ857" s="14">
        <v>3328</v>
      </c>
      <c r="AR857" s="14">
        <v>3244</v>
      </c>
      <c r="AS857" s="14">
        <v>3312</v>
      </c>
      <c r="AT857" s="14">
        <v>3245.6666666666665</v>
      </c>
      <c r="AU857" s="127">
        <v>11</v>
      </c>
      <c r="AV857" s="127" t="s">
        <v>618</v>
      </c>
      <c r="AW857" s="14">
        <v>1407</v>
      </c>
      <c r="AX857" s="127" t="s">
        <v>618</v>
      </c>
      <c r="AY857" s="14">
        <v>1185</v>
      </c>
      <c r="AZ857" s="1">
        <v>3312</v>
      </c>
      <c r="BA857" s="1">
        <v>3335</v>
      </c>
      <c r="BB857" s="1">
        <v>3298</v>
      </c>
      <c r="BC857" s="1">
        <v>3332</v>
      </c>
      <c r="BH857" s="1">
        <v>3311</v>
      </c>
      <c r="BI857" s="1">
        <v>493</v>
      </c>
      <c r="BJ857" s="1">
        <v>679</v>
      </c>
      <c r="BK857" s="1">
        <v>0.72606774668630336</v>
      </c>
      <c r="BL857" s="1">
        <v>3312</v>
      </c>
      <c r="BM857" s="1">
        <v>3330</v>
      </c>
      <c r="BN857" s="1">
        <v>3298</v>
      </c>
      <c r="BO857" s="1">
        <v>3304</v>
      </c>
      <c r="BP857" s="1">
        <v>3312</v>
      </c>
      <c r="BQ857" s="1">
        <v>3343</v>
      </c>
      <c r="BR857" s="1">
        <v>3298</v>
      </c>
      <c r="BS857" s="1">
        <v>3341</v>
      </c>
      <c r="BT857" s="1">
        <v>3312</v>
      </c>
      <c r="BU857" s="1">
        <v>3330</v>
      </c>
      <c r="BV857" s="1">
        <v>3308</v>
      </c>
      <c r="BW857" s="1">
        <v>3324</v>
      </c>
      <c r="BX857" s="1">
        <v>1012.3</v>
      </c>
    </row>
    <row r="858" spans="1:76">
      <c r="A858" s="1">
        <v>2016</v>
      </c>
      <c r="B858" s="1">
        <v>6</v>
      </c>
      <c r="C858" s="24">
        <v>42552</v>
      </c>
      <c r="D858" s="26">
        <v>3389</v>
      </c>
      <c r="E858" s="26">
        <v>3418</v>
      </c>
      <c r="F858" s="26">
        <v>3378</v>
      </c>
      <c r="G858" s="26">
        <v>3408</v>
      </c>
      <c r="H858" s="1">
        <v>1057.0999999999999</v>
      </c>
      <c r="I858" s="81">
        <v>113.88566400000001</v>
      </c>
      <c r="J858" s="119">
        <v>113.868816</v>
      </c>
      <c r="K858" s="119">
        <v>76.567487999999997</v>
      </c>
      <c r="L858" s="72">
        <v>76.610495999999998</v>
      </c>
      <c r="M858" s="7">
        <v>3394</v>
      </c>
      <c r="O858" s="84"/>
      <c r="P858" s="13"/>
      <c r="Q858" s="13"/>
      <c r="R858" s="13"/>
      <c r="S858" s="13"/>
      <c r="T858" s="13"/>
      <c r="U858" s="13"/>
      <c r="V858" s="13"/>
      <c r="W858" s="50"/>
      <c r="X858" s="69">
        <v>3394</v>
      </c>
      <c r="Y858" s="7">
        <v>3478</v>
      </c>
      <c r="Z858" s="68">
        <v>3384</v>
      </c>
      <c r="AA858" s="68">
        <v>3475</v>
      </c>
      <c r="AG858" s="37"/>
      <c r="AH858" s="37"/>
      <c r="AP858" s="14">
        <v>3312</v>
      </c>
      <c r="AQ858" s="14">
        <v>3399</v>
      </c>
      <c r="AR858" s="14">
        <v>3298</v>
      </c>
      <c r="AS858" s="14">
        <v>3383</v>
      </c>
      <c r="AT858" s="14">
        <v>3306.3333333333335</v>
      </c>
      <c r="AU858" s="127">
        <v>19</v>
      </c>
      <c r="AV858" s="127">
        <v>84</v>
      </c>
      <c r="AW858" s="14">
        <v>1491</v>
      </c>
      <c r="AX858" s="127" t="s">
        <v>618</v>
      </c>
      <c r="AY858" s="14">
        <v>1185</v>
      </c>
      <c r="AZ858" s="1">
        <v>3394</v>
      </c>
      <c r="BA858" s="1">
        <v>3458</v>
      </c>
      <c r="BB858" s="1">
        <v>3384</v>
      </c>
      <c r="BC858" s="1">
        <v>3448</v>
      </c>
      <c r="BH858" s="1">
        <v>3384</v>
      </c>
      <c r="BI858" s="1">
        <v>598</v>
      </c>
      <c r="BJ858" s="1">
        <v>469</v>
      </c>
      <c r="BK858" s="1">
        <v>1.2750533049040511</v>
      </c>
      <c r="BL858" s="1">
        <v>3394</v>
      </c>
      <c r="BM858" s="1">
        <v>3437</v>
      </c>
      <c r="BN858" s="1">
        <v>3384</v>
      </c>
      <c r="BO858" s="1">
        <v>3430</v>
      </c>
      <c r="BP858" s="1">
        <v>3394</v>
      </c>
      <c r="BQ858" s="1">
        <v>3460</v>
      </c>
      <c r="BR858" s="1">
        <v>3384</v>
      </c>
      <c r="BS858" s="1">
        <v>3452</v>
      </c>
      <c r="BT858" s="1">
        <v>3394</v>
      </c>
      <c r="BU858" s="1">
        <v>3404</v>
      </c>
      <c r="BV858" s="1">
        <v>3384</v>
      </c>
      <c r="BW858" s="1">
        <v>3397</v>
      </c>
      <c r="BX858" s="1">
        <v>1037.5</v>
      </c>
    </row>
    <row r="859" spans="1:76">
      <c r="A859" s="1">
        <v>2016</v>
      </c>
      <c r="B859" s="1">
        <v>2</v>
      </c>
      <c r="C859" s="24">
        <v>42555</v>
      </c>
      <c r="D859" s="26">
        <v>3485</v>
      </c>
      <c r="E859" s="26">
        <v>3511</v>
      </c>
      <c r="F859" s="26">
        <v>3463</v>
      </c>
      <c r="G859" s="26">
        <v>3504</v>
      </c>
      <c r="H859" s="1">
        <v>1074.5</v>
      </c>
      <c r="I859" s="81">
        <v>114.150204</v>
      </c>
      <c r="J859" s="119">
        <v>114.27171</v>
      </c>
      <c r="K859" s="119">
        <v>77.120189999999994</v>
      </c>
      <c r="L859" s="72">
        <v>77.146237999999997</v>
      </c>
      <c r="M859" s="7">
        <v>3491</v>
      </c>
      <c r="O859" s="84"/>
      <c r="P859" s="13"/>
      <c r="Q859" s="13"/>
      <c r="R859" s="13"/>
      <c r="S859" s="13"/>
      <c r="T859" s="13"/>
      <c r="U859" s="13"/>
      <c r="V859" s="13"/>
      <c r="W859" s="50"/>
      <c r="X859" s="69">
        <v>3493</v>
      </c>
      <c r="Y859" s="7">
        <v>3508</v>
      </c>
      <c r="Z859" s="68">
        <v>3465</v>
      </c>
      <c r="AA859" s="68">
        <v>3498</v>
      </c>
      <c r="AG859" s="37"/>
      <c r="AH859" s="37"/>
      <c r="AP859" s="14">
        <v>3394</v>
      </c>
      <c r="AQ859" s="14">
        <v>3486</v>
      </c>
      <c r="AR859" s="14">
        <v>3384</v>
      </c>
      <c r="AS859" s="14">
        <v>3483</v>
      </c>
      <c r="AT859" s="14">
        <v>3392.6666666666665</v>
      </c>
      <c r="AU859" s="127">
        <v>19</v>
      </c>
      <c r="AV859" s="127">
        <v>2</v>
      </c>
      <c r="AW859" s="14">
        <v>1493</v>
      </c>
      <c r="AX859" s="127" t="s">
        <v>618</v>
      </c>
      <c r="AY859" s="14">
        <v>1185</v>
      </c>
      <c r="AZ859" s="1">
        <v>3493</v>
      </c>
      <c r="BA859" s="1">
        <v>3508</v>
      </c>
      <c r="BB859" s="1">
        <v>3465</v>
      </c>
      <c r="BC859" s="1">
        <v>3497</v>
      </c>
      <c r="BH859" s="1">
        <v>3485</v>
      </c>
      <c r="BI859" s="1">
        <v>490</v>
      </c>
      <c r="BJ859" s="1">
        <v>451</v>
      </c>
      <c r="BK859" s="1">
        <v>1.0864745011086474</v>
      </c>
      <c r="BL859" s="1">
        <v>3493</v>
      </c>
      <c r="BM859" s="1">
        <v>3505</v>
      </c>
      <c r="BN859" s="1">
        <v>3465</v>
      </c>
      <c r="BO859" s="1">
        <v>3504</v>
      </c>
      <c r="BP859" s="1">
        <v>3493</v>
      </c>
      <c r="BQ859" s="1">
        <v>3508</v>
      </c>
      <c r="BR859" s="1">
        <v>3465</v>
      </c>
      <c r="BS859" s="1">
        <v>3494</v>
      </c>
      <c r="BT859" s="1">
        <v>3493</v>
      </c>
      <c r="BU859" s="1">
        <v>3494</v>
      </c>
      <c r="BV859" s="1">
        <v>3467</v>
      </c>
      <c r="BW859" s="1">
        <v>3475</v>
      </c>
      <c r="BX859" s="1">
        <v>1060.7</v>
      </c>
    </row>
    <row r="860" spans="1:76">
      <c r="A860" s="1">
        <v>2016</v>
      </c>
      <c r="B860" s="1">
        <v>3</v>
      </c>
      <c r="C860" s="24">
        <v>42556</v>
      </c>
      <c r="D860" s="26">
        <v>3490</v>
      </c>
      <c r="E860" s="26">
        <v>3492</v>
      </c>
      <c r="F860" s="26">
        <v>3419</v>
      </c>
      <c r="G860" s="26">
        <v>3449</v>
      </c>
      <c r="H860" s="1">
        <v>1076.9000000000001</v>
      </c>
      <c r="I860" s="81">
        <v>113.352625</v>
      </c>
      <c r="J860" s="119">
        <v>113.414418</v>
      </c>
      <c r="K860" s="119">
        <v>76.417500000000004</v>
      </c>
      <c r="L860" s="72">
        <v>76.434111000000001</v>
      </c>
      <c r="M860" s="7">
        <v>3458</v>
      </c>
      <c r="O860" s="84"/>
      <c r="P860" s="13"/>
      <c r="Q860" s="13"/>
      <c r="R860" s="13"/>
      <c r="S860" s="13"/>
      <c r="T860" s="13"/>
      <c r="U860" s="13"/>
      <c r="V860" s="13"/>
      <c r="W860" s="50"/>
      <c r="X860" s="69">
        <v>3450</v>
      </c>
      <c r="Y860" s="7">
        <v>3489</v>
      </c>
      <c r="Z860" s="68">
        <v>3435</v>
      </c>
      <c r="AA860" s="68">
        <v>3489</v>
      </c>
      <c r="AG860" s="37"/>
      <c r="AH860" s="37"/>
      <c r="AP860" s="14">
        <v>3493</v>
      </c>
      <c r="AQ860" s="14">
        <v>3508</v>
      </c>
      <c r="AR860" s="14">
        <v>3465</v>
      </c>
      <c r="AS860" s="14">
        <v>3467</v>
      </c>
      <c r="AT860" s="14">
        <v>3444.3333333333335</v>
      </c>
      <c r="AU860" s="127">
        <v>41</v>
      </c>
      <c r="AV860" s="127" t="s">
        <v>618</v>
      </c>
      <c r="AW860" s="14">
        <v>1493</v>
      </c>
      <c r="AX860" s="127" t="s">
        <v>618</v>
      </c>
      <c r="AY860" s="14">
        <v>1185</v>
      </c>
      <c r="AZ860" s="1">
        <v>3450</v>
      </c>
      <c r="BA860" s="1">
        <v>3487</v>
      </c>
      <c r="BB860" s="1">
        <v>3435</v>
      </c>
      <c r="BC860" s="1">
        <v>3475</v>
      </c>
      <c r="BH860" s="1">
        <v>3473</v>
      </c>
      <c r="BI860" s="1">
        <v>364</v>
      </c>
      <c r="BJ860" s="1">
        <v>519</v>
      </c>
      <c r="BK860" s="1">
        <v>0.7013487475915221</v>
      </c>
      <c r="BL860" s="1">
        <v>3450</v>
      </c>
      <c r="BM860" s="1">
        <v>3467</v>
      </c>
      <c r="BN860" s="1">
        <v>3435</v>
      </c>
      <c r="BO860" s="1">
        <v>3457</v>
      </c>
      <c r="BP860" s="1">
        <v>3450</v>
      </c>
      <c r="BQ860" s="1">
        <v>3487</v>
      </c>
      <c r="BR860" s="1">
        <v>3435</v>
      </c>
      <c r="BS860" s="1">
        <v>3450</v>
      </c>
      <c r="BT860" s="1">
        <v>3450</v>
      </c>
      <c r="BU860" s="1">
        <v>3465</v>
      </c>
      <c r="BV860" s="1">
        <v>3446</v>
      </c>
      <c r="BW860" s="1">
        <v>3448</v>
      </c>
      <c r="BX860" s="1">
        <v>1064.9000000000001</v>
      </c>
    </row>
    <row r="861" spans="1:76">
      <c r="A861" s="1">
        <v>2016</v>
      </c>
      <c r="B861" s="1">
        <v>4</v>
      </c>
      <c r="C861" s="24">
        <v>42557</v>
      </c>
      <c r="D861" s="26">
        <v>3483</v>
      </c>
      <c r="E861" s="26">
        <v>3488</v>
      </c>
      <c r="F861" s="26">
        <v>3449</v>
      </c>
      <c r="G861" s="26">
        <v>3466</v>
      </c>
      <c r="H861" s="1">
        <v>1091.3</v>
      </c>
      <c r="I861" s="81">
        <v>111.67089</v>
      </c>
      <c r="J861" s="119">
        <v>111.70067</v>
      </c>
      <c r="K861" s="119">
        <v>75.106800000000007</v>
      </c>
      <c r="L861" s="72">
        <v>75.272144999999995</v>
      </c>
      <c r="M861" s="7">
        <v>3463</v>
      </c>
      <c r="O861" s="84"/>
      <c r="P861" s="13"/>
      <c r="Q861" s="13"/>
      <c r="R861" s="13"/>
      <c r="S861" s="13"/>
      <c r="T861" s="13"/>
      <c r="U861" s="13"/>
      <c r="V861" s="13"/>
      <c r="W861" s="50"/>
      <c r="X861" s="69">
        <v>3462</v>
      </c>
      <c r="Y861" s="7">
        <v>3530</v>
      </c>
      <c r="Z861" s="68">
        <v>3422</v>
      </c>
      <c r="AA861" s="68">
        <v>3512</v>
      </c>
      <c r="AG861" s="37"/>
      <c r="AH861" s="37"/>
      <c r="AP861" s="14">
        <v>3450</v>
      </c>
      <c r="AQ861" s="14">
        <v>3489</v>
      </c>
      <c r="AR861" s="14">
        <v>3435</v>
      </c>
      <c r="AS861" s="14">
        <v>3485</v>
      </c>
      <c r="AT861" s="14">
        <v>3478.3333333333335</v>
      </c>
      <c r="AU861" s="127">
        <v>17</v>
      </c>
      <c r="AV861" s="127" t="s">
        <v>618</v>
      </c>
      <c r="AW861" s="14">
        <v>1493</v>
      </c>
      <c r="AX861" s="127" t="s">
        <v>618</v>
      </c>
      <c r="AY861" s="14">
        <v>1185</v>
      </c>
      <c r="AZ861" s="1">
        <v>3462</v>
      </c>
      <c r="BA861" s="1">
        <v>3467</v>
      </c>
      <c r="BB861" s="1">
        <v>3422</v>
      </c>
      <c r="BC861" s="1">
        <v>3456</v>
      </c>
      <c r="BH861" s="1">
        <v>3483</v>
      </c>
      <c r="BI861" s="1">
        <v>653</v>
      </c>
      <c r="BJ861" s="1">
        <v>370</v>
      </c>
      <c r="BK861" s="1">
        <v>1.7648648648648648</v>
      </c>
      <c r="BL861" s="1">
        <v>3462</v>
      </c>
      <c r="BM861" s="1">
        <v>3467</v>
      </c>
      <c r="BN861" s="1">
        <v>3422</v>
      </c>
      <c r="BO861" s="1">
        <v>3454</v>
      </c>
      <c r="BP861" s="1">
        <v>3462</v>
      </c>
      <c r="BQ861" s="1">
        <v>3484</v>
      </c>
      <c r="BR861" s="1">
        <v>3422</v>
      </c>
      <c r="BS861" s="1">
        <v>3475</v>
      </c>
      <c r="BT861" s="1">
        <v>3462</v>
      </c>
      <c r="BU861" s="1">
        <v>3467</v>
      </c>
      <c r="BV861" s="1">
        <v>3455</v>
      </c>
      <c r="BW861" s="1">
        <v>3463</v>
      </c>
      <c r="BX861" s="1">
        <v>1077</v>
      </c>
    </row>
    <row r="862" spans="1:76">
      <c r="A862" s="1">
        <v>2016</v>
      </c>
      <c r="B862" s="1">
        <v>5</v>
      </c>
      <c r="C862" s="24">
        <v>42558</v>
      </c>
      <c r="D862" s="26">
        <v>3510</v>
      </c>
      <c r="E862" s="26">
        <v>3517</v>
      </c>
      <c r="F862" s="26">
        <v>3493</v>
      </c>
      <c r="G862" s="26">
        <v>3495</v>
      </c>
      <c r="H862" s="1">
        <v>1093</v>
      </c>
      <c r="I862" s="81">
        <v>111.546396</v>
      </c>
      <c r="J862" s="119">
        <v>111.767916</v>
      </c>
      <c r="K862" s="119">
        <v>75.482145000000003</v>
      </c>
      <c r="L862" s="72">
        <v>75.753136999999995</v>
      </c>
      <c r="M862" s="7">
        <v>3493</v>
      </c>
      <c r="O862" s="84"/>
      <c r="P862" s="13"/>
      <c r="Q862" s="13"/>
      <c r="R862" s="13"/>
      <c r="S862" s="13"/>
      <c r="T862" s="13"/>
      <c r="U862" s="13"/>
      <c r="V862" s="13"/>
      <c r="W862" s="50"/>
      <c r="X862" s="69">
        <v>3495</v>
      </c>
      <c r="Y862" s="7">
        <v>3527</v>
      </c>
      <c r="Z862" s="68">
        <v>3466</v>
      </c>
      <c r="AA862" s="68">
        <v>3500</v>
      </c>
      <c r="AG862" s="37"/>
      <c r="AH862" s="37"/>
      <c r="AP862" s="14">
        <v>3462</v>
      </c>
      <c r="AQ862" s="14">
        <v>3530</v>
      </c>
      <c r="AR862" s="14">
        <v>3422</v>
      </c>
      <c r="AS862" s="14">
        <v>3508</v>
      </c>
      <c r="AT862" s="14">
        <v>3486.6666666666665</v>
      </c>
      <c r="AU862" s="127">
        <v>15</v>
      </c>
      <c r="AV862" s="127" t="s">
        <v>618</v>
      </c>
      <c r="AW862" s="14">
        <v>1493</v>
      </c>
      <c r="AX862" s="127" t="s">
        <v>618</v>
      </c>
      <c r="AY862" s="14">
        <v>1185</v>
      </c>
      <c r="AZ862" s="1">
        <v>3495</v>
      </c>
      <c r="BA862" s="1">
        <v>3527</v>
      </c>
      <c r="BB862" s="1">
        <v>3482</v>
      </c>
      <c r="BC862" s="1">
        <v>3500</v>
      </c>
      <c r="BH862" s="1">
        <v>3508</v>
      </c>
      <c r="BI862" s="1">
        <v>392</v>
      </c>
      <c r="BJ862" s="1">
        <v>321</v>
      </c>
      <c r="BK862" s="1">
        <v>1.2211838006230529</v>
      </c>
      <c r="BL862" s="1">
        <v>3495</v>
      </c>
      <c r="BM862" s="1">
        <v>3527</v>
      </c>
      <c r="BN862" s="1">
        <v>3482</v>
      </c>
      <c r="BO862" s="1">
        <v>3512</v>
      </c>
      <c r="BP862" s="1">
        <v>3495</v>
      </c>
      <c r="BQ862" s="1">
        <v>3527</v>
      </c>
      <c r="BR862" s="1">
        <v>3466</v>
      </c>
      <c r="BS862" s="1">
        <v>3471</v>
      </c>
      <c r="BT862" s="1">
        <v>3495</v>
      </c>
      <c r="BU862" s="1">
        <v>3507</v>
      </c>
      <c r="BV862" s="1">
        <v>3491</v>
      </c>
      <c r="BW862" s="1">
        <v>3507</v>
      </c>
      <c r="BX862" s="1">
        <v>1090.8</v>
      </c>
    </row>
    <row r="863" spans="1:76">
      <c r="A863" s="1">
        <v>2016</v>
      </c>
      <c r="B863" s="1">
        <v>6</v>
      </c>
      <c r="C863" s="24">
        <v>42559</v>
      </c>
      <c r="D863" s="26">
        <v>3502</v>
      </c>
      <c r="E863" s="26">
        <v>3503</v>
      </c>
      <c r="F863" s="26">
        <v>3476</v>
      </c>
      <c r="G863" s="26">
        <v>3485</v>
      </c>
      <c r="H863" s="1">
        <v>1100.2</v>
      </c>
      <c r="I863" s="81">
        <v>111.388266</v>
      </c>
      <c r="J863" s="119">
        <v>111.34003199999999</v>
      </c>
      <c r="K863" s="119">
        <v>75.294405999999995</v>
      </c>
      <c r="L863" s="72">
        <v>75.42</v>
      </c>
      <c r="M863" s="7">
        <v>3468</v>
      </c>
      <c r="O863" s="84"/>
      <c r="P863" s="13"/>
      <c r="Q863" s="13"/>
      <c r="R863" s="13"/>
      <c r="S863" s="13"/>
      <c r="T863" s="13"/>
      <c r="U863" s="13"/>
      <c r="V863" s="13"/>
      <c r="W863" s="50"/>
      <c r="X863" s="69">
        <v>3465</v>
      </c>
      <c r="Y863" s="7">
        <v>3529</v>
      </c>
      <c r="Z863" s="68">
        <v>3453</v>
      </c>
      <c r="AA863" s="68">
        <v>3526</v>
      </c>
      <c r="AG863" s="37"/>
      <c r="AH863" s="37"/>
      <c r="AP863" s="14">
        <v>3495</v>
      </c>
      <c r="AQ863" s="14">
        <v>3527</v>
      </c>
      <c r="AR863" s="14">
        <v>3466</v>
      </c>
      <c r="AS863" s="14">
        <v>3486</v>
      </c>
      <c r="AT863" s="14">
        <v>3493</v>
      </c>
      <c r="AU863" s="127">
        <v>17</v>
      </c>
      <c r="AV863" s="127" t="s">
        <v>618</v>
      </c>
      <c r="AW863" s="14">
        <v>1493</v>
      </c>
      <c r="AX863" s="127" t="s">
        <v>618</v>
      </c>
      <c r="AY863" s="14">
        <v>1185</v>
      </c>
      <c r="AZ863" s="1">
        <v>3465</v>
      </c>
      <c r="BA863" s="1">
        <v>3512</v>
      </c>
      <c r="BB863" s="1">
        <v>3453</v>
      </c>
      <c r="BC863" s="1">
        <v>3502</v>
      </c>
      <c r="BH863" s="1">
        <v>3497</v>
      </c>
      <c r="BI863" s="1">
        <v>432</v>
      </c>
      <c r="BJ863" s="1">
        <v>517</v>
      </c>
      <c r="BK863" s="1">
        <v>0.83558994197292069</v>
      </c>
      <c r="BL863" s="1">
        <v>3465</v>
      </c>
      <c r="BM863" s="1">
        <v>3488</v>
      </c>
      <c r="BN863" s="1">
        <v>3453</v>
      </c>
      <c r="BO863" s="1">
        <v>3482</v>
      </c>
      <c r="BP863" s="1">
        <v>3465</v>
      </c>
      <c r="BQ863" s="1">
        <v>3512</v>
      </c>
      <c r="BR863" s="1">
        <v>3453</v>
      </c>
      <c r="BS863" s="1">
        <v>3493</v>
      </c>
      <c r="BT863" s="1">
        <v>3465</v>
      </c>
      <c r="BU863" s="1">
        <v>3480</v>
      </c>
      <c r="BV863" s="1">
        <v>3465</v>
      </c>
      <c r="BW863" s="1">
        <v>3477</v>
      </c>
      <c r="BX863" s="1">
        <v>1085.0999999999999</v>
      </c>
    </row>
    <row r="864" spans="1:76">
      <c r="A864" s="1">
        <v>2016</v>
      </c>
      <c r="B864" s="1">
        <v>2</v>
      </c>
      <c r="C864" s="24">
        <v>42562</v>
      </c>
      <c r="D864" s="26">
        <v>3543</v>
      </c>
      <c r="E864" s="26">
        <v>3562</v>
      </c>
      <c r="F864" s="26">
        <v>3527</v>
      </c>
      <c r="G864" s="26">
        <v>3562</v>
      </c>
      <c r="H864" s="1">
        <v>1104.5999999999999</v>
      </c>
      <c r="I864" s="81">
        <v>112.41013700000001</v>
      </c>
      <c r="J864" s="119">
        <v>112.36929000000001</v>
      </c>
      <c r="K864" s="119">
        <v>76.871466999999996</v>
      </c>
      <c r="L864" s="72">
        <v>76.890690000000006</v>
      </c>
      <c r="M864" s="7">
        <v>3564</v>
      </c>
      <c r="O864" s="84"/>
      <c r="P864" s="13"/>
      <c r="Q864" s="13"/>
      <c r="R864" s="13"/>
      <c r="S864" s="13"/>
      <c r="T864" s="13"/>
      <c r="U864" s="13"/>
      <c r="V864" s="13"/>
      <c r="W864" s="50"/>
      <c r="X864" s="69">
        <v>3664</v>
      </c>
      <c r="Y864" s="7">
        <v>3694</v>
      </c>
      <c r="Z864" s="68">
        <v>3627</v>
      </c>
      <c r="AA864" s="68">
        <v>3690</v>
      </c>
      <c r="AG864" s="37"/>
      <c r="AH864" s="37"/>
      <c r="AP864" s="14">
        <v>3465</v>
      </c>
      <c r="AQ864" s="14">
        <v>3545</v>
      </c>
      <c r="AR864" s="14">
        <v>3453</v>
      </c>
      <c r="AS864" s="14">
        <v>3536</v>
      </c>
      <c r="AT864" s="14">
        <v>3510</v>
      </c>
      <c r="AU864" s="127">
        <v>19</v>
      </c>
      <c r="AV864" s="127">
        <v>138</v>
      </c>
      <c r="AW864" s="14">
        <v>1631</v>
      </c>
      <c r="AX864" s="127" t="s">
        <v>618</v>
      </c>
      <c r="AY864" s="14">
        <v>1185</v>
      </c>
      <c r="AZ864" s="1">
        <v>3562</v>
      </c>
      <c r="BA864" s="35">
        <v>3512</v>
      </c>
      <c r="BB864" s="35">
        <v>3453</v>
      </c>
      <c r="BC864" s="35">
        <v>3502</v>
      </c>
      <c r="BH864" s="1">
        <v>3537</v>
      </c>
      <c r="BI864" s="1">
        <v>498</v>
      </c>
      <c r="BJ864" s="1">
        <v>356</v>
      </c>
      <c r="BK864" s="1">
        <v>1.398876404494382</v>
      </c>
      <c r="BL864" s="1">
        <v>3567</v>
      </c>
      <c r="BM864" s="1">
        <v>3590</v>
      </c>
      <c r="BN864" s="1">
        <v>3562</v>
      </c>
      <c r="BO864" s="1">
        <v>3585</v>
      </c>
      <c r="BP864" s="1">
        <v>3664</v>
      </c>
      <c r="BQ864" s="1">
        <v>3677</v>
      </c>
      <c r="BR864" s="1">
        <v>3627</v>
      </c>
      <c r="BS864" s="1">
        <v>3670</v>
      </c>
      <c r="BT864" s="1">
        <v>3567</v>
      </c>
      <c r="BU864" s="1">
        <v>3570</v>
      </c>
      <c r="BV864" s="1">
        <v>3562</v>
      </c>
      <c r="BW864" s="1">
        <v>3567</v>
      </c>
      <c r="BX864" s="1">
        <v>1099.0999999999999</v>
      </c>
    </row>
    <row r="865" spans="1:76">
      <c r="A865" s="1">
        <v>2016</v>
      </c>
      <c r="B865" s="1">
        <v>6</v>
      </c>
      <c r="C865" s="24">
        <v>42566</v>
      </c>
      <c r="D865" s="26">
        <v>3685</v>
      </c>
      <c r="E865" s="26">
        <v>3730</v>
      </c>
      <c r="F865" s="26">
        <v>3681</v>
      </c>
      <c r="G865" s="26">
        <v>3702</v>
      </c>
      <c r="H865" s="1">
        <v>1102.5999999999999</v>
      </c>
      <c r="I865" s="81">
        <v>117.481126</v>
      </c>
      <c r="J865" s="119">
        <v>117.69919400000001</v>
      </c>
      <c r="K865" s="119">
        <v>80.588059999999999</v>
      </c>
      <c r="L865" s="72">
        <v>80.647897999999998</v>
      </c>
      <c r="M865" s="7">
        <v>3698</v>
      </c>
      <c r="O865" s="84"/>
      <c r="P865" s="13"/>
      <c r="Q865" s="13"/>
      <c r="R865" s="13"/>
      <c r="S865" s="13"/>
      <c r="T865" s="13"/>
      <c r="U865" s="13"/>
      <c r="V865" s="13"/>
      <c r="W865" s="50"/>
      <c r="X865" s="69">
        <v>3696</v>
      </c>
      <c r="Y865" s="7">
        <v>3711</v>
      </c>
      <c r="Z865" s="68">
        <v>3634</v>
      </c>
      <c r="AA865" s="68">
        <v>3658</v>
      </c>
      <c r="AG865" s="37"/>
      <c r="AH865" s="37"/>
      <c r="AP865" s="14">
        <v>3664</v>
      </c>
      <c r="AQ865" s="14">
        <v>3694</v>
      </c>
      <c r="AR865" s="14">
        <v>3627</v>
      </c>
      <c r="AS865" s="14">
        <v>3684</v>
      </c>
      <c r="AT865" s="14">
        <v>3568.6666666666665</v>
      </c>
      <c r="AU865" s="127">
        <v>17</v>
      </c>
      <c r="AV865" s="127">
        <v>4</v>
      </c>
      <c r="AW865" s="14">
        <v>1635</v>
      </c>
      <c r="AX865" s="127" t="s">
        <v>618</v>
      </c>
      <c r="AY865" s="14">
        <v>1185</v>
      </c>
      <c r="AZ865" s="1">
        <v>3696</v>
      </c>
      <c r="BA865" s="1">
        <v>3711</v>
      </c>
      <c r="BB865" s="1">
        <v>3664</v>
      </c>
      <c r="BC865" s="1">
        <v>3666</v>
      </c>
      <c r="BH865" s="1">
        <v>3692</v>
      </c>
      <c r="BI865" s="1">
        <v>663</v>
      </c>
      <c r="BJ865" s="1">
        <v>280</v>
      </c>
      <c r="BK865" s="1">
        <v>2.3678571428571429</v>
      </c>
      <c r="BL865" s="1">
        <v>3696</v>
      </c>
      <c r="BM865" s="1">
        <v>3711</v>
      </c>
      <c r="BN865" s="1">
        <v>3684</v>
      </c>
      <c r="BO865" s="1">
        <v>3699</v>
      </c>
      <c r="BP865" s="1">
        <v>3696</v>
      </c>
      <c r="BQ865" s="1">
        <v>3711</v>
      </c>
      <c r="BR865" s="1">
        <v>3643</v>
      </c>
      <c r="BS865" s="1">
        <v>3646</v>
      </c>
      <c r="BT865" s="1">
        <v>3696</v>
      </c>
      <c r="BU865" s="1">
        <v>3711</v>
      </c>
      <c r="BV865" s="1">
        <v>3693</v>
      </c>
      <c r="BW865" s="1">
        <v>3703</v>
      </c>
      <c r="BX865" s="1">
        <v>1104</v>
      </c>
    </row>
    <row r="866" spans="1:76">
      <c r="A866" s="1">
        <v>2016</v>
      </c>
      <c r="B866" s="1">
        <v>3</v>
      </c>
      <c r="C866" s="24">
        <v>42570</v>
      </c>
      <c r="D866" s="26">
        <v>3700</v>
      </c>
      <c r="E866" s="26">
        <v>3702</v>
      </c>
      <c r="F866" s="26">
        <v>3661</v>
      </c>
      <c r="G866" s="26">
        <v>3679</v>
      </c>
      <c r="H866" s="1">
        <v>1098.5999999999999</v>
      </c>
      <c r="I866" s="81">
        <v>117.14563200000001</v>
      </c>
      <c r="J866" s="119">
        <v>117.35307</v>
      </c>
      <c r="K866" s="119">
        <v>79.526467999999994</v>
      </c>
      <c r="L866" s="72">
        <v>79.645313000000002</v>
      </c>
      <c r="M866" s="7">
        <v>3675</v>
      </c>
      <c r="O866" s="84"/>
      <c r="P866" s="13"/>
      <c r="Q866" s="13"/>
      <c r="R866" s="13"/>
      <c r="S866" s="13"/>
      <c r="T866" s="13"/>
      <c r="U866" s="13"/>
      <c r="V866" s="13"/>
      <c r="W866" s="50"/>
      <c r="X866" s="69">
        <v>3676</v>
      </c>
      <c r="Y866" s="7">
        <v>3700</v>
      </c>
      <c r="Z866" s="68">
        <v>3666</v>
      </c>
      <c r="AA866" s="68">
        <v>3689</v>
      </c>
      <c r="AG866" s="37"/>
      <c r="AH866" s="37"/>
      <c r="AP866" s="14">
        <v>3696</v>
      </c>
      <c r="AQ866" s="14">
        <v>3711</v>
      </c>
      <c r="AR866" s="14">
        <v>3634</v>
      </c>
      <c r="AS866" s="14">
        <v>3677</v>
      </c>
      <c r="AT866" s="14">
        <v>3632.3333333333335</v>
      </c>
      <c r="AU866" s="127">
        <v>21</v>
      </c>
      <c r="AV866" s="127" t="s">
        <v>618</v>
      </c>
      <c r="AW866" s="14">
        <v>1635</v>
      </c>
      <c r="AX866" s="127" t="s">
        <v>618</v>
      </c>
      <c r="AY866" s="14">
        <v>1185</v>
      </c>
      <c r="AZ866" s="1">
        <v>3676</v>
      </c>
      <c r="BA866" s="1">
        <v>3690</v>
      </c>
      <c r="BB866" s="1">
        <v>3666</v>
      </c>
      <c r="BC866" s="1">
        <v>3688</v>
      </c>
      <c r="BH866" s="1">
        <v>3691</v>
      </c>
      <c r="BI866" s="1">
        <v>626</v>
      </c>
      <c r="BJ866" s="1">
        <v>534</v>
      </c>
      <c r="BK866" s="1">
        <v>1.1722846441947565</v>
      </c>
      <c r="BL866" s="1">
        <v>3676</v>
      </c>
      <c r="BM866" s="1">
        <v>3690</v>
      </c>
      <c r="BN866" s="1">
        <v>3666</v>
      </c>
      <c r="BO866" s="1">
        <v>3683</v>
      </c>
      <c r="BP866" s="1">
        <v>3676</v>
      </c>
      <c r="BQ866" s="1">
        <v>3699</v>
      </c>
      <c r="BR866" s="1">
        <v>3666</v>
      </c>
      <c r="BS866" s="1">
        <v>3693</v>
      </c>
      <c r="BT866" s="1">
        <v>3676</v>
      </c>
      <c r="BU866" s="1">
        <v>3681</v>
      </c>
      <c r="BV866" s="1">
        <v>3666</v>
      </c>
      <c r="BW866" s="1">
        <v>3678</v>
      </c>
      <c r="BX866" s="1">
        <v>1094.2</v>
      </c>
    </row>
    <row r="867" spans="1:76">
      <c r="A867" s="1">
        <v>2016</v>
      </c>
      <c r="B867" s="1">
        <v>4</v>
      </c>
      <c r="C867" s="24">
        <v>42571</v>
      </c>
      <c r="D867" s="26">
        <v>3690</v>
      </c>
      <c r="E867" s="26">
        <v>3703</v>
      </c>
      <c r="F867" s="26">
        <v>3666</v>
      </c>
      <c r="G867" s="26">
        <v>3678</v>
      </c>
      <c r="H867" s="1">
        <v>1091.4000000000001</v>
      </c>
      <c r="I867" s="81">
        <v>116.594418</v>
      </c>
      <c r="J867" s="119">
        <v>116.54061299999999</v>
      </c>
      <c r="K867" s="119">
        <v>79.470144000000005</v>
      </c>
      <c r="L867" s="72">
        <v>79.317224999999993</v>
      </c>
      <c r="M867" s="7">
        <v>3668</v>
      </c>
      <c r="O867" s="84"/>
      <c r="P867" s="13"/>
      <c r="Q867" s="13"/>
      <c r="R867" s="13"/>
      <c r="S867" s="13"/>
      <c r="T867" s="13"/>
      <c r="U867" s="13"/>
      <c r="V867" s="13"/>
      <c r="W867" s="50"/>
      <c r="X867" s="69">
        <v>3669</v>
      </c>
      <c r="Y867" s="7">
        <v>3695</v>
      </c>
      <c r="Z867" s="68">
        <v>3616</v>
      </c>
      <c r="AA867" s="68">
        <v>3695</v>
      </c>
      <c r="AG867" s="37"/>
      <c r="AH867" s="37"/>
      <c r="AP867" s="14">
        <v>3676</v>
      </c>
      <c r="AQ867" s="14">
        <v>3703</v>
      </c>
      <c r="AR867" s="14">
        <v>3666</v>
      </c>
      <c r="AS867" s="14">
        <v>3685</v>
      </c>
      <c r="AT867" s="14">
        <v>3682</v>
      </c>
      <c r="AU867" s="127">
        <v>12</v>
      </c>
      <c r="AV867" s="127" t="s">
        <v>618</v>
      </c>
      <c r="AW867" s="14">
        <v>1635</v>
      </c>
      <c r="AX867" s="127" t="s">
        <v>618</v>
      </c>
      <c r="AY867" s="14">
        <v>1185</v>
      </c>
      <c r="AZ867" s="1">
        <v>3669</v>
      </c>
      <c r="BA867" s="1">
        <v>3689</v>
      </c>
      <c r="BB867" s="1">
        <v>3616</v>
      </c>
      <c r="BC867" s="1">
        <v>3640</v>
      </c>
      <c r="BH867" s="1">
        <v>3700</v>
      </c>
      <c r="BI867" s="1">
        <v>524</v>
      </c>
      <c r="BJ867" s="1">
        <v>382</v>
      </c>
      <c r="BK867" s="1">
        <v>1.3717277486910995</v>
      </c>
      <c r="BL867" s="1">
        <v>3669</v>
      </c>
      <c r="BM867" s="1">
        <v>3689</v>
      </c>
      <c r="BN867" s="1">
        <v>3640</v>
      </c>
      <c r="BO867" s="1">
        <v>3649</v>
      </c>
      <c r="BP867" s="1">
        <v>3669</v>
      </c>
      <c r="BQ867" s="1">
        <v>3689</v>
      </c>
      <c r="BR867" s="1">
        <v>3616</v>
      </c>
      <c r="BS867" s="1">
        <v>3677</v>
      </c>
      <c r="BT867" s="1">
        <v>3669</v>
      </c>
      <c r="BU867" s="1">
        <v>3675</v>
      </c>
      <c r="BV867" s="1">
        <v>3666</v>
      </c>
      <c r="BW867" s="1">
        <v>3668</v>
      </c>
      <c r="BX867" s="1">
        <v>1086.9000000000001</v>
      </c>
    </row>
    <row r="868" spans="1:76">
      <c r="A868" s="1">
        <v>2016</v>
      </c>
      <c r="B868" s="1">
        <v>5</v>
      </c>
      <c r="C868" s="24">
        <v>42572</v>
      </c>
      <c r="D868" s="26">
        <v>3695</v>
      </c>
      <c r="E868" s="26">
        <v>3698</v>
      </c>
      <c r="F868" s="26">
        <v>3672</v>
      </c>
      <c r="G868" s="26">
        <v>3696</v>
      </c>
      <c r="H868" s="1">
        <v>1108</v>
      </c>
      <c r="I868" s="81">
        <v>118.30592</v>
      </c>
      <c r="J868" s="119">
        <v>118.065445</v>
      </c>
      <c r="K868" s="119">
        <v>80.282079999999993</v>
      </c>
      <c r="L868" s="72">
        <v>80.159040000000005</v>
      </c>
      <c r="M868" s="7">
        <v>3697</v>
      </c>
      <c r="O868" s="84"/>
      <c r="P868" s="13"/>
      <c r="Q868" s="13"/>
      <c r="R868" s="13"/>
      <c r="S868" s="13"/>
      <c r="T868" s="13"/>
      <c r="U868" s="13"/>
      <c r="V868" s="13"/>
      <c r="W868" s="50"/>
      <c r="X868" s="69">
        <v>3699</v>
      </c>
      <c r="Y868" s="7">
        <v>3730</v>
      </c>
      <c r="Z868" s="68">
        <v>3655</v>
      </c>
      <c r="AA868" s="68">
        <v>3713</v>
      </c>
      <c r="AG868" s="37"/>
      <c r="AH868" s="37"/>
      <c r="AP868" s="14">
        <v>3669</v>
      </c>
      <c r="AQ868" s="14">
        <v>3696</v>
      </c>
      <c r="AR868" s="14">
        <v>3616</v>
      </c>
      <c r="AS868" s="14">
        <v>3695</v>
      </c>
      <c r="AT868" s="14">
        <v>3685.6666666666665</v>
      </c>
      <c r="AU868" s="127">
        <v>1</v>
      </c>
      <c r="AV868" s="127" t="s">
        <v>618</v>
      </c>
      <c r="AW868" s="14">
        <v>1635</v>
      </c>
      <c r="AX868" s="127" t="s">
        <v>618</v>
      </c>
      <c r="AY868" s="14">
        <v>1185</v>
      </c>
      <c r="AZ868" s="1">
        <v>3699</v>
      </c>
      <c r="BA868" s="1">
        <v>3700</v>
      </c>
      <c r="BB868" s="1">
        <v>3655</v>
      </c>
      <c r="BC868" s="1">
        <v>3696</v>
      </c>
      <c r="BH868" s="1">
        <v>3687</v>
      </c>
      <c r="BI868" s="1">
        <v>528</v>
      </c>
      <c r="BJ868" s="1">
        <v>335</v>
      </c>
      <c r="BK868" s="1">
        <v>1.5761194029850747</v>
      </c>
      <c r="BL868" s="1">
        <v>3699</v>
      </c>
      <c r="BM868" s="1">
        <v>3699</v>
      </c>
      <c r="BN868" s="1">
        <v>3655</v>
      </c>
      <c r="BO868" s="1">
        <v>3683</v>
      </c>
      <c r="BP868" s="1">
        <v>3699</v>
      </c>
      <c r="BQ868" s="1">
        <v>3720</v>
      </c>
      <c r="BR868" s="1">
        <v>3655</v>
      </c>
      <c r="BS868" s="1">
        <v>3718</v>
      </c>
      <c r="BT868" s="1">
        <v>3699</v>
      </c>
      <c r="BU868" s="1">
        <v>3699</v>
      </c>
      <c r="BV868" s="1">
        <v>3689</v>
      </c>
      <c r="BW868" s="1">
        <v>3693</v>
      </c>
      <c r="BX868" s="1">
        <v>1091.2</v>
      </c>
    </row>
    <row r="869" spans="1:76">
      <c r="A869" s="1">
        <v>2016</v>
      </c>
      <c r="B869" s="1">
        <v>6</v>
      </c>
      <c r="C869" s="24">
        <v>42573</v>
      </c>
      <c r="D869" s="26">
        <v>3710</v>
      </c>
      <c r="E869" s="26">
        <v>3718</v>
      </c>
      <c r="F869" s="26">
        <v>3694</v>
      </c>
      <c r="G869" s="26">
        <v>3703</v>
      </c>
      <c r="H869" s="1">
        <v>1086.0999999999999</v>
      </c>
      <c r="I869" s="81">
        <v>116.745453</v>
      </c>
      <c r="J869" s="119">
        <v>116.69291</v>
      </c>
      <c r="K869" s="119">
        <v>79.235640000000004</v>
      </c>
      <c r="L869" s="72">
        <v>79.084209999999999</v>
      </c>
      <c r="M869" s="7">
        <v>3695</v>
      </c>
      <c r="O869" s="84"/>
      <c r="P869" s="13"/>
      <c r="Q869" s="13"/>
      <c r="R869" s="13"/>
      <c r="S869" s="13"/>
      <c r="T869" s="13"/>
      <c r="U869" s="13"/>
      <c r="V869" s="13"/>
      <c r="W869" s="50"/>
      <c r="X869" s="69">
        <v>3698</v>
      </c>
      <c r="Y869" s="7">
        <v>3715</v>
      </c>
      <c r="Z869" s="68">
        <v>3651</v>
      </c>
      <c r="AA869" s="68">
        <v>3655</v>
      </c>
      <c r="AG869" s="37"/>
      <c r="AH869" s="37"/>
      <c r="AP869" s="14">
        <v>3699</v>
      </c>
      <c r="AQ869" s="14">
        <v>3730</v>
      </c>
      <c r="AR869" s="14">
        <v>3655</v>
      </c>
      <c r="AS869" s="14">
        <v>3710</v>
      </c>
      <c r="AT869" s="14">
        <v>3696.6666666666665</v>
      </c>
      <c r="AU869" s="127">
        <v>7</v>
      </c>
      <c r="AV869" s="127" t="s">
        <v>618</v>
      </c>
      <c r="AW869" s="14">
        <v>1635</v>
      </c>
      <c r="AX869" s="127" t="s">
        <v>618</v>
      </c>
      <c r="AY869" s="14">
        <v>1185</v>
      </c>
      <c r="AZ869" s="1">
        <v>3698</v>
      </c>
      <c r="BA869" s="1">
        <v>3715</v>
      </c>
      <c r="BB869" s="1">
        <v>3670</v>
      </c>
      <c r="BC869" s="1">
        <v>3684</v>
      </c>
      <c r="BH869" s="1">
        <v>3709</v>
      </c>
      <c r="BI869" s="1">
        <v>784</v>
      </c>
      <c r="BJ869" s="1">
        <v>346</v>
      </c>
      <c r="BK869" s="1">
        <v>2.2658959537572256</v>
      </c>
      <c r="BL869" s="1">
        <v>3698</v>
      </c>
      <c r="BM869" s="1">
        <v>3715</v>
      </c>
      <c r="BN869" s="1">
        <v>3693</v>
      </c>
      <c r="BO869" s="1">
        <v>3698</v>
      </c>
      <c r="BP869" s="1">
        <v>3698</v>
      </c>
      <c r="BQ869" s="1">
        <v>3715</v>
      </c>
      <c r="BR869" s="1">
        <v>3670</v>
      </c>
      <c r="BS869" s="1">
        <v>3678</v>
      </c>
      <c r="BT869" s="1">
        <v>3698</v>
      </c>
      <c r="BU869" s="1">
        <v>3708</v>
      </c>
      <c r="BV869" s="1">
        <v>3693</v>
      </c>
      <c r="BW869" s="1">
        <v>3700</v>
      </c>
      <c r="BX869" s="1">
        <v>1100.8</v>
      </c>
    </row>
    <row r="870" spans="1:76">
      <c r="A870" s="1">
        <v>2016</v>
      </c>
      <c r="B870" s="1">
        <v>2</v>
      </c>
      <c r="C870" s="24">
        <v>42576</v>
      </c>
      <c r="D870" s="26">
        <v>3662</v>
      </c>
      <c r="E870" s="26">
        <v>3669</v>
      </c>
      <c r="F870" s="26">
        <v>3623</v>
      </c>
      <c r="G870" s="26">
        <v>3633</v>
      </c>
      <c r="H870" s="1">
        <v>1089.2</v>
      </c>
      <c r="I870" s="81">
        <v>116.40409</v>
      </c>
      <c r="J870" s="119">
        <v>116.470572</v>
      </c>
      <c r="K870" s="119">
        <v>79.400199999999998</v>
      </c>
      <c r="L870" s="72">
        <v>79.449416999999997</v>
      </c>
      <c r="M870" s="7">
        <v>3637</v>
      </c>
      <c r="O870" s="84"/>
      <c r="P870" s="13"/>
      <c r="Q870" s="13"/>
      <c r="R870" s="13"/>
      <c r="S870" s="13"/>
      <c r="T870" s="13"/>
      <c r="U870" s="13"/>
      <c r="V870" s="13"/>
      <c r="W870" s="50"/>
      <c r="X870" s="69">
        <v>3637</v>
      </c>
      <c r="Y870" s="7">
        <v>3679</v>
      </c>
      <c r="Z870" s="68">
        <v>3610</v>
      </c>
      <c r="AA870" s="68">
        <v>3651</v>
      </c>
      <c r="AG870" s="37"/>
      <c r="AH870" s="37"/>
      <c r="AP870" s="14">
        <v>3698</v>
      </c>
      <c r="AQ870" s="14">
        <v>3715</v>
      </c>
      <c r="AR870" s="14">
        <v>3623</v>
      </c>
      <c r="AS870" s="14">
        <v>3640</v>
      </c>
      <c r="AT870" s="14">
        <v>3681.6666666666665</v>
      </c>
      <c r="AU870" s="127">
        <v>29</v>
      </c>
      <c r="AV870" s="127" t="s">
        <v>618</v>
      </c>
      <c r="AW870" s="14">
        <v>1635</v>
      </c>
      <c r="AX870" s="127" t="s">
        <v>618</v>
      </c>
      <c r="AY870" s="14">
        <v>1185</v>
      </c>
      <c r="AZ870" s="1">
        <v>3637</v>
      </c>
      <c r="BA870" s="1">
        <v>3644</v>
      </c>
      <c r="BB870" s="1">
        <v>3612</v>
      </c>
      <c r="BC870" s="1">
        <v>3618</v>
      </c>
      <c r="BH870" s="35">
        <v>3709</v>
      </c>
      <c r="BI870" s="35">
        <v>784</v>
      </c>
      <c r="BJ870" s="35">
        <v>346</v>
      </c>
      <c r="BK870" s="35">
        <v>2.2658959537572256</v>
      </c>
      <c r="BL870" s="1">
        <v>3637</v>
      </c>
      <c r="BM870" s="1">
        <v>3644</v>
      </c>
      <c r="BN870" s="1">
        <v>3621</v>
      </c>
      <c r="BO870" s="1">
        <v>3624</v>
      </c>
      <c r="BP870" s="1">
        <v>3637</v>
      </c>
      <c r="BQ870" s="1">
        <v>3644</v>
      </c>
      <c r="BR870" s="1">
        <v>3610</v>
      </c>
      <c r="BS870" s="1">
        <v>3622</v>
      </c>
      <c r="BT870" s="1">
        <v>3637</v>
      </c>
      <c r="BU870" s="1">
        <v>3644</v>
      </c>
      <c r="BV870" s="1">
        <v>3635</v>
      </c>
      <c r="BW870" s="1">
        <v>3635</v>
      </c>
      <c r="BX870" s="1">
        <v>1079.0999999999999</v>
      </c>
    </row>
    <row r="871" spans="1:76">
      <c r="A871" s="1">
        <v>2016</v>
      </c>
      <c r="B871" s="1">
        <v>3</v>
      </c>
      <c r="C871" s="24">
        <v>42577</v>
      </c>
      <c r="D871" s="26">
        <v>3640</v>
      </c>
      <c r="E871" s="26">
        <v>3652</v>
      </c>
      <c r="F871" s="26">
        <v>3604</v>
      </c>
      <c r="G871" s="26">
        <v>3619</v>
      </c>
      <c r="H871" s="1">
        <v>1099</v>
      </c>
      <c r="I871" s="81">
        <v>114.825598</v>
      </c>
      <c r="J871" s="119">
        <v>114.725376</v>
      </c>
      <c r="K871" s="119">
        <v>78.393562000000003</v>
      </c>
      <c r="L871" s="72">
        <v>78.373440000000002</v>
      </c>
      <c r="M871" s="7">
        <v>3612</v>
      </c>
      <c r="O871" s="84"/>
      <c r="P871" s="13"/>
      <c r="Q871" s="13"/>
      <c r="R871" s="13"/>
      <c r="S871" s="13"/>
      <c r="T871" s="13"/>
      <c r="U871" s="13"/>
      <c r="V871" s="13"/>
      <c r="W871" s="50"/>
      <c r="X871" s="69">
        <v>3615</v>
      </c>
      <c r="Y871" s="7">
        <v>3655</v>
      </c>
      <c r="Z871" s="68">
        <v>3606</v>
      </c>
      <c r="AA871" s="68">
        <v>3643</v>
      </c>
      <c r="AG871" s="37"/>
      <c r="AH871" s="37"/>
      <c r="AP871" s="14">
        <v>3637</v>
      </c>
      <c r="AQ871" s="14">
        <v>3679</v>
      </c>
      <c r="AR871" s="14">
        <v>3610</v>
      </c>
      <c r="AS871" s="14">
        <v>3637</v>
      </c>
      <c r="AT871" s="14">
        <v>3662.3333333333335</v>
      </c>
      <c r="AU871" s="127">
        <v>21</v>
      </c>
      <c r="AV871" s="127" t="s">
        <v>618</v>
      </c>
      <c r="AW871" s="14">
        <v>1635</v>
      </c>
      <c r="AX871" s="127">
        <v>-42</v>
      </c>
      <c r="AY871" s="14">
        <v>1143</v>
      </c>
      <c r="AZ871" s="1">
        <v>3615</v>
      </c>
      <c r="BA871" s="1">
        <v>3643</v>
      </c>
      <c r="BB871" s="1">
        <v>3606</v>
      </c>
      <c r="BC871" s="1">
        <v>3642</v>
      </c>
      <c r="BH871" s="1">
        <v>3643</v>
      </c>
      <c r="BI871" s="1">
        <v>530</v>
      </c>
      <c r="BJ871" s="1">
        <v>447</v>
      </c>
      <c r="BK871" s="1">
        <v>1.1856823266219239</v>
      </c>
      <c r="BL871" s="1">
        <v>3615</v>
      </c>
      <c r="BM871" s="1">
        <v>3636</v>
      </c>
      <c r="BN871" s="1">
        <v>3606</v>
      </c>
      <c r="BO871" s="1">
        <v>3621</v>
      </c>
      <c r="BP871" s="1">
        <v>3615</v>
      </c>
      <c r="BQ871" s="1">
        <v>3653</v>
      </c>
      <c r="BR871" s="1">
        <v>3606</v>
      </c>
      <c r="BS871" s="1">
        <v>3638</v>
      </c>
      <c r="BT871" s="1">
        <v>3615</v>
      </c>
      <c r="BU871" s="1">
        <v>3615</v>
      </c>
      <c r="BV871" s="1">
        <v>3606</v>
      </c>
      <c r="BW871" s="1">
        <v>3610</v>
      </c>
      <c r="BX871" s="1">
        <v>1092</v>
      </c>
    </row>
    <row r="872" spans="1:76">
      <c r="A872" s="1">
        <v>2016</v>
      </c>
      <c r="B872" s="1">
        <v>4</v>
      </c>
      <c r="C872" s="24">
        <v>42578</v>
      </c>
      <c r="D872" s="26">
        <v>3650</v>
      </c>
      <c r="E872" s="26">
        <v>3697</v>
      </c>
      <c r="F872" s="26">
        <v>3647</v>
      </c>
      <c r="G872" s="26">
        <v>3678</v>
      </c>
      <c r="H872" s="1">
        <v>1142.7</v>
      </c>
      <c r="I872" s="81">
        <v>116.03328</v>
      </c>
      <c r="J872" s="119">
        <v>116.18459199999999</v>
      </c>
      <c r="K872" s="119">
        <v>78.851519999999994</v>
      </c>
      <c r="L872" s="72">
        <v>78.964095999999998</v>
      </c>
      <c r="M872" s="7">
        <v>3678</v>
      </c>
      <c r="O872" s="84"/>
      <c r="P872" s="13"/>
      <c r="Q872" s="13"/>
      <c r="R872" s="13"/>
      <c r="S872" s="13"/>
      <c r="T872" s="13"/>
      <c r="U872" s="13"/>
      <c r="V872" s="13"/>
      <c r="W872" s="50"/>
      <c r="X872" s="69">
        <v>3679</v>
      </c>
      <c r="Y872" s="7">
        <v>3800</v>
      </c>
      <c r="Z872" s="68">
        <v>3673</v>
      </c>
      <c r="AA872" s="68">
        <v>3800</v>
      </c>
      <c r="AG872" s="37"/>
      <c r="AH872" s="37"/>
      <c r="AP872" s="14">
        <v>3615</v>
      </c>
      <c r="AQ872" s="14">
        <v>3660</v>
      </c>
      <c r="AR872" s="14">
        <v>3606</v>
      </c>
      <c r="AS872" s="14">
        <v>3656</v>
      </c>
      <c r="AT872" s="14">
        <v>3644.3333333333335</v>
      </c>
      <c r="AU872" s="127">
        <v>28</v>
      </c>
      <c r="AV872" s="127">
        <v>126</v>
      </c>
      <c r="AW872" s="14">
        <v>1761</v>
      </c>
      <c r="AX872" s="127" t="s">
        <v>618</v>
      </c>
      <c r="AY872" s="14">
        <v>1143</v>
      </c>
      <c r="AZ872" s="1">
        <v>3679</v>
      </c>
      <c r="BA872" s="1">
        <v>3778</v>
      </c>
      <c r="BB872" s="1">
        <v>3673</v>
      </c>
      <c r="BC872" s="1">
        <v>3768</v>
      </c>
      <c r="BH872" s="1">
        <v>3656</v>
      </c>
      <c r="BI872" s="1">
        <v>947</v>
      </c>
      <c r="BJ872" s="1">
        <v>391</v>
      </c>
      <c r="BK872" s="1">
        <v>2.421994884910486</v>
      </c>
      <c r="BL872" s="1">
        <v>3679</v>
      </c>
      <c r="BM872" s="1">
        <v>3714</v>
      </c>
      <c r="BN872" s="1">
        <v>3673</v>
      </c>
      <c r="BO872" s="1">
        <v>3709</v>
      </c>
      <c r="BP872" s="1">
        <v>3679</v>
      </c>
      <c r="BQ872" s="1">
        <v>3778</v>
      </c>
      <c r="BR872" s="1">
        <v>3673</v>
      </c>
      <c r="BS872" s="1">
        <v>3767</v>
      </c>
      <c r="BT872" s="1">
        <v>3679</v>
      </c>
      <c r="BU872" s="1">
        <v>3680</v>
      </c>
      <c r="BV872" s="1">
        <v>3673</v>
      </c>
      <c r="BW872" s="1">
        <v>3679</v>
      </c>
      <c r="BX872" s="1">
        <v>1098.3</v>
      </c>
    </row>
    <row r="873" spans="1:76">
      <c r="A873" s="1">
        <v>2016</v>
      </c>
      <c r="B873" s="1">
        <v>5</v>
      </c>
      <c r="C873" s="24">
        <v>42579</v>
      </c>
      <c r="D873" s="26">
        <v>3788</v>
      </c>
      <c r="E873" s="26">
        <v>3831</v>
      </c>
      <c r="F873" s="26">
        <v>3783</v>
      </c>
      <c r="G873" s="26">
        <v>3823</v>
      </c>
      <c r="H873" s="1">
        <v>1138</v>
      </c>
      <c r="I873" s="81">
        <v>116.01849199999999</v>
      </c>
      <c r="J873" s="119">
        <v>116.084441</v>
      </c>
      <c r="K873" s="119">
        <v>78.775926999999996</v>
      </c>
      <c r="L873" s="72">
        <v>78.860860000000002</v>
      </c>
      <c r="M873" s="7">
        <v>3837</v>
      </c>
      <c r="O873" s="84"/>
      <c r="P873" s="13"/>
      <c r="Q873" s="13"/>
      <c r="R873" s="13"/>
      <c r="S873" s="13"/>
      <c r="T873" s="13"/>
      <c r="U873" s="13"/>
      <c r="V873" s="13"/>
      <c r="W873" s="50"/>
      <c r="X873" s="69">
        <v>3838</v>
      </c>
      <c r="Y873" s="7">
        <v>3850</v>
      </c>
      <c r="Z873" s="68">
        <v>3781</v>
      </c>
      <c r="AA873" s="68">
        <v>3813</v>
      </c>
      <c r="AG873" s="37"/>
      <c r="AH873" s="37"/>
      <c r="AP873" s="14">
        <v>3679</v>
      </c>
      <c r="AQ873" s="14">
        <v>3800</v>
      </c>
      <c r="AR873" s="14">
        <v>3673</v>
      </c>
      <c r="AS873" s="14">
        <v>3787</v>
      </c>
      <c r="AT873" s="14">
        <v>3693.3333333333335</v>
      </c>
      <c r="AU873" s="127">
        <v>35</v>
      </c>
      <c r="AV873" s="127">
        <v>-12</v>
      </c>
      <c r="AW873" s="14">
        <v>1749</v>
      </c>
      <c r="AX873" s="127" t="s">
        <v>618</v>
      </c>
      <c r="AY873" s="14">
        <v>1143</v>
      </c>
      <c r="AZ873" s="1">
        <v>3838</v>
      </c>
      <c r="BA873" s="1">
        <v>3850</v>
      </c>
      <c r="BB873" s="1">
        <v>3798</v>
      </c>
      <c r="BC873" s="1">
        <v>3806</v>
      </c>
      <c r="BH873" s="1">
        <v>3798</v>
      </c>
      <c r="BI873" s="1">
        <v>807</v>
      </c>
      <c r="BJ873" s="1">
        <v>461</v>
      </c>
      <c r="BK873" s="1">
        <v>1.7505422993492408</v>
      </c>
      <c r="BL873" s="1">
        <v>3838</v>
      </c>
      <c r="BM873" s="1">
        <v>3850</v>
      </c>
      <c r="BN873" s="1">
        <v>3817</v>
      </c>
      <c r="BO873" s="1">
        <v>3826</v>
      </c>
      <c r="BP873" s="1">
        <v>3838</v>
      </c>
      <c r="BQ873" s="1">
        <v>3850</v>
      </c>
      <c r="BR873" s="1">
        <v>3783</v>
      </c>
      <c r="BS873" s="1">
        <v>3789</v>
      </c>
      <c r="BT873" s="1">
        <v>3838</v>
      </c>
      <c r="BU873" s="1">
        <v>3850</v>
      </c>
      <c r="BV873" s="1">
        <v>3834</v>
      </c>
      <c r="BW873" s="1">
        <v>3838</v>
      </c>
      <c r="BX873" s="1">
        <v>1156.2</v>
      </c>
    </row>
    <row r="874" spans="1:76">
      <c r="A874" s="1">
        <v>2016</v>
      </c>
      <c r="B874" s="1">
        <v>6</v>
      </c>
      <c r="C874" s="24">
        <v>42580</v>
      </c>
      <c r="D874" s="26">
        <v>3790</v>
      </c>
      <c r="E874" s="26">
        <v>3810</v>
      </c>
      <c r="F874" s="26">
        <v>3740</v>
      </c>
      <c r="G874" s="26">
        <v>3755</v>
      </c>
      <c r="H874" s="1">
        <v>1150.5999999999999</v>
      </c>
      <c r="I874" s="81">
        <v>114.65141199999999</v>
      </c>
      <c r="J874" s="119">
        <v>114.65649000000001</v>
      </c>
      <c r="K874" s="119">
        <v>77.637394</v>
      </c>
      <c r="L874" s="72">
        <v>77.605514999999997</v>
      </c>
      <c r="M874" s="7">
        <v>3754</v>
      </c>
      <c r="O874" s="84"/>
      <c r="P874" s="13"/>
      <c r="Q874" s="13"/>
      <c r="R874" s="13"/>
      <c r="S874" s="13"/>
      <c r="T874" s="13"/>
      <c r="U874" s="13"/>
      <c r="V874" s="13"/>
      <c r="W874" s="50"/>
      <c r="X874" s="69">
        <v>3756</v>
      </c>
      <c r="Y874" s="7">
        <v>3785</v>
      </c>
      <c r="Z874" s="68">
        <v>3717</v>
      </c>
      <c r="AA874" s="68">
        <v>3732</v>
      </c>
      <c r="AG874" s="37"/>
      <c r="AH874" s="37"/>
      <c r="AP874" s="14">
        <v>3838</v>
      </c>
      <c r="AQ874" s="14">
        <v>3850</v>
      </c>
      <c r="AR874" s="14">
        <v>3768</v>
      </c>
      <c r="AS874" s="14">
        <v>3777</v>
      </c>
      <c r="AT874" s="14">
        <v>3740</v>
      </c>
      <c r="AU874" s="127">
        <v>35</v>
      </c>
      <c r="AV874" s="127" t="s">
        <v>618</v>
      </c>
      <c r="AW874" s="14">
        <v>1749</v>
      </c>
      <c r="AX874" s="127" t="s">
        <v>618</v>
      </c>
      <c r="AY874" s="14">
        <v>1143</v>
      </c>
      <c r="AZ874" s="1">
        <v>3756</v>
      </c>
      <c r="BA874" s="1">
        <v>3766</v>
      </c>
      <c r="BB874" s="1">
        <v>3717</v>
      </c>
      <c r="BC874" s="1">
        <v>3750</v>
      </c>
      <c r="BH874" s="1">
        <v>3786</v>
      </c>
      <c r="BI874" s="1">
        <v>447</v>
      </c>
      <c r="BJ874" s="1">
        <v>475</v>
      </c>
      <c r="BK874" s="1">
        <v>0.94105263157894736</v>
      </c>
      <c r="BL874" s="1">
        <v>3756</v>
      </c>
      <c r="BM874" s="1">
        <v>3758</v>
      </c>
      <c r="BN874" s="1">
        <v>3717</v>
      </c>
      <c r="BO874" s="1">
        <v>3750</v>
      </c>
      <c r="BP874" s="1">
        <v>3756</v>
      </c>
      <c r="BQ874" s="1">
        <v>3784</v>
      </c>
      <c r="BR874" s="1">
        <v>3717</v>
      </c>
      <c r="BS874" s="1">
        <v>3781</v>
      </c>
      <c r="BT874" s="1">
        <v>3756</v>
      </c>
      <c r="BU874" s="1">
        <v>3758</v>
      </c>
      <c r="BV874" s="1">
        <v>3740</v>
      </c>
      <c r="BW874" s="1">
        <v>3740</v>
      </c>
      <c r="BX874" s="1">
        <v>1134</v>
      </c>
    </row>
    <row r="875" spans="1:76">
      <c r="A875" s="1">
        <v>2016</v>
      </c>
      <c r="B875" s="1">
        <v>2</v>
      </c>
      <c r="C875" s="24">
        <v>42583</v>
      </c>
      <c r="D875" s="26">
        <v>3744</v>
      </c>
      <c r="E875" s="26">
        <v>3777</v>
      </c>
      <c r="F875" s="26">
        <v>3740</v>
      </c>
      <c r="G875" s="26">
        <v>3776</v>
      </c>
      <c r="H875" s="1">
        <v>1163.3</v>
      </c>
      <c r="I875" s="81">
        <v>114.43191299999999</v>
      </c>
      <c r="J875" s="119">
        <v>114.48681999999999</v>
      </c>
      <c r="K875" s="119">
        <v>77.784587999999999</v>
      </c>
      <c r="L875" s="72">
        <v>77.825194999999994</v>
      </c>
      <c r="M875" s="7">
        <v>3773</v>
      </c>
      <c r="O875" s="84"/>
      <c r="P875" s="13"/>
      <c r="Q875" s="13"/>
      <c r="R875" s="13"/>
      <c r="S875" s="13"/>
      <c r="T875" s="13"/>
      <c r="U875" s="13"/>
      <c r="V875" s="13"/>
      <c r="W875" s="50"/>
      <c r="X875" s="69">
        <v>3771</v>
      </c>
      <c r="Y875" s="7">
        <v>3801</v>
      </c>
      <c r="Z875" s="68">
        <v>3743</v>
      </c>
      <c r="AA875" s="68">
        <v>3790</v>
      </c>
      <c r="AG875" s="37"/>
      <c r="AH875" s="37"/>
      <c r="AP875" s="14">
        <v>3756</v>
      </c>
      <c r="AQ875" s="14">
        <v>3785</v>
      </c>
      <c r="AR875" s="14">
        <v>3717</v>
      </c>
      <c r="AS875" s="14">
        <v>3748</v>
      </c>
      <c r="AT875" s="14">
        <v>3770.6666666666665</v>
      </c>
      <c r="AU875" s="127">
        <v>32</v>
      </c>
      <c r="AV875" s="127" t="s">
        <v>618</v>
      </c>
      <c r="AW875" s="14">
        <v>1749</v>
      </c>
      <c r="AX875" s="127" t="s">
        <v>618</v>
      </c>
      <c r="AY875" s="14">
        <v>1143</v>
      </c>
      <c r="AZ875" s="1">
        <v>3771</v>
      </c>
      <c r="BA875" s="1">
        <v>3787</v>
      </c>
      <c r="BB875" s="1">
        <v>3743</v>
      </c>
      <c r="BC875" s="1">
        <v>3775</v>
      </c>
      <c r="BH875" s="1">
        <v>3744</v>
      </c>
      <c r="BI875" s="1">
        <v>425</v>
      </c>
      <c r="BJ875" s="1">
        <v>580</v>
      </c>
      <c r="BK875" s="1">
        <v>0.73275862068965514</v>
      </c>
      <c r="BL875" s="1">
        <v>3771</v>
      </c>
      <c r="BM875" s="1">
        <v>3778</v>
      </c>
      <c r="BN875" s="1">
        <v>3743</v>
      </c>
      <c r="BO875" s="1">
        <v>3775</v>
      </c>
      <c r="BP875" s="1">
        <v>3771</v>
      </c>
      <c r="BQ875" s="1">
        <v>3787</v>
      </c>
      <c r="BR875" s="1">
        <v>3743</v>
      </c>
      <c r="BS875" s="1">
        <v>3785</v>
      </c>
      <c r="BT875" s="1">
        <v>3771</v>
      </c>
      <c r="BU875" s="1">
        <v>3774</v>
      </c>
      <c r="BV875" s="1">
        <v>3764</v>
      </c>
      <c r="BW875" s="1">
        <v>3764</v>
      </c>
      <c r="BX875" s="1">
        <v>1157.3</v>
      </c>
    </row>
    <row r="876" spans="1:76">
      <c r="A876" s="1">
        <v>2016</v>
      </c>
      <c r="B876" s="1">
        <v>3</v>
      </c>
      <c r="C876" s="24">
        <v>42584</v>
      </c>
      <c r="D876" s="26">
        <v>3785</v>
      </c>
      <c r="E876" s="26">
        <v>3799</v>
      </c>
      <c r="F876" s="26">
        <v>3773</v>
      </c>
      <c r="G876" s="26">
        <v>3787</v>
      </c>
      <c r="H876" s="1">
        <v>1171.9000000000001</v>
      </c>
      <c r="I876" s="81">
        <v>114.390907</v>
      </c>
      <c r="J876" s="119">
        <v>114.464979</v>
      </c>
      <c r="K876" s="119">
        <v>77.198262999999997</v>
      </c>
      <c r="L876" s="72">
        <v>77.168549999999996</v>
      </c>
      <c r="M876" s="7">
        <v>3804</v>
      </c>
      <c r="O876" s="84"/>
      <c r="P876" s="13"/>
      <c r="Q876" s="13"/>
      <c r="R876" s="13"/>
      <c r="S876" s="13"/>
      <c r="T876" s="13"/>
      <c r="U876" s="13"/>
      <c r="V876" s="13"/>
      <c r="W876" s="50"/>
      <c r="X876" s="69">
        <v>3805</v>
      </c>
      <c r="Y876" s="7">
        <v>3812</v>
      </c>
      <c r="Z876" s="68">
        <v>3756</v>
      </c>
      <c r="AA876" s="68">
        <v>3770</v>
      </c>
      <c r="AG876" s="37"/>
      <c r="AH876" s="37"/>
      <c r="AP876" s="14">
        <v>3771</v>
      </c>
      <c r="AQ876" s="14">
        <v>3801</v>
      </c>
      <c r="AR876" s="14">
        <v>3743</v>
      </c>
      <c r="AS876" s="14">
        <v>3788</v>
      </c>
      <c r="AT876" s="14">
        <v>3771</v>
      </c>
      <c r="AU876" s="127">
        <v>2</v>
      </c>
      <c r="AV876" s="127" t="s">
        <v>618</v>
      </c>
      <c r="AW876" s="14">
        <v>1749</v>
      </c>
      <c r="AX876" s="127" t="s">
        <v>618</v>
      </c>
      <c r="AY876" s="14">
        <v>1143</v>
      </c>
      <c r="AZ876" s="1">
        <v>3805</v>
      </c>
      <c r="BA876" s="1">
        <v>3812</v>
      </c>
      <c r="BB876" s="1">
        <v>3782</v>
      </c>
      <c r="BC876" s="1">
        <v>3806</v>
      </c>
      <c r="BH876" s="35">
        <v>3744</v>
      </c>
      <c r="BI876" s="35">
        <v>425</v>
      </c>
      <c r="BJ876" s="35">
        <v>580</v>
      </c>
      <c r="BK876" s="35">
        <v>0.73275862068965514</v>
      </c>
      <c r="BL876" s="1">
        <v>3805</v>
      </c>
      <c r="BM876" s="1">
        <v>3812</v>
      </c>
      <c r="BN876" s="1">
        <v>3782</v>
      </c>
      <c r="BO876" s="1">
        <v>3808</v>
      </c>
      <c r="BP876" s="1">
        <v>3805</v>
      </c>
      <c r="BQ876" s="1">
        <v>3812</v>
      </c>
      <c r="BR876" s="1">
        <v>3782</v>
      </c>
      <c r="BS876" s="1">
        <v>3787</v>
      </c>
      <c r="BT876" s="1">
        <v>3805</v>
      </c>
      <c r="BU876" s="1">
        <v>3805</v>
      </c>
      <c r="BV876" s="1">
        <v>3782</v>
      </c>
      <c r="BW876" s="1">
        <v>3786</v>
      </c>
      <c r="BX876" s="1">
        <v>1171.0999999999999</v>
      </c>
    </row>
    <row r="877" spans="1:76">
      <c r="A877" s="1">
        <v>2016</v>
      </c>
      <c r="B877" s="1">
        <v>4</v>
      </c>
      <c r="C877" s="24">
        <v>42585</v>
      </c>
      <c r="D877" s="26">
        <v>3761</v>
      </c>
      <c r="E877" s="26">
        <v>3775</v>
      </c>
      <c r="F877" s="26">
        <v>3752</v>
      </c>
      <c r="G877" s="26">
        <v>3755</v>
      </c>
      <c r="H877" s="1">
        <v>1169.5999999999999</v>
      </c>
      <c r="I877" s="81">
        <v>113.277885</v>
      </c>
      <c r="J877" s="119">
        <v>113.20521599999999</v>
      </c>
      <c r="K877" s="119">
        <v>76.722274999999996</v>
      </c>
      <c r="L877" s="72">
        <v>76.568111999999999</v>
      </c>
      <c r="M877" s="7">
        <v>3752</v>
      </c>
      <c r="O877" s="84"/>
      <c r="P877" s="13"/>
      <c r="Q877" s="13"/>
      <c r="R877" s="13"/>
      <c r="S877" s="13"/>
      <c r="T877" s="13"/>
      <c r="U877" s="13"/>
      <c r="V877" s="13"/>
      <c r="W877" s="50"/>
      <c r="X877" s="69">
        <v>3752</v>
      </c>
      <c r="Y877" s="7">
        <v>3773</v>
      </c>
      <c r="Z877" s="68">
        <v>3744</v>
      </c>
      <c r="AA877" s="68">
        <v>3762</v>
      </c>
      <c r="AG877" s="37"/>
      <c r="AH877" s="37"/>
      <c r="AP877" s="14">
        <v>3805</v>
      </c>
      <c r="AQ877" s="14">
        <v>3812</v>
      </c>
      <c r="AR877" s="14">
        <v>3755</v>
      </c>
      <c r="AS877" s="14">
        <v>3773</v>
      </c>
      <c r="AT877" s="14">
        <v>3769.6666666666665</v>
      </c>
      <c r="AU877" s="127">
        <v>6</v>
      </c>
      <c r="AV877" s="127" t="s">
        <v>618</v>
      </c>
      <c r="AW877" s="14">
        <v>1749</v>
      </c>
      <c r="AX877" s="127" t="s">
        <v>618</v>
      </c>
      <c r="AY877" s="14">
        <v>1143</v>
      </c>
      <c r="AZ877" s="1">
        <v>3752</v>
      </c>
      <c r="BA877" s="1">
        <v>3769</v>
      </c>
      <c r="BB877" s="1">
        <v>3744</v>
      </c>
      <c r="BC877" s="1">
        <v>3752</v>
      </c>
      <c r="BH877" s="1">
        <v>3760</v>
      </c>
      <c r="BI877" s="1">
        <v>506</v>
      </c>
      <c r="BJ877" s="1">
        <v>479</v>
      </c>
      <c r="BK877" s="1">
        <v>1.0563674321503131</v>
      </c>
      <c r="BL877" s="1">
        <v>3752</v>
      </c>
      <c r="BM877" s="1">
        <v>3769</v>
      </c>
      <c r="BN877" s="1">
        <v>3744</v>
      </c>
      <c r="BO877" s="1">
        <v>3760</v>
      </c>
      <c r="BP877" s="1">
        <v>3752</v>
      </c>
      <c r="BQ877" s="1">
        <v>3769</v>
      </c>
      <c r="BR877" s="1">
        <v>3744</v>
      </c>
      <c r="BS877" s="1">
        <v>3752</v>
      </c>
      <c r="BT877" s="1">
        <v>3752</v>
      </c>
      <c r="BU877" s="1">
        <v>3760</v>
      </c>
      <c r="BV877" s="1">
        <v>3745</v>
      </c>
      <c r="BW877" s="1">
        <v>3760</v>
      </c>
      <c r="BX877" s="1">
        <v>1168.7</v>
      </c>
    </row>
    <row r="878" spans="1:76">
      <c r="A878" s="1">
        <v>2016</v>
      </c>
      <c r="B878" s="1">
        <v>5</v>
      </c>
      <c r="C878" s="24">
        <v>42586</v>
      </c>
      <c r="D878" s="26">
        <v>3761</v>
      </c>
      <c r="E878" s="26">
        <v>3768</v>
      </c>
      <c r="F878" s="26">
        <v>3726</v>
      </c>
      <c r="G878" s="26">
        <v>3741</v>
      </c>
      <c r="H878" s="1">
        <v>1165</v>
      </c>
      <c r="I878" s="81">
        <v>113.00581200000001</v>
      </c>
      <c r="J878" s="119">
        <v>112.884396</v>
      </c>
      <c r="K878" s="119">
        <v>77.114508000000001</v>
      </c>
      <c r="L878" s="72">
        <v>77.058869999999999</v>
      </c>
      <c r="M878" s="7">
        <v>3737</v>
      </c>
      <c r="O878" s="84"/>
      <c r="P878" s="13"/>
      <c r="Q878" s="13"/>
      <c r="R878" s="13"/>
      <c r="S878" s="13"/>
      <c r="T878" s="13"/>
      <c r="U878" s="13"/>
      <c r="V878" s="13"/>
      <c r="W878" s="50"/>
      <c r="X878" s="69">
        <v>3740</v>
      </c>
      <c r="Y878" s="7">
        <v>3756</v>
      </c>
      <c r="Z878" s="68">
        <v>3709</v>
      </c>
      <c r="AA878" s="68">
        <v>3744</v>
      </c>
      <c r="AG878" s="37"/>
      <c r="AH878" s="37"/>
      <c r="AP878" s="14">
        <v>3752</v>
      </c>
      <c r="AQ878" s="14">
        <v>3773</v>
      </c>
      <c r="AR878" s="14">
        <v>3744</v>
      </c>
      <c r="AS878" s="14">
        <v>3760</v>
      </c>
      <c r="AT878" s="14">
        <v>3773.6666666666665</v>
      </c>
      <c r="AU878" s="127">
        <v>20</v>
      </c>
      <c r="AV878" s="127" t="s">
        <v>618</v>
      </c>
      <c r="AW878" s="14">
        <v>1749</v>
      </c>
      <c r="AX878" s="127">
        <v>2</v>
      </c>
      <c r="AY878" s="14">
        <v>1145</v>
      </c>
      <c r="AZ878" s="1">
        <v>3740</v>
      </c>
      <c r="BA878" s="1">
        <v>3753</v>
      </c>
      <c r="BB878" s="1">
        <v>3726</v>
      </c>
      <c r="BC878" s="1">
        <v>3734</v>
      </c>
      <c r="BH878" s="1">
        <v>3761</v>
      </c>
      <c r="BI878" s="1">
        <v>494</v>
      </c>
      <c r="BJ878" s="1">
        <v>542</v>
      </c>
      <c r="BK878" s="1">
        <v>0.91143911439114389</v>
      </c>
      <c r="BL878" s="1">
        <v>3740</v>
      </c>
      <c r="BM878" s="1">
        <v>3753</v>
      </c>
      <c r="BN878" s="1">
        <v>3726</v>
      </c>
      <c r="BO878" s="1">
        <v>3741</v>
      </c>
      <c r="BP878" s="1">
        <v>3740</v>
      </c>
      <c r="BQ878" s="1">
        <v>3753</v>
      </c>
      <c r="BR878" s="1">
        <v>3709</v>
      </c>
      <c r="BS878" s="1">
        <v>3721</v>
      </c>
      <c r="BT878" s="1">
        <v>3740</v>
      </c>
      <c r="BU878" s="1">
        <v>3745</v>
      </c>
      <c r="BV878" s="1">
        <v>3735</v>
      </c>
      <c r="BW878" s="1">
        <v>3742</v>
      </c>
      <c r="BX878" s="1">
        <v>1162.4000000000001</v>
      </c>
    </row>
    <row r="879" spans="1:76">
      <c r="A879" s="1">
        <v>2016</v>
      </c>
      <c r="B879" s="1">
        <v>6</v>
      </c>
      <c r="C879" s="24">
        <v>42587</v>
      </c>
      <c r="D879" s="26">
        <v>3740</v>
      </c>
      <c r="E879" s="26">
        <v>3763</v>
      </c>
      <c r="F879" s="26">
        <v>3738</v>
      </c>
      <c r="G879" s="26">
        <v>3752</v>
      </c>
      <c r="H879" s="1">
        <v>1151.5</v>
      </c>
      <c r="I879" s="81">
        <v>112.54742</v>
      </c>
      <c r="J879" s="119">
        <v>112.58598499999999</v>
      </c>
      <c r="K879" s="119">
        <v>77.257641000000007</v>
      </c>
      <c r="L879" s="72">
        <v>77.389594000000002</v>
      </c>
      <c r="M879" s="7">
        <v>3754</v>
      </c>
      <c r="O879" s="84"/>
      <c r="P879" s="13"/>
      <c r="Q879" s="13"/>
      <c r="R879" s="13"/>
      <c r="S879" s="13"/>
      <c r="T879" s="13"/>
      <c r="U879" s="13"/>
      <c r="V879" s="13"/>
      <c r="W879" s="50"/>
      <c r="X879" s="69">
        <v>3755</v>
      </c>
      <c r="Y879" s="7">
        <v>3760</v>
      </c>
      <c r="Z879" s="68">
        <v>3708</v>
      </c>
      <c r="AA879" s="68">
        <v>3724</v>
      </c>
      <c r="AG879" s="37"/>
      <c r="AH879" s="37"/>
      <c r="AP879" s="14">
        <v>3740</v>
      </c>
      <c r="AQ879" s="14">
        <v>3756</v>
      </c>
      <c r="AR879" s="14">
        <v>3709</v>
      </c>
      <c r="AS879" s="14">
        <v>3744</v>
      </c>
      <c r="AT879" s="14">
        <v>3759</v>
      </c>
      <c r="AU879" s="127">
        <v>12</v>
      </c>
      <c r="AV879" s="127">
        <v>-25</v>
      </c>
      <c r="AW879" s="14">
        <v>1724</v>
      </c>
      <c r="AX879" s="127" t="s">
        <v>618</v>
      </c>
      <c r="AY879" s="14">
        <v>1145</v>
      </c>
      <c r="AZ879" s="1">
        <v>3755</v>
      </c>
      <c r="BA879" s="1">
        <v>3760</v>
      </c>
      <c r="BB879" s="1">
        <v>3710</v>
      </c>
      <c r="BC879" s="1">
        <v>3717</v>
      </c>
      <c r="BH879" s="1">
        <v>3748</v>
      </c>
      <c r="BI879" s="1">
        <v>660</v>
      </c>
      <c r="BJ879" s="1">
        <v>407</v>
      </c>
      <c r="BK879" s="1">
        <v>1.6216216216216217</v>
      </c>
      <c r="BL879" s="1">
        <v>3755</v>
      </c>
      <c r="BM879" s="1">
        <v>3760</v>
      </c>
      <c r="BN879" s="1">
        <v>3729</v>
      </c>
      <c r="BO879" s="1">
        <v>3739</v>
      </c>
      <c r="BP879" s="1">
        <v>3755</v>
      </c>
      <c r="BQ879" s="1">
        <v>3760</v>
      </c>
      <c r="BR879" s="1">
        <v>3708</v>
      </c>
      <c r="BS879" s="1">
        <v>3711</v>
      </c>
      <c r="BT879" s="1">
        <v>3755</v>
      </c>
      <c r="BU879" s="1">
        <v>3760</v>
      </c>
      <c r="BV879" s="1">
        <v>3752</v>
      </c>
      <c r="BW879" s="1">
        <v>3752</v>
      </c>
      <c r="BX879" s="1">
        <v>1169.0999999999999</v>
      </c>
    </row>
    <row r="880" spans="1:76">
      <c r="A880" s="1">
        <v>2016</v>
      </c>
      <c r="B880" s="1">
        <v>2</v>
      </c>
      <c r="C880" s="24">
        <v>42590</v>
      </c>
      <c r="D880" s="26">
        <v>3733</v>
      </c>
      <c r="E880" s="26">
        <v>3747</v>
      </c>
      <c r="F880" s="26">
        <v>3716</v>
      </c>
      <c r="G880" s="26">
        <v>3744</v>
      </c>
      <c r="H880" s="1">
        <v>1155.4000000000001</v>
      </c>
      <c r="I880" s="81">
        <v>113.20263</v>
      </c>
      <c r="J880" s="119">
        <v>113.254576</v>
      </c>
      <c r="K880" s="119">
        <v>77.705505000000002</v>
      </c>
      <c r="L880" s="72">
        <v>77.866352000000006</v>
      </c>
      <c r="M880" s="7">
        <v>3740</v>
      </c>
      <c r="O880" s="84"/>
      <c r="P880" s="13"/>
      <c r="Q880" s="13"/>
      <c r="R880" s="13"/>
      <c r="S880" s="13"/>
      <c r="T880" s="13"/>
      <c r="U880" s="13"/>
      <c r="V880" s="13"/>
      <c r="W880" s="50"/>
      <c r="X880" s="69">
        <v>3740</v>
      </c>
      <c r="Y880" s="7">
        <v>3782</v>
      </c>
      <c r="Z880" s="68">
        <v>3736</v>
      </c>
      <c r="AA880" s="68">
        <v>3765</v>
      </c>
      <c r="AG880" s="37"/>
      <c r="AH880" s="37"/>
      <c r="AP880" s="14">
        <v>3755</v>
      </c>
      <c r="AQ880" s="14">
        <v>3760</v>
      </c>
      <c r="AR880" s="14">
        <v>3708</v>
      </c>
      <c r="AS880" s="14">
        <v>3735</v>
      </c>
      <c r="AT880" s="14">
        <v>3746.3333333333335</v>
      </c>
      <c r="AU880" s="127">
        <v>11</v>
      </c>
      <c r="AV880" s="127" t="s">
        <v>618</v>
      </c>
      <c r="AW880" s="14">
        <v>1724</v>
      </c>
      <c r="AX880" s="127" t="s">
        <v>618</v>
      </c>
      <c r="AY880" s="14">
        <v>1145</v>
      </c>
      <c r="AZ880" s="1">
        <v>3740</v>
      </c>
      <c r="BA880" s="1">
        <v>3782</v>
      </c>
      <c r="BB880" s="1">
        <v>3736</v>
      </c>
      <c r="BC880" s="1">
        <v>3778</v>
      </c>
      <c r="BH880" s="1">
        <v>3722</v>
      </c>
      <c r="BI880" s="1">
        <v>412</v>
      </c>
      <c r="BJ880" s="1">
        <v>605</v>
      </c>
      <c r="BK880" s="1">
        <v>0.68099173553719006</v>
      </c>
      <c r="BL880" s="1">
        <v>3740</v>
      </c>
      <c r="BM880" s="1">
        <v>3777</v>
      </c>
      <c r="BN880" s="1">
        <v>3736</v>
      </c>
      <c r="BO880" s="1">
        <v>3770</v>
      </c>
      <c r="BP880" s="1">
        <v>3740</v>
      </c>
      <c r="BQ880" s="1">
        <v>3782</v>
      </c>
      <c r="BR880" s="1">
        <v>3736</v>
      </c>
      <c r="BS880" s="1">
        <v>3766</v>
      </c>
      <c r="BT880" s="1">
        <v>3740</v>
      </c>
      <c r="BU880" s="1">
        <v>3744</v>
      </c>
      <c r="BV880" s="1">
        <v>3736</v>
      </c>
      <c r="BW880" s="1">
        <v>3740</v>
      </c>
      <c r="BX880" s="1">
        <v>1150.2</v>
      </c>
    </row>
    <row r="881" spans="1:76">
      <c r="A881" s="1">
        <v>2016</v>
      </c>
      <c r="B881" s="1">
        <v>3</v>
      </c>
      <c r="C881" s="24">
        <v>42591</v>
      </c>
      <c r="D881" s="26">
        <v>3759</v>
      </c>
      <c r="E881" s="26">
        <v>3769</v>
      </c>
      <c r="F881" s="26">
        <v>3745</v>
      </c>
      <c r="G881" s="26">
        <v>3746</v>
      </c>
      <c r="H881" s="1">
        <v>1159.9000000000001</v>
      </c>
      <c r="I881" s="81">
        <v>113.344064</v>
      </c>
      <c r="J881" s="119">
        <v>113.41215</v>
      </c>
      <c r="K881" s="119">
        <v>78.197670000000002</v>
      </c>
      <c r="L881" s="72">
        <v>78.261555000000001</v>
      </c>
      <c r="M881" s="7">
        <v>3738</v>
      </c>
      <c r="O881" s="84"/>
      <c r="P881" s="13"/>
      <c r="Q881" s="13"/>
      <c r="R881" s="13"/>
      <c r="S881" s="13"/>
      <c r="T881" s="13"/>
      <c r="U881" s="13"/>
      <c r="V881" s="13"/>
      <c r="W881" s="50"/>
      <c r="X881" s="69">
        <v>3741</v>
      </c>
      <c r="Y881" s="7">
        <v>3772</v>
      </c>
      <c r="Z881" s="68">
        <v>3730</v>
      </c>
      <c r="AA881" s="68">
        <v>3762</v>
      </c>
      <c r="AG881" s="37"/>
      <c r="AH881" s="37"/>
      <c r="AP881" s="14">
        <v>3740</v>
      </c>
      <c r="AQ881" s="14">
        <v>3782</v>
      </c>
      <c r="AR881" s="14">
        <v>3736</v>
      </c>
      <c r="AS881" s="14">
        <v>3763</v>
      </c>
      <c r="AT881" s="14">
        <v>3747.3333333333335</v>
      </c>
      <c r="AU881" s="127">
        <v>13</v>
      </c>
      <c r="AV881" s="127" t="s">
        <v>618</v>
      </c>
      <c r="AW881" s="14">
        <v>1724</v>
      </c>
      <c r="AX881" s="127" t="s">
        <v>618</v>
      </c>
      <c r="AY881" s="14">
        <v>1145</v>
      </c>
      <c r="AZ881" s="1">
        <v>3741</v>
      </c>
      <c r="BA881" s="1">
        <v>3760</v>
      </c>
      <c r="BB881" s="1">
        <v>3730</v>
      </c>
      <c r="BC881" s="1">
        <v>3758</v>
      </c>
      <c r="BH881" s="1">
        <v>3765</v>
      </c>
      <c r="BI881" s="1">
        <v>499</v>
      </c>
      <c r="BJ881" s="1">
        <v>541</v>
      </c>
      <c r="BK881" s="1">
        <v>0.922365988909427</v>
      </c>
      <c r="BL881" s="1">
        <v>3741</v>
      </c>
      <c r="BM881" s="1">
        <v>3747</v>
      </c>
      <c r="BN881" s="1">
        <v>3731</v>
      </c>
      <c r="BO881" s="1">
        <v>3731</v>
      </c>
      <c r="BP881" s="1">
        <v>3741</v>
      </c>
      <c r="BQ881" s="1">
        <v>3772</v>
      </c>
      <c r="BR881" s="1">
        <v>3730</v>
      </c>
      <c r="BS881" s="1">
        <v>3762</v>
      </c>
      <c r="BT881" s="1">
        <v>3741</v>
      </c>
      <c r="BU881" s="1">
        <v>3743</v>
      </c>
      <c r="BV881" s="1">
        <v>3737</v>
      </c>
      <c r="BW881" s="1">
        <v>3739</v>
      </c>
      <c r="BX881" s="1">
        <v>1149</v>
      </c>
    </row>
    <row r="882" spans="1:76">
      <c r="A882" s="1">
        <v>2016</v>
      </c>
      <c r="B882" s="1">
        <v>4</v>
      </c>
      <c r="C882" s="24">
        <v>42592</v>
      </c>
      <c r="D882" s="26">
        <v>3762</v>
      </c>
      <c r="E882" s="26">
        <v>3823</v>
      </c>
      <c r="F882" s="26">
        <v>3751</v>
      </c>
      <c r="G882" s="26">
        <v>3814</v>
      </c>
      <c r="H882" s="1">
        <v>1156.7</v>
      </c>
      <c r="I882" s="81">
        <v>112.972734</v>
      </c>
      <c r="J882" s="119">
        <v>112.999155</v>
      </c>
      <c r="K882" s="119">
        <v>77.999669999999995</v>
      </c>
      <c r="L882" s="72">
        <v>77.979049000000003</v>
      </c>
      <c r="M882" s="7">
        <v>3825</v>
      </c>
      <c r="O882" s="84"/>
      <c r="P882" s="13"/>
      <c r="Q882" s="13"/>
      <c r="R882" s="13"/>
      <c r="S882" s="13"/>
      <c r="T882" s="13"/>
      <c r="U882" s="13"/>
      <c r="V882" s="13"/>
      <c r="W882" s="50"/>
      <c r="X882" s="69">
        <v>3827</v>
      </c>
      <c r="Y882" s="7">
        <v>3855</v>
      </c>
      <c r="Z882" s="68">
        <v>3803</v>
      </c>
      <c r="AA882" s="68">
        <v>3810</v>
      </c>
      <c r="AG882" s="37"/>
      <c r="AH882" s="37"/>
      <c r="AP882" s="14">
        <v>3741</v>
      </c>
      <c r="AQ882" s="14">
        <v>3772</v>
      </c>
      <c r="AR882" s="14">
        <v>3730</v>
      </c>
      <c r="AS882" s="14">
        <v>3759</v>
      </c>
      <c r="AT882" s="14">
        <v>3752.3333333333335</v>
      </c>
      <c r="AU882" s="127">
        <v>52</v>
      </c>
      <c r="AV882" s="127">
        <v>-31</v>
      </c>
      <c r="AW882" s="14">
        <v>1693</v>
      </c>
      <c r="AX882" s="127" t="s">
        <v>618</v>
      </c>
      <c r="AY882" s="14">
        <v>1145</v>
      </c>
      <c r="AZ882" s="1">
        <v>3827</v>
      </c>
      <c r="BA882" s="1">
        <v>3855</v>
      </c>
      <c r="BB882" s="1">
        <v>3807</v>
      </c>
      <c r="BC882" s="1">
        <v>3817</v>
      </c>
      <c r="BH882" s="1">
        <v>3759</v>
      </c>
      <c r="BI882" s="1">
        <v>349</v>
      </c>
      <c r="BJ882" s="1">
        <v>308</v>
      </c>
      <c r="BK882" s="1">
        <v>1.1331168831168832</v>
      </c>
      <c r="BL882" s="1">
        <v>3827</v>
      </c>
      <c r="BM882" s="1">
        <v>3855</v>
      </c>
      <c r="BN882" s="1">
        <v>3820</v>
      </c>
      <c r="BO882" s="1">
        <v>3827</v>
      </c>
      <c r="BP882" s="1">
        <v>3827</v>
      </c>
      <c r="BQ882" s="1">
        <v>3855</v>
      </c>
      <c r="BR882" s="1">
        <v>3803</v>
      </c>
      <c r="BS882" s="1">
        <v>3811</v>
      </c>
      <c r="BT882" s="1">
        <v>3827</v>
      </c>
      <c r="BU882" s="1">
        <v>3828</v>
      </c>
      <c r="BV882" s="1">
        <v>3820</v>
      </c>
      <c r="BW882" s="1">
        <v>3822</v>
      </c>
      <c r="BX882" s="1">
        <v>1183.8</v>
      </c>
    </row>
    <row r="883" spans="1:76">
      <c r="A883" s="1">
        <v>2016</v>
      </c>
      <c r="B883" s="1">
        <v>6</v>
      </c>
      <c r="C883" s="24">
        <v>42594</v>
      </c>
      <c r="D883" s="26">
        <v>3743</v>
      </c>
      <c r="E883" s="26">
        <v>3752</v>
      </c>
      <c r="F883" s="26">
        <v>3731</v>
      </c>
      <c r="G883" s="26">
        <v>3745</v>
      </c>
      <c r="H883" s="1">
        <v>1129.3</v>
      </c>
      <c r="I883" s="81">
        <v>113.662356</v>
      </c>
      <c r="J883" s="119">
        <v>113.758887</v>
      </c>
      <c r="K883" s="119">
        <v>78.427943999999997</v>
      </c>
      <c r="L883" s="72">
        <v>78.445955999999995</v>
      </c>
      <c r="M883" s="7">
        <v>3735</v>
      </c>
      <c r="O883" s="84"/>
      <c r="P883" s="13"/>
      <c r="Q883" s="13"/>
      <c r="R883" s="13"/>
      <c r="S883" s="13"/>
      <c r="T883" s="13"/>
      <c r="U883" s="13"/>
      <c r="V883" s="13"/>
      <c r="W883" s="50"/>
      <c r="X883" s="69">
        <v>3737</v>
      </c>
      <c r="Y883" s="7">
        <v>3740</v>
      </c>
      <c r="Z883" s="68">
        <v>3637</v>
      </c>
      <c r="AA883" s="68">
        <v>3646</v>
      </c>
      <c r="AG883" s="37"/>
      <c r="AH883" s="37"/>
      <c r="AP883" s="14">
        <v>3827</v>
      </c>
      <c r="AQ883" s="14">
        <v>3855</v>
      </c>
      <c r="AR883" s="14">
        <v>3731</v>
      </c>
      <c r="AS883" s="14">
        <v>3743</v>
      </c>
      <c r="AT883" s="14">
        <v>3755</v>
      </c>
      <c r="AU883" s="127">
        <v>2</v>
      </c>
      <c r="AV883" s="127" t="s">
        <v>618</v>
      </c>
      <c r="AW883" s="14">
        <v>1693</v>
      </c>
      <c r="AX883" s="127" t="s">
        <v>618</v>
      </c>
      <c r="AY883" s="14">
        <v>1145</v>
      </c>
      <c r="AZ883" s="1">
        <v>3737</v>
      </c>
      <c r="BA883" s="1">
        <v>3740</v>
      </c>
      <c r="BB883" s="1">
        <v>3681</v>
      </c>
      <c r="BC883" s="1">
        <v>3692</v>
      </c>
      <c r="BH883" s="1">
        <v>3743</v>
      </c>
      <c r="BI883" s="1">
        <v>506</v>
      </c>
      <c r="BJ883" s="1">
        <v>494</v>
      </c>
      <c r="BK883" s="1">
        <v>1.0242914979757085</v>
      </c>
      <c r="BL883" s="1">
        <v>3737</v>
      </c>
      <c r="BM883" s="1">
        <v>3740</v>
      </c>
      <c r="BN883" s="1">
        <v>3681</v>
      </c>
      <c r="BO883" s="1">
        <v>3709</v>
      </c>
      <c r="BP883" s="1">
        <v>3737</v>
      </c>
      <c r="BQ883" s="1">
        <v>3740</v>
      </c>
      <c r="BR883" s="1">
        <v>3669</v>
      </c>
      <c r="BS883" s="1">
        <v>3684</v>
      </c>
      <c r="BT883" s="1">
        <v>3737</v>
      </c>
      <c r="BU883" s="1">
        <v>3740</v>
      </c>
      <c r="BV883" s="1">
        <v>3726</v>
      </c>
      <c r="BW883" s="1">
        <v>3727</v>
      </c>
      <c r="BX883" s="1">
        <v>1149.5</v>
      </c>
    </row>
    <row r="884" spans="1:76">
      <c r="A884" s="1">
        <v>2016</v>
      </c>
      <c r="B884" s="1">
        <v>2</v>
      </c>
      <c r="C884" s="24">
        <v>42597</v>
      </c>
      <c r="D884" s="26">
        <v>3655</v>
      </c>
      <c r="E884" s="26">
        <v>3663</v>
      </c>
      <c r="F884" s="26">
        <v>3637</v>
      </c>
      <c r="G884" s="26">
        <v>3643</v>
      </c>
      <c r="H884" s="1">
        <v>1114.5</v>
      </c>
      <c r="I884" s="81">
        <v>112.932924</v>
      </c>
      <c r="J884" s="119">
        <v>112.89519</v>
      </c>
      <c r="K884" s="119">
        <v>77.554152000000002</v>
      </c>
      <c r="L884" s="72">
        <v>77.581332000000003</v>
      </c>
      <c r="M884" s="7">
        <v>3645</v>
      </c>
      <c r="O884" s="84"/>
      <c r="P884" s="13"/>
      <c r="Q884" s="13"/>
      <c r="R884" s="13"/>
      <c r="S884" s="13"/>
      <c r="T884" s="13"/>
      <c r="U884" s="13"/>
      <c r="V884" s="13"/>
      <c r="W884" s="50"/>
      <c r="X884" s="69">
        <v>3645</v>
      </c>
      <c r="Y884" s="7">
        <v>3648</v>
      </c>
      <c r="Z884" s="68">
        <v>3595</v>
      </c>
      <c r="AA884" s="68">
        <v>3607</v>
      </c>
      <c r="AG884" s="37"/>
      <c r="AH884" s="37"/>
      <c r="AP884" s="14">
        <v>3737</v>
      </c>
      <c r="AQ884" s="14">
        <v>3740</v>
      </c>
      <c r="AR884" s="14">
        <v>3637</v>
      </c>
      <c r="AS884" s="14">
        <v>3654</v>
      </c>
      <c r="AT884" s="14">
        <v>3718.6666666666665</v>
      </c>
      <c r="AU884" s="127">
        <v>12</v>
      </c>
      <c r="AV884" s="127" t="s">
        <v>618</v>
      </c>
      <c r="AW884" s="14">
        <v>1693</v>
      </c>
      <c r="AX884" s="127" t="s">
        <v>618</v>
      </c>
      <c r="AY884" s="14">
        <v>1145</v>
      </c>
      <c r="AZ884" s="1">
        <v>3645</v>
      </c>
      <c r="BA884" s="1">
        <v>3648</v>
      </c>
      <c r="BB884" s="1">
        <v>3595</v>
      </c>
      <c r="BC884" s="1">
        <v>3606</v>
      </c>
      <c r="BH884" s="1">
        <v>3654</v>
      </c>
      <c r="BI884" s="1">
        <v>253</v>
      </c>
      <c r="BJ884" s="1">
        <v>424</v>
      </c>
      <c r="BK884" s="1">
        <v>0.59669811320754718</v>
      </c>
      <c r="BL884" s="1">
        <v>3645</v>
      </c>
      <c r="BM884" s="1">
        <v>3648</v>
      </c>
      <c r="BN884" s="1">
        <v>3602</v>
      </c>
      <c r="BO884" s="1">
        <v>3605</v>
      </c>
      <c r="BP884" s="1">
        <v>3645</v>
      </c>
      <c r="BQ884" s="1">
        <v>3648</v>
      </c>
      <c r="BR884" s="1">
        <v>3595</v>
      </c>
      <c r="BS884" s="1">
        <v>3606</v>
      </c>
      <c r="BT884" s="1">
        <v>3645</v>
      </c>
      <c r="BU884" s="1">
        <v>3648</v>
      </c>
      <c r="BV884" s="1">
        <v>3639</v>
      </c>
      <c r="BW884" s="1">
        <v>3641</v>
      </c>
      <c r="BX884" s="1">
        <v>1131.5999999999999</v>
      </c>
    </row>
    <row r="885" spans="1:76">
      <c r="A885" s="1">
        <v>2016</v>
      </c>
      <c r="B885" s="1">
        <v>3</v>
      </c>
      <c r="C885" s="24">
        <v>42598</v>
      </c>
      <c r="D885" s="26">
        <v>3610</v>
      </c>
      <c r="E885" s="26">
        <v>3629</v>
      </c>
      <c r="F885" s="26">
        <v>3604</v>
      </c>
      <c r="G885" s="26">
        <v>3610</v>
      </c>
      <c r="H885" s="1">
        <v>1124.0999999999999</v>
      </c>
      <c r="I885" s="81">
        <v>112.65852</v>
      </c>
      <c r="J885" s="119">
        <v>112.644524</v>
      </c>
      <c r="K885" s="119">
        <v>77.267307000000002</v>
      </c>
      <c r="L885" s="72">
        <v>77.265739999999994</v>
      </c>
      <c r="M885" s="7">
        <v>3606</v>
      </c>
      <c r="O885" s="84"/>
      <c r="P885" s="13"/>
      <c r="Q885" s="13"/>
      <c r="R885" s="13"/>
      <c r="S885" s="13"/>
      <c r="T885" s="13"/>
      <c r="U885" s="13"/>
      <c r="V885" s="13"/>
      <c r="W885" s="50"/>
      <c r="X885" s="69">
        <v>3602</v>
      </c>
      <c r="Y885" s="7">
        <v>3642</v>
      </c>
      <c r="Z885" s="68">
        <v>3577</v>
      </c>
      <c r="AA885" s="68">
        <v>3591</v>
      </c>
      <c r="AG885" s="37"/>
      <c r="AH885" s="37"/>
      <c r="AP885" s="14">
        <v>3645</v>
      </c>
      <c r="AQ885" s="14">
        <v>3648</v>
      </c>
      <c r="AR885" s="14">
        <v>3595</v>
      </c>
      <c r="AS885" s="14">
        <v>3622</v>
      </c>
      <c r="AT885" s="14">
        <v>3673</v>
      </c>
      <c r="AU885" s="127">
        <v>0</v>
      </c>
      <c r="AV885" s="127" t="s">
        <v>618</v>
      </c>
      <c r="AW885" s="14">
        <v>1693</v>
      </c>
      <c r="AX885" s="127" t="s">
        <v>618</v>
      </c>
      <c r="AY885" s="14">
        <v>1145</v>
      </c>
      <c r="AZ885" s="1">
        <v>3602</v>
      </c>
      <c r="BA885" s="1">
        <v>3642</v>
      </c>
      <c r="BB885" s="1">
        <v>3577</v>
      </c>
      <c r="BC885" s="1">
        <v>3584</v>
      </c>
      <c r="BH885" s="1">
        <v>3610</v>
      </c>
      <c r="BI885" s="1">
        <v>591</v>
      </c>
      <c r="BJ885" s="1">
        <v>479</v>
      </c>
      <c r="BK885" s="1">
        <v>1.2338204592901878</v>
      </c>
      <c r="BL885" s="1">
        <v>3602</v>
      </c>
      <c r="BM885" s="1">
        <v>3642</v>
      </c>
      <c r="BN885" s="1">
        <v>3602</v>
      </c>
      <c r="BO885" s="1">
        <v>3614</v>
      </c>
      <c r="BP885" s="1">
        <v>3602</v>
      </c>
      <c r="BQ885" s="1">
        <v>3642</v>
      </c>
      <c r="BR885" s="1">
        <v>3577</v>
      </c>
      <c r="BS885" s="1">
        <v>3600</v>
      </c>
      <c r="BT885" s="1">
        <v>3602</v>
      </c>
      <c r="BU885" s="1">
        <v>3631</v>
      </c>
      <c r="BV885" s="1">
        <v>3602</v>
      </c>
      <c r="BW885" s="1">
        <v>3624</v>
      </c>
      <c r="BX885" s="1">
        <v>1133</v>
      </c>
    </row>
    <row r="886" spans="1:76">
      <c r="A886" s="1">
        <v>2016</v>
      </c>
      <c r="B886" s="1">
        <v>4</v>
      </c>
      <c r="C886" s="24">
        <v>42599</v>
      </c>
      <c r="D886" s="26">
        <v>3599</v>
      </c>
      <c r="E886" s="26">
        <v>3623</v>
      </c>
      <c r="F886" s="26">
        <v>3598</v>
      </c>
      <c r="G886" s="26">
        <v>3615</v>
      </c>
      <c r="H886" s="1">
        <v>1122</v>
      </c>
      <c r="I886" s="81">
        <v>113.592051</v>
      </c>
      <c r="J886" s="119">
        <v>113.57727</v>
      </c>
      <c r="K886" s="119">
        <v>77.392719</v>
      </c>
      <c r="L886" s="72">
        <v>77.311610000000002</v>
      </c>
      <c r="M886" s="7">
        <v>3606</v>
      </c>
      <c r="O886" s="84"/>
      <c r="P886" s="13"/>
      <c r="Q886" s="13"/>
      <c r="R886" s="13"/>
      <c r="S886" s="13"/>
      <c r="T886" s="13"/>
      <c r="U886" s="13"/>
      <c r="V886" s="13"/>
      <c r="W886" s="50"/>
      <c r="X886" s="69">
        <v>3605</v>
      </c>
      <c r="Y886" s="7">
        <v>3609</v>
      </c>
      <c r="Z886" s="68">
        <v>3560</v>
      </c>
      <c r="AA886" s="68">
        <v>3587</v>
      </c>
      <c r="AG886" s="37"/>
      <c r="AH886" s="37"/>
      <c r="AP886" s="14">
        <v>3602</v>
      </c>
      <c r="AQ886" s="14">
        <v>3642</v>
      </c>
      <c r="AR886" s="14">
        <v>3577</v>
      </c>
      <c r="AS886" s="14">
        <v>3617</v>
      </c>
      <c r="AT886" s="14">
        <v>3631</v>
      </c>
      <c r="AU886" s="127">
        <v>16</v>
      </c>
      <c r="AV886" s="127" t="s">
        <v>618</v>
      </c>
      <c r="AW886" s="14">
        <v>1693</v>
      </c>
      <c r="AX886" s="127" t="s">
        <v>618</v>
      </c>
      <c r="AY886" s="14">
        <v>1145</v>
      </c>
      <c r="AZ886" s="1">
        <v>3605</v>
      </c>
      <c r="BA886" s="1">
        <v>3609</v>
      </c>
      <c r="BB886" s="1">
        <v>3568</v>
      </c>
      <c r="BC886" s="1">
        <v>3569</v>
      </c>
      <c r="BH886" s="1">
        <v>3605</v>
      </c>
      <c r="BI886" s="1">
        <v>597</v>
      </c>
      <c r="BJ886" s="1">
        <v>372</v>
      </c>
      <c r="BK886" s="1">
        <v>1.6048387096774193</v>
      </c>
      <c r="BL886" s="1">
        <v>3605</v>
      </c>
      <c r="BM886" s="1">
        <v>3609</v>
      </c>
      <c r="BN886" s="1">
        <v>3586</v>
      </c>
      <c r="BO886" s="1">
        <v>3589</v>
      </c>
      <c r="BP886" s="1">
        <v>3605</v>
      </c>
      <c r="BQ886" s="1">
        <v>3609</v>
      </c>
      <c r="BR886" s="1">
        <v>3562</v>
      </c>
      <c r="BS886" s="1">
        <v>3571</v>
      </c>
      <c r="BT886" s="1">
        <v>3605</v>
      </c>
      <c r="BU886" s="1">
        <v>3609</v>
      </c>
      <c r="BV886" s="1">
        <v>3601</v>
      </c>
      <c r="BW886" s="1">
        <v>3602</v>
      </c>
      <c r="BX886" s="1">
        <v>1120.5999999999999</v>
      </c>
    </row>
    <row r="887" spans="1:76">
      <c r="A887" s="1">
        <v>2016</v>
      </c>
      <c r="B887" s="1">
        <v>5</v>
      </c>
      <c r="C887" s="24">
        <v>42600</v>
      </c>
      <c r="D887" s="26">
        <v>3600</v>
      </c>
      <c r="E887" s="26">
        <v>3630</v>
      </c>
      <c r="F887" s="26">
        <v>3599</v>
      </c>
      <c r="G887" s="26">
        <v>3605</v>
      </c>
      <c r="H887" s="1">
        <v>1133.2</v>
      </c>
      <c r="I887" s="81">
        <v>112.97029000000001</v>
      </c>
      <c r="J887" s="119">
        <v>113.084748</v>
      </c>
      <c r="K887" s="119">
        <v>76.974365000000006</v>
      </c>
      <c r="L887" s="72">
        <v>76.989192000000003</v>
      </c>
      <c r="M887" s="7">
        <v>3609</v>
      </c>
      <c r="O887" s="84"/>
      <c r="P887" s="13"/>
      <c r="Q887" s="13"/>
      <c r="R887" s="13"/>
      <c r="S887" s="13"/>
      <c r="T887" s="13"/>
      <c r="U887" s="13"/>
      <c r="V887" s="13"/>
      <c r="W887" s="50"/>
      <c r="X887" s="69">
        <v>3611</v>
      </c>
      <c r="Y887" s="7">
        <v>3637</v>
      </c>
      <c r="Z887" s="68">
        <v>3604</v>
      </c>
      <c r="AA887" s="68">
        <v>3627</v>
      </c>
      <c r="AG887" s="37"/>
      <c r="AH887" s="37"/>
      <c r="AP887" s="14">
        <v>3605</v>
      </c>
      <c r="AQ887" s="14">
        <v>3609</v>
      </c>
      <c r="AR887" s="14">
        <v>3560</v>
      </c>
      <c r="AS887" s="14">
        <v>3603</v>
      </c>
      <c r="AT887" s="14">
        <v>3614</v>
      </c>
      <c r="AU887" s="127">
        <v>5</v>
      </c>
      <c r="AV887" s="127" t="s">
        <v>618</v>
      </c>
      <c r="AW887" s="14">
        <v>1693</v>
      </c>
      <c r="AX887" s="127" t="s">
        <v>618</v>
      </c>
      <c r="AY887" s="14">
        <v>1145</v>
      </c>
      <c r="AZ887" s="1">
        <v>3611</v>
      </c>
      <c r="BA887" s="1">
        <v>3637</v>
      </c>
      <c r="BB887" s="1">
        <v>3604</v>
      </c>
      <c r="BC887" s="1">
        <v>3635</v>
      </c>
      <c r="BH887" s="1">
        <v>3604</v>
      </c>
      <c r="BI887" s="1">
        <v>537</v>
      </c>
      <c r="BJ887" s="1">
        <v>531</v>
      </c>
      <c r="BK887" s="1">
        <v>1.0112994350282485</v>
      </c>
      <c r="BL887" s="1">
        <v>3611</v>
      </c>
      <c r="BM887" s="1">
        <v>3624</v>
      </c>
      <c r="BN887" s="1">
        <v>3604</v>
      </c>
      <c r="BO887" s="1">
        <v>3621</v>
      </c>
      <c r="BP887" s="1">
        <v>3611</v>
      </c>
      <c r="BQ887" s="1">
        <v>3637</v>
      </c>
      <c r="BR887" s="1">
        <v>3604</v>
      </c>
      <c r="BS887" s="1">
        <v>3630</v>
      </c>
      <c r="BT887" s="1">
        <v>3611</v>
      </c>
      <c r="BU887" s="1">
        <v>3612</v>
      </c>
      <c r="BV887" s="1">
        <v>3607</v>
      </c>
      <c r="BW887" s="1">
        <v>3608</v>
      </c>
      <c r="BX887" s="1">
        <v>1129</v>
      </c>
    </row>
    <row r="888" spans="1:76">
      <c r="A888" s="1">
        <v>2016</v>
      </c>
      <c r="B888" s="1">
        <v>6</v>
      </c>
      <c r="C888" s="24">
        <v>42601</v>
      </c>
      <c r="D888" s="26">
        <v>3620</v>
      </c>
      <c r="E888" s="26">
        <v>3621</v>
      </c>
      <c r="F888" s="26">
        <v>3606</v>
      </c>
      <c r="G888" s="26">
        <v>3606</v>
      </c>
      <c r="H888" s="1">
        <v>1118.4000000000001</v>
      </c>
      <c r="I888" s="81">
        <v>113.509401</v>
      </c>
      <c r="J888" s="119">
        <v>113.455984</v>
      </c>
      <c r="K888" s="119">
        <v>76.503514999999993</v>
      </c>
      <c r="L888" s="72">
        <v>76.351512</v>
      </c>
      <c r="M888" s="7">
        <v>3595</v>
      </c>
      <c r="O888" s="84"/>
      <c r="P888" s="13"/>
      <c r="Q888" s="13"/>
      <c r="R888" s="13"/>
      <c r="S888" s="13"/>
      <c r="T888" s="13"/>
      <c r="U888" s="13"/>
      <c r="V888" s="13"/>
      <c r="W888" s="50"/>
      <c r="X888" s="69">
        <v>3598</v>
      </c>
      <c r="Y888" s="7">
        <v>3605</v>
      </c>
      <c r="Z888" s="68">
        <v>3565</v>
      </c>
      <c r="AA888" s="68">
        <v>3588</v>
      </c>
      <c r="AG888" s="37"/>
      <c r="AH888" s="37"/>
      <c r="AP888" s="14">
        <v>3611</v>
      </c>
      <c r="AQ888" s="14">
        <v>3637</v>
      </c>
      <c r="AR888" s="14">
        <v>3604</v>
      </c>
      <c r="AS888" s="14">
        <v>3619</v>
      </c>
      <c r="AT888" s="14">
        <v>3613</v>
      </c>
      <c r="AU888" s="127">
        <v>14</v>
      </c>
      <c r="AV888" s="127" t="s">
        <v>618</v>
      </c>
      <c r="AW888" s="14">
        <v>1693</v>
      </c>
      <c r="AX888" s="127" t="s">
        <v>618</v>
      </c>
      <c r="AY888" s="14">
        <v>1145</v>
      </c>
      <c r="AZ888" s="1">
        <v>3598</v>
      </c>
      <c r="BA888" s="1">
        <v>3598</v>
      </c>
      <c r="BB888" s="1">
        <v>3565</v>
      </c>
      <c r="BC888" s="1">
        <v>3582</v>
      </c>
      <c r="BH888" s="1">
        <v>3620</v>
      </c>
      <c r="BI888" s="1">
        <v>527</v>
      </c>
      <c r="BJ888" s="1">
        <v>769</v>
      </c>
      <c r="BK888" s="1">
        <v>0.68530559167750327</v>
      </c>
      <c r="BL888" s="1">
        <v>3598</v>
      </c>
      <c r="BM888" s="1">
        <v>3598</v>
      </c>
      <c r="BN888" s="1">
        <v>3566</v>
      </c>
      <c r="BO888" s="1">
        <v>3568</v>
      </c>
      <c r="BP888" s="1">
        <v>3598</v>
      </c>
      <c r="BQ888" s="1">
        <v>3605</v>
      </c>
      <c r="BR888" s="1">
        <v>3565</v>
      </c>
      <c r="BS888" s="1">
        <v>3590</v>
      </c>
      <c r="BT888" s="1">
        <v>3598</v>
      </c>
      <c r="BU888" s="1">
        <v>3598</v>
      </c>
      <c r="BV888" s="1">
        <v>3587</v>
      </c>
      <c r="BW888" s="1">
        <v>3590</v>
      </c>
      <c r="BX888" s="1">
        <v>1122.3</v>
      </c>
    </row>
    <row r="889" spans="1:76">
      <c r="A889" s="1">
        <v>2016</v>
      </c>
      <c r="B889" s="1">
        <v>2</v>
      </c>
      <c r="C889" s="24">
        <v>42604</v>
      </c>
      <c r="D889" s="26">
        <v>3575</v>
      </c>
      <c r="E889" s="26">
        <v>3584</v>
      </c>
      <c r="F889" s="26">
        <v>3564</v>
      </c>
      <c r="G889" s="26">
        <v>3573</v>
      </c>
      <c r="H889" s="1">
        <v>1108.2</v>
      </c>
      <c r="I889" s="81">
        <v>113.65728</v>
      </c>
      <c r="J889" s="119">
        <v>113.60208799999999</v>
      </c>
      <c r="K889" s="119">
        <v>76.517144000000002</v>
      </c>
      <c r="L889" s="72">
        <v>76.547200000000004</v>
      </c>
      <c r="M889" s="7">
        <v>3575</v>
      </c>
      <c r="O889" s="84"/>
      <c r="P889" s="13"/>
      <c r="Q889" s="13"/>
      <c r="R889" s="13"/>
      <c r="S889" s="13"/>
      <c r="T889" s="13"/>
      <c r="U889" s="13"/>
      <c r="V889" s="13"/>
      <c r="W889" s="50"/>
      <c r="X889" s="69">
        <v>3578</v>
      </c>
      <c r="Y889" s="7">
        <v>3588</v>
      </c>
      <c r="Z889" s="68">
        <v>3533</v>
      </c>
      <c r="AA889" s="68">
        <v>3548</v>
      </c>
      <c r="AG889" s="37"/>
      <c r="AH889" s="37"/>
      <c r="AP889" s="14">
        <v>3598</v>
      </c>
      <c r="AQ889" s="14">
        <v>3605</v>
      </c>
      <c r="AR889" s="14">
        <v>3564</v>
      </c>
      <c r="AS889" s="14">
        <v>3572</v>
      </c>
      <c r="AT889" s="14">
        <v>3598</v>
      </c>
      <c r="AU889" s="127">
        <v>2</v>
      </c>
      <c r="AV889" s="127" t="s">
        <v>618</v>
      </c>
      <c r="AW889" s="14">
        <v>1693</v>
      </c>
      <c r="AX889" s="127" t="s">
        <v>618</v>
      </c>
      <c r="AY889" s="14">
        <v>1145</v>
      </c>
      <c r="AZ889" s="1">
        <v>3578</v>
      </c>
      <c r="BA889" s="1">
        <v>3588</v>
      </c>
      <c r="BB889" s="1">
        <v>3568</v>
      </c>
      <c r="BC889" s="1">
        <v>3573</v>
      </c>
      <c r="BH889" s="1">
        <v>3569</v>
      </c>
      <c r="BI889" s="1">
        <v>560</v>
      </c>
      <c r="BJ889" s="1">
        <v>714</v>
      </c>
      <c r="BK889" s="1">
        <v>0.78431372549019607</v>
      </c>
      <c r="BL889" s="1">
        <v>3578</v>
      </c>
      <c r="BM889" s="1">
        <v>3588</v>
      </c>
      <c r="BN889" s="1">
        <v>3571</v>
      </c>
      <c r="BO889" s="1">
        <v>3577</v>
      </c>
      <c r="BP889" s="1">
        <v>3578</v>
      </c>
      <c r="BQ889" s="1">
        <v>3588</v>
      </c>
      <c r="BR889" s="1">
        <v>3561</v>
      </c>
      <c r="BS889" s="1">
        <v>3564</v>
      </c>
      <c r="BT889" s="1">
        <v>3578</v>
      </c>
      <c r="BU889" s="1">
        <v>3588</v>
      </c>
      <c r="BV889" s="1">
        <v>3574</v>
      </c>
      <c r="BW889" s="1">
        <v>3584</v>
      </c>
      <c r="BX889" s="1">
        <v>1115.5</v>
      </c>
    </row>
    <row r="890" spans="1:76">
      <c r="A890" s="1">
        <v>2016</v>
      </c>
      <c r="B890" s="1">
        <v>3</v>
      </c>
      <c r="C890" s="24">
        <v>42605</v>
      </c>
      <c r="D890" s="26">
        <v>3544</v>
      </c>
      <c r="E890" s="26">
        <v>3548</v>
      </c>
      <c r="F890" s="26">
        <v>3532</v>
      </c>
      <c r="G890" s="26">
        <v>3544</v>
      </c>
      <c r="H890" s="1">
        <v>1111.3</v>
      </c>
      <c r="I890" s="81">
        <v>113.410656</v>
      </c>
      <c r="J890" s="119">
        <v>113.47</v>
      </c>
      <c r="K890" s="119">
        <v>76.461119999999994</v>
      </c>
      <c r="L890" s="72">
        <v>76.47</v>
      </c>
      <c r="M890" s="7">
        <v>3555</v>
      </c>
      <c r="O890" s="84"/>
      <c r="P890" s="13"/>
      <c r="Q890" s="13"/>
      <c r="R890" s="13"/>
      <c r="S890" s="13"/>
      <c r="T890" s="13"/>
      <c r="U890" s="13"/>
      <c r="V890" s="13"/>
      <c r="W890" s="50"/>
      <c r="X890" s="69">
        <v>3554</v>
      </c>
      <c r="Y890" s="7">
        <v>3565</v>
      </c>
      <c r="Z890" s="68">
        <v>3542</v>
      </c>
      <c r="AA890" s="68">
        <v>3545</v>
      </c>
      <c r="AG890" s="37"/>
      <c r="AH890" s="37"/>
      <c r="AP890" s="14">
        <v>3578</v>
      </c>
      <c r="AQ890" s="14">
        <v>3588</v>
      </c>
      <c r="AR890" s="14">
        <v>3533</v>
      </c>
      <c r="AS890" s="14">
        <v>3535</v>
      </c>
      <c r="AT890" s="14">
        <v>3575.3333333333335</v>
      </c>
      <c r="AU890" s="127">
        <v>0</v>
      </c>
      <c r="AV890" s="127" t="s">
        <v>618</v>
      </c>
      <c r="AW890" s="14">
        <v>1693</v>
      </c>
      <c r="AX890" s="127" t="s">
        <v>618</v>
      </c>
      <c r="AY890" s="14">
        <v>1145</v>
      </c>
      <c r="AZ890" s="1">
        <v>3554</v>
      </c>
      <c r="BA890" s="1">
        <v>3563</v>
      </c>
      <c r="BB890" s="1">
        <v>3548</v>
      </c>
      <c r="BC890" s="1">
        <v>3556</v>
      </c>
      <c r="BH890" s="1">
        <v>3544</v>
      </c>
      <c r="BI890" s="1">
        <v>131</v>
      </c>
      <c r="BJ890" s="1">
        <v>103</v>
      </c>
      <c r="BK890" s="1">
        <v>1.2718446601941749</v>
      </c>
      <c r="BL890" s="1">
        <v>3554</v>
      </c>
      <c r="BM890" s="1">
        <v>3563</v>
      </c>
      <c r="BN890" s="1">
        <v>3548</v>
      </c>
      <c r="BO890" s="1">
        <v>3557</v>
      </c>
      <c r="BP890" s="1">
        <v>3554</v>
      </c>
      <c r="BQ890" s="1">
        <v>3565</v>
      </c>
      <c r="BR890" s="1">
        <v>3548</v>
      </c>
      <c r="BS890" s="1">
        <v>3562</v>
      </c>
      <c r="BT890" s="1">
        <v>3554</v>
      </c>
      <c r="BU890" s="1">
        <v>3557</v>
      </c>
      <c r="BV890" s="1">
        <v>3548</v>
      </c>
      <c r="BW890" s="1">
        <v>3552</v>
      </c>
      <c r="BX890" s="1">
        <v>1111.2</v>
      </c>
    </row>
    <row r="891" spans="1:76">
      <c r="A891" s="1">
        <v>2016</v>
      </c>
      <c r="B891" s="1">
        <v>4</v>
      </c>
      <c r="C891" s="24">
        <v>42606</v>
      </c>
      <c r="D891" s="26">
        <v>3551</v>
      </c>
      <c r="E891" s="26">
        <v>3573</v>
      </c>
      <c r="F891" s="26">
        <v>3549</v>
      </c>
      <c r="G891" s="26">
        <v>3557</v>
      </c>
      <c r="H891" s="1">
        <v>1082.9000000000001</v>
      </c>
      <c r="I891" s="81">
        <v>113.247468</v>
      </c>
      <c r="J891" s="119">
        <v>113.1622</v>
      </c>
      <c r="K891" s="119">
        <v>76.170254999999997</v>
      </c>
      <c r="L891" s="72">
        <v>76.159925000000001</v>
      </c>
      <c r="M891" s="7">
        <v>3547</v>
      </c>
      <c r="O891" s="84"/>
      <c r="P891" s="13"/>
      <c r="Q891" s="13"/>
      <c r="R891" s="13"/>
      <c r="S891" s="13"/>
      <c r="T891" s="13"/>
      <c r="U891" s="13"/>
      <c r="V891" s="13"/>
      <c r="W891" s="50"/>
      <c r="X891" s="69">
        <v>3546</v>
      </c>
      <c r="Y891" s="7">
        <v>3548</v>
      </c>
      <c r="Z891" s="68">
        <v>3470</v>
      </c>
      <c r="AA891" s="68">
        <v>3483</v>
      </c>
      <c r="AG891" s="37"/>
      <c r="AH891" s="37"/>
      <c r="AP891" s="14">
        <v>3554</v>
      </c>
      <c r="AQ891" s="14">
        <v>3573</v>
      </c>
      <c r="AR891" s="14">
        <v>3542</v>
      </c>
      <c r="AS891" s="14">
        <v>3567</v>
      </c>
      <c r="AT891" s="14">
        <v>3558</v>
      </c>
      <c r="AU891" s="127">
        <v>6</v>
      </c>
      <c r="AV891" s="127" t="s">
        <v>618</v>
      </c>
      <c r="AW891" s="14">
        <v>1693</v>
      </c>
      <c r="AX891" s="127" t="s">
        <v>618</v>
      </c>
      <c r="AY891" s="14">
        <v>1145</v>
      </c>
      <c r="AZ891" s="1">
        <v>3546</v>
      </c>
      <c r="BA891" s="1">
        <v>3548</v>
      </c>
      <c r="BB891" s="1">
        <v>3489</v>
      </c>
      <c r="BC891" s="1">
        <v>3491</v>
      </c>
      <c r="BH891" s="1">
        <v>3563</v>
      </c>
      <c r="BI891" s="1">
        <v>743</v>
      </c>
      <c r="BJ891" s="1">
        <v>564</v>
      </c>
      <c r="BK891" s="1">
        <v>1.3173758865248226</v>
      </c>
      <c r="BL891" s="1">
        <v>3546</v>
      </c>
      <c r="BM891" s="1">
        <v>3548</v>
      </c>
      <c r="BN891" s="1">
        <v>3510</v>
      </c>
      <c r="BO891" s="1">
        <v>3518</v>
      </c>
      <c r="BP891" s="1">
        <v>3546</v>
      </c>
      <c r="BQ891" s="1">
        <v>3548</v>
      </c>
      <c r="BR891" s="1">
        <v>3472</v>
      </c>
      <c r="BS891" s="1">
        <v>3488</v>
      </c>
      <c r="BT891" s="1">
        <v>3546</v>
      </c>
      <c r="BU891" s="1">
        <v>3548</v>
      </c>
      <c r="BV891" s="1">
        <v>3543</v>
      </c>
      <c r="BW891" s="1">
        <v>3547</v>
      </c>
      <c r="BX891" s="1">
        <v>1108.8</v>
      </c>
    </row>
    <row r="892" spans="1:76">
      <c r="A892" s="1">
        <v>2016</v>
      </c>
      <c r="B892" s="1">
        <v>5</v>
      </c>
      <c r="C892" s="24">
        <v>42607</v>
      </c>
      <c r="D892" s="26">
        <v>3483</v>
      </c>
      <c r="E892" s="26">
        <v>3492</v>
      </c>
      <c r="F892" s="26">
        <v>3473</v>
      </c>
      <c r="G892" s="26">
        <v>3485</v>
      </c>
      <c r="H892" s="1">
        <v>1077.7</v>
      </c>
      <c r="I892" s="81">
        <v>113.104266</v>
      </c>
      <c r="J892" s="119">
        <v>113.153256</v>
      </c>
      <c r="K892" s="119">
        <v>76.577875000000006</v>
      </c>
      <c r="L892" s="72">
        <v>76.580292</v>
      </c>
      <c r="M892" s="7">
        <v>3482</v>
      </c>
      <c r="O892" s="84"/>
      <c r="P892" s="13"/>
      <c r="Q892" s="13"/>
      <c r="R892" s="13"/>
      <c r="S892" s="13"/>
      <c r="T892" s="13"/>
      <c r="U892" s="13"/>
      <c r="V892" s="13"/>
      <c r="W892" s="50"/>
      <c r="X892" s="69">
        <v>3482</v>
      </c>
      <c r="Y892" s="7">
        <v>3494</v>
      </c>
      <c r="Z892" s="68">
        <v>3459</v>
      </c>
      <c r="AA892" s="68">
        <v>3469</v>
      </c>
      <c r="AG892" s="37"/>
      <c r="AH892" s="37"/>
      <c r="AP892" s="14">
        <v>3546</v>
      </c>
      <c r="AQ892" s="14">
        <v>3548</v>
      </c>
      <c r="AR892" s="14">
        <v>3470</v>
      </c>
      <c r="AS892" s="14">
        <v>3482</v>
      </c>
      <c r="AT892" s="14">
        <v>3528</v>
      </c>
      <c r="AU892" s="127">
        <v>2</v>
      </c>
      <c r="AV892" s="127" t="s">
        <v>618</v>
      </c>
      <c r="AW892" s="14">
        <v>1693</v>
      </c>
      <c r="AX892" s="127" t="s">
        <v>618</v>
      </c>
      <c r="AY892" s="14">
        <v>1145</v>
      </c>
      <c r="AZ892" s="1">
        <v>3482</v>
      </c>
      <c r="BA892" s="1">
        <v>3494</v>
      </c>
      <c r="BB892" s="1">
        <v>3469</v>
      </c>
      <c r="BC892" s="1">
        <v>3476</v>
      </c>
      <c r="BH892" s="1">
        <v>3485</v>
      </c>
      <c r="BI892" s="1">
        <v>742</v>
      </c>
      <c r="BJ892" s="1">
        <v>597</v>
      </c>
      <c r="BK892" s="1">
        <v>1.2428810720268006</v>
      </c>
      <c r="BL892" s="1">
        <v>3482</v>
      </c>
      <c r="BM892" s="1">
        <v>3494</v>
      </c>
      <c r="BN892" s="1">
        <v>3473</v>
      </c>
      <c r="BO892" s="1">
        <v>3474</v>
      </c>
      <c r="BP892" s="1">
        <v>3482</v>
      </c>
      <c r="BQ892" s="1">
        <v>3494</v>
      </c>
      <c r="BR892" s="1">
        <v>3469</v>
      </c>
      <c r="BS892" s="1">
        <v>3475</v>
      </c>
      <c r="BT892" s="1">
        <v>3482</v>
      </c>
      <c r="BU892" s="1">
        <v>3485</v>
      </c>
      <c r="BV892" s="1">
        <v>3479</v>
      </c>
      <c r="BW892" s="1">
        <v>3484</v>
      </c>
      <c r="BX892" s="1">
        <v>1085.7</v>
      </c>
    </row>
    <row r="893" spans="1:76">
      <c r="A893" s="1">
        <v>2016</v>
      </c>
      <c r="B893" s="1">
        <v>6</v>
      </c>
      <c r="C893" s="24">
        <v>42608</v>
      </c>
      <c r="D893" s="26">
        <v>3464</v>
      </c>
      <c r="E893" s="26">
        <v>3475</v>
      </c>
      <c r="F893" s="26">
        <v>3458</v>
      </c>
      <c r="G893" s="26">
        <v>3467</v>
      </c>
      <c r="H893" s="1">
        <v>1077.7</v>
      </c>
      <c r="I893" s="81">
        <v>113.41425</v>
      </c>
      <c r="J893" s="119">
        <v>113.41053599999999</v>
      </c>
      <c r="K893" s="119">
        <v>76.671071999999995</v>
      </c>
      <c r="L893" s="72">
        <v>76.658609999999996</v>
      </c>
      <c r="M893" s="7">
        <v>3474</v>
      </c>
      <c r="O893" s="84"/>
      <c r="P893" s="13"/>
      <c r="Q893" s="13"/>
      <c r="R893" s="13"/>
      <c r="S893" s="13"/>
      <c r="T893" s="13"/>
      <c r="U893" s="13"/>
      <c r="V893" s="13"/>
      <c r="W893" s="50"/>
      <c r="X893" s="69">
        <v>3478</v>
      </c>
      <c r="Y893" s="7">
        <v>3503</v>
      </c>
      <c r="Z893" s="68">
        <v>3443</v>
      </c>
      <c r="AA893" s="68">
        <v>3492</v>
      </c>
      <c r="AG893" s="37"/>
      <c r="AH893" s="37"/>
      <c r="AP893" s="14">
        <v>3482</v>
      </c>
      <c r="AQ893" s="14">
        <v>3494</v>
      </c>
      <c r="AR893" s="14">
        <v>3458</v>
      </c>
      <c r="AS893" s="14">
        <v>3467</v>
      </c>
      <c r="AT893" s="14">
        <v>3505.3333333333335</v>
      </c>
      <c r="AU893" s="127">
        <v>3</v>
      </c>
      <c r="AV893" s="127" t="s">
        <v>618</v>
      </c>
      <c r="AW893" s="14">
        <v>1693</v>
      </c>
      <c r="AX893" s="127" t="s">
        <v>618</v>
      </c>
      <c r="AY893" s="14">
        <v>1145</v>
      </c>
      <c r="AZ893" s="1">
        <v>3478</v>
      </c>
      <c r="BA893" s="1">
        <v>3502</v>
      </c>
      <c r="BB893" s="1">
        <v>3462</v>
      </c>
      <c r="BC893" s="1">
        <v>3473</v>
      </c>
      <c r="BH893" s="1">
        <v>3462</v>
      </c>
      <c r="BI893" s="1">
        <v>656</v>
      </c>
      <c r="BJ893" s="1">
        <v>1440</v>
      </c>
      <c r="BK893" s="1">
        <v>0.45555555555555555</v>
      </c>
      <c r="BL893" s="1">
        <v>3478</v>
      </c>
      <c r="BM893" s="1">
        <v>3502</v>
      </c>
      <c r="BN893" s="1">
        <v>3472</v>
      </c>
      <c r="BO893" s="1">
        <v>3496</v>
      </c>
      <c r="BP893" s="1">
        <v>3478</v>
      </c>
      <c r="BQ893" s="1">
        <v>3503</v>
      </c>
      <c r="BR893" s="1">
        <v>3443</v>
      </c>
      <c r="BS893" s="1">
        <v>3482</v>
      </c>
      <c r="BT893" s="1">
        <v>3478</v>
      </c>
      <c r="BU893" s="1">
        <v>3482</v>
      </c>
      <c r="BV893" s="1">
        <v>3472</v>
      </c>
      <c r="BW893" s="1">
        <v>3479</v>
      </c>
      <c r="BX893" s="1">
        <v>1084.0999999999999</v>
      </c>
    </row>
    <row r="894" spans="1:76">
      <c r="A894" s="1">
        <v>2016</v>
      </c>
      <c r="B894" s="1">
        <v>2</v>
      </c>
      <c r="C894" s="24">
        <v>42611</v>
      </c>
      <c r="D894" s="26">
        <v>3500</v>
      </c>
      <c r="E894" s="26">
        <v>3526</v>
      </c>
      <c r="F894" s="26">
        <v>3489</v>
      </c>
      <c r="G894" s="26">
        <v>3518</v>
      </c>
      <c r="H894" s="1">
        <v>1081.0999999999999</v>
      </c>
      <c r="I894" s="81">
        <v>114.525814</v>
      </c>
      <c r="J894" s="119">
        <v>114.45419699999999</v>
      </c>
      <c r="K894" s="119">
        <v>77.213357000000002</v>
      </c>
      <c r="L894" s="72">
        <v>77.151971000000003</v>
      </c>
      <c r="M894" s="7">
        <v>3522</v>
      </c>
      <c r="O894" s="84"/>
      <c r="P894" s="13"/>
      <c r="Q894" s="13"/>
      <c r="R894" s="13"/>
      <c r="S894" s="13"/>
      <c r="T894" s="13"/>
      <c r="U894" s="13"/>
      <c r="V894" s="13"/>
      <c r="W894" s="50"/>
      <c r="X894" s="69">
        <v>3523</v>
      </c>
      <c r="Y894" s="7">
        <v>3543</v>
      </c>
      <c r="Z894" s="68">
        <v>3519</v>
      </c>
      <c r="AA894" s="68">
        <v>3533</v>
      </c>
      <c r="AG894" s="37"/>
      <c r="AH894" s="37"/>
      <c r="AP894" s="14">
        <v>3478</v>
      </c>
      <c r="AQ894" s="14">
        <v>3505</v>
      </c>
      <c r="AR894" s="14">
        <v>3443</v>
      </c>
      <c r="AS894" s="14">
        <v>3491</v>
      </c>
      <c r="AT894" s="14">
        <v>3480</v>
      </c>
      <c r="AU894" s="127">
        <v>18</v>
      </c>
      <c r="AV894" s="127">
        <v>18</v>
      </c>
      <c r="AW894" s="14">
        <v>1711</v>
      </c>
      <c r="AX894" s="127" t="s">
        <v>618</v>
      </c>
      <c r="AY894" s="14">
        <v>1145</v>
      </c>
      <c r="AZ894" s="1">
        <v>3523</v>
      </c>
      <c r="BA894" s="1">
        <v>3538</v>
      </c>
      <c r="BB894" s="1">
        <v>3519</v>
      </c>
      <c r="BC894" s="1">
        <v>3527</v>
      </c>
      <c r="BH894" s="1">
        <v>3502</v>
      </c>
      <c r="BI894" s="1">
        <v>643</v>
      </c>
      <c r="BJ894" s="1">
        <v>397</v>
      </c>
      <c r="BK894" s="1">
        <v>1.619647355163728</v>
      </c>
      <c r="BL894" s="1">
        <v>3523</v>
      </c>
      <c r="BM894" s="1">
        <v>3538</v>
      </c>
      <c r="BN894" s="1">
        <v>3520</v>
      </c>
      <c r="BO894" s="1">
        <v>3529</v>
      </c>
      <c r="BP894" s="1">
        <v>3523</v>
      </c>
      <c r="BQ894" s="1">
        <v>3538</v>
      </c>
      <c r="BR894" s="1">
        <v>3519</v>
      </c>
      <c r="BS894" s="1">
        <v>3527</v>
      </c>
      <c r="BT894" s="1">
        <v>3523</v>
      </c>
      <c r="BU894" s="1">
        <v>3527</v>
      </c>
      <c r="BV894" s="1">
        <v>3522</v>
      </c>
      <c r="BW894" s="1">
        <v>3524</v>
      </c>
      <c r="BX894" s="1">
        <v>1078.8</v>
      </c>
    </row>
    <row r="895" spans="1:76">
      <c r="A895" s="1">
        <v>2016</v>
      </c>
      <c r="B895" s="1">
        <v>3</v>
      </c>
      <c r="C895" s="24">
        <v>42612</v>
      </c>
      <c r="D895" s="26">
        <v>3525</v>
      </c>
      <c r="E895" s="26">
        <v>3534</v>
      </c>
      <c r="F895" s="26">
        <v>3515</v>
      </c>
      <c r="G895" s="26">
        <v>3533</v>
      </c>
      <c r="H895" s="1">
        <v>1056.5999999999999</v>
      </c>
      <c r="I895" s="81">
        <v>114.21040600000001</v>
      </c>
      <c r="J895" s="119">
        <v>114.251445</v>
      </c>
      <c r="K895" s="119">
        <v>77.237431999999998</v>
      </c>
      <c r="L895" s="72">
        <v>77.240855999999994</v>
      </c>
      <c r="M895" s="7">
        <v>3522</v>
      </c>
      <c r="O895" s="84"/>
      <c r="P895" s="13"/>
      <c r="Q895" s="13"/>
      <c r="R895" s="13"/>
      <c r="S895" s="13"/>
      <c r="T895" s="13"/>
      <c r="U895" s="13"/>
      <c r="V895" s="13"/>
      <c r="W895" s="50"/>
      <c r="X895" s="69">
        <v>3522</v>
      </c>
      <c r="Y895" s="7">
        <v>3533</v>
      </c>
      <c r="Z895" s="68">
        <v>3475</v>
      </c>
      <c r="AA895" s="68">
        <v>3480</v>
      </c>
      <c r="AG895" s="37"/>
      <c r="AH895" s="37"/>
      <c r="AP895" s="14">
        <v>3523</v>
      </c>
      <c r="AQ895" s="14">
        <v>3543</v>
      </c>
      <c r="AR895" s="14">
        <v>3515</v>
      </c>
      <c r="AS895" s="14">
        <v>3520</v>
      </c>
      <c r="AT895" s="14">
        <v>3492.6666666666665</v>
      </c>
      <c r="AU895" s="127">
        <v>8</v>
      </c>
      <c r="AV895" s="127" t="s">
        <v>618</v>
      </c>
      <c r="AW895" s="14">
        <v>1711</v>
      </c>
      <c r="AX895" s="127" t="s">
        <v>618</v>
      </c>
      <c r="AY895" s="14">
        <v>1145</v>
      </c>
      <c r="AZ895" s="1">
        <v>3522</v>
      </c>
      <c r="BA895" s="1">
        <v>3533</v>
      </c>
      <c r="BB895" s="1">
        <v>3503</v>
      </c>
      <c r="BC895" s="1">
        <v>3514</v>
      </c>
      <c r="BH895" s="1">
        <v>3523</v>
      </c>
      <c r="BI895" s="1">
        <v>585</v>
      </c>
      <c r="BJ895" s="1">
        <v>577</v>
      </c>
      <c r="BK895" s="1">
        <v>1.0138648180242635</v>
      </c>
      <c r="BL895" s="1">
        <v>3522</v>
      </c>
      <c r="BM895" s="1">
        <v>3533</v>
      </c>
      <c r="BN895" s="1">
        <v>3507</v>
      </c>
      <c r="BO895" s="1">
        <v>3510</v>
      </c>
      <c r="BP895" s="1">
        <v>3522</v>
      </c>
      <c r="BQ895" s="1">
        <v>3533</v>
      </c>
      <c r="BR895" s="1">
        <v>3496</v>
      </c>
      <c r="BS895" s="1">
        <v>3499</v>
      </c>
      <c r="BT895" s="1">
        <v>3522</v>
      </c>
      <c r="BU895" s="1">
        <v>3524</v>
      </c>
      <c r="BV895" s="1">
        <v>3519</v>
      </c>
      <c r="BW895" s="1">
        <v>3521</v>
      </c>
      <c r="BX895" s="1">
        <v>1077.0999999999999</v>
      </c>
    </row>
    <row r="896" spans="1:76">
      <c r="A896" s="1">
        <v>2016</v>
      </c>
      <c r="B896" s="1">
        <v>4</v>
      </c>
      <c r="C896" s="24">
        <v>42613</v>
      </c>
      <c r="D896" s="26">
        <v>3484</v>
      </c>
      <c r="E896" s="26">
        <v>3511</v>
      </c>
      <c r="F896" s="26">
        <v>3481</v>
      </c>
      <c r="G896" s="26">
        <v>3503</v>
      </c>
      <c r="H896" s="1">
        <v>1054.5</v>
      </c>
      <c r="I896" s="81">
        <v>114.968875</v>
      </c>
      <c r="J896" s="119">
        <v>114.94252</v>
      </c>
      <c r="K896" s="119">
        <v>77.427175000000005</v>
      </c>
      <c r="L896" s="72">
        <v>77.467544000000004</v>
      </c>
      <c r="M896" s="7">
        <v>3496</v>
      </c>
      <c r="O896" s="84"/>
      <c r="P896" s="13"/>
      <c r="Q896" s="13"/>
      <c r="R896" s="13"/>
      <c r="S896" s="13"/>
      <c r="T896" s="13"/>
      <c r="U896" s="13"/>
      <c r="V896" s="13"/>
      <c r="W896" s="50"/>
      <c r="X896" s="69">
        <v>3496</v>
      </c>
      <c r="Y896" s="7">
        <v>3512</v>
      </c>
      <c r="Z896" s="68">
        <v>3473</v>
      </c>
      <c r="AA896" s="68">
        <v>3477</v>
      </c>
      <c r="AG896" s="37"/>
      <c r="AH896" s="37"/>
      <c r="AP896" s="14">
        <v>3522</v>
      </c>
      <c r="AQ896" s="14">
        <v>3533</v>
      </c>
      <c r="AR896" s="14">
        <v>3475</v>
      </c>
      <c r="AS896" s="14">
        <v>3491</v>
      </c>
      <c r="AT896" s="14">
        <v>3500.6666666666665</v>
      </c>
      <c r="AU896" s="127">
        <v>19</v>
      </c>
      <c r="AV896" s="127" t="s">
        <v>618</v>
      </c>
      <c r="AW896" s="14">
        <v>1711</v>
      </c>
      <c r="AX896" s="127" t="s">
        <v>618</v>
      </c>
      <c r="AY896" s="14">
        <v>1145</v>
      </c>
      <c r="AZ896" s="1">
        <v>3496</v>
      </c>
      <c r="BA896" s="1">
        <v>3512</v>
      </c>
      <c r="BB896" s="1">
        <v>3487</v>
      </c>
      <c r="BC896" s="1">
        <v>3493</v>
      </c>
      <c r="BH896" s="1">
        <v>3488</v>
      </c>
      <c r="BI896" s="1">
        <v>654</v>
      </c>
      <c r="BJ896" s="1">
        <v>575</v>
      </c>
      <c r="BK896" s="1">
        <v>1.1373913043478261</v>
      </c>
      <c r="BL896" s="1">
        <v>3496</v>
      </c>
      <c r="BM896" s="1">
        <v>3512</v>
      </c>
      <c r="BN896" s="1">
        <v>3489</v>
      </c>
      <c r="BO896" s="1">
        <v>3498</v>
      </c>
      <c r="BP896" s="1">
        <v>3496</v>
      </c>
      <c r="BQ896" s="1">
        <v>3512</v>
      </c>
      <c r="BR896" s="1">
        <v>3480</v>
      </c>
      <c r="BS896" s="1">
        <v>3486</v>
      </c>
      <c r="BT896" s="1">
        <v>3496</v>
      </c>
      <c r="BU896" s="1">
        <v>3512</v>
      </c>
      <c r="BV896" s="1">
        <v>3494</v>
      </c>
      <c r="BW896" s="1">
        <v>3510</v>
      </c>
      <c r="BX896" s="1">
        <v>1065</v>
      </c>
    </row>
    <row r="897" spans="1:76">
      <c r="A897" s="1">
        <v>2016</v>
      </c>
      <c r="B897" s="1">
        <v>5</v>
      </c>
      <c r="C897" s="24">
        <v>42614</v>
      </c>
      <c r="D897" s="26">
        <v>3485</v>
      </c>
      <c r="E897" s="26">
        <v>3486</v>
      </c>
      <c r="F897" s="26">
        <v>3471</v>
      </c>
      <c r="G897" s="26">
        <v>3476</v>
      </c>
      <c r="H897" s="1">
        <v>1050</v>
      </c>
      <c r="I897" s="81">
        <v>115.1126</v>
      </c>
      <c r="J897" s="119">
        <v>115.133506</v>
      </c>
      <c r="K897" s="119">
        <v>77.884255999999993</v>
      </c>
      <c r="L897" s="72">
        <v>77.920305999999997</v>
      </c>
      <c r="M897" s="7">
        <v>3476</v>
      </c>
      <c r="O897" s="84"/>
      <c r="P897" s="13"/>
      <c r="Q897" s="13"/>
      <c r="R897" s="13"/>
      <c r="S897" s="13"/>
      <c r="T897" s="13"/>
      <c r="U897" s="13"/>
      <c r="V897" s="13"/>
      <c r="W897" s="50"/>
      <c r="X897" s="69">
        <v>3479</v>
      </c>
      <c r="Y897" s="7">
        <v>3499</v>
      </c>
      <c r="Z897" s="68">
        <v>3450</v>
      </c>
      <c r="AA897" s="68">
        <v>3459</v>
      </c>
      <c r="AG897" s="37"/>
      <c r="AH897" s="37"/>
      <c r="AP897" s="14">
        <v>3496</v>
      </c>
      <c r="AQ897" s="14">
        <v>3512</v>
      </c>
      <c r="AR897" s="14">
        <v>3473</v>
      </c>
      <c r="AS897" s="14">
        <v>3477</v>
      </c>
      <c r="AT897" s="14">
        <v>3496</v>
      </c>
      <c r="AU897" s="127">
        <v>9</v>
      </c>
      <c r="AV897" s="127" t="s">
        <v>618</v>
      </c>
      <c r="AW897" s="14">
        <v>1711</v>
      </c>
      <c r="AX897" s="127" t="s">
        <v>618</v>
      </c>
      <c r="AY897" s="14">
        <v>1145</v>
      </c>
      <c r="AZ897" s="1">
        <v>3479</v>
      </c>
      <c r="BA897" s="1">
        <v>3499</v>
      </c>
      <c r="BB897" s="1">
        <v>3459</v>
      </c>
      <c r="BC897" s="1">
        <v>3463</v>
      </c>
      <c r="BH897" s="1">
        <v>3479</v>
      </c>
      <c r="BI897" s="1">
        <v>626</v>
      </c>
      <c r="BJ897" s="1">
        <v>588</v>
      </c>
      <c r="BK897" s="1">
        <v>1.064625850340136</v>
      </c>
      <c r="BL897" s="1">
        <v>3479</v>
      </c>
      <c r="BM897" s="1">
        <v>3499</v>
      </c>
      <c r="BN897" s="1">
        <v>3461</v>
      </c>
      <c r="BO897" s="1">
        <v>3464</v>
      </c>
      <c r="BP897" s="1">
        <v>3479</v>
      </c>
      <c r="BQ897" s="1">
        <v>3499</v>
      </c>
      <c r="BR897" s="1">
        <v>3450</v>
      </c>
      <c r="BS897" s="1">
        <v>3461</v>
      </c>
      <c r="BT897" s="1">
        <v>3479</v>
      </c>
      <c r="BU897" s="1">
        <v>3480</v>
      </c>
      <c r="BV897" s="1">
        <v>3472</v>
      </c>
      <c r="BW897" s="1">
        <v>3478</v>
      </c>
      <c r="BX897" s="1">
        <v>1052.4000000000001</v>
      </c>
    </row>
    <row r="898" spans="1:76">
      <c r="A898" s="1">
        <v>2016</v>
      </c>
      <c r="B898" s="1">
        <v>6</v>
      </c>
      <c r="C898" s="24">
        <v>42615</v>
      </c>
      <c r="D898" s="26">
        <v>3467</v>
      </c>
      <c r="E898" s="26">
        <v>3479</v>
      </c>
      <c r="F898" s="26">
        <v>3462</v>
      </c>
      <c r="G898" s="26">
        <v>3471</v>
      </c>
      <c r="H898" s="1">
        <v>1062.2</v>
      </c>
      <c r="I898" s="81">
        <v>115.931704</v>
      </c>
      <c r="J898" s="119">
        <v>115.92756900000001</v>
      </c>
      <c r="K898" s="119">
        <v>78.132300999999998</v>
      </c>
      <c r="L898" s="72">
        <v>78.117219000000006</v>
      </c>
      <c r="M898" s="7">
        <v>3469</v>
      </c>
      <c r="O898" s="84"/>
      <c r="P898" s="13"/>
      <c r="Q898" s="13"/>
      <c r="R898" s="13"/>
      <c r="S898" s="13"/>
      <c r="T898" s="13"/>
      <c r="U898" s="13"/>
      <c r="V898" s="13"/>
      <c r="W898" s="50"/>
      <c r="X898" s="69">
        <v>3467</v>
      </c>
      <c r="Y898" s="7">
        <v>3528</v>
      </c>
      <c r="Z898" s="68">
        <v>3465</v>
      </c>
      <c r="AA898" s="68">
        <v>3521</v>
      </c>
      <c r="AG898" s="37"/>
      <c r="AH898" s="37"/>
      <c r="AP898" s="14">
        <v>3479</v>
      </c>
      <c r="AQ898" s="14">
        <v>3499</v>
      </c>
      <c r="AR898" s="14">
        <v>3450</v>
      </c>
      <c r="AS898" s="14">
        <v>3475</v>
      </c>
      <c r="AT898" s="14">
        <v>3481</v>
      </c>
      <c r="AU898" s="127">
        <v>4</v>
      </c>
      <c r="AV898" s="127" t="s">
        <v>618</v>
      </c>
      <c r="AW898" s="14">
        <v>1711</v>
      </c>
      <c r="AX898" s="127" t="s">
        <v>618</v>
      </c>
      <c r="AY898" s="14">
        <v>1145</v>
      </c>
      <c r="AZ898" s="1">
        <v>3467</v>
      </c>
      <c r="BA898" s="1">
        <v>3515</v>
      </c>
      <c r="BB898" s="1">
        <v>3465</v>
      </c>
      <c r="BC898" s="1">
        <v>3513</v>
      </c>
      <c r="BH898" s="1">
        <v>3466</v>
      </c>
      <c r="BI898" s="1">
        <v>664</v>
      </c>
      <c r="BJ898" s="1">
        <v>468</v>
      </c>
      <c r="BK898" s="1">
        <v>1.4188034188034189</v>
      </c>
      <c r="BL898" s="1">
        <v>3467</v>
      </c>
      <c r="BM898" s="1">
        <v>3508</v>
      </c>
      <c r="BN898" s="1">
        <v>3465</v>
      </c>
      <c r="BO898" s="1">
        <v>3505</v>
      </c>
      <c r="BP898" s="1">
        <v>3467</v>
      </c>
      <c r="BQ898" s="1">
        <v>3517</v>
      </c>
      <c r="BR898" s="1">
        <v>3465</v>
      </c>
      <c r="BS898" s="1">
        <v>3513</v>
      </c>
      <c r="BT898" s="1">
        <v>3467</v>
      </c>
      <c r="BU898" s="1">
        <v>3473</v>
      </c>
      <c r="BV898" s="1">
        <v>3465</v>
      </c>
      <c r="BW898" s="1">
        <v>3468</v>
      </c>
      <c r="BX898" s="1">
        <v>1048.7</v>
      </c>
    </row>
    <row r="899" spans="1:76">
      <c r="A899" s="1">
        <v>2016</v>
      </c>
      <c r="B899" s="1">
        <v>2</v>
      </c>
      <c r="C899" s="24">
        <v>42618</v>
      </c>
      <c r="D899" s="26">
        <v>3530</v>
      </c>
      <c r="E899" s="26">
        <v>3566</v>
      </c>
      <c r="F899" s="26">
        <v>3524</v>
      </c>
      <c r="G899" s="26">
        <v>3542</v>
      </c>
      <c r="H899" s="1">
        <v>1101.9000000000001</v>
      </c>
      <c r="I899" s="81">
        <v>115.63890000000001</v>
      </c>
      <c r="J899" s="119">
        <v>115.31793</v>
      </c>
      <c r="K899" s="119">
        <v>78.613755999999995</v>
      </c>
      <c r="L899" s="72">
        <v>79.042079999999999</v>
      </c>
      <c r="M899" s="7">
        <v>3576</v>
      </c>
      <c r="O899" s="84"/>
      <c r="P899" s="13"/>
      <c r="Q899" s="13"/>
      <c r="R899" s="13"/>
      <c r="S899" s="13"/>
      <c r="T899" s="13"/>
      <c r="U899" s="13"/>
      <c r="V899" s="13"/>
      <c r="W899" s="50"/>
      <c r="X899" s="69">
        <v>3578</v>
      </c>
      <c r="Y899" s="7">
        <v>3619</v>
      </c>
      <c r="Z899" s="68">
        <v>3572</v>
      </c>
      <c r="AA899" s="68">
        <v>3596</v>
      </c>
      <c r="AG899" s="37"/>
      <c r="AH899" s="37"/>
      <c r="AP899" s="14">
        <v>3467</v>
      </c>
      <c r="AQ899" s="14">
        <v>3538</v>
      </c>
      <c r="AR899" s="14">
        <v>3465</v>
      </c>
      <c r="AS899" s="14">
        <v>3538</v>
      </c>
      <c r="AT899" s="14">
        <v>3496.6666666666665</v>
      </c>
      <c r="AU899" s="127">
        <v>12</v>
      </c>
      <c r="AV899" s="127">
        <v>35</v>
      </c>
      <c r="AW899" s="14">
        <v>1746</v>
      </c>
      <c r="AX899" s="127" t="s">
        <v>618</v>
      </c>
      <c r="AY899" s="14">
        <v>1145</v>
      </c>
      <c r="AZ899" s="1">
        <v>3578</v>
      </c>
      <c r="BA899" s="1">
        <v>3619</v>
      </c>
      <c r="BB899" s="1">
        <v>3572</v>
      </c>
      <c r="BC899" s="1">
        <v>3607</v>
      </c>
      <c r="BH899" s="1">
        <v>3531</v>
      </c>
      <c r="BI899" s="1">
        <v>428</v>
      </c>
      <c r="BJ899" s="1">
        <v>609</v>
      </c>
      <c r="BK899" s="1">
        <v>0.7027914614121511</v>
      </c>
      <c r="BL899" s="1">
        <v>3578</v>
      </c>
      <c r="BM899" s="1">
        <v>3619</v>
      </c>
      <c r="BN899" s="1">
        <v>3572</v>
      </c>
      <c r="BO899" s="1">
        <v>3612</v>
      </c>
      <c r="BP899" s="1">
        <v>3578</v>
      </c>
      <c r="BQ899" s="1">
        <v>3619</v>
      </c>
      <c r="BR899" s="1">
        <v>3572</v>
      </c>
      <c r="BS899" s="1">
        <v>3586</v>
      </c>
      <c r="BT899" s="1">
        <v>3578</v>
      </c>
      <c r="BU899" s="1">
        <v>3579</v>
      </c>
      <c r="BV899" s="1">
        <v>3572</v>
      </c>
      <c r="BW899" s="1">
        <v>3576</v>
      </c>
      <c r="BX899" s="1">
        <v>1083</v>
      </c>
    </row>
    <row r="900" spans="1:76">
      <c r="A900" s="1">
        <v>2016</v>
      </c>
      <c r="B900" s="1">
        <v>4</v>
      </c>
      <c r="C900" s="24">
        <v>42620</v>
      </c>
      <c r="D900" s="26">
        <v>3575</v>
      </c>
      <c r="E900" s="26">
        <v>3599</v>
      </c>
      <c r="F900" s="26">
        <v>3571</v>
      </c>
      <c r="G900" s="26">
        <v>3586</v>
      </c>
      <c r="H900" s="1">
        <v>1093</v>
      </c>
      <c r="I900" s="81">
        <v>114.04347199999999</v>
      </c>
      <c r="J900" s="119">
        <v>114.15017899999999</v>
      </c>
      <c r="K900" s="119">
        <v>77.766130000000004</v>
      </c>
      <c r="L900" s="72">
        <v>77.731368000000003</v>
      </c>
      <c r="M900" s="7">
        <v>3578</v>
      </c>
      <c r="O900" s="84"/>
      <c r="P900" s="13"/>
      <c r="Q900" s="13"/>
      <c r="R900" s="13"/>
      <c r="S900" s="13"/>
      <c r="T900" s="13"/>
      <c r="U900" s="13"/>
      <c r="V900" s="13"/>
      <c r="W900" s="50"/>
      <c r="X900" s="69">
        <v>3579</v>
      </c>
      <c r="Y900" s="7">
        <v>3582</v>
      </c>
      <c r="Z900" s="68">
        <v>3547</v>
      </c>
      <c r="AA900" s="68">
        <v>3555</v>
      </c>
      <c r="AG900" s="37"/>
      <c r="AH900" s="37"/>
      <c r="AP900" s="14">
        <v>3578</v>
      </c>
      <c r="AQ900" s="14">
        <v>3619</v>
      </c>
      <c r="AR900" s="14">
        <v>3571</v>
      </c>
      <c r="AS900" s="14">
        <v>3580</v>
      </c>
      <c r="AT900" s="14">
        <v>3531</v>
      </c>
      <c r="AU900" s="127">
        <v>11</v>
      </c>
      <c r="AV900" s="127" t="s">
        <v>618</v>
      </c>
      <c r="AW900" s="14">
        <v>1746</v>
      </c>
      <c r="AX900" s="127" t="s">
        <v>618</v>
      </c>
      <c r="AY900" s="14">
        <v>1145</v>
      </c>
      <c r="AZ900" s="1">
        <v>3579</v>
      </c>
      <c r="BA900" s="1">
        <v>3582</v>
      </c>
      <c r="BB900" s="1">
        <v>3562</v>
      </c>
      <c r="BC900" s="1">
        <v>3574</v>
      </c>
      <c r="BH900" s="1">
        <v>3584</v>
      </c>
      <c r="BI900" s="1">
        <v>489</v>
      </c>
      <c r="BJ900" s="1">
        <v>680</v>
      </c>
      <c r="BK900" s="1">
        <v>0.71911764705882353</v>
      </c>
      <c r="BL900" s="1">
        <v>3579</v>
      </c>
      <c r="BM900" s="1">
        <v>3582</v>
      </c>
      <c r="BN900" s="1">
        <v>3562</v>
      </c>
      <c r="BO900" s="1">
        <v>3578</v>
      </c>
      <c r="BP900" s="1">
        <v>3579</v>
      </c>
      <c r="BQ900" s="1">
        <v>3582</v>
      </c>
      <c r="BR900" s="1">
        <v>3560</v>
      </c>
      <c r="BS900" s="1">
        <v>3566</v>
      </c>
      <c r="BT900" s="1">
        <v>3579</v>
      </c>
      <c r="BU900" s="1">
        <v>3580</v>
      </c>
      <c r="BV900" s="1">
        <v>3573</v>
      </c>
      <c r="BW900" s="1">
        <v>3576</v>
      </c>
      <c r="BX900" s="1">
        <v>1100.5999999999999</v>
      </c>
    </row>
    <row r="901" spans="1:76">
      <c r="A901" s="1">
        <v>2016</v>
      </c>
      <c r="B901" s="1">
        <v>5</v>
      </c>
      <c r="C901" s="24">
        <v>42621</v>
      </c>
      <c r="D901" s="26">
        <v>3559</v>
      </c>
      <c r="E901" s="26">
        <v>3564</v>
      </c>
      <c r="F901" s="26">
        <v>3548</v>
      </c>
      <c r="G901" s="26">
        <v>3562</v>
      </c>
      <c r="H901" s="1">
        <v>1087.8</v>
      </c>
      <c r="I901" s="81">
        <v>114.426312</v>
      </c>
      <c r="J901" s="119">
        <v>114.332933</v>
      </c>
      <c r="K901" s="119">
        <v>78.333948000000007</v>
      </c>
      <c r="L901" s="72">
        <v>78.330394999999996</v>
      </c>
      <c r="M901" s="7">
        <v>3560</v>
      </c>
      <c r="O901" s="84"/>
      <c r="P901" s="13"/>
      <c r="Q901" s="13"/>
      <c r="R901" s="13"/>
      <c r="S901" s="13"/>
      <c r="T901" s="13"/>
      <c r="U901" s="13"/>
      <c r="V901" s="13"/>
      <c r="W901" s="50"/>
      <c r="X901" s="69">
        <v>3558</v>
      </c>
      <c r="Y901" s="7">
        <v>3572</v>
      </c>
      <c r="Z901" s="68">
        <v>3532</v>
      </c>
      <c r="AA901" s="68">
        <v>3559</v>
      </c>
      <c r="AG901" s="37"/>
      <c r="AH901" s="37"/>
      <c r="AP901" s="14">
        <v>3579</v>
      </c>
      <c r="AQ901" s="14">
        <v>3582</v>
      </c>
      <c r="AR901" s="14">
        <v>3547</v>
      </c>
      <c r="AS901" s="14">
        <v>3556</v>
      </c>
      <c r="AT901" s="14">
        <v>3558</v>
      </c>
      <c r="AU901" s="127">
        <v>3</v>
      </c>
      <c r="AV901" s="127" t="s">
        <v>618</v>
      </c>
      <c r="AW901" s="14">
        <v>1746</v>
      </c>
      <c r="AX901" s="127" t="s">
        <v>618</v>
      </c>
      <c r="AY901" s="14">
        <v>1145</v>
      </c>
      <c r="AZ901" s="1">
        <v>3558</v>
      </c>
      <c r="BA901" s="1">
        <v>3572</v>
      </c>
      <c r="BB901" s="1">
        <v>3532</v>
      </c>
      <c r="BC901" s="1">
        <v>3550</v>
      </c>
      <c r="BH901" s="1">
        <v>3562</v>
      </c>
      <c r="BI901" s="1">
        <v>666</v>
      </c>
      <c r="BJ901" s="1">
        <v>432</v>
      </c>
      <c r="BK901" s="1">
        <v>1.5416666666666667</v>
      </c>
      <c r="BL901" s="1">
        <v>3558</v>
      </c>
      <c r="BM901" s="1">
        <v>3572</v>
      </c>
      <c r="BN901" s="1">
        <v>3550</v>
      </c>
      <c r="BO901" s="1">
        <v>3553</v>
      </c>
      <c r="BP901" s="1">
        <v>3558</v>
      </c>
      <c r="BQ901" s="1">
        <v>3572</v>
      </c>
      <c r="BR901" s="1">
        <v>3532</v>
      </c>
      <c r="BS901" s="1">
        <v>3548</v>
      </c>
      <c r="BT901" s="1">
        <v>3558</v>
      </c>
      <c r="BU901" s="1">
        <v>3563</v>
      </c>
      <c r="BV901" s="1">
        <v>3557</v>
      </c>
      <c r="BW901" s="1">
        <v>3563</v>
      </c>
      <c r="BX901" s="1">
        <v>1097.2</v>
      </c>
    </row>
    <row r="902" spans="1:76">
      <c r="A902" s="1">
        <v>2016</v>
      </c>
      <c r="B902" s="1">
        <v>6</v>
      </c>
      <c r="C902" s="24">
        <v>42622</v>
      </c>
      <c r="D902" s="26">
        <v>3561</v>
      </c>
      <c r="E902" s="26">
        <v>3565</v>
      </c>
      <c r="F902" s="26">
        <v>3550</v>
      </c>
      <c r="G902" s="26">
        <v>3555</v>
      </c>
      <c r="H902" s="1">
        <v>1067.5</v>
      </c>
      <c r="I902" s="81">
        <v>115.20193999999999</v>
      </c>
      <c r="J902" s="119">
        <v>115.144536</v>
      </c>
      <c r="K902" s="119">
        <v>78.014303999999996</v>
      </c>
      <c r="L902" s="72">
        <v>77.978728000000004</v>
      </c>
      <c r="M902" s="7">
        <v>3540</v>
      </c>
      <c r="O902" s="84"/>
      <c r="P902" s="13"/>
      <c r="Q902" s="13"/>
      <c r="R902" s="13"/>
      <c r="S902" s="13"/>
      <c r="T902" s="13"/>
      <c r="U902" s="13"/>
      <c r="V902" s="13"/>
      <c r="W902" s="50"/>
      <c r="X902" s="69">
        <v>3541</v>
      </c>
      <c r="Y902" s="7">
        <v>3575</v>
      </c>
      <c r="Z902" s="68">
        <v>3499</v>
      </c>
      <c r="AA902" s="68">
        <v>3505</v>
      </c>
      <c r="AG902" s="37"/>
      <c r="AH902" s="37"/>
      <c r="AP902" s="14">
        <v>3558</v>
      </c>
      <c r="AQ902" s="14">
        <v>3572</v>
      </c>
      <c r="AR902" s="14">
        <v>3532</v>
      </c>
      <c r="AS902" s="14">
        <v>3556</v>
      </c>
      <c r="AT902" s="14">
        <v>3564</v>
      </c>
      <c r="AU902" s="127">
        <v>6</v>
      </c>
      <c r="AV902" s="127" t="s">
        <v>618</v>
      </c>
      <c r="AW902" s="14">
        <v>1746</v>
      </c>
      <c r="AX902" s="127" t="s">
        <v>618</v>
      </c>
      <c r="AY902" s="14">
        <v>1145</v>
      </c>
      <c r="AZ902" s="1">
        <v>3541</v>
      </c>
      <c r="BA902" s="1">
        <v>3575</v>
      </c>
      <c r="BB902" s="1">
        <v>3531</v>
      </c>
      <c r="BC902" s="1">
        <v>3531</v>
      </c>
      <c r="BH902" s="1">
        <v>3561</v>
      </c>
      <c r="BI902" s="1">
        <v>773</v>
      </c>
      <c r="BJ902" s="1">
        <v>503</v>
      </c>
      <c r="BK902" s="1">
        <v>1.536779324055666</v>
      </c>
      <c r="BL902" s="1">
        <v>3541</v>
      </c>
      <c r="BM902" s="1">
        <v>3575</v>
      </c>
      <c r="BN902" s="1">
        <v>3535</v>
      </c>
      <c r="BO902" s="1">
        <v>3555</v>
      </c>
      <c r="BP902" s="1">
        <v>3541</v>
      </c>
      <c r="BQ902" s="1">
        <v>3575</v>
      </c>
      <c r="BR902" s="1">
        <v>3521</v>
      </c>
      <c r="BS902" s="1">
        <v>3525</v>
      </c>
      <c r="BT902" s="1">
        <v>3541</v>
      </c>
      <c r="BU902" s="1">
        <v>3543</v>
      </c>
      <c r="BV902" s="1">
        <v>3535</v>
      </c>
      <c r="BW902" s="1">
        <v>3536</v>
      </c>
      <c r="BX902" s="1">
        <v>1082.7</v>
      </c>
    </row>
    <row r="903" spans="1:76">
      <c r="A903" s="1">
        <v>2016</v>
      </c>
      <c r="B903" s="1">
        <v>2</v>
      </c>
      <c r="C903" s="24">
        <v>42625</v>
      </c>
      <c r="D903" s="26">
        <v>3498</v>
      </c>
      <c r="E903" s="26">
        <v>3499</v>
      </c>
      <c r="F903" s="26">
        <v>3458</v>
      </c>
      <c r="G903" s="26">
        <v>3465</v>
      </c>
      <c r="H903" s="1">
        <v>1057</v>
      </c>
      <c r="I903" s="81">
        <v>115.213264</v>
      </c>
      <c r="J903" s="119">
        <v>115.05676</v>
      </c>
      <c r="K903" s="119">
        <v>77.099061000000006</v>
      </c>
      <c r="L903" s="72">
        <v>76.905500000000004</v>
      </c>
      <c r="M903" s="7">
        <v>3465</v>
      </c>
      <c r="O903" s="84"/>
      <c r="P903" s="13"/>
      <c r="Q903" s="13"/>
      <c r="R903" s="13"/>
      <c r="S903" s="13"/>
      <c r="T903" s="13"/>
      <c r="U903" s="13"/>
      <c r="V903" s="13"/>
      <c r="W903" s="50"/>
      <c r="X903" s="69">
        <v>3464</v>
      </c>
      <c r="Y903" s="7">
        <v>3466</v>
      </c>
      <c r="Z903" s="68">
        <v>3390</v>
      </c>
      <c r="AA903" s="68">
        <v>3446</v>
      </c>
      <c r="AG903" s="37"/>
      <c r="AH903" s="37"/>
      <c r="AP903" s="14">
        <v>3541</v>
      </c>
      <c r="AQ903" s="14">
        <v>3575</v>
      </c>
      <c r="AR903" s="14">
        <v>3481</v>
      </c>
      <c r="AS903" s="14">
        <v>3485</v>
      </c>
      <c r="AT903" s="14">
        <v>3532.3333333333335</v>
      </c>
      <c r="AU903" s="127">
        <v>33</v>
      </c>
      <c r="AV903" s="127" t="s">
        <v>618</v>
      </c>
      <c r="AW903" s="14">
        <v>1746</v>
      </c>
      <c r="AX903" s="127">
        <v>27</v>
      </c>
      <c r="AY903" s="14">
        <v>1172</v>
      </c>
      <c r="AZ903" s="1">
        <v>3464</v>
      </c>
      <c r="BA903" s="1">
        <v>3466</v>
      </c>
      <c r="BB903" s="1">
        <v>3390</v>
      </c>
      <c r="BC903" s="1">
        <v>3410</v>
      </c>
      <c r="BH903" s="1">
        <v>3492</v>
      </c>
      <c r="BI903" s="1">
        <v>656</v>
      </c>
      <c r="BJ903" s="1">
        <v>900</v>
      </c>
      <c r="BK903" s="1">
        <v>0.72888888888888892</v>
      </c>
      <c r="BL903" s="1">
        <v>3464</v>
      </c>
      <c r="BM903" s="1">
        <v>3466</v>
      </c>
      <c r="BN903" s="1">
        <v>3412</v>
      </c>
      <c r="BO903" s="1">
        <v>3412</v>
      </c>
      <c r="BP903" s="1">
        <v>3464</v>
      </c>
      <c r="BQ903" s="1">
        <v>3466</v>
      </c>
      <c r="BR903" s="1">
        <v>3390</v>
      </c>
      <c r="BS903" s="1">
        <v>3414</v>
      </c>
      <c r="BT903" s="1">
        <v>3464</v>
      </c>
      <c r="BU903" s="1">
        <v>3466</v>
      </c>
      <c r="BV903" s="1">
        <v>3444</v>
      </c>
      <c r="BW903" s="1">
        <v>3445</v>
      </c>
      <c r="BX903" s="1">
        <v>1054.2</v>
      </c>
    </row>
    <row r="904" spans="1:76">
      <c r="A904" s="1">
        <v>2016</v>
      </c>
      <c r="B904" s="1">
        <v>3</v>
      </c>
      <c r="C904" s="24">
        <v>42626</v>
      </c>
      <c r="D904" s="26">
        <v>3452</v>
      </c>
      <c r="E904" s="26">
        <v>3471</v>
      </c>
      <c r="F904" s="26">
        <v>3450</v>
      </c>
      <c r="G904" s="26">
        <v>3452</v>
      </c>
      <c r="H904" s="1">
        <v>1036</v>
      </c>
      <c r="I904" s="81">
        <v>114.396872</v>
      </c>
      <c r="J904" s="119">
        <v>114.351147</v>
      </c>
      <c r="K904" s="119">
        <v>76.675336000000001</v>
      </c>
      <c r="L904" s="72">
        <v>76.590712999999994</v>
      </c>
      <c r="M904" s="7">
        <v>3447</v>
      </c>
      <c r="O904" s="84"/>
      <c r="P904" s="13"/>
      <c r="Q904" s="13"/>
      <c r="R904" s="13"/>
      <c r="S904" s="13"/>
      <c r="T904" s="13"/>
      <c r="U904" s="13"/>
      <c r="V904" s="13"/>
      <c r="W904" s="50"/>
      <c r="X904" s="69">
        <v>3446</v>
      </c>
      <c r="Y904" s="7">
        <v>3467</v>
      </c>
      <c r="Z904" s="68">
        <v>3400</v>
      </c>
      <c r="AA904" s="68">
        <v>3404</v>
      </c>
      <c r="AG904" s="37"/>
      <c r="AH904" s="37"/>
      <c r="AP904" s="14">
        <v>3464</v>
      </c>
      <c r="AQ904" s="14">
        <v>3466</v>
      </c>
      <c r="AR904" s="14">
        <v>3390</v>
      </c>
      <c r="AS904" s="14">
        <v>3453</v>
      </c>
      <c r="AT904" s="14">
        <v>3498</v>
      </c>
      <c r="AU904" s="127">
        <v>0</v>
      </c>
      <c r="AV904" s="127" t="s">
        <v>618</v>
      </c>
      <c r="AW904" s="14">
        <v>1746</v>
      </c>
      <c r="AX904" s="127" t="s">
        <v>618</v>
      </c>
      <c r="AY904" s="14">
        <v>1172</v>
      </c>
      <c r="AZ904" s="1">
        <v>3446</v>
      </c>
      <c r="BA904" s="1">
        <v>3467</v>
      </c>
      <c r="BB904" s="1">
        <v>3421</v>
      </c>
      <c r="BC904" s="1">
        <v>3423</v>
      </c>
      <c r="BH904" s="1">
        <v>3455</v>
      </c>
      <c r="BI904" s="1">
        <v>590</v>
      </c>
      <c r="BJ904" s="1">
        <v>590</v>
      </c>
      <c r="BK904" s="1">
        <v>1</v>
      </c>
      <c r="BL904" s="1">
        <v>3446</v>
      </c>
      <c r="BM904" s="1">
        <v>3467</v>
      </c>
      <c r="BN904" s="1">
        <v>3429</v>
      </c>
      <c r="BO904" s="1">
        <v>3438</v>
      </c>
      <c r="BP904" s="1">
        <v>3446</v>
      </c>
      <c r="BQ904" s="1">
        <v>3467</v>
      </c>
      <c r="BR904" s="1">
        <v>3410</v>
      </c>
      <c r="BS904" s="1">
        <v>3424</v>
      </c>
      <c r="BT904" s="1">
        <v>3446</v>
      </c>
      <c r="BU904" s="1">
        <v>3463</v>
      </c>
      <c r="BV904" s="1">
        <v>3445</v>
      </c>
      <c r="BW904" s="1">
        <v>3460</v>
      </c>
      <c r="BX904" s="1">
        <v>1059.4000000000001</v>
      </c>
    </row>
    <row r="905" spans="1:76">
      <c r="A905" s="1">
        <v>2016</v>
      </c>
      <c r="B905" s="1">
        <v>4</v>
      </c>
      <c r="C905" s="24">
        <v>42627</v>
      </c>
      <c r="D905" s="26">
        <v>3414</v>
      </c>
      <c r="E905" s="26">
        <v>3436</v>
      </c>
      <c r="F905" s="26">
        <v>3410</v>
      </c>
      <c r="G905" s="26">
        <v>3432</v>
      </c>
      <c r="H905" s="1">
        <v>1040.9000000000001</v>
      </c>
      <c r="I905" s="81">
        <v>115.9704</v>
      </c>
      <c r="J905" s="119">
        <v>115.90935</v>
      </c>
      <c r="K905" s="119">
        <v>77.323925000000003</v>
      </c>
      <c r="L905" s="72">
        <v>77.176524000000001</v>
      </c>
      <c r="M905" s="7">
        <v>3447</v>
      </c>
      <c r="O905" s="84"/>
      <c r="P905" s="13"/>
      <c r="Q905" s="13"/>
      <c r="R905" s="13"/>
      <c r="S905" s="13"/>
      <c r="T905" s="13"/>
      <c r="U905" s="13"/>
      <c r="V905" s="13"/>
      <c r="W905" s="50"/>
      <c r="X905" s="69">
        <v>3448</v>
      </c>
      <c r="Y905" s="7">
        <v>3457</v>
      </c>
      <c r="Z905" s="68">
        <v>3405</v>
      </c>
      <c r="AA905" s="68">
        <v>3414</v>
      </c>
      <c r="AG905" s="37"/>
      <c r="AH905" s="37"/>
      <c r="AP905" s="14">
        <v>3446</v>
      </c>
      <c r="AQ905" s="14">
        <v>3467</v>
      </c>
      <c r="AR905" s="14">
        <v>3400</v>
      </c>
      <c r="AS905" s="14">
        <v>3415</v>
      </c>
      <c r="AT905" s="14">
        <v>3451</v>
      </c>
      <c r="AU905" s="127">
        <v>18</v>
      </c>
      <c r="AV905" s="127" t="s">
        <v>618</v>
      </c>
      <c r="AW905" s="14">
        <v>1746</v>
      </c>
      <c r="AX905" s="127" t="s">
        <v>618</v>
      </c>
      <c r="AY905" s="14">
        <v>1172</v>
      </c>
      <c r="AZ905" s="1">
        <v>3448</v>
      </c>
      <c r="BA905" s="1">
        <v>3457</v>
      </c>
      <c r="BB905" s="1">
        <v>3410</v>
      </c>
      <c r="BC905" s="1">
        <v>3420</v>
      </c>
      <c r="BH905" s="1">
        <v>3415</v>
      </c>
      <c r="BI905" s="1">
        <v>536</v>
      </c>
      <c r="BJ905" s="1">
        <v>397</v>
      </c>
      <c r="BK905" s="1">
        <v>1.350125944584383</v>
      </c>
      <c r="BL905" s="1">
        <v>3448</v>
      </c>
      <c r="BM905" s="1">
        <v>3457</v>
      </c>
      <c r="BN905" s="1">
        <v>3410</v>
      </c>
      <c r="BO905" s="1">
        <v>3413</v>
      </c>
      <c r="BP905" s="1">
        <v>3448</v>
      </c>
      <c r="BQ905" s="1">
        <v>3457</v>
      </c>
      <c r="BR905" s="1">
        <v>3410</v>
      </c>
      <c r="BS905" s="1">
        <v>3420</v>
      </c>
      <c r="BT905" s="1">
        <v>3448</v>
      </c>
      <c r="BU905" s="1">
        <v>3456</v>
      </c>
      <c r="BV905" s="1">
        <v>3443</v>
      </c>
      <c r="BW905" s="1">
        <v>3456</v>
      </c>
      <c r="BX905" s="1">
        <v>1044.9000000000001</v>
      </c>
    </row>
    <row r="906" spans="1:76">
      <c r="A906" s="1">
        <v>2016</v>
      </c>
      <c r="B906" s="1">
        <v>5</v>
      </c>
      <c r="C906" s="24">
        <v>42628</v>
      </c>
      <c r="D906" s="26">
        <v>3415</v>
      </c>
      <c r="E906" s="26">
        <v>3420</v>
      </c>
      <c r="F906" s="26">
        <v>3392</v>
      </c>
      <c r="G906" s="26">
        <v>3392</v>
      </c>
      <c r="H906" s="1">
        <v>1033.8</v>
      </c>
      <c r="I906" s="81">
        <v>114.915592</v>
      </c>
      <c r="J906" s="119">
        <v>114.98061199999999</v>
      </c>
      <c r="K906" s="119">
        <v>76.289792000000006</v>
      </c>
      <c r="L906" s="72">
        <v>76.445406000000006</v>
      </c>
      <c r="M906" s="7">
        <v>3393</v>
      </c>
      <c r="O906" s="84"/>
      <c r="P906" s="13"/>
      <c r="Q906" s="13"/>
      <c r="R906" s="13"/>
      <c r="S906" s="13"/>
      <c r="T906" s="13"/>
      <c r="U906" s="13"/>
      <c r="V906" s="13"/>
      <c r="W906" s="50"/>
      <c r="X906" s="69">
        <v>3392</v>
      </c>
      <c r="Y906" s="7">
        <v>3410</v>
      </c>
      <c r="Z906" s="68">
        <v>3375</v>
      </c>
      <c r="AA906" s="68">
        <v>3384</v>
      </c>
      <c r="AG906" s="37"/>
      <c r="AH906" s="37"/>
      <c r="AP906" s="14">
        <v>3448</v>
      </c>
      <c r="AQ906" s="14">
        <v>3457</v>
      </c>
      <c r="AR906" s="14">
        <v>3405</v>
      </c>
      <c r="AS906" s="14">
        <v>3406</v>
      </c>
      <c r="AT906" s="14">
        <v>3424.6666666666665</v>
      </c>
      <c r="AU906" s="127">
        <v>23</v>
      </c>
      <c r="AV906" s="127" t="s">
        <v>618</v>
      </c>
      <c r="AW906" s="14">
        <v>1746</v>
      </c>
      <c r="AX906" s="127">
        <v>26</v>
      </c>
      <c r="AY906" s="14">
        <v>1198</v>
      </c>
      <c r="AZ906" s="1">
        <v>3392</v>
      </c>
      <c r="BA906" s="1">
        <v>3405</v>
      </c>
      <c r="BB906" s="1">
        <v>3375</v>
      </c>
      <c r="BC906" s="1">
        <v>3380</v>
      </c>
      <c r="BH906" s="1">
        <v>3419</v>
      </c>
      <c r="BI906" s="1">
        <v>639</v>
      </c>
      <c r="BJ906" s="1">
        <v>527</v>
      </c>
      <c r="BK906" s="1">
        <v>1.2125237191650853</v>
      </c>
      <c r="BL906" s="1">
        <v>3392</v>
      </c>
      <c r="BM906" s="1">
        <v>3405</v>
      </c>
      <c r="BN906" s="1">
        <v>3384</v>
      </c>
      <c r="BO906" s="1">
        <v>3393</v>
      </c>
      <c r="BP906" s="1">
        <v>3392</v>
      </c>
      <c r="BQ906" s="1">
        <v>3405</v>
      </c>
      <c r="BR906" s="1">
        <v>3375</v>
      </c>
      <c r="BS906" s="1">
        <v>3402</v>
      </c>
      <c r="BT906" s="1">
        <v>3392</v>
      </c>
      <c r="BU906" s="1">
        <v>3394</v>
      </c>
      <c r="BV906" s="1">
        <v>3384</v>
      </c>
      <c r="BW906" s="1">
        <v>3386</v>
      </c>
      <c r="BX906" s="1">
        <v>1034</v>
      </c>
    </row>
    <row r="907" spans="1:76">
      <c r="A907" s="1">
        <v>2016</v>
      </c>
      <c r="B907" s="1">
        <v>6</v>
      </c>
      <c r="C907" s="24">
        <v>42629</v>
      </c>
      <c r="D907" s="26">
        <v>3377</v>
      </c>
      <c r="E907" s="26">
        <v>3386</v>
      </c>
      <c r="F907" s="26">
        <v>3357</v>
      </c>
      <c r="G907" s="26">
        <v>3357</v>
      </c>
      <c r="H907" s="1">
        <v>1023.7</v>
      </c>
      <c r="I907" s="81">
        <v>114.42142800000001</v>
      </c>
      <c r="J907" s="119">
        <v>114.497969</v>
      </c>
      <c r="K907" s="119">
        <v>76.542444000000003</v>
      </c>
      <c r="L907" s="72">
        <v>76.529043999999999</v>
      </c>
      <c r="M907" s="114">
        <v>3393</v>
      </c>
      <c r="O907" s="84"/>
      <c r="P907" s="13"/>
      <c r="Q907" s="13"/>
      <c r="R907" s="13"/>
      <c r="S907" s="13"/>
      <c r="T907" s="13"/>
      <c r="U907" s="13"/>
      <c r="V907" s="13"/>
      <c r="W907" s="50"/>
      <c r="X907" s="69">
        <v>3392</v>
      </c>
      <c r="Y907" s="7">
        <v>3410</v>
      </c>
      <c r="Z907" s="68">
        <v>3375</v>
      </c>
      <c r="AA907" s="68">
        <v>3384</v>
      </c>
      <c r="AG907" s="37"/>
      <c r="AH907" s="37"/>
      <c r="AP907" s="14">
        <v>3392</v>
      </c>
      <c r="AQ907" s="14">
        <v>3410</v>
      </c>
      <c r="AR907" s="14">
        <v>3375</v>
      </c>
      <c r="AS907" s="14">
        <v>3382</v>
      </c>
      <c r="AT907" s="14">
        <v>3401</v>
      </c>
      <c r="AU907" s="127">
        <v>20</v>
      </c>
      <c r="AV907" s="127" t="s">
        <v>618</v>
      </c>
      <c r="AW907" s="14">
        <v>1746</v>
      </c>
      <c r="AX907" s="127">
        <v>29</v>
      </c>
      <c r="AY907" s="14">
        <v>1227</v>
      </c>
      <c r="AZ907" s="1">
        <v>3396</v>
      </c>
      <c r="BA907" s="1">
        <v>3415</v>
      </c>
      <c r="BB907" s="1">
        <v>3380</v>
      </c>
      <c r="BC907" s="1">
        <v>3394</v>
      </c>
      <c r="BH907" s="1">
        <v>3380</v>
      </c>
      <c r="BI907" s="1">
        <v>539</v>
      </c>
      <c r="BJ907" s="1">
        <v>1039</v>
      </c>
      <c r="BK907" s="1">
        <v>0.51876804619826755</v>
      </c>
      <c r="BL907" s="1">
        <v>3396</v>
      </c>
      <c r="BM907" s="1">
        <v>3415</v>
      </c>
      <c r="BN907" s="1">
        <v>3380</v>
      </c>
      <c r="BO907" s="1">
        <v>3394</v>
      </c>
      <c r="BP907" s="1">
        <v>3396</v>
      </c>
      <c r="BQ907" s="1">
        <v>3415</v>
      </c>
      <c r="BR907" s="1">
        <v>3380</v>
      </c>
      <c r="BS907" s="1">
        <v>3394</v>
      </c>
      <c r="BT907" s="1">
        <v>3396</v>
      </c>
      <c r="BU907" s="1">
        <v>3415</v>
      </c>
      <c r="BV907" s="1">
        <v>3380</v>
      </c>
      <c r="BW907" s="1">
        <v>3394</v>
      </c>
      <c r="BX907" s="1">
        <v>1031.9000000000001</v>
      </c>
    </row>
    <row r="908" spans="1:76">
      <c r="A908" s="1">
        <v>2016</v>
      </c>
      <c r="B908" s="1">
        <v>3</v>
      </c>
      <c r="C908" s="24">
        <v>42633</v>
      </c>
      <c r="D908" s="26">
        <v>3344</v>
      </c>
      <c r="E908" s="26">
        <v>3364</v>
      </c>
      <c r="F908" s="26">
        <v>3336</v>
      </c>
      <c r="G908" s="26">
        <v>3353</v>
      </c>
      <c r="H908" s="1">
        <v>1032</v>
      </c>
      <c r="I908" s="81">
        <v>113.7024</v>
      </c>
      <c r="J908" s="119">
        <v>113.85296</v>
      </c>
      <c r="K908" s="119">
        <v>76.708511999999999</v>
      </c>
      <c r="L908" s="72">
        <v>76.799440000000004</v>
      </c>
      <c r="M908" s="7">
        <v>3357</v>
      </c>
      <c r="O908" s="84"/>
      <c r="P908" s="13"/>
      <c r="Q908" s="13"/>
      <c r="R908" s="13"/>
      <c r="S908" s="13"/>
      <c r="T908" s="13"/>
      <c r="U908" s="13"/>
      <c r="V908" s="13"/>
      <c r="W908" s="50"/>
      <c r="X908" s="69">
        <v>3357</v>
      </c>
      <c r="Y908" s="7">
        <v>3388</v>
      </c>
      <c r="Z908" s="68">
        <v>3333</v>
      </c>
      <c r="AA908" s="68">
        <v>3368</v>
      </c>
      <c r="AG908" s="37"/>
      <c r="AH908" s="37"/>
      <c r="AP908" s="14">
        <v>3344</v>
      </c>
      <c r="AQ908" s="14">
        <v>3355</v>
      </c>
      <c r="AR908" s="14">
        <v>3336</v>
      </c>
      <c r="AS908" s="14">
        <v>3349</v>
      </c>
      <c r="AT908" s="14">
        <v>3379</v>
      </c>
      <c r="AU908" s="127">
        <v>9</v>
      </c>
      <c r="AV908" s="127">
        <v>10</v>
      </c>
      <c r="AW908" s="14">
        <v>1756</v>
      </c>
      <c r="AX908" s="127" t="s">
        <v>618</v>
      </c>
      <c r="AY908" s="14">
        <v>1227</v>
      </c>
      <c r="AZ908" s="1">
        <v>3357</v>
      </c>
      <c r="BA908" s="1">
        <v>3369</v>
      </c>
      <c r="BB908" s="1">
        <v>3333</v>
      </c>
      <c r="BC908" s="1">
        <v>3345</v>
      </c>
      <c r="BH908" s="1">
        <v>3343</v>
      </c>
      <c r="BI908" s="1">
        <v>333</v>
      </c>
      <c r="BJ908" s="1">
        <v>406</v>
      </c>
      <c r="BK908" s="1">
        <v>0.82019704433497542</v>
      </c>
      <c r="BL908" s="1">
        <v>3357</v>
      </c>
      <c r="BM908" s="1">
        <v>3369</v>
      </c>
      <c r="BN908" s="1">
        <v>3348</v>
      </c>
      <c r="BO908" s="1">
        <v>3354</v>
      </c>
      <c r="BP908" s="1">
        <v>3357</v>
      </c>
      <c r="BQ908" s="1">
        <v>3369</v>
      </c>
      <c r="BR908" s="1">
        <v>3333</v>
      </c>
      <c r="BS908" s="1">
        <v>3363</v>
      </c>
      <c r="BT908" s="1">
        <v>3357</v>
      </c>
      <c r="BU908" s="1">
        <v>3369</v>
      </c>
      <c r="BV908" s="1">
        <v>3356</v>
      </c>
      <c r="BW908" s="1">
        <v>3360</v>
      </c>
      <c r="BX908" s="1">
        <v>1030.2</v>
      </c>
    </row>
    <row r="909" spans="1:76">
      <c r="A909" s="1">
        <v>2016</v>
      </c>
      <c r="B909" s="1">
        <v>4</v>
      </c>
      <c r="C909" s="24">
        <v>42634</v>
      </c>
      <c r="D909" s="26">
        <v>3367</v>
      </c>
      <c r="E909" s="26">
        <v>3425</v>
      </c>
      <c r="F909" s="26">
        <v>3359</v>
      </c>
      <c r="G909" s="26">
        <v>3425</v>
      </c>
      <c r="H909" s="1">
        <v>1057.0999999999999</v>
      </c>
      <c r="I909" s="81">
        <v>113.85080000000001</v>
      </c>
      <c r="J909" s="119">
        <v>113.734725</v>
      </c>
      <c r="K909" s="119">
        <v>77.469132000000002</v>
      </c>
      <c r="L909" s="72">
        <v>77.323284999999998</v>
      </c>
      <c r="M909" s="7">
        <v>3414</v>
      </c>
      <c r="O909" s="84"/>
      <c r="P909" s="13"/>
      <c r="Q909" s="13"/>
      <c r="R909" s="13"/>
      <c r="S909" s="13"/>
      <c r="T909" s="13"/>
      <c r="U909" s="13"/>
      <c r="V909" s="13"/>
      <c r="W909" s="50"/>
      <c r="X909" s="69">
        <v>3417</v>
      </c>
      <c r="Y909" s="7">
        <v>3423</v>
      </c>
      <c r="Z909" s="68">
        <v>3380</v>
      </c>
      <c r="AA909" s="68">
        <v>3412</v>
      </c>
      <c r="AG909" s="37"/>
      <c r="AH909" s="37"/>
      <c r="AP909" s="14">
        <v>3357</v>
      </c>
      <c r="AQ909" s="14">
        <v>3388</v>
      </c>
      <c r="AR909" s="14">
        <v>3333</v>
      </c>
      <c r="AS909" s="14">
        <v>3368</v>
      </c>
      <c r="AT909" s="14">
        <v>3366.3333333333335</v>
      </c>
      <c r="AU909" s="127">
        <v>58</v>
      </c>
      <c r="AV909" s="127">
        <v>31</v>
      </c>
      <c r="AW909" s="14">
        <v>1787</v>
      </c>
      <c r="AX909" s="127" t="s">
        <v>618</v>
      </c>
      <c r="AY909" s="14">
        <v>1227</v>
      </c>
      <c r="AZ909" s="1">
        <v>3417</v>
      </c>
      <c r="BA909" s="1">
        <v>3417</v>
      </c>
      <c r="BB909" s="1">
        <v>3380</v>
      </c>
      <c r="BC909" s="1">
        <v>3399</v>
      </c>
      <c r="BH909" s="1">
        <v>3372</v>
      </c>
      <c r="BI909" s="1">
        <v>315</v>
      </c>
      <c r="BJ909" s="1">
        <v>327</v>
      </c>
      <c r="BK909" s="1">
        <v>0.96330275229357798</v>
      </c>
      <c r="BL909" s="1">
        <v>3417</v>
      </c>
      <c r="BM909" s="1">
        <v>3417</v>
      </c>
      <c r="BN909" s="1">
        <v>3380</v>
      </c>
      <c r="BO909" s="1">
        <v>3390</v>
      </c>
      <c r="BP909" s="1">
        <v>3417</v>
      </c>
      <c r="BQ909" s="1">
        <v>3423</v>
      </c>
      <c r="BR909" s="1">
        <v>3380</v>
      </c>
      <c r="BS909" s="1">
        <v>3411</v>
      </c>
      <c r="BT909" s="1">
        <v>3417</v>
      </c>
      <c r="BU909" s="1">
        <v>3417</v>
      </c>
      <c r="BV909" s="1">
        <v>3397</v>
      </c>
      <c r="BW909" s="1">
        <v>3398</v>
      </c>
      <c r="BX909" s="1">
        <v>1041.5999999999999</v>
      </c>
    </row>
    <row r="910" spans="1:76">
      <c r="A910" s="1">
        <v>2016</v>
      </c>
      <c r="B910" s="1">
        <v>6</v>
      </c>
      <c r="C910" s="24">
        <v>42636</v>
      </c>
      <c r="D910" s="26">
        <v>3421</v>
      </c>
      <c r="E910" s="26">
        <v>3443</v>
      </c>
      <c r="F910" s="26">
        <v>3420</v>
      </c>
      <c r="G910" s="26">
        <v>3427</v>
      </c>
      <c r="H910" s="1">
        <v>1057</v>
      </c>
      <c r="I910" s="81">
        <v>113.05509600000001</v>
      </c>
      <c r="J910" s="119">
        <v>113.11899</v>
      </c>
      <c r="K910" s="119">
        <v>77.145375999999999</v>
      </c>
      <c r="L910" s="72">
        <v>77.087599999999995</v>
      </c>
      <c r="M910" s="7">
        <v>3432</v>
      </c>
      <c r="O910" s="84"/>
      <c r="P910" s="13"/>
      <c r="Q910" s="13"/>
      <c r="R910" s="13"/>
      <c r="S910" s="13"/>
      <c r="T910" s="13"/>
      <c r="U910" s="13"/>
      <c r="V910" s="13"/>
      <c r="W910" s="50"/>
      <c r="X910" s="69">
        <v>3434</v>
      </c>
      <c r="Y910" s="7">
        <v>3442</v>
      </c>
      <c r="Z910" s="68">
        <v>3413</v>
      </c>
      <c r="AA910" s="68">
        <v>3428</v>
      </c>
      <c r="AG910" s="37"/>
      <c r="AH910" s="37"/>
      <c r="AP910" s="14">
        <v>3417</v>
      </c>
      <c r="AQ910" s="14">
        <v>3437</v>
      </c>
      <c r="AR910" s="14">
        <v>3380</v>
      </c>
      <c r="AS910" s="14">
        <v>3433</v>
      </c>
      <c r="AT910" s="14">
        <v>3383.3333333333335</v>
      </c>
      <c r="AU910" s="127">
        <v>6</v>
      </c>
      <c r="AV910" s="127" t="s">
        <v>618</v>
      </c>
      <c r="AW910" s="14">
        <v>1787</v>
      </c>
      <c r="AX910" s="127" t="s">
        <v>618</v>
      </c>
      <c r="AY910" s="14">
        <v>1227</v>
      </c>
      <c r="AZ910" s="1">
        <v>3434</v>
      </c>
      <c r="BA910" s="1">
        <v>3442</v>
      </c>
      <c r="BB910" s="1">
        <v>3414</v>
      </c>
      <c r="BC910" s="1">
        <v>3423</v>
      </c>
      <c r="BH910" s="1">
        <v>3424</v>
      </c>
      <c r="BI910" s="1">
        <v>601</v>
      </c>
      <c r="BJ910" s="1">
        <v>398</v>
      </c>
      <c r="BK910" s="1">
        <v>1.5100502512562815</v>
      </c>
      <c r="BL910" s="1">
        <v>3434</v>
      </c>
      <c r="BM910" s="1">
        <v>3442</v>
      </c>
      <c r="BN910" s="1">
        <v>3423</v>
      </c>
      <c r="BO910" s="1">
        <v>3430</v>
      </c>
      <c r="BP910" s="1">
        <v>3434</v>
      </c>
      <c r="BQ910" s="1">
        <v>3442</v>
      </c>
      <c r="BR910" s="1">
        <v>3414</v>
      </c>
      <c r="BS910" s="1">
        <v>3426</v>
      </c>
      <c r="BT910" s="1">
        <v>3434</v>
      </c>
      <c r="BU910" s="1">
        <v>3442</v>
      </c>
      <c r="BV910" s="1">
        <v>3430</v>
      </c>
      <c r="BW910" s="1">
        <v>3431</v>
      </c>
      <c r="BX910" s="1">
        <v>1059</v>
      </c>
    </row>
    <row r="911" spans="1:76">
      <c r="A911" s="1">
        <v>2016</v>
      </c>
      <c r="B911" s="1">
        <v>2</v>
      </c>
      <c r="C911" s="24">
        <v>42639</v>
      </c>
      <c r="D911" s="26">
        <v>3419</v>
      </c>
      <c r="E911" s="26">
        <v>3422</v>
      </c>
      <c r="F911" s="26">
        <v>3366</v>
      </c>
      <c r="G911" s="26">
        <v>3376</v>
      </c>
      <c r="H911" s="1">
        <v>1042.9000000000001</v>
      </c>
      <c r="I911" s="81">
        <v>113.16036800000001</v>
      </c>
      <c r="J911" s="119">
        <v>113.17247500000001</v>
      </c>
      <c r="K911" s="119">
        <v>76.794594000000004</v>
      </c>
      <c r="L911" s="72">
        <v>76.660674999999998</v>
      </c>
      <c r="M911" s="7">
        <v>3373</v>
      </c>
      <c r="O911" s="84"/>
      <c r="P911" s="13"/>
      <c r="Q911" s="13"/>
      <c r="R911" s="13"/>
      <c r="S911" s="13"/>
      <c r="T911" s="13"/>
      <c r="U911" s="13"/>
      <c r="V911" s="13"/>
      <c r="W911" s="50"/>
      <c r="X911" s="69">
        <v>3373</v>
      </c>
      <c r="Y911" s="7">
        <v>3384</v>
      </c>
      <c r="Z911" s="68">
        <v>3337</v>
      </c>
      <c r="AA911" s="68">
        <v>3348</v>
      </c>
      <c r="AG911" s="37"/>
      <c r="AH911" s="37"/>
      <c r="AP911" s="14">
        <v>3434</v>
      </c>
      <c r="AQ911" s="14">
        <v>3442</v>
      </c>
      <c r="AR911" s="14">
        <v>3402</v>
      </c>
      <c r="AS911" s="14">
        <v>3406</v>
      </c>
      <c r="AT911" s="14">
        <v>3402.3333333333335</v>
      </c>
      <c r="AU911" s="127">
        <v>43</v>
      </c>
      <c r="AV911" s="127" t="s">
        <v>618</v>
      </c>
      <c r="AW911" s="14">
        <v>1787</v>
      </c>
      <c r="AX911" s="127" t="s">
        <v>618</v>
      </c>
      <c r="AY911" s="14">
        <v>1227</v>
      </c>
      <c r="AZ911" s="1">
        <v>3373</v>
      </c>
      <c r="BA911" s="1">
        <v>3375</v>
      </c>
      <c r="BB911" s="1">
        <v>3344</v>
      </c>
      <c r="BC911" s="1">
        <v>3364</v>
      </c>
      <c r="BH911" s="1">
        <v>3416</v>
      </c>
      <c r="BI911" s="1">
        <v>463</v>
      </c>
      <c r="BJ911" s="1">
        <v>548</v>
      </c>
      <c r="BK911" s="1">
        <v>0.8448905109489051</v>
      </c>
      <c r="BL911" s="1">
        <v>3373</v>
      </c>
      <c r="BM911" s="1">
        <v>3375</v>
      </c>
      <c r="BN911" s="1">
        <v>3344</v>
      </c>
      <c r="BO911" s="1">
        <v>3352</v>
      </c>
      <c r="BP911" s="1">
        <v>3373</v>
      </c>
      <c r="BQ911" s="1">
        <v>3384</v>
      </c>
      <c r="BR911" s="1">
        <v>3344</v>
      </c>
      <c r="BS911" s="1">
        <v>3378</v>
      </c>
      <c r="BT911" s="1">
        <v>3373</v>
      </c>
      <c r="BU911" s="1">
        <v>3375</v>
      </c>
      <c r="BV911" s="1">
        <v>3357</v>
      </c>
      <c r="BW911" s="1">
        <v>3362</v>
      </c>
      <c r="BX911" s="1">
        <v>1043.5999999999999</v>
      </c>
    </row>
    <row r="912" spans="1:76">
      <c r="A912" s="1">
        <v>2016</v>
      </c>
      <c r="B912" s="1">
        <v>3</v>
      </c>
      <c r="C912" s="24">
        <v>42640</v>
      </c>
      <c r="D912" s="26">
        <v>3348</v>
      </c>
      <c r="E912" s="26">
        <v>3379</v>
      </c>
      <c r="F912" s="26">
        <v>3343</v>
      </c>
      <c r="G912" s="26">
        <v>3377</v>
      </c>
      <c r="H912" s="1">
        <v>1027.9000000000001</v>
      </c>
      <c r="I912" s="81">
        <v>113.328276</v>
      </c>
      <c r="J912" s="119">
        <v>113.158435</v>
      </c>
      <c r="K912" s="119">
        <v>77.366404000000003</v>
      </c>
      <c r="L912" s="72">
        <v>77.364344000000003</v>
      </c>
      <c r="M912" s="7">
        <v>3381</v>
      </c>
      <c r="O912" s="84"/>
      <c r="P912" s="13"/>
      <c r="Q912" s="13"/>
      <c r="R912" s="13"/>
      <c r="S912" s="13"/>
      <c r="T912" s="13"/>
      <c r="U912" s="13"/>
      <c r="V912" s="13"/>
      <c r="W912" s="50"/>
      <c r="X912" s="69">
        <v>3380</v>
      </c>
      <c r="Y912" s="7">
        <v>3383</v>
      </c>
      <c r="Z912" s="68">
        <v>3300</v>
      </c>
      <c r="AA912" s="68">
        <v>3313</v>
      </c>
      <c r="AG912" s="37"/>
      <c r="AH912" s="37"/>
      <c r="AP912" s="14">
        <v>3373</v>
      </c>
      <c r="AQ912" s="14">
        <v>3384</v>
      </c>
      <c r="AR912" s="14">
        <v>3337</v>
      </c>
      <c r="AS912" s="14">
        <v>3357</v>
      </c>
      <c r="AT912" s="14">
        <v>3398.6666666666665</v>
      </c>
      <c r="AU912" s="127">
        <v>29</v>
      </c>
      <c r="AV912" s="127" t="s">
        <v>618</v>
      </c>
      <c r="AW912" s="14">
        <v>1787</v>
      </c>
      <c r="AX912" s="127" t="s">
        <v>618</v>
      </c>
      <c r="AY912" s="14">
        <v>1227</v>
      </c>
      <c r="AZ912" s="1">
        <v>3380</v>
      </c>
      <c r="BA912" s="1">
        <v>3383</v>
      </c>
      <c r="BB912" s="1">
        <v>3315</v>
      </c>
      <c r="BC912" s="1">
        <v>3324</v>
      </c>
      <c r="BH912" s="1">
        <v>3348</v>
      </c>
      <c r="BI912" s="1">
        <v>515</v>
      </c>
      <c r="BJ912" s="1">
        <v>615</v>
      </c>
      <c r="BK912" s="1">
        <v>0.83739837398373984</v>
      </c>
      <c r="BL912" s="1">
        <v>3380</v>
      </c>
      <c r="BM912" s="1">
        <v>3383</v>
      </c>
      <c r="BN912" s="1">
        <v>3339</v>
      </c>
      <c r="BO912" s="1">
        <v>3341</v>
      </c>
      <c r="BP912" s="1">
        <v>3380</v>
      </c>
      <c r="BQ912" s="1">
        <v>3383</v>
      </c>
      <c r="BR912" s="1">
        <v>3314</v>
      </c>
      <c r="BS912" s="1">
        <v>3314</v>
      </c>
      <c r="BT912" s="1">
        <v>3380</v>
      </c>
      <c r="BU912" s="1">
        <v>3383</v>
      </c>
      <c r="BV912" s="1">
        <v>3364</v>
      </c>
      <c r="BW912" s="1">
        <v>3366</v>
      </c>
      <c r="BX912" s="1">
        <v>1044.0999999999999</v>
      </c>
    </row>
    <row r="913" spans="1:76">
      <c r="A913" s="1">
        <v>2016</v>
      </c>
      <c r="B913" s="1">
        <v>4</v>
      </c>
      <c r="C913" s="24">
        <v>42641</v>
      </c>
      <c r="D913" s="26">
        <v>3310</v>
      </c>
      <c r="E913" s="26">
        <v>3323</v>
      </c>
      <c r="F913" s="26">
        <v>3305</v>
      </c>
      <c r="G913" s="26">
        <v>3305</v>
      </c>
      <c r="H913" s="1">
        <v>1034.5999999999999</v>
      </c>
      <c r="I913" s="81">
        <v>112.57463799999999</v>
      </c>
      <c r="J913" s="119">
        <v>112.53783</v>
      </c>
      <c r="K913" s="119">
        <v>77.234827999999993</v>
      </c>
      <c r="L913" s="72">
        <v>77.237759999999994</v>
      </c>
      <c r="M913" s="7">
        <v>3302</v>
      </c>
      <c r="O913" s="84"/>
      <c r="P913" s="13"/>
      <c r="Q913" s="13"/>
      <c r="R913" s="13"/>
      <c r="S913" s="13"/>
      <c r="T913" s="13"/>
      <c r="U913" s="13"/>
      <c r="V913" s="13"/>
      <c r="W913" s="50"/>
      <c r="X913" s="69">
        <v>3304</v>
      </c>
      <c r="Y913" s="7">
        <v>3333</v>
      </c>
      <c r="Z913" s="68">
        <v>3271</v>
      </c>
      <c r="AA913" s="68">
        <v>3333</v>
      </c>
      <c r="AG913" s="37"/>
      <c r="AH913" s="37"/>
      <c r="AP913" s="14">
        <v>3380</v>
      </c>
      <c r="AQ913" s="14">
        <v>3383</v>
      </c>
      <c r="AR913" s="14">
        <v>3300</v>
      </c>
      <c r="AS913" s="14">
        <v>3321</v>
      </c>
      <c r="AT913" s="14">
        <v>3361.3333333333335</v>
      </c>
      <c r="AU913" s="127">
        <v>5</v>
      </c>
      <c r="AV913" s="127" t="s">
        <v>618</v>
      </c>
      <c r="AW913" s="14">
        <v>1787</v>
      </c>
      <c r="AX913" s="127" t="s">
        <v>618</v>
      </c>
      <c r="AY913" s="14">
        <v>1227</v>
      </c>
      <c r="AZ913" s="1">
        <v>3304</v>
      </c>
      <c r="BA913" s="1">
        <v>3319</v>
      </c>
      <c r="BB913" s="1">
        <v>3280</v>
      </c>
      <c r="BC913" s="1">
        <v>3291</v>
      </c>
      <c r="BH913" s="1">
        <v>3316</v>
      </c>
      <c r="BI913" s="1">
        <v>618</v>
      </c>
      <c r="BJ913" s="1">
        <v>622</v>
      </c>
      <c r="BK913" s="1">
        <v>0.99356913183279738</v>
      </c>
      <c r="BL913" s="1">
        <v>3304</v>
      </c>
      <c r="BM913" s="1">
        <v>3319</v>
      </c>
      <c r="BN913" s="1">
        <v>3300</v>
      </c>
      <c r="BO913" s="1">
        <v>3300</v>
      </c>
      <c r="BP913" s="1">
        <v>3304</v>
      </c>
      <c r="BQ913" s="1">
        <v>3319</v>
      </c>
      <c r="BR913" s="1">
        <v>3271</v>
      </c>
      <c r="BS913" s="1">
        <v>3288</v>
      </c>
      <c r="BT913" s="1">
        <v>3304</v>
      </c>
      <c r="BU913" s="1">
        <v>3316</v>
      </c>
      <c r="BV913" s="1">
        <v>3302</v>
      </c>
      <c r="BW913" s="1">
        <v>3311</v>
      </c>
      <c r="BX913" s="1">
        <v>1029.0999999999999</v>
      </c>
    </row>
    <row r="914" spans="1:76">
      <c r="A914" s="1">
        <v>2016</v>
      </c>
      <c r="B914" s="1">
        <v>5</v>
      </c>
      <c r="C914" s="24">
        <v>42642</v>
      </c>
      <c r="D914" s="26">
        <v>3355</v>
      </c>
      <c r="E914" s="26">
        <v>3386</v>
      </c>
      <c r="F914" s="26">
        <v>3354</v>
      </c>
      <c r="G914" s="26">
        <v>3382</v>
      </c>
      <c r="H914" s="1">
        <v>1032.2</v>
      </c>
      <c r="I914" s="81">
        <v>113.886201</v>
      </c>
      <c r="J914" s="119">
        <v>113.91345</v>
      </c>
      <c r="K914" s="119">
        <v>77.792286000000004</v>
      </c>
      <c r="L914" s="72">
        <v>77.840350000000001</v>
      </c>
      <c r="M914" s="7">
        <v>3364</v>
      </c>
      <c r="O914" s="84"/>
      <c r="P914" s="13"/>
      <c r="Q914" s="13"/>
      <c r="R914" s="13"/>
      <c r="S914" s="13"/>
      <c r="T914" s="13"/>
      <c r="U914" s="13"/>
      <c r="V914" s="13"/>
      <c r="W914" s="50"/>
      <c r="X914" s="69">
        <v>3368</v>
      </c>
      <c r="Y914" s="7">
        <v>3372</v>
      </c>
      <c r="Z914" s="68">
        <v>3333</v>
      </c>
      <c r="AA914" s="68">
        <v>3333</v>
      </c>
      <c r="AG914" s="37"/>
      <c r="AH914" s="37"/>
      <c r="AP914" s="14">
        <v>3304</v>
      </c>
      <c r="AQ914" s="14">
        <v>3380</v>
      </c>
      <c r="AR914" s="14">
        <v>3271</v>
      </c>
      <c r="AS914" s="14">
        <v>3371</v>
      </c>
      <c r="AT914" s="14">
        <v>3349.6666666666665</v>
      </c>
      <c r="AU914" s="127">
        <v>27</v>
      </c>
      <c r="AV914" s="127">
        <v>-43</v>
      </c>
      <c r="AW914" s="14">
        <v>1744</v>
      </c>
      <c r="AX914" s="127" t="s">
        <v>618</v>
      </c>
      <c r="AY914" s="14">
        <v>1227</v>
      </c>
      <c r="AZ914" s="1">
        <v>3368</v>
      </c>
      <c r="BA914" s="1">
        <v>3369</v>
      </c>
      <c r="BB914" s="1">
        <v>3342</v>
      </c>
      <c r="BC914" s="1">
        <v>3362</v>
      </c>
      <c r="BH914" s="1">
        <v>3362</v>
      </c>
      <c r="BI914" s="1">
        <v>750</v>
      </c>
      <c r="BJ914" s="1">
        <v>521</v>
      </c>
      <c r="BK914" s="1">
        <v>1.4395393474088292</v>
      </c>
      <c r="BL914" s="1">
        <v>3368</v>
      </c>
      <c r="BM914" s="1">
        <v>3369</v>
      </c>
      <c r="BN914" s="1">
        <v>3342</v>
      </c>
      <c r="BO914" s="1">
        <v>3342</v>
      </c>
      <c r="BP914" s="1">
        <v>3368</v>
      </c>
      <c r="BQ914" s="1">
        <v>3372</v>
      </c>
      <c r="BR914" s="1">
        <v>3342</v>
      </c>
      <c r="BS914" s="1">
        <v>3349</v>
      </c>
      <c r="BT914" s="1">
        <v>3368</v>
      </c>
      <c r="BU914" s="1">
        <v>3369</v>
      </c>
      <c r="BV914" s="1">
        <v>3350</v>
      </c>
      <c r="BW914" s="1">
        <v>3358</v>
      </c>
      <c r="BX914" s="1">
        <v>1035.5999999999999</v>
      </c>
    </row>
    <row r="915" spans="1:76">
      <c r="A915" s="1">
        <v>2016</v>
      </c>
      <c r="B915" s="1">
        <v>6</v>
      </c>
      <c r="C915" s="24">
        <v>42643</v>
      </c>
      <c r="D915" s="26">
        <v>3339</v>
      </c>
      <c r="E915" s="26">
        <v>3356</v>
      </c>
      <c r="F915" s="26">
        <v>3331</v>
      </c>
      <c r="G915" s="26">
        <v>3348</v>
      </c>
      <c r="H915" s="1">
        <v>1034.5</v>
      </c>
      <c r="I915" s="81">
        <v>113.03043</v>
      </c>
      <c r="J915" s="119">
        <v>112.6944</v>
      </c>
      <c r="K915" s="119">
        <v>76.731629999999996</v>
      </c>
      <c r="L915" s="72">
        <v>76.58784</v>
      </c>
      <c r="M915" s="7">
        <v>3334</v>
      </c>
      <c r="O915" s="84"/>
      <c r="P915" s="13"/>
      <c r="Q915" s="13"/>
      <c r="R915" s="13"/>
      <c r="S915" s="13"/>
      <c r="T915" s="13"/>
      <c r="U915" s="13"/>
      <c r="V915" s="13"/>
      <c r="W915" s="50"/>
      <c r="X915" s="69">
        <v>3330</v>
      </c>
      <c r="Y915" s="7">
        <v>3384</v>
      </c>
      <c r="Z915" s="68">
        <v>3330</v>
      </c>
      <c r="AA915" s="68">
        <v>3355</v>
      </c>
      <c r="AG915" s="37"/>
      <c r="AH915" s="37"/>
      <c r="AP915" s="14">
        <v>3368</v>
      </c>
      <c r="AQ915" s="14">
        <v>3372</v>
      </c>
      <c r="AR915" s="14">
        <v>3332</v>
      </c>
      <c r="AS915" s="14">
        <v>3340</v>
      </c>
      <c r="AT915" s="14">
        <v>3344</v>
      </c>
      <c r="AU915" s="127">
        <v>9</v>
      </c>
      <c r="AV915" s="127" t="s">
        <v>618</v>
      </c>
      <c r="AW915" s="14">
        <v>1744</v>
      </c>
      <c r="AX915" s="127" t="s">
        <v>618</v>
      </c>
      <c r="AY915" s="14">
        <v>1227</v>
      </c>
      <c r="AZ915" s="1">
        <v>3330</v>
      </c>
      <c r="BA915" s="1">
        <v>3384</v>
      </c>
      <c r="BB915" s="1">
        <v>3330</v>
      </c>
      <c r="BC915" s="1">
        <v>3366</v>
      </c>
      <c r="BH915" s="1">
        <v>3339</v>
      </c>
      <c r="BI915" s="1">
        <v>569</v>
      </c>
      <c r="BJ915" s="1">
        <v>499</v>
      </c>
      <c r="BK915" s="1">
        <v>1.1402805611222444</v>
      </c>
      <c r="BL915" s="1">
        <v>3330</v>
      </c>
      <c r="BM915" s="1">
        <v>3384</v>
      </c>
      <c r="BN915" s="1">
        <v>3330</v>
      </c>
      <c r="BO915" s="1">
        <v>3368</v>
      </c>
      <c r="BP915" s="1">
        <v>3330</v>
      </c>
      <c r="BQ915" s="1">
        <v>3384</v>
      </c>
      <c r="BR915" s="1">
        <v>3330</v>
      </c>
      <c r="BS915" s="1">
        <v>3368</v>
      </c>
      <c r="BT915" s="1">
        <v>3330</v>
      </c>
      <c r="BU915" s="1">
        <v>3355</v>
      </c>
      <c r="BV915" s="1">
        <v>3330</v>
      </c>
      <c r="BW915" s="1">
        <v>3352</v>
      </c>
      <c r="BX915" s="1">
        <v>1037.7</v>
      </c>
    </row>
    <row r="916" spans="1:76">
      <c r="A916" s="1">
        <v>2016</v>
      </c>
      <c r="B916" s="1">
        <v>2</v>
      </c>
      <c r="C916" s="24">
        <v>42646</v>
      </c>
      <c r="D916" s="26">
        <v>3348</v>
      </c>
      <c r="E916" s="26">
        <v>3361</v>
      </c>
      <c r="F916" s="26">
        <v>3321</v>
      </c>
      <c r="G916" s="26">
        <v>3321</v>
      </c>
      <c r="H916" s="1">
        <v>1011.7</v>
      </c>
      <c r="I916" s="81">
        <v>113.751964</v>
      </c>
      <c r="J916" s="119">
        <v>113.665448</v>
      </c>
      <c r="K916" s="119">
        <v>77.550327999999993</v>
      </c>
      <c r="L916" s="72">
        <v>77.532312000000005</v>
      </c>
      <c r="M916" s="7">
        <v>3323</v>
      </c>
      <c r="O916" s="84"/>
      <c r="P916" s="13"/>
      <c r="Q916" s="13"/>
      <c r="R916" s="13"/>
      <c r="S916" s="13"/>
      <c r="T916" s="13"/>
      <c r="U916" s="13"/>
      <c r="V916" s="13"/>
      <c r="W916" s="50"/>
      <c r="X916" s="69">
        <v>3323</v>
      </c>
      <c r="Y916" s="7">
        <v>3340</v>
      </c>
      <c r="Z916" s="68">
        <v>3275</v>
      </c>
      <c r="AA916" s="68">
        <v>3289</v>
      </c>
      <c r="AG916" s="37"/>
      <c r="AH916" s="37"/>
      <c r="AP916" s="14">
        <v>3330</v>
      </c>
      <c r="AQ916" s="14">
        <v>3384</v>
      </c>
      <c r="AR916" s="14">
        <v>3330</v>
      </c>
      <c r="AS916" s="14">
        <v>3352</v>
      </c>
      <c r="AT916" s="14">
        <v>3354.3333333333335</v>
      </c>
      <c r="AU916" s="127">
        <v>27</v>
      </c>
      <c r="AV916" s="127" t="s">
        <v>618</v>
      </c>
      <c r="AW916" s="14">
        <v>1744</v>
      </c>
      <c r="AX916" s="127">
        <v>38</v>
      </c>
      <c r="AY916" s="14">
        <v>1265</v>
      </c>
      <c r="AZ916" s="1">
        <v>3323</v>
      </c>
      <c r="BA916" s="1">
        <v>3340</v>
      </c>
      <c r="BB916" s="1">
        <v>3279</v>
      </c>
      <c r="BC916" s="1">
        <v>3291</v>
      </c>
      <c r="BH916" s="1">
        <v>3350</v>
      </c>
      <c r="BI916" s="1">
        <v>466</v>
      </c>
      <c r="BJ916" s="1">
        <v>558</v>
      </c>
      <c r="BK916" s="1">
        <v>0.83512544802867383</v>
      </c>
      <c r="BL916" s="1">
        <v>3323</v>
      </c>
      <c r="BM916" s="1">
        <v>3340</v>
      </c>
      <c r="BN916" s="1">
        <v>3279</v>
      </c>
      <c r="BO916" s="1">
        <v>3291</v>
      </c>
      <c r="BP916" s="1">
        <v>3323</v>
      </c>
      <c r="BQ916" s="1">
        <v>3340</v>
      </c>
      <c r="BR916" s="1">
        <v>3279</v>
      </c>
      <c r="BS916" s="1">
        <v>3290</v>
      </c>
      <c r="BT916" s="1">
        <v>3323</v>
      </c>
      <c r="BU916" s="1">
        <v>3338</v>
      </c>
      <c r="BV916" s="1">
        <v>3323</v>
      </c>
      <c r="BW916" s="1">
        <v>3328</v>
      </c>
      <c r="BX916" s="1">
        <v>1026.9000000000001</v>
      </c>
    </row>
    <row r="917" spans="1:76">
      <c r="A917" s="1">
        <v>2016</v>
      </c>
      <c r="B917" s="1">
        <v>3</v>
      </c>
      <c r="C917" s="24">
        <v>42647</v>
      </c>
      <c r="D917" s="26">
        <v>3290</v>
      </c>
      <c r="E917" s="26">
        <v>3304</v>
      </c>
      <c r="F917" s="26">
        <v>3289</v>
      </c>
      <c r="G917" s="26">
        <v>3303</v>
      </c>
      <c r="H917" s="1">
        <v>989.1</v>
      </c>
      <c r="I917" s="81">
        <v>114.39474800000001</v>
      </c>
      <c r="J917" s="119">
        <v>114.424553</v>
      </c>
      <c r="K917" s="119">
        <v>78.267150000000001</v>
      </c>
      <c r="L917" s="72">
        <v>78.379435999999998</v>
      </c>
      <c r="M917" s="7">
        <v>3298</v>
      </c>
      <c r="O917" s="84"/>
      <c r="P917" s="13"/>
      <c r="Q917" s="13"/>
      <c r="R917" s="13"/>
      <c r="S917" s="13"/>
      <c r="T917" s="13"/>
      <c r="U917" s="13"/>
      <c r="V917" s="13"/>
      <c r="W917" s="50"/>
      <c r="X917" s="69">
        <v>3297</v>
      </c>
      <c r="Y917" s="7">
        <v>3316</v>
      </c>
      <c r="Z917" s="68">
        <v>3255</v>
      </c>
      <c r="AA917" s="68">
        <v>3271</v>
      </c>
      <c r="AG917" s="37"/>
      <c r="AH917" s="37"/>
      <c r="AP917" s="14">
        <v>3323</v>
      </c>
      <c r="AQ917" s="14">
        <v>3340</v>
      </c>
      <c r="AR917" s="14">
        <v>3275</v>
      </c>
      <c r="AS917" s="14">
        <v>3293</v>
      </c>
      <c r="AT917" s="14">
        <v>3328.3333333333335</v>
      </c>
      <c r="AU917" s="127">
        <v>13</v>
      </c>
      <c r="AV917" s="127" t="s">
        <v>618</v>
      </c>
      <c r="AW917" s="14">
        <v>1744</v>
      </c>
      <c r="AX917" s="127" t="s">
        <v>618</v>
      </c>
      <c r="AY917" s="14">
        <v>1265</v>
      </c>
      <c r="AZ917" s="1">
        <v>3297</v>
      </c>
      <c r="BA917" s="1">
        <v>3316</v>
      </c>
      <c r="BB917" s="1">
        <v>3272</v>
      </c>
      <c r="BC917" s="1">
        <v>3281</v>
      </c>
      <c r="BH917" s="1">
        <v>3299</v>
      </c>
      <c r="BI917" s="1">
        <v>756</v>
      </c>
      <c r="BJ917" s="1">
        <v>723</v>
      </c>
      <c r="BK917" s="1">
        <v>1.045643153526971</v>
      </c>
      <c r="BL917" s="1">
        <v>3297</v>
      </c>
      <c r="BM917" s="1">
        <v>3316</v>
      </c>
      <c r="BN917" s="1">
        <v>3284</v>
      </c>
      <c r="BO917" s="1">
        <v>3285</v>
      </c>
      <c r="BP917" s="1">
        <v>3297</v>
      </c>
      <c r="BQ917" s="1">
        <v>3316</v>
      </c>
      <c r="BR917" s="1">
        <v>3272</v>
      </c>
      <c r="BS917" s="1">
        <v>3282</v>
      </c>
      <c r="BT917" s="1">
        <v>3297</v>
      </c>
      <c r="BU917" s="1">
        <v>3307</v>
      </c>
      <c r="BV917" s="1">
        <v>3294</v>
      </c>
      <c r="BW917" s="1">
        <v>3305</v>
      </c>
      <c r="BX917" s="1">
        <v>1008.5</v>
      </c>
    </row>
    <row r="918" spans="1:76">
      <c r="A918" s="1">
        <v>2016</v>
      </c>
      <c r="B918" s="1">
        <v>4</v>
      </c>
      <c r="C918" s="24">
        <v>42648</v>
      </c>
      <c r="D918" s="26">
        <v>3269</v>
      </c>
      <c r="E918" s="26">
        <v>3288</v>
      </c>
      <c r="F918" s="26">
        <v>3258</v>
      </c>
      <c r="G918" s="26">
        <v>3285</v>
      </c>
      <c r="H918" s="1">
        <v>980.9</v>
      </c>
      <c r="I918" s="81">
        <v>115.491152</v>
      </c>
      <c r="J918" s="119">
        <v>115.36591199999999</v>
      </c>
      <c r="K918" s="119">
        <v>78.277794</v>
      </c>
      <c r="L918" s="72">
        <v>78.271919999999994</v>
      </c>
      <c r="M918" s="7">
        <v>3273</v>
      </c>
      <c r="O918" s="84"/>
      <c r="P918" s="13"/>
      <c r="Q918" s="13"/>
      <c r="R918" s="13"/>
      <c r="S918" s="13"/>
      <c r="T918" s="13"/>
      <c r="U918" s="13"/>
      <c r="V918" s="13"/>
      <c r="W918" s="50"/>
      <c r="X918" s="69">
        <v>3273</v>
      </c>
      <c r="Y918" s="7">
        <v>3286</v>
      </c>
      <c r="Z918" s="68">
        <v>3233</v>
      </c>
      <c r="AA918" s="68">
        <v>3256</v>
      </c>
      <c r="AG918" s="37"/>
      <c r="AH918" s="37"/>
      <c r="AP918" s="14">
        <v>3297</v>
      </c>
      <c r="AQ918" s="14">
        <v>3316</v>
      </c>
      <c r="AR918" s="14">
        <v>3255</v>
      </c>
      <c r="AS918" s="14">
        <v>3263</v>
      </c>
      <c r="AT918" s="14">
        <v>3302.6666666666665</v>
      </c>
      <c r="AU918" s="127">
        <v>16</v>
      </c>
      <c r="AV918" s="127" t="s">
        <v>618</v>
      </c>
      <c r="AW918" s="14">
        <v>1744</v>
      </c>
      <c r="AX918" s="127" t="s">
        <v>618</v>
      </c>
      <c r="AY918" s="14">
        <v>1265</v>
      </c>
      <c r="AZ918" s="1">
        <v>3273</v>
      </c>
      <c r="BA918" s="1">
        <v>3286</v>
      </c>
      <c r="BB918" s="1">
        <v>3250</v>
      </c>
      <c r="BC918" s="1">
        <v>3257</v>
      </c>
      <c r="BH918" s="35">
        <v>3299</v>
      </c>
      <c r="BI918" s="35">
        <v>756</v>
      </c>
      <c r="BJ918" s="35">
        <v>723</v>
      </c>
      <c r="BK918" s="35">
        <v>1.045643153526971</v>
      </c>
      <c r="BL918" s="1">
        <v>3273</v>
      </c>
      <c r="BM918" s="1">
        <v>3286</v>
      </c>
      <c r="BN918" s="1">
        <v>3252</v>
      </c>
      <c r="BO918" s="1">
        <v>3253</v>
      </c>
      <c r="BP918" s="1">
        <v>3273</v>
      </c>
      <c r="BQ918" s="1">
        <v>3286</v>
      </c>
      <c r="BR918" s="1">
        <v>3245</v>
      </c>
      <c r="BS918" s="1">
        <v>3252</v>
      </c>
      <c r="BT918" s="1">
        <v>3273</v>
      </c>
      <c r="BU918" s="1">
        <v>3286</v>
      </c>
      <c r="BV918" s="1">
        <v>3272</v>
      </c>
      <c r="BW918" s="1">
        <v>3284</v>
      </c>
      <c r="BX918" s="1">
        <v>997.7</v>
      </c>
    </row>
    <row r="919" spans="1:76">
      <c r="A919" s="1">
        <v>2016</v>
      </c>
      <c r="B919" s="1">
        <v>5</v>
      </c>
      <c r="C919" s="24">
        <v>42649</v>
      </c>
      <c r="D919" s="26">
        <v>3258</v>
      </c>
      <c r="E919" s="26">
        <v>3270</v>
      </c>
      <c r="F919" s="26">
        <v>3240</v>
      </c>
      <c r="G919" s="26">
        <v>3248</v>
      </c>
      <c r="H919" s="1">
        <v>968.4</v>
      </c>
      <c r="I919" s="81">
        <v>115.92506400000001</v>
      </c>
      <c r="J919" s="119">
        <v>116.03534399999999</v>
      </c>
      <c r="K919" s="119">
        <v>78.508836000000002</v>
      </c>
      <c r="L919" s="72">
        <v>78.610939999999999</v>
      </c>
      <c r="M919" s="7">
        <v>3246</v>
      </c>
      <c r="O919" s="84"/>
      <c r="P919" s="13"/>
      <c r="Q919" s="13"/>
      <c r="R919" s="13"/>
      <c r="S919" s="13"/>
      <c r="T919" s="13"/>
      <c r="U919" s="13"/>
      <c r="V919" s="13"/>
      <c r="W919" s="50"/>
      <c r="X919" s="69">
        <v>3245</v>
      </c>
      <c r="Y919" s="7">
        <v>3248</v>
      </c>
      <c r="Z919" s="68">
        <v>3216</v>
      </c>
      <c r="AA919" s="68">
        <v>3220</v>
      </c>
      <c r="AG919" s="37"/>
      <c r="AH919" s="37"/>
      <c r="AP919" s="14">
        <v>3273</v>
      </c>
      <c r="AQ919" s="14">
        <v>3286</v>
      </c>
      <c r="AR919" s="14">
        <v>3233</v>
      </c>
      <c r="AS919" s="14">
        <v>3259</v>
      </c>
      <c r="AT919" s="14">
        <v>3271.6666666666665</v>
      </c>
      <c r="AU919" s="127">
        <v>10</v>
      </c>
      <c r="AV919" s="127" t="s">
        <v>618</v>
      </c>
      <c r="AW919" s="14">
        <v>1744</v>
      </c>
      <c r="AX919" s="127" t="s">
        <v>618</v>
      </c>
      <c r="AY919" s="14">
        <v>1265</v>
      </c>
      <c r="AZ919" s="1">
        <v>3245</v>
      </c>
      <c r="BA919" s="1">
        <v>3248</v>
      </c>
      <c r="BB919" s="1">
        <v>3223</v>
      </c>
      <c r="BC919" s="1">
        <v>3235</v>
      </c>
      <c r="BH919" s="1">
        <v>3269</v>
      </c>
      <c r="BI919" s="1">
        <v>594</v>
      </c>
      <c r="BJ919" s="1">
        <v>510</v>
      </c>
      <c r="BK919" s="1">
        <v>1.1647058823529413</v>
      </c>
      <c r="BL919" s="1">
        <v>3245</v>
      </c>
      <c r="BM919" s="1">
        <v>3248</v>
      </c>
      <c r="BN919" s="1">
        <v>3227</v>
      </c>
      <c r="BO919" s="1">
        <v>3240</v>
      </c>
      <c r="BP919" s="1">
        <v>3245</v>
      </c>
      <c r="BQ919" s="1">
        <v>3248</v>
      </c>
      <c r="BR919" s="1">
        <v>3218</v>
      </c>
      <c r="BS919" s="1">
        <v>3225</v>
      </c>
      <c r="BT919" s="1">
        <v>3245</v>
      </c>
      <c r="BU919" s="1">
        <v>3248</v>
      </c>
      <c r="BV919" s="1">
        <v>3235</v>
      </c>
      <c r="BW919" s="1">
        <v>3237</v>
      </c>
      <c r="BX919" s="1">
        <v>976.3</v>
      </c>
    </row>
    <row r="920" spans="1:76">
      <c r="A920" s="1">
        <v>2016</v>
      </c>
      <c r="B920" s="1">
        <v>6</v>
      </c>
      <c r="C920" s="24">
        <v>42650</v>
      </c>
      <c r="D920" s="26">
        <v>3227</v>
      </c>
      <c r="E920" s="26">
        <v>3231</v>
      </c>
      <c r="F920" s="26">
        <v>3196</v>
      </c>
      <c r="G920" s="26">
        <v>3201</v>
      </c>
      <c r="H920" s="1">
        <v>968.1</v>
      </c>
      <c r="I920" s="81">
        <v>115.485574</v>
      </c>
      <c r="J920" s="119">
        <v>115.39957</v>
      </c>
      <c r="K920" s="119">
        <v>78.711825000000005</v>
      </c>
      <c r="L920" s="72">
        <v>78.655118999999999</v>
      </c>
      <c r="M920" s="7">
        <v>3207</v>
      </c>
      <c r="O920" s="84"/>
      <c r="P920" s="13"/>
      <c r="Q920" s="13"/>
      <c r="R920" s="13"/>
      <c r="S920" s="13"/>
      <c r="T920" s="13"/>
      <c r="U920" s="13"/>
      <c r="V920" s="13"/>
      <c r="W920" s="50"/>
      <c r="X920" s="69">
        <v>3206</v>
      </c>
      <c r="Y920" s="7">
        <v>3236</v>
      </c>
      <c r="Z920" s="68">
        <v>3159</v>
      </c>
      <c r="AA920" s="68">
        <v>3200</v>
      </c>
      <c r="AG920" s="37"/>
      <c r="AH920" s="37"/>
      <c r="AP920" s="14">
        <v>3245</v>
      </c>
      <c r="AQ920" s="14">
        <v>3248</v>
      </c>
      <c r="AR920" s="14">
        <v>3216</v>
      </c>
      <c r="AS920" s="14">
        <v>3227</v>
      </c>
      <c r="AT920" s="14">
        <v>3249.6666666666665</v>
      </c>
      <c r="AU920" s="127">
        <v>26</v>
      </c>
      <c r="AV920" s="127" t="s">
        <v>618</v>
      </c>
      <c r="AW920" s="14">
        <v>1744</v>
      </c>
      <c r="AX920" s="127">
        <v>-1</v>
      </c>
      <c r="AY920" s="14">
        <v>1264</v>
      </c>
      <c r="AZ920" s="1">
        <v>3206</v>
      </c>
      <c r="BA920" s="1">
        <v>3236</v>
      </c>
      <c r="BB920" s="1">
        <v>3202</v>
      </c>
      <c r="BC920" s="1">
        <v>3211</v>
      </c>
      <c r="BH920" s="1">
        <v>3225</v>
      </c>
      <c r="BI920" s="1">
        <v>587</v>
      </c>
      <c r="BJ920" s="1">
        <v>685</v>
      </c>
      <c r="BK920" s="1">
        <v>0.85693430656934311</v>
      </c>
      <c r="BL920" s="1">
        <v>3206</v>
      </c>
      <c r="BM920" s="1">
        <v>3229</v>
      </c>
      <c r="BN920" s="1">
        <v>3202</v>
      </c>
      <c r="BO920" s="1">
        <v>3225</v>
      </c>
      <c r="BP920" s="1">
        <v>3206</v>
      </c>
      <c r="BQ920" s="1">
        <v>3236</v>
      </c>
      <c r="BR920" s="1">
        <v>3191</v>
      </c>
      <c r="BS920" s="1">
        <v>3192</v>
      </c>
      <c r="BT920" s="1">
        <v>3206</v>
      </c>
      <c r="BU920" s="1">
        <v>3222</v>
      </c>
      <c r="BV920" s="1">
        <v>3202</v>
      </c>
      <c r="BW920" s="1">
        <v>3220</v>
      </c>
      <c r="BX920" s="1">
        <v>970.2</v>
      </c>
    </row>
    <row r="921" spans="1:76">
      <c r="A921" s="1">
        <v>2016</v>
      </c>
      <c r="B921" s="1">
        <v>3</v>
      </c>
      <c r="C921" s="24">
        <v>42654</v>
      </c>
      <c r="D921" s="26">
        <v>3215</v>
      </c>
      <c r="E921" s="26">
        <v>3237</v>
      </c>
      <c r="F921" s="26">
        <v>3207</v>
      </c>
      <c r="G921" s="26">
        <v>3222</v>
      </c>
      <c r="H921" s="1">
        <v>950.9</v>
      </c>
      <c r="I921" s="81">
        <v>115.44038999999999</v>
      </c>
      <c r="J921" s="119">
        <v>115.43073099999999</v>
      </c>
      <c r="K921" s="119">
        <v>78.455843999999999</v>
      </c>
      <c r="L921" s="72">
        <v>78.473785000000007</v>
      </c>
      <c r="M921" s="7">
        <v>3221</v>
      </c>
      <c r="O921" s="84"/>
      <c r="P921" s="13"/>
      <c r="Q921" s="13"/>
      <c r="R921" s="13"/>
      <c r="S921" s="13"/>
      <c r="T921" s="13"/>
      <c r="U921" s="13"/>
      <c r="V921" s="13"/>
      <c r="W921" s="50"/>
      <c r="X921" s="69">
        <v>3221</v>
      </c>
      <c r="Y921" s="7">
        <v>3224</v>
      </c>
      <c r="Z921" s="68">
        <v>3142</v>
      </c>
      <c r="AA921" s="68">
        <v>3155</v>
      </c>
      <c r="AG921" s="37"/>
      <c r="AH921" s="37"/>
      <c r="AP921" s="14">
        <v>3206</v>
      </c>
      <c r="AQ921" s="14">
        <v>3236</v>
      </c>
      <c r="AR921" s="14">
        <v>3159</v>
      </c>
      <c r="AS921" s="14">
        <v>3226</v>
      </c>
      <c r="AT921" s="14">
        <v>3237.3333333333335</v>
      </c>
      <c r="AU921" s="127">
        <v>7</v>
      </c>
      <c r="AV921" s="127" t="s">
        <v>618</v>
      </c>
      <c r="AW921" s="14">
        <v>1744</v>
      </c>
      <c r="AX921" s="127" t="s">
        <v>618</v>
      </c>
      <c r="AY921" s="14">
        <v>1264</v>
      </c>
      <c r="AZ921" s="1">
        <v>3221</v>
      </c>
      <c r="BA921" s="1">
        <v>3224</v>
      </c>
      <c r="BB921" s="1">
        <v>3180</v>
      </c>
      <c r="BC921" s="1">
        <v>3190</v>
      </c>
      <c r="BH921" s="1">
        <v>3217</v>
      </c>
      <c r="BI921" s="1">
        <v>792</v>
      </c>
      <c r="BJ921" s="1">
        <v>553</v>
      </c>
      <c r="BK921" s="1">
        <v>1.4321880650994574</v>
      </c>
      <c r="BL921" s="1">
        <v>3221</v>
      </c>
      <c r="BM921" s="1">
        <v>3224</v>
      </c>
      <c r="BN921" s="1">
        <v>3180</v>
      </c>
      <c r="BO921" s="1">
        <v>3186</v>
      </c>
      <c r="BP921" s="1">
        <v>3221</v>
      </c>
      <c r="BQ921" s="1">
        <v>3224</v>
      </c>
      <c r="BR921" s="1">
        <v>3169</v>
      </c>
      <c r="BS921" s="1">
        <v>3172</v>
      </c>
      <c r="BT921" s="1">
        <v>3221</v>
      </c>
      <c r="BU921" s="1">
        <v>3224</v>
      </c>
      <c r="BV921" s="1">
        <v>3202</v>
      </c>
      <c r="BW921" s="1">
        <v>3205</v>
      </c>
      <c r="BX921" s="1">
        <v>962.9</v>
      </c>
    </row>
    <row r="922" spans="1:76">
      <c r="A922" s="1">
        <v>2016</v>
      </c>
      <c r="B922" s="1">
        <v>4</v>
      </c>
      <c r="C922" s="24">
        <v>42655</v>
      </c>
      <c r="D922" s="26">
        <v>3150</v>
      </c>
      <c r="E922" s="26">
        <v>3167</v>
      </c>
      <c r="F922" s="26">
        <v>3139</v>
      </c>
      <c r="G922" s="26">
        <v>3155</v>
      </c>
      <c r="H922" s="1">
        <v>944.8</v>
      </c>
      <c r="I922" s="81">
        <v>114.40204</v>
      </c>
      <c r="J922" s="119">
        <v>114.348885</v>
      </c>
      <c r="K922" s="119">
        <v>78.542675000000003</v>
      </c>
      <c r="L922" s="72">
        <v>78.465387000000007</v>
      </c>
      <c r="M922" s="7">
        <v>3150</v>
      </c>
      <c r="O922" s="84"/>
      <c r="P922" s="13"/>
      <c r="Q922" s="13"/>
      <c r="R922" s="13"/>
      <c r="S922" s="13"/>
      <c r="T922" s="13"/>
      <c r="U922" s="13"/>
      <c r="V922" s="13"/>
      <c r="W922" s="50"/>
      <c r="X922" s="69">
        <v>3150</v>
      </c>
      <c r="Y922" s="7">
        <v>3171</v>
      </c>
      <c r="Z922" s="68">
        <v>3143</v>
      </c>
      <c r="AA922" s="68">
        <v>3158</v>
      </c>
      <c r="AG922" s="37"/>
      <c r="AH922" s="37"/>
      <c r="AP922" s="14">
        <v>3221</v>
      </c>
      <c r="AQ922" s="14">
        <v>3224</v>
      </c>
      <c r="AR922" s="14">
        <v>3139</v>
      </c>
      <c r="AS922" s="14">
        <v>3153</v>
      </c>
      <c r="AT922" s="14">
        <v>3202</v>
      </c>
      <c r="AU922" s="127">
        <v>5</v>
      </c>
      <c r="AV922" s="127" t="s">
        <v>618</v>
      </c>
      <c r="AW922" s="14">
        <v>1744</v>
      </c>
      <c r="AX922" s="127" t="s">
        <v>618</v>
      </c>
      <c r="AY922" s="14">
        <v>1264</v>
      </c>
      <c r="AZ922" s="1">
        <v>3150</v>
      </c>
      <c r="BA922" s="1">
        <v>3166</v>
      </c>
      <c r="BB922" s="1">
        <v>3143</v>
      </c>
      <c r="BC922" s="1">
        <v>3159</v>
      </c>
      <c r="BH922" s="35">
        <v>3217</v>
      </c>
      <c r="BI922" s="35">
        <v>792</v>
      </c>
      <c r="BJ922" s="35">
        <v>553</v>
      </c>
      <c r="BK922" s="35">
        <v>1.4321880650994574</v>
      </c>
      <c r="BL922" s="1">
        <v>3150</v>
      </c>
      <c r="BM922" s="1">
        <v>3166</v>
      </c>
      <c r="BN922" s="1">
        <v>3143</v>
      </c>
      <c r="BO922" s="1">
        <v>3151</v>
      </c>
      <c r="BP922" s="1">
        <v>3150</v>
      </c>
      <c r="BQ922" s="1">
        <v>3171</v>
      </c>
      <c r="BR922" s="1">
        <v>3143</v>
      </c>
      <c r="BS922" s="1">
        <v>3151</v>
      </c>
      <c r="BT922" s="1">
        <v>3150</v>
      </c>
      <c r="BU922" s="1">
        <v>3162</v>
      </c>
      <c r="BV922" s="1">
        <v>3147</v>
      </c>
      <c r="BW922" s="1">
        <v>3160</v>
      </c>
      <c r="BX922" s="1">
        <v>952.1</v>
      </c>
    </row>
    <row r="923" spans="1:76">
      <c r="A923" s="1">
        <v>2016</v>
      </c>
      <c r="B923" s="1">
        <v>5</v>
      </c>
      <c r="C923" s="24">
        <v>42656</v>
      </c>
      <c r="D923" s="26">
        <v>3161</v>
      </c>
      <c r="E923" s="26">
        <v>3168</v>
      </c>
      <c r="F923" s="26">
        <v>3150</v>
      </c>
      <c r="G923" s="26">
        <v>3156</v>
      </c>
      <c r="H923" s="1">
        <v>939.5</v>
      </c>
      <c r="I923" s="81">
        <v>114.347979</v>
      </c>
      <c r="J923" s="119">
        <v>114.189134</v>
      </c>
      <c r="K923" s="119">
        <v>78.069777000000002</v>
      </c>
      <c r="L923" s="72">
        <v>77.928402000000006</v>
      </c>
      <c r="M923" s="7">
        <v>3144</v>
      </c>
      <c r="O923" s="84"/>
      <c r="P923" s="13"/>
      <c r="Q923" s="13"/>
      <c r="R923" s="13"/>
      <c r="S923" s="13"/>
      <c r="T923" s="13"/>
      <c r="U923" s="13"/>
      <c r="V923" s="13"/>
      <c r="W923" s="50"/>
      <c r="X923" s="69">
        <v>3143</v>
      </c>
      <c r="Y923" s="7">
        <v>3152</v>
      </c>
      <c r="Z923" s="68">
        <v>3100</v>
      </c>
      <c r="AA923" s="68">
        <v>3128</v>
      </c>
      <c r="AG923" s="37"/>
      <c r="AH923" s="37"/>
      <c r="AP923" s="14">
        <v>3150</v>
      </c>
      <c r="AQ923" s="14">
        <v>3171</v>
      </c>
      <c r="AR923" s="14">
        <v>3143</v>
      </c>
      <c r="AS923" s="14">
        <v>3166</v>
      </c>
      <c r="AT923" s="14">
        <v>3181.6666666666665</v>
      </c>
      <c r="AU923" s="127">
        <v>5</v>
      </c>
      <c r="AV923" s="127" t="s">
        <v>618</v>
      </c>
      <c r="AW923" s="14">
        <v>1744</v>
      </c>
      <c r="AX923" s="127" t="s">
        <v>618</v>
      </c>
      <c r="AY923" s="14">
        <v>1264</v>
      </c>
      <c r="AZ923" s="1">
        <v>3143</v>
      </c>
      <c r="BA923" s="1">
        <v>3152</v>
      </c>
      <c r="BB923" s="1">
        <v>3112</v>
      </c>
      <c r="BC923" s="1">
        <v>3112</v>
      </c>
      <c r="BH923" s="1">
        <v>3159</v>
      </c>
      <c r="BI923" s="1">
        <v>765</v>
      </c>
      <c r="BJ923" s="1">
        <v>583</v>
      </c>
      <c r="BK923" s="1">
        <v>1.3121783876500857</v>
      </c>
      <c r="BL923" s="1">
        <v>3143</v>
      </c>
      <c r="BM923" s="1">
        <v>3152</v>
      </c>
      <c r="BN923" s="1">
        <v>3118</v>
      </c>
      <c r="BO923" s="1">
        <v>3120</v>
      </c>
      <c r="BP923" s="1">
        <v>3143</v>
      </c>
      <c r="BQ923" s="1">
        <v>3152</v>
      </c>
      <c r="BR923" s="1">
        <v>3110</v>
      </c>
      <c r="BS923" s="1">
        <v>3112</v>
      </c>
      <c r="BT923" s="1">
        <v>3143</v>
      </c>
      <c r="BU923" s="1">
        <v>3147</v>
      </c>
      <c r="BV923" s="1">
        <v>3140</v>
      </c>
      <c r="BW923" s="1">
        <v>3141</v>
      </c>
      <c r="BX923" s="1">
        <v>943.7</v>
      </c>
    </row>
    <row r="924" spans="1:76">
      <c r="A924" s="1">
        <v>2016</v>
      </c>
      <c r="B924" s="1">
        <v>6</v>
      </c>
      <c r="C924" s="24">
        <v>42657</v>
      </c>
      <c r="D924" s="26">
        <v>3112</v>
      </c>
      <c r="E924" s="26">
        <v>3130</v>
      </c>
      <c r="F924" s="26">
        <v>3111</v>
      </c>
      <c r="G924" s="26">
        <v>3114</v>
      </c>
      <c r="H924" s="1">
        <v>939.5</v>
      </c>
      <c r="I924" s="81">
        <v>114.543128</v>
      </c>
      <c r="J924" s="119">
        <v>114.681344</v>
      </c>
      <c r="K924" s="119">
        <v>78.853660000000005</v>
      </c>
      <c r="L924" s="72">
        <v>79.145545999999996</v>
      </c>
      <c r="M924" s="7">
        <v>3127</v>
      </c>
      <c r="O924" s="84"/>
      <c r="P924" s="13"/>
      <c r="Q924" s="13"/>
      <c r="R924" s="13"/>
      <c r="S924" s="13"/>
      <c r="T924" s="13"/>
      <c r="U924" s="13"/>
      <c r="V924" s="13"/>
      <c r="W924" s="50"/>
      <c r="X924" s="69">
        <v>3126</v>
      </c>
      <c r="Y924" s="7">
        <v>3145</v>
      </c>
      <c r="Z924" s="68">
        <v>3110</v>
      </c>
      <c r="AA924" s="68">
        <v>3138</v>
      </c>
      <c r="AG924" s="37"/>
      <c r="AH924" s="37"/>
      <c r="AP924" s="14">
        <v>3143</v>
      </c>
      <c r="AQ924" s="14">
        <v>3152</v>
      </c>
      <c r="AR924" s="14">
        <v>3100</v>
      </c>
      <c r="AS924" s="14">
        <v>3112</v>
      </c>
      <c r="AT924" s="14">
        <v>3143.6666666666665</v>
      </c>
      <c r="AU924" s="127">
        <v>2</v>
      </c>
      <c r="AV924" s="127" t="s">
        <v>618</v>
      </c>
      <c r="AW924" s="14">
        <v>1744</v>
      </c>
      <c r="AX924" s="127" t="s">
        <v>618</v>
      </c>
      <c r="AY924" s="14">
        <v>1264</v>
      </c>
      <c r="AZ924" s="1">
        <v>3126</v>
      </c>
      <c r="BA924" s="1">
        <v>3140</v>
      </c>
      <c r="BB924" s="1">
        <v>3110</v>
      </c>
      <c r="BC924" s="1">
        <v>3132</v>
      </c>
      <c r="BH924" s="1">
        <v>3125</v>
      </c>
      <c r="BI924" s="1">
        <v>630</v>
      </c>
      <c r="BJ924" s="1">
        <v>655</v>
      </c>
      <c r="BK924" s="1">
        <v>0.96183206106870234</v>
      </c>
      <c r="BL924" s="1">
        <v>3126</v>
      </c>
      <c r="BM924" s="1">
        <v>3140</v>
      </c>
      <c r="BN924" s="1">
        <v>3110</v>
      </c>
      <c r="BO924" s="1">
        <v>3125</v>
      </c>
      <c r="BP924" s="1">
        <v>3126</v>
      </c>
      <c r="BQ924" s="1">
        <v>3145</v>
      </c>
      <c r="BR924" s="1">
        <v>3110</v>
      </c>
      <c r="BS924" s="1">
        <v>3129</v>
      </c>
      <c r="BT924" s="1">
        <v>3126</v>
      </c>
      <c r="BU924" s="1">
        <v>3135</v>
      </c>
      <c r="BV924" s="1">
        <v>3126</v>
      </c>
      <c r="BW924" s="1">
        <v>3131</v>
      </c>
      <c r="BX924" s="1">
        <v>938.4</v>
      </c>
    </row>
    <row r="925" spans="1:76">
      <c r="A925" s="1">
        <v>2016</v>
      </c>
      <c r="B925" s="1">
        <v>2</v>
      </c>
      <c r="C925" s="24">
        <v>42660</v>
      </c>
      <c r="D925" s="26">
        <v>3132</v>
      </c>
      <c r="E925" s="26">
        <v>3156</v>
      </c>
      <c r="F925" s="26">
        <v>3128</v>
      </c>
      <c r="G925" s="26">
        <v>3156</v>
      </c>
      <c r="H925" s="1">
        <v>938.8</v>
      </c>
      <c r="I925" s="81">
        <v>114.33996</v>
      </c>
      <c r="J925" s="119">
        <v>114.234764</v>
      </c>
      <c r="K925" s="119">
        <v>79.043976000000001</v>
      </c>
      <c r="L925" s="72">
        <v>78.966359999999995</v>
      </c>
      <c r="M925" s="7">
        <v>3145</v>
      </c>
      <c r="O925" s="84"/>
      <c r="P925" s="13"/>
      <c r="Q925" s="13"/>
      <c r="R925" s="13"/>
      <c r="S925" s="13"/>
      <c r="T925" s="13"/>
      <c r="U925" s="13"/>
      <c r="V925" s="13"/>
      <c r="W925" s="50"/>
      <c r="X925" s="69">
        <v>3146</v>
      </c>
      <c r="Y925" s="7">
        <v>3150</v>
      </c>
      <c r="Z925" s="68">
        <v>3106</v>
      </c>
      <c r="AA925" s="68">
        <v>3120</v>
      </c>
      <c r="AG925" s="37"/>
      <c r="AH925" s="37"/>
      <c r="AP925" s="14">
        <v>3126</v>
      </c>
      <c r="AQ925" s="14">
        <v>3147</v>
      </c>
      <c r="AR925" s="14">
        <v>3110</v>
      </c>
      <c r="AS925" s="14">
        <v>3147</v>
      </c>
      <c r="AT925" s="14">
        <v>3141.6666666666665</v>
      </c>
      <c r="AU925" s="127">
        <v>24</v>
      </c>
      <c r="AV925" s="127">
        <v>-16</v>
      </c>
      <c r="AW925" s="14">
        <v>1728</v>
      </c>
      <c r="AX925" s="127" t="s">
        <v>618</v>
      </c>
      <c r="AY925" s="14">
        <v>1264</v>
      </c>
      <c r="AZ925" s="1">
        <v>3146</v>
      </c>
      <c r="BA925" s="1">
        <v>3150</v>
      </c>
      <c r="BB925" s="1">
        <v>3117</v>
      </c>
      <c r="BC925" s="1">
        <v>3118</v>
      </c>
      <c r="BH925" s="1">
        <v>3137</v>
      </c>
      <c r="BI925" s="1">
        <v>584</v>
      </c>
      <c r="BJ925" s="1">
        <v>640</v>
      </c>
      <c r="BK925" s="1">
        <v>0.91249999999999998</v>
      </c>
      <c r="BL925" s="1">
        <v>3146</v>
      </c>
      <c r="BM925" s="1">
        <v>3150</v>
      </c>
      <c r="BN925" s="1">
        <v>3120</v>
      </c>
      <c r="BO925" s="1">
        <v>3121</v>
      </c>
      <c r="BP925" s="1">
        <v>3146</v>
      </c>
      <c r="BQ925" s="1">
        <v>3150</v>
      </c>
      <c r="BR925" s="1">
        <v>3107</v>
      </c>
      <c r="BS925" s="1">
        <v>3107</v>
      </c>
      <c r="BT925" s="1">
        <v>3146</v>
      </c>
      <c r="BU925" s="1">
        <v>3150</v>
      </c>
      <c r="BV925" s="1">
        <v>3140</v>
      </c>
      <c r="BW925" s="1">
        <v>3142</v>
      </c>
      <c r="BX925" s="1">
        <v>940.1</v>
      </c>
    </row>
    <row r="926" spans="1:76">
      <c r="A926" s="1">
        <v>2016</v>
      </c>
      <c r="B926" s="1">
        <v>3</v>
      </c>
      <c r="C926" s="24">
        <v>42661</v>
      </c>
      <c r="D926" s="26">
        <v>3133</v>
      </c>
      <c r="E926" s="26">
        <v>3155</v>
      </c>
      <c r="F926" s="26">
        <v>3126</v>
      </c>
      <c r="G926" s="26">
        <v>3155</v>
      </c>
      <c r="H926" s="1">
        <v>945.6</v>
      </c>
      <c r="I926" s="81">
        <v>114.591477</v>
      </c>
      <c r="J926" s="119">
        <v>114.590872</v>
      </c>
      <c r="K926" s="119">
        <v>79.866556000000003</v>
      </c>
      <c r="L926" s="72">
        <v>79.959704000000002</v>
      </c>
      <c r="M926" s="7">
        <v>3161</v>
      </c>
      <c r="O926" s="84"/>
      <c r="P926" s="13"/>
      <c r="Q926" s="13"/>
      <c r="R926" s="13"/>
      <c r="S926" s="13"/>
      <c r="T926" s="13"/>
      <c r="U926" s="13"/>
      <c r="V926" s="13"/>
      <c r="W926" s="50"/>
      <c r="X926" s="69">
        <v>3160</v>
      </c>
      <c r="Y926" s="7">
        <v>3179</v>
      </c>
      <c r="Z926" s="68">
        <v>3148</v>
      </c>
      <c r="AA926" s="68">
        <v>3156</v>
      </c>
      <c r="AG926" s="37"/>
      <c r="AH926" s="37"/>
      <c r="AP926" s="14">
        <v>3146</v>
      </c>
      <c r="AQ926" s="14">
        <v>3150</v>
      </c>
      <c r="AR926" s="14">
        <v>3106</v>
      </c>
      <c r="AS926" s="14">
        <v>3133</v>
      </c>
      <c r="AT926" s="14">
        <v>3130.6666666666665</v>
      </c>
      <c r="AU926" s="127">
        <v>22</v>
      </c>
      <c r="AV926" s="127" t="s">
        <v>618</v>
      </c>
      <c r="AW926" s="14">
        <v>1728</v>
      </c>
      <c r="AX926" s="127" t="s">
        <v>618</v>
      </c>
      <c r="AY926" s="14">
        <v>1264</v>
      </c>
      <c r="AZ926" s="1">
        <v>3160</v>
      </c>
      <c r="BA926" s="1">
        <v>3168</v>
      </c>
      <c r="BB926" s="1">
        <v>3148</v>
      </c>
      <c r="BC926" s="1">
        <v>3154</v>
      </c>
      <c r="BH926" s="35">
        <v>3137</v>
      </c>
      <c r="BI926" s="35">
        <v>584</v>
      </c>
      <c r="BJ926" s="35">
        <v>640</v>
      </c>
      <c r="BK926" s="35">
        <v>0.91249999999999998</v>
      </c>
      <c r="BL926" s="1">
        <v>3160</v>
      </c>
      <c r="BM926" s="1">
        <v>3168</v>
      </c>
      <c r="BN926" s="1">
        <v>3148</v>
      </c>
      <c r="BO926" s="1">
        <v>3155</v>
      </c>
      <c r="BP926" s="1">
        <v>3160</v>
      </c>
      <c r="BQ926" s="1">
        <v>3168</v>
      </c>
      <c r="BR926" s="1">
        <v>3148</v>
      </c>
      <c r="BS926" s="1">
        <v>3164</v>
      </c>
      <c r="BT926" s="1">
        <v>3160</v>
      </c>
      <c r="BU926" s="1">
        <v>3166</v>
      </c>
      <c r="BV926" s="1">
        <v>3155</v>
      </c>
      <c r="BW926" s="1">
        <v>3166</v>
      </c>
      <c r="BX926" s="1">
        <v>948.5</v>
      </c>
    </row>
    <row r="927" spans="1:76">
      <c r="A927" s="1">
        <v>2016</v>
      </c>
      <c r="B927" s="1">
        <v>4</v>
      </c>
      <c r="C927" s="24">
        <v>42662</v>
      </c>
      <c r="D927" s="26">
        <v>3152</v>
      </c>
      <c r="E927" s="26">
        <v>3162</v>
      </c>
      <c r="F927" s="26">
        <v>3145</v>
      </c>
      <c r="G927" s="26">
        <v>3147</v>
      </c>
      <c r="H927" s="1">
        <v>944.3</v>
      </c>
      <c r="I927" s="81">
        <v>113.76253800000001</v>
      </c>
      <c r="J927" s="119">
        <v>113.649528</v>
      </c>
      <c r="K927" s="119">
        <v>79.484606999999997</v>
      </c>
      <c r="L927" s="72">
        <v>79.356132000000002</v>
      </c>
      <c r="M927" s="7">
        <v>3133</v>
      </c>
      <c r="O927" s="84"/>
      <c r="P927" s="13"/>
      <c r="Q927" s="13"/>
      <c r="R927" s="13"/>
      <c r="S927" s="13"/>
      <c r="T927" s="13"/>
      <c r="U927" s="13"/>
      <c r="V927" s="13"/>
      <c r="W927" s="50"/>
      <c r="X927" s="69">
        <v>3135</v>
      </c>
      <c r="Y927" s="7">
        <v>3163</v>
      </c>
      <c r="Z927" s="68">
        <v>3121</v>
      </c>
      <c r="AA927" s="68">
        <v>3146</v>
      </c>
      <c r="AG927" s="37"/>
      <c r="AH927" s="37"/>
      <c r="AP927" s="14">
        <v>3160</v>
      </c>
      <c r="AQ927" s="14">
        <v>3179</v>
      </c>
      <c r="AR927" s="14">
        <v>3148</v>
      </c>
      <c r="AS927" s="14">
        <v>3154</v>
      </c>
      <c r="AT927" s="14">
        <v>3144.6666666666665</v>
      </c>
      <c r="AU927" s="127">
        <v>5</v>
      </c>
      <c r="AV927" s="127" t="s">
        <v>618</v>
      </c>
      <c r="AW927" s="14">
        <v>1728</v>
      </c>
      <c r="AX927" s="127" t="s">
        <v>618</v>
      </c>
      <c r="AY927" s="14">
        <v>1264</v>
      </c>
      <c r="AZ927" s="1">
        <v>3135</v>
      </c>
      <c r="BA927" s="1">
        <v>3163</v>
      </c>
      <c r="BB927" s="1">
        <v>3130</v>
      </c>
      <c r="BC927" s="1">
        <v>3134</v>
      </c>
      <c r="BH927" s="1">
        <v>3155</v>
      </c>
      <c r="BI927" s="1">
        <v>782</v>
      </c>
      <c r="BJ927" s="1">
        <v>624</v>
      </c>
      <c r="BK927" s="1">
        <v>1.2532051282051282</v>
      </c>
      <c r="BL927" s="1">
        <v>3135</v>
      </c>
      <c r="BM927" s="1">
        <v>3163</v>
      </c>
      <c r="BN927" s="1">
        <v>3131</v>
      </c>
      <c r="BO927" s="1">
        <v>3147</v>
      </c>
      <c r="BP927" s="1">
        <v>3135</v>
      </c>
      <c r="BQ927" s="1">
        <v>3163</v>
      </c>
      <c r="BR927" s="1">
        <v>3121</v>
      </c>
      <c r="BS927" s="1">
        <v>3148</v>
      </c>
      <c r="BT927" s="1">
        <v>3135</v>
      </c>
      <c r="BU927" s="1">
        <v>3138</v>
      </c>
      <c r="BV927" s="1">
        <v>3131</v>
      </c>
      <c r="BW927" s="1">
        <v>3133</v>
      </c>
      <c r="BX927" s="1">
        <v>943</v>
      </c>
    </row>
    <row r="928" spans="1:76">
      <c r="A928" s="1">
        <v>2016</v>
      </c>
      <c r="B928" s="1">
        <v>5</v>
      </c>
      <c r="C928" s="24">
        <v>42663</v>
      </c>
      <c r="D928" s="26">
        <v>3142</v>
      </c>
      <c r="E928" s="26">
        <v>3159</v>
      </c>
      <c r="F928" s="26">
        <v>3139</v>
      </c>
      <c r="G928" s="26">
        <v>3152</v>
      </c>
      <c r="H928" s="1">
        <v>936.2</v>
      </c>
      <c r="I928" s="81">
        <v>113.75091</v>
      </c>
      <c r="J928" s="119">
        <v>113.749128</v>
      </c>
      <c r="K928" s="119">
        <v>79.433717999999999</v>
      </c>
      <c r="L928" s="72">
        <v>79.462602000000004</v>
      </c>
      <c r="M928" s="7">
        <v>3144</v>
      </c>
      <c r="O928" s="84"/>
      <c r="P928" s="13"/>
      <c r="Q928" s="13"/>
      <c r="R928" s="13"/>
      <c r="S928" s="13"/>
      <c r="T928" s="13"/>
      <c r="U928" s="13"/>
      <c r="V928" s="13"/>
      <c r="W928" s="50"/>
      <c r="X928" s="69">
        <v>3141</v>
      </c>
      <c r="Y928" s="7">
        <v>3149</v>
      </c>
      <c r="Z928" s="68">
        <v>3117</v>
      </c>
      <c r="AA928" s="68">
        <v>3128</v>
      </c>
      <c r="AG928" s="37"/>
      <c r="AH928" s="37"/>
      <c r="AP928" s="14">
        <v>3135</v>
      </c>
      <c r="AQ928" s="14">
        <v>3163</v>
      </c>
      <c r="AR928" s="14">
        <v>3121</v>
      </c>
      <c r="AS928" s="14">
        <v>3145</v>
      </c>
      <c r="AT928" s="14">
        <v>3144</v>
      </c>
      <c r="AU928" s="127">
        <v>10</v>
      </c>
      <c r="AV928" s="127" t="s">
        <v>618</v>
      </c>
      <c r="AW928" s="14">
        <v>1728</v>
      </c>
      <c r="AX928" s="127" t="s">
        <v>618</v>
      </c>
      <c r="AY928" s="14">
        <v>1264</v>
      </c>
      <c r="AZ928" s="1">
        <v>3141</v>
      </c>
      <c r="BA928" s="1">
        <v>3149</v>
      </c>
      <c r="BB928" s="1">
        <v>3126</v>
      </c>
      <c r="BC928" s="1">
        <v>3129</v>
      </c>
      <c r="BH928" s="1">
        <v>3148</v>
      </c>
      <c r="BI928" s="1">
        <v>961</v>
      </c>
      <c r="BJ928" s="1">
        <v>514</v>
      </c>
      <c r="BK928" s="1">
        <v>1.8696498054474708</v>
      </c>
      <c r="BL928" s="1">
        <v>3141</v>
      </c>
      <c r="BM928" s="1">
        <v>3149</v>
      </c>
      <c r="BN928" s="1">
        <v>3126</v>
      </c>
      <c r="BO928" s="1">
        <v>3131</v>
      </c>
      <c r="BP928" s="1">
        <v>3141</v>
      </c>
      <c r="BQ928" s="1">
        <v>3149</v>
      </c>
      <c r="BR928" s="1">
        <v>3117</v>
      </c>
      <c r="BS928" s="1">
        <v>3125</v>
      </c>
      <c r="BT928" s="1">
        <v>3141</v>
      </c>
      <c r="BU928" s="1">
        <v>3149</v>
      </c>
      <c r="BV928" s="1">
        <v>3141</v>
      </c>
      <c r="BW928" s="1">
        <v>3144</v>
      </c>
      <c r="BX928" s="1">
        <v>943.9</v>
      </c>
    </row>
    <row r="929" spans="1:76">
      <c r="A929" s="1">
        <v>2016</v>
      </c>
      <c r="B929" s="1">
        <v>6</v>
      </c>
      <c r="C929" s="24">
        <v>42664</v>
      </c>
      <c r="D929" s="26">
        <v>3133</v>
      </c>
      <c r="E929" s="26">
        <v>3135</v>
      </c>
      <c r="F929" s="26">
        <v>3104</v>
      </c>
      <c r="G929" s="26">
        <v>3110</v>
      </c>
      <c r="H929" s="1">
        <v>932.3</v>
      </c>
      <c r="I929" s="81">
        <v>113.346058</v>
      </c>
      <c r="J929" s="119">
        <v>113.201054</v>
      </c>
      <c r="K929" s="119">
        <v>79.433699000000004</v>
      </c>
      <c r="L929" s="72">
        <v>79.368583999999998</v>
      </c>
      <c r="M929" s="7">
        <v>3110</v>
      </c>
      <c r="O929" s="84"/>
      <c r="P929" s="13"/>
      <c r="Q929" s="13"/>
      <c r="R929" s="13"/>
      <c r="S929" s="13"/>
      <c r="T929" s="13"/>
      <c r="U929" s="13"/>
      <c r="V929" s="13"/>
      <c r="W929" s="50"/>
      <c r="X929" s="69">
        <v>3109</v>
      </c>
      <c r="Y929" s="7">
        <v>3124</v>
      </c>
      <c r="Z929" s="68">
        <v>3091</v>
      </c>
      <c r="AA929" s="68">
        <v>3118</v>
      </c>
      <c r="AG929" s="37"/>
      <c r="AH929" s="37"/>
      <c r="AP929" s="14">
        <v>3141</v>
      </c>
      <c r="AQ929" s="14">
        <v>3149</v>
      </c>
      <c r="AR929" s="14">
        <v>3117</v>
      </c>
      <c r="AS929" s="14">
        <v>3123</v>
      </c>
      <c r="AT929" s="14">
        <v>3140.6666666666665</v>
      </c>
      <c r="AU929" s="127">
        <v>23</v>
      </c>
      <c r="AV929" s="127" t="s">
        <v>618</v>
      </c>
      <c r="AW929" s="14">
        <v>1728</v>
      </c>
      <c r="AX929" s="127">
        <v>-2</v>
      </c>
      <c r="AY929" s="14">
        <v>1262</v>
      </c>
      <c r="AZ929" s="1">
        <v>3109</v>
      </c>
      <c r="BA929" s="1">
        <v>3118</v>
      </c>
      <c r="BB929" s="1">
        <v>3091</v>
      </c>
      <c r="BC929" s="1">
        <v>3114</v>
      </c>
      <c r="BH929" s="1">
        <v>3122</v>
      </c>
      <c r="BI929" s="1">
        <v>746</v>
      </c>
      <c r="BJ929" s="1">
        <v>579</v>
      </c>
      <c r="BK929" s="1">
        <v>1.2884283246977548</v>
      </c>
      <c r="BL929" s="1">
        <v>3109</v>
      </c>
      <c r="BM929" s="1">
        <v>3112</v>
      </c>
      <c r="BN929" s="1">
        <v>3091</v>
      </c>
      <c r="BO929" s="1">
        <v>3094</v>
      </c>
      <c r="BP929" s="1">
        <v>3109</v>
      </c>
      <c r="BQ929" s="1">
        <v>3124</v>
      </c>
      <c r="BR929" s="1">
        <v>3091</v>
      </c>
      <c r="BS929" s="1">
        <v>3120</v>
      </c>
      <c r="BT929" s="1">
        <v>3109</v>
      </c>
      <c r="BU929" s="1">
        <v>3112</v>
      </c>
      <c r="BV929" s="1">
        <v>3104</v>
      </c>
      <c r="BW929" s="1">
        <v>3106</v>
      </c>
      <c r="BX929" s="1">
        <v>931.5</v>
      </c>
    </row>
    <row r="930" spans="1:76">
      <c r="A930" s="1">
        <v>2016</v>
      </c>
      <c r="B930" s="1">
        <v>2</v>
      </c>
      <c r="C930" s="24">
        <v>42667</v>
      </c>
      <c r="D930" s="26">
        <v>3117</v>
      </c>
      <c r="E930" s="26">
        <v>3145</v>
      </c>
      <c r="F930" s="26">
        <v>3115</v>
      </c>
      <c r="G930" s="26">
        <v>3145</v>
      </c>
      <c r="H930" s="1">
        <v>941.6</v>
      </c>
      <c r="I930" s="81">
        <v>112.943268</v>
      </c>
      <c r="J930" s="119">
        <v>112.958625</v>
      </c>
      <c r="K930" s="119">
        <v>79.176509999999993</v>
      </c>
      <c r="L930" s="72">
        <v>79.200874999999996</v>
      </c>
      <c r="M930" s="7">
        <v>3139</v>
      </c>
      <c r="O930" s="84"/>
      <c r="P930" s="13"/>
      <c r="Q930" s="13"/>
      <c r="R930" s="13"/>
      <c r="S930" s="13"/>
      <c r="T930" s="13"/>
      <c r="U930" s="13"/>
      <c r="V930" s="13"/>
      <c r="W930" s="50"/>
      <c r="X930" s="69">
        <v>3138</v>
      </c>
      <c r="Y930" s="7">
        <v>3174</v>
      </c>
      <c r="Z930" s="68">
        <v>3135</v>
      </c>
      <c r="AA930" s="68">
        <v>3152</v>
      </c>
      <c r="AG930" s="37"/>
      <c r="AH930" s="37"/>
      <c r="AP930" s="14">
        <v>3109</v>
      </c>
      <c r="AQ930" s="14">
        <v>3133</v>
      </c>
      <c r="AR930" s="14">
        <v>3091</v>
      </c>
      <c r="AS930" s="14">
        <v>3127</v>
      </c>
      <c r="AT930" s="14">
        <v>3131.6666666666665</v>
      </c>
      <c r="AU930" s="127">
        <v>28</v>
      </c>
      <c r="AV930" s="127">
        <v>19</v>
      </c>
      <c r="AW930" s="14">
        <v>1747</v>
      </c>
      <c r="AX930" s="127" t="s">
        <v>618</v>
      </c>
      <c r="AY930" s="14">
        <v>1262</v>
      </c>
      <c r="AZ930" s="1">
        <v>3138</v>
      </c>
      <c r="BA930" s="1">
        <v>3174</v>
      </c>
      <c r="BB930" s="1">
        <v>3135</v>
      </c>
      <c r="BC930" s="1">
        <v>3166</v>
      </c>
      <c r="BH930" s="35">
        <v>3122</v>
      </c>
      <c r="BI930" s="35">
        <v>746</v>
      </c>
      <c r="BJ930" s="35">
        <v>579</v>
      </c>
      <c r="BK930" s="35">
        <v>1.2884283246977548</v>
      </c>
      <c r="BL930" s="1">
        <v>3138</v>
      </c>
      <c r="BM930" s="1">
        <v>3172</v>
      </c>
      <c r="BN930" s="1">
        <v>3135</v>
      </c>
      <c r="BO930" s="1">
        <v>3170</v>
      </c>
      <c r="BP930" s="1">
        <v>3138</v>
      </c>
      <c r="BQ930" s="1">
        <v>3174</v>
      </c>
      <c r="BR930" s="1">
        <v>3135</v>
      </c>
      <c r="BS930" s="1">
        <v>3145</v>
      </c>
      <c r="BT930" s="1">
        <v>3138</v>
      </c>
      <c r="BU930" s="1">
        <v>3145</v>
      </c>
      <c r="BV930" s="1">
        <v>3135</v>
      </c>
      <c r="BW930" s="1">
        <v>3136</v>
      </c>
      <c r="BX930" s="1">
        <v>938.9</v>
      </c>
    </row>
    <row r="931" spans="1:76">
      <c r="A931" s="1">
        <v>2016</v>
      </c>
      <c r="B931" s="1">
        <v>3</v>
      </c>
      <c r="C931" s="24">
        <v>42668</v>
      </c>
      <c r="D931" s="26">
        <v>3154</v>
      </c>
      <c r="E931" s="26">
        <v>3191</v>
      </c>
      <c r="F931" s="26">
        <v>3154</v>
      </c>
      <c r="G931" s="26">
        <v>3189</v>
      </c>
      <c r="H931" s="1">
        <v>964.9</v>
      </c>
      <c r="I931" s="81">
        <v>113.589375</v>
      </c>
      <c r="J931" s="119">
        <v>113.54544</v>
      </c>
      <c r="K931" s="119">
        <v>79.632679999999993</v>
      </c>
      <c r="L931" s="72">
        <v>79.605000000000004</v>
      </c>
      <c r="M931" s="7">
        <v>3186</v>
      </c>
      <c r="O931" s="84"/>
      <c r="P931" s="13"/>
      <c r="Q931" s="13"/>
      <c r="R931" s="13"/>
      <c r="S931" s="13"/>
      <c r="T931" s="13"/>
      <c r="U931" s="13"/>
      <c r="V931" s="13"/>
      <c r="W931" s="50"/>
      <c r="X931" s="69">
        <v>3186</v>
      </c>
      <c r="Y931" s="7">
        <v>3254</v>
      </c>
      <c r="Z931" s="68">
        <v>3184</v>
      </c>
      <c r="AA931" s="68">
        <v>3229</v>
      </c>
      <c r="AG931" s="37"/>
      <c r="AH931" s="37"/>
      <c r="AP931" s="14">
        <v>3138</v>
      </c>
      <c r="AQ931" s="14">
        <v>3178</v>
      </c>
      <c r="AR931" s="14">
        <v>3135</v>
      </c>
      <c r="AS931" s="14">
        <v>3175</v>
      </c>
      <c r="AT931" s="14">
        <v>3141.6666666666665</v>
      </c>
      <c r="AU931" s="127">
        <v>35</v>
      </c>
      <c r="AV931" s="127">
        <v>47</v>
      </c>
      <c r="AW931" s="14">
        <v>1794</v>
      </c>
      <c r="AX931" s="127" t="s">
        <v>618</v>
      </c>
      <c r="AY931" s="14">
        <v>1262</v>
      </c>
      <c r="AZ931" s="1">
        <v>3186</v>
      </c>
      <c r="BA931" s="1">
        <v>3252</v>
      </c>
      <c r="BB931" s="1">
        <v>3184</v>
      </c>
      <c r="BC931" s="1">
        <v>3244</v>
      </c>
      <c r="BH931" s="1">
        <v>3159</v>
      </c>
      <c r="BI931" s="1">
        <v>813</v>
      </c>
      <c r="BJ931" s="1">
        <v>654</v>
      </c>
      <c r="BK931" s="1">
        <v>1.2431192660550459</v>
      </c>
      <c r="BL931" s="1">
        <v>3186</v>
      </c>
      <c r="BM931" s="1">
        <v>3246</v>
      </c>
      <c r="BN931" s="1">
        <v>3184</v>
      </c>
      <c r="BO931" s="1">
        <v>3242</v>
      </c>
      <c r="BP931" s="1">
        <v>3186</v>
      </c>
      <c r="BQ931" s="1">
        <v>3254</v>
      </c>
      <c r="BR931" s="1">
        <v>3184</v>
      </c>
      <c r="BS931" s="1">
        <v>3242</v>
      </c>
      <c r="BT931" s="1">
        <v>3186</v>
      </c>
      <c r="BU931" s="1">
        <v>3194</v>
      </c>
      <c r="BV931" s="1">
        <v>3184</v>
      </c>
      <c r="BW931" s="1">
        <v>3192</v>
      </c>
      <c r="BX931" s="1">
        <v>948.4</v>
      </c>
    </row>
    <row r="932" spans="1:76">
      <c r="A932" s="1">
        <v>2016</v>
      </c>
      <c r="B932" s="1">
        <v>4</v>
      </c>
      <c r="C932" s="24">
        <v>42669</v>
      </c>
      <c r="D932" s="26">
        <v>3227</v>
      </c>
      <c r="E932" s="26">
        <v>3246</v>
      </c>
      <c r="F932" s="26">
        <v>3211</v>
      </c>
      <c r="G932" s="26">
        <v>3239</v>
      </c>
      <c r="H932" s="1">
        <v>963.3</v>
      </c>
      <c r="I932" s="81">
        <v>113.60829</v>
      </c>
      <c r="J932" s="119">
        <v>113.5731</v>
      </c>
      <c r="K932" s="119">
        <v>80.166510000000002</v>
      </c>
      <c r="L932" s="72">
        <v>80.146590000000003</v>
      </c>
      <c r="M932" s="114">
        <v>3186</v>
      </c>
      <c r="O932" s="84"/>
      <c r="P932" s="13"/>
      <c r="Q932" s="13"/>
      <c r="R932" s="13"/>
      <c r="S932" s="13"/>
      <c r="T932" s="13"/>
      <c r="U932" s="13"/>
      <c r="V932" s="13"/>
      <c r="W932" s="50"/>
      <c r="X932" s="69">
        <v>3249</v>
      </c>
      <c r="Y932" s="7">
        <v>3254</v>
      </c>
      <c r="Z932" s="68">
        <v>3216</v>
      </c>
      <c r="AA932" s="68">
        <v>3231</v>
      </c>
      <c r="AG932" s="37"/>
      <c r="AH932" s="37"/>
      <c r="AP932" s="14">
        <v>3186</v>
      </c>
      <c r="AQ932" s="14">
        <v>3254</v>
      </c>
      <c r="AR932" s="14">
        <v>3184</v>
      </c>
      <c r="AS932" s="14">
        <v>3226</v>
      </c>
      <c r="AT932" s="14">
        <v>3176</v>
      </c>
      <c r="AU932" s="127">
        <v>12</v>
      </c>
      <c r="AV932" s="127" t="s">
        <v>618</v>
      </c>
      <c r="AW932" s="14">
        <v>1794</v>
      </c>
      <c r="AX932" s="127" t="s">
        <v>618</v>
      </c>
      <c r="AY932" s="14">
        <v>1262</v>
      </c>
      <c r="AZ932" s="1">
        <v>3251</v>
      </c>
      <c r="BA932" s="1">
        <v>3261</v>
      </c>
      <c r="BB932" s="1">
        <v>3228</v>
      </c>
      <c r="BC932" s="1">
        <v>3234</v>
      </c>
      <c r="BH932" s="35">
        <v>3159</v>
      </c>
      <c r="BI932" s="35">
        <v>813</v>
      </c>
      <c r="BJ932" s="35">
        <v>654</v>
      </c>
      <c r="BK932" s="35">
        <v>1.2431192660550459</v>
      </c>
      <c r="BL932" s="1">
        <v>3251</v>
      </c>
      <c r="BM932" s="1">
        <v>3261</v>
      </c>
      <c r="BN932" s="1">
        <v>3228</v>
      </c>
      <c r="BO932" s="1">
        <v>3228</v>
      </c>
      <c r="BP932" s="1">
        <v>3251</v>
      </c>
      <c r="BQ932" s="1">
        <v>3261</v>
      </c>
      <c r="BR932" s="1">
        <v>3228</v>
      </c>
      <c r="BS932" s="1">
        <v>3253</v>
      </c>
      <c r="BT932" s="1">
        <v>3251</v>
      </c>
      <c r="BU932" s="1">
        <v>3261</v>
      </c>
      <c r="BV932" s="1">
        <v>3251</v>
      </c>
      <c r="BW932" s="1">
        <v>3255</v>
      </c>
      <c r="BX932" s="1">
        <v>967.3</v>
      </c>
    </row>
    <row r="933" spans="1:76">
      <c r="A933" s="1">
        <v>2016</v>
      </c>
      <c r="B933" s="1">
        <v>5</v>
      </c>
      <c r="C933" s="24">
        <v>42670</v>
      </c>
      <c r="D933" s="26">
        <v>3232</v>
      </c>
      <c r="E933" s="26">
        <v>3242</v>
      </c>
      <c r="F933" s="26">
        <v>3218</v>
      </c>
      <c r="G933" s="26">
        <v>3239</v>
      </c>
      <c r="H933" s="1">
        <v>965.1</v>
      </c>
      <c r="I933" s="81">
        <v>114.058035</v>
      </c>
      <c r="J933" s="119">
        <v>114.08855200000001</v>
      </c>
      <c r="K933" s="119">
        <v>79.743300000000005</v>
      </c>
      <c r="L933" s="72">
        <v>79.675745000000006</v>
      </c>
      <c r="M933" s="7">
        <v>3225</v>
      </c>
      <c r="O933" s="84"/>
      <c r="P933" s="13"/>
      <c r="Q933" s="13"/>
      <c r="R933" s="13"/>
      <c r="S933" s="13"/>
      <c r="T933" s="13"/>
      <c r="U933" s="13"/>
      <c r="V933" s="13"/>
      <c r="W933" s="50"/>
      <c r="X933" s="69">
        <v>3225</v>
      </c>
      <c r="Y933" s="7">
        <v>3267</v>
      </c>
      <c r="Z933" s="68">
        <v>3225</v>
      </c>
      <c r="AA933" s="68">
        <v>3253</v>
      </c>
      <c r="AG933" s="37"/>
      <c r="AH933" s="37"/>
      <c r="AP933" s="14">
        <v>3232</v>
      </c>
      <c r="AQ933" s="14">
        <v>3234</v>
      </c>
      <c r="AR933" s="14">
        <v>3221</v>
      </c>
      <c r="AS933" s="14">
        <v>3226</v>
      </c>
      <c r="AT933" s="14">
        <v>3209</v>
      </c>
      <c r="AU933" s="127">
        <v>7</v>
      </c>
      <c r="AV933" s="127" t="s">
        <v>618</v>
      </c>
      <c r="AW933" s="14">
        <v>1794</v>
      </c>
      <c r="AX933" s="127" t="s">
        <v>618</v>
      </c>
      <c r="AY933" s="14">
        <v>1262</v>
      </c>
      <c r="AZ933" s="1">
        <v>3225</v>
      </c>
      <c r="BA933" s="1">
        <v>3267</v>
      </c>
      <c r="BB933" s="1">
        <v>3225</v>
      </c>
      <c r="BC933" s="1">
        <v>3249</v>
      </c>
      <c r="BH933" s="1">
        <v>3228</v>
      </c>
      <c r="BI933" s="1">
        <v>320</v>
      </c>
      <c r="BJ933" s="1">
        <v>242</v>
      </c>
      <c r="BK933" s="1">
        <v>1.3223140495867769</v>
      </c>
      <c r="BL933" s="1">
        <v>3225</v>
      </c>
      <c r="BM933" s="1">
        <v>3267</v>
      </c>
      <c r="BN933" s="1">
        <v>3225</v>
      </c>
      <c r="BO933" s="1">
        <v>3262</v>
      </c>
      <c r="BP933" s="1">
        <v>3225</v>
      </c>
      <c r="BQ933" s="1">
        <v>3267</v>
      </c>
      <c r="BR933" s="1">
        <v>3225</v>
      </c>
      <c r="BS933" s="1">
        <v>3256</v>
      </c>
      <c r="BT933" s="1">
        <v>3225</v>
      </c>
      <c r="BU933" s="1">
        <v>3243</v>
      </c>
      <c r="BV933" s="1">
        <v>3225</v>
      </c>
      <c r="BW933" s="1">
        <v>3239</v>
      </c>
      <c r="BX933" s="1">
        <v>964.8</v>
      </c>
    </row>
    <row r="934" spans="1:76">
      <c r="A934" s="1">
        <v>2016</v>
      </c>
      <c r="B934" s="1">
        <v>6</v>
      </c>
      <c r="C934" s="24">
        <v>42671</v>
      </c>
      <c r="D934" s="26">
        <v>3267</v>
      </c>
      <c r="E934" s="26">
        <v>3287</v>
      </c>
      <c r="F934" s="26">
        <v>3261</v>
      </c>
      <c r="G934" s="26">
        <v>3279</v>
      </c>
      <c r="H934" s="1">
        <v>981.4</v>
      </c>
      <c r="I934" s="81">
        <v>114.914652</v>
      </c>
      <c r="J934" s="119">
        <v>114.96653999999999</v>
      </c>
      <c r="K934" s="119">
        <v>79.779899999999998</v>
      </c>
      <c r="L934" s="72">
        <v>79.712100000000007</v>
      </c>
      <c r="M934" s="7">
        <v>3267</v>
      </c>
      <c r="O934" s="84"/>
      <c r="P934" s="13"/>
      <c r="Q934" s="13"/>
      <c r="R934" s="13"/>
      <c r="S934" s="13"/>
      <c r="T934" s="13"/>
      <c r="U934" s="13"/>
      <c r="V934" s="13"/>
      <c r="W934" s="50"/>
      <c r="X934" s="69">
        <v>3267</v>
      </c>
      <c r="Y934" s="7">
        <v>3318</v>
      </c>
      <c r="Z934" s="68">
        <v>3265</v>
      </c>
      <c r="AA934" s="68">
        <v>3298</v>
      </c>
      <c r="AG934" s="37"/>
      <c r="AH934" s="37"/>
      <c r="AP934" s="14">
        <v>3225</v>
      </c>
      <c r="AQ934" s="14">
        <v>3275</v>
      </c>
      <c r="AR934" s="14">
        <v>3225</v>
      </c>
      <c r="AS934" s="14">
        <v>3267</v>
      </c>
      <c r="AT934" s="14">
        <v>3239.6666666666665</v>
      </c>
      <c r="AU934" s="127">
        <v>12</v>
      </c>
      <c r="AV934" s="127">
        <v>14</v>
      </c>
      <c r="AW934" s="14">
        <v>1808</v>
      </c>
      <c r="AX934" s="127" t="s">
        <v>618</v>
      </c>
      <c r="AY934" s="14">
        <v>1262</v>
      </c>
      <c r="AZ934" s="1">
        <v>3267</v>
      </c>
      <c r="BA934" s="1">
        <v>3301</v>
      </c>
      <c r="BB934" s="1">
        <v>3265</v>
      </c>
      <c r="BC934" s="1">
        <v>3299</v>
      </c>
      <c r="BH934" s="1">
        <v>3267</v>
      </c>
      <c r="BI934" s="1">
        <v>933</v>
      </c>
      <c r="BJ934" s="1">
        <v>526</v>
      </c>
      <c r="BK934" s="1">
        <v>1.773764258555133</v>
      </c>
      <c r="BL934" s="1">
        <v>3267</v>
      </c>
      <c r="BM934" s="1">
        <v>3284</v>
      </c>
      <c r="BN934" s="1">
        <v>3265</v>
      </c>
      <c r="BO934" s="1">
        <v>3275</v>
      </c>
      <c r="BP934" s="1">
        <v>3267</v>
      </c>
      <c r="BQ934" s="1">
        <v>3315</v>
      </c>
      <c r="BR934" s="1">
        <v>3265</v>
      </c>
      <c r="BS934" s="1">
        <v>3314</v>
      </c>
      <c r="BT934" s="1">
        <v>3267</v>
      </c>
      <c r="BU934" s="1">
        <v>3273</v>
      </c>
      <c r="BV934" s="1">
        <v>3265</v>
      </c>
      <c r="BW934" s="1">
        <v>3269</v>
      </c>
      <c r="BX934" s="1">
        <v>967.5</v>
      </c>
    </row>
    <row r="935" spans="1:76">
      <c r="A935" s="1">
        <v>2016</v>
      </c>
      <c r="B935" s="1">
        <v>2</v>
      </c>
      <c r="C935" s="24">
        <v>42674</v>
      </c>
      <c r="D935" s="26">
        <v>3291</v>
      </c>
      <c r="E935" s="26">
        <v>3302</v>
      </c>
      <c r="F935" s="26">
        <v>3282</v>
      </c>
      <c r="G935" s="26">
        <v>3300</v>
      </c>
      <c r="H935" s="1">
        <v>983.1</v>
      </c>
      <c r="I935" s="81">
        <v>114.88224099999999</v>
      </c>
      <c r="J935" s="119">
        <v>114.863175</v>
      </c>
      <c r="K935" s="119">
        <v>79.697524000000001</v>
      </c>
      <c r="L935" s="72">
        <v>79.686000000000007</v>
      </c>
      <c r="M935" s="7">
        <v>3299</v>
      </c>
      <c r="O935" s="84"/>
      <c r="P935" s="13"/>
      <c r="Q935" s="13"/>
      <c r="R935" s="13"/>
      <c r="S935" s="13"/>
      <c r="T935" s="13"/>
      <c r="U935" s="13"/>
      <c r="V935" s="13"/>
      <c r="W935" s="50"/>
      <c r="X935" s="69">
        <v>3300</v>
      </c>
      <c r="Y935" s="7">
        <v>3310</v>
      </c>
      <c r="Z935" s="68">
        <v>3285</v>
      </c>
      <c r="AA935" s="68">
        <v>3302</v>
      </c>
      <c r="AG935" s="37"/>
      <c r="AH935" s="37"/>
      <c r="AP935" s="14">
        <v>3267</v>
      </c>
      <c r="AQ935" s="14">
        <v>3318</v>
      </c>
      <c r="AR935" s="14">
        <v>3265</v>
      </c>
      <c r="AS935" s="14">
        <v>3290</v>
      </c>
      <c r="AT935" s="14">
        <v>3261</v>
      </c>
      <c r="AU935" s="127">
        <v>9</v>
      </c>
      <c r="AV935" s="127" t="s">
        <v>618</v>
      </c>
      <c r="AW935" s="14">
        <v>1808</v>
      </c>
      <c r="AX935" s="127" t="s">
        <v>618</v>
      </c>
      <c r="AY935" s="14">
        <v>1262</v>
      </c>
      <c r="AZ935" s="1">
        <v>3300</v>
      </c>
      <c r="BA935" s="1">
        <v>3310</v>
      </c>
      <c r="BB935" s="1">
        <v>3288</v>
      </c>
      <c r="BC935" s="1">
        <v>3295</v>
      </c>
      <c r="BH935" s="1">
        <v>3285</v>
      </c>
      <c r="BI935" s="1">
        <v>658</v>
      </c>
      <c r="BJ935" s="1">
        <v>595</v>
      </c>
      <c r="BK935" s="1">
        <v>1.1058823529411765</v>
      </c>
      <c r="BL935" s="1">
        <v>3300</v>
      </c>
      <c r="BM935" s="1">
        <v>3310</v>
      </c>
      <c r="BN935" s="1">
        <v>3297</v>
      </c>
      <c r="BO935" s="1">
        <v>3302</v>
      </c>
      <c r="BP935" s="1">
        <v>3300</v>
      </c>
      <c r="BQ935" s="1">
        <v>3310</v>
      </c>
      <c r="BR935" s="1">
        <v>3287</v>
      </c>
      <c r="BS935" s="1">
        <v>3294</v>
      </c>
      <c r="BT935" s="1">
        <v>3300</v>
      </c>
      <c r="BU935" s="1">
        <v>3310</v>
      </c>
      <c r="BV935" s="1">
        <v>3300</v>
      </c>
      <c r="BW935" s="1">
        <v>3307</v>
      </c>
      <c r="BX935" s="1">
        <v>983</v>
      </c>
    </row>
    <row r="936" spans="1:76">
      <c r="A936" s="1">
        <v>2016</v>
      </c>
      <c r="B936" s="1">
        <v>3</v>
      </c>
      <c r="C936" s="24">
        <v>42675</v>
      </c>
      <c r="D936" s="26">
        <v>3299</v>
      </c>
      <c r="E936" s="26">
        <v>3315</v>
      </c>
      <c r="F936" s="26">
        <v>3288</v>
      </c>
      <c r="G936" s="26">
        <v>3314</v>
      </c>
      <c r="H936" s="1">
        <v>993.6</v>
      </c>
      <c r="I936" s="81">
        <v>114.89224</v>
      </c>
      <c r="J936" s="119">
        <v>114.93215499999999</v>
      </c>
      <c r="K936" s="119">
        <v>80.234880000000004</v>
      </c>
      <c r="L936" s="72">
        <v>79.221648999999999</v>
      </c>
      <c r="M936" s="7">
        <v>3293</v>
      </c>
      <c r="O936" s="84"/>
      <c r="P936" s="13"/>
      <c r="Q936" s="13"/>
      <c r="R936" s="13"/>
      <c r="S936" s="13"/>
      <c r="T936" s="13"/>
      <c r="U936" s="13"/>
      <c r="V936" s="13"/>
      <c r="W936" s="50"/>
      <c r="X936" s="69">
        <v>3314</v>
      </c>
      <c r="Y936" s="7">
        <v>3350</v>
      </c>
      <c r="Z936" s="68">
        <v>3311</v>
      </c>
      <c r="AA936" s="68">
        <v>3328</v>
      </c>
      <c r="AG936" s="37"/>
      <c r="AH936" s="37"/>
      <c r="AP936" s="14">
        <v>3300</v>
      </c>
      <c r="AQ936" s="14">
        <v>3310</v>
      </c>
      <c r="AR936" s="14">
        <v>3285</v>
      </c>
      <c r="AS936" s="14">
        <v>3292</v>
      </c>
      <c r="AT936" s="14">
        <v>3283</v>
      </c>
      <c r="AU936" s="127">
        <v>15</v>
      </c>
      <c r="AV936" s="127" t="s">
        <v>618</v>
      </c>
      <c r="AW936" s="14">
        <v>1808</v>
      </c>
      <c r="AX936" s="127" t="s">
        <v>618</v>
      </c>
      <c r="AY936" s="14">
        <v>1262</v>
      </c>
      <c r="AZ936" s="1">
        <v>3314</v>
      </c>
      <c r="BA936" s="1">
        <v>3349</v>
      </c>
      <c r="BB936" s="1">
        <v>3311</v>
      </c>
      <c r="BC936" s="1">
        <v>3344</v>
      </c>
      <c r="BH936" s="1">
        <v>3295</v>
      </c>
      <c r="BI936" s="1">
        <v>574</v>
      </c>
      <c r="BJ936" s="1">
        <v>573</v>
      </c>
      <c r="BK936" s="1">
        <v>1.0017452006980803</v>
      </c>
      <c r="BL936" s="1">
        <v>3293</v>
      </c>
      <c r="BM936" s="1">
        <v>3304</v>
      </c>
      <c r="BN936" s="1">
        <v>3265</v>
      </c>
      <c r="BO936" s="1">
        <v>3286</v>
      </c>
      <c r="BP936" s="1">
        <v>3314</v>
      </c>
      <c r="BQ936" s="1">
        <v>3350</v>
      </c>
      <c r="BR936" s="1">
        <v>3311</v>
      </c>
      <c r="BS936" s="1">
        <v>3342</v>
      </c>
      <c r="BT936" s="1">
        <v>3293</v>
      </c>
      <c r="BU936" s="1">
        <v>3304</v>
      </c>
      <c r="BV936" s="1">
        <v>3292</v>
      </c>
      <c r="BW936" s="1">
        <v>3300</v>
      </c>
    </row>
    <row r="937" spans="1:76">
      <c r="A937" s="1">
        <v>2016</v>
      </c>
      <c r="B937" s="1">
        <v>4</v>
      </c>
      <c r="C937" s="24">
        <v>42676</v>
      </c>
      <c r="D937" s="26">
        <v>3316</v>
      </c>
      <c r="E937" s="26">
        <v>3318</v>
      </c>
      <c r="F937" s="26">
        <v>3283</v>
      </c>
      <c r="G937" s="26">
        <v>3288</v>
      </c>
      <c r="H937" s="1">
        <v>997.8</v>
      </c>
      <c r="I937" s="81">
        <v>114.53022</v>
      </c>
      <c r="J937" s="170">
        <v>114.93215499999999</v>
      </c>
      <c r="K937" s="119">
        <v>79.143119999999996</v>
      </c>
      <c r="L937" s="171">
        <v>79.221648999999999</v>
      </c>
      <c r="M937" s="114">
        <v>3293</v>
      </c>
      <c r="O937" s="84"/>
      <c r="P937" s="13"/>
      <c r="Q937" s="13"/>
      <c r="R937" s="13"/>
      <c r="S937" s="13"/>
      <c r="T937" s="13"/>
      <c r="U937" s="13"/>
      <c r="V937" s="13"/>
      <c r="W937" s="50"/>
      <c r="X937" s="69">
        <v>3293</v>
      </c>
      <c r="Y937" s="7">
        <v>3314</v>
      </c>
      <c r="Z937" s="68">
        <v>3265</v>
      </c>
      <c r="AA937" s="68">
        <v>3288</v>
      </c>
      <c r="AG937" s="37"/>
      <c r="AH937" s="37"/>
      <c r="AP937" s="14">
        <v>3314</v>
      </c>
      <c r="AQ937" s="14">
        <v>3350</v>
      </c>
      <c r="AR937" s="14">
        <v>3305</v>
      </c>
      <c r="AS937" s="14">
        <v>3310</v>
      </c>
      <c r="AT937" s="14">
        <v>3297.3333333333335</v>
      </c>
      <c r="AU937" s="127">
        <v>28</v>
      </c>
      <c r="AV937" s="127" t="s">
        <v>618</v>
      </c>
      <c r="AW937" s="14">
        <v>1808</v>
      </c>
      <c r="AX937" s="127" t="s">
        <v>618</v>
      </c>
      <c r="AY937" s="14">
        <v>1262</v>
      </c>
      <c r="AZ937" s="1">
        <v>3293</v>
      </c>
      <c r="BA937" s="1">
        <v>3304</v>
      </c>
      <c r="BB937" s="1">
        <v>3265</v>
      </c>
      <c r="BC937" s="1">
        <v>3297</v>
      </c>
      <c r="BH937" s="1">
        <v>3308</v>
      </c>
      <c r="BI937" s="1">
        <v>765</v>
      </c>
      <c r="BJ937" s="1">
        <v>603</v>
      </c>
      <c r="BK937" s="1">
        <v>1.2686567164179106</v>
      </c>
      <c r="BL937" s="35">
        <v>3293</v>
      </c>
      <c r="BM937" s="35">
        <v>3304</v>
      </c>
      <c r="BN937" s="35">
        <v>3265</v>
      </c>
      <c r="BO937" s="35">
        <v>3286</v>
      </c>
      <c r="BP937" s="1">
        <v>3293</v>
      </c>
      <c r="BQ937" s="1">
        <v>3304</v>
      </c>
      <c r="BR937" s="1">
        <v>3265</v>
      </c>
      <c r="BS937" s="1">
        <v>3284</v>
      </c>
      <c r="BT937" s="35">
        <v>3293</v>
      </c>
      <c r="BU937" s="35">
        <v>3304</v>
      </c>
      <c r="BV937" s="35">
        <v>3292</v>
      </c>
      <c r="BW937" s="35">
        <v>3300</v>
      </c>
      <c r="BX937" s="35"/>
    </row>
    <row r="938" spans="1:76">
      <c r="A938" s="1">
        <v>2016</v>
      </c>
      <c r="B938" s="1">
        <v>6</v>
      </c>
      <c r="C938" s="24">
        <v>42678</v>
      </c>
      <c r="D938" s="26">
        <v>3286</v>
      </c>
      <c r="E938" s="26">
        <v>3308</v>
      </c>
      <c r="F938" s="26">
        <v>3282</v>
      </c>
      <c r="G938" s="26">
        <v>3286</v>
      </c>
      <c r="H938" s="1">
        <v>1000.4</v>
      </c>
      <c r="I938" s="81">
        <v>114.664536</v>
      </c>
      <c r="J938" s="119">
        <v>114.640027</v>
      </c>
      <c r="K938" s="119">
        <v>79.184448000000003</v>
      </c>
      <c r="L938" s="72">
        <v>79.218417000000002</v>
      </c>
      <c r="M938" s="7">
        <v>3277</v>
      </c>
      <c r="O938" s="84"/>
      <c r="P938" s="13"/>
      <c r="Q938" s="13"/>
      <c r="R938" s="13"/>
      <c r="S938" s="13"/>
      <c r="T938" s="13"/>
      <c r="U938" s="13"/>
      <c r="V938" s="13"/>
      <c r="W938" s="50"/>
      <c r="X938" s="69">
        <v>3277</v>
      </c>
      <c r="Y938" s="7">
        <v>3315</v>
      </c>
      <c r="Z938" s="68">
        <v>3274</v>
      </c>
      <c r="AA938" s="68">
        <v>3295</v>
      </c>
      <c r="AG938" s="37"/>
      <c r="AH938" s="37"/>
      <c r="AP938" s="14">
        <v>3293</v>
      </c>
      <c r="AQ938" s="14">
        <v>3314</v>
      </c>
      <c r="AR938" s="14">
        <v>3265</v>
      </c>
      <c r="AS938" s="14">
        <v>3301</v>
      </c>
      <c r="AT938" s="14">
        <v>3301</v>
      </c>
      <c r="AU938" s="127">
        <v>0</v>
      </c>
      <c r="AV938" s="127" t="s">
        <v>618</v>
      </c>
      <c r="AW938" s="14">
        <v>1808</v>
      </c>
      <c r="AX938" s="127" t="s">
        <v>618</v>
      </c>
      <c r="AY938" s="14">
        <v>1262</v>
      </c>
      <c r="AZ938" s="1">
        <v>3277</v>
      </c>
      <c r="BA938" s="1">
        <v>3314</v>
      </c>
      <c r="BB938" s="1">
        <v>3274</v>
      </c>
      <c r="BC938" s="1">
        <v>3310</v>
      </c>
      <c r="BH938" s="1">
        <v>3301</v>
      </c>
      <c r="BI938" s="1">
        <v>607</v>
      </c>
      <c r="BJ938" s="1">
        <v>535</v>
      </c>
      <c r="BK938" s="1">
        <v>1.1345794392523365</v>
      </c>
      <c r="BL938" s="1">
        <v>3277</v>
      </c>
      <c r="BM938" s="1">
        <v>3306</v>
      </c>
      <c r="BN938" s="1">
        <v>3274</v>
      </c>
      <c r="BO938" s="1">
        <v>3299</v>
      </c>
      <c r="BP938" s="1">
        <v>3277</v>
      </c>
      <c r="BQ938" s="1">
        <v>3315</v>
      </c>
      <c r="BR938" s="1">
        <v>3274</v>
      </c>
      <c r="BS938" s="1">
        <v>3308</v>
      </c>
      <c r="BT938" s="1">
        <v>3277</v>
      </c>
      <c r="BU938" s="1">
        <v>3294</v>
      </c>
      <c r="BV938" s="1">
        <v>3277</v>
      </c>
      <c r="BW938" s="1">
        <v>3285</v>
      </c>
      <c r="BX938" s="1">
        <v>995.9</v>
      </c>
    </row>
    <row r="939" spans="1:76">
      <c r="A939" s="1">
        <v>2016</v>
      </c>
      <c r="B939" s="1">
        <v>2</v>
      </c>
      <c r="C939" s="24">
        <v>42681</v>
      </c>
      <c r="D939" s="26">
        <v>3311</v>
      </c>
      <c r="E939" s="26">
        <v>3338</v>
      </c>
      <c r="F939" s="26">
        <v>3305</v>
      </c>
      <c r="G939" s="26">
        <v>3336</v>
      </c>
      <c r="H939" s="1">
        <v>1001.7</v>
      </c>
      <c r="I939" s="81">
        <v>115.50878299999999</v>
      </c>
      <c r="J939" s="119">
        <v>115.522926</v>
      </c>
      <c r="K939" s="119">
        <v>80.145116000000002</v>
      </c>
      <c r="L939" s="72">
        <v>80.138936999999999</v>
      </c>
      <c r="M939" s="7">
        <v>3331</v>
      </c>
      <c r="O939" s="84"/>
      <c r="P939" s="13"/>
      <c r="Q939" s="13"/>
      <c r="R939" s="13"/>
      <c r="S939" s="13"/>
      <c r="T939" s="13"/>
      <c r="U939" s="13"/>
      <c r="V939" s="13"/>
      <c r="W939" s="50"/>
      <c r="X939" s="69">
        <v>3332</v>
      </c>
      <c r="Y939" s="7">
        <v>3358</v>
      </c>
      <c r="Z939" s="68">
        <v>3313</v>
      </c>
      <c r="AA939" s="68">
        <v>3350</v>
      </c>
      <c r="AG939" s="37"/>
      <c r="AH939" s="37"/>
      <c r="AP939" s="14">
        <v>3277</v>
      </c>
      <c r="AQ939" s="14">
        <v>3320</v>
      </c>
      <c r="AR939" s="14">
        <v>3274</v>
      </c>
      <c r="AS939" s="14">
        <v>3319</v>
      </c>
      <c r="AT939" s="14">
        <v>3310</v>
      </c>
      <c r="AU939" s="127">
        <v>25</v>
      </c>
      <c r="AV939" s="127">
        <v>31</v>
      </c>
      <c r="AW939" s="14">
        <v>1839</v>
      </c>
      <c r="AX939" s="127" t="s">
        <v>618</v>
      </c>
      <c r="AY939" s="14">
        <v>1262</v>
      </c>
      <c r="AZ939" s="1">
        <v>3332</v>
      </c>
      <c r="BA939" s="1">
        <v>3344</v>
      </c>
      <c r="BB939" s="1">
        <v>3313</v>
      </c>
      <c r="BC939" s="1">
        <v>3333</v>
      </c>
      <c r="BH939" s="1">
        <v>3316</v>
      </c>
      <c r="BI939" s="1">
        <v>947</v>
      </c>
      <c r="BJ939" s="1">
        <v>634</v>
      </c>
      <c r="BK939" s="1">
        <v>1.4936908517350158</v>
      </c>
      <c r="BL939" s="1">
        <v>3332</v>
      </c>
      <c r="BM939" s="1">
        <v>3336</v>
      </c>
      <c r="BN939" s="1">
        <v>3313</v>
      </c>
      <c r="BO939" s="1">
        <v>3322</v>
      </c>
      <c r="BP939" s="1">
        <v>3332</v>
      </c>
      <c r="BQ939" s="1">
        <v>3352</v>
      </c>
      <c r="BR939" s="1">
        <v>3313</v>
      </c>
      <c r="BS939" s="1">
        <v>3346</v>
      </c>
      <c r="BT939" s="1">
        <v>3332</v>
      </c>
      <c r="BU939" s="1">
        <v>3336</v>
      </c>
      <c r="BV939" s="1">
        <v>3328</v>
      </c>
      <c r="BW939" s="1">
        <v>3332</v>
      </c>
      <c r="BX939" s="1">
        <v>996</v>
      </c>
    </row>
    <row r="940" spans="1:76">
      <c r="A940" s="1">
        <v>2016</v>
      </c>
      <c r="B940" s="1">
        <v>3</v>
      </c>
      <c r="C940" s="24">
        <v>42682</v>
      </c>
      <c r="D940" s="26">
        <v>3353</v>
      </c>
      <c r="E940" s="26">
        <v>3359</v>
      </c>
      <c r="F940" s="26">
        <v>3340</v>
      </c>
      <c r="G940" s="26">
        <v>3357</v>
      </c>
      <c r="H940" s="1">
        <v>1005.15</v>
      </c>
      <c r="I940" s="81">
        <v>115.28831599999999</v>
      </c>
      <c r="J940" s="119">
        <v>115.27666499999999</v>
      </c>
      <c r="K940" s="119">
        <v>80.359421999999995</v>
      </c>
      <c r="L940" s="72">
        <v>80.364900000000006</v>
      </c>
      <c r="M940" s="7">
        <v>3365</v>
      </c>
      <c r="O940" s="84"/>
      <c r="P940" s="13"/>
      <c r="Q940" s="13"/>
      <c r="R940" s="13"/>
      <c r="S940" s="13"/>
      <c r="T940" s="13"/>
      <c r="U940" s="13"/>
      <c r="V940" s="13"/>
      <c r="W940" s="50"/>
      <c r="X940" s="69">
        <v>3366</v>
      </c>
      <c r="Y940" s="7">
        <v>3412</v>
      </c>
      <c r="Z940" s="68">
        <v>3355</v>
      </c>
      <c r="AA940" s="68">
        <v>3378</v>
      </c>
      <c r="AG940" s="37"/>
      <c r="AH940" s="37"/>
      <c r="AP940" s="14">
        <v>3332</v>
      </c>
      <c r="AQ940" s="14">
        <v>3358</v>
      </c>
      <c r="AR940" s="14">
        <v>3313</v>
      </c>
      <c r="AS940" s="14">
        <v>3347</v>
      </c>
      <c r="AT940" s="14">
        <v>3322.3333333333335</v>
      </c>
      <c r="AU940" s="127">
        <v>4</v>
      </c>
      <c r="AV940" s="127" t="s">
        <v>618</v>
      </c>
      <c r="AW940" s="14">
        <v>1839</v>
      </c>
      <c r="AX940" s="127" t="s">
        <v>618</v>
      </c>
      <c r="AY940" s="14">
        <v>1262</v>
      </c>
      <c r="AZ940" s="1">
        <v>3366</v>
      </c>
      <c r="BA940" s="1">
        <v>3382</v>
      </c>
      <c r="BB940" s="1">
        <v>3355</v>
      </c>
      <c r="BC940" s="1">
        <v>3376</v>
      </c>
      <c r="BH940" s="1">
        <v>3344</v>
      </c>
      <c r="BI940" s="1">
        <v>580</v>
      </c>
      <c r="BJ940" s="1">
        <v>604</v>
      </c>
      <c r="BK940" s="1">
        <v>0.96026490066225167</v>
      </c>
      <c r="BL940" s="1">
        <v>3366</v>
      </c>
      <c r="BM940" s="1">
        <v>3380</v>
      </c>
      <c r="BN940" s="1">
        <v>3355</v>
      </c>
      <c r="BO940" s="1">
        <v>3365</v>
      </c>
      <c r="BP940" s="1">
        <v>3366</v>
      </c>
      <c r="BQ940" s="1">
        <v>3387</v>
      </c>
      <c r="BR940" s="1">
        <v>3355</v>
      </c>
      <c r="BS940" s="1">
        <v>3385</v>
      </c>
      <c r="BT940" s="1">
        <v>3366</v>
      </c>
      <c r="BU940" s="1">
        <v>3377</v>
      </c>
      <c r="BV940" s="1">
        <v>3363</v>
      </c>
      <c r="BW940" s="1">
        <v>3373</v>
      </c>
      <c r="BX940" s="1">
        <v>1008.25</v>
      </c>
    </row>
    <row r="941" spans="1:76">
      <c r="A941" s="1">
        <v>2016</v>
      </c>
      <c r="B941" s="1">
        <v>4</v>
      </c>
      <c r="C941" s="24">
        <v>42683</v>
      </c>
      <c r="D941" s="26">
        <v>3380</v>
      </c>
      <c r="E941" s="26">
        <v>3393</v>
      </c>
      <c r="F941" s="26">
        <v>3290</v>
      </c>
      <c r="G941" s="26">
        <v>3312</v>
      </c>
      <c r="H941" s="1">
        <v>1001.15</v>
      </c>
      <c r="I941" s="81">
        <v>114.826465</v>
      </c>
      <c r="J941" s="119">
        <v>114.588168</v>
      </c>
      <c r="K941" s="119">
        <v>78.15446</v>
      </c>
      <c r="L941" s="72">
        <v>78.203175999999999</v>
      </c>
      <c r="M941" s="7">
        <v>3320</v>
      </c>
      <c r="O941" s="84"/>
      <c r="P941" s="13"/>
      <c r="Q941" s="13"/>
      <c r="R941" s="13"/>
      <c r="S941" s="13"/>
      <c r="T941" s="13"/>
      <c r="U941" s="13"/>
      <c r="V941" s="13"/>
      <c r="W941" s="50"/>
      <c r="X941" s="69">
        <v>3319</v>
      </c>
      <c r="Y941" s="7">
        <v>3411</v>
      </c>
      <c r="Z941" s="68">
        <v>3318</v>
      </c>
      <c r="AA941" s="68">
        <v>3385</v>
      </c>
      <c r="AG941" s="37"/>
      <c r="AH941" s="37"/>
      <c r="AP941" s="14">
        <v>3366</v>
      </c>
      <c r="AQ941" s="14">
        <v>3412</v>
      </c>
      <c r="AR941" s="14">
        <v>3355</v>
      </c>
      <c r="AS941" s="14">
        <v>3390</v>
      </c>
      <c r="AT941" s="14">
        <v>3352</v>
      </c>
      <c r="AU941" s="127">
        <v>68</v>
      </c>
      <c r="AV941" s="127" t="s">
        <v>618</v>
      </c>
      <c r="AW941" s="14">
        <v>1839</v>
      </c>
      <c r="AX941" s="127" t="s">
        <v>618</v>
      </c>
      <c r="AY941" s="14">
        <v>1262</v>
      </c>
      <c r="AZ941" s="1">
        <v>3319</v>
      </c>
      <c r="BA941" s="1">
        <v>3383</v>
      </c>
      <c r="BB941" s="1">
        <v>3318</v>
      </c>
      <c r="BC941" s="1">
        <v>3378</v>
      </c>
      <c r="BH941" s="1">
        <v>3378</v>
      </c>
      <c r="BI941" s="1">
        <v>395</v>
      </c>
      <c r="BJ941" s="1">
        <v>427</v>
      </c>
      <c r="BK941" s="1">
        <v>0.92505854800936771</v>
      </c>
      <c r="BL941" s="1">
        <v>3319</v>
      </c>
      <c r="BM941" s="1">
        <v>3362</v>
      </c>
      <c r="BN941" s="1">
        <v>3318</v>
      </c>
      <c r="BO941" s="1">
        <v>3359</v>
      </c>
      <c r="BP941" s="1">
        <v>3319</v>
      </c>
      <c r="BQ941" s="1">
        <v>3411</v>
      </c>
      <c r="BR941" s="1">
        <v>3318</v>
      </c>
      <c r="BS941" s="1">
        <v>3378</v>
      </c>
      <c r="BT941" s="1">
        <v>3319</v>
      </c>
      <c r="BU941" s="1">
        <v>3355</v>
      </c>
      <c r="BV941" s="1">
        <v>3318</v>
      </c>
      <c r="BW941" s="1">
        <v>3338</v>
      </c>
      <c r="BX941" s="1">
        <v>1010.3</v>
      </c>
    </row>
    <row r="942" spans="1:76">
      <c r="A942" s="1">
        <v>2016</v>
      </c>
      <c r="B942" s="1">
        <v>5</v>
      </c>
      <c r="C942" s="24">
        <v>42684</v>
      </c>
      <c r="D942" s="26">
        <v>3385</v>
      </c>
      <c r="E942" s="26">
        <v>3392</v>
      </c>
      <c r="F942" s="26">
        <v>3364</v>
      </c>
      <c r="G942" s="26">
        <v>3370</v>
      </c>
      <c r="H942" s="1">
        <v>976.4</v>
      </c>
      <c r="I942" s="81">
        <v>115.17549200000001</v>
      </c>
      <c r="J942" s="119">
        <v>115.21195400000001</v>
      </c>
      <c r="K942" s="119">
        <v>80.797576000000007</v>
      </c>
      <c r="L942" s="72">
        <v>80.900226000000004</v>
      </c>
      <c r="M942" s="7">
        <v>3377</v>
      </c>
      <c r="O942" s="84"/>
      <c r="P942" s="13"/>
      <c r="Q942" s="13"/>
      <c r="R942" s="13"/>
      <c r="S942" s="13"/>
      <c r="T942" s="13"/>
      <c r="U942" s="13"/>
      <c r="V942" s="13"/>
      <c r="W942" s="50"/>
      <c r="X942" s="69">
        <v>3379</v>
      </c>
      <c r="Y942" s="7">
        <v>3410</v>
      </c>
      <c r="Z942" s="68">
        <v>3331</v>
      </c>
      <c r="AA942" s="68">
        <v>3355</v>
      </c>
      <c r="AG942" s="37"/>
      <c r="AH942" s="37"/>
      <c r="AP942" s="14">
        <v>3319</v>
      </c>
      <c r="AQ942" s="14">
        <v>3411</v>
      </c>
      <c r="AR942" s="14">
        <v>3318</v>
      </c>
      <c r="AS942" s="14">
        <v>3383</v>
      </c>
      <c r="AT942" s="14">
        <v>3373.3333333333335</v>
      </c>
      <c r="AU942" s="127">
        <v>15</v>
      </c>
      <c r="AV942" s="127" t="s">
        <v>618</v>
      </c>
      <c r="AW942" s="14">
        <v>1839</v>
      </c>
      <c r="AX942" s="127" t="s">
        <v>618</v>
      </c>
      <c r="AY942" s="14">
        <v>1262</v>
      </c>
      <c r="AZ942" s="1">
        <v>3379</v>
      </c>
      <c r="BA942" s="1">
        <v>3410</v>
      </c>
      <c r="BB942" s="1">
        <v>3356</v>
      </c>
      <c r="BC942" s="1">
        <v>3368</v>
      </c>
      <c r="BH942" s="1">
        <v>3383</v>
      </c>
      <c r="BI942" s="1">
        <v>640</v>
      </c>
      <c r="BJ942" s="1">
        <v>475</v>
      </c>
      <c r="BK942" s="1">
        <v>1.3473684210526315</v>
      </c>
      <c r="BL942" s="1">
        <v>3379</v>
      </c>
      <c r="BM942" s="1">
        <v>3410</v>
      </c>
      <c r="BN942" s="1">
        <v>3370</v>
      </c>
      <c r="BO942" s="1">
        <v>3378</v>
      </c>
      <c r="BP942" s="1">
        <v>3379</v>
      </c>
      <c r="BQ942" s="1">
        <v>3410</v>
      </c>
      <c r="BR942" s="1">
        <v>3332</v>
      </c>
      <c r="BS942" s="1">
        <v>3341</v>
      </c>
      <c r="BT942" s="1">
        <v>3379</v>
      </c>
      <c r="BU942" s="1">
        <v>3398</v>
      </c>
      <c r="BV942" s="1">
        <v>3373</v>
      </c>
      <c r="BW942" s="1">
        <v>3397</v>
      </c>
      <c r="BX942" s="1">
        <v>1004.05</v>
      </c>
    </row>
    <row r="943" spans="1:76">
      <c r="A943" s="1">
        <v>2016</v>
      </c>
      <c r="B943" s="1">
        <v>6</v>
      </c>
      <c r="C943" s="24">
        <v>42685</v>
      </c>
      <c r="D943" s="26">
        <v>3350</v>
      </c>
      <c r="E943" s="26">
        <v>3363</v>
      </c>
      <c r="F943" s="26">
        <v>3304</v>
      </c>
      <c r="G943" s="26">
        <v>3340</v>
      </c>
      <c r="H943" s="1">
        <v>944.7</v>
      </c>
      <c r="I943" s="81">
        <v>116.12523299999999</v>
      </c>
      <c r="J943" s="119">
        <v>116.17926</v>
      </c>
      <c r="K943" s="119">
        <v>81.137625</v>
      </c>
      <c r="L943" s="72">
        <v>81.107280000000003</v>
      </c>
      <c r="M943" s="7">
        <v>3347</v>
      </c>
      <c r="O943" s="84"/>
      <c r="P943" s="13"/>
      <c r="Q943" s="13"/>
      <c r="R943" s="13"/>
      <c r="S943" s="13"/>
      <c r="T943" s="13"/>
      <c r="U943" s="13"/>
      <c r="V943" s="13"/>
      <c r="W943" s="50"/>
      <c r="X943" s="69">
        <v>3347</v>
      </c>
      <c r="Y943" s="7">
        <v>3363</v>
      </c>
      <c r="Z943" s="68">
        <v>3210</v>
      </c>
      <c r="AA943" s="68">
        <v>3232</v>
      </c>
      <c r="AG943" s="37"/>
      <c r="AH943" s="37"/>
      <c r="AP943" s="14">
        <v>3379</v>
      </c>
      <c r="AQ943" s="14">
        <v>3410</v>
      </c>
      <c r="AR943" s="14">
        <v>3331</v>
      </c>
      <c r="AS943" s="14">
        <v>3352</v>
      </c>
      <c r="AT943" s="14">
        <v>3375</v>
      </c>
      <c r="AU943" s="127">
        <v>10</v>
      </c>
      <c r="AV943" s="127" t="s">
        <v>618</v>
      </c>
      <c r="AW943" s="14">
        <v>1839</v>
      </c>
      <c r="AX943" s="127">
        <v>80</v>
      </c>
      <c r="AY943" s="14">
        <v>1342</v>
      </c>
      <c r="AZ943" s="1">
        <v>3347</v>
      </c>
      <c r="BA943" s="1">
        <v>3363</v>
      </c>
      <c r="BB943" s="1">
        <v>3305</v>
      </c>
      <c r="BC943" s="1">
        <v>3333</v>
      </c>
      <c r="BH943" s="1">
        <v>3361</v>
      </c>
      <c r="BI943" s="1">
        <v>632</v>
      </c>
      <c r="BJ943" s="1">
        <v>564</v>
      </c>
      <c r="BK943" s="1">
        <v>1.1205673758865249</v>
      </c>
      <c r="BL943" s="1">
        <v>3347</v>
      </c>
      <c r="BM943" s="1">
        <v>3350</v>
      </c>
      <c r="BN943" s="1">
        <v>3305</v>
      </c>
      <c r="BO943" s="1">
        <v>3336</v>
      </c>
      <c r="BP943" s="1">
        <v>3347</v>
      </c>
      <c r="BQ943" s="1">
        <v>3363</v>
      </c>
      <c r="BR943" s="1">
        <v>3263</v>
      </c>
      <c r="BS943" s="1">
        <v>3272</v>
      </c>
      <c r="BT943" s="1">
        <v>3347</v>
      </c>
      <c r="BU943" s="1">
        <v>3350</v>
      </c>
      <c r="BV943" s="1">
        <v>3323</v>
      </c>
      <c r="BW943" s="1">
        <v>3327</v>
      </c>
      <c r="BX943" s="1">
        <v>971.55</v>
      </c>
    </row>
    <row r="944" spans="1:76">
      <c r="A944" s="1">
        <v>2016</v>
      </c>
      <c r="B944" s="1">
        <v>2</v>
      </c>
      <c r="C944" s="24">
        <v>42688</v>
      </c>
      <c r="D944" s="26">
        <v>3249</v>
      </c>
      <c r="E944" s="26">
        <v>3265</v>
      </c>
      <c r="F944" s="26">
        <v>3225</v>
      </c>
      <c r="G944" s="26">
        <v>3233</v>
      </c>
      <c r="H944" s="1">
        <v>933.3</v>
      </c>
      <c r="I944" s="81">
        <v>116.003364</v>
      </c>
      <c r="J944" s="119">
        <v>116.100264</v>
      </c>
      <c r="K944" s="119">
        <v>81.109879000000006</v>
      </c>
      <c r="L944" s="72">
        <v>81.115155999999999</v>
      </c>
      <c r="M944" s="7">
        <v>3259</v>
      </c>
      <c r="O944" s="84"/>
      <c r="P944" s="13"/>
      <c r="Q944" s="13"/>
      <c r="R944" s="13"/>
      <c r="S944" s="13"/>
      <c r="T944" s="13"/>
      <c r="U944" s="13"/>
      <c r="V944" s="13"/>
      <c r="W944" s="50"/>
      <c r="X944" s="69">
        <v>3263</v>
      </c>
      <c r="Y944" s="7">
        <v>3269</v>
      </c>
      <c r="Z944" s="68">
        <v>3206</v>
      </c>
      <c r="AA944" s="68">
        <v>3244</v>
      </c>
      <c r="AG944" s="37"/>
      <c r="AH944" s="37"/>
      <c r="AP944" s="14">
        <v>3347</v>
      </c>
      <c r="AQ944" s="14">
        <v>3363</v>
      </c>
      <c r="AR944" s="14">
        <v>3210</v>
      </c>
      <c r="AS944" s="14">
        <v>3250</v>
      </c>
      <c r="AT944" s="14">
        <v>3328.3333333333335</v>
      </c>
      <c r="AU944" s="127">
        <v>16</v>
      </c>
      <c r="AV944" s="127" t="s">
        <v>618</v>
      </c>
      <c r="AW944" s="14">
        <v>1839</v>
      </c>
      <c r="AX944" s="127" t="s">
        <v>618</v>
      </c>
      <c r="AY944" s="14">
        <v>1342</v>
      </c>
      <c r="AZ944" s="1">
        <v>3263</v>
      </c>
      <c r="BA944" s="1">
        <v>3269</v>
      </c>
      <c r="BB944" s="1">
        <v>3240</v>
      </c>
      <c r="BC944" s="1">
        <v>3265</v>
      </c>
      <c r="BH944" s="1">
        <v>3264</v>
      </c>
      <c r="BI944" s="1">
        <v>675</v>
      </c>
      <c r="BJ944" s="1">
        <v>559</v>
      </c>
      <c r="BK944" s="1">
        <v>1.2075134168157424</v>
      </c>
      <c r="BL944" s="1">
        <v>3263</v>
      </c>
      <c r="BM944" s="1">
        <v>3265</v>
      </c>
      <c r="BN944" s="1">
        <v>3240</v>
      </c>
      <c r="BO944" s="1">
        <v>3259</v>
      </c>
      <c r="BP944" s="1">
        <v>3263</v>
      </c>
      <c r="BQ944" s="1">
        <v>3269</v>
      </c>
      <c r="BR944" s="1">
        <v>3226</v>
      </c>
      <c r="BS944" s="1">
        <v>3238</v>
      </c>
      <c r="BT944" s="1">
        <v>3263</v>
      </c>
      <c r="BU944" s="1">
        <v>3265</v>
      </c>
      <c r="BV944" s="1">
        <v>3251</v>
      </c>
      <c r="BW944" s="1">
        <v>3252</v>
      </c>
      <c r="BX944" s="1">
        <v>942.45</v>
      </c>
    </row>
    <row r="945" spans="1:76">
      <c r="A945" s="1">
        <v>2016</v>
      </c>
      <c r="B945" s="1">
        <v>3</v>
      </c>
      <c r="C945" s="24">
        <v>42689</v>
      </c>
      <c r="D945" s="26">
        <v>3249</v>
      </c>
      <c r="E945" s="26">
        <v>3286</v>
      </c>
      <c r="F945" s="26">
        <v>3243</v>
      </c>
      <c r="G945" s="26">
        <v>3273</v>
      </c>
      <c r="H945" s="1">
        <v>939.05</v>
      </c>
      <c r="I945" s="81">
        <v>116.32575</v>
      </c>
      <c r="J945" s="119">
        <v>116.229957</v>
      </c>
      <c r="K945" s="119">
        <v>81.644445000000005</v>
      </c>
      <c r="L945" s="72">
        <v>81.584177999999994</v>
      </c>
      <c r="M945" s="7">
        <v>3259</v>
      </c>
      <c r="O945" s="84"/>
      <c r="P945" s="13"/>
      <c r="Q945" s="13"/>
      <c r="R945" s="13"/>
      <c r="S945" s="13"/>
      <c r="T945" s="13"/>
      <c r="U945" s="13"/>
      <c r="V945" s="13"/>
      <c r="W945" s="50"/>
      <c r="X945" s="69">
        <v>3262</v>
      </c>
      <c r="Y945" s="7">
        <v>3290</v>
      </c>
      <c r="Z945" s="68">
        <v>3251</v>
      </c>
      <c r="AA945" s="68">
        <v>3282</v>
      </c>
      <c r="AG945" s="37"/>
      <c r="AH945" s="37"/>
      <c r="AP945" s="14">
        <v>3263</v>
      </c>
      <c r="AQ945" s="14">
        <v>3277</v>
      </c>
      <c r="AR945" s="14">
        <v>3206</v>
      </c>
      <c r="AS945" s="14">
        <v>3274</v>
      </c>
      <c r="AT945" s="14">
        <v>3292</v>
      </c>
      <c r="AU945" s="127">
        <v>24</v>
      </c>
      <c r="AV945" s="127">
        <v>11</v>
      </c>
      <c r="AW945" s="14">
        <v>1850</v>
      </c>
      <c r="AX945" s="127" t="s">
        <v>618</v>
      </c>
      <c r="AY945" s="14">
        <v>1342</v>
      </c>
      <c r="AZ945" s="1">
        <v>3262</v>
      </c>
      <c r="BA945" s="1">
        <v>3284</v>
      </c>
      <c r="BB945" s="1">
        <v>3255</v>
      </c>
      <c r="BC945" s="1">
        <v>3266</v>
      </c>
      <c r="BH945" s="1">
        <v>3256</v>
      </c>
      <c r="BI945" s="1">
        <v>594</v>
      </c>
      <c r="BJ945" s="1">
        <v>504</v>
      </c>
      <c r="BK945" s="1">
        <v>1.1785714285714286</v>
      </c>
      <c r="BL945" s="1">
        <v>3262</v>
      </c>
      <c r="BM945" s="1">
        <v>3284</v>
      </c>
      <c r="BN945" s="1">
        <v>3255</v>
      </c>
      <c r="BO945" s="1">
        <v>3270</v>
      </c>
      <c r="BP945" s="1">
        <v>3262</v>
      </c>
      <c r="BQ945" s="1">
        <v>3284</v>
      </c>
      <c r="BR945" s="1">
        <v>3251</v>
      </c>
      <c r="BS945" s="1">
        <v>3272</v>
      </c>
      <c r="BT945" s="1">
        <v>3262</v>
      </c>
      <c r="BU945" s="1">
        <v>3276</v>
      </c>
      <c r="BV945" s="1">
        <v>3255</v>
      </c>
      <c r="BW945" s="1">
        <v>3272</v>
      </c>
      <c r="BX945" s="1">
        <v>945.55</v>
      </c>
    </row>
    <row r="946" spans="1:76">
      <c r="A946" s="1">
        <v>2016</v>
      </c>
      <c r="B946" s="1">
        <v>4</v>
      </c>
      <c r="C946" s="24">
        <v>42690</v>
      </c>
      <c r="D946" s="26">
        <v>3290</v>
      </c>
      <c r="E946" s="26">
        <v>3308</v>
      </c>
      <c r="F946" s="26">
        <v>3279</v>
      </c>
      <c r="G946" s="26">
        <v>3286</v>
      </c>
      <c r="H946" s="1">
        <v>945.7</v>
      </c>
      <c r="I946" s="81">
        <v>117.250092</v>
      </c>
      <c r="J946" s="119">
        <v>117.31391000000001</v>
      </c>
      <c r="K946" s="119">
        <v>82.246319999999997</v>
      </c>
      <c r="L946" s="72">
        <v>82.321719999999999</v>
      </c>
      <c r="M946" s="114">
        <v>3259</v>
      </c>
      <c r="O946" s="84"/>
      <c r="P946" s="13"/>
      <c r="Q946" s="13"/>
      <c r="R946" s="13"/>
      <c r="S946" s="13"/>
      <c r="T946" s="13"/>
      <c r="U946" s="13"/>
      <c r="V946" s="13"/>
      <c r="W946" s="50"/>
      <c r="X946" s="69">
        <v>3285</v>
      </c>
      <c r="Y946" s="7">
        <v>3319</v>
      </c>
      <c r="Z946" s="68">
        <v>3262</v>
      </c>
      <c r="AA946" s="68">
        <v>3310</v>
      </c>
      <c r="AG946" s="37"/>
      <c r="AH946" s="37"/>
      <c r="AP946" s="14">
        <v>3262</v>
      </c>
      <c r="AQ946" s="14">
        <v>3308</v>
      </c>
      <c r="AR946" s="14">
        <v>3251</v>
      </c>
      <c r="AS946" s="14">
        <v>3299</v>
      </c>
      <c r="AT946" s="14">
        <v>3274.3333333333335</v>
      </c>
      <c r="AU946" s="127">
        <v>4</v>
      </c>
      <c r="AV946" s="127" t="s">
        <v>618</v>
      </c>
      <c r="AW946" s="14">
        <v>1850</v>
      </c>
      <c r="AX946" s="127" t="s">
        <v>618</v>
      </c>
      <c r="AY946" s="14">
        <v>1342</v>
      </c>
      <c r="AZ946" s="1">
        <v>3285</v>
      </c>
      <c r="BA946" s="1">
        <v>3300</v>
      </c>
      <c r="BB946" s="1">
        <v>3262</v>
      </c>
      <c r="BC946" s="1">
        <v>3298</v>
      </c>
      <c r="BH946" s="1">
        <v>3302</v>
      </c>
      <c r="BI946" s="1">
        <v>903</v>
      </c>
      <c r="BJ946" s="1">
        <v>425</v>
      </c>
      <c r="BK946" s="1">
        <v>2.124705882352941</v>
      </c>
      <c r="BL946" s="1">
        <v>3285</v>
      </c>
      <c r="BM946" s="1">
        <v>3294</v>
      </c>
      <c r="BN946" s="1">
        <v>3262</v>
      </c>
      <c r="BO946" s="1">
        <v>3281</v>
      </c>
      <c r="BP946" s="1">
        <v>3285</v>
      </c>
      <c r="BQ946" s="1">
        <v>3300</v>
      </c>
      <c r="BR946" s="1">
        <v>3262</v>
      </c>
      <c r="BS946" s="1">
        <v>3283</v>
      </c>
      <c r="BT946" s="1">
        <v>3285</v>
      </c>
      <c r="BU946" s="1">
        <v>3286</v>
      </c>
      <c r="BV946" s="1">
        <v>3275</v>
      </c>
      <c r="BW946" s="1">
        <v>3280</v>
      </c>
      <c r="BX946" s="1">
        <v>934.15</v>
      </c>
    </row>
    <row r="947" spans="1:76">
      <c r="A947" s="1">
        <v>2016</v>
      </c>
      <c r="B947" s="1">
        <v>5</v>
      </c>
      <c r="C947" s="24">
        <v>42691</v>
      </c>
      <c r="D947" s="26">
        <v>3299</v>
      </c>
      <c r="E947" s="26">
        <v>3309</v>
      </c>
      <c r="F947" s="26">
        <v>3281</v>
      </c>
      <c r="G947" s="26">
        <v>3299</v>
      </c>
      <c r="H947" s="1">
        <v>935.9</v>
      </c>
      <c r="I947" s="81">
        <v>116.853104</v>
      </c>
      <c r="J947" s="119">
        <v>116.91821</v>
      </c>
      <c r="K947" s="119">
        <v>81.654015999999999</v>
      </c>
      <c r="L947" s="72">
        <v>81.592979</v>
      </c>
      <c r="M947" s="7">
        <v>3302</v>
      </c>
      <c r="O947" s="84"/>
      <c r="P947" s="13"/>
      <c r="Q947" s="13"/>
      <c r="R947" s="13"/>
      <c r="S947" s="13"/>
      <c r="T947" s="13"/>
      <c r="U947" s="13"/>
      <c r="V947" s="13"/>
      <c r="W947" s="50"/>
      <c r="X947" s="69">
        <v>3302</v>
      </c>
      <c r="Y947" s="7">
        <v>3334</v>
      </c>
      <c r="Z947" s="68">
        <v>3286</v>
      </c>
      <c r="AA947" s="68">
        <v>3288</v>
      </c>
      <c r="AG947" s="37"/>
      <c r="AH947" s="37"/>
      <c r="AP947" s="14">
        <v>3285</v>
      </c>
      <c r="AQ947" s="14">
        <v>3319</v>
      </c>
      <c r="AR947" s="14">
        <v>3262</v>
      </c>
      <c r="AS947" s="14">
        <v>3287</v>
      </c>
      <c r="AT947" s="14">
        <v>3286.6666666666665</v>
      </c>
      <c r="AU947" s="127">
        <v>0</v>
      </c>
      <c r="AV947" s="127" t="s">
        <v>618</v>
      </c>
      <c r="AW947" s="14">
        <v>1850</v>
      </c>
      <c r="AX947" s="127" t="s">
        <v>618</v>
      </c>
      <c r="AY947" s="14">
        <v>1342</v>
      </c>
      <c r="AZ947" s="1">
        <v>3302</v>
      </c>
      <c r="BA947" s="1">
        <v>3307</v>
      </c>
      <c r="BB947" s="1">
        <v>3286</v>
      </c>
      <c r="BC947" s="1">
        <v>3296</v>
      </c>
      <c r="BH947" s="1">
        <v>3297</v>
      </c>
      <c r="BI947" s="1">
        <v>603</v>
      </c>
      <c r="BJ947" s="1">
        <v>541</v>
      </c>
      <c r="BK947" s="1">
        <v>1.1146025878003696</v>
      </c>
      <c r="BL947" s="1">
        <v>3302</v>
      </c>
      <c r="BM947" s="1">
        <v>3307</v>
      </c>
      <c r="BN947" s="1">
        <v>3294</v>
      </c>
      <c r="BO947" s="1">
        <v>3297</v>
      </c>
      <c r="BP947" s="1">
        <v>3302</v>
      </c>
      <c r="BQ947" s="1">
        <v>3307</v>
      </c>
      <c r="BR947" s="1">
        <v>3286</v>
      </c>
      <c r="BS947" s="1">
        <v>3302</v>
      </c>
      <c r="BT947" s="1">
        <v>3302</v>
      </c>
      <c r="BU947" s="1">
        <v>3304</v>
      </c>
      <c r="BV947" s="1">
        <v>3295</v>
      </c>
      <c r="BW947" s="1">
        <v>3297</v>
      </c>
      <c r="BX947" s="1">
        <v>944.3</v>
      </c>
    </row>
    <row r="948" spans="1:76">
      <c r="A948" s="1">
        <v>2016</v>
      </c>
      <c r="B948" s="1">
        <v>6</v>
      </c>
      <c r="C948" s="24">
        <v>42692</v>
      </c>
      <c r="D948" s="26">
        <v>3303</v>
      </c>
      <c r="E948" s="26">
        <v>3304</v>
      </c>
      <c r="F948" s="26">
        <v>3275</v>
      </c>
      <c r="G948" s="26">
        <v>3294</v>
      </c>
      <c r="H948" s="1">
        <v>923.4</v>
      </c>
      <c r="I948" s="81">
        <v>117.26687</v>
      </c>
      <c r="J948" s="119">
        <v>117.316992</v>
      </c>
      <c r="K948" s="119">
        <v>81.825675000000004</v>
      </c>
      <c r="L948" s="72">
        <v>81.785184000000001</v>
      </c>
      <c r="M948" s="7">
        <v>3307</v>
      </c>
      <c r="O948" s="84"/>
      <c r="P948" s="13"/>
      <c r="Q948" s="13"/>
      <c r="R948" s="13"/>
      <c r="S948" s="13"/>
      <c r="T948" s="13"/>
      <c r="U948" s="13"/>
      <c r="V948" s="13"/>
      <c r="W948" s="50"/>
      <c r="X948" s="69">
        <v>3307</v>
      </c>
      <c r="Y948" s="7">
        <v>3310</v>
      </c>
      <c r="Z948" s="68">
        <v>3251</v>
      </c>
      <c r="AA948" s="68">
        <v>3270</v>
      </c>
      <c r="AG948" s="37"/>
      <c r="AH948" s="37"/>
      <c r="AP948" s="14">
        <v>3302</v>
      </c>
      <c r="AQ948" s="14">
        <v>3334</v>
      </c>
      <c r="AR948" s="14">
        <v>3277</v>
      </c>
      <c r="AS948" s="14">
        <v>3280</v>
      </c>
      <c r="AT948" s="14">
        <v>3288.6666666666665</v>
      </c>
      <c r="AU948" s="127">
        <v>9</v>
      </c>
      <c r="AV948" s="127" t="s">
        <v>618</v>
      </c>
      <c r="AW948" s="14">
        <v>1850</v>
      </c>
      <c r="AX948" s="127" t="s">
        <v>618</v>
      </c>
      <c r="AY948" s="14">
        <v>1342</v>
      </c>
      <c r="AZ948" s="1">
        <v>3307</v>
      </c>
      <c r="BA948" s="1">
        <v>3310</v>
      </c>
      <c r="BB948" s="1">
        <v>3262</v>
      </c>
      <c r="BC948" s="1">
        <v>3279</v>
      </c>
      <c r="BH948" s="1">
        <v>3281</v>
      </c>
      <c r="BI948" s="1">
        <v>653</v>
      </c>
      <c r="BJ948" s="1">
        <v>661</v>
      </c>
      <c r="BK948" s="1">
        <v>0.98789712556732223</v>
      </c>
      <c r="BL948" s="1">
        <v>3307</v>
      </c>
      <c r="BM948" s="1">
        <v>3310</v>
      </c>
      <c r="BN948" s="1">
        <v>3262</v>
      </c>
      <c r="BO948" s="1">
        <v>3264</v>
      </c>
      <c r="BP948" s="1">
        <v>3307</v>
      </c>
      <c r="BQ948" s="1">
        <v>3310</v>
      </c>
      <c r="BR948" s="1">
        <v>3255</v>
      </c>
      <c r="BS948" s="1">
        <v>3271</v>
      </c>
      <c r="BT948" s="1">
        <v>3307</v>
      </c>
      <c r="BU948" s="1">
        <v>3310</v>
      </c>
      <c r="BV948" s="1">
        <v>3288</v>
      </c>
      <c r="BW948" s="1">
        <v>3291</v>
      </c>
      <c r="BX948" s="1">
        <v>928.3</v>
      </c>
    </row>
    <row r="949" spans="1:76">
      <c r="A949" s="1">
        <v>2016</v>
      </c>
      <c r="B949" s="1">
        <v>2</v>
      </c>
      <c r="C949" s="24">
        <v>42695</v>
      </c>
      <c r="D949" s="26">
        <v>3279</v>
      </c>
      <c r="E949" s="26">
        <v>3308</v>
      </c>
      <c r="F949" s="26">
        <v>3266</v>
      </c>
      <c r="G949" s="26">
        <v>3307</v>
      </c>
      <c r="H949" s="1">
        <v>939.05</v>
      </c>
      <c r="I949" s="81">
        <v>117.768525</v>
      </c>
      <c r="J949" s="119">
        <v>117.879575</v>
      </c>
      <c r="K949" s="119">
        <v>81.399649999999994</v>
      </c>
      <c r="L949" s="72">
        <v>81.488489999999999</v>
      </c>
      <c r="M949" s="7">
        <v>3306</v>
      </c>
      <c r="O949" s="84"/>
      <c r="P949" s="13"/>
      <c r="Q949" s="13"/>
      <c r="R949" s="13"/>
      <c r="S949" s="13"/>
      <c r="T949" s="13"/>
      <c r="U949" s="13"/>
      <c r="V949" s="13"/>
      <c r="W949" s="50"/>
      <c r="X949" s="69">
        <v>3305</v>
      </c>
      <c r="Y949" s="7">
        <v>3346</v>
      </c>
      <c r="Z949" s="68">
        <v>3286</v>
      </c>
      <c r="AA949" s="68">
        <v>3337</v>
      </c>
      <c r="AG949" s="37"/>
      <c r="AH949" s="37"/>
      <c r="AP949" s="14">
        <v>3307</v>
      </c>
      <c r="AQ949" s="14">
        <v>3310</v>
      </c>
      <c r="AR949" s="14">
        <v>3251</v>
      </c>
      <c r="AS949" s="14">
        <v>3282</v>
      </c>
      <c r="AT949" s="14">
        <v>3283</v>
      </c>
      <c r="AU949" s="127">
        <v>28</v>
      </c>
      <c r="AV949" s="127" t="s">
        <v>618</v>
      </c>
      <c r="AW949" s="14">
        <v>1850</v>
      </c>
      <c r="AX949" s="127" t="s">
        <v>618</v>
      </c>
      <c r="AY949" s="14">
        <v>1342</v>
      </c>
      <c r="AZ949" s="1">
        <v>3305</v>
      </c>
      <c r="BA949" s="1">
        <v>3316</v>
      </c>
      <c r="BB949" s="1">
        <v>3286</v>
      </c>
      <c r="BC949" s="1">
        <v>3305</v>
      </c>
      <c r="BH949" s="1">
        <v>3273</v>
      </c>
      <c r="BI949" s="1">
        <v>934</v>
      </c>
      <c r="BJ949" s="1">
        <v>588</v>
      </c>
      <c r="BK949" s="1">
        <v>1.58843537414966</v>
      </c>
      <c r="BL949" s="1">
        <v>3305</v>
      </c>
      <c r="BM949" s="1">
        <v>3316</v>
      </c>
      <c r="BN949" s="1">
        <v>3292</v>
      </c>
      <c r="BO949" s="1">
        <v>3295</v>
      </c>
      <c r="BP949" s="1">
        <v>3305</v>
      </c>
      <c r="BQ949" s="1">
        <v>3317</v>
      </c>
      <c r="BR949" s="1">
        <v>3286</v>
      </c>
      <c r="BS949" s="1">
        <v>3316</v>
      </c>
      <c r="BT949" s="1">
        <v>3305</v>
      </c>
      <c r="BU949" s="1">
        <v>3316</v>
      </c>
      <c r="BV949" s="1">
        <v>3303</v>
      </c>
      <c r="BW949" s="1">
        <v>3315</v>
      </c>
      <c r="BX949" s="1">
        <v>934.05</v>
      </c>
    </row>
    <row r="950" spans="1:76">
      <c r="A950" s="1">
        <v>2016</v>
      </c>
      <c r="B950" s="1">
        <v>3</v>
      </c>
      <c r="C950" s="24">
        <v>42696</v>
      </c>
      <c r="D950" s="26">
        <v>3329</v>
      </c>
      <c r="E950" s="26">
        <v>3369</v>
      </c>
      <c r="F950" s="26">
        <v>3328</v>
      </c>
      <c r="G950" s="26">
        <v>3368</v>
      </c>
      <c r="H950" s="1">
        <v>932.5</v>
      </c>
      <c r="I950" s="81">
        <v>117.80381199999999</v>
      </c>
      <c r="J950" s="119">
        <v>117.917508</v>
      </c>
      <c r="K950" s="119">
        <v>81.925380000000004</v>
      </c>
      <c r="L950" s="72">
        <v>81.961895999999996</v>
      </c>
      <c r="M950" s="7">
        <v>3361</v>
      </c>
      <c r="O950" s="84"/>
      <c r="P950" s="13"/>
      <c r="Q950" s="13"/>
      <c r="R950" s="13"/>
      <c r="S950" s="13"/>
      <c r="T950" s="13"/>
      <c r="U950" s="13"/>
      <c r="V950" s="13"/>
      <c r="W950" s="50"/>
      <c r="X950" s="69">
        <v>3363</v>
      </c>
      <c r="Y950" s="7">
        <v>3369</v>
      </c>
      <c r="Z950" s="68">
        <v>3330</v>
      </c>
      <c r="AA950" s="68">
        <v>3356</v>
      </c>
      <c r="AG950" s="37"/>
      <c r="AH950" s="37"/>
      <c r="AP950" s="14">
        <v>3305</v>
      </c>
      <c r="AQ950" s="14">
        <v>3346</v>
      </c>
      <c r="AR950" s="14">
        <v>3286</v>
      </c>
      <c r="AS950" s="14">
        <v>3342</v>
      </c>
      <c r="AT950" s="14">
        <v>3301.3333333333335</v>
      </c>
      <c r="AU950" s="127">
        <v>39</v>
      </c>
      <c r="AV950" s="127">
        <v>14</v>
      </c>
      <c r="AW950" s="14">
        <v>1864</v>
      </c>
      <c r="AX950" s="127" t="s">
        <v>618</v>
      </c>
      <c r="AY950" s="14">
        <v>1342</v>
      </c>
      <c r="AZ950" s="1">
        <v>3363</v>
      </c>
      <c r="BA950" s="1">
        <v>3369</v>
      </c>
      <c r="BB950" s="1">
        <v>3343</v>
      </c>
      <c r="BC950" s="1">
        <v>3345</v>
      </c>
      <c r="BH950" s="1">
        <v>3336</v>
      </c>
      <c r="BI950" s="1">
        <v>768</v>
      </c>
      <c r="BJ950" s="1">
        <v>547</v>
      </c>
      <c r="BK950" s="1">
        <v>1.4040219378427787</v>
      </c>
      <c r="BL950" s="1">
        <v>3363</v>
      </c>
      <c r="BM950" s="1">
        <v>3369</v>
      </c>
      <c r="BN950" s="1">
        <v>3354</v>
      </c>
      <c r="BO950" s="1">
        <v>3355</v>
      </c>
      <c r="BP950" s="1">
        <v>3363</v>
      </c>
      <c r="BQ950" s="1">
        <v>3369</v>
      </c>
      <c r="BR950" s="1">
        <v>3341</v>
      </c>
      <c r="BS950" s="1">
        <v>3343</v>
      </c>
      <c r="BT950" s="1">
        <v>3363</v>
      </c>
      <c r="BU950" s="1">
        <v>3367</v>
      </c>
      <c r="BV950" s="1">
        <v>3357</v>
      </c>
      <c r="BW950" s="1">
        <v>3359</v>
      </c>
      <c r="BX950" s="1">
        <v>948.8</v>
      </c>
    </row>
    <row r="951" spans="1:76">
      <c r="A951" s="1">
        <v>2016</v>
      </c>
      <c r="B951" s="1">
        <v>5</v>
      </c>
      <c r="C951" s="24">
        <v>42698</v>
      </c>
      <c r="D951" s="26">
        <v>3362</v>
      </c>
      <c r="E951" s="26">
        <v>3366</v>
      </c>
      <c r="F951" s="26">
        <v>3322</v>
      </c>
      <c r="G951" s="26">
        <v>3337</v>
      </c>
      <c r="H951" s="1">
        <v>914.3</v>
      </c>
      <c r="I951" s="81">
        <v>118.900998</v>
      </c>
      <c r="J951" s="119">
        <v>118.92810299999999</v>
      </c>
      <c r="K951" s="119">
        <v>83.204750000000004</v>
      </c>
      <c r="L951" s="72">
        <v>83.271124999999998</v>
      </c>
      <c r="M951" s="7">
        <v>3333</v>
      </c>
      <c r="O951" s="84"/>
      <c r="P951" s="13"/>
      <c r="Q951" s="13"/>
      <c r="R951" s="13"/>
      <c r="S951" s="13"/>
      <c r="T951" s="13"/>
      <c r="U951" s="13"/>
      <c r="V951" s="13"/>
      <c r="W951" s="50"/>
      <c r="X951" s="69">
        <v>3335</v>
      </c>
      <c r="Y951" s="7">
        <v>3345</v>
      </c>
      <c r="Z951" s="68">
        <v>3318</v>
      </c>
      <c r="AA951" s="68">
        <v>3322</v>
      </c>
      <c r="AG951" s="37"/>
      <c r="AH951" s="37"/>
      <c r="AP951" s="14">
        <v>3363</v>
      </c>
      <c r="AQ951" s="14">
        <v>3369</v>
      </c>
      <c r="AR951" s="14">
        <v>3324</v>
      </c>
      <c r="AS951" s="14">
        <v>3330</v>
      </c>
      <c r="AT951" s="14">
        <v>3318</v>
      </c>
      <c r="AU951" s="127">
        <v>25</v>
      </c>
      <c r="AV951" s="127" t="s">
        <v>618</v>
      </c>
      <c r="AW951" s="14">
        <v>1864</v>
      </c>
      <c r="AX951" s="127" t="s">
        <v>618</v>
      </c>
      <c r="AY951" s="14">
        <v>1342</v>
      </c>
      <c r="AZ951" s="1">
        <v>3335</v>
      </c>
      <c r="BA951" s="1">
        <v>3345</v>
      </c>
      <c r="BB951" s="1">
        <v>3319</v>
      </c>
      <c r="BC951" s="1">
        <v>3337</v>
      </c>
      <c r="BH951" s="1">
        <v>3350</v>
      </c>
      <c r="BI951" s="1">
        <v>599</v>
      </c>
      <c r="BJ951" s="1">
        <v>673</v>
      </c>
      <c r="BK951" s="1">
        <v>0.89004457652303115</v>
      </c>
      <c r="BL951" s="1">
        <v>3335</v>
      </c>
      <c r="BM951" s="1">
        <v>3345</v>
      </c>
      <c r="BN951" s="1">
        <v>3319</v>
      </c>
      <c r="BO951" s="1">
        <v>3331</v>
      </c>
      <c r="BP951" s="1">
        <v>3335</v>
      </c>
      <c r="BQ951" s="1">
        <v>3345</v>
      </c>
      <c r="BR951" s="1">
        <v>3319</v>
      </c>
      <c r="BS951" s="1">
        <v>3339</v>
      </c>
      <c r="BT951" s="1">
        <v>3335</v>
      </c>
      <c r="BU951" s="1">
        <v>3345</v>
      </c>
      <c r="BV951" s="1">
        <v>3327</v>
      </c>
      <c r="BW951" s="1">
        <v>3329</v>
      </c>
      <c r="BX951" s="1">
        <v>917.05</v>
      </c>
    </row>
    <row r="952" spans="1:76">
      <c r="A952" s="1">
        <v>2016</v>
      </c>
      <c r="B952" s="1">
        <v>6</v>
      </c>
      <c r="C952" s="24">
        <v>42699</v>
      </c>
      <c r="D952" s="26">
        <v>3326</v>
      </c>
      <c r="E952" s="26">
        <v>3337</v>
      </c>
      <c r="F952" s="26">
        <v>3293</v>
      </c>
      <c r="G952" s="26">
        <v>3307</v>
      </c>
      <c r="H952" s="1">
        <v>908</v>
      </c>
      <c r="I952" s="81">
        <v>119.869141</v>
      </c>
      <c r="J952" s="119">
        <v>119.73480000000001</v>
      </c>
      <c r="K952" s="119">
        <v>84.374184999999997</v>
      </c>
      <c r="L952" s="72">
        <v>84.286699999999996</v>
      </c>
      <c r="M952" s="7">
        <v>3307</v>
      </c>
      <c r="O952" s="84"/>
      <c r="P952" s="13"/>
      <c r="Q952" s="13"/>
      <c r="R952" s="13"/>
      <c r="S952" s="13"/>
      <c r="T952" s="13"/>
      <c r="U952" s="13"/>
      <c r="V952" s="13"/>
      <c r="W952" s="50"/>
      <c r="X952" s="69">
        <v>3309</v>
      </c>
      <c r="Y952" s="7">
        <v>3320</v>
      </c>
      <c r="Z952" s="68">
        <v>3283</v>
      </c>
      <c r="AA952" s="68">
        <v>3295</v>
      </c>
      <c r="AG952" s="37"/>
      <c r="AH952" s="37"/>
      <c r="AP952" s="14">
        <v>3335</v>
      </c>
      <c r="AQ952" s="14">
        <v>3345</v>
      </c>
      <c r="AR952" s="14">
        <v>3318</v>
      </c>
      <c r="AS952" s="14">
        <v>3323</v>
      </c>
      <c r="AT952" s="14">
        <v>3331.6666666666665</v>
      </c>
      <c r="AU952" s="127">
        <v>19</v>
      </c>
      <c r="AV952" s="127" t="s">
        <v>618</v>
      </c>
      <c r="AW952" s="14">
        <v>1864</v>
      </c>
      <c r="AX952" s="127">
        <v>27</v>
      </c>
      <c r="AY952" s="14">
        <v>1369</v>
      </c>
      <c r="AZ952" s="1">
        <v>3309</v>
      </c>
      <c r="BA952" s="1">
        <v>3320</v>
      </c>
      <c r="BB952" s="1">
        <v>3286</v>
      </c>
      <c r="BC952" s="1">
        <v>3288</v>
      </c>
      <c r="BH952" s="1">
        <v>3329</v>
      </c>
      <c r="BI952" s="1">
        <v>637</v>
      </c>
      <c r="BJ952" s="1">
        <v>554</v>
      </c>
      <c r="BK952" s="1">
        <v>1.1498194945848375</v>
      </c>
      <c r="BL952" s="1">
        <v>3309</v>
      </c>
      <c r="BM952" s="1">
        <v>3320</v>
      </c>
      <c r="BN952" s="1">
        <v>3291</v>
      </c>
      <c r="BO952" s="1">
        <v>3294</v>
      </c>
      <c r="BP952" s="1">
        <v>3309</v>
      </c>
      <c r="BQ952" s="1">
        <v>3320</v>
      </c>
      <c r="BR952" s="1">
        <v>3286</v>
      </c>
      <c r="BS952" s="1">
        <v>3297</v>
      </c>
      <c r="BT952" s="1">
        <v>3309</v>
      </c>
      <c r="BU952" s="1">
        <v>3317</v>
      </c>
      <c r="BV952" s="1">
        <v>3302</v>
      </c>
      <c r="BW952" s="1">
        <v>3313</v>
      </c>
      <c r="BX952" s="1">
        <v>918.65</v>
      </c>
    </row>
    <row r="953" spans="1:76">
      <c r="A953" s="1">
        <v>2016</v>
      </c>
      <c r="B953" s="1">
        <v>2</v>
      </c>
      <c r="C953" s="24">
        <v>42702</v>
      </c>
      <c r="D953" s="26">
        <v>3289</v>
      </c>
      <c r="E953" s="26">
        <v>3308</v>
      </c>
      <c r="F953" s="26">
        <v>3285</v>
      </c>
      <c r="G953" s="26">
        <v>3296</v>
      </c>
      <c r="H953" s="1">
        <v>923.65</v>
      </c>
      <c r="I953" s="81">
        <v>119.150577</v>
      </c>
      <c r="J953" s="119">
        <v>119.290098</v>
      </c>
      <c r="K953" s="119">
        <v>83.742253000000005</v>
      </c>
      <c r="L953" s="72">
        <v>83.802161999999996</v>
      </c>
      <c r="M953" s="7">
        <v>3296</v>
      </c>
      <c r="O953" s="84"/>
      <c r="P953" s="13"/>
      <c r="Q953" s="13"/>
      <c r="R953" s="13"/>
      <c r="S953" s="13"/>
      <c r="T953" s="13"/>
      <c r="U953" s="13"/>
      <c r="V953" s="13"/>
      <c r="W953" s="50"/>
      <c r="X953" s="69">
        <v>3296</v>
      </c>
      <c r="Y953" s="7">
        <v>3325</v>
      </c>
      <c r="Z953" s="68">
        <v>3282</v>
      </c>
      <c r="AA953" s="68">
        <v>3321</v>
      </c>
      <c r="AG953" s="37"/>
      <c r="AH953" s="37"/>
      <c r="AP953" s="14">
        <v>3309</v>
      </c>
      <c r="AQ953" s="14">
        <v>3320</v>
      </c>
      <c r="AR953" s="14">
        <v>3283</v>
      </c>
      <c r="AS953" s="14">
        <v>3305</v>
      </c>
      <c r="AT953" s="14">
        <v>3319.3333333333335</v>
      </c>
      <c r="AU953" s="127">
        <v>7</v>
      </c>
      <c r="AV953" s="127" t="s">
        <v>618</v>
      </c>
      <c r="AW953" s="14">
        <v>1864</v>
      </c>
      <c r="AX953" s="127" t="s">
        <v>618</v>
      </c>
      <c r="AY953" s="14">
        <v>1369</v>
      </c>
      <c r="AZ953" s="1">
        <v>3296</v>
      </c>
      <c r="BA953" s="1">
        <v>3305</v>
      </c>
      <c r="BB953" s="1">
        <v>3286</v>
      </c>
      <c r="BC953" s="1">
        <v>3286</v>
      </c>
      <c r="BH953" s="1">
        <v>3301</v>
      </c>
      <c r="BI953" s="1">
        <v>656</v>
      </c>
      <c r="BJ953" s="1">
        <v>524</v>
      </c>
      <c r="BK953" s="1">
        <v>1.251908396946565</v>
      </c>
      <c r="BL953" s="1">
        <v>3296</v>
      </c>
      <c r="BM953" s="1">
        <v>3305</v>
      </c>
      <c r="BN953" s="1">
        <v>3292</v>
      </c>
      <c r="BO953" s="1">
        <v>3297</v>
      </c>
      <c r="BP953" s="1">
        <v>3296</v>
      </c>
      <c r="BQ953" s="1">
        <v>3305</v>
      </c>
      <c r="BR953" s="1">
        <v>3282</v>
      </c>
      <c r="BS953" s="1">
        <v>3297</v>
      </c>
      <c r="BT953" s="1">
        <v>3296</v>
      </c>
      <c r="BU953" s="1">
        <v>3305</v>
      </c>
      <c r="BV953" s="1">
        <v>3295</v>
      </c>
      <c r="BW953" s="1">
        <v>3302</v>
      </c>
      <c r="BX953" s="1">
        <v>921.95</v>
      </c>
    </row>
    <row r="954" spans="1:76">
      <c r="A954" s="1">
        <v>2016</v>
      </c>
      <c r="B954" s="1">
        <v>3</v>
      </c>
      <c r="C954" s="24">
        <v>42703</v>
      </c>
      <c r="D954" s="26">
        <v>3318</v>
      </c>
      <c r="E954" s="26">
        <v>3332</v>
      </c>
      <c r="F954" s="26">
        <v>3310</v>
      </c>
      <c r="G954" s="26">
        <v>3328</v>
      </c>
      <c r="H954" s="1">
        <v>919.75</v>
      </c>
      <c r="I954" s="81">
        <v>118.784808</v>
      </c>
      <c r="J954" s="119">
        <v>118.91079999999999</v>
      </c>
      <c r="K954" s="119">
        <v>83.705083999999999</v>
      </c>
      <c r="L954" s="72">
        <v>83.832114000000004</v>
      </c>
      <c r="M954" s="7">
        <v>3337</v>
      </c>
      <c r="O954" s="84"/>
      <c r="P954" s="13"/>
      <c r="Q954" s="13"/>
      <c r="R954" s="13"/>
      <c r="S954" s="13"/>
      <c r="T954" s="13"/>
      <c r="U954" s="13"/>
      <c r="V954" s="13"/>
      <c r="W954" s="50"/>
      <c r="X954" s="69">
        <v>3339</v>
      </c>
      <c r="Y954" s="7">
        <v>3350</v>
      </c>
      <c r="Z954" s="68">
        <v>3315</v>
      </c>
      <c r="AA954" s="68">
        <v>3318</v>
      </c>
      <c r="AG954" s="37"/>
      <c r="AH954" s="37"/>
      <c r="AP954" s="14">
        <v>3296</v>
      </c>
      <c r="AQ954" s="14">
        <v>3329</v>
      </c>
      <c r="AR954" s="14">
        <v>3282</v>
      </c>
      <c r="AS954" s="14">
        <v>3324</v>
      </c>
      <c r="AT954" s="14">
        <v>3317.3333333333335</v>
      </c>
      <c r="AU954" s="127">
        <v>10</v>
      </c>
      <c r="AV954" s="127">
        <v>-16</v>
      </c>
      <c r="AW954" s="14">
        <v>1848</v>
      </c>
      <c r="AX954" s="127" t="s">
        <v>618</v>
      </c>
      <c r="AY954" s="14">
        <v>1369</v>
      </c>
      <c r="AZ954" s="1">
        <v>3339</v>
      </c>
      <c r="BA954" s="1">
        <v>3350</v>
      </c>
      <c r="BB954" s="1">
        <v>3329</v>
      </c>
      <c r="BC954" s="1">
        <v>3337</v>
      </c>
      <c r="BH954" s="1">
        <v>3325</v>
      </c>
      <c r="BI954" s="1">
        <v>569</v>
      </c>
      <c r="BJ954" s="1">
        <v>506</v>
      </c>
      <c r="BK954" s="1">
        <v>1.1245059288537549</v>
      </c>
      <c r="BL954" s="1">
        <v>3339</v>
      </c>
      <c r="BM954" s="1">
        <v>3350</v>
      </c>
      <c r="BN954" s="1">
        <v>3329</v>
      </c>
      <c r="BO954" s="1">
        <v>3338</v>
      </c>
      <c r="BP954" s="1">
        <v>3339</v>
      </c>
      <c r="BQ954" s="1">
        <v>3350</v>
      </c>
      <c r="BR954" s="1">
        <v>3323</v>
      </c>
      <c r="BS954" s="1">
        <v>3338</v>
      </c>
      <c r="BT954" s="1">
        <v>3339</v>
      </c>
      <c r="BU954" s="1">
        <v>3344</v>
      </c>
      <c r="BV954" s="1">
        <v>3336</v>
      </c>
      <c r="BW954" s="1">
        <v>3342</v>
      </c>
      <c r="BX954" s="1">
        <v>928.75</v>
      </c>
    </row>
    <row r="955" spans="1:76">
      <c r="A955" s="1">
        <v>2016</v>
      </c>
      <c r="B955" s="1">
        <v>4</v>
      </c>
      <c r="C955" s="24">
        <v>42704</v>
      </c>
      <c r="D955" s="26">
        <v>3315</v>
      </c>
      <c r="E955" s="26">
        <v>3333</v>
      </c>
      <c r="F955" s="26">
        <v>3311</v>
      </c>
      <c r="G955" s="26">
        <v>3329</v>
      </c>
      <c r="H955" s="1">
        <v>912.15</v>
      </c>
      <c r="I955" s="81">
        <v>119.84262</v>
      </c>
      <c r="J955" s="119">
        <v>119.744394</v>
      </c>
      <c r="K955" s="119">
        <v>84.295698000000002</v>
      </c>
      <c r="L955" s="72">
        <v>84.303388999999996</v>
      </c>
      <c r="M955" s="7">
        <v>3323</v>
      </c>
      <c r="O955" s="84"/>
      <c r="P955" s="13"/>
      <c r="Q955" s="13"/>
      <c r="R955" s="13"/>
      <c r="S955" s="13"/>
      <c r="T955" s="13"/>
      <c r="U955" s="13"/>
      <c r="V955" s="13"/>
      <c r="W955" s="50"/>
      <c r="X955" s="69">
        <v>3324</v>
      </c>
      <c r="Y955" s="7">
        <v>3350</v>
      </c>
      <c r="Z955" s="68">
        <v>3310</v>
      </c>
      <c r="AA955" s="68">
        <v>3334</v>
      </c>
      <c r="AG955" s="37"/>
      <c r="AH955" s="37"/>
      <c r="AP955" s="14">
        <v>3339</v>
      </c>
      <c r="AQ955" s="14">
        <v>3350</v>
      </c>
      <c r="AR955" s="14">
        <v>3311</v>
      </c>
      <c r="AS955" s="14">
        <v>3319</v>
      </c>
      <c r="AT955" s="14">
        <v>3316</v>
      </c>
      <c r="AU955" s="127">
        <v>14</v>
      </c>
      <c r="AV955" s="127" t="s">
        <v>618</v>
      </c>
      <c r="AW955" s="14">
        <v>1848</v>
      </c>
      <c r="AX955" s="127" t="s">
        <v>618</v>
      </c>
      <c r="AY955" s="14">
        <v>1369</v>
      </c>
      <c r="AZ955" s="1">
        <v>3324</v>
      </c>
      <c r="BA955" s="1">
        <v>3350</v>
      </c>
      <c r="BB955" s="1">
        <v>3320</v>
      </c>
      <c r="BC955" s="1">
        <v>3347</v>
      </c>
      <c r="BH955" s="1">
        <v>3313</v>
      </c>
      <c r="BI955" s="1">
        <v>697</v>
      </c>
      <c r="BJ955" s="1">
        <v>919</v>
      </c>
      <c r="BK955" s="1">
        <v>0.7584330794341676</v>
      </c>
      <c r="BL955" s="1">
        <v>3324</v>
      </c>
      <c r="BM955" s="1">
        <v>3350</v>
      </c>
      <c r="BN955" s="1">
        <v>3320</v>
      </c>
      <c r="BO955" s="1">
        <v>3340</v>
      </c>
      <c r="BP955" s="1">
        <v>3324</v>
      </c>
      <c r="BQ955" s="1">
        <v>3350</v>
      </c>
      <c r="BR955" s="1">
        <v>3320</v>
      </c>
      <c r="BS955" s="1">
        <v>3323</v>
      </c>
      <c r="BT955" s="1">
        <v>3324</v>
      </c>
      <c r="BU955" s="1">
        <v>3329</v>
      </c>
      <c r="BV955" s="1">
        <v>3320</v>
      </c>
      <c r="BW955" s="1">
        <v>3328</v>
      </c>
      <c r="BX955" s="1">
        <v>921.35</v>
      </c>
    </row>
    <row r="956" spans="1:76">
      <c r="A956" s="1">
        <v>2016</v>
      </c>
      <c r="B956" s="1">
        <v>5</v>
      </c>
      <c r="C956" s="24">
        <v>42705</v>
      </c>
      <c r="D956" s="26">
        <v>3349</v>
      </c>
      <c r="E956" s="26">
        <v>3352</v>
      </c>
      <c r="F956" s="26">
        <v>3295</v>
      </c>
      <c r="G956" s="26">
        <v>3338</v>
      </c>
      <c r="H956" s="1">
        <v>916.6</v>
      </c>
      <c r="I956" s="81">
        <v>121.027068</v>
      </c>
      <c r="J956" s="119">
        <v>120.99055199999999</v>
      </c>
      <c r="K956" s="119">
        <v>84.440933999999999</v>
      </c>
      <c r="L956" s="72">
        <v>84.451769999999996</v>
      </c>
      <c r="M956" s="7">
        <v>3332</v>
      </c>
      <c r="O956" s="84"/>
      <c r="P956" s="13"/>
      <c r="Q956" s="13"/>
      <c r="R956" s="13"/>
      <c r="S956" s="13"/>
      <c r="T956" s="13"/>
      <c r="U956" s="13"/>
      <c r="V956" s="13"/>
      <c r="W956" s="50"/>
      <c r="X956" s="69">
        <v>3332</v>
      </c>
      <c r="Y956" s="7">
        <v>3349</v>
      </c>
      <c r="Z956" s="68">
        <v>3304</v>
      </c>
      <c r="AA956" s="68">
        <v>3338</v>
      </c>
      <c r="AG956" s="37"/>
      <c r="AH956" s="37"/>
      <c r="AP956" s="14">
        <v>3324</v>
      </c>
      <c r="AQ956" s="14">
        <v>3352</v>
      </c>
      <c r="AR956" s="14">
        <v>3310</v>
      </c>
      <c r="AS956" s="14">
        <v>3326</v>
      </c>
      <c r="AT956" s="14">
        <v>3323</v>
      </c>
      <c r="AU956" s="127">
        <v>11</v>
      </c>
      <c r="AV956" s="127" t="s">
        <v>618</v>
      </c>
      <c r="AW956" s="14">
        <v>1848</v>
      </c>
      <c r="AX956" s="127" t="s">
        <v>618</v>
      </c>
      <c r="AY956" s="14">
        <v>1369</v>
      </c>
      <c r="AZ956" s="1">
        <v>3332</v>
      </c>
      <c r="BA956" s="1">
        <v>3334</v>
      </c>
      <c r="BB956" s="1">
        <v>3310</v>
      </c>
      <c r="BC956" s="1">
        <v>3333</v>
      </c>
      <c r="BH956" s="1">
        <v>3338</v>
      </c>
      <c r="BI956" s="1">
        <v>755</v>
      </c>
      <c r="BJ956" s="1">
        <v>630</v>
      </c>
      <c r="BK956" s="1">
        <v>1.1984126984126984</v>
      </c>
      <c r="BL956" s="1">
        <v>3332</v>
      </c>
      <c r="BM956" s="1">
        <v>3334</v>
      </c>
      <c r="BN956" s="1">
        <v>3310</v>
      </c>
      <c r="BO956" s="1">
        <v>3315</v>
      </c>
      <c r="BP956" s="1">
        <v>3332</v>
      </c>
      <c r="BQ956" s="1">
        <v>3334</v>
      </c>
      <c r="BR956" s="1">
        <v>3304</v>
      </c>
      <c r="BS956" s="1">
        <v>3309</v>
      </c>
      <c r="BT956" s="1">
        <v>3332</v>
      </c>
      <c r="BU956" s="1">
        <v>3334</v>
      </c>
      <c r="BV956" s="1">
        <v>3324</v>
      </c>
      <c r="BW956" s="1">
        <v>3327</v>
      </c>
      <c r="BX956" s="1">
        <v>909.5</v>
      </c>
    </row>
    <row r="957" spans="1:76">
      <c r="A957" s="1">
        <v>2016</v>
      </c>
      <c r="B957" s="1">
        <v>6</v>
      </c>
      <c r="C957" s="24">
        <v>42706</v>
      </c>
      <c r="D957" s="26">
        <v>3346</v>
      </c>
      <c r="E957" s="26">
        <v>3348</v>
      </c>
      <c r="F957" s="26">
        <v>3333</v>
      </c>
      <c r="G957" s="26">
        <v>3342</v>
      </c>
      <c r="H957" s="1">
        <v>929.9</v>
      </c>
      <c r="I957" s="81">
        <v>121.771912</v>
      </c>
      <c r="J957" s="119">
        <v>121.758318</v>
      </c>
      <c r="K957" s="119">
        <v>84.537852000000001</v>
      </c>
      <c r="L957" s="72">
        <v>84.582904999999997</v>
      </c>
      <c r="M957" s="7">
        <v>3347</v>
      </c>
      <c r="O957" s="84"/>
      <c r="P957" s="13"/>
      <c r="Q957" s="13"/>
      <c r="R957" s="13"/>
      <c r="S957" s="13"/>
      <c r="T957" s="13"/>
      <c r="U957" s="13"/>
      <c r="V957" s="13"/>
      <c r="W957" s="50"/>
      <c r="X957" s="69">
        <v>3350</v>
      </c>
      <c r="Y957" s="7">
        <v>3394</v>
      </c>
      <c r="Z957" s="68">
        <v>3332</v>
      </c>
      <c r="AA957" s="68">
        <v>3377</v>
      </c>
      <c r="AG957" s="37"/>
      <c r="AH957" s="37"/>
      <c r="AP957" s="14">
        <v>3332</v>
      </c>
      <c r="AQ957" s="14">
        <v>3349</v>
      </c>
      <c r="AR957" s="14">
        <v>3304</v>
      </c>
      <c r="AS957" s="14">
        <v>3336</v>
      </c>
      <c r="AT957" s="14">
        <v>3327</v>
      </c>
      <c r="AU957" s="127">
        <v>4</v>
      </c>
      <c r="AV957" s="127" t="s">
        <v>618</v>
      </c>
      <c r="AW957" s="14">
        <v>1848</v>
      </c>
      <c r="AX957" s="127" t="s">
        <v>618</v>
      </c>
      <c r="AY957" s="14">
        <v>1369</v>
      </c>
      <c r="AZ957" s="1">
        <v>3350</v>
      </c>
      <c r="BA957" s="1">
        <v>3367</v>
      </c>
      <c r="BB957" s="1">
        <v>3332</v>
      </c>
      <c r="BC957" s="1">
        <v>3362</v>
      </c>
      <c r="BH957" s="1">
        <v>3335</v>
      </c>
      <c r="BI957" s="1">
        <v>783</v>
      </c>
      <c r="BJ957" s="1">
        <v>674</v>
      </c>
      <c r="BK957" s="1">
        <v>1.1617210682492582</v>
      </c>
      <c r="BL957" s="1">
        <v>3350</v>
      </c>
      <c r="BM957" s="1">
        <v>3350</v>
      </c>
      <c r="BN957" s="1">
        <v>3332</v>
      </c>
      <c r="BO957" s="1">
        <v>3346</v>
      </c>
      <c r="BP957" s="1">
        <v>3350</v>
      </c>
      <c r="BQ957" s="1">
        <v>3383</v>
      </c>
      <c r="BR957" s="1">
        <v>3332</v>
      </c>
      <c r="BS957" s="1">
        <v>3382</v>
      </c>
      <c r="BT957" s="1">
        <v>3350</v>
      </c>
      <c r="BU957" s="1">
        <v>3350</v>
      </c>
      <c r="BV957" s="1">
        <v>3343</v>
      </c>
      <c r="BW957" s="1">
        <v>3347</v>
      </c>
      <c r="BX957" s="1">
        <v>918.5</v>
      </c>
    </row>
    <row r="958" spans="1:76">
      <c r="A958" s="1">
        <v>2016</v>
      </c>
      <c r="B958" s="1">
        <v>2</v>
      </c>
      <c r="C958" s="24">
        <v>42709</v>
      </c>
      <c r="D958" s="26">
        <v>3380</v>
      </c>
      <c r="E958" s="26">
        <v>3392</v>
      </c>
      <c r="F958" s="26">
        <v>3359</v>
      </c>
      <c r="G958" s="26">
        <v>3387</v>
      </c>
      <c r="H958" s="1">
        <v>937.8</v>
      </c>
      <c r="I958" s="81">
        <v>119.798079</v>
      </c>
      <c r="J958" s="119">
        <v>120.416538</v>
      </c>
      <c r="K958" s="119">
        <v>84.279257999999999</v>
      </c>
      <c r="L958" s="72">
        <v>84.611186000000004</v>
      </c>
      <c r="M958" s="7">
        <v>3382</v>
      </c>
      <c r="O958" s="84"/>
      <c r="P958" s="13"/>
      <c r="Q958" s="13"/>
      <c r="R958" s="13"/>
      <c r="S958" s="13"/>
      <c r="T958" s="13"/>
      <c r="U958" s="13"/>
      <c r="V958" s="13"/>
      <c r="W958" s="50"/>
      <c r="X958" s="69">
        <v>3382</v>
      </c>
      <c r="Y958" s="7">
        <v>3422</v>
      </c>
      <c r="Z958" s="68">
        <v>3379</v>
      </c>
      <c r="AA958" s="68">
        <v>3411</v>
      </c>
      <c r="AG958" s="37"/>
      <c r="AH958" s="37"/>
      <c r="AP958" s="14">
        <v>3350</v>
      </c>
      <c r="AQ958" s="14">
        <v>3394</v>
      </c>
      <c r="AR958" s="14">
        <v>3332</v>
      </c>
      <c r="AS958" s="14">
        <v>3386</v>
      </c>
      <c r="AT958" s="14">
        <v>3349.3333333333335</v>
      </c>
      <c r="AU958" s="127">
        <v>7</v>
      </c>
      <c r="AV958" s="127" t="s">
        <v>618</v>
      </c>
      <c r="AW958" s="14">
        <v>1848</v>
      </c>
      <c r="AX958" s="127" t="s">
        <v>618</v>
      </c>
      <c r="AY958" s="14">
        <v>1369</v>
      </c>
      <c r="AZ958" s="1">
        <v>3382</v>
      </c>
      <c r="BA958" s="1">
        <v>3410</v>
      </c>
      <c r="BB958" s="1">
        <v>3379</v>
      </c>
      <c r="BC958" s="1">
        <v>3410</v>
      </c>
      <c r="BH958" s="1">
        <v>3372</v>
      </c>
      <c r="BI958" s="1">
        <v>745</v>
      </c>
      <c r="BJ958" s="1">
        <v>415</v>
      </c>
      <c r="BK958" s="1">
        <v>1.7951807228915662</v>
      </c>
      <c r="BL958" s="1">
        <v>3382</v>
      </c>
      <c r="BM958" s="1">
        <v>3407</v>
      </c>
      <c r="BN958" s="1">
        <v>3379</v>
      </c>
      <c r="BO958" s="1">
        <v>3403</v>
      </c>
      <c r="BP958" s="1">
        <v>3382</v>
      </c>
      <c r="BQ958" s="1">
        <v>3419</v>
      </c>
      <c r="BR958" s="1">
        <v>3379</v>
      </c>
      <c r="BS958" s="1">
        <v>3418</v>
      </c>
      <c r="BT958" s="1">
        <v>3382</v>
      </c>
      <c r="BU958" s="1">
        <v>3395</v>
      </c>
      <c r="BV958" s="1">
        <v>3380</v>
      </c>
      <c r="BW958" s="1">
        <v>3387</v>
      </c>
      <c r="BX958" s="1">
        <v>928.8</v>
      </c>
    </row>
    <row r="959" spans="1:76">
      <c r="A959" s="1">
        <v>2016</v>
      </c>
      <c r="B959" s="1">
        <v>3</v>
      </c>
      <c r="C959" s="24">
        <v>42710</v>
      </c>
      <c r="D959" s="26">
        <v>3411</v>
      </c>
      <c r="E959" s="26">
        <v>3433</v>
      </c>
      <c r="F959" s="26">
        <v>3408</v>
      </c>
      <c r="G959" s="26">
        <v>3429</v>
      </c>
      <c r="H959" s="35">
        <v>937.8</v>
      </c>
      <c r="I959" s="81">
        <v>122.553468</v>
      </c>
      <c r="J959" s="119">
        <v>122.363416</v>
      </c>
      <c r="K959" s="119">
        <v>84.950928000000005</v>
      </c>
      <c r="L959" s="72">
        <v>84.825271999999998</v>
      </c>
      <c r="M959" s="7">
        <v>3425</v>
      </c>
      <c r="O959" s="84"/>
      <c r="P959" s="13"/>
      <c r="Q959" s="13"/>
      <c r="R959" s="13"/>
      <c r="S959" s="13"/>
      <c r="T959" s="13"/>
      <c r="U959" s="13"/>
      <c r="V959" s="13"/>
      <c r="W959" s="50"/>
      <c r="X959" s="69">
        <v>3426</v>
      </c>
      <c r="Y959" s="7">
        <v>3467</v>
      </c>
      <c r="Z959" s="68">
        <v>3404</v>
      </c>
      <c r="AA959" s="68">
        <v>3415</v>
      </c>
      <c r="AG959" s="37"/>
      <c r="AH959" s="37"/>
      <c r="AP959" s="14">
        <v>3382</v>
      </c>
      <c r="AQ959" s="14">
        <v>3422</v>
      </c>
      <c r="AR959" s="14">
        <v>3379</v>
      </c>
      <c r="AS959" s="14">
        <v>3421</v>
      </c>
      <c r="AT959" s="14">
        <v>3381</v>
      </c>
      <c r="AU959" s="127">
        <v>18</v>
      </c>
      <c r="AV959" s="127">
        <v>-11</v>
      </c>
      <c r="AW959" s="14">
        <v>1837</v>
      </c>
      <c r="AX959" s="127" t="s">
        <v>618</v>
      </c>
      <c r="AY959" s="14">
        <v>1369</v>
      </c>
      <c r="AZ959" s="1">
        <v>3426</v>
      </c>
      <c r="BA959" s="1">
        <v>3467</v>
      </c>
      <c r="BB959" s="1">
        <v>3425</v>
      </c>
      <c r="BC959" s="1">
        <v>3439</v>
      </c>
      <c r="BH959" s="1">
        <v>3412</v>
      </c>
      <c r="BI959" s="1">
        <v>464</v>
      </c>
      <c r="BJ959" s="1">
        <v>412</v>
      </c>
      <c r="BK959" s="1">
        <v>1.1262135922330097</v>
      </c>
      <c r="BL959" s="1">
        <v>3426</v>
      </c>
      <c r="BM959" s="1">
        <v>3457</v>
      </c>
      <c r="BN959" s="1">
        <v>3425</v>
      </c>
      <c r="BO959" s="1">
        <v>3454</v>
      </c>
      <c r="BP959" s="1">
        <v>3426</v>
      </c>
      <c r="BQ959" s="1">
        <v>3467</v>
      </c>
      <c r="BR959" s="1">
        <v>3418</v>
      </c>
      <c r="BS959" s="1">
        <v>3445</v>
      </c>
      <c r="BT959" s="1">
        <v>3426</v>
      </c>
      <c r="BU959" s="1">
        <v>3435</v>
      </c>
      <c r="BV959" s="1">
        <v>3425</v>
      </c>
      <c r="BW959" s="1">
        <v>3431</v>
      </c>
      <c r="BX959" s="35">
        <v>928.8</v>
      </c>
    </row>
    <row r="960" spans="1:76">
      <c r="A960" s="1">
        <v>2016</v>
      </c>
      <c r="B960" s="1">
        <v>4</v>
      </c>
      <c r="C960" s="24">
        <v>42711</v>
      </c>
      <c r="D960" s="26">
        <v>3413</v>
      </c>
      <c r="E960" s="26">
        <v>3423</v>
      </c>
      <c r="F960" s="26">
        <v>3402</v>
      </c>
      <c r="G960" s="26">
        <v>3403</v>
      </c>
      <c r="H960" s="35">
        <v>937.8</v>
      </c>
      <c r="I960" s="81">
        <v>122.46244799999999</v>
      </c>
      <c r="J960" s="119">
        <v>122.46244799999999</v>
      </c>
      <c r="K960" s="119">
        <v>84.967179999999999</v>
      </c>
      <c r="L960" s="72">
        <v>84.967179999999999</v>
      </c>
      <c r="M960" s="7">
        <v>3402</v>
      </c>
      <c r="O960" s="84"/>
      <c r="P960" s="13"/>
      <c r="Q960" s="13"/>
      <c r="R960" s="13"/>
      <c r="S960" s="13"/>
      <c r="T960" s="13"/>
      <c r="U960" s="13"/>
      <c r="V960" s="13"/>
      <c r="W960" s="50"/>
      <c r="X960" s="69">
        <v>3404</v>
      </c>
      <c r="Y960" s="7">
        <v>3456</v>
      </c>
      <c r="Z960" s="68">
        <v>3393</v>
      </c>
      <c r="AA960" s="68">
        <v>3438</v>
      </c>
      <c r="AG960" s="37"/>
      <c r="AH960" s="37"/>
      <c r="AP960" s="14">
        <v>3426</v>
      </c>
      <c r="AQ960" s="14">
        <v>3467</v>
      </c>
      <c r="AR960" s="14">
        <v>3404</v>
      </c>
      <c r="AS960" s="14">
        <v>3416</v>
      </c>
      <c r="AT960" s="14">
        <v>3407.6666666666665</v>
      </c>
      <c r="AU960" s="127">
        <v>10</v>
      </c>
      <c r="AV960" s="127" t="s">
        <v>618</v>
      </c>
      <c r="AW960" s="14">
        <v>1837</v>
      </c>
      <c r="AX960" s="127" t="s">
        <v>618</v>
      </c>
      <c r="AY960" s="14">
        <v>1369</v>
      </c>
      <c r="AZ960" s="1">
        <v>3404</v>
      </c>
      <c r="BA960" s="1">
        <v>3437</v>
      </c>
      <c r="BB960" s="1">
        <v>3393</v>
      </c>
      <c r="BC960" s="1">
        <v>3436</v>
      </c>
      <c r="BH960" s="35">
        <v>3412</v>
      </c>
      <c r="BI960" s="35">
        <v>464</v>
      </c>
      <c r="BJ960" s="35">
        <v>412</v>
      </c>
      <c r="BK960" s="35">
        <v>1.1262135922330097</v>
      </c>
      <c r="BL960" s="1">
        <v>3404</v>
      </c>
      <c r="BM960" s="1">
        <v>3414</v>
      </c>
      <c r="BN960" s="1">
        <v>3393</v>
      </c>
      <c r="BO960" s="1">
        <v>3414</v>
      </c>
      <c r="BP960" s="1">
        <v>3404</v>
      </c>
      <c r="BQ960" s="1">
        <v>3455</v>
      </c>
      <c r="BR960" s="1">
        <v>3393</v>
      </c>
      <c r="BS960" s="1">
        <v>3453</v>
      </c>
      <c r="BT960" s="1">
        <v>3404</v>
      </c>
      <c r="BU960" s="1">
        <v>3406</v>
      </c>
      <c r="BV960" s="1">
        <v>3393</v>
      </c>
      <c r="BW960" s="1">
        <v>3403</v>
      </c>
      <c r="BX960" s="35">
        <v>928.8</v>
      </c>
    </row>
    <row r="961" spans="1:76">
      <c r="A961" s="1">
        <v>2016</v>
      </c>
      <c r="B961" s="1">
        <v>5</v>
      </c>
      <c r="C961" s="24">
        <v>42712</v>
      </c>
      <c r="D961" s="26">
        <v>3429</v>
      </c>
      <c r="E961" s="26">
        <v>3455</v>
      </c>
      <c r="F961" s="26">
        <v>3423</v>
      </c>
      <c r="G961" s="26">
        <v>3444</v>
      </c>
      <c r="H961" s="35">
        <v>937.8</v>
      </c>
      <c r="I961" s="81">
        <v>122.22521999999999</v>
      </c>
      <c r="J961" s="119">
        <v>122.300568</v>
      </c>
      <c r="K961" s="119">
        <v>85.003529999999998</v>
      </c>
      <c r="L961" s="72">
        <v>84.976398000000003</v>
      </c>
      <c r="M961" s="7">
        <v>3447</v>
      </c>
      <c r="O961" s="84"/>
      <c r="P961" s="13"/>
      <c r="Q961" s="13"/>
      <c r="R961" s="13"/>
      <c r="S961" s="13"/>
      <c r="T961" s="13"/>
      <c r="U961" s="13"/>
      <c r="V961" s="13"/>
      <c r="W961" s="50"/>
      <c r="X961" s="69">
        <v>3447</v>
      </c>
      <c r="Y961" s="7">
        <v>3453</v>
      </c>
      <c r="Z961" s="68">
        <v>3420</v>
      </c>
      <c r="AA961" s="68">
        <v>3423</v>
      </c>
      <c r="AG961" s="37"/>
      <c r="AH961" s="37"/>
      <c r="AP961" s="14">
        <v>3404</v>
      </c>
      <c r="AQ961" s="14">
        <v>3456</v>
      </c>
      <c r="AR961" s="14">
        <v>3393</v>
      </c>
      <c r="AS961" s="14">
        <v>3455</v>
      </c>
      <c r="AT961" s="14">
        <v>3430.6666666666665</v>
      </c>
      <c r="AU961" s="127">
        <v>15</v>
      </c>
      <c r="AV961" s="127" t="s">
        <v>618</v>
      </c>
      <c r="AW961" s="14">
        <v>1837</v>
      </c>
      <c r="AX961" s="127" t="s">
        <v>618</v>
      </c>
      <c r="AY961" s="14">
        <v>1369</v>
      </c>
      <c r="AZ961" s="1">
        <v>3447</v>
      </c>
      <c r="BA961" s="1">
        <v>3453</v>
      </c>
      <c r="BB961" s="1">
        <v>3420</v>
      </c>
      <c r="BC961" s="1">
        <v>3425</v>
      </c>
      <c r="BH961" s="1">
        <v>3433</v>
      </c>
      <c r="BI961" s="1">
        <v>628</v>
      </c>
      <c r="BJ961" s="1">
        <v>899</v>
      </c>
      <c r="BK961" s="1">
        <v>0.69855394883203559</v>
      </c>
      <c r="BL961" s="1">
        <v>3447</v>
      </c>
      <c r="BM961" s="1">
        <v>3453</v>
      </c>
      <c r="BN961" s="1">
        <v>3437</v>
      </c>
      <c r="BO961" s="1">
        <v>3443</v>
      </c>
      <c r="BP961" s="1">
        <v>3447</v>
      </c>
      <c r="BQ961" s="1">
        <v>3453</v>
      </c>
      <c r="BR961" s="1">
        <v>3420</v>
      </c>
      <c r="BS961" s="1">
        <v>3439</v>
      </c>
      <c r="BT961" s="1">
        <v>3447</v>
      </c>
      <c r="BU961" s="1">
        <v>3453</v>
      </c>
      <c r="BV961" s="1">
        <v>3441</v>
      </c>
      <c r="BW961" s="1">
        <v>3445</v>
      </c>
      <c r="BX961" s="35">
        <v>928.8</v>
      </c>
    </row>
    <row r="962" spans="1:76">
      <c r="A962" s="1">
        <v>2016</v>
      </c>
      <c r="B962" s="1">
        <v>6</v>
      </c>
      <c r="C962" s="24">
        <v>42713</v>
      </c>
      <c r="D962" s="26">
        <v>3423</v>
      </c>
      <c r="E962" s="26">
        <v>3429</v>
      </c>
      <c r="F962" s="26">
        <v>3411</v>
      </c>
      <c r="G962" s="26">
        <v>3426</v>
      </c>
      <c r="H962" s="35">
        <v>937.8</v>
      </c>
      <c r="I962" s="81">
        <v>121.44372799999999</v>
      </c>
      <c r="J962" s="119">
        <v>121.53856</v>
      </c>
      <c r="K962" s="119">
        <v>85.452348000000001</v>
      </c>
      <c r="L962" s="72">
        <v>85.445359999999994</v>
      </c>
      <c r="M962" s="7">
        <v>3426</v>
      </c>
      <c r="O962" s="84"/>
      <c r="P962" s="13"/>
      <c r="Q962" s="13"/>
      <c r="R962" s="13"/>
      <c r="S962" s="13"/>
      <c r="T962" s="13"/>
      <c r="U962" s="13"/>
      <c r="V962" s="13"/>
      <c r="W962" s="50"/>
      <c r="X962" s="69">
        <v>3427</v>
      </c>
      <c r="Y962" s="7">
        <v>3440</v>
      </c>
      <c r="Z962" s="68">
        <v>3375</v>
      </c>
      <c r="AA962" s="68">
        <v>3379</v>
      </c>
      <c r="AG962" s="37"/>
      <c r="AH962" s="37"/>
      <c r="AP962" s="14">
        <v>3447</v>
      </c>
      <c r="AQ962" s="14">
        <v>3453</v>
      </c>
      <c r="AR962" s="14">
        <v>3411</v>
      </c>
      <c r="AS962" s="14">
        <v>3417</v>
      </c>
      <c r="AT962" s="14">
        <v>3429.3333333333335</v>
      </c>
      <c r="AU962" s="127">
        <v>3</v>
      </c>
      <c r="AV962" s="127" t="s">
        <v>618</v>
      </c>
      <c r="AW962" s="14">
        <v>1837</v>
      </c>
      <c r="AX962" s="127" t="s">
        <v>618</v>
      </c>
      <c r="AY962" s="14">
        <v>1369</v>
      </c>
      <c r="AZ962" s="1">
        <v>3427</v>
      </c>
      <c r="BA962" s="1">
        <v>3440</v>
      </c>
      <c r="BB962" s="1">
        <v>3411</v>
      </c>
      <c r="BC962" s="1">
        <v>3415</v>
      </c>
      <c r="BH962" s="1">
        <v>3420</v>
      </c>
      <c r="BI962" s="1">
        <v>739</v>
      </c>
      <c r="BJ962" s="1">
        <v>984</v>
      </c>
      <c r="BK962" s="1">
        <v>0.75101626016260159</v>
      </c>
      <c r="BL962" s="1">
        <v>3427</v>
      </c>
      <c r="BM962" s="1">
        <v>3440</v>
      </c>
      <c r="BN962" s="1">
        <v>3423</v>
      </c>
      <c r="BO962" s="1">
        <v>3433</v>
      </c>
      <c r="BP962" s="1">
        <v>3427</v>
      </c>
      <c r="BQ962" s="1">
        <v>3440</v>
      </c>
      <c r="BR962" s="1">
        <v>3394</v>
      </c>
      <c r="BS962" s="1">
        <v>3397</v>
      </c>
      <c r="BT962" s="1">
        <v>3427</v>
      </c>
      <c r="BU962" s="1">
        <v>3430</v>
      </c>
      <c r="BV962" s="1">
        <v>3423</v>
      </c>
      <c r="BW962" s="1">
        <v>3427</v>
      </c>
      <c r="BX962" s="35">
        <v>928.8</v>
      </c>
    </row>
    <row r="963" spans="1:76">
      <c r="A963" s="1">
        <v>2016</v>
      </c>
      <c r="B963" s="1">
        <v>2</v>
      </c>
      <c r="C963" s="24">
        <v>42716</v>
      </c>
      <c r="D963" s="26">
        <v>3388</v>
      </c>
      <c r="E963" s="26">
        <v>3399</v>
      </c>
      <c r="F963" s="26">
        <v>3371</v>
      </c>
      <c r="G963" s="26">
        <v>3393</v>
      </c>
      <c r="H963" s="35">
        <v>937.8</v>
      </c>
      <c r="I963" s="81">
        <v>122.10827999999999</v>
      </c>
      <c r="J963" s="119">
        <v>122.212902</v>
      </c>
      <c r="K963" s="119">
        <v>86.168239999999997</v>
      </c>
      <c r="L963" s="72">
        <v>86.157666000000006</v>
      </c>
      <c r="M963" s="7">
        <v>3389</v>
      </c>
      <c r="O963" s="84"/>
      <c r="P963" s="13"/>
      <c r="Q963" s="13"/>
      <c r="R963" s="13"/>
      <c r="S963" s="13"/>
      <c r="T963" s="13"/>
      <c r="U963" s="13"/>
      <c r="V963" s="13"/>
      <c r="W963" s="50"/>
      <c r="X963" s="69">
        <v>3389</v>
      </c>
      <c r="Y963" s="7">
        <v>3450</v>
      </c>
      <c r="Z963" s="68">
        <v>3387</v>
      </c>
      <c r="AA963" s="68">
        <v>3435</v>
      </c>
      <c r="AG963" s="37"/>
      <c r="AH963" s="37"/>
      <c r="AP963" s="14">
        <v>3427</v>
      </c>
      <c r="AQ963" s="14">
        <v>3440</v>
      </c>
      <c r="AR963" s="14">
        <v>3370</v>
      </c>
      <c r="AS963" s="14">
        <v>3381</v>
      </c>
      <c r="AT963" s="14">
        <v>3417.6666666666665</v>
      </c>
      <c r="AU963" s="127">
        <v>5</v>
      </c>
      <c r="AV963" s="127" t="s">
        <v>618</v>
      </c>
      <c r="AW963" s="14">
        <v>1837</v>
      </c>
      <c r="AX963" s="127" t="s">
        <v>618</v>
      </c>
      <c r="AY963" s="14">
        <v>1369</v>
      </c>
      <c r="AZ963" s="1">
        <v>3389</v>
      </c>
      <c r="BA963" s="1">
        <v>3418</v>
      </c>
      <c r="BB963" s="1">
        <v>3387</v>
      </c>
      <c r="BC963" s="1">
        <v>3416</v>
      </c>
      <c r="BH963" s="1">
        <v>3385</v>
      </c>
      <c r="BI963" s="1">
        <v>713</v>
      </c>
      <c r="BJ963" s="1">
        <v>759</v>
      </c>
      <c r="BK963" s="1">
        <v>0.93939393939393945</v>
      </c>
      <c r="BL963" s="1">
        <v>3389</v>
      </c>
      <c r="BM963" s="1">
        <v>3418</v>
      </c>
      <c r="BN963" s="1">
        <v>3387</v>
      </c>
      <c r="BO963" s="1">
        <v>3399</v>
      </c>
      <c r="BP963" s="1">
        <v>3389</v>
      </c>
      <c r="BQ963" s="1">
        <v>3439</v>
      </c>
      <c r="BR963" s="1">
        <v>3387</v>
      </c>
      <c r="BS963" s="1">
        <v>3437</v>
      </c>
      <c r="BT963" s="1">
        <v>3389</v>
      </c>
      <c r="BU963" s="1">
        <v>3397</v>
      </c>
      <c r="BV963" s="1">
        <v>3387</v>
      </c>
      <c r="BW963" s="1">
        <v>3390</v>
      </c>
      <c r="BX963" s="35">
        <v>928.8</v>
      </c>
    </row>
    <row r="964" spans="1:76">
      <c r="A964" s="1">
        <v>2016</v>
      </c>
      <c r="B964" s="1">
        <v>3</v>
      </c>
      <c r="C964" s="24">
        <v>42717</v>
      </c>
      <c r="D964" s="26">
        <v>3434</v>
      </c>
      <c r="E964" s="26">
        <v>3436</v>
      </c>
      <c r="F964" s="26">
        <v>3419</v>
      </c>
      <c r="G964" s="26">
        <v>3424</v>
      </c>
      <c r="H964" s="1">
        <v>935.5</v>
      </c>
      <c r="I964" s="81">
        <v>122.531115</v>
      </c>
      <c r="J964" s="119">
        <v>122.57630399999999</v>
      </c>
      <c r="K964" s="119">
        <v>86.20129</v>
      </c>
      <c r="L964" s="72">
        <v>86.220292000000001</v>
      </c>
      <c r="M964" s="7">
        <v>3424</v>
      </c>
      <c r="O964" s="84"/>
      <c r="P964" s="13"/>
      <c r="Q964" s="13"/>
      <c r="R964" s="13"/>
      <c r="S964" s="13"/>
      <c r="T964" s="13"/>
      <c r="U964" s="13"/>
      <c r="V964" s="13"/>
      <c r="W964" s="50"/>
      <c r="X964" s="69">
        <v>3425</v>
      </c>
      <c r="Y964" s="7">
        <v>3455</v>
      </c>
      <c r="Z964" s="68">
        <v>3413</v>
      </c>
      <c r="AA964" s="68">
        <v>3447</v>
      </c>
      <c r="AG964" s="37"/>
      <c r="AH964" s="37"/>
      <c r="AP964" s="14">
        <v>3389</v>
      </c>
      <c r="AQ964" s="14">
        <v>3450</v>
      </c>
      <c r="AR964" s="14">
        <v>3387</v>
      </c>
      <c r="AS964" s="14">
        <v>3433</v>
      </c>
      <c r="AT964" s="14">
        <v>3410.3333333333335</v>
      </c>
      <c r="AU964" s="127">
        <v>10</v>
      </c>
      <c r="AV964" s="127" t="s">
        <v>618</v>
      </c>
      <c r="AW964" s="14">
        <v>1837</v>
      </c>
      <c r="AX964" s="127" t="s">
        <v>618</v>
      </c>
      <c r="AY964" s="14">
        <v>1369</v>
      </c>
      <c r="AZ964" s="1">
        <v>3425</v>
      </c>
      <c r="BA964" s="1">
        <v>3447</v>
      </c>
      <c r="BB964" s="1">
        <v>3413</v>
      </c>
      <c r="BC964" s="1">
        <v>3441</v>
      </c>
      <c r="BH964" s="1">
        <v>3426</v>
      </c>
      <c r="BI964" s="1">
        <v>878</v>
      </c>
      <c r="BJ964" s="1">
        <v>817</v>
      </c>
      <c r="BK964" s="1">
        <v>1.0746634026927784</v>
      </c>
      <c r="BL964" s="1">
        <v>3425</v>
      </c>
      <c r="BM964" s="1">
        <v>3435</v>
      </c>
      <c r="BN964" s="1">
        <v>3413</v>
      </c>
      <c r="BO964" s="1">
        <v>3429</v>
      </c>
      <c r="BP964" s="1">
        <v>3425</v>
      </c>
      <c r="BQ964" s="1">
        <v>3455</v>
      </c>
      <c r="BR964" s="1">
        <v>3413</v>
      </c>
      <c r="BS964" s="1">
        <v>3445</v>
      </c>
      <c r="BT964" s="1">
        <v>3425</v>
      </c>
      <c r="BU964" s="1">
        <v>3430</v>
      </c>
      <c r="BV964" s="1">
        <v>3420</v>
      </c>
      <c r="BW964" s="1">
        <v>3421</v>
      </c>
      <c r="BX964" s="35">
        <v>928.8</v>
      </c>
    </row>
    <row r="965" spans="1:76">
      <c r="A965" s="1">
        <v>2016</v>
      </c>
      <c r="B965" s="1">
        <v>4</v>
      </c>
      <c r="C965" s="24">
        <v>42718</v>
      </c>
      <c r="D965" s="26">
        <v>3450</v>
      </c>
      <c r="E965" s="26">
        <v>3450</v>
      </c>
      <c r="F965" s="26">
        <v>3438</v>
      </c>
      <c r="G965" s="26">
        <v>3442</v>
      </c>
      <c r="H965" s="1">
        <v>924.4</v>
      </c>
      <c r="I965" s="81">
        <v>122.525676</v>
      </c>
      <c r="J965" s="119">
        <v>122.42090399999999</v>
      </c>
      <c r="K965" s="119">
        <v>86.217935999999995</v>
      </c>
      <c r="L965" s="72">
        <v>86.105040000000002</v>
      </c>
      <c r="M965" s="7">
        <v>3448</v>
      </c>
      <c r="O965" s="84"/>
      <c r="P965" s="13"/>
      <c r="Q965" s="13"/>
      <c r="R965" s="13"/>
      <c r="S965" s="13"/>
      <c r="T965" s="13"/>
      <c r="U965" s="13"/>
      <c r="V965" s="13"/>
      <c r="W965" s="50"/>
      <c r="X965" s="69">
        <v>3449</v>
      </c>
      <c r="Y965" s="7">
        <v>3485</v>
      </c>
      <c r="Z965" s="68">
        <v>3447</v>
      </c>
      <c r="AA965" s="68">
        <v>3471</v>
      </c>
      <c r="AG965" s="37"/>
      <c r="AH965" s="37"/>
      <c r="AP965" s="14">
        <v>3425</v>
      </c>
      <c r="AQ965" s="14">
        <v>3455</v>
      </c>
      <c r="AR965" s="14">
        <v>3413</v>
      </c>
      <c r="AS965" s="14">
        <v>3443</v>
      </c>
      <c r="AT965" s="14">
        <v>3419</v>
      </c>
      <c r="AU965" s="127">
        <v>8</v>
      </c>
      <c r="AV965" s="127" t="s">
        <v>618</v>
      </c>
      <c r="AW965" s="14">
        <v>1837</v>
      </c>
      <c r="AX965" s="127" t="s">
        <v>618</v>
      </c>
      <c r="AY965" s="14">
        <v>1369</v>
      </c>
      <c r="AZ965" s="1">
        <v>3449</v>
      </c>
      <c r="BA965" s="1">
        <v>3475</v>
      </c>
      <c r="BB965" s="1">
        <v>3447</v>
      </c>
      <c r="BC965" s="1">
        <v>3469</v>
      </c>
      <c r="BH965" s="1">
        <v>3447</v>
      </c>
      <c r="BI965" s="1">
        <v>1238</v>
      </c>
      <c r="BJ965" s="1">
        <v>735</v>
      </c>
      <c r="BK965" s="1">
        <v>1.6843537414965986</v>
      </c>
      <c r="BL965" s="1">
        <v>3449</v>
      </c>
      <c r="BM965" s="1">
        <v>3463</v>
      </c>
      <c r="BN965" s="1">
        <v>3447</v>
      </c>
      <c r="BO965" s="1">
        <v>3461</v>
      </c>
      <c r="BP965" s="1">
        <v>3449</v>
      </c>
      <c r="BQ965" s="1">
        <v>3479</v>
      </c>
      <c r="BR965" s="1">
        <v>3447</v>
      </c>
      <c r="BS965" s="1">
        <v>3476</v>
      </c>
      <c r="BT965" s="1">
        <v>3449</v>
      </c>
      <c r="BU965" s="1">
        <v>3458</v>
      </c>
      <c r="BV965" s="1">
        <v>3447</v>
      </c>
      <c r="BW965" s="1">
        <v>3452</v>
      </c>
      <c r="BX965" s="1">
        <v>938</v>
      </c>
    </row>
    <row r="966" spans="1:76">
      <c r="A966" s="1">
        <v>2016</v>
      </c>
      <c r="B966" s="1">
        <v>5</v>
      </c>
      <c r="C966" s="24">
        <v>42719</v>
      </c>
      <c r="D966" s="26">
        <v>3461</v>
      </c>
      <c r="E966" s="26">
        <v>3515</v>
      </c>
      <c r="F966" s="26">
        <v>3460</v>
      </c>
      <c r="G966" s="26">
        <v>3500</v>
      </c>
      <c r="H966" s="1">
        <v>896.6</v>
      </c>
      <c r="I966" s="81">
        <v>123.316633</v>
      </c>
      <c r="J966" s="119">
        <v>123.310248</v>
      </c>
      <c r="K966" s="119">
        <v>87.204744000000005</v>
      </c>
      <c r="L966" s="72">
        <v>87.135947999999999</v>
      </c>
      <c r="M966" s="7">
        <v>3498</v>
      </c>
      <c r="O966" s="84"/>
      <c r="P966" s="13"/>
      <c r="Q966" s="13"/>
      <c r="R966" s="13"/>
      <c r="S966" s="13"/>
      <c r="T966" s="13"/>
      <c r="U966" s="13"/>
      <c r="V966" s="13"/>
      <c r="W966" s="50"/>
      <c r="X966" s="69">
        <v>3500</v>
      </c>
      <c r="Y966" s="7">
        <v>3500</v>
      </c>
      <c r="Z966" s="68">
        <v>3374</v>
      </c>
      <c r="AA966" s="68">
        <v>3400</v>
      </c>
      <c r="AG966" s="37"/>
      <c r="AH966" s="37"/>
      <c r="AP966" s="14">
        <v>3449</v>
      </c>
      <c r="AQ966" s="14">
        <v>3491</v>
      </c>
      <c r="AR966" s="14">
        <v>3447</v>
      </c>
      <c r="AS966" s="14">
        <v>3491</v>
      </c>
      <c r="AT966" s="14">
        <v>3455.6666666666665</v>
      </c>
      <c r="AU966" s="127">
        <v>39</v>
      </c>
      <c r="AV966" s="127">
        <v>-75</v>
      </c>
      <c r="AW966" s="14">
        <v>1762</v>
      </c>
      <c r="AX966" s="127" t="s">
        <v>618</v>
      </c>
      <c r="AY966" s="14">
        <v>1369</v>
      </c>
      <c r="AZ966" s="1">
        <v>3500</v>
      </c>
      <c r="BA966" s="1">
        <v>3500</v>
      </c>
      <c r="BB966" s="1">
        <v>3439</v>
      </c>
      <c r="BC966" s="1">
        <v>3449</v>
      </c>
      <c r="BH966" s="1">
        <v>3484</v>
      </c>
      <c r="BI966" s="1">
        <v>730</v>
      </c>
      <c r="BJ966" s="1">
        <v>758</v>
      </c>
      <c r="BK966" s="1">
        <v>0.96306068601583117</v>
      </c>
      <c r="BL966" s="1">
        <v>3500</v>
      </c>
      <c r="BM966" s="1">
        <v>3500</v>
      </c>
      <c r="BN966" s="1">
        <v>3462</v>
      </c>
      <c r="BO966" s="1">
        <v>3478</v>
      </c>
      <c r="BP966" s="1">
        <v>3500</v>
      </c>
      <c r="BQ966" s="1">
        <v>3500</v>
      </c>
      <c r="BR966" s="1">
        <v>3439</v>
      </c>
      <c r="BS966" s="1">
        <v>3465</v>
      </c>
      <c r="BT966" s="1">
        <v>3500</v>
      </c>
      <c r="BU966" s="1">
        <v>3500</v>
      </c>
      <c r="BV966" s="1">
        <v>3475</v>
      </c>
      <c r="BW966" s="1">
        <v>3476</v>
      </c>
      <c r="BX966" s="1">
        <v>921.1</v>
      </c>
    </row>
    <row r="967" spans="1:76">
      <c r="A967" s="1">
        <v>2016</v>
      </c>
      <c r="B967" s="1">
        <v>6</v>
      </c>
      <c r="C967" s="24">
        <v>42720</v>
      </c>
      <c r="D967" s="26">
        <v>3418</v>
      </c>
      <c r="E967" s="26">
        <v>3440</v>
      </c>
      <c r="F967" s="26">
        <v>3401</v>
      </c>
      <c r="G967" s="26">
        <v>3433</v>
      </c>
      <c r="H967" s="1">
        <v>927.6</v>
      </c>
      <c r="I967" s="81">
        <v>123.30821</v>
      </c>
      <c r="J967" s="119">
        <v>123.326346</v>
      </c>
      <c r="K967" s="119">
        <v>86.815309999999997</v>
      </c>
      <c r="L967" s="72">
        <v>86.915598000000003</v>
      </c>
      <c r="M967" s="7">
        <v>3435</v>
      </c>
      <c r="O967" s="84"/>
      <c r="P967" s="13"/>
      <c r="Q967" s="13"/>
      <c r="R967" s="13"/>
      <c r="S967" s="13"/>
      <c r="T967" s="13"/>
      <c r="U967" s="13"/>
      <c r="V967" s="13"/>
      <c r="W967" s="50"/>
      <c r="X967" s="69">
        <v>3439</v>
      </c>
      <c r="Y967" s="7">
        <v>3519</v>
      </c>
      <c r="Z967" s="68">
        <v>3413</v>
      </c>
      <c r="AA967" s="68">
        <v>3486</v>
      </c>
      <c r="AG967" s="37"/>
      <c r="AH967" s="37"/>
      <c r="AP967" s="14">
        <v>3500</v>
      </c>
      <c r="AQ967" s="14">
        <v>3500</v>
      </c>
      <c r="AR967" s="14">
        <v>3374</v>
      </c>
      <c r="AS967" s="14">
        <v>3408</v>
      </c>
      <c r="AT967" s="14">
        <v>3447.3333333333335</v>
      </c>
      <c r="AU967" s="127">
        <v>15</v>
      </c>
      <c r="AV967" s="127" t="s">
        <v>618</v>
      </c>
      <c r="AW967" s="14">
        <v>1762</v>
      </c>
      <c r="AX967" s="127" t="s">
        <v>618</v>
      </c>
      <c r="AY967" s="14">
        <v>1369</v>
      </c>
      <c r="AZ967" s="1">
        <v>3439</v>
      </c>
      <c r="BA967" s="1">
        <v>3444</v>
      </c>
      <c r="BB967" s="1">
        <v>3413</v>
      </c>
      <c r="BC967" s="1">
        <v>3437</v>
      </c>
      <c r="BH967" s="1">
        <v>3403</v>
      </c>
      <c r="BI967" s="1">
        <v>780</v>
      </c>
      <c r="BJ967" s="1">
        <v>911</v>
      </c>
      <c r="BK967" s="1">
        <v>0.85620197585071345</v>
      </c>
      <c r="BL967" s="1">
        <v>3476</v>
      </c>
      <c r="BM967" s="1">
        <v>3485</v>
      </c>
      <c r="BN967" s="1">
        <v>3449</v>
      </c>
      <c r="BO967" s="1">
        <v>3455</v>
      </c>
      <c r="BP967" s="1">
        <v>3439</v>
      </c>
      <c r="BQ967" s="1">
        <v>3448</v>
      </c>
      <c r="BR967" s="1">
        <v>3413</v>
      </c>
      <c r="BS967" s="1">
        <v>3439</v>
      </c>
      <c r="BT967" s="1">
        <v>3439</v>
      </c>
      <c r="BU967" s="1">
        <v>3441</v>
      </c>
      <c r="BV967" s="1">
        <v>3433</v>
      </c>
      <c r="BW967" s="1">
        <v>3439</v>
      </c>
      <c r="BX967" s="1">
        <v>905.1</v>
      </c>
    </row>
    <row r="968" spans="1:76">
      <c r="A968" s="1">
        <v>2016</v>
      </c>
      <c r="B968" s="1">
        <v>2</v>
      </c>
      <c r="C968" s="24">
        <v>42723</v>
      </c>
      <c r="D968" s="26">
        <v>3502</v>
      </c>
      <c r="E968" s="26">
        <v>3505</v>
      </c>
      <c r="F968" s="26">
        <v>3462</v>
      </c>
      <c r="G968" s="26">
        <v>3469</v>
      </c>
      <c r="H968" s="1">
        <v>917.3</v>
      </c>
      <c r="I968" s="81">
        <v>122.248738</v>
      </c>
      <c r="J968" s="119">
        <v>122.248738</v>
      </c>
      <c r="K968" s="119">
        <v>85.148607999999996</v>
      </c>
      <c r="L968" s="72">
        <v>85.148607999999996</v>
      </c>
      <c r="M968" s="114">
        <v>3435</v>
      </c>
      <c r="O968" s="84"/>
      <c r="P968" s="13"/>
      <c r="Q968" s="13"/>
      <c r="R968" s="13"/>
      <c r="S968" s="13"/>
      <c r="T968" s="13"/>
      <c r="U968" s="13"/>
      <c r="V968" s="13"/>
      <c r="W968" s="50"/>
      <c r="X968" s="69">
        <v>3476</v>
      </c>
      <c r="Y968" s="7">
        <v>3485</v>
      </c>
      <c r="Z968" s="68">
        <v>3425</v>
      </c>
      <c r="AA968" s="68">
        <v>3443</v>
      </c>
      <c r="AG968" s="37"/>
      <c r="AH968" s="37"/>
      <c r="AP968" s="14">
        <v>3439</v>
      </c>
      <c r="AQ968" s="14">
        <v>3519</v>
      </c>
      <c r="AR968" s="14">
        <v>3413</v>
      </c>
      <c r="AS968" s="14">
        <v>3491</v>
      </c>
      <c r="AT968" s="14">
        <v>3463.3333333333335</v>
      </c>
      <c r="AU968" s="127">
        <v>33</v>
      </c>
      <c r="AV968" s="127" t="s">
        <v>618</v>
      </c>
      <c r="AW968" s="14">
        <v>1762</v>
      </c>
      <c r="AX968" s="127" t="s">
        <v>618</v>
      </c>
      <c r="AY968" s="14">
        <v>1369</v>
      </c>
      <c r="AZ968" s="1">
        <v>3476</v>
      </c>
      <c r="BA968" s="1">
        <v>3485</v>
      </c>
      <c r="BB968" s="1">
        <v>3446</v>
      </c>
      <c r="BC968" s="1">
        <v>3473</v>
      </c>
      <c r="BH968" s="35">
        <v>3403</v>
      </c>
      <c r="BI968" s="35">
        <v>780</v>
      </c>
      <c r="BJ968" s="35">
        <v>911</v>
      </c>
      <c r="BK968" s="35">
        <v>0.85620197585071345</v>
      </c>
      <c r="BL968" s="35">
        <v>3476</v>
      </c>
      <c r="BM968" s="35">
        <v>3485</v>
      </c>
      <c r="BN968" s="35">
        <v>3449</v>
      </c>
      <c r="BO968" s="35">
        <v>3455</v>
      </c>
      <c r="BP968" s="1">
        <v>3476</v>
      </c>
      <c r="BQ968" s="1">
        <v>3485</v>
      </c>
      <c r="BR968" s="1">
        <v>3446</v>
      </c>
      <c r="BS968" s="1">
        <v>3467</v>
      </c>
      <c r="BT968" s="1">
        <v>3476</v>
      </c>
      <c r="BU968" s="1">
        <v>3485</v>
      </c>
      <c r="BV968" s="1">
        <v>3448</v>
      </c>
      <c r="BW968" s="1">
        <v>3449</v>
      </c>
      <c r="BX968" s="1">
        <v>919</v>
      </c>
    </row>
    <row r="969" spans="1:76">
      <c r="A969" s="1">
        <v>2016</v>
      </c>
      <c r="B969" s="1">
        <v>3</v>
      </c>
      <c r="C969" s="24">
        <v>42724</v>
      </c>
      <c r="D969" s="26">
        <v>3450</v>
      </c>
      <c r="E969" s="26">
        <v>3468</v>
      </c>
      <c r="F969" s="26">
        <v>3442</v>
      </c>
      <c r="G969" s="26">
        <v>3468</v>
      </c>
      <c r="H969" s="1">
        <v>921.15</v>
      </c>
      <c r="I969" s="81">
        <v>122.326894</v>
      </c>
      <c r="J969" s="119">
        <v>122.30473000000001</v>
      </c>
      <c r="K969" s="119">
        <v>85.271709999999999</v>
      </c>
      <c r="L969" s="72">
        <v>85.264475000000004</v>
      </c>
      <c r="M969" s="114">
        <v>3435</v>
      </c>
      <c r="O969" s="84"/>
      <c r="P969" s="13"/>
      <c r="Q969" s="13"/>
      <c r="R969" s="13"/>
      <c r="S969" s="13"/>
      <c r="T969" s="13"/>
      <c r="U969" s="13"/>
      <c r="V969" s="13"/>
      <c r="W969" s="50"/>
      <c r="X969" s="69">
        <v>3469</v>
      </c>
      <c r="Y969" s="7">
        <v>3489</v>
      </c>
      <c r="Z969" s="68">
        <v>3418</v>
      </c>
      <c r="AA969" s="68">
        <v>3469</v>
      </c>
      <c r="AG969" s="37"/>
      <c r="AH969" s="37"/>
      <c r="AP969" s="14">
        <v>3476</v>
      </c>
      <c r="AQ969" s="14">
        <v>3485</v>
      </c>
      <c r="AR969" s="14">
        <v>3425</v>
      </c>
      <c r="AS969" s="14">
        <v>3455</v>
      </c>
      <c r="AT969" s="14">
        <v>3451.3333333333335</v>
      </c>
      <c r="AU969" s="127">
        <v>18</v>
      </c>
      <c r="AV969" s="127" t="s">
        <v>618</v>
      </c>
      <c r="AW969" s="14">
        <v>1762</v>
      </c>
      <c r="AX969" s="127" t="s">
        <v>618</v>
      </c>
      <c r="AY969" s="14">
        <v>1369</v>
      </c>
      <c r="AZ969" s="1">
        <v>3469</v>
      </c>
      <c r="BA969" s="1">
        <v>3472</v>
      </c>
      <c r="BB969" s="1">
        <v>3442</v>
      </c>
      <c r="BC969" s="1">
        <v>3454</v>
      </c>
      <c r="BH969" s="35">
        <v>3403</v>
      </c>
      <c r="BI969" s="35">
        <v>780</v>
      </c>
      <c r="BJ969" s="35">
        <v>911</v>
      </c>
      <c r="BK969" s="35">
        <v>0.85620197585071345</v>
      </c>
      <c r="BL969" s="1">
        <v>3469</v>
      </c>
      <c r="BM969" s="1">
        <v>3472</v>
      </c>
      <c r="BN969" s="1">
        <v>3442</v>
      </c>
      <c r="BO969" s="1">
        <v>3445</v>
      </c>
      <c r="BP969" s="1">
        <v>3469</v>
      </c>
      <c r="BQ969" s="1">
        <v>3472</v>
      </c>
      <c r="BR969" s="1">
        <v>3421</v>
      </c>
      <c r="BS969" s="1">
        <v>3424</v>
      </c>
      <c r="BT969" s="1">
        <v>3469</v>
      </c>
      <c r="BU969" s="1">
        <v>3472</v>
      </c>
      <c r="BV969" s="1">
        <v>3456</v>
      </c>
      <c r="BW969" s="1">
        <v>3458</v>
      </c>
      <c r="BX969" s="1">
        <v>914.75</v>
      </c>
    </row>
    <row r="970" spans="1:76">
      <c r="A970" s="1">
        <v>2016</v>
      </c>
      <c r="B970" s="1">
        <v>4</v>
      </c>
      <c r="C970" s="24">
        <v>42725</v>
      </c>
      <c r="D970" s="26">
        <v>3476</v>
      </c>
      <c r="E970" s="26">
        <v>3478</v>
      </c>
      <c r="F970" s="26">
        <v>3461</v>
      </c>
      <c r="G970" s="26">
        <v>3465</v>
      </c>
      <c r="H970" s="1">
        <v>916.7</v>
      </c>
      <c r="I970" s="81">
        <v>122.316159</v>
      </c>
      <c r="J970" s="119">
        <v>122.29534099999999</v>
      </c>
      <c r="K970" s="119">
        <v>85.324010999999999</v>
      </c>
      <c r="L970" s="72">
        <v>85.262493000000006</v>
      </c>
      <c r="M970" s="114">
        <v>3435</v>
      </c>
      <c r="O970" s="84"/>
      <c r="P970" s="13"/>
      <c r="Q970" s="13"/>
      <c r="R970" s="13"/>
      <c r="S970" s="13"/>
      <c r="T970" s="13"/>
      <c r="U970" s="13"/>
      <c r="V970" s="13"/>
      <c r="W970" s="50"/>
      <c r="X970" s="69">
        <v>3470</v>
      </c>
      <c r="Y970" s="7">
        <v>3470</v>
      </c>
      <c r="Z970" s="68">
        <v>3426</v>
      </c>
      <c r="AA970" s="68">
        <v>3458</v>
      </c>
      <c r="AG970" s="37"/>
      <c r="AH970" s="37"/>
      <c r="AP970" s="14">
        <v>3469</v>
      </c>
      <c r="AQ970" s="14">
        <v>3489</v>
      </c>
      <c r="AR970" s="14">
        <v>3418</v>
      </c>
      <c r="AS970" s="14">
        <v>3467</v>
      </c>
      <c r="AT970" s="14">
        <v>3471</v>
      </c>
      <c r="AU970" s="127">
        <v>11</v>
      </c>
      <c r="AV970" s="127" t="s">
        <v>618</v>
      </c>
      <c r="AW970" s="14">
        <v>1762</v>
      </c>
      <c r="AX970" s="127" t="s">
        <v>618</v>
      </c>
      <c r="AY970" s="14">
        <v>1369</v>
      </c>
      <c r="AZ970" s="1">
        <v>3470</v>
      </c>
      <c r="BA970" s="1">
        <v>3470</v>
      </c>
      <c r="BB970" s="1">
        <v>3426</v>
      </c>
      <c r="BC970" s="1">
        <v>3431</v>
      </c>
      <c r="BH970" s="35">
        <v>3403</v>
      </c>
      <c r="BI970" s="35">
        <v>780</v>
      </c>
      <c r="BJ970" s="35">
        <v>911</v>
      </c>
      <c r="BK970" s="35">
        <v>0.85620197585071345</v>
      </c>
      <c r="BL970" s="1">
        <v>3470</v>
      </c>
      <c r="BM970" s="1">
        <v>3470</v>
      </c>
      <c r="BN970" s="1">
        <v>3448</v>
      </c>
      <c r="BO970" s="1">
        <v>3452</v>
      </c>
      <c r="BP970" s="1">
        <v>3470</v>
      </c>
      <c r="BQ970" s="1">
        <v>3470</v>
      </c>
      <c r="BR970" s="1">
        <v>3426</v>
      </c>
      <c r="BS970" s="1">
        <v>3436</v>
      </c>
      <c r="BT970" s="35">
        <v>3469</v>
      </c>
      <c r="BU970" s="35">
        <v>3472</v>
      </c>
      <c r="BV970" s="35">
        <v>3456</v>
      </c>
      <c r="BW970" s="35">
        <v>3458</v>
      </c>
      <c r="BX970" s="35">
        <v>914.75</v>
      </c>
    </row>
    <row r="971" spans="1:76">
      <c r="A971" s="1">
        <v>2016</v>
      </c>
      <c r="B971" s="1">
        <v>5</v>
      </c>
      <c r="C971" s="24">
        <v>42726</v>
      </c>
      <c r="D971" s="26">
        <v>3450</v>
      </c>
      <c r="E971" s="26">
        <v>3462</v>
      </c>
      <c r="F971" s="26">
        <v>3438</v>
      </c>
      <c r="G971" s="26">
        <v>3440</v>
      </c>
      <c r="H971" s="1">
        <v>895</v>
      </c>
      <c r="I971" s="81">
        <v>122.831884</v>
      </c>
      <c r="J971" s="119">
        <v>122.865852</v>
      </c>
      <c r="K971" s="119">
        <v>85.126118000000005</v>
      </c>
      <c r="L971" s="72">
        <v>85.098070000000007</v>
      </c>
      <c r="M971" s="114">
        <v>3435</v>
      </c>
      <c r="O971" s="84"/>
      <c r="P971" s="13"/>
      <c r="Q971" s="13"/>
      <c r="R971" s="13"/>
      <c r="S971" s="13"/>
      <c r="T971" s="13"/>
      <c r="U971" s="13"/>
      <c r="V971" s="13"/>
      <c r="W971" s="50"/>
      <c r="X971" s="69">
        <v>3450</v>
      </c>
      <c r="Y971" s="7">
        <v>3463</v>
      </c>
      <c r="Z971" s="68">
        <v>3420</v>
      </c>
      <c r="AA971" s="68">
        <v>3430</v>
      </c>
      <c r="AG971" s="37"/>
      <c r="AH971" s="37"/>
      <c r="AP971" s="14">
        <v>3470</v>
      </c>
      <c r="AQ971" s="14">
        <v>3470</v>
      </c>
      <c r="AR971" s="14">
        <v>3426</v>
      </c>
      <c r="AS971" s="14">
        <v>3457</v>
      </c>
      <c r="AT971" s="14">
        <v>3459.6666666666665</v>
      </c>
      <c r="AU971" s="127">
        <v>10</v>
      </c>
      <c r="AV971" s="127" t="s">
        <v>618</v>
      </c>
      <c r="AW971" s="14">
        <v>1762</v>
      </c>
      <c r="AX971" s="127" t="s">
        <v>618</v>
      </c>
      <c r="AY971" s="14">
        <v>1369</v>
      </c>
      <c r="AZ971" s="1">
        <v>3446</v>
      </c>
      <c r="BA971" s="1">
        <v>3455</v>
      </c>
      <c r="BB971" s="1">
        <v>3424</v>
      </c>
      <c r="BC971" s="1">
        <v>3444</v>
      </c>
      <c r="BH971" s="35">
        <v>3403</v>
      </c>
      <c r="BI971" s="35">
        <v>780</v>
      </c>
      <c r="BJ971" s="35">
        <v>911</v>
      </c>
      <c r="BK971" s="35">
        <v>0.85620197585071345</v>
      </c>
      <c r="BL971" s="1">
        <v>3446</v>
      </c>
      <c r="BM971" s="1">
        <v>3455</v>
      </c>
      <c r="BN971" s="1">
        <v>3424</v>
      </c>
      <c r="BO971" s="1">
        <v>3438</v>
      </c>
      <c r="BP971" s="1">
        <v>3446</v>
      </c>
      <c r="BQ971" s="1">
        <v>3455</v>
      </c>
      <c r="BR971" s="1">
        <v>3424</v>
      </c>
      <c r="BS971" s="1">
        <v>3454</v>
      </c>
      <c r="BT971" s="1">
        <v>3446</v>
      </c>
      <c r="BU971" s="1">
        <v>3455</v>
      </c>
      <c r="BV971" s="1">
        <v>3442</v>
      </c>
      <c r="BW971" s="1">
        <v>3442</v>
      </c>
      <c r="BX971" s="1">
        <v>913.2</v>
      </c>
    </row>
    <row r="972" spans="1:76">
      <c r="A972" s="1">
        <v>2016</v>
      </c>
      <c r="B972" s="1">
        <v>2</v>
      </c>
      <c r="C972" s="24">
        <v>42730</v>
      </c>
      <c r="D972" s="26">
        <v>3419</v>
      </c>
      <c r="E972" s="26">
        <v>3420</v>
      </c>
      <c r="F972" s="26">
        <v>3380</v>
      </c>
      <c r="G972" s="26">
        <v>3397</v>
      </c>
      <c r="H972" s="1">
        <v>895</v>
      </c>
      <c r="I972" s="81">
        <v>122.51002</v>
      </c>
      <c r="J972" s="119">
        <v>122.51002</v>
      </c>
      <c r="K972" s="119">
        <v>84.218320000000006</v>
      </c>
      <c r="L972" s="72">
        <v>84.159769999999995</v>
      </c>
      <c r="M972" s="114">
        <v>3435</v>
      </c>
      <c r="O972" s="84"/>
      <c r="P972" s="13"/>
      <c r="Q972" s="13"/>
      <c r="R972" s="13"/>
      <c r="S972" s="13"/>
      <c r="T972" s="13"/>
      <c r="U972" s="13"/>
      <c r="V972" s="13"/>
      <c r="W972" s="50"/>
      <c r="X972" s="69">
        <v>3394</v>
      </c>
      <c r="Y972" s="7">
        <v>3395</v>
      </c>
      <c r="Z972" s="68">
        <v>3380</v>
      </c>
      <c r="AA972" s="68">
        <v>3381</v>
      </c>
      <c r="AG972" s="37"/>
      <c r="AH972" s="37"/>
      <c r="AP972" s="14">
        <v>3450</v>
      </c>
      <c r="AQ972" s="14">
        <v>3463</v>
      </c>
      <c r="AR972" s="14">
        <v>3386</v>
      </c>
      <c r="AS972" s="14">
        <v>3391</v>
      </c>
      <c r="AT972" s="14">
        <v>3438.3333333333335</v>
      </c>
      <c r="AU972" s="127">
        <v>22</v>
      </c>
      <c r="AV972" s="127" t="s">
        <v>618</v>
      </c>
      <c r="AW972" s="14">
        <v>1762</v>
      </c>
      <c r="AX972" s="127">
        <v>5</v>
      </c>
      <c r="AY972" s="14">
        <v>1374</v>
      </c>
      <c r="AZ972" s="1">
        <v>3399</v>
      </c>
      <c r="BA972" s="1">
        <v>3400</v>
      </c>
      <c r="BB972" s="1">
        <v>3388</v>
      </c>
      <c r="BC972" s="1">
        <v>3391</v>
      </c>
      <c r="BH972" s="35">
        <v>3403</v>
      </c>
      <c r="BI972" s="35">
        <v>780</v>
      </c>
      <c r="BJ972" s="35">
        <v>911</v>
      </c>
      <c r="BK972" s="35">
        <v>0.85620197585071345</v>
      </c>
      <c r="BL972" s="1">
        <v>3399</v>
      </c>
      <c r="BM972" s="1">
        <v>3400</v>
      </c>
      <c r="BN972" s="1">
        <v>3388</v>
      </c>
      <c r="BO972" s="1">
        <v>3390</v>
      </c>
      <c r="BP972" s="1">
        <v>3399</v>
      </c>
      <c r="BQ972" s="1">
        <v>3400</v>
      </c>
      <c r="BR972" s="1">
        <v>3388</v>
      </c>
      <c r="BS972" s="1">
        <v>3389</v>
      </c>
      <c r="BT972" s="1">
        <v>3399</v>
      </c>
      <c r="BU972" s="1">
        <v>3400</v>
      </c>
      <c r="BV972" s="1">
        <v>3388</v>
      </c>
      <c r="BW972" s="1">
        <v>3391</v>
      </c>
      <c r="BX972" s="1">
        <v>895</v>
      </c>
    </row>
    <row r="973" spans="1:76">
      <c r="A973" s="1">
        <v>2016</v>
      </c>
      <c r="B973" s="1">
        <v>3</v>
      </c>
      <c r="C973" s="24">
        <v>42731</v>
      </c>
      <c r="D973" s="26">
        <v>3379</v>
      </c>
      <c r="E973" s="26">
        <v>3405</v>
      </c>
      <c r="F973" s="26">
        <v>3375</v>
      </c>
      <c r="G973" s="26">
        <v>3392</v>
      </c>
      <c r="H973" s="1">
        <v>905.5</v>
      </c>
      <c r="I973" s="81">
        <v>122.53286300000001</v>
      </c>
      <c r="J973" s="119">
        <v>122.515986</v>
      </c>
      <c r="K973" s="119">
        <v>84.296323000000001</v>
      </c>
      <c r="L973" s="72">
        <v>84.289872000000003</v>
      </c>
      <c r="M973" s="114">
        <v>3435</v>
      </c>
      <c r="O973" s="84"/>
      <c r="P973" s="13"/>
      <c r="Q973" s="13"/>
      <c r="R973" s="13"/>
      <c r="S973" s="13"/>
      <c r="T973" s="13"/>
      <c r="U973" s="13"/>
      <c r="V973" s="13"/>
      <c r="W973" s="50"/>
      <c r="X973" s="69">
        <v>3422</v>
      </c>
      <c r="Y973" s="7">
        <v>3430</v>
      </c>
      <c r="Z973" s="68">
        <v>3400</v>
      </c>
      <c r="AA973" s="68">
        <v>3406</v>
      </c>
      <c r="AG973" s="37"/>
      <c r="AH973" s="37"/>
      <c r="AP973" s="14">
        <v>3394</v>
      </c>
      <c r="AQ973" s="14">
        <v>3395</v>
      </c>
      <c r="AR973" s="14">
        <v>3375</v>
      </c>
      <c r="AS973" s="14">
        <v>3387</v>
      </c>
      <c r="AT973" s="14">
        <v>3411.6666666666665</v>
      </c>
      <c r="AU973" s="127">
        <v>13</v>
      </c>
      <c r="AV973" s="127" t="s">
        <v>618</v>
      </c>
      <c r="AW973" s="14">
        <v>1762</v>
      </c>
      <c r="AX973" s="127" t="s">
        <v>618</v>
      </c>
      <c r="AY973" s="14">
        <v>1374</v>
      </c>
      <c r="AZ973" s="1">
        <v>3422</v>
      </c>
      <c r="BA973" s="1">
        <v>3426</v>
      </c>
      <c r="BB973" s="1">
        <v>3402</v>
      </c>
      <c r="BC973" s="1">
        <v>3402</v>
      </c>
      <c r="BH973" s="35">
        <v>3403</v>
      </c>
      <c r="BI973" s="35">
        <v>780</v>
      </c>
      <c r="BJ973" s="35">
        <v>911</v>
      </c>
      <c r="BK973" s="35">
        <v>0.85620197585071345</v>
      </c>
      <c r="BL973" s="1">
        <v>3422</v>
      </c>
      <c r="BM973" s="1">
        <v>3426</v>
      </c>
      <c r="BN973" s="1">
        <v>3406</v>
      </c>
      <c r="BO973" s="1">
        <v>3409</v>
      </c>
      <c r="BP973" s="1">
        <v>3422</v>
      </c>
      <c r="BQ973" s="1">
        <v>3426</v>
      </c>
      <c r="BR973" s="1">
        <v>3400</v>
      </c>
      <c r="BS973" s="1">
        <v>3404</v>
      </c>
      <c r="BT973" s="1">
        <v>0</v>
      </c>
      <c r="BU973" s="1">
        <v>3401</v>
      </c>
      <c r="BV973" s="1">
        <v>3401</v>
      </c>
      <c r="BW973" s="35">
        <v>3391</v>
      </c>
      <c r="BX973" s="1">
        <v>912.75</v>
      </c>
    </row>
    <row r="974" spans="1:76">
      <c r="A974" s="1">
        <v>2016</v>
      </c>
      <c r="B974" s="1">
        <v>4</v>
      </c>
      <c r="C974" s="24">
        <v>42732</v>
      </c>
      <c r="D974" s="26">
        <v>3417</v>
      </c>
      <c r="E974" s="26">
        <v>3428</v>
      </c>
      <c r="F974" s="26">
        <v>3412</v>
      </c>
      <c r="G974" s="26">
        <v>3419</v>
      </c>
      <c r="H974" s="1">
        <v>901.55</v>
      </c>
      <c r="I974" s="81">
        <v>123.08660500000001</v>
      </c>
      <c r="J974" s="119">
        <v>122.974215</v>
      </c>
      <c r="K974" s="119">
        <v>84.777060000000006</v>
      </c>
      <c r="L974" s="72">
        <v>84.748211999999995</v>
      </c>
      <c r="M974" s="114">
        <v>3435</v>
      </c>
      <c r="O974" s="84"/>
      <c r="P974" s="13"/>
      <c r="Q974" s="13"/>
      <c r="R974" s="13"/>
      <c r="S974" s="13"/>
      <c r="T974" s="13"/>
      <c r="U974" s="13"/>
      <c r="V974" s="13"/>
      <c r="W974" s="50"/>
      <c r="X974" s="69">
        <v>3414</v>
      </c>
      <c r="Y974" s="7">
        <v>3415</v>
      </c>
      <c r="Z974" s="68">
        <v>3373</v>
      </c>
      <c r="AA974" s="68">
        <v>3383</v>
      </c>
      <c r="AG974" s="37"/>
      <c r="AH974" s="37"/>
      <c r="AP974" s="14">
        <v>3422</v>
      </c>
      <c r="AQ974" s="14">
        <v>3430</v>
      </c>
      <c r="AR974" s="14">
        <v>3400</v>
      </c>
      <c r="AS974" s="14">
        <v>3423</v>
      </c>
      <c r="AT974" s="14">
        <v>3400.3333333333335</v>
      </c>
      <c r="AU974" s="127">
        <v>2</v>
      </c>
      <c r="AV974" s="127" t="s">
        <v>618</v>
      </c>
      <c r="AW974" s="14">
        <v>1762</v>
      </c>
      <c r="AX974" s="127" t="s">
        <v>618</v>
      </c>
      <c r="AY974" s="14">
        <v>1374</v>
      </c>
      <c r="AZ974" s="1">
        <v>3414</v>
      </c>
      <c r="BA974" s="1">
        <v>3415</v>
      </c>
      <c r="BB974" s="1">
        <v>3395</v>
      </c>
      <c r="BC974" s="1">
        <v>3396</v>
      </c>
      <c r="BH974" s="35">
        <v>3403</v>
      </c>
      <c r="BI974" s="35">
        <v>780</v>
      </c>
      <c r="BJ974" s="35">
        <v>911</v>
      </c>
      <c r="BK974" s="35">
        <v>0.85620197585071345</v>
      </c>
      <c r="BL974" s="1">
        <v>3414</v>
      </c>
      <c r="BM974" s="1">
        <v>3415</v>
      </c>
      <c r="BN974" s="1">
        <v>3403</v>
      </c>
      <c r="BO974" s="1">
        <v>3408</v>
      </c>
      <c r="BP974" s="1">
        <v>3414</v>
      </c>
      <c r="BQ974" s="1">
        <v>3415</v>
      </c>
      <c r="BR974" s="1">
        <v>3385</v>
      </c>
      <c r="BS974" s="1">
        <v>3385</v>
      </c>
      <c r="BT974" s="1">
        <v>3414</v>
      </c>
      <c r="BU974" s="1">
        <v>3415</v>
      </c>
      <c r="BV974" s="1">
        <v>3410</v>
      </c>
      <c r="BW974" s="1">
        <v>3410</v>
      </c>
      <c r="BX974" s="1">
        <v>906.3</v>
      </c>
    </row>
    <row r="975" spans="1:76">
      <c r="A975" s="1">
        <v>2016</v>
      </c>
      <c r="B975" s="1">
        <v>5</v>
      </c>
      <c r="C975" s="24">
        <v>42733</v>
      </c>
      <c r="D975" s="26">
        <v>3390</v>
      </c>
      <c r="E975" s="26">
        <v>3404</v>
      </c>
      <c r="F975" s="26">
        <v>3384</v>
      </c>
      <c r="G975" s="26">
        <v>3391</v>
      </c>
      <c r="H975" s="35">
        <v>901.55</v>
      </c>
      <c r="I975" s="81">
        <v>121.690465</v>
      </c>
      <c r="J975" s="119">
        <v>121.646281</v>
      </c>
      <c r="K975" s="119">
        <v>83.888350000000003</v>
      </c>
      <c r="L975" s="72">
        <v>83.731568999999993</v>
      </c>
      <c r="M975" s="114">
        <v>3435</v>
      </c>
      <c r="O975" s="84"/>
      <c r="P975" s="13"/>
      <c r="Q975" s="13"/>
      <c r="R975" s="13"/>
      <c r="S975" s="13"/>
      <c r="T975" s="13"/>
      <c r="U975" s="13"/>
      <c r="V975" s="13"/>
      <c r="W975" s="50"/>
      <c r="X975" s="69">
        <v>3386</v>
      </c>
      <c r="Y975" s="7">
        <v>3390</v>
      </c>
      <c r="Z975" s="68">
        <v>3365</v>
      </c>
      <c r="AA975" s="68">
        <v>3377</v>
      </c>
      <c r="AG975" s="37"/>
      <c r="AH975" s="37"/>
      <c r="AP975" s="14">
        <v>3414</v>
      </c>
      <c r="AQ975" s="14">
        <v>3415</v>
      </c>
      <c r="AR975" s="14">
        <v>3373</v>
      </c>
      <c r="AS975" s="14">
        <v>3397</v>
      </c>
      <c r="AT975" s="14">
        <v>3402.3333333333335</v>
      </c>
      <c r="AU975" s="127">
        <v>1</v>
      </c>
      <c r="AV975" s="127" t="s">
        <v>618</v>
      </c>
      <c r="AW975" s="14">
        <v>1762</v>
      </c>
      <c r="AX975" s="127" t="s">
        <v>618</v>
      </c>
      <c r="AY975" s="14">
        <v>1374</v>
      </c>
      <c r="AZ975" s="1">
        <v>3386</v>
      </c>
      <c r="BA975" s="1">
        <v>3390</v>
      </c>
      <c r="BB975" s="1">
        <v>3373</v>
      </c>
      <c r="BC975" s="1">
        <v>3374</v>
      </c>
      <c r="BH975" s="35">
        <v>3403</v>
      </c>
      <c r="BI975" s="35">
        <v>780</v>
      </c>
      <c r="BJ975" s="35">
        <v>911</v>
      </c>
      <c r="BK975" s="35">
        <v>0.85620197585071345</v>
      </c>
      <c r="BL975" s="1">
        <v>3386</v>
      </c>
      <c r="BM975" s="1">
        <v>3390</v>
      </c>
      <c r="BN975" s="1">
        <v>3376</v>
      </c>
      <c r="BO975" s="1">
        <v>3382</v>
      </c>
      <c r="BP975" s="1">
        <v>3386</v>
      </c>
      <c r="BQ975" s="1">
        <v>3390</v>
      </c>
      <c r="BR975" s="1">
        <v>3371</v>
      </c>
      <c r="BS975" s="1">
        <v>3374</v>
      </c>
      <c r="BT975" s="1">
        <v>3386</v>
      </c>
      <c r="BU975" s="1">
        <v>3390</v>
      </c>
      <c r="BV975" s="1">
        <v>3381</v>
      </c>
      <c r="BW975" s="1">
        <v>3384</v>
      </c>
      <c r="BX975" s="35">
        <v>906.3</v>
      </c>
    </row>
    <row r="976" spans="1:76">
      <c r="A976" s="1">
        <v>2016</v>
      </c>
      <c r="B976" s="1">
        <v>6</v>
      </c>
      <c r="C976" s="24">
        <v>42734</v>
      </c>
      <c r="D976" s="26">
        <v>3381</v>
      </c>
      <c r="E976" s="26">
        <v>3391</v>
      </c>
      <c r="F976" s="26">
        <v>3375</v>
      </c>
      <c r="G976" s="26">
        <v>3388</v>
      </c>
      <c r="H976" s="1">
        <v>938.12</v>
      </c>
      <c r="I976" s="81">
        <v>122.878224</v>
      </c>
      <c r="J976" s="119">
        <v>122.88851099999999</v>
      </c>
      <c r="K976" s="119">
        <v>84.440832</v>
      </c>
      <c r="L976" s="72">
        <v>84.352410000000006</v>
      </c>
      <c r="M976" s="114">
        <v>3435</v>
      </c>
      <c r="O976" s="84"/>
      <c r="P976" s="13"/>
      <c r="Q976" s="13"/>
      <c r="R976" s="13"/>
      <c r="S976" s="13"/>
      <c r="T976" s="13"/>
      <c r="U976" s="13"/>
      <c r="V976" s="13"/>
      <c r="W976" s="50"/>
      <c r="X976" s="69">
        <v>3395</v>
      </c>
      <c r="Y976" s="7">
        <v>3407</v>
      </c>
      <c r="Z976" s="68">
        <v>3379</v>
      </c>
      <c r="AA976" s="68">
        <v>3381</v>
      </c>
      <c r="AG976" s="37"/>
      <c r="AH976" s="37"/>
      <c r="AP976" s="14">
        <v>3386</v>
      </c>
      <c r="AQ976" s="14">
        <v>3391</v>
      </c>
      <c r="AR976" s="14">
        <v>3365</v>
      </c>
      <c r="AS976" s="14">
        <v>3385</v>
      </c>
      <c r="AT976" s="14">
        <v>3401.6666666666665</v>
      </c>
      <c r="AU976" s="127">
        <v>7</v>
      </c>
      <c r="AV976" s="127" t="s">
        <v>618</v>
      </c>
      <c r="AW976" s="14">
        <v>1762</v>
      </c>
      <c r="AX976" s="127" t="s">
        <v>618</v>
      </c>
      <c r="AY976" s="14">
        <v>1374</v>
      </c>
      <c r="AZ976" s="1">
        <v>3395</v>
      </c>
      <c r="BA976" s="1">
        <v>3407</v>
      </c>
      <c r="BB976" s="1">
        <v>3385</v>
      </c>
      <c r="BC976" s="1">
        <v>3385</v>
      </c>
      <c r="BH976" s="1">
        <v>3389</v>
      </c>
      <c r="BI976" s="1">
        <v>868</v>
      </c>
      <c r="BJ976" s="1">
        <v>684</v>
      </c>
      <c r="BK976" s="1">
        <v>1.2690058479532165</v>
      </c>
      <c r="BL976" s="1">
        <v>3395</v>
      </c>
      <c r="BM976" s="1">
        <v>3407</v>
      </c>
      <c r="BN976" s="1">
        <v>3394</v>
      </c>
      <c r="BO976" s="1">
        <v>3402</v>
      </c>
      <c r="BP976" s="1">
        <v>3395</v>
      </c>
      <c r="BQ976" s="1">
        <v>3407</v>
      </c>
      <c r="BR976" s="1">
        <v>3379</v>
      </c>
      <c r="BS976" s="1">
        <v>3392</v>
      </c>
      <c r="BT976" s="1">
        <v>3395</v>
      </c>
      <c r="BU976" s="1">
        <v>3407</v>
      </c>
      <c r="BV976" s="1">
        <v>3394</v>
      </c>
      <c r="BW976" s="1">
        <v>3398</v>
      </c>
      <c r="BX976" s="35">
        <v>906.3</v>
      </c>
    </row>
    <row r="977" spans="1:76">
      <c r="A977" s="1">
        <v>2017</v>
      </c>
      <c r="B977" s="1">
        <v>4</v>
      </c>
      <c r="C977" s="24">
        <v>42739</v>
      </c>
      <c r="D977" s="26">
        <v>3500</v>
      </c>
      <c r="E977" s="26">
        <v>3525</v>
      </c>
      <c r="F977" s="26">
        <v>3492</v>
      </c>
      <c r="G977" s="26">
        <v>3524</v>
      </c>
      <c r="H977" s="1">
        <v>943.2</v>
      </c>
      <c r="I977" s="81">
        <v>122.810215</v>
      </c>
      <c r="J977" s="119">
        <v>122.862987</v>
      </c>
      <c r="K977" s="119">
        <v>85.418311000000003</v>
      </c>
      <c r="L977" s="72">
        <v>85.412960999999996</v>
      </c>
      <c r="M977" s="114">
        <v>3435</v>
      </c>
      <c r="O977" s="84"/>
      <c r="P977" s="13"/>
      <c r="Q977" s="13"/>
      <c r="R977" s="13"/>
      <c r="S977" s="13"/>
      <c r="T977" s="13"/>
      <c r="U977" s="13"/>
      <c r="V977" s="13"/>
      <c r="W977" s="50"/>
      <c r="X977" s="69">
        <v>3527</v>
      </c>
      <c r="Y977" s="7">
        <v>3569</v>
      </c>
      <c r="Z977" s="68">
        <v>3524</v>
      </c>
      <c r="AA977" s="68">
        <v>3548</v>
      </c>
      <c r="AG977" s="37"/>
      <c r="AH977" s="37"/>
      <c r="AP977" s="14">
        <v>3395</v>
      </c>
      <c r="AQ977" s="14">
        <v>3520</v>
      </c>
      <c r="AR977" s="14">
        <v>3379</v>
      </c>
      <c r="AS977" s="14">
        <v>3502</v>
      </c>
      <c r="AT977" s="14">
        <v>3428</v>
      </c>
      <c r="AU977" s="127">
        <v>24</v>
      </c>
      <c r="AV977" s="127">
        <v>19</v>
      </c>
      <c r="AW977" s="14">
        <v>1781</v>
      </c>
      <c r="AX977" s="127" t="s">
        <v>618</v>
      </c>
      <c r="AY977" s="14">
        <v>1374</v>
      </c>
      <c r="AZ977" s="1">
        <v>3527</v>
      </c>
      <c r="BA977" s="1">
        <v>3569</v>
      </c>
      <c r="BB977" s="1">
        <v>3524</v>
      </c>
      <c r="BC977" s="1">
        <v>3564</v>
      </c>
      <c r="BH977" s="1">
        <v>3499</v>
      </c>
      <c r="BI977" s="1">
        <v>942</v>
      </c>
      <c r="BJ977" s="1">
        <v>710</v>
      </c>
      <c r="BK977" s="1">
        <v>1.3267605633802817</v>
      </c>
      <c r="BL977" s="1">
        <v>3527</v>
      </c>
      <c r="BM977" s="1">
        <v>3569</v>
      </c>
      <c r="BN977" s="1">
        <v>3524</v>
      </c>
      <c r="BO977" s="1">
        <v>3553</v>
      </c>
      <c r="BP977" s="1">
        <v>3527</v>
      </c>
      <c r="BQ977" s="1">
        <v>3569</v>
      </c>
      <c r="BR977" s="1">
        <v>3524</v>
      </c>
      <c r="BS977" s="1">
        <v>3554</v>
      </c>
      <c r="BT977" s="1">
        <v>3527</v>
      </c>
      <c r="BU977" s="1">
        <v>3543</v>
      </c>
      <c r="BV977" s="1">
        <v>3524</v>
      </c>
      <c r="BW977" s="1">
        <v>3542</v>
      </c>
      <c r="BX977" s="1">
        <v>938.97</v>
      </c>
    </row>
    <row r="978" spans="1:76">
      <c r="A978" s="1">
        <v>2017</v>
      </c>
      <c r="B978" s="1">
        <v>5</v>
      </c>
      <c r="C978" s="24">
        <v>42740</v>
      </c>
      <c r="D978" s="26">
        <v>3541</v>
      </c>
      <c r="E978" s="26">
        <v>3573</v>
      </c>
      <c r="F978" s="26">
        <v>3515</v>
      </c>
      <c r="G978" s="26">
        <v>3572</v>
      </c>
      <c r="H978" s="1">
        <v>968.59</v>
      </c>
      <c r="I978" s="81">
        <v>122.22748799999999</v>
      </c>
      <c r="J978" s="119">
        <v>122.2745</v>
      </c>
      <c r="K978" s="119">
        <v>84.689328000000003</v>
      </c>
      <c r="L978" s="72">
        <v>84.711309999999997</v>
      </c>
      <c r="M978" s="114">
        <v>3435</v>
      </c>
      <c r="O978" s="84"/>
      <c r="P978" s="13"/>
      <c r="Q978" s="13"/>
      <c r="R978" s="13"/>
      <c r="S978" s="13"/>
      <c r="T978" s="13"/>
      <c r="U978" s="13"/>
      <c r="V978" s="13"/>
      <c r="W978" s="50"/>
      <c r="X978" s="69">
        <v>3561</v>
      </c>
      <c r="Y978" s="7">
        <v>3608</v>
      </c>
      <c r="Z978" s="68">
        <v>3550</v>
      </c>
      <c r="AA978" s="68">
        <v>3594</v>
      </c>
      <c r="AG978" s="37"/>
      <c r="AH978" s="37"/>
      <c r="AP978" s="14">
        <v>3527</v>
      </c>
      <c r="AQ978" s="14">
        <v>3569</v>
      </c>
      <c r="AR978" s="14">
        <v>3515</v>
      </c>
      <c r="AS978" s="14">
        <v>3529</v>
      </c>
      <c r="AT978" s="14">
        <v>3472</v>
      </c>
      <c r="AU978" s="127">
        <v>31</v>
      </c>
      <c r="AV978" s="127">
        <v>8</v>
      </c>
      <c r="AW978" s="14">
        <v>1789</v>
      </c>
      <c r="AX978" s="127" t="s">
        <v>618</v>
      </c>
      <c r="AY978" s="14">
        <v>1374</v>
      </c>
      <c r="AZ978" s="1">
        <v>3561</v>
      </c>
      <c r="BA978" s="1">
        <v>3598</v>
      </c>
      <c r="BB978" s="1">
        <v>3550</v>
      </c>
      <c r="BC978" s="1">
        <v>3596</v>
      </c>
      <c r="BH978" s="1">
        <v>3529</v>
      </c>
      <c r="BI978" s="1">
        <v>588</v>
      </c>
      <c r="BJ978" s="1">
        <v>548</v>
      </c>
      <c r="BK978" s="1">
        <v>1.0729927007299269</v>
      </c>
      <c r="BL978" s="1">
        <v>3561</v>
      </c>
      <c r="BM978" s="1">
        <v>3577</v>
      </c>
      <c r="BN978" s="1">
        <v>3550</v>
      </c>
      <c r="BO978" s="1">
        <v>3565</v>
      </c>
      <c r="BP978" s="1">
        <v>3561</v>
      </c>
      <c r="BQ978" s="1">
        <v>3602</v>
      </c>
      <c r="BR978" s="1">
        <v>3550</v>
      </c>
      <c r="BS978" s="1">
        <v>3594</v>
      </c>
      <c r="BT978" s="1">
        <v>3561</v>
      </c>
      <c r="BU978" s="1">
        <v>3562</v>
      </c>
      <c r="BV978" s="1">
        <v>3555</v>
      </c>
      <c r="BW978" s="1">
        <v>3557</v>
      </c>
      <c r="BX978" s="1">
        <v>956.1</v>
      </c>
    </row>
    <row r="979" spans="1:76">
      <c r="A979" s="1">
        <v>2017</v>
      </c>
      <c r="B979" s="1">
        <v>6</v>
      </c>
      <c r="C979" s="24">
        <v>42741</v>
      </c>
      <c r="D979" s="26">
        <v>3579</v>
      </c>
      <c r="E979" s="26">
        <v>3592</v>
      </c>
      <c r="F979" s="26">
        <v>3564</v>
      </c>
      <c r="G979" s="26">
        <v>3571</v>
      </c>
      <c r="H979" s="1">
        <v>978.45</v>
      </c>
      <c r="I979" s="81">
        <v>122.82966399999999</v>
      </c>
      <c r="J979" s="119">
        <v>122.896243</v>
      </c>
      <c r="K979" s="119">
        <v>85.002865999999997</v>
      </c>
      <c r="L979" s="72">
        <v>84.931887000000003</v>
      </c>
      <c r="M979" s="114">
        <v>3435</v>
      </c>
      <c r="O979" s="84"/>
      <c r="P979" s="13"/>
      <c r="Q979" s="13"/>
      <c r="R979" s="13"/>
      <c r="S979" s="13"/>
      <c r="T979" s="13"/>
      <c r="U979" s="13"/>
      <c r="V979" s="13"/>
      <c r="W979" s="50"/>
      <c r="X979" s="69">
        <v>3573</v>
      </c>
      <c r="Y979" s="7">
        <v>3617</v>
      </c>
      <c r="Z979" s="68">
        <v>3571</v>
      </c>
      <c r="AA979" s="68">
        <v>3611</v>
      </c>
      <c r="AG979" s="37"/>
      <c r="AH979" s="37"/>
      <c r="AP979" s="14">
        <v>3561</v>
      </c>
      <c r="AQ979" s="14">
        <v>3608</v>
      </c>
      <c r="AR979" s="14">
        <v>3550</v>
      </c>
      <c r="AS979" s="14">
        <v>3581</v>
      </c>
      <c r="AT979" s="14">
        <v>3537.3333333333335</v>
      </c>
      <c r="AU979" s="127">
        <v>8</v>
      </c>
      <c r="AV979" s="127" t="s">
        <v>618</v>
      </c>
      <c r="AW979" s="14">
        <v>1789</v>
      </c>
      <c r="AX979" s="127" t="s">
        <v>618</v>
      </c>
      <c r="AY979" s="14">
        <v>1374</v>
      </c>
      <c r="AZ979" s="1">
        <v>3573</v>
      </c>
      <c r="BA979" s="1">
        <v>3600</v>
      </c>
      <c r="BB979" s="1">
        <v>3571</v>
      </c>
      <c r="BC979" s="1">
        <v>3584</v>
      </c>
      <c r="BH979" s="1">
        <v>3581</v>
      </c>
      <c r="BI979" s="1">
        <v>916</v>
      </c>
      <c r="BJ979" s="1">
        <v>833</v>
      </c>
      <c r="BK979" s="1">
        <v>1.099639855942377</v>
      </c>
      <c r="BL979" s="1">
        <v>3573</v>
      </c>
      <c r="BM979" s="1">
        <v>3600</v>
      </c>
      <c r="BN979" s="1">
        <v>3571</v>
      </c>
      <c r="BO979" s="1">
        <v>3572</v>
      </c>
      <c r="BP979" s="1">
        <v>3573</v>
      </c>
      <c r="BQ979" s="1">
        <v>3600</v>
      </c>
      <c r="BR979" s="1">
        <v>3571</v>
      </c>
      <c r="BS979" s="1">
        <v>3596</v>
      </c>
      <c r="BT979" s="1">
        <v>3573</v>
      </c>
      <c r="BU979" s="1">
        <v>3589</v>
      </c>
      <c r="BV979" s="1">
        <v>3572</v>
      </c>
      <c r="BW979" s="1">
        <v>3587</v>
      </c>
      <c r="BX979" s="1">
        <v>964.79</v>
      </c>
    </row>
    <row r="980" spans="1:76">
      <c r="A980" s="1">
        <v>2017</v>
      </c>
      <c r="B980" s="1">
        <v>3</v>
      </c>
      <c r="C980" s="24">
        <v>42745</v>
      </c>
      <c r="D980" s="26">
        <v>3623</v>
      </c>
      <c r="E980" s="26">
        <v>3625</v>
      </c>
      <c r="F980" s="26">
        <v>3607</v>
      </c>
      <c r="G980" s="26">
        <v>3618</v>
      </c>
      <c r="H980" s="1">
        <v>978.4</v>
      </c>
      <c r="I980" s="173">
        <v>122.82966399999999</v>
      </c>
      <c r="J980" s="170">
        <v>122.896243</v>
      </c>
      <c r="K980" s="170">
        <v>85.002865999999997</v>
      </c>
      <c r="L980" s="171">
        <v>84.931887000000003</v>
      </c>
      <c r="M980" s="7">
        <v>3620</v>
      </c>
      <c r="O980" s="84"/>
      <c r="P980" s="13"/>
      <c r="Q980" s="13"/>
      <c r="R980" s="13"/>
      <c r="S980" s="13"/>
      <c r="T980" s="13"/>
      <c r="U980" s="13"/>
      <c r="V980" s="13"/>
      <c r="W980" s="50"/>
      <c r="X980" s="69">
        <v>3618</v>
      </c>
      <c r="Y980" s="7">
        <v>3630</v>
      </c>
      <c r="Z980" s="68">
        <v>3587</v>
      </c>
      <c r="AA980" s="68">
        <v>3618</v>
      </c>
      <c r="AG980" s="37"/>
      <c r="AH980" s="37"/>
      <c r="AP980" s="14">
        <v>3573</v>
      </c>
      <c r="AQ980" s="14">
        <v>3625</v>
      </c>
      <c r="AR980" s="14">
        <v>3571</v>
      </c>
      <c r="AS980" s="14">
        <v>3615</v>
      </c>
      <c r="AT980" s="14">
        <v>3575</v>
      </c>
      <c r="AU980" s="127">
        <v>5</v>
      </c>
      <c r="AV980" s="127" t="s">
        <v>618</v>
      </c>
      <c r="AW980" s="14">
        <v>1789</v>
      </c>
      <c r="AX980" s="127" t="s">
        <v>618</v>
      </c>
      <c r="AY980" s="14">
        <v>1374</v>
      </c>
      <c r="AZ980" s="1">
        <v>3618</v>
      </c>
      <c r="BA980" s="1">
        <v>3624</v>
      </c>
      <c r="BB980" s="1">
        <v>3587</v>
      </c>
      <c r="BC980" s="1">
        <v>3623</v>
      </c>
      <c r="BH980" s="1">
        <v>3615</v>
      </c>
      <c r="BI980" s="1">
        <v>830</v>
      </c>
      <c r="BJ980" s="1">
        <v>544</v>
      </c>
      <c r="BK980" s="1">
        <v>1.525735294117647</v>
      </c>
      <c r="BL980" s="1">
        <v>3618</v>
      </c>
      <c r="BM980" s="1">
        <v>3621</v>
      </c>
      <c r="BN980" s="1">
        <v>3587</v>
      </c>
      <c r="BO980" s="1">
        <v>3600</v>
      </c>
      <c r="BP980" s="1">
        <v>3618</v>
      </c>
      <c r="BQ980" s="1">
        <v>3625</v>
      </c>
      <c r="BR980" s="1">
        <v>3587</v>
      </c>
      <c r="BS980" s="1">
        <v>3617</v>
      </c>
      <c r="BT980" s="1">
        <v>3618</v>
      </c>
      <c r="BU980" s="1">
        <v>3621</v>
      </c>
      <c r="BV980" s="1">
        <v>3606</v>
      </c>
      <c r="BW980" s="1">
        <v>3610</v>
      </c>
      <c r="BX980" s="1">
        <v>974.84</v>
      </c>
    </row>
    <row r="981" spans="1:76">
      <c r="A981" s="1">
        <v>2017</v>
      </c>
      <c r="B981" s="1">
        <v>4</v>
      </c>
      <c r="C981" s="24">
        <v>42746</v>
      </c>
      <c r="D981" s="26">
        <v>3620</v>
      </c>
      <c r="E981" s="26">
        <v>3637</v>
      </c>
      <c r="F981" s="26">
        <v>3611</v>
      </c>
      <c r="G981" s="26">
        <v>3634</v>
      </c>
      <c r="H981" s="1">
        <v>972.55</v>
      </c>
      <c r="I981" s="173">
        <v>122.82966399999999</v>
      </c>
      <c r="J981" s="170">
        <v>122.896243</v>
      </c>
      <c r="K981" s="170">
        <v>85.002865999999997</v>
      </c>
      <c r="L981" s="171">
        <v>84.931887000000003</v>
      </c>
      <c r="M981" s="7">
        <v>3641</v>
      </c>
      <c r="O981" s="84"/>
      <c r="P981" s="13"/>
      <c r="Q981" s="13"/>
      <c r="R981" s="13"/>
      <c r="S981" s="13"/>
      <c r="T981" s="13"/>
      <c r="U981" s="13"/>
      <c r="V981" s="13"/>
      <c r="W981" s="50"/>
      <c r="X981" s="69">
        <v>3641</v>
      </c>
      <c r="Y981" s="7">
        <v>3649</v>
      </c>
      <c r="Z981" s="68">
        <v>3580</v>
      </c>
      <c r="AA981" s="68">
        <v>3603</v>
      </c>
      <c r="AG981" s="37"/>
      <c r="AH981" s="37"/>
      <c r="AP981" s="14">
        <v>3618</v>
      </c>
      <c r="AQ981" s="14">
        <v>3630</v>
      </c>
      <c r="AR981" s="14">
        <v>3587</v>
      </c>
      <c r="AS981" s="14">
        <v>3619</v>
      </c>
      <c r="AT981" s="14">
        <v>3605</v>
      </c>
      <c r="AU981" s="127">
        <v>14</v>
      </c>
      <c r="AV981" s="127">
        <v>-42</v>
      </c>
      <c r="AW981" s="14">
        <v>1747</v>
      </c>
      <c r="AX981" s="127" t="s">
        <v>618</v>
      </c>
      <c r="AY981" s="14">
        <v>1374</v>
      </c>
      <c r="AZ981" s="1">
        <v>3641</v>
      </c>
      <c r="BA981" s="1">
        <v>3649</v>
      </c>
      <c r="BB981" s="1">
        <v>3627</v>
      </c>
      <c r="BC981" s="1">
        <v>3639</v>
      </c>
      <c r="BH981" s="1">
        <v>3621</v>
      </c>
      <c r="BI981" s="1">
        <v>1144</v>
      </c>
      <c r="BJ981" s="1">
        <v>699</v>
      </c>
      <c r="BK981" s="1">
        <v>1.636623748211731</v>
      </c>
      <c r="BL981" s="1">
        <v>3641</v>
      </c>
      <c r="BM981" s="1">
        <v>3649</v>
      </c>
      <c r="BN981" s="1">
        <v>3628</v>
      </c>
      <c r="BO981" s="1">
        <v>3633</v>
      </c>
      <c r="BP981" s="1">
        <v>3641</v>
      </c>
      <c r="BQ981" s="1">
        <v>3649</v>
      </c>
      <c r="BR981" s="1">
        <v>3580</v>
      </c>
      <c r="BS981" s="1">
        <v>3603</v>
      </c>
      <c r="BT981" s="1">
        <v>3641</v>
      </c>
      <c r="BU981" s="1">
        <v>3643</v>
      </c>
      <c r="BV981" s="1">
        <v>3636</v>
      </c>
      <c r="BW981" s="1">
        <v>3641</v>
      </c>
      <c r="BX981" s="1">
        <v>982.65</v>
      </c>
    </row>
    <row r="982" spans="1:76">
      <c r="A982" s="1">
        <v>2017</v>
      </c>
      <c r="B982" s="1">
        <v>5</v>
      </c>
      <c r="C982" s="24">
        <v>42747</v>
      </c>
      <c r="D982" s="26">
        <v>3590</v>
      </c>
      <c r="E982" s="26">
        <v>3626</v>
      </c>
      <c r="F982" s="26">
        <v>3585</v>
      </c>
      <c r="G982" s="26">
        <v>3608</v>
      </c>
      <c r="H982" s="1">
        <v>977.55</v>
      </c>
      <c r="I982" s="173">
        <v>122.82966399999999</v>
      </c>
      <c r="J982" s="170">
        <v>122.896243</v>
      </c>
      <c r="K982" s="170">
        <v>85.002865999999997</v>
      </c>
      <c r="L982" s="171">
        <v>84.931887000000003</v>
      </c>
      <c r="M982" s="7">
        <v>3600</v>
      </c>
      <c r="O982" s="84"/>
      <c r="P982" s="13"/>
      <c r="Q982" s="13"/>
      <c r="R982" s="13"/>
      <c r="S982" s="13"/>
      <c r="T982" s="13"/>
      <c r="U982" s="13"/>
      <c r="V982" s="13"/>
      <c r="W982" s="50"/>
      <c r="X982" s="69">
        <v>3600</v>
      </c>
      <c r="Y982" s="7">
        <v>3620</v>
      </c>
      <c r="Z982" s="68">
        <v>3566</v>
      </c>
      <c r="AA982" s="68">
        <v>3584</v>
      </c>
      <c r="AG982" s="37"/>
      <c r="AH982" s="37"/>
      <c r="AP982" s="14">
        <v>3641</v>
      </c>
      <c r="AQ982" s="14">
        <v>3649</v>
      </c>
      <c r="AR982" s="14">
        <v>3580</v>
      </c>
      <c r="AS982" s="14">
        <v>3594</v>
      </c>
      <c r="AT982" s="14">
        <v>3609.3333333333335</v>
      </c>
      <c r="AU982" s="127">
        <v>18</v>
      </c>
      <c r="AV982" s="127" t="s">
        <v>618</v>
      </c>
      <c r="AW982" s="14">
        <v>1747</v>
      </c>
      <c r="AX982" s="127" t="s">
        <v>618</v>
      </c>
      <c r="AY982" s="14">
        <v>1374</v>
      </c>
      <c r="AZ982" s="1">
        <v>3600</v>
      </c>
      <c r="BA982" s="1">
        <v>3620</v>
      </c>
      <c r="BB982" s="1">
        <v>3593</v>
      </c>
      <c r="BC982" s="1">
        <v>3598</v>
      </c>
      <c r="BH982" s="1">
        <v>3587</v>
      </c>
      <c r="BI982" s="1">
        <v>680</v>
      </c>
      <c r="BJ982" s="1">
        <v>630</v>
      </c>
      <c r="BK982" s="1">
        <v>1.0793650793650793</v>
      </c>
      <c r="BL982" s="1">
        <v>3600</v>
      </c>
      <c r="BM982" s="1">
        <v>3620</v>
      </c>
      <c r="BN982" s="1">
        <v>3595</v>
      </c>
      <c r="BO982" s="1">
        <v>3605</v>
      </c>
      <c r="BP982" s="1">
        <v>3600</v>
      </c>
      <c r="BQ982" s="1">
        <v>3620</v>
      </c>
      <c r="BR982" s="1">
        <v>3593</v>
      </c>
      <c r="BS982" s="1">
        <v>3608</v>
      </c>
      <c r="BT982" s="1">
        <v>3600</v>
      </c>
      <c r="BU982" s="1">
        <v>3609</v>
      </c>
      <c r="BV982" s="1">
        <v>3595</v>
      </c>
      <c r="BW982" s="1">
        <v>3605</v>
      </c>
      <c r="BX982" s="1">
        <v>987.1</v>
      </c>
    </row>
    <row r="983" spans="1:76">
      <c r="A983" s="1">
        <v>2017</v>
      </c>
      <c r="B983" s="1">
        <v>6</v>
      </c>
      <c r="C983" s="24">
        <v>42748</v>
      </c>
      <c r="D983" s="26">
        <v>3583</v>
      </c>
      <c r="E983" s="26">
        <v>3594</v>
      </c>
      <c r="F983" s="26">
        <v>3568</v>
      </c>
      <c r="G983" s="26">
        <v>3574</v>
      </c>
      <c r="H983" s="1">
        <v>984.85</v>
      </c>
      <c r="I983" s="173">
        <v>122.82966399999999</v>
      </c>
      <c r="J983" s="170">
        <v>122.896243</v>
      </c>
      <c r="K983" s="170">
        <v>85.002865999999997</v>
      </c>
      <c r="L983" s="171">
        <v>84.931887000000003</v>
      </c>
      <c r="M983" s="7">
        <v>3562</v>
      </c>
      <c r="O983" s="84"/>
      <c r="P983" s="13"/>
      <c r="Q983" s="13"/>
      <c r="R983" s="13"/>
      <c r="S983" s="13"/>
      <c r="T983" s="13"/>
      <c r="U983" s="13"/>
      <c r="V983" s="13"/>
      <c r="W983" s="50"/>
      <c r="X983" s="69">
        <v>3562</v>
      </c>
      <c r="Y983" s="7">
        <v>3612</v>
      </c>
      <c r="Z983" s="68">
        <v>3560</v>
      </c>
      <c r="AA983" s="68">
        <v>3606</v>
      </c>
      <c r="AG983" s="37"/>
      <c r="AH983" s="37"/>
      <c r="AP983" s="14">
        <v>3600</v>
      </c>
      <c r="AQ983" s="14">
        <v>3620</v>
      </c>
      <c r="AR983" s="14">
        <v>3566</v>
      </c>
      <c r="AS983" s="14">
        <v>3588</v>
      </c>
      <c r="AT983" s="14">
        <v>3600.3333333333335</v>
      </c>
      <c r="AU983" s="127">
        <v>9</v>
      </c>
      <c r="AV983" s="127" t="s">
        <v>618</v>
      </c>
      <c r="AW983" s="14">
        <v>1747</v>
      </c>
      <c r="AX983" s="127" t="s">
        <v>618</v>
      </c>
      <c r="AY983" s="14">
        <v>1374</v>
      </c>
      <c r="AZ983" s="1">
        <v>3562</v>
      </c>
      <c r="BA983" s="1">
        <v>3590</v>
      </c>
      <c r="BB983" s="1">
        <v>3562</v>
      </c>
      <c r="BC983" s="1">
        <v>3570</v>
      </c>
      <c r="BH983" s="1">
        <v>3592</v>
      </c>
      <c r="BI983" s="1">
        <v>1009</v>
      </c>
      <c r="BJ983" s="1">
        <v>649</v>
      </c>
      <c r="BK983" s="1">
        <v>1.5546995377503852</v>
      </c>
      <c r="BL983" s="1">
        <v>3562</v>
      </c>
      <c r="BM983" s="1">
        <v>3590</v>
      </c>
      <c r="BN983" s="1">
        <v>3562</v>
      </c>
      <c r="BO983" s="1">
        <v>3569</v>
      </c>
      <c r="BP983" s="1">
        <v>3562</v>
      </c>
      <c r="BQ983" s="1">
        <v>3590</v>
      </c>
      <c r="BR983" s="1">
        <v>3560</v>
      </c>
      <c r="BS983" s="1">
        <v>3574</v>
      </c>
      <c r="BT983" s="1">
        <v>3562</v>
      </c>
      <c r="BU983" s="1">
        <v>3579</v>
      </c>
      <c r="BV983" s="1">
        <v>3562</v>
      </c>
      <c r="BW983" s="1">
        <v>3569</v>
      </c>
      <c r="BX983" s="1">
        <v>973.35</v>
      </c>
    </row>
    <row r="984" spans="1:76">
      <c r="A984" s="1">
        <v>2017</v>
      </c>
      <c r="B984" s="1">
        <v>2</v>
      </c>
      <c r="C984" s="24">
        <v>42751</v>
      </c>
      <c r="D984" s="26">
        <v>3601</v>
      </c>
      <c r="E984" s="26">
        <v>3612</v>
      </c>
      <c r="F984" s="26">
        <v>3584</v>
      </c>
      <c r="G984" s="26">
        <v>3590</v>
      </c>
      <c r="H984" s="1">
        <v>982.85</v>
      </c>
      <c r="I984" s="81">
        <v>120.85407600000001</v>
      </c>
      <c r="J984" s="119">
        <v>120.78268799999999</v>
      </c>
      <c r="K984" s="119">
        <v>85.114596000000006</v>
      </c>
      <c r="L984" s="72">
        <v>85.133122</v>
      </c>
      <c r="M984" s="7">
        <v>3595</v>
      </c>
      <c r="O984" s="84"/>
      <c r="P984" s="13"/>
      <c r="Q984" s="13"/>
      <c r="R984" s="13"/>
      <c r="S984" s="13"/>
      <c r="T984" s="13"/>
      <c r="U984" s="13"/>
      <c r="V984" s="13"/>
      <c r="W984" s="50"/>
      <c r="X984" s="69">
        <v>3597</v>
      </c>
      <c r="Y984" s="7">
        <v>3608</v>
      </c>
      <c r="Z984" s="68">
        <v>3584</v>
      </c>
      <c r="AA984" s="68">
        <v>3595</v>
      </c>
      <c r="AG984" s="37"/>
      <c r="AH984" s="37"/>
      <c r="AP984" s="14">
        <v>3562</v>
      </c>
      <c r="AQ984" s="14">
        <v>3612</v>
      </c>
      <c r="AR984" s="14">
        <v>3560</v>
      </c>
      <c r="AS984" s="14">
        <v>3606</v>
      </c>
      <c r="AT984" s="14">
        <v>3596</v>
      </c>
      <c r="AU984" s="127">
        <v>11</v>
      </c>
      <c r="AV984" s="127" t="s">
        <v>618</v>
      </c>
      <c r="AW984" s="14">
        <v>1747</v>
      </c>
      <c r="AX984" s="127" t="s">
        <v>618</v>
      </c>
      <c r="AY984" s="14">
        <v>1374</v>
      </c>
      <c r="AZ984" s="1">
        <v>3597</v>
      </c>
      <c r="BA984" s="1">
        <v>3608</v>
      </c>
      <c r="BB984" s="1">
        <v>3590</v>
      </c>
      <c r="BC984" s="1">
        <v>3601</v>
      </c>
      <c r="BH984" s="1">
        <v>3607</v>
      </c>
      <c r="BI984" s="1">
        <v>965</v>
      </c>
      <c r="BJ984" s="1">
        <v>721</v>
      </c>
      <c r="BK984" s="1">
        <v>1.3384188626907074</v>
      </c>
      <c r="BL984" s="1">
        <v>3597</v>
      </c>
      <c r="BM984" s="1">
        <v>3608</v>
      </c>
      <c r="BN984" s="1">
        <v>3590</v>
      </c>
      <c r="BO984" s="1">
        <v>3600</v>
      </c>
      <c r="BP984" s="1">
        <v>3597</v>
      </c>
      <c r="BQ984" s="1">
        <v>3608</v>
      </c>
      <c r="BR984" s="1">
        <v>3590</v>
      </c>
      <c r="BS984" s="1">
        <v>3594</v>
      </c>
      <c r="BT984" s="1">
        <v>3597</v>
      </c>
      <c r="BU984" s="1">
        <v>3608</v>
      </c>
      <c r="BV984" s="1">
        <v>3590</v>
      </c>
      <c r="BW984" s="1">
        <v>3596</v>
      </c>
      <c r="BX984" s="1">
        <v>986.16</v>
      </c>
    </row>
    <row r="985" spans="1:76">
      <c r="A985" s="1">
        <v>2017</v>
      </c>
      <c r="B985" s="1">
        <v>3</v>
      </c>
      <c r="C985" s="24">
        <v>42752</v>
      </c>
      <c r="D985" s="26">
        <v>3589</v>
      </c>
      <c r="E985" s="26">
        <v>3600</v>
      </c>
      <c r="F985" s="26">
        <v>3584</v>
      </c>
      <c r="G985" s="26">
        <v>3598</v>
      </c>
      <c r="H985" s="1">
        <v>974.35</v>
      </c>
      <c r="I985" s="81">
        <v>120.677184</v>
      </c>
      <c r="J985" s="119">
        <v>120.777468</v>
      </c>
      <c r="K985" s="119">
        <v>85.141248000000004</v>
      </c>
      <c r="L985" s="72">
        <v>85.284052000000003</v>
      </c>
      <c r="M985" s="7">
        <v>3590</v>
      </c>
      <c r="O985" s="84"/>
      <c r="P985" s="13"/>
      <c r="Q985" s="13"/>
      <c r="R985" s="13"/>
      <c r="S985" s="13"/>
      <c r="T985" s="13"/>
      <c r="U985" s="13"/>
      <c r="V985" s="13"/>
      <c r="W985" s="50"/>
      <c r="X985" s="69">
        <v>3589</v>
      </c>
      <c r="Y985" s="7">
        <v>3596</v>
      </c>
      <c r="Z985" s="68">
        <v>3524</v>
      </c>
      <c r="AA985" s="68">
        <v>3530</v>
      </c>
      <c r="AG985" s="37"/>
      <c r="AH985" s="37"/>
      <c r="AP985" s="14">
        <v>3597</v>
      </c>
      <c r="AQ985" s="14">
        <v>3608</v>
      </c>
      <c r="AR985" s="14">
        <v>3584</v>
      </c>
      <c r="AS985" s="14">
        <v>3593</v>
      </c>
      <c r="AT985" s="14">
        <v>3595.6666666666665</v>
      </c>
      <c r="AU985" s="127">
        <v>9</v>
      </c>
      <c r="AV985" s="127" t="s">
        <v>618</v>
      </c>
      <c r="AW985" s="14">
        <v>1747</v>
      </c>
      <c r="AX985" s="127" t="s">
        <v>618</v>
      </c>
      <c r="AY985" s="14">
        <v>1374</v>
      </c>
      <c r="AZ985" s="1">
        <v>3589</v>
      </c>
      <c r="BA985" s="1">
        <v>3596</v>
      </c>
      <c r="BB985" s="1">
        <v>3575</v>
      </c>
      <c r="BC985" s="1">
        <v>3576</v>
      </c>
      <c r="BH985" s="1">
        <v>3588</v>
      </c>
      <c r="BI985" s="1">
        <v>1038</v>
      </c>
      <c r="BJ985" s="1">
        <v>680</v>
      </c>
      <c r="BK985" s="1">
        <v>1.526470588235294</v>
      </c>
      <c r="BL985" s="1">
        <v>3589</v>
      </c>
      <c r="BM985" s="1">
        <v>3596</v>
      </c>
      <c r="BN985" s="1">
        <v>3580</v>
      </c>
      <c r="BO985" s="1">
        <v>3580</v>
      </c>
      <c r="BP985" s="1">
        <v>3589</v>
      </c>
      <c r="BQ985" s="1">
        <v>3596</v>
      </c>
      <c r="BR985" s="1">
        <v>3575</v>
      </c>
      <c r="BS985" s="1">
        <v>3579</v>
      </c>
      <c r="BT985" s="1">
        <v>3589</v>
      </c>
      <c r="BU985" s="1">
        <v>3594</v>
      </c>
      <c r="BV985" s="1">
        <v>3581</v>
      </c>
      <c r="BW985" s="1">
        <v>3581</v>
      </c>
      <c r="BX985" s="1">
        <v>988.05</v>
      </c>
    </row>
    <row r="986" spans="1:76">
      <c r="A986" s="1">
        <v>2017</v>
      </c>
      <c r="B986" s="1">
        <v>4</v>
      </c>
      <c r="C986" s="24">
        <v>42753</v>
      </c>
      <c r="D986" s="26">
        <v>3541</v>
      </c>
      <c r="E986" s="26">
        <v>3550</v>
      </c>
      <c r="F986" s="26">
        <v>3537</v>
      </c>
      <c r="G986" s="26">
        <v>3541</v>
      </c>
      <c r="H986" s="1">
        <v>963.22</v>
      </c>
      <c r="I986" s="81">
        <v>120.950354</v>
      </c>
      <c r="J986" s="119">
        <v>121.03839000000001</v>
      </c>
      <c r="K986" s="119">
        <v>85.398039999999995</v>
      </c>
      <c r="L986" s="72">
        <v>85.473519999999994</v>
      </c>
      <c r="M986" s="7">
        <v>3542</v>
      </c>
      <c r="O986" s="84"/>
      <c r="P986" s="13"/>
      <c r="Q986" s="13"/>
      <c r="R986" s="13"/>
      <c r="S986" s="13"/>
      <c r="T986" s="13"/>
      <c r="U986" s="13"/>
      <c r="V986" s="13"/>
      <c r="W986" s="50"/>
      <c r="X986" s="69">
        <v>3541</v>
      </c>
      <c r="Y986" s="7">
        <v>3548</v>
      </c>
      <c r="Z986" s="68">
        <v>3516</v>
      </c>
      <c r="AA986" s="68">
        <v>3527</v>
      </c>
      <c r="AG986" s="37"/>
      <c r="AH986" s="37"/>
      <c r="AP986" s="14">
        <v>3589</v>
      </c>
      <c r="AQ986" s="14">
        <v>3596</v>
      </c>
      <c r="AR986" s="14">
        <v>3524</v>
      </c>
      <c r="AS986" s="14">
        <v>3537</v>
      </c>
      <c r="AT986" s="14">
        <v>3578.6666666666665</v>
      </c>
      <c r="AU986" s="127">
        <v>0</v>
      </c>
      <c r="AV986" s="127" t="s">
        <v>618</v>
      </c>
      <c r="AW986" s="14">
        <v>1747</v>
      </c>
      <c r="AX986" s="127" t="s">
        <v>618</v>
      </c>
      <c r="AY986" s="14">
        <v>1374</v>
      </c>
      <c r="AZ986" s="1">
        <v>3541</v>
      </c>
      <c r="BA986" s="1">
        <v>3545</v>
      </c>
      <c r="BB986" s="1">
        <v>3516</v>
      </c>
      <c r="BC986" s="1">
        <v>3539</v>
      </c>
      <c r="BH986" s="1">
        <v>3544</v>
      </c>
      <c r="BI986" s="1">
        <v>1035</v>
      </c>
      <c r="BJ986" s="1">
        <v>684</v>
      </c>
      <c r="BK986" s="1">
        <v>1.513157894736842</v>
      </c>
      <c r="BL986" s="1">
        <v>3541</v>
      </c>
      <c r="BM986" s="1">
        <v>3545</v>
      </c>
      <c r="BN986" s="1">
        <v>3516</v>
      </c>
      <c r="BO986" s="1">
        <v>3523</v>
      </c>
      <c r="BP986" s="1">
        <v>3541</v>
      </c>
      <c r="BQ986" s="1">
        <v>3545</v>
      </c>
      <c r="BR986" s="1">
        <v>3516</v>
      </c>
      <c r="BS986" s="1">
        <v>3530</v>
      </c>
      <c r="BT986" s="1">
        <v>3541</v>
      </c>
      <c r="BU986" s="1">
        <v>3545</v>
      </c>
      <c r="BV986" s="1">
        <v>3535</v>
      </c>
      <c r="BW986" s="1">
        <v>3536</v>
      </c>
      <c r="BX986" s="1">
        <v>973.73</v>
      </c>
    </row>
    <row r="987" spans="1:76">
      <c r="A987" s="1">
        <v>2017</v>
      </c>
      <c r="B987" s="1">
        <v>5</v>
      </c>
      <c r="C987" s="24">
        <v>42754</v>
      </c>
      <c r="D987" s="26">
        <v>3536</v>
      </c>
      <c r="E987" s="26">
        <v>3545</v>
      </c>
      <c r="F987" s="26">
        <v>3526</v>
      </c>
      <c r="G987" s="26">
        <v>3535</v>
      </c>
      <c r="H987" s="1">
        <v>958.6</v>
      </c>
      <c r="I987" s="81">
        <v>121.889383</v>
      </c>
      <c r="J987" s="119">
        <v>122.074382</v>
      </c>
      <c r="K987" s="119">
        <v>86.343564999999998</v>
      </c>
      <c r="L987" s="72">
        <v>86.353688000000005</v>
      </c>
      <c r="M987" s="7">
        <v>3540</v>
      </c>
      <c r="O987" s="84"/>
      <c r="P987" s="13"/>
      <c r="Q987" s="13"/>
      <c r="R987" s="13"/>
      <c r="S987" s="13"/>
      <c r="T987" s="13"/>
      <c r="U987" s="13"/>
      <c r="V987" s="13"/>
      <c r="W987" s="50"/>
      <c r="X987" s="69">
        <v>3539</v>
      </c>
      <c r="Y987" s="7">
        <v>3553</v>
      </c>
      <c r="Z987" s="68">
        <v>3513</v>
      </c>
      <c r="AA987" s="68">
        <v>3541</v>
      </c>
      <c r="AG987" s="37"/>
      <c r="AH987" s="37"/>
      <c r="AP987" s="14">
        <v>3541</v>
      </c>
      <c r="AQ987" s="14">
        <v>3548</v>
      </c>
      <c r="AR987" s="14">
        <v>3516</v>
      </c>
      <c r="AS987" s="14">
        <v>3545</v>
      </c>
      <c r="AT987" s="14">
        <v>3558.3333333333335</v>
      </c>
      <c r="AU987" s="127">
        <v>1</v>
      </c>
      <c r="AV987" s="127" t="s">
        <v>618</v>
      </c>
      <c r="AW987" s="14">
        <v>1747</v>
      </c>
      <c r="AX987" s="127" t="s">
        <v>618</v>
      </c>
      <c r="AY987" s="14">
        <v>1374</v>
      </c>
      <c r="AZ987" s="1">
        <v>3539</v>
      </c>
      <c r="BA987" s="1">
        <v>3553</v>
      </c>
      <c r="BB987" s="1">
        <v>3520</v>
      </c>
      <c r="BC987" s="1">
        <v>3533</v>
      </c>
      <c r="BH987" s="1">
        <v>3542</v>
      </c>
      <c r="BI987" s="1">
        <v>1213</v>
      </c>
      <c r="BJ987" s="1">
        <v>884</v>
      </c>
      <c r="BK987" s="1">
        <v>1.3721719457013575</v>
      </c>
      <c r="BL987" s="1">
        <v>3539</v>
      </c>
      <c r="BM987" s="1">
        <v>3548</v>
      </c>
      <c r="BN987" s="1">
        <v>3529</v>
      </c>
      <c r="BO987" s="1">
        <v>3546</v>
      </c>
      <c r="BP987" s="1">
        <v>3539</v>
      </c>
      <c r="BQ987" s="1">
        <v>3553</v>
      </c>
      <c r="BR987" s="1">
        <v>3513</v>
      </c>
      <c r="BS987" s="1">
        <v>3515</v>
      </c>
      <c r="BT987" s="1">
        <v>3539</v>
      </c>
      <c r="BU987" s="1">
        <v>3541</v>
      </c>
      <c r="BV987" s="1">
        <v>3529</v>
      </c>
      <c r="BW987" s="1">
        <v>3536</v>
      </c>
      <c r="BX987" s="1">
        <v>960.9</v>
      </c>
    </row>
    <row r="988" spans="1:76">
      <c r="A988" s="1">
        <v>2017</v>
      </c>
      <c r="B988" s="1">
        <v>6</v>
      </c>
      <c r="C988" s="24">
        <v>42755</v>
      </c>
      <c r="D988" s="26">
        <v>3536</v>
      </c>
      <c r="E988" s="26">
        <v>3546</v>
      </c>
      <c r="F988" s="26">
        <v>3530</v>
      </c>
      <c r="G988" s="26">
        <v>3533</v>
      </c>
      <c r="H988" s="1">
        <v>978.2</v>
      </c>
      <c r="I988" s="81">
        <v>122.447766</v>
      </c>
      <c r="J988" s="119">
        <v>122.517318</v>
      </c>
      <c r="K988" s="119">
        <v>86.706131999999997</v>
      </c>
      <c r="L988" s="72">
        <v>86.664181999999997</v>
      </c>
      <c r="M988" s="7">
        <v>3540</v>
      </c>
      <c r="O988" s="84"/>
      <c r="P988" s="13"/>
      <c r="Q988" s="13"/>
      <c r="R988" s="13"/>
      <c r="S988" s="13"/>
      <c r="T988" s="13"/>
      <c r="U988" s="13"/>
      <c r="V988" s="13"/>
      <c r="W988" s="50"/>
      <c r="X988" s="69">
        <v>3539</v>
      </c>
      <c r="Y988" s="7">
        <v>3595</v>
      </c>
      <c r="Z988" s="68">
        <v>3521</v>
      </c>
      <c r="AA988" s="68">
        <v>3580</v>
      </c>
      <c r="AG988" s="37"/>
      <c r="AH988" s="37"/>
      <c r="AP988" s="14">
        <v>3539</v>
      </c>
      <c r="AQ988" s="14">
        <v>3553</v>
      </c>
      <c r="AR988" s="14">
        <v>3513</v>
      </c>
      <c r="AS988" s="14">
        <v>3533</v>
      </c>
      <c r="AT988" s="14">
        <v>3538.3333333333335</v>
      </c>
      <c r="AU988" s="127">
        <v>3</v>
      </c>
      <c r="AV988" s="127" t="s">
        <v>618</v>
      </c>
      <c r="AW988" s="14">
        <v>1747</v>
      </c>
      <c r="AX988" s="127" t="s">
        <v>618</v>
      </c>
      <c r="AY988" s="14">
        <v>1374</v>
      </c>
      <c r="AZ988" s="1">
        <v>3539</v>
      </c>
      <c r="BA988" s="1">
        <v>3555</v>
      </c>
      <c r="BB988" s="1">
        <v>3521</v>
      </c>
      <c r="BC988" s="1">
        <v>3547</v>
      </c>
      <c r="BH988" s="1">
        <v>3534</v>
      </c>
      <c r="BI988" s="1">
        <v>844</v>
      </c>
      <c r="BJ988" s="1">
        <v>920</v>
      </c>
      <c r="BK988" s="1">
        <v>0.91739130434782612</v>
      </c>
      <c r="BL988" s="1">
        <v>3539</v>
      </c>
      <c r="BM988" s="1">
        <v>3539</v>
      </c>
      <c r="BN988" s="1">
        <v>3521</v>
      </c>
      <c r="BO988" s="1">
        <v>3526</v>
      </c>
      <c r="BP988" s="1">
        <v>3539</v>
      </c>
      <c r="BQ988" s="1">
        <v>3562</v>
      </c>
      <c r="BR988" s="1">
        <v>3521</v>
      </c>
      <c r="BS988" s="1">
        <v>3559</v>
      </c>
      <c r="BT988" s="1">
        <v>3539</v>
      </c>
      <c r="BU988" s="1">
        <v>3539</v>
      </c>
      <c r="BV988" s="1">
        <v>3525</v>
      </c>
      <c r="BW988" s="1">
        <v>3528</v>
      </c>
      <c r="BX988" s="1">
        <v>958.43</v>
      </c>
    </row>
    <row r="989" spans="1:76">
      <c r="A989" s="1">
        <v>2017</v>
      </c>
      <c r="B989" s="1">
        <v>2</v>
      </c>
      <c r="C989" s="24">
        <v>42758</v>
      </c>
      <c r="D989" s="26">
        <v>3581</v>
      </c>
      <c r="E989" s="26">
        <v>3586</v>
      </c>
      <c r="F989" s="26">
        <v>3561</v>
      </c>
      <c r="G989" s="26">
        <v>3573</v>
      </c>
      <c r="H989" s="1">
        <v>981.04</v>
      </c>
      <c r="I989" s="81">
        <v>121.7379</v>
      </c>
      <c r="J989" s="119">
        <v>121.770717</v>
      </c>
      <c r="K989" s="119">
        <v>85.817284999999998</v>
      </c>
      <c r="L989" s="72">
        <v>85.809753000000001</v>
      </c>
      <c r="M989" s="7">
        <v>3573</v>
      </c>
      <c r="O989" s="84"/>
      <c r="P989" s="13"/>
      <c r="Q989" s="13"/>
      <c r="R989" s="13"/>
      <c r="S989" s="13"/>
      <c r="T989" s="13"/>
      <c r="U989" s="13"/>
      <c r="V989" s="13"/>
      <c r="W989" s="50"/>
      <c r="X989" s="69">
        <v>3572</v>
      </c>
      <c r="Y989" s="7">
        <v>3580</v>
      </c>
      <c r="Z989" s="68">
        <v>3531</v>
      </c>
      <c r="AA989" s="68">
        <v>3548</v>
      </c>
      <c r="AG989" s="37"/>
      <c r="AH989" s="37"/>
      <c r="AP989" s="14">
        <v>3539</v>
      </c>
      <c r="AQ989" s="14">
        <v>3595</v>
      </c>
      <c r="AR989" s="14">
        <v>3521</v>
      </c>
      <c r="AS989" s="14">
        <v>3577</v>
      </c>
      <c r="AT989" s="14">
        <v>3551.6666666666665</v>
      </c>
      <c r="AU989" s="127">
        <v>8</v>
      </c>
      <c r="AV989" s="127" t="s">
        <v>618</v>
      </c>
      <c r="AW989" s="14">
        <v>1747</v>
      </c>
      <c r="AX989" s="127" t="s">
        <v>618</v>
      </c>
      <c r="AY989" s="14">
        <v>1374</v>
      </c>
      <c r="AZ989" s="1">
        <v>3572</v>
      </c>
      <c r="BA989" s="1">
        <v>3580</v>
      </c>
      <c r="BB989" s="1">
        <v>3559</v>
      </c>
      <c r="BC989" s="1">
        <v>3573</v>
      </c>
      <c r="BH989" s="1">
        <v>3579</v>
      </c>
      <c r="BI989" s="1">
        <v>907</v>
      </c>
      <c r="BJ989" s="1">
        <v>963</v>
      </c>
      <c r="BK989" s="1">
        <v>0.94184839044652124</v>
      </c>
      <c r="BL989" s="1">
        <v>3572</v>
      </c>
      <c r="BM989" s="1">
        <v>3580</v>
      </c>
      <c r="BN989" s="1">
        <v>3559</v>
      </c>
      <c r="BO989" s="1">
        <v>3566</v>
      </c>
      <c r="BP989" s="1">
        <v>3572</v>
      </c>
      <c r="BQ989" s="1">
        <v>3580</v>
      </c>
      <c r="BR989" s="1">
        <v>3559</v>
      </c>
      <c r="BS989" s="1">
        <v>3573</v>
      </c>
      <c r="BT989" s="1">
        <v>3572</v>
      </c>
      <c r="BU989" s="1">
        <v>3574</v>
      </c>
      <c r="BV989" s="1">
        <v>3561</v>
      </c>
      <c r="BW989" s="1">
        <v>3562</v>
      </c>
      <c r="BX989" s="1">
        <v>980.05</v>
      </c>
    </row>
    <row r="990" spans="1:76">
      <c r="A990" s="1">
        <v>2017</v>
      </c>
      <c r="B990" s="1">
        <v>3</v>
      </c>
      <c r="C990" s="24">
        <v>42759</v>
      </c>
      <c r="D990" s="26">
        <v>3549</v>
      </c>
      <c r="E990" s="26">
        <v>3568</v>
      </c>
      <c r="F990" s="26">
        <v>3545</v>
      </c>
      <c r="G990" s="26">
        <v>3562</v>
      </c>
      <c r="H990" s="1">
        <v>995.8</v>
      </c>
      <c r="I990" s="81">
        <v>121.490307</v>
      </c>
      <c r="J990" s="119">
        <v>121.45694399999999</v>
      </c>
      <c r="K990" s="119">
        <v>85.571532000000005</v>
      </c>
      <c r="L990" s="72">
        <v>85.541343999999995</v>
      </c>
      <c r="M990" s="7">
        <v>3560</v>
      </c>
      <c r="O990" s="84"/>
      <c r="P990" s="13"/>
      <c r="Q990" s="13"/>
      <c r="R990" s="13"/>
      <c r="S990" s="13"/>
      <c r="T990" s="13"/>
      <c r="U990" s="13"/>
      <c r="V990" s="13"/>
      <c r="W990" s="50"/>
      <c r="X990" s="69">
        <v>3560</v>
      </c>
      <c r="Y990" s="7">
        <v>3653</v>
      </c>
      <c r="Z990" s="68">
        <v>3557</v>
      </c>
      <c r="AA990" s="68">
        <v>3626</v>
      </c>
      <c r="AG990" s="37"/>
      <c r="AH990" s="37"/>
      <c r="AP990" s="14">
        <v>3572</v>
      </c>
      <c r="AQ990" s="14">
        <v>3580</v>
      </c>
      <c r="AR990" s="14">
        <v>3531</v>
      </c>
      <c r="AS990" s="14">
        <v>3552</v>
      </c>
      <c r="AT990" s="14">
        <v>3554</v>
      </c>
      <c r="AU990" s="127">
        <v>13</v>
      </c>
      <c r="AV990" s="127" t="s">
        <v>618</v>
      </c>
      <c r="AW990" s="14">
        <v>1747</v>
      </c>
      <c r="AX990" s="127" t="s">
        <v>618</v>
      </c>
      <c r="AY990" s="14">
        <v>1374</v>
      </c>
      <c r="AZ990" s="1">
        <v>3560</v>
      </c>
      <c r="BA990" s="1">
        <v>3589</v>
      </c>
      <c r="BB990" s="1">
        <v>3557</v>
      </c>
      <c r="BC990" s="1">
        <v>3578</v>
      </c>
      <c r="BH990" s="1">
        <v>3553</v>
      </c>
      <c r="BI990" s="1">
        <v>984</v>
      </c>
      <c r="BJ990" s="1">
        <v>861</v>
      </c>
      <c r="BK990" s="1">
        <v>1.1428571428571428</v>
      </c>
      <c r="BL990" s="1">
        <v>3560</v>
      </c>
      <c r="BM990" s="1">
        <v>3578</v>
      </c>
      <c r="BN990" s="1">
        <v>3557</v>
      </c>
      <c r="BO990" s="1">
        <v>3574</v>
      </c>
      <c r="BP990" s="1">
        <v>3560</v>
      </c>
      <c r="BQ990" s="1">
        <v>3609</v>
      </c>
      <c r="BR990" s="1">
        <v>3557</v>
      </c>
      <c r="BS990" s="1">
        <v>3604</v>
      </c>
      <c r="BT990" s="1">
        <v>3560</v>
      </c>
      <c r="BU990" s="1">
        <v>3565</v>
      </c>
      <c r="BV990" s="1">
        <v>3557</v>
      </c>
      <c r="BW990" s="1">
        <v>3564</v>
      </c>
      <c r="BX990" s="1">
        <v>980.9</v>
      </c>
    </row>
    <row r="991" spans="1:76">
      <c r="A991" s="1">
        <v>2017</v>
      </c>
      <c r="B991" s="1">
        <v>4</v>
      </c>
      <c r="C991" s="24">
        <v>42760</v>
      </c>
      <c r="D991" s="26">
        <v>3626</v>
      </c>
      <c r="E991" s="26">
        <v>3627</v>
      </c>
      <c r="F991" s="26">
        <v>3598</v>
      </c>
      <c r="G991" s="26">
        <v>3600</v>
      </c>
      <c r="H991" s="1">
        <v>981.4</v>
      </c>
      <c r="I991" s="81">
        <v>121.799997</v>
      </c>
      <c r="J991" s="119">
        <v>121.842224</v>
      </c>
      <c r="K991" s="119">
        <v>85.563389999999998</v>
      </c>
      <c r="L991" s="72">
        <v>85.646512000000001</v>
      </c>
      <c r="M991" s="7">
        <v>3603</v>
      </c>
      <c r="O991" s="84"/>
      <c r="P991" s="13"/>
      <c r="Q991" s="13"/>
      <c r="R991" s="13"/>
      <c r="S991" s="13"/>
      <c r="T991" s="13"/>
      <c r="U991" s="13"/>
      <c r="V991" s="13"/>
      <c r="W991" s="50"/>
      <c r="X991" s="69">
        <v>3604</v>
      </c>
      <c r="Y991" s="7">
        <v>3633</v>
      </c>
      <c r="Z991" s="68">
        <v>3548</v>
      </c>
      <c r="AA991" s="68">
        <v>3568</v>
      </c>
      <c r="AG991" s="37"/>
      <c r="AH991" s="37"/>
      <c r="AP991" s="14">
        <v>3560</v>
      </c>
      <c r="AQ991" s="14">
        <v>3653</v>
      </c>
      <c r="AR991" s="14">
        <v>3557</v>
      </c>
      <c r="AS991" s="14">
        <v>3615</v>
      </c>
      <c r="AT991" s="14">
        <v>3581.3333333333335</v>
      </c>
      <c r="AU991" s="127">
        <v>26</v>
      </c>
      <c r="AV991" s="127" t="s">
        <v>618</v>
      </c>
      <c r="AW991" s="14">
        <v>1747</v>
      </c>
      <c r="AX991" s="127" t="s">
        <v>618</v>
      </c>
      <c r="AY991" s="14">
        <v>1374</v>
      </c>
      <c r="AZ991" s="1">
        <v>3604</v>
      </c>
      <c r="BA991" s="1">
        <v>3633</v>
      </c>
      <c r="BB991" s="1">
        <v>3590</v>
      </c>
      <c r="BC991" s="1">
        <v>3624</v>
      </c>
      <c r="BH991" s="1">
        <v>3622</v>
      </c>
      <c r="BI991" s="1">
        <v>1268</v>
      </c>
      <c r="BJ991" s="1">
        <v>783</v>
      </c>
      <c r="BK991" s="1">
        <v>1.6194125159642401</v>
      </c>
      <c r="BL991" s="1">
        <v>3604</v>
      </c>
      <c r="BM991" s="1">
        <v>3615</v>
      </c>
      <c r="BN991" s="1">
        <v>3590</v>
      </c>
      <c r="BO991" s="1">
        <v>3605</v>
      </c>
      <c r="BP991" s="1">
        <v>3604</v>
      </c>
      <c r="BQ991" s="1">
        <v>3633</v>
      </c>
      <c r="BR991" s="1">
        <v>3548</v>
      </c>
      <c r="BS991" s="1">
        <v>3579</v>
      </c>
      <c r="BT991" s="1">
        <v>3604</v>
      </c>
      <c r="BU991" s="1">
        <v>3609</v>
      </c>
      <c r="BV991" s="1">
        <v>3601</v>
      </c>
      <c r="BW991" s="1">
        <v>3606</v>
      </c>
      <c r="BX991" s="1">
        <v>992.45</v>
      </c>
    </row>
    <row r="992" spans="1:76">
      <c r="A992" s="1">
        <v>2017</v>
      </c>
      <c r="B992" s="1">
        <v>5</v>
      </c>
      <c r="C992" s="24">
        <v>42761</v>
      </c>
      <c r="D992" s="26">
        <v>3573</v>
      </c>
      <c r="E992" s="26">
        <v>3584</v>
      </c>
      <c r="F992" s="26">
        <v>3570</v>
      </c>
      <c r="G992" s="26">
        <v>3576</v>
      </c>
      <c r="H992" s="1">
        <v>976.59</v>
      </c>
      <c r="I992" s="81">
        <v>121.95331400000001</v>
      </c>
      <c r="J992" s="119">
        <v>122.06381399999999</v>
      </c>
      <c r="K992" s="119">
        <v>85.870301999999995</v>
      </c>
      <c r="L992" s="72">
        <v>85.896758000000005</v>
      </c>
      <c r="M992" s="7">
        <v>3579</v>
      </c>
      <c r="O992" s="84"/>
      <c r="P992" s="13"/>
      <c r="Q992" s="13"/>
      <c r="R992" s="13"/>
      <c r="S992" s="13"/>
      <c r="T992" s="13"/>
      <c r="U992" s="13"/>
      <c r="V992" s="13"/>
      <c r="W992" s="50"/>
      <c r="X992" s="69">
        <v>3581</v>
      </c>
      <c r="Y992" s="7">
        <v>3605</v>
      </c>
      <c r="Z992" s="68">
        <v>3550</v>
      </c>
      <c r="AA992" s="68">
        <v>3584</v>
      </c>
      <c r="AG992" s="37"/>
      <c r="AH992" s="37"/>
      <c r="AP992" s="14">
        <v>3604</v>
      </c>
      <c r="AQ992" s="14">
        <v>3633</v>
      </c>
      <c r="AR992" s="14">
        <v>3548</v>
      </c>
      <c r="AS992" s="14">
        <v>3580</v>
      </c>
      <c r="AT992" s="14">
        <v>3582.3333333333335</v>
      </c>
      <c r="AU992" s="127">
        <v>3</v>
      </c>
      <c r="AV992" s="127" t="s">
        <v>618</v>
      </c>
      <c r="AW992" s="14">
        <v>1747</v>
      </c>
      <c r="AX992" s="127" t="s">
        <v>618</v>
      </c>
      <c r="AY992" s="14">
        <v>1374</v>
      </c>
      <c r="AZ992" s="1">
        <v>3581</v>
      </c>
      <c r="BA992" s="1">
        <v>3595</v>
      </c>
      <c r="BB992" s="1">
        <v>3550</v>
      </c>
      <c r="BC992" s="1">
        <v>3570</v>
      </c>
      <c r="BH992" s="1">
        <v>3580</v>
      </c>
      <c r="BI992" s="1">
        <v>926</v>
      </c>
      <c r="BJ992" s="1">
        <v>1156</v>
      </c>
      <c r="BK992" s="1">
        <v>0.80103806228373697</v>
      </c>
      <c r="BL992" s="1">
        <v>3581</v>
      </c>
      <c r="BM992" s="1">
        <v>3595</v>
      </c>
      <c r="BN992" s="1">
        <v>3575</v>
      </c>
      <c r="BO992" s="1">
        <v>3575</v>
      </c>
      <c r="BP992" s="1">
        <v>3581</v>
      </c>
      <c r="BQ992" s="1">
        <v>3595</v>
      </c>
      <c r="BR992" s="1">
        <v>3550</v>
      </c>
      <c r="BS992" s="1">
        <v>3582</v>
      </c>
      <c r="BT992" s="1">
        <v>3581</v>
      </c>
      <c r="BU992" s="1">
        <v>3586</v>
      </c>
      <c r="BV992" s="1">
        <v>3580</v>
      </c>
      <c r="BW992" s="1">
        <v>3586</v>
      </c>
      <c r="BX992" s="1">
        <v>984.03</v>
      </c>
    </row>
    <row r="993" spans="1:76">
      <c r="A993" s="1">
        <v>2017</v>
      </c>
      <c r="B993" s="1">
        <v>6</v>
      </c>
      <c r="C993" s="24">
        <v>42762</v>
      </c>
      <c r="D993" s="26">
        <v>3583</v>
      </c>
      <c r="E993" s="26">
        <v>3594</v>
      </c>
      <c r="F993" s="26">
        <v>3578</v>
      </c>
      <c r="G993" s="26">
        <v>3586</v>
      </c>
      <c r="H993" s="1">
        <v>985.6</v>
      </c>
      <c r="I993" s="81">
        <v>122.795108</v>
      </c>
      <c r="J993" s="119">
        <v>122.829656</v>
      </c>
      <c r="K993" s="119">
        <v>86.554255999999995</v>
      </c>
      <c r="L993" s="72">
        <v>86.657899999999998</v>
      </c>
      <c r="M993" s="7">
        <v>3588</v>
      </c>
      <c r="O993" s="84"/>
      <c r="P993" s="13"/>
      <c r="Q993" s="13"/>
      <c r="R993" s="13"/>
      <c r="S993" s="13"/>
      <c r="T993" s="13"/>
      <c r="U993" s="13"/>
      <c r="V993" s="13"/>
      <c r="W993" s="50"/>
      <c r="X993" s="69">
        <v>3588</v>
      </c>
      <c r="Y993" s="7">
        <v>3627</v>
      </c>
      <c r="Z993" s="68">
        <v>3561</v>
      </c>
      <c r="AA993" s="68">
        <v>3625</v>
      </c>
      <c r="AG993" s="37"/>
      <c r="AH993" s="37"/>
      <c r="AP993" s="14">
        <v>3581</v>
      </c>
      <c r="AQ993" s="14">
        <v>3605</v>
      </c>
      <c r="AR993" s="14">
        <v>3550</v>
      </c>
      <c r="AS993" s="14">
        <v>3584</v>
      </c>
      <c r="AT993" s="14">
        <v>3593</v>
      </c>
      <c r="AU993" s="127">
        <v>3</v>
      </c>
      <c r="AV993" s="127" t="s">
        <v>618</v>
      </c>
      <c r="AW993" s="14">
        <v>1747</v>
      </c>
      <c r="AX993" s="127" t="s">
        <v>618</v>
      </c>
      <c r="AY993" s="14">
        <v>1374</v>
      </c>
      <c r="AZ993" s="1">
        <v>3581</v>
      </c>
      <c r="BA993" s="1">
        <v>3605</v>
      </c>
      <c r="BB993" s="1">
        <v>3550</v>
      </c>
      <c r="BC993" s="1">
        <v>3587</v>
      </c>
      <c r="BH993" s="1">
        <v>3583</v>
      </c>
      <c r="BI993" s="1">
        <v>734</v>
      </c>
      <c r="BJ993" s="1">
        <v>880</v>
      </c>
      <c r="BK993" s="1">
        <v>0.83409090909090911</v>
      </c>
      <c r="BL993" s="1">
        <v>3581</v>
      </c>
      <c r="BM993" s="1">
        <v>3605</v>
      </c>
      <c r="BN993" s="1">
        <v>3550</v>
      </c>
      <c r="BO993" s="1">
        <v>3587</v>
      </c>
      <c r="BP993" s="1">
        <v>3581</v>
      </c>
      <c r="BQ993" s="1">
        <v>3605</v>
      </c>
      <c r="BR993" s="1">
        <v>3550</v>
      </c>
      <c r="BS993" s="1">
        <v>3587</v>
      </c>
      <c r="BT993" s="1">
        <v>3581</v>
      </c>
      <c r="BU993" s="1">
        <v>3605</v>
      </c>
      <c r="BV993" s="1">
        <v>3550</v>
      </c>
      <c r="BW993" s="1">
        <v>3587</v>
      </c>
      <c r="BX993" s="1">
        <v>971.05</v>
      </c>
    </row>
    <row r="994" spans="1:76">
      <c r="A994" s="1">
        <v>2017</v>
      </c>
      <c r="B994" s="1">
        <v>2</v>
      </c>
      <c r="C994" s="24">
        <v>42765</v>
      </c>
      <c r="D994" s="26">
        <v>3621</v>
      </c>
      <c r="E994" s="26">
        <v>3623</v>
      </c>
      <c r="F994" s="26">
        <v>3600</v>
      </c>
      <c r="G994" s="26">
        <v>3608</v>
      </c>
      <c r="H994" s="1">
        <v>990</v>
      </c>
      <c r="I994" s="81">
        <v>122.80831999999999</v>
      </c>
      <c r="J994" s="119">
        <v>122.878866</v>
      </c>
      <c r="K994" s="119">
        <v>86.458432000000002</v>
      </c>
      <c r="L994" s="72">
        <v>86.545074</v>
      </c>
      <c r="M994" s="7">
        <v>3609</v>
      </c>
      <c r="O994" s="84"/>
      <c r="P994" s="13"/>
      <c r="Q994" s="13"/>
      <c r="R994" s="13"/>
      <c r="S994" s="13"/>
      <c r="T994" s="13"/>
      <c r="U994" s="13"/>
      <c r="V994" s="13"/>
      <c r="W994" s="50"/>
      <c r="X994" s="69">
        <v>3609</v>
      </c>
      <c r="Y994" s="7">
        <v>3610</v>
      </c>
      <c r="Z994" s="68">
        <v>3567</v>
      </c>
      <c r="AA994" s="68">
        <v>3596</v>
      </c>
      <c r="AG994" s="37"/>
      <c r="AH994" s="37"/>
      <c r="AP994" s="14">
        <v>3588</v>
      </c>
      <c r="AQ994" s="14">
        <v>3627</v>
      </c>
      <c r="AR994" s="14">
        <v>3561</v>
      </c>
      <c r="AS994" s="14">
        <v>3614</v>
      </c>
      <c r="AT994" s="14">
        <v>3592.6666666666665</v>
      </c>
      <c r="AU994" s="127">
        <v>13</v>
      </c>
      <c r="AV994" s="127" t="s">
        <v>618</v>
      </c>
      <c r="AW994" s="14">
        <v>1747</v>
      </c>
      <c r="AX994" s="127" t="s">
        <v>618</v>
      </c>
      <c r="AY994" s="14">
        <v>1374</v>
      </c>
      <c r="AZ994" s="1">
        <v>3609</v>
      </c>
      <c r="BA994" s="1">
        <v>3609</v>
      </c>
      <c r="BB994" s="1">
        <v>3588</v>
      </c>
      <c r="BC994" s="1">
        <v>3594</v>
      </c>
      <c r="BH994" s="1">
        <v>3621</v>
      </c>
      <c r="BI994" s="1">
        <v>1185</v>
      </c>
      <c r="BJ994" s="1">
        <v>792</v>
      </c>
      <c r="BK994" s="1">
        <v>1.4962121212121211</v>
      </c>
      <c r="BL994" s="1">
        <v>3609</v>
      </c>
      <c r="BM994" s="1">
        <v>3609</v>
      </c>
      <c r="BN994" s="1">
        <v>3591</v>
      </c>
      <c r="BO994" s="1">
        <v>3596</v>
      </c>
      <c r="BP994" s="1">
        <v>3609</v>
      </c>
      <c r="BQ994" s="1">
        <v>3609</v>
      </c>
      <c r="BR994" s="1">
        <v>3575</v>
      </c>
      <c r="BS994" s="1">
        <v>3582</v>
      </c>
      <c r="BT994" s="1">
        <v>3609</v>
      </c>
      <c r="BU994" s="1">
        <v>3609</v>
      </c>
      <c r="BV994" s="1">
        <v>3599</v>
      </c>
      <c r="BW994" s="1">
        <v>3600</v>
      </c>
      <c r="BX994" s="1">
        <v>979.48</v>
      </c>
    </row>
    <row r="995" spans="1:76">
      <c r="A995" s="1">
        <v>2017</v>
      </c>
      <c r="B995" s="1">
        <v>3</v>
      </c>
      <c r="C995" s="24">
        <v>42766</v>
      </c>
      <c r="D995" s="26">
        <v>3604</v>
      </c>
      <c r="E995" s="26">
        <v>3622</v>
      </c>
      <c r="F995" s="26">
        <v>3600</v>
      </c>
      <c r="G995" s="26">
        <v>3603</v>
      </c>
      <c r="H995" s="1">
        <v>994.8</v>
      </c>
      <c r="I995" s="81">
        <v>121.372928</v>
      </c>
      <c r="J995" s="119">
        <v>121.46111999999999</v>
      </c>
      <c r="K995" s="119">
        <v>85.794579999999996</v>
      </c>
      <c r="L995" s="72">
        <v>85.870239999999995</v>
      </c>
      <c r="M995" s="7">
        <v>3613</v>
      </c>
      <c r="O995" s="84"/>
      <c r="P995" s="13"/>
      <c r="Q995" s="13"/>
      <c r="R995" s="13"/>
      <c r="S995" s="13"/>
      <c r="T995" s="13"/>
      <c r="U995" s="13"/>
      <c r="V995" s="13"/>
      <c r="W995" s="50"/>
      <c r="X995" s="69">
        <v>3613</v>
      </c>
      <c r="Y995" s="7">
        <v>3618</v>
      </c>
      <c r="Z995" s="68">
        <v>3581</v>
      </c>
      <c r="AA995" s="68">
        <v>3597</v>
      </c>
      <c r="AG995" s="37"/>
      <c r="AH995" s="37"/>
      <c r="AP995" s="14">
        <v>3609</v>
      </c>
      <c r="AQ995" s="14">
        <v>3614</v>
      </c>
      <c r="AR995" s="14">
        <v>3567</v>
      </c>
      <c r="AS995" s="14">
        <v>3613</v>
      </c>
      <c r="AT995" s="14">
        <v>3603.6666666666665</v>
      </c>
      <c r="AU995" s="127">
        <v>1</v>
      </c>
      <c r="AV995" s="127">
        <v>-12</v>
      </c>
      <c r="AW995" s="14">
        <v>1735</v>
      </c>
      <c r="AX995" s="127" t="s">
        <v>618</v>
      </c>
      <c r="AY995" s="14">
        <v>1374</v>
      </c>
      <c r="AZ995" s="1">
        <v>3613</v>
      </c>
      <c r="BA995" s="1">
        <v>3618</v>
      </c>
      <c r="BB995" s="1">
        <v>3601</v>
      </c>
      <c r="BC995" s="1">
        <v>3608</v>
      </c>
      <c r="BH995" s="1">
        <v>3603</v>
      </c>
      <c r="BI995" s="1">
        <v>915</v>
      </c>
      <c r="BJ995" s="1">
        <v>815</v>
      </c>
      <c r="BK995" s="1">
        <v>1.1226993865030674</v>
      </c>
      <c r="BL995" s="1">
        <v>3613</v>
      </c>
      <c r="BM995" s="1">
        <v>3617</v>
      </c>
      <c r="BN995" s="1">
        <v>3601</v>
      </c>
      <c r="BO995" s="1">
        <v>3605</v>
      </c>
      <c r="BP995" s="1">
        <v>3613</v>
      </c>
      <c r="BQ995" s="1">
        <v>3618</v>
      </c>
      <c r="BR995" s="1">
        <v>3586</v>
      </c>
      <c r="BS995" s="1">
        <v>3590</v>
      </c>
      <c r="BT995" s="1">
        <v>3613</v>
      </c>
      <c r="BU995" s="1">
        <v>3617</v>
      </c>
      <c r="BV995" s="1">
        <v>3610</v>
      </c>
      <c r="BW995" s="1">
        <v>3613</v>
      </c>
      <c r="BX995" s="1">
        <v>991.68</v>
      </c>
    </row>
    <row r="996" spans="1:76">
      <c r="A996" s="1">
        <v>2017</v>
      </c>
      <c r="B996" s="1">
        <v>4</v>
      </c>
      <c r="C996" s="24">
        <v>42767</v>
      </c>
      <c r="D996" s="26">
        <v>3604</v>
      </c>
      <c r="E996" s="26">
        <v>3613</v>
      </c>
      <c r="F996" s="26">
        <v>3597</v>
      </c>
      <c r="G996" s="26">
        <v>3612</v>
      </c>
      <c r="H996" s="1">
        <v>998.65</v>
      </c>
      <c r="I996" s="81">
        <v>122.12607</v>
      </c>
      <c r="J996" s="119">
        <v>122.107232</v>
      </c>
      <c r="K996" s="119">
        <v>85.779430000000005</v>
      </c>
      <c r="L996" s="72">
        <v>85.726433</v>
      </c>
      <c r="M996" s="7">
        <v>3612</v>
      </c>
      <c r="O996" s="84"/>
      <c r="P996" s="13"/>
      <c r="Q996" s="13"/>
      <c r="R996" s="13"/>
      <c r="S996" s="13"/>
      <c r="T996" s="13"/>
      <c r="U996" s="13"/>
      <c r="V996" s="13"/>
      <c r="W996" s="50"/>
      <c r="X996" s="69">
        <v>3612</v>
      </c>
      <c r="Y996" s="7">
        <v>3642</v>
      </c>
      <c r="Z996" s="68">
        <v>3611</v>
      </c>
      <c r="AA996" s="68">
        <v>3626</v>
      </c>
      <c r="AG996" s="37"/>
      <c r="AH996" s="37"/>
      <c r="AP996" s="14">
        <v>3613</v>
      </c>
      <c r="AQ996" s="14">
        <v>3618</v>
      </c>
      <c r="AR996" s="14">
        <v>3581</v>
      </c>
      <c r="AS996" s="14">
        <v>3610</v>
      </c>
      <c r="AT996" s="14">
        <v>3612.3333333333335</v>
      </c>
      <c r="AU996" s="127">
        <v>8</v>
      </c>
      <c r="AV996" s="127" t="s">
        <v>618</v>
      </c>
      <c r="AW996" s="14">
        <v>1735</v>
      </c>
      <c r="AX996" s="127" t="s">
        <v>618</v>
      </c>
      <c r="AY996" s="14">
        <v>1374</v>
      </c>
      <c r="AZ996" s="1">
        <v>3612</v>
      </c>
      <c r="BA996" s="1">
        <v>3627</v>
      </c>
      <c r="BB996" s="1">
        <v>3611</v>
      </c>
      <c r="BC996" s="1">
        <v>3622</v>
      </c>
      <c r="BH996" s="1">
        <v>3599</v>
      </c>
      <c r="BI996" s="1">
        <v>975</v>
      </c>
      <c r="BJ996" s="1">
        <v>704</v>
      </c>
      <c r="BK996" s="1">
        <v>1.3849431818181819</v>
      </c>
      <c r="BL996" s="1">
        <v>3612</v>
      </c>
      <c r="BM996" s="1">
        <v>3626</v>
      </c>
      <c r="BN996" s="1">
        <v>3611</v>
      </c>
      <c r="BO996" s="1">
        <v>3617</v>
      </c>
      <c r="BP996" s="1">
        <v>3612</v>
      </c>
      <c r="BQ996" s="1">
        <v>3642</v>
      </c>
      <c r="BR996" s="1">
        <v>3611</v>
      </c>
      <c r="BS996" s="1">
        <v>3639</v>
      </c>
      <c r="BT996" s="1">
        <v>3612</v>
      </c>
      <c r="BU996" s="1">
        <v>3626</v>
      </c>
      <c r="BV996" s="1">
        <v>3611</v>
      </c>
      <c r="BW996" s="1">
        <v>3621</v>
      </c>
      <c r="BX996" s="1">
        <v>996.48</v>
      </c>
    </row>
    <row r="997" spans="1:76">
      <c r="A997" s="1">
        <v>2017</v>
      </c>
      <c r="B997" s="1">
        <v>5</v>
      </c>
      <c r="C997" s="24">
        <v>42768</v>
      </c>
      <c r="D997" s="26">
        <v>3630</v>
      </c>
      <c r="E997" s="26">
        <v>3640</v>
      </c>
      <c r="F997" s="26">
        <v>3626</v>
      </c>
      <c r="G997" s="26">
        <v>3632</v>
      </c>
      <c r="H997" s="1">
        <v>1000.25</v>
      </c>
      <c r="I997" s="81">
        <v>121.51215999999999</v>
      </c>
      <c r="J997" s="119">
        <v>121.66558499999999</v>
      </c>
      <c r="K997" s="119">
        <v>86.061719999999994</v>
      </c>
      <c r="L997" s="72">
        <v>86.198121</v>
      </c>
      <c r="M997" s="7">
        <v>3634</v>
      </c>
      <c r="O997" s="84"/>
      <c r="P997" s="13"/>
      <c r="Q997" s="13"/>
      <c r="R997" s="13"/>
      <c r="S997" s="13"/>
      <c r="T997" s="13"/>
      <c r="U997" s="13"/>
      <c r="V997" s="13"/>
      <c r="W997" s="50"/>
      <c r="X997" s="69">
        <v>3633</v>
      </c>
      <c r="Y997" s="7">
        <v>3640</v>
      </c>
      <c r="Z997" s="68">
        <v>3601</v>
      </c>
      <c r="AA997" s="68">
        <v>3609</v>
      </c>
      <c r="AG997" s="37"/>
      <c r="AH997" s="37"/>
      <c r="AP997" s="14">
        <v>3612</v>
      </c>
      <c r="AQ997" s="14">
        <v>3642</v>
      </c>
      <c r="AR997" s="14">
        <v>3611</v>
      </c>
      <c r="AS997" s="14">
        <v>3636</v>
      </c>
      <c r="AT997" s="14">
        <v>3619.6666666666665</v>
      </c>
      <c r="AU997" s="127">
        <v>2</v>
      </c>
      <c r="AV997" s="127" t="s">
        <v>618</v>
      </c>
      <c r="AW997" s="14">
        <v>1735</v>
      </c>
      <c r="AX997" s="127" t="s">
        <v>618</v>
      </c>
      <c r="AY997" s="14">
        <v>1374</v>
      </c>
      <c r="AZ997" s="1">
        <v>3633</v>
      </c>
      <c r="BA997" s="1">
        <v>3640</v>
      </c>
      <c r="BB997" s="1">
        <v>3616</v>
      </c>
      <c r="BC997" s="1">
        <v>3636</v>
      </c>
      <c r="BH997" s="1">
        <v>3627</v>
      </c>
      <c r="BI997" s="1">
        <v>781</v>
      </c>
      <c r="BJ997" s="1">
        <v>410</v>
      </c>
      <c r="BK997" s="1">
        <v>1.9048780487804877</v>
      </c>
      <c r="BL997" s="1">
        <v>3633</v>
      </c>
      <c r="BM997" s="1">
        <v>3640</v>
      </c>
      <c r="BN997" s="1">
        <v>3616</v>
      </c>
      <c r="BO997" s="1">
        <v>3624</v>
      </c>
      <c r="BP997" s="1">
        <v>3633</v>
      </c>
      <c r="BQ997" s="1">
        <v>3640</v>
      </c>
      <c r="BR997" s="1">
        <v>3601</v>
      </c>
      <c r="BS997" s="1">
        <v>3610</v>
      </c>
      <c r="BT997" s="1">
        <v>3633</v>
      </c>
      <c r="BU997" s="1">
        <v>3640</v>
      </c>
      <c r="BV997" s="1">
        <v>3630</v>
      </c>
      <c r="BW997" s="1">
        <v>3638</v>
      </c>
      <c r="BX997" s="1">
        <v>1006.31</v>
      </c>
    </row>
    <row r="998" spans="1:76">
      <c r="A998" s="1">
        <v>2017</v>
      </c>
      <c r="B998" s="1">
        <v>6</v>
      </c>
      <c r="C998" s="24">
        <v>42769</v>
      </c>
      <c r="D998" s="26">
        <v>3612</v>
      </c>
      <c r="E998" s="26">
        <v>3614</v>
      </c>
      <c r="F998" s="26">
        <v>3592</v>
      </c>
      <c r="G998" s="26">
        <v>3609</v>
      </c>
      <c r="H998" s="1">
        <v>1004.77</v>
      </c>
      <c r="I998" s="81">
        <v>121.640156</v>
      </c>
      <c r="J998" s="119">
        <v>121.62829499999999</v>
      </c>
      <c r="K998" s="119">
        <v>86.540124000000006</v>
      </c>
      <c r="L998" s="72">
        <v>86.547776999999996</v>
      </c>
      <c r="M998" s="7">
        <v>3607</v>
      </c>
      <c r="O998" s="84"/>
      <c r="P998" s="13"/>
      <c r="Q998" s="13"/>
      <c r="R998" s="13"/>
      <c r="S998" s="13"/>
      <c r="T998" s="13"/>
      <c r="U998" s="13"/>
      <c r="V998" s="13"/>
      <c r="W998" s="50"/>
      <c r="X998" s="69">
        <v>3606</v>
      </c>
      <c r="Y998" s="7">
        <v>3629</v>
      </c>
      <c r="Z998" s="68">
        <v>3581</v>
      </c>
      <c r="AA998" s="68">
        <v>3627</v>
      </c>
      <c r="AG998" s="37"/>
      <c r="AH998" s="37"/>
      <c r="AP998" s="14">
        <v>3633</v>
      </c>
      <c r="AQ998" s="14">
        <v>3640</v>
      </c>
      <c r="AR998" s="14">
        <v>3595</v>
      </c>
      <c r="AS998" s="14">
        <v>3597</v>
      </c>
      <c r="AT998" s="14">
        <v>3614.3333333333335</v>
      </c>
      <c r="AU998" s="127">
        <v>3</v>
      </c>
      <c r="AV998" s="127" t="s">
        <v>618</v>
      </c>
      <c r="AW998" s="14">
        <v>1735</v>
      </c>
      <c r="AX998" s="127">
        <v>-27</v>
      </c>
      <c r="AY998" s="14">
        <v>1347</v>
      </c>
      <c r="AZ998" s="1">
        <v>3606</v>
      </c>
      <c r="BA998" s="1">
        <v>3615</v>
      </c>
      <c r="BB998" s="1">
        <v>3581</v>
      </c>
      <c r="BC998" s="1">
        <v>3592</v>
      </c>
      <c r="BH998" s="1">
        <v>3603</v>
      </c>
      <c r="BI998" s="1">
        <v>803</v>
      </c>
      <c r="BJ998" s="1">
        <v>760</v>
      </c>
      <c r="BK998" s="1">
        <v>1.0565789473684211</v>
      </c>
      <c r="BL998" s="1">
        <v>3606</v>
      </c>
      <c r="BM998" s="1">
        <v>3615</v>
      </c>
      <c r="BN998" s="1">
        <v>3581</v>
      </c>
      <c r="BO998" s="1">
        <v>3595</v>
      </c>
      <c r="BP998" s="1">
        <v>3606</v>
      </c>
      <c r="BQ998" s="1">
        <v>3615</v>
      </c>
      <c r="BR998" s="1">
        <v>3581</v>
      </c>
      <c r="BS998" s="1">
        <v>3597</v>
      </c>
      <c r="BT998" s="1">
        <v>3606</v>
      </c>
      <c r="BU998" s="1">
        <v>3614</v>
      </c>
      <c r="BV998" s="1">
        <v>3605</v>
      </c>
      <c r="BW998" s="1">
        <v>3609</v>
      </c>
      <c r="BX998" s="1">
        <v>994.03</v>
      </c>
    </row>
    <row r="999" spans="1:76">
      <c r="A999" s="1">
        <v>2017</v>
      </c>
      <c r="B999" s="1">
        <v>2</v>
      </c>
      <c r="C999" s="24">
        <v>42772</v>
      </c>
      <c r="D999" s="26">
        <v>3620</v>
      </c>
      <c r="E999" s="26">
        <v>3634</v>
      </c>
      <c r="F999" s="26">
        <v>3620</v>
      </c>
      <c r="G999" s="26">
        <v>3632</v>
      </c>
      <c r="H999" s="1">
        <v>1014</v>
      </c>
      <c r="I999" s="81">
        <v>121.257458</v>
      </c>
      <c r="J999" s="119">
        <v>121.24368</v>
      </c>
      <c r="K999" s="119">
        <v>86.218265000000002</v>
      </c>
      <c r="L999" s="72">
        <v>86.245272</v>
      </c>
      <c r="M999" s="7">
        <v>3634</v>
      </c>
      <c r="O999" s="84"/>
      <c r="P999" s="13"/>
      <c r="Q999" s="13"/>
      <c r="R999" s="13"/>
      <c r="S999" s="13"/>
      <c r="T999" s="13"/>
      <c r="U999" s="13"/>
      <c r="V999" s="13"/>
      <c r="W999" s="50"/>
      <c r="X999" s="69">
        <v>3635</v>
      </c>
      <c r="Y999" s="7">
        <v>3645</v>
      </c>
      <c r="Z999" s="68">
        <v>3626</v>
      </c>
      <c r="AA999" s="68">
        <v>3627</v>
      </c>
      <c r="AG999" s="37"/>
      <c r="AH999" s="37"/>
      <c r="AP999" s="14">
        <v>3606</v>
      </c>
      <c r="AQ999" s="14">
        <v>3630</v>
      </c>
      <c r="AR999" s="14">
        <v>3581</v>
      </c>
      <c r="AS999" s="14">
        <v>3624</v>
      </c>
      <c r="AT999" s="14">
        <v>3619</v>
      </c>
      <c r="AU999" s="127">
        <v>12</v>
      </c>
      <c r="AV999" s="127">
        <v>3</v>
      </c>
      <c r="AW999" s="14">
        <v>1738</v>
      </c>
      <c r="AX999" s="127" t="s">
        <v>618</v>
      </c>
      <c r="AY999" s="14">
        <v>1347</v>
      </c>
      <c r="AZ999" s="1">
        <v>3635</v>
      </c>
      <c r="BA999" s="1">
        <v>3645</v>
      </c>
      <c r="BB999" s="1">
        <v>3633</v>
      </c>
      <c r="BC999" s="1">
        <v>3640</v>
      </c>
      <c r="BH999" s="1">
        <v>3626</v>
      </c>
      <c r="BI999" s="1">
        <v>1294</v>
      </c>
      <c r="BJ999" s="1">
        <v>805</v>
      </c>
      <c r="BK999" s="1">
        <v>1.6074534161490683</v>
      </c>
      <c r="BL999" s="1">
        <v>3635</v>
      </c>
      <c r="BM999" s="1">
        <v>3645</v>
      </c>
      <c r="BN999" s="1">
        <v>3633</v>
      </c>
      <c r="BO999" s="1">
        <v>3639</v>
      </c>
      <c r="BP999" s="1">
        <v>3635</v>
      </c>
      <c r="BQ999" s="1">
        <v>3645</v>
      </c>
      <c r="BR999" s="1">
        <v>3633</v>
      </c>
      <c r="BS999" s="1">
        <v>3639</v>
      </c>
      <c r="BT999" s="1">
        <v>3635</v>
      </c>
      <c r="BU999" s="1">
        <v>3639</v>
      </c>
      <c r="BV999" s="1">
        <v>3634</v>
      </c>
      <c r="BW999" s="1">
        <v>3637</v>
      </c>
      <c r="BX999" s="1">
        <v>1007.63</v>
      </c>
    </row>
    <row r="1000" spans="1:76">
      <c r="A1000" s="1">
        <v>2017</v>
      </c>
      <c r="B1000" s="1">
        <v>3</v>
      </c>
      <c r="C1000" s="24">
        <v>42773</v>
      </c>
      <c r="D1000" s="26">
        <v>3635</v>
      </c>
      <c r="E1000" s="26">
        <v>3637</v>
      </c>
      <c r="F1000" s="26">
        <v>3619</v>
      </c>
      <c r="G1000" s="26">
        <v>3625</v>
      </c>
      <c r="H1000" s="1">
        <v>1005.38</v>
      </c>
      <c r="I1000" s="81">
        <v>119.58952600000001</v>
      </c>
      <c r="J1000" s="119">
        <v>119.575835</v>
      </c>
      <c r="K1000" s="119">
        <v>85.640016000000003</v>
      </c>
      <c r="L1000" s="72">
        <v>85.510430999999997</v>
      </c>
      <c r="M1000" s="7">
        <v>3623</v>
      </c>
      <c r="O1000" s="84"/>
      <c r="P1000" s="13"/>
      <c r="Q1000" s="13"/>
      <c r="R1000" s="13"/>
      <c r="S1000" s="13"/>
      <c r="T1000" s="13"/>
      <c r="U1000" s="13"/>
      <c r="V1000" s="13"/>
      <c r="W1000" s="50"/>
      <c r="X1000" s="69">
        <v>3623</v>
      </c>
      <c r="Y1000" s="7">
        <v>3635</v>
      </c>
      <c r="Z1000" s="68">
        <v>3607</v>
      </c>
      <c r="AA1000" s="68">
        <v>3618</v>
      </c>
      <c r="AG1000" s="37"/>
      <c r="AH1000" s="37"/>
      <c r="AP1000" s="14">
        <v>3635</v>
      </c>
      <c r="AQ1000" s="14">
        <v>3645</v>
      </c>
      <c r="AR1000" s="14">
        <v>3626</v>
      </c>
      <c r="AS1000" s="14">
        <v>3627</v>
      </c>
      <c r="AT1000" s="14">
        <v>3616</v>
      </c>
      <c r="AU1000" s="127">
        <v>10</v>
      </c>
      <c r="AV1000" s="127" t="s">
        <v>618</v>
      </c>
      <c r="AW1000" s="14">
        <v>1738</v>
      </c>
      <c r="AX1000" s="127" t="s">
        <v>618</v>
      </c>
      <c r="AY1000" s="14">
        <v>1347</v>
      </c>
      <c r="AZ1000" s="1">
        <v>3623</v>
      </c>
      <c r="BA1000" s="1">
        <v>3634</v>
      </c>
      <c r="BB1000" s="1">
        <v>3613</v>
      </c>
      <c r="BC1000" s="1">
        <v>3621</v>
      </c>
      <c r="BH1000" s="1">
        <v>3629</v>
      </c>
      <c r="BI1000" s="1">
        <v>1041</v>
      </c>
      <c r="BJ1000" s="1">
        <v>720</v>
      </c>
      <c r="BK1000" s="1">
        <v>1.4458333333333333</v>
      </c>
      <c r="BL1000" s="1">
        <v>3623</v>
      </c>
      <c r="BM1000" s="1">
        <v>3631</v>
      </c>
      <c r="BN1000" s="1">
        <v>3613</v>
      </c>
      <c r="BO1000" s="1">
        <v>3626</v>
      </c>
      <c r="BP1000" s="1">
        <v>3623</v>
      </c>
      <c r="BQ1000" s="1">
        <v>3634</v>
      </c>
      <c r="BR1000" s="1">
        <v>3613</v>
      </c>
      <c r="BS1000" s="1">
        <v>3627</v>
      </c>
      <c r="BT1000" s="1">
        <v>3623</v>
      </c>
      <c r="BU1000" s="1">
        <v>3624</v>
      </c>
      <c r="BV1000" s="1">
        <v>3613</v>
      </c>
      <c r="BW1000" s="1">
        <v>3622</v>
      </c>
      <c r="BX1000" s="1">
        <v>1008.3</v>
      </c>
    </row>
    <row r="1001" spans="1:76">
      <c r="A1001" s="1">
        <v>2017</v>
      </c>
      <c r="B1001" s="1">
        <v>4</v>
      </c>
      <c r="C1001" s="24">
        <v>42774</v>
      </c>
      <c r="D1001" s="26">
        <v>3620</v>
      </c>
      <c r="E1001" s="26">
        <v>3629</v>
      </c>
      <c r="F1001" s="26">
        <v>3613</v>
      </c>
      <c r="G1001" s="26">
        <v>3629</v>
      </c>
      <c r="H1001" s="1">
        <v>1016.84</v>
      </c>
      <c r="I1001" s="81">
        <v>119.875174</v>
      </c>
      <c r="J1001" s="119">
        <v>119.777479</v>
      </c>
      <c r="K1001" s="119">
        <v>85.719853000000001</v>
      </c>
      <c r="L1001" s="72">
        <v>85.640392000000006</v>
      </c>
      <c r="M1001" s="7">
        <v>3625</v>
      </c>
      <c r="O1001" s="84"/>
      <c r="P1001" s="13"/>
      <c r="Q1001" s="13"/>
      <c r="R1001" s="13"/>
      <c r="S1001" s="13"/>
      <c r="T1001" s="13"/>
      <c r="U1001" s="13"/>
      <c r="V1001" s="13"/>
      <c r="W1001" s="50"/>
      <c r="X1001" s="69">
        <v>3626</v>
      </c>
      <c r="Y1001" s="7">
        <v>3650</v>
      </c>
      <c r="Z1001" s="68">
        <v>3626</v>
      </c>
      <c r="AA1001" s="68">
        <v>3648</v>
      </c>
      <c r="AG1001" s="37"/>
      <c r="AH1001" s="37"/>
      <c r="AP1001" s="14">
        <v>3623</v>
      </c>
      <c r="AQ1001" s="14">
        <v>3635</v>
      </c>
      <c r="AR1001" s="14">
        <v>3607</v>
      </c>
      <c r="AS1001" s="14">
        <v>3618</v>
      </c>
      <c r="AT1001" s="14">
        <v>3623</v>
      </c>
      <c r="AU1001" s="127">
        <v>9</v>
      </c>
      <c r="AV1001" s="127" t="s">
        <v>618</v>
      </c>
      <c r="AW1001" s="14">
        <v>1738</v>
      </c>
      <c r="AX1001" s="127" t="s">
        <v>618</v>
      </c>
      <c r="AY1001" s="14">
        <v>1347</v>
      </c>
      <c r="AZ1001" s="1">
        <v>3626</v>
      </c>
      <c r="BA1001" s="1">
        <v>3650</v>
      </c>
      <c r="BB1001" s="1">
        <v>3626</v>
      </c>
      <c r="BC1001" s="1">
        <v>3642</v>
      </c>
      <c r="BH1001" s="1">
        <v>3615</v>
      </c>
      <c r="BI1001" s="1">
        <v>1164</v>
      </c>
      <c r="BJ1001" s="1">
        <v>677</v>
      </c>
      <c r="BK1001" s="1">
        <v>1.7193500738552436</v>
      </c>
      <c r="BL1001" s="1">
        <v>3626</v>
      </c>
      <c r="BM1001" s="1">
        <v>3650</v>
      </c>
      <c r="BN1001" s="1">
        <v>3626</v>
      </c>
      <c r="BO1001" s="1">
        <v>3644</v>
      </c>
      <c r="BP1001" s="1">
        <v>3626</v>
      </c>
      <c r="BQ1001" s="1">
        <v>3650</v>
      </c>
      <c r="BR1001" s="1">
        <v>3626</v>
      </c>
      <c r="BS1001" s="1">
        <v>3643</v>
      </c>
      <c r="BT1001" s="1">
        <v>3626</v>
      </c>
      <c r="BU1001" s="1">
        <v>3634</v>
      </c>
      <c r="BV1001" s="1">
        <v>3626</v>
      </c>
      <c r="BW1001" s="1">
        <v>3634</v>
      </c>
      <c r="BX1001" s="1">
        <v>1010.3</v>
      </c>
    </row>
    <row r="1002" spans="1:76">
      <c r="A1002" s="1">
        <v>2017</v>
      </c>
      <c r="B1002" s="1">
        <v>5</v>
      </c>
      <c r="C1002" s="24">
        <v>42775</v>
      </c>
      <c r="D1002" s="26">
        <v>3638</v>
      </c>
      <c r="E1002" s="26">
        <v>3666</v>
      </c>
      <c r="F1002" s="26">
        <v>3636</v>
      </c>
      <c r="G1002" s="26">
        <v>3659</v>
      </c>
      <c r="H1002" s="1">
        <v>1015.75</v>
      </c>
      <c r="I1002" s="81">
        <v>119.803872</v>
      </c>
      <c r="J1002" s="119">
        <v>119.858346</v>
      </c>
      <c r="K1002" s="119">
        <v>85.497215999999995</v>
      </c>
      <c r="L1002" s="72">
        <v>85.576209000000006</v>
      </c>
      <c r="M1002" s="7">
        <v>3658</v>
      </c>
      <c r="O1002" s="84"/>
      <c r="P1002" s="13"/>
      <c r="Q1002" s="13"/>
      <c r="R1002" s="13"/>
      <c r="S1002" s="13"/>
      <c r="T1002" s="13"/>
      <c r="U1002" s="13"/>
      <c r="V1002" s="13"/>
      <c r="W1002" s="50"/>
      <c r="X1002" s="69">
        <v>3658</v>
      </c>
      <c r="Y1002" s="7">
        <v>3700</v>
      </c>
      <c r="Z1002" s="68">
        <v>3656</v>
      </c>
      <c r="AA1002" s="68">
        <v>3686</v>
      </c>
      <c r="AG1002" s="37"/>
      <c r="AH1002" s="37"/>
      <c r="AP1002" s="14">
        <v>3626</v>
      </c>
      <c r="AQ1002" s="14">
        <v>3650</v>
      </c>
      <c r="AR1002" s="14">
        <v>3626</v>
      </c>
      <c r="AS1002" s="14">
        <v>3640</v>
      </c>
      <c r="AT1002" s="14">
        <v>3628.3333333333335</v>
      </c>
      <c r="AU1002" s="127">
        <v>21</v>
      </c>
      <c r="AV1002" s="127">
        <v>29</v>
      </c>
      <c r="AW1002" s="14">
        <v>1767</v>
      </c>
      <c r="AX1002" s="127" t="s">
        <v>618</v>
      </c>
      <c r="AY1002" s="14">
        <v>1347</v>
      </c>
      <c r="AZ1002" s="1">
        <v>3658</v>
      </c>
      <c r="BA1002" s="1">
        <v>3680</v>
      </c>
      <c r="BB1002" s="1">
        <v>3656</v>
      </c>
      <c r="BC1002" s="1">
        <v>3674</v>
      </c>
      <c r="BH1002" s="1">
        <v>3643</v>
      </c>
      <c r="BI1002" s="1">
        <v>1655</v>
      </c>
      <c r="BJ1002" s="1">
        <v>929</v>
      </c>
      <c r="BK1002" s="1">
        <v>1.7814854682454251</v>
      </c>
      <c r="BL1002" s="1">
        <v>3658</v>
      </c>
      <c r="BM1002" s="1">
        <v>3680</v>
      </c>
      <c r="BN1002" s="1">
        <v>3656</v>
      </c>
      <c r="BO1002" s="1">
        <v>3672</v>
      </c>
      <c r="BP1002" s="1">
        <v>3658</v>
      </c>
      <c r="BQ1002" s="1">
        <v>3699</v>
      </c>
      <c r="BR1002" s="1">
        <v>3656</v>
      </c>
      <c r="BS1002" s="1">
        <v>3698</v>
      </c>
      <c r="BT1002" s="1">
        <v>3658</v>
      </c>
      <c r="BU1002" s="1">
        <v>3668</v>
      </c>
      <c r="BV1002" s="1">
        <v>3656</v>
      </c>
      <c r="BW1002" s="1">
        <v>3666</v>
      </c>
      <c r="BX1002" s="1">
        <v>1018.21</v>
      </c>
    </row>
    <row r="1003" spans="1:76">
      <c r="A1003" s="1">
        <v>2017</v>
      </c>
      <c r="B1003" s="1">
        <v>6</v>
      </c>
      <c r="C1003" s="24">
        <v>42776</v>
      </c>
      <c r="D1003" s="26">
        <v>3681</v>
      </c>
      <c r="E1003" s="26">
        <v>3687</v>
      </c>
      <c r="F1003" s="26">
        <v>3644</v>
      </c>
      <c r="G1003" s="26">
        <v>3651</v>
      </c>
      <c r="H1003" s="1">
        <v>1011.5</v>
      </c>
      <c r="I1003" s="81">
        <v>121.19283</v>
      </c>
      <c r="J1003" s="119">
        <v>121.148776</v>
      </c>
      <c r="K1003" s="119">
        <v>86.968692000000004</v>
      </c>
      <c r="L1003" s="72">
        <v>86.965199999999996</v>
      </c>
      <c r="M1003" s="7">
        <v>3648</v>
      </c>
      <c r="O1003" s="84"/>
      <c r="P1003" s="13"/>
      <c r="Q1003" s="13"/>
      <c r="R1003" s="13"/>
      <c r="S1003" s="13"/>
      <c r="T1003" s="13"/>
      <c r="U1003" s="13"/>
      <c r="V1003" s="13"/>
      <c r="W1003" s="50"/>
      <c r="X1003" s="69">
        <v>3646</v>
      </c>
      <c r="Y1003" s="7">
        <v>3673</v>
      </c>
      <c r="Z1003" s="68">
        <v>3612</v>
      </c>
      <c r="AA1003" s="68">
        <v>3663</v>
      </c>
      <c r="AG1003" s="37"/>
      <c r="AH1003" s="37"/>
      <c r="AP1003" s="14">
        <v>3658</v>
      </c>
      <c r="AQ1003" s="14">
        <v>3700</v>
      </c>
      <c r="AR1003" s="14">
        <v>3656</v>
      </c>
      <c r="AS1003" s="14">
        <v>3676</v>
      </c>
      <c r="AT1003" s="14">
        <v>3644.6666666666665</v>
      </c>
      <c r="AU1003" s="127">
        <v>30</v>
      </c>
      <c r="AV1003" s="127" t="s">
        <v>618</v>
      </c>
      <c r="AW1003" s="14">
        <v>1767</v>
      </c>
      <c r="AX1003" s="127" t="s">
        <v>618</v>
      </c>
      <c r="AY1003" s="14">
        <v>1347</v>
      </c>
      <c r="AZ1003" s="1">
        <v>3646</v>
      </c>
      <c r="BA1003" s="1">
        <v>3660</v>
      </c>
      <c r="BB1003" s="1">
        <v>3612</v>
      </c>
      <c r="BC1003" s="1">
        <v>3628</v>
      </c>
      <c r="BH1003" s="1">
        <v>3682</v>
      </c>
      <c r="BI1003" s="1">
        <v>1130</v>
      </c>
      <c r="BJ1003" s="1">
        <v>1068</v>
      </c>
      <c r="BK1003" s="1">
        <v>1.0580524344569289</v>
      </c>
      <c r="BL1003" s="1">
        <v>3646</v>
      </c>
      <c r="BM1003" s="1">
        <v>3660</v>
      </c>
      <c r="BN1003" s="1">
        <v>3641</v>
      </c>
      <c r="BO1003" s="1">
        <v>3646</v>
      </c>
      <c r="BP1003" s="1">
        <v>3646</v>
      </c>
      <c r="BQ1003" s="1">
        <v>3660</v>
      </c>
      <c r="BR1003" s="1">
        <v>3612</v>
      </c>
      <c r="BS1003" s="1">
        <v>3633</v>
      </c>
      <c r="BT1003" s="1">
        <v>3646</v>
      </c>
      <c r="BU1003" s="1">
        <v>3654</v>
      </c>
      <c r="BV1003" s="1">
        <v>3641</v>
      </c>
      <c r="BW1003" s="1">
        <v>3644</v>
      </c>
      <c r="BX1003" s="1">
        <v>999.69</v>
      </c>
    </row>
    <row r="1004" spans="1:76">
      <c r="A1004" s="1">
        <v>2017</v>
      </c>
      <c r="B1004" s="1">
        <v>2</v>
      </c>
      <c r="C1004" s="24">
        <v>42779</v>
      </c>
      <c r="D1004" s="26">
        <v>3681</v>
      </c>
      <c r="E1004" s="26">
        <v>3687</v>
      </c>
      <c r="F1004" s="26">
        <v>3665</v>
      </c>
      <c r="G1004" s="26">
        <v>3674</v>
      </c>
      <c r="H1004" s="1">
        <v>998.54</v>
      </c>
      <c r="I1004" s="81">
        <v>120.74617000000001</v>
      </c>
      <c r="J1004" s="119">
        <v>120.83487</v>
      </c>
      <c r="K1004" s="119">
        <v>87.157606999999999</v>
      </c>
      <c r="L1004" s="72">
        <v>87.146540000000002</v>
      </c>
      <c r="M1004" s="7">
        <v>3677</v>
      </c>
      <c r="O1004" s="84"/>
      <c r="P1004" s="13"/>
      <c r="Q1004" s="13"/>
      <c r="R1004" s="13"/>
      <c r="S1004" s="13"/>
      <c r="T1004" s="13"/>
      <c r="U1004" s="13"/>
      <c r="V1004" s="13"/>
      <c r="W1004" s="50"/>
      <c r="X1004" s="69">
        <v>3677</v>
      </c>
      <c r="Y1004" s="7">
        <v>3682</v>
      </c>
      <c r="Z1004" s="68">
        <v>3631</v>
      </c>
      <c r="AA1004" s="68">
        <v>3646</v>
      </c>
      <c r="AG1004" s="37"/>
      <c r="AH1004" s="37"/>
      <c r="AP1004" s="14">
        <v>3646</v>
      </c>
      <c r="AQ1004" s="14">
        <v>3685</v>
      </c>
      <c r="AR1004" s="14">
        <v>3612</v>
      </c>
      <c r="AS1004" s="14">
        <v>3678</v>
      </c>
      <c r="AT1004" s="14">
        <v>3664.6666666666665</v>
      </c>
      <c r="AU1004" s="127">
        <v>7</v>
      </c>
      <c r="AV1004" s="127" t="s">
        <v>618</v>
      </c>
      <c r="AW1004" s="14">
        <v>1767</v>
      </c>
      <c r="AX1004" s="127" t="s">
        <v>618</v>
      </c>
      <c r="AY1004" s="14">
        <v>1347</v>
      </c>
      <c r="AZ1004" s="1">
        <v>3677</v>
      </c>
      <c r="BA1004" s="1">
        <v>3682</v>
      </c>
      <c r="BB1004" s="1">
        <v>3647</v>
      </c>
      <c r="BC1004" s="1">
        <v>3649</v>
      </c>
      <c r="BH1004" s="1">
        <v>3682</v>
      </c>
      <c r="BI1004" s="1">
        <v>958</v>
      </c>
      <c r="BJ1004" s="1">
        <v>908</v>
      </c>
      <c r="BK1004" s="1">
        <v>1.0550660792951543</v>
      </c>
      <c r="BL1004" s="1">
        <v>3677</v>
      </c>
      <c r="BM1004" s="1">
        <v>3682</v>
      </c>
      <c r="BN1004" s="1">
        <v>3669</v>
      </c>
      <c r="BO1004" s="1">
        <v>3673</v>
      </c>
      <c r="BP1004" s="1">
        <v>3677</v>
      </c>
      <c r="BQ1004" s="1">
        <v>3682</v>
      </c>
      <c r="BR1004" s="1">
        <v>3632</v>
      </c>
      <c r="BS1004" s="1">
        <v>3632</v>
      </c>
      <c r="BT1004" s="1">
        <v>3677</v>
      </c>
      <c r="BU1004" s="1">
        <v>3682</v>
      </c>
      <c r="BV1004" s="1">
        <v>3676</v>
      </c>
      <c r="BW1004" s="1">
        <v>3679</v>
      </c>
      <c r="BX1004" s="1">
        <v>1010.4</v>
      </c>
    </row>
    <row r="1005" spans="1:76">
      <c r="A1005" s="1">
        <v>2017</v>
      </c>
      <c r="B1005" s="1">
        <v>3</v>
      </c>
      <c r="C1005" s="24">
        <v>42780</v>
      </c>
      <c r="D1005" s="26">
        <v>3646</v>
      </c>
      <c r="E1005" s="26">
        <v>3646</v>
      </c>
      <c r="F1005" s="26">
        <v>3632</v>
      </c>
      <c r="G1005" s="26">
        <v>3642</v>
      </c>
      <c r="H1005" s="1">
        <v>1001.79</v>
      </c>
      <c r="I1005" s="81">
        <v>120.357882</v>
      </c>
      <c r="J1005" s="119">
        <v>120.39167</v>
      </c>
      <c r="K1005" s="119">
        <v>87.010749000000004</v>
      </c>
      <c r="L1005" s="72">
        <v>87.065530999999993</v>
      </c>
      <c r="M1005" s="7">
        <v>3638</v>
      </c>
      <c r="O1005" s="84"/>
      <c r="P1005" s="13"/>
      <c r="Q1005" s="13"/>
      <c r="R1005" s="13"/>
      <c r="S1005" s="13"/>
      <c r="T1005" s="13"/>
      <c r="U1005" s="13"/>
      <c r="V1005" s="13"/>
      <c r="W1005" s="50"/>
      <c r="X1005" s="69">
        <v>3639</v>
      </c>
      <c r="Y1005" s="7">
        <v>3670</v>
      </c>
      <c r="Z1005" s="68">
        <v>3634</v>
      </c>
      <c r="AA1005" s="68">
        <v>3667</v>
      </c>
      <c r="AG1005" s="37"/>
      <c r="AH1005" s="37"/>
      <c r="AP1005" s="14">
        <v>3677</v>
      </c>
      <c r="AQ1005" s="14">
        <v>3682</v>
      </c>
      <c r="AR1005" s="14">
        <v>3631</v>
      </c>
      <c r="AS1005" s="14">
        <v>3637</v>
      </c>
      <c r="AT1005" s="14">
        <v>3663.6666666666665</v>
      </c>
      <c r="AU1005" s="127">
        <v>4</v>
      </c>
      <c r="AV1005" s="127" t="s">
        <v>618</v>
      </c>
      <c r="AW1005" s="14">
        <v>1767</v>
      </c>
      <c r="AX1005" s="127" t="s">
        <v>618</v>
      </c>
      <c r="AY1005" s="14">
        <v>1347</v>
      </c>
      <c r="AZ1005" s="1">
        <v>3639</v>
      </c>
      <c r="BA1005" s="1">
        <v>3664</v>
      </c>
      <c r="BB1005" s="1">
        <v>3634</v>
      </c>
      <c r="BC1005" s="1">
        <v>3654</v>
      </c>
      <c r="BH1005" s="1">
        <v>3639</v>
      </c>
      <c r="BI1005" s="1">
        <v>1029</v>
      </c>
      <c r="BJ1005" s="1">
        <v>902</v>
      </c>
      <c r="BK1005" s="1">
        <v>1.1407982261640799</v>
      </c>
      <c r="BL1005" s="1">
        <v>3639</v>
      </c>
      <c r="BM1005" s="1">
        <v>3663</v>
      </c>
      <c r="BN1005" s="1">
        <v>3634</v>
      </c>
      <c r="BO1005" s="1">
        <v>3661</v>
      </c>
      <c r="BP1005" s="1">
        <v>3639</v>
      </c>
      <c r="BQ1005" s="1">
        <v>3667</v>
      </c>
      <c r="BR1005" s="1">
        <v>3634</v>
      </c>
      <c r="BS1005" s="1">
        <v>3662</v>
      </c>
      <c r="BT1005" s="1">
        <v>3639</v>
      </c>
      <c r="BU1005" s="1">
        <v>3642</v>
      </c>
      <c r="BV1005" s="1">
        <v>3634</v>
      </c>
      <c r="BW1005" s="1">
        <v>3641</v>
      </c>
      <c r="BX1005" s="1">
        <v>1000.16</v>
      </c>
    </row>
    <row r="1006" spans="1:76">
      <c r="A1006" s="1">
        <v>2017</v>
      </c>
      <c r="B1006" s="1">
        <v>4</v>
      </c>
      <c r="C1006" s="24">
        <v>42781</v>
      </c>
      <c r="D1006" s="26">
        <v>3667</v>
      </c>
      <c r="E1006" s="26">
        <v>3670</v>
      </c>
      <c r="F1006" s="26">
        <v>3657</v>
      </c>
      <c r="G1006" s="26">
        <v>3663</v>
      </c>
      <c r="H1006" s="1">
        <v>1011.08</v>
      </c>
      <c r="I1006" s="81">
        <v>120.96114</v>
      </c>
      <c r="J1006" s="119">
        <v>121.10226</v>
      </c>
      <c r="K1006" s="119">
        <v>87.736841999999996</v>
      </c>
      <c r="L1006" s="72">
        <v>87.814030000000002</v>
      </c>
      <c r="M1006" s="7">
        <v>3660</v>
      </c>
      <c r="O1006" s="84"/>
      <c r="P1006" s="13"/>
      <c r="Q1006" s="13"/>
      <c r="R1006" s="13"/>
      <c r="S1006" s="13"/>
      <c r="T1006" s="13"/>
      <c r="U1006" s="13"/>
      <c r="V1006" s="13"/>
      <c r="W1006" s="50"/>
      <c r="X1006" s="69">
        <v>3660</v>
      </c>
      <c r="Y1006" s="7">
        <v>3688</v>
      </c>
      <c r="Z1006" s="68">
        <v>3640</v>
      </c>
      <c r="AA1006" s="68">
        <v>3687</v>
      </c>
      <c r="AG1006" s="37"/>
      <c r="AH1006" s="37"/>
      <c r="AP1006" s="14">
        <v>3639</v>
      </c>
      <c r="AQ1006" s="14">
        <v>3670</v>
      </c>
      <c r="AR1006" s="14">
        <v>3634</v>
      </c>
      <c r="AS1006" s="14">
        <v>3663</v>
      </c>
      <c r="AT1006" s="14">
        <v>3659.3333333333335</v>
      </c>
      <c r="AU1006" s="127">
        <v>4</v>
      </c>
      <c r="AV1006" s="127" t="s">
        <v>618</v>
      </c>
      <c r="AW1006" s="14">
        <v>1767</v>
      </c>
      <c r="AX1006" s="127" t="s">
        <v>618</v>
      </c>
      <c r="AY1006" s="14">
        <v>1347</v>
      </c>
      <c r="AZ1006" s="1">
        <v>3660</v>
      </c>
      <c r="BA1006" s="1">
        <v>3669</v>
      </c>
      <c r="BB1006" s="1">
        <v>3640</v>
      </c>
      <c r="BC1006" s="1">
        <v>3657</v>
      </c>
      <c r="BH1006" s="1">
        <v>3662</v>
      </c>
      <c r="BI1006" s="1">
        <v>1167</v>
      </c>
      <c r="BJ1006" s="1">
        <v>701</v>
      </c>
      <c r="BK1006" s="1">
        <v>1.6647646219686163</v>
      </c>
      <c r="BL1006" s="1">
        <v>3660</v>
      </c>
      <c r="BM1006" s="1">
        <v>3669</v>
      </c>
      <c r="BN1006" s="1">
        <v>3659</v>
      </c>
      <c r="BO1006" s="1">
        <v>3666</v>
      </c>
      <c r="BP1006" s="1">
        <v>3660</v>
      </c>
      <c r="BQ1006" s="1">
        <v>3669</v>
      </c>
      <c r="BR1006" s="1">
        <v>3640</v>
      </c>
      <c r="BS1006" s="1">
        <v>3661</v>
      </c>
      <c r="BT1006" s="1">
        <v>3660</v>
      </c>
      <c r="BU1006" s="1">
        <v>3666</v>
      </c>
      <c r="BV1006" s="1">
        <v>3659</v>
      </c>
      <c r="BW1006" s="1">
        <v>3666</v>
      </c>
      <c r="BX1006" s="1">
        <v>998.5</v>
      </c>
    </row>
    <row r="1007" spans="1:76">
      <c r="A1007" s="1">
        <v>2017</v>
      </c>
      <c r="B1007" s="1">
        <v>5</v>
      </c>
      <c r="C1007" s="24">
        <v>42782</v>
      </c>
      <c r="D1007" s="26">
        <v>3690</v>
      </c>
      <c r="E1007" s="26">
        <v>3703</v>
      </c>
      <c r="F1007" s="26">
        <v>3689</v>
      </c>
      <c r="G1007" s="26">
        <v>3699</v>
      </c>
      <c r="H1007" s="1">
        <v>1012.55</v>
      </c>
      <c r="I1007" s="81">
        <v>120.9084</v>
      </c>
      <c r="J1007" s="119">
        <v>120.888768</v>
      </c>
      <c r="K1007" s="119">
        <v>87.745800000000003</v>
      </c>
      <c r="L1007" s="72">
        <v>87.692220000000006</v>
      </c>
      <c r="M1007" s="7">
        <v>3693</v>
      </c>
      <c r="O1007" s="84"/>
      <c r="P1007" s="13"/>
      <c r="Q1007" s="13"/>
      <c r="R1007" s="13"/>
      <c r="S1007" s="13"/>
      <c r="T1007" s="13"/>
      <c r="U1007" s="13"/>
      <c r="V1007" s="13"/>
      <c r="W1007" s="50"/>
      <c r="X1007" s="69">
        <v>3693</v>
      </c>
      <c r="Y1007" s="7">
        <v>3708</v>
      </c>
      <c r="Z1007" s="68">
        <v>3679</v>
      </c>
      <c r="AA1007" s="68">
        <v>3697</v>
      </c>
      <c r="AG1007" s="37"/>
      <c r="AH1007" s="37"/>
      <c r="AP1007" s="14">
        <v>3660</v>
      </c>
      <c r="AQ1007" s="14">
        <v>3698</v>
      </c>
      <c r="AR1007" s="14">
        <v>3640</v>
      </c>
      <c r="AS1007" s="14">
        <v>3694</v>
      </c>
      <c r="AT1007" s="14">
        <v>3664.6666666666665</v>
      </c>
      <c r="AU1007" s="127">
        <v>9</v>
      </c>
      <c r="AV1007" s="127">
        <v>-20</v>
      </c>
      <c r="AW1007" s="14">
        <v>1747</v>
      </c>
      <c r="AX1007" s="127" t="s">
        <v>618</v>
      </c>
      <c r="AY1007" s="14">
        <v>1347</v>
      </c>
      <c r="AZ1007" s="1">
        <v>3693</v>
      </c>
      <c r="BA1007" s="1">
        <v>3708</v>
      </c>
      <c r="BB1007" s="1">
        <v>3686</v>
      </c>
      <c r="BC1007" s="1">
        <v>3699</v>
      </c>
      <c r="BH1007" s="1">
        <v>3692</v>
      </c>
      <c r="BI1007" s="1">
        <v>1329</v>
      </c>
      <c r="BJ1007" s="1">
        <v>855</v>
      </c>
      <c r="BK1007" s="1">
        <v>1.5543859649122806</v>
      </c>
      <c r="BL1007" s="1">
        <v>3693</v>
      </c>
      <c r="BM1007" s="1">
        <v>3702</v>
      </c>
      <c r="BN1007" s="1">
        <v>3686</v>
      </c>
      <c r="BO1007" s="1">
        <v>3690</v>
      </c>
      <c r="BP1007" s="1">
        <v>3693</v>
      </c>
      <c r="BQ1007" s="1">
        <v>3708</v>
      </c>
      <c r="BR1007" s="1">
        <v>3686</v>
      </c>
      <c r="BS1007" s="1">
        <v>3700</v>
      </c>
      <c r="BT1007" s="1">
        <v>3693</v>
      </c>
      <c r="BU1007" s="1">
        <v>3699</v>
      </c>
      <c r="BV1007" s="1">
        <v>3688</v>
      </c>
      <c r="BW1007" s="1">
        <v>3689</v>
      </c>
      <c r="BX1007" s="1">
        <v>1012.3</v>
      </c>
    </row>
    <row r="1008" spans="1:76">
      <c r="A1008" s="1">
        <v>2017</v>
      </c>
      <c r="B1008" s="1">
        <v>6</v>
      </c>
      <c r="C1008" s="24">
        <v>42783</v>
      </c>
      <c r="D1008" s="26">
        <v>3680</v>
      </c>
      <c r="E1008" s="26">
        <v>3685</v>
      </c>
      <c r="F1008" s="26">
        <v>3673</v>
      </c>
      <c r="G1008" s="26">
        <v>3681</v>
      </c>
      <c r="H1008" s="1">
        <v>1003.33</v>
      </c>
      <c r="I1008" s="81">
        <v>120.909105</v>
      </c>
      <c r="J1008" s="119">
        <v>120.939066</v>
      </c>
      <c r="K1008" s="119">
        <v>87.215541000000002</v>
      </c>
      <c r="L1008" s="72">
        <v>87.295727999999997</v>
      </c>
      <c r="M1008" s="7">
        <v>3685</v>
      </c>
      <c r="O1008" s="84"/>
      <c r="P1008" s="13"/>
      <c r="Q1008" s="13"/>
      <c r="R1008" s="13"/>
      <c r="S1008" s="13"/>
      <c r="T1008" s="13"/>
      <c r="U1008" s="13"/>
      <c r="V1008" s="13"/>
      <c r="W1008" s="50"/>
      <c r="X1008" s="69">
        <v>3684</v>
      </c>
      <c r="Y1008" s="7">
        <v>3684</v>
      </c>
      <c r="Z1008" s="68">
        <v>3630</v>
      </c>
      <c r="AA1008" s="68">
        <v>3635</v>
      </c>
      <c r="AG1008" s="37"/>
      <c r="AH1008" s="37"/>
      <c r="AP1008" s="14">
        <v>3693</v>
      </c>
      <c r="AQ1008" s="14">
        <v>3708</v>
      </c>
      <c r="AR1008" s="14">
        <v>3673</v>
      </c>
      <c r="AS1008" s="14">
        <v>3680</v>
      </c>
      <c r="AT1008" s="14">
        <v>3679</v>
      </c>
      <c r="AU1008" s="127">
        <v>1</v>
      </c>
      <c r="AV1008" s="127" t="s">
        <v>618</v>
      </c>
      <c r="AW1008" s="14">
        <v>1747</v>
      </c>
      <c r="AX1008" s="127" t="s">
        <v>618</v>
      </c>
      <c r="AY1008" s="14">
        <v>1347</v>
      </c>
      <c r="AZ1008" s="1">
        <v>3684</v>
      </c>
      <c r="BA1008" s="1">
        <v>3684</v>
      </c>
      <c r="BB1008" s="1">
        <v>3656</v>
      </c>
      <c r="BC1008" s="1">
        <v>3660</v>
      </c>
      <c r="BH1008" s="1">
        <v>3678</v>
      </c>
      <c r="BI1008" s="1">
        <v>1026</v>
      </c>
      <c r="BJ1008" s="1">
        <v>975</v>
      </c>
      <c r="BK1008" s="1">
        <v>1.0523076923076924</v>
      </c>
      <c r="BL1008" s="1">
        <v>3684</v>
      </c>
      <c r="BM1008" s="1">
        <v>3684</v>
      </c>
      <c r="BN1008" s="1">
        <v>3664</v>
      </c>
      <c r="BO1008" s="1">
        <v>3668</v>
      </c>
      <c r="BP1008" s="1">
        <v>3684</v>
      </c>
      <c r="BQ1008" s="1">
        <v>3684</v>
      </c>
      <c r="BR1008" s="1">
        <v>3650</v>
      </c>
      <c r="BS1008" s="1">
        <v>3658</v>
      </c>
      <c r="BT1008" s="1">
        <v>3684</v>
      </c>
      <c r="BU1008" s="1">
        <v>3684</v>
      </c>
      <c r="BV1008" s="1">
        <v>3676</v>
      </c>
      <c r="BW1008" s="1">
        <v>3676</v>
      </c>
      <c r="BX1008" s="1">
        <v>1013.6</v>
      </c>
    </row>
    <row r="1009" spans="1:76">
      <c r="A1009" s="1">
        <v>2017</v>
      </c>
      <c r="B1009" s="1">
        <v>2</v>
      </c>
      <c r="C1009" s="24">
        <v>42786</v>
      </c>
      <c r="D1009" s="26">
        <v>3638</v>
      </c>
      <c r="E1009" s="26">
        <v>3638</v>
      </c>
      <c r="F1009" s="26">
        <v>3616</v>
      </c>
      <c r="G1009" s="26">
        <v>3634</v>
      </c>
      <c r="H1009" s="1">
        <v>1004.95</v>
      </c>
      <c r="I1009" s="81">
        <v>120.08679600000001</v>
      </c>
      <c r="J1009" s="119">
        <v>120.143366</v>
      </c>
      <c r="K1009" s="119">
        <v>86.868892000000002</v>
      </c>
      <c r="L1009" s="72">
        <v>86.902833999999999</v>
      </c>
      <c r="M1009" s="7">
        <v>3637</v>
      </c>
      <c r="O1009" s="84"/>
      <c r="P1009" s="13"/>
      <c r="Q1009" s="13"/>
      <c r="R1009" s="13"/>
      <c r="S1009" s="13"/>
      <c r="T1009" s="13"/>
      <c r="U1009" s="13"/>
      <c r="V1009" s="13"/>
      <c r="W1009" s="50"/>
      <c r="X1009" s="69">
        <v>3637</v>
      </c>
      <c r="Y1009" s="7">
        <v>3649</v>
      </c>
      <c r="Z1009" s="68">
        <v>3629</v>
      </c>
      <c r="AA1009" s="68">
        <v>3645</v>
      </c>
      <c r="AG1009" s="37"/>
      <c r="AH1009" s="37"/>
      <c r="AP1009" s="14">
        <v>3684</v>
      </c>
      <c r="AQ1009" s="14">
        <v>3684</v>
      </c>
      <c r="AR1009" s="14">
        <v>3626</v>
      </c>
      <c r="AS1009" s="14">
        <v>3626</v>
      </c>
      <c r="AT1009" s="14">
        <v>3666.6666666666665</v>
      </c>
      <c r="AU1009" s="127">
        <v>4</v>
      </c>
      <c r="AV1009" s="127" t="s">
        <v>618</v>
      </c>
      <c r="AW1009" s="14">
        <v>1747</v>
      </c>
      <c r="AX1009" s="127">
        <v>-21</v>
      </c>
      <c r="AY1009" s="14">
        <v>1326</v>
      </c>
      <c r="AZ1009" s="1">
        <v>3637</v>
      </c>
      <c r="BA1009" s="1">
        <v>3647</v>
      </c>
      <c r="BB1009" s="1">
        <v>3629</v>
      </c>
      <c r="BC1009" s="1">
        <v>3638</v>
      </c>
      <c r="BH1009" s="1">
        <v>3633</v>
      </c>
      <c r="BI1009" s="1">
        <v>1019</v>
      </c>
      <c r="BJ1009" s="1">
        <v>1116</v>
      </c>
      <c r="BK1009" s="1">
        <v>0.9130824372759857</v>
      </c>
      <c r="BL1009" s="1">
        <v>3637</v>
      </c>
      <c r="BM1009" s="1">
        <v>3640</v>
      </c>
      <c r="BN1009" s="1">
        <v>3629</v>
      </c>
      <c r="BO1009" s="1">
        <v>3633</v>
      </c>
      <c r="BP1009" s="1">
        <v>3637</v>
      </c>
      <c r="BQ1009" s="1">
        <v>3647</v>
      </c>
      <c r="BR1009" s="1">
        <v>3629</v>
      </c>
      <c r="BS1009" s="1">
        <v>3635</v>
      </c>
      <c r="BT1009" s="1">
        <v>3637</v>
      </c>
      <c r="BU1009" s="1">
        <v>3640</v>
      </c>
      <c r="BV1009" s="1">
        <v>3634</v>
      </c>
      <c r="BW1009" s="1">
        <v>3636</v>
      </c>
      <c r="BX1009" s="1">
        <v>1003.17</v>
      </c>
    </row>
    <row r="1010" spans="1:76">
      <c r="A1010" s="1">
        <v>2017</v>
      </c>
      <c r="B1010" s="1">
        <v>3</v>
      </c>
      <c r="C1010" s="24">
        <v>42787</v>
      </c>
      <c r="D1010" s="26">
        <v>3645</v>
      </c>
      <c r="E1010" s="26">
        <v>3657</v>
      </c>
      <c r="F1010" s="26">
        <v>3641</v>
      </c>
      <c r="G1010" s="26">
        <v>3645</v>
      </c>
      <c r="H1010" s="1">
        <v>1003.3</v>
      </c>
      <c r="I1010" s="81">
        <v>120.089096</v>
      </c>
      <c r="J1010" s="119">
        <v>120.083</v>
      </c>
      <c r="K1010" s="119">
        <v>87.049850000000006</v>
      </c>
      <c r="L1010" s="72">
        <v>86.941000000000003</v>
      </c>
      <c r="M1010" s="7">
        <v>3645</v>
      </c>
      <c r="O1010" s="84"/>
      <c r="P1010" s="13"/>
      <c r="Q1010" s="13"/>
      <c r="R1010" s="13"/>
      <c r="S1010" s="13"/>
      <c r="T1010" s="13"/>
      <c r="U1010" s="13"/>
      <c r="V1010" s="13"/>
      <c r="W1010" s="50"/>
      <c r="X1010" s="69">
        <v>3641</v>
      </c>
      <c r="Y1010" s="7">
        <v>3654</v>
      </c>
      <c r="Z1010" s="68">
        <v>3608</v>
      </c>
      <c r="AA1010" s="68">
        <v>3653</v>
      </c>
      <c r="AG1010" s="37"/>
      <c r="AH1010" s="37"/>
      <c r="AP1010" s="14">
        <v>3637</v>
      </c>
      <c r="AQ1010" s="14">
        <v>3657</v>
      </c>
      <c r="AR1010" s="14">
        <v>3629</v>
      </c>
      <c r="AS1010" s="14">
        <v>3645</v>
      </c>
      <c r="AT1010" s="14">
        <v>3650.3333333333335</v>
      </c>
      <c r="AU1010" s="127">
        <v>0</v>
      </c>
      <c r="AV1010" s="127" t="s">
        <v>618</v>
      </c>
      <c r="AW1010" s="14">
        <v>1747</v>
      </c>
      <c r="AX1010" s="127" t="s">
        <v>618</v>
      </c>
      <c r="AY1010" s="14">
        <v>1326</v>
      </c>
      <c r="AZ1010" s="1">
        <v>3641</v>
      </c>
      <c r="BA1010" s="1">
        <v>3645</v>
      </c>
      <c r="BB1010" s="1">
        <v>3608</v>
      </c>
      <c r="BC1010" s="1">
        <v>3609</v>
      </c>
      <c r="BH1010" s="1">
        <v>3653</v>
      </c>
      <c r="BI1010" s="1">
        <v>1158</v>
      </c>
      <c r="BJ1010" s="1">
        <v>928</v>
      </c>
      <c r="BK1010" s="1">
        <v>1.2478448275862069</v>
      </c>
      <c r="BL1010" s="1">
        <v>3641</v>
      </c>
      <c r="BM1010" s="1">
        <v>3645</v>
      </c>
      <c r="BN1010" s="1">
        <v>3620</v>
      </c>
      <c r="BO1010" s="1">
        <v>3626</v>
      </c>
      <c r="BP1010" s="1">
        <v>3641</v>
      </c>
      <c r="BQ1010" s="1">
        <v>3645</v>
      </c>
      <c r="BR1010" s="1">
        <v>3608</v>
      </c>
      <c r="BS1010" s="1">
        <v>3634</v>
      </c>
      <c r="BT1010" s="1">
        <v>3641</v>
      </c>
      <c r="BU1010" s="1">
        <v>3645</v>
      </c>
      <c r="BV1010" s="1">
        <v>3640</v>
      </c>
      <c r="BW1010" s="1">
        <v>3640</v>
      </c>
      <c r="BX1010" s="1">
        <v>1000</v>
      </c>
    </row>
    <row r="1011" spans="1:76">
      <c r="A1011" s="1">
        <v>2017</v>
      </c>
      <c r="B1011" s="1">
        <v>4</v>
      </c>
      <c r="C1011" s="24">
        <v>42788</v>
      </c>
      <c r="D1011" s="26">
        <v>3651</v>
      </c>
      <c r="E1011" s="26">
        <v>3660</v>
      </c>
      <c r="F1011" s="26">
        <v>3643</v>
      </c>
      <c r="G1011" s="26">
        <v>3649</v>
      </c>
      <c r="H1011" s="1">
        <v>1003.95</v>
      </c>
      <c r="I1011" s="81">
        <v>119.37618000000001</v>
      </c>
      <c r="J1011" s="119">
        <v>119.351046</v>
      </c>
      <c r="K1011" s="119">
        <v>87.181920000000005</v>
      </c>
      <c r="L1011" s="72">
        <v>87.197295999999994</v>
      </c>
      <c r="M1011" s="7">
        <v>3645</v>
      </c>
      <c r="O1011" s="84"/>
      <c r="P1011" s="13"/>
      <c r="Q1011" s="13"/>
      <c r="R1011" s="13"/>
      <c r="S1011" s="13"/>
      <c r="T1011" s="13"/>
      <c r="U1011" s="13"/>
      <c r="V1011" s="13"/>
      <c r="W1011" s="50"/>
      <c r="X1011" s="69">
        <v>3645</v>
      </c>
      <c r="Y1011" s="7">
        <v>3647</v>
      </c>
      <c r="Z1011" s="68">
        <v>3616</v>
      </c>
      <c r="AA1011" s="68">
        <v>3640</v>
      </c>
      <c r="AG1011" s="37"/>
      <c r="AH1011" s="37"/>
      <c r="AP1011" s="14">
        <v>3641</v>
      </c>
      <c r="AQ1011" s="14">
        <v>3660</v>
      </c>
      <c r="AR1011" s="14">
        <v>3608</v>
      </c>
      <c r="AS1011" s="14">
        <v>3659</v>
      </c>
      <c r="AT1011" s="14">
        <v>3643.3333333333335</v>
      </c>
      <c r="AU1011" s="127">
        <v>2</v>
      </c>
      <c r="AV1011" s="127" t="s">
        <v>618</v>
      </c>
      <c r="AW1011" s="14">
        <v>1747</v>
      </c>
      <c r="AX1011" s="127" t="s">
        <v>618</v>
      </c>
      <c r="AY1011" s="14">
        <v>1326</v>
      </c>
      <c r="AZ1011" s="1">
        <v>3645</v>
      </c>
      <c r="BA1011" s="1">
        <v>3647</v>
      </c>
      <c r="BB1011" s="1">
        <v>3627</v>
      </c>
      <c r="BC1011" s="1">
        <v>3627</v>
      </c>
      <c r="BH1011" s="1">
        <v>3654</v>
      </c>
      <c r="BI1011" s="1">
        <v>998</v>
      </c>
      <c r="BJ1011" s="1">
        <v>838</v>
      </c>
      <c r="BK1011" s="1">
        <v>1.1909307875894988</v>
      </c>
      <c r="BL1011" s="1">
        <v>3645</v>
      </c>
      <c r="BM1011" s="1">
        <v>3647</v>
      </c>
      <c r="BN1011" s="1">
        <v>3629</v>
      </c>
      <c r="BO1011" s="1">
        <v>3634</v>
      </c>
      <c r="BP1011" s="1">
        <v>3645</v>
      </c>
      <c r="BQ1011" s="1">
        <v>3647</v>
      </c>
      <c r="BR1011" s="1">
        <v>3616</v>
      </c>
      <c r="BS1011" s="1">
        <v>3625</v>
      </c>
      <c r="BT1011" s="1">
        <v>3645</v>
      </c>
      <c r="BU1011" s="1">
        <v>3645</v>
      </c>
      <c r="BV1011" s="1">
        <v>3636</v>
      </c>
      <c r="BW1011" s="1">
        <v>3637</v>
      </c>
      <c r="BX1011" s="1">
        <v>1000.85</v>
      </c>
    </row>
    <row r="1012" spans="1:76">
      <c r="A1012" s="1">
        <v>2017</v>
      </c>
      <c r="B1012" s="1">
        <v>5</v>
      </c>
      <c r="C1012" s="24">
        <v>42789</v>
      </c>
      <c r="D1012" s="26">
        <v>3644</v>
      </c>
      <c r="E1012" s="26">
        <v>3645</v>
      </c>
      <c r="F1012" s="26">
        <v>3620</v>
      </c>
      <c r="G1012" s="26">
        <v>3621</v>
      </c>
      <c r="H1012" s="1">
        <v>1009.57</v>
      </c>
      <c r="I1012" s="81">
        <v>119.52482000000001</v>
      </c>
      <c r="J1012" s="119">
        <v>119.32722</v>
      </c>
      <c r="K1012" s="119">
        <v>87.104208</v>
      </c>
      <c r="L1012" s="72">
        <v>87.053988000000004</v>
      </c>
      <c r="M1012" s="7">
        <v>3620</v>
      </c>
      <c r="O1012" s="84"/>
      <c r="P1012" s="13"/>
      <c r="Q1012" s="13"/>
      <c r="R1012" s="13"/>
      <c r="S1012" s="13"/>
      <c r="T1012" s="13"/>
      <c r="U1012" s="13"/>
      <c r="V1012" s="13"/>
      <c r="W1012" s="50"/>
      <c r="X1012" s="69">
        <v>3618</v>
      </c>
      <c r="Y1012" s="7">
        <v>3673</v>
      </c>
      <c r="Z1012" s="68">
        <v>3611</v>
      </c>
      <c r="AA1012" s="68">
        <v>3644</v>
      </c>
      <c r="AG1012" s="37"/>
      <c r="AH1012" s="37"/>
      <c r="AP1012" s="14">
        <v>3645</v>
      </c>
      <c r="AQ1012" s="14">
        <v>3647</v>
      </c>
      <c r="AR1012" s="14">
        <v>3616</v>
      </c>
      <c r="AS1012" s="14">
        <v>3636</v>
      </c>
      <c r="AT1012" s="14">
        <v>3646.6666666666665</v>
      </c>
      <c r="AU1012" s="127">
        <v>23</v>
      </c>
      <c r="AV1012" s="127" t="s">
        <v>618</v>
      </c>
      <c r="AW1012" s="14">
        <v>1747</v>
      </c>
      <c r="AX1012" s="127" t="s">
        <v>618</v>
      </c>
      <c r="AY1012" s="14">
        <v>1326</v>
      </c>
      <c r="AZ1012" s="1">
        <v>3618</v>
      </c>
      <c r="BA1012" s="1">
        <v>3673</v>
      </c>
      <c r="BB1012" s="1">
        <v>3611</v>
      </c>
      <c r="BC1012" s="1">
        <v>3666</v>
      </c>
      <c r="BH1012" s="1">
        <v>3642</v>
      </c>
      <c r="BI1012" s="1">
        <v>984</v>
      </c>
      <c r="BJ1012" s="1">
        <v>786</v>
      </c>
      <c r="BK1012" s="1">
        <v>1.251908396946565</v>
      </c>
      <c r="BL1012" s="1">
        <v>3618</v>
      </c>
      <c r="BM1012" s="1">
        <v>3631</v>
      </c>
      <c r="BN1012" s="1">
        <v>3611</v>
      </c>
      <c r="BO1012" s="1">
        <v>3629</v>
      </c>
      <c r="BP1012" s="1">
        <v>3618</v>
      </c>
      <c r="BQ1012" s="1">
        <v>3673</v>
      </c>
      <c r="BR1012" s="1">
        <v>3611</v>
      </c>
      <c r="BS1012" s="1">
        <v>3655</v>
      </c>
      <c r="BT1012" s="1">
        <v>3618</v>
      </c>
      <c r="BU1012" s="1">
        <v>3623</v>
      </c>
      <c r="BV1012" s="1">
        <v>3612</v>
      </c>
      <c r="BW1012" s="1">
        <v>3612</v>
      </c>
      <c r="BX1012" s="1">
        <v>995.88</v>
      </c>
    </row>
    <row r="1013" spans="1:76">
      <c r="A1013" s="1">
        <v>2017</v>
      </c>
      <c r="B1013" s="1">
        <v>6</v>
      </c>
      <c r="C1013" s="24">
        <v>42790</v>
      </c>
      <c r="D1013" s="26">
        <v>3647</v>
      </c>
      <c r="E1013" s="26">
        <v>3671</v>
      </c>
      <c r="F1013" s="26">
        <v>3634</v>
      </c>
      <c r="G1013" s="26">
        <v>3670</v>
      </c>
      <c r="H1013" s="1">
        <v>1027.5</v>
      </c>
      <c r="I1013" s="81">
        <v>119.40018600000001</v>
      </c>
      <c r="J1013" s="119">
        <v>119.474295</v>
      </c>
      <c r="K1013" s="119">
        <v>87.009770000000003</v>
      </c>
      <c r="L1013" s="72">
        <v>87.041205000000005</v>
      </c>
      <c r="M1013" s="7">
        <v>3669</v>
      </c>
      <c r="O1013" s="84"/>
      <c r="P1013" s="13"/>
      <c r="Q1013" s="13"/>
      <c r="R1013" s="13"/>
      <c r="S1013" s="13"/>
      <c r="T1013" s="13"/>
      <c r="U1013" s="13"/>
      <c r="V1013" s="13"/>
      <c r="W1013" s="50"/>
      <c r="X1013" s="69">
        <v>3672</v>
      </c>
      <c r="Y1013" s="7">
        <v>3693</v>
      </c>
      <c r="Z1013" s="68">
        <v>3661</v>
      </c>
      <c r="AA1013" s="68">
        <v>3679</v>
      </c>
      <c r="AG1013" s="37"/>
      <c r="AH1013" s="37"/>
      <c r="AP1013" s="14">
        <v>3618</v>
      </c>
      <c r="AQ1013" s="14">
        <v>3673</v>
      </c>
      <c r="AR1013" s="14">
        <v>3611</v>
      </c>
      <c r="AS1013" s="14">
        <v>3647</v>
      </c>
      <c r="AT1013" s="14">
        <v>3647.3333333333335</v>
      </c>
      <c r="AU1013" s="127">
        <v>23</v>
      </c>
      <c r="AV1013" s="127" t="s">
        <v>618</v>
      </c>
      <c r="AW1013" s="14">
        <v>1747</v>
      </c>
      <c r="AX1013" s="127" t="s">
        <v>618</v>
      </c>
      <c r="AY1013" s="14">
        <v>1326</v>
      </c>
      <c r="AZ1013" s="1">
        <v>3668</v>
      </c>
      <c r="BA1013" s="1">
        <v>3687</v>
      </c>
      <c r="BB1013" s="1">
        <v>3659</v>
      </c>
      <c r="BC1013" s="1">
        <v>3687</v>
      </c>
      <c r="BH1013" s="1">
        <v>3648</v>
      </c>
      <c r="BI1013" s="1">
        <v>317</v>
      </c>
      <c r="BJ1013" s="1">
        <v>338</v>
      </c>
      <c r="BK1013" s="1">
        <v>0.93786982248520712</v>
      </c>
      <c r="BL1013" s="1">
        <v>3668</v>
      </c>
      <c r="BM1013" s="1">
        <v>3678</v>
      </c>
      <c r="BN1013" s="1">
        <v>3659</v>
      </c>
      <c r="BO1013" s="1">
        <v>3674</v>
      </c>
      <c r="BP1013" s="1">
        <v>3668</v>
      </c>
      <c r="BQ1013" s="1">
        <v>3688</v>
      </c>
      <c r="BR1013" s="1">
        <v>3659</v>
      </c>
      <c r="BS1013" s="1">
        <v>3672</v>
      </c>
      <c r="BT1013" s="1">
        <v>3668</v>
      </c>
      <c r="BU1013" s="1">
        <v>3668</v>
      </c>
      <c r="BV1013" s="1">
        <v>3659</v>
      </c>
      <c r="BW1013" s="1">
        <v>3663</v>
      </c>
      <c r="BX1013" s="1">
        <v>1014.55</v>
      </c>
    </row>
    <row r="1014" spans="1:76">
      <c r="A1014" s="1">
        <v>2017</v>
      </c>
      <c r="B1014" s="1">
        <v>2</v>
      </c>
      <c r="C1014" s="24">
        <v>42793</v>
      </c>
      <c r="D1014" s="26">
        <v>3685</v>
      </c>
      <c r="E1014" s="26">
        <v>3695</v>
      </c>
      <c r="F1014" s="26">
        <v>3682</v>
      </c>
      <c r="G1014" s="26">
        <v>3695</v>
      </c>
      <c r="H1014" s="1">
        <v>1027.5</v>
      </c>
      <c r="I1014" s="81">
        <v>118.41444</v>
      </c>
      <c r="J1014" s="119">
        <v>118.476558</v>
      </c>
      <c r="K1014" s="119">
        <v>86.177655000000001</v>
      </c>
      <c r="L1014" s="72">
        <v>86.183117999999993</v>
      </c>
      <c r="M1014" s="7">
        <v>3694</v>
      </c>
      <c r="O1014" s="84"/>
      <c r="P1014" s="13"/>
      <c r="Q1014" s="13"/>
      <c r="R1014" s="13"/>
      <c r="S1014" s="13"/>
      <c r="T1014" s="13"/>
      <c r="U1014" s="13"/>
      <c r="V1014" s="13"/>
      <c r="W1014" s="50"/>
      <c r="X1014" s="69">
        <v>3691</v>
      </c>
      <c r="Y1014" s="7">
        <v>3738</v>
      </c>
      <c r="Z1014" s="68">
        <v>3688</v>
      </c>
      <c r="AA1014" s="68">
        <v>3707</v>
      </c>
      <c r="AG1014" s="37"/>
      <c r="AH1014" s="37"/>
      <c r="AP1014" s="14">
        <v>3672</v>
      </c>
      <c r="AQ1014" s="14">
        <v>3693</v>
      </c>
      <c r="AR1014" s="14">
        <v>3661</v>
      </c>
      <c r="AS1014" s="14">
        <v>3685</v>
      </c>
      <c r="AT1014" s="14">
        <v>3656</v>
      </c>
      <c r="AU1014" s="127">
        <v>10</v>
      </c>
      <c r="AV1014" s="127" t="s">
        <v>618</v>
      </c>
      <c r="AW1014" s="14">
        <v>1747</v>
      </c>
      <c r="AX1014" s="127" t="s">
        <v>618</v>
      </c>
      <c r="AY1014" s="14">
        <v>1326</v>
      </c>
      <c r="AZ1014" s="1">
        <v>3691</v>
      </c>
      <c r="BA1014" s="1">
        <v>3715</v>
      </c>
      <c r="BB1014" s="1">
        <v>3688</v>
      </c>
      <c r="BC1014" s="1">
        <v>3712</v>
      </c>
      <c r="BH1014" s="1">
        <v>3687</v>
      </c>
      <c r="BI1014" s="1">
        <v>672</v>
      </c>
      <c r="BJ1014" s="1">
        <v>981</v>
      </c>
      <c r="BK1014" s="1">
        <v>0.68501529051987764</v>
      </c>
      <c r="BL1014" s="1">
        <v>3691</v>
      </c>
      <c r="BM1014" s="1">
        <v>3699</v>
      </c>
      <c r="BN1014" s="1">
        <v>3688</v>
      </c>
      <c r="BO1014" s="1">
        <v>3696</v>
      </c>
      <c r="BP1014" s="1">
        <v>3691</v>
      </c>
      <c r="BQ1014" s="1">
        <v>3731</v>
      </c>
      <c r="BR1014" s="1">
        <v>3688</v>
      </c>
      <c r="BS1014" s="1">
        <v>3729</v>
      </c>
      <c r="BT1014" s="1">
        <v>3691</v>
      </c>
      <c r="BU1014" s="1">
        <v>3696</v>
      </c>
      <c r="BV1014" s="1">
        <v>3690</v>
      </c>
      <c r="BW1014" s="1">
        <v>3694</v>
      </c>
      <c r="BX1014" s="1">
        <v>1027.6500000000001</v>
      </c>
    </row>
    <row r="1015" spans="1:76">
      <c r="A1015" s="1">
        <v>2017</v>
      </c>
      <c r="B1015" s="1">
        <v>3</v>
      </c>
      <c r="C1015" s="24">
        <v>42794</v>
      </c>
      <c r="D1015" s="26">
        <v>3710</v>
      </c>
      <c r="E1015" s="26">
        <v>3722</v>
      </c>
      <c r="F1015" s="26">
        <v>3700</v>
      </c>
      <c r="G1015" s="26">
        <v>3717</v>
      </c>
      <c r="H1015" s="1">
        <v>1022.98</v>
      </c>
      <c r="I1015" s="81">
        <v>119.04606</v>
      </c>
      <c r="J1015" s="119">
        <v>119.087154</v>
      </c>
      <c r="K1015" s="119">
        <v>86.262330000000006</v>
      </c>
      <c r="L1015" s="72">
        <v>86.240951999999993</v>
      </c>
      <c r="M1015" s="7">
        <v>3714</v>
      </c>
      <c r="O1015" s="84"/>
      <c r="P1015" s="13"/>
      <c r="Q1015" s="13"/>
      <c r="R1015" s="13"/>
      <c r="S1015" s="13"/>
      <c r="T1015" s="13"/>
      <c r="U1015" s="13"/>
      <c r="V1015" s="13"/>
      <c r="W1015" s="50"/>
      <c r="X1015" s="69">
        <v>3712</v>
      </c>
      <c r="Y1015" s="7">
        <v>3716</v>
      </c>
      <c r="Z1015" s="68">
        <v>3676</v>
      </c>
      <c r="AA1015" s="68">
        <v>3690</v>
      </c>
      <c r="AG1015" s="37"/>
      <c r="AH1015" s="37"/>
      <c r="AP1015" s="14">
        <v>3691</v>
      </c>
      <c r="AQ1015" s="14">
        <v>3738</v>
      </c>
      <c r="AR1015" s="14">
        <v>3688</v>
      </c>
      <c r="AS1015" s="14">
        <v>3708</v>
      </c>
      <c r="AT1015" s="14">
        <v>3680</v>
      </c>
      <c r="AU1015" s="127">
        <v>7</v>
      </c>
      <c r="AV1015" s="127" t="s">
        <v>618</v>
      </c>
      <c r="AW1015" s="14">
        <v>1747</v>
      </c>
      <c r="AX1015" s="127" t="s">
        <v>618</v>
      </c>
      <c r="AY1015" s="14">
        <v>1326</v>
      </c>
      <c r="AZ1015" s="1">
        <v>3712</v>
      </c>
      <c r="BA1015" s="1">
        <v>3716</v>
      </c>
      <c r="BB1015" s="1">
        <v>3676</v>
      </c>
      <c r="BC1015" s="1">
        <v>3699</v>
      </c>
      <c r="BH1015" s="1">
        <v>3712</v>
      </c>
      <c r="BI1015" s="1">
        <v>980</v>
      </c>
      <c r="BJ1015" s="1">
        <v>929</v>
      </c>
      <c r="BK1015" s="1">
        <v>1.054897739504844</v>
      </c>
      <c r="BL1015" s="1">
        <v>3712</v>
      </c>
      <c r="BM1015" s="1">
        <v>3716</v>
      </c>
      <c r="BN1015" s="1">
        <v>3688</v>
      </c>
      <c r="BO1015" s="1">
        <v>3691</v>
      </c>
      <c r="BP1015" s="1">
        <v>3712</v>
      </c>
      <c r="BQ1015" s="1">
        <v>3716</v>
      </c>
      <c r="BR1015" s="1">
        <v>3676</v>
      </c>
      <c r="BS1015" s="1">
        <v>3701</v>
      </c>
      <c r="BT1015" s="1">
        <v>3712</v>
      </c>
      <c r="BU1015" s="1">
        <v>3716</v>
      </c>
      <c r="BV1015" s="1">
        <v>3706</v>
      </c>
      <c r="BW1015" s="1">
        <v>3707</v>
      </c>
      <c r="BX1015" s="1">
        <v>1029.32</v>
      </c>
    </row>
    <row r="1016" spans="1:76">
      <c r="A1016" s="1">
        <v>2017</v>
      </c>
      <c r="B1016" s="1">
        <v>4</v>
      </c>
      <c r="C1016" s="24">
        <v>42795</v>
      </c>
      <c r="D1016" s="26">
        <v>3699</v>
      </c>
      <c r="E1016" s="26">
        <v>3722</v>
      </c>
      <c r="F1016" s="26">
        <v>3694</v>
      </c>
      <c r="G1016" s="26">
        <v>3722</v>
      </c>
      <c r="H1016" s="1">
        <v>1015.29</v>
      </c>
      <c r="I1016" s="81">
        <v>119.800836</v>
      </c>
      <c r="J1016" s="119">
        <v>119.68088400000001</v>
      </c>
      <c r="K1016" s="119">
        <v>86.959723999999994</v>
      </c>
      <c r="L1016" s="72">
        <v>86.771196000000003</v>
      </c>
      <c r="M1016" s="7">
        <v>3720</v>
      </c>
      <c r="O1016" s="84"/>
      <c r="P1016" s="13"/>
      <c r="Q1016" s="13"/>
      <c r="R1016" s="13"/>
      <c r="S1016" s="13"/>
      <c r="T1016" s="13"/>
      <c r="U1016" s="13"/>
      <c r="V1016" s="13"/>
      <c r="W1016" s="50"/>
      <c r="X1016" s="69">
        <v>3720</v>
      </c>
      <c r="Y1016" s="7">
        <v>3742</v>
      </c>
      <c r="Z1016" s="68">
        <v>3691</v>
      </c>
      <c r="AA1016" s="68">
        <v>3691</v>
      </c>
      <c r="AG1016" s="37"/>
      <c r="AH1016" s="37"/>
      <c r="AP1016" s="14">
        <v>3712</v>
      </c>
      <c r="AQ1016" s="14">
        <v>3716</v>
      </c>
      <c r="AR1016" s="14">
        <v>3676</v>
      </c>
      <c r="AS1016" s="14">
        <v>3705</v>
      </c>
      <c r="AT1016" s="14">
        <v>3699.3333333333335</v>
      </c>
      <c r="AU1016" s="127">
        <v>23</v>
      </c>
      <c r="AV1016" s="127" t="s">
        <v>618</v>
      </c>
      <c r="AW1016" s="14">
        <v>1747</v>
      </c>
      <c r="AX1016" s="127" t="s">
        <v>618</v>
      </c>
      <c r="AY1016" s="14">
        <v>1326</v>
      </c>
      <c r="AZ1016" s="1">
        <v>3720</v>
      </c>
      <c r="BA1016" s="1">
        <v>3742</v>
      </c>
      <c r="BB1016" s="1">
        <v>3718</v>
      </c>
      <c r="BC1016" s="1">
        <v>3720</v>
      </c>
      <c r="BH1016" s="1">
        <v>3701</v>
      </c>
      <c r="BI1016" s="1">
        <v>980</v>
      </c>
      <c r="BJ1016" s="1">
        <v>835</v>
      </c>
      <c r="BK1016" s="1">
        <v>1.1736526946107784</v>
      </c>
      <c r="BL1016" s="1">
        <v>3720</v>
      </c>
      <c r="BM1016" s="1">
        <v>3742</v>
      </c>
      <c r="BN1016" s="1">
        <v>3720</v>
      </c>
      <c r="BO1016" s="1">
        <v>3732</v>
      </c>
      <c r="BP1016" s="1">
        <v>3720</v>
      </c>
      <c r="BQ1016" s="1">
        <v>3742</v>
      </c>
      <c r="BR1016" s="1">
        <v>3706</v>
      </c>
      <c r="BS1016" s="1">
        <v>3718</v>
      </c>
      <c r="BT1016" s="1">
        <v>3720</v>
      </c>
      <c r="BU1016" s="1">
        <v>3727</v>
      </c>
      <c r="BV1016" s="1">
        <v>3720</v>
      </c>
      <c r="BW1016" s="1">
        <v>3727</v>
      </c>
      <c r="BX1016" s="1">
        <v>1024.55</v>
      </c>
    </row>
    <row r="1017" spans="1:76">
      <c r="A1017" s="1">
        <v>2017</v>
      </c>
      <c r="B1017" s="1">
        <v>5</v>
      </c>
      <c r="C1017" s="24">
        <v>42796</v>
      </c>
      <c r="D1017" s="26">
        <v>3712</v>
      </c>
      <c r="E1017" s="26">
        <v>3726</v>
      </c>
      <c r="F1017" s="26">
        <v>3707</v>
      </c>
      <c r="G1017" s="26">
        <v>3717</v>
      </c>
      <c r="H1017" s="1">
        <v>988.95</v>
      </c>
      <c r="I1017" s="81">
        <v>120.185868</v>
      </c>
      <c r="J1017" s="119">
        <v>120.1473</v>
      </c>
      <c r="K1017" s="119">
        <v>87.336281999999997</v>
      </c>
      <c r="L1017" s="72">
        <v>87.343549999999993</v>
      </c>
      <c r="M1017" s="7">
        <v>3715</v>
      </c>
      <c r="O1017" s="84"/>
      <c r="P1017" s="13"/>
      <c r="Q1017" s="13"/>
      <c r="R1017" s="13"/>
      <c r="S1017" s="13"/>
      <c r="T1017" s="13"/>
      <c r="U1017" s="13"/>
      <c r="V1017" s="13"/>
      <c r="W1017" s="50"/>
      <c r="X1017" s="69">
        <v>3717</v>
      </c>
      <c r="Y1017" s="7">
        <v>3723</v>
      </c>
      <c r="Z1017" s="68">
        <v>3614</v>
      </c>
      <c r="AA1017" s="68">
        <v>3639</v>
      </c>
      <c r="AG1017" s="37"/>
      <c r="AH1017" s="37"/>
      <c r="AP1017" s="14">
        <v>4518</v>
      </c>
      <c r="AQ1017" s="14">
        <v>4553</v>
      </c>
      <c r="AR1017" s="14">
        <v>4510</v>
      </c>
      <c r="AS1017" s="14">
        <v>4544</v>
      </c>
      <c r="AT1017" s="14">
        <v>3985.6666666666665</v>
      </c>
      <c r="AU1017" s="127">
        <v>5</v>
      </c>
      <c r="AV1017" s="127" t="s">
        <v>618</v>
      </c>
      <c r="AW1017" s="14">
        <v>1747</v>
      </c>
      <c r="AX1017" s="127" t="s">
        <v>618</v>
      </c>
      <c r="AY1017" s="14">
        <v>1326</v>
      </c>
      <c r="AZ1017" s="1">
        <v>3717</v>
      </c>
      <c r="BA1017" s="1">
        <v>3723</v>
      </c>
      <c r="BB1017" s="1">
        <v>3683</v>
      </c>
      <c r="BC1017" s="1">
        <v>3685</v>
      </c>
      <c r="BH1017" s="1">
        <v>3720</v>
      </c>
      <c r="BI1017" s="1">
        <v>1005</v>
      </c>
      <c r="BJ1017" s="1">
        <v>819</v>
      </c>
      <c r="BK1017" s="1">
        <v>1.2271062271062272</v>
      </c>
      <c r="BL1017" s="1">
        <v>3717</v>
      </c>
      <c r="BM1017" s="1">
        <v>3723</v>
      </c>
      <c r="BN1017" s="1">
        <v>3693</v>
      </c>
      <c r="BO1017" s="1">
        <v>3699</v>
      </c>
      <c r="BP1017" s="1">
        <v>3717</v>
      </c>
      <c r="BQ1017" s="1">
        <v>3723</v>
      </c>
      <c r="BR1017" s="1">
        <v>3670</v>
      </c>
      <c r="BS1017" s="1">
        <v>3673</v>
      </c>
      <c r="BT1017" s="1">
        <v>3717</v>
      </c>
      <c r="BU1017" s="1">
        <v>3723</v>
      </c>
      <c r="BV1017" s="1">
        <v>3712</v>
      </c>
      <c r="BW1017" s="1">
        <v>3717</v>
      </c>
      <c r="BX1017" s="1">
        <v>1014.63</v>
      </c>
    </row>
    <row r="1018" spans="1:76">
      <c r="A1018" s="1">
        <v>2017</v>
      </c>
      <c r="B1018" s="1">
        <v>6</v>
      </c>
      <c r="C1018" s="24">
        <v>42797</v>
      </c>
      <c r="D1018" s="26">
        <v>3638</v>
      </c>
      <c r="E1018" s="26">
        <v>3645</v>
      </c>
      <c r="F1018" s="26">
        <v>3610</v>
      </c>
      <c r="G1018" s="26">
        <v>3624</v>
      </c>
      <c r="H1018" s="1">
        <v>998.75</v>
      </c>
      <c r="I1018" s="81">
        <v>120.091134</v>
      </c>
      <c r="J1018" s="119">
        <v>120.120936</v>
      </c>
      <c r="K1018" s="119">
        <v>86.286266999999995</v>
      </c>
      <c r="L1018" s="72">
        <v>86.324082000000004</v>
      </c>
      <c r="M1018" s="7">
        <v>3620</v>
      </c>
      <c r="O1018" s="84"/>
      <c r="P1018" s="13"/>
      <c r="Q1018" s="13"/>
      <c r="R1018" s="13"/>
      <c r="S1018" s="13"/>
      <c r="T1018" s="13"/>
      <c r="U1018" s="13"/>
      <c r="V1018" s="13"/>
      <c r="W1018" s="50"/>
      <c r="X1018" s="69">
        <v>3620</v>
      </c>
      <c r="Y1018" s="7">
        <v>3650</v>
      </c>
      <c r="Z1018" s="68">
        <v>3611</v>
      </c>
      <c r="AA1018" s="68">
        <v>3647</v>
      </c>
      <c r="AG1018" s="37"/>
      <c r="AH1018" s="37"/>
      <c r="AP1018" s="14">
        <v>3717</v>
      </c>
      <c r="AQ1018" s="14">
        <v>3723</v>
      </c>
      <c r="AR1018" s="14">
        <v>3614</v>
      </c>
      <c r="AS1018" s="14">
        <v>3628</v>
      </c>
      <c r="AT1018" s="14">
        <v>3959</v>
      </c>
      <c r="AU1018" s="127">
        <v>14</v>
      </c>
      <c r="AV1018" s="127" t="s">
        <v>618</v>
      </c>
      <c r="AW1018" s="14">
        <v>1747</v>
      </c>
      <c r="AX1018" s="127">
        <v>-35</v>
      </c>
      <c r="AY1018" s="14">
        <v>1291</v>
      </c>
      <c r="AZ1018" s="1">
        <v>3620</v>
      </c>
      <c r="BA1018" s="1">
        <v>3646</v>
      </c>
      <c r="BB1018" s="1">
        <v>3611</v>
      </c>
      <c r="BC1018" s="1">
        <v>3629</v>
      </c>
      <c r="BH1018" s="1">
        <v>3639</v>
      </c>
      <c r="BI1018" s="1">
        <v>949</v>
      </c>
      <c r="BJ1018" s="1">
        <v>798</v>
      </c>
      <c r="BK1018" s="1">
        <v>1.1892230576441103</v>
      </c>
      <c r="BL1018" s="1">
        <v>3620</v>
      </c>
      <c r="BM1018" s="1">
        <v>3644</v>
      </c>
      <c r="BN1018" s="1">
        <v>3611</v>
      </c>
      <c r="BO1018" s="1">
        <v>3629</v>
      </c>
      <c r="BP1018" s="1">
        <v>3620</v>
      </c>
      <c r="BQ1018" s="1">
        <v>3646</v>
      </c>
      <c r="BR1018" s="1">
        <v>3611</v>
      </c>
      <c r="BS1018" s="1">
        <v>3627</v>
      </c>
      <c r="BT1018" s="1">
        <v>3620</v>
      </c>
      <c r="BU1018" s="1">
        <v>3624</v>
      </c>
      <c r="BV1018" s="1">
        <v>3611</v>
      </c>
      <c r="BW1018" s="1">
        <v>3620</v>
      </c>
      <c r="BX1018" s="1">
        <v>986.81</v>
      </c>
    </row>
    <row r="1019" spans="1:76">
      <c r="A1019" s="1">
        <v>2017</v>
      </c>
      <c r="B1019" s="1">
        <v>2</v>
      </c>
      <c r="C1019" s="24">
        <v>42800</v>
      </c>
      <c r="D1019" s="26">
        <v>3647</v>
      </c>
      <c r="E1019" s="26">
        <v>3653</v>
      </c>
      <c r="F1019" s="26">
        <v>3621</v>
      </c>
      <c r="G1019" s="26">
        <v>3621</v>
      </c>
      <c r="H1019" s="1">
        <v>978.26</v>
      </c>
      <c r="I1019" s="81">
        <v>120.457635</v>
      </c>
      <c r="J1019" s="119">
        <v>120.578084</v>
      </c>
      <c r="K1019" s="119">
        <v>86.237620000000007</v>
      </c>
      <c r="L1019" s="72">
        <v>86.283147999999997</v>
      </c>
      <c r="M1019" s="7">
        <v>3615</v>
      </c>
      <c r="O1019" s="84"/>
      <c r="P1019" s="13"/>
      <c r="Q1019" s="13"/>
      <c r="R1019" s="13"/>
      <c r="S1019" s="13"/>
      <c r="T1019" s="13"/>
      <c r="U1019" s="13"/>
      <c r="V1019" s="13"/>
      <c r="W1019" s="50"/>
      <c r="X1019" s="69">
        <v>3615</v>
      </c>
      <c r="Y1019" s="7">
        <v>3616</v>
      </c>
      <c r="Z1019" s="68">
        <v>3575</v>
      </c>
      <c r="AA1019" s="68">
        <v>3579</v>
      </c>
      <c r="AG1019" s="37"/>
      <c r="AH1019" s="37"/>
      <c r="AP1019" s="14">
        <v>3620</v>
      </c>
      <c r="AQ1019" s="14">
        <v>3653</v>
      </c>
      <c r="AR1019" s="14">
        <v>3611</v>
      </c>
      <c r="AS1019" s="14">
        <v>3639</v>
      </c>
      <c r="AT1019" s="14">
        <v>3937</v>
      </c>
      <c r="AU1019" s="127">
        <v>26</v>
      </c>
      <c r="AV1019" s="127" t="s">
        <v>618</v>
      </c>
      <c r="AW1019" s="14">
        <v>1747</v>
      </c>
      <c r="AX1019" s="127" t="s">
        <v>618</v>
      </c>
      <c r="AY1019" s="14">
        <v>1291</v>
      </c>
      <c r="AZ1019" s="1">
        <v>3615</v>
      </c>
      <c r="BA1019" s="1">
        <v>3616</v>
      </c>
      <c r="BB1019" s="1">
        <v>3597</v>
      </c>
      <c r="BC1019" s="1">
        <v>3605</v>
      </c>
      <c r="BH1019" s="1">
        <v>3651</v>
      </c>
      <c r="BI1019" s="1">
        <v>822</v>
      </c>
      <c r="BJ1019" s="1">
        <v>901</v>
      </c>
      <c r="BK1019" s="1">
        <v>0.91231964483906769</v>
      </c>
      <c r="BL1019" s="1">
        <v>3615</v>
      </c>
      <c r="BM1019" s="1">
        <v>3616</v>
      </c>
      <c r="BN1019" s="1">
        <v>3601</v>
      </c>
      <c r="BO1019" s="1">
        <v>3612</v>
      </c>
      <c r="BP1019" s="1">
        <v>3615</v>
      </c>
      <c r="BQ1019" s="1">
        <v>3616</v>
      </c>
      <c r="BR1019" s="1">
        <v>3597</v>
      </c>
      <c r="BS1019" s="1">
        <v>3603</v>
      </c>
      <c r="BT1019" s="1">
        <v>3615</v>
      </c>
      <c r="BU1019" s="1">
        <v>3616</v>
      </c>
      <c r="BV1019" s="1">
        <v>3601</v>
      </c>
      <c r="BW1019" s="1">
        <v>3613</v>
      </c>
      <c r="BX1019" s="1">
        <v>990.57</v>
      </c>
    </row>
    <row r="1020" spans="1:76">
      <c r="A1020" s="1">
        <v>2017</v>
      </c>
      <c r="B1020" s="1">
        <v>3</v>
      </c>
      <c r="C1020" s="24">
        <v>42801</v>
      </c>
      <c r="D1020" s="26">
        <v>3578</v>
      </c>
      <c r="E1020" s="26">
        <v>3585</v>
      </c>
      <c r="F1020" s="26">
        <v>3561</v>
      </c>
      <c r="G1020" s="26">
        <v>3561</v>
      </c>
      <c r="H1020" s="1">
        <v>960.42</v>
      </c>
      <c r="I1020" s="81">
        <v>120.561536</v>
      </c>
      <c r="J1020" s="119">
        <v>120.564756</v>
      </c>
      <c r="K1020" s="119">
        <v>86.738687999999996</v>
      </c>
      <c r="L1020" s="72">
        <v>86.708231999999995</v>
      </c>
      <c r="M1020" s="7">
        <v>3560</v>
      </c>
      <c r="O1020" s="84"/>
      <c r="P1020" s="13"/>
      <c r="Q1020" s="13"/>
      <c r="R1020" s="13"/>
      <c r="S1020" s="13"/>
      <c r="T1020" s="13"/>
      <c r="U1020" s="13"/>
      <c r="V1020" s="13"/>
      <c r="W1020" s="50"/>
      <c r="X1020" s="69">
        <v>3561</v>
      </c>
      <c r="Y1020" s="7">
        <v>3565</v>
      </c>
      <c r="Z1020" s="68">
        <v>3510</v>
      </c>
      <c r="AA1020" s="68">
        <v>3515</v>
      </c>
      <c r="AG1020" s="37"/>
      <c r="AH1020" s="37"/>
      <c r="AP1020" s="14">
        <v>3615</v>
      </c>
      <c r="AQ1020" s="14">
        <v>3616</v>
      </c>
      <c r="AR1020" s="14">
        <v>3568</v>
      </c>
      <c r="AS1020" s="14">
        <v>3571</v>
      </c>
      <c r="AT1020" s="14">
        <v>3612.6666666666665</v>
      </c>
      <c r="AU1020" s="127">
        <v>17</v>
      </c>
      <c r="AV1020" s="127" t="s">
        <v>618</v>
      </c>
      <c r="AW1020" s="14">
        <v>1747</v>
      </c>
      <c r="AX1020" s="127">
        <v>46</v>
      </c>
      <c r="AY1020" s="14">
        <v>1337</v>
      </c>
      <c r="AZ1020" s="1">
        <v>3561</v>
      </c>
      <c r="BA1020" s="1">
        <v>3565</v>
      </c>
      <c r="BB1020" s="1">
        <v>3539</v>
      </c>
      <c r="BC1020" s="1">
        <v>3539</v>
      </c>
      <c r="BH1020" s="1">
        <v>3577</v>
      </c>
      <c r="BI1020" s="1">
        <v>881</v>
      </c>
      <c r="BJ1020" s="1">
        <v>883</v>
      </c>
      <c r="BK1020" s="1">
        <v>0.9977349943374858</v>
      </c>
      <c r="BL1020" s="1">
        <v>3561</v>
      </c>
      <c r="BM1020" s="1">
        <v>3565</v>
      </c>
      <c r="BN1020" s="1">
        <v>3551</v>
      </c>
      <c r="BO1020" s="1">
        <v>3558</v>
      </c>
      <c r="BP1020" s="1">
        <v>3561</v>
      </c>
      <c r="BQ1020" s="1">
        <v>3565</v>
      </c>
      <c r="BR1020" s="1">
        <v>3523</v>
      </c>
      <c r="BS1020" s="1">
        <v>3527</v>
      </c>
      <c r="BT1020" s="1">
        <v>3561</v>
      </c>
      <c r="BU1020" s="1">
        <v>3565</v>
      </c>
      <c r="BV1020" s="1">
        <v>3556</v>
      </c>
      <c r="BW1020" s="1">
        <v>3556</v>
      </c>
      <c r="BX1020" s="1">
        <v>973.6</v>
      </c>
    </row>
    <row r="1021" spans="1:76">
      <c r="A1021" s="1">
        <v>2017</v>
      </c>
      <c r="B1021" s="1">
        <v>4</v>
      </c>
      <c r="C1021" s="24">
        <v>42802</v>
      </c>
      <c r="D1021" s="26">
        <v>3520</v>
      </c>
      <c r="E1021" s="26">
        <v>3524</v>
      </c>
      <c r="F1021" s="26">
        <v>3501</v>
      </c>
      <c r="G1021" s="26">
        <v>3509</v>
      </c>
      <c r="H1021" s="1">
        <v>946.6</v>
      </c>
      <c r="I1021" s="81">
        <v>120.071225</v>
      </c>
      <c r="J1021" s="119">
        <v>120.094752</v>
      </c>
      <c r="K1021" s="119">
        <v>86.283079999999998</v>
      </c>
      <c r="L1021" s="72">
        <v>86.218667999999994</v>
      </c>
      <c r="M1021" s="7">
        <v>3502</v>
      </c>
      <c r="O1021" s="84"/>
      <c r="P1021" s="13"/>
      <c r="Q1021" s="13"/>
      <c r="R1021" s="13"/>
      <c r="S1021" s="13"/>
      <c r="T1021" s="13"/>
      <c r="U1021" s="13"/>
      <c r="V1021" s="13"/>
      <c r="W1021" s="50"/>
      <c r="X1021" s="69">
        <v>3504</v>
      </c>
      <c r="Y1021" s="7">
        <v>3514</v>
      </c>
      <c r="Z1021" s="68">
        <v>3477</v>
      </c>
      <c r="AA1021" s="68">
        <v>3490</v>
      </c>
      <c r="AG1021" s="37"/>
      <c r="AH1021" s="37"/>
      <c r="AP1021" s="14">
        <v>3561</v>
      </c>
      <c r="AQ1021" s="14">
        <v>3565</v>
      </c>
      <c r="AR1021" s="14">
        <v>3510</v>
      </c>
      <c r="AS1021" s="14">
        <v>3518</v>
      </c>
      <c r="AT1021" s="14">
        <v>3576</v>
      </c>
      <c r="AU1021" s="127">
        <v>11</v>
      </c>
      <c r="AV1021" s="127" t="s">
        <v>618</v>
      </c>
      <c r="AW1021" s="14">
        <v>1747</v>
      </c>
      <c r="AX1021" s="127">
        <v>25</v>
      </c>
      <c r="AY1021" s="14">
        <v>1362</v>
      </c>
      <c r="AZ1021" s="1">
        <v>3504</v>
      </c>
      <c r="BA1021" s="1">
        <v>3514</v>
      </c>
      <c r="BB1021" s="1">
        <v>3483</v>
      </c>
      <c r="BC1021" s="1">
        <v>3501</v>
      </c>
      <c r="BH1021" s="1">
        <v>3518</v>
      </c>
      <c r="BI1021" s="1">
        <v>836</v>
      </c>
      <c r="BJ1021" s="1">
        <v>1042</v>
      </c>
      <c r="BK1021" s="1">
        <v>0.80230326295585408</v>
      </c>
      <c r="BL1021" s="1">
        <v>3504</v>
      </c>
      <c r="BM1021" s="1">
        <v>3514</v>
      </c>
      <c r="BN1021" s="1">
        <v>3483</v>
      </c>
      <c r="BO1021" s="1">
        <v>3505</v>
      </c>
      <c r="BP1021" s="1">
        <v>3504</v>
      </c>
      <c r="BQ1021" s="1">
        <v>3514</v>
      </c>
      <c r="BR1021" s="1">
        <v>3483</v>
      </c>
      <c r="BS1021" s="1">
        <v>3505</v>
      </c>
      <c r="BT1021" s="1">
        <v>3504</v>
      </c>
      <c r="BU1021" s="1">
        <v>3507</v>
      </c>
      <c r="BV1021" s="1">
        <v>3490</v>
      </c>
      <c r="BW1021" s="1">
        <v>3490</v>
      </c>
      <c r="BX1021" s="1">
        <v>955.05</v>
      </c>
    </row>
    <row r="1022" spans="1:76">
      <c r="A1022" s="1">
        <v>2017</v>
      </c>
      <c r="B1022" s="1">
        <v>5</v>
      </c>
      <c r="C1022" s="24">
        <v>42803</v>
      </c>
      <c r="D1022" s="26">
        <v>3483</v>
      </c>
      <c r="E1022" s="26">
        <v>3495</v>
      </c>
      <c r="F1022" s="26">
        <v>3472</v>
      </c>
      <c r="G1022" s="26">
        <v>3474</v>
      </c>
      <c r="H1022" s="1">
        <v>935.2</v>
      </c>
      <c r="I1022" s="81">
        <v>120.56344799999999</v>
      </c>
      <c r="J1022" s="119">
        <v>120.530935</v>
      </c>
      <c r="K1022" s="119">
        <v>85.994145000000003</v>
      </c>
      <c r="L1022" s="72">
        <v>86.047760999999994</v>
      </c>
      <c r="M1022" s="7">
        <v>3474</v>
      </c>
      <c r="O1022" s="84"/>
      <c r="P1022" s="13"/>
      <c r="Q1022" s="13"/>
      <c r="R1022" s="13"/>
      <c r="S1022" s="13"/>
      <c r="T1022" s="13"/>
      <c r="U1022" s="13"/>
      <c r="V1022" s="13"/>
      <c r="W1022" s="50"/>
      <c r="X1022" s="69">
        <v>3474</v>
      </c>
      <c r="Y1022" s="7">
        <v>3501</v>
      </c>
      <c r="Z1022" s="68">
        <v>3450</v>
      </c>
      <c r="AA1022" s="68">
        <v>3452</v>
      </c>
      <c r="AG1022" s="37"/>
      <c r="AH1022" s="37"/>
      <c r="AP1022" s="14">
        <v>3504</v>
      </c>
      <c r="AQ1022" s="14">
        <v>3514</v>
      </c>
      <c r="AR1022" s="14">
        <v>3477</v>
      </c>
      <c r="AS1022" s="14">
        <v>3490</v>
      </c>
      <c r="AT1022" s="14">
        <v>3526.3333333333335</v>
      </c>
      <c r="AU1022" s="127">
        <v>9</v>
      </c>
      <c r="AV1022" s="127" t="s">
        <v>618</v>
      </c>
      <c r="AW1022" s="14">
        <v>1747</v>
      </c>
      <c r="AX1022" s="127">
        <v>18</v>
      </c>
      <c r="AY1022" s="14">
        <v>1380</v>
      </c>
      <c r="AZ1022" s="1">
        <v>3474</v>
      </c>
      <c r="BA1022" s="1">
        <v>3501</v>
      </c>
      <c r="BB1022" s="1">
        <v>3474</v>
      </c>
      <c r="BC1022" s="1">
        <v>3482</v>
      </c>
      <c r="BH1022" s="1">
        <v>3489</v>
      </c>
      <c r="BI1022" s="1">
        <v>956</v>
      </c>
      <c r="BJ1022" s="1">
        <v>801</v>
      </c>
      <c r="BK1022" s="1">
        <v>1.1935081148564295</v>
      </c>
      <c r="BL1022" s="1">
        <v>3474</v>
      </c>
      <c r="BM1022" s="1">
        <v>3501</v>
      </c>
      <c r="BN1022" s="1">
        <v>3474</v>
      </c>
      <c r="BO1022" s="1">
        <v>3491</v>
      </c>
      <c r="BP1022" s="1">
        <v>3474</v>
      </c>
      <c r="BQ1022" s="1">
        <v>3501</v>
      </c>
      <c r="BR1022" s="1">
        <v>3474</v>
      </c>
      <c r="BS1022" s="1">
        <v>3480</v>
      </c>
      <c r="BT1022" s="1">
        <v>3474</v>
      </c>
      <c r="BU1022" s="1">
        <v>3482</v>
      </c>
      <c r="BV1022" s="1">
        <v>3474</v>
      </c>
      <c r="BW1022" s="1">
        <v>3482</v>
      </c>
      <c r="BX1022" s="1">
        <v>946.55</v>
      </c>
    </row>
    <row r="1023" spans="1:76">
      <c r="A1023" s="1">
        <v>2017</v>
      </c>
      <c r="B1023" s="1">
        <v>6</v>
      </c>
      <c r="C1023" s="24">
        <v>42804</v>
      </c>
      <c r="D1023" s="26">
        <v>3457</v>
      </c>
      <c r="E1023" s="26">
        <v>3468</v>
      </c>
      <c r="F1023" s="26">
        <v>3453</v>
      </c>
      <c r="G1023" s="26">
        <v>3467</v>
      </c>
      <c r="H1023" s="1">
        <v>942.5</v>
      </c>
      <c r="I1023" s="81">
        <v>122.21919</v>
      </c>
      <c r="J1023" s="119">
        <v>122.252864</v>
      </c>
      <c r="K1023" s="119">
        <v>86.846024999999997</v>
      </c>
      <c r="L1023" s="72">
        <v>86.807382000000004</v>
      </c>
      <c r="M1023" s="7">
        <v>3465</v>
      </c>
      <c r="O1023" s="84"/>
      <c r="P1023" s="13"/>
      <c r="Q1023" s="13"/>
      <c r="R1023" s="13"/>
      <c r="S1023" s="13"/>
      <c r="T1023" s="13"/>
      <c r="U1023" s="13"/>
      <c r="V1023" s="13"/>
      <c r="W1023" s="50"/>
      <c r="X1023" s="69">
        <v>3465</v>
      </c>
      <c r="Y1023" s="7">
        <v>3498</v>
      </c>
      <c r="Z1023" s="68">
        <v>3452</v>
      </c>
      <c r="AA1023" s="68">
        <v>3465</v>
      </c>
      <c r="AG1023" s="37"/>
      <c r="AH1023" s="37"/>
      <c r="AP1023" s="14">
        <v>3474</v>
      </c>
      <c r="AQ1023" s="14">
        <v>3501</v>
      </c>
      <c r="AR1023" s="14">
        <v>3450</v>
      </c>
      <c r="AS1023" s="14">
        <v>3465</v>
      </c>
      <c r="AT1023" s="14">
        <v>3491</v>
      </c>
      <c r="AU1023" s="127">
        <v>10</v>
      </c>
      <c r="AV1023" s="127" t="s">
        <v>618</v>
      </c>
      <c r="AW1023" s="14">
        <v>1747</v>
      </c>
      <c r="AX1023" s="127" t="s">
        <v>618</v>
      </c>
      <c r="AY1023" s="14">
        <v>1380</v>
      </c>
      <c r="AZ1023" s="1">
        <v>3465</v>
      </c>
      <c r="BA1023" s="1">
        <v>3498</v>
      </c>
      <c r="BB1023" s="1">
        <v>3461</v>
      </c>
      <c r="BC1023" s="1">
        <v>3488</v>
      </c>
      <c r="BH1023" s="1">
        <v>3457</v>
      </c>
      <c r="BI1023" s="1">
        <v>839</v>
      </c>
      <c r="BJ1023" s="1">
        <v>846</v>
      </c>
      <c r="BK1023" s="1">
        <v>0.99172576832151305</v>
      </c>
      <c r="BL1023" s="1">
        <v>3465</v>
      </c>
      <c r="BM1023" s="1">
        <v>3487</v>
      </c>
      <c r="BN1023" s="1">
        <v>3461</v>
      </c>
      <c r="BO1023" s="1">
        <v>3485</v>
      </c>
      <c r="BP1023" s="1">
        <v>3465</v>
      </c>
      <c r="BQ1023" s="1">
        <v>3498</v>
      </c>
      <c r="BR1023" s="1">
        <v>3461</v>
      </c>
      <c r="BS1023" s="1">
        <v>3467</v>
      </c>
      <c r="BT1023" s="1">
        <v>3465</v>
      </c>
      <c r="BU1023" s="1">
        <v>3471</v>
      </c>
      <c r="BV1023" s="1">
        <v>3461</v>
      </c>
      <c r="BW1023" s="1">
        <v>3471</v>
      </c>
      <c r="BX1023" s="1">
        <v>936.43</v>
      </c>
    </row>
    <row r="1024" spans="1:76">
      <c r="A1024" s="1">
        <v>2017</v>
      </c>
      <c r="B1024" s="1">
        <v>2</v>
      </c>
      <c r="C1024" s="24">
        <v>42807</v>
      </c>
      <c r="D1024" s="26">
        <v>3470</v>
      </c>
      <c r="E1024" s="26">
        <v>3484</v>
      </c>
      <c r="F1024" s="26">
        <v>3470</v>
      </c>
      <c r="G1024" s="26">
        <v>3480</v>
      </c>
      <c r="H1024" s="1">
        <v>938.33</v>
      </c>
      <c r="I1024" s="81">
        <v>122.59737</v>
      </c>
      <c r="J1024" s="119">
        <v>122.69076</v>
      </c>
      <c r="K1024" s="119">
        <v>86.779707000000002</v>
      </c>
      <c r="L1024" s="72">
        <v>86.878259999999997</v>
      </c>
      <c r="M1024" s="7">
        <v>3483</v>
      </c>
      <c r="O1024" s="84"/>
      <c r="P1024" s="13"/>
      <c r="Q1024" s="13"/>
      <c r="R1024" s="13"/>
      <c r="S1024" s="13"/>
      <c r="T1024" s="13"/>
      <c r="U1024" s="13"/>
      <c r="V1024" s="13"/>
      <c r="W1024" s="50"/>
      <c r="X1024" s="69">
        <v>3483</v>
      </c>
      <c r="Y1024" s="7">
        <v>3487</v>
      </c>
      <c r="Z1024" s="68">
        <v>3452</v>
      </c>
      <c r="AA1024" s="68">
        <v>3463</v>
      </c>
      <c r="AG1024" s="37"/>
      <c r="AH1024" s="37"/>
      <c r="AP1024" s="14">
        <v>3465</v>
      </c>
      <c r="AQ1024" s="14">
        <v>3498</v>
      </c>
      <c r="AR1024" s="14">
        <v>3452</v>
      </c>
      <c r="AS1024" s="14">
        <v>3477</v>
      </c>
      <c r="AT1024" s="14">
        <v>3477.3333333333335</v>
      </c>
      <c r="AU1024" s="127">
        <v>10</v>
      </c>
      <c r="AV1024" s="127" t="s">
        <v>618</v>
      </c>
      <c r="AW1024" s="14">
        <v>1747</v>
      </c>
      <c r="AX1024" s="127" t="s">
        <v>618</v>
      </c>
      <c r="AY1024" s="14">
        <v>1380</v>
      </c>
      <c r="AZ1024" s="1">
        <v>3483</v>
      </c>
      <c r="BA1024" s="1">
        <v>3487</v>
      </c>
      <c r="BB1024" s="1">
        <v>3455</v>
      </c>
      <c r="BC1024" s="1">
        <v>3460</v>
      </c>
      <c r="BH1024" s="1">
        <v>3479</v>
      </c>
      <c r="BI1024" s="1">
        <v>941</v>
      </c>
      <c r="BJ1024" s="1">
        <v>681</v>
      </c>
      <c r="BK1024" s="1">
        <v>1.3817914831130691</v>
      </c>
      <c r="BL1024" s="1">
        <v>3483</v>
      </c>
      <c r="BM1024" s="1">
        <v>3487</v>
      </c>
      <c r="BN1024" s="1">
        <v>3456</v>
      </c>
      <c r="BO1024" s="1">
        <v>3459</v>
      </c>
      <c r="BP1024" s="1">
        <v>3483</v>
      </c>
      <c r="BQ1024" s="1">
        <v>3487</v>
      </c>
      <c r="BR1024" s="1">
        <v>3452</v>
      </c>
      <c r="BS1024" s="1">
        <v>3462</v>
      </c>
      <c r="BT1024" s="1">
        <v>3483</v>
      </c>
      <c r="BU1024" s="1">
        <v>3487</v>
      </c>
      <c r="BV1024" s="1">
        <v>3478</v>
      </c>
      <c r="BW1024" s="1">
        <v>3479</v>
      </c>
      <c r="BX1024" s="1">
        <v>945.65</v>
      </c>
    </row>
    <row r="1025" spans="1:76">
      <c r="A1025" s="1">
        <v>2017</v>
      </c>
      <c r="B1025" s="1">
        <v>3</v>
      </c>
      <c r="C1025" s="24">
        <v>42808</v>
      </c>
      <c r="D1025" s="26">
        <v>3461</v>
      </c>
      <c r="E1025" s="26">
        <v>3471</v>
      </c>
      <c r="F1025" s="26">
        <v>3457</v>
      </c>
      <c r="G1025" s="26">
        <v>3463</v>
      </c>
      <c r="H1025" s="1">
        <v>937.9</v>
      </c>
      <c r="I1025" s="81">
        <v>122.40600000000001</v>
      </c>
      <c r="J1025" s="119">
        <v>122.44250700000001</v>
      </c>
      <c r="K1025" s="119">
        <v>86.905500000000004</v>
      </c>
      <c r="L1025" s="72">
        <v>86.908050000000003</v>
      </c>
      <c r="M1025" s="7">
        <v>3462</v>
      </c>
      <c r="O1025" s="84"/>
      <c r="P1025" s="13"/>
      <c r="Q1025" s="13"/>
      <c r="R1025" s="13"/>
      <c r="S1025" s="13"/>
      <c r="T1025" s="13"/>
      <c r="U1025" s="13"/>
      <c r="V1025" s="13"/>
      <c r="W1025" s="50"/>
      <c r="X1025" s="69">
        <v>3463</v>
      </c>
      <c r="Y1025" s="7">
        <v>3474</v>
      </c>
      <c r="Z1025" s="68">
        <v>3444</v>
      </c>
      <c r="AA1025" s="68">
        <v>3449</v>
      </c>
      <c r="AG1025" s="37"/>
      <c r="AH1025" s="37"/>
      <c r="AP1025" s="14">
        <v>3483</v>
      </c>
      <c r="AQ1025" s="14">
        <v>3487</v>
      </c>
      <c r="AR1025" s="14">
        <v>3452</v>
      </c>
      <c r="AS1025" s="14">
        <v>3461</v>
      </c>
      <c r="AT1025" s="14">
        <v>3467.6666666666665</v>
      </c>
      <c r="AU1025" s="127">
        <v>2</v>
      </c>
      <c r="AV1025" s="127" t="s">
        <v>618</v>
      </c>
      <c r="AW1025" s="14">
        <v>1747</v>
      </c>
      <c r="AX1025" s="127" t="s">
        <v>618</v>
      </c>
      <c r="AY1025" s="14">
        <v>1380</v>
      </c>
      <c r="AZ1025" s="1">
        <v>3463</v>
      </c>
      <c r="BA1025" s="1">
        <v>3474</v>
      </c>
      <c r="BB1025" s="1">
        <v>3452</v>
      </c>
      <c r="BC1025" s="1">
        <v>3458</v>
      </c>
      <c r="BH1025" s="1">
        <v>3460</v>
      </c>
      <c r="BI1025" s="1">
        <v>811</v>
      </c>
      <c r="BJ1025" s="1">
        <v>1045</v>
      </c>
      <c r="BK1025" s="1">
        <v>0.77607655502392348</v>
      </c>
      <c r="BL1025" s="1">
        <v>3463</v>
      </c>
      <c r="BM1025" s="1">
        <v>3474</v>
      </c>
      <c r="BN1025" s="1">
        <v>3456</v>
      </c>
      <c r="BO1025" s="1">
        <v>3461</v>
      </c>
      <c r="BP1025" s="1">
        <v>3463</v>
      </c>
      <c r="BQ1025" s="1">
        <v>3474</v>
      </c>
      <c r="BR1025" s="1">
        <v>3452</v>
      </c>
      <c r="BS1025" s="1">
        <v>3458</v>
      </c>
      <c r="BT1025" s="1">
        <v>3463</v>
      </c>
      <c r="BU1025" s="1">
        <v>3465</v>
      </c>
      <c r="BV1025" s="1">
        <v>3456</v>
      </c>
      <c r="BW1025" s="1">
        <v>3461</v>
      </c>
      <c r="BX1025" s="1">
        <v>937.3</v>
      </c>
    </row>
    <row r="1026" spans="1:76">
      <c r="A1026" s="1">
        <v>2017</v>
      </c>
      <c r="B1026" s="1">
        <v>4</v>
      </c>
      <c r="C1026" s="24">
        <v>42809</v>
      </c>
      <c r="D1026" s="26">
        <v>3449</v>
      </c>
      <c r="E1026" s="26">
        <v>3468</v>
      </c>
      <c r="F1026" s="26">
        <v>3445</v>
      </c>
      <c r="G1026" s="26">
        <v>3467</v>
      </c>
      <c r="H1026" s="1">
        <v>954</v>
      </c>
      <c r="I1026" s="81">
        <v>121.890846</v>
      </c>
      <c r="J1026" s="119">
        <v>121.90316</v>
      </c>
      <c r="K1026" s="119">
        <v>86.950180000000003</v>
      </c>
      <c r="L1026" s="72">
        <v>86.942599999999999</v>
      </c>
      <c r="M1026" s="7">
        <v>3468</v>
      </c>
      <c r="O1026" s="84"/>
      <c r="P1026" s="13"/>
      <c r="Q1026" s="13"/>
      <c r="R1026" s="13"/>
      <c r="S1026" s="13"/>
      <c r="T1026" s="13"/>
      <c r="U1026" s="13"/>
      <c r="V1026" s="13"/>
      <c r="W1026" s="50"/>
      <c r="X1026" s="69">
        <v>3468</v>
      </c>
      <c r="Y1026" s="7">
        <v>3473</v>
      </c>
      <c r="Z1026" s="68">
        <v>3434</v>
      </c>
      <c r="AA1026" s="68">
        <v>3466</v>
      </c>
      <c r="AG1026" s="37"/>
      <c r="AH1026" s="37"/>
      <c r="AP1026" s="14">
        <v>3463</v>
      </c>
      <c r="AQ1026" s="14">
        <v>3474</v>
      </c>
      <c r="AR1026" s="14">
        <v>3444</v>
      </c>
      <c r="AS1026" s="14">
        <v>3452</v>
      </c>
      <c r="AT1026" s="14">
        <v>3463.3333333333335</v>
      </c>
      <c r="AU1026" s="127">
        <v>18</v>
      </c>
      <c r="AV1026" s="127" t="s">
        <v>618</v>
      </c>
      <c r="AW1026" s="14">
        <v>1747</v>
      </c>
      <c r="AX1026" s="127" t="s">
        <v>618</v>
      </c>
      <c r="AY1026" s="14">
        <v>1380</v>
      </c>
      <c r="AZ1026" s="1">
        <v>3468</v>
      </c>
      <c r="BA1026" s="1">
        <v>3473</v>
      </c>
      <c r="BB1026" s="1">
        <v>3442</v>
      </c>
      <c r="BC1026" s="1">
        <v>3443</v>
      </c>
      <c r="BH1026" s="1">
        <v>3450</v>
      </c>
      <c r="BI1026" s="1">
        <v>837</v>
      </c>
      <c r="BJ1026" s="1">
        <v>898</v>
      </c>
      <c r="BK1026" s="1">
        <v>0.93207126948775054</v>
      </c>
      <c r="BL1026" s="1">
        <v>3468</v>
      </c>
      <c r="BM1026" s="1">
        <v>3473</v>
      </c>
      <c r="BN1026" s="1">
        <v>3443</v>
      </c>
      <c r="BO1026" s="1">
        <v>3446</v>
      </c>
      <c r="BP1026" s="1">
        <v>3468</v>
      </c>
      <c r="BQ1026" s="1">
        <v>3473</v>
      </c>
      <c r="BR1026" s="1">
        <v>3434</v>
      </c>
      <c r="BS1026" s="1">
        <v>3445</v>
      </c>
      <c r="BT1026" s="1">
        <v>3468</v>
      </c>
      <c r="BU1026" s="1">
        <v>3469</v>
      </c>
      <c r="BV1026" s="1">
        <v>3465</v>
      </c>
      <c r="BW1026" s="1">
        <v>3468</v>
      </c>
      <c r="BX1026" s="1">
        <v>942.8</v>
      </c>
    </row>
    <row r="1027" spans="1:76">
      <c r="A1027" s="1">
        <v>2017</v>
      </c>
      <c r="B1027" s="1">
        <v>5</v>
      </c>
      <c r="C1027" s="24">
        <v>42810</v>
      </c>
      <c r="D1027" s="26">
        <v>3482</v>
      </c>
      <c r="E1027" s="26">
        <v>3530</v>
      </c>
      <c r="F1027" s="26">
        <v>3479</v>
      </c>
      <c r="G1027" s="26">
        <v>3526</v>
      </c>
      <c r="H1027" s="1">
        <v>957.4</v>
      </c>
      <c r="I1027" s="81">
        <v>121.49400199999999</v>
      </c>
      <c r="J1027" s="119">
        <v>121.58163</v>
      </c>
      <c r="K1027" s="119">
        <v>87.108266</v>
      </c>
      <c r="L1027" s="72">
        <v>87.192044999999993</v>
      </c>
      <c r="M1027" s="7">
        <v>3528</v>
      </c>
      <c r="O1027" s="84"/>
      <c r="P1027" s="13"/>
      <c r="Q1027" s="13"/>
      <c r="R1027" s="13"/>
      <c r="S1027" s="13"/>
      <c r="T1027" s="13"/>
      <c r="U1027" s="13"/>
      <c r="V1027" s="13"/>
      <c r="W1027" s="50"/>
      <c r="X1027" s="69">
        <v>3524</v>
      </c>
      <c r="Y1027" s="7">
        <v>3534</v>
      </c>
      <c r="Z1027" s="68">
        <v>3480</v>
      </c>
      <c r="AA1027" s="68">
        <v>3491</v>
      </c>
      <c r="AG1027" s="37"/>
      <c r="AH1027" s="37"/>
      <c r="AP1027" s="14">
        <v>3468</v>
      </c>
      <c r="AQ1027" s="14">
        <v>3507</v>
      </c>
      <c r="AR1027" s="14">
        <v>3434</v>
      </c>
      <c r="AS1027" s="14">
        <v>3505</v>
      </c>
      <c r="AT1027" s="14">
        <v>3472.6666666666665</v>
      </c>
      <c r="AU1027" s="127">
        <v>44</v>
      </c>
      <c r="AV1027" s="127">
        <v>-19</v>
      </c>
      <c r="AW1027" s="14">
        <v>1728</v>
      </c>
      <c r="AX1027" s="127" t="s">
        <v>618</v>
      </c>
      <c r="AY1027" s="14">
        <v>1380</v>
      </c>
      <c r="AZ1027" s="1">
        <v>3524</v>
      </c>
      <c r="BA1027" s="1">
        <v>3534</v>
      </c>
      <c r="BB1027" s="1">
        <v>3520</v>
      </c>
      <c r="BC1027" s="1">
        <v>3527</v>
      </c>
      <c r="BH1027" s="1">
        <v>3488</v>
      </c>
      <c r="BI1027" s="1">
        <v>1014</v>
      </c>
      <c r="BJ1027" s="1">
        <v>815</v>
      </c>
      <c r="BK1027" s="1">
        <v>1.2441717791411042</v>
      </c>
      <c r="BL1027" s="1">
        <v>3524</v>
      </c>
      <c r="BM1027" s="1">
        <v>3534</v>
      </c>
      <c r="BN1027" s="1">
        <v>3520</v>
      </c>
      <c r="BO1027" s="1">
        <v>3527</v>
      </c>
      <c r="BP1027" s="1">
        <v>3524</v>
      </c>
      <c r="BQ1027" s="1">
        <v>3534</v>
      </c>
      <c r="BR1027" s="1">
        <v>3488</v>
      </c>
      <c r="BS1027" s="1">
        <v>3499</v>
      </c>
      <c r="BT1027" s="1">
        <v>3524</v>
      </c>
      <c r="BU1027" s="1">
        <v>3534</v>
      </c>
      <c r="BV1027" s="1">
        <v>3520</v>
      </c>
      <c r="BW1027" s="1">
        <v>3527</v>
      </c>
      <c r="BX1027" s="1">
        <v>969.04</v>
      </c>
    </row>
    <row r="1028" spans="1:76">
      <c r="A1028" s="1">
        <v>2017</v>
      </c>
      <c r="B1028" s="1">
        <v>6</v>
      </c>
      <c r="C1028" s="24">
        <v>42811</v>
      </c>
      <c r="D1028" s="26">
        <v>3490</v>
      </c>
      <c r="E1028" s="26">
        <v>3491</v>
      </c>
      <c r="F1028" s="26">
        <v>3472</v>
      </c>
      <c r="G1028" s="26">
        <v>3483</v>
      </c>
      <c r="H1028" s="1">
        <v>970.25</v>
      </c>
      <c r="I1028" s="81">
        <v>122.147628</v>
      </c>
      <c r="J1028" s="119">
        <v>122.00200100000001</v>
      </c>
      <c r="K1028" s="119">
        <v>87.131748000000002</v>
      </c>
      <c r="L1028" s="72">
        <v>86.961404000000002</v>
      </c>
      <c r="M1028" s="7">
        <v>3481</v>
      </c>
      <c r="O1028" s="84"/>
      <c r="P1028" s="13"/>
      <c r="Q1028" s="13"/>
      <c r="R1028" s="13"/>
      <c r="S1028" s="13"/>
      <c r="T1028" s="13"/>
      <c r="U1028" s="13"/>
      <c r="V1028" s="13"/>
      <c r="W1028" s="50"/>
      <c r="X1028" s="69">
        <v>3481</v>
      </c>
      <c r="Y1028" s="7">
        <v>3495</v>
      </c>
      <c r="Z1028" s="68">
        <v>3475</v>
      </c>
      <c r="AA1028" s="68">
        <v>3493</v>
      </c>
      <c r="AG1028" s="37"/>
      <c r="AH1028" s="37"/>
      <c r="AP1028" s="14">
        <v>3524</v>
      </c>
      <c r="AQ1028" s="14">
        <v>3534</v>
      </c>
      <c r="AR1028" s="14">
        <v>3472</v>
      </c>
      <c r="AS1028" s="14">
        <v>3480</v>
      </c>
      <c r="AT1028" s="14">
        <v>3479</v>
      </c>
      <c r="AU1028" s="127">
        <v>7</v>
      </c>
      <c r="AV1028" s="127" t="s">
        <v>618</v>
      </c>
      <c r="AW1028" s="14">
        <v>1728</v>
      </c>
      <c r="AX1028" s="127" t="s">
        <v>618</v>
      </c>
      <c r="AY1028" s="14">
        <v>1380</v>
      </c>
      <c r="AZ1028" s="1">
        <v>3481</v>
      </c>
      <c r="BA1028" s="1">
        <v>3493</v>
      </c>
      <c r="BB1028" s="1">
        <v>3475</v>
      </c>
      <c r="BC1028" s="1">
        <v>3487</v>
      </c>
      <c r="BH1028" s="1">
        <v>3483</v>
      </c>
      <c r="BI1028" s="1">
        <v>1409</v>
      </c>
      <c r="BJ1028" s="1">
        <v>900</v>
      </c>
      <c r="BK1028" s="1">
        <v>1.5655555555555556</v>
      </c>
      <c r="BL1028" s="1">
        <v>3481</v>
      </c>
      <c r="BM1028" s="1">
        <v>3490</v>
      </c>
      <c r="BN1028" s="1">
        <v>3475</v>
      </c>
      <c r="BO1028" s="1">
        <v>3486</v>
      </c>
      <c r="BP1028" s="1">
        <v>3481</v>
      </c>
      <c r="BQ1028" s="1">
        <v>3493</v>
      </c>
      <c r="BR1028" s="1">
        <v>3475</v>
      </c>
      <c r="BS1028" s="1">
        <v>3482</v>
      </c>
      <c r="BT1028" s="1">
        <v>3481</v>
      </c>
      <c r="BU1028" s="1">
        <v>3487</v>
      </c>
      <c r="BV1028" s="1">
        <v>3480</v>
      </c>
      <c r="BW1028" s="1">
        <v>3487</v>
      </c>
      <c r="BX1028" s="1">
        <v>956.93</v>
      </c>
    </row>
    <row r="1029" spans="1:76">
      <c r="A1029" s="1">
        <v>2017</v>
      </c>
      <c r="B1029" s="1">
        <v>3</v>
      </c>
      <c r="C1029" s="24">
        <v>42815</v>
      </c>
      <c r="D1029" s="26">
        <v>3507</v>
      </c>
      <c r="E1029" s="26">
        <v>3517</v>
      </c>
      <c r="F1029" s="26">
        <v>3469</v>
      </c>
      <c r="G1029" s="26">
        <v>3473</v>
      </c>
      <c r="H1029" s="1">
        <v>970.13</v>
      </c>
      <c r="I1029" s="81">
        <v>121.324544</v>
      </c>
      <c r="J1029" s="119">
        <v>121.545486</v>
      </c>
      <c r="K1029" s="119">
        <v>86.856703999999993</v>
      </c>
      <c r="L1029" s="72">
        <v>86.926102999999998</v>
      </c>
      <c r="M1029" s="7">
        <v>3476</v>
      </c>
      <c r="O1029" s="84"/>
      <c r="P1029" s="13"/>
      <c r="Q1029" s="13"/>
      <c r="R1029" s="13"/>
      <c r="S1029" s="13"/>
      <c r="T1029" s="13"/>
      <c r="U1029" s="13"/>
      <c r="V1029" s="13"/>
      <c r="W1029" s="50"/>
      <c r="X1029" s="69">
        <v>3476</v>
      </c>
      <c r="Y1029" s="7">
        <v>3518</v>
      </c>
      <c r="Z1029" s="68">
        <v>3475</v>
      </c>
      <c r="AA1029" s="68">
        <v>3478</v>
      </c>
      <c r="AG1029" s="37"/>
      <c r="AH1029" s="37"/>
      <c r="AP1029" s="14">
        <v>3481</v>
      </c>
      <c r="AQ1029" s="14">
        <v>3517</v>
      </c>
      <c r="AR1029" s="14">
        <v>3475</v>
      </c>
      <c r="AS1029" s="14">
        <v>3507</v>
      </c>
      <c r="AT1029" s="14">
        <v>3497.3333333333335</v>
      </c>
      <c r="AU1029" s="127">
        <v>34</v>
      </c>
      <c r="AV1029" s="127" t="s">
        <v>618</v>
      </c>
      <c r="AW1029" s="14">
        <v>1728</v>
      </c>
      <c r="AX1029" s="127" t="s">
        <v>618</v>
      </c>
      <c r="AY1029" s="14">
        <v>1380</v>
      </c>
      <c r="AZ1029" s="1">
        <v>3476</v>
      </c>
      <c r="BA1029" s="1">
        <v>3518</v>
      </c>
      <c r="BB1029" s="1">
        <v>3475</v>
      </c>
      <c r="BC1029" s="1">
        <v>3506</v>
      </c>
      <c r="BH1029" s="1">
        <v>3512</v>
      </c>
      <c r="BI1029" s="1">
        <v>908</v>
      </c>
      <c r="BJ1029" s="1">
        <v>726</v>
      </c>
      <c r="BK1029" s="1">
        <v>1.2506887052341598</v>
      </c>
      <c r="BL1029" s="1">
        <v>3476</v>
      </c>
      <c r="BM1029" s="1">
        <v>3495</v>
      </c>
      <c r="BN1029" s="1">
        <v>3475</v>
      </c>
      <c r="BO1029" s="1">
        <v>3495</v>
      </c>
      <c r="BP1029" s="1">
        <v>3476</v>
      </c>
      <c r="BQ1029" s="1">
        <v>3518</v>
      </c>
      <c r="BR1029" s="1">
        <v>3475</v>
      </c>
      <c r="BS1029" s="1">
        <v>3494</v>
      </c>
      <c r="BT1029" s="1">
        <v>3476</v>
      </c>
      <c r="BU1029" s="1">
        <v>3484</v>
      </c>
      <c r="BV1029" s="1">
        <v>3475</v>
      </c>
      <c r="BW1029" s="1">
        <v>3479</v>
      </c>
      <c r="BX1029" s="1">
        <v>961.05</v>
      </c>
    </row>
    <row r="1030" spans="1:76">
      <c r="A1030" s="1">
        <v>2017</v>
      </c>
      <c r="B1030" s="1">
        <v>4</v>
      </c>
      <c r="C1030" s="24">
        <v>42816</v>
      </c>
      <c r="D1030" s="26">
        <v>3475</v>
      </c>
      <c r="E1030" s="26">
        <v>3490</v>
      </c>
      <c r="F1030" s="26">
        <v>3468</v>
      </c>
      <c r="G1030" s="26">
        <v>3469</v>
      </c>
      <c r="H1030" s="1">
        <v>963.53</v>
      </c>
      <c r="I1030" s="81">
        <v>120.47844600000001</v>
      </c>
      <c r="J1030" s="119">
        <v>120.421725</v>
      </c>
      <c r="K1030" s="119">
        <v>85.425713999999999</v>
      </c>
      <c r="L1030" s="72">
        <v>85.482150000000004</v>
      </c>
      <c r="M1030" s="7">
        <v>3475</v>
      </c>
      <c r="O1030" s="84"/>
      <c r="P1030" s="13"/>
      <c r="Q1030" s="13"/>
      <c r="R1030" s="13"/>
      <c r="S1030" s="13"/>
      <c r="T1030" s="13"/>
      <c r="U1030" s="13"/>
      <c r="V1030" s="13"/>
      <c r="W1030" s="50"/>
      <c r="X1030" s="69">
        <v>3478</v>
      </c>
      <c r="Y1030" s="7">
        <v>3482</v>
      </c>
      <c r="Z1030" s="68">
        <v>3421</v>
      </c>
      <c r="AA1030" s="68">
        <v>3435</v>
      </c>
      <c r="AG1030" s="37"/>
      <c r="AH1030" s="37"/>
      <c r="AP1030" s="14">
        <v>3476</v>
      </c>
      <c r="AQ1030" s="14">
        <v>3518</v>
      </c>
      <c r="AR1030" s="14">
        <v>3475</v>
      </c>
      <c r="AS1030" s="14">
        <v>3482</v>
      </c>
      <c r="AT1030" s="14">
        <v>3489.6666666666665</v>
      </c>
      <c r="AU1030" s="127">
        <v>6</v>
      </c>
      <c r="AV1030" s="127" t="s">
        <v>618</v>
      </c>
      <c r="AW1030" s="14">
        <v>1728</v>
      </c>
      <c r="AX1030" s="127">
        <v>35</v>
      </c>
      <c r="AY1030" s="14">
        <v>1415</v>
      </c>
      <c r="AZ1030" s="1">
        <v>3478</v>
      </c>
      <c r="BA1030" s="1">
        <v>3482</v>
      </c>
      <c r="BB1030" s="1">
        <v>3441</v>
      </c>
      <c r="BC1030" s="1">
        <v>3445</v>
      </c>
      <c r="BH1030" s="1">
        <v>3484</v>
      </c>
      <c r="BI1030" s="1">
        <v>810</v>
      </c>
      <c r="BJ1030" s="1">
        <v>774</v>
      </c>
      <c r="BK1030" s="1">
        <v>1.0465116279069768</v>
      </c>
      <c r="BL1030" s="1">
        <v>3478</v>
      </c>
      <c r="BM1030" s="1">
        <v>3482</v>
      </c>
      <c r="BN1030" s="1">
        <v>3441</v>
      </c>
      <c r="BO1030" s="1">
        <v>3457</v>
      </c>
      <c r="BP1030" s="1">
        <v>3478</v>
      </c>
      <c r="BQ1030" s="1">
        <v>3482</v>
      </c>
      <c r="BR1030" s="1">
        <v>3432</v>
      </c>
      <c r="BS1030" s="1">
        <v>3435</v>
      </c>
      <c r="BT1030" s="1">
        <v>3478</v>
      </c>
      <c r="BU1030" s="1">
        <v>3482</v>
      </c>
      <c r="BV1030" s="1">
        <v>3468</v>
      </c>
      <c r="BW1030" s="1">
        <v>3473</v>
      </c>
      <c r="BX1030" s="1">
        <v>971.79</v>
      </c>
    </row>
    <row r="1031" spans="1:76">
      <c r="A1031" s="1">
        <v>2017</v>
      </c>
      <c r="B1031" s="1">
        <v>5</v>
      </c>
      <c r="C1031" s="24">
        <v>42817</v>
      </c>
      <c r="D1031" s="26">
        <v>3438</v>
      </c>
      <c r="E1031" s="26">
        <v>3451</v>
      </c>
      <c r="F1031" s="26">
        <v>3435</v>
      </c>
      <c r="G1031" s="26">
        <v>3446</v>
      </c>
      <c r="H1031" s="1">
        <v>962.5</v>
      </c>
      <c r="I1031" s="81">
        <v>120.149674</v>
      </c>
      <c r="J1031" s="119">
        <v>120.019452</v>
      </c>
      <c r="K1031" s="119">
        <v>85.225160000000002</v>
      </c>
      <c r="L1031" s="72">
        <v>85.115212</v>
      </c>
      <c r="M1031" s="7">
        <v>3440</v>
      </c>
      <c r="O1031" s="84"/>
      <c r="P1031" s="13"/>
      <c r="Q1031" s="13"/>
      <c r="R1031" s="13"/>
      <c r="S1031" s="13"/>
      <c r="T1031" s="13"/>
      <c r="U1031" s="13"/>
      <c r="V1031" s="13"/>
      <c r="W1031" s="50"/>
      <c r="X1031" s="69">
        <v>3440</v>
      </c>
      <c r="Y1031" s="7">
        <v>3451</v>
      </c>
      <c r="Z1031" s="68">
        <v>3418</v>
      </c>
      <c r="AA1031" s="68">
        <v>3433</v>
      </c>
      <c r="AG1031" s="37"/>
      <c r="AH1031" s="37"/>
      <c r="AP1031" s="14">
        <v>3478</v>
      </c>
      <c r="AQ1031" s="14">
        <v>3482</v>
      </c>
      <c r="AR1031" s="14">
        <v>3421</v>
      </c>
      <c r="AS1031" s="14">
        <v>3443</v>
      </c>
      <c r="AT1031" s="14">
        <v>3477.3333333333335</v>
      </c>
      <c r="AU1031" s="127">
        <v>8</v>
      </c>
      <c r="AV1031" s="127" t="s">
        <v>618</v>
      </c>
      <c r="AW1031" s="14">
        <v>1728</v>
      </c>
      <c r="AX1031" s="127" t="s">
        <v>618</v>
      </c>
      <c r="AY1031" s="14">
        <v>1415</v>
      </c>
      <c r="AZ1031" s="1">
        <v>3440</v>
      </c>
      <c r="BA1031" s="1">
        <v>3451</v>
      </c>
      <c r="BB1031" s="1">
        <v>3429</v>
      </c>
      <c r="BC1031" s="1">
        <v>3433</v>
      </c>
      <c r="BH1031" s="1">
        <v>3440</v>
      </c>
      <c r="BI1031" s="1">
        <v>1180</v>
      </c>
      <c r="BJ1031" s="1">
        <v>786</v>
      </c>
      <c r="BK1031" s="1">
        <v>1.5012722646310432</v>
      </c>
      <c r="BL1031" s="1">
        <v>3440</v>
      </c>
      <c r="BM1031" s="1">
        <v>3450</v>
      </c>
      <c r="BN1031" s="1">
        <v>3429</v>
      </c>
      <c r="BO1031" s="1">
        <v>3449</v>
      </c>
      <c r="BP1031" s="1">
        <v>3440</v>
      </c>
      <c r="BQ1031" s="1">
        <v>3451</v>
      </c>
      <c r="BR1031" s="1">
        <v>3428</v>
      </c>
      <c r="BS1031" s="1">
        <v>3442</v>
      </c>
      <c r="BT1031" s="1">
        <v>3440</v>
      </c>
      <c r="BU1031" s="1">
        <v>3443</v>
      </c>
      <c r="BV1031" s="1">
        <v>3434</v>
      </c>
      <c r="BW1031" s="1">
        <v>3437</v>
      </c>
      <c r="BX1031" s="1">
        <v>962.49</v>
      </c>
    </row>
    <row r="1032" spans="1:76">
      <c r="A1032" s="1">
        <v>2017</v>
      </c>
      <c r="B1032" s="1">
        <v>6</v>
      </c>
      <c r="C1032" s="24">
        <v>42818</v>
      </c>
      <c r="D1032" s="26">
        <v>3424</v>
      </c>
      <c r="E1032" s="26">
        <v>3432</v>
      </c>
      <c r="F1032" s="26">
        <v>3420</v>
      </c>
      <c r="G1032" s="26">
        <v>3423</v>
      </c>
      <c r="H1032" s="1">
        <v>964.67</v>
      </c>
      <c r="I1032" s="81">
        <v>119.759536</v>
      </c>
      <c r="J1032" s="119">
        <v>119.82630399999999</v>
      </c>
      <c r="K1032" s="119">
        <v>84.739720000000005</v>
      </c>
      <c r="L1032" s="72">
        <v>84.784232000000003</v>
      </c>
      <c r="M1032" s="7">
        <v>3425</v>
      </c>
      <c r="O1032" s="84"/>
      <c r="P1032" s="13"/>
      <c r="Q1032" s="13"/>
      <c r="R1032" s="13"/>
      <c r="S1032" s="13"/>
      <c r="T1032" s="13"/>
      <c r="U1032" s="13"/>
      <c r="V1032" s="13"/>
      <c r="W1032" s="50"/>
      <c r="X1032" s="69">
        <v>3426</v>
      </c>
      <c r="Y1032" s="7">
        <v>3449</v>
      </c>
      <c r="Z1032" s="68">
        <v>3415</v>
      </c>
      <c r="AA1032" s="68">
        <v>3437</v>
      </c>
      <c r="AG1032" s="37"/>
      <c r="AH1032" s="37"/>
      <c r="AP1032" s="14">
        <v>3440</v>
      </c>
      <c r="AQ1032" s="14">
        <v>3451</v>
      </c>
      <c r="AR1032" s="14">
        <v>3418</v>
      </c>
      <c r="AS1032" s="14">
        <v>3427</v>
      </c>
      <c r="AT1032" s="14">
        <v>3450.6666666666665</v>
      </c>
      <c r="AU1032" s="127">
        <v>1</v>
      </c>
      <c r="AV1032" s="127" t="s">
        <v>618</v>
      </c>
      <c r="AW1032" s="14">
        <v>1728</v>
      </c>
      <c r="AX1032" s="127" t="s">
        <v>618</v>
      </c>
      <c r="AY1032" s="14">
        <v>1415</v>
      </c>
      <c r="AZ1032" s="1">
        <v>3426</v>
      </c>
      <c r="BA1032" s="1">
        <v>3445</v>
      </c>
      <c r="BB1032" s="1">
        <v>3415</v>
      </c>
      <c r="BC1032" s="1">
        <v>3444</v>
      </c>
      <c r="BH1032" s="1">
        <v>3429</v>
      </c>
      <c r="BI1032" s="1">
        <v>767</v>
      </c>
      <c r="BJ1032" s="1">
        <v>825</v>
      </c>
      <c r="BK1032" s="1">
        <v>0.92969696969696969</v>
      </c>
      <c r="BL1032" s="1">
        <v>3426</v>
      </c>
      <c r="BM1032" s="1">
        <v>3430</v>
      </c>
      <c r="BN1032" s="1">
        <v>3415</v>
      </c>
      <c r="BO1032" s="1">
        <v>3425</v>
      </c>
      <c r="BP1032" s="1">
        <v>3426</v>
      </c>
      <c r="BQ1032" s="1">
        <v>3449</v>
      </c>
      <c r="BR1032" s="1">
        <v>3415</v>
      </c>
      <c r="BS1032" s="1">
        <v>3443</v>
      </c>
      <c r="BT1032" s="1">
        <v>3426</v>
      </c>
      <c r="BU1032" s="1">
        <v>3430</v>
      </c>
      <c r="BV1032" s="1">
        <v>3416</v>
      </c>
      <c r="BW1032" s="1">
        <v>3416</v>
      </c>
      <c r="BX1032" s="1">
        <v>956.75</v>
      </c>
    </row>
    <row r="1033" spans="1:76">
      <c r="A1033" s="1">
        <v>2017</v>
      </c>
      <c r="B1033" s="1">
        <v>2</v>
      </c>
      <c r="C1033" s="24">
        <v>42821</v>
      </c>
      <c r="D1033" s="26">
        <v>3432</v>
      </c>
      <c r="E1033" s="26">
        <v>3449</v>
      </c>
      <c r="F1033" s="26">
        <v>3429</v>
      </c>
      <c r="G1033" s="26">
        <v>3441</v>
      </c>
      <c r="H1033" s="1">
        <v>967.9</v>
      </c>
      <c r="I1033" s="81">
        <v>119.677359</v>
      </c>
      <c r="J1033" s="119">
        <v>119.765052</v>
      </c>
      <c r="K1033" s="119">
        <v>83.975798999999995</v>
      </c>
      <c r="L1033" s="72">
        <v>84.031728000000001</v>
      </c>
      <c r="M1033" s="7">
        <v>3442</v>
      </c>
      <c r="O1033" s="84"/>
      <c r="P1033" s="13"/>
      <c r="Q1033" s="13"/>
      <c r="R1033" s="13"/>
      <c r="S1033" s="13"/>
      <c r="T1033" s="13"/>
      <c r="U1033" s="13"/>
      <c r="V1033" s="13"/>
      <c r="W1033" s="50"/>
      <c r="X1033" s="69">
        <v>3442</v>
      </c>
      <c r="Y1033" s="7">
        <v>3470</v>
      </c>
      <c r="Z1033" s="68">
        <v>3431</v>
      </c>
      <c r="AA1033" s="68">
        <v>3441</v>
      </c>
      <c r="AG1033" s="37"/>
      <c r="AH1033" s="37"/>
      <c r="AP1033" s="14">
        <v>3426</v>
      </c>
      <c r="AQ1033" s="14">
        <v>3449</v>
      </c>
      <c r="AR1033" s="14">
        <v>3415</v>
      </c>
      <c r="AS1033" s="14">
        <v>3442</v>
      </c>
      <c r="AT1033" s="14">
        <v>3437.3333333333335</v>
      </c>
      <c r="AU1033" s="127">
        <v>9</v>
      </c>
      <c r="AV1033" s="127" t="s">
        <v>618</v>
      </c>
      <c r="AW1033" s="14">
        <v>1728</v>
      </c>
      <c r="AX1033" s="127" t="s">
        <v>618</v>
      </c>
      <c r="AY1033" s="14">
        <v>1415</v>
      </c>
      <c r="AZ1033" s="1">
        <v>3442</v>
      </c>
      <c r="BA1033" s="1">
        <v>3470</v>
      </c>
      <c r="BB1033" s="1">
        <v>3440</v>
      </c>
      <c r="BC1033" s="1">
        <v>3454</v>
      </c>
      <c r="BH1033" s="1">
        <v>3438</v>
      </c>
      <c r="BI1033" s="1">
        <v>813</v>
      </c>
      <c r="BJ1033" s="1">
        <v>742</v>
      </c>
      <c r="BK1033" s="1">
        <v>1.0956873315363882</v>
      </c>
      <c r="BL1033" s="1">
        <v>3442</v>
      </c>
      <c r="BM1033" s="1">
        <v>3470</v>
      </c>
      <c r="BN1033" s="1">
        <v>3440</v>
      </c>
      <c r="BO1033" s="1">
        <v>3463</v>
      </c>
      <c r="BP1033" s="1">
        <v>3442</v>
      </c>
      <c r="BQ1033" s="1">
        <v>3470</v>
      </c>
      <c r="BR1033" s="1">
        <v>3431</v>
      </c>
      <c r="BS1033" s="1">
        <v>3439</v>
      </c>
      <c r="BT1033" s="1">
        <v>3442</v>
      </c>
      <c r="BU1033" s="1">
        <v>3463</v>
      </c>
      <c r="BV1033" s="1">
        <v>3440</v>
      </c>
      <c r="BW1033" s="1">
        <v>3462</v>
      </c>
      <c r="BX1033" s="1">
        <v>978.6</v>
      </c>
    </row>
    <row r="1034" spans="1:76">
      <c r="A1034" s="1">
        <v>2017</v>
      </c>
      <c r="B1034" s="1">
        <v>3</v>
      </c>
      <c r="C1034" s="24">
        <v>42822</v>
      </c>
      <c r="D1034" s="26">
        <v>3437</v>
      </c>
      <c r="E1034" s="26">
        <v>3447</v>
      </c>
      <c r="F1034" s="26">
        <v>3433</v>
      </c>
      <c r="G1034" s="26">
        <v>3440</v>
      </c>
      <c r="H1034" s="1">
        <v>955.29</v>
      </c>
      <c r="I1034" s="81">
        <v>120.153344</v>
      </c>
      <c r="J1034" s="119">
        <v>120.035386</v>
      </c>
      <c r="K1034" s="119">
        <v>84.047551999999996</v>
      </c>
      <c r="L1034" s="72">
        <v>83.899860000000004</v>
      </c>
      <c r="M1034" s="7">
        <v>3433</v>
      </c>
      <c r="O1034" s="84"/>
      <c r="P1034" s="13"/>
      <c r="Q1034" s="13"/>
      <c r="R1034" s="13"/>
      <c r="S1034" s="13"/>
      <c r="T1034" s="13"/>
      <c r="U1034" s="13"/>
      <c r="V1034" s="13"/>
      <c r="W1034" s="50"/>
      <c r="X1034" s="69">
        <v>3433</v>
      </c>
      <c r="Y1034" s="7">
        <v>3437</v>
      </c>
      <c r="Z1034" s="68">
        <v>3392</v>
      </c>
      <c r="AA1034" s="68">
        <v>3406</v>
      </c>
      <c r="AG1034" s="37"/>
      <c r="AH1034" s="37"/>
      <c r="AP1034" s="14">
        <v>3442</v>
      </c>
      <c r="AQ1034" s="14">
        <v>3470</v>
      </c>
      <c r="AR1034" s="14">
        <v>3431</v>
      </c>
      <c r="AS1034" s="14">
        <v>3435</v>
      </c>
      <c r="AT1034" s="14">
        <v>3434.6666666666665</v>
      </c>
      <c r="AU1034" s="127">
        <v>3</v>
      </c>
      <c r="AV1034" s="127" t="s">
        <v>618</v>
      </c>
      <c r="AW1034" s="14">
        <v>1728</v>
      </c>
      <c r="AX1034" s="127" t="s">
        <v>618</v>
      </c>
      <c r="AY1034" s="14">
        <v>1415</v>
      </c>
      <c r="AZ1034" s="1">
        <v>3433</v>
      </c>
      <c r="BA1034" s="1">
        <v>3437</v>
      </c>
      <c r="BB1034" s="1">
        <v>3415</v>
      </c>
      <c r="BC1034" s="1">
        <v>3416</v>
      </c>
      <c r="BH1034" s="1">
        <v>3437</v>
      </c>
      <c r="BI1034" s="1">
        <v>945</v>
      </c>
      <c r="BJ1034" s="1">
        <v>797</v>
      </c>
      <c r="BK1034" s="1">
        <v>1.1856963613550815</v>
      </c>
      <c r="BL1034" s="1">
        <v>3433</v>
      </c>
      <c r="BM1034" s="1">
        <v>3437</v>
      </c>
      <c r="BN1034" s="1">
        <v>3420</v>
      </c>
      <c r="BO1034" s="1">
        <v>3423</v>
      </c>
      <c r="BP1034" s="1">
        <v>3433</v>
      </c>
      <c r="BQ1034" s="1">
        <v>3437</v>
      </c>
      <c r="BR1034" s="1">
        <v>3397</v>
      </c>
      <c r="BS1034" s="1">
        <v>3406</v>
      </c>
      <c r="BT1034" s="1">
        <v>3433</v>
      </c>
      <c r="BU1034" s="1">
        <v>3437</v>
      </c>
      <c r="BV1034" s="1">
        <v>3427</v>
      </c>
      <c r="BW1034" s="1">
        <v>3429</v>
      </c>
      <c r="BX1034" s="1">
        <v>964.8</v>
      </c>
    </row>
    <row r="1035" spans="1:76">
      <c r="A1035" s="1">
        <v>2017</v>
      </c>
      <c r="B1035" s="1">
        <v>4</v>
      </c>
      <c r="C1035" s="24">
        <v>42823</v>
      </c>
      <c r="D1035" s="26">
        <v>3399</v>
      </c>
      <c r="E1035" s="26">
        <v>3412</v>
      </c>
      <c r="F1035" s="26">
        <v>3398</v>
      </c>
      <c r="G1035" s="26">
        <v>3404</v>
      </c>
      <c r="H1035" s="1">
        <v>954.15</v>
      </c>
      <c r="I1035" s="81">
        <v>119.976578</v>
      </c>
      <c r="J1035" s="119">
        <v>119.942288</v>
      </c>
      <c r="K1035" s="119">
        <v>84.956113999999999</v>
      </c>
      <c r="L1035" s="72">
        <v>84.977643999999998</v>
      </c>
      <c r="M1035" s="7">
        <v>3407</v>
      </c>
      <c r="O1035" s="84"/>
      <c r="P1035" s="13"/>
      <c r="Q1035" s="13"/>
      <c r="R1035" s="13"/>
      <c r="S1035" s="13"/>
      <c r="T1035" s="13"/>
      <c r="U1035" s="13"/>
      <c r="V1035" s="13"/>
      <c r="W1035" s="50"/>
      <c r="X1035" s="69">
        <v>3406</v>
      </c>
      <c r="Y1035" s="7">
        <v>3415</v>
      </c>
      <c r="Z1035" s="68">
        <v>3381</v>
      </c>
      <c r="AA1035" s="68">
        <v>3411</v>
      </c>
      <c r="AG1035" s="37"/>
      <c r="AH1035" s="37"/>
      <c r="AP1035" s="14">
        <v>3433</v>
      </c>
      <c r="AQ1035" s="14">
        <v>3437</v>
      </c>
      <c r="AR1035" s="14">
        <v>3392</v>
      </c>
      <c r="AS1035" s="14">
        <v>3403</v>
      </c>
      <c r="AT1035" s="14">
        <v>3426.6666666666665</v>
      </c>
      <c r="AU1035" s="127">
        <v>5</v>
      </c>
      <c r="AV1035" s="127" t="s">
        <v>618</v>
      </c>
      <c r="AW1035" s="14">
        <v>1728</v>
      </c>
      <c r="AX1035" s="127" t="s">
        <v>618</v>
      </c>
      <c r="AY1035" s="14">
        <v>1415</v>
      </c>
      <c r="AZ1035" s="1">
        <v>3406</v>
      </c>
      <c r="BA1035" s="1">
        <v>3415</v>
      </c>
      <c r="BB1035" s="1">
        <v>3388</v>
      </c>
      <c r="BC1035" s="1">
        <v>3395</v>
      </c>
      <c r="BH1035" s="1">
        <v>3405</v>
      </c>
      <c r="BI1035" s="1">
        <v>1229</v>
      </c>
      <c r="BJ1035" s="1">
        <v>927</v>
      </c>
      <c r="BK1035" s="1">
        <v>1.325782092772384</v>
      </c>
      <c r="BL1035" s="1">
        <v>3406</v>
      </c>
      <c r="BM1035" s="1">
        <v>3415</v>
      </c>
      <c r="BN1035" s="1">
        <v>3392</v>
      </c>
      <c r="BO1035" s="1">
        <v>3395</v>
      </c>
      <c r="BP1035" s="1">
        <v>3406</v>
      </c>
      <c r="BQ1035" s="1">
        <v>3415</v>
      </c>
      <c r="BR1035" s="1">
        <v>3381</v>
      </c>
      <c r="BS1035" s="1">
        <v>3401</v>
      </c>
      <c r="BT1035" s="1">
        <v>3406</v>
      </c>
      <c r="BU1035" s="1">
        <v>3415</v>
      </c>
      <c r="BV1035" s="1">
        <v>3403</v>
      </c>
      <c r="BW1035" s="1">
        <v>3412</v>
      </c>
      <c r="BX1035" s="1">
        <v>955.55</v>
      </c>
    </row>
    <row r="1036" spans="1:76">
      <c r="A1036" s="1">
        <v>2017</v>
      </c>
      <c r="B1036" s="1">
        <v>5</v>
      </c>
      <c r="C1036" s="24">
        <v>42824</v>
      </c>
      <c r="D1036" s="26">
        <v>3409</v>
      </c>
      <c r="E1036" s="26">
        <v>3442</v>
      </c>
      <c r="F1036" s="26">
        <v>3409</v>
      </c>
      <c r="G1036" s="26">
        <v>3416</v>
      </c>
      <c r="H1036" s="1">
        <v>948.13</v>
      </c>
      <c r="I1036" s="81">
        <v>119.52208</v>
      </c>
      <c r="J1036" s="119">
        <v>119.304535</v>
      </c>
      <c r="K1036" s="119">
        <v>85.031739999999999</v>
      </c>
      <c r="L1036" s="72">
        <v>84.898939999999996</v>
      </c>
      <c r="M1036" s="7">
        <v>3416</v>
      </c>
      <c r="O1036" s="84"/>
      <c r="P1036" s="13"/>
      <c r="Q1036" s="13"/>
      <c r="R1036" s="13"/>
      <c r="S1036" s="13"/>
      <c r="T1036" s="13"/>
      <c r="U1036" s="13"/>
      <c r="V1036" s="13"/>
      <c r="W1036" s="50"/>
      <c r="X1036" s="69">
        <v>3415</v>
      </c>
      <c r="Y1036" s="7">
        <v>3428</v>
      </c>
      <c r="Z1036" s="68">
        <v>3406</v>
      </c>
      <c r="AA1036" s="68">
        <v>3413</v>
      </c>
      <c r="AG1036" s="37"/>
      <c r="AH1036" s="37"/>
      <c r="AP1036" s="14">
        <v>3406</v>
      </c>
      <c r="AQ1036" s="14">
        <v>3415</v>
      </c>
      <c r="AR1036" s="14">
        <v>3381</v>
      </c>
      <c r="AS1036" s="14">
        <v>3411</v>
      </c>
      <c r="AT1036" s="14">
        <v>3416.3333333333335</v>
      </c>
      <c r="AU1036" s="127">
        <v>7</v>
      </c>
      <c r="AV1036" s="127">
        <v>-4</v>
      </c>
      <c r="AW1036" s="14">
        <v>1724</v>
      </c>
      <c r="AX1036" s="127" t="s">
        <v>618</v>
      </c>
      <c r="AY1036" s="14">
        <v>1415</v>
      </c>
      <c r="AZ1036" s="1">
        <v>3415</v>
      </c>
      <c r="BA1036" s="1">
        <v>3425</v>
      </c>
      <c r="BB1036" s="1">
        <v>3406</v>
      </c>
      <c r="BC1036" s="1">
        <v>3417</v>
      </c>
      <c r="BH1036" s="1">
        <v>3430</v>
      </c>
      <c r="BI1036" s="1">
        <v>1176</v>
      </c>
      <c r="BJ1036" s="1">
        <v>880</v>
      </c>
      <c r="BK1036" s="1">
        <v>1.3363636363636364</v>
      </c>
      <c r="BL1036" s="1">
        <v>3415</v>
      </c>
      <c r="BM1036" s="1">
        <v>3425</v>
      </c>
      <c r="BN1036" s="1">
        <v>3408</v>
      </c>
      <c r="BO1036" s="1">
        <v>3416</v>
      </c>
      <c r="BP1036" s="1">
        <v>3415</v>
      </c>
      <c r="BQ1036" s="1">
        <v>3428</v>
      </c>
      <c r="BR1036" s="1">
        <v>3406</v>
      </c>
      <c r="BS1036" s="1">
        <v>3425</v>
      </c>
      <c r="BT1036" s="1">
        <v>3415</v>
      </c>
      <c r="BU1036" s="1">
        <v>3425</v>
      </c>
      <c r="BV1036" s="1">
        <v>3414</v>
      </c>
      <c r="BW1036" s="1">
        <v>3421</v>
      </c>
      <c r="BX1036" s="1">
        <v>957.68</v>
      </c>
    </row>
    <row r="1037" spans="1:76">
      <c r="A1037" s="1">
        <v>2017</v>
      </c>
      <c r="B1037" s="1">
        <v>6</v>
      </c>
      <c r="C1037" s="24">
        <v>42825</v>
      </c>
      <c r="D1037" s="26">
        <v>3413</v>
      </c>
      <c r="E1037" s="26">
        <v>3417</v>
      </c>
      <c r="F1037" s="26">
        <v>3403</v>
      </c>
      <c r="G1037" s="26">
        <v>3409</v>
      </c>
      <c r="H1037" s="1">
        <v>950.35</v>
      </c>
      <c r="I1037" s="81">
        <v>119.467989</v>
      </c>
      <c r="J1037" s="119">
        <v>119.477666</v>
      </c>
      <c r="K1037" s="119">
        <v>85.617047999999997</v>
      </c>
      <c r="L1037" s="72">
        <v>85.640016000000003</v>
      </c>
      <c r="M1037" s="7">
        <v>3403</v>
      </c>
      <c r="O1037" s="84"/>
      <c r="P1037" s="13"/>
      <c r="Q1037" s="13"/>
      <c r="R1037" s="13"/>
      <c r="S1037" s="13"/>
      <c r="T1037" s="13"/>
      <c r="U1037" s="13"/>
      <c r="V1037" s="13"/>
      <c r="W1037" s="50"/>
      <c r="X1037" s="69">
        <v>3404</v>
      </c>
      <c r="Y1037" s="7">
        <v>3412</v>
      </c>
      <c r="Z1037" s="68">
        <v>3386</v>
      </c>
      <c r="AA1037" s="68">
        <v>3401</v>
      </c>
      <c r="AG1037" s="37"/>
      <c r="AH1037" s="37"/>
      <c r="AP1037" s="14">
        <v>3415</v>
      </c>
      <c r="AQ1037" s="14">
        <v>3428</v>
      </c>
      <c r="AR1037" s="14">
        <v>3406</v>
      </c>
      <c r="AS1037" s="14">
        <v>3414</v>
      </c>
      <c r="AT1037" s="14">
        <v>3409.3333333333335</v>
      </c>
      <c r="AU1037" s="127">
        <v>4</v>
      </c>
      <c r="AV1037" s="127" t="s">
        <v>618</v>
      </c>
      <c r="AW1037" s="14">
        <v>1724</v>
      </c>
      <c r="AX1037" s="127" t="s">
        <v>618</v>
      </c>
      <c r="AY1037" s="14">
        <v>1415</v>
      </c>
      <c r="AZ1037" s="1">
        <v>3404</v>
      </c>
      <c r="BA1037" s="1">
        <v>3412</v>
      </c>
      <c r="BB1037" s="1">
        <v>3386</v>
      </c>
      <c r="BC1037" s="1">
        <v>3395</v>
      </c>
      <c r="BH1037" s="1">
        <v>3411</v>
      </c>
      <c r="BI1037" s="1">
        <v>1023</v>
      </c>
      <c r="BJ1037" s="1">
        <v>905</v>
      </c>
      <c r="BK1037" s="1">
        <v>1.1303867403314918</v>
      </c>
      <c r="BL1037" s="1">
        <v>3404</v>
      </c>
      <c r="BM1037" s="1">
        <v>3412</v>
      </c>
      <c r="BN1037" s="1">
        <v>3387</v>
      </c>
      <c r="BO1037" s="1">
        <v>3390</v>
      </c>
      <c r="BP1037" s="1">
        <v>3404</v>
      </c>
      <c r="BQ1037" s="1">
        <v>3412</v>
      </c>
      <c r="BR1037" s="1">
        <v>3386</v>
      </c>
      <c r="BS1037" s="1">
        <v>3397</v>
      </c>
      <c r="BT1037" s="1">
        <v>3404</v>
      </c>
      <c r="BU1037" s="1">
        <v>3404</v>
      </c>
      <c r="BV1037" s="1">
        <v>3395</v>
      </c>
      <c r="BW1037" s="1">
        <v>3400</v>
      </c>
      <c r="BX1037" s="1">
        <v>945.93</v>
      </c>
    </row>
    <row r="1038" spans="1:76">
      <c r="A1038" s="1">
        <v>2017</v>
      </c>
      <c r="B1038" s="1">
        <v>2</v>
      </c>
      <c r="C1038" s="24">
        <v>42828</v>
      </c>
      <c r="D1038" s="26">
        <v>3411</v>
      </c>
      <c r="E1038" s="26">
        <v>3425</v>
      </c>
      <c r="F1038" s="26">
        <v>3411</v>
      </c>
      <c r="G1038" s="26">
        <v>3414</v>
      </c>
      <c r="H1038" s="1">
        <v>956.84</v>
      </c>
      <c r="I1038" s="81">
        <v>118.96953600000001</v>
      </c>
      <c r="J1038" s="119">
        <v>118.84057199999999</v>
      </c>
      <c r="K1038" s="119">
        <v>84.810959999999994</v>
      </c>
      <c r="L1038" s="72">
        <v>84.668058000000002</v>
      </c>
      <c r="M1038" s="7">
        <v>3413</v>
      </c>
      <c r="O1038" s="84"/>
      <c r="P1038" s="13"/>
      <c r="Q1038" s="13"/>
      <c r="R1038" s="13"/>
      <c r="S1038" s="13"/>
      <c r="T1038" s="13"/>
      <c r="U1038" s="13"/>
      <c r="V1038" s="13"/>
      <c r="W1038" s="50"/>
      <c r="X1038" s="69">
        <v>3413</v>
      </c>
      <c r="Y1038" s="7">
        <v>3421</v>
      </c>
      <c r="Z1038" s="68">
        <v>3393</v>
      </c>
      <c r="AA1038" s="68">
        <v>3413</v>
      </c>
      <c r="AG1038" s="37"/>
      <c r="AH1038" s="37"/>
      <c r="AP1038" s="14">
        <v>3404</v>
      </c>
      <c r="AQ1038" s="14">
        <v>3421</v>
      </c>
      <c r="AR1038" s="14">
        <v>3386</v>
      </c>
      <c r="AS1038" s="14">
        <v>3420</v>
      </c>
      <c r="AT1038" s="14">
        <v>3415</v>
      </c>
      <c r="AU1038" s="127">
        <v>3</v>
      </c>
      <c r="AV1038" s="127">
        <v>-11</v>
      </c>
      <c r="AW1038" s="14">
        <v>1713</v>
      </c>
      <c r="AX1038" s="127" t="s">
        <v>618</v>
      </c>
      <c r="AY1038" s="14">
        <v>1415</v>
      </c>
      <c r="AZ1038" s="1">
        <v>3413</v>
      </c>
      <c r="BA1038" s="1">
        <v>3417</v>
      </c>
      <c r="BB1038" s="1">
        <v>3393</v>
      </c>
      <c r="BC1038" s="1">
        <v>3403</v>
      </c>
      <c r="BH1038" s="1">
        <v>3413</v>
      </c>
      <c r="BI1038" s="1">
        <v>851</v>
      </c>
      <c r="BJ1038" s="1">
        <v>1026</v>
      </c>
      <c r="BK1038" s="1">
        <v>0.82943469785575052</v>
      </c>
      <c r="BL1038" s="1">
        <v>3413</v>
      </c>
      <c r="BM1038" s="1">
        <v>3417</v>
      </c>
      <c r="BN1038" s="1">
        <v>3397</v>
      </c>
      <c r="BO1038" s="1">
        <v>3403</v>
      </c>
      <c r="BP1038" s="1">
        <v>3413</v>
      </c>
      <c r="BQ1038" s="1">
        <v>3421</v>
      </c>
      <c r="BR1038" s="1">
        <v>3393</v>
      </c>
      <c r="BS1038" s="1">
        <v>3412</v>
      </c>
      <c r="BT1038" s="1">
        <v>3413</v>
      </c>
      <c r="BU1038" s="1">
        <v>3417</v>
      </c>
      <c r="BV1038" s="1">
        <v>3408</v>
      </c>
      <c r="BW1038" s="1">
        <v>3410</v>
      </c>
      <c r="BX1038" s="1">
        <v>952</v>
      </c>
    </row>
    <row r="1039" spans="1:76">
      <c r="A1039" s="1">
        <v>2017</v>
      </c>
      <c r="B1039" s="1">
        <v>3</v>
      </c>
      <c r="C1039" s="24">
        <v>42829</v>
      </c>
      <c r="D1039" s="26">
        <v>3412</v>
      </c>
      <c r="E1039" s="26">
        <v>3419</v>
      </c>
      <c r="F1039" s="26">
        <v>3391</v>
      </c>
      <c r="G1039" s="26">
        <v>3391</v>
      </c>
      <c r="H1039" s="1">
        <v>960.9</v>
      </c>
      <c r="I1039" s="81">
        <v>117.642623</v>
      </c>
      <c r="J1039" s="119">
        <v>117.73695600000001</v>
      </c>
      <c r="K1039" s="119">
        <v>83.532112999999995</v>
      </c>
      <c r="L1039" s="72">
        <v>83.597328000000005</v>
      </c>
      <c r="M1039" s="7">
        <v>3405</v>
      </c>
      <c r="O1039" s="84"/>
      <c r="P1039" s="13"/>
      <c r="Q1039" s="13"/>
      <c r="R1039" s="13"/>
      <c r="S1039" s="13"/>
      <c r="T1039" s="13"/>
      <c r="U1039" s="13"/>
      <c r="V1039" s="13"/>
      <c r="W1039" s="50"/>
      <c r="X1039" s="69">
        <v>3405</v>
      </c>
      <c r="Y1039" s="7">
        <v>3423</v>
      </c>
      <c r="Z1039" s="68">
        <v>3394</v>
      </c>
      <c r="AA1039" s="68">
        <v>3421</v>
      </c>
      <c r="AG1039" s="37"/>
      <c r="AH1039" s="37"/>
      <c r="AP1039" s="14">
        <v>3413</v>
      </c>
      <c r="AQ1039" s="14">
        <v>3421</v>
      </c>
      <c r="AR1039" s="14">
        <v>3393</v>
      </c>
      <c r="AS1039" s="14">
        <v>3411</v>
      </c>
      <c r="AT1039" s="14">
        <v>3415</v>
      </c>
      <c r="AU1039" s="127">
        <v>21</v>
      </c>
      <c r="AV1039" s="127" t="s">
        <v>618</v>
      </c>
      <c r="AW1039" s="14">
        <v>1713</v>
      </c>
      <c r="AX1039" s="127" t="s">
        <v>618</v>
      </c>
      <c r="AY1039" s="14">
        <v>1415</v>
      </c>
      <c r="AZ1039" s="1">
        <v>3405</v>
      </c>
      <c r="BA1039" s="1">
        <v>3422</v>
      </c>
      <c r="BB1039" s="1">
        <v>3394</v>
      </c>
      <c r="BC1039" s="1">
        <v>3415</v>
      </c>
      <c r="BH1039" s="1">
        <v>3417</v>
      </c>
      <c r="BI1039" s="1">
        <v>1436</v>
      </c>
      <c r="BJ1039" s="1">
        <v>907</v>
      </c>
      <c r="BK1039" s="1">
        <v>1.5832414553472989</v>
      </c>
      <c r="BL1039" s="1">
        <v>3405</v>
      </c>
      <c r="BM1039" s="1">
        <v>3422</v>
      </c>
      <c r="BN1039" s="1">
        <v>3394</v>
      </c>
      <c r="BO1039" s="1">
        <v>3405</v>
      </c>
      <c r="BP1039" s="1">
        <v>3405</v>
      </c>
      <c r="BQ1039" s="1">
        <v>3422</v>
      </c>
      <c r="BR1039" s="1">
        <v>3394</v>
      </c>
      <c r="BS1039" s="1">
        <v>3418</v>
      </c>
      <c r="BT1039" s="1">
        <v>3405</v>
      </c>
      <c r="BU1039" s="1">
        <v>3405</v>
      </c>
      <c r="BV1039" s="1">
        <v>3395</v>
      </c>
      <c r="BW1039" s="1">
        <v>3401</v>
      </c>
      <c r="BX1039" s="1">
        <v>957.31</v>
      </c>
    </row>
    <row r="1040" spans="1:76">
      <c r="A1040" s="1">
        <v>2017</v>
      </c>
      <c r="B1040" s="1">
        <v>4</v>
      </c>
      <c r="C1040" s="24">
        <v>42830</v>
      </c>
      <c r="D1040" s="26">
        <v>3416</v>
      </c>
      <c r="E1040" s="26">
        <v>3428</v>
      </c>
      <c r="F1040" s="26">
        <v>3416</v>
      </c>
      <c r="G1040" s="26">
        <v>3428</v>
      </c>
      <c r="H1040" s="1">
        <v>961.15</v>
      </c>
      <c r="I1040" s="81">
        <v>118.15168199999999</v>
      </c>
      <c r="J1040" s="119">
        <v>118.23867</v>
      </c>
      <c r="K1040" s="119">
        <v>83.869213999999999</v>
      </c>
      <c r="L1040" s="72">
        <v>83.977019999999996</v>
      </c>
      <c r="M1040" s="7">
        <v>3442</v>
      </c>
      <c r="O1040" s="84"/>
      <c r="P1040" s="13"/>
      <c r="Q1040" s="13"/>
      <c r="R1040" s="13"/>
      <c r="S1040" s="13"/>
      <c r="T1040" s="13"/>
      <c r="U1040" s="13"/>
      <c r="V1040" s="13"/>
      <c r="W1040" s="50"/>
      <c r="X1040" s="69">
        <v>3443</v>
      </c>
      <c r="Y1040" s="7">
        <v>3451</v>
      </c>
      <c r="Z1040" s="68">
        <v>3416</v>
      </c>
      <c r="AA1040" s="68">
        <v>3420</v>
      </c>
      <c r="AG1040" s="37"/>
      <c r="AH1040" s="37"/>
      <c r="AP1040" s="14">
        <v>3405</v>
      </c>
      <c r="AQ1040" s="14">
        <v>3427</v>
      </c>
      <c r="AR1040" s="14">
        <v>3394</v>
      </c>
      <c r="AS1040" s="14">
        <v>3423</v>
      </c>
      <c r="AT1040" s="14">
        <v>3418</v>
      </c>
      <c r="AU1040" s="127">
        <v>12</v>
      </c>
      <c r="AV1040" s="127" t="s">
        <v>618</v>
      </c>
      <c r="AW1040" s="14">
        <v>1713</v>
      </c>
      <c r="AX1040" s="127" t="s">
        <v>618</v>
      </c>
      <c r="AY1040" s="14">
        <v>1415</v>
      </c>
      <c r="AZ1040" s="1">
        <v>3443</v>
      </c>
      <c r="BA1040" s="1">
        <v>3451</v>
      </c>
      <c r="BB1040" s="1">
        <v>3430</v>
      </c>
      <c r="BC1040" s="1">
        <v>3434</v>
      </c>
      <c r="BH1040" s="1">
        <v>3423</v>
      </c>
      <c r="BI1040" s="1">
        <v>1163</v>
      </c>
      <c r="BJ1040" s="1">
        <v>959</v>
      </c>
      <c r="BK1040" s="1">
        <v>1.2127215849843587</v>
      </c>
      <c r="BL1040" s="1">
        <v>3443</v>
      </c>
      <c r="BM1040" s="1">
        <v>3451</v>
      </c>
      <c r="BN1040" s="1">
        <v>3435</v>
      </c>
      <c r="BO1040" s="1">
        <v>3445</v>
      </c>
      <c r="BP1040" s="1">
        <v>3443</v>
      </c>
      <c r="BQ1040" s="1">
        <v>3451</v>
      </c>
      <c r="BR1040" s="1">
        <v>3430</v>
      </c>
      <c r="BS1040" s="1">
        <v>3438</v>
      </c>
      <c r="BT1040" s="1">
        <v>3443</v>
      </c>
      <c r="BU1040" s="1">
        <v>3451</v>
      </c>
      <c r="BV1040" s="1">
        <v>3439</v>
      </c>
      <c r="BW1040" s="1">
        <v>3440</v>
      </c>
      <c r="BX1040" s="1">
        <v>966.45</v>
      </c>
    </row>
    <row r="1041" spans="1:76">
      <c r="A1041" s="1">
        <v>2017</v>
      </c>
      <c r="B1041" s="1">
        <v>5</v>
      </c>
      <c r="C1041" s="24">
        <v>42831</v>
      </c>
      <c r="D1041" s="26">
        <v>3419</v>
      </c>
      <c r="E1041" s="26">
        <v>3420</v>
      </c>
      <c r="F1041" s="26">
        <v>3398</v>
      </c>
      <c r="G1041" s="26">
        <v>3402</v>
      </c>
      <c r="H1041" s="1">
        <v>958.3</v>
      </c>
      <c r="I1041" s="81">
        <v>117.98009999999999</v>
      </c>
      <c r="J1041" s="119">
        <v>117.33353099999999</v>
      </c>
      <c r="K1041" s="119">
        <v>83.387339999999995</v>
      </c>
      <c r="L1041" s="72">
        <v>83.234059999999999</v>
      </c>
      <c r="M1041" s="7">
        <v>3401</v>
      </c>
      <c r="O1041" s="84"/>
      <c r="P1041" s="13"/>
      <c r="Q1041" s="13"/>
      <c r="R1041" s="13"/>
      <c r="S1041" s="13"/>
      <c r="T1041" s="13"/>
      <c r="U1041" s="13"/>
      <c r="V1041" s="13"/>
      <c r="W1041" s="50"/>
      <c r="X1041" s="69">
        <v>3401</v>
      </c>
      <c r="Y1041" s="7">
        <v>3414</v>
      </c>
      <c r="Z1041" s="68">
        <v>3391</v>
      </c>
      <c r="AA1041" s="68">
        <v>3410</v>
      </c>
      <c r="AG1041" s="37"/>
      <c r="AH1041" s="37"/>
      <c r="AP1041" s="14">
        <v>3443</v>
      </c>
      <c r="AQ1041" s="14">
        <v>3451</v>
      </c>
      <c r="AR1041" s="14">
        <v>3398</v>
      </c>
      <c r="AS1041" s="14">
        <v>3399</v>
      </c>
      <c r="AT1041" s="14">
        <v>3411</v>
      </c>
      <c r="AU1041" s="127">
        <v>17</v>
      </c>
      <c r="AV1041" s="127" t="s">
        <v>618</v>
      </c>
      <c r="AW1041" s="14">
        <v>1713</v>
      </c>
      <c r="AX1041" s="127" t="s">
        <v>618</v>
      </c>
      <c r="AY1041" s="14">
        <v>1415</v>
      </c>
      <c r="AZ1041" s="1">
        <v>3401</v>
      </c>
      <c r="BA1041" s="1">
        <v>3414</v>
      </c>
      <c r="BB1041" s="1">
        <v>3391</v>
      </c>
      <c r="BC1041" s="1">
        <v>3394</v>
      </c>
      <c r="BH1041" s="1">
        <v>3414</v>
      </c>
      <c r="BI1041" s="1">
        <v>1245</v>
      </c>
      <c r="BJ1041" s="1">
        <v>858</v>
      </c>
      <c r="BK1041" s="1">
        <v>1.451048951048951</v>
      </c>
      <c r="BL1041" s="1">
        <v>3401</v>
      </c>
      <c r="BM1041" s="1">
        <v>3414</v>
      </c>
      <c r="BN1041" s="1">
        <v>3401</v>
      </c>
      <c r="BO1041" s="1">
        <v>3407</v>
      </c>
      <c r="BP1041" s="1">
        <v>3401</v>
      </c>
      <c r="BQ1041" s="1">
        <v>3414</v>
      </c>
      <c r="BR1041" s="1">
        <v>3391</v>
      </c>
      <c r="BS1041" s="1">
        <v>3402</v>
      </c>
      <c r="BT1041" s="1">
        <v>3401</v>
      </c>
      <c r="BU1041" s="1">
        <v>3413</v>
      </c>
      <c r="BV1041" s="1">
        <v>3401</v>
      </c>
      <c r="BW1041" s="1">
        <v>3413</v>
      </c>
      <c r="BX1041" s="1">
        <v>960</v>
      </c>
    </row>
    <row r="1042" spans="1:76">
      <c r="A1042" s="1">
        <v>2017</v>
      </c>
      <c r="B1042" s="1">
        <v>6</v>
      </c>
      <c r="C1042" s="24">
        <v>42832</v>
      </c>
      <c r="D1042" s="26">
        <v>3410</v>
      </c>
      <c r="E1042" s="26">
        <v>3434</v>
      </c>
      <c r="F1042" s="26">
        <v>3405</v>
      </c>
      <c r="G1042" s="26">
        <v>3425</v>
      </c>
      <c r="H1042" s="1">
        <v>954.6</v>
      </c>
      <c r="I1042" s="81">
        <v>117.70217599999999</v>
      </c>
      <c r="J1042" s="119">
        <v>117.570761</v>
      </c>
      <c r="K1042" s="119">
        <v>83.152175999999997</v>
      </c>
      <c r="L1042" s="72">
        <v>83.140665999999996</v>
      </c>
      <c r="M1042" s="7">
        <v>3424</v>
      </c>
      <c r="O1042" s="84"/>
      <c r="P1042" s="13"/>
      <c r="Q1042" s="13"/>
      <c r="R1042" s="13"/>
      <c r="S1042" s="13"/>
      <c r="T1042" s="13"/>
      <c r="U1042" s="13"/>
      <c r="V1042" s="13"/>
      <c r="W1042" s="50"/>
      <c r="X1042" s="69">
        <v>3423</v>
      </c>
      <c r="Y1042" s="7">
        <v>3461</v>
      </c>
      <c r="Z1042" s="68">
        <v>3397</v>
      </c>
      <c r="AA1042" s="68">
        <v>3408</v>
      </c>
      <c r="AG1042" s="37"/>
      <c r="AH1042" s="37"/>
      <c r="AP1042" s="14">
        <v>3401</v>
      </c>
      <c r="AQ1042" s="14">
        <v>3414</v>
      </c>
      <c r="AR1042" s="14">
        <v>3391</v>
      </c>
      <c r="AS1042" s="14">
        <v>3408</v>
      </c>
      <c r="AT1042" s="14">
        <v>3410</v>
      </c>
      <c r="AU1042" s="127">
        <v>15</v>
      </c>
      <c r="AV1042" s="127">
        <v>-5</v>
      </c>
      <c r="AW1042" s="14">
        <v>1708</v>
      </c>
      <c r="AX1042" s="127" t="s">
        <v>618</v>
      </c>
      <c r="AY1042" s="14">
        <v>1415</v>
      </c>
      <c r="AZ1042" s="1">
        <v>3423</v>
      </c>
      <c r="BA1042" s="1">
        <v>3461</v>
      </c>
      <c r="BB1042" s="1">
        <v>3421</v>
      </c>
      <c r="BC1042" s="1">
        <v>3430</v>
      </c>
      <c r="BH1042" s="1">
        <v>3413</v>
      </c>
      <c r="BI1042" s="1">
        <v>1209</v>
      </c>
      <c r="BJ1042" s="1">
        <v>778</v>
      </c>
      <c r="BK1042" s="1">
        <v>1.5539845758354756</v>
      </c>
      <c r="BL1042" s="1">
        <v>3423</v>
      </c>
      <c r="BM1042" s="1">
        <v>3426</v>
      </c>
      <c r="BN1042" s="1">
        <v>3422</v>
      </c>
      <c r="BO1042" s="1">
        <v>3422</v>
      </c>
      <c r="BP1042" s="1">
        <v>3423</v>
      </c>
      <c r="BQ1042" s="1">
        <v>3461</v>
      </c>
      <c r="BR1042" s="1">
        <v>3421</v>
      </c>
      <c r="BS1042" s="1">
        <v>3434</v>
      </c>
      <c r="BT1042" s="1">
        <v>3423</v>
      </c>
      <c r="BU1042" s="1">
        <v>3426</v>
      </c>
      <c r="BV1042" s="1">
        <v>3422</v>
      </c>
      <c r="BW1042" s="1">
        <v>3422</v>
      </c>
      <c r="BX1042" s="1">
        <v>962.65</v>
      </c>
    </row>
    <row r="1043" spans="1:76">
      <c r="A1043" s="1">
        <v>2017</v>
      </c>
      <c r="B1043" s="1">
        <v>2</v>
      </c>
      <c r="C1043" s="24">
        <v>42835</v>
      </c>
      <c r="D1043" s="26">
        <v>3411</v>
      </c>
      <c r="E1043" s="26">
        <v>3415</v>
      </c>
      <c r="F1043" s="26">
        <v>3404</v>
      </c>
      <c r="G1043" s="26">
        <v>3409</v>
      </c>
      <c r="H1043" s="1">
        <v>939.09</v>
      </c>
      <c r="I1043" s="81">
        <v>117.778752</v>
      </c>
      <c r="J1043" s="119">
        <v>117.746458</v>
      </c>
      <c r="K1043" s="119">
        <v>83.281952000000004</v>
      </c>
      <c r="L1043" s="72">
        <v>83.222480000000004</v>
      </c>
      <c r="M1043" s="7">
        <v>3411</v>
      </c>
      <c r="O1043" s="84"/>
      <c r="P1043" s="13"/>
      <c r="Q1043" s="13"/>
      <c r="R1043" s="13"/>
      <c r="S1043" s="13"/>
      <c r="T1043" s="13"/>
      <c r="U1043" s="13"/>
      <c r="V1043" s="13"/>
      <c r="W1043" s="50"/>
      <c r="X1043" s="69">
        <v>3410</v>
      </c>
      <c r="Y1043" s="7">
        <v>3411</v>
      </c>
      <c r="Z1043" s="68">
        <v>3345</v>
      </c>
      <c r="AA1043" s="68">
        <v>3358</v>
      </c>
      <c r="AG1043" s="37"/>
      <c r="AH1043" s="37"/>
      <c r="AP1043" s="14">
        <v>3423</v>
      </c>
      <c r="AQ1043" s="14">
        <v>3461</v>
      </c>
      <c r="AR1043" s="14">
        <v>3397</v>
      </c>
      <c r="AS1043" s="14">
        <v>3411</v>
      </c>
      <c r="AT1043" s="14">
        <v>3406</v>
      </c>
      <c r="AU1043" s="127">
        <v>2</v>
      </c>
      <c r="AV1043" s="127" t="s">
        <v>618</v>
      </c>
      <c r="AW1043" s="14">
        <v>1708</v>
      </c>
      <c r="AX1043" s="127" t="s">
        <v>618</v>
      </c>
      <c r="AY1043" s="14">
        <v>1415</v>
      </c>
      <c r="AZ1043" s="1">
        <v>3410</v>
      </c>
      <c r="BA1043" s="1">
        <v>3411</v>
      </c>
      <c r="BB1043" s="1">
        <v>3357</v>
      </c>
      <c r="BC1043" s="1">
        <v>3364</v>
      </c>
      <c r="BH1043" s="1">
        <v>3411</v>
      </c>
      <c r="BI1043" s="1">
        <v>982</v>
      </c>
      <c r="BJ1043" s="1">
        <v>956</v>
      </c>
      <c r="BK1043" s="1">
        <v>1.0271966527196652</v>
      </c>
      <c r="BL1043" s="1">
        <v>3410</v>
      </c>
      <c r="BM1043" s="1">
        <v>3411</v>
      </c>
      <c r="BN1043" s="1">
        <v>3366</v>
      </c>
      <c r="BO1043" s="1">
        <v>3370</v>
      </c>
      <c r="BP1043" s="1">
        <v>3410</v>
      </c>
      <c r="BQ1043" s="1">
        <v>3411</v>
      </c>
      <c r="BR1043" s="1">
        <v>3355</v>
      </c>
      <c r="BS1043" s="1">
        <v>3359</v>
      </c>
      <c r="BT1043" s="1">
        <v>3410</v>
      </c>
      <c r="BU1043" s="1">
        <v>3411</v>
      </c>
      <c r="BV1043" s="1">
        <v>3403</v>
      </c>
      <c r="BW1043" s="1">
        <v>3406</v>
      </c>
      <c r="BX1043" s="1">
        <v>951.81</v>
      </c>
    </row>
    <row r="1044" spans="1:76">
      <c r="A1044" s="1">
        <v>2017</v>
      </c>
      <c r="B1044" s="1">
        <v>3</v>
      </c>
      <c r="C1044" s="24">
        <v>42836</v>
      </c>
      <c r="D1044" s="26">
        <v>3360</v>
      </c>
      <c r="E1044" s="26">
        <v>3368</v>
      </c>
      <c r="F1044" s="26">
        <v>3356</v>
      </c>
      <c r="G1044" s="26">
        <v>3358</v>
      </c>
      <c r="H1044" s="1">
        <v>969.5</v>
      </c>
      <c r="I1044" s="81">
        <v>117.02916399999999</v>
      </c>
      <c r="J1044" s="119">
        <v>116.94026599999999</v>
      </c>
      <c r="K1044" s="119">
        <v>82.919606000000002</v>
      </c>
      <c r="L1044" s="72">
        <v>82.893946</v>
      </c>
      <c r="M1044" s="7">
        <v>3358</v>
      </c>
      <c r="O1044" s="84"/>
      <c r="P1044" s="13"/>
      <c r="Q1044" s="13"/>
      <c r="R1044" s="13"/>
      <c r="S1044" s="13"/>
      <c r="T1044" s="13"/>
      <c r="U1044" s="13"/>
      <c r="V1044" s="13"/>
      <c r="W1044" s="50"/>
      <c r="X1044" s="69">
        <v>3358</v>
      </c>
      <c r="Y1044" s="7">
        <v>3418</v>
      </c>
      <c r="Z1044" s="68">
        <v>3348</v>
      </c>
      <c r="AA1044" s="68">
        <v>3417</v>
      </c>
      <c r="AG1044" s="37"/>
      <c r="AH1044" s="37"/>
      <c r="AP1044" s="14">
        <v>3410</v>
      </c>
      <c r="AQ1044" s="14">
        <v>3411</v>
      </c>
      <c r="AR1044" s="14">
        <v>3345</v>
      </c>
      <c r="AS1044" s="14">
        <v>3363</v>
      </c>
      <c r="AT1044" s="14">
        <v>3394</v>
      </c>
      <c r="AU1044" s="127">
        <v>2</v>
      </c>
      <c r="AV1044" s="127" t="s">
        <v>618</v>
      </c>
      <c r="AW1044" s="14">
        <v>1708</v>
      </c>
      <c r="AX1044" s="127" t="s">
        <v>618</v>
      </c>
      <c r="AY1044" s="14">
        <v>1415</v>
      </c>
      <c r="AZ1044" s="1">
        <v>3358</v>
      </c>
      <c r="BA1044" s="1">
        <v>3388</v>
      </c>
      <c r="BB1044" s="1">
        <v>3348</v>
      </c>
      <c r="BC1044" s="1">
        <v>3382</v>
      </c>
      <c r="BH1044" s="1">
        <v>3363</v>
      </c>
      <c r="BI1044" s="1">
        <v>1042</v>
      </c>
      <c r="BJ1044" s="1">
        <v>1231</v>
      </c>
      <c r="BK1044" s="1">
        <v>0.84646628757108044</v>
      </c>
      <c r="BL1044" s="1">
        <v>3358</v>
      </c>
      <c r="BM1044" s="1">
        <v>3366</v>
      </c>
      <c r="BN1044" s="1">
        <v>3348</v>
      </c>
      <c r="BO1044" s="1">
        <v>3350</v>
      </c>
      <c r="BP1044" s="1">
        <v>3358</v>
      </c>
      <c r="BQ1044" s="1">
        <v>3390</v>
      </c>
      <c r="BR1044" s="1">
        <v>3348</v>
      </c>
      <c r="BS1044" s="1">
        <v>3389</v>
      </c>
      <c r="BT1044" s="1">
        <v>3358</v>
      </c>
      <c r="BU1044" s="1">
        <v>3366</v>
      </c>
      <c r="BV1044" s="1">
        <v>3355</v>
      </c>
      <c r="BW1044" s="1">
        <v>3363</v>
      </c>
      <c r="BX1044" s="1">
        <v>944.87</v>
      </c>
    </row>
    <row r="1045" spans="1:76">
      <c r="A1045" s="1">
        <v>2017</v>
      </c>
      <c r="B1045" s="1">
        <v>4</v>
      </c>
      <c r="C1045" s="24">
        <v>42837</v>
      </c>
      <c r="D1045" s="26">
        <v>3415</v>
      </c>
      <c r="E1045" s="26">
        <v>3420</v>
      </c>
      <c r="F1045" s="26">
        <v>3394</v>
      </c>
      <c r="G1045" s="26">
        <v>3402</v>
      </c>
      <c r="H1045" s="1">
        <v>973.53</v>
      </c>
      <c r="I1045" s="81">
        <v>116.329093</v>
      </c>
      <c r="J1045" s="119">
        <v>116.479107</v>
      </c>
      <c r="K1045" s="119">
        <v>82.108851000000001</v>
      </c>
      <c r="L1045" s="72">
        <v>82.249587000000005</v>
      </c>
      <c r="M1045" s="7">
        <v>3408</v>
      </c>
      <c r="O1045" s="84"/>
      <c r="P1045" s="13"/>
      <c r="Q1045" s="13"/>
      <c r="R1045" s="13"/>
      <c r="S1045" s="13"/>
      <c r="T1045" s="13"/>
      <c r="U1045" s="13"/>
      <c r="V1045" s="13"/>
      <c r="W1045" s="50"/>
      <c r="X1045" s="69">
        <v>3408</v>
      </c>
      <c r="Y1045" s="7">
        <v>3414</v>
      </c>
      <c r="Z1045" s="68">
        <v>3389</v>
      </c>
      <c r="AA1045" s="68">
        <v>3404</v>
      </c>
      <c r="AG1045" s="37"/>
      <c r="AH1045" s="37"/>
      <c r="AP1045" s="14">
        <v>3358</v>
      </c>
      <c r="AQ1045" s="14">
        <v>3418</v>
      </c>
      <c r="AR1045" s="14">
        <v>3348</v>
      </c>
      <c r="AS1045" s="14">
        <v>3414</v>
      </c>
      <c r="AT1045" s="14">
        <v>3396</v>
      </c>
      <c r="AU1045" s="127">
        <v>13</v>
      </c>
      <c r="AV1045" s="127" t="s">
        <v>618</v>
      </c>
      <c r="AW1045" s="14">
        <v>1708</v>
      </c>
      <c r="AX1045" s="127" t="s">
        <v>618</v>
      </c>
      <c r="AY1045" s="14">
        <v>1415</v>
      </c>
      <c r="AZ1045" s="1">
        <v>3408</v>
      </c>
      <c r="BA1045" s="1">
        <v>3414</v>
      </c>
      <c r="BB1045" s="1">
        <v>3389</v>
      </c>
      <c r="BC1045" s="1">
        <v>3404</v>
      </c>
      <c r="BH1045" s="1">
        <v>3413</v>
      </c>
      <c r="BI1045" s="1">
        <v>1060</v>
      </c>
      <c r="BJ1045" s="1">
        <v>965</v>
      </c>
      <c r="BK1045" s="1">
        <v>1.0984455958549222</v>
      </c>
      <c r="BL1045" s="1">
        <v>3408</v>
      </c>
      <c r="BM1045" s="1">
        <v>3414</v>
      </c>
      <c r="BN1045" s="1">
        <v>3397</v>
      </c>
      <c r="BO1045" s="1">
        <v>3400</v>
      </c>
      <c r="BP1045" s="1">
        <v>3408</v>
      </c>
      <c r="BQ1045" s="1">
        <v>3414</v>
      </c>
      <c r="BR1045" s="1">
        <v>3389</v>
      </c>
      <c r="BS1045" s="1">
        <v>3402</v>
      </c>
      <c r="BT1045" s="1">
        <v>3408</v>
      </c>
      <c r="BU1045" s="1">
        <v>3414</v>
      </c>
      <c r="BV1045" s="1">
        <v>3403</v>
      </c>
      <c r="BW1045" s="1">
        <v>3405</v>
      </c>
      <c r="BX1045" s="1">
        <v>966.07</v>
      </c>
    </row>
    <row r="1046" spans="1:76">
      <c r="A1046" s="1">
        <v>2017</v>
      </c>
      <c r="B1046" s="1">
        <v>5</v>
      </c>
      <c r="C1046" s="24">
        <v>42838</v>
      </c>
      <c r="D1046" s="26">
        <v>3408</v>
      </c>
      <c r="E1046" s="26">
        <v>3416</v>
      </c>
      <c r="F1046" s="26">
        <v>3401</v>
      </c>
      <c r="G1046" s="26">
        <v>3415</v>
      </c>
      <c r="H1046" s="1">
        <v>973.58</v>
      </c>
      <c r="I1046" s="81">
        <v>116.298269</v>
      </c>
      <c r="J1046" s="119">
        <v>116.192775</v>
      </c>
      <c r="K1046" s="119">
        <v>82.755100999999996</v>
      </c>
      <c r="L1046" s="72">
        <v>82.627184999999997</v>
      </c>
      <c r="M1046" s="7">
        <v>3415</v>
      </c>
      <c r="O1046" s="84"/>
      <c r="P1046" s="13"/>
      <c r="Q1046" s="13"/>
      <c r="R1046" s="13"/>
      <c r="S1046" s="13"/>
      <c r="T1046" s="13"/>
      <c r="U1046" s="13"/>
      <c r="V1046" s="13"/>
      <c r="W1046" s="50"/>
      <c r="X1046" s="69">
        <v>3415</v>
      </c>
      <c r="Y1046" s="7">
        <v>3436</v>
      </c>
      <c r="Z1046" s="68">
        <v>3407</v>
      </c>
      <c r="AA1046" s="68">
        <v>3422</v>
      </c>
      <c r="AG1046" s="37"/>
      <c r="AH1046" s="37"/>
      <c r="AP1046" s="14">
        <v>3408</v>
      </c>
      <c r="AQ1046" s="14">
        <v>3414</v>
      </c>
      <c r="AR1046" s="14">
        <v>3389</v>
      </c>
      <c r="AS1046" s="14">
        <v>3404</v>
      </c>
      <c r="AT1046" s="14">
        <v>3393.6666666666665</v>
      </c>
      <c r="AU1046" s="127">
        <v>7</v>
      </c>
      <c r="AV1046" s="127" t="s">
        <v>618</v>
      </c>
      <c r="AW1046" s="14">
        <v>1708</v>
      </c>
      <c r="AX1046" s="127" t="s">
        <v>618</v>
      </c>
      <c r="AY1046" s="14">
        <v>1415</v>
      </c>
      <c r="AZ1046" s="1">
        <v>3415</v>
      </c>
      <c r="BA1046" s="1">
        <v>3436</v>
      </c>
      <c r="BB1046" s="1">
        <v>3407</v>
      </c>
      <c r="BC1046" s="1">
        <v>3414</v>
      </c>
      <c r="BH1046" s="1">
        <v>3405</v>
      </c>
      <c r="BI1046" s="1">
        <v>1381</v>
      </c>
      <c r="BJ1046" s="1">
        <v>765</v>
      </c>
      <c r="BK1046" s="1">
        <v>1.8052287581699347</v>
      </c>
      <c r="BL1046" s="1">
        <v>3415</v>
      </c>
      <c r="BM1046" s="1">
        <v>3436</v>
      </c>
      <c r="BN1046" s="1">
        <v>3407</v>
      </c>
      <c r="BO1046" s="1">
        <v>3429</v>
      </c>
      <c r="BP1046" s="1">
        <v>3415</v>
      </c>
      <c r="BQ1046" s="1">
        <v>3436</v>
      </c>
      <c r="BR1046" s="1">
        <v>3407</v>
      </c>
      <c r="BS1046" s="1">
        <v>3420</v>
      </c>
      <c r="BT1046" s="1">
        <v>3415</v>
      </c>
      <c r="BU1046" s="1">
        <v>3420</v>
      </c>
      <c r="BV1046" s="1">
        <v>3414</v>
      </c>
      <c r="BW1046" s="1">
        <v>3418</v>
      </c>
      <c r="BX1046" s="1">
        <v>974.78</v>
      </c>
    </row>
    <row r="1047" spans="1:76">
      <c r="A1047" s="1">
        <v>2017</v>
      </c>
      <c r="B1047" s="1">
        <v>6</v>
      </c>
      <c r="C1047" s="24">
        <v>42839</v>
      </c>
      <c r="D1047" s="26">
        <v>3419</v>
      </c>
      <c r="E1047" s="26">
        <v>3426</v>
      </c>
      <c r="F1047" s="26">
        <v>3408</v>
      </c>
      <c r="G1047" s="26">
        <v>3418</v>
      </c>
      <c r="H1047" s="1">
        <v>973.57</v>
      </c>
      <c r="I1047" s="81">
        <v>115.55516</v>
      </c>
      <c r="J1047" s="119">
        <v>115.587008</v>
      </c>
      <c r="K1047" s="119">
        <v>82.388565</v>
      </c>
      <c r="L1047" s="72">
        <v>82.411271999999997</v>
      </c>
      <c r="M1047" s="7">
        <v>3413</v>
      </c>
      <c r="O1047" s="84"/>
      <c r="P1047" s="13"/>
      <c r="Q1047" s="13"/>
      <c r="R1047" s="13"/>
      <c r="S1047" s="13"/>
      <c r="T1047" s="13"/>
      <c r="U1047" s="13"/>
      <c r="V1047" s="13"/>
      <c r="W1047" s="50"/>
      <c r="X1047" s="69">
        <v>3413</v>
      </c>
      <c r="Y1047" s="7">
        <v>3425</v>
      </c>
      <c r="Z1047" s="68">
        <v>3413</v>
      </c>
      <c r="AA1047" s="68">
        <v>3416</v>
      </c>
      <c r="AG1047" s="37"/>
      <c r="AH1047" s="37"/>
      <c r="AP1047" s="14">
        <v>3415</v>
      </c>
      <c r="AQ1047" s="14">
        <v>3436</v>
      </c>
      <c r="AR1047" s="14">
        <v>3407</v>
      </c>
      <c r="AS1047" s="14">
        <v>3409</v>
      </c>
      <c r="AT1047" s="14">
        <v>3409</v>
      </c>
      <c r="AU1047" s="127">
        <v>1</v>
      </c>
      <c r="AV1047" s="127" t="s">
        <v>618</v>
      </c>
      <c r="AW1047" s="14">
        <v>1708</v>
      </c>
      <c r="AX1047" s="127" t="s">
        <v>618</v>
      </c>
      <c r="AY1047" s="14">
        <v>1415</v>
      </c>
      <c r="AZ1047" s="1">
        <v>3426</v>
      </c>
      <c r="BA1047" s="35">
        <v>3436</v>
      </c>
      <c r="BB1047" s="35">
        <v>3407</v>
      </c>
      <c r="BC1047" s="35">
        <v>3414</v>
      </c>
      <c r="BH1047" s="1">
        <v>3418</v>
      </c>
      <c r="BI1047" s="1">
        <v>658</v>
      </c>
      <c r="BJ1047" s="1">
        <v>419</v>
      </c>
      <c r="BK1047" s="1">
        <v>1.5704057279236276</v>
      </c>
      <c r="BL1047" s="35">
        <v>3415</v>
      </c>
      <c r="BM1047" s="35">
        <v>3436</v>
      </c>
      <c r="BN1047" s="35">
        <v>3407</v>
      </c>
      <c r="BO1047" s="35">
        <v>3429</v>
      </c>
      <c r="BP1047" s="1">
        <v>3413</v>
      </c>
      <c r="BQ1047" s="1">
        <v>3425</v>
      </c>
      <c r="BR1047" s="1">
        <v>3413</v>
      </c>
      <c r="BS1047" s="1">
        <v>3424</v>
      </c>
      <c r="BT1047" s="1">
        <v>3413</v>
      </c>
      <c r="BU1047" s="1">
        <v>3423</v>
      </c>
      <c r="BV1047" s="1">
        <v>3413</v>
      </c>
      <c r="BW1047" s="1">
        <v>3422</v>
      </c>
      <c r="BX1047" s="1">
        <v>973.15</v>
      </c>
    </row>
    <row r="1048" spans="1:76">
      <c r="A1048" s="1">
        <v>2017</v>
      </c>
      <c r="B1048" s="1">
        <v>2</v>
      </c>
      <c r="C1048" s="24">
        <v>42842</v>
      </c>
      <c r="D1048" s="26">
        <v>3417</v>
      </c>
      <c r="E1048" s="26">
        <v>3429</v>
      </c>
      <c r="F1048" s="26">
        <v>3395</v>
      </c>
      <c r="G1048" s="26">
        <v>3395</v>
      </c>
      <c r="H1048" s="1">
        <v>984.02</v>
      </c>
      <c r="I1048" s="81">
        <v>115.078748</v>
      </c>
      <c r="J1048" s="119">
        <v>115.24203</v>
      </c>
      <c r="K1048" s="119">
        <v>82.230059999999995</v>
      </c>
      <c r="L1048" s="72">
        <v>82.210530000000006</v>
      </c>
      <c r="M1048" s="7">
        <v>3395</v>
      </c>
      <c r="O1048" s="84"/>
      <c r="P1048" s="13"/>
      <c r="Q1048" s="13"/>
      <c r="R1048" s="13"/>
      <c r="S1048" s="13"/>
      <c r="T1048" s="13"/>
      <c r="U1048" s="13"/>
      <c r="V1048" s="13"/>
      <c r="W1048" s="50"/>
      <c r="X1048" s="69">
        <v>3396</v>
      </c>
      <c r="Y1048" s="7">
        <v>3452</v>
      </c>
      <c r="Z1048" s="68">
        <v>3396</v>
      </c>
      <c r="AA1048" s="68">
        <v>3444</v>
      </c>
      <c r="AG1048" s="37"/>
      <c r="AH1048" s="37"/>
      <c r="AP1048" s="14">
        <v>3413</v>
      </c>
      <c r="AQ1048" s="14">
        <v>3429</v>
      </c>
      <c r="AR1048" s="14">
        <v>3413</v>
      </c>
      <c r="AS1048" s="14">
        <v>3424</v>
      </c>
      <c r="AT1048" s="14">
        <v>3412.3333333333335</v>
      </c>
      <c r="AU1048" s="127">
        <v>22</v>
      </c>
      <c r="AV1048" s="127" t="s">
        <v>618</v>
      </c>
      <c r="AW1048" s="14">
        <v>1708</v>
      </c>
      <c r="AX1048" s="127" t="s">
        <v>618</v>
      </c>
      <c r="AY1048" s="14">
        <v>1415</v>
      </c>
      <c r="AZ1048" s="1">
        <v>3396</v>
      </c>
      <c r="BA1048" s="1">
        <v>3442</v>
      </c>
      <c r="BB1048" s="1">
        <v>3396</v>
      </c>
      <c r="BC1048" s="1">
        <v>3442</v>
      </c>
      <c r="BH1048" s="1">
        <v>3422</v>
      </c>
      <c r="BI1048" s="1">
        <v>1090</v>
      </c>
      <c r="BJ1048" s="1">
        <v>1102</v>
      </c>
      <c r="BK1048" s="1">
        <v>0.98911070780399279</v>
      </c>
      <c r="BL1048" s="1">
        <v>3396</v>
      </c>
      <c r="BM1048" s="1">
        <v>3425</v>
      </c>
      <c r="BN1048" s="1">
        <v>3396</v>
      </c>
      <c r="BO1048" s="1">
        <v>3419</v>
      </c>
      <c r="BP1048" s="1">
        <v>3396</v>
      </c>
      <c r="BQ1048" s="1">
        <v>3447</v>
      </c>
      <c r="BR1048" s="1">
        <v>3396</v>
      </c>
      <c r="BS1048" s="1">
        <v>3446</v>
      </c>
      <c r="BT1048" s="1">
        <v>3396</v>
      </c>
      <c r="BU1048" s="1">
        <v>3403</v>
      </c>
      <c r="BV1048" s="1">
        <v>3396</v>
      </c>
      <c r="BW1048" s="1">
        <v>3403</v>
      </c>
      <c r="BX1048" s="1">
        <v>975.53</v>
      </c>
    </row>
    <row r="1049" spans="1:76">
      <c r="A1049" s="1">
        <v>2017</v>
      </c>
      <c r="B1049" s="1">
        <v>3</v>
      </c>
      <c r="C1049" s="24">
        <v>42843</v>
      </c>
      <c r="D1049" s="26">
        <v>3443</v>
      </c>
      <c r="E1049" s="26">
        <v>3457</v>
      </c>
      <c r="F1049" s="26">
        <v>3437</v>
      </c>
      <c r="G1049" s="26">
        <v>3452</v>
      </c>
      <c r="H1049" s="1">
        <v>975.52</v>
      </c>
      <c r="I1049" s="81">
        <v>116.15929199999999</v>
      </c>
      <c r="J1049" s="119">
        <v>115.98690000000001</v>
      </c>
      <c r="K1049" s="119">
        <v>82.409940000000006</v>
      </c>
      <c r="L1049" s="72">
        <v>82.305899999999994</v>
      </c>
      <c r="M1049" s="7">
        <v>3447</v>
      </c>
      <c r="O1049" s="84"/>
      <c r="P1049" s="13"/>
      <c r="Q1049" s="13"/>
      <c r="R1049" s="13"/>
      <c r="S1049" s="13"/>
      <c r="T1049" s="13"/>
      <c r="U1049" s="13"/>
      <c r="V1049" s="13"/>
      <c r="W1049" s="50"/>
      <c r="X1049" s="69">
        <v>3447</v>
      </c>
      <c r="Y1049" s="7">
        <v>3450</v>
      </c>
      <c r="Z1049" s="68">
        <v>3403</v>
      </c>
      <c r="AA1049" s="68">
        <v>3406</v>
      </c>
      <c r="AG1049" s="37"/>
      <c r="AH1049" s="37"/>
      <c r="AP1049" s="14">
        <v>3396</v>
      </c>
      <c r="AQ1049" s="14">
        <v>3452</v>
      </c>
      <c r="AR1049" s="14">
        <v>3396</v>
      </c>
      <c r="AS1049" s="14">
        <v>3450</v>
      </c>
      <c r="AT1049" s="14">
        <v>3427.6666666666665</v>
      </c>
      <c r="AU1049" s="127">
        <v>9</v>
      </c>
      <c r="AV1049" s="127">
        <v>-39</v>
      </c>
      <c r="AW1049" s="14">
        <v>1669</v>
      </c>
      <c r="AX1049" s="127" t="s">
        <v>618</v>
      </c>
      <c r="AY1049" s="14">
        <v>1415</v>
      </c>
      <c r="AZ1049" s="1">
        <v>3447</v>
      </c>
      <c r="BA1049" s="1">
        <v>3450</v>
      </c>
      <c r="BB1049" s="1">
        <v>3434</v>
      </c>
      <c r="BC1049" s="1">
        <v>3441</v>
      </c>
      <c r="BH1049" s="1">
        <v>3443</v>
      </c>
      <c r="BI1049" s="1">
        <v>1132</v>
      </c>
      <c r="BJ1049" s="1">
        <v>778</v>
      </c>
      <c r="BK1049" s="1">
        <v>1.455012853470437</v>
      </c>
      <c r="BL1049" s="1">
        <v>3447</v>
      </c>
      <c r="BM1049" s="1">
        <v>3450</v>
      </c>
      <c r="BN1049" s="1">
        <v>3437</v>
      </c>
      <c r="BO1049" s="1">
        <v>3449</v>
      </c>
      <c r="BP1049" s="1">
        <v>4483</v>
      </c>
      <c r="BQ1049" s="1">
        <v>4489</v>
      </c>
      <c r="BR1049" s="1">
        <v>4467</v>
      </c>
      <c r="BS1049" s="1">
        <v>4489</v>
      </c>
      <c r="BT1049" s="1">
        <v>3447</v>
      </c>
      <c r="BU1049" s="1">
        <v>3449</v>
      </c>
      <c r="BV1049" s="1">
        <v>3442</v>
      </c>
      <c r="BW1049" s="1">
        <v>3443</v>
      </c>
      <c r="BX1049" s="1">
        <v>983.27</v>
      </c>
    </row>
    <row r="1050" spans="1:76">
      <c r="A1050" s="1">
        <v>2017</v>
      </c>
      <c r="B1050" s="1">
        <v>4</v>
      </c>
      <c r="C1050" s="24">
        <v>42844</v>
      </c>
      <c r="D1050" s="26">
        <v>3415</v>
      </c>
      <c r="E1050" s="26">
        <v>3427</v>
      </c>
      <c r="F1050" s="26">
        <v>3410</v>
      </c>
      <c r="G1050" s="26">
        <v>3424</v>
      </c>
      <c r="H1050" s="1">
        <v>967.45</v>
      </c>
      <c r="I1050" s="81">
        <v>116.526841</v>
      </c>
      <c r="J1050" s="119">
        <v>116.773962</v>
      </c>
      <c r="K1050" s="119">
        <v>81.676372000000001</v>
      </c>
      <c r="L1050" s="72">
        <v>81.717821999999998</v>
      </c>
      <c r="M1050" s="7">
        <v>3424</v>
      </c>
      <c r="O1050" s="84"/>
      <c r="P1050" s="13"/>
      <c r="Q1050" s="13"/>
      <c r="R1050" s="13"/>
      <c r="S1050" s="13"/>
      <c r="T1050" s="13"/>
      <c r="U1050" s="13"/>
      <c r="V1050" s="13"/>
      <c r="W1050" s="50"/>
      <c r="X1050" s="69">
        <v>3424</v>
      </c>
      <c r="Y1050" s="7">
        <v>3436</v>
      </c>
      <c r="Z1050" s="68">
        <v>3390</v>
      </c>
      <c r="AA1050" s="68">
        <v>3395</v>
      </c>
      <c r="AG1050" s="37"/>
      <c r="AH1050" s="37"/>
      <c r="AP1050" s="14">
        <v>3447</v>
      </c>
      <c r="AQ1050" s="14">
        <v>3450</v>
      </c>
      <c r="AR1050" s="14">
        <v>3403</v>
      </c>
      <c r="AS1050" s="14">
        <v>3414</v>
      </c>
      <c r="AT1050" s="14">
        <v>3429.3333333333335</v>
      </c>
      <c r="AU1050" s="127">
        <v>9</v>
      </c>
      <c r="AV1050" s="127" t="s">
        <v>618</v>
      </c>
      <c r="AW1050" s="14">
        <v>1669</v>
      </c>
      <c r="AX1050" s="127" t="s">
        <v>618</v>
      </c>
      <c r="AY1050" s="14">
        <v>1415</v>
      </c>
      <c r="AZ1050" s="1">
        <v>3424</v>
      </c>
      <c r="BA1050" s="1">
        <v>3436</v>
      </c>
      <c r="BB1050" s="1">
        <v>3418</v>
      </c>
      <c r="BC1050" s="1">
        <v>3428</v>
      </c>
      <c r="BH1050" s="1">
        <v>3415</v>
      </c>
      <c r="BI1050" s="1">
        <v>1158</v>
      </c>
      <c r="BJ1050" s="1">
        <v>1165</v>
      </c>
      <c r="BK1050" s="1">
        <v>0.99399141630901289</v>
      </c>
      <c r="BL1050" s="1">
        <v>3424</v>
      </c>
      <c r="BM1050" s="1">
        <v>3436</v>
      </c>
      <c r="BN1050" s="1">
        <v>3418</v>
      </c>
      <c r="BO1050" s="1">
        <v>3428</v>
      </c>
      <c r="BP1050" s="1">
        <v>3424</v>
      </c>
      <c r="BQ1050" s="1">
        <v>3436</v>
      </c>
      <c r="BR1050" s="1">
        <v>3399</v>
      </c>
      <c r="BS1050" s="1">
        <v>3407</v>
      </c>
      <c r="BT1050" s="1">
        <v>3424</v>
      </c>
      <c r="BU1050" s="1">
        <v>3424</v>
      </c>
      <c r="BV1050" s="1">
        <v>3418</v>
      </c>
      <c r="BW1050" s="1">
        <v>3420</v>
      </c>
      <c r="BX1050" s="1">
        <v>976.1</v>
      </c>
    </row>
    <row r="1051" spans="1:76">
      <c r="A1051" s="1">
        <v>2017</v>
      </c>
      <c r="B1051" s="1">
        <v>5</v>
      </c>
      <c r="C1051" s="24">
        <v>42845</v>
      </c>
      <c r="D1051" s="26">
        <v>3391</v>
      </c>
      <c r="E1051" s="26">
        <v>3406</v>
      </c>
      <c r="F1051" s="26">
        <v>3390</v>
      </c>
      <c r="G1051" s="26">
        <v>3393</v>
      </c>
      <c r="H1051" s="1">
        <v>979.17</v>
      </c>
      <c r="I1051" s="81">
        <v>116.840598</v>
      </c>
      <c r="J1051" s="119">
        <v>116.980527</v>
      </c>
      <c r="K1051" s="119">
        <v>81.80256</v>
      </c>
      <c r="L1051" s="72">
        <v>81.910424000000006</v>
      </c>
      <c r="M1051" s="7">
        <v>3399</v>
      </c>
      <c r="O1051" s="84"/>
      <c r="P1051" s="13"/>
      <c r="Q1051" s="13"/>
      <c r="R1051" s="13"/>
      <c r="S1051" s="13"/>
      <c r="T1051" s="13"/>
      <c r="U1051" s="13"/>
      <c r="V1051" s="13"/>
      <c r="W1051" s="50"/>
      <c r="X1051" s="69">
        <v>3400</v>
      </c>
      <c r="Y1051" s="7">
        <v>3445</v>
      </c>
      <c r="Z1051" s="68">
        <v>3399</v>
      </c>
      <c r="AA1051" s="68">
        <v>3442</v>
      </c>
      <c r="AG1051" s="37"/>
      <c r="AH1051" s="37"/>
      <c r="AP1051" s="14">
        <v>3424</v>
      </c>
      <c r="AQ1051" s="14">
        <v>3436</v>
      </c>
      <c r="AR1051" s="14">
        <v>3390</v>
      </c>
      <c r="AS1051" s="14">
        <v>3400</v>
      </c>
      <c r="AT1051" s="14">
        <v>3421.3333333333335</v>
      </c>
      <c r="AU1051" s="127">
        <v>2</v>
      </c>
      <c r="AV1051" s="127" t="s">
        <v>618</v>
      </c>
      <c r="AW1051" s="14">
        <v>1669</v>
      </c>
      <c r="AX1051" s="127" t="s">
        <v>618</v>
      </c>
      <c r="AY1051" s="14">
        <v>1415</v>
      </c>
      <c r="AZ1051" s="1">
        <v>3400</v>
      </c>
      <c r="BA1051" s="1">
        <v>3443</v>
      </c>
      <c r="BB1051" s="1">
        <v>3399</v>
      </c>
      <c r="BC1051" s="1">
        <v>3429</v>
      </c>
      <c r="BH1051" s="1">
        <v>3393</v>
      </c>
      <c r="BI1051" s="1">
        <v>970</v>
      </c>
      <c r="BJ1051" s="1">
        <v>998</v>
      </c>
      <c r="BK1051" s="1">
        <v>0.97194388777555107</v>
      </c>
      <c r="BL1051" s="1">
        <v>3400</v>
      </c>
      <c r="BM1051" s="1">
        <v>3443</v>
      </c>
      <c r="BN1051" s="1">
        <v>3399</v>
      </c>
      <c r="BO1051" s="1">
        <v>3432</v>
      </c>
      <c r="BP1051" s="1">
        <v>3400</v>
      </c>
      <c r="BQ1051" s="1">
        <v>3444</v>
      </c>
      <c r="BR1051" s="1">
        <v>3399</v>
      </c>
      <c r="BS1051" s="1">
        <v>3440</v>
      </c>
      <c r="BT1051" s="1">
        <v>3400</v>
      </c>
      <c r="BU1051" s="1">
        <v>3404</v>
      </c>
      <c r="BV1051" s="1">
        <v>3399</v>
      </c>
      <c r="BW1051" s="1">
        <v>3404</v>
      </c>
      <c r="BX1051" s="1">
        <v>969.43</v>
      </c>
    </row>
    <row r="1052" spans="1:76">
      <c r="A1052" s="1">
        <v>2017</v>
      </c>
      <c r="B1052" s="1">
        <v>6</v>
      </c>
      <c r="C1052" s="24">
        <v>42846</v>
      </c>
      <c r="D1052" s="26">
        <v>3440</v>
      </c>
      <c r="E1052" s="26">
        <v>3444</v>
      </c>
      <c r="F1052" s="26">
        <v>3424</v>
      </c>
      <c r="G1052" s="26">
        <v>3430</v>
      </c>
      <c r="H1052" s="1">
        <v>972.38</v>
      </c>
      <c r="I1052" s="81">
        <v>117.235383</v>
      </c>
      <c r="J1052" s="119">
        <v>117.19344</v>
      </c>
      <c r="K1052" s="119">
        <v>82.360944000000003</v>
      </c>
      <c r="L1052" s="72">
        <v>82.282200000000003</v>
      </c>
      <c r="M1052" s="7">
        <v>3429</v>
      </c>
      <c r="O1052" s="84"/>
      <c r="P1052" s="13"/>
      <c r="Q1052" s="13"/>
      <c r="R1052" s="13"/>
      <c r="S1052" s="13"/>
      <c r="T1052" s="13"/>
      <c r="U1052" s="13"/>
      <c r="V1052" s="13"/>
      <c r="W1052" s="50"/>
      <c r="X1052" s="69">
        <v>3429</v>
      </c>
      <c r="Y1052" s="7">
        <v>3448</v>
      </c>
      <c r="Z1052" s="68">
        <v>3415</v>
      </c>
      <c r="AA1052" s="68">
        <v>3416</v>
      </c>
      <c r="AG1052" s="37"/>
      <c r="AH1052" s="37"/>
      <c r="AP1052" s="14">
        <v>3400</v>
      </c>
      <c r="AQ1052" s="14">
        <v>3445</v>
      </c>
      <c r="AR1052" s="14">
        <v>3399</v>
      </c>
      <c r="AS1052" s="14">
        <v>3434</v>
      </c>
      <c r="AT1052" s="14">
        <v>3416</v>
      </c>
      <c r="AU1052" s="127">
        <v>10</v>
      </c>
      <c r="AV1052" s="127" t="s">
        <v>618</v>
      </c>
      <c r="AW1052" s="14">
        <v>1669</v>
      </c>
      <c r="AX1052" s="127" t="s">
        <v>618</v>
      </c>
      <c r="AY1052" s="14">
        <v>1415</v>
      </c>
      <c r="AZ1052" s="1">
        <v>3429</v>
      </c>
      <c r="BA1052" s="1">
        <v>3448</v>
      </c>
      <c r="BB1052" s="1">
        <v>3423</v>
      </c>
      <c r="BC1052" s="1">
        <v>3436</v>
      </c>
      <c r="BH1052" s="1">
        <v>3439</v>
      </c>
      <c r="BI1052" s="1">
        <v>1581</v>
      </c>
      <c r="BJ1052" s="1">
        <v>848</v>
      </c>
      <c r="BK1052" s="1">
        <v>1.8643867924528301</v>
      </c>
      <c r="BL1052" s="1">
        <v>3429</v>
      </c>
      <c r="BM1052" s="1">
        <v>3448</v>
      </c>
      <c r="BN1052" s="1">
        <v>3423</v>
      </c>
      <c r="BO1052" s="1">
        <v>3441</v>
      </c>
      <c r="BP1052" s="1">
        <v>3429</v>
      </c>
      <c r="BQ1052" s="1">
        <v>3448</v>
      </c>
      <c r="BR1052" s="1">
        <v>3416</v>
      </c>
      <c r="BS1052" s="1">
        <v>3426</v>
      </c>
      <c r="BT1052" s="1">
        <v>3429</v>
      </c>
      <c r="BU1052" s="1">
        <v>3433</v>
      </c>
      <c r="BV1052" s="1">
        <v>3427</v>
      </c>
      <c r="BW1052" s="1">
        <v>3428</v>
      </c>
      <c r="BX1052" s="1">
        <v>975.71</v>
      </c>
    </row>
    <row r="1053" spans="1:76">
      <c r="A1053" s="1">
        <v>2017</v>
      </c>
      <c r="B1053" s="1">
        <v>2</v>
      </c>
      <c r="C1053" s="24">
        <v>42849</v>
      </c>
      <c r="D1053" s="26">
        <v>3426</v>
      </c>
      <c r="E1053" s="26">
        <v>3442</v>
      </c>
      <c r="F1053" s="26">
        <v>3423</v>
      </c>
      <c r="G1053" s="26">
        <v>3434</v>
      </c>
      <c r="H1053" s="1">
        <v>961.3</v>
      </c>
      <c r="I1053" s="81">
        <v>119.479017</v>
      </c>
      <c r="J1053" s="119">
        <v>119.326032</v>
      </c>
      <c r="K1053" s="119">
        <v>83.325677999999996</v>
      </c>
      <c r="L1053" s="72">
        <v>83.283755999999997</v>
      </c>
      <c r="M1053" s="7">
        <v>3433</v>
      </c>
      <c r="O1053" s="84"/>
      <c r="P1053" s="13"/>
      <c r="Q1053" s="13"/>
      <c r="R1053" s="13"/>
      <c r="S1053" s="13"/>
      <c r="T1053" s="13"/>
      <c r="U1053" s="13"/>
      <c r="V1053" s="13"/>
      <c r="W1053" s="50"/>
      <c r="X1053" s="69">
        <v>3430</v>
      </c>
      <c r="Y1053" s="7">
        <v>3437</v>
      </c>
      <c r="Z1053" s="68">
        <v>3390</v>
      </c>
      <c r="AA1053" s="68">
        <v>3404</v>
      </c>
      <c r="AG1053" s="37"/>
      <c r="AH1053" s="37"/>
      <c r="AP1053" s="14">
        <v>3429</v>
      </c>
      <c r="AQ1053" s="14">
        <v>3448</v>
      </c>
      <c r="AR1053" s="14">
        <v>3415</v>
      </c>
      <c r="AS1053" s="14">
        <v>3440</v>
      </c>
      <c r="AT1053" s="14">
        <v>3424.6666666666665</v>
      </c>
      <c r="AU1053" s="127">
        <v>8</v>
      </c>
      <c r="AV1053" s="127" t="s">
        <v>618</v>
      </c>
      <c r="AW1053" s="14">
        <v>1669</v>
      </c>
      <c r="AX1053" s="127" t="s">
        <v>618</v>
      </c>
      <c r="AY1053" s="14">
        <v>1415</v>
      </c>
      <c r="AZ1053" s="1">
        <v>3430</v>
      </c>
      <c r="BA1053" s="1">
        <v>3437</v>
      </c>
      <c r="BB1053" s="1">
        <v>3390</v>
      </c>
      <c r="BC1053" s="1">
        <v>3399</v>
      </c>
      <c r="BH1053" s="1">
        <v>3435</v>
      </c>
      <c r="BI1053" s="1">
        <v>915</v>
      </c>
      <c r="BJ1053" s="1">
        <v>804</v>
      </c>
      <c r="BK1053" s="1">
        <v>1.1380597014925373</v>
      </c>
      <c r="BL1053" s="1">
        <v>3430</v>
      </c>
      <c r="BM1053" s="1">
        <v>3437</v>
      </c>
      <c r="BN1053" s="1">
        <v>3398</v>
      </c>
      <c r="BO1053" s="1">
        <v>3400</v>
      </c>
      <c r="BP1053" s="1">
        <v>3430</v>
      </c>
      <c r="BQ1053" s="1">
        <v>3437</v>
      </c>
      <c r="BR1053" s="1">
        <v>3390</v>
      </c>
      <c r="BS1053" s="1">
        <v>3401</v>
      </c>
      <c r="BT1053" s="1">
        <v>3430</v>
      </c>
      <c r="BU1053" s="1">
        <v>3432</v>
      </c>
      <c r="BV1053" s="1">
        <v>3423</v>
      </c>
      <c r="BW1053" s="1">
        <v>3426</v>
      </c>
      <c r="BX1053" s="1">
        <v>966.2</v>
      </c>
    </row>
    <row r="1054" spans="1:76">
      <c r="A1054" s="1">
        <v>2017</v>
      </c>
      <c r="B1054" s="1">
        <v>3</v>
      </c>
      <c r="C1054" s="24">
        <v>42850</v>
      </c>
      <c r="D1054" s="26">
        <v>3406</v>
      </c>
      <c r="E1054" s="26">
        <v>3414</v>
      </c>
      <c r="F1054" s="26">
        <v>3402</v>
      </c>
      <c r="G1054" s="26">
        <v>3407</v>
      </c>
      <c r="H1054" s="1">
        <v>955.84</v>
      </c>
      <c r="I1054" s="81">
        <v>119.930522</v>
      </c>
      <c r="J1054" s="119">
        <v>120.029036</v>
      </c>
      <c r="K1054" s="119">
        <v>83.307738999999998</v>
      </c>
      <c r="L1054" s="72">
        <v>83.180143999999999</v>
      </c>
      <c r="M1054" s="7">
        <v>3407</v>
      </c>
      <c r="O1054" s="84"/>
      <c r="P1054" s="13"/>
      <c r="Q1054" s="13"/>
      <c r="R1054" s="13"/>
      <c r="S1054" s="13"/>
      <c r="T1054" s="13"/>
      <c r="U1054" s="13"/>
      <c r="V1054" s="13"/>
      <c r="W1054" s="50"/>
      <c r="X1054" s="69">
        <v>3406</v>
      </c>
      <c r="Y1054" s="7">
        <v>3422</v>
      </c>
      <c r="Z1054" s="68">
        <v>3393</v>
      </c>
      <c r="AA1054" s="68">
        <v>3417</v>
      </c>
      <c r="AG1054" s="37"/>
      <c r="AH1054" s="37"/>
      <c r="AP1054" s="14">
        <v>3430</v>
      </c>
      <c r="AQ1054" s="14">
        <v>3437</v>
      </c>
      <c r="AR1054" s="14">
        <v>3390</v>
      </c>
      <c r="AS1054" s="14">
        <v>3408</v>
      </c>
      <c r="AT1054" s="14">
        <v>3427.3333333333335</v>
      </c>
      <c r="AU1054" s="127">
        <v>1</v>
      </c>
      <c r="AV1054" s="127" t="s">
        <v>618</v>
      </c>
      <c r="AW1054" s="14">
        <v>1669</v>
      </c>
      <c r="AX1054" s="127" t="s">
        <v>618</v>
      </c>
      <c r="AY1054" s="14">
        <v>1415</v>
      </c>
      <c r="AZ1054" s="1">
        <v>3406</v>
      </c>
      <c r="BA1054" s="1">
        <v>3412</v>
      </c>
      <c r="BB1054" s="1">
        <v>3393</v>
      </c>
      <c r="BC1054" s="1">
        <v>3398</v>
      </c>
      <c r="BH1054" s="1">
        <v>3408</v>
      </c>
      <c r="BI1054" s="1">
        <v>1248</v>
      </c>
      <c r="BJ1054" s="1">
        <v>1020</v>
      </c>
      <c r="BK1054" s="1">
        <v>1.223529411764706</v>
      </c>
      <c r="BL1054" s="1">
        <v>3406</v>
      </c>
      <c r="BM1054" s="1">
        <v>3412</v>
      </c>
      <c r="BN1054" s="1">
        <v>3393</v>
      </c>
      <c r="BO1054" s="1">
        <v>3398</v>
      </c>
      <c r="BP1054" s="1">
        <v>3406</v>
      </c>
      <c r="BQ1054" s="1">
        <v>3416</v>
      </c>
      <c r="BR1054" s="1">
        <v>3393</v>
      </c>
      <c r="BS1054" s="1">
        <v>3412</v>
      </c>
      <c r="BT1054" s="1">
        <v>3406</v>
      </c>
      <c r="BU1054" s="1">
        <v>3406</v>
      </c>
      <c r="BV1054" s="1">
        <v>3401</v>
      </c>
      <c r="BW1054" s="1">
        <v>3405</v>
      </c>
      <c r="BX1054" s="1">
        <v>957.56</v>
      </c>
    </row>
    <row r="1055" spans="1:76">
      <c r="A1055" s="1">
        <v>2017</v>
      </c>
      <c r="B1055" s="1">
        <v>4</v>
      </c>
      <c r="C1055" s="24">
        <v>42851</v>
      </c>
      <c r="D1055" s="26">
        <v>3415</v>
      </c>
      <c r="E1055" s="26">
        <v>3420</v>
      </c>
      <c r="F1055" s="26">
        <v>3406</v>
      </c>
      <c r="G1055" s="26">
        <v>3418</v>
      </c>
      <c r="H1055" s="1">
        <v>950.7</v>
      </c>
      <c r="I1055" s="81">
        <v>121.72613200000001</v>
      </c>
      <c r="J1055" s="119">
        <v>121.68222</v>
      </c>
      <c r="K1055" s="119">
        <v>83.505641999999995</v>
      </c>
      <c r="L1055" s="72">
        <v>83.561139999999995</v>
      </c>
      <c r="M1055" s="7">
        <v>3415</v>
      </c>
      <c r="O1055" s="84"/>
      <c r="P1055" s="13"/>
      <c r="Q1055" s="13"/>
      <c r="R1055" s="13"/>
      <c r="S1055" s="13"/>
      <c r="T1055" s="13"/>
      <c r="U1055" s="13"/>
      <c r="V1055" s="13"/>
      <c r="W1055" s="50"/>
      <c r="X1055" s="69">
        <v>3413</v>
      </c>
      <c r="Y1055" s="7">
        <v>3415</v>
      </c>
      <c r="Z1055" s="68">
        <v>3395</v>
      </c>
      <c r="AA1055" s="68">
        <v>3404</v>
      </c>
      <c r="AG1055" s="37"/>
      <c r="AH1055" s="37"/>
      <c r="AP1055" s="14">
        <v>3406</v>
      </c>
      <c r="AQ1055" s="14">
        <v>3422</v>
      </c>
      <c r="AR1055" s="14">
        <v>3393</v>
      </c>
      <c r="AS1055" s="14">
        <v>3416</v>
      </c>
      <c r="AT1055" s="14">
        <v>3421.3333333333335</v>
      </c>
      <c r="AU1055" s="127">
        <v>3</v>
      </c>
      <c r="AV1055" s="127" t="s">
        <v>618</v>
      </c>
      <c r="AW1055" s="14">
        <v>1669</v>
      </c>
      <c r="AX1055" s="127" t="s">
        <v>618</v>
      </c>
      <c r="AY1055" s="14">
        <v>1415</v>
      </c>
      <c r="AZ1055" s="1">
        <v>3415</v>
      </c>
      <c r="BA1055" s="1">
        <v>3419</v>
      </c>
      <c r="BB1055" s="1">
        <v>3404</v>
      </c>
      <c r="BC1055" s="1">
        <v>3405</v>
      </c>
      <c r="BH1055" s="1">
        <v>3410</v>
      </c>
      <c r="BI1055" s="1">
        <v>484</v>
      </c>
      <c r="BJ1055" s="1">
        <v>544</v>
      </c>
      <c r="BK1055" s="1">
        <v>0.88970588235294112</v>
      </c>
      <c r="BL1055" s="1">
        <v>3415</v>
      </c>
      <c r="BM1055" s="1">
        <v>3419</v>
      </c>
      <c r="BN1055" s="1">
        <v>3410</v>
      </c>
      <c r="BO1055" s="1">
        <v>3414</v>
      </c>
      <c r="BP1055" s="1">
        <v>3415</v>
      </c>
      <c r="BQ1055" s="1">
        <v>3419</v>
      </c>
      <c r="BR1055" s="1">
        <v>3403</v>
      </c>
      <c r="BS1055" s="1">
        <v>3414</v>
      </c>
      <c r="BT1055" s="1">
        <v>3415</v>
      </c>
      <c r="BU1055" s="1">
        <v>3417</v>
      </c>
      <c r="BV1055" s="1">
        <v>3414</v>
      </c>
      <c r="BW1055" s="1">
        <v>3414</v>
      </c>
      <c r="BX1055" s="1">
        <v>953.99</v>
      </c>
    </row>
    <row r="1056" spans="1:76">
      <c r="A1056" s="1">
        <v>2017</v>
      </c>
      <c r="B1056" s="1">
        <v>5</v>
      </c>
      <c r="C1056" s="24">
        <v>42852</v>
      </c>
      <c r="D1056" s="26">
        <v>3401</v>
      </c>
      <c r="E1056" s="26">
        <v>3403</v>
      </c>
      <c r="F1056" s="26">
        <v>3394</v>
      </c>
      <c r="G1056" s="26">
        <v>3394</v>
      </c>
      <c r="H1056" s="1">
        <v>944.01</v>
      </c>
      <c r="I1056" s="81">
        <v>121.405817</v>
      </c>
      <c r="J1056" s="119">
        <v>121.362408</v>
      </c>
      <c r="K1056" s="119">
        <v>83.315534999999997</v>
      </c>
      <c r="L1056" s="72">
        <v>83.255858000000003</v>
      </c>
      <c r="M1056" s="7">
        <v>3395</v>
      </c>
      <c r="O1056" s="84"/>
      <c r="P1056" s="13"/>
      <c r="Q1056" s="13"/>
      <c r="R1056" s="13"/>
      <c r="S1056" s="13"/>
      <c r="T1056" s="13"/>
      <c r="U1056" s="13"/>
      <c r="V1056" s="13"/>
      <c r="W1056" s="50"/>
      <c r="X1056" s="69">
        <v>3395</v>
      </c>
      <c r="Y1056" s="7">
        <v>3407</v>
      </c>
      <c r="Z1056" s="68">
        <v>3374</v>
      </c>
      <c r="AA1056" s="68">
        <v>3383</v>
      </c>
      <c r="AG1056" s="37"/>
      <c r="AH1056" s="37"/>
      <c r="AP1056" s="14">
        <v>3413</v>
      </c>
      <c r="AQ1056" s="14">
        <v>3415</v>
      </c>
      <c r="AR1056" s="14">
        <v>3395</v>
      </c>
      <c r="AS1056" s="14">
        <v>3399</v>
      </c>
      <c r="AT1056" s="14">
        <v>3407.6666666666665</v>
      </c>
      <c r="AU1056" s="127">
        <v>7</v>
      </c>
      <c r="AV1056" s="127" t="s">
        <v>618</v>
      </c>
      <c r="AW1056" s="14">
        <v>1669</v>
      </c>
      <c r="AX1056" s="127" t="s">
        <v>618</v>
      </c>
      <c r="AY1056" s="14">
        <v>1415</v>
      </c>
      <c r="AZ1056" s="1">
        <v>3395</v>
      </c>
      <c r="BA1056" s="1">
        <v>3407</v>
      </c>
      <c r="BB1056" s="1">
        <v>3385</v>
      </c>
      <c r="BC1056" s="1">
        <v>3386</v>
      </c>
      <c r="BH1056" s="1">
        <v>3402</v>
      </c>
      <c r="BI1056" s="1">
        <v>841</v>
      </c>
      <c r="BJ1056" s="1">
        <v>713</v>
      </c>
      <c r="BK1056" s="1">
        <v>1.179523141654979</v>
      </c>
      <c r="BL1056" s="1">
        <v>3395</v>
      </c>
      <c r="BM1056" s="1">
        <v>3400</v>
      </c>
      <c r="BN1056" s="1">
        <v>3388</v>
      </c>
      <c r="BO1056" s="1">
        <v>3397</v>
      </c>
      <c r="BP1056" s="1">
        <v>3395</v>
      </c>
      <c r="BQ1056" s="1">
        <v>3407</v>
      </c>
      <c r="BR1056" s="1">
        <v>3378</v>
      </c>
      <c r="BS1056" s="1">
        <v>3384</v>
      </c>
      <c r="BT1056" s="1">
        <v>3395</v>
      </c>
      <c r="BU1056" s="1">
        <v>3398</v>
      </c>
      <c r="BV1056" s="1">
        <v>3393</v>
      </c>
      <c r="BW1056" s="1">
        <v>3397</v>
      </c>
      <c r="BX1056" s="1">
        <v>947.99</v>
      </c>
    </row>
    <row r="1057" spans="1:76">
      <c r="A1057" s="1">
        <v>2017</v>
      </c>
      <c r="B1057" s="1">
        <v>6</v>
      </c>
      <c r="C1057" s="24">
        <v>42853</v>
      </c>
      <c r="D1057" s="26">
        <v>3386</v>
      </c>
      <c r="E1057" s="26">
        <v>3393</v>
      </c>
      <c r="F1057" s="26">
        <v>3383</v>
      </c>
      <c r="G1057" s="26">
        <v>3392</v>
      </c>
      <c r="H1057" s="1">
        <v>946.19</v>
      </c>
      <c r="I1057" s="81">
        <v>121.00711699999999</v>
      </c>
      <c r="J1057" s="119">
        <v>121.095141</v>
      </c>
      <c r="K1057" s="119">
        <v>83.111056000000005</v>
      </c>
      <c r="L1057" s="72">
        <v>83.129817000000003</v>
      </c>
      <c r="M1057" s="7">
        <v>3396</v>
      </c>
      <c r="O1057" s="84"/>
      <c r="P1057" s="13"/>
      <c r="Q1057" s="13"/>
      <c r="R1057" s="13"/>
      <c r="S1057" s="13"/>
      <c r="T1057" s="13"/>
      <c r="U1057" s="13"/>
      <c r="V1057" s="13"/>
      <c r="W1057" s="50"/>
      <c r="X1057" s="69">
        <v>3396</v>
      </c>
      <c r="Y1057" s="7">
        <v>3415</v>
      </c>
      <c r="Z1057" s="68">
        <v>3386</v>
      </c>
      <c r="AA1057" s="68">
        <v>3396</v>
      </c>
      <c r="AG1057" s="37"/>
      <c r="AH1057" s="37"/>
      <c r="AP1057" s="14">
        <v>3395</v>
      </c>
      <c r="AQ1057" s="14">
        <v>3407</v>
      </c>
      <c r="AR1057" s="14">
        <v>3374</v>
      </c>
      <c r="AS1057" s="14">
        <v>3390</v>
      </c>
      <c r="AT1057" s="14">
        <v>3401.6666666666665</v>
      </c>
      <c r="AU1057" s="127">
        <v>6</v>
      </c>
      <c r="AV1057" s="127" t="s">
        <v>618</v>
      </c>
      <c r="AW1057" s="14">
        <v>1669</v>
      </c>
      <c r="AX1057" s="127" t="s">
        <v>618</v>
      </c>
      <c r="AY1057" s="14">
        <v>1415</v>
      </c>
      <c r="AZ1057" s="1">
        <v>3396</v>
      </c>
      <c r="BA1057" s="1">
        <v>3415</v>
      </c>
      <c r="BB1057" s="1">
        <v>3392</v>
      </c>
      <c r="BC1057" s="1">
        <v>3395</v>
      </c>
      <c r="BH1057" s="1">
        <v>3388</v>
      </c>
      <c r="BI1057" s="1">
        <v>876</v>
      </c>
      <c r="BJ1057" s="1">
        <v>798</v>
      </c>
      <c r="BK1057" s="1">
        <v>1.0977443609022557</v>
      </c>
      <c r="BL1057" s="1">
        <v>3396</v>
      </c>
      <c r="BM1057" s="1">
        <v>3415</v>
      </c>
      <c r="BN1057" s="1">
        <v>3393</v>
      </c>
      <c r="BO1057" s="1">
        <v>3404</v>
      </c>
      <c r="BP1057" s="1">
        <v>3396</v>
      </c>
      <c r="BQ1057" s="1">
        <v>3415</v>
      </c>
      <c r="BR1057" s="1">
        <v>3388</v>
      </c>
      <c r="BS1057" s="1">
        <v>3390</v>
      </c>
      <c r="BT1057" s="1">
        <v>3396</v>
      </c>
      <c r="BU1057" s="1">
        <v>3398</v>
      </c>
      <c r="BV1057" s="1">
        <v>3393</v>
      </c>
      <c r="BW1057" s="1">
        <v>3397</v>
      </c>
      <c r="BX1057" s="1">
        <v>948.58</v>
      </c>
    </row>
    <row r="1058" spans="1:76">
      <c r="A1058" s="1">
        <v>2017</v>
      </c>
      <c r="B1058" s="1">
        <v>2</v>
      </c>
      <c r="C1058" s="24">
        <v>42856</v>
      </c>
      <c r="D1058" s="26">
        <v>3400</v>
      </c>
      <c r="E1058" s="26">
        <v>3403</v>
      </c>
      <c r="F1058" s="26">
        <v>3378</v>
      </c>
      <c r="G1058" s="26">
        <v>3378</v>
      </c>
      <c r="H1058" s="1">
        <v>946.19</v>
      </c>
      <c r="I1058" s="81">
        <v>121.771095</v>
      </c>
      <c r="J1058" s="119">
        <v>122.32352</v>
      </c>
      <c r="K1058" s="119">
        <v>83.798019999999994</v>
      </c>
      <c r="L1058" s="72">
        <v>84.366460000000004</v>
      </c>
      <c r="M1058" s="7">
        <v>3363</v>
      </c>
      <c r="O1058" s="84"/>
      <c r="P1058" s="13"/>
      <c r="Q1058" s="13"/>
      <c r="R1058" s="13"/>
      <c r="S1058" s="13"/>
      <c r="T1058" s="13"/>
      <c r="U1058" s="13"/>
      <c r="V1058" s="13"/>
      <c r="W1058" s="50"/>
      <c r="X1058" s="69">
        <v>3396</v>
      </c>
      <c r="Y1058" s="7">
        <v>3415</v>
      </c>
      <c r="Z1058" s="68">
        <v>3386</v>
      </c>
      <c r="AA1058" s="68">
        <v>3396</v>
      </c>
      <c r="AG1058" s="37"/>
      <c r="AH1058" s="37"/>
      <c r="AP1058" s="14">
        <v>3396</v>
      </c>
      <c r="AQ1058" s="14">
        <v>3415</v>
      </c>
      <c r="AR1058" s="14">
        <v>3386</v>
      </c>
      <c r="AS1058" s="14">
        <v>3392</v>
      </c>
      <c r="AT1058" s="14">
        <v>3393.6666666666665</v>
      </c>
      <c r="AU1058" s="127">
        <v>22</v>
      </c>
      <c r="AV1058" s="127" t="s">
        <v>618</v>
      </c>
      <c r="AW1058" s="14">
        <v>1669</v>
      </c>
      <c r="AX1058" s="127">
        <v>19</v>
      </c>
      <c r="AY1058" s="14">
        <v>1434</v>
      </c>
      <c r="AZ1058" s="1">
        <v>3384</v>
      </c>
      <c r="BA1058" s="1">
        <v>3388</v>
      </c>
      <c r="BB1058" s="1">
        <v>3376</v>
      </c>
      <c r="BC1058" s="1">
        <v>3379</v>
      </c>
      <c r="BH1058" s="1">
        <v>3399</v>
      </c>
      <c r="BI1058" s="1">
        <v>962</v>
      </c>
      <c r="BJ1058" s="1">
        <v>862</v>
      </c>
      <c r="BK1058" s="1">
        <v>1.1160092807424593</v>
      </c>
      <c r="BL1058" s="1">
        <v>3384</v>
      </c>
      <c r="BM1058" s="1">
        <v>3388</v>
      </c>
      <c r="BN1058" s="1">
        <v>3379</v>
      </c>
      <c r="BO1058" s="1">
        <v>3381</v>
      </c>
      <c r="BP1058" s="1">
        <v>3384</v>
      </c>
      <c r="BQ1058" s="1">
        <v>3388</v>
      </c>
      <c r="BR1058" s="1">
        <v>3372</v>
      </c>
      <c r="BS1058" s="1">
        <v>3374</v>
      </c>
      <c r="BT1058" s="1">
        <v>3363</v>
      </c>
      <c r="BU1058" s="1">
        <v>3368</v>
      </c>
      <c r="BV1058" s="1">
        <v>3359</v>
      </c>
      <c r="BW1058" s="1">
        <v>3367</v>
      </c>
      <c r="BX1058" s="1">
        <v>933.73</v>
      </c>
    </row>
    <row r="1059" spans="1:76">
      <c r="A1059" s="1">
        <v>2017</v>
      </c>
      <c r="B1059" s="1">
        <v>3</v>
      </c>
      <c r="C1059" s="24">
        <v>42857</v>
      </c>
      <c r="D1059" s="26">
        <v>3365</v>
      </c>
      <c r="E1059" s="26">
        <v>3373</v>
      </c>
      <c r="F1059" s="26">
        <v>3361</v>
      </c>
      <c r="G1059" s="26">
        <v>3373</v>
      </c>
      <c r="H1059" s="1">
        <v>913.41</v>
      </c>
      <c r="I1059" s="81">
        <v>122.48843599999999</v>
      </c>
      <c r="J1059" s="170">
        <v>122.32352</v>
      </c>
      <c r="K1059" s="119">
        <v>84.471688</v>
      </c>
      <c r="L1059" s="171">
        <v>84.366460000000004</v>
      </c>
      <c r="M1059" s="114">
        <v>3363</v>
      </c>
      <c r="O1059" s="84"/>
      <c r="P1059" s="13"/>
      <c r="Q1059" s="13"/>
      <c r="R1059" s="13"/>
      <c r="S1059" s="13"/>
      <c r="T1059" s="13"/>
      <c r="U1059" s="13"/>
      <c r="V1059" s="13"/>
      <c r="W1059" s="50"/>
      <c r="X1059" s="69">
        <v>3369</v>
      </c>
      <c r="Y1059" s="7">
        <v>3384</v>
      </c>
      <c r="Z1059" s="68">
        <v>3337</v>
      </c>
      <c r="AA1059" s="68">
        <v>3347</v>
      </c>
      <c r="AG1059" s="37"/>
      <c r="AH1059" s="37"/>
      <c r="AP1059" s="14">
        <v>3384</v>
      </c>
      <c r="AQ1059" s="14">
        <v>3388</v>
      </c>
      <c r="AR1059" s="14">
        <v>3347</v>
      </c>
      <c r="AS1059" s="14">
        <v>3367</v>
      </c>
      <c r="AT1059" s="14">
        <v>3383</v>
      </c>
      <c r="AU1059" s="127">
        <v>8</v>
      </c>
      <c r="AV1059" s="127" t="s">
        <v>618</v>
      </c>
      <c r="AW1059" s="14">
        <v>1669</v>
      </c>
      <c r="AX1059" s="127" t="s">
        <v>618</v>
      </c>
      <c r="AY1059" s="14">
        <v>1434</v>
      </c>
      <c r="AZ1059" s="1">
        <v>3363</v>
      </c>
      <c r="BA1059" s="1">
        <v>3379</v>
      </c>
      <c r="BB1059" s="1">
        <v>3339</v>
      </c>
      <c r="BC1059" s="1">
        <v>3343</v>
      </c>
      <c r="BH1059" s="1">
        <v>3361</v>
      </c>
      <c r="BI1059" s="1">
        <v>890</v>
      </c>
      <c r="BJ1059" s="1">
        <v>896</v>
      </c>
      <c r="BK1059" s="1">
        <v>0.9933035714285714</v>
      </c>
      <c r="BL1059" s="1">
        <v>3363</v>
      </c>
      <c r="BM1059" s="1">
        <v>3379</v>
      </c>
      <c r="BN1059" s="1">
        <v>3347</v>
      </c>
      <c r="BO1059" s="1">
        <v>3350</v>
      </c>
      <c r="BP1059" s="1">
        <v>3363</v>
      </c>
      <c r="BQ1059" s="1">
        <v>3379</v>
      </c>
      <c r="BR1059" s="1">
        <v>3339</v>
      </c>
      <c r="BS1059" s="1">
        <v>3343</v>
      </c>
      <c r="BT1059" s="35">
        <v>3363</v>
      </c>
      <c r="BU1059" s="35">
        <v>3368</v>
      </c>
      <c r="BV1059" s="35">
        <v>3359</v>
      </c>
      <c r="BW1059" s="35">
        <v>3367</v>
      </c>
      <c r="BX1059" s="35">
        <v>933.73</v>
      </c>
    </row>
    <row r="1060" spans="1:76">
      <c r="A1060" s="1">
        <v>2017</v>
      </c>
      <c r="B1060" s="1">
        <v>2</v>
      </c>
      <c r="C1060" s="24">
        <v>42863</v>
      </c>
      <c r="D1060" s="26">
        <v>3342</v>
      </c>
      <c r="E1060" s="26">
        <v>3367</v>
      </c>
      <c r="F1060" s="26">
        <v>3339</v>
      </c>
      <c r="G1060" s="26">
        <v>3346</v>
      </c>
      <c r="H1060" s="1">
        <v>919.06</v>
      </c>
      <c r="I1060" s="81">
        <v>123.744309</v>
      </c>
      <c r="J1060" s="119">
        <v>123.487532</v>
      </c>
      <c r="K1060" s="119">
        <v>83.439212999999995</v>
      </c>
      <c r="L1060" s="72">
        <v>83.334936999999996</v>
      </c>
      <c r="M1060" s="7">
        <v>3340</v>
      </c>
      <c r="O1060" s="84"/>
      <c r="P1060" s="13"/>
      <c r="Q1060" s="13"/>
      <c r="R1060" s="13"/>
      <c r="S1060" s="13"/>
      <c r="T1060" s="13"/>
      <c r="U1060" s="13"/>
      <c r="V1060" s="13"/>
      <c r="W1060" s="50"/>
      <c r="X1060" s="69">
        <v>3340</v>
      </c>
      <c r="Y1060" s="7">
        <v>3358</v>
      </c>
      <c r="Z1060" s="68">
        <v>3321</v>
      </c>
      <c r="AA1060" s="68">
        <v>3358</v>
      </c>
      <c r="AG1060" s="37"/>
      <c r="AH1060" s="37"/>
      <c r="AP1060" s="14">
        <v>3367</v>
      </c>
      <c r="AQ1060" s="130">
        <v>3388</v>
      </c>
      <c r="AR1060" s="130">
        <v>3347</v>
      </c>
      <c r="AS1060" s="130">
        <v>3367</v>
      </c>
      <c r="AT1060" s="14">
        <v>3375.3333333333335</v>
      </c>
      <c r="AU1060" s="127">
        <v>4</v>
      </c>
      <c r="AV1060" s="127" t="s">
        <v>618</v>
      </c>
      <c r="AW1060" s="14">
        <v>1669</v>
      </c>
      <c r="AX1060" s="127">
        <v>-7</v>
      </c>
      <c r="AY1060" s="14">
        <v>1427</v>
      </c>
      <c r="AZ1060" s="1">
        <v>3340</v>
      </c>
      <c r="BA1060" s="1">
        <v>3348</v>
      </c>
      <c r="BB1060" s="1">
        <v>3321</v>
      </c>
      <c r="BC1060" s="1">
        <v>3322</v>
      </c>
      <c r="BH1060" s="1">
        <v>3347</v>
      </c>
      <c r="BI1060" s="1">
        <v>948</v>
      </c>
      <c r="BJ1060" s="1">
        <v>1119</v>
      </c>
      <c r="BK1060" s="1">
        <v>0.84718498659517427</v>
      </c>
      <c r="BL1060" s="1">
        <v>3340</v>
      </c>
      <c r="BM1060" s="1">
        <v>3348</v>
      </c>
      <c r="BN1060" s="1">
        <v>3325</v>
      </c>
      <c r="BO1060" s="1">
        <v>3328</v>
      </c>
      <c r="BP1060" s="1">
        <v>3340</v>
      </c>
      <c r="BQ1060" s="1">
        <v>3348</v>
      </c>
      <c r="BR1060" s="1">
        <v>3321</v>
      </c>
      <c r="BS1060" s="1">
        <v>3328</v>
      </c>
      <c r="BT1060" s="1">
        <v>3340</v>
      </c>
      <c r="BU1060" s="1">
        <v>3340</v>
      </c>
      <c r="BV1060" s="1">
        <v>3328</v>
      </c>
      <c r="BW1060" s="1">
        <v>3337</v>
      </c>
      <c r="BX1060" s="1">
        <v>917.68</v>
      </c>
    </row>
    <row r="1061" spans="1:76">
      <c r="A1061" s="1">
        <v>2017</v>
      </c>
      <c r="B1061" s="1">
        <v>3</v>
      </c>
      <c r="C1061" s="24">
        <v>42864</v>
      </c>
      <c r="D1061" s="26">
        <v>3352</v>
      </c>
      <c r="E1061" s="26">
        <v>3362</v>
      </c>
      <c r="F1061" s="26">
        <v>3343</v>
      </c>
      <c r="G1061" s="26">
        <v>3344</v>
      </c>
      <c r="H1061" s="1">
        <v>905.8</v>
      </c>
      <c r="I1061" s="81">
        <v>123.739476</v>
      </c>
      <c r="J1061" s="119">
        <v>123.94940800000001</v>
      </c>
      <c r="K1061" s="119">
        <v>83.256947999999994</v>
      </c>
      <c r="L1061" s="72">
        <v>83.363701000000006</v>
      </c>
      <c r="M1061" s="7">
        <v>3345</v>
      </c>
      <c r="O1061" s="84"/>
      <c r="P1061" s="13"/>
      <c r="Q1061" s="13"/>
      <c r="R1061" s="13"/>
      <c r="S1061" s="13"/>
      <c r="T1061" s="13"/>
      <c r="U1061" s="13"/>
      <c r="V1061" s="13"/>
      <c r="W1061" s="50"/>
      <c r="X1061" s="69">
        <v>3346</v>
      </c>
      <c r="Y1061" s="7">
        <v>3360</v>
      </c>
      <c r="Z1061" s="68">
        <v>3321</v>
      </c>
      <c r="AA1061" s="68">
        <v>3332</v>
      </c>
      <c r="AG1061" s="37"/>
      <c r="AH1061" s="37"/>
      <c r="AP1061" s="14">
        <v>3362</v>
      </c>
      <c r="AQ1061" s="130">
        <v>3388</v>
      </c>
      <c r="AR1061" s="130">
        <v>3347</v>
      </c>
      <c r="AS1061" s="130">
        <v>3367</v>
      </c>
      <c r="AT1061" s="14">
        <v>3367</v>
      </c>
      <c r="AU1061" s="127">
        <v>8</v>
      </c>
      <c r="AV1061" s="127" t="s">
        <v>618</v>
      </c>
      <c r="AW1061" s="14">
        <v>1669</v>
      </c>
      <c r="AX1061" s="127" t="s">
        <v>618</v>
      </c>
      <c r="AY1061" s="14">
        <v>1427</v>
      </c>
      <c r="AZ1061" s="1">
        <v>3346</v>
      </c>
      <c r="BA1061" s="1">
        <v>3360</v>
      </c>
      <c r="BB1061" s="1">
        <v>3327</v>
      </c>
      <c r="BC1061" s="1">
        <v>3334</v>
      </c>
      <c r="BH1061" s="1">
        <v>3353</v>
      </c>
      <c r="BI1061" s="1">
        <v>1197</v>
      </c>
      <c r="BJ1061" s="1">
        <v>822</v>
      </c>
      <c r="BK1061" s="1">
        <v>1.4562043795620438</v>
      </c>
      <c r="BL1061" s="1">
        <v>3346</v>
      </c>
      <c r="BM1061" s="1">
        <v>3360</v>
      </c>
      <c r="BN1061" s="1">
        <v>3327</v>
      </c>
      <c r="BO1061" s="1">
        <v>3327</v>
      </c>
      <c r="BP1061" s="1">
        <v>3346</v>
      </c>
      <c r="BQ1061" s="1">
        <v>3360</v>
      </c>
      <c r="BR1061" s="1">
        <v>3327</v>
      </c>
      <c r="BS1061" s="1">
        <v>3329</v>
      </c>
      <c r="BT1061" s="1">
        <v>3346</v>
      </c>
      <c r="BU1061" s="1">
        <v>3360</v>
      </c>
      <c r="BV1061" s="1">
        <v>3346</v>
      </c>
      <c r="BW1061" s="1">
        <v>3356</v>
      </c>
      <c r="BX1061" s="1">
        <v>914.67</v>
      </c>
    </row>
    <row r="1062" spans="1:76">
      <c r="A1062" s="1">
        <v>2017</v>
      </c>
      <c r="B1062" s="1">
        <v>4</v>
      </c>
      <c r="C1062" s="24">
        <v>42865</v>
      </c>
      <c r="D1062" s="26">
        <v>3326</v>
      </c>
      <c r="E1062" s="26">
        <v>3335</v>
      </c>
      <c r="F1062" s="26">
        <v>3321</v>
      </c>
      <c r="G1062" s="26">
        <v>3321</v>
      </c>
      <c r="H1062" s="1">
        <v>910.5</v>
      </c>
      <c r="I1062" s="81">
        <v>124.14446100000001</v>
      </c>
      <c r="J1062" s="119">
        <v>124.25593600000001</v>
      </c>
      <c r="K1062" s="119">
        <v>83.857662000000005</v>
      </c>
      <c r="L1062" s="72">
        <v>83.985696000000004</v>
      </c>
      <c r="M1062" s="7">
        <v>3325</v>
      </c>
      <c r="O1062" s="84"/>
      <c r="P1062" s="13"/>
      <c r="Q1062" s="13"/>
      <c r="R1062" s="13"/>
      <c r="S1062" s="13"/>
      <c r="T1062" s="13"/>
      <c r="U1062" s="13"/>
      <c r="V1062" s="13"/>
      <c r="W1062" s="50"/>
      <c r="X1062" s="69">
        <v>3326</v>
      </c>
      <c r="Y1062" s="7">
        <v>3360</v>
      </c>
      <c r="Z1062" s="68">
        <v>3325</v>
      </c>
      <c r="AA1062" s="68">
        <v>3360</v>
      </c>
      <c r="AG1062" s="37"/>
      <c r="AH1062" s="37"/>
      <c r="AP1062" s="14">
        <v>3346</v>
      </c>
      <c r="AQ1062" s="14">
        <v>3360</v>
      </c>
      <c r="AR1062" s="14">
        <v>3321</v>
      </c>
      <c r="AS1062" s="14">
        <v>3333</v>
      </c>
      <c r="AT1062" s="14">
        <v>3355.6666666666665</v>
      </c>
      <c r="AU1062" s="127">
        <v>5</v>
      </c>
      <c r="AV1062" s="127" t="s">
        <v>618</v>
      </c>
      <c r="AW1062" s="14">
        <v>1669</v>
      </c>
      <c r="AX1062" s="127" t="s">
        <v>618</v>
      </c>
      <c r="AY1062" s="14">
        <v>1427</v>
      </c>
      <c r="AZ1062" s="1">
        <v>3326</v>
      </c>
      <c r="BA1062" s="1">
        <v>3343</v>
      </c>
      <c r="BB1062" s="1">
        <v>3325</v>
      </c>
      <c r="BC1062" s="1">
        <v>3336</v>
      </c>
      <c r="BH1062" s="1">
        <v>3327</v>
      </c>
      <c r="BI1062" s="1">
        <v>875</v>
      </c>
      <c r="BJ1062" s="1">
        <v>860</v>
      </c>
      <c r="BK1062" s="1">
        <v>1.0174418604651163</v>
      </c>
      <c r="BL1062" s="1">
        <v>3326</v>
      </c>
      <c r="BM1062" s="1">
        <v>3343</v>
      </c>
      <c r="BN1062" s="1">
        <v>3325</v>
      </c>
      <c r="BO1062" s="1">
        <v>3332</v>
      </c>
      <c r="BP1062" s="1">
        <v>3326</v>
      </c>
      <c r="BQ1062" s="1">
        <v>3354</v>
      </c>
      <c r="BR1062" s="1">
        <v>3325</v>
      </c>
      <c r="BS1062" s="1">
        <v>3354</v>
      </c>
      <c r="BT1062" s="1">
        <v>3326</v>
      </c>
      <c r="BU1062" s="1">
        <v>3335</v>
      </c>
      <c r="BV1062" s="1">
        <v>3325</v>
      </c>
      <c r="BW1062" s="1">
        <v>3333</v>
      </c>
      <c r="BX1062" s="1">
        <v>908.16</v>
      </c>
    </row>
    <row r="1063" spans="1:76">
      <c r="A1063" s="1">
        <v>2017</v>
      </c>
      <c r="B1063" s="1">
        <v>5</v>
      </c>
      <c r="C1063" s="24">
        <v>42866</v>
      </c>
      <c r="D1063" s="26">
        <v>3353</v>
      </c>
      <c r="E1063" s="26">
        <v>3374</v>
      </c>
      <c r="F1063" s="26">
        <v>3352</v>
      </c>
      <c r="G1063" s="26">
        <v>3373</v>
      </c>
      <c r="H1063" s="1">
        <v>918.5</v>
      </c>
      <c r="I1063" s="81">
        <v>124.117447</v>
      </c>
      <c r="J1063" s="119">
        <v>124.20608</v>
      </c>
      <c r="K1063" s="119">
        <v>84.042015000000006</v>
      </c>
      <c r="L1063" s="72">
        <v>84.101671999999994</v>
      </c>
      <c r="M1063" s="7">
        <v>3375</v>
      </c>
      <c r="O1063" s="84"/>
      <c r="P1063" s="13"/>
      <c r="Q1063" s="13"/>
      <c r="R1063" s="13"/>
      <c r="S1063" s="13"/>
      <c r="T1063" s="13"/>
      <c r="U1063" s="13"/>
      <c r="V1063" s="13"/>
      <c r="W1063" s="50"/>
      <c r="X1063" s="69">
        <v>3375</v>
      </c>
      <c r="Y1063" s="7">
        <v>3383</v>
      </c>
      <c r="Z1063" s="68">
        <v>3347</v>
      </c>
      <c r="AA1063" s="68">
        <v>3373</v>
      </c>
      <c r="AG1063" s="37"/>
      <c r="AH1063" s="37"/>
      <c r="AP1063" s="14">
        <v>3326</v>
      </c>
      <c r="AQ1063" s="14">
        <v>3360</v>
      </c>
      <c r="AR1063" s="14">
        <v>3325</v>
      </c>
      <c r="AS1063" s="14">
        <v>3358</v>
      </c>
      <c r="AT1063" s="14">
        <v>3352.6666666666665</v>
      </c>
      <c r="AU1063" s="127">
        <v>20</v>
      </c>
      <c r="AV1063" s="127">
        <v>8</v>
      </c>
      <c r="AW1063" s="14">
        <v>1677</v>
      </c>
      <c r="AX1063" s="127" t="s">
        <v>618</v>
      </c>
      <c r="AY1063" s="14">
        <v>1427</v>
      </c>
      <c r="AZ1063" s="1">
        <v>3375</v>
      </c>
      <c r="BA1063" s="1">
        <v>3383</v>
      </c>
      <c r="BB1063" s="1">
        <v>3347</v>
      </c>
      <c r="BC1063" s="1">
        <v>3350</v>
      </c>
      <c r="BH1063" s="1">
        <v>3351</v>
      </c>
      <c r="BI1063" s="1">
        <v>1358</v>
      </c>
      <c r="BJ1063" s="1">
        <v>1034</v>
      </c>
      <c r="BK1063" s="1">
        <v>1.3133462282398454</v>
      </c>
      <c r="BL1063" s="1">
        <v>3375</v>
      </c>
      <c r="BM1063" s="1">
        <v>3383</v>
      </c>
      <c r="BN1063" s="1">
        <v>3355</v>
      </c>
      <c r="BO1063" s="1">
        <v>3357</v>
      </c>
      <c r="BP1063" s="1">
        <v>3375</v>
      </c>
      <c r="BQ1063" s="1">
        <v>3383</v>
      </c>
      <c r="BR1063" s="1">
        <v>3347</v>
      </c>
      <c r="BS1063" s="1">
        <v>3354</v>
      </c>
      <c r="BT1063" s="1">
        <v>3375</v>
      </c>
      <c r="BU1063" s="1">
        <v>3383</v>
      </c>
      <c r="BV1063" s="1">
        <v>3375</v>
      </c>
      <c r="BW1063" s="1">
        <v>3383</v>
      </c>
      <c r="BX1063" s="1">
        <v>918.52</v>
      </c>
    </row>
    <row r="1064" spans="1:76">
      <c r="A1064" s="1">
        <v>2017</v>
      </c>
      <c r="B1064" s="1">
        <v>6</v>
      </c>
      <c r="C1064" s="24">
        <v>42867</v>
      </c>
      <c r="D1064" s="26">
        <v>3370</v>
      </c>
      <c r="E1064" s="26">
        <v>3395</v>
      </c>
      <c r="F1064" s="26">
        <v>3365</v>
      </c>
      <c r="G1064" s="26">
        <v>3392</v>
      </c>
      <c r="H1064" s="1">
        <v>921.28</v>
      </c>
      <c r="I1064" s="81">
        <v>123.521125</v>
      </c>
      <c r="J1064" s="119">
        <v>123.555762</v>
      </c>
      <c r="K1064" s="119">
        <v>83.902000000000001</v>
      </c>
      <c r="L1064" s="72">
        <v>83.883250000000004</v>
      </c>
      <c r="M1064" s="7">
        <v>3382</v>
      </c>
      <c r="O1064" s="84"/>
      <c r="P1064" s="13"/>
      <c r="Q1064" s="13"/>
      <c r="R1064" s="13"/>
      <c r="S1064" s="13"/>
      <c r="T1064" s="13"/>
      <c r="U1064" s="13"/>
      <c r="V1064" s="13"/>
      <c r="W1064" s="50"/>
      <c r="X1064" s="69">
        <v>3383</v>
      </c>
      <c r="Y1064" s="7">
        <v>3389</v>
      </c>
      <c r="Z1064" s="68">
        <v>3358</v>
      </c>
      <c r="AA1064" s="68">
        <v>3364</v>
      </c>
      <c r="AG1064" s="37"/>
      <c r="AH1064" s="37"/>
      <c r="AP1064" s="14">
        <v>3375</v>
      </c>
      <c r="AQ1064" s="14">
        <v>3383</v>
      </c>
      <c r="AR1064" s="14">
        <v>3347</v>
      </c>
      <c r="AS1064" s="14">
        <v>3365</v>
      </c>
      <c r="AT1064" s="14">
        <v>3352</v>
      </c>
      <c r="AU1064" s="127">
        <v>22</v>
      </c>
      <c r="AV1064" s="127" t="s">
        <v>618</v>
      </c>
      <c r="AW1064" s="14">
        <v>1677</v>
      </c>
      <c r="AX1064" s="127" t="s">
        <v>618</v>
      </c>
      <c r="AY1064" s="14">
        <v>1427</v>
      </c>
      <c r="AZ1064" s="1">
        <v>3383</v>
      </c>
      <c r="BA1064" s="1">
        <v>3389</v>
      </c>
      <c r="BB1064" s="1">
        <v>3363</v>
      </c>
      <c r="BC1064" s="1">
        <v>3363</v>
      </c>
      <c r="BH1064" s="1">
        <v>3368</v>
      </c>
      <c r="BI1064" s="1">
        <v>1150</v>
      </c>
      <c r="BJ1064" s="1">
        <v>1108</v>
      </c>
      <c r="BK1064" s="1">
        <v>1.0379061371841156</v>
      </c>
      <c r="BL1064" s="1">
        <v>3383</v>
      </c>
      <c r="BM1064" s="1">
        <v>3389</v>
      </c>
      <c r="BN1064" s="1">
        <v>3363</v>
      </c>
      <c r="BO1064" s="1">
        <v>3374</v>
      </c>
      <c r="BP1064" s="1">
        <v>3383</v>
      </c>
      <c r="BQ1064" s="1">
        <v>3389</v>
      </c>
      <c r="BR1064" s="1">
        <v>3359</v>
      </c>
      <c r="BS1064" s="1">
        <v>3359</v>
      </c>
      <c r="BT1064" s="1">
        <v>3383</v>
      </c>
      <c r="BU1064" s="1">
        <v>3389</v>
      </c>
      <c r="BV1064" s="1">
        <v>3383</v>
      </c>
      <c r="BW1064" s="1">
        <v>3384</v>
      </c>
      <c r="BX1064" s="1">
        <v>922.95</v>
      </c>
    </row>
    <row r="1065" spans="1:76">
      <c r="A1065" s="1">
        <v>2017</v>
      </c>
      <c r="B1065" s="1">
        <v>2</v>
      </c>
      <c r="C1065" s="24">
        <v>42870</v>
      </c>
      <c r="D1065" s="26">
        <v>3376</v>
      </c>
      <c r="E1065" s="26">
        <v>3396</v>
      </c>
      <c r="F1065" s="26">
        <v>3369</v>
      </c>
      <c r="G1065" s="26">
        <v>3393</v>
      </c>
      <c r="H1065" s="1">
        <v>929</v>
      </c>
      <c r="I1065" s="81">
        <v>124.19973</v>
      </c>
      <c r="J1065" s="119">
        <v>124.25568</v>
      </c>
      <c r="K1065" s="119">
        <v>84.299075999999999</v>
      </c>
      <c r="L1065" s="72">
        <v>84.30256</v>
      </c>
      <c r="M1065" s="7">
        <v>3397</v>
      </c>
      <c r="O1065" s="84"/>
      <c r="P1065" s="13"/>
      <c r="Q1065" s="13"/>
      <c r="R1065" s="13"/>
      <c r="S1065" s="13"/>
      <c r="T1065" s="13"/>
      <c r="U1065" s="13"/>
      <c r="V1065" s="13"/>
      <c r="W1065" s="50"/>
      <c r="X1065" s="69">
        <v>3399</v>
      </c>
      <c r="Y1065" s="7">
        <v>3433</v>
      </c>
      <c r="Z1065" s="68">
        <v>3395</v>
      </c>
      <c r="AA1065" s="68">
        <v>3410</v>
      </c>
      <c r="AG1065" s="37"/>
      <c r="AH1065" s="37"/>
      <c r="AP1065" s="14">
        <v>3383</v>
      </c>
      <c r="AQ1065" s="14">
        <v>3389</v>
      </c>
      <c r="AR1065" s="14">
        <v>3358</v>
      </c>
      <c r="AS1065" s="14">
        <v>3382</v>
      </c>
      <c r="AT1065" s="14">
        <v>3368.3333333333335</v>
      </c>
      <c r="AU1065" s="127">
        <v>17</v>
      </c>
      <c r="AV1065" s="127" t="s">
        <v>618</v>
      </c>
      <c r="AW1065" s="14">
        <v>1677</v>
      </c>
      <c r="AX1065" s="127" t="s">
        <v>618</v>
      </c>
      <c r="AY1065" s="14">
        <v>1427</v>
      </c>
      <c r="AZ1065" s="1">
        <v>3399</v>
      </c>
      <c r="BA1065" s="1">
        <v>3433</v>
      </c>
      <c r="BB1065" s="1">
        <v>3398</v>
      </c>
      <c r="BC1065" s="1">
        <v>3430</v>
      </c>
      <c r="BH1065" s="1">
        <v>3365</v>
      </c>
      <c r="BI1065" s="1">
        <v>1100</v>
      </c>
      <c r="BJ1065" s="1">
        <v>860</v>
      </c>
      <c r="BK1065" s="1">
        <v>1.2790697674418605</v>
      </c>
      <c r="BL1065" s="1">
        <v>3399</v>
      </c>
      <c r="BM1065" s="1">
        <v>3428</v>
      </c>
      <c r="BN1065" s="1">
        <v>3398</v>
      </c>
      <c r="BO1065" s="1">
        <v>3426</v>
      </c>
      <c r="BP1065" s="1">
        <v>3399</v>
      </c>
      <c r="BQ1065" s="1">
        <v>3433</v>
      </c>
      <c r="BR1065" s="1">
        <v>3398</v>
      </c>
      <c r="BS1065" s="1">
        <v>3424</v>
      </c>
      <c r="BT1065" s="1">
        <v>3399</v>
      </c>
      <c r="BU1065" s="1">
        <v>3408</v>
      </c>
      <c r="BV1065" s="1">
        <v>3399</v>
      </c>
      <c r="BW1065" s="1">
        <v>3407</v>
      </c>
      <c r="BX1065" s="1">
        <v>929.21</v>
      </c>
    </row>
    <row r="1066" spans="1:76">
      <c r="A1066" s="1">
        <v>2017</v>
      </c>
      <c r="B1066" s="1">
        <v>3</v>
      </c>
      <c r="C1066" s="24">
        <v>42871</v>
      </c>
      <c r="D1066" s="26">
        <v>3411</v>
      </c>
      <c r="E1066" s="26">
        <v>3425</v>
      </c>
      <c r="F1066" s="26">
        <v>3411</v>
      </c>
      <c r="G1066" s="26">
        <v>3416</v>
      </c>
      <c r="H1066" s="1">
        <v>941.36</v>
      </c>
      <c r="I1066" s="81">
        <v>124.755578</v>
      </c>
      <c r="J1066" s="119">
        <v>124.934682</v>
      </c>
      <c r="K1066" s="119">
        <v>84.080320999999998</v>
      </c>
      <c r="L1066" s="72">
        <v>84.098280000000003</v>
      </c>
      <c r="M1066" s="7">
        <v>3420</v>
      </c>
      <c r="O1066" s="84"/>
      <c r="P1066" s="13"/>
      <c r="Q1066" s="13"/>
      <c r="R1066" s="13"/>
      <c r="S1066" s="13"/>
      <c r="T1066" s="13"/>
      <c r="U1066" s="13"/>
      <c r="V1066" s="13"/>
      <c r="W1066" s="50"/>
      <c r="X1066" s="69">
        <v>3420</v>
      </c>
      <c r="Y1066" s="7">
        <v>3440</v>
      </c>
      <c r="Z1066" s="68">
        <v>3418</v>
      </c>
      <c r="AA1066" s="68">
        <v>3429</v>
      </c>
      <c r="AG1066" s="37"/>
      <c r="AH1066" s="37"/>
      <c r="AP1066" s="14">
        <v>3399</v>
      </c>
      <c r="AQ1066" s="14">
        <v>3433</v>
      </c>
      <c r="AR1066" s="14">
        <v>3395</v>
      </c>
      <c r="AS1066" s="14">
        <v>3419</v>
      </c>
      <c r="AT1066" s="14">
        <v>3388.6666666666665</v>
      </c>
      <c r="AU1066" s="127">
        <v>5</v>
      </c>
      <c r="AV1066" s="127" t="s">
        <v>618</v>
      </c>
      <c r="AW1066" s="14">
        <v>1677</v>
      </c>
      <c r="AX1066" s="127" t="s">
        <v>618</v>
      </c>
      <c r="AY1066" s="14">
        <v>1427</v>
      </c>
      <c r="AZ1066" s="1">
        <v>3420</v>
      </c>
      <c r="BA1066" s="1">
        <v>3440</v>
      </c>
      <c r="BB1066" s="1">
        <v>3418</v>
      </c>
      <c r="BC1066" s="1">
        <v>3433</v>
      </c>
      <c r="BH1066" s="1">
        <v>3413</v>
      </c>
      <c r="BI1066" s="1">
        <v>965</v>
      </c>
      <c r="BJ1066" s="1">
        <v>1002</v>
      </c>
      <c r="BK1066" s="1">
        <v>0.96307385229540921</v>
      </c>
      <c r="BL1066" s="1">
        <v>3420</v>
      </c>
      <c r="BM1066" s="1">
        <v>3440</v>
      </c>
      <c r="BN1066" s="1">
        <v>3418</v>
      </c>
      <c r="BO1066" s="1">
        <v>3438</v>
      </c>
      <c r="BP1066" s="1">
        <v>3420</v>
      </c>
      <c r="BQ1066" s="1">
        <v>3440</v>
      </c>
      <c r="BR1066" s="1">
        <v>3418</v>
      </c>
      <c r="BS1066" s="1">
        <v>3424</v>
      </c>
      <c r="BT1066" s="1">
        <v>3420</v>
      </c>
      <c r="BU1066" s="1">
        <v>3426</v>
      </c>
      <c r="BV1066" s="1">
        <v>3418</v>
      </c>
      <c r="BW1066" s="1">
        <v>3422</v>
      </c>
      <c r="BX1066" s="1">
        <v>935.92</v>
      </c>
    </row>
    <row r="1067" spans="1:76">
      <c r="A1067" s="1">
        <v>2017</v>
      </c>
      <c r="B1067" s="1">
        <v>4</v>
      </c>
      <c r="C1067" s="24">
        <v>42872</v>
      </c>
      <c r="D1067" s="26">
        <v>3429</v>
      </c>
      <c r="E1067" s="26">
        <v>3433</v>
      </c>
      <c r="F1067" s="26">
        <v>3411</v>
      </c>
      <c r="G1067" s="26">
        <v>3418</v>
      </c>
      <c r="H1067" s="1">
        <v>946.4</v>
      </c>
      <c r="I1067" s="81">
        <v>124.82059599999999</v>
      </c>
      <c r="J1067" s="119">
        <v>124.62956699999999</v>
      </c>
      <c r="K1067" s="119">
        <v>83.378540000000001</v>
      </c>
      <c r="L1067" s="72">
        <v>83.266170000000002</v>
      </c>
      <c r="M1067" s="7">
        <v>3411</v>
      </c>
      <c r="O1067" s="84"/>
      <c r="P1067" s="13"/>
      <c r="Q1067" s="13"/>
      <c r="R1067" s="13"/>
      <c r="S1067" s="13"/>
      <c r="T1067" s="13"/>
      <c r="U1067" s="13"/>
      <c r="V1067" s="13"/>
      <c r="W1067" s="50"/>
      <c r="X1067" s="69">
        <v>3410</v>
      </c>
      <c r="Y1067" s="7">
        <v>3415</v>
      </c>
      <c r="Z1067" s="68">
        <v>3385</v>
      </c>
      <c r="AA1067" s="68">
        <v>3389</v>
      </c>
      <c r="AG1067" s="37"/>
      <c r="AH1067" s="37"/>
      <c r="AP1067" s="14">
        <v>3420</v>
      </c>
      <c r="AQ1067" s="14">
        <v>3440</v>
      </c>
      <c r="AR1067" s="14">
        <v>3418</v>
      </c>
      <c r="AS1067" s="14">
        <v>3419</v>
      </c>
      <c r="AT1067" s="14">
        <v>3406.6666666666665</v>
      </c>
      <c r="AU1067" s="127">
        <v>11</v>
      </c>
      <c r="AV1067" s="127" t="s">
        <v>618</v>
      </c>
      <c r="AW1067" s="14">
        <v>1677</v>
      </c>
      <c r="AX1067" s="127" t="s">
        <v>618</v>
      </c>
      <c r="AY1067" s="14">
        <v>1427</v>
      </c>
      <c r="AZ1067" s="1">
        <v>3410</v>
      </c>
      <c r="BA1067" s="1">
        <v>3415</v>
      </c>
      <c r="BB1067" s="1">
        <v>3399</v>
      </c>
      <c r="BC1067" s="1">
        <v>3399</v>
      </c>
      <c r="BH1067" s="1">
        <v>3420</v>
      </c>
      <c r="BI1067" s="1">
        <v>1157</v>
      </c>
      <c r="BJ1067" s="1">
        <v>773</v>
      </c>
      <c r="BK1067" s="1">
        <v>1.4967658473479948</v>
      </c>
      <c r="BL1067" s="1">
        <v>3410</v>
      </c>
      <c r="BM1067" s="1">
        <v>3415</v>
      </c>
      <c r="BN1067" s="1">
        <v>3402</v>
      </c>
      <c r="BO1067" s="1">
        <v>3413</v>
      </c>
      <c r="BP1067" s="1">
        <v>3410</v>
      </c>
      <c r="BQ1067" s="1">
        <v>3415</v>
      </c>
      <c r="BR1067" s="1">
        <v>3399</v>
      </c>
      <c r="BS1067" s="1">
        <v>3400</v>
      </c>
      <c r="BT1067" s="1">
        <v>3410</v>
      </c>
      <c r="BU1067" s="1">
        <v>3412</v>
      </c>
      <c r="BV1067" s="1">
        <v>3402</v>
      </c>
      <c r="BW1067" s="1">
        <v>3409</v>
      </c>
      <c r="BX1067" s="1">
        <v>939.71</v>
      </c>
    </row>
    <row r="1068" spans="1:76">
      <c r="A1068" s="1">
        <v>2017</v>
      </c>
      <c r="B1068" s="1">
        <v>5</v>
      </c>
      <c r="C1068" s="24">
        <v>42873</v>
      </c>
      <c r="D1068" s="26">
        <v>3393</v>
      </c>
      <c r="E1068" s="26">
        <v>3398</v>
      </c>
      <c r="F1068" s="26">
        <v>3365</v>
      </c>
      <c r="G1068" s="26">
        <v>3384</v>
      </c>
      <c r="H1068" s="1">
        <v>932.88</v>
      </c>
      <c r="I1068" s="81">
        <v>123.87689899999999</v>
      </c>
      <c r="J1068" s="119">
        <v>123.865714</v>
      </c>
      <c r="K1068" s="119">
        <v>82.881426000000005</v>
      </c>
      <c r="L1068" s="72">
        <v>82.881144000000006</v>
      </c>
      <c r="M1068" s="7">
        <v>3374</v>
      </c>
      <c r="O1068" s="84"/>
      <c r="P1068" s="13"/>
      <c r="Q1068" s="13"/>
      <c r="R1068" s="13"/>
      <c r="S1068" s="13"/>
      <c r="T1068" s="13"/>
      <c r="U1068" s="13"/>
      <c r="V1068" s="13"/>
      <c r="W1068" s="50"/>
      <c r="X1068" s="69">
        <v>3373</v>
      </c>
      <c r="Y1068" s="7">
        <v>3373</v>
      </c>
      <c r="Z1068" s="68">
        <v>3333</v>
      </c>
      <c r="AA1068" s="68">
        <v>3361</v>
      </c>
      <c r="AG1068" s="37"/>
      <c r="AH1068" s="37"/>
      <c r="AP1068" s="14">
        <v>3410</v>
      </c>
      <c r="AQ1068" s="14">
        <v>3415</v>
      </c>
      <c r="AR1068" s="14">
        <v>3380</v>
      </c>
      <c r="AS1068" s="14">
        <v>3380</v>
      </c>
      <c r="AT1068" s="14">
        <v>3406</v>
      </c>
      <c r="AU1068" s="127">
        <v>9</v>
      </c>
      <c r="AV1068" s="127" t="s">
        <v>618</v>
      </c>
      <c r="AW1068" s="14">
        <v>1677</v>
      </c>
      <c r="AX1068" s="127">
        <v>18</v>
      </c>
      <c r="AY1068" s="14">
        <v>1445</v>
      </c>
      <c r="AZ1068" s="1">
        <v>3373</v>
      </c>
      <c r="BA1068" s="1">
        <v>3373</v>
      </c>
      <c r="BB1068" s="1">
        <v>3333</v>
      </c>
      <c r="BC1068" s="1">
        <v>3361</v>
      </c>
      <c r="BH1068" s="1">
        <v>3389</v>
      </c>
      <c r="BI1068" s="1">
        <v>1508</v>
      </c>
      <c r="BJ1068" s="1">
        <v>769</v>
      </c>
      <c r="BK1068" s="1">
        <v>1.9609882964889467</v>
      </c>
      <c r="BL1068" s="1">
        <v>3373</v>
      </c>
      <c r="BM1068" s="1">
        <v>3373</v>
      </c>
      <c r="BN1068" s="1">
        <v>3333</v>
      </c>
      <c r="BO1068" s="1">
        <v>3345</v>
      </c>
      <c r="BP1068" s="1">
        <v>3373</v>
      </c>
      <c r="BQ1068" s="1">
        <v>3373</v>
      </c>
      <c r="BR1068" s="1">
        <v>3333</v>
      </c>
      <c r="BS1068" s="1">
        <v>3352</v>
      </c>
      <c r="BT1068" s="1">
        <v>3373</v>
      </c>
      <c r="BU1068" s="1">
        <v>3373</v>
      </c>
      <c r="BV1068" s="1">
        <v>3359</v>
      </c>
      <c r="BW1068" s="1">
        <v>3360</v>
      </c>
      <c r="BX1068" s="1">
        <v>938.05</v>
      </c>
    </row>
    <row r="1069" spans="1:76">
      <c r="A1069" s="1">
        <v>2017</v>
      </c>
      <c r="B1069" s="1">
        <v>6</v>
      </c>
      <c r="C1069" s="24">
        <v>42874</v>
      </c>
      <c r="D1069" s="26">
        <v>3360</v>
      </c>
      <c r="E1069" s="26">
        <v>3361</v>
      </c>
      <c r="F1069" s="26">
        <v>3345</v>
      </c>
      <c r="G1069" s="26">
        <v>3350</v>
      </c>
      <c r="H1069" s="1">
        <v>939.75</v>
      </c>
      <c r="I1069" s="81">
        <v>123.798982</v>
      </c>
      <c r="J1069" s="119">
        <v>123.94368799999999</v>
      </c>
      <c r="K1069" s="119">
        <v>82.636544000000001</v>
      </c>
      <c r="L1069" s="72">
        <v>82.736754000000005</v>
      </c>
      <c r="M1069" s="7">
        <v>3360</v>
      </c>
      <c r="O1069" s="84"/>
      <c r="P1069" s="13"/>
      <c r="Q1069" s="13"/>
      <c r="R1069" s="13"/>
      <c r="S1069" s="13"/>
      <c r="T1069" s="13"/>
      <c r="U1069" s="13"/>
      <c r="V1069" s="13"/>
      <c r="W1069" s="50"/>
      <c r="X1069" s="69">
        <v>3358</v>
      </c>
      <c r="Y1069" s="7">
        <v>3392</v>
      </c>
      <c r="Z1069" s="68">
        <v>3358</v>
      </c>
      <c r="AA1069" s="68">
        <v>3375</v>
      </c>
      <c r="AG1069" s="37"/>
      <c r="AH1069" s="37"/>
      <c r="AP1069" s="14">
        <v>3373</v>
      </c>
      <c r="AQ1069" s="14">
        <v>3373</v>
      </c>
      <c r="AR1069" s="14">
        <v>3333</v>
      </c>
      <c r="AS1069" s="14">
        <v>3356</v>
      </c>
      <c r="AT1069" s="14">
        <v>3385</v>
      </c>
      <c r="AU1069" s="127">
        <v>10</v>
      </c>
      <c r="AV1069" s="127" t="s">
        <v>618</v>
      </c>
      <c r="AW1069" s="14">
        <v>1677</v>
      </c>
      <c r="AX1069" s="127" t="s">
        <v>618</v>
      </c>
      <c r="AY1069" s="14">
        <v>1445</v>
      </c>
      <c r="AZ1069" s="1">
        <v>3358</v>
      </c>
      <c r="BA1069" s="1">
        <v>3390</v>
      </c>
      <c r="BB1069" s="1">
        <v>3358</v>
      </c>
      <c r="BC1069" s="1">
        <v>3390</v>
      </c>
      <c r="BH1069" s="1">
        <v>3355</v>
      </c>
      <c r="BI1069" s="1">
        <v>1093</v>
      </c>
      <c r="BJ1069" s="1">
        <v>1180</v>
      </c>
      <c r="BK1069" s="1">
        <v>0.92627118644067796</v>
      </c>
      <c r="BL1069" s="1">
        <v>3358</v>
      </c>
      <c r="BM1069" s="1">
        <v>3385</v>
      </c>
      <c r="BN1069" s="1">
        <v>3358</v>
      </c>
      <c r="BO1069" s="1">
        <v>3385</v>
      </c>
      <c r="BP1069" s="1">
        <v>3358</v>
      </c>
      <c r="BQ1069" s="1">
        <v>3392</v>
      </c>
      <c r="BR1069" s="1">
        <v>3358</v>
      </c>
      <c r="BS1069" s="1">
        <v>3392</v>
      </c>
      <c r="BT1069" s="1">
        <v>3358</v>
      </c>
      <c r="BU1069" s="1">
        <v>3369</v>
      </c>
      <c r="BV1069" s="1">
        <v>3358</v>
      </c>
      <c r="BW1069" s="1">
        <v>3369</v>
      </c>
      <c r="BX1069" s="1">
        <v>935.37</v>
      </c>
    </row>
    <row r="1070" spans="1:76">
      <c r="A1070" s="1">
        <v>2017</v>
      </c>
      <c r="B1070" s="1">
        <v>2</v>
      </c>
      <c r="C1070" s="24">
        <v>42877</v>
      </c>
      <c r="D1070" s="26">
        <v>3378</v>
      </c>
      <c r="E1070" s="26">
        <v>3385</v>
      </c>
      <c r="F1070" s="26">
        <v>3365</v>
      </c>
      <c r="G1070" s="26">
        <v>3365</v>
      </c>
      <c r="H1070" s="1">
        <v>949.19</v>
      </c>
      <c r="I1070" s="81">
        <v>124.511472</v>
      </c>
      <c r="J1070" s="119">
        <v>124.488876</v>
      </c>
      <c r="K1070" s="119">
        <v>82.896317999999994</v>
      </c>
      <c r="L1070" s="72">
        <v>82.951785000000001</v>
      </c>
      <c r="M1070" s="7">
        <v>3370</v>
      </c>
      <c r="O1070" s="84"/>
      <c r="P1070" s="13"/>
      <c r="Q1070" s="13"/>
      <c r="R1070" s="13"/>
      <c r="S1070" s="13"/>
      <c r="T1070" s="13"/>
      <c r="U1070" s="13"/>
      <c r="V1070" s="13"/>
      <c r="W1070" s="50"/>
      <c r="X1070" s="69">
        <v>3370</v>
      </c>
      <c r="Y1070" s="7">
        <v>3402</v>
      </c>
      <c r="Z1070" s="68">
        <v>3368</v>
      </c>
      <c r="AA1070" s="68">
        <v>3398</v>
      </c>
      <c r="AG1070" s="37"/>
      <c r="AH1070" s="37"/>
      <c r="AP1070" s="14">
        <v>3358</v>
      </c>
      <c r="AQ1070" s="14">
        <v>3392</v>
      </c>
      <c r="AR1070" s="14">
        <v>3358</v>
      </c>
      <c r="AS1070" s="14">
        <v>3378</v>
      </c>
      <c r="AT1070" s="14">
        <v>3371.3333333333335</v>
      </c>
      <c r="AU1070" s="127">
        <v>13</v>
      </c>
      <c r="AV1070" s="127" t="s">
        <v>618</v>
      </c>
      <c r="AW1070" s="14">
        <v>1677</v>
      </c>
      <c r="AX1070" s="127" t="s">
        <v>618</v>
      </c>
      <c r="AY1070" s="14">
        <v>1445</v>
      </c>
      <c r="AZ1070" s="1">
        <v>3370</v>
      </c>
      <c r="BA1070" s="1">
        <v>3387</v>
      </c>
      <c r="BB1070" s="1">
        <v>3368</v>
      </c>
      <c r="BC1070" s="1">
        <v>3383</v>
      </c>
      <c r="BH1070" s="1">
        <v>3377</v>
      </c>
      <c r="BI1070" s="1">
        <v>1149</v>
      </c>
      <c r="BJ1070" s="1">
        <v>894</v>
      </c>
      <c r="BK1070" s="1">
        <v>1.2852348993288591</v>
      </c>
      <c r="BL1070" s="1">
        <v>3370</v>
      </c>
      <c r="BM1070" s="1">
        <v>3387</v>
      </c>
      <c r="BN1070" s="1">
        <v>3368</v>
      </c>
      <c r="BO1070" s="1">
        <v>3383</v>
      </c>
      <c r="BP1070" s="1">
        <v>3370</v>
      </c>
      <c r="BQ1070" s="1">
        <v>3387</v>
      </c>
      <c r="BR1070" s="1">
        <v>3368</v>
      </c>
      <c r="BS1070" s="1">
        <v>3385</v>
      </c>
      <c r="BT1070" s="1">
        <v>3370</v>
      </c>
      <c r="BU1070" s="1">
        <v>3370</v>
      </c>
      <c r="BV1070" s="1">
        <v>3368</v>
      </c>
      <c r="BW1070" s="1">
        <v>3370</v>
      </c>
      <c r="BX1070" s="1">
        <v>938.67</v>
      </c>
    </row>
    <row r="1071" spans="1:76">
      <c r="A1071" s="1">
        <v>2017</v>
      </c>
      <c r="B1071" s="1">
        <v>3</v>
      </c>
      <c r="C1071" s="24">
        <v>42878</v>
      </c>
      <c r="D1071" s="26">
        <v>3396</v>
      </c>
      <c r="E1071" s="26">
        <v>3405</v>
      </c>
      <c r="F1071" s="26">
        <v>3394</v>
      </c>
      <c r="G1071" s="26">
        <v>3402</v>
      </c>
      <c r="H1071" s="1">
        <v>946.25</v>
      </c>
      <c r="I1071" s="81">
        <v>124.6086</v>
      </c>
      <c r="J1071" s="119">
        <v>124.94306</v>
      </c>
      <c r="K1071" s="119">
        <v>83.172300000000007</v>
      </c>
      <c r="L1071" s="72">
        <v>83.202789999999993</v>
      </c>
      <c r="M1071" s="7">
        <v>3406</v>
      </c>
      <c r="O1071" s="84"/>
      <c r="P1071" s="13"/>
      <c r="Q1071" s="13"/>
      <c r="R1071" s="13"/>
      <c r="S1071" s="13"/>
      <c r="T1071" s="13"/>
      <c r="U1071" s="13"/>
      <c r="V1071" s="13"/>
      <c r="W1071" s="50"/>
      <c r="X1071" s="69">
        <v>3405</v>
      </c>
      <c r="Y1071" s="7">
        <v>3430</v>
      </c>
      <c r="Z1071" s="68">
        <v>3396</v>
      </c>
      <c r="AA1071" s="68">
        <v>3405</v>
      </c>
      <c r="AG1071" s="37"/>
      <c r="AH1071" s="37"/>
      <c r="AP1071" s="14">
        <v>3370</v>
      </c>
      <c r="AQ1071" s="14">
        <v>3402</v>
      </c>
      <c r="AR1071" s="14">
        <v>3368</v>
      </c>
      <c r="AS1071" s="14">
        <v>3396</v>
      </c>
      <c r="AT1071" s="14">
        <v>3376.6666666666665</v>
      </c>
      <c r="AU1071" s="127">
        <v>6</v>
      </c>
      <c r="AV1071" s="127">
        <v>6</v>
      </c>
      <c r="AW1071" s="14">
        <v>1683</v>
      </c>
      <c r="AX1071" s="127" t="s">
        <v>618</v>
      </c>
      <c r="AY1071" s="14">
        <v>1445</v>
      </c>
      <c r="AZ1071" s="1">
        <v>3405</v>
      </c>
      <c r="BA1071" s="1">
        <v>3430</v>
      </c>
      <c r="BB1071" s="1">
        <v>3396</v>
      </c>
      <c r="BC1071" s="1">
        <v>3424</v>
      </c>
      <c r="BH1071" s="1">
        <v>3393</v>
      </c>
      <c r="BI1071" s="1">
        <v>1749</v>
      </c>
      <c r="BJ1071" s="1">
        <v>916</v>
      </c>
      <c r="BK1071" s="1">
        <v>1.9093886462882097</v>
      </c>
      <c r="BL1071" s="1">
        <v>3405</v>
      </c>
      <c r="BM1071" s="1">
        <v>3430</v>
      </c>
      <c r="BN1071" s="1">
        <v>3396</v>
      </c>
      <c r="BO1071" s="1">
        <v>3427</v>
      </c>
      <c r="BP1071" s="1">
        <v>3405</v>
      </c>
      <c r="BQ1071" s="1">
        <v>3430</v>
      </c>
      <c r="BR1071" s="1">
        <v>3396</v>
      </c>
      <c r="BS1071" s="1">
        <v>3417</v>
      </c>
      <c r="BT1071" s="1">
        <v>3405</v>
      </c>
      <c r="BU1071" s="1">
        <v>3405</v>
      </c>
      <c r="BV1071" s="1">
        <v>3396</v>
      </c>
      <c r="BW1071" s="1">
        <v>3396</v>
      </c>
      <c r="BX1071" s="1">
        <v>947.03</v>
      </c>
    </row>
    <row r="1072" spans="1:76">
      <c r="A1072" s="1">
        <v>2017</v>
      </c>
      <c r="B1072" s="1">
        <v>4</v>
      </c>
      <c r="C1072" s="24">
        <v>42879</v>
      </c>
      <c r="D1072" s="26">
        <v>3410</v>
      </c>
      <c r="E1072" s="26">
        <v>3410</v>
      </c>
      <c r="F1072" s="26">
        <v>3384</v>
      </c>
      <c r="G1072" s="26">
        <v>3393</v>
      </c>
      <c r="H1072" s="1">
        <v>949.87</v>
      </c>
      <c r="I1072" s="81">
        <v>125.04825</v>
      </c>
      <c r="J1072" s="119">
        <v>125.037088</v>
      </c>
      <c r="K1072" s="119">
        <v>83.455020000000005</v>
      </c>
      <c r="L1072" s="72">
        <v>83.440104000000005</v>
      </c>
      <c r="M1072" s="7">
        <v>3394</v>
      </c>
      <c r="O1072" s="84"/>
      <c r="P1072" s="13"/>
      <c r="Q1072" s="13"/>
      <c r="R1072" s="13"/>
      <c r="S1072" s="13"/>
      <c r="T1072" s="13"/>
      <c r="U1072" s="13"/>
      <c r="V1072" s="13"/>
      <c r="W1072" s="50"/>
      <c r="X1072" s="69">
        <v>3394</v>
      </c>
      <c r="Y1072" s="7">
        <v>3414</v>
      </c>
      <c r="Z1072" s="68">
        <v>3392</v>
      </c>
      <c r="AA1072" s="68">
        <v>3413</v>
      </c>
      <c r="AG1072" s="37"/>
      <c r="AH1072" s="37"/>
      <c r="AP1072" s="14">
        <v>3405</v>
      </c>
      <c r="AQ1072" s="14">
        <v>3430</v>
      </c>
      <c r="AR1072" s="14">
        <v>3396</v>
      </c>
      <c r="AS1072" s="14">
        <v>3404</v>
      </c>
      <c r="AT1072" s="14">
        <v>3392.6666666666665</v>
      </c>
      <c r="AU1072" s="127">
        <v>17</v>
      </c>
      <c r="AV1072" s="127" t="s">
        <v>618</v>
      </c>
      <c r="AW1072" s="14">
        <v>1683</v>
      </c>
      <c r="AX1072" s="127" t="s">
        <v>618</v>
      </c>
      <c r="AY1072" s="14">
        <v>1445</v>
      </c>
      <c r="AZ1072" s="1">
        <v>3394</v>
      </c>
      <c r="BA1072" s="1">
        <v>3408</v>
      </c>
      <c r="BB1072" s="1">
        <v>3392</v>
      </c>
      <c r="BC1072" s="1">
        <v>3397</v>
      </c>
      <c r="BH1072" s="1">
        <v>3402</v>
      </c>
      <c r="BI1072" s="1">
        <v>1448</v>
      </c>
      <c r="BJ1072" s="1">
        <v>834</v>
      </c>
      <c r="BK1072" s="1">
        <v>1.73621103117506</v>
      </c>
      <c r="BL1072" s="1">
        <v>3394</v>
      </c>
      <c r="BM1072" s="1">
        <v>3408</v>
      </c>
      <c r="BN1072" s="1">
        <v>3394</v>
      </c>
      <c r="BO1072" s="1">
        <v>3403</v>
      </c>
      <c r="BP1072" s="1">
        <v>3394</v>
      </c>
      <c r="BQ1072" s="1">
        <v>3414</v>
      </c>
      <c r="BR1072" s="1">
        <v>3392</v>
      </c>
      <c r="BS1072" s="1">
        <v>3412</v>
      </c>
      <c r="BT1072" s="1">
        <v>3394</v>
      </c>
      <c r="BU1072" s="1">
        <v>3400</v>
      </c>
      <c r="BV1072" s="1">
        <v>3394</v>
      </c>
      <c r="BW1072" s="1">
        <v>3398</v>
      </c>
      <c r="BX1072" s="1">
        <v>943.6</v>
      </c>
    </row>
    <row r="1073" spans="1:76">
      <c r="A1073" s="1">
        <v>2017</v>
      </c>
      <c r="B1073" s="1">
        <v>5</v>
      </c>
      <c r="C1073" s="24">
        <v>42880</v>
      </c>
      <c r="D1073" s="26">
        <v>3410</v>
      </c>
      <c r="E1073" s="26">
        <v>3417</v>
      </c>
      <c r="F1073" s="26">
        <v>3404</v>
      </c>
      <c r="G1073" s="26">
        <v>3417</v>
      </c>
      <c r="H1073" s="1">
        <v>947.66</v>
      </c>
      <c r="I1073" s="81">
        <v>125.46167199999999</v>
      </c>
      <c r="J1073" s="119">
        <v>125.55129599999999</v>
      </c>
      <c r="K1073" s="119">
        <v>83.682085999999998</v>
      </c>
      <c r="L1073" s="72">
        <v>83.700863999999996</v>
      </c>
      <c r="M1073" s="7">
        <v>3416</v>
      </c>
      <c r="O1073" s="84"/>
      <c r="P1073" s="13"/>
      <c r="Q1073" s="13"/>
      <c r="R1073" s="13"/>
      <c r="S1073" s="13"/>
      <c r="T1073" s="13"/>
      <c r="U1073" s="13"/>
      <c r="V1073" s="13"/>
      <c r="W1073" s="50"/>
      <c r="X1073" s="69">
        <v>3416</v>
      </c>
      <c r="Y1073" s="7">
        <v>3434</v>
      </c>
      <c r="Z1073" s="68">
        <v>3409</v>
      </c>
      <c r="AA1073" s="68">
        <v>3411</v>
      </c>
      <c r="AG1073" s="37"/>
      <c r="AH1073" s="37"/>
      <c r="AP1073" s="14">
        <v>3394</v>
      </c>
      <c r="AQ1073" s="14">
        <v>3414</v>
      </c>
      <c r="AR1073" s="14">
        <v>3392</v>
      </c>
      <c r="AS1073" s="14">
        <v>3408</v>
      </c>
      <c r="AT1073" s="14">
        <v>3402.6666666666665</v>
      </c>
      <c r="AU1073" s="127">
        <v>7</v>
      </c>
      <c r="AV1073" s="127">
        <v>-7</v>
      </c>
      <c r="AW1073" s="14">
        <v>1676</v>
      </c>
      <c r="AX1073" s="127" t="s">
        <v>618</v>
      </c>
      <c r="AY1073" s="14">
        <v>1445</v>
      </c>
      <c r="AZ1073" s="1">
        <v>3416</v>
      </c>
      <c r="BA1073" s="1">
        <v>3432</v>
      </c>
      <c r="BB1073" s="1">
        <v>3409</v>
      </c>
      <c r="BC1073" s="1">
        <v>3431</v>
      </c>
      <c r="BH1073" s="1">
        <v>3405</v>
      </c>
      <c r="BI1073" s="1">
        <v>2941</v>
      </c>
      <c r="BJ1073" s="1">
        <v>884</v>
      </c>
      <c r="BK1073" s="1">
        <v>3.3269230769230771</v>
      </c>
      <c r="BL1073" s="1">
        <v>3416</v>
      </c>
      <c r="BM1073" s="1">
        <v>3430</v>
      </c>
      <c r="BN1073" s="1">
        <v>3409</v>
      </c>
      <c r="BO1073" s="1">
        <v>3421</v>
      </c>
      <c r="BP1073" s="1">
        <v>3416</v>
      </c>
      <c r="BQ1073" s="1">
        <v>3432</v>
      </c>
      <c r="BR1073" s="1">
        <v>3409</v>
      </c>
      <c r="BS1073" s="1">
        <v>3429</v>
      </c>
      <c r="BT1073" s="1">
        <v>3416</v>
      </c>
      <c r="BU1073" s="1">
        <v>3420</v>
      </c>
      <c r="BV1073" s="1">
        <v>3416</v>
      </c>
      <c r="BW1073" s="1">
        <v>3420</v>
      </c>
      <c r="BX1073" s="1">
        <v>949.8</v>
      </c>
    </row>
    <row r="1074" spans="1:76">
      <c r="A1074" s="1">
        <v>2017</v>
      </c>
      <c r="B1074" s="1">
        <v>6</v>
      </c>
      <c r="C1074" s="24">
        <v>42881</v>
      </c>
      <c r="D1074" s="26">
        <v>3409</v>
      </c>
      <c r="E1074" s="26">
        <v>3415</v>
      </c>
      <c r="F1074" s="26">
        <v>3405</v>
      </c>
      <c r="G1074" s="26">
        <v>3412</v>
      </c>
      <c r="H1074" s="1">
        <v>960.57</v>
      </c>
      <c r="I1074" s="81">
        <v>124.76730000000001</v>
      </c>
      <c r="J1074" s="119">
        <v>124.733586</v>
      </c>
      <c r="K1074" s="119">
        <v>82.762680000000003</v>
      </c>
      <c r="L1074" s="72">
        <v>82.666179999999997</v>
      </c>
      <c r="M1074" s="7">
        <v>3418</v>
      </c>
      <c r="O1074" s="84"/>
      <c r="P1074" s="13"/>
      <c r="Q1074" s="13"/>
      <c r="R1074" s="13"/>
      <c r="S1074" s="13"/>
      <c r="T1074" s="13"/>
      <c r="U1074" s="13"/>
      <c r="V1074" s="13"/>
      <c r="W1074" s="50"/>
      <c r="X1074" s="69">
        <v>3419</v>
      </c>
      <c r="Y1074" s="7">
        <v>3446</v>
      </c>
      <c r="Z1074" s="68">
        <v>3409</v>
      </c>
      <c r="AA1074" s="68">
        <v>3434</v>
      </c>
      <c r="AG1074" s="37"/>
      <c r="AH1074" s="37"/>
      <c r="AP1074" s="14">
        <v>3416</v>
      </c>
      <c r="AQ1074" s="14">
        <v>3434</v>
      </c>
      <c r="AR1074" s="14">
        <v>3405</v>
      </c>
      <c r="AS1074" s="14">
        <v>3410</v>
      </c>
      <c r="AT1074" s="14">
        <v>3407.3333333333335</v>
      </c>
      <c r="AU1074" s="127">
        <v>3</v>
      </c>
      <c r="AV1074" s="127" t="s">
        <v>618</v>
      </c>
      <c r="AW1074" s="14">
        <v>1676</v>
      </c>
      <c r="AX1074" s="127" t="s">
        <v>618</v>
      </c>
      <c r="AY1074" s="14">
        <v>1445</v>
      </c>
      <c r="AZ1074" s="1">
        <v>3419</v>
      </c>
      <c r="BA1074" s="1">
        <v>3446</v>
      </c>
      <c r="BB1074" s="1">
        <v>3409</v>
      </c>
      <c r="BC1074" s="1">
        <v>3443</v>
      </c>
      <c r="BH1074" s="1">
        <v>3406</v>
      </c>
      <c r="BI1074" s="1">
        <v>1227</v>
      </c>
      <c r="BJ1074" s="1">
        <v>1212</v>
      </c>
      <c r="BK1074" s="1">
        <v>1.0123762376237624</v>
      </c>
      <c r="BL1074" s="1">
        <v>3419</v>
      </c>
      <c r="BM1074" s="1">
        <v>3444</v>
      </c>
      <c r="BN1074" s="1">
        <v>3409</v>
      </c>
      <c r="BO1074" s="1">
        <v>3442</v>
      </c>
      <c r="BP1074" s="1">
        <v>3419</v>
      </c>
      <c r="BQ1074" s="1">
        <v>3446</v>
      </c>
      <c r="BR1074" s="1">
        <v>3409</v>
      </c>
      <c r="BS1074" s="1">
        <v>3442</v>
      </c>
      <c r="BT1074" s="1">
        <v>3419</v>
      </c>
      <c r="BU1074" s="1">
        <v>3419</v>
      </c>
      <c r="BV1074" s="1">
        <v>3412</v>
      </c>
      <c r="BW1074" s="1">
        <v>3412</v>
      </c>
      <c r="BX1074" s="1">
        <v>954.45</v>
      </c>
    </row>
    <row r="1075" spans="1:76">
      <c r="A1075" s="1">
        <v>2017</v>
      </c>
      <c r="B1075" s="1">
        <v>2</v>
      </c>
      <c r="C1075" s="24">
        <v>42884</v>
      </c>
      <c r="D1075" s="26">
        <v>3440</v>
      </c>
      <c r="E1075" s="26">
        <v>3444</v>
      </c>
      <c r="F1075" s="26">
        <v>3425</v>
      </c>
      <c r="G1075" s="26">
        <v>3429</v>
      </c>
      <c r="H1075" s="1">
        <v>955.1</v>
      </c>
      <c r="I1075" s="81">
        <v>124.25508000000001</v>
      </c>
      <c r="J1075" s="119">
        <v>124.31097</v>
      </c>
      <c r="K1075" s="119">
        <v>82.662443999999994</v>
      </c>
      <c r="L1075" s="72">
        <v>82.68477</v>
      </c>
      <c r="M1075" s="7">
        <v>3428</v>
      </c>
      <c r="O1075" s="84"/>
      <c r="P1075" s="13"/>
      <c r="Q1075" s="13"/>
      <c r="R1075" s="13"/>
      <c r="S1075" s="13"/>
      <c r="T1075" s="13"/>
      <c r="U1075" s="13"/>
      <c r="V1075" s="13"/>
      <c r="W1075" s="50"/>
      <c r="X1075" s="69">
        <v>3427</v>
      </c>
      <c r="Y1075" s="7">
        <v>3431</v>
      </c>
      <c r="Z1075" s="68">
        <v>3412</v>
      </c>
      <c r="AA1075" s="68">
        <v>3416</v>
      </c>
      <c r="AG1075" s="37"/>
      <c r="AH1075" s="37"/>
      <c r="AP1075" s="14">
        <v>3419</v>
      </c>
      <c r="AQ1075" s="14">
        <v>3446</v>
      </c>
      <c r="AR1075" s="14">
        <v>3409</v>
      </c>
      <c r="AS1075" s="14">
        <v>3438</v>
      </c>
      <c r="AT1075" s="14">
        <v>3418.6666666666665</v>
      </c>
      <c r="AU1075" s="127">
        <v>11</v>
      </c>
      <c r="AV1075" s="127" t="s">
        <v>618</v>
      </c>
      <c r="AW1075" s="14">
        <v>1676</v>
      </c>
      <c r="AX1075" s="127" t="s">
        <v>618</v>
      </c>
      <c r="AY1075" s="14">
        <v>1445</v>
      </c>
      <c r="AZ1075" s="1">
        <v>3427</v>
      </c>
      <c r="BA1075" s="1">
        <v>3431</v>
      </c>
      <c r="BB1075" s="1">
        <v>3417</v>
      </c>
      <c r="BC1075" s="1">
        <v>3418</v>
      </c>
      <c r="BH1075" s="1">
        <v>3436</v>
      </c>
      <c r="BI1075" s="1">
        <v>1528</v>
      </c>
      <c r="BJ1075" s="1">
        <v>1138</v>
      </c>
      <c r="BK1075" s="1">
        <v>1.3427065026362039</v>
      </c>
      <c r="BL1075" s="1">
        <v>3427</v>
      </c>
      <c r="BM1075" s="1">
        <v>3430</v>
      </c>
      <c r="BN1075" s="1">
        <v>3425</v>
      </c>
      <c r="BO1075" s="1">
        <v>3430</v>
      </c>
      <c r="BP1075" s="1">
        <v>3427</v>
      </c>
      <c r="BQ1075" s="1">
        <v>3431</v>
      </c>
      <c r="BR1075" s="1">
        <v>3412</v>
      </c>
      <c r="BS1075" s="1">
        <v>3421</v>
      </c>
      <c r="BT1075" s="1">
        <v>3427</v>
      </c>
      <c r="BU1075" s="1">
        <v>3429</v>
      </c>
      <c r="BV1075" s="1">
        <v>3426</v>
      </c>
      <c r="BW1075" s="1">
        <v>3429</v>
      </c>
      <c r="BX1075" s="1">
        <v>958.45</v>
      </c>
    </row>
    <row r="1076" spans="1:76">
      <c r="A1076" s="1">
        <v>2017</v>
      </c>
      <c r="B1076" s="1">
        <v>3</v>
      </c>
      <c r="C1076" s="24">
        <v>42885</v>
      </c>
      <c r="D1076" s="26">
        <v>3417</v>
      </c>
      <c r="E1076" s="26">
        <v>3433</v>
      </c>
      <c r="F1076" s="26">
        <v>3397</v>
      </c>
      <c r="G1076" s="26">
        <v>3433</v>
      </c>
      <c r="H1076" s="1">
        <v>939.2</v>
      </c>
      <c r="I1076" s="81">
        <v>123.36492</v>
      </c>
      <c r="J1076" s="119">
        <v>123.42023399999999</v>
      </c>
      <c r="K1076" s="119">
        <v>82.431708</v>
      </c>
      <c r="L1076" s="72">
        <v>82.339259999999996</v>
      </c>
      <c r="M1076" s="7">
        <v>3393</v>
      </c>
      <c r="O1076" s="84"/>
      <c r="P1076" s="13"/>
      <c r="Q1076" s="13"/>
      <c r="R1076" s="13"/>
      <c r="S1076" s="13"/>
      <c r="T1076" s="13"/>
      <c r="U1076" s="13"/>
      <c r="V1076" s="13"/>
      <c r="W1076" s="50"/>
      <c r="X1076" s="69">
        <v>3395</v>
      </c>
      <c r="Y1076" s="7">
        <v>3395</v>
      </c>
      <c r="Z1076" s="68">
        <v>3357</v>
      </c>
      <c r="AA1076" s="68">
        <v>3357</v>
      </c>
      <c r="AG1076" s="37"/>
      <c r="AH1076" s="37"/>
      <c r="AP1076" s="14">
        <v>3427</v>
      </c>
      <c r="AQ1076" s="14">
        <v>3431</v>
      </c>
      <c r="AR1076" s="14">
        <v>3412</v>
      </c>
      <c r="AS1076" s="14">
        <v>3413</v>
      </c>
      <c r="AT1076" s="14">
        <v>3420.3333333333335</v>
      </c>
      <c r="AU1076" s="127">
        <v>16</v>
      </c>
      <c r="AV1076" s="127" t="s">
        <v>618</v>
      </c>
      <c r="AW1076" s="14">
        <v>1676</v>
      </c>
      <c r="AX1076" s="127">
        <v>53</v>
      </c>
      <c r="AY1076" s="14">
        <v>1498</v>
      </c>
      <c r="AZ1076" s="1">
        <v>3395</v>
      </c>
      <c r="BA1076" s="1">
        <v>3395</v>
      </c>
      <c r="BB1076" s="1">
        <v>3364</v>
      </c>
      <c r="BC1076" s="1">
        <v>3375</v>
      </c>
      <c r="BH1076" s="1">
        <v>3415</v>
      </c>
      <c r="BI1076" s="1">
        <v>1228</v>
      </c>
      <c r="BJ1076" s="1">
        <v>1018</v>
      </c>
      <c r="BK1076" s="1">
        <v>1.2062868369351669</v>
      </c>
      <c r="BL1076" s="1">
        <v>3395</v>
      </c>
      <c r="BM1076" s="1">
        <v>3395</v>
      </c>
      <c r="BN1076" s="1">
        <v>3364</v>
      </c>
      <c r="BO1076" s="1">
        <v>3373</v>
      </c>
      <c r="BP1076" s="1">
        <v>3395</v>
      </c>
      <c r="BQ1076" s="1">
        <v>3395</v>
      </c>
      <c r="BR1076" s="1">
        <v>3364</v>
      </c>
      <c r="BS1076" s="1">
        <v>3369</v>
      </c>
      <c r="BT1076" s="1">
        <v>3395</v>
      </c>
      <c r="BU1076" s="1">
        <v>3395</v>
      </c>
      <c r="BV1076" s="1">
        <v>3380</v>
      </c>
      <c r="BW1076" s="1">
        <v>3385</v>
      </c>
      <c r="BX1076" s="1">
        <v>947.36</v>
      </c>
    </row>
    <row r="1077" spans="1:76">
      <c r="A1077" s="1">
        <v>2017</v>
      </c>
      <c r="B1077" s="1">
        <v>4</v>
      </c>
      <c r="C1077" s="24">
        <v>42886</v>
      </c>
      <c r="D1077" s="26">
        <v>3357</v>
      </c>
      <c r="E1077" s="26">
        <v>3379</v>
      </c>
      <c r="F1077" s="26">
        <v>3357</v>
      </c>
      <c r="G1077" s="26">
        <v>3374</v>
      </c>
      <c r="H1077" s="1">
        <v>950.01</v>
      </c>
      <c r="I1077" s="81">
        <v>124.175612</v>
      </c>
      <c r="J1077" s="119">
        <v>124.097296</v>
      </c>
      <c r="K1077" s="119">
        <v>82.676451</v>
      </c>
      <c r="L1077" s="72">
        <v>82.690860000000001</v>
      </c>
      <c r="M1077" s="7">
        <v>3375</v>
      </c>
      <c r="O1077" s="84"/>
      <c r="P1077" s="13"/>
      <c r="Q1077" s="13"/>
      <c r="R1077" s="13"/>
      <c r="S1077" s="13"/>
      <c r="T1077" s="13"/>
      <c r="U1077" s="13"/>
      <c r="V1077" s="13"/>
      <c r="W1077" s="50"/>
      <c r="X1077" s="69">
        <v>3375</v>
      </c>
      <c r="Y1077" s="7">
        <v>3397</v>
      </c>
      <c r="Z1077" s="68">
        <v>3369</v>
      </c>
      <c r="AA1077" s="68">
        <v>3389</v>
      </c>
      <c r="AG1077" s="37"/>
      <c r="AH1077" s="37"/>
      <c r="AP1077" s="14">
        <v>3395</v>
      </c>
      <c r="AQ1077" s="14">
        <v>3395</v>
      </c>
      <c r="AR1077" s="14">
        <v>3357</v>
      </c>
      <c r="AS1077" s="14">
        <v>3369</v>
      </c>
      <c r="AT1077" s="14">
        <v>3406.6666666666665</v>
      </c>
      <c r="AU1077" s="127">
        <v>17</v>
      </c>
      <c r="AV1077" s="127" t="s">
        <v>618</v>
      </c>
      <c r="AW1077" s="14">
        <v>1676</v>
      </c>
      <c r="AX1077" s="127" t="s">
        <v>618</v>
      </c>
      <c r="AY1077" s="14">
        <v>1498</v>
      </c>
      <c r="AZ1077" s="1">
        <v>3375</v>
      </c>
      <c r="BA1077" s="1">
        <v>3397</v>
      </c>
      <c r="BB1077" s="1">
        <v>3369</v>
      </c>
      <c r="BC1077" s="1">
        <v>3377</v>
      </c>
      <c r="BH1077" s="1">
        <v>3364</v>
      </c>
      <c r="BI1077" s="1">
        <v>1143</v>
      </c>
      <c r="BJ1077" s="1">
        <v>1059</v>
      </c>
      <c r="BK1077" s="1">
        <v>1.0793201133144477</v>
      </c>
      <c r="BL1077" s="1">
        <v>3375</v>
      </c>
      <c r="BM1077" s="1">
        <v>3397</v>
      </c>
      <c r="BN1077" s="1">
        <v>3369</v>
      </c>
      <c r="BO1077" s="1">
        <v>3395</v>
      </c>
      <c r="BP1077" s="1">
        <v>3375</v>
      </c>
      <c r="BQ1077" s="1">
        <v>3397</v>
      </c>
      <c r="BR1077" s="1">
        <v>3369</v>
      </c>
      <c r="BS1077" s="1">
        <v>3377</v>
      </c>
      <c r="BT1077" s="1">
        <v>3375</v>
      </c>
      <c r="BU1077" s="1">
        <v>3375</v>
      </c>
      <c r="BV1077" s="1">
        <v>3372</v>
      </c>
      <c r="BW1077" s="1">
        <v>3374</v>
      </c>
      <c r="BX1077" s="1">
        <v>943.35</v>
      </c>
    </row>
    <row r="1078" spans="1:76">
      <c r="A1078" s="1">
        <v>2017</v>
      </c>
      <c r="B1078" s="1">
        <v>5</v>
      </c>
      <c r="C1078" s="24">
        <v>42887</v>
      </c>
      <c r="D1078" s="26">
        <v>3391</v>
      </c>
      <c r="E1078" s="26">
        <v>3396</v>
      </c>
      <c r="F1078" s="26">
        <v>3383</v>
      </c>
      <c r="G1078" s="26">
        <v>3383</v>
      </c>
      <c r="H1078" s="1">
        <v>931.26</v>
      </c>
      <c r="I1078" s="81">
        <v>124.75232800000001</v>
      </c>
      <c r="J1078" s="119">
        <v>124.719183</v>
      </c>
      <c r="K1078" s="119">
        <v>82.165880000000001</v>
      </c>
      <c r="L1078" s="72">
        <v>82.250963999999996</v>
      </c>
      <c r="M1078" s="7">
        <v>3382</v>
      </c>
      <c r="O1078" s="84"/>
      <c r="P1078" s="13"/>
      <c r="Q1078" s="13"/>
      <c r="R1078" s="13"/>
      <c r="S1078" s="13"/>
      <c r="T1078" s="13"/>
      <c r="U1078" s="13"/>
      <c r="V1078" s="13"/>
      <c r="W1078" s="50"/>
      <c r="X1078" s="69">
        <v>3382</v>
      </c>
      <c r="Y1078" s="7">
        <v>3385</v>
      </c>
      <c r="Z1078" s="68">
        <v>3344</v>
      </c>
      <c r="AA1078" s="68">
        <v>3356</v>
      </c>
      <c r="AG1078" s="37"/>
      <c r="AH1078" s="37"/>
      <c r="AP1078" s="14">
        <v>3375</v>
      </c>
      <c r="AQ1078" s="14">
        <v>3397</v>
      </c>
      <c r="AR1078" s="14">
        <v>3369</v>
      </c>
      <c r="AS1078" s="14">
        <v>3386</v>
      </c>
      <c r="AT1078" s="14">
        <v>3389.3333333333335</v>
      </c>
      <c r="AU1078" s="127">
        <v>8</v>
      </c>
      <c r="AV1078" s="127" t="s">
        <v>618</v>
      </c>
      <c r="AW1078" s="14">
        <v>1676</v>
      </c>
      <c r="AX1078" s="127" t="s">
        <v>618</v>
      </c>
      <c r="AY1078" s="14">
        <v>1498</v>
      </c>
      <c r="AZ1078" s="1">
        <v>3382</v>
      </c>
      <c r="BA1078" s="1">
        <v>3385</v>
      </c>
      <c r="BB1078" s="1">
        <v>3345</v>
      </c>
      <c r="BC1078" s="1">
        <v>3354</v>
      </c>
      <c r="BH1078" s="1">
        <v>3393</v>
      </c>
      <c r="BI1078" s="1">
        <v>1193</v>
      </c>
      <c r="BJ1078" s="1">
        <v>975</v>
      </c>
      <c r="BK1078" s="1">
        <v>1.2235897435897436</v>
      </c>
      <c r="BL1078" s="1">
        <v>3382</v>
      </c>
      <c r="BM1078" s="1">
        <v>3385</v>
      </c>
      <c r="BN1078" s="1">
        <v>3345</v>
      </c>
      <c r="BO1078" s="1">
        <v>3356</v>
      </c>
      <c r="BP1078" s="1">
        <v>3382</v>
      </c>
      <c r="BQ1078" s="1">
        <v>3385</v>
      </c>
      <c r="BR1078" s="1">
        <v>3345</v>
      </c>
      <c r="BS1078" s="1">
        <v>3368</v>
      </c>
      <c r="BT1078" s="1">
        <v>3382</v>
      </c>
      <c r="BU1078" s="1">
        <v>3385</v>
      </c>
      <c r="BV1078" s="1">
        <v>3378</v>
      </c>
      <c r="BW1078" s="1">
        <v>3378</v>
      </c>
      <c r="BX1078" s="1">
        <v>943.8</v>
      </c>
    </row>
    <row r="1079" spans="1:76">
      <c r="A1079" s="1">
        <v>2017</v>
      </c>
      <c r="B1079" s="1">
        <v>6</v>
      </c>
      <c r="C1079" s="24">
        <v>42888</v>
      </c>
      <c r="D1079" s="26">
        <v>3355</v>
      </c>
      <c r="E1079" s="26">
        <v>3364</v>
      </c>
      <c r="F1079" s="26">
        <v>3350</v>
      </c>
      <c r="G1079" s="26">
        <v>3350</v>
      </c>
      <c r="H1079" s="1">
        <v>954.45</v>
      </c>
      <c r="I1079" s="81">
        <v>125.18172</v>
      </c>
      <c r="J1079" s="119">
        <v>125.24891599999999</v>
      </c>
      <c r="K1079" s="119">
        <v>82.45008</v>
      </c>
      <c r="L1079" s="72">
        <v>82.468468000000001</v>
      </c>
      <c r="M1079" s="7">
        <v>3359</v>
      </c>
      <c r="O1079" s="84"/>
      <c r="P1079" s="13"/>
      <c r="Q1079" s="13"/>
      <c r="R1079" s="13"/>
      <c r="S1079" s="13"/>
      <c r="T1079" s="13"/>
      <c r="U1079" s="13"/>
      <c r="V1079" s="13"/>
      <c r="W1079" s="50"/>
      <c r="X1079" s="69">
        <v>3359</v>
      </c>
      <c r="Y1079" s="7">
        <v>3406</v>
      </c>
      <c r="Z1079" s="68">
        <v>3343</v>
      </c>
      <c r="AA1079" s="68">
        <v>3398</v>
      </c>
      <c r="AG1079" s="37"/>
      <c r="AH1079" s="37"/>
      <c r="AP1079" s="14">
        <v>3382</v>
      </c>
      <c r="AQ1079" s="14">
        <v>3385</v>
      </c>
      <c r="AR1079" s="14">
        <v>3344</v>
      </c>
      <c r="AS1079" s="14">
        <v>3364</v>
      </c>
      <c r="AT1079" s="14">
        <v>3373</v>
      </c>
      <c r="AU1079" s="127">
        <v>5</v>
      </c>
      <c r="AV1079" s="127" t="s">
        <v>618</v>
      </c>
      <c r="AW1079" s="14">
        <v>1676</v>
      </c>
      <c r="AX1079" s="127" t="s">
        <v>618</v>
      </c>
      <c r="AY1079" s="14">
        <v>1498</v>
      </c>
      <c r="AZ1079" s="1">
        <v>3359</v>
      </c>
      <c r="BA1079" s="1">
        <v>3359</v>
      </c>
      <c r="BB1079" s="1">
        <v>3343</v>
      </c>
      <c r="BC1079" s="1">
        <v>3354</v>
      </c>
      <c r="BH1079" s="1">
        <v>3356</v>
      </c>
      <c r="BI1079" s="1">
        <v>1081</v>
      </c>
      <c r="BJ1079" s="1">
        <v>796</v>
      </c>
      <c r="BK1079" s="1">
        <v>1.3580402010050252</v>
      </c>
      <c r="BL1079" s="1">
        <v>3359</v>
      </c>
      <c r="BM1079" s="1">
        <v>3359</v>
      </c>
      <c r="BN1079" s="1">
        <v>3343</v>
      </c>
      <c r="BO1079" s="1">
        <v>3349</v>
      </c>
      <c r="BP1079" s="1">
        <v>3359</v>
      </c>
      <c r="BQ1079" s="1">
        <v>3391</v>
      </c>
      <c r="BR1079" s="1">
        <v>3343</v>
      </c>
      <c r="BS1079" s="1">
        <v>3389</v>
      </c>
      <c r="BT1079" s="1">
        <v>3359</v>
      </c>
      <c r="BU1079" s="1">
        <v>3359</v>
      </c>
      <c r="BV1079" s="1">
        <v>3351</v>
      </c>
      <c r="BW1079" s="1">
        <v>3354</v>
      </c>
      <c r="BX1079" s="1">
        <v>930.28</v>
      </c>
    </row>
    <row r="1080" spans="1:76">
      <c r="A1080" s="1">
        <v>2017</v>
      </c>
      <c r="B1080" s="1">
        <v>2</v>
      </c>
      <c r="C1080" s="24">
        <v>42891</v>
      </c>
      <c r="D1080" s="26">
        <v>3397</v>
      </c>
      <c r="E1080" s="26">
        <v>3397</v>
      </c>
      <c r="F1080" s="26">
        <v>3388</v>
      </c>
      <c r="G1080" s="26">
        <v>3394</v>
      </c>
      <c r="H1080" s="1">
        <v>953.97</v>
      </c>
      <c r="I1080" s="81">
        <v>124.411314</v>
      </c>
      <c r="J1080" s="119">
        <v>124.544104</v>
      </c>
      <c r="K1080" s="119">
        <v>82.487949</v>
      </c>
      <c r="L1080" s="72">
        <v>82.484368000000003</v>
      </c>
      <c r="M1080" s="7">
        <v>3395</v>
      </c>
      <c r="O1080" s="84"/>
      <c r="P1080" s="13"/>
      <c r="Q1080" s="13"/>
      <c r="R1080" s="13"/>
      <c r="S1080" s="13"/>
      <c r="T1080" s="13"/>
      <c r="U1080" s="13"/>
      <c r="V1080" s="13"/>
      <c r="W1080" s="50"/>
      <c r="X1080" s="69">
        <v>3396</v>
      </c>
      <c r="Y1080" s="7">
        <v>3421</v>
      </c>
      <c r="Z1080" s="68">
        <v>3394</v>
      </c>
      <c r="AA1080" s="68">
        <v>3397</v>
      </c>
      <c r="AG1080" s="37"/>
      <c r="AH1080" s="37"/>
      <c r="AP1080" s="14">
        <v>3359</v>
      </c>
      <c r="AQ1080" s="14">
        <v>3406</v>
      </c>
      <c r="AR1080" s="14">
        <v>3343</v>
      </c>
      <c r="AS1080" s="14">
        <v>3393</v>
      </c>
      <c r="AT1080" s="14">
        <v>3381</v>
      </c>
      <c r="AU1080" s="127">
        <v>3</v>
      </c>
      <c r="AV1080" s="127" t="s">
        <v>618</v>
      </c>
      <c r="AW1080" s="14">
        <v>1676</v>
      </c>
      <c r="AX1080" s="127" t="s">
        <v>618</v>
      </c>
      <c r="AY1080" s="14">
        <v>1498</v>
      </c>
      <c r="AZ1080" s="1">
        <v>3396</v>
      </c>
      <c r="BA1080" s="1">
        <v>3409</v>
      </c>
      <c r="BB1080" s="1">
        <v>3394</v>
      </c>
      <c r="BC1080" s="1">
        <v>3409</v>
      </c>
      <c r="BH1080" s="1">
        <v>3389</v>
      </c>
      <c r="BI1080" s="1">
        <v>1391</v>
      </c>
      <c r="BJ1080" s="1">
        <v>924</v>
      </c>
      <c r="BK1080" s="1">
        <v>1.5054112554112553</v>
      </c>
      <c r="BL1080" s="1">
        <v>3396</v>
      </c>
      <c r="BM1080" s="1">
        <v>3409</v>
      </c>
      <c r="BN1080" s="1">
        <v>3394</v>
      </c>
      <c r="BO1080" s="1">
        <v>3409</v>
      </c>
      <c r="BP1080" s="1">
        <v>3396</v>
      </c>
      <c r="BQ1080" s="1">
        <v>3421</v>
      </c>
      <c r="BR1080" s="1">
        <v>3394</v>
      </c>
      <c r="BS1080" s="1">
        <v>3420</v>
      </c>
      <c r="BT1080" s="1">
        <v>3396</v>
      </c>
      <c r="BU1080" s="1">
        <v>3400</v>
      </c>
      <c r="BV1080" s="1">
        <v>3395</v>
      </c>
      <c r="BW1080" s="1">
        <v>3400</v>
      </c>
      <c r="BX1080" s="1">
        <v>954.75</v>
      </c>
    </row>
    <row r="1081" spans="1:76">
      <c r="A1081" s="1">
        <v>2017</v>
      </c>
      <c r="B1081" s="1">
        <v>3</v>
      </c>
      <c r="C1081" s="24">
        <v>42892</v>
      </c>
      <c r="D1081" s="26">
        <v>3394</v>
      </c>
      <c r="E1081" s="26">
        <v>3398</v>
      </c>
      <c r="F1081" s="26">
        <v>3379</v>
      </c>
      <c r="G1081" s="26">
        <v>3396</v>
      </c>
      <c r="H1081" s="1">
        <v>962.5</v>
      </c>
      <c r="I1081" s="81">
        <v>123.53108400000001</v>
      </c>
      <c r="J1081" s="119">
        <v>123.366348</v>
      </c>
      <c r="K1081" s="119">
        <v>81.915536000000003</v>
      </c>
      <c r="L1081" s="72">
        <v>82.017684000000003</v>
      </c>
      <c r="M1081" s="7">
        <v>3394</v>
      </c>
      <c r="O1081" s="84"/>
      <c r="P1081" s="13"/>
      <c r="Q1081" s="13"/>
      <c r="R1081" s="13"/>
      <c r="S1081" s="13"/>
      <c r="T1081" s="13"/>
      <c r="U1081" s="13"/>
      <c r="V1081" s="13"/>
      <c r="W1081" s="50"/>
      <c r="X1081" s="69">
        <v>3393</v>
      </c>
      <c r="Y1081" s="7">
        <v>3412</v>
      </c>
      <c r="Z1081" s="68">
        <v>3386</v>
      </c>
      <c r="AA1081" s="68">
        <v>3386</v>
      </c>
      <c r="AG1081" s="37"/>
      <c r="AH1081" s="37"/>
      <c r="AP1081" s="14">
        <v>3396</v>
      </c>
      <c r="AQ1081" s="14">
        <v>3421</v>
      </c>
      <c r="AR1081" s="14">
        <v>3388</v>
      </c>
      <c r="AS1081" s="14">
        <v>3389</v>
      </c>
      <c r="AT1081" s="14">
        <v>3382</v>
      </c>
      <c r="AU1081" s="127">
        <v>2</v>
      </c>
      <c r="AV1081" s="127" t="s">
        <v>618</v>
      </c>
      <c r="AW1081" s="14">
        <v>1676</v>
      </c>
      <c r="AX1081" s="127" t="s">
        <v>618</v>
      </c>
      <c r="AY1081" s="14">
        <v>1498</v>
      </c>
      <c r="AZ1081" s="1">
        <v>3393</v>
      </c>
      <c r="BA1081" s="1">
        <v>3405</v>
      </c>
      <c r="BB1081" s="1">
        <v>3387</v>
      </c>
      <c r="BC1081" s="1">
        <v>3404</v>
      </c>
      <c r="BH1081" s="1">
        <v>3387</v>
      </c>
      <c r="BI1081" s="1">
        <v>963</v>
      </c>
      <c r="BJ1081" s="1">
        <v>1099</v>
      </c>
      <c r="BK1081" s="1">
        <v>0.87625113739763416</v>
      </c>
      <c r="BL1081" s="1">
        <v>3393</v>
      </c>
      <c r="BM1081" s="1">
        <v>3399</v>
      </c>
      <c r="BN1081" s="1">
        <v>3387</v>
      </c>
      <c r="BO1081" s="1">
        <v>3391</v>
      </c>
      <c r="BP1081" s="1">
        <v>3393</v>
      </c>
      <c r="BQ1081" s="1">
        <v>3412</v>
      </c>
      <c r="BR1081" s="1">
        <v>3387</v>
      </c>
      <c r="BS1081" s="1">
        <v>3409</v>
      </c>
      <c r="BT1081" s="1">
        <v>3393</v>
      </c>
      <c r="BU1081" s="1">
        <v>3393</v>
      </c>
      <c r="BV1081" s="1">
        <v>3393</v>
      </c>
      <c r="BW1081" s="1">
        <v>3393</v>
      </c>
      <c r="BX1081" s="1">
        <v>960.95</v>
      </c>
    </row>
    <row r="1082" spans="1:76">
      <c r="A1082" s="1">
        <v>2017</v>
      </c>
      <c r="B1082" s="1">
        <v>4</v>
      </c>
      <c r="C1082" s="24">
        <v>42893</v>
      </c>
      <c r="D1082" s="26">
        <v>3392</v>
      </c>
      <c r="E1082" s="26">
        <v>3392</v>
      </c>
      <c r="F1082" s="26">
        <v>3379</v>
      </c>
      <c r="G1082" s="26">
        <v>3379</v>
      </c>
      <c r="H1082" s="1">
        <v>944.87</v>
      </c>
      <c r="I1082" s="81">
        <v>123.248385</v>
      </c>
      <c r="J1082" s="119">
        <v>122.97213000000001</v>
      </c>
      <c r="K1082" s="119">
        <v>82.526444999999995</v>
      </c>
      <c r="L1082" s="72">
        <v>82.513152000000005</v>
      </c>
      <c r="M1082" s="7">
        <v>3383</v>
      </c>
      <c r="O1082" s="84"/>
      <c r="P1082" s="13"/>
      <c r="Q1082" s="13"/>
      <c r="R1082" s="13"/>
      <c r="S1082" s="13"/>
      <c r="T1082" s="13"/>
      <c r="U1082" s="13"/>
      <c r="V1082" s="13"/>
      <c r="W1082" s="50"/>
      <c r="X1082" s="69">
        <v>3381</v>
      </c>
      <c r="Y1082" s="7">
        <v>3381</v>
      </c>
      <c r="Z1082" s="68">
        <v>3346</v>
      </c>
      <c r="AA1082" s="68">
        <v>3348</v>
      </c>
      <c r="AG1082" s="37"/>
      <c r="AH1082" s="37"/>
      <c r="AP1082" s="14">
        <v>3393</v>
      </c>
      <c r="AQ1082" s="14">
        <v>3412</v>
      </c>
      <c r="AR1082" s="14">
        <v>3386</v>
      </c>
      <c r="AS1082" s="14">
        <v>3391</v>
      </c>
      <c r="AT1082" s="14">
        <v>3391</v>
      </c>
      <c r="AU1082" s="127">
        <v>13</v>
      </c>
      <c r="AV1082" s="127" t="s">
        <v>618</v>
      </c>
      <c r="AW1082" s="14">
        <v>1676</v>
      </c>
      <c r="AX1082" s="127" t="s">
        <v>618</v>
      </c>
      <c r="AY1082" s="14">
        <v>1498</v>
      </c>
      <c r="AZ1082" s="1">
        <v>3381</v>
      </c>
      <c r="BA1082" s="1">
        <v>3381</v>
      </c>
      <c r="BB1082" s="1">
        <v>3346</v>
      </c>
      <c r="BC1082" s="1">
        <v>3362</v>
      </c>
      <c r="BH1082" s="1">
        <v>3388</v>
      </c>
      <c r="BI1082" s="1">
        <v>1317</v>
      </c>
      <c r="BJ1082" s="1">
        <v>847</v>
      </c>
      <c r="BK1082" s="1">
        <v>1.5548996458087367</v>
      </c>
      <c r="BL1082" s="1">
        <v>3381</v>
      </c>
      <c r="BM1082" s="1">
        <v>3381</v>
      </c>
      <c r="BN1082" s="1">
        <v>3355</v>
      </c>
      <c r="BO1082" s="1">
        <v>3355</v>
      </c>
      <c r="BP1082" s="1">
        <v>3381</v>
      </c>
      <c r="BQ1082" s="1">
        <v>3381</v>
      </c>
      <c r="BR1082" s="1">
        <v>3346</v>
      </c>
      <c r="BS1082" s="1">
        <v>3358</v>
      </c>
      <c r="BT1082" s="1">
        <v>3381</v>
      </c>
      <c r="BU1082" s="1">
        <v>3381</v>
      </c>
      <c r="BV1082" s="1">
        <v>3379</v>
      </c>
      <c r="BW1082" s="1">
        <v>3379</v>
      </c>
      <c r="BX1082" s="1">
        <v>960.9</v>
      </c>
    </row>
    <row r="1083" spans="1:76">
      <c r="A1083" s="1">
        <v>2017</v>
      </c>
      <c r="B1083" s="1">
        <v>5</v>
      </c>
      <c r="C1083" s="24">
        <v>42894</v>
      </c>
      <c r="D1083" s="26">
        <v>3353</v>
      </c>
      <c r="E1083" s="26">
        <v>3365</v>
      </c>
      <c r="F1083" s="26">
        <v>3349</v>
      </c>
      <c r="G1083" s="26">
        <v>3350</v>
      </c>
      <c r="H1083" s="1">
        <v>937.68</v>
      </c>
      <c r="I1083" s="81">
        <v>123.2775</v>
      </c>
      <c r="J1083" s="119">
        <v>123.387381</v>
      </c>
      <c r="K1083" s="119">
        <v>82.721941999999999</v>
      </c>
      <c r="L1083" s="72">
        <v>82.740449999999996</v>
      </c>
      <c r="M1083" s="7">
        <v>3355</v>
      </c>
      <c r="O1083" s="84"/>
      <c r="P1083" s="13"/>
      <c r="Q1083" s="13"/>
      <c r="R1083" s="13"/>
      <c r="S1083" s="13"/>
      <c r="T1083" s="13"/>
      <c r="U1083" s="13"/>
      <c r="V1083" s="13"/>
      <c r="W1083" s="50"/>
      <c r="X1083" s="69">
        <v>3355</v>
      </c>
      <c r="Y1083" s="7">
        <v>3364</v>
      </c>
      <c r="Z1083" s="68">
        <v>3335</v>
      </c>
      <c r="AA1083" s="68">
        <v>3339</v>
      </c>
      <c r="AG1083" s="37"/>
      <c r="AH1083" s="37"/>
      <c r="AP1083" s="14">
        <v>3381</v>
      </c>
      <c r="AQ1083" s="14">
        <v>3381</v>
      </c>
      <c r="AR1083" s="14">
        <v>3346</v>
      </c>
      <c r="AS1083" s="14">
        <v>3360</v>
      </c>
      <c r="AT1083" s="14">
        <v>3380</v>
      </c>
      <c r="AU1083" s="127">
        <v>3</v>
      </c>
      <c r="AV1083" s="127" t="s">
        <v>618</v>
      </c>
      <c r="AW1083" s="14">
        <v>1676</v>
      </c>
      <c r="AX1083" s="127" t="s">
        <v>618</v>
      </c>
      <c r="AY1083" s="14">
        <v>1498</v>
      </c>
      <c r="AZ1083" s="1">
        <v>3355</v>
      </c>
      <c r="BA1083" s="1">
        <v>3364</v>
      </c>
      <c r="BB1083" s="1">
        <v>3338</v>
      </c>
      <c r="BC1083" s="1">
        <v>3338</v>
      </c>
      <c r="BH1083" s="1">
        <v>3355</v>
      </c>
      <c r="BI1083" s="1">
        <v>1302</v>
      </c>
      <c r="BJ1083" s="1">
        <v>839</v>
      </c>
      <c r="BK1083" s="1">
        <v>1.5518474374255065</v>
      </c>
      <c r="BL1083" s="1">
        <v>3355</v>
      </c>
      <c r="BM1083" s="1">
        <v>3364</v>
      </c>
      <c r="BN1083" s="1">
        <v>3355</v>
      </c>
      <c r="BO1083" s="1">
        <v>3364</v>
      </c>
      <c r="BP1083" s="1">
        <v>3355</v>
      </c>
      <c r="BQ1083" s="1">
        <v>3364</v>
      </c>
      <c r="BR1083" s="1">
        <v>3335</v>
      </c>
      <c r="BS1083" s="1">
        <v>3341</v>
      </c>
      <c r="BT1083" s="1">
        <v>3355</v>
      </c>
      <c r="BU1083" s="1">
        <v>3364</v>
      </c>
      <c r="BV1083" s="1">
        <v>3355</v>
      </c>
      <c r="BW1083" s="1">
        <v>3364</v>
      </c>
      <c r="BX1083" s="1">
        <v>948.08</v>
      </c>
    </row>
    <row r="1084" spans="1:76">
      <c r="A1084" s="1">
        <v>2017</v>
      </c>
      <c r="B1084" s="1">
        <v>6</v>
      </c>
      <c r="C1084" s="24">
        <v>42895</v>
      </c>
      <c r="D1084" s="26">
        <v>3338</v>
      </c>
      <c r="E1084" s="26">
        <v>3346</v>
      </c>
      <c r="F1084" s="26">
        <v>3330</v>
      </c>
      <c r="G1084" s="26">
        <v>3345</v>
      </c>
      <c r="H1084" s="1">
        <v>940.15</v>
      </c>
      <c r="I1084" s="81">
        <v>123.493144</v>
      </c>
      <c r="J1084" s="119">
        <v>123.57087199999999</v>
      </c>
      <c r="K1084" s="119">
        <v>83.204443999999995</v>
      </c>
      <c r="L1084" s="72">
        <v>83.227058</v>
      </c>
      <c r="M1084" s="7">
        <v>3345</v>
      </c>
      <c r="O1084" s="84"/>
      <c r="P1084" s="13"/>
      <c r="Q1084" s="13"/>
      <c r="R1084" s="13"/>
      <c r="S1084" s="13"/>
      <c r="T1084" s="13"/>
      <c r="U1084" s="13"/>
      <c r="V1084" s="13"/>
      <c r="W1084" s="50"/>
      <c r="X1084" s="69">
        <v>3343</v>
      </c>
      <c r="Y1084" s="7">
        <v>3396</v>
      </c>
      <c r="Z1084" s="68">
        <v>3342</v>
      </c>
      <c r="AA1084" s="68">
        <v>3348</v>
      </c>
      <c r="AG1084" s="37"/>
      <c r="AH1084" s="37"/>
      <c r="AP1084" s="14">
        <v>3355</v>
      </c>
      <c r="AQ1084" s="14">
        <v>3364</v>
      </c>
      <c r="AR1084" s="14">
        <v>3333</v>
      </c>
      <c r="AS1084" s="14">
        <v>3336</v>
      </c>
      <c r="AT1084" s="14">
        <v>3362.3333333333335</v>
      </c>
      <c r="AU1084" s="127">
        <v>7</v>
      </c>
      <c r="AV1084" s="127" t="s">
        <v>618</v>
      </c>
      <c r="AW1084" s="14">
        <v>1676</v>
      </c>
      <c r="AX1084" s="127">
        <v>-17</v>
      </c>
      <c r="AY1084" s="14">
        <v>1481</v>
      </c>
      <c r="AZ1084" s="1">
        <v>3343</v>
      </c>
      <c r="BA1084" s="1">
        <v>3396</v>
      </c>
      <c r="BB1084" s="1">
        <v>3342</v>
      </c>
      <c r="BC1084" s="1">
        <v>3355</v>
      </c>
      <c r="BH1084" s="1">
        <v>3332</v>
      </c>
      <c r="BI1084" s="1">
        <v>1088</v>
      </c>
      <c r="BJ1084" s="1">
        <v>1287</v>
      </c>
      <c r="BK1084" s="1">
        <v>0.84537684537684543</v>
      </c>
      <c r="BL1084" s="1">
        <v>3343</v>
      </c>
      <c r="BM1084" s="1">
        <v>3396</v>
      </c>
      <c r="BN1084" s="1">
        <v>3342</v>
      </c>
      <c r="BO1084" s="1">
        <v>3368</v>
      </c>
      <c r="BP1084" s="1">
        <v>3343</v>
      </c>
      <c r="BQ1084" s="1">
        <v>3396</v>
      </c>
      <c r="BR1084" s="1">
        <v>3342</v>
      </c>
      <c r="BS1084" s="1">
        <v>3361</v>
      </c>
      <c r="BT1084" s="1">
        <v>3343</v>
      </c>
      <c r="BU1084" s="1">
        <v>3349</v>
      </c>
      <c r="BV1084" s="1">
        <v>3342</v>
      </c>
      <c r="BW1084" s="1">
        <v>3349</v>
      </c>
      <c r="BX1084" s="1">
        <v>939.26</v>
      </c>
    </row>
    <row r="1085" spans="1:76">
      <c r="A1085" s="1">
        <v>2017</v>
      </c>
      <c r="B1085" s="1">
        <v>2</v>
      </c>
      <c r="C1085" s="24">
        <v>42898</v>
      </c>
      <c r="D1085" s="26">
        <v>3348</v>
      </c>
      <c r="E1085" s="26">
        <v>3368</v>
      </c>
      <c r="F1085" s="26">
        <v>3339</v>
      </c>
      <c r="G1085" s="26">
        <v>3360</v>
      </c>
      <c r="H1085" s="1">
        <v>944.4</v>
      </c>
      <c r="I1085" s="81">
        <v>123.556431</v>
      </c>
      <c r="J1085" s="119">
        <v>123.568916</v>
      </c>
      <c r="K1085" s="119">
        <v>82.988129999999998</v>
      </c>
      <c r="L1085" s="72">
        <v>83.037340999999998</v>
      </c>
      <c r="M1085" s="7">
        <v>3355</v>
      </c>
      <c r="O1085" s="84"/>
      <c r="P1085" s="13"/>
      <c r="Q1085" s="13"/>
      <c r="R1085" s="13"/>
      <c r="S1085" s="13"/>
      <c r="T1085" s="13"/>
      <c r="U1085" s="13"/>
      <c r="V1085" s="13"/>
      <c r="W1085" s="50"/>
      <c r="X1085" s="69">
        <v>3356</v>
      </c>
      <c r="Y1085" s="7">
        <v>3361</v>
      </c>
      <c r="Z1085" s="68">
        <v>3337</v>
      </c>
      <c r="AA1085" s="68">
        <v>3349</v>
      </c>
      <c r="AG1085" s="37"/>
      <c r="AH1085" s="37"/>
      <c r="AP1085" s="14">
        <v>3343</v>
      </c>
      <c r="AQ1085" s="14">
        <v>3396</v>
      </c>
      <c r="AR1085" s="14">
        <v>3339</v>
      </c>
      <c r="AS1085" s="14">
        <v>3355</v>
      </c>
      <c r="AT1085" s="14">
        <v>3350.3333333333335</v>
      </c>
      <c r="AU1085" s="127">
        <v>12</v>
      </c>
      <c r="AV1085" s="127" t="s">
        <v>618</v>
      </c>
      <c r="AW1085" s="14">
        <v>1676</v>
      </c>
      <c r="AX1085" s="127" t="s">
        <v>618</v>
      </c>
      <c r="AY1085" s="14">
        <v>1481</v>
      </c>
      <c r="AZ1085" s="1">
        <v>3356</v>
      </c>
      <c r="BA1085" s="1">
        <v>3360</v>
      </c>
      <c r="BB1085" s="1">
        <v>3343</v>
      </c>
      <c r="BC1085" s="1">
        <v>3355</v>
      </c>
      <c r="BH1085" s="1">
        <v>3342</v>
      </c>
      <c r="BI1085" s="1">
        <v>994</v>
      </c>
      <c r="BJ1085" s="1">
        <v>942</v>
      </c>
      <c r="BK1085" s="1">
        <v>1.0552016985138004</v>
      </c>
      <c r="BL1085" s="1">
        <v>3356</v>
      </c>
      <c r="BM1085" s="1">
        <v>3360</v>
      </c>
      <c r="BN1085" s="1">
        <v>3345</v>
      </c>
      <c r="BO1085" s="1">
        <v>3345</v>
      </c>
      <c r="BP1085" s="1">
        <v>3356</v>
      </c>
      <c r="BQ1085" s="1">
        <v>3361</v>
      </c>
      <c r="BR1085" s="1">
        <v>3343</v>
      </c>
      <c r="BS1085" s="1">
        <v>3361</v>
      </c>
      <c r="BT1085" s="1">
        <v>3356</v>
      </c>
      <c r="BU1085" s="1">
        <v>3360</v>
      </c>
      <c r="BV1085" s="1">
        <v>3356</v>
      </c>
      <c r="BW1085" s="1">
        <v>3360</v>
      </c>
      <c r="BX1085" s="1">
        <v>944.15</v>
      </c>
    </row>
    <row r="1086" spans="1:76">
      <c r="A1086" s="1">
        <v>2017</v>
      </c>
      <c r="B1086" s="1">
        <v>3</v>
      </c>
      <c r="C1086" s="24">
        <v>42899</v>
      </c>
      <c r="D1086" s="26">
        <v>3350</v>
      </c>
      <c r="E1086" s="26">
        <v>3371</v>
      </c>
      <c r="F1086" s="26">
        <v>3350</v>
      </c>
      <c r="G1086" s="26">
        <v>3368</v>
      </c>
      <c r="H1086" s="1">
        <v>926.06</v>
      </c>
      <c r="I1086" s="81">
        <v>123.145386</v>
      </c>
      <c r="J1086" s="119">
        <v>123.246483</v>
      </c>
      <c r="K1086" s="119">
        <v>83.054097999999996</v>
      </c>
      <c r="L1086" s="72">
        <v>83.049032999999994</v>
      </c>
      <c r="M1086" s="7">
        <v>3364</v>
      </c>
      <c r="O1086" s="84"/>
      <c r="P1086" s="13"/>
      <c r="Q1086" s="13"/>
      <c r="R1086" s="13"/>
      <c r="S1086" s="13"/>
      <c r="T1086" s="13"/>
      <c r="U1086" s="13"/>
      <c r="V1086" s="13"/>
      <c r="W1086" s="50"/>
      <c r="X1086" s="69">
        <v>3362</v>
      </c>
      <c r="Y1086" s="7">
        <v>3364</v>
      </c>
      <c r="Z1086" s="68">
        <v>3297</v>
      </c>
      <c r="AA1086" s="68">
        <v>3309</v>
      </c>
      <c r="AG1086" s="37"/>
      <c r="AH1086" s="37"/>
      <c r="AP1086" s="14">
        <v>3356</v>
      </c>
      <c r="AQ1086" s="14">
        <v>3361</v>
      </c>
      <c r="AR1086" s="14">
        <v>3337</v>
      </c>
      <c r="AS1086" s="14">
        <v>3355</v>
      </c>
      <c r="AT1086" s="14">
        <v>3348.6666666666665</v>
      </c>
      <c r="AU1086" s="127">
        <v>18</v>
      </c>
      <c r="AV1086" s="127" t="s">
        <v>618</v>
      </c>
      <c r="AW1086" s="14">
        <v>1676</v>
      </c>
      <c r="AX1086" s="127" t="s">
        <v>618</v>
      </c>
      <c r="AY1086" s="14">
        <v>1481</v>
      </c>
      <c r="AZ1086" s="1">
        <v>3362</v>
      </c>
      <c r="BA1086" s="1">
        <v>3364</v>
      </c>
      <c r="BB1086" s="1">
        <v>3313</v>
      </c>
      <c r="BC1086" s="1">
        <v>3313</v>
      </c>
      <c r="BH1086" s="1">
        <v>3348</v>
      </c>
      <c r="BI1086" s="1">
        <v>950</v>
      </c>
      <c r="BJ1086" s="1">
        <v>1516</v>
      </c>
      <c r="BK1086" s="1">
        <v>0.62664907651715041</v>
      </c>
      <c r="BL1086" s="1">
        <v>3362</v>
      </c>
      <c r="BM1086" s="1">
        <v>3364</v>
      </c>
      <c r="BN1086" s="1">
        <v>3319</v>
      </c>
      <c r="BO1086" s="1">
        <v>3321</v>
      </c>
      <c r="BP1086" s="1">
        <v>3362</v>
      </c>
      <c r="BQ1086" s="1">
        <v>3364</v>
      </c>
      <c r="BR1086" s="1">
        <v>3313</v>
      </c>
      <c r="BS1086" s="1">
        <v>3318</v>
      </c>
      <c r="BT1086" s="1">
        <v>3362</v>
      </c>
      <c r="BU1086" s="1">
        <v>3364</v>
      </c>
      <c r="BV1086" s="1">
        <v>3362</v>
      </c>
      <c r="BW1086" s="1">
        <v>3364</v>
      </c>
      <c r="BX1086" s="1">
        <v>942.78</v>
      </c>
    </row>
    <row r="1087" spans="1:76">
      <c r="A1087" s="1">
        <v>2017</v>
      </c>
      <c r="B1087" s="1">
        <v>4</v>
      </c>
      <c r="C1087" s="24">
        <v>42900</v>
      </c>
      <c r="D1087" s="26">
        <v>3311</v>
      </c>
      <c r="E1087" s="26">
        <v>3327</v>
      </c>
      <c r="F1087" s="26">
        <v>3305</v>
      </c>
      <c r="G1087" s="26">
        <v>3313</v>
      </c>
      <c r="H1087" s="1">
        <v>937.5</v>
      </c>
      <c r="I1087" s="81">
        <v>123.46509500000001</v>
      </c>
      <c r="J1087" s="119">
        <v>123.454926</v>
      </c>
      <c r="K1087" s="119">
        <v>83.153779999999998</v>
      </c>
      <c r="L1087" s="72">
        <v>83.206022000000004</v>
      </c>
      <c r="M1087" s="7">
        <v>3309</v>
      </c>
      <c r="O1087" s="84"/>
      <c r="P1087" s="13"/>
      <c r="Q1087" s="13"/>
      <c r="R1087" s="13"/>
      <c r="S1087" s="13"/>
      <c r="T1087" s="13"/>
      <c r="U1087" s="13"/>
      <c r="V1087" s="13"/>
      <c r="W1087" s="50"/>
      <c r="X1087" s="69">
        <v>3309</v>
      </c>
      <c r="Y1087" s="7">
        <v>3357</v>
      </c>
      <c r="Z1087" s="68">
        <v>3298</v>
      </c>
      <c r="AA1087" s="68">
        <v>3315</v>
      </c>
      <c r="AG1087" s="37"/>
      <c r="AH1087" s="37"/>
      <c r="AP1087" s="14">
        <v>3362</v>
      </c>
      <c r="AQ1087" s="14">
        <v>3364</v>
      </c>
      <c r="AR1087" s="14">
        <v>3297</v>
      </c>
      <c r="AS1087" s="14">
        <v>3311</v>
      </c>
      <c r="AT1087" s="14">
        <v>3340.3333333333335</v>
      </c>
      <c r="AU1087" s="127">
        <v>2</v>
      </c>
      <c r="AV1087" s="127" t="s">
        <v>618</v>
      </c>
      <c r="AW1087" s="14">
        <v>1676</v>
      </c>
      <c r="AX1087" s="127" t="s">
        <v>618</v>
      </c>
      <c r="AY1087" s="14">
        <v>1481</v>
      </c>
      <c r="AZ1087" s="1">
        <v>3309</v>
      </c>
      <c r="BA1087" s="1">
        <v>3346</v>
      </c>
      <c r="BB1087" s="1">
        <v>3298</v>
      </c>
      <c r="BC1087" s="1">
        <v>3328</v>
      </c>
      <c r="BH1087" s="1">
        <v>3348</v>
      </c>
      <c r="BI1087" s="1">
        <v>950</v>
      </c>
      <c r="BJ1087" s="1">
        <v>1516</v>
      </c>
      <c r="BK1087" s="1">
        <v>0.62664907651715041</v>
      </c>
      <c r="BL1087" s="1">
        <v>3309</v>
      </c>
      <c r="BM1087" s="1">
        <v>3315</v>
      </c>
      <c r="BN1087" s="1">
        <v>3298</v>
      </c>
      <c r="BO1087" s="1">
        <v>3315</v>
      </c>
      <c r="BP1087" s="1">
        <v>3309</v>
      </c>
      <c r="BQ1087" s="1">
        <v>3346</v>
      </c>
      <c r="BR1087" s="1">
        <v>3298</v>
      </c>
      <c r="BS1087" s="1">
        <v>3328</v>
      </c>
      <c r="BT1087" s="1">
        <v>3309</v>
      </c>
      <c r="BU1087" s="1">
        <v>3309</v>
      </c>
      <c r="BV1087" s="1">
        <v>3302</v>
      </c>
      <c r="BW1087" s="1">
        <v>3309</v>
      </c>
      <c r="BX1087" s="1">
        <v>927.78</v>
      </c>
    </row>
    <row r="1088" spans="1:76">
      <c r="A1088" s="1">
        <v>2017</v>
      </c>
      <c r="B1088" s="1">
        <v>5</v>
      </c>
      <c r="C1088" s="24">
        <v>42901</v>
      </c>
      <c r="D1088" s="26">
        <v>3317</v>
      </c>
      <c r="E1088" s="26">
        <v>3331</v>
      </c>
      <c r="F1088" s="26">
        <v>3313</v>
      </c>
      <c r="G1088" s="26">
        <v>3315</v>
      </c>
      <c r="H1088" s="1">
        <v>924.03</v>
      </c>
      <c r="I1088" s="81">
        <v>122.95079200000001</v>
      </c>
      <c r="J1088" s="119">
        <v>122.49812</v>
      </c>
      <c r="K1088" s="119">
        <v>83.429327999999998</v>
      </c>
      <c r="L1088" s="72">
        <v>83.202343999999997</v>
      </c>
      <c r="M1088" s="7">
        <v>3309</v>
      </c>
      <c r="O1088" s="84"/>
      <c r="P1088" s="13"/>
      <c r="Q1088" s="13"/>
      <c r="R1088" s="13"/>
      <c r="S1088" s="13"/>
      <c r="T1088" s="13"/>
      <c r="U1088" s="13"/>
      <c r="V1088" s="13"/>
      <c r="W1088" s="50"/>
      <c r="X1088" s="69">
        <v>3303</v>
      </c>
      <c r="Y1088" s="7">
        <v>3317</v>
      </c>
      <c r="Z1088" s="68">
        <v>3280</v>
      </c>
      <c r="AA1088" s="68">
        <v>3317</v>
      </c>
      <c r="AG1088" s="37"/>
      <c r="AH1088" s="37"/>
      <c r="AP1088" s="14">
        <v>3309</v>
      </c>
      <c r="AQ1088" s="14">
        <v>3357</v>
      </c>
      <c r="AR1088" s="14">
        <v>3298</v>
      </c>
      <c r="AS1088" s="14">
        <v>3331</v>
      </c>
      <c r="AT1088" s="14">
        <v>3332.3333333333335</v>
      </c>
      <c r="AU1088" s="127">
        <v>2</v>
      </c>
      <c r="AV1088" s="127" t="s">
        <v>618</v>
      </c>
      <c r="AW1088" s="14">
        <v>1676</v>
      </c>
      <c r="AX1088" s="127" t="s">
        <v>618</v>
      </c>
      <c r="AY1088" s="14">
        <v>1481</v>
      </c>
      <c r="AZ1088" s="1">
        <v>3303</v>
      </c>
      <c r="BA1088" s="1">
        <v>3306</v>
      </c>
      <c r="BB1088" s="1">
        <v>3280</v>
      </c>
      <c r="BC1088" s="1">
        <v>3303</v>
      </c>
      <c r="BH1088" s="1">
        <v>3318</v>
      </c>
      <c r="BI1088" s="1">
        <v>773</v>
      </c>
      <c r="BJ1088" s="1">
        <v>858</v>
      </c>
      <c r="BK1088" s="1">
        <v>0.9009324009324009</v>
      </c>
      <c r="BL1088" s="1">
        <v>3303</v>
      </c>
      <c r="BM1088" s="1">
        <v>3306</v>
      </c>
      <c r="BN1088" s="1">
        <v>3280</v>
      </c>
      <c r="BO1088" s="1">
        <v>3285</v>
      </c>
      <c r="BP1088" s="1">
        <v>3303</v>
      </c>
      <c r="BQ1088" s="1">
        <v>3306</v>
      </c>
      <c r="BR1088" s="1">
        <v>3280</v>
      </c>
      <c r="BS1088" s="1">
        <v>3300</v>
      </c>
      <c r="BT1088" s="1">
        <v>3303</v>
      </c>
      <c r="BU1088" s="1">
        <v>3305</v>
      </c>
      <c r="BV1088" s="1">
        <v>3302</v>
      </c>
      <c r="BW1088" s="1">
        <v>3305</v>
      </c>
      <c r="BX1088" s="1">
        <v>932.71</v>
      </c>
    </row>
    <row r="1089" spans="1:76">
      <c r="A1089" s="1">
        <v>2017</v>
      </c>
      <c r="B1089" s="1">
        <v>6</v>
      </c>
      <c r="C1089" s="24">
        <v>42902</v>
      </c>
      <c r="D1089" s="26">
        <v>3305</v>
      </c>
      <c r="E1089" s="26">
        <v>3321</v>
      </c>
      <c r="F1089" s="26">
        <v>3305</v>
      </c>
      <c r="G1089" s="26">
        <v>3313</v>
      </c>
      <c r="H1089" s="1">
        <v>929.9</v>
      </c>
      <c r="I1089" s="81">
        <v>124.03251299999999</v>
      </c>
      <c r="J1089" s="119">
        <v>123.95448</v>
      </c>
      <c r="K1089" s="119">
        <v>84.352784999999997</v>
      </c>
      <c r="L1089" s="72">
        <v>84.362849999999995</v>
      </c>
      <c r="M1089" s="7">
        <v>3315</v>
      </c>
      <c r="O1089" s="84"/>
      <c r="P1089" s="13"/>
      <c r="Q1089" s="13"/>
      <c r="R1089" s="13"/>
      <c r="S1089" s="13"/>
      <c r="T1089" s="13"/>
      <c r="U1089" s="13"/>
      <c r="V1089" s="13"/>
      <c r="W1089" s="50"/>
      <c r="X1089" s="69">
        <v>3315</v>
      </c>
      <c r="Y1089" s="7">
        <v>3333</v>
      </c>
      <c r="Z1089" s="68">
        <v>3303</v>
      </c>
      <c r="AA1089" s="68">
        <v>3323</v>
      </c>
      <c r="AG1089" s="37"/>
      <c r="AH1089" s="37"/>
      <c r="AP1089" s="14">
        <v>3303</v>
      </c>
      <c r="AQ1089" s="14">
        <v>3317</v>
      </c>
      <c r="AR1089" s="14">
        <v>3280</v>
      </c>
      <c r="AS1089" s="14">
        <v>3314</v>
      </c>
      <c r="AT1089" s="14">
        <v>3318.6666666666665</v>
      </c>
      <c r="AU1089" s="127">
        <v>8</v>
      </c>
      <c r="AV1089" s="127">
        <v>-1</v>
      </c>
      <c r="AW1089" s="14">
        <v>1675</v>
      </c>
      <c r="AX1089" s="127" t="s">
        <v>618</v>
      </c>
      <c r="AY1089" s="14">
        <v>1481</v>
      </c>
      <c r="AZ1089" s="1">
        <v>3315</v>
      </c>
      <c r="BA1089" s="1">
        <v>3333</v>
      </c>
      <c r="BB1089" s="1">
        <v>3305</v>
      </c>
      <c r="BC1089" s="1">
        <v>3305</v>
      </c>
      <c r="BH1089" s="1">
        <v>3312</v>
      </c>
      <c r="BI1089" s="1">
        <v>1027</v>
      </c>
      <c r="BJ1089" s="1">
        <v>764</v>
      </c>
      <c r="BK1089" s="1">
        <v>1.3442408376963351</v>
      </c>
      <c r="BL1089" s="1">
        <v>3315</v>
      </c>
      <c r="BM1089" s="1">
        <v>3333</v>
      </c>
      <c r="BN1089" s="1">
        <v>3315</v>
      </c>
      <c r="BO1089" s="1">
        <v>3323</v>
      </c>
      <c r="BP1089" s="1">
        <v>3315</v>
      </c>
      <c r="BQ1089" s="1">
        <v>3333</v>
      </c>
      <c r="BR1089" s="1">
        <v>3303</v>
      </c>
      <c r="BS1089" s="1">
        <v>3303</v>
      </c>
      <c r="BT1089" s="1">
        <v>3315</v>
      </c>
      <c r="BU1089" s="1">
        <v>3315</v>
      </c>
      <c r="BV1089" s="1">
        <v>3315</v>
      </c>
      <c r="BW1089" s="1">
        <v>3315</v>
      </c>
      <c r="BX1089" s="1">
        <v>923.32</v>
      </c>
    </row>
    <row r="1090" spans="1:76">
      <c r="A1090" s="1">
        <v>2017</v>
      </c>
      <c r="B1090" s="1">
        <v>2</v>
      </c>
      <c r="C1090" s="24">
        <v>42905</v>
      </c>
      <c r="D1090" s="26">
        <v>3318</v>
      </c>
      <c r="E1090" s="26">
        <v>3335</v>
      </c>
      <c r="F1090" s="26">
        <v>3318</v>
      </c>
      <c r="G1090" s="26">
        <v>3327</v>
      </c>
      <c r="H1090" s="1">
        <v>929.9</v>
      </c>
      <c r="I1090" s="81">
        <v>124.3644</v>
      </c>
      <c r="J1090" s="119">
        <v>124.39923</v>
      </c>
      <c r="K1090" s="119">
        <v>84.482100000000003</v>
      </c>
      <c r="L1090" s="72">
        <v>84.600369999999998</v>
      </c>
      <c r="M1090" s="7">
        <v>3331</v>
      </c>
      <c r="O1090" s="84"/>
      <c r="P1090" s="13"/>
      <c r="Q1090" s="13"/>
      <c r="R1090" s="13"/>
      <c r="S1090" s="13"/>
      <c r="T1090" s="13"/>
      <c r="U1090" s="13"/>
      <c r="V1090" s="13"/>
      <c r="W1090" s="50"/>
      <c r="X1090" s="69">
        <v>3315</v>
      </c>
      <c r="Y1090" s="7">
        <v>3333</v>
      </c>
      <c r="Z1090" s="68">
        <v>3303</v>
      </c>
      <c r="AA1090" s="68">
        <v>3323</v>
      </c>
      <c r="AG1090" s="37"/>
      <c r="AH1090" s="37"/>
      <c r="AP1090" s="14">
        <v>3315</v>
      </c>
      <c r="AQ1090" s="14">
        <v>3333</v>
      </c>
      <c r="AR1090" s="14">
        <v>3303</v>
      </c>
      <c r="AS1090" s="14">
        <v>3327</v>
      </c>
      <c r="AT1090" s="14">
        <v>3324</v>
      </c>
      <c r="AU1090" s="127">
        <v>9</v>
      </c>
      <c r="AV1090" s="127" t="s">
        <v>618</v>
      </c>
      <c r="AW1090" s="14">
        <v>1675</v>
      </c>
      <c r="AX1090" s="127" t="s">
        <v>618</v>
      </c>
      <c r="AY1090" s="14">
        <v>1481</v>
      </c>
      <c r="AZ1090" s="1">
        <v>3329</v>
      </c>
      <c r="BA1090" s="1">
        <v>3329</v>
      </c>
      <c r="BB1090" s="1">
        <v>3307</v>
      </c>
      <c r="BC1090" s="1">
        <v>3310</v>
      </c>
      <c r="BH1090" s="1">
        <v>3323</v>
      </c>
      <c r="BI1090" s="1">
        <v>858</v>
      </c>
      <c r="BJ1090" s="1">
        <v>913</v>
      </c>
      <c r="BK1090" s="1">
        <v>0.93975903614457834</v>
      </c>
      <c r="BL1090" s="1">
        <v>3329</v>
      </c>
      <c r="BM1090" s="1">
        <v>3329</v>
      </c>
      <c r="BN1090" s="1">
        <v>3307</v>
      </c>
      <c r="BO1090" s="1">
        <v>3307</v>
      </c>
      <c r="BP1090" s="1">
        <v>3329</v>
      </c>
      <c r="BQ1090" s="1">
        <v>3329</v>
      </c>
      <c r="BR1090" s="1">
        <v>3307</v>
      </c>
      <c r="BS1090" s="1">
        <v>3325</v>
      </c>
      <c r="BT1090" s="1">
        <v>3329</v>
      </c>
      <c r="BU1090" s="1">
        <v>3329</v>
      </c>
      <c r="BV1090" s="1">
        <v>3320</v>
      </c>
      <c r="BW1090" s="1">
        <v>3320</v>
      </c>
      <c r="BX1090" s="1">
        <v>923.24</v>
      </c>
    </row>
    <row r="1091" spans="1:76">
      <c r="A1091" s="1">
        <v>2017</v>
      </c>
      <c r="B1091" s="1">
        <v>3</v>
      </c>
      <c r="C1091" s="24">
        <v>42906</v>
      </c>
      <c r="D1091" s="26">
        <v>3335</v>
      </c>
      <c r="E1091" s="26">
        <v>3345</v>
      </c>
      <c r="F1091" s="26">
        <v>3330</v>
      </c>
      <c r="G1091" s="26">
        <v>3344</v>
      </c>
      <c r="H1091" s="1">
        <v>922.35</v>
      </c>
      <c r="I1091" s="81">
        <v>124.48976399999999</v>
      </c>
      <c r="J1091" s="119">
        <v>124.5342</v>
      </c>
      <c r="K1091" s="119">
        <v>84.958039999999997</v>
      </c>
      <c r="L1091" s="72">
        <v>84.952349999999996</v>
      </c>
      <c r="M1091" s="7">
        <v>3349</v>
      </c>
      <c r="O1091" s="84"/>
      <c r="P1091" s="13"/>
      <c r="Q1091" s="13"/>
      <c r="R1091" s="13"/>
      <c r="S1091" s="13"/>
      <c r="T1091" s="13"/>
      <c r="U1091" s="13"/>
      <c r="V1091" s="13"/>
      <c r="W1091" s="50"/>
      <c r="X1091" s="69">
        <v>3347</v>
      </c>
      <c r="Y1091" s="7">
        <v>3349</v>
      </c>
      <c r="Z1091" s="68">
        <v>3319</v>
      </c>
      <c r="AA1091" s="68">
        <v>3322</v>
      </c>
      <c r="AG1091" s="37"/>
      <c r="AH1091" s="37"/>
      <c r="AP1091" s="14">
        <v>3345</v>
      </c>
      <c r="AQ1091" s="130">
        <v>3333</v>
      </c>
      <c r="AR1091" s="130">
        <v>3303</v>
      </c>
      <c r="AS1091" s="130">
        <v>3327</v>
      </c>
      <c r="AT1091" s="14">
        <v>3322.6666666666665</v>
      </c>
      <c r="AU1091" s="127">
        <v>9</v>
      </c>
      <c r="AV1091" s="127" t="s">
        <v>618</v>
      </c>
      <c r="AW1091" s="14">
        <v>1675</v>
      </c>
      <c r="AX1091" s="127" t="s">
        <v>618</v>
      </c>
      <c r="AY1091" s="14">
        <v>1481</v>
      </c>
      <c r="AZ1091" s="1">
        <v>3347</v>
      </c>
      <c r="BA1091" s="1">
        <v>3349</v>
      </c>
      <c r="BB1091" s="1">
        <v>3320</v>
      </c>
      <c r="BC1091" s="1">
        <v>3329</v>
      </c>
      <c r="BH1091" s="35">
        <v>3323</v>
      </c>
      <c r="BI1091" s="35">
        <v>858</v>
      </c>
      <c r="BJ1091" s="35">
        <v>913</v>
      </c>
      <c r="BK1091" s="35">
        <v>0.93975903614457834</v>
      </c>
      <c r="BL1091" s="1">
        <v>3347</v>
      </c>
      <c r="BM1091" s="1">
        <v>3349</v>
      </c>
      <c r="BN1091" s="1">
        <v>3320</v>
      </c>
      <c r="BO1091" s="1">
        <v>3327</v>
      </c>
      <c r="BP1091" s="1">
        <v>3347</v>
      </c>
      <c r="BQ1091" s="1">
        <v>3349</v>
      </c>
      <c r="BR1091" s="1">
        <v>3320</v>
      </c>
      <c r="BS1091" s="1">
        <v>3323</v>
      </c>
      <c r="BT1091" s="1">
        <v>3347</v>
      </c>
      <c r="BU1091" s="1">
        <v>3349</v>
      </c>
      <c r="BV1091" s="1">
        <v>3347</v>
      </c>
      <c r="BW1091" s="1">
        <v>3349</v>
      </c>
      <c r="BX1091" s="1">
        <v>929.35</v>
      </c>
    </row>
    <row r="1092" spans="1:76">
      <c r="A1092" s="1">
        <v>2017</v>
      </c>
      <c r="B1092" s="1">
        <v>4</v>
      </c>
      <c r="C1092" s="24">
        <v>42907</v>
      </c>
      <c r="D1092" s="26">
        <v>3324</v>
      </c>
      <c r="E1092" s="26">
        <v>3327</v>
      </c>
      <c r="F1092" s="26">
        <v>3306</v>
      </c>
      <c r="G1092" s="26">
        <v>3306</v>
      </c>
      <c r="H1092" s="1">
        <v>928.33</v>
      </c>
      <c r="I1092" s="81">
        <v>123.86577</v>
      </c>
      <c r="J1092" s="119">
        <v>123.77669400000001</v>
      </c>
      <c r="K1092" s="119">
        <v>84.213143000000002</v>
      </c>
      <c r="L1092" s="72">
        <v>84.040961999999993</v>
      </c>
      <c r="M1092" s="7">
        <v>3303</v>
      </c>
      <c r="O1092" s="84"/>
      <c r="P1092" s="13"/>
      <c r="Q1092" s="13"/>
      <c r="R1092" s="13"/>
      <c r="S1092" s="13"/>
      <c r="T1092" s="13"/>
      <c r="U1092" s="13"/>
      <c r="V1092" s="13"/>
      <c r="W1092" s="50"/>
      <c r="X1092" s="69">
        <v>3304</v>
      </c>
      <c r="Y1092" s="7">
        <v>3337</v>
      </c>
      <c r="Z1092" s="68">
        <v>3300</v>
      </c>
      <c r="AA1092" s="68">
        <v>3337</v>
      </c>
      <c r="AG1092" s="37"/>
      <c r="AH1092" s="37"/>
      <c r="AP1092" s="14">
        <v>3347</v>
      </c>
      <c r="AQ1092" s="14">
        <v>3349</v>
      </c>
      <c r="AR1092" s="14">
        <v>3319</v>
      </c>
      <c r="AS1092" s="14">
        <v>3320</v>
      </c>
      <c r="AT1092" s="14">
        <v>3324.6666666666665</v>
      </c>
      <c r="AU1092" s="127">
        <v>18</v>
      </c>
      <c r="AV1092" s="127" t="s">
        <v>618</v>
      </c>
      <c r="AW1092" s="14">
        <v>1675</v>
      </c>
      <c r="AX1092" s="127">
        <v>-19</v>
      </c>
      <c r="AY1092" s="14">
        <v>1462</v>
      </c>
      <c r="AZ1092" s="1">
        <v>3304</v>
      </c>
      <c r="BA1092" s="1">
        <v>3328</v>
      </c>
      <c r="BB1092" s="1">
        <v>3300</v>
      </c>
      <c r="BC1092" s="1">
        <v>3319</v>
      </c>
      <c r="BH1092" s="1">
        <v>3324</v>
      </c>
      <c r="BI1092" s="1">
        <v>1384</v>
      </c>
      <c r="BJ1092" s="1">
        <v>1836</v>
      </c>
      <c r="BK1092" s="1">
        <v>0.75381263616557737</v>
      </c>
      <c r="BL1092" s="1">
        <v>3304</v>
      </c>
      <c r="BM1092" s="1">
        <v>3328</v>
      </c>
      <c r="BN1092" s="1">
        <v>3300</v>
      </c>
      <c r="BO1092" s="1">
        <v>3316</v>
      </c>
      <c r="BP1092" s="1">
        <v>3304</v>
      </c>
      <c r="BQ1092" s="1">
        <v>3335</v>
      </c>
      <c r="BR1092" s="1">
        <v>3300</v>
      </c>
      <c r="BS1092" s="1">
        <v>3335</v>
      </c>
      <c r="BT1092" s="1">
        <v>3304</v>
      </c>
      <c r="BU1092" s="1">
        <v>3305</v>
      </c>
      <c r="BV1092" s="1">
        <v>3300</v>
      </c>
      <c r="BW1092" s="1">
        <v>3304</v>
      </c>
      <c r="BX1092" s="1">
        <v>920.35</v>
      </c>
    </row>
    <row r="1093" spans="1:76">
      <c r="A1093" s="1">
        <v>2017</v>
      </c>
      <c r="B1093" s="1">
        <v>5</v>
      </c>
      <c r="C1093" s="24">
        <v>42908</v>
      </c>
      <c r="D1093" s="26">
        <v>3336</v>
      </c>
      <c r="E1093" s="26">
        <v>3347</v>
      </c>
      <c r="F1093" s="26">
        <v>3334</v>
      </c>
      <c r="G1093" s="26">
        <v>3341</v>
      </c>
      <c r="H1093" s="1">
        <v>925.78</v>
      </c>
      <c r="I1093" s="81">
        <v>124.10987</v>
      </c>
      <c r="J1093" s="119">
        <v>123.920524</v>
      </c>
      <c r="K1093" s="119">
        <v>83.932494000000005</v>
      </c>
      <c r="L1093" s="72">
        <v>83.786794</v>
      </c>
      <c r="M1093" s="7">
        <v>3334</v>
      </c>
      <c r="O1093" s="84"/>
      <c r="P1093" s="13"/>
      <c r="Q1093" s="13"/>
      <c r="R1093" s="13"/>
      <c r="S1093" s="13"/>
      <c r="T1093" s="13"/>
      <c r="U1093" s="13"/>
      <c r="V1093" s="13"/>
      <c r="W1093" s="50"/>
      <c r="X1093" s="69">
        <v>3333</v>
      </c>
      <c r="Y1093" s="7">
        <v>3351</v>
      </c>
      <c r="Z1093" s="68">
        <v>3319</v>
      </c>
      <c r="AA1093" s="68">
        <v>3327</v>
      </c>
      <c r="AG1093" s="37"/>
      <c r="AH1093" s="37"/>
      <c r="AP1093" s="14">
        <v>3304</v>
      </c>
      <c r="AQ1093" s="14">
        <v>3347</v>
      </c>
      <c r="AR1093" s="14">
        <v>3300</v>
      </c>
      <c r="AS1093" s="14">
        <v>3342</v>
      </c>
      <c r="AT1093" s="14">
        <v>3329.6666666666665</v>
      </c>
      <c r="AU1093" s="127">
        <v>5</v>
      </c>
      <c r="AV1093" s="127" t="s">
        <v>618</v>
      </c>
      <c r="AW1093" s="14">
        <v>1675</v>
      </c>
      <c r="AX1093" s="127" t="s">
        <v>618</v>
      </c>
      <c r="AY1093" s="14">
        <v>1462</v>
      </c>
      <c r="AZ1093" s="1">
        <v>3333</v>
      </c>
      <c r="BA1093" s="1">
        <v>3351</v>
      </c>
      <c r="BB1093" s="1">
        <v>3330</v>
      </c>
      <c r="BC1093" s="1">
        <v>3349</v>
      </c>
      <c r="BH1093" s="1">
        <v>3337</v>
      </c>
      <c r="BI1093" s="1">
        <v>1335</v>
      </c>
      <c r="BJ1093" s="1">
        <v>933</v>
      </c>
      <c r="BK1093" s="1">
        <v>1.4308681672025723</v>
      </c>
      <c r="BL1093" s="1">
        <v>3333</v>
      </c>
      <c r="BM1093" s="1">
        <v>3351</v>
      </c>
      <c r="BN1093" s="1">
        <v>3330</v>
      </c>
      <c r="BO1093" s="1">
        <v>3350</v>
      </c>
      <c r="BP1093" s="1">
        <v>3333</v>
      </c>
      <c r="BQ1093" s="1">
        <v>3351</v>
      </c>
      <c r="BR1093" s="1">
        <v>3330</v>
      </c>
      <c r="BS1093" s="1">
        <v>3345</v>
      </c>
      <c r="BT1093" s="1">
        <v>3333</v>
      </c>
      <c r="BU1093" s="1">
        <v>3333</v>
      </c>
      <c r="BV1093" s="1">
        <v>3330</v>
      </c>
      <c r="BW1093" s="1">
        <v>3330</v>
      </c>
      <c r="BX1093" s="1">
        <v>929.49</v>
      </c>
    </row>
    <row r="1094" spans="1:76">
      <c r="A1094" s="1">
        <v>2017</v>
      </c>
      <c r="B1094" s="1">
        <v>6</v>
      </c>
      <c r="C1094" s="24">
        <v>42909</v>
      </c>
      <c r="D1094" s="26">
        <v>3336</v>
      </c>
      <c r="E1094" s="26">
        <v>3336</v>
      </c>
      <c r="F1094" s="26">
        <v>3326</v>
      </c>
      <c r="G1094" s="26">
        <v>3327</v>
      </c>
      <c r="H1094" s="1">
        <v>930.17</v>
      </c>
      <c r="I1094" s="81">
        <v>124.310844</v>
      </c>
      <c r="J1094" s="119">
        <v>124.34435999999999</v>
      </c>
      <c r="K1094" s="119">
        <v>84.175754999999995</v>
      </c>
      <c r="L1094" s="72">
        <v>84.231840000000005</v>
      </c>
      <c r="M1094" s="7">
        <v>3344</v>
      </c>
      <c r="O1094" s="84"/>
      <c r="P1094" s="13"/>
      <c r="Q1094" s="13"/>
      <c r="R1094" s="13"/>
      <c r="S1094" s="13"/>
      <c r="T1094" s="13"/>
      <c r="U1094" s="13"/>
      <c r="V1094" s="13"/>
      <c r="W1094" s="50"/>
      <c r="X1094" s="69">
        <v>3343</v>
      </c>
      <c r="Y1094" s="7">
        <v>3350</v>
      </c>
      <c r="Z1094" s="68">
        <v>3322</v>
      </c>
      <c r="AA1094" s="68">
        <v>3335</v>
      </c>
      <c r="AG1094" s="37"/>
      <c r="AH1094" s="37"/>
      <c r="AP1094" s="14">
        <v>3333</v>
      </c>
      <c r="AQ1094" s="14">
        <v>3351</v>
      </c>
      <c r="AR1094" s="14">
        <v>3319</v>
      </c>
      <c r="AS1094" s="14">
        <v>3330</v>
      </c>
      <c r="AT1094" s="14">
        <v>3330.6666666666665</v>
      </c>
      <c r="AU1094" s="127">
        <v>9</v>
      </c>
      <c r="AV1094" s="127" t="s">
        <v>618</v>
      </c>
      <c r="AW1094" s="14">
        <v>1675</v>
      </c>
      <c r="AX1094" s="127" t="s">
        <v>618</v>
      </c>
      <c r="AY1094" s="14">
        <v>1462</v>
      </c>
      <c r="AZ1094" s="1">
        <v>3343</v>
      </c>
      <c r="BA1094" s="1">
        <v>3350</v>
      </c>
      <c r="BB1094" s="1">
        <v>3331</v>
      </c>
      <c r="BC1094" s="1">
        <v>3331</v>
      </c>
      <c r="BH1094" s="1">
        <v>3329</v>
      </c>
      <c r="BI1094" s="1">
        <v>1288</v>
      </c>
      <c r="BJ1094" s="1">
        <v>863</v>
      </c>
      <c r="BK1094" s="1">
        <v>1.4924681344148321</v>
      </c>
      <c r="BL1094" s="1">
        <v>3343</v>
      </c>
      <c r="BM1094" s="1">
        <v>3350</v>
      </c>
      <c r="BN1094" s="1">
        <v>3331</v>
      </c>
      <c r="BO1094" s="1">
        <v>3331</v>
      </c>
      <c r="BP1094" s="1">
        <v>3343</v>
      </c>
      <c r="BQ1094" s="1">
        <v>3350</v>
      </c>
      <c r="BR1094" s="1">
        <v>3322</v>
      </c>
      <c r="BS1094" s="1">
        <v>3331</v>
      </c>
      <c r="BT1094" s="1">
        <v>3343</v>
      </c>
      <c r="BU1094" s="1">
        <v>3350</v>
      </c>
      <c r="BV1094" s="1">
        <v>3341</v>
      </c>
      <c r="BW1094" s="1">
        <v>3350</v>
      </c>
      <c r="BX1094" s="1">
        <v>933.32</v>
      </c>
    </row>
    <row r="1095" spans="1:76">
      <c r="A1095" s="1">
        <v>2017</v>
      </c>
      <c r="B1095" s="1">
        <v>2</v>
      </c>
      <c r="C1095" s="24">
        <v>42912</v>
      </c>
      <c r="D1095" s="26">
        <v>3332</v>
      </c>
      <c r="E1095" s="26">
        <v>3342</v>
      </c>
      <c r="F1095" s="26">
        <v>3330</v>
      </c>
      <c r="G1095" s="26">
        <v>3336</v>
      </c>
      <c r="H1095" s="1">
        <v>917.95</v>
      </c>
      <c r="I1095" s="81">
        <v>124.63422</v>
      </c>
      <c r="J1095" s="119">
        <v>124.790565</v>
      </c>
      <c r="K1095" s="119">
        <v>84.437178000000003</v>
      </c>
      <c r="L1095" s="72">
        <v>84.545969999999997</v>
      </c>
      <c r="M1095" s="7">
        <v>3343</v>
      </c>
      <c r="O1095" s="84"/>
      <c r="P1095" s="13"/>
      <c r="Q1095" s="13"/>
      <c r="R1095" s="13"/>
      <c r="S1095" s="13"/>
      <c r="T1095" s="13"/>
      <c r="U1095" s="13"/>
      <c r="V1095" s="13"/>
      <c r="W1095" s="50"/>
      <c r="X1095" s="69">
        <v>3340</v>
      </c>
      <c r="Y1095" s="7">
        <v>3340</v>
      </c>
      <c r="Z1095" s="68">
        <v>3300</v>
      </c>
      <c r="AA1095" s="68">
        <v>3315</v>
      </c>
      <c r="AG1095" s="37"/>
      <c r="AH1095" s="37"/>
      <c r="AP1095" s="14">
        <v>3343</v>
      </c>
      <c r="AQ1095" s="14">
        <v>3350</v>
      </c>
      <c r="AR1095" s="14">
        <v>3322</v>
      </c>
      <c r="AS1095" s="14">
        <v>3340</v>
      </c>
      <c r="AT1095" s="14">
        <v>3337.3333333333335</v>
      </c>
      <c r="AU1095" s="127">
        <v>4</v>
      </c>
      <c r="AV1095" s="127" t="s">
        <v>618</v>
      </c>
      <c r="AW1095" s="14">
        <v>1675</v>
      </c>
      <c r="AX1095" s="127" t="s">
        <v>618</v>
      </c>
      <c r="AY1095" s="14">
        <v>1462</v>
      </c>
      <c r="AZ1095" s="1">
        <v>3340</v>
      </c>
      <c r="BA1095" s="1">
        <v>3340</v>
      </c>
      <c r="BB1095" s="1">
        <v>3300</v>
      </c>
      <c r="BC1095" s="1">
        <v>3318</v>
      </c>
      <c r="BH1095" s="1">
        <v>3336</v>
      </c>
      <c r="BI1095" s="1">
        <v>1324</v>
      </c>
      <c r="BJ1095" s="1">
        <v>842</v>
      </c>
      <c r="BK1095" s="1">
        <v>1.5724465558194773</v>
      </c>
      <c r="BL1095" s="1">
        <v>3340</v>
      </c>
      <c r="BM1095" s="1">
        <v>3340</v>
      </c>
      <c r="BN1095" s="1">
        <v>3300</v>
      </c>
      <c r="BO1095" s="1">
        <v>3322</v>
      </c>
      <c r="BP1095" s="1">
        <v>3340</v>
      </c>
      <c r="BQ1095" s="1">
        <v>3340</v>
      </c>
      <c r="BR1095" s="1">
        <v>3300</v>
      </c>
      <c r="BS1095" s="1">
        <v>3304</v>
      </c>
      <c r="BT1095" s="1">
        <v>3340</v>
      </c>
      <c r="BU1095" s="1">
        <v>3340</v>
      </c>
      <c r="BV1095" s="1">
        <v>3320</v>
      </c>
      <c r="BW1095" s="1">
        <v>3325</v>
      </c>
      <c r="BX1095" s="1">
        <v>922.8</v>
      </c>
    </row>
    <row r="1096" spans="1:76">
      <c r="A1096" s="1">
        <v>2017</v>
      </c>
      <c r="B1096" s="1">
        <v>3</v>
      </c>
      <c r="C1096" s="24">
        <v>42913</v>
      </c>
      <c r="D1096" s="26">
        <v>3318</v>
      </c>
      <c r="E1096" s="26">
        <v>3326</v>
      </c>
      <c r="F1096" s="26">
        <v>3313</v>
      </c>
      <c r="G1096" s="26">
        <v>3320</v>
      </c>
      <c r="H1096" s="1">
        <v>918.79</v>
      </c>
      <c r="I1096" s="81">
        <v>124.947563</v>
      </c>
      <c r="J1096" s="119">
        <v>124.9923</v>
      </c>
      <c r="K1096" s="119">
        <v>84.891533999999993</v>
      </c>
      <c r="L1096" s="72">
        <v>84.970190000000002</v>
      </c>
      <c r="M1096" s="7">
        <v>3324</v>
      </c>
      <c r="O1096" s="84"/>
      <c r="P1096" s="13"/>
      <c r="Q1096" s="13"/>
      <c r="R1096" s="13"/>
      <c r="S1096" s="13"/>
      <c r="T1096" s="13"/>
      <c r="U1096" s="13"/>
      <c r="V1096" s="13"/>
      <c r="W1096" s="50"/>
      <c r="X1096" s="69">
        <v>3325</v>
      </c>
      <c r="Y1096" s="7">
        <v>3340</v>
      </c>
      <c r="Z1096" s="68">
        <v>3321</v>
      </c>
      <c r="AA1096" s="68">
        <v>3340</v>
      </c>
      <c r="AG1096" s="37"/>
      <c r="AH1096" s="37"/>
      <c r="AP1096" s="14">
        <v>3340</v>
      </c>
      <c r="AQ1096" s="14">
        <v>3340</v>
      </c>
      <c r="AR1096" s="14">
        <v>3300</v>
      </c>
      <c r="AS1096" s="14">
        <v>3319</v>
      </c>
      <c r="AT1096" s="14">
        <v>3329.6666666666665</v>
      </c>
      <c r="AU1096" s="127">
        <v>2</v>
      </c>
      <c r="AV1096" s="127" t="s">
        <v>618</v>
      </c>
      <c r="AW1096" s="14">
        <v>1675</v>
      </c>
      <c r="AX1096" s="127" t="s">
        <v>618</v>
      </c>
      <c r="AY1096" s="14">
        <v>1462</v>
      </c>
      <c r="AZ1096" s="1">
        <v>3325</v>
      </c>
      <c r="BA1096" s="1">
        <v>3330</v>
      </c>
      <c r="BB1096" s="1">
        <v>3321</v>
      </c>
      <c r="BC1096" s="1">
        <v>3329</v>
      </c>
      <c r="BH1096" s="1">
        <v>3315</v>
      </c>
      <c r="BI1096" s="1">
        <v>993</v>
      </c>
      <c r="BJ1096" s="1">
        <v>803</v>
      </c>
      <c r="BK1096" s="1">
        <v>1.2366127023661271</v>
      </c>
      <c r="BL1096" s="1">
        <v>3325</v>
      </c>
      <c r="BM1096" s="1">
        <v>3330</v>
      </c>
      <c r="BN1096" s="1">
        <v>3321</v>
      </c>
      <c r="BO1096" s="1">
        <v>3323</v>
      </c>
      <c r="BP1096" s="1">
        <v>3325</v>
      </c>
      <c r="BQ1096" s="1">
        <v>3340</v>
      </c>
      <c r="BR1096" s="1">
        <v>3321</v>
      </c>
      <c r="BS1096" s="1">
        <v>3340</v>
      </c>
      <c r="BT1096" s="1">
        <v>3325</v>
      </c>
      <c r="BU1096" s="1">
        <v>3330</v>
      </c>
      <c r="BV1096" s="1">
        <v>3325</v>
      </c>
      <c r="BW1096" s="1">
        <v>3330</v>
      </c>
      <c r="BX1096" s="1">
        <v>923.98</v>
      </c>
    </row>
    <row r="1097" spans="1:76">
      <c r="A1097" s="1">
        <v>2017</v>
      </c>
      <c r="B1097" s="1">
        <v>4</v>
      </c>
      <c r="C1097" s="24">
        <v>42914</v>
      </c>
      <c r="D1097" s="26">
        <v>3328</v>
      </c>
      <c r="E1097" s="26">
        <v>3337</v>
      </c>
      <c r="F1097" s="26">
        <v>3326</v>
      </c>
      <c r="G1097" s="26">
        <v>3330</v>
      </c>
      <c r="H1097" s="1">
        <v>921.58</v>
      </c>
      <c r="I1097" s="81">
        <v>127.539602</v>
      </c>
      <c r="J1097" s="119">
        <v>127.561948</v>
      </c>
      <c r="K1097" s="119">
        <v>85.344697999999994</v>
      </c>
      <c r="L1097" s="72">
        <v>85.236003999999994</v>
      </c>
      <c r="M1097" s="7">
        <v>3340</v>
      </c>
      <c r="O1097" s="84"/>
      <c r="P1097" s="13"/>
      <c r="Q1097" s="13"/>
      <c r="R1097" s="13"/>
      <c r="S1097" s="13"/>
      <c r="T1097" s="13"/>
      <c r="U1097" s="13"/>
      <c r="V1097" s="13"/>
      <c r="W1097" s="50"/>
      <c r="X1097" s="69">
        <v>3330</v>
      </c>
      <c r="Y1097" s="7">
        <v>3345</v>
      </c>
      <c r="Z1097" s="68">
        <v>3323</v>
      </c>
      <c r="AA1097" s="68">
        <v>3335</v>
      </c>
      <c r="AG1097" s="37"/>
      <c r="AH1097" s="37"/>
      <c r="AP1097" s="14">
        <v>3325</v>
      </c>
      <c r="AQ1097" s="14">
        <v>3340</v>
      </c>
      <c r="AR1097" s="14">
        <v>3321</v>
      </c>
      <c r="AS1097" s="14">
        <v>3330</v>
      </c>
      <c r="AT1097" s="14">
        <v>3329.6666666666665</v>
      </c>
      <c r="AU1097" s="127">
        <v>2</v>
      </c>
      <c r="AV1097" s="127" t="s">
        <v>618</v>
      </c>
      <c r="AW1097" s="14">
        <v>1675</v>
      </c>
      <c r="AX1097" s="127" t="s">
        <v>618</v>
      </c>
      <c r="AY1097" s="14">
        <v>1462</v>
      </c>
      <c r="AZ1097" s="1">
        <v>3329</v>
      </c>
      <c r="BA1097" s="1">
        <v>3346</v>
      </c>
      <c r="BB1097" s="1">
        <v>3327</v>
      </c>
      <c r="BC1097" s="1">
        <v>3334</v>
      </c>
      <c r="BH1097" s="1">
        <v>3328</v>
      </c>
      <c r="BI1097" s="1">
        <v>621</v>
      </c>
      <c r="BJ1097" s="1">
        <v>507</v>
      </c>
      <c r="BK1097" s="1">
        <v>1.2248520710059172</v>
      </c>
      <c r="BL1097" s="1">
        <v>3329</v>
      </c>
      <c r="BM1097" s="1">
        <v>3346</v>
      </c>
      <c r="BN1097" s="1">
        <v>3327</v>
      </c>
      <c r="BO1097" s="1">
        <v>3334</v>
      </c>
      <c r="BP1097" s="1">
        <v>3329</v>
      </c>
      <c r="BQ1097" s="1">
        <v>3346</v>
      </c>
      <c r="BR1097" s="1">
        <v>3327</v>
      </c>
      <c r="BS1097" s="1">
        <v>3327</v>
      </c>
      <c r="BT1097" s="1">
        <v>3329</v>
      </c>
      <c r="BU1097" s="1">
        <v>3329</v>
      </c>
      <c r="BV1097" s="1">
        <v>3327</v>
      </c>
      <c r="BW1097" s="1">
        <v>3329</v>
      </c>
      <c r="BX1097" s="1">
        <v>920.6</v>
      </c>
    </row>
    <row r="1098" spans="1:76">
      <c r="A1098" s="1">
        <v>2017</v>
      </c>
      <c r="B1098" s="1">
        <v>5</v>
      </c>
      <c r="C1098" s="24">
        <v>42915</v>
      </c>
      <c r="D1098" s="26">
        <v>3335</v>
      </c>
      <c r="E1098" s="26">
        <v>3350</v>
      </c>
      <c r="F1098" s="26">
        <v>3333</v>
      </c>
      <c r="G1098" s="26">
        <v>3350</v>
      </c>
      <c r="H1098" s="1">
        <v>920.74</v>
      </c>
      <c r="I1098" s="81">
        <v>128.111661</v>
      </c>
      <c r="J1098" s="119">
        <v>128.35968399999999</v>
      </c>
      <c r="K1098" s="119">
        <v>86.059055999999998</v>
      </c>
      <c r="L1098" s="72">
        <v>86.220950000000002</v>
      </c>
      <c r="M1098" s="7">
        <v>3350</v>
      </c>
      <c r="O1098" s="84"/>
      <c r="P1098" s="13"/>
      <c r="Q1098" s="13"/>
      <c r="R1098" s="13"/>
      <c r="S1098" s="13"/>
      <c r="T1098" s="13"/>
      <c r="U1098" s="13"/>
      <c r="V1098" s="13"/>
      <c r="W1098" s="50"/>
      <c r="X1098" s="69">
        <v>3347</v>
      </c>
      <c r="Y1098" s="7">
        <v>3354</v>
      </c>
      <c r="Z1098" s="68">
        <v>3320</v>
      </c>
      <c r="AA1098" s="68">
        <v>3332</v>
      </c>
      <c r="AG1098" s="37"/>
      <c r="AH1098" s="37"/>
      <c r="AP1098" s="14">
        <v>3330</v>
      </c>
      <c r="AQ1098" s="14">
        <v>3345</v>
      </c>
      <c r="AR1098" s="14">
        <v>3323</v>
      </c>
      <c r="AS1098" s="14">
        <v>3338</v>
      </c>
      <c r="AT1098" s="14">
        <v>3329</v>
      </c>
      <c r="AU1098" s="127">
        <v>15</v>
      </c>
      <c r="AV1098" s="127">
        <v>-19</v>
      </c>
      <c r="AW1098" s="14">
        <v>1656</v>
      </c>
      <c r="AX1098" s="127" t="s">
        <v>618</v>
      </c>
      <c r="AY1098" s="14">
        <v>1462</v>
      </c>
      <c r="AZ1098" s="1">
        <v>3347</v>
      </c>
      <c r="BA1098" s="1">
        <v>3349</v>
      </c>
      <c r="BB1098" s="1">
        <v>3320</v>
      </c>
      <c r="BC1098" s="1">
        <v>3343</v>
      </c>
      <c r="BH1098" s="1">
        <v>3336</v>
      </c>
      <c r="BI1098" s="1">
        <v>1126</v>
      </c>
      <c r="BJ1098" s="1">
        <v>846</v>
      </c>
      <c r="BK1098" s="1">
        <v>1.3309692671394799</v>
      </c>
      <c r="BL1098" s="1">
        <v>3347</v>
      </c>
      <c r="BM1098" s="1">
        <v>3349</v>
      </c>
      <c r="BN1098" s="1">
        <v>3320</v>
      </c>
      <c r="BO1098" s="1">
        <v>3320</v>
      </c>
      <c r="BP1098" s="1">
        <v>3347</v>
      </c>
      <c r="BQ1098" s="1">
        <v>3350</v>
      </c>
      <c r="BR1098" s="1">
        <v>3320</v>
      </c>
      <c r="BS1098" s="1">
        <v>3349</v>
      </c>
      <c r="BT1098" s="1">
        <v>3347</v>
      </c>
      <c r="BU1098" s="1">
        <v>3349</v>
      </c>
      <c r="BV1098" s="1">
        <v>3342</v>
      </c>
      <c r="BW1098" s="1">
        <v>3344</v>
      </c>
      <c r="BX1098" s="1">
        <v>920.13</v>
      </c>
    </row>
    <row r="1099" spans="1:76">
      <c r="A1099" s="1">
        <v>2017</v>
      </c>
      <c r="B1099" s="1">
        <v>6</v>
      </c>
      <c r="C1099" s="24">
        <v>42916</v>
      </c>
      <c r="D1099" s="26">
        <v>3328</v>
      </c>
      <c r="E1099" s="26">
        <v>3333</v>
      </c>
      <c r="F1099" s="26">
        <v>3321</v>
      </c>
      <c r="G1099" s="26">
        <v>3330</v>
      </c>
      <c r="H1099" s="1">
        <v>925.87</v>
      </c>
      <c r="I1099" s="81">
        <v>127.971648</v>
      </c>
      <c r="J1099" s="119">
        <v>127.9152</v>
      </c>
      <c r="K1099" s="119">
        <v>86.008955999999998</v>
      </c>
      <c r="L1099" s="72">
        <v>85.982399999999998</v>
      </c>
      <c r="M1099" s="7">
        <v>3320</v>
      </c>
      <c r="O1099" s="84"/>
      <c r="P1099" s="13"/>
      <c r="Q1099" s="13"/>
      <c r="R1099" s="13"/>
      <c r="S1099" s="13"/>
      <c r="T1099" s="13"/>
      <c r="U1099" s="13"/>
      <c r="V1099" s="13"/>
      <c r="W1099" s="50"/>
      <c r="X1099" s="69">
        <v>3321</v>
      </c>
      <c r="Y1099" s="7">
        <v>3355</v>
      </c>
      <c r="Z1099" s="68">
        <v>3320</v>
      </c>
      <c r="AA1099" s="68">
        <v>3352</v>
      </c>
      <c r="AG1099" s="37"/>
      <c r="AH1099" s="37"/>
      <c r="AP1099" s="14">
        <v>3347</v>
      </c>
      <c r="AQ1099" s="14">
        <v>3354</v>
      </c>
      <c r="AR1099" s="14">
        <v>3320</v>
      </c>
      <c r="AS1099" s="14">
        <v>3326</v>
      </c>
      <c r="AT1099" s="14">
        <v>3331.3333333333335</v>
      </c>
      <c r="AU1099" s="127">
        <v>2</v>
      </c>
      <c r="AV1099" s="127" t="s">
        <v>618</v>
      </c>
      <c r="AW1099" s="14">
        <v>1656</v>
      </c>
      <c r="AX1099" s="127" t="s">
        <v>618</v>
      </c>
      <c r="AY1099" s="14">
        <v>1462</v>
      </c>
      <c r="AZ1099" s="1">
        <v>3321</v>
      </c>
      <c r="BA1099" s="1">
        <v>3355</v>
      </c>
      <c r="BB1099" s="1">
        <v>3320</v>
      </c>
      <c r="BC1099" s="1">
        <v>3349</v>
      </c>
      <c r="BH1099" s="1">
        <v>3328</v>
      </c>
      <c r="BI1099" s="1">
        <v>955</v>
      </c>
      <c r="BJ1099" s="1">
        <v>946</v>
      </c>
      <c r="BK1099" s="1">
        <v>1.0095137420718816</v>
      </c>
      <c r="BL1099" s="1">
        <v>3321</v>
      </c>
      <c r="BM1099" s="1">
        <v>3355</v>
      </c>
      <c r="BN1099" s="1">
        <v>3320</v>
      </c>
      <c r="BO1099" s="1">
        <v>3343</v>
      </c>
      <c r="BP1099" s="1">
        <v>3321</v>
      </c>
      <c r="BQ1099" s="1">
        <v>3355</v>
      </c>
      <c r="BR1099" s="1">
        <v>3320</v>
      </c>
      <c r="BS1099" s="1">
        <v>3335</v>
      </c>
      <c r="BT1099" s="1">
        <v>3321</v>
      </c>
      <c r="BU1099" s="1">
        <v>3331</v>
      </c>
      <c r="BV1099" s="1">
        <v>3320</v>
      </c>
      <c r="BW1099" s="1">
        <v>3331</v>
      </c>
      <c r="BX1099" s="1">
        <v>922.06</v>
      </c>
    </row>
    <row r="1100" spans="1:76">
      <c r="A1100" s="1">
        <v>2017</v>
      </c>
      <c r="B1100" s="1">
        <v>2</v>
      </c>
      <c r="C1100" s="24">
        <v>42919</v>
      </c>
      <c r="D1100" s="26">
        <v>3358</v>
      </c>
      <c r="E1100" s="26">
        <v>3360</v>
      </c>
      <c r="F1100" s="26">
        <v>3342</v>
      </c>
      <c r="G1100" s="26">
        <v>3342</v>
      </c>
      <c r="H1100" s="1">
        <v>905.09</v>
      </c>
      <c r="I1100" s="81">
        <v>128.43080499999999</v>
      </c>
      <c r="J1100" s="119">
        <v>128.38707199999999</v>
      </c>
      <c r="K1100" s="119">
        <v>86.359615000000005</v>
      </c>
      <c r="L1100" s="72">
        <v>86.394880000000001</v>
      </c>
      <c r="M1100" s="7">
        <v>3340</v>
      </c>
      <c r="O1100" s="84"/>
      <c r="P1100" s="13"/>
      <c r="Q1100" s="13"/>
      <c r="R1100" s="13"/>
      <c r="S1100" s="13"/>
      <c r="T1100" s="13"/>
      <c r="U1100" s="13"/>
      <c r="V1100" s="13"/>
      <c r="W1100" s="50"/>
      <c r="X1100" s="69">
        <v>3340</v>
      </c>
      <c r="Y1100" s="7">
        <v>3350</v>
      </c>
      <c r="Z1100" s="68">
        <v>3313</v>
      </c>
      <c r="AA1100" s="68">
        <v>3315</v>
      </c>
      <c r="AG1100" s="37"/>
      <c r="AH1100" s="37"/>
      <c r="AP1100" s="14">
        <v>3321</v>
      </c>
      <c r="AQ1100" s="14">
        <v>3360</v>
      </c>
      <c r="AR1100" s="14">
        <v>3320</v>
      </c>
      <c r="AS1100" s="14">
        <v>3352</v>
      </c>
      <c r="AT1100" s="14">
        <v>3338.6666666666665</v>
      </c>
      <c r="AU1100" s="127">
        <v>16</v>
      </c>
      <c r="AV1100" s="127" t="s">
        <v>618</v>
      </c>
      <c r="AW1100" s="14">
        <v>1656</v>
      </c>
      <c r="AX1100" s="127" t="s">
        <v>618</v>
      </c>
      <c r="AY1100" s="14">
        <v>1462</v>
      </c>
      <c r="AZ1100" s="1">
        <v>3340</v>
      </c>
      <c r="BA1100" s="1">
        <v>3350</v>
      </c>
      <c r="BB1100" s="1">
        <v>3315</v>
      </c>
      <c r="BC1100" s="1">
        <v>3326</v>
      </c>
      <c r="BH1100" s="1">
        <v>3356</v>
      </c>
      <c r="BI1100" s="1">
        <v>969</v>
      </c>
      <c r="BJ1100" s="1">
        <v>900</v>
      </c>
      <c r="BK1100" s="1">
        <v>1.0766666666666667</v>
      </c>
      <c r="BL1100" s="1">
        <v>3340</v>
      </c>
      <c r="BM1100" s="1">
        <v>3350</v>
      </c>
      <c r="BN1100" s="1">
        <v>3322</v>
      </c>
      <c r="BO1100" s="1">
        <v>3329</v>
      </c>
      <c r="BP1100" s="1">
        <v>3340</v>
      </c>
      <c r="BQ1100" s="1">
        <v>3350</v>
      </c>
      <c r="BR1100" s="1">
        <v>3313</v>
      </c>
      <c r="BS1100" s="1">
        <v>3317</v>
      </c>
      <c r="BT1100" s="1">
        <v>3340</v>
      </c>
      <c r="BU1100" s="1">
        <v>3350</v>
      </c>
      <c r="BV1100" s="1">
        <v>3340</v>
      </c>
      <c r="BW1100" s="1">
        <v>3345</v>
      </c>
      <c r="BX1100" s="1">
        <v>918.89</v>
      </c>
    </row>
    <row r="1101" spans="1:76">
      <c r="A1101" s="1">
        <v>2017</v>
      </c>
      <c r="B1101" s="1">
        <v>3</v>
      </c>
      <c r="C1101" s="24">
        <v>42920</v>
      </c>
      <c r="D1101" s="26">
        <v>3314</v>
      </c>
      <c r="E1101" s="26">
        <v>3321</v>
      </c>
      <c r="F1101" s="26">
        <v>3311</v>
      </c>
      <c r="G1101" s="26">
        <v>3317</v>
      </c>
      <c r="H1101" s="1">
        <v>913.65</v>
      </c>
      <c r="I1101" s="81">
        <v>128.29908</v>
      </c>
      <c r="J1101" s="119">
        <v>128.26576</v>
      </c>
      <c r="K1101" s="119">
        <v>85.916376</v>
      </c>
      <c r="L1101" s="72">
        <v>85.958382999999998</v>
      </c>
      <c r="M1101" s="7">
        <v>3321</v>
      </c>
      <c r="O1101" s="84"/>
      <c r="P1101" s="13"/>
      <c r="Q1101" s="13"/>
      <c r="R1101" s="13"/>
      <c r="S1101" s="13"/>
      <c r="T1101" s="13"/>
      <c r="U1101" s="13"/>
      <c r="V1101" s="13"/>
      <c r="W1101" s="50"/>
      <c r="X1101" s="69">
        <v>3312</v>
      </c>
      <c r="Y1101" s="7">
        <v>3344</v>
      </c>
      <c r="Z1101" s="68">
        <v>3312</v>
      </c>
      <c r="AA1101" s="68">
        <v>3335</v>
      </c>
      <c r="AG1101" s="37"/>
      <c r="AH1101" s="37"/>
      <c r="AP1101" s="14">
        <v>3340</v>
      </c>
      <c r="AQ1101" s="14">
        <v>3350</v>
      </c>
      <c r="AR1101" s="14">
        <v>3313</v>
      </c>
      <c r="AS1101" s="14">
        <v>3315</v>
      </c>
      <c r="AT1101" s="14">
        <v>3331</v>
      </c>
      <c r="AU1101" s="127">
        <v>3</v>
      </c>
      <c r="AV1101" s="127" t="s">
        <v>618</v>
      </c>
      <c r="AW1101" s="14">
        <v>1656</v>
      </c>
      <c r="AX1101" s="127" t="s">
        <v>618</v>
      </c>
      <c r="AY1101" s="14">
        <v>1462</v>
      </c>
      <c r="AZ1101" s="1">
        <v>3312</v>
      </c>
      <c r="BA1101" s="1">
        <v>3333</v>
      </c>
      <c r="BB1101" s="1">
        <v>3312</v>
      </c>
      <c r="BC1101" s="1">
        <v>3331</v>
      </c>
      <c r="BH1101" s="1">
        <v>3356</v>
      </c>
      <c r="BI1101" s="1">
        <v>969</v>
      </c>
      <c r="BJ1101" s="1">
        <v>900</v>
      </c>
      <c r="BK1101" s="1">
        <v>1.0766666666666667</v>
      </c>
      <c r="BL1101" s="1">
        <v>3312</v>
      </c>
      <c r="BM1101" s="1">
        <v>3333</v>
      </c>
      <c r="BN1101" s="1">
        <v>3312</v>
      </c>
      <c r="BO1101" s="1">
        <v>3325</v>
      </c>
      <c r="BP1101" s="1">
        <v>3312</v>
      </c>
      <c r="BQ1101" s="1">
        <v>3344</v>
      </c>
      <c r="BR1101" s="1">
        <v>3312</v>
      </c>
      <c r="BS1101" s="1">
        <v>3334</v>
      </c>
      <c r="BT1101" s="1">
        <v>3340</v>
      </c>
      <c r="BU1101" s="1">
        <v>3350</v>
      </c>
      <c r="BV1101" s="1">
        <v>3313</v>
      </c>
      <c r="BW1101" s="1">
        <v>3315</v>
      </c>
      <c r="BX1101" s="1">
        <v>910.18</v>
      </c>
    </row>
    <row r="1102" spans="1:76">
      <c r="A1102" s="1">
        <v>2017</v>
      </c>
      <c r="B1102" s="1">
        <v>4</v>
      </c>
      <c r="C1102" s="24">
        <v>42921</v>
      </c>
      <c r="D1102" s="26">
        <v>3335</v>
      </c>
      <c r="E1102" s="26">
        <v>3339</v>
      </c>
      <c r="F1102" s="26">
        <v>3327</v>
      </c>
      <c r="G1102" s="26">
        <v>3328</v>
      </c>
      <c r="H1102" s="1">
        <v>910.34</v>
      </c>
      <c r="I1102" s="81">
        <v>128.61792</v>
      </c>
      <c r="J1102" s="119">
        <v>128.82233099999999</v>
      </c>
      <c r="K1102" s="119">
        <v>86.341571999999999</v>
      </c>
      <c r="L1102" s="72">
        <v>86.228352000000001</v>
      </c>
      <c r="M1102" s="7">
        <v>3328</v>
      </c>
      <c r="O1102" s="84"/>
      <c r="P1102" s="13"/>
      <c r="Q1102" s="13"/>
      <c r="R1102" s="13"/>
      <c r="S1102" s="13"/>
      <c r="T1102" s="13"/>
      <c r="U1102" s="13"/>
      <c r="V1102" s="13"/>
      <c r="W1102" s="50"/>
      <c r="X1102" s="69">
        <v>3328</v>
      </c>
      <c r="Y1102" s="7">
        <v>3331</v>
      </c>
      <c r="Z1102" s="68">
        <v>3305</v>
      </c>
      <c r="AA1102" s="68">
        <v>3327</v>
      </c>
      <c r="AG1102" s="37"/>
      <c r="AH1102" s="37"/>
      <c r="AP1102" s="14">
        <v>3312</v>
      </c>
      <c r="AQ1102" s="14">
        <v>3344</v>
      </c>
      <c r="AR1102" s="14">
        <v>3312</v>
      </c>
      <c r="AS1102" s="14">
        <v>3331</v>
      </c>
      <c r="AT1102" s="14">
        <v>3332.6666666666665</v>
      </c>
      <c r="AU1102" s="127">
        <v>7</v>
      </c>
      <c r="AV1102" s="127" t="s">
        <v>618</v>
      </c>
      <c r="AW1102" s="14">
        <v>1656</v>
      </c>
      <c r="AX1102" s="127" t="s">
        <v>618</v>
      </c>
      <c r="AY1102" s="14">
        <v>1462</v>
      </c>
      <c r="AZ1102" s="1">
        <v>3328</v>
      </c>
      <c r="BA1102" s="1">
        <v>3331</v>
      </c>
      <c r="BB1102" s="1">
        <v>3307</v>
      </c>
      <c r="BC1102" s="1">
        <v>3309</v>
      </c>
      <c r="BH1102" s="1">
        <v>3332</v>
      </c>
      <c r="BI1102" s="1">
        <v>1286</v>
      </c>
      <c r="BJ1102" s="1">
        <v>965</v>
      </c>
      <c r="BK1102" s="1">
        <v>1.332642487046632</v>
      </c>
      <c r="BL1102" s="1">
        <v>3328</v>
      </c>
      <c r="BM1102" s="1">
        <v>3331</v>
      </c>
      <c r="BN1102" s="1">
        <v>3307</v>
      </c>
      <c r="BO1102" s="1">
        <v>3307</v>
      </c>
      <c r="BP1102" s="1">
        <v>3328</v>
      </c>
      <c r="BQ1102" s="1">
        <v>3331</v>
      </c>
      <c r="BR1102" s="1">
        <v>3305</v>
      </c>
      <c r="BS1102" s="1">
        <v>3306</v>
      </c>
      <c r="BT1102" s="1">
        <v>3328</v>
      </c>
      <c r="BU1102" s="1">
        <v>3331</v>
      </c>
      <c r="BV1102" s="1">
        <v>3327</v>
      </c>
      <c r="BW1102" s="1">
        <v>3328</v>
      </c>
      <c r="BX1102" s="1">
        <v>908.18</v>
      </c>
    </row>
    <row r="1103" spans="1:76">
      <c r="A1103" s="1">
        <v>2017</v>
      </c>
      <c r="B1103" s="1">
        <v>5</v>
      </c>
      <c r="C1103" s="24">
        <v>42922</v>
      </c>
      <c r="D1103" s="26">
        <v>3325</v>
      </c>
      <c r="E1103" s="26">
        <v>3325</v>
      </c>
      <c r="F1103" s="26">
        <v>3312</v>
      </c>
      <c r="G1103" s="26">
        <v>3323</v>
      </c>
      <c r="H1103" s="1">
        <v>911.46</v>
      </c>
      <c r="I1103" s="81">
        <v>128.31209999999999</v>
      </c>
      <c r="J1103" s="119">
        <v>128.62951200000001</v>
      </c>
      <c r="K1103" s="119">
        <v>85.994</v>
      </c>
      <c r="L1103" s="72">
        <v>86.058944999999994</v>
      </c>
      <c r="M1103" s="7">
        <v>3321</v>
      </c>
      <c r="O1103" s="84"/>
      <c r="P1103" s="13"/>
      <c r="Q1103" s="13"/>
      <c r="R1103" s="13"/>
      <c r="S1103" s="13"/>
      <c r="T1103" s="13"/>
      <c r="U1103" s="13"/>
      <c r="V1103" s="13"/>
      <c r="W1103" s="50"/>
      <c r="X1103" s="69">
        <v>3322</v>
      </c>
      <c r="Y1103" s="7">
        <v>3329</v>
      </c>
      <c r="Z1103" s="68">
        <v>3312</v>
      </c>
      <c r="AA1103" s="68">
        <v>3326</v>
      </c>
      <c r="AG1103" s="37"/>
      <c r="AH1103" s="37"/>
      <c r="AP1103" s="14">
        <v>3328</v>
      </c>
      <c r="AQ1103" s="14">
        <v>3331</v>
      </c>
      <c r="AR1103" s="14">
        <v>3305</v>
      </c>
      <c r="AS1103" s="14">
        <v>3318</v>
      </c>
      <c r="AT1103" s="14">
        <v>3321.3333333333335</v>
      </c>
      <c r="AU1103" s="127">
        <v>2</v>
      </c>
      <c r="AV1103" s="127" t="s">
        <v>618</v>
      </c>
      <c r="AW1103" s="14">
        <v>1656</v>
      </c>
      <c r="AX1103" s="127" t="s">
        <v>618</v>
      </c>
      <c r="AY1103" s="14">
        <v>1462</v>
      </c>
      <c r="AZ1103" s="1">
        <v>3322</v>
      </c>
      <c r="BA1103" s="1">
        <v>3329</v>
      </c>
      <c r="BB1103" s="1">
        <v>3312</v>
      </c>
      <c r="BC1103" s="1">
        <v>3316</v>
      </c>
      <c r="BH1103" s="1">
        <v>3318</v>
      </c>
      <c r="BI1103" s="1">
        <v>1388</v>
      </c>
      <c r="BJ1103" s="1">
        <v>877</v>
      </c>
      <c r="BK1103" s="1">
        <v>1.5826681870011403</v>
      </c>
      <c r="BL1103" s="1">
        <v>3322</v>
      </c>
      <c r="BM1103" s="1">
        <v>3329</v>
      </c>
      <c r="BN1103" s="1">
        <v>3312</v>
      </c>
      <c r="BO1103" s="1">
        <v>3314</v>
      </c>
      <c r="BP1103" s="1">
        <v>3322</v>
      </c>
      <c r="BQ1103" s="1">
        <v>3329</v>
      </c>
      <c r="BR1103" s="1">
        <v>3312</v>
      </c>
      <c r="BS1103" s="1">
        <v>3316</v>
      </c>
      <c r="BT1103" s="1">
        <v>3322</v>
      </c>
      <c r="BU1103" s="1">
        <v>3329</v>
      </c>
      <c r="BV1103" s="1">
        <v>3318</v>
      </c>
      <c r="BW1103" s="1">
        <v>3328</v>
      </c>
      <c r="BX1103" s="1">
        <v>909.9</v>
      </c>
    </row>
    <row r="1104" spans="1:76">
      <c r="A1104" s="1">
        <v>2017</v>
      </c>
      <c r="B1104" s="1">
        <v>6</v>
      </c>
      <c r="C1104" s="24">
        <v>42923</v>
      </c>
      <c r="D1104" s="26">
        <v>3318</v>
      </c>
      <c r="E1104" s="26">
        <v>3327</v>
      </c>
      <c r="F1104" s="26">
        <v>3313</v>
      </c>
      <c r="G1104" s="26">
        <v>3317</v>
      </c>
      <c r="H1104" s="1">
        <v>907.06</v>
      </c>
      <c r="I1104" s="81">
        <v>129.868492</v>
      </c>
      <c r="J1104" s="119">
        <v>129.845541</v>
      </c>
      <c r="K1104" s="119">
        <v>86.347641999999993</v>
      </c>
      <c r="L1104" s="72">
        <v>86.298323999999994</v>
      </c>
      <c r="M1104" s="7">
        <v>3317</v>
      </c>
      <c r="O1104" s="84"/>
      <c r="P1104" s="13"/>
      <c r="Q1104" s="13"/>
      <c r="R1104" s="13"/>
      <c r="S1104" s="13"/>
      <c r="T1104" s="13"/>
      <c r="U1104" s="13"/>
      <c r="V1104" s="13"/>
      <c r="W1104" s="50"/>
      <c r="X1104" s="69">
        <v>3317</v>
      </c>
      <c r="Y1104" s="7">
        <v>3352</v>
      </c>
      <c r="Z1104" s="68">
        <v>3316</v>
      </c>
      <c r="AA1104" s="68">
        <v>3332</v>
      </c>
      <c r="AG1104" s="37"/>
      <c r="AH1104" s="37"/>
      <c r="AP1104" s="14">
        <v>3322</v>
      </c>
      <c r="AQ1104" s="14">
        <v>3329</v>
      </c>
      <c r="AR1104" s="14">
        <v>3312</v>
      </c>
      <c r="AS1104" s="14">
        <v>3320</v>
      </c>
      <c r="AT1104" s="14">
        <v>3323</v>
      </c>
      <c r="AU1104" s="127">
        <v>1</v>
      </c>
      <c r="AV1104" s="127" t="s">
        <v>618</v>
      </c>
      <c r="AW1104" s="14">
        <v>1656</v>
      </c>
      <c r="AX1104" s="127" t="s">
        <v>618</v>
      </c>
      <c r="AY1104" s="14">
        <v>1462</v>
      </c>
      <c r="AZ1104" s="1">
        <v>3317</v>
      </c>
      <c r="BA1104" s="1">
        <v>3352</v>
      </c>
      <c r="BB1104" s="1">
        <v>3317</v>
      </c>
      <c r="BC1104" s="1">
        <v>3330</v>
      </c>
      <c r="BH1104" s="1">
        <v>3315</v>
      </c>
      <c r="BI1104" s="1">
        <v>913</v>
      </c>
      <c r="BJ1104" s="1">
        <v>1431</v>
      </c>
      <c r="BK1104" s="1">
        <v>0.63801537386443041</v>
      </c>
      <c r="BL1104" s="1">
        <v>3317</v>
      </c>
      <c r="BM1104" s="1">
        <v>3352</v>
      </c>
      <c r="BN1104" s="1">
        <v>3317</v>
      </c>
      <c r="BO1104" s="1">
        <v>3339</v>
      </c>
      <c r="BP1104" s="1">
        <v>3317</v>
      </c>
      <c r="BQ1104" s="1">
        <v>3352</v>
      </c>
      <c r="BR1104" s="1">
        <v>3316</v>
      </c>
      <c r="BS1104" s="1">
        <v>3323</v>
      </c>
      <c r="BT1104" s="1">
        <v>3317</v>
      </c>
      <c r="BU1104" s="1">
        <v>3322</v>
      </c>
      <c r="BV1104" s="1">
        <v>3317</v>
      </c>
      <c r="BW1104" s="1">
        <v>3322</v>
      </c>
      <c r="BX1104" s="1">
        <v>905.36</v>
      </c>
    </row>
    <row r="1105" spans="1:76">
      <c r="A1105" s="1">
        <v>2017</v>
      </c>
      <c r="B1105" s="1">
        <v>2</v>
      </c>
      <c r="C1105" s="24">
        <v>42926</v>
      </c>
      <c r="D1105" s="26">
        <v>3331</v>
      </c>
      <c r="E1105" s="26">
        <v>3340</v>
      </c>
      <c r="F1105" s="26">
        <v>3327</v>
      </c>
      <c r="G1105" s="26">
        <v>3329</v>
      </c>
      <c r="H1105" s="1">
        <v>901.35</v>
      </c>
      <c r="I1105" s="81">
        <v>130.16515999999999</v>
      </c>
      <c r="J1105" s="119">
        <v>130.33636200000001</v>
      </c>
      <c r="K1105" s="119">
        <v>86.826260000000005</v>
      </c>
      <c r="L1105" s="72">
        <v>86.856627000000003</v>
      </c>
      <c r="M1105" s="7">
        <v>3322</v>
      </c>
      <c r="O1105" s="84"/>
      <c r="P1105" s="13"/>
      <c r="Q1105" s="13"/>
      <c r="R1105" s="13"/>
      <c r="S1105" s="13"/>
      <c r="T1105" s="13"/>
      <c r="U1105" s="13"/>
      <c r="V1105" s="13"/>
      <c r="W1105" s="50"/>
      <c r="X1105" s="69">
        <v>3322</v>
      </c>
      <c r="Y1105" s="7">
        <v>3329</v>
      </c>
      <c r="Z1105" s="68">
        <v>3301</v>
      </c>
      <c r="AA1105" s="68">
        <v>3321</v>
      </c>
      <c r="AG1105" s="37"/>
      <c r="AH1105" s="37"/>
      <c r="AP1105" s="14">
        <v>3317</v>
      </c>
      <c r="AQ1105" s="14">
        <v>3352</v>
      </c>
      <c r="AR1105" s="14">
        <v>3316</v>
      </c>
      <c r="AS1105" s="14">
        <v>3339</v>
      </c>
      <c r="AT1105" s="14">
        <v>3325.6666666666665</v>
      </c>
      <c r="AU1105" s="127">
        <v>2</v>
      </c>
      <c r="AV1105" s="127" t="s">
        <v>618</v>
      </c>
      <c r="AW1105" s="14">
        <v>1656</v>
      </c>
      <c r="AX1105" s="127" t="s">
        <v>618</v>
      </c>
      <c r="AY1105" s="14">
        <v>1462</v>
      </c>
      <c r="AZ1105" s="1">
        <v>3322</v>
      </c>
      <c r="BA1105" s="1">
        <v>3329</v>
      </c>
      <c r="BB1105" s="1">
        <v>3301</v>
      </c>
      <c r="BC1105" s="1">
        <v>3310</v>
      </c>
      <c r="BH1105" s="1">
        <v>3335</v>
      </c>
      <c r="BI1105" s="1">
        <v>1367</v>
      </c>
      <c r="BJ1105" s="1">
        <v>955</v>
      </c>
      <c r="BK1105" s="1">
        <v>1.4314136125654451</v>
      </c>
      <c r="BL1105" s="1">
        <v>3322</v>
      </c>
      <c r="BM1105" s="1">
        <v>3329</v>
      </c>
      <c r="BN1105" s="1">
        <v>3301</v>
      </c>
      <c r="BO1105" s="1">
        <v>3306</v>
      </c>
      <c r="BP1105" s="1">
        <v>3322</v>
      </c>
      <c r="BQ1105" s="1">
        <v>3329</v>
      </c>
      <c r="BR1105" s="1">
        <v>3301</v>
      </c>
      <c r="BS1105" s="1">
        <v>3317</v>
      </c>
      <c r="BT1105" s="1">
        <v>3322</v>
      </c>
      <c r="BU1105" s="1">
        <v>3322</v>
      </c>
      <c r="BV1105" s="1">
        <v>3319</v>
      </c>
      <c r="BW1105" s="1">
        <v>3320</v>
      </c>
      <c r="BX1105" s="1">
        <v>901.54</v>
      </c>
    </row>
    <row r="1106" spans="1:76">
      <c r="A1106" s="1">
        <v>2017</v>
      </c>
      <c r="B1106" s="1">
        <v>3</v>
      </c>
      <c r="C1106" s="24">
        <v>42927</v>
      </c>
      <c r="D1106" s="26">
        <v>3320</v>
      </c>
      <c r="E1106" s="26">
        <v>3322</v>
      </c>
      <c r="F1106" s="26">
        <v>3311</v>
      </c>
      <c r="G1106" s="26">
        <v>3316</v>
      </c>
      <c r="H1106" s="1">
        <v>901.69</v>
      </c>
      <c r="I1106" s="81">
        <v>130.29021</v>
      </c>
      <c r="J1106" s="119">
        <v>130.22163</v>
      </c>
      <c r="K1106" s="119">
        <v>87.142302000000001</v>
      </c>
      <c r="L1106" s="72">
        <v>87.168998000000002</v>
      </c>
      <c r="M1106" s="7">
        <v>3311</v>
      </c>
      <c r="O1106" s="84"/>
      <c r="P1106" s="13"/>
      <c r="Q1106" s="13"/>
      <c r="R1106" s="13"/>
      <c r="S1106" s="13"/>
      <c r="T1106" s="13"/>
      <c r="U1106" s="13"/>
      <c r="V1106" s="13"/>
      <c r="W1106" s="50"/>
      <c r="X1106" s="69">
        <v>3311</v>
      </c>
      <c r="Y1106" s="7">
        <v>3316</v>
      </c>
      <c r="Z1106" s="68">
        <v>3296</v>
      </c>
      <c r="AA1106" s="68">
        <v>3315</v>
      </c>
      <c r="AG1106" s="37"/>
      <c r="AH1106" s="37"/>
      <c r="AP1106" s="14">
        <v>3322</v>
      </c>
      <c r="AQ1106" s="14">
        <v>3329</v>
      </c>
      <c r="AR1106" s="14">
        <v>3301</v>
      </c>
      <c r="AS1106" s="14">
        <v>3320</v>
      </c>
      <c r="AT1106" s="14">
        <v>3326.3333333333335</v>
      </c>
      <c r="AU1106" s="127">
        <v>4</v>
      </c>
      <c r="AV1106" s="127" t="s">
        <v>618</v>
      </c>
      <c r="AW1106" s="14">
        <v>1656</v>
      </c>
      <c r="AX1106" s="127" t="s">
        <v>618</v>
      </c>
      <c r="AY1106" s="14">
        <v>1462</v>
      </c>
      <c r="AZ1106" s="1">
        <v>3311</v>
      </c>
      <c r="BA1106" s="1">
        <v>3313</v>
      </c>
      <c r="BB1106" s="1">
        <v>3300</v>
      </c>
      <c r="BC1106" s="1">
        <v>3306</v>
      </c>
      <c r="BH1106" s="1">
        <v>3314</v>
      </c>
      <c r="BI1106" s="1">
        <v>1300</v>
      </c>
      <c r="BJ1106" s="1">
        <v>925</v>
      </c>
      <c r="BK1106" s="1">
        <v>1.4054054054054055</v>
      </c>
      <c r="BL1106" s="1">
        <v>3311</v>
      </c>
      <c r="BM1106" s="1">
        <v>3313</v>
      </c>
      <c r="BN1106" s="1">
        <v>3302</v>
      </c>
      <c r="BO1106" s="1">
        <v>3305</v>
      </c>
      <c r="BP1106" s="1">
        <v>3311</v>
      </c>
      <c r="BQ1106" s="1">
        <v>3313</v>
      </c>
      <c r="BR1106" s="1">
        <v>3296</v>
      </c>
      <c r="BS1106" s="1">
        <v>3304</v>
      </c>
      <c r="BT1106" s="1">
        <v>3311</v>
      </c>
      <c r="BU1106" s="1">
        <v>3313</v>
      </c>
      <c r="BV1106" s="1">
        <v>3307</v>
      </c>
      <c r="BW1106" s="1">
        <v>3308</v>
      </c>
      <c r="BX1106" s="1">
        <v>896.3</v>
      </c>
    </row>
    <row r="1107" spans="1:76">
      <c r="A1107" s="1">
        <v>2017</v>
      </c>
      <c r="B1107" s="1">
        <v>4</v>
      </c>
      <c r="C1107" s="24">
        <v>42928</v>
      </c>
      <c r="D1107" s="26">
        <v>3317</v>
      </c>
      <c r="E1107" s="26">
        <v>3324</v>
      </c>
      <c r="F1107" s="26">
        <v>3314</v>
      </c>
      <c r="G1107" s="26">
        <v>3322</v>
      </c>
      <c r="H1107" s="1">
        <v>916.56</v>
      </c>
      <c r="I1107" s="81">
        <v>130.014036</v>
      </c>
      <c r="J1107" s="119">
        <v>130.02549300000001</v>
      </c>
      <c r="K1107" s="119">
        <v>86.744112000000001</v>
      </c>
      <c r="L1107" s="72">
        <v>86.751756</v>
      </c>
      <c r="M1107" s="7">
        <v>3317</v>
      </c>
      <c r="O1107" s="84"/>
      <c r="P1107" s="13"/>
      <c r="Q1107" s="13"/>
      <c r="R1107" s="13"/>
      <c r="S1107" s="13"/>
      <c r="T1107" s="13"/>
      <c r="U1107" s="13"/>
      <c r="V1107" s="13"/>
      <c r="W1107" s="50"/>
      <c r="X1107" s="69">
        <v>3318</v>
      </c>
      <c r="Y1107" s="7">
        <v>3348</v>
      </c>
      <c r="Z1107" s="68">
        <v>3312</v>
      </c>
      <c r="AA1107" s="68">
        <v>3344</v>
      </c>
      <c r="AG1107" s="37"/>
      <c r="AH1107" s="37"/>
      <c r="AP1107" s="14">
        <v>3311</v>
      </c>
      <c r="AQ1107" s="14">
        <v>3317</v>
      </c>
      <c r="AR1107" s="14">
        <v>3296</v>
      </c>
      <c r="AS1107" s="14">
        <v>3316</v>
      </c>
      <c r="AT1107" s="14">
        <v>3325</v>
      </c>
      <c r="AU1107" s="127">
        <v>5</v>
      </c>
      <c r="AV1107" s="127">
        <v>29</v>
      </c>
      <c r="AW1107" s="14">
        <v>1685</v>
      </c>
      <c r="AX1107" s="127" t="s">
        <v>618</v>
      </c>
      <c r="AY1107" s="14">
        <v>1462</v>
      </c>
      <c r="AZ1107" s="1">
        <v>3318</v>
      </c>
      <c r="BA1107" s="1">
        <v>3347</v>
      </c>
      <c r="BB1107" s="1">
        <v>3312</v>
      </c>
      <c r="BC1107" s="1">
        <v>3340</v>
      </c>
      <c r="BH1107" s="1">
        <v>3310</v>
      </c>
      <c r="BI1107" s="1">
        <v>1204</v>
      </c>
      <c r="BJ1107" s="1">
        <v>958</v>
      </c>
      <c r="BK1107" s="1">
        <v>1.2567849686847599</v>
      </c>
      <c r="BL1107" s="1">
        <v>3318</v>
      </c>
      <c r="BM1107" s="1">
        <v>3347</v>
      </c>
      <c r="BN1107" s="1">
        <v>3312</v>
      </c>
      <c r="BO1107" s="1">
        <v>3341</v>
      </c>
      <c r="BP1107" s="1">
        <v>3318</v>
      </c>
      <c r="BQ1107" s="1">
        <v>3347</v>
      </c>
      <c r="BR1107" s="1">
        <v>3312</v>
      </c>
      <c r="BS1107" s="1">
        <v>3340</v>
      </c>
      <c r="BT1107" s="1">
        <v>3318</v>
      </c>
      <c r="BU1107" s="1">
        <v>3321</v>
      </c>
      <c r="BV1107" s="1">
        <v>3315</v>
      </c>
      <c r="BW1107" s="1">
        <v>3319</v>
      </c>
      <c r="BX1107" s="1">
        <v>906.26</v>
      </c>
    </row>
    <row r="1108" spans="1:76">
      <c r="A1108" s="1">
        <v>2017</v>
      </c>
      <c r="B1108" s="1">
        <v>5</v>
      </c>
      <c r="C1108" s="24">
        <v>42929</v>
      </c>
      <c r="D1108" s="26">
        <v>3348</v>
      </c>
      <c r="E1108" s="26">
        <v>3350</v>
      </c>
      <c r="F1108" s="26">
        <v>3344</v>
      </c>
      <c r="G1108" s="26">
        <v>3348</v>
      </c>
      <c r="H1108" s="1">
        <v>905.76</v>
      </c>
      <c r="I1108" s="81">
        <v>129.46570600000001</v>
      </c>
      <c r="J1108" s="119">
        <v>129.36311499999999</v>
      </c>
      <c r="K1108" s="119">
        <v>87.219121000000001</v>
      </c>
      <c r="L1108" s="72">
        <v>87.319820000000007</v>
      </c>
      <c r="M1108" s="7">
        <v>3349</v>
      </c>
      <c r="O1108" s="84"/>
      <c r="P1108" s="13"/>
      <c r="Q1108" s="13"/>
      <c r="R1108" s="13"/>
      <c r="S1108" s="13"/>
      <c r="T1108" s="13"/>
      <c r="U1108" s="13"/>
      <c r="V1108" s="13"/>
      <c r="W1108" s="50"/>
      <c r="X1108" s="69">
        <v>3350</v>
      </c>
      <c r="Y1108" s="7">
        <v>3350</v>
      </c>
      <c r="Z1108" s="68">
        <v>3315</v>
      </c>
      <c r="AA1108" s="68">
        <v>3317</v>
      </c>
      <c r="AG1108" s="37"/>
      <c r="AH1108" s="37"/>
      <c r="AP1108" s="14">
        <v>3318</v>
      </c>
      <c r="AQ1108" s="14">
        <v>3350</v>
      </c>
      <c r="AR1108" s="14">
        <v>3312</v>
      </c>
      <c r="AS1108" s="14">
        <v>3348</v>
      </c>
      <c r="AT1108" s="14">
        <v>3328</v>
      </c>
      <c r="AU1108" s="127">
        <v>0</v>
      </c>
      <c r="AV1108" s="127" t="s">
        <v>618</v>
      </c>
      <c r="AW1108" s="14">
        <v>1685</v>
      </c>
      <c r="AX1108" s="127" t="s">
        <v>618</v>
      </c>
      <c r="AY1108" s="14">
        <v>1462</v>
      </c>
      <c r="AZ1108" s="1">
        <v>3350</v>
      </c>
      <c r="BA1108" s="1">
        <v>3350</v>
      </c>
      <c r="BB1108" s="1">
        <v>3328</v>
      </c>
      <c r="BC1108" s="1">
        <v>3336</v>
      </c>
      <c r="BH1108" s="1">
        <v>3345</v>
      </c>
      <c r="BI1108" s="1">
        <v>1464</v>
      </c>
      <c r="BJ1108" s="1">
        <v>970</v>
      </c>
      <c r="BK1108" s="1">
        <v>1.5092783505154639</v>
      </c>
      <c r="BL1108" s="1">
        <v>3350</v>
      </c>
      <c r="BM1108" s="1">
        <v>3350</v>
      </c>
      <c r="BN1108" s="1">
        <v>3339</v>
      </c>
      <c r="BO1108" s="1">
        <v>3339</v>
      </c>
      <c r="BP1108" s="1">
        <v>3350</v>
      </c>
      <c r="BQ1108" s="1">
        <v>3350</v>
      </c>
      <c r="BR1108" s="1">
        <v>3318</v>
      </c>
      <c r="BS1108" s="1">
        <v>3322</v>
      </c>
      <c r="BT1108" s="1">
        <v>3350</v>
      </c>
      <c r="BU1108" s="1">
        <v>3350</v>
      </c>
      <c r="BV1108" s="1">
        <v>3343</v>
      </c>
      <c r="BW1108" s="1">
        <v>3344</v>
      </c>
      <c r="BX1108" s="1">
        <v>918.55</v>
      </c>
    </row>
    <row r="1109" spans="1:76">
      <c r="A1109" s="1">
        <v>2017</v>
      </c>
      <c r="B1109" s="1">
        <v>6</v>
      </c>
      <c r="C1109" s="24">
        <v>42930</v>
      </c>
      <c r="D1109" s="26">
        <v>3317</v>
      </c>
      <c r="E1109" s="26">
        <v>3323</v>
      </c>
      <c r="F1109" s="26">
        <v>3313</v>
      </c>
      <c r="G1109" s="26">
        <v>3317</v>
      </c>
      <c r="H1109" s="1">
        <v>926.78</v>
      </c>
      <c r="I1109" s="81">
        <v>129.24072200000001</v>
      </c>
      <c r="J1109" s="119">
        <v>129.149508</v>
      </c>
      <c r="K1109" s="119">
        <v>87.741927000000004</v>
      </c>
      <c r="L1109" s="72">
        <v>87.778211999999996</v>
      </c>
      <c r="M1109" s="7">
        <v>3317</v>
      </c>
      <c r="O1109" s="84"/>
      <c r="P1109" s="13"/>
      <c r="Q1109" s="13"/>
      <c r="R1109" s="13"/>
      <c r="S1109" s="13"/>
      <c r="T1109" s="13"/>
      <c r="U1109" s="13"/>
      <c r="V1109" s="13"/>
      <c r="W1109" s="50"/>
      <c r="X1109" s="69">
        <v>3316</v>
      </c>
      <c r="Y1109" s="7">
        <v>3346</v>
      </c>
      <c r="Z1109" s="68">
        <v>3314</v>
      </c>
      <c r="AA1109" s="68">
        <v>3346</v>
      </c>
      <c r="AG1109" s="37"/>
      <c r="AH1109" s="37"/>
      <c r="AP1109" s="14">
        <v>3350</v>
      </c>
      <c r="AQ1109" s="14">
        <v>3350</v>
      </c>
      <c r="AR1109" s="14">
        <v>3315</v>
      </c>
      <c r="AS1109" s="14">
        <v>3318</v>
      </c>
      <c r="AT1109" s="14">
        <v>3327.3333333333335</v>
      </c>
      <c r="AU1109" s="127">
        <v>0</v>
      </c>
      <c r="AV1109" s="127" t="s">
        <v>618</v>
      </c>
      <c r="AW1109" s="14">
        <v>1685</v>
      </c>
      <c r="AX1109" s="127" t="s">
        <v>618</v>
      </c>
      <c r="AY1109" s="14">
        <v>1462</v>
      </c>
      <c r="AZ1109" s="1">
        <v>3316</v>
      </c>
      <c r="BA1109" s="1">
        <v>3338</v>
      </c>
      <c r="BB1109" s="1">
        <v>3314</v>
      </c>
      <c r="BC1109" s="1">
        <v>3338</v>
      </c>
      <c r="BH1109" s="1">
        <v>3312</v>
      </c>
      <c r="BI1109" s="1">
        <v>1090</v>
      </c>
      <c r="BJ1109" s="1">
        <v>1665</v>
      </c>
      <c r="BK1109" s="1">
        <v>0.65465465465465467</v>
      </c>
      <c r="BL1109" s="1">
        <v>3316</v>
      </c>
      <c r="BM1109" s="1">
        <v>3336</v>
      </c>
      <c r="BN1109" s="1">
        <v>3314</v>
      </c>
      <c r="BO1109" s="1">
        <v>3333</v>
      </c>
      <c r="BP1109" s="1">
        <v>3316</v>
      </c>
      <c r="BQ1109" s="1">
        <v>3339</v>
      </c>
      <c r="BR1109" s="1">
        <v>3314</v>
      </c>
      <c r="BS1109" s="1">
        <v>3338</v>
      </c>
      <c r="BT1109" s="1">
        <v>3316</v>
      </c>
      <c r="BU1109" s="1">
        <v>3317</v>
      </c>
      <c r="BV1109" s="1">
        <v>3314</v>
      </c>
      <c r="BW1109" s="1">
        <v>3316</v>
      </c>
      <c r="BX1109" s="1">
        <v>905.95</v>
      </c>
    </row>
    <row r="1110" spans="1:76">
      <c r="A1110" s="1">
        <v>2017</v>
      </c>
      <c r="B1110" s="1">
        <v>3</v>
      </c>
      <c r="C1110" s="24">
        <v>42934</v>
      </c>
      <c r="D1110" s="26">
        <v>3353</v>
      </c>
      <c r="E1110" s="26">
        <v>3353</v>
      </c>
      <c r="F1110" s="26">
        <v>3331</v>
      </c>
      <c r="G1110" s="26">
        <v>3335</v>
      </c>
      <c r="H1110" s="1">
        <v>927.8</v>
      </c>
      <c r="I1110" s="81">
        <v>129.252251</v>
      </c>
      <c r="J1110" s="119">
        <v>129.32468</v>
      </c>
      <c r="K1110" s="119">
        <v>88.750895</v>
      </c>
      <c r="L1110" s="72">
        <v>88.818070000000006</v>
      </c>
      <c r="M1110" s="7">
        <v>3340</v>
      </c>
      <c r="O1110" s="84"/>
      <c r="P1110" s="13"/>
      <c r="Q1110" s="13"/>
      <c r="R1110" s="13"/>
      <c r="S1110" s="13"/>
      <c r="T1110" s="13"/>
      <c r="U1110" s="13"/>
      <c r="V1110" s="13"/>
      <c r="W1110" s="50"/>
      <c r="X1110" s="69">
        <v>3337</v>
      </c>
      <c r="Y1110" s="7">
        <v>3355</v>
      </c>
      <c r="Z1110" s="68">
        <v>3337</v>
      </c>
      <c r="AA1110" s="68">
        <v>3344</v>
      </c>
      <c r="AG1110" s="37"/>
      <c r="AH1110" s="37"/>
      <c r="AP1110" s="14">
        <v>3316</v>
      </c>
      <c r="AQ1110" s="14">
        <v>3353</v>
      </c>
      <c r="AR1110" s="14">
        <v>3314</v>
      </c>
      <c r="AS1110" s="14">
        <v>3345</v>
      </c>
      <c r="AT1110" s="14">
        <v>3337</v>
      </c>
      <c r="AU1110" s="127">
        <v>18</v>
      </c>
      <c r="AV1110" s="127" t="s">
        <v>618</v>
      </c>
      <c r="AW1110" s="14">
        <v>1685</v>
      </c>
      <c r="AX1110" s="127" t="s">
        <v>618</v>
      </c>
      <c r="AY1110" s="14">
        <v>1462</v>
      </c>
      <c r="AZ1110" s="1">
        <v>3337</v>
      </c>
      <c r="BA1110" s="1">
        <v>3355</v>
      </c>
      <c r="BB1110" s="1">
        <v>3337</v>
      </c>
      <c r="BC1110" s="1">
        <v>3343</v>
      </c>
      <c r="BH1110" s="1">
        <v>3344</v>
      </c>
      <c r="BI1110" s="1">
        <v>1424</v>
      </c>
      <c r="BJ1110" s="1">
        <v>948</v>
      </c>
      <c r="BK1110" s="1">
        <v>1.5021097046413503</v>
      </c>
      <c r="BL1110" s="1">
        <v>3337</v>
      </c>
      <c r="BM1110" s="1">
        <v>3355</v>
      </c>
      <c r="BN1110" s="1">
        <v>3337</v>
      </c>
      <c r="BO1110" s="1">
        <v>3348</v>
      </c>
      <c r="BP1110" s="1">
        <v>3337</v>
      </c>
      <c r="BQ1110" s="1">
        <v>3355</v>
      </c>
      <c r="BR1110" s="1">
        <v>3337</v>
      </c>
      <c r="BS1110" s="1">
        <v>3342</v>
      </c>
      <c r="BT1110" s="1">
        <v>3337</v>
      </c>
      <c r="BU1110" s="1">
        <v>3342</v>
      </c>
      <c r="BV1110" s="1">
        <v>3337</v>
      </c>
      <c r="BW1110" s="1">
        <v>3342</v>
      </c>
      <c r="BX1110" s="1">
        <v>923.55</v>
      </c>
    </row>
    <row r="1111" spans="1:76">
      <c r="A1111" s="1">
        <v>2017</v>
      </c>
      <c r="B1111" s="1">
        <v>4</v>
      </c>
      <c r="C1111" s="24">
        <v>42935</v>
      </c>
      <c r="D1111" s="26">
        <v>3345</v>
      </c>
      <c r="E1111" s="26">
        <v>3347</v>
      </c>
      <c r="F1111" s="26">
        <v>3338</v>
      </c>
      <c r="G1111" s="26">
        <v>3345</v>
      </c>
      <c r="H1111" s="1">
        <v>920.82</v>
      </c>
      <c r="I1111" s="81">
        <v>129.20582400000001</v>
      </c>
      <c r="J1111" s="119">
        <v>129.21540200000001</v>
      </c>
      <c r="K1111" s="119">
        <v>88.778568000000007</v>
      </c>
      <c r="L1111" s="72">
        <v>88.772571999999997</v>
      </c>
      <c r="M1111" s="7">
        <v>3339</v>
      </c>
      <c r="O1111" s="84"/>
      <c r="P1111" s="13"/>
      <c r="Q1111" s="13"/>
      <c r="R1111" s="13"/>
      <c r="S1111" s="13"/>
      <c r="T1111" s="13"/>
      <c r="U1111" s="13"/>
      <c r="V1111" s="13"/>
      <c r="W1111" s="50"/>
      <c r="X1111" s="69">
        <v>3339</v>
      </c>
      <c r="Y1111" s="7">
        <v>3340</v>
      </c>
      <c r="Z1111" s="68">
        <v>3323</v>
      </c>
      <c r="AA1111" s="68">
        <v>3324</v>
      </c>
      <c r="AG1111" s="37"/>
      <c r="AH1111" s="37"/>
      <c r="AP1111" s="14">
        <v>3337</v>
      </c>
      <c r="AQ1111" s="14">
        <v>3355</v>
      </c>
      <c r="AR1111" s="14">
        <v>3337</v>
      </c>
      <c r="AS1111" s="14">
        <v>3345</v>
      </c>
      <c r="AT1111" s="14">
        <v>3336</v>
      </c>
      <c r="AU1111" s="127">
        <v>0</v>
      </c>
      <c r="AV1111" s="127" t="s">
        <v>618</v>
      </c>
      <c r="AW1111" s="14">
        <v>1685</v>
      </c>
      <c r="AX1111" s="127" t="s">
        <v>618</v>
      </c>
      <c r="AY1111" s="14">
        <v>1462</v>
      </c>
      <c r="AZ1111" s="1">
        <v>3339</v>
      </c>
      <c r="BA1111" s="1">
        <v>3340</v>
      </c>
      <c r="BB1111" s="1">
        <v>3325</v>
      </c>
      <c r="BC1111" s="1">
        <v>3330</v>
      </c>
      <c r="BH1111" s="1">
        <v>3340</v>
      </c>
      <c r="BI1111" s="1">
        <v>1506</v>
      </c>
      <c r="BJ1111" s="1">
        <v>1219</v>
      </c>
      <c r="BK1111" s="1">
        <v>1.2354388843314192</v>
      </c>
      <c r="BL1111" s="1">
        <v>3339</v>
      </c>
      <c r="BM1111" s="1">
        <v>3340</v>
      </c>
      <c r="BN1111" s="1">
        <v>3325</v>
      </c>
      <c r="BO1111" s="1">
        <v>3335</v>
      </c>
      <c r="BP1111" s="1">
        <v>3339</v>
      </c>
      <c r="BQ1111" s="1">
        <v>3340</v>
      </c>
      <c r="BR1111" s="1">
        <v>3324</v>
      </c>
      <c r="BS1111" s="1">
        <v>3328</v>
      </c>
      <c r="BT1111" s="1">
        <v>3339</v>
      </c>
      <c r="BU1111" s="1">
        <v>3339</v>
      </c>
      <c r="BV1111" s="1">
        <v>3326</v>
      </c>
      <c r="BW1111" s="1">
        <v>3327</v>
      </c>
      <c r="BX1111" s="1">
        <v>921.28</v>
      </c>
    </row>
    <row r="1112" spans="1:76">
      <c r="A1112" s="1">
        <v>2017</v>
      </c>
      <c r="B1112" s="1">
        <v>5</v>
      </c>
      <c r="C1112" s="24">
        <v>42936</v>
      </c>
      <c r="D1112" s="26">
        <v>3326</v>
      </c>
      <c r="E1112" s="26">
        <v>3329</v>
      </c>
      <c r="F1112" s="26">
        <v>3324</v>
      </c>
      <c r="G1112" s="26">
        <v>3325</v>
      </c>
      <c r="H1112" s="1">
        <v>927.57</v>
      </c>
      <c r="I1112" s="81">
        <v>129.13919999999999</v>
      </c>
      <c r="J1112" s="119">
        <v>129.09496799999999</v>
      </c>
      <c r="K1112" s="119">
        <v>88.816829999999996</v>
      </c>
      <c r="L1112" s="72">
        <v>88.810252000000006</v>
      </c>
      <c r="M1112" s="7">
        <v>3325</v>
      </c>
      <c r="O1112" s="84"/>
      <c r="P1112" s="13"/>
      <c r="Q1112" s="13"/>
      <c r="R1112" s="13"/>
      <c r="S1112" s="13"/>
      <c r="T1112" s="13"/>
      <c r="U1112" s="13"/>
      <c r="V1112" s="13"/>
      <c r="W1112" s="50"/>
      <c r="X1112" s="69">
        <v>3324</v>
      </c>
      <c r="Y1112" s="7">
        <v>3353</v>
      </c>
      <c r="Z1112" s="68">
        <v>3315</v>
      </c>
      <c r="AA1112" s="68">
        <v>3341</v>
      </c>
      <c r="AG1112" s="37"/>
      <c r="AH1112" s="37"/>
      <c r="AP1112" s="14">
        <v>3339</v>
      </c>
      <c r="AQ1112" s="14">
        <v>3340</v>
      </c>
      <c r="AR1112" s="14">
        <v>3323</v>
      </c>
      <c r="AS1112" s="14">
        <v>3329</v>
      </c>
      <c r="AT1112" s="14">
        <v>3339.6666666666665</v>
      </c>
      <c r="AU1112" s="127">
        <v>1</v>
      </c>
      <c r="AV1112" s="127" t="s">
        <v>618</v>
      </c>
      <c r="AW1112" s="14">
        <v>1685</v>
      </c>
      <c r="AX1112" s="127" t="s">
        <v>618</v>
      </c>
      <c r="AY1112" s="14">
        <v>1462</v>
      </c>
      <c r="AZ1112" s="1">
        <v>3324</v>
      </c>
      <c r="BA1112" s="1">
        <v>3336</v>
      </c>
      <c r="BB1112" s="1">
        <v>3315</v>
      </c>
      <c r="BC1112" s="1">
        <v>3326</v>
      </c>
      <c r="BH1112" s="1">
        <v>3322</v>
      </c>
      <c r="BI1112" s="1">
        <v>1345</v>
      </c>
      <c r="BJ1112" s="1">
        <v>1141</v>
      </c>
      <c r="BK1112" s="1">
        <v>1.1787905346187555</v>
      </c>
      <c r="BL1112" s="1">
        <v>3324</v>
      </c>
      <c r="BM1112" s="1">
        <v>3328</v>
      </c>
      <c r="BN1112" s="1">
        <v>3315</v>
      </c>
      <c r="BO1112" s="1">
        <v>3328</v>
      </c>
      <c r="BP1112" s="1">
        <v>3324</v>
      </c>
      <c r="BQ1112" s="1">
        <v>3338</v>
      </c>
      <c r="BR1112" s="1">
        <v>3315</v>
      </c>
      <c r="BS1112" s="1">
        <v>3335</v>
      </c>
      <c r="BT1112" s="1">
        <v>3324</v>
      </c>
      <c r="BU1112" s="1">
        <v>3328</v>
      </c>
      <c r="BV1112" s="1">
        <v>3322</v>
      </c>
      <c r="BW1112" s="1">
        <v>3328</v>
      </c>
      <c r="BX1112" s="1">
        <v>916.7</v>
      </c>
    </row>
    <row r="1113" spans="1:76">
      <c r="A1113" s="1">
        <v>2017</v>
      </c>
      <c r="B1113" s="1">
        <v>6</v>
      </c>
      <c r="C1113" s="24">
        <v>42937</v>
      </c>
      <c r="D1113" s="26">
        <v>3340</v>
      </c>
      <c r="E1113" s="26">
        <v>3344</v>
      </c>
      <c r="F1113" s="26">
        <v>3339</v>
      </c>
      <c r="G1113" s="26">
        <v>3342</v>
      </c>
      <c r="H1113" s="1">
        <v>934.85</v>
      </c>
      <c r="I1113" s="81">
        <v>130.31216000000001</v>
      </c>
      <c r="J1113" s="119">
        <v>130.32525999999999</v>
      </c>
      <c r="K1113" s="119">
        <v>88.368632000000005</v>
      </c>
      <c r="L1113" s="72">
        <v>88.232560000000007</v>
      </c>
      <c r="M1113" s="7">
        <v>3346</v>
      </c>
      <c r="O1113" s="84"/>
      <c r="P1113" s="13"/>
      <c r="Q1113" s="13"/>
      <c r="R1113" s="13"/>
      <c r="S1113" s="13"/>
      <c r="T1113" s="13"/>
      <c r="U1113" s="13"/>
      <c r="V1113" s="13"/>
      <c r="W1113" s="50"/>
      <c r="X1113" s="69">
        <v>3342</v>
      </c>
      <c r="Y1113" s="7">
        <v>3360</v>
      </c>
      <c r="Z1113" s="68">
        <v>3334</v>
      </c>
      <c r="AA1113" s="68">
        <v>3342</v>
      </c>
      <c r="AG1113" s="37"/>
      <c r="AH1113" s="37"/>
      <c r="AP1113" s="14">
        <v>3324</v>
      </c>
      <c r="AQ1113" s="14">
        <v>3353</v>
      </c>
      <c r="AR1113" s="14">
        <v>3315</v>
      </c>
      <c r="AS1113" s="14">
        <v>3343</v>
      </c>
      <c r="AT1113" s="14">
        <v>3339</v>
      </c>
      <c r="AU1113" s="127">
        <v>2</v>
      </c>
      <c r="AV1113" s="127" t="s">
        <v>618</v>
      </c>
      <c r="AW1113" s="14">
        <v>1685</v>
      </c>
      <c r="AX1113" s="127" t="s">
        <v>618</v>
      </c>
      <c r="AY1113" s="14">
        <v>1462</v>
      </c>
      <c r="AZ1113" s="1">
        <v>3342</v>
      </c>
      <c r="BA1113" s="1">
        <v>3360</v>
      </c>
      <c r="BB1113" s="1">
        <v>3341</v>
      </c>
      <c r="BC1113" s="1">
        <v>3343</v>
      </c>
      <c r="BH1113" s="1">
        <v>3338</v>
      </c>
      <c r="BI1113" s="1">
        <v>1720</v>
      </c>
      <c r="BJ1113" s="1">
        <v>1042</v>
      </c>
      <c r="BK1113" s="1">
        <v>1.6506717850287909</v>
      </c>
      <c r="BL1113" s="1">
        <v>3342</v>
      </c>
      <c r="BM1113" s="1">
        <v>3360</v>
      </c>
      <c r="BN1113" s="1">
        <v>3341</v>
      </c>
      <c r="BO1113" s="1">
        <v>3360</v>
      </c>
      <c r="BP1113" s="1">
        <v>3342</v>
      </c>
      <c r="BQ1113" s="1">
        <v>3360</v>
      </c>
      <c r="BR1113" s="1">
        <v>3334</v>
      </c>
      <c r="BS1113" s="1">
        <v>3343</v>
      </c>
      <c r="BT1113" s="1">
        <v>3342</v>
      </c>
      <c r="BU1113" s="1">
        <v>3348</v>
      </c>
      <c r="BV1113" s="1">
        <v>3341</v>
      </c>
      <c r="BW1113" s="1">
        <v>3346</v>
      </c>
      <c r="BX1113" s="1">
        <v>930</v>
      </c>
    </row>
    <row r="1114" spans="1:76">
      <c r="A1114" s="1">
        <v>2017</v>
      </c>
      <c r="B1114" s="1">
        <v>2</v>
      </c>
      <c r="C1114" s="24">
        <v>42940</v>
      </c>
      <c r="D1114" s="26">
        <v>3341</v>
      </c>
      <c r="E1114" s="26">
        <v>3344</v>
      </c>
      <c r="F1114" s="26">
        <v>3332</v>
      </c>
      <c r="G1114" s="26">
        <v>3338</v>
      </c>
      <c r="H1114" s="1">
        <v>930.9</v>
      </c>
      <c r="I1114" s="81">
        <v>129.30662000000001</v>
      </c>
      <c r="J1114" s="119">
        <v>129.13797400000001</v>
      </c>
      <c r="K1114" s="119">
        <v>88.029335000000003</v>
      </c>
      <c r="L1114" s="72">
        <v>88.060706999999994</v>
      </c>
      <c r="M1114" s="7">
        <v>3338</v>
      </c>
      <c r="O1114" s="84"/>
      <c r="P1114" s="13"/>
      <c r="Q1114" s="13"/>
      <c r="R1114" s="13"/>
      <c r="S1114" s="13"/>
      <c r="T1114" s="13"/>
      <c r="U1114" s="13"/>
      <c r="V1114" s="13"/>
      <c r="W1114" s="50"/>
      <c r="X1114" s="69">
        <v>3333</v>
      </c>
      <c r="Y1114" s="7">
        <v>3351</v>
      </c>
      <c r="Z1114" s="68">
        <v>3328</v>
      </c>
      <c r="AA1114" s="68">
        <v>3333</v>
      </c>
      <c r="AG1114" s="37"/>
      <c r="AH1114" s="37"/>
      <c r="AP1114" s="14">
        <v>3342</v>
      </c>
      <c r="AQ1114" s="14">
        <v>3360</v>
      </c>
      <c r="AR1114" s="14">
        <v>3334</v>
      </c>
      <c r="AS1114" s="14">
        <v>3340</v>
      </c>
      <c r="AT1114" s="14">
        <v>3337.3333333333335</v>
      </c>
      <c r="AU1114" s="127">
        <v>3</v>
      </c>
      <c r="AV1114" s="127" t="s">
        <v>618</v>
      </c>
      <c r="AW1114" s="14">
        <v>1685</v>
      </c>
      <c r="AX1114" s="127" t="s">
        <v>618</v>
      </c>
      <c r="AY1114" s="14">
        <v>1462</v>
      </c>
      <c r="AZ1114" s="1">
        <v>3333</v>
      </c>
      <c r="BA1114" s="1">
        <v>3351</v>
      </c>
      <c r="BB1114" s="1">
        <v>3333</v>
      </c>
      <c r="BC1114" s="1">
        <v>3340</v>
      </c>
      <c r="BH1114" s="1">
        <v>3339</v>
      </c>
      <c r="BI1114" s="1">
        <v>1766</v>
      </c>
      <c r="BJ1114" s="1">
        <v>1426</v>
      </c>
      <c r="BK1114" s="1">
        <v>1.238429172510519</v>
      </c>
      <c r="BL1114" s="1">
        <v>3333</v>
      </c>
      <c r="BM1114" s="1">
        <v>3351</v>
      </c>
      <c r="BN1114" s="1">
        <v>3333</v>
      </c>
      <c r="BO1114" s="1">
        <v>3347</v>
      </c>
      <c r="BP1114" s="1">
        <v>3333</v>
      </c>
      <c r="BQ1114" s="1">
        <v>3351</v>
      </c>
      <c r="BR1114" s="1">
        <v>3333</v>
      </c>
      <c r="BS1114" s="1">
        <v>3336</v>
      </c>
      <c r="BT1114" s="1">
        <v>3333</v>
      </c>
      <c r="BU1114" s="1">
        <v>3335</v>
      </c>
      <c r="BV1114" s="1">
        <v>3333</v>
      </c>
      <c r="BW1114" s="1">
        <v>3333</v>
      </c>
      <c r="BX1114" s="1">
        <v>934.14</v>
      </c>
    </row>
    <row r="1115" spans="1:76">
      <c r="A1115" s="1">
        <v>2017</v>
      </c>
      <c r="B1115" s="1">
        <v>3</v>
      </c>
      <c r="C1115" s="24">
        <v>42941</v>
      </c>
      <c r="D1115" s="26">
        <v>3331</v>
      </c>
      <c r="E1115" s="26">
        <v>3344</v>
      </c>
      <c r="F1115" s="26">
        <v>3330</v>
      </c>
      <c r="G1115" s="26">
        <v>3339</v>
      </c>
      <c r="H1115" s="1">
        <v>927.82</v>
      </c>
      <c r="I1115" s="81">
        <v>129.308829</v>
      </c>
      <c r="J1115" s="119">
        <v>129.28115199999999</v>
      </c>
      <c r="K1115" s="119">
        <v>88.024482000000006</v>
      </c>
      <c r="L1115" s="72">
        <v>88.092763000000005</v>
      </c>
      <c r="M1115" s="7">
        <v>3345</v>
      </c>
      <c r="O1115" s="84"/>
      <c r="P1115" s="13"/>
      <c r="Q1115" s="13"/>
      <c r="R1115" s="13"/>
      <c r="S1115" s="13"/>
      <c r="T1115" s="13"/>
      <c r="U1115" s="13"/>
      <c r="V1115" s="13"/>
      <c r="W1115" s="50"/>
      <c r="X1115" s="69">
        <v>3346</v>
      </c>
      <c r="Y1115" s="7">
        <v>3346</v>
      </c>
      <c r="Z1115" s="68">
        <v>3324</v>
      </c>
      <c r="AA1115" s="68">
        <v>3341</v>
      </c>
      <c r="AG1115" s="37"/>
      <c r="AH1115" s="37"/>
      <c r="AP1115" s="14">
        <v>3333</v>
      </c>
      <c r="AQ1115" s="14">
        <v>3351</v>
      </c>
      <c r="AR1115" s="14">
        <v>3328</v>
      </c>
      <c r="AS1115" s="14">
        <v>3333</v>
      </c>
      <c r="AT1115" s="14">
        <v>3338.6666666666665</v>
      </c>
      <c r="AU1115" s="127">
        <v>8</v>
      </c>
      <c r="AV1115" s="127" t="s">
        <v>618</v>
      </c>
      <c r="AW1115" s="14">
        <v>1685</v>
      </c>
      <c r="AX1115" s="127" t="s">
        <v>618</v>
      </c>
      <c r="AY1115" s="14">
        <v>1462</v>
      </c>
      <c r="AZ1115" s="1">
        <v>3346</v>
      </c>
      <c r="BA1115" s="1">
        <v>3346</v>
      </c>
      <c r="BB1115" s="1">
        <v>3324</v>
      </c>
      <c r="BC1115" s="1">
        <v>3332</v>
      </c>
      <c r="BH1115" s="1">
        <v>3328</v>
      </c>
      <c r="BI1115" s="1">
        <v>1638</v>
      </c>
      <c r="BJ1115" s="1">
        <v>1470</v>
      </c>
      <c r="BK1115" s="1">
        <v>1.1142857142857143</v>
      </c>
      <c r="BL1115" s="1">
        <v>3346</v>
      </c>
      <c r="BM1115" s="1">
        <v>3346</v>
      </c>
      <c r="BN1115" s="1">
        <v>3324</v>
      </c>
      <c r="BO1115" s="1">
        <v>3337</v>
      </c>
      <c r="BP1115" s="1">
        <v>3346</v>
      </c>
      <c r="BQ1115" s="1">
        <v>3346</v>
      </c>
      <c r="BR1115" s="1">
        <v>3324</v>
      </c>
      <c r="BS1115" s="1">
        <v>3334</v>
      </c>
      <c r="BT1115" s="1">
        <v>3346</v>
      </c>
      <c r="BU1115" s="1">
        <v>3346</v>
      </c>
      <c r="BV1115" s="1">
        <v>3332</v>
      </c>
      <c r="BW1115" s="1">
        <v>3332</v>
      </c>
      <c r="BX1115" s="1">
        <v>929.3</v>
      </c>
    </row>
    <row r="1116" spans="1:76">
      <c r="A1116" s="1">
        <v>2017</v>
      </c>
      <c r="B1116" s="1">
        <v>4</v>
      </c>
      <c r="C1116" s="24">
        <v>42942</v>
      </c>
      <c r="D1116" s="26">
        <v>3335</v>
      </c>
      <c r="E1116" s="26">
        <v>3342</v>
      </c>
      <c r="F1116" s="26">
        <v>3332</v>
      </c>
      <c r="G1116" s="26">
        <v>3332</v>
      </c>
      <c r="H1116" s="1">
        <v>931.36</v>
      </c>
      <c r="I1116" s="81">
        <v>130.078844</v>
      </c>
      <c r="J1116" s="119">
        <v>130.10302200000001</v>
      </c>
      <c r="K1116" s="119">
        <v>88.213488999999996</v>
      </c>
      <c r="L1116" s="72">
        <v>88.289784999999995</v>
      </c>
      <c r="M1116" s="7">
        <v>3329</v>
      </c>
      <c r="O1116" s="84"/>
      <c r="P1116" s="13"/>
      <c r="Q1116" s="13"/>
      <c r="R1116" s="13"/>
      <c r="S1116" s="13"/>
      <c r="T1116" s="13"/>
      <c r="U1116" s="13"/>
      <c r="V1116" s="13"/>
      <c r="W1116" s="50"/>
      <c r="X1116" s="69">
        <v>3329</v>
      </c>
      <c r="Y1116" s="7">
        <v>3338</v>
      </c>
      <c r="Z1116" s="68">
        <v>3320</v>
      </c>
      <c r="AA1116" s="68">
        <v>3329</v>
      </c>
      <c r="AG1116" s="37"/>
      <c r="AH1116" s="37"/>
      <c r="AP1116" s="14">
        <v>3346</v>
      </c>
      <c r="AQ1116" s="14">
        <v>3346</v>
      </c>
      <c r="AR1116" s="14">
        <v>3324</v>
      </c>
      <c r="AS1116" s="14">
        <v>3337</v>
      </c>
      <c r="AT1116" s="14">
        <v>3336.6666666666665</v>
      </c>
      <c r="AU1116" s="127">
        <v>3</v>
      </c>
      <c r="AV1116" s="127" t="s">
        <v>618</v>
      </c>
      <c r="AW1116" s="14">
        <v>1685</v>
      </c>
      <c r="AX1116" s="127" t="s">
        <v>618</v>
      </c>
      <c r="AY1116" s="14">
        <v>1462</v>
      </c>
      <c r="AZ1116" s="1">
        <v>3329</v>
      </c>
      <c r="BA1116" s="1">
        <v>3331</v>
      </c>
      <c r="BB1116" s="1">
        <v>3321</v>
      </c>
      <c r="BC1116" s="1">
        <v>3325</v>
      </c>
      <c r="BH1116" s="1">
        <v>3334</v>
      </c>
      <c r="BI1116" s="1">
        <v>1228</v>
      </c>
      <c r="BJ1116" s="1">
        <v>1310</v>
      </c>
      <c r="BK1116" s="1">
        <v>0.93740458015267181</v>
      </c>
      <c r="BL1116" s="1">
        <v>3329</v>
      </c>
      <c r="BM1116" s="1">
        <v>3331</v>
      </c>
      <c r="BN1116" s="1">
        <v>3321</v>
      </c>
      <c r="BO1116" s="1">
        <v>3324</v>
      </c>
      <c r="BP1116" s="1">
        <v>3329</v>
      </c>
      <c r="BQ1116" s="1">
        <v>3331</v>
      </c>
      <c r="BR1116" s="1">
        <v>3321</v>
      </c>
      <c r="BS1116" s="1">
        <v>3331</v>
      </c>
      <c r="BT1116" s="1">
        <v>3329</v>
      </c>
      <c r="BU1116" s="1">
        <v>3331</v>
      </c>
      <c r="BV1116" s="1">
        <v>3327</v>
      </c>
      <c r="BW1116" s="1">
        <v>3328</v>
      </c>
      <c r="BX1116" s="1">
        <v>923.17</v>
      </c>
    </row>
    <row r="1117" spans="1:76">
      <c r="A1117" s="1">
        <v>2017</v>
      </c>
      <c r="B1117" s="1">
        <v>5</v>
      </c>
      <c r="C1117" s="24">
        <v>42943</v>
      </c>
      <c r="D1117" s="26">
        <v>3332</v>
      </c>
      <c r="E1117" s="26">
        <v>3337</v>
      </c>
      <c r="F1117" s="26">
        <v>3327</v>
      </c>
      <c r="G1117" s="26">
        <v>3334</v>
      </c>
      <c r="H1117" s="1">
        <v>924.98</v>
      </c>
      <c r="I1117" s="81">
        <v>130.27524299999999</v>
      </c>
      <c r="J1117" s="119">
        <v>130.36036200000001</v>
      </c>
      <c r="K1117" s="119">
        <v>89.283033000000003</v>
      </c>
      <c r="L1117" s="72">
        <v>89.268266999999994</v>
      </c>
      <c r="M1117" s="7">
        <v>3337</v>
      </c>
      <c r="O1117" s="84"/>
      <c r="P1117" s="13"/>
      <c r="Q1117" s="13"/>
      <c r="R1117" s="13"/>
      <c r="S1117" s="13"/>
      <c r="T1117" s="13"/>
      <c r="U1117" s="13"/>
      <c r="V1117" s="13"/>
      <c r="W1117" s="50"/>
      <c r="X1117" s="69">
        <v>3335</v>
      </c>
      <c r="Y1117" s="7">
        <v>3357</v>
      </c>
      <c r="Z1117" s="68">
        <v>3321</v>
      </c>
      <c r="AA1117" s="68">
        <v>3325</v>
      </c>
      <c r="AG1117" s="37"/>
      <c r="AH1117" s="37"/>
      <c r="AP1117" s="14">
        <v>3329</v>
      </c>
      <c r="AQ1117" s="14">
        <v>3338</v>
      </c>
      <c r="AR1117" s="14">
        <v>3320</v>
      </c>
      <c r="AS1117" s="14">
        <v>3329</v>
      </c>
      <c r="AT1117" s="14">
        <v>3333</v>
      </c>
      <c r="AU1117" s="127">
        <v>2</v>
      </c>
      <c r="AV1117" s="127" t="s">
        <v>618</v>
      </c>
      <c r="AW1117" s="14">
        <v>1685</v>
      </c>
      <c r="AX1117" s="127" t="s">
        <v>618</v>
      </c>
      <c r="AY1117" s="14">
        <v>1462</v>
      </c>
      <c r="AZ1117" s="1">
        <v>3335</v>
      </c>
      <c r="BA1117" s="1">
        <v>3357</v>
      </c>
      <c r="BB1117" s="1">
        <v>3335</v>
      </c>
      <c r="BC1117" s="1">
        <v>3344</v>
      </c>
      <c r="BH1117" s="1">
        <v>3327</v>
      </c>
      <c r="BI1117" s="1">
        <v>1579</v>
      </c>
      <c r="BJ1117" s="1">
        <v>1109</v>
      </c>
      <c r="BK1117" s="1">
        <v>1.42380522993688</v>
      </c>
      <c r="BL1117" s="1">
        <v>3335</v>
      </c>
      <c r="BM1117" s="1">
        <v>3357</v>
      </c>
      <c r="BN1117" s="1">
        <v>3335</v>
      </c>
      <c r="BO1117" s="1">
        <v>3351</v>
      </c>
      <c r="BP1117" s="1">
        <v>3335</v>
      </c>
      <c r="BQ1117" s="1">
        <v>3357</v>
      </c>
      <c r="BR1117" s="1">
        <v>3331</v>
      </c>
      <c r="BS1117" s="1">
        <v>3331</v>
      </c>
      <c r="BT1117" s="1">
        <v>3335</v>
      </c>
      <c r="BU1117" s="1">
        <v>3338</v>
      </c>
      <c r="BV1117" s="1">
        <v>3335</v>
      </c>
      <c r="BW1117" s="1">
        <v>3338</v>
      </c>
      <c r="BX1117" s="1">
        <v>931.68</v>
      </c>
    </row>
    <row r="1118" spans="1:76">
      <c r="A1118" s="1">
        <v>2017</v>
      </c>
      <c r="B1118" s="1">
        <v>6</v>
      </c>
      <c r="C1118" s="24">
        <v>42944</v>
      </c>
      <c r="D1118" s="26">
        <v>3321</v>
      </c>
      <c r="E1118" s="26">
        <v>3324</v>
      </c>
      <c r="F1118" s="26">
        <v>3313</v>
      </c>
      <c r="G1118" s="26">
        <v>3314</v>
      </c>
      <c r="H1118" s="1">
        <v>935.33</v>
      </c>
      <c r="I1118" s="81">
        <v>129.80280500000001</v>
      </c>
      <c r="J1118" s="119">
        <v>129.961815</v>
      </c>
      <c r="K1118" s="119">
        <v>88.547821999999996</v>
      </c>
      <c r="L1118" s="72">
        <v>88.629005000000006</v>
      </c>
      <c r="M1118" s="7">
        <v>3317</v>
      </c>
      <c r="O1118" s="84"/>
      <c r="P1118" s="13"/>
      <c r="Q1118" s="13"/>
      <c r="R1118" s="13"/>
      <c r="S1118" s="13"/>
      <c r="T1118" s="13"/>
      <c r="U1118" s="13"/>
      <c r="V1118" s="13"/>
      <c r="W1118" s="50"/>
      <c r="X1118" s="69">
        <v>3317</v>
      </c>
      <c r="Y1118" s="7">
        <v>3337</v>
      </c>
      <c r="Z1118" s="68">
        <v>3317</v>
      </c>
      <c r="AA1118" s="68">
        <v>3335</v>
      </c>
      <c r="AG1118" s="37"/>
      <c r="AH1118" s="37"/>
      <c r="AP1118" s="14">
        <v>3335</v>
      </c>
      <c r="AQ1118" s="14">
        <v>3357</v>
      </c>
      <c r="AR1118" s="14">
        <v>3321</v>
      </c>
      <c r="AS1118" s="14">
        <v>3324</v>
      </c>
      <c r="AT1118" s="14">
        <v>3330</v>
      </c>
      <c r="AU1118" s="127">
        <v>7</v>
      </c>
      <c r="AV1118" s="127" t="s">
        <v>618</v>
      </c>
      <c r="AW1118" s="14">
        <v>1685</v>
      </c>
      <c r="AX1118" s="127">
        <v>-13</v>
      </c>
      <c r="AY1118" s="14">
        <v>1449</v>
      </c>
      <c r="AZ1118" s="1">
        <v>3317</v>
      </c>
      <c r="BA1118" s="1">
        <v>3337</v>
      </c>
      <c r="BB1118" s="1">
        <v>3317</v>
      </c>
      <c r="BC1118" s="1">
        <v>3335</v>
      </c>
      <c r="BH1118" s="1">
        <v>3320</v>
      </c>
      <c r="BI1118" s="1">
        <v>1495</v>
      </c>
      <c r="BJ1118" s="1">
        <v>2009</v>
      </c>
      <c r="BK1118" s="1">
        <v>0.74415131906421106</v>
      </c>
      <c r="BL1118" s="1">
        <v>3317</v>
      </c>
      <c r="BM1118" s="1">
        <v>3337</v>
      </c>
      <c r="BN1118" s="1">
        <v>3317</v>
      </c>
      <c r="BO1118" s="1">
        <v>3331</v>
      </c>
      <c r="BP1118" s="1">
        <v>3317</v>
      </c>
      <c r="BQ1118" s="1">
        <v>3337</v>
      </c>
      <c r="BR1118" s="1">
        <v>3317</v>
      </c>
      <c r="BS1118" s="1">
        <v>3335</v>
      </c>
      <c r="BT1118" s="1">
        <v>3317</v>
      </c>
      <c r="BU1118" s="1">
        <v>3325</v>
      </c>
      <c r="BV1118" s="1">
        <v>3317</v>
      </c>
      <c r="BW1118" s="1">
        <v>3324</v>
      </c>
      <c r="BX1118" s="1">
        <v>926.41</v>
      </c>
    </row>
    <row r="1119" spans="1:76">
      <c r="A1119" s="1">
        <v>2017</v>
      </c>
      <c r="B1119" s="1">
        <v>2</v>
      </c>
      <c r="C1119" s="24">
        <v>42947</v>
      </c>
      <c r="D1119" s="26">
        <v>3332</v>
      </c>
      <c r="E1119" s="26">
        <v>3340</v>
      </c>
      <c r="F1119" s="26">
        <v>3330</v>
      </c>
      <c r="G1119" s="26">
        <v>3340</v>
      </c>
      <c r="H1119" s="1">
        <v>940.95</v>
      </c>
      <c r="I1119" s="81">
        <v>129.85883999999999</v>
      </c>
      <c r="J1119" s="119">
        <v>129.87324000000001</v>
      </c>
      <c r="K1119" s="119">
        <v>88.287634999999995</v>
      </c>
      <c r="L1119" s="72">
        <v>88.283249999999995</v>
      </c>
      <c r="M1119" s="7">
        <v>3340</v>
      </c>
      <c r="O1119" s="84"/>
      <c r="P1119" s="13"/>
      <c r="Q1119" s="13"/>
      <c r="R1119" s="13"/>
      <c r="S1119" s="13"/>
      <c r="T1119" s="13"/>
      <c r="U1119" s="13"/>
      <c r="V1119" s="13"/>
      <c r="W1119" s="50"/>
      <c r="X1119" s="69">
        <v>3340</v>
      </c>
      <c r="Y1119" s="7">
        <v>3353</v>
      </c>
      <c r="Z1119" s="68">
        <v>3332</v>
      </c>
      <c r="AA1119" s="68">
        <v>3339</v>
      </c>
      <c r="AG1119" s="37"/>
      <c r="AH1119" s="37"/>
      <c r="AP1119" s="14">
        <v>3317</v>
      </c>
      <c r="AQ1119" s="14">
        <v>3339</v>
      </c>
      <c r="AR1119" s="14">
        <v>3317</v>
      </c>
      <c r="AS1119" s="14">
        <v>3338</v>
      </c>
      <c r="AT1119" s="14">
        <v>3330.3333333333335</v>
      </c>
      <c r="AU1119" s="127">
        <v>8</v>
      </c>
      <c r="AV1119" s="127" t="s">
        <v>618</v>
      </c>
      <c r="AW1119" s="14">
        <v>1685</v>
      </c>
      <c r="AX1119" s="127" t="s">
        <v>618</v>
      </c>
      <c r="AY1119" s="14">
        <v>1449</v>
      </c>
      <c r="AZ1119" s="1">
        <v>3340</v>
      </c>
      <c r="BA1119" s="1">
        <v>3353</v>
      </c>
      <c r="BB1119" s="1">
        <v>3332</v>
      </c>
      <c r="BC1119" s="1">
        <v>3336</v>
      </c>
      <c r="BH1119" s="1">
        <v>3336</v>
      </c>
      <c r="BI1119" s="1">
        <v>1254</v>
      </c>
      <c r="BJ1119" s="1">
        <v>864</v>
      </c>
      <c r="BK1119" s="1">
        <v>1.4513888888888888</v>
      </c>
      <c r="BL1119" s="1">
        <v>3340</v>
      </c>
      <c r="BM1119" s="1">
        <v>3353</v>
      </c>
      <c r="BN1119" s="1">
        <v>3340</v>
      </c>
      <c r="BO1119" s="1">
        <v>3346</v>
      </c>
      <c r="BP1119" s="1">
        <v>3340</v>
      </c>
      <c r="BQ1119" s="1">
        <v>3353</v>
      </c>
      <c r="BR1119" s="1">
        <v>3332</v>
      </c>
      <c r="BS1119" s="1">
        <v>3334</v>
      </c>
      <c r="BT1119" s="1">
        <v>3340</v>
      </c>
      <c r="BU1119" s="1">
        <v>3342</v>
      </c>
      <c r="BV1119" s="1">
        <v>3340</v>
      </c>
      <c r="BW1119" s="1">
        <v>3340</v>
      </c>
      <c r="BX1119" s="1">
        <v>937.51</v>
      </c>
    </row>
    <row r="1120" spans="1:76">
      <c r="A1120" s="1">
        <v>2017</v>
      </c>
      <c r="B1120" s="1">
        <v>3</v>
      </c>
      <c r="C1120" s="24">
        <v>42948</v>
      </c>
      <c r="D1120" s="26">
        <v>3340</v>
      </c>
      <c r="E1120" s="26">
        <v>3345</v>
      </c>
      <c r="F1120" s="26">
        <v>3336</v>
      </c>
      <c r="G1120" s="26">
        <v>3343</v>
      </c>
      <c r="H1120" s="1">
        <v>945.52</v>
      </c>
      <c r="I1120" s="81">
        <v>130.26822000000001</v>
      </c>
      <c r="J1120" s="119">
        <v>130.18948499999999</v>
      </c>
      <c r="K1120" s="119">
        <v>88.179021000000006</v>
      </c>
      <c r="L1120" s="72">
        <v>88.140980999999996</v>
      </c>
      <c r="M1120" s="7">
        <v>3340</v>
      </c>
      <c r="O1120" s="84"/>
      <c r="P1120" s="13"/>
      <c r="Q1120" s="13"/>
      <c r="R1120" s="13"/>
      <c r="S1120" s="13"/>
      <c r="T1120" s="13"/>
      <c r="U1120" s="13"/>
      <c r="V1120" s="13"/>
      <c r="W1120" s="50"/>
      <c r="X1120" s="69">
        <v>3340</v>
      </c>
      <c r="Y1120" s="7">
        <v>3354</v>
      </c>
      <c r="Z1120" s="68">
        <v>3340</v>
      </c>
      <c r="AA1120" s="68">
        <v>3350</v>
      </c>
      <c r="AG1120" s="37"/>
      <c r="AH1120" s="37"/>
      <c r="AP1120" s="14">
        <v>3340</v>
      </c>
      <c r="AQ1120" s="14">
        <v>3353</v>
      </c>
      <c r="AR1120" s="14">
        <v>3332</v>
      </c>
      <c r="AS1120" s="14">
        <v>3340</v>
      </c>
      <c r="AT1120" s="14">
        <v>3334</v>
      </c>
      <c r="AU1120" s="127">
        <v>3</v>
      </c>
      <c r="AV1120" s="127" t="s">
        <v>618</v>
      </c>
      <c r="AW1120" s="14">
        <v>1685</v>
      </c>
      <c r="AX1120" s="127" t="s">
        <v>618</v>
      </c>
      <c r="AY1120" s="14">
        <v>1449</v>
      </c>
      <c r="AZ1120" s="1">
        <v>3340</v>
      </c>
      <c r="BA1120" s="1">
        <v>3350</v>
      </c>
      <c r="BB1120" s="1">
        <v>3340</v>
      </c>
      <c r="BC1120" s="1">
        <v>3350</v>
      </c>
      <c r="BH1120" s="1">
        <v>3337</v>
      </c>
      <c r="BI1120" s="1">
        <v>1200</v>
      </c>
      <c r="BJ1120" s="1">
        <v>1174</v>
      </c>
      <c r="BK1120" s="1">
        <v>1.0221465076660987</v>
      </c>
      <c r="BL1120" s="1">
        <v>3340</v>
      </c>
      <c r="BM1120" s="1">
        <v>3350</v>
      </c>
      <c r="BN1120" s="1">
        <v>3340</v>
      </c>
      <c r="BO1120" s="1">
        <v>3349</v>
      </c>
      <c r="BP1120" s="1">
        <v>3340</v>
      </c>
      <c r="BQ1120" s="1">
        <v>3352</v>
      </c>
      <c r="BR1120" s="1">
        <v>3340</v>
      </c>
      <c r="BS1120" s="1">
        <v>3348</v>
      </c>
      <c r="BT1120" s="1">
        <v>3340</v>
      </c>
      <c r="BU1120" s="1">
        <v>3349</v>
      </c>
      <c r="BV1120" s="1">
        <v>3340</v>
      </c>
      <c r="BW1120" s="1">
        <v>3349</v>
      </c>
      <c r="BX1120" s="1">
        <v>944.48</v>
      </c>
    </row>
    <row r="1121" spans="1:76">
      <c r="A1121" s="1">
        <v>2017</v>
      </c>
      <c r="B1121" s="1">
        <v>4</v>
      </c>
      <c r="C1121" s="24">
        <v>42949</v>
      </c>
      <c r="D1121" s="26">
        <v>3357</v>
      </c>
      <c r="E1121" s="26">
        <v>3360</v>
      </c>
      <c r="F1121" s="26">
        <v>3350</v>
      </c>
      <c r="G1121" s="26">
        <v>3359</v>
      </c>
      <c r="H1121" s="1">
        <v>948.24</v>
      </c>
      <c r="I1121" s="81">
        <v>130.96456800000001</v>
      </c>
      <c r="J1121" s="119">
        <v>131.02452</v>
      </c>
      <c r="K1121" s="119">
        <v>88.180080000000004</v>
      </c>
      <c r="L1121" s="72">
        <v>88.117199999999997</v>
      </c>
      <c r="M1121" s="7">
        <v>3355</v>
      </c>
      <c r="O1121" s="84"/>
      <c r="P1121" s="13"/>
      <c r="Q1121" s="13"/>
      <c r="R1121" s="13"/>
      <c r="S1121" s="13"/>
      <c r="T1121" s="13"/>
      <c r="U1121" s="13"/>
      <c r="V1121" s="13"/>
      <c r="W1121" s="50"/>
      <c r="X1121" s="69">
        <v>3359</v>
      </c>
      <c r="Y1121" s="7">
        <v>3375</v>
      </c>
      <c r="Z1121" s="68">
        <v>3358</v>
      </c>
      <c r="AA1121" s="68">
        <v>3371</v>
      </c>
      <c r="AG1121" s="37"/>
      <c r="AH1121" s="37"/>
      <c r="AP1121" s="14">
        <v>3340</v>
      </c>
      <c r="AQ1121" s="14">
        <v>3360</v>
      </c>
      <c r="AR1121" s="14">
        <v>3340</v>
      </c>
      <c r="AS1121" s="14">
        <v>3354</v>
      </c>
      <c r="AT1121" s="14">
        <v>3344</v>
      </c>
      <c r="AU1121" s="127">
        <v>2</v>
      </c>
      <c r="AV1121" s="127" t="s">
        <v>618</v>
      </c>
      <c r="AW1121" s="14">
        <v>1685</v>
      </c>
      <c r="AX1121" s="127" t="s">
        <v>618</v>
      </c>
      <c r="AY1121" s="14">
        <v>1449</v>
      </c>
      <c r="AZ1121" s="1">
        <v>3359</v>
      </c>
      <c r="BA1121" s="1">
        <v>3370</v>
      </c>
      <c r="BB1121" s="1">
        <v>3358</v>
      </c>
      <c r="BC1121" s="1">
        <v>3370</v>
      </c>
      <c r="BH1121" s="1">
        <v>3353</v>
      </c>
      <c r="BI1121" s="1">
        <v>1422</v>
      </c>
      <c r="BJ1121" s="1">
        <v>1266</v>
      </c>
      <c r="BK1121" s="1">
        <v>1.1232227488151658</v>
      </c>
      <c r="BL1121" s="1">
        <v>3359</v>
      </c>
      <c r="BM1121" s="1">
        <v>3370</v>
      </c>
      <c r="BN1121" s="1">
        <v>3358</v>
      </c>
      <c r="BO1121" s="1">
        <v>3361</v>
      </c>
      <c r="BP1121" s="1">
        <v>3359</v>
      </c>
      <c r="BQ1121" s="1">
        <v>3375</v>
      </c>
      <c r="BR1121" s="1">
        <v>3358</v>
      </c>
      <c r="BS1121" s="1">
        <v>3369</v>
      </c>
      <c r="BT1121" s="1">
        <v>3359</v>
      </c>
      <c r="BU1121" s="1">
        <v>3368</v>
      </c>
      <c r="BV1121" s="1">
        <v>3358</v>
      </c>
      <c r="BW1121" s="1">
        <v>3368</v>
      </c>
      <c r="BX1121" s="1">
        <v>945.65</v>
      </c>
    </row>
    <row r="1122" spans="1:76">
      <c r="A1122" s="1">
        <v>2017</v>
      </c>
      <c r="B1122" s="1">
        <v>5</v>
      </c>
      <c r="C1122" s="24">
        <v>42950</v>
      </c>
      <c r="D1122" s="26">
        <v>3369</v>
      </c>
      <c r="E1122" s="26">
        <v>3377</v>
      </c>
      <c r="F1122" s="26">
        <v>3367</v>
      </c>
      <c r="G1122" s="26">
        <v>3370</v>
      </c>
      <c r="H1122" s="1">
        <v>962.8</v>
      </c>
      <c r="I1122" s="81">
        <v>131.04993999999999</v>
      </c>
      <c r="J1122" s="119">
        <v>131.05307999999999</v>
      </c>
      <c r="K1122" s="119">
        <v>87.672619999999995</v>
      </c>
      <c r="L1122" s="72">
        <v>87.649007999999995</v>
      </c>
      <c r="M1122" s="7">
        <v>3370</v>
      </c>
      <c r="O1122" s="84"/>
      <c r="P1122" s="13"/>
      <c r="Q1122" s="13"/>
      <c r="R1122" s="13"/>
      <c r="S1122" s="13"/>
      <c r="T1122" s="13"/>
      <c r="U1122" s="13"/>
      <c r="V1122" s="13"/>
      <c r="W1122" s="50"/>
      <c r="X1122" s="69">
        <v>3372</v>
      </c>
      <c r="Y1122" s="7">
        <v>3410</v>
      </c>
      <c r="Z1122" s="68">
        <v>3368</v>
      </c>
      <c r="AA1122" s="68">
        <v>3407</v>
      </c>
      <c r="AG1122" s="37"/>
      <c r="AH1122" s="37"/>
      <c r="AP1122" s="14">
        <v>3359</v>
      </c>
      <c r="AQ1122" s="14">
        <v>3375</v>
      </c>
      <c r="AR1122" s="14">
        <v>3358</v>
      </c>
      <c r="AS1122" s="14">
        <v>3369</v>
      </c>
      <c r="AT1122" s="14">
        <v>3354.3333333333335</v>
      </c>
      <c r="AU1122" s="127">
        <v>1</v>
      </c>
      <c r="AV1122" s="127" t="s">
        <v>618</v>
      </c>
      <c r="AW1122" s="14">
        <v>1685</v>
      </c>
      <c r="AX1122" s="127" t="s">
        <v>618</v>
      </c>
      <c r="AY1122" s="14">
        <v>1449</v>
      </c>
      <c r="AZ1122" s="1">
        <v>3372</v>
      </c>
      <c r="BA1122" s="1">
        <v>3409</v>
      </c>
      <c r="BB1122" s="1">
        <v>3368</v>
      </c>
      <c r="BC1122" s="1">
        <v>3409</v>
      </c>
      <c r="BH1122" s="1">
        <v>3369</v>
      </c>
      <c r="BI1122" s="1">
        <v>1037</v>
      </c>
      <c r="BJ1122" s="1">
        <v>1890</v>
      </c>
      <c r="BK1122" s="1">
        <v>0.54867724867724865</v>
      </c>
      <c r="BL1122" s="1">
        <v>3372</v>
      </c>
      <c r="BM1122" s="1">
        <v>3403</v>
      </c>
      <c r="BN1122" s="1">
        <v>3368</v>
      </c>
      <c r="BO1122" s="1">
        <v>3398</v>
      </c>
      <c r="BP1122" s="1">
        <v>3372</v>
      </c>
      <c r="BQ1122" s="1">
        <v>3409</v>
      </c>
      <c r="BR1122" s="1">
        <v>3368</v>
      </c>
      <c r="BS1122" s="1">
        <v>3401</v>
      </c>
      <c r="BT1122" s="1">
        <v>3372</v>
      </c>
      <c r="BU1122" s="1">
        <v>3375</v>
      </c>
      <c r="BV1122" s="1">
        <v>3368</v>
      </c>
      <c r="BW1122" s="1">
        <v>3375</v>
      </c>
      <c r="BX1122" s="1">
        <v>948.98</v>
      </c>
    </row>
    <row r="1123" spans="1:76">
      <c r="A1123" s="1">
        <v>2017</v>
      </c>
      <c r="B1123" s="1">
        <v>6</v>
      </c>
      <c r="C1123" s="24">
        <v>42951</v>
      </c>
      <c r="D1123" s="26">
        <v>3404</v>
      </c>
      <c r="E1123" s="26">
        <v>3420</v>
      </c>
      <c r="F1123" s="26">
        <v>3398</v>
      </c>
      <c r="G1123" s="26">
        <v>3420</v>
      </c>
      <c r="H1123" s="1">
        <v>965</v>
      </c>
      <c r="I1123" s="81">
        <v>130.807188</v>
      </c>
      <c r="J1123" s="119">
        <v>130.72926799999999</v>
      </c>
      <c r="K1123" s="119">
        <v>87.692768999999998</v>
      </c>
      <c r="L1123" s="72">
        <v>87.728825999999998</v>
      </c>
      <c r="M1123" s="7">
        <v>3417</v>
      </c>
      <c r="O1123" s="84"/>
      <c r="P1123" s="13"/>
      <c r="Q1123" s="13"/>
      <c r="R1123" s="13"/>
      <c r="S1123" s="13"/>
      <c r="T1123" s="13"/>
      <c r="U1123" s="13"/>
      <c r="V1123" s="13"/>
      <c r="W1123" s="50"/>
      <c r="X1123" s="69">
        <v>3419</v>
      </c>
      <c r="Y1123" s="7">
        <v>3448</v>
      </c>
      <c r="Z1123" s="68">
        <v>3416</v>
      </c>
      <c r="AA1123" s="68">
        <v>3436</v>
      </c>
      <c r="AG1123" s="37"/>
      <c r="AH1123" s="37"/>
      <c r="AP1123" s="14">
        <v>3372</v>
      </c>
      <c r="AQ1123" s="14">
        <v>3410</v>
      </c>
      <c r="AR1123" s="14">
        <v>3368</v>
      </c>
      <c r="AS1123" s="14">
        <v>3406</v>
      </c>
      <c r="AT1123" s="14">
        <v>3376.3333333333335</v>
      </c>
      <c r="AU1123" s="127">
        <v>16</v>
      </c>
      <c r="AV1123" s="127">
        <v>23</v>
      </c>
      <c r="AW1123" s="14">
        <v>1708</v>
      </c>
      <c r="AX1123" s="127" t="s">
        <v>618</v>
      </c>
      <c r="AY1123" s="14">
        <v>1449</v>
      </c>
      <c r="AZ1123" s="1">
        <v>4483</v>
      </c>
      <c r="BA1123" s="1">
        <v>4484</v>
      </c>
      <c r="BB1123" s="1">
        <v>4469</v>
      </c>
      <c r="BC1123" s="1">
        <v>4470</v>
      </c>
      <c r="BH1123" s="1">
        <v>3402</v>
      </c>
      <c r="BI1123" s="1">
        <v>1396</v>
      </c>
      <c r="BJ1123" s="1">
        <v>1000</v>
      </c>
      <c r="BK1123" s="1">
        <v>1.3959999999999999</v>
      </c>
      <c r="BL1123" s="1">
        <v>3419</v>
      </c>
      <c r="BM1123" s="1">
        <v>3441</v>
      </c>
      <c r="BN1123" s="1">
        <v>3416</v>
      </c>
      <c r="BO1123" s="1">
        <v>3437</v>
      </c>
      <c r="BP1123" s="1">
        <v>3419</v>
      </c>
      <c r="BQ1123" s="1">
        <v>3445</v>
      </c>
      <c r="BR1123" s="1">
        <v>3416</v>
      </c>
      <c r="BS1123" s="1">
        <v>3445</v>
      </c>
      <c r="BT1123" s="1">
        <v>3419</v>
      </c>
      <c r="BU1123" s="1">
        <v>3420</v>
      </c>
      <c r="BV1123" s="1">
        <v>3416</v>
      </c>
      <c r="BW1123" s="1">
        <v>3419</v>
      </c>
      <c r="BX1123" s="1">
        <v>966.51</v>
      </c>
    </row>
    <row r="1124" spans="1:76">
      <c r="A1124" s="1">
        <v>2017</v>
      </c>
      <c r="B1124" s="1">
        <v>2</v>
      </c>
      <c r="C1124" s="24">
        <v>42954</v>
      </c>
      <c r="D1124" s="26">
        <v>3435</v>
      </c>
      <c r="E1124" s="26">
        <v>3435</v>
      </c>
      <c r="F1124" s="26">
        <v>3402</v>
      </c>
      <c r="G1124" s="26">
        <v>3414</v>
      </c>
      <c r="H1124" s="1">
        <v>968.3</v>
      </c>
      <c r="I1124" s="81">
        <v>130.48706000000001</v>
      </c>
      <c r="J1124" s="119">
        <v>130.47244800000001</v>
      </c>
      <c r="K1124" s="119">
        <v>87.751993999999996</v>
      </c>
      <c r="L1124" s="72">
        <v>87.745599999999996</v>
      </c>
      <c r="M1124" s="7">
        <v>3414</v>
      </c>
      <c r="O1124" s="84"/>
      <c r="P1124" s="13"/>
      <c r="Q1124" s="13"/>
      <c r="R1124" s="13"/>
      <c r="S1124" s="13"/>
      <c r="T1124" s="13"/>
      <c r="U1124" s="13"/>
      <c r="V1124" s="13"/>
      <c r="W1124" s="50"/>
      <c r="X1124" s="69">
        <v>3414</v>
      </c>
      <c r="Y1124" s="7">
        <v>3443</v>
      </c>
      <c r="Z1124" s="68">
        <v>3414</v>
      </c>
      <c r="AA1124" s="68">
        <v>3438</v>
      </c>
      <c r="AG1124" s="37"/>
      <c r="AH1124" s="37"/>
      <c r="AP1124" s="14">
        <v>3419</v>
      </c>
      <c r="AQ1124" s="14">
        <v>3448</v>
      </c>
      <c r="AR1124" s="14">
        <v>3416</v>
      </c>
      <c r="AS1124" s="14">
        <v>3421</v>
      </c>
      <c r="AT1124" s="14">
        <v>3398.6666666666665</v>
      </c>
      <c r="AU1124" s="127">
        <v>21</v>
      </c>
      <c r="AV1124" s="127" t="s">
        <v>618</v>
      </c>
      <c r="AW1124" s="14">
        <v>1708</v>
      </c>
      <c r="AX1124" s="127" t="s">
        <v>618</v>
      </c>
      <c r="AY1124" s="14">
        <v>1449</v>
      </c>
      <c r="AZ1124" s="1">
        <v>3414</v>
      </c>
      <c r="BA1124" s="1">
        <v>3443</v>
      </c>
      <c r="BB1124" s="1">
        <v>3414</v>
      </c>
      <c r="BC1124" s="1">
        <v>3440</v>
      </c>
      <c r="BH1124" s="1">
        <v>3424</v>
      </c>
      <c r="BI1124" s="1">
        <v>1168</v>
      </c>
      <c r="BJ1124" s="1">
        <v>1177</v>
      </c>
      <c r="BK1124" s="1">
        <v>0.99235344095157174</v>
      </c>
      <c r="BL1124" s="1">
        <v>3414</v>
      </c>
      <c r="BM1124" s="1">
        <v>3437</v>
      </c>
      <c r="BN1124" s="1">
        <v>3414</v>
      </c>
      <c r="BO1124" s="1">
        <v>3437</v>
      </c>
      <c r="BP1124" s="1">
        <v>3414</v>
      </c>
      <c r="BQ1124" s="1">
        <v>3443</v>
      </c>
      <c r="BR1124" s="1">
        <v>3414</v>
      </c>
      <c r="BS1124" s="1">
        <v>3442</v>
      </c>
      <c r="BT1124" s="1">
        <v>3414</v>
      </c>
      <c r="BU1124" s="1">
        <v>3420</v>
      </c>
      <c r="BV1124" s="1">
        <v>3414</v>
      </c>
      <c r="BW1124" s="1">
        <v>3420</v>
      </c>
      <c r="BX1124" s="1">
        <v>960.94</v>
      </c>
    </row>
    <row r="1125" spans="1:76">
      <c r="A1125" s="1">
        <v>2017</v>
      </c>
      <c r="B1125" s="1">
        <v>3</v>
      </c>
      <c r="C1125" s="24">
        <v>42955</v>
      </c>
      <c r="D1125" s="26">
        <v>3438</v>
      </c>
      <c r="E1125" s="26">
        <v>3443</v>
      </c>
      <c r="F1125" s="26">
        <v>3433</v>
      </c>
      <c r="G1125" s="26">
        <v>3442</v>
      </c>
      <c r="H1125" s="1">
        <v>971.82</v>
      </c>
      <c r="I1125" s="81">
        <v>130.52937700000001</v>
      </c>
      <c r="J1125" s="119">
        <v>130.527885</v>
      </c>
      <c r="K1125" s="119">
        <v>87.531985000000006</v>
      </c>
      <c r="L1125" s="72">
        <v>87.560383000000002</v>
      </c>
      <c r="M1125" s="7">
        <v>3439</v>
      </c>
      <c r="O1125" s="84"/>
      <c r="P1125" s="13"/>
      <c r="Q1125" s="13"/>
      <c r="R1125" s="13"/>
      <c r="S1125" s="13"/>
      <c r="T1125" s="13"/>
      <c r="U1125" s="13"/>
      <c r="V1125" s="13"/>
      <c r="W1125" s="50"/>
      <c r="X1125" s="69">
        <v>3439</v>
      </c>
      <c r="Y1125" s="7">
        <v>3458</v>
      </c>
      <c r="Z1125" s="68">
        <v>3434</v>
      </c>
      <c r="AA1125" s="68">
        <v>3434</v>
      </c>
      <c r="AG1125" s="37"/>
      <c r="AH1125" s="37"/>
      <c r="AP1125" s="14">
        <v>3414</v>
      </c>
      <c r="AQ1125" s="14">
        <v>3443</v>
      </c>
      <c r="AR1125" s="14">
        <v>3414</v>
      </c>
      <c r="AS1125" s="14">
        <v>3435</v>
      </c>
      <c r="AT1125" s="14">
        <v>3420.6666666666665</v>
      </c>
      <c r="AU1125" s="127">
        <v>4</v>
      </c>
      <c r="AV1125" s="127" t="s">
        <v>618</v>
      </c>
      <c r="AW1125" s="14">
        <v>1708</v>
      </c>
      <c r="AX1125" s="127" t="s">
        <v>618</v>
      </c>
      <c r="AY1125" s="14">
        <v>1449</v>
      </c>
      <c r="AZ1125" s="1">
        <v>3439</v>
      </c>
      <c r="BA1125" s="1">
        <v>3458</v>
      </c>
      <c r="BB1125" s="1">
        <v>3437</v>
      </c>
      <c r="BC1125" s="1">
        <v>3458</v>
      </c>
      <c r="BH1125" s="1">
        <v>3436</v>
      </c>
      <c r="BI1125" s="1">
        <v>1544</v>
      </c>
      <c r="BJ1125" s="1">
        <v>1116</v>
      </c>
      <c r="BK1125" s="1">
        <v>1.3835125448028673</v>
      </c>
      <c r="BL1125" s="1">
        <v>3439</v>
      </c>
      <c r="BM1125" s="1">
        <v>3449</v>
      </c>
      <c r="BN1125" s="1">
        <v>3437</v>
      </c>
      <c r="BO1125" s="1">
        <v>3446</v>
      </c>
      <c r="BP1125" s="1">
        <v>3439</v>
      </c>
      <c r="BQ1125" s="1">
        <v>3458</v>
      </c>
      <c r="BR1125" s="1">
        <v>3436</v>
      </c>
      <c r="BS1125" s="1">
        <v>3443</v>
      </c>
      <c r="BT1125" s="1">
        <v>3439</v>
      </c>
      <c r="BU1125" s="1">
        <v>3444</v>
      </c>
      <c r="BV1125" s="1">
        <v>3437</v>
      </c>
      <c r="BW1125" s="1">
        <v>3444</v>
      </c>
      <c r="BX1125" s="1">
        <v>971.2</v>
      </c>
    </row>
    <row r="1126" spans="1:76">
      <c r="A1126" s="1">
        <v>2017</v>
      </c>
      <c r="B1126" s="1">
        <v>4</v>
      </c>
      <c r="C1126" s="24">
        <v>42956</v>
      </c>
      <c r="D1126" s="26">
        <v>3438</v>
      </c>
      <c r="E1126" s="26">
        <v>3442</v>
      </c>
      <c r="F1126" s="26">
        <v>3427</v>
      </c>
      <c r="G1126" s="26">
        <v>3433</v>
      </c>
      <c r="H1126" s="1">
        <v>975.5</v>
      </c>
      <c r="I1126" s="81">
        <v>129.19648599999999</v>
      </c>
      <c r="J1126" s="119">
        <v>129.200729</v>
      </c>
      <c r="K1126" s="119">
        <v>86.761771999999993</v>
      </c>
      <c r="L1126" s="72">
        <v>86.602853999999994</v>
      </c>
      <c r="M1126" s="7">
        <v>3437</v>
      </c>
      <c r="O1126" s="84"/>
      <c r="P1126" s="13"/>
      <c r="Q1126" s="13"/>
      <c r="R1126" s="13"/>
      <c r="S1126" s="13"/>
      <c r="T1126" s="13"/>
      <c r="U1126" s="13"/>
      <c r="V1126" s="13"/>
      <c r="W1126" s="50"/>
      <c r="X1126" s="69">
        <v>3442</v>
      </c>
      <c r="Y1126" s="7">
        <v>3448</v>
      </c>
      <c r="Z1126" s="68">
        <v>3430</v>
      </c>
      <c r="AA1126" s="68">
        <v>3439</v>
      </c>
      <c r="AG1126" s="37"/>
      <c r="AH1126" s="37"/>
      <c r="AP1126" s="14">
        <v>3439</v>
      </c>
      <c r="AQ1126" s="14">
        <v>3458</v>
      </c>
      <c r="AR1126" s="14">
        <v>3433</v>
      </c>
      <c r="AS1126" s="14">
        <v>3433</v>
      </c>
      <c r="AT1126" s="14">
        <v>3429.6666666666665</v>
      </c>
      <c r="AU1126" s="127">
        <v>5</v>
      </c>
      <c r="AV1126" s="127" t="s">
        <v>618</v>
      </c>
      <c r="AW1126" s="14">
        <v>1708</v>
      </c>
      <c r="AX1126" s="127" t="s">
        <v>618</v>
      </c>
      <c r="AY1126" s="14">
        <v>1449</v>
      </c>
      <c r="AZ1126" s="1">
        <v>3442</v>
      </c>
      <c r="BA1126" s="1">
        <v>3448</v>
      </c>
      <c r="BB1126" s="1">
        <v>3434</v>
      </c>
      <c r="BC1126" s="1">
        <v>3444</v>
      </c>
      <c r="BH1126" s="1">
        <v>3435</v>
      </c>
      <c r="BI1126" s="1">
        <v>1049</v>
      </c>
      <c r="BJ1126" s="1">
        <v>1186</v>
      </c>
      <c r="BK1126" s="1">
        <v>0.88448566610455315</v>
      </c>
      <c r="BL1126" s="1">
        <v>3442</v>
      </c>
      <c r="BM1126" s="1">
        <v>3448</v>
      </c>
      <c r="BN1126" s="1">
        <v>3434</v>
      </c>
      <c r="BO1126" s="1">
        <v>3448</v>
      </c>
      <c r="BP1126" s="1">
        <v>3442</v>
      </c>
      <c r="BQ1126" s="1">
        <v>3448</v>
      </c>
      <c r="BR1126" s="1">
        <v>3432</v>
      </c>
      <c r="BS1126" s="1">
        <v>3432</v>
      </c>
      <c r="BT1126" s="1">
        <v>3442</v>
      </c>
      <c r="BU1126" s="1">
        <v>3444</v>
      </c>
      <c r="BV1126" s="1">
        <v>3440</v>
      </c>
      <c r="BW1126" s="1">
        <v>3440</v>
      </c>
      <c r="BX1126" s="1">
        <v>976.26</v>
      </c>
    </row>
    <row r="1127" spans="1:76">
      <c r="A1127" s="1">
        <v>2017</v>
      </c>
      <c r="B1127" s="1">
        <v>5</v>
      </c>
      <c r="C1127" s="24">
        <v>42957</v>
      </c>
      <c r="D1127" s="26">
        <v>3438</v>
      </c>
      <c r="E1127" s="26">
        <v>3444</v>
      </c>
      <c r="F1127" s="26">
        <v>3432</v>
      </c>
      <c r="G1127" s="26">
        <v>3435</v>
      </c>
      <c r="H1127" s="1">
        <v>985</v>
      </c>
      <c r="I1127" s="81">
        <v>128.95962</v>
      </c>
      <c r="J1127" s="119">
        <v>128.93909600000001</v>
      </c>
      <c r="K1127" s="119">
        <v>86.621725999999995</v>
      </c>
      <c r="L1127" s="72">
        <v>86.615492000000003</v>
      </c>
      <c r="M1127" s="7">
        <v>3440</v>
      </c>
      <c r="O1127" s="84"/>
      <c r="P1127" s="13"/>
      <c r="Q1127" s="13"/>
      <c r="R1127" s="13"/>
      <c r="S1127" s="13"/>
      <c r="T1127" s="13"/>
      <c r="U1127" s="13"/>
      <c r="V1127" s="13"/>
      <c r="W1127" s="50"/>
      <c r="X1127" s="69">
        <v>3440</v>
      </c>
      <c r="Y1127" s="7">
        <v>3455</v>
      </c>
      <c r="Z1127" s="68">
        <v>3435</v>
      </c>
      <c r="AA1127" s="68">
        <v>3435</v>
      </c>
      <c r="AG1127" s="37"/>
      <c r="AH1127" s="37"/>
      <c r="AP1127" s="14">
        <v>3442</v>
      </c>
      <c r="AQ1127" s="14">
        <v>3448</v>
      </c>
      <c r="AR1127" s="14">
        <v>3430</v>
      </c>
      <c r="AS1127" s="14">
        <v>3440</v>
      </c>
      <c r="AT1127" s="14">
        <v>3436</v>
      </c>
      <c r="AU1127" s="127">
        <v>3</v>
      </c>
      <c r="AV1127" s="127" t="s">
        <v>618</v>
      </c>
      <c r="AW1127" s="14">
        <v>1708</v>
      </c>
      <c r="AX1127" s="127" t="s">
        <v>618</v>
      </c>
      <c r="AY1127" s="14">
        <v>1449</v>
      </c>
      <c r="AZ1127" s="1">
        <v>3440</v>
      </c>
      <c r="BA1127" s="1">
        <v>3455</v>
      </c>
      <c r="BB1127" s="1">
        <v>3438</v>
      </c>
      <c r="BC1127" s="1">
        <v>3455</v>
      </c>
      <c r="BH1127" s="1">
        <v>3439</v>
      </c>
      <c r="BI1127" s="1">
        <v>1973</v>
      </c>
      <c r="BJ1127" s="1">
        <v>814</v>
      </c>
      <c r="BK1127" s="1">
        <v>2.4238329238329239</v>
      </c>
      <c r="BL1127" s="1">
        <v>3440</v>
      </c>
      <c r="BM1127" s="1">
        <v>3455</v>
      </c>
      <c r="BN1127" s="1">
        <v>3438</v>
      </c>
      <c r="BO1127" s="1">
        <v>3455</v>
      </c>
      <c r="BP1127" s="1">
        <v>3440</v>
      </c>
      <c r="BQ1127" s="1">
        <v>3455</v>
      </c>
      <c r="BR1127" s="1">
        <v>3438</v>
      </c>
      <c r="BS1127" s="1">
        <v>3442</v>
      </c>
      <c r="BT1127" s="1">
        <v>3440</v>
      </c>
      <c r="BU1127" s="1">
        <v>3441</v>
      </c>
      <c r="BV1127" s="1">
        <v>3438</v>
      </c>
      <c r="BW1127" s="1">
        <v>3440</v>
      </c>
      <c r="BX1127" s="1">
        <v>975.6</v>
      </c>
    </row>
    <row r="1128" spans="1:76">
      <c r="A1128" s="1">
        <v>2017</v>
      </c>
      <c r="B1128" s="1">
        <v>2</v>
      </c>
      <c r="C1128" s="24">
        <v>42961</v>
      </c>
      <c r="D1128" s="26">
        <v>3442</v>
      </c>
      <c r="E1128" s="26">
        <v>3447</v>
      </c>
      <c r="F1128" s="26">
        <v>3433</v>
      </c>
      <c r="G1128" s="26">
        <v>3433</v>
      </c>
      <c r="H1128" s="1">
        <v>968.31</v>
      </c>
      <c r="I1128" s="81">
        <v>129.57399000000001</v>
      </c>
      <c r="J1128" s="119">
        <v>129.48374999999999</v>
      </c>
      <c r="K1128" s="119">
        <v>86.448967999999994</v>
      </c>
      <c r="L1128" s="72">
        <v>86.395499999999998</v>
      </c>
      <c r="M1128" s="7">
        <v>3431</v>
      </c>
      <c r="O1128" s="84"/>
      <c r="P1128" s="13"/>
      <c r="Q1128" s="13"/>
      <c r="R1128" s="13"/>
      <c r="S1128" s="13"/>
      <c r="T1128" s="13"/>
      <c r="U1128" s="13"/>
      <c r="V1128" s="13"/>
      <c r="W1128" s="50"/>
      <c r="X1128" s="69">
        <v>3431</v>
      </c>
      <c r="Y1128" s="7">
        <v>3432</v>
      </c>
      <c r="Z1128" s="68">
        <v>3404</v>
      </c>
      <c r="AA1128" s="68">
        <v>3411</v>
      </c>
      <c r="AG1128" s="37"/>
      <c r="AH1128" s="37"/>
      <c r="AP1128" s="14">
        <v>3440</v>
      </c>
      <c r="AQ1128" s="14">
        <v>3455</v>
      </c>
      <c r="AR1128" s="14">
        <v>3435</v>
      </c>
      <c r="AS1128" s="14">
        <v>3441</v>
      </c>
      <c r="AT1128" s="14">
        <v>3438</v>
      </c>
      <c r="AU1128" s="127">
        <v>9</v>
      </c>
      <c r="AV1128" s="127" t="s">
        <v>618</v>
      </c>
      <c r="AW1128" s="14">
        <v>1708</v>
      </c>
      <c r="AX1128" s="127" t="s">
        <v>618</v>
      </c>
      <c r="AY1128" s="14">
        <v>1449</v>
      </c>
      <c r="AZ1128" s="1">
        <v>3431</v>
      </c>
      <c r="BA1128" s="1">
        <v>3432</v>
      </c>
      <c r="BB1128" s="1">
        <v>3404</v>
      </c>
      <c r="BC1128" s="1">
        <v>3419</v>
      </c>
      <c r="BH1128" s="1">
        <v>3439</v>
      </c>
      <c r="BI1128" s="1">
        <v>1396</v>
      </c>
      <c r="BJ1128" s="1">
        <v>1152</v>
      </c>
      <c r="BK1128" s="1">
        <v>1.2118055555555556</v>
      </c>
      <c r="BL1128" s="1">
        <v>3431</v>
      </c>
      <c r="BM1128" s="1">
        <v>3432</v>
      </c>
      <c r="BN1128" s="1">
        <v>3404</v>
      </c>
      <c r="BO1128" s="1">
        <v>3414</v>
      </c>
      <c r="BP1128" s="1">
        <v>3431</v>
      </c>
      <c r="BQ1128" s="1">
        <v>3432</v>
      </c>
      <c r="BR1128" s="1">
        <v>3404</v>
      </c>
      <c r="BS1128" s="1">
        <v>3426</v>
      </c>
      <c r="BT1128" s="1">
        <v>3431</v>
      </c>
      <c r="BU1128" s="1">
        <v>3432</v>
      </c>
      <c r="BV1128" s="1">
        <v>3424</v>
      </c>
      <c r="BW1128" s="1">
        <v>3424</v>
      </c>
      <c r="BX1128" s="1">
        <v>972.19</v>
      </c>
    </row>
    <row r="1129" spans="1:76">
      <c r="A1129" s="1">
        <v>2017</v>
      </c>
      <c r="B1129" s="1">
        <v>3</v>
      </c>
      <c r="C1129" s="24">
        <v>42962</v>
      </c>
      <c r="D1129" s="26">
        <v>3417</v>
      </c>
      <c r="E1129" s="26">
        <v>3417</v>
      </c>
      <c r="F1129" s="26">
        <v>3406</v>
      </c>
      <c r="G1129" s="26">
        <v>3407</v>
      </c>
      <c r="H1129" s="1">
        <v>961.3</v>
      </c>
      <c r="I1129" s="81">
        <v>129.514971</v>
      </c>
      <c r="J1129" s="119">
        <v>129.54474400000001</v>
      </c>
      <c r="K1129" s="119">
        <v>86.516132999999996</v>
      </c>
      <c r="L1129" s="72">
        <v>86.469902000000005</v>
      </c>
      <c r="M1129" s="7">
        <v>3416</v>
      </c>
      <c r="O1129" s="84"/>
      <c r="P1129" s="13"/>
      <c r="Q1129" s="13"/>
      <c r="R1129" s="13"/>
      <c r="S1129" s="13"/>
      <c r="T1129" s="13"/>
      <c r="U1129" s="13"/>
      <c r="V1129" s="13"/>
      <c r="W1129" s="50"/>
      <c r="X1129" s="69">
        <v>3413</v>
      </c>
      <c r="Y1129" s="7">
        <v>3419</v>
      </c>
      <c r="Z1129" s="68">
        <v>3396</v>
      </c>
      <c r="AA1129" s="68">
        <v>3416</v>
      </c>
      <c r="AG1129" s="37"/>
      <c r="AH1129" s="37"/>
      <c r="AP1129" s="14">
        <v>3431</v>
      </c>
      <c r="AQ1129" s="14">
        <v>3432</v>
      </c>
      <c r="AR1129" s="14">
        <v>3404</v>
      </c>
      <c r="AS1129" s="14">
        <v>3411</v>
      </c>
      <c r="AT1129" s="14">
        <v>3430.6666666666665</v>
      </c>
      <c r="AU1129" s="127">
        <v>10</v>
      </c>
      <c r="AV1129" s="127" t="s">
        <v>618</v>
      </c>
      <c r="AW1129" s="14">
        <v>1708</v>
      </c>
      <c r="AX1129" s="127" t="s">
        <v>618</v>
      </c>
      <c r="AY1129" s="14">
        <v>1449</v>
      </c>
      <c r="AZ1129" s="1">
        <v>3413</v>
      </c>
      <c r="BA1129" s="1">
        <v>3413</v>
      </c>
      <c r="BB1129" s="1">
        <v>3396</v>
      </c>
      <c r="BC1129" s="1">
        <v>3405</v>
      </c>
      <c r="BH1129" s="1">
        <v>3406</v>
      </c>
      <c r="BI1129" s="1">
        <v>1492</v>
      </c>
      <c r="BJ1129" s="1">
        <v>1033</v>
      </c>
      <c r="BK1129" s="1">
        <v>1.4443368828654404</v>
      </c>
      <c r="BL1129" s="1">
        <v>3413</v>
      </c>
      <c r="BM1129" s="1">
        <v>3413</v>
      </c>
      <c r="BN1129" s="1">
        <v>3396</v>
      </c>
      <c r="BO1129" s="1">
        <v>3396</v>
      </c>
      <c r="BP1129" s="1">
        <v>3413</v>
      </c>
      <c r="BQ1129" s="1">
        <v>3413</v>
      </c>
      <c r="BR1129" s="1">
        <v>3396</v>
      </c>
      <c r="BS1129" s="1">
        <v>3408</v>
      </c>
      <c r="BT1129" s="1">
        <v>3413</v>
      </c>
      <c r="BU1129" s="1">
        <v>3413</v>
      </c>
      <c r="BV1129" s="1">
        <v>3409</v>
      </c>
      <c r="BW1129" s="1">
        <v>3410</v>
      </c>
      <c r="BX1129" s="1">
        <v>962.03</v>
      </c>
    </row>
    <row r="1130" spans="1:76">
      <c r="A1130" s="1">
        <v>2017</v>
      </c>
      <c r="B1130" s="1">
        <v>4</v>
      </c>
      <c r="C1130" s="24">
        <v>42963</v>
      </c>
      <c r="D1130" s="26">
        <v>3418</v>
      </c>
      <c r="E1130" s="26">
        <v>3430</v>
      </c>
      <c r="F1130" s="26">
        <v>3411</v>
      </c>
      <c r="G1130" s="26">
        <v>3422</v>
      </c>
      <c r="H1130" s="1">
        <v>979.28</v>
      </c>
      <c r="I1130" s="81">
        <v>129.93321</v>
      </c>
      <c r="J1130" s="119">
        <v>130.12681499999999</v>
      </c>
      <c r="K1130" s="119">
        <v>86.810449000000006</v>
      </c>
      <c r="L1130" s="72">
        <v>86.928569999999993</v>
      </c>
      <c r="M1130" s="7">
        <v>3430</v>
      </c>
      <c r="O1130" s="84"/>
      <c r="P1130" s="13"/>
      <c r="Q1130" s="13"/>
      <c r="R1130" s="13"/>
      <c r="S1130" s="13"/>
      <c r="T1130" s="13"/>
      <c r="U1130" s="13"/>
      <c r="V1130" s="13"/>
      <c r="W1130" s="50"/>
      <c r="X1130" s="69">
        <v>3430</v>
      </c>
      <c r="Y1130" s="7">
        <v>3455</v>
      </c>
      <c r="Z1130" s="68">
        <v>3427</v>
      </c>
      <c r="AA1130" s="68">
        <v>3453</v>
      </c>
      <c r="AG1130" s="37"/>
      <c r="AH1130" s="37"/>
      <c r="AP1130" s="14">
        <v>3413</v>
      </c>
      <c r="AQ1130" s="14">
        <v>3419</v>
      </c>
      <c r="AR1130" s="14">
        <v>3396</v>
      </c>
      <c r="AS1130" s="14">
        <v>3415</v>
      </c>
      <c r="AT1130" s="14">
        <v>3422.3333333333335</v>
      </c>
      <c r="AU1130" s="127">
        <v>4</v>
      </c>
      <c r="AV1130" s="127">
        <v>29</v>
      </c>
      <c r="AW1130" s="14">
        <v>1737</v>
      </c>
      <c r="AX1130" s="127" t="s">
        <v>618</v>
      </c>
      <c r="AY1130" s="14">
        <v>1449</v>
      </c>
      <c r="AZ1130" s="1">
        <v>3430</v>
      </c>
      <c r="BA1130" s="1">
        <v>3442</v>
      </c>
      <c r="BB1130" s="1">
        <v>3427</v>
      </c>
      <c r="BC1130" s="1">
        <v>3442</v>
      </c>
      <c r="BH1130" s="1">
        <v>3411</v>
      </c>
      <c r="BI1130" s="1">
        <v>1402</v>
      </c>
      <c r="BJ1130" s="1">
        <v>1060</v>
      </c>
      <c r="BK1130" s="1">
        <v>1.3226415094339623</v>
      </c>
      <c r="BL1130" s="1">
        <v>3430</v>
      </c>
      <c r="BM1130" s="1">
        <v>3438</v>
      </c>
      <c r="BN1130" s="1">
        <v>3427</v>
      </c>
      <c r="BO1130" s="1">
        <v>3437</v>
      </c>
      <c r="BP1130" s="1">
        <v>3430</v>
      </c>
      <c r="BQ1130" s="1">
        <v>3444</v>
      </c>
      <c r="BR1130" s="1">
        <v>3427</v>
      </c>
      <c r="BS1130" s="1">
        <v>3443</v>
      </c>
      <c r="BT1130" s="1">
        <v>3430</v>
      </c>
      <c r="BU1130" s="1">
        <v>3432</v>
      </c>
      <c r="BV1130" s="1">
        <v>3428</v>
      </c>
      <c r="BW1130" s="1">
        <v>3432</v>
      </c>
      <c r="BX1130" s="1">
        <v>964.4</v>
      </c>
    </row>
    <row r="1131" spans="1:76">
      <c r="A1131" s="1">
        <v>2017</v>
      </c>
      <c r="B1131" s="1">
        <v>5</v>
      </c>
      <c r="C1131" s="24">
        <v>42964</v>
      </c>
      <c r="D1131" s="26">
        <v>3450</v>
      </c>
      <c r="E1131" s="26">
        <v>3456</v>
      </c>
      <c r="F1131" s="26">
        <v>3434</v>
      </c>
      <c r="G1131" s="26">
        <v>3445</v>
      </c>
      <c r="H1131" s="1">
        <v>974.78</v>
      </c>
      <c r="I1131" s="81">
        <v>129.299666</v>
      </c>
      <c r="J1131" s="119">
        <v>129.297</v>
      </c>
      <c r="K1131" s="119">
        <v>87.350378000000006</v>
      </c>
      <c r="L1131" s="72">
        <v>87.382763999999995</v>
      </c>
      <c r="M1131" s="7">
        <v>3448</v>
      </c>
      <c r="O1131" s="84"/>
      <c r="P1131" s="13"/>
      <c r="Q1131" s="13"/>
      <c r="R1131" s="13"/>
      <c r="S1131" s="13"/>
      <c r="T1131" s="13"/>
      <c r="U1131" s="13"/>
      <c r="V1131" s="13"/>
      <c r="W1131" s="50"/>
      <c r="X1131" s="69">
        <v>3449</v>
      </c>
      <c r="Y1131" s="7">
        <v>3451</v>
      </c>
      <c r="Z1131" s="68">
        <v>3424</v>
      </c>
      <c r="AA1131" s="68">
        <v>3424</v>
      </c>
      <c r="AG1131" s="37"/>
      <c r="AH1131" s="37"/>
      <c r="AP1131" s="14">
        <v>3430</v>
      </c>
      <c r="AQ1131" s="14">
        <v>3455</v>
      </c>
      <c r="AR1131" s="14">
        <v>3427</v>
      </c>
      <c r="AS1131" s="14">
        <v>3453</v>
      </c>
      <c r="AT1131" s="14">
        <v>3426.3333333333335</v>
      </c>
      <c r="AU1131" s="127">
        <v>5</v>
      </c>
      <c r="AV1131" s="127" t="s">
        <v>618</v>
      </c>
      <c r="AW1131" s="14">
        <v>1737</v>
      </c>
      <c r="AX1131" s="127" t="s">
        <v>618</v>
      </c>
      <c r="AY1131" s="14">
        <v>1449</v>
      </c>
      <c r="AZ1131" s="1">
        <v>3449</v>
      </c>
      <c r="BA1131" s="1">
        <v>3451</v>
      </c>
      <c r="BB1131" s="1">
        <v>3436</v>
      </c>
      <c r="BC1131" s="1">
        <v>3448</v>
      </c>
      <c r="BH1131" s="1">
        <v>3450</v>
      </c>
      <c r="BI1131" s="1">
        <v>1508</v>
      </c>
      <c r="BJ1131" s="1">
        <v>875</v>
      </c>
      <c r="BK1131" s="1">
        <v>1.7234285714285715</v>
      </c>
      <c r="BL1131" s="1">
        <v>3449</v>
      </c>
      <c r="BM1131" s="1">
        <v>3451</v>
      </c>
      <c r="BN1131" s="1">
        <v>3436</v>
      </c>
      <c r="BO1131" s="1">
        <v>3450</v>
      </c>
      <c r="BP1131" s="1">
        <v>3449</v>
      </c>
      <c r="BQ1131" s="1">
        <v>3451</v>
      </c>
      <c r="BR1131" s="1">
        <v>3434</v>
      </c>
      <c r="BS1131" s="1">
        <v>3434</v>
      </c>
      <c r="BT1131" s="1">
        <v>3449</v>
      </c>
      <c r="BU1131" s="1">
        <v>3451</v>
      </c>
      <c r="BV1131" s="1">
        <v>3449</v>
      </c>
      <c r="BW1131" s="1">
        <v>3449</v>
      </c>
      <c r="BX1131" s="1">
        <v>974.99</v>
      </c>
    </row>
    <row r="1132" spans="1:76">
      <c r="A1132" s="1">
        <v>2017</v>
      </c>
      <c r="B1132" s="1">
        <v>6</v>
      </c>
      <c r="C1132" s="24">
        <v>42965</v>
      </c>
      <c r="D1132" s="26">
        <v>3430</v>
      </c>
      <c r="E1132" s="26">
        <v>3437</v>
      </c>
      <c r="F1132" s="26">
        <v>3422</v>
      </c>
      <c r="G1132" s="26">
        <v>3437</v>
      </c>
      <c r="H1132" s="1">
        <v>977.91</v>
      </c>
      <c r="I1132" s="81">
        <v>128.063232</v>
      </c>
      <c r="J1132" s="119">
        <v>128.08759800000001</v>
      </c>
      <c r="K1132" s="119">
        <v>86.139328000000006</v>
      </c>
      <c r="L1132" s="72">
        <v>86.180310000000006</v>
      </c>
      <c r="M1132" s="7">
        <v>3437</v>
      </c>
      <c r="O1132" s="84"/>
      <c r="P1132" s="13"/>
      <c r="Q1132" s="13"/>
      <c r="R1132" s="13"/>
      <c r="S1132" s="13"/>
      <c r="T1132" s="13"/>
      <c r="U1132" s="13"/>
      <c r="V1132" s="13"/>
      <c r="W1132" s="50"/>
      <c r="X1132" s="69">
        <v>3438</v>
      </c>
      <c r="Y1132" s="7">
        <v>3450</v>
      </c>
      <c r="Z1132" s="68">
        <v>3425</v>
      </c>
      <c r="AA1132" s="68">
        <v>3425</v>
      </c>
      <c r="AG1132" s="37"/>
      <c r="AH1132" s="37"/>
      <c r="AP1132" s="14">
        <v>3449</v>
      </c>
      <c r="AQ1132" s="14">
        <v>3451</v>
      </c>
      <c r="AR1132" s="14">
        <v>3422</v>
      </c>
      <c r="AS1132" s="14">
        <v>3424</v>
      </c>
      <c r="AT1132" s="14">
        <v>3430.6666666666665</v>
      </c>
      <c r="AU1132" s="127">
        <v>7</v>
      </c>
      <c r="AV1132" s="127" t="s">
        <v>618</v>
      </c>
      <c r="AW1132" s="14">
        <v>1737</v>
      </c>
      <c r="AX1132" s="127" t="s">
        <v>618</v>
      </c>
      <c r="AY1132" s="14">
        <v>1449</v>
      </c>
      <c r="AZ1132" s="1">
        <v>3438</v>
      </c>
      <c r="BA1132" s="1">
        <v>3450</v>
      </c>
      <c r="BB1132" s="1">
        <v>3427</v>
      </c>
      <c r="BC1132" s="1">
        <v>3427</v>
      </c>
      <c r="BH1132" s="1">
        <v>3422</v>
      </c>
      <c r="BI1132" s="1">
        <v>1229</v>
      </c>
      <c r="BJ1132" s="1">
        <v>1296</v>
      </c>
      <c r="BK1132" s="1">
        <v>0.94830246913580252</v>
      </c>
      <c r="BL1132" s="1">
        <v>3438</v>
      </c>
      <c r="BM1132" s="1">
        <v>3450</v>
      </c>
      <c r="BN1132" s="1">
        <v>3438</v>
      </c>
      <c r="BO1132" s="1">
        <v>3445</v>
      </c>
      <c r="BP1132" s="1">
        <v>3438</v>
      </c>
      <c r="BQ1132" s="1">
        <v>3450</v>
      </c>
      <c r="BR1132" s="1">
        <v>3425</v>
      </c>
      <c r="BS1132" s="1">
        <v>3425</v>
      </c>
      <c r="BT1132" s="1">
        <v>3438</v>
      </c>
      <c r="BU1132" s="1">
        <v>3444</v>
      </c>
      <c r="BV1132" s="1">
        <v>3438</v>
      </c>
      <c r="BW1132" s="1">
        <v>3444</v>
      </c>
      <c r="BX1132" s="1">
        <v>984.45</v>
      </c>
    </row>
    <row r="1133" spans="1:76">
      <c r="A1133" s="1">
        <v>2017</v>
      </c>
      <c r="B1133" s="1">
        <v>2</v>
      </c>
      <c r="C1133" s="24">
        <v>42968</v>
      </c>
      <c r="D1133" s="26">
        <v>3425</v>
      </c>
      <c r="E1133" s="26">
        <v>3429</v>
      </c>
      <c r="F1133" s="26">
        <v>3424</v>
      </c>
      <c r="G1133" s="26">
        <v>3426</v>
      </c>
      <c r="H1133" s="1">
        <v>981.19</v>
      </c>
      <c r="I1133" s="81">
        <v>128.06240700000001</v>
      </c>
      <c r="J1133" s="119">
        <v>127.94670499999999</v>
      </c>
      <c r="K1133" s="119">
        <v>86.393298000000001</v>
      </c>
      <c r="L1133" s="72">
        <v>86.329954000000001</v>
      </c>
      <c r="M1133" s="7">
        <v>3425</v>
      </c>
      <c r="O1133" s="84"/>
      <c r="P1133" s="13"/>
      <c r="Q1133" s="13"/>
      <c r="R1133" s="13"/>
      <c r="S1133" s="13"/>
      <c r="T1133" s="13"/>
      <c r="U1133" s="13"/>
      <c r="V1133" s="13"/>
      <c r="W1133" s="50"/>
      <c r="X1133" s="69">
        <v>3426</v>
      </c>
      <c r="Y1133" s="7">
        <v>3440</v>
      </c>
      <c r="Z1133" s="68">
        <v>3426</v>
      </c>
      <c r="AA1133" s="68">
        <v>3431</v>
      </c>
      <c r="AG1133" s="37"/>
      <c r="AH1133" s="37"/>
      <c r="AP1133" s="14">
        <v>3438</v>
      </c>
      <c r="AQ1133" s="14">
        <v>3450</v>
      </c>
      <c r="AR1133" s="14">
        <v>3425</v>
      </c>
      <c r="AS1133" s="14">
        <v>3428</v>
      </c>
      <c r="AT1133" s="14">
        <v>3435</v>
      </c>
      <c r="AU1133" s="127">
        <v>1</v>
      </c>
      <c r="AV1133" s="127" t="s">
        <v>618</v>
      </c>
      <c r="AW1133" s="14">
        <v>1737</v>
      </c>
      <c r="AX1133" s="127" t="s">
        <v>618</v>
      </c>
      <c r="AY1133" s="14">
        <v>1449</v>
      </c>
      <c r="AZ1133" s="1">
        <v>3426</v>
      </c>
      <c r="BA1133" s="1">
        <v>3440</v>
      </c>
      <c r="BB1133" s="1">
        <v>3426</v>
      </c>
      <c r="BC1133" s="1">
        <v>3438</v>
      </c>
      <c r="BH1133" s="1">
        <v>3425</v>
      </c>
      <c r="BI1133" s="1">
        <v>1142</v>
      </c>
      <c r="BJ1133" s="1">
        <v>967</v>
      </c>
      <c r="BK1133" s="1">
        <v>1.1809720785935884</v>
      </c>
      <c r="BL1133" s="1">
        <v>3426</v>
      </c>
      <c r="BM1133" s="1">
        <v>3440</v>
      </c>
      <c r="BN1133" s="1">
        <v>3426</v>
      </c>
      <c r="BO1133" s="1">
        <v>3435</v>
      </c>
      <c r="BP1133" s="1">
        <v>3426</v>
      </c>
      <c r="BQ1133" s="1">
        <v>3440</v>
      </c>
      <c r="BR1133" s="1">
        <v>3426</v>
      </c>
      <c r="BS1133" s="1">
        <v>3439</v>
      </c>
      <c r="BT1133" s="1">
        <v>3426</v>
      </c>
      <c r="BU1133" s="1">
        <v>3428</v>
      </c>
      <c r="BV1133" s="1">
        <v>3426</v>
      </c>
      <c r="BW1133" s="1">
        <v>3428</v>
      </c>
      <c r="BX1133" s="1">
        <v>981.45</v>
      </c>
    </row>
    <row r="1134" spans="1:76">
      <c r="A1134" s="1">
        <v>2017</v>
      </c>
      <c r="B1134" s="1">
        <v>3</v>
      </c>
      <c r="C1134" s="24">
        <v>42969</v>
      </c>
      <c r="D1134" s="26">
        <v>3430</v>
      </c>
      <c r="E1134" s="26">
        <v>3436</v>
      </c>
      <c r="F1134" s="26">
        <v>3429</v>
      </c>
      <c r="G1134" s="26">
        <v>3433</v>
      </c>
      <c r="H1134" s="1">
        <v>976.45</v>
      </c>
      <c r="I1134" s="81">
        <v>128.95987099999999</v>
      </c>
      <c r="J1134" s="119">
        <v>128.94637599999999</v>
      </c>
      <c r="K1134" s="119">
        <v>86.85566</v>
      </c>
      <c r="L1134" s="72">
        <v>86.842776000000001</v>
      </c>
      <c r="M1134" s="7">
        <v>3431</v>
      </c>
      <c r="O1134" s="84"/>
      <c r="P1134" s="13"/>
      <c r="Q1134" s="13"/>
      <c r="R1134" s="13"/>
      <c r="S1134" s="13"/>
      <c r="T1134" s="13"/>
      <c r="U1134" s="13"/>
      <c r="V1134" s="13"/>
      <c r="W1134" s="50"/>
      <c r="X1134" s="69">
        <v>3428</v>
      </c>
      <c r="Y1134" s="7">
        <v>3436</v>
      </c>
      <c r="Z1134" s="68">
        <v>3416</v>
      </c>
      <c r="AA1134" s="68">
        <v>3433</v>
      </c>
      <c r="AG1134" s="37"/>
      <c r="AH1134" s="37"/>
      <c r="AP1134" s="14">
        <v>3426</v>
      </c>
      <c r="AQ1134" s="14">
        <v>3440</v>
      </c>
      <c r="AR1134" s="14">
        <v>3426</v>
      </c>
      <c r="AS1134" s="14">
        <v>3436</v>
      </c>
      <c r="AT1134" s="14">
        <v>3429.3333333333335</v>
      </c>
      <c r="AU1134" s="127">
        <v>3</v>
      </c>
      <c r="AV1134" s="127" t="s">
        <v>618</v>
      </c>
      <c r="AW1134" s="14">
        <v>1737</v>
      </c>
      <c r="AX1134" s="127" t="s">
        <v>618</v>
      </c>
      <c r="AY1134" s="14">
        <v>1449</v>
      </c>
      <c r="AZ1134" s="1">
        <v>3428</v>
      </c>
      <c r="BA1134" s="1">
        <v>3436</v>
      </c>
      <c r="BB1134" s="1">
        <v>3416</v>
      </c>
      <c r="BC1134" s="1">
        <v>3430</v>
      </c>
      <c r="BH1134" s="1">
        <v>3435</v>
      </c>
      <c r="BI1134" s="1">
        <v>1491</v>
      </c>
      <c r="BJ1134" s="1">
        <v>912</v>
      </c>
      <c r="BK1134" s="1">
        <v>1.6348684210526316</v>
      </c>
      <c r="BL1134" s="1">
        <v>3428</v>
      </c>
      <c r="BM1134" s="1">
        <v>3430</v>
      </c>
      <c r="BN1134" s="1">
        <v>3416</v>
      </c>
      <c r="BO1134" s="1">
        <v>3430</v>
      </c>
      <c r="BP1134" s="1">
        <v>3428</v>
      </c>
      <c r="BQ1134" s="1">
        <v>3436</v>
      </c>
      <c r="BR1134" s="1">
        <v>3416</v>
      </c>
      <c r="BS1134" s="1">
        <v>3420</v>
      </c>
      <c r="BT1134" s="1">
        <v>3428</v>
      </c>
      <c r="BU1134" s="1">
        <v>3428</v>
      </c>
      <c r="BV1134" s="1">
        <v>3427</v>
      </c>
      <c r="BW1134" s="1">
        <v>3427</v>
      </c>
      <c r="BX1134" s="1">
        <v>975.43</v>
      </c>
    </row>
    <row r="1135" spans="1:76">
      <c r="A1135" s="1">
        <v>2017</v>
      </c>
      <c r="B1135" s="1">
        <v>4</v>
      </c>
      <c r="C1135" s="24">
        <v>42970</v>
      </c>
      <c r="D1135" s="26">
        <v>3435</v>
      </c>
      <c r="E1135" s="26">
        <v>3435</v>
      </c>
      <c r="F1135" s="26">
        <v>3426</v>
      </c>
      <c r="G1135" s="26">
        <v>3429</v>
      </c>
      <c r="H1135" s="1">
        <v>977.95</v>
      </c>
      <c r="I1135" s="81">
        <v>128.634152</v>
      </c>
      <c r="J1135" s="119">
        <v>128.492706</v>
      </c>
      <c r="K1135" s="119">
        <v>86.321438000000001</v>
      </c>
      <c r="L1135" s="72">
        <v>86.285555000000002</v>
      </c>
      <c r="M1135" s="7">
        <v>3428</v>
      </c>
      <c r="O1135" s="84"/>
      <c r="P1135" s="13"/>
      <c r="Q1135" s="13"/>
      <c r="R1135" s="13"/>
      <c r="S1135" s="13"/>
      <c r="T1135" s="13"/>
      <c r="U1135" s="13"/>
      <c r="V1135" s="13"/>
      <c r="W1135" s="50"/>
      <c r="X1135" s="69">
        <v>3431</v>
      </c>
      <c r="Y1135" s="7">
        <v>3438</v>
      </c>
      <c r="Z1135" s="68">
        <v>3422</v>
      </c>
      <c r="AA1135" s="68">
        <v>3423</v>
      </c>
      <c r="AG1135" s="37"/>
      <c r="AH1135" s="37"/>
      <c r="AP1135" s="14">
        <v>3428</v>
      </c>
      <c r="AQ1135" s="14">
        <v>3436</v>
      </c>
      <c r="AR1135" s="14">
        <v>3416</v>
      </c>
      <c r="AS1135" s="14">
        <v>3430</v>
      </c>
      <c r="AT1135" s="14">
        <v>3431.3333333333335</v>
      </c>
      <c r="AU1135" s="127">
        <v>6</v>
      </c>
      <c r="AV1135" s="127" t="s">
        <v>618</v>
      </c>
      <c r="AW1135" s="14">
        <v>1737</v>
      </c>
      <c r="AX1135" s="127" t="s">
        <v>618</v>
      </c>
      <c r="AY1135" s="14">
        <v>1449</v>
      </c>
      <c r="AZ1135" s="1">
        <v>3431</v>
      </c>
      <c r="BA1135" s="1">
        <v>3438</v>
      </c>
      <c r="BB1135" s="1">
        <v>3430</v>
      </c>
      <c r="BC1135" s="1">
        <v>3431</v>
      </c>
      <c r="BH1135" s="1">
        <v>3429</v>
      </c>
      <c r="BI1135" s="1">
        <v>1674</v>
      </c>
      <c r="BJ1135" s="1">
        <v>899</v>
      </c>
      <c r="BK1135" s="1">
        <v>1.8620689655172413</v>
      </c>
      <c r="BL1135" s="1">
        <v>3431</v>
      </c>
      <c r="BM1135" s="1">
        <v>3438</v>
      </c>
      <c r="BN1135" s="1">
        <v>3431</v>
      </c>
      <c r="BO1135" s="1">
        <v>3435</v>
      </c>
      <c r="BP1135" s="1">
        <v>3431</v>
      </c>
      <c r="BQ1135" s="1">
        <v>3438</v>
      </c>
      <c r="BR1135" s="1">
        <v>3424</v>
      </c>
      <c r="BS1135" s="1">
        <v>3424</v>
      </c>
      <c r="BT1135" s="1">
        <v>3431</v>
      </c>
      <c r="BU1135" s="1">
        <v>3431</v>
      </c>
      <c r="BV1135" s="1">
        <v>3431</v>
      </c>
      <c r="BW1135" s="1">
        <v>3431</v>
      </c>
      <c r="BX1135" s="1">
        <v>977.92</v>
      </c>
    </row>
    <row r="1136" spans="1:76">
      <c r="A1136" s="1">
        <v>2017</v>
      </c>
      <c r="B1136" s="1">
        <v>5</v>
      </c>
      <c r="C1136" s="24">
        <v>42971</v>
      </c>
      <c r="D1136" s="26">
        <v>3424</v>
      </c>
      <c r="E1136" s="26">
        <v>3432</v>
      </c>
      <c r="F1136" s="26">
        <v>3421</v>
      </c>
      <c r="G1136" s="26">
        <v>3428</v>
      </c>
      <c r="H1136" s="1">
        <v>979.45</v>
      </c>
      <c r="I1136" s="81">
        <v>128.86383900000001</v>
      </c>
      <c r="J1136" s="119">
        <v>128.841981</v>
      </c>
      <c r="K1136" s="119">
        <v>86.011229999999998</v>
      </c>
      <c r="L1136" s="72">
        <v>86.011229999999998</v>
      </c>
      <c r="M1136" s="7">
        <v>3418</v>
      </c>
      <c r="O1136" s="84"/>
      <c r="P1136" s="13"/>
      <c r="Q1136" s="13"/>
      <c r="R1136" s="13"/>
      <c r="S1136" s="13"/>
      <c r="T1136" s="13"/>
      <c r="U1136" s="13"/>
      <c r="V1136" s="13"/>
      <c r="W1136" s="50"/>
      <c r="X1136" s="69">
        <v>3418</v>
      </c>
      <c r="Y1136" s="7">
        <v>3441</v>
      </c>
      <c r="Z1136" s="68">
        <v>3418</v>
      </c>
      <c r="AA1136" s="68">
        <v>3438</v>
      </c>
      <c r="AG1136" s="37"/>
      <c r="AH1136" s="37"/>
      <c r="AP1136" s="14">
        <v>3431</v>
      </c>
      <c r="AQ1136" s="14">
        <v>3438</v>
      </c>
      <c r="AR1136" s="14">
        <v>3422</v>
      </c>
      <c r="AS1136" s="14">
        <v>3424</v>
      </c>
      <c r="AT1136" s="14">
        <v>3430</v>
      </c>
      <c r="AU1136" s="127">
        <v>4</v>
      </c>
      <c r="AV1136" s="127" t="s">
        <v>618</v>
      </c>
      <c r="AW1136" s="14">
        <v>1737</v>
      </c>
      <c r="AX1136" s="127" t="s">
        <v>618</v>
      </c>
      <c r="AY1136" s="14">
        <v>1449</v>
      </c>
      <c r="AZ1136" s="1">
        <v>3418</v>
      </c>
      <c r="BA1136" s="1">
        <v>3439</v>
      </c>
      <c r="BB1136" s="1">
        <v>3418</v>
      </c>
      <c r="BC1136" s="1">
        <v>3439</v>
      </c>
      <c r="BH1136" s="1">
        <v>3423</v>
      </c>
      <c r="BI1136" s="1">
        <v>1288</v>
      </c>
      <c r="BJ1136" s="1">
        <v>1145</v>
      </c>
      <c r="BK1136" s="1">
        <v>1.1248908296943232</v>
      </c>
      <c r="BL1136" s="1">
        <v>3418</v>
      </c>
      <c r="BM1136" s="1">
        <v>3433</v>
      </c>
      <c r="BN1136" s="1">
        <v>3418</v>
      </c>
      <c r="BO1136" s="1">
        <v>3433</v>
      </c>
      <c r="BP1136" s="1">
        <v>3418</v>
      </c>
      <c r="BQ1136" s="1">
        <v>3440</v>
      </c>
      <c r="BR1136" s="1">
        <v>3418</v>
      </c>
      <c r="BS1136" s="1">
        <v>3439</v>
      </c>
      <c r="BT1136" s="1">
        <v>3418</v>
      </c>
      <c r="BU1136" s="1">
        <v>3423</v>
      </c>
      <c r="BV1136" s="1">
        <v>3418</v>
      </c>
      <c r="BW1136" s="1">
        <v>3423</v>
      </c>
      <c r="BX1136" s="1">
        <v>974.75</v>
      </c>
    </row>
    <row r="1137" spans="1:76">
      <c r="A1137" s="1">
        <v>2017</v>
      </c>
      <c r="B1137" s="1">
        <v>6</v>
      </c>
      <c r="C1137" s="24">
        <v>42972</v>
      </c>
      <c r="D1137" s="26">
        <v>3435</v>
      </c>
      <c r="E1137" s="26">
        <v>3443</v>
      </c>
      <c r="F1137" s="26">
        <v>3435</v>
      </c>
      <c r="G1137" s="26">
        <v>3442</v>
      </c>
      <c r="H1137" s="1">
        <v>974.64</v>
      </c>
      <c r="I1137" s="81">
        <v>129.300106</v>
      </c>
      <c r="J1137" s="119">
        <v>129.17094399999999</v>
      </c>
      <c r="K1137" s="119">
        <v>86.664298000000002</v>
      </c>
      <c r="L1137" s="72">
        <v>86.753821000000002</v>
      </c>
      <c r="M1137" s="7">
        <v>3440</v>
      </c>
      <c r="O1137" s="84"/>
      <c r="P1137" s="13"/>
      <c r="Q1137" s="13"/>
      <c r="R1137" s="13"/>
      <c r="S1137" s="13"/>
      <c r="T1137" s="13"/>
      <c r="U1137" s="13"/>
      <c r="V1137" s="13"/>
      <c r="W1137" s="50"/>
      <c r="X1137" s="69">
        <v>3440</v>
      </c>
      <c r="Y1137" s="7">
        <v>3455</v>
      </c>
      <c r="Z1137" s="68">
        <v>3417</v>
      </c>
      <c r="AA1137" s="68">
        <v>3421</v>
      </c>
      <c r="AG1137" s="37"/>
      <c r="AH1137" s="37"/>
      <c r="AP1137" s="14">
        <v>3418</v>
      </c>
      <c r="AQ1137" s="14">
        <v>3442</v>
      </c>
      <c r="AR1137" s="14">
        <v>3418</v>
      </c>
      <c r="AS1137" s="14">
        <v>3439</v>
      </c>
      <c r="AT1137" s="14">
        <v>3431</v>
      </c>
      <c r="AU1137" s="127">
        <v>7</v>
      </c>
      <c r="AV1137" s="127" t="s">
        <v>618</v>
      </c>
      <c r="AW1137" s="14">
        <v>1737</v>
      </c>
      <c r="AX1137" s="127" t="s">
        <v>618</v>
      </c>
      <c r="AY1137" s="14">
        <v>1449</v>
      </c>
      <c r="AZ1137" s="1">
        <v>3440</v>
      </c>
      <c r="BA1137" s="1">
        <v>3455</v>
      </c>
      <c r="BB1137" s="1">
        <v>3420</v>
      </c>
      <c r="BC1137" s="1">
        <v>3420</v>
      </c>
      <c r="BH1137" s="1">
        <v>3438</v>
      </c>
      <c r="BI1137" s="1">
        <v>2076</v>
      </c>
      <c r="BJ1137" s="1">
        <v>970</v>
      </c>
      <c r="BK1137" s="1">
        <v>2.1402061855670103</v>
      </c>
      <c r="BL1137" s="1">
        <v>3440</v>
      </c>
      <c r="BM1137" s="1">
        <v>3449</v>
      </c>
      <c r="BN1137" s="1">
        <v>3436</v>
      </c>
      <c r="BO1137" s="1">
        <v>3439</v>
      </c>
      <c r="BP1137" s="1">
        <v>3440</v>
      </c>
      <c r="BQ1137" s="1">
        <v>3455</v>
      </c>
      <c r="BR1137" s="1">
        <v>3420</v>
      </c>
      <c r="BS1137" s="1">
        <v>3438</v>
      </c>
      <c r="BT1137" s="1">
        <v>3440</v>
      </c>
      <c r="BU1137" s="1">
        <v>3447</v>
      </c>
      <c r="BV1137" s="1">
        <v>3440</v>
      </c>
      <c r="BW1137" s="1">
        <v>3447</v>
      </c>
      <c r="BX1137" s="1">
        <v>980.51</v>
      </c>
    </row>
    <row r="1138" spans="1:76">
      <c r="A1138" s="1">
        <v>2017</v>
      </c>
      <c r="B1138" s="1">
        <v>2</v>
      </c>
      <c r="C1138" s="24">
        <v>42975</v>
      </c>
      <c r="D1138" s="26">
        <v>3424</v>
      </c>
      <c r="E1138" s="26">
        <v>3432</v>
      </c>
      <c r="F1138" s="26">
        <v>3422</v>
      </c>
      <c r="G1138" s="26">
        <v>3431</v>
      </c>
      <c r="H1138" s="1">
        <v>989.25</v>
      </c>
      <c r="I1138" s="81">
        <v>130.131417</v>
      </c>
      <c r="J1138" s="119">
        <v>130.18595199999999</v>
      </c>
      <c r="K1138" s="119">
        <v>86.536137999999994</v>
      </c>
      <c r="L1138" s="72">
        <v>86.601579999999998</v>
      </c>
      <c r="M1138" s="7">
        <v>3436</v>
      </c>
      <c r="O1138" s="84"/>
      <c r="P1138" s="13"/>
      <c r="Q1138" s="13"/>
      <c r="R1138" s="13"/>
      <c r="S1138" s="13"/>
      <c r="T1138" s="13"/>
      <c r="U1138" s="13"/>
      <c r="V1138" s="13"/>
      <c r="W1138" s="50"/>
      <c r="X1138" s="69">
        <v>3437</v>
      </c>
      <c r="Y1138" s="7">
        <v>3461</v>
      </c>
      <c r="Z1138" s="68">
        <v>3429</v>
      </c>
      <c r="AA1138" s="68">
        <v>3461</v>
      </c>
      <c r="AG1138" s="37"/>
      <c r="AH1138" s="37"/>
      <c r="AP1138" s="14">
        <v>3440</v>
      </c>
      <c r="AQ1138" s="14">
        <v>3455</v>
      </c>
      <c r="AR1138" s="14">
        <v>3417</v>
      </c>
      <c r="AS1138" s="14">
        <v>3423</v>
      </c>
      <c r="AT1138" s="14">
        <v>3428.6666666666665</v>
      </c>
      <c r="AU1138" s="127">
        <v>7</v>
      </c>
      <c r="AV1138" s="127" t="s">
        <v>618</v>
      </c>
      <c r="AW1138" s="14">
        <v>1737</v>
      </c>
      <c r="AX1138" s="127" t="s">
        <v>618</v>
      </c>
      <c r="AY1138" s="14">
        <v>1449</v>
      </c>
      <c r="AZ1138" s="1">
        <v>3437</v>
      </c>
      <c r="BA1138" s="1">
        <v>3447</v>
      </c>
      <c r="BB1138" s="1">
        <v>3434</v>
      </c>
      <c r="BC1138" s="1">
        <v>3434</v>
      </c>
      <c r="BH1138" s="1">
        <v>3420</v>
      </c>
      <c r="BI1138" s="1">
        <v>1712</v>
      </c>
      <c r="BJ1138" s="1">
        <v>1014</v>
      </c>
      <c r="BK1138" s="1">
        <v>1.6883629191321499</v>
      </c>
      <c r="BL1138" s="1">
        <v>3437</v>
      </c>
      <c r="BM1138" s="1">
        <v>3447</v>
      </c>
      <c r="BN1138" s="1">
        <v>3436</v>
      </c>
      <c r="BO1138" s="1">
        <v>3446</v>
      </c>
      <c r="BP1138" s="1">
        <v>3437</v>
      </c>
      <c r="BQ1138" s="1">
        <v>3447</v>
      </c>
      <c r="BR1138" s="1">
        <v>3429</v>
      </c>
      <c r="BS1138" s="1">
        <v>3429</v>
      </c>
      <c r="BT1138" s="1">
        <v>3437</v>
      </c>
      <c r="BU1138" s="1">
        <v>3440</v>
      </c>
      <c r="BV1138" s="1">
        <v>3437</v>
      </c>
      <c r="BW1138" s="1">
        <v>3440</v>
      </c>
      <c r="BX1138" s="1">
        <v>980.06</v>
      </c>
    </row>
    <row r="1139" spans="1:76">
      <c r="A1139" s="1">
        <v>2017</v>
      </c>
      <c r="B1139" s="1">
        <v>3</v>
      </c>
      <c r="C1139" s="24">
        <v>42976</v>
      </c>
      <c r="D1139" s="26">
        <v>3455</v>
      </c>
      <c r="E1139" s="26">
        <v>3458</v>
      </c>
      <c r="F1139" s="26">
        <v>3448</v>
      </c>
      <c r="G1139" s="26">
        <v>3458</v>
      </c>
      <c r="H1139" s="1">
        <v>995.47</v>
      </c>
      <c r="I1139" s="81">
        <v>130.65110999999999</v>
      </c>
      <c r="J1139" s="119">
        <v>130.68189000000001</v>
      </c>
      <c r="K1139" s="119">
        <v>86.317812000000004</v>
      </c>
      <c r="L1139" s="72">
        <v>86.252219999999994</v>
      </c>
      <c r="M1139" s="7">
        <v>3461</v>
      </c>
      <c r="O1139" s="84"/>
      <c r="P1139" s="13"/>
      <c r="Q1139" s="13"/>
      <c r="R1139" s="13"/>
      <c r="S1139" s="13"/>
      <c r="T1139" s="13"/>
      <c r="U1139" s="13"/>
      <c r="V1139" s="13"/>
      <c r="W1139" s="50"/>
      <c r="X1139" s="69">
        <v>3459</v>
      </c>
      <c r="Y1139" s="7">
        <v>3499</v>
      </c>
      <c r="Z1139" s="68">
        <v>3459</v>
      </c>
      <c r="AA1139" s="68">
        <v>3499</v>
      </c>
      <c r="AG1139" s="37"/>
      <c r="AH1139" s="37"/>
      <c r="AP1139" s="14">
        <v>3437</v>
      </c>
      <c r="AQ1139" s="14">
        <v>3461</v>
      </c>
      <c r="AR1139" s="14">
        <v>3429</v>
      </c>
      <c r="AS1139" s="14">
        <v>3458</v>
      </c>
      <c r="AT1139" s="14">
        <v>3440</v>
      </c>
      <c r="AU1139" s="127">
        <v>3</v>
      </c>
      <c r="AV1139" s="127" t="s">
        <v>618</v>
      </c>
      <c r="AW1139" s="14">
        <v>1737</v>
      </c>
      <c r="AX1139" s="127" t="s">
        <v>618</v>
      </c>
      <c r="AY1139" s="14">
        <v>1449</v>
      </c>
      <c r="AZ1139" s="1">
        <v>3461</v>
      </c>
      <c r="BA1139" s="1">
        <v>3495</v>
      </c>
      <c r="BB1139" s="1">
        <v>3460</v>
      </c>
      <c r="BC1139" s="1">
        <v>3482</v>
      </c>
      <c r="BH1139" s="1">
        <v>3449</v>
      </c>
      <c r="BI1139" s="1">
        <v>817</v>
      </c>
      <c r="BJ1139" s="1">
        <v>634</v>
      </c>
      <c r="BK1139" s="1">
        <v>1.2886435331230284</v>
      </c>
      <c r="BL1139" s="1">
        <v>3461</v>
      </c>
      <c r="BM1139" s="1">
        <v>3495</v>
      </c>
      <c r="BN1139" s="1">
        <v>3460</v>
      </c>
      <c r="BO1139" s="1">
        <v>3494</v>
      </c>
      <c r="BP1139" s="1">
        <v>3461</v>
      </c>
      <c r="BQ1139" s="1">
        <v>3495</v>
      </c>
      <c r="BR1139" s="1">
        <v>3460</v>
      </c>
      <c r="BS1139" s="1">
        <v>3482</v>
      </c>
      <c r="BT1139" s="1">
        <v>3461</v>
      </c>
      <c r="BU1139" s="1">
        <v>3480</v>
      </c>
      <c r="BV1139" s="1">
        <v>3460</v>
      </c>
      <c r="BW1139" s="1">
        <v>3480</v>
      </c>
      <c r="BX1139" s="1">
        <v>999.08</v>
      </c>
    </row>
    <row r="1140" spans="1:76">
      <c r="A1140" s="1">
        <v>2017</v>
      </c>
      <c r="B1140" s="1">
        <v>4</v>
      </c>
      <c r="C1140" s="24">
        <v>42977</v>
      </c>
      <c r="D1140" s="26">
        <v>3494</v>
      </c>
      <c r="E1140" s="26">
        <v>3519</v>
      </c>
      <c r="F1140" s="26">
        <v>3492</v>
      </c>
      <c r="G1140" s="26">
        <v>3505</v>
      </c>
      <c r="H1140" s="1">
        <v>990.8</v>
      </c>
      <c r="I1140" s="81">
        <v>131.56667100000001</v>
      </c>
      <c r="J1140" s="119">
        <v>131.46947800000001</v>
      </c>
      <c r="K1140" s="119">
        <v>87.659747999999993</v>
      </c>
      <c r="L1140" s="72">
        <v>87.642649000000006</v>
      </c>
      <c r="M1140" s="7">
        <v>3508</v>
      </c>
      <c r="O1140" s="84"/>
      <c r="P1140" s="13"/>
      <c r="Q1140" s="13"/>
      <c r="R1140" s="13"/>
      <c r="S1140" s="13"/>
      <c r="T1140" s="13"/>
      <c r="U1140" s="13"/>
      <c r="V1140" s="13"/>
      <c r="W1140" s="50"/>
      <c r="X1140" s="69">
        <v>3507</v>
      </c>
      <c r="Y1140" s="7">
        <v>3515</v>
      </c>
      <c r="Z1140" s="68">
        <v>3479</v>
      </c>
      <c r="AA1140" s="68">
        <v>3502</v>
      </c>
      <c r="AG1140" s="37"/>
      <c r="AH1140" s="37"/>
      <c r="AP1140" s="14">
        <v>3459</v>
      </c>
      <c r="AQ1140" s="14">
        <v>3499</v>
      </c>
      <c r="AR1140" s="14">
        <v>3459</v>
      </c>
      <c r="AS1140" s="14">
        <v>3495</v>
      </c>
      <c r="AT1140" s="14">
        <v>3458.6666666666665</v>
      </c>
      <c r="AU1140" s="127">
        <v>11</v>
      </c>
      <c r="AV1140" s="127">
        <v>8</v>
      </c>
      <c r="AW1140" s="14">
        <v>1745</v>
      </c>
      <c r="AX1140" s="127" t="s">
        <v>618</v>
      </c>
      <c r="AY1140" s="14">
        <v>1449</v>
      </c>
      <c r="AZ1140" s="1">
        <v>3507</v>
      </c>
      <c r="BA1140" s="1">
        <v>3507</v>
      </c>
      <c r="BB1140" s="1">
        <v>3479</v>
      </c>
      <c r="BC1140" s="1">
        <v>3506</v>
      </c>
      <c r="BH1140" s="1">
        <v>3496</v>
      </c>
      <c r="BI1140" s="1">
        <v>1089</v>
      </c>
      <c r="BJ1140" s="1">
        <v>788</v>
      </c>
      <c r="BK1140" s="1">
        <v>1.381979695431472</v>
      </c>
      <c r="BL1140" s="1">
        <v>3507</v>
      </c>
      <c r="BM1140" s="1">
        <v>3507</v>
      </c>
      <c r="BN1140" s="1">
        <v>3479</v>
      </c>
      <c r="BO1140" s="1">
        <v>3494</v>
      </c>
      <c r="BP1140" s="1">
        <v>3507</v>
      </c>
      <c r="BQ1140" s="1">
        <v>3515</v>
      </c>
      <c r="BR1140" s="1">
        <v>3479</v>
      </c>
      <c r="BS1140" s="1">
        <v>3514</v>
      </c>
      <c r="BT1140" s="1">
        <v>3507</v>
      </c>
      <c r="BU1140" s="1">
        <v>3507</v>
      </c>
      <c r="BV1140" s="1">
        <v>3498</v>
      </c>
      <c r="BW1140" s="1">
        <v>3500</v>
      </c>
      <c r="BX1140" s="1">
        <v>993.58</v>
      </c>
    </row>
    <row r="1141" spans="1:76">
      <c r="A1141" s="1">
        <v>2017</v>
      </c>
      <c r="B1141" s="1">
        <v>5</v>
      </c>
      <c r="C1141" s="24">
        <v>42978</v>
      </c>
      <c r="D1141" s="26">
        <v>3509</v>
      </c>
      <c r="E1141" s="26">
        <v>3510</v>
      </c>
      <c r="F1141" s="26">
        <v>3485</v>
      </c>
      <c r="G1141" s="26">
        <v>3495</v>
      </c>
      <c r="H1141" s="1">
        <v>999.15</v>
      </c>
      <c r="I1141" s="81">
        <v>131.32589400000001</v>
      </c>
      <c r="J1141" s="119">
        <v>131.41341</v>
      </c>
      <c r="K1141" s="119">
        <v>87.263400000000004</v>
      </c>
      <c r="L1141" s="72">
        <v>87.277590000000004</v>
      </c>
      <c r="M1141" s="7">
        <v>3501</v>
      </c>
      <c r="O1141" s="84"/>
      <c r="P1141" s="13"/>
      <c r="Q1141" s="13"/>
      <c r="R1141" s="13"/>
      <c r="S1141" s="13"/>
      <c r="T1141" s="13"/>
      <c r="U1141" s="13"/>
      <c r="V1141" s="13"/>
      <c r="W1141" s="50"/>
      <c r="X1141" s="69">
        <v>3501</v>
      </c>
      <c r="Y1141" s="7">
        <v>3520</v>
      </c>
      <c r="Z1141" s="68">
        <v>3482</v>
      </c>
      <c r="AA1141" s="68">
        <v>3517</v>
      </c>
      <c r="AG1141" s="37"/>
      <c r="AH1141" s="37"/>
      <c r="AP1141" s="14">
        <v>3507</v>
      </c>
      <c r="AQ1141" s="14">
        <v>3515</v>
      </c>
      <c r="AR1141" s="14">
        <v>3479</v>
      </c>
      <c r="AS1141" s="14">
        <v>3503</v>
      </c>
      <c r="AT1141" s="14">
        <v>3485.3333333333335</v>
      </c>
      <c r="AU1141" s="127">
        <v>14</v>
      </c>
      <c r="AV1141" s="127" t="s">
        <v>618</v>
      </c>
      <c r="AW1141" s="14">
        <v>1745</v>
      </c>
      <c r="AX1141" s="127" t="s">
        <v>618</v>
      </c>
      <c r="AY1141" s="14">
        <v>1449</v>
      </c>
      <c r="AZ1141" s="1">
        <v>3501</v>
      </c>
      <c r="BA1141" s="1">
        <v>3511</v>
      </c>
      <c r="BB1141" s="1">
        <v>3482</v>
      </c>
      <c r="BC1141" s="1">
        <v>3502</v>
      </c>
      <c r="BH1141" s="1">
        <v>3509</v>
      </c>
      <c r="BI1141" s="1">
        <v>1196</v>
      </c>
      <c r="BJ1141" s="1">
        <v>795</v>
      </c>
      <c r="BK1141" s="1">
        <v>1.5044025157232706</v>
      </c>
      <c r="BL1141" s="1">
        <v>3501</v>
      </c>
      <c r="BM1141" s="1">
        <v>3511</v>
      </c>
      <c r="BN1141" s="1">
        <v>3482</v>
      </c>
      <c r="BO1141" s="1">
        <v>3496</v>
      </c>
      <c r="BP1141" s="1">
        <v>3501</v>
      </c>
      <c r="BQ1141" s="1">
        <v>3517</v>
      </c>
      <c r="BR1141" s="1">
        <v>3482</v>
      </c>
      <c r="BS1141" s="1">
        <v>3502</v>
      </c>
      <c r="BT1141" s="1">
        <v>3501</v>
      </c>
      <c r="BU1141" s="1">
        <v>3506</v>
      </c>
      <c r="BV1141" s="1">
        <v>3500</v>
      </c>
      <c r="BW1141" s="1">
        <v>3505</v>
      </c>
      <c r="BX1141" s="1">
        <v>990.59</v>
      </c>
    </row>
    <row r="1142" spans="1:76">
      <c r="A1142" s="1">
        <v>2017</v>
      </c>
      <c r="B1142" s="1">
        <v>6</v>
      </c>
      <c r="C1142" s="24">
        <v>42979</v>
      </c>
      <c r="D1142" s="26">
        <v>3523</v>
      </c>
      <c r="E1142" s="26">
        <v>3523</v>
      </c>
      <c r="F1142" s="26">
        <v>3513</v>
      </c>
      <c r="G1142" s="26">
        <v>3520</v>
      </c>
      <c r="H1142" s="1">
        <v>1007.55</v>
      </c>
      <c r="I1142" s="81">
        <v>130.926894</v>
      </c>
      <c r="J1142" s="119">
        <v>130.92429000000001</v>
      </c>
      <c r="K1142" s="119">
        <v>87.394775999999993</v>
      </c>
      <c r="L1142" s="72">
        <v>87.381995000000003</v>
      </c>
      <c r="M1142" s="7">
        <v>3522</v>
      </c>
      <c r="O1142" s="84"/>
      <c r="P1142" s="13"/>
      <c r="Q1142" s="13"/>
      <c r="R1142" s="13"/>
      <c r="S1142" s="13"/>
      <c r="T1142" s="13"/>
      <c r="U1142" s="13"/>
      <c r="V1142" s="13"/>
      <c r="W1142" s="50"/>
      <c r="X1142" s="69">
        <v>3519</v>
      </c>
      <c r="Y1142" s="7">
        <v>3562</v>
      </c>
      <c r="Z1142" s="68">
        <v>3514</v>
      </c>
      <c r="AA1142" s="68">
        <v>3549</v>
      </c>
      <c r="AG1142" s="37"/>
      <c r="AH1142" s="37"/>
      <c r="AP1142" s="14">
        <v>3501</v>
      </c>
      <c r="AQ1142" s="14">
        <v>3523</v>
      </c>
      <c r="AR1142" s="14">
        <v>3482</v>
      </c>
      <c r="AS1142" s="14">
        <v>3520</v>
      </c>
      <c r="AT1142" s="14">
        <v>3506</v>
      </c>
      <c r="AU1142" s="127">
        <v>3</v>
      </c>
      <c r="AV1142" s="127" t="s">
        <v>618</v>
      </c>
      <c r="AW1142" s="14">
        <v>1745</v>
      </c>
      <c r="AX1142" s="127" t="s">
        <v>618</v>
      </c>
      <c r="AY1142" s="14">
        <v>1449</v>
      </c>
      <c r="AZ1142" s="1">
        <v>3519</v>
      </c>
      <c r="BA1142" s="1">
        <v>3538</v>
      </c>
      <c r="BB1142" s="1">
        <v>3514</v>
      </c>
      <c r="BC1142" s="1">
        <v>3534</v>
      </c>
      <c r="BH1142" s="1">
        <v>3523</v>
      </c>
      <c r="BI1142" s="1">
        <v>1177</v>
      </c>
      <c r="BJ1142" s="1">
        <v>921</v>
      </c>
      <c r="BK1142" s="1">
        <v>1.277958740499457</v>
      </c>
      <c r="BL1142" s="1">
        <v>3519</v>
      </c>
      <c r="BM1142" s="1">
        <v>3536</v>
      </c>
      <c r="BN1142" s="1">
        <v>3514</v>
      </c>
      <c r="BO1142" s="1">
        <v>3529</v>
      </c>
      <c r="BP1142" s="1">
        <v>3519</v>
      </c>
      <c r="BQ1142" s="1">
        <v>3544</v>
      </c>
      <c r="BR1142" s="1">
        <v>3514</v>
      </c>
      <c r="BS1142" s="1">
        <v>3543</v>
      </c>
      <c r="BT1142" s="1">
        <v>3519</v>
      </c>
      <c r="BU1142" s="1">
        <v>3533</v>
      </c>
      <c r="BV1142" s="1">
        <v>3519</v>
      </c>
      <c r="BW1142" s="1">
        <v>3524</v>
      </c>
      <c r="BX1142" s="1">
        <v>997.95</v>
      </c>
    </row>
    <row r="1143" spans="1:76">
      <c r="A1143" s="1">
        <v>2017</v>
      </c>
      <c r="B1143" s="1">
        <v>2</v>
      </c>
      <c r="C1143" s="24">
        <v>42982</v>
      </c>
      <c r="D1143" s="26">
        <v>3574</v>
      </c>
      <c r="E1143" s="26">
        <v>3574</v>
      </c>
      <c r="F1143" s="26">
        <v>3552</v>
      </c>
      <c r="G1143" s="26">
        <v>3560</v>
      </c>
      <c r="H1143" s="1">
        <v>1007.55</v>
      </c>
      <c r="I1143" s="81">
        <v>130.19267099999999</v>
      </c>
      <c r="J1143" s="119">
        <v>130.24306000000001</v>
      </c>
      <c r="K1143" s="119">
        <v>87.050544000000002</v>
      </c>
      <c r="L1143" s="72">
        <v>87.095253999999997</v>
      </c>
      <c r="M1143" s="7">
        <v>3555</v>
      </c>
      <c r="O1143" s="84"/>
      <c r="P1143" s="13"/>
      <c r="Q1143" s="13"/>
      <c r="R1143" s="13"/>
      <c r="S1143" s="13"/>
      <c r="T1143" s="13"/>
      <c r="U1143" s="13"/>
      <c r="V1143" s="13"/>
      <c r="W1143" s="50"/>
      <c r="X1143" s="69">
        <v>3555</v>
      </c>
      <c r="Y1143" s="7">
        <v>3557</v>
      </c>
      <c r="Z1143" s="68">
        <v>3541</v>
      </c>
      <c r="AA1143" s="68">
        <v>3546</v>
      </c>
      <c r="AG1143" s="37"/>
      <c r="AH1143" s="37"/>
      <c r="AP1143" s="14">
        <v>3519</v>
      </c>
      <c r="AQ1143" s="14">
        <v>3574</v>
      </c>
      <c r="AR1143" s="14">
        <v>3514</v>
      </c>
      <c r="AS1143" s="14">
        <v>3567</v>
      </c>
      <c r="AT1143" s="14">
        <v>3530</v>
      </c>
      <c r="AU1143" s="127">
        <v>14</v>
      </c>
      <c r="AV1143" s="127" t="s">
        <v>618</v>
      </c>
      <c r="AW1143" s="14">
        <v>1745</v>
      </c>
      <c r="AX1143" s="127" t="s">
        <v>618</v>
      </c>
      <c r="AY1143" s="14">
        <v>1449</v>
      </c>
      <c r="AZ1143" s="1">
        <v>3555</v>
      </c>
      <c r="BA1143" s="1">
        <v>3557</v>
      </c>
      <c r="BB1143" s="1">
        <v>3541</v>
      </c>
      <c r="BC1143" s="1">
        <v>3542</v>
      </c>
      <c r="BH1143" s="1">
        <v>3571</v>
      </c>
      <c r="BI1143" s="1">
        <v>1044</v>
      </c>
      <c r="BJ1143" s="1">
        <v>1049</v>
      </c>
      <c r="BK1143" s="1">
        <v>0.99523355576739747</v>
      </c>
      <c r="BL1143" s="1">
        <v>3555</v>
      </c>
      <c r="BM1143" s="1">
        <v>3557</v>
      </c>
      <c r="BN1143" s="1">
        <v>3545</v>
      </c>
      <c r="BO1143" s="1">
        <v>3553</v>
      </c>
      <c r="BP1143" s="1">
        <v>3555</v>
      </c>
      <c r="BQ1143" s="1">
        <v>3557</v>
      </c>
      <c r="BR1143" s="1">
        <v>3541</v>
      </c>
      <c r="BS1143" s="1">
        <v>3546</v>
      </c>
      <c r="BT1143" s="1">
        <v>3555</v>
      </c>
      <c r="BU1143" s="1">
        <v>3556</v>
      </c>
      <c r="BV1143" s="1">
        <v>3545</v>
      </c>
      <c r="BW1143" s="1">
        <v>3552</v>
      </c>
      <c r="BX1143" s="1">
        <v>1012.1</v>
      </c>
    </row>
    <row r="1144" spans="1:76">
      <c r="A1144" s="1">
        <v>2017</v>
      </c>
      <c r="B1144" s="1">
        <v>3</v>
      </c>
      <c r="C1144" s="24">
        <v>42983</v>
      </c>
      <c r="D1144" s="26">
        <v>3547</v>
      </c>
      <c r="E1144" s="26">
        <v>3548</v>
      </c>
      <c r="F1144" s="26">
        <v>3532</v>
      </c>
      <c r="G1144" s="26">
        <v>3532</v>
      </c>
      <c r="H1144" s="1">
        <v>1006.2</v>
      </c>
      <c r="I1144" s="81">
        <v>130.07695799999999</v>
      </c>
      <c r="J1144" s="119">
        <v>130.232643</v>
      </c>
      <c r="K1144" s="119">
        <v>87.158775000000006</v>
      </c>
      <c r="L1144" s="72">
        <v>87.215710000000001</v>
      </c>
      <c r="M1144" s="7">
        <v>3531</v>
      </c>
      <c r="O1144" s="84"/>
      <c r="P1144" s="13"/>
      <c r="Q1144" s="13"/>
      <c r="R1144" s="13"/>
      <c r="S1144" s="13"/>
      <c r="T1144" s="13"/>
      <c r="U1144" s="13"/>
      <c r="V1144" s="13"/>
      <c r="W1144" s="50"/>
      <c r="X1144" s="69">
        <v>3531</v>
      </c>
      <c r="Y1144" s="7">
        <v>3539</v>
      </c>
      <c r="Z1144" s="68">
        <v>3498</v>
      </c>
      <c r="AA1144" s="68">
        <v>3511</v>
      </c>
      <c r="AG1144" s="37"/>
      <c r="AH1144" s="37"/>
      <c r="AP1144" s="14">
        <v>3555</v>
      </c>
      <c r="AQ1144" s="14">
        <v>3557</v>
      </c>
      <c r="AR1144" s="14">
        <v>3541</v>
      </c>
      <c r="AS1144" s="14">
        <v>3544</v>
      </c>
      <c r="AT1144" s="14">
        <v>3543.6666666666665</v>
      </c>
      <c r="AU1144" s="127">
        <v>15</v>
      </c>
      <c r="AV1144" s="127" t="s">
        <v>618</v>
      </c>
      <c r="AW1144" s="14">
        <v>1745</v>
      </c>
      <c r="AX1144" s="127" t="s">
        <v>618</v>
      </c>
      <c r="AY1144" s="14">
        <v>1449</v>
      </c>
      <c r="AZ1144" s="1">
        <v>3531</v>
      </c>
      <c r="BA1144" s="1">
        <v>3531</v>
      </c>
      <c r="BB1144" s="1">
        <v>3508</v>
      </c>
      <c r="BC1144" s="1">
        <v>3525</v>
      </c>
      <c r="BH1144" s="1">
        <v>3549</v>
      </c>
      <c r="BI1144" s="1">
        <v>1201</v>
      </c>
      <c r="BJ1144" s="1">
        <v>875</v>
      </c>
      <c r="BK1144" s="1">
        <v>1.3725714285714286</v>
      </c>
      <c r="BL1144" s="1">
        <v>3531</v>
      </c>
      <c r="BM1144" s="1">
        <v>3531</v>
      </c>
      <c r="BN1144" s="1">
        <v>3508</v>
      </c>
      <c r="BO1144" s="1">
        <v>3524</v>
      </c>
      <c r="BP1144" s="1">
        <v>3531</v>
      </c>
      <c r="BQ1144" s="1">
        <v>3539</v>
      </c>
      <c r="BR1144" s="1">
        <v>3508</v>
      </c>
      <c r="BS1144" s="1">
        <v>3518</v>
      </c>
      <c r="BT1144" s="1">
        <v>3531</v>
      </c>
      <c r="BU1144" s="1">
        <v>3531</v>
      </c>
      <c r="BV1144" s="1">
        <v>3518</v>
      </c>
      <c r="BW1144" s="1">
        <v>3520</v>
      </c>
      <c r="BX1144" s="1">
        <v>1001.67</v>
      </c>
    </row>
    <row r="1145" spans="1:76">
      <c r="A1145" s="1">
        <v>2017</v>
      </c>
      <c r="B1145" s="1">
        <v>4</v>
      </c>
      <c r="C1145" s="24">
        <v>42984</v>
      </c>
      <c r="D1145" s="26">
        <v>3518</v>
      </c>
      <c r="E1145" s="26">
        <v>3519</v>
      </c>
      <c r="F1145" s="26">
        <v>3502</v>
      </c>
      <c r="G1145" s="26">
        <v>3512</v>
      </c>
      <c r="H1145" s="1">
        <v>1005.28</v>
      </c>
      <c r="I1145" s="81">
        <v>129.53358600000001</v>
      </c>
      <c r="J1145" s="119">
        <v>129.471857</v>
      </c>
      <c r="K1145" s="119">
        <v>86.699814000000003</v>
      </c>
      <c r="L1145" s="72">
        <v>86.622242999999997</v>
      </c>
      <c r="M1145" s="7">
        <v>3508</v>
      </c>
      <c r="O1145" s="84"/>
      <c r="P1145" s="13"/>
      <c r="Q1145" s="13"/>
      <c r="R1145" s="13"/>
      <c r="S1145" s="13"/>
      <c r="T1145" s="13"/>
      <c r="U1145" s="13"/>
      <c r="V1145" s="13"/>
      <c r="W1145" s="50"/>
      <c r="X1145" s="69">
        <v>3508</v>
      </c>
      <c r="Y1145" s="7">
        <v>3539</v>
      </c>
      <c r="Z1145" s="68">
        <v>3506</v>
      </c>
      <c r="AA1145" s="68">
        <v>3511</v>
      </c>
      <c r="AG1145" s="37"/>
      <c r="AH1145" s="37"/>
      <c r="AP1145" s="14">
        <v>3531</v>
      </c>
      <c r="AQ1145" s="14">
        <v>3539</v>
      </c>
      <c r="AR1145" s="14">
        <v>3498</v>
      </c>
      <c r="AS1145" s="14">
        <v>3514</v>
      </c>
      <c r="AT1145" s="14">
        <v>3541.6666666666665</v>
      </c>
      <c r="AU1145" s="127">
        <v>6</v>
      </c>
      <c r="AV1145" s="127" t="s">
        <v>618</v>
      </c>
      <c r="AW1145" s="14">
        <v>1745</v>
      </c>
      <c r="AX1145" s="127" t="s">
        <v>618</v>
      </c>
      <c r="AY1145" s="14">
        <v>1449</v>
      </c>
      <c r="AZ1145" s="1">
        <v>3508</v>
      </c>
      <c r="BA1145" s="1">
        <v>3539</v>
      </c>
      <c r="BB1145" s="1">
        <v>3508</v>
      </c>
      <c r="BC1145" s="1">
        <v>3526</v>
      </c>
      <c r="BH1145" s="1">
        <v>3520</v>
      </c>
      <c r="BI1145" s="1">
        <v>851</v>
      </c>
      <c r="BJ1145" s="1">
        <v>771</v>
      </c>
      <c r="BK1145" s="1">
        <v>1.1037613488975357</v>
      </c>
      <c r="BL1145" s="1">
        <v>3508</v>
      </c>
      <c r="BM1145" s="1">
        <v>3539</v>
      </c>
      <c r="BN1145" s="1">
        <v>3508</v>
      </c>
      <c r="BO1145" s="1">
        <v>3537</v>
      </c>
      <c r="BP1145" s="1">
        <v>3508</v>
      </c>
      <c r="BQ1145" s="1">
        <v>3539</v>
      </c>
      <c r="BR1145" s="1">
        <v>3508</v>
      </c>
      <c r="BS1145" s="1">
        <v>3521</v>
      </c>
      <c r="BT1145" s="1">
        <v>3508</v>
      </c>
      <c r="BU1145" s="1">
        <v>3516</v>
      </c>
      <c r="BV1145" s="1">
        <v>3508</v>
      </c>
      <c r="BW1145" s="1">
        <v>3516</v>
      </c>
      <c r="BX1145" s="1">
        <v>1008.93</v>
      </c>
    </row>
    <row r="1146" spans="1:76">
      <c r="A1146" s="1">
        <v>2017</v>
      </c>
      <c r="B1146" s="1">
        <v>5</v>
      </c>
      <c r="C1146" s="24">
        <v>42985</v>
      </c>
      <c r="D1146" s="26">
        <v>3512</v>
      </c>
      <c r="E1146" s="26">
        <v>3515</v>
      </c>
      <c r="F1146" s="26">
        <v>3505</v>
      </c>
      <c r="G1146" s="26">
        <v>3505</v>
      </c>
      <c r="H1146" s="1">
        <v>1018.35</v>
      </c>
      <c r="I1146" s="81">
        <v>130.05776700000001</v>
      </c>
      <c r="J1146" s="119">
        <v>130.06763000000001</v>
      </c>
      <c r="K1146" s="119">
        <v>87.017616000000004</v>
      </c>
      <c r="L1146" s="72">
        <v>87.075019999999995</v>
      </c>
      <c r="M1146" s="7">
        <v>3514</v>
      </c>
      <c r="O1146" s="84"/>
      <c r="P1146" s="13"/>
      <c r="Q1146" s="13"/>
      <c r="R1146" s="13"/>
      <c r="S1146" s="13"/>
      <c r="T1146" s="13"/>
      <c r="U1146" s="13"/>
      <c r="V1146" s="13"/>
      <c r="W1146" s="50"/>
      <c r="X1146" s="69">
        <v>3513</v>
      </c>
      <c r="Y1146" s="7">
        <v>3535</v>
      </c>
      <c r="Z1146" s="68">
        <v>3500</v>
      </c>
      <c r="AA1146" s="68">
        <v>3532</v>
      </c>
      <c r="AG1146" s="37"/>
      <c r="AH1146" s="37"/>
      <c r="AP1146" s="14">
        <v>3508</v>
      </c>
      <c r="AQ1146" s="14">
        <v>3539</v>
      </c>
      <c r="AR1146" s="14">
        <v>3506</v>
      </c>
      <c r="AS1146" s="14">
        <v>3510</v>
      </c>
      <c r="AT1146" s="14">
        <v>3522.6666666666665</v>
      </c>
      <c r="AU1146" s="127">
        <v>7</v>
      </c>
      <c r="AV1146" s="127" t="s">
        <v>618</v>
      </c>
      <c r="AW1146" s="14">
        <v>1745</v>
      </c>
      <c r="AX1146" s="127" t="s">
        <v>618</v>
      </c>
      <c r="AY1146" s="14">
        <v>1449</v>
      </c>
      <c r="AZ1146" s="1">
        <v>3513</v>
      </c>
      <c r="BA1146" s="1">
        <v>3516</v>
      </c>
      <c r="BB1146" s="1">
        <v>3500</v>
      </c>
      <c r="BC1146" s="1">
        <v>3508</v>
      </c>
      <c r="BH1146" s="1">
        <v>3518</v>
      </c>
      <c r="BI1146" s="1">
        <v>1159</v>
      </c>
      <c r="BJ1146" s="1">
        <v>1164</v>
      </c>
      <c r="BK1146" s="1">
        <v>0.99570446735395191</v>
      </c>
      <c r="BL1146" s="1">
        <v>3513</v>
      </c>
      <c r="BM1146" s="1">
        <v>3516</v>
      </c>
      <c r="BN1146" s="1">
        <v>3500</v>
      </c>
      <c r="BO1146" s="1">
        <v>3512</v>
      </c>
      <c r="BP1146" s="1">
        <v>3513</v>
      </c>
      <c r="BQ1146" s="1">
        <v>3516</v>
      </c>
      <c r="BR1146" s="1">
        <v>3500</v>
      </c>
      <c r="BS1146" s="1">
        <v>3516</v>
      </c>
      <c r="BT1146" s="1">
        <v>3513</v>
      </c>
      <c r="BU1146" s="1">
        <v>3515</v>
      </c>
      <c r="BV1146" s="1">
        <v>3510</v>
      </c>
      <c r="BW1146" s="1">
        <v>3515</v>
      </c>
      <c r="BX1146" s="1">
        <v>1005.94</v>
      </c>
    </row>
    <row r="1147" spans="1:76">
      <c r="A1147" s="1">
        <v>2017</v>
      </c>
      <c r="B1147" s="1">
        <v>6</v>
      </c>
      <c r="C1147" s="24">
        <v>42986</v>
      </c>
      <c r="D1147" s="26">
        <v>3532</v>
      </c>
      <c r="E1147" s="26">
        <v>3541</v>
      </c>
      <c r="F1147" s="26">
        <v>3520</v>
      </c>
      <c r="G1147" s="26">
        <v>3520</v>
      </c>
      <c r="H1147" s="1">
        <v>1006.93</v>
      </c>
      <c r="I1147" s="81">
        <v>129.85819499999999</v>
      </c>
      <c r="J1147" s="119">
        <v>129.76388399999999</v>
      </c>
      <c r="K1147" s="119">
        <v>87.207265000000007</v>
      </c>
      <c r="L1147" s="72">
        <v>87.115797000000001</v>
      </c>
      <c r="M1147" s="7">
        <v>3512</v>
      </c>
      <c r="O1147" s="84"/>
      <c r="P1147" s="13"/>
      <c r="Q1147" s="13"/>
      <c r="R1147" s="13"/>
      <c r="S1147" s="13"/>
      <c r="T1147" s="13"/>
      <c r="U1147" s="13"/>
      <c r="V1147" s="13"/>
      <c r="W1147" s="50"/>
      <c r="X1147" s="69">
        <v>3511</v>
      </c>
      <c r="Y1147" s="7">
        <v>3520</v>
      </c>
      <c r="Z1147" s="68">
        <v>3485</v>
      </c>
      <c r="AA1147" s="68">
        <v>3488</v>
      </c>
      <c r="AG1147" s="37"/>
      <c r="AH1147" s="37"/>
      <c r="AP1147" s="14">
        <v>3513</v>
      </c>
      <c r="AQ1147" s="14">
        <v>3539</v>
      </c>
      <c r="AR1147" s="14">
        <v>3500</v>
      </c>
      <c r="AS1147" s="14">
        <v>3539</v>
      </c>
      <c r="AT1147" s="14">
        <v>3521</v>
      </c>
      <c r="AU1147" s="127">
        <v>12</v>
      </c>
      <c r="AV1147" s="127" t="s">
        <v>618</v>
      </c>
      <c r="AW1147" s="14">
        <v>1745</v>
      </c>
      <c r="AX1147" s="127" t="s">
        <v>618</v>
      </c>
      <c r="AY1147" s="14">
        <v>1449</v>
      </c>
      <c r="AZ1147" s="1">
        <v>3511</v>
      </c>
      <c r="BA1147" s="1">
        <v>3520</v>
      </c>
      <c r="BB1147" s="1">
        <v>3505</v>
      </c>
      <c r="BC1147" s="1">
        <v>3506</v>
      </c>
      <c r="BH1147" s="1">
        <v>3542</v>
      </c>
      <c r="BI1147" s="1">
        <v>1007</v>
      </c>
      <c r="BJ1147" s="1">
        <v>1129</v>
      </c>
      <c r="BK1147" s="1">
        <v>0.89193976970770594</v>
      </c>
      <c r="BL1147" s="1">
        <v>3511</v>
      </c>
      <c r="BM1147" s="1">
        <v>3520</v>
      </c>
      <c r="BN1147" s="1">
        <v>3505</v>
      </c>
      <c r="BO1147" s="1">
        <v>3510</v>
      </c>
      <c r="BP1147" s="1">
        <v>3511</v>
      </c>
      <c r="BQ1147" s="1">
        <v>3520</v>
      </c>
      <c r="BR1147" s="1">
        <v>3494</v>
      </c>
      <c r="BS1147" s="1">
        <v>3494</v>
      </c>
      <c r="BT1147" s="1">
        <v>3511</v>
      </c>
      <c r="BU1147" s="1">
        <v>3520</v>
      </c>
      <c r="BV1147" s="1">
        <v>3511</v>
      </c>
      <c r="BW1147" s="1">
        <v>3517</v>
      </c>
      <c r="BX1147" s="1">
        <v>1019.1</v>
      </c>
    </row>
    <row r="1148" spans="1:76">
      <c r="A1148" s="1">
        <v>2017</v>
      </c>
      <c r="B1148" s="1">
        <v>2</v>
      </c>
      <c r="C1148" s="24">
        <v>42989</v>
      </c>
      <c r="D1148" s="26">
        <v>3480</v>
      </c>
      <c r="E1148" s="26">
        <v>3494</v>
      </c>
      <c r="F1148" s="26">
        <v>3480</v>
      </c>
      <c r="G1148" s="26">
        <v>3486</v>
      </c>
      <c r="H1148" s="1">
        <v>991.9</v>
      </c>
      <c r="I1148" s="81">
        <v>130.31081599999999</v>
      </c>
      <c r="J1148" s="119">
        <v>130.23829000000001</v>
      </c>
      <c r="K1148" s="119">
        <v>87.217523999999997</v>
      </c>
      <c r="L1148" s="72">
        <v>87.252489999999995</v>
      </c>
      <c r="M1148" s="7">
        <v>3492</v>
      </c>
      <c r="O1148" s="84"/>
      <c r="P1148" s="13"/>
      <c r="Q1148" s="13"/>
      <c r="R1148" s="13"/>
      <c r="S1148" s="13"/>
      <c r="T1148" s="13"/>
      <c r="U1148" s="13"/>
      <c r="V1148" s="13"/>
      <c r="W1148" s="50"/>
      <c r="X1148" s="69">
        <v>3492</v>
      </c>
      <c r="Y1148" s="7">
        <v>3498</v>
      </c>
      <c r="Z1148" s="68">
        <v>3474</v>
      </c>
      <c r="AA1148" s="68">
        <v>3477</v>
      </c>
      <c r="AG1148" s="37"/>
      <c r="AH1148" s="37"/>
      <c r="AP1148" s="14">
        <v>3511</v>
      </c>
      <c r="AQ1148" s="14">
        <v>3520</v>
      </c>
      <c r="AR1148" s="14">
        <v>3480</v>
      </c>
      <c r="AS1148" s="14">
        <v>3491</v>
      </c>
      <c r="AT1148" s="14">
        <v>3513.3333333333335</v>
      </c>
      <c r="AU1148" s="127">
        <v>6</v>
      </c>
      <c r="AV1148" s="127" t="s">
        <v>618</v>
      </c>
      <c r="AW1148" s="14">
        <v>1745</v>
      </c>
      <c r="AX1148" s="127" t="s">
        <v>618</v>
      </c>
      <c r="AY1148" s="14">
        <v>1449</v>
      </c>
      <c r="AZ1148" s="1">
        <v>3492</v>
      </c>
      <c r="BA1148" s="1">
        <v>3498</v>
      </c>
      <c r="BB1148" s="1">
        <v>3474</v>
      </c>
      <c r="BC1148" s="1">
        <v>3487</v>
      </c>
      <c r="BH1148" s="1">
        <v>3489</v>
      </c>
      <c r="BI1148" s="1">
        <v>1202</v>
      </c>
      <c r="BJ1148" s="1">
        <v>990</v>
      </c>
      <c r="BK1148" s="1">
        <v>1.2141414141414142</v>
      </c>
      <c r="BL1148" s="1">
        <v>3492</v>
      </c>
      <c r="BM1148" s="1">
        <v>3498</v>
      </c>
      <c r="BN1148" s="1">
        <v>3476</v>
      </c>
      <c r="BO1148" s="1">
        <v>3480</v>
      </c>
      <c r="BP1148" s="1">
        <v>3492</v>
      </c>
      <c r="BQ1148" s="1">
        <v>3498</v>
      </c>
      <c r="BR1148" s="1">
        <v>3474</v>
      </c>
      <c r="BS1148" s="1">
        <v>3496</v>
      </c>
      <c r="BT1148" s="1">
        <v>3492</v>
      </c>
      <c r="BU1148" s="1">
        <v>3498</v>
      </c>
      <c r="BV1148" s="1">
        <v>3492</v>
      </c>
      <c r="BW1148" s="1">
        <v>3498</v>
      </c>
      <c r="BX1148" s="1">
        <v>1004.98</v>
      </c>
    </row>
    <row r="1149" spans="1:76">
      <c r="A1149" s="1">
        <v>2017</v>
      </c>
      <c r="B1149" s="1">
        <v>3</v>
      </c>
      <c r="C1149" s="24">
        <v>42990</v>
      </c>
      <c r="D1149" s="26">
        <v>3474</v>
      </c>
      <c r="E1149" s="26">
        <v>3477</v>
      </c>
      <c r="F1149" s="26">
        <v>3456</v>
      </c>
      <c r="G1149" s="26">
        <v>3470</v>
      </c>
      <c r="H1149" s="1">
        <v>989.82</v>
      </c>
      <c r="I1149" s="81">
        <v>131.17415</v>
      </c>
      <c r="J1149" s="119">
        <v>131.11146199999999</v>
      </c>
      <c r="K1149" s="119">
        <v>88.015389999999996</v>
      </c>
      <c r="L1149" s="72">
        <v>88.028537999999998</v>
      </c>
      <c r="M1149" s="7">
        <v>3478</v>
      </c>
      <c r="O1149" s="84"/>
      <c r="P1149" s="13"/>
      <c r="Q1149" s="13"/>
      <c r="R1149" s="13"/>
      <c r="S1149" s="13"/>
      <c r="T1149" s="13"/>
      <c r="U1149" s="13"/>
      <c r="V1149" s="13"/>
      <c r="W1149" s="50"/>
      <c r="X1149" s="69">
        <v>3479</v>
      </c>
      <c r="Y1149" s="7">
        <v>3496</v>
      </c>
      <c r="Z1149" s="68">
        <v>3465</v>
      </c>
      <c r="AA1149" s="68">
        <v>3496</v>
      </c>
      <c r="AG1149" s="37"/>
      <c r="AH1149" s="37"/>
      <c r="AP1149" s="14">
        <v>3492</v>
      </c>
      <c r="AQ1149" s="14">
        <v>3498</v>
      </c>
      <c r="AR1149" s="14">
        <v>3463</v>
      </c>
      <c r="AS1149" s="14">
        <v>3467</v>
      </c>
      <c r="AT1149" s="14">
        <v>3499</v>
      </c>
      <c r="AU1149" s="127">
        <v>4</v>
      </c>
      <c r="AV1149" s="127" t="s">
        <v>618</v>
      </c>
      <c r="AW1149" s="14">
        <v>1745</v>
      </c>
      <c r="AX1149" s="127">
        <v>-33</v>
      </c>
      <c r="AY1149" s="14">
        <v>1416</v>
      </c>
      <c r="AZ1149" s="1">
        <v>3479</v>
      </c>
      <c r="BA1149" s="1">
        <v>3480</v>
      </c>
      <c r="BB1149" s="1">
        <v>3465</v>
      </c>
      <c r="BC1149" s="1">
        <v>3480</v>
      </c>
      <c r="BH1149" s="1">
        <v>3477</v>
      </c>
      <c r="BI1149" s="1">
        <v>1162</v>
      </c>
      <c r="BJ1149" s="1">
        <v>921</v>
      </c>
      <c r="BK1149" s="1">
        <v>1.2616720955483169</v>
      </c>
      <c r="BL1149" s="1">
        <v>3479</v>
      </c>
      <c r="BM1149" s="1">
        <v>3479</v>
      </c>
      <c r="BN1149" s="1">
        <v>3465</v>
      </c>
      <c r="BO1149" s="1">
        <v>3466</v>
      </c>
      <c r="BP1149" s="1">
        <v>3479</v>
      </c>
      <c r="BQ1149" s="1">
        <v>3485</v>
      </c>
      <c r="BR1149" s="1">
        <v>3465</v>
      </c>
      <c r="BS1149" s="1">
        <v>3476</v>
      </c>
      <c r="BT1149" s="1">
        <v>3479</v>
      </c>
      <c r="BU1149" s="1">
        <v>3479</v>
      </c>
      <c r="BV1149" s="1">
        <v>3474</v>
      </c>
      <c r="BW1149" s="1">
        <v>3474</v>
      </c>
      <c r="BX1149" s="1">
        <v>988.04</v>
      </c>
    </row>
    <row r="1150" spans="1:76">
      <c r="A1150" s="1">
        <v>2017</v>
      </c>
      <c r="B1150" s="1">
        <v>4</v>
      </c>
      <c r="C1150" s="24">
        <v>42991</v>
      </c>
      <c r="D1150" s="26">
        <v>3494</v>
      </c>
      <c r="E1150" s="26">
        <v>3495</v>
      </c>
      <c r="F1150" s="26">
        <v>3476</v>
      </c>
      <c r="G1150" s="26">
        <v>3479</v>
      </c>
      <c r="H1150" s="1">
        <v>981.35</v>
      </c>
      <c r="I1150" s="81">
        <v>131.77580399999999</v>
      </c>
      <c r="J1150" s="119">
        <v>131.76703800000001</v>
      </c>
      <c r="K1150" s="119">
        <v>88.353189</v>
      </c>
      <c r="L1150" s="72">
        <v>88.357932000000005</v>
      </c>
      <c r="M1150" s="7">
        <v>3479</v>
      </c>
      <c r="O1150" s="84"/>
      <c r="P1150" s="13"/>
      <c r="Q1150" s="13"/>
      <c r="R1150" s="13"/>
      <c r="S1150" s="13"/>
      <c r="T1150" s="13"/>
      <c r="U1150" s="13"/>
      <c r="V1150" s="13"/>
      <c r="W1150" s="50"/>
      <c r="X1150" s="69">
        <v>3476</v>
      </c>
      <c r="Y1150" s="7">
        <v>3484</v>
      </c>
      <c r="Z1150" s="68">
        <v>3468</v>
      </c>
      <c r="AA1150" s="68">
        <v>3477</v>
      </c>
      <c r="AG1150" s="37"/>
      <c r="AH1150" s="37"/>
      <c r="AP1150" s="14">
        <v>3479</v>
      </c>
      <c r="AQ1150" s="14">
        <v>3496</v>
      </c>
      <c r="AR1150" s="14">
        <v>3465</v>
      </c>
      <c r="AS1150" s="14">
        <v>3491</v>
      </c>
      <c r="AT1150" s="14">
        <v>3483</v>
      </c>
      <c r="AU1150" s="127">
        <v>15</v>
      </c>
      <c r="AV1150" s="127" t="s">
        <v>618</v>
      </c>
      <c r="AW1150" s="14">
        <v>1745</v>
      </c>
      <c r="AX1150" s="127" t="s">
        <v>618</v>
      </c>
      <c r="AY1150" s="14">
        <v>1416</v>
      </c>
      <c r="AZ1150" s="1">
        <v>3476</v>
      </c>
      <c r="BA1150" s="1">
        <v>3484</v>
      </c>
      <c r="BB1150" s="1">
        <v>3468</v>
      </c>
      <c r="BC1150" s="1">
        <v>3477</v>
      </c>
      <c r="BH1150" s="1">
        <v>3491</v>
      </c>
      <c r="BI1150" s="1">
        <v>1512</v>
      </c>
      <c r="BJ1150" s="1">
        <v>868</v>
      </c>
      <c r="BK1150" s="1">
        <v>1.7419354838709677</v>
      </c>
      <c r="BL1150" s="1">
        <v>3476</v>
      </c>
      <c r="BM1150" s="1">
        <v>3484</v>
      </c>
      <c r="BN1150" s="1">
        <v>3472</v>
      </c>
      <c r="BO1150" s="1">
        <v>3481</v>
      </c>
      <c r="BP1150" s="1">
        <v>3476</v>
      </c>
      <c r="BQ1150" s="1">
        <v>3484</v>
      </c>
      <c r="BR1150" s="1">
        <v>3468</v>
      </c>
      <c r="BS1150" s="1">
        <v>3480</v>
      </c>
      <c r="BT1150" s="1">
        <v>3476</v>
      </c>
      <c r="BU1150" s="1">
        <v>3482</v>
      </c>
      <c r="BV1150" s="1">
        <v>3472</v>
      </c>
      <c r="BW1150" s="1">
        <v>3482</v>
      </c>
      <c r="BX1150" s="1">
        <v>987.26</v>
      </c>
    </row>
    <row r="1151" spans="1:76">
      <c r="A1151" s="1">
        <v>2017</v>
      </c>
      <c r="B1151" s="1">
        <v>5</v>
      </c>
      <c r="C1151" s="24">
        <v>42992</v>
      </c>
      <c r="D1151" s="26">
        <v>3477</v>
      </c>
      <c r="E1151" s="26">
        <v>3477</v>
      </c>
      <c r="F1151" s="26">
        <v>3463</v>
      </c>
      <c r="G1151" s="26">
        <v>3470</v>
      </c>
      <c r="H1151" s="1">
        <v>984.8</v>
      </c>
      <c r="I1151" s="81">
        <v>131.23501200000001</v>
      </c>
      <c r="J1151" s="119">
        <v>131.269825</v>
      </c>
      <c r="K1151" s="119">
        <v>88.288785000000004</v>
      </c>
      <c r="L1151" s="72">
        <v>88.348955000000004</v>
      </c>
      <c r="M1151" s="7">
        <v>3472</v>
      </c>
      <c r="O1151" s="84"/>
      <c r="P1151" s="13"/>
      <c r="Q1151" s="13"/>
      <c r="R1151" s="13"/>
      <c r="S1151" s="13"/>
      <c r="T1151" s="13"/>
      <c r="U1151" s="13"/>
      <c r="V1151" s="13"/>
      <c r="W1151" s="50"/>
      <c r="X1151" s="69">
        <v>3473</v>
      </c>
      <c r="Y1151" s="7">
        <v>3488</v>
      </c>
      <c r="Z1151" s="68">
        <v>3472</v>
      </c>
      <c r="AA1151" s="68">
        <v>3484</v>
      </c>
      <c r="AG1151" s="37"/>
      <c r="AH1151" s="37"/>
      <c r="AP1151" s="14">
        <v>3476</v>
      </c>
      <c r="AQ1151" s="14">
        <v>3484</v>
      </c>
      <c r="AR1151" s="14">
        <v>3468</v>
      </c>
      <c r="AS1151" s="14">
        <v>3474</v>
      </c>
      <c r="AT1151" s="14">
        <v>3477.3333333333335</v>
      </c>
      <c r="AU1151" s="127">
        <v>7</v>
      </c>
      <c r="AV1151" s="127" t="s">
        <v>618</v>
      </c>
      <c r="AW1151" s="14">
        <v>1745</v>
      </c>
      <c r="AX1151" s="127">
        <v>-20</v>
      </c>
      <c r="AY1151" s="14">
        <v>1396</v>
      </c>
      <c r="AZ1151" s="1">
        <v>3473</v>
      </c>
      <c r="BA1151" s="1">
        <v>3488</v>
      </c>
      <c r="BB1151" s="1">
        <v>3472</v>
      </c>
      <c r="BC1151" s="1">
        <v>3485</v>
      </c>
      <c r="BH1151" s="1">
        <v>3482</v>
      </c>
      <c r="BI1151" s="1">
        <v>1006</v>
      </c>
      <c r="BJ1151" s="1">
        <v>1184</v>
      </c>
      <c r="BK1151" s="1">
        <v>0.84966216216216217</v>
      </c>
      <c r="BL1151" s="1">
        <v>3473</v>
      </c>
      <c r="BM1151" s="1">
        <v>3488</v>
      </c>
      <c r="BN1151" s="1">
        <v>3472</v>
      </c>
      <c r="BO1151" s="1">
        <v>3479</v>
      </c>
      <c r="BP1151" s="1">
        <v>3473</v>
      </c>
      <c r="BQ1151" s="1">
        <v>3488</v>
      </c>
      <c r="BR1151" s="1">
        <v>3472</v>
      </c>
      <c r="BS1151" s="1">
        <v>3480</v>
      </c>
      <c r="BT1151" s="1">
        <v>3473</v>
      </c>
      <c r="BU1151" s="1">
        <v>3479</v>
      </c>
      <c r="BV1151" s="1">
        <v>3473</v>
      </c>
      <c r="BW1151" s="1">
        <v>3475</v>
      </c>
      <c r="BX1151" s="1">
        <v>981.38</v>
      </c>
    </row>
    <row r="1152" spans="1:76">
      <c r="A1152" s="1">
        <v>2017</v>
      </c>
      <c r="B1152" s="1">
        <v>6</v>
      </c>
      <c r="C1152" s="24">
        <v>42993</v>
      </c>
      <c r="D1152" s="26">
        <v>3486</v>
      </c>
      <c r="E1152" s="26">
        <v>3487</v>
      </c>
      <c r="F1152" s="26">
        <v>3476</v>
      </c>
      <c r="G1152" s="26">
        <v>3483</v>
      </c>
      <c r="H1152" s="1">
        <v>963</v>
      </c>
      <c r="I1152" s="81">
        <v>131.91693000000001</v>
      </c>
      <c r="J1152" s="119">
        <v>131.91264899999999</v>
      </c>
      <c r="K1152" s="119">
        <v>88.475740000000002</v>
      </c>
      <c r="L1152" s="72">
        <v>88.462197000000003</v>
      </c>
      <c r="M1152" s="7">
        <v>3482</v>
      </c>
      <c r="O1152" s="84"/>
      <c r="P1152" s="13"/>
      <c r="Q1152" s="13"/>
      <c r="R1152" s="13"/>
      <c r="S1152" s="13"/>
      <c r="T1152" s="13"/>
      <c r="U1152" s="13"/>
      <c r="V1152" s="13"/>
      <c r="W1152" s="50"/>
      <c r="X1152" s="69">
        <v>3482</v>
      </c>
      <c r="Y1152" s="7">
        <v>3484</v>
      </c>
      <c r="Z1152" s="68">
        <v>3435</v>
      </c>
      <c r="AA1152" s="68">
        <v>3448</v>
      </c>
      <c r="AG1152" s="37"/>
      <c r="AH1152" s="37"/>
      <c r="AP1152" s="14">
        <v>3473</v>
      </c>
      <c r="AQ1152" s="14">
        <v>3488</v>
      </c>
      <c r="AR1152" s="14">
        <v>3472</v>
      </c>
      <c r="AS1152" s="14">
        <v>3487</v>
      </c>
      <c r="AT1152" s="14">
        <v>3484</v>
      </c>
      <c r="AU1152" s="127">
        <v>3</v>
      </c>
      <c r="AV1152" s="127" t="s">
        <v>618</v>
      </c>
      <c r="AW1152" s="14">
        <v>1745</v>
      </c>
      <c r="AX1152" s="127" t="s">
        <v>618</v>
      </c>
      <c r="AY1152" s="14">
        <v>1396</v>
      </c>
      <c r="AZ1152" s="1">
        <v>3482</v>
      </c>
      <c r="BA1152" s="1">
        <v>3484</v>
      </c>
      <c r="BB1152" s="1">
        <v>3444</v>
      </c>
      <c r="BC1152" s="1">
        <v>3445</v>
      </c>
      <c r="BH1152" s="1">
        <v>3489</v>
      </c>
      <c r="BI1152" s="1">
        <v>1197</v>
      </c>
      <c r="BJ1152" s="1">
        <v>1037</v>
      </c>
      <c r="BK1152" s="1">
        <v>1.154291224686596</v>
      </c>
      <c r="BL1152" s="1">
        <v>3482</v>
      </c>
      <c r="BM1152" s="1">
        <v>3484</v>
      </c>
      <c r="BN1152" s="1">
        <v>3467</v>
      </c>
      <c r="BO1152" s="1">
        <v>3469</v>
      </c>
      <c r="BP1152" s="1">
        <v>3482</v>
      </c>
      <c r="BQ1152" s="1">
        <v>3484</v>
      </c>
      <c r="BR1152" s="1">
        <v>3435</v>
      </c>
      <c r="BS1152" s="1">
        <v>3443</v>
      </c>
      <c r="BT1152" s="1">
        <v>3482</v>
      </c>
      <c r="BU1152" s="1">
        <v>3482</v>
      </c>
      <c r="BV1152" s="1">
        <v>3479</v>
      </c>
      <c r="BW1152" s="1">
        <v>3480</v>
      </c>
      <c r="BX1152" s="1">
        <v>980.7</v>
      </c>
    </row>
    <row r="1153" spans="1:76">
      <c r="A1153" s="1">
        <v>2017</v>
      </c>
      <c r="B1153" s="1">
        <v>3</v>
      </c>
      <c r="C1153" s="24">
        <v>42997</v>
      </c>
      <c r="D1153" s="26">
        <v>3443</v>
      </c>
      <c r="E1153" s="26">
        <v>3444</v>
      </c>
      <c r="F1153" s="26">
        <v>3430</v>
      </c>
      <c r="G1153" s="26">
        <v>3439</v>
      </c>
      <c r="H1153" s="1">
        <v>952.38</v>
      </c>
      <c r="I1153" s="81">
        <v>133.97298000000001</v>
      </c>
      <c r="J1153" s="119">
        <v>133.94273799999999</v>
      </c>
      <c r="K1153" s="119">
        <v>89.190867999999995</v>
      </c>
      <c r="L1153" s="72">
        <v>89.179693999999998</v>
      </c>
      <c r="M1153" s="7">
        <v>3433</v>
      </c>
      <c r="O1153" s="84"/>
      <c r="P1153" s="13"/>
      <c r="Q1153" s="13"/>
      <c r="R1153" s="13"/>
      <c r="S1153" s="13"/>
      <c r="T1153" s="13"/>
      <c r="U1153" s="13"/>
      <c r="V1153" s="13"/>
      <c r="W1153" s="50"/>
      <c r="X1153" s="69">
        <v>3433</v>
      </c>
      <c r="Y1153" s="7">
        <v>3435</v>
      </c>
      <c r="Z1153" s="68">
        <v>3398</v>
      </c>
      <c r="AA1153" s="68">
        <v>3412</v>
      </c>
      <c r="AG1153" s="37"/>
      <c r="AH1153" s="37"/>
      <c r="AP1153" s="14">
        <v>3482</v>
      </c>
      <c r="AQ1153" s="14">
        <v>3484</v>
      </c>
      <c r="AR1153" s="14">
        <v>3435</v>
      </c>
      <c r="AS1153" s="14">
        <v>3441</v>
      </c>
      <c r="AT1153" s="14">
        <v>3467.3333333333335</v>
      </c>
      <c r="AU1153" s="127">
        <v>4</v>
      </c>
      <c r="AV1153" s="127" t="s">
        <v>618</v>
      </c>
      <c r="AW1153" s="14">
        <v>1745</v>
      </c>
      <c r="AX1153" s="127">
        <v>18</v>
      </c>
      <c r="AY1153" s="14">
        <v>1414</v>
      </c>
      <c r="AZ1153" s="1">
        <v>3433</v>
      </c>
      <c r="BA1153" s="1">
        <v>3435</v>
      </c>
      <c r="BB1153" s="1">
        <v>3406</v>
      </c>
      <c r="BC1153" s="1">
        <v>3410</v>
      </c>
      <c r="BH1153" s="1">
        <v>3443</v>
      </c>
      <c r="BI1153" s="1">
        <v>1316</v>
      </c>
      <c r="BJ1153" s="1">
        <v>1053</v>
      </c>
      <c r="BK1153" s="1">
        <v>1.2497625830959165</v>
      </c>
      <c r="BL1153" s="1">
        <v>3433</v>
      </c>
      <c r="BM1153" s="1">
        <v>3435</v>
      </c>
      <c r="BN1153" s="1">
        <v>3415</v>
      </c>
      <c r="BO1153" s="1">
        <v>3415</v>
      </c>
      <c r="BP1153" s="1">
        <v>3433</v>
      </c>
      <c r="BQ1153" s="1">
        <v>3435</v>
      </c>
      <c r="BR1153" s="1">
        <v>3398</v>
      </c>
      <c r="BS1153" s="1">
        <v>3402</v>
      </c>
      <c r="BT1153" s="1">
        <v>3433</v>
      </c>
      <c r="BU1153" s="1">
        <v>3435</v>
      </c>
      <c r="BV1153" s="1">
        <v>3431</v>
      </c>
      <c r="BW1153" s="1">
        <v>3431</v>
      </c>
      <c r="BX1153" s="1">
        <v>958.7</v>
      </c>
    </row>
    <row r="1154" spans="1:76">
      <c r="A1154" s="1">
        <v>2017</v>
      </c>
      <c r="B1154" s="1">
        <v>4</v>
      </c>
      <c r="C1154" s="24">
        <v>42998</v>
      </c>
      <c r="D1154" s="26">
        <v>3415</v>
      </c>
      <c r="E1154" s="26">
        <v>3424</v>
      </c>
      <c r="F1154" s="26">
        <v>3408</v>
      </c>
      <c r="G1154" s="26">
        <v>3421</v>
      </c>
      <c r="H1154" s="1">
        <v>944.21</v>
      </c>
      <c r="I1154" s="81">
        <v>133.72970799999999</v>
      </c>
      <c r="J1154" s="119">
        <v>133.81715199999999</v>
      </c>
      <c r="K1154" s="119">
        <v>89.580402000000007</v>
      </c>
      <c r="L1154" s="72">
        <v>89.54204</v>
      </c>
      <c r="M1154" s="7">
        <v>3418</v>
      </c>
      <c r="O1154" s="84"/>
      <c r="P1154" s="13"/>
      <c r="Q1154" s="13"/>
      <c r="R1154" s="13"/>
      <c r="S1154" s="13"/>
      <c r="T1154" s="13"/>
      <c r="U1154" s="13"/>
      <c r="V1154" s="13"/>
      <c r="W1154" s="50"/>
      <c r="X1154" s="69">
        <v>3417</v>
      </c>
      <c r="Y1154" s="7">
        <v>3419</v>
      </c>
      <c r="Z1154" s="68">
        <v>3377</v>
      </c>
      <c r="AA1154" s="68">
        <v>3402</v>
      </c>
      <c r="AG1154" s="37"/>
      <c r="AH1154" s="37"/>
      <c r="AP1154" s="14">
        <v>3433</v>
      </c>
      <c r="AQ1154" s="14">
        <v>3435</v>
      </c>
      <c r="AR1154" s="14">
        <v>3398</v>
      </c>
      <c r="AS1154" s="14">
        <v>3418</v>
      </c>
      <c r="AT1154" s="14">
        <v>3448.6666666666665</v>
      </c>
      <c r="AU1154" s="127">
        <v>6</v>
      </c>
      <c r="AV1154" s="127" t="s">
        <v>618</v>
      </c>
      <c r="AW1154" s="14">
        <v>1745</v>
      </c>
      <c r="AX1154" s="127" t="s">
        <v>618</v>
      </c>
      <c r="AY1154" s="14">
        <v>1414</v>
      </c>
      <c r="AZ1154" s="1">
        <v>3417</v>
      </c>
      <c r="BA1154" s="1">
        <v>3419</v>
      </c>
      <c r="BB1154" s="1">
        <v>3390</v>
      </c>
      <c r="BC1154" s="1">
        <v>3391</v>
      </c>
      <c r="BH1154" s="1">
        <v>3417</v>
      </c>
      <c r="BI1154" s="1">
        <v>1110</v>
      </c>
      <c r="BJ1154" s="1">
        <v>1082</v>
      </c>
      <c r="BK1154" s="1">
        <v>1.0258780036968578</v>
      </c>
      <c r="BL1154" s="1">
        <v>3417</v>
      </c>
      <c r="BM1154" s="1">
        <v>3419</v>
      </c>
      <c r="BN1154" s="1">
        <v>3390</v>
      </c>
      <c r="BO1154" s="1">
        <v>3390</v>
      </c>
      <c r="BP1154" s="1">
        <v>3417</v>
      </c>
      <c r="BQ1154" s="1">
        <v>3419</v>
      </c>
      <c r="BR1154" s="1">
        <v>3386</v>
      </c>
      <c r="BS1154" s="1">
        <v>3388</v>
      </c>
      <c r="BT1154" s="1">
        <v>3417</v>
      </c>
      <c r="BU1154" s="1">
        <v>3417</v>
      </c>
      <c r="BV1154" s="1">
        <v>3408</v>
      </c>
      <c r="BW1154" s="1">
        <v>3408</v>
      </c>
      <c r="BX1154" s="1">
        <v>953.15</v>
      </c>
    </row>
    <row r="1155" spans="1:76">
      <c r="A1155" s="1">
        <v>2017</v>
      </c>
      <c r="B1155" s="1">
        <v>5</v>
      </c>
      <c r="C1155" s="24">
        <v>42999</v>
      </c>
      <c r="D1155" s="26">
        <v>3403</v>
      </c>
      <c r="E1155" s="26">
        <v>3404</v>
      </c>
      <c r="F1155" s="26">
        <v>3396</v>
      </c>
      <c r="G1155" s="26">
        <v>3399</v>
      </c>
      <c r="H1155" s="1">
        <v>938.05</v>
      </c>
      <c r="I1155" s="81">
        <v>133.98527999999999</v>
      </c>
      <c r="J1155" s="119">
        <v>133.77755999999999</v>
      </c>
      <c r="K1155" s="119">
        <v>89.638912000000005</v>
      </c>
      <c r="L1155" s="72">
        <v>89.496455999999995</v>
      </c>
      <c r="M1155" s="7">
        <v>3398</v>
      </c>
      <c r="O1155" s="84"/>
      <c r="P1155" s="13"/>
      <c r="Q1155" s="13"/>
      <c r="R1155" s="13"/>
      <c r="S1155" s="13"/>
      <c r="T1155" s="13"/>
      <c r="U1155" s="13"/>
      <c r="V1155" s="13"/>
      <c r="W1155" s="50"/>
      <c r="X1155" s="69">
        <v>3395</v>
      </c>
      <c r="Y1155" s="7">
        <v>3405</v>
      </c>
      <c r="Z1155" s="68">
        <v>3368</v>
      </c>
      <c r="AA1155" s="68">
        <v>3395</v>
      </c>
      <c r="AG1155" s="37"/>
      <c r="AH1155" s="37"/>
      <c r="AP1155" s="14">
        <v>3417</v>
      </c>
      <c r="AQ1155" s="14">
        <v>3419</v>
      </c>
      <c r="AR1155" s="14">
        <v>3377</v>
      </c>
      <c r="AS1155" s="14">
        <v>3400</v>
      </c>
      <c r="AT1155" s="14">
        <v>3419.6666666666665</v>
      </c>
      <c r="AU1155" s="127">
        <v>4</v>
      </c>
      <c r="AV1155" s="127" t="s">
        <v>618</v>
      </c>
      <c r="AW1155" s="14">
        <v>1745</v>
      </c>
      <c r="AX1155" s="127" t="s">
        <v>618</v>
      </c>
      <c r="AY1155" s="14">
        <v>1414</v>
      </c>
      <c r="AZ1155" s="1">
        <v>3395</v>
      </c>
      <c r="BA1155" s="1">
        <v>3405</v>
      </c>
      <c r="BB1155" s="1">
        <v>3368</v>
      </c>
      <c r="BC1155" s="1">
        <v>3377</v>
      </c>
      <c r="BH1155" s="1">
        <v>3400</v>
      </c>
      <c r="BI1155" s="1">
        <v>1325</v>
      </c>
      <c r="BJ1155" s="1">
        <v>945</v>
      </c>
      <c r="BK1155" s="1">
        <v>1.4021164021164021</v>
      </c>
      <c r="BL1155" s="1">
        <v>3395</v>
      </c>
      <c r="BM1155" s="1">
        <v>3405</v>
      </c>
      <c r="BN1155" s="1">
        <v>3368</v>
      </c>
      <c r="BO1155" s="1">
        <v>3369</v>
      </c>
      <c r="BP1155" s="1">
        <v>3395</v>
      </c>
      <c r="BQ1155" s="1">
        <v>3405</v>
      </c>
      <c r="BR1155" s="1">
        <v>3368</v>
      </c>
      <c r="BS1155" s="1">
        <v>3380</v>
      </c>
      <c r="BT1155" s="1">
        <v>3395</v>
      </c>
      <c r="BU1155" s="1">
        <v>3405</v>
      </c>
      <c r="BV1155" s="1">
        <v>3390</v>
      </c>
      <c r="BW1155" s="1">
        <v>3405</v>
      </c>
      <c r="BX1155" s="1">
        <v>941.95</v>
      </c>
    </row>
    <row r="1156" spans="1:76">
      <c r="A1156" s="1">
        <v>2017</v>
      </c>
      <c r="B1156" s="1">
        <v>6</v>
      </c>
      <c r="C1156" s="24">
        <v>43000</v>
      </c>
      <c r="D1156" s="26">
        <v>3398</v>
      </c>
      <c r="E1156" s="26">
        <v>3402</v>
      </c>
      <c r="F1156" s="26">
        <v>3390</v>
      </c>
      <c r="G1156" s="26">
        <v>3398</v>
      </c>
      <c r="H1156" s="1">
        <v>933.34</v>
      </c>
      <c r="I1156" s="81">
        <v>133.88601600000001</v>
      </c>
      <c r="J1156" s="119">
        <v>134.02576199999999</v>
      </c>
      <c r="K1156" s="119">
        <v>88.880714999999995</v>
      </c>
      <c r="L1156" s="72">
        <v>88.880359999999996</v>
      </c>
      <c r="M1156" s="7">
        <v>3395</v>
      </c>
      <c r="O1156" s="84"/>
      <c r="P1156" s="13"/>
      <c r="Q1156" s="13"/>
      <c r="R1156" s="13"/>
      <c r="S1156" s="13"/>
      <c r="T1156" s="13"/>
      <c r="U1156" s="13"/>
      <c r="V1156" s="13"/>
      <c r="W1156" s="50"/>
      <c r="X1156" s="69">
        <v>3395</v>
      </c>
      <c r="Y1156" s="7">
        <v>3401</v>
      </c>
      <c r="Z1156" s="68">
        <v>3362</v>
      </c>
      <c r="AA1156" s="68">
        <v>3387</v>
      </c>
      <c r="AG1156" s="37"/>
      <c r="AH1156" s="37"/>
      <c r="AP1156" s="14">
        <v>3395</v>
      </c>
      <c r="AQ1156" s="14">
        <v>3405</v>
      </c>
      <c r="AR1156" s="14">
        <v>3368</v>
      </c>
      <c r="AS1156" s="14">
        <v>3402</v>
      </c>
      <c r="AT1156" s="14">
        <v>3406.6666666666665</v>
      </c>
      <c r="AU1156" s="127">
        <v>0</v>
      </c>
      <c r="AV1156" s="127" t="s">
        <v>618</v>
      </c>
      <c r="AW1156" s="14">
        <v>1745</v>
      </c>
      <c r="AX1156" s="127" t="s">
        <v>618</v>
      </c>
      <c r="AY1156" s="14">
        <v>1414</v>
      </c>
      <c r="AZ1156" s="1">
        <v>3395</v>
      </c>
      <c r="BA1156" s="1">
        <v>3401</v>
      </c>
      <c r="BB1156" s="1">
        <v>3364</v>
      </c>
      <c r="BC1156" s="1">
        <v>3366</v>
      </c>
      <c r="BH1156" s="1">
        <v>3398</v>
      </c>
      <c r="BI1156" s="1">
        <v>1057</v>
      </c>
      <c r="BJ1156" s="1">
        <v>1021</v>
      </c>
      <c r="BK1156" s="1">
        <v>1.0352595494613124</v>
      </c>
      <c r="BL1156" s="1">
        <v>3395</v>
      </c>
      <c r="BM1156" s="1">
        <v>3401</v>
      </c>
      <c r="BN1156" s="1">
        <v>3371</v>
      </c>
      <c r="BO1156" s="1">
        <v>3372</v>
      </c>
      <c r="BP1156" s="1">
        <v>3395</v>
      </c>
      <c r="BQ1156" s="1">
        <v>3401</v>
      </c>
      <c r="BR1156" s="1">
        <v>3364</v>
      </c>
      <c r="BS1156" s="1">
        <v>3372</v>
      </c>
      <c r="BT1156" s="1">
        <v>3395</v>
      </c>
      <c r="BU1156" s="1">
        <v>3398</v>
      </c>
      <c r="BV1156" s="1">
        <v>3395</v>
      </c>
      <c r="BW1156" s="1">
        <v>3397</v>
      </c>
      <c r="BX1156" s="1">
        <v>943.48</v>
      </c>
    </row>
    <row r="1157" spans="1:76">
      <c r="A1157" s="1">
        <v>2017</v>
      </c>
      <c r="B1157" s="1">
        <v>2</v>
      </c>
      <c r="C1157" s="24">
        <v>43003</v>
      </c>
      <c r="D1157" s="26">
        <v>3365</v>
      </c>
      <c r="E1157" s="26">
        <v>3384</v>
      </c>
      <c r="F1157" s="26">
        <v>3365</v>
      </c>
      <c r="G1157" s="26">
        <v>3377</v>
      </c>
      <c r="H1157" s="1">
        <v>941.55</v>
      </c>
      <c r="I1157" s="81">
        <v>133.666616</v>
      </c>
      <c r="J1157" s="119">
        <v>133.62812099999999</v>
      </c>
      <c r="K1157" s="119">
        <v>89.320592000000005</v>
      </c>
      <c r="L1157" s="72">
        <v>89.276103000000006</v>
      </c>
      <c r="M1157" s="7">
        <v>3371</v>
      </c>
      <c r="O1157" s="84"/>
      <c r="P1157" s="13"/>
      <c r="Q1157" s="13"/>
      <c r="R1157" s="13"/>
      <c r="S1157" s="13"/>
      <c r="T1157" s="13"/>
      <c r="U1157" s="13"/>
      <c r="V1157" s="13"/>
      <c r="W1157" s="50"/>
      <c r="X1157" s="69">
        <v>3371</v>
      </c>
      <c r="Y1157" s="7">
        <v>3380</v>
      </c>
      <c r="Z1157" s="68">
        <v>3351</v>
      </c>
      <c r="AA1157" s="68">
        <v>3380</v>
      </c>
      <c r="AG1157" s="37"/>
      <c r="AH1157" s="37"/>
      <c r="AP1157" s="14">
        <v>3395</v>
      </c>
      <c r="AQ1157" s="14">
        <v>3401</v>
      </c>
      <c r="AR1157" s="14">
        <v>3362</v>
      </c>
      <c r="AS1157" s="14">
        <v>3376</v>
      </c>
      <c r="AT1157" s="14">
        <v>3392.6666666666665</v>
      </c>
      <c r="AU1157" s="127">
        <v>12</v>
      </c>
      <c r="AV1157" s="127" t="s">
        <v>618</v>
      </c>
      <c r="AW1157" s="14">
        <v>1745</v>
      </c>
      <c r="AX1157" s="127" t="s">
        <v>618</v>
      </c>
      <c r="AY1157" s="14">
        <v>1414</v>
      </c>
      <c r="AZ1157" s="1">
        <v>3371</v>
      </c>
      <c r="BA1157" s="1">
        <v>3378</v>
      </c>
      <c r="BB1157" s="1">
        <v>3351</v>
      </c>
      <c r="BC1157" s="1">
        <v>3360</v>
      </c>
      <c r="BH1157" s="1">
        <v>3373</v>
      </c>
      <c r="BI1157" s="1">
        <v>1106</v>
      </c>
      <c r="BJ1157" s="1">
        <v>1031</v>
      </c>
      <c r="BK1157" s="1">
        <v>1.0727449078564502</v>
      </c>
      <c r="BL1157" s="1">
        <v>3371</v>
      </c>
      <c r="BM1157" s="1">
        <v>3378</v>
      </c>
      <c r="BN1157" s="1">
        <v>3355</v>
      </c>
      <c r="BO1157" s="1">
        <v>3356</v>
      </c>
      <c r="BP1157" s="1">
        <v>3371</v>
      </c>
      <c r="BQ1157" s="1">
        <v>3378</v>
      </c>
      <c r="BR1157" s="1">
        <v>3351</v>
      </c>
      <c r="BS1157" s="1">
        <v>3354</v>
      </c>
      <c r="BT1157" s="1">
        <v>3371</v>
      </c>
      <c r="BU1157" s="1">
        <v>3372</v>
      </c>
      <c r="BV1157" s="1">
        <v>3367</v>
      </c>
      <c r="BW1157" s="1">
        <v>3368</v>
      </c>
      <c r="BX1157" s="1">
        <v>932.06</v>
      </c>
    </row>
    <row r="1158" spans="1:76">
      <c r="A1158" s="1">
        <v>2017</v>
      </c>
      <c r="B1158" s="1">
        <v>3</v>
      </c>
      <c r="C1158" s="24">
        <v>43004</v>
      </c>
      <c r="D1158" s="26">
        <v>3381</v>
      </c>
      <c r="E1158" s="26">
        <v>3393</v>
      </c>
      <c r="F1158" s="26">
        <v>3376</v>
      </c>
      <c r="G1158" s="26">
        <v>3391</v>
      </c>
      <c r="H1158" s="1">
        <v>924.73</v>
      </c>
      <c r="I1158" s="81">
        <v>132.14282</v>
      </c>
      <c r="J1158" s="119">
        <v>131.93484000000001</v>
      </c>
      <c r="K1158" s="119">
        <v>88.444767999999996</v>
      </c>
      <c r="L1158" s="72">
        <v>88.403040000000004</v>
      </c>
      <c r="M1158" s="7">
        <v>3378</v>
      </c>
      <c r="O1158" s="84"/>
      <c r="P1158" s="13"/>
      <c r="Q1158" s="13"/>
      <c r="R1158" s="13"/>
      <c r="S1158" s="13"/>
      <c r="T1158" s="13"/>
      <c r="U1158" s="13"/>
      <c r="V1158" s="13"/>
      <c r="W1158" s="50"/>
      <c r="X1158" s="69">
        <v>3378</v>
      </c>
      <c r="Y1158" s="7">
        <v>3378</v>
      </c>
      <c r="Z1158" s="68">
        <v>3345</v>
      </c>
      <c r="AA1158" s="68">
        <v>3346</v>
      </c>
      <c r="AG1158" s="37"/>
      <c r="AH1158" s="37"/>
      <c r="AP1158" s="14">
        <v>3371</v>
      </c>
      <c r="AQ1158" s="14">
        <v>3385</v>
      </c>
      <c r="AR1158" s="14">
        <v>3351</v>
      </c>
      <c r="AS1158" s="14">
        <v>3379</v>
      </c>
      <c r="AT1158" s="14">
        <v>3385.6666666666665</v>
      </c>
      <c r="AU1158" s="127">
        <v>10</v>
      </c>
      <c r="AV1158" s="127">
        <v>-38</v>
      </c>
      <c r="AW1158" s="14">
        <v>1707</v>
      </c>
      <c r="AX1158" s="127" t="s">
        <v>618</v>
      </c>
      <c r="AY1158" s="14">
        <v>1414</v>
      </c>
      <c r="AZ1158" s="1">
        <v>3378</v>
      </c>
      <c r="BA1158" s="1">
        <v>3378</v>
      </c>
      <c r="BB1158" s="1">
        <v>3351</v>
      </c>
      <c r="BC1158" s="1">
        <v>3352</v>
      </c>
      <c r="BH1158" s="1">
        <v>3381</v>
      </c>
      <c r="BI1158" s="1">
        <v>1283</v>
      </c>
      <c r="BJ1158" s="1">
        <v>952</v>
      </c>
      <c r="BK1158" s="1">
        <v>1.3476890756302522</v>
      </c>
      <c r="BL1158" s="1">
        <v>3378</v>
      </c>
      <c r="BM1158" s="1">
        <v>3378</v>
      </c>
      <c r="BN1158" s="1">
        <v>3352</v>
      </c>
      <c r="BO1158" s="1">
        <v>3352</v>
      </c>
      <c r="BP1158" s="1">
        <v>3378</v>
      </c>
      <c r="BQ1158" s="1">
        <v>3378</v>
      </c>
      <c r="BR1158" s="1">
        <v>3345</v>
      </c>
      <c r="BS1158" s="1">
        <v>3348</v>
      </c>
      <c r="BT1158" s="1">
        <v>3378</v>
      </c>
      <c r="BU1158" s="1">
        <v>3378</v>
      </c>
      <c r="BV1158" s="1">
        <v>3370</v>
      </c>
      <c r="BW1158" s="1">
        <v>3371</v>
      </c>
      <c r="BX1158" s="1">
        <v>937.81</v>
      </c>
    </row>
    <row r="1159" spans="1:76">
      <c r="A1159" s="1">
        <v>2017</v>
      </c>
      <c r="B1159" s="1">
        <v>4</v>
      </c>
      <c r="C1159" s="24">
        <v>43005</v>
      </c>
      <c r="D1159" s="26">
        <v>3349</v>
      </c>
      <c r="E1159" s="26">
        <v>3367</v>
      </c>
      <c r="F1159" s="26">
        <v>3345</v>
      </c>
      <c r="G1159" s="26">
        <v>3365</v>
      </c>
      <c r="H1159" s="1">
        <v>920.67</v>
      </c>
      <c r="I1159" s="81">
        <v>132.43035399999999</v>
      </c>
      <c r="J1159" s="119">
        <v>132.41265799999999</v>
      </c>
      <c r="K1159" s="119">
        <v>88.459602000000004</v>
      </c>
      <c r="L1159" s="72">
        <v>88.459231000000003</v>
      </c>
      <c r="M1159" s="7">
        <v>3360</v>
      </c>
      <c r="O1159" s="84"/>
      <c r="P1159" s="13"/>
      <c r="Q1159" s="13"/>
      <c r="R1159" s="13"/>
      <c r="S1159" s="13"/>
      <c r="T1159" s="13"/>
      <c r="U1159" s="13"/>
      <c r="V1159" s="13"/>
      <c r="W1159" s="50"/>
      <c r="X1159" s="69">
        <v>3358</v>
      </c>
      <c r="Y1159" s="7">
        <v>3364</v>
      </c>
      <c r="Z1159" s="68">
        <v>3344</v>
      </c>
      <c r="AA1159" s="68">
        <v>3345</v>
      </c>
      <c r="AG1159" s="37"/>
      <c r="AH1159" s="37"/>
      <c r="AP1159" s="14">
        <v>3378</v>
      </c>
      <c r="AQ1159" s="14">
        <v>3378</v>
      </c>
      <c r="AR1159" s="14">
        <v>3345</v>
      </c>
      <c r="AS1159" s="14">
        <v>3353</v>
      </c>
      <c r="AT1159" s="14">
        <v>3369.3333333333335</v>
      </c>
      <c r="AU1159" s="127">
        <v>16</v>
      </c>
      <c r="AV1159" s="127" t="s">
        <v>618</v>
      </c>
      <c r="AW1159" s="14">
        <v>1707</v>
      </c>
      <c r="AX1159" s="127" t="s">
        <v>618</v>
      </c>
      <c r="AY1159" s="14">
        <v>1414</v>
      </c>
      <c r="AZ1159" s="1">
        <v>3358</v>
      </c>
      <c r="BA1159" s="1">
        <v>3364</v>
      </c>
      <c r="BB1159" s="1">
        <v>3346</v>
      </c>
      <c r="BC1159" s="1">
        <v>3355</v>
      </c>
      <c r="BH1159" s="1">
        <v>3347</v>
      </c>
      <c r="BI1159" s="1">
        <v>1032</v>
      </c>
      <c r="BJ1159" s="1">
        <v>1215</v>
      </c>
      <c r="BK1159" s="1">
        <v>0.84938271604938276</v>
      </c>
      <c r="BL1159" s="1">
        <v>3358</v>
      </c>
      <c r="BM1159" s="1">
        <v>3364</v>
      </c>
      <c r="BN1159" s="1">
        <v>3346</v>
      </c>
      <c r="BO1159" s="1">
        <v>3353</v>
      </c>
      <c r="BP1159" s="1">
        <v>3358</v>
      </c>
      <c r="BQ1159" s="1">
        <v>3364</v>
      </c>
      <c r="BR1159" s="1">
        <v>3346</v>
      </c>
      <c r="BS1159" s="1">
        <v>3357</v>
      </c>
      <c r="BT1159" s="1">
        <v>3358</v>
      </c>
      <c r="BU1159" s="1">
        <v>3363</v>
      </c>
      <c r="BV1159" s="1">
        <v>3354</v>
      </c>
      <c r="BW1159" s="1">
        <v>3356</v>
      </c>
      <c r="BX1159" s="1">
        <v>923.58</v>
      </c>
    </row>
    <row r="1160" spans="1:76">
      <c r="A1160" s="1">
        <v>2017</v>
      </c>
      <c r="B1160" s="1">
        <v>5</v>
      </c>
      <c r="C1160" s="24">
        <v>43006</v>
      </c>
      <c r="D1160" s="26">
        <v>3353</v>
      </c>
      <c r="E1160" s="26">
        <v>3356</v>
      </c>
      <c r="F1160" s="26">
        <v>3336</v>
      </c>
      <c r="G1160" s="26">
        <v>3338</v>
      </c>
      <c r="H1160" s="1">
        <v>924.62</v>
      </c>
      <c r="I1160" s="81">
        <v>132.71894399999999</v>
      </c>
      <c r="J1160" s="119">
        <v>132.665031</v>
      </c>
      <c r="K1160" s="119">
        <v>88.283411999999998</v>
      </c>
      <c r="L1160" s="72">
        <v>88.217213999999998</v>
      </c>
      <c r="M1160" s="7">
        <v>3338</v>
      </c>
      <c r="O1160" s="84"/>
      <c r="P1160" s="13"/>
      <c r="Q1160" s="13"/>
      <c r="R1160" s="13"/>
      <c r="S1160" s="13"/>
      <c r="T1160" s="13"/>
      <c r="U1160" s="13"/>
      <c r="V1160" s="13"/>
      <c r="W1160" s="50"/>
      <c r="X1160" s="69">
        <v>3338</v>
      </c>
      <c r="Y1160" s="7">
        <v>3354</v>
      </c>
      <c r="Z1160" s="68">
        <v>3330</v>
      </c>
      <c r="AA1160" s="68">
        <v>3344</v>
      </c>
      <c r="AG1160" s="37"/>
      <c r="AH1160" s="37"/>
      <c r="AP1160" s="14">
        <v>3358</v>
      </c>
      <c r="AQ1160" s="14">
        <v>3364</v>
      </c>
      <c r="AR1160" s="14">
        <v>3344</v>
      </c>
      <c r="AS1160" s="14">
        <v>3352</v>
      </c>
      <c r="AT1160" s="14">
        <v>3361.3333333333335</v>
      </c>
      <c r="AU1160" s="127">
        <v>15</v>
      </c>
      <c r="AV1160" s="127" t="s">
        <v>618</v>
      </c>
      <c r="AW1160" s="14">
        <v>1707</v>
      </c>
      <c r="AX1160" s="127">
        <v>-2</v>
      </c>
      <c r="AY1160" s="14">
        <v>1412</v>
      </c>
      <c r="AZ1160" s="1">
        <v>3338</v>
      </c>
      <c r="BA1160" s="1">
        <v>3354</v>
      </c>
      <c r="BB1160" s="1">
        <v>3330</v>
      </c>
      <c r="BC1160" s="1">
        <v>3332</v>
      </c>
      <c r="BH1160" s="1">
        <v>3349</v>
      </c>
      <c r="BI1160" s="1">
        <v>1242</v>
      </c>
      <c r="BJ1160" s="1">
        <v>1235</v>
      </c>
      <c r="BK1160" s="1">
        <v>1.0056680161943319</v>
      </c>
      <c r="BL1160" s="1">
        <v>3338</v>
      </c>
      <c r="BM1160" s="1">
        <v>3354</v>
      </c>
      <c r="BN1160" s="1">
        <v>3336</v>
      </c>
      <c r="BO1160" s="1">
        <v>3338</v>
      </c>
      <c r="BP1160" s="1">
        <v>3338</v>
      </c>
      <c r="BQ1160" s="1">
        <v>3354</v>
      </c>
      <c r="BR1160" s="1">
        <v>3330</v>
      </c>
      <c r="BS1160" s="1">
        <v>3331</v>
      </c>
      <c r="BT1160" s="1">
        <v>3338</v>
      </c>
      <c r="BU1160" s="1">
        <v>3340</v>
      </c>
      <c r="BV1160" s="1">
        <v>3336</v>
      </c>
      <c r="BW1160" s="1">
        <v>3336</v>
      </c>
      <c r="BX1160" s="1">
        <v>918.95</v>
      </c>
    </row>
    <row r="1161" spans="1:76">
      <c r="A1161" s="1">
        <v>2017</v>
      </c>
      <c r="B1161" s="1">
        <v>6</v>
      </c>
      <c r="C1161" s="24">
        <v>43007</v>
      </c>
      <c r="D1161" s="26">
        <v>3344</v>
      </c>
      <c r="E1161" s="26">
        <v>3354</v>
      </c>
      <c r="F1161" s="26">
        <v>3342</v>
      </c>
      <c r="G1161" s="26">
        <v>3348</v>
      </c>
      <c r="H1161" s="1">
        <v>912.05</v>
      </c>
      <c r="I1161" s="81">
        <v>132.834756</v>
      </c>
      <c r="J1161" s="119">
        <v>132.8117</v>
      </c>
      <c r="K1161" s="119">
        <v>88.320023000000006</v>
      </c>
      <c r="L1161" s="72">
        <v>88.278400000000005</v>
      </c>
      <c r="M1161" s="7">
        <v>3352</v>
      </c>
      <c r="O1161" s="84"/>
      <c r="P1161" s="13"/>
      <c r="Q1161" s="13"/>
      <c r="R1161" s="13"/>
      <c r="S1161" s="13"/>
      <c r="T1161" s="13"/>
      <c r="U1161" s="13"/>
      <c r="V1161" s="13"/>
      <c r="W1161" s="50"/>
      <c r="X1161" s="69">
        <v>3352</v>
      </c>
      <c r="Y1161" s="7">
        <v>3355</v>
      </c>
      <c r="Z1161" s="68">
        <v>3315</v>
      </c>
      <c r="AA1161" s="68">
        <v>3317</v>
      </c>
      <c r="AG1161" s="37"/>
      <c r="AH1161" s="37"/>
      <c r="AP1161" s="14">
        <v>3338</v>
      </c>
      <c r="AQ1161" s="14">
        <v>3354</v>
      </c>
      <c r="AR1161" s="14">
        <v>3330</v>
      </c>
      <c r="AS1161" s="14">
        <v>3352</v>
      </c>
      <c r="AT1161" s="14">
        <v>3352.3333333333335</v>
      </c>
      <c r="AU1161" s="127">
        <v>4</v>
      </c>
      <c r="AV1161" s="127" t="s">
        <v>618</v>
      </c>
      <c r="AW1161" s="14">
        <v>1707</v>
      </c>
      <c r="AX1161" s="127" t="s">
        <v>618</v>
      </c>
      <c r="AY1161" s="14">
        <v>1412</v>
      </c>
      <c r="AZ1161" s="1">
        <v>3352</v>
      </c>
      <c r="BA1161" s="1">
        <v>3355</v>
      </c>
      <c r="BB1161" s="1">
        <v>3322</v>
      </c>
      <c r="BC1161" s="1">
        <v>3326</v>
      </c>
      <c r="BH1161" s="1">
        <v>3350</v>
      </c>
      <c r="BI1161" s="1">
        <v>995</v>
      </c>
      <c r="BJ1161" s="1">
        <v>781</v>
      </c>
      <c r="BK1161" s="1">
        <v>1.2740076824583866</v>
      </c>
      <c r="BL1161" s="1">
        <v>3352</v>
      </c>
      <c r="BM1161" s="1">
        <v>3355</v>
      </c>
      <c r="BN1161" s="1">
        <v>3330</v>
      </c>
      <c r="BO1161" s="1">
        <v>3331</v>
      </c>
      <c r="BP1161" s="1">
        <v>3352</v>
      </c>
      <c r="BQ1161" s="1">
        <v>3355</v>
      </c>
      <c r="BR1161" s="1">
        <v>3322</v>
      </c>
      <c r="BS1161" s="1">
        <v>3323</v>
      </c>
      <c r="BT1161" s="1">
        <v>3352</v>
      </c>
      <c r="BU1161" s="1">
        <v>3355</v>
      </c>
      <c r="BV1161" s="1">
        <v>3350</v>
      </c>
      <c r="BW1161" s="1">
        <v>3351</v>
      </c>
      <c r="BX1161" s="1">
        <v>925.15</v>
      </c>
    </row>
    <row r="1162" spans="1:76">
      <c r="A1162" s="1">
        <v>2017</v>
      </c>
      <c r="B1162" s="1">
        <v>2</v>
      </c>
      <c r="C1162" s="24">
        <v>43010</v>
      </c>
      <c r="D1162" s="26">
        <v>3344</v>
      </c>
      <c r="E1162" s="26">
        <v>3354</v>
      </c>
      <c r="F1162" s="26">
        <v>3342</v>
      </c>
      <c r="G1162" s="26">
        <v>3348</v>
      </c>
      <c r="H1162" s="35">
        <v>912.05</v>
      </c>
      <c r="I1162" s="173">
        <v>132.834756</v>
      </c>
      <c r="J1162" s="170">
        <v>132.8117</v>
      </c>
      <c r="K1162" s="170">
        <v>88.320023000000006</v>
      </c>
      <c r="L1162" s="171">
        <v>88.278400000000005</v>
      </c>
      <c r="M1162" s="7">
        <v>3319</v>
      </c>
      <c r="O1162" s="84"/>
      <c r="P1162" s="13"/>
      <c r="Q1162" s="13"/>
      <c r="R1162" s="13"/>
      <c r="S1162" s="13"/>
      <c r="T1162" s="13"/>
      <c r="U1162" s="13"/>
      <c r="V1162" s="13"/>
      <c r="W1162" s="50"/>
      <c r="X1162" s="175">
        <v>3352</v>
      </c>
      <c r="Y1162" s="114">
        <v>3355</v>
      </c>
      <c r="Z1162" s="176">
        <v>3315</v>
      </c>
      <c r="AA1162" s="176">
        <v>3317</v>
      </c>
      <c r="AG1162" s="37"/>
      <c r="AH1162" s="37"/>
      <c r="AP1162" s="14">
        <v>3352</v>
      </c>
      <c r="AQ1162" s="14">
        <v>3355</v>
      </c>
      <c r="AR1162" s="14">
        <v>3315</v>
      </c>
      <c r="AS1162" s="14">
        <v>3318</v>
      </c>
      <c r="AT1162" s="14">
        <v>3340.6666666666665</v>
      </c>
      <c r="AU1162" s="127">
        <v>4</v>
      </c>
      <c r="AV1162" s="127" t="s">
        <v>618</v>
      </c>
      <c r="AW1162" s="14">
        <v>1707</v>
      </c>
      <c r="AX1162" s="127" t="s">
        <v>618</v>
      </c>
      <c r="AY1162" s="14">
        <v>1412</v>
      </c>
      <c r="AZ1162" s="1">
        <v>3352</v>
      </c>
      <c r="BA1162" s="1">
        <v>3355</v>
      </c>
      <c r="BB1162" s="1">
        <v>3315</v>
      </c>
      <c r="BC1162" s="1">
        <v>3318</v>
      </c>
      <c r="BH1162" s="1">
        <v>3315</v>
      </c>
      <c r="BI1162" s="1">
        <v>1400</v>
      </c>
      <c r="BJ1162" s="1">
        <v>1106</v>
      </c>
      <c r="BK1162" s="1">
        <v>1.2658227848101267</v>
      </c>
      <c r="BL1162" s="1">
        <v>3352</v>
      </c>
      <c r="BM1162" s="1">
        <v>3355</v>
      </c>
      <c r="BN1162" s="1">
        <v>3315</v>
      </c>
      <c r="BO1162" s="1">
        <v>3318</v>
      </c>
      <c r="BP1162" s="1">
        <v>3352</v>
      </c>
      <c r="BQ1162" s="1">
        <v>3355</v>
      </c>
      <c r="BR1162" s="1">
        <v>3315</v>
      </c>
      <c r="BS1162" s="1">
        <v>3318</v>
      </c>
      <c r="BT1162" s="1">
        <v>3352</v>
      </c>
      <c r="BU1162" s="1">
        <v>3355</v>
      </c>
      <c r="BV1162" s="1">
        <v>3315</v>
      </c>
      <c r="BW1162" s="1">
        <v>3318</v>
      </c>
      <c r="BX1162" s="35">
        <v>925.15</v>
      </c>
    </row>
    <row r="1163" spans="1:76">
      <c r="A1163" s="1">
        <v>2017</v>
      </c>
      <c r="B1163" s="1">
        <v>4</v>
      </c>
      <c r="C1163" s="24">
        <v>43012</v>
      </c>
      <c r="D1163" s="26">
        <v>3327</v>
      </c>
      <c r="E1163" s="26">
        <v>3335</v>
      </c>
      <c r="F1163" s="26">
        <v>3324</v>
      </c>
      <c r="G1163" s="26">
        <v>3334</v>
      </c>
      <c r="H1163" s="1">
        <v>914.51</v>
      </c>
      <c r="I1163" s="81">
        <v>132.46364399999999</v>
      </c>
      <c r="J1163" s="119">
        <v>132.267762</v>
      </c>
      <c r="K1163" s="119">
        <v>88.429224000000005</v>
      </c>
      <c r="L1163" s="72">
        <v>88.389964000000006</v>
      </c>
      <c r="M1163" s="7">
        <v>3328</v>
      </c>
      <c r="O1163" s="84"/>
      <c r="P1163" s="13"/>
      <c r="Q1163" s="13"/>
      <c r="R1163" s="13"/>
      <c r="S1163" s="13"/>
      <c r="T1163" s="13"/>
      <c r="U1163" s="13"/>
      <c r="V1163" s="13"/>
      <c r="W1163" s="50"/>
      <c r="X1163" s="69">
        <v>3330</v>
      </c>
      <c r="Y1163" s="7">
        <v>3342</v>
      </c>
      <c r="Z1163" s="68">
        <v>3317</v>
      </c>
      <c r="AA1163" s="68">
        <v>3327</v>
      </c>
      <c r="AG1163" s="37"/>
      <c r="AH1163" s="37"/>
      <c r="AP1163" s="14">
        <v>3331</v>
      </c>
      <c r="AQ1163" s="14">
        <v>3332</v>
      </c>
      <c r="AR1163" s="14">
        <v>3307</v>
      </c>
      <c r="AS1163" s="14">
        <v>3326</v>
      </c>
      <c r="AT1163" s="14">
        <v>3332</v>
      </c>
      <c r="AU1163" s="127">
        <v>7</v>
      </c>
      <c r="AV1163" s="127" t="s">
        <v>618</v>
      </c>
      <c r="AW1163" s="14">
        <v>1707</v>
      </c>
      <c r="AX1163" s="127" t="s">
        <v>618</v>
      </c>
      <c r="AY1163" s="14">
        <v>1412</v>
      </c>
      <c r="AZ1163" s="1">
        <v>3328</v>
      </c>
      <c r="BA1163" s="1">
        <v>3341</v>
      </c>
      <c r="BB1163" s="1">
        <v>3316</v>
      </c>
      <c r="BC1163" s="1">
        <v>3320</v>
      </c>
      <c r="BH1163" s="1">
        <v>3326</v>
      </c>
      <c r="BI1163" s="1">
        <v>1488</v>
      </c>
      <c r="BJ1163" s="1">
        <v>990</v>
      </c>
      <c r="BK1163" s="1">
        <v>1.5030303030303029</v>
      </c>
      <c r="BL1163" s="1">
        <v>3328</v>
      </c>
      <c r="BM1163" s="1">
        <v>3341</v>
      </c>
      <c r="BN1163" s="1">
        <v>3318</v>
      </c>
      <c r="BO1163" s="1">
        <v>3322</v>
      </c>
      <c r="BP1163" s="1">
        <v>3328</v>
      </c>
      <c r="BQ1163" s="1">
        <v>3341</v>
      </c>
      <c r="BR1163" s="1">
        <v>3314</v>
      </c>
      <c r="BS1163" s="1">
        <v>3322</v>
      </c>
      <c r="BT1163" s="1">
        <v>3328</v>
      </c>
      <c r="BU1163" s="1">
        <v>3328</v>
      </c>
      <c r="BV1163" s="1">
        <v>3318</v>
      </c>
      <c r="BW1163" s="1">
        <v>3319</v>
      </c>
      <c r="BX1163" s="1">
        <v>914.73</v>
      </c>
    </row>
    <row r="1164" spans="1:76">
      <c r="A1164" s="1">
        <v>2017</v>
      </c>
      <c r="B1164" s="1">
        <v>5</v>
      </c>
      <c r="C1164" s="24">
        <v>43013</v>
      </c>
      <c r="D1164" s="26">
        <v>3330</v>
      </c>
      <c r="E1164" s="26">
        <v>3331</v>
      </c>
      <c r="F1164" s="26">
        <v>3320</v>
      </c>
      <c r="G1164" s="26">
        <v>3324</v>
      </c>
      <c r="H1164" s="1">
        <v>915.36</v>
      </c>
      <c r="I1164" s="81">
        <v>132.61654999999999</v>
      </c>
      <c r="J1164" s="119">
        <v>132.62436</v>
      </c>
      <c r="K1164" s="119">
        <v>88.204324999999997</v>
      </c>
      <c r="L1164" s="72">
        <v>88.194636000000003</v>
      </c>
      <c r="M1164" s="7">
        <v>3321</v>
      </c>
      <c r="O1164" s="84"/>
      <c r="P1164" s="13"/>
      <c r="Q1164" s="13"/>
      <c r="R1164" s="13"/>
      <c r="S1164" s="13"/>
      <c r="T1164" s="13"/>
      <c r="U1164" s="13"/>
      <c r="V1164" s="13"/>
      <c r="W1164" s="50"/>
      <c r="X1164" s="69">
        <v>3325</v>
      </c>
      <c r="Y1164" s="7">
        <v>3337</v>
      </c>
      <c r="Z1164" s="68">
        <v>3312</v>
      </c>
      <c r="AA1164" s="68">
        <v>3329</v>
      </c>
      <c r="AG1164" s="37"/>
      <c r="AH1164" s="37"/>
      <c r="AP1164" s="14">
        <v>3328</v>
      </c>
      <c r="AQ1164" s="14">
        <v>3341</v>
      </c>
      <c r="AR1164" s="14">
        <v>3314</v>
      </c>
      <c r="AS1164" s="14">
        <v>3328</v>
      </c>
      <c r="AT1164" s="14">
        <v>3324</v>
      </c>
      <c r="AU1164" s="127">
        <v>6</v>
      </c>
      <c r="AV1164" s="127" t="s">
        <v>618</v>
      </c>
      <c r="AW1164" s="14">
        <v>1707</v>
      </c>
      <c r="AX1164" s="127" t="s">
        <v>618</v>
      </c>
      <c r="AY1164" s="14">
        <v>1412</v>
      </c>
      <c r="AZ1164" s="1">
        <v>3321</v>
      </c>
      <c r="BA1164" s="1">
        <v>3330</v>
      </c>
      <c r="BB1164" s="1">
        <v>3309</v>
      </c>
      <c r="BC1164" s="1">
        <v>3315</v>
      </c>
      <c r="BH1164" s="1">
        <v>3328</v>
      </c>
      <c r="BI1164" s="1">
        <v>1094</v>
      </c>
      <c r="BJ1164" s="1">
        <v>2759</v>
      </c>
      <c r="BK1164" s="1">
        <v>0.39652047843421528</v>
      </c>
      <c r="BL1164" s="1">
        <v>3321</v>
      </c>
      <c r="BM1164" s="1">
        <v>3330</v>
      </c>
      <c r="BN1164" s="1">
        <v>3309</v>
      </c>
      <c r="BO1164" s="1">
        <v>3318</v>
      </c>
      <c r="BP1164" s="1">
        <v>3321</v>
      </c>
      <c r="BQ1164" s="1">
        <v>3330</v>
      </c>
      <c r="BR1164" s="1">
        <v>3308</v>
      </c>
      <c r="BS1164" s="1">
        <v>3316</v>
      </c>
      <c r="BT1164" s="1">
        <v>3321</v>
      </c>
      <c r="BU1164" s="1">
        <v>3327</v>
      </c>
      <c r="BV1164" s="1">
        <v>3321</v>
      </c>
      <c r="BW1164" s="1">
        <v>3325</v>
      </c>
      <c r="BX1164" s="1">
        <v>915.64</v>
      </c>
    </row>
    <row r="1165" spans="1:76">
      <c r="A1165" s="1">
        <v>2017</v>
      </c>
      <c r="B1165" s="1">
        <v>6</v>
      </c>
      <c r="C1165" s="24">
        <v>43014</v>
      </c>
      <c r="D1165" s="26">
        <v>3329</v>
      </c>
      <c r="E1165" s="26">
        <v>3340</v>
      </c>
      <c r="F1165" s="26">
        <v>3328</v>
      </c>
      <c r="G1165" s="26">
        <v>3339</v>
      </c>
      <c r="H1165" s="1">
        <v>916.18</v>
      </c>
      <c r="I1165" s="81">
        <v>132.11881199999999</v>
      </c>
      <c r="J1165" s="119">
        <v>132.11959999999999</v>
      </c>
      <c r="K1165" s="119">
        <v>87.728970000000004</v>
      </c>
      <c r="L1165" s="72">
        <v>87.699299999999994</v>
      </c>
      <c r="M1165" s="7">
        <v>3339</v>
      </c>
      <c r="O1165" s="84"/>
      <c r="P1165" s="13"/>
      <c r="Q1165" s="13"/>
      <c r="R1165" s="13"/>
      <c r="S1165" s="13"/>
      <c r="T1165" s="13"/>
      <c r="U1165" s="13"/>
      <c r="V1165" s="13"/>
      <c r="W1165" s="50"/>
      <c r="X1165" s="69">
        <v>3343</v>
      </c>
      <c r="Y1165" s="7">
        <v>3349</v>
      </c>
      <c r="Z1165" s="68">
        <v>3314</v>
      </c>
      <c r="AA1165" s="68">
        <v>3324</v>
      </c>
      <c r="AG1165" s="37"/>
      <c r="AH1165" s="37"/>
      <c r="AP1165" s="14">
        <v>3321</v>
      </c>
      <c r="AQ1165" s="14">
        <v>3336</v>
      </c>
      <c r="AR1165" s="14">
        <v>3308</v>
      </c>
      <c r="AS1165" s="14">
        <v>3327</v>
      </c>
      <c r="AT1165" s="14">
        <v>3327</v>
      </c>
      <c r="AU1165" s="127">
        <v>10</v>
      </c>
      <c r="AV1165" s="127">
        <v>-9</v>
      </c>
      <c r="AW1165" s="14">
        <v>1698</v>
      </c>
      <c r="AX1165" s="127" t="s">
        <v>618</v>
      </c>
      <c r="AY1165" s="14">
        <v>1412</v>
      </c>
      <c r="AZ1165" s="1">
        <v>3339</v>
      </c>
      <c r="BA1165" s="1">
        <v>3347</v>
      </c>
      <c r="BB1165" s="1">
        <v>3311</v>
      </c>
      <c r="BC1165" s="1">
        <v>3312</v>
      </c>
      <c r="BH1165" s="1">
        <v>3328</v>
      </c>
      <c r="BI1165" s="1">
        <v>1065</v>
      </c>
      <c r="BJ1165" s="1">
        <v>1388</v>
      </c>
      <c r="BK1165" s="1">
        <v>0.76729106628242072</v>
      </c>
      <c r="BL1165" s="1">
        <v>3339</v>
      </c>
      <c r="BM1165" s="1">
        <v>3347</v>
      </c>
      <c r="BN1165" s="1">
        <v>3329</v>
      </c>
      <c r="BO1165" s="1">
        <v>3332</v>
      </c>
      <c r="BP1165" s="1">
        <v>3339</v>
      </c>
      <c r="BQ1165" s="1">
        <v>3347</v>
      </c>
      <c r="BR1165" s="1">
        <v>3310</v>
      </c>
      <c r="BS1165" s="1">
        <v>3326</v>
      </c>
      <c r="BT1165" s="1">
        <v>3339</v>
      </c>
      <c r="BU1165" s="1">
        <v>3346</v>
      </c>
      <c r="BV1165" s="1">
        <v>3337</v>
      </c>
      <c r="BW1165" s="1">
        <v>3344</v>
      </c>
      <c r="BX1165" s="1">
        <v>917.3</v>
      </c>
    </row>
    <row r="1166" spans="1:76">
      <c r="A1166" s="1">
        <v>2017</v>
      </c>
      <c r="B1166" s="1">
        <v>3</v>
      </c>
      <c r="C1166" s="24">
        <v>43018</v>
      </c>
      <c r="D1166" s="26">
        <v>3329</v>
      </c>
      <c r="E1166" s="26">
        <v>3340</v>
      </c>
      <c r="F1166" s="26">
        <v>3328</v>
      </c>
      <c r="G1166" s="26">
        <v>3339</v>
      </c>
      <c r="H1166" s="1">
        <v>916.18</v>
      </c>
      <c r="I1166" s="81">
        <v>132.11881199999999</v>
      </c>
      <c r="J1166" s="119">
        <v>132.11959999999999</v>
      </c>
      <c r="K1166" s="119">
        <v>87.728970000000004</v>
      </c>
      <c r="L1166" s="72">
        <v>87.699299999999994</v>
      </c>
      <c r="M1166" s="7">
        <v>3343</v>
      </c>
      <c r="O1166" s="84"/>
      <c r="P1166" s="13"/>
      <c r="Q1166" s="13"/>
      <c r="R1166" s="13"/>
      <c r="S1166" s="13"/>
      <c r="T1166" s="13"/>
      <c r="U1166" s="13"/>
      <c r="V1166" s="13"/>
      <c r="W1166" s="50"/>
      <c r="X1166" s="69">
        <v>3343</v>
      </c>
      <c r="Y1166" s="7">
        <v>3349</v>
      </c>
      <c r="Z1166" s="68">
        <v>3314</v>
      </c>
      <c r="AA1166" s="68">
        <v>3324</v>
      </c>
      <c r="AG1166" s="37"/>
      <c r="AH1166" s="37"/>
      <c r="AP1166" s="14">
        <v>3339</v>
      </c>
      <c r="AQ1166" s="14">
        <v>3347</v>
      </c>
      <c r="AR1166" s="14">
        <v>3310</v>
      </c>
      <c r="AS1166" s="14">
        <v>3335</v>
      </c>
      <c r="AT1166" s="14">
        <v>3330</v>
      </c>
      <c r="AU1166" s="127">
        <v>10</v>
      </c>
      <c r="AV1166" s="127" t="s">
        <v>618</v>
      </c>
      <c r="AW1166" s="14">
        <v>1698</v>
      </c>
      <c r="AX1166" s="127" t="s">
        <v>618</v>
      </c>
      <c r="AY1166" s="14">
        <v>1412</v>
      </c>
      <c r="AZ1166" s="1">
        <v>3339</v>
      </c>
      <c r="BA1166" s="1">
        <v>3347</v>
      </c>
      <c r="BB1166" s="1">
        <v>3311</v>
      </c>
      <c r="BC1166" s="1">
        <v>3312</v>
      </c>
      <c r="BH1166" s="1">
        <v>3335</v>
      </c>
      <c r="BI1166" s="1">
        <v>1302</v>
      </c>
      <c r="BJ1166" s="1">
        <v>1164</v>
      </c>
      <c r="BK1166" s="1">
        <v>1.1185567010309279</v>
      </c>
      <c r="BL1166" s="1">
        <v>3339</v>
      </c>
      <c r="BM1166" s="1">
        <v>3347</v>
      </c>
      <c r="BN1166" s="1">
        <v>3329</v>
      </c>
      <c r="BO1166" s="1">
        <v>3332</v>
      </c>
      <c r="BP1166" s="1">
        <v>3339</v>
      </c>
      <c r="BQ1166" s="1">
        <v>3347</v>
      </c>
      <c r="BR1166" s="1">
        <v>3310</v>
      </c>
      <c r="BS1166" s="1">
        <v>3326</v>
      </c>
      <c r="BT1166" s="1">
        <v>3339</v>
      </c>
      <c r="BU1166" s="1">
        <v>3347</v>
      </c>
      <c r="BV1166" s="1">
        <v>3310</v>
      </c>
      <c r="BW1166" s="1">
        <v>3342</v>
      </c>
      <c r="BX1166" s="1">
        <v>917.3</v>
      </c>
    </row>
    <row r="1167" spans="1:76">
      <c r="A1167" s="1">
        <v>2017</v>
      </c>
      <c r="B1167" s="1">
        <v>3</v>
      </c>
      <c r="C1167" s="24">
        <v>43018</v>
      </c>
      <c r="D1167" s="26">
        <v>3336</v>
      </c>
      <c r="E1167" s="26">
        <v>3360</v>
      </c>
      <c r="F1167" s="26">
        <v>3334</v>
      </c>
      <c r="G1167" s="26">
        <v>3352</v>
      </c>
      <c r="H1167" s="1">
        <v>931.95</v>
      </c>
      <c r="I1167" s="81">
        <v>132.45485500000001</v>
      </c>
      <c r="J1167" s="170"/>
      <c r="K1167" s="119">
        <v>87.463610000000003</v>
      </c>
      <c r="L1167" s="171"/>
      <c r="M1167" s="114">
        <v>3343</v>
      </c>
      <c r="O1167" s="84"/>
      <c r="P1167" s="13"/>
      <c r="Q1167" s="13"/>
      <c r="R1167" s="13"/>
      <c r="S1167" s="13"/>
      <c r="T1167" s="13"/>
      <c r="U1167" s="13"/>
      <c r="V1167" s="13"/>
      <c r="W1167" s="50"/>
      <c r="X1167" s="69">
        <v>3357</v>
      </c>
      <c r="Y1167" s="7">
        <v>3386</v>
      </c>
      <c r="Z1167" s="68">
        <v>3352</v>
      </c>
      <c r="AA1167" s="68">
        <v>3385</v>
      </c>
      <c r="AG1167" s="37"/>
      <c r="AH1167" s="37"/>
      <c r="AP1167" s="130">
        <v>3339</v>
      </c>
      <c r="AQ1167" s="130">
        <v>3347</v>
      </c>
      <c r="AR1167" s="130">
        <v>3310</v>
      </c>
      <c r="AS1167" s="130">
        <v>3335</v>
      </c>
      <c r="AT1167" s="14">
        <v>3332.3333333333335</v>
      </c>
      <c r="AU1167" s="127">
        <v>16</v>
      </c>
      <c r="AV1167" s="127" t="s">
        <v>618</v>
      </c>
      <c r="AW1167" s="14">
        <v>1698</v>
      </c>
      <c r="AX1167" s="127" t="s">
        <v>618</v>
      </c>
      <c r="AY1167" s="14">
        <v>1412</v>
      </c>
      <c r="AZ1167" s="1">
        <v>3355</v>
      </c>
      <c r="BA1167" s="1">
        <v>3372</v>
      </c>
      <c r="BB1167" s="1">
        <v>3349</v>
      </c>
      <c r="BC1167" s="1">
        <v>3369</v>
      </c>
      <c r="BH1167" s="35">
        <v>3335</v>
      </c>
      <c r="BI1167" s="35">
        <v>1302</v>
      </c>
      <c r="BJ1167" s="35">
        <v>1164</v>
      </c>
      <c r="BK1167" s="35">
        <v>1.1185567010309279</v>
      </c>
      <c r="BL1167" s="1">
        <v>3355</v>
      </c>
      <c r="BM1167" s="1">
        <v>3371</v>
      </c>
      <c r="BN1167" s="1">
        <v>3349</v>
      </c>
      <c r="BO1167" s="1">
        <v>3359</v>
      </c>
      <c r="BP1167" s="1">
        <v>3355</v>
      </c>
      <c r="BQ1167" s="1">
        <v>3372</v>
      </c>
      <c r="BR1167" s="1">
        <v>3349</v>
      </c>
      <c r="BS1167" s="1">
        <v>3370</v>
      </c>
      <c r="BT1167" s="35">
        <v>3339</v>
      </c>
      <c r="BU1167" s="35">
        <v>3347</v>
      </c>
      <c r="BV1167" s="35">
        <v>3310</v>
      </c>
      <c r="BW1167" s="35">
        <v>3342</v>
      </c>
      <c r="BX1167" s="1">
        <v>917.3</v>
      </c>
    </row>
    <row r="1168" spans="1:76">
      <c r="A1168" s="1">
        <v>2017</v>
      </c>
      <c r="B1168" s="1">
        <v>4</v>
      </c>
      <c r="C1168" s="24">
        <v>43019</v>
      </c>
      <c r="D1168" s="26">
        <v>3385</v>
      </c>
      <c r="E1168" s="26">
        <v>3385</v>
      </c>
      <c r="F1168" s="26">
        <v>3377</v>
      </c>
      <c r="G1168" s="26">
        <v>3377</v>
      </c>
      <c r="H1168" s="35">
        <v>933.69</v>
      </c>
      <c r="I1168" s="81">
        <v>132.84439800000001</v>
      </c>
      <c r="J1168" s="119">
        <v>132.84381400000001</v>
      </c>
      <c r="K1168" s="119">
        <v>87.442877999999993</v>
      </c>
      <c r="L1168" s="72">
        <v>87.423860000000005</v>
      </c>
      <c r="M1168" s="7">
        <v>3379</v>
      </c>
      <c r="O1168" s="84"/>
      <c r="P1168" s="13"/>
      <c r="Q1168" s="13"/>
      <c r="R1168" s="13"/>
      <c r="S1168" s="13"/>
      <c r="T1168" s="13"/>
      <c r="U1168" s="13"/>
      <c r="V1168" s="13"/>
      <c r="W1168" s="50"/>
      <c r="X1168" s="175">
        <v>3378</v>
      </c>
      <c r="Y1168" s="114">
        <v>3391</v>
      </c>
      <c r="Z1168" s="176">
        <v>3360</v>
      </c>
      <c r="AA1168" s="176">
        <v>3387</v>
      </c>
      <c r="AG1168" s="37"/>
      <c r="AH1168" s="37"/>
      <c r="AP1168" s="14">
        <v>3355</v>
      </c>
      <c r="AQ1168" s="14">
        <v>3385</v>
      </c>
      <c r="AR1168" s="14">
        <v>3349</v>
      </c>
      <c r="AS1168" s="14">
        <v>3379</v>
      </c>
      <c r="AT1168" s="14">
        <v>3349.6666666666665</v>
      </c>
      <c r="AU1168" s="127">
        <v>8</v>
      </c>
      <c r="AV1168" s="127" t="s">
        <v>618</v>
      </c>
      <c r="AW1168" s="14">
        <v>1698</v>
      </c>
      <c r="AX1168" s="127" t="s">
        <v>618</v>
      </c>
      <c r="AY1168" s="14">
        <v>1412</v>
      </c>
      <c r="AZ1168" s="1">
        <v>3379</v>
      </c>
      <c r="BA1168" s="1">
        <v>3380</v>
      </c>
      <c r="BB1168" s="1">
        <v>3358</v>
      </c>
      <c r="BC1168" s="1">
        <v>3377</v>
      </c>
      <c r="BH1168" s="1">
        <v>3380</v>
      </c>
      <c r="BI1168" s="1">
        <v>1183</v>
      </c>
      <c r="BJ1168" s="1">
        <v>1149</v>
      </c>
      <c r="BK1168" s="1">
        <v>1.0295909486510009</v>
      </c>
      <c r="BL1168" s="1">
        <v>3379</v>
      </c>
      <c r="BM1168" s="1">
        <v>3379</v>
      </c>
      <c r="BN1168" s="1">
        <v>3358</v>
      </c>
      <c r="BO1168" s="1">
        <v>3364</v>
      </c>
      <c r="BP1168" s="1">
        <v>3379</v>
      </c>
      <c r="BQ1168" s="1">
        <v>3380</v>
      </c>
      <c r="BR1168" s="1">
        <v>3358</v>
      </c>
      <c r="BS1168" s="1">
        <v>3377</v>
      </c>
      <c r="BT1168" s="1">
        <v>3379</v>
      </c>
      <c r="BU1168" s="1">
        <v>3379</v>
      </c>
      <c r="BV1168" s="1">
        <v>3372</v>
      </c>
      <c r="BW1168" s="1">
        <v>3372</v>
      </c>
      <c r="BX1168" s="1">
        <v>931.4</v>
      </c>
    </row>
    <row r="1169" spans="1:76">
      <c r="A1169" s="1">
        <v>2017</v>
      </c>
      <c r="B1169" s="1">
        <v>5</v>
      </c>
      <c r="C1169" s="24">
        <v>43020</v>
      </c>
      <c r="D1169" s="26">
        <v>3390</v>
      </c>
      <c r="E1169" s="26">
        <v>3391</v>
      </c>
      <c r="F1169" s="26">
        <v>3382</v>
      </c>
      <c r="G1169" s="26">
        <v>3387</v>
      </c>
      <c r="H1169" s="1">
        <v>938.66</v>
      </c>
      <c r="I1169" s="81">
        <v>133.231448</v>
      </c>
      <c r="J1169" s="119">
        <v>133.12722600000001</v>
      </c>
      <c r="K1169" s="119">
        <v>87.847871999999995</v>
      </c>
      <c r="L1169" s="72">
        <v>87.898536000000007</v>
      </c>
      <c r="M1169" s="7">
        <v>3391</v>
      </c>
      <c r="O1169" s="84"/>
      <c r="P1169" s="13"/>
      <c r="Q1169" s="13"/>
      <c r="R1169" s="13"/>
      <c r="S1169" s="13"/>
      <c r="T1169" s="13"/>
      <c r="U1169" s="13"/>
      <c r="V1169" s="13"/>
      <c r="W1169" s="50"/>
      <c r="X1169" s="69">
        <v>3391</v>
      </c>
      <c r="Y1169" s="7">
        <v>3402</v>
      </c>
      <c r="Z1169" s="68">
        <v>3385</v>
      </c>
      <c r="AA1169" s="68">
        <v>3397</v>
      </c>
      <c r="AG1169" s="37"/>
      <c r="AH1169" s="37"/>
      <c r="AP1169" s="14">
        <v>3379</v>
      </c>
      <c r="AQ1169" s="14">
        <v>3395</v>
      </c>
      <c r="AR1169" s="14">
        <v>3358</v>
      </c>
      <c r="AS1169" s="14">
        <v>3387</v>
      </c>
      <c r="AT1169" s="14">
        <v>3367</v>
      </c>
      <c r="AU1169" s="127">
        <v>3</v>
      </c>
      <c r="AV1169" s="127" t="s">
        <v>618</v>
      </c>
      <c r="AW1169" s="14">
        <v>1698</v>
      </c>
      <c r="AX1169" s="127" t="s">
        <v>618</v>
      </c>
      <c r="AY1169" s="14">
        <v>1412</v>
      </c>
      <c r="AZ1169" s="1">
        <v>3391</v>
      </c>
      <c r="BA1169" s="1">
        <v>3405</v>
      </c>
      <c r="BB1169" s="1">
        <v>3385</v>
      </c>
      <c r="BC1169" s="1">
        <v>3398</v>
      </c>
      <c r="BH1169" s="1">
        <v>3389</v>
      </c>
      <c r="BI1169" s="1">
        <v>1344</v>
      </c>
      <c r="BJ1169" s="1">
        <v>1155</v>
      </c>
      <c r="BK1169" s="1">
        <v>1.1636363636363636</v>
      </c>
      <c r="BL1169" s="1">
        <v>3391</v>
      </c>
      <c r="BM1169" s="1">
        <v>3405</v>
      </c>
      <c r="BN1169" s="1">
        <v>3385</v>
      </c>
      <c r="BO1169" s="1">
        <v>3398</v>
      </c>
      <c r="BP1169" s="1">
        <v>3391</v>
      </c>
      <c r="BQ1169" s="1">
        <v>3405</v>
      </c>
      <c r="BR1169" s="1">
        <v>3385</v>
      </c>
      <c r="BS1169" s="1">
        <v>3395</v>
      </c>
      <c r="BT1169" s="1">
        <v>3391</v>
      </c>
      <c r="BU1169" s="1">
        <v>3394</v>
      </c>
      <c r="BV1169" s="1">
        <v>3388</v>
      </c>
      <c r="BW1169" s="1">
        <v>3391</v>
      </c>
      <c r="BX1169" s="1">
        <v>936.91</v>
      </c>
    </row>
    <row r="1170" spans="1:76">
      <c r="A1170" s="1">
        <v>2017</v>
      </c>
      <c r="B1170" s="1">
        <v>6</v>
      </c>
      <c r="C1170" s="24">
        <v>43021</v>
      </c>
      <c r="D1170" s="26">
        <v>3397</v>
      </c>
      <c r="E1170" s="26">
        <v>3397</v>
      </c>
      <c r="F1170" s="26">
        <v>3384</v>
      </c>
      <c r="G1170" s="26">
        <v>3384</v>
      </c>
      <c r="H1170" s="1">
        <v>945.78</v>
      </c>
      <c r="I1170" s="81">
        <v>132.49218400000001</v>
      </c>
      <c r="J1170" s="119">
        <v>132.19677899999999</v>
      </c>
      <c r="K1170" s="119">
        <v>87.693796000000006</v>
      </c>
      <c r="L1170" s="72">
        <v>87.650144999999995</v>
      </c>
      <c r="M1170" s="7">
        <v>3388</v>
      </c>
      <c r="O1170" s="84"/>
      <c r="P1170" s="13"/>
      <c r="Q1170" s="13"/>
      <c r="R1170" s="13"/>
      <c r="S1170" s="13"/>
      <c r="T1170" s="13"/>
      <c r="U1170" s="13"/>
      <c r="V1170" s="13"/>
      <c r="W1170" s="50"/>
      <c r="X1170" s="69">
        <v>3388</v>
      </c>
      <c r="Y1170" s="7">
        <v>3407</v>
      </c>
      <c r="Z1170" s="68">
        <v>3382</v>
      </c>
      <c r="AA1170" s="68">
        <v>3405</v>
      </c>
      <c r="AG1170" s="37"/>
      <c r="AH1170" s="37"/>
      <c r="AP1170" s="14">
        <v>3391</v>
      </c>
      <c r="AQ1170" s="14">
        <v>3405</v>
      </c>
      <c r="AR1170" s="14">
        <v>3385</v>
      </c>
      <c r="AS1170" s="14">
        <v>3392</v>
      </c>
      <c r="AT1170" s="14">
        <v>3386</v>
      </c>
      <c r="AU1170" s="127">
        <v>13</v>
      </c>
      <c r="AV1170" s="127" t="s">
        <v>618</v>
      </c>
      <c r="AW1170" s="14">
        <v>1698</v>
      </c>
      <c r="AX1170" s="127" t="s">
        <v>618</v>
      </c>
      <c r="AY1170" s="14">
        <v>1412</v>
      </c>
      <c r="AZ1170" s="1">
        <v>3388</v>
      </c>
      <c r="BA1170" s="1">
        <v>3399</v>
      </c>
      <c r="BB1170" s="1">
        <v>3383</v>
      </c>
      <c r="BC1170" s="1">
        <v>3395</v>
      </c>
      <c r="BH1170" s="1">
        <v>3393</v>
      </c>
      <c r="BI1170" s="1">
        <v>1520</v>
      </c>
      <c r="BJ1170" s="1">
        <v>1194</v>
      </c>
      <c r="BK1170" s="1">
        <v>1.273031825795645</v>
      </c>
      <c r="BL1170" s="1">
        <v>3388</v>
      </c>
      <c r="BM1170" s="1">
        <v>3399</v>
      </c>
      <c r="BN1170" s="1">
        <v>3383</v>
      </c>
      <c r="BO1170" s="1">
        <v>3393</v>
      </c>
      <c r="BP1170" s="1">
        <v>3388</v>
      </c>
      <c r="BQ1170" s="1">
        <v>3399</v>
      </c>
      <c r="BR1170" s="1">
        <v>3383</v>
      </c>
      <c r="BS1170" s="1">
        <v>3394</v>
      </c>
      <c r="BT1170" s="1">
        <v>3388</v>
      </c>
      <c r="BU1170" s="1">
        <v>3391</v>
      </c>
      <c r="BV1170" s="1">
        <v>3386</v>
      </c>
      <c r="BW1170" s="1">
        <v>3388</v>
      </c>
      <c r="BX1170" s="1">
        <v>938.53</v>
      </c>
    </row>
    <row r="1171" spans="1:76">
      <c r="A1171" s="1">
        <v>2017</v>
      </c>
      <c r="B1171" s="1">
        <v>2</v>
      </c>
      <c r="C1171" s="24">
        <v>43024</v>
      </c>
      <c r="D1171" s="26">
        <v>3404</v>
      </c>
      <c r="E1171" s="26">
        <v>3408</v>
      </c>
      <c r="F1171" s="26">
        <v>3394</v>
      </c>
      <c r="G1171" s="26">
        <v>3400</v>
      </c>
      <c r="H1171" s="1">
        <v>930.9</v>
      </c>
      <c r="I1171" s="81">
        <v>131.72275999999999</v>
      </c>
      <c r="J1171" s="119">
        <v>131.68374800000001</v>
      </c>
      <c r="K1171" s="119">
        <v>88.031319999999994</v>
      </c>
      <c r="L1171" s="72">
        <v>88.049822000000006</v>
      </c>
      <c r="M1171" s="7">
        <v>3400</v>
      </c>
      <c r="O1171" s="84"/>
      <c r="P1171" s="13"/>
      <c r="Q1171" s="13"/>
      <c r="R1171" s="13"/>
      <c r="S1171" s="13"/>
      <c r="T1171" s="13"/>
      <c r="U1171" s="13"/>
      <c r="V1171" s="13"/>
      <c r="W1171" s="50"/>
      <c r="X1171" s="69">
        <v>3400</v>
      </c>
      <c r="Y1171" s="7">
        <v>3409</v>
      </c>
      <c r="Z1171" s="68">
        <v>3358</v>
      </c>
      <c r="AA1171" s="68">
        <v>3363</v>
      </c>
      <c r="AG1171" s="37"/>
      <c r="AH1171" s="37"/>
      <c r="AP1171" s="14">
        <v>3388</v>
      </c>
      <c r="AQ1171" s="14">
        <v>3410</v>
      </c>
      <c r="AR1171" s="14">
        <v>3383</v>
      </c>
      <c r="AS1171" s="14">
        <v>3406</v>
      </c>
      <c r="AT1171" s="14">
        <v>3395</v>
      </c>
      <c r="AU1171" s="127">
        <v>4</v>
      </c>
      <c r="AV1171" s="127" t="s">
        <v>618</v>
      </c>
      <c r="AW1171" s="14">
        <v>1698</v>
      </c>
      <c r="AX1171" s="127" t="s">
        <v>618</v>
      </c>
      <c r="AY1171" s="14">
        <v>1412</v>
      </c>
      <c r="AZ1171" s="1">
        <v>3400</v>
      </c>
      <c r="BA1171" s="1">
        <v>3412</v>
      </c>
      <c r="BB1171" s="1">
        <v>3394</v>
      </c>
      <c r="BC1171" s="1">
        <v>3403</v>
      </c>
      <c r="BH1171" s="1">
        <v>3407</v>
      </c>
      <c r="BI1171" s="1">
        <v>1651</v>
      </c>
      <c r="BJ1171" s="1">
        <v>1133</v>
      </c>
      <c r="BK1171" s="1">
        <v>1.4571932921447484</v>
      </c>
      <c r="BL1171" s="1">
        <v>3400</v>
      </c>
      <c r="BM1171" s="1">
        <v>3412</v>
      </c>
      <c r="BN1171" s="1">
        <v>3394</v>
      </c>
      <c r="BO1171" s="1">
        <v>3409</v>
      </c>
      <c r="BP1171" s="1">
        <v>3400</v>
      </c>
      <c r="BQ1171" s="1">
        <v>3412</v>
      </c>
      <c r="BR1171" s="1">
        <v>3392</v>
      </c>
      <c r="BS1171" s="1">
        <v>3392</v>
      </c>
      <c r="BT1171" s="1">
        <v>3400</v>
      </c>
      <c r="BU1171" s="1">
        <v>3403</v>
      </c>
      <c r="BV1171" s="1">
        <v>3400</v>
      </c>
      <c r="BW1171" s="1">
        <v>3401</v>
      </c>
      <c r="BX1171" s="1">
        <v>945.09</v>
      </c>
    </row>
    <row r="1172" spans="1:76">
      <c r="A1172" s="1">
        <v>2017</v>
      </c>
      <c r="B1172" s="1">
        <v>3</v>
      </c>
      <c r="C1172" s="24">
        <v>43025</v>
      </c>
      <c r="D1172" s="26">
        <v>3366</v>
      </c>
      <c r="E1172" s="26">
        <v>3374</v>
      </c>
      <c r="F1172" s="26">
        <v>3365</v>
      </c>
      <c r="G1172" s="26">
        <v>3365</v>
      </c>
      <c r="H1172" s="1">
        <v>934.71</v>
      </c>
      <c r="I1172" s="81">
        <v>131.94881100000001</v>
      </c>
      <c r="J1172" s="119">
        <v>131.933808</v>
      </c>
      <c r="K1172" s="119">
        <v>87.977097000000001</v>
      </c>
      <c r="L1172" s="72">
        <v>88.011951999999994</v>
      </c>
      <c r="M1172" s="7">
        <v>3365</v>
      </c>
      <c r="O1172" s="84"/>
      <c r="P1172" s="13"/>
      <c r="Q1172" s="13"/>
      <c r="R1172" s="13"/>
      <c r="S1172" s="13"/>
      <c r="T1172" s="13"/>
      <c r="U1172" s="13"/>
      <c r="V1172" s="13"/>
      <c r="W1172" s="50"/>
      <c r="X1172" s="69">
        <v>3363</v>
      </c>
      <c r="Y1172" s="7">
        <v>3382</v>
      </c>
      <c r="Z1172" s="68">
        <v>3353</v>
      </c>
      <c r="AA1172" s="68">
        <v>3377</v>
      </c>
      <c r="AG1172" s="37"/>
      <c r="AH1172" s="37"/>
      <c r="AP1172" s="14">
        <v>3400</v>
      </c>
      <c r="AQ1172" s="14">
        <v>3412</v>
      </c>
      <c r="AR1172" s="14">
        <v>3357</v>
      </c>
      <c r="AS1172" s="14">
        <v>3370</v>
      </c>
      <c r="AT1172" s="14">
        <v>3389.3333333333335</v>
      </c>
      <c r="AU1172" s="127">
        <v>1</v>
      </c>
      <c r="AV1172" s="127" t="s">
        <v>618</v>
      </c>
      <c r="AW1172" s="14">
        <v>1698</v>
      </c>
      <c r="AX1172" s="127" t="s">
        <v>618</v>
      </c>
      <c r="AY1172" s="14">
        <v>1412</v>
      </c>
      <c r="AZ1172" s="1">
        <v>3365</v>
      </c>
      <c r="BA1172" s="1">
        <v>3374</v>
      </c>
      <c r="BB1172" s="1">
        <v>3352</v>
      </c>
      <c r="BC1172" s="1">
        <v>3369</v>
      </c>
      <c r="BH1172" s="1">
        <v>3370</v>
      </c>
      <c r="BI1172" s="1">
        <v>1163</v>
      </c>
      <c r="BJ1172" s="1">
        <v>1033</v>
      </c>
      <c r="BK1172" s="1">
        <v>1.1258470474346562</v>
      </c>
      <c r="BL1172" s="1">
        <v>3365</v>
      </c>
      <c r="BM1172" s="1">
        <v>3367</v>
      </c>
      <c r="BN1172" s="1">
        <v>3352</v>
      </c>
      <c r="BO1172" s="1">
        <v>3367</v>
      </c>
      <c r="BP1172" s="1">
        <v>3365</v>
      </c>
      <c r="BQ1172" s="1">
        <v>3379</v>
      </c>
      <c r="BR1172" s="1">
        <v>3352</v>
      </c>
      <c r="BS1172" s="1">
        <v>3370</v>
      </c>
      <c r="BT1172" s="1">
        <v>3365</v>
      </c>
      <c r="BU1172" s="1">
        <v>3367</v>
      </c>
      <c r="BV1172" s="1">
        <v>3362</v>
      </c>
      <c r="BW1172" s="1">
        <v>3367</v>
      </c>
      <c r="BX1172" s="1">
        <v>931.91</v>
      </c>
    </row>
    <row r="1173" spans="1:76">
      <c r="A1173" s="1">
        <v>2017</v>
      </c>
      <c r="B1173" s="1">
        <v>4</v>
      </c>
      <c r="C1173" s="24">
        <v>43026</v>
      </c>
      <c r="D1173" s="26">
        <v>3376</v>
      </c>
      <c r="E1173" s="26">
        <v>3379</v>
      </c>
      <c r="F1173" s="26">
        <v>3360</v>
      </c>
      <c r="G1173" s="26">
        <v>3362</v>
      </c>
      <c r="H1173" s="1">
        <v>920.7</v>
      </c>
      <c r="I1173" s="81">
        <v>132.10372000000001</v>
      </c>
      <c r="J1173" s="119">
        <v>132.20383200000001</v>
      </c>
      <c r="K1173" s="119">
        <v>88.144080000000002</v>
      </c>
      <c r="L1173" s="72">
        <v>88.083444</v>
      </c>
      <c r="M1173" s="7">
        <v>3363</v>
      </c>
      <c r="O1173" s="84"/>
      <c r="P1173" s="13"/>
      <c r="Q1173" s="13"/>
      <c r="R1173" s="13"/>
      <c r="S1173" s="13"/>
      <c r="T1173" s="13"/>
      <c r="U1173" s="13"/>
      <c r="V1173" s="13"/>
      <c r="W1173" s="50"/>
      <c r="X1173" s="69">
        <v>3361</v>
      </c>
      <c r="Y1173" s="7">
        <v>3370</v>
      </c>
      <c r="Z1173" s="68">
        <v>3346</v>
      </c>
      <c r="AA1173" s="68">
        <v>3350</v>
      </c>
      <c r="AG1173" s="37"/>
      <c r="AH1173" s="37"/>
      <c r="AP1173" s="14">
        <v>3365</v>
      </c>
      <c r="AQ1173" s="14">
        <v>3384</v>
      </c>
      <c r="AR1173" s="14">
        <v>3352</v>
      </c>
      <c r="AS1173" s="14">
        <v>3379</v>
      </c>
      <c r="AT1173" s="14">
        <v>3385</v>
      </c>
      <c r="AU1173" s="127">
        <v>14</v>
      </c>
      <c r="AV1173" s="127" t="s">
        <v>618</v>
      </c>
      <c r="AW1173" s="14">
        <v>1698</v>
      </c>
      <c r="AX1173" s="127" t="s">
        <v>618</v>
      </c>
      <c r="AY1173" s="14">
        <v>1412</v>
      </c>
      <c r="AZ1173" s="1">
        <v>3363</v>
      </c>
      <c r="BA1173" s="1">
        <v>3372</v>
      </c>
      <c r="BB1173" s="1">
        <v>3352</v>
      </c>
      <c r="BC1173" s="1">
        <v>3365</v>
      </c>
      <c r="BH1173" s="1">
        <v>3378</v>
      </c>
      <c r="BI1173" s="1">
        <v>1309</v>
      </c>
      <c r="BJ1173" s="1">
        <v>1043</v>
      </c>
      <c r="BK1173" s="1">
        <v>1.2550335570469799</v>
      </c>
      <c r="BL1173" s="1">
        <v>3363</v>
      </c>
      <c r="BM1173" s="1">
        <v>3366</v>
      </c>
      <c r="BN1173" s="1">
        <v>3352</v>
      </c>
      <c r="BO1173" s="1">
        <v>3362</v>
      </c>
      <c r="BP1173" s="1">
        <v>3363</v>
      </c>
      <c r="BQ1173" s="1">
        <v>3372</v>
      </c>
      <c r="BR1173" s="1">
        <v>3352</v>
      </c>
      <c r="BS1173" s="1">
        <v>3361</v>
      </c>
      <c r="BT1173" s="1">
        <v>3363</v>
      </c>
      <c r="BU1173" s="1">
        <v>3366</v>
      </c>
      <c r="BV1173" s="1">
        <v>3360</v>
      </c>
      <c r="BW1173" s="1">
        <v>3364</v>
      </c>
      <c r="BX1173" s="1">
        <v>928.25</v>
      </c>
    </row>
    <row r="1174" spans="1:76">
      <c r="A1174" s="1">
        <v>2017</v>
      </c>
      <c r="B1174" s="1">
        <v>5</v>
      </c>
      <c r="C1174" s="24">
        <v>43027</v>
      </c>
      <c r="D1174" s="26">
        <v>3357</v>
      </c>
      <c r="E1174" s="26">
        <v>3360</v>
      </c>
      <c r="F1174" s="26">
        <v>3340</v>
      </c>
      <c r="G1174" s="26">
        <v>3344</v>
      </c>
      <c r="H1174" s="1">
        <v>924.59</v>
      </c>
      <c r="I1174" s="81">
        <v>133.566519</v>
      </c>
      <c r="J1174" s="119">
        <v>133.418082</v>
      </c>
      <c r="K1174" s="119">
        <v>88.916268000000002</v>
      </c>
      <c r="L1174" s="72">
        <v>88.790982</v>
      </c>
      <c r="M1174" s="7">
        <v>3349</v>
      </c>
      <c r="O1174" s="84"/>
      <c r="P1174" s="13"/>
      <c r="Q1174" s="13"/>
      <c r="R1174" s="13"/>
      <c r="S1174" s="13"/>
      <c r="T1174" s="13"/>
      <c r="U1174" s="13"/>
      <c r="V1174" s="13"/>
      <c r="W1174" s="50"/>
      <c r="X1174" s="69">
        <v>3351</v>
      </c>
      <c r="Y1174" s="7">
        <v>3363</v>
      </c>
      <c r="Z1174" s="68">
        <v>3346</v>
      </c>
      <c r="AA1174" s="68">
        <v>3348</v>
      </c>
      <c r="AG1174" s="37"/>
      <c r="AH1174" s="37"/>
      <c r="AP1174" s="14">
        <v>3363</v>
      </c>
      <c r="AQ1174" s="14">
        <v>3372</v>
      </c>
      <c r="AR1174" s="14">
        <v>3347</v>
      </c>
      <c r="AS1174" s="14">
        <v>3357</v>
      </c>
      <c r="AT1174" s="14">
        <v>3368.6666666666665</v>
      </c>
      <c r="AU1174" s="127">
        <v>13</v>
      </c>
      <c r="AV1174" s="127" t="s">
        <v>618</v>
      </c>
      <c r="AW1174" s="14">
        <v>1698</v>
      </c>
      <c r="AX1174" s="127">
        <v>-12</v>
      </c>
      <c r="AY1174" s="14">
        <v>1400</v>
      </c>
      <c r="AZ1174" s="1">
        <v>3351</v>
      </c>
      <c r="BA1174" s="1">
        <v>3366</v>
      </c>
      <c r="BB1174" s="1">
        <v>3344</v>
      </c>
      <c r="BC1174" s="1">
        <v>3352</v>
      </c>
      <c r="BH1174" s="1">
        <v>3360</v>
      </c>
      <c r="BI1174" s="1">
        <v>1409</v>
      </c>
      <c r="BJ1174" s="1">
        <v>906</v>
      </c>
      <c r="BK1174" s="1">
        <v>1.555187637969095</v>
      </c>
      <c r="BL1174" s="1">
        <v>3351</v>
      </c>
      <c r="BM1174" s="1">
        <v>3366</v>
      </c>
      <c r="BN1174" s="1">
        <v>3344</v>
      </c>
      <c r="BO1174" s="1">
        <v>3346</v>
      </c>
      <c r="BP1174" s="1">
        <v>3351</v>
      </c>
      <c r="BQ1174" s="1">
        <v>3366</v>
      </c>
      <c r="BR1174" s="1">
        <v>3344</v>
      </c>
      <c r="BS1174" s="1">
        <v>3360</v>
      </c>
      <c r="BT1174" s="1">
        <v>3351</v>
      </c>
      <c r="BU1174" s="1">
        <v>3358</v>
      </c>
      <c r="BV1174" s="1">
        <v>3347</v>
      </c>
      <c r="BW1174" s="1">
        <v>3348</v>
      </c>
      <c r="BX1174" s="1">
        <v>922.88</v>
      </c>
    </row>
    <row r="1175" spans="1:76">
      <c r="A1175" s="1">
        <v>2017</v>
      </c>
      <c r="B1175" s="1">
        <v>6</v>
      </c>
      <c r="C1175" s="24">
        <v>43028</v>
      </c>
      <c r="D1175" s="26">
        <v>3357</v>
      </c>
      <c r="E1175" s="26">
        <v>3365</v>
      </c>
      <c r="F1175" s="26">
        <v>3352</v>
      </c>
      <c r="G1175" s="26">
        <v>3363</v>
      </c>
      <c r="H1175" s="1">
        <v>923.85</v>
      </c>
      <c r="I1175" s="81">
        <v>133.67541</v>
      </c>
      <c r="J1175" s="119">
        <v>133.68029999999999</v>
      </c>
      <c r="K1175" s="119">
        <v>88.845380000000006</v>
      </c>
      <c r="L1175" s="72">
        <v>88.855950000000007</v>
      </c>
      <c r="M1175" s="7">
        <v>3359</v>
      </c>
      <c r="O1175" s="84"/>
      <c r="P1175" s="13"/>
      <c r="Q1175" s="13"/>
      <c r="R1175" s="13"/>
      <c r="S1175" s="13"/>
      <c r="T1175" s="13"/>
      <c r="U1175" s="13"/>
      <c r="V1175" s="13"/>
      <c r="W1175" s="50"/>
      <c r="X1175" s="69">
        <v>3358</v>
      </c>
      <c r="Y1175" s="7">
        <v>3375</v>
      </c>
      <c r="Z1175" s="68">
        <v>3356</v>
      </c>
      <c r="AA1175" s="68">
        <v>3375</v>
      </c>
      <c r="AG1175" s="37"/>
      <c r="AH1175" s="37"/>
      <c r="AP1175" s="14">
        <v>3351</v>
      </c>
      <c r="AQ1175" s="14">
        <v>3366</v>
      </c>
      <c r="AR1175" s="14">
        <v>3344</v>
      </c>
      <c r="AS1175" s="14">
        <v>3360</v>
      </c>
      <c r="AT1175" s="14">
        <v>3365.3333333333335</v>
      </c>
      <c r="AU1175" s="127">
        <v>6</v>
      </c>
      <c r="AV1175" s="127" t="s">
        <v>618</v>
      </c>
      <c r="AW1175" s="14">
        <v>1698</v>
      </c>
      <c r="AX1175" s="127" t="s">
        <v>618</v>
      </c>
      <c r="AY1175" s="14">
        <v>1400</v>
      </c>
      <c r="AZ1175" s="1">
        <v>3358</v>
      </c>
      <c r="BA1175" s="1">
        <v>3373</v>
      </c>
      <c r="BB1175" s="1">
        <v>3358</v>
      </c>
      <c r="BC1175" s="1">
        <v>3367</v>
      </c>
      <c r="BH1175" s="1">
        <v>3361</v>
      </c>
      <c r="BI1175" s="1">
        <v>1391</v>
      </c>
      <c r="BJ1175" s="1">
        <v>1057</v>
      </c>
      <c r="BK1175" s="1">
        <v>1.3159886471144748</v>
      </c>
      <c r="BL1175" s="1">
        <v>3358</v>
      </c>
      <c r="BM1175" s="1">
        <v>3373</v>
      </c>
      <c r="BN1175" s="1">
        <v>3358</v>
      </c>
      <c r="BO1175" s="1">
        <v>3361</v>
      </c>
      <c r="BP1175" s="1">
        <v>3358</v>
      </c>
      <c r="BQ1175" s="1">
        <v>3373</v>
      </c>
      <c r="BR1175" s="1">
        <v>3358</v>
      </c>
      <c r="BS1175" s="1">
        <v>3362</v>
      </c>
      <c r="BT1175" s="1">
        <v>3358</v>
      </c>
      <c r="BU1175" s="1">
        <v>3362</v>
      </c>
      <c r="BV1175" s="1">
        <v>3358</v>
      </c>
      <c r="BW1175" s="1">
        <v>3359</v>
      </c>
      <c r="BX1175" s="1">
        <v>919.44</v>
      </c>
    </row>
    <row r="1176" spans="1:76">
      <c r="A1176" s="1">
        <v>2017</v>
      </c>
      <c r="B1176" s="1">
        <v>2</v>
      </c>
      <c r="C1176" s="24">
        <v>43031</v>
      </c>
      <c r="D1176" s="26">
        <v>3375</v>
      </c>
      <c r="E1176" s="26">
        <v>3375</v>
      </c>
      <c r="F1176" s="26">
        <v>3362</v>
      </c>
      <c r="G1176" s="26">
        <v>3369</v>
      </c>
      <c r="H1176" s="1">
        <v>926.57</v>
      </c>
      <c r="I1176" s="81">
        <v>133.74686600000001</v>
      </c>
      <c r="J1176" s="119">
        <v>133.74914000000001</v>
      </c>
      <c r="K1176" s="119">
        <v>88.978802000000002</v>
      </c>
      <c r="L1176" s="72">
        <v>88.980220000000003</v>
      </c>
      <c r="M1176" s="7">
        <v>3368</v>
      </c>
      <c r="O1176" s="84"/>
      <c r="P1176" s="13"/>
      <c r="Q1176" s="13"/>
      <c r="R1176" s="13"/>
      <c r="S1176" s="13"/>
      <c r="T1176" s="13"/>
      <c r="U1176" s="13"/>
      <c r="V1176" s="13"/>
      <c r="W1176" s="50"/>
      <c r="X1176" s="69">
        <v>3364</v>
      </c>
      <c r="Y1176" s="7">
        <v>3385</v>
      </c>
      <c r="Z1176" s="68">
        <v>3350</v>
      </c>
      <c r="AA1176" s="68">
        <v>3378</v>
      </c>
      <c r="AG1176" s="37"/>
      <c r="AH1176" s="37"/>
      <c r="AP1176" s="14">
        <v>3358</v>
      </c>
      <c r="AQ1176" s="14">
        <v>3379</v>
      </c>
      <c r="AR1176" s="14">
        <v>3358</v>
      </c>
      <c r="AS1176" s="14">
        <v>3366</v>
      </c>
      <c r="AT1176" s="14">
        <v>3361</v>
      </c>
      <c r="AU1176" s="127">
        <v>6</v>
      </c>
      <c r="AV1176" s="127" t="s">
        <v>618</v>
      </c>
      <c r="AW1176" s="14">
        <v>1698</v>
      </c>
      <c r="AX1176" s="127" t="s">
        <v>618</v>
      </c>
      <c r="AY1176" s="14">
        <v>1400</v>
      </c>
      <c r="AZ1176" s="1">
        <v>3368</v>
      </c>
      <c r="BA1176" s="1">
        <v>3372</v>
      </c>
      <c r="BB1176" s="1">
        <v>3352</v>
      </c>
      <c r="BC1176" s="1">
        <v>3356</v>
      </c>
      <c r="BH1176" s="1">
        <v>3373</v>
      </c>
      <c r="BI1176" s="1">
        <v>1333</v>
      </c>
      <c r="BJ1176" s="1">
        <v>1148</v>
      </c>
      <c r="BK1176" s="1">
        <v>1.1611498257839721</v>
      </c>
      <c r="BL1176" s="1">
        <v>3368</v>
      </c>
      <c r="BM1176" s="1">
        <v>3372</v>
      </c>
      <c r="BN1176" s="1">
        <v>3352</v>
      </c>
      <c r="BO1176" s="1">
        <v>3354</v>
      </c>
      <c r="BP1176" s="1">
        <v>3368</v>
      </c>
      <c r="BQ1176" s="1">
        <v>3372</v>
      </c>
      <c r="BR1176" s="1">
        <v>3352</v>
      </c>
      <c r="BS1176" s="1">
        <v>3360</v>
      </c>
      <c r="BT1176" s="1">
        <v>3368</v>
      </c>
      <c r="BU1176" s="1">
        <v>3370</v>
      </c>
      <c r="BV1176" s="1">
        <v>3365</v>
      </c>
      <c r="BW1176" s="1">
        <v>3368</v>
      </c>
      <c r="BX1176" s="1">
        <v>918.35</v>
      </c>
    </row>
    <row r="1177" spans="1:76">
      <c r="A1177" s="1">
        <v>2017</v>
      </c>
      <c r="B1177" s="1">
        <v>3</v>
      </c>
      <c r="C1177" s="24">
        <v>43032</v>
      </c>
      <c r="D1177" s="26">
        <v>3380</v>
      </c>
      <c r="E1177" s="26">
        <v>3390</v>
      </c>
      <c r="F1177" s="26">
        <v>3380</v>
      </c>
      <c r="G1177" s="26">
        <v>3389</v>
      </c>
      <c r="H1177" s="1">
        <v>924.04</v>
      </c>
      <c r="I1177" s="81">
        <v>133.47722099999999</v>
      </c>
      <c r="J1177" s="119">
        <v>133.44783000000001</v>
      </c>
      <c r="K1177" s="119">
        <v>88.507987999999997</v>
      </c>
      <c r="L1177" s="72">
        <v>88.442430000000002</v>
      </c>
      <c r="M1177" s="7">
        <v>3391</v>
      </c>
      <c r="O1177" s="84"/>
      <c r="P1177" s="13"/>
      <c r="Q1177" s="13"/>
      <c r="R1177" s="13"/>
      <c r="S1177" s="13"/>
      <c r="T1177" s="13"/>
      <c r="U1177" s="13"/>
      <c r="V1177" s="13"/>
      <c r="W1177" s="50"/>
      <c r="X1177" s="69">
        <v>3384</v>
      </c>
      <c r="Y1177" s="7">
        <v>3390</v>
      </c>
      <c r="Z1177" s="68">
        <v>3371</v>
      </c>
      <c r="AA1177" s="68">
        <v>3387</v>
      </c>
      <c r="AG1177" s="37"/>
      <c r="AH1177" s="37"/>
      <c r="AP1177" s="14">
        <v>3368</v>
      </c>
      <c r="AQ1177" s="14">
        <v>3389</v>
      </c>
      <c r="AR1177" s="14">
        <v>3352</v>
      </c>
      <c r="AS1177" s="14">
        <v>3383</v>
      </c>
      <c r="AT1177" s="14">
        <v>3369.6666666666665</v>
      </c>
      <c r="AU1177" s="127">
        <v>9</v>
      </c>
      <c r="AV1177" s="127" t="s">
        <v>618</v>
      </c>
      <c r="AW1177" s="14">
        <v>1698</v>
      </c>
      <c r="AX1177" s="127" t="s">
        <v>618</v>
      </c>
      <c r="AY1177" s="14">
        <v>1400</v>
      </c>
      <c r="AZ1177" s="1">
        <v>3388</v>
      </c>
      <c r="BA1177" s="1">
        <v>3394</v>
      </c>
      <c r="BB1177" s="1">
        <v>3374</v>
      </c>
      <c r="BC1177" s="1">
        <v>3381</v>
      </c>
      <c r="BH1177" s="1">
        <v>3385</v>
      </c>
      <c r="BI1177" s="1">
        <v>1335</v>
      </c>
      <c r="BJ1177" s="1">
        <v>1038</v>
      </c>
      <c r="BK1177" s="1">
        <v>1.2861271676300579</v>
      </c>
      <c r="BL1177" s="1">
        <v>3388</v>
      </c>
      <c r="BM1177" s="1">
        <v>3394</v>
      </c>
      <c r="BN1177" s="1">
        <v>3379</v>
      </c>
      <c r="BO1177" s="1">
        <v>3381</v>
      </c>
      <c r="BP1177" s="1">
        <v>3388</v>
      </c>
      <c r="BQ1177" s="1">
        <v>3394</v>
      </c>
      <c r="BR1177" s="1">
        <v>3374</v>
      </c>
      <c r="BS1177" s="1">
        <v>3378</v>
      </c>
      <c r="BT1177" s="1">
        <v>3388</v>
      </c>
      <c r="BU1177" s="1">
        <v>3388</v>
      </c>
      <c r="BV1177" s="1">
        <v>3382</v>
      </c>
      <c r="BW1177" s="1">
        <v>3383</v>
      </c>
      <c r="BX1177" s="1">
        <v>924.15</v>
      </c>
    </row>
    <row r="1178" spans="1:76">
      <c r="A1178" s="1">
        <v>2017</v>
      </c>
      <c r="B1178" s="1">
        <v>4</v>
      </c>
      <c r="C1178" s="24">
        <v>43033</v>
      </c>
      <c r="D1178" s="26">
        <v>3387</v>
      </c>
      <c r="E1178" s="26">
        <v>3387</v>
      </c>
      <c r="F1178" s="26">
        <v>3363</v>
      </c>
      <c r="G1178" s="26">
        <v>3371</v>
      </c>
      <c r="H1178" s="1">
        <v>923.9</v>
      </c>
      <c r="I1178" s="81">
        <v>133.92287999999999</v>
      </c>
      <c r="J1178" s="119">
        <v>133.92061200000001</v>
      </c>
      <c r="K1178" s="119">
        <v>87.892583999999999</v>
      </c>
      <c r="L1178" s="72">
        <v>87.846276000000003</v>
      </c>
      <c r="M1178" s="7">
        <v>3363</v>
      </c>
      <c r="O1178" s="84"/>
      <c r="P1178" s="13"/>
      <c r="Q1178" s="13"/>
      <c r="R1178" s="13"/>
      <c r="S1178" s="13"/>
      <c r="T1178" s="13"/>
      <c r="U1178" s="13"/>
      <c r="V1178" s="13"/>
      <c r="W1178" s="50"/>
      <c r="X1178" s="69">
        <v>3359</v>
      </c>
      <c r="Y1178" s="7">
        <v>3381</v>
      </c>
      <c r="Z1178" s="68">
        <v>3355</v>
      </c>
      <c r="AA1178" s="68">
        <v>3380</v>
      </c>
      <c r="AG1178" s="37"/>
      <c r="AH1178" s="37"/>
      <c r="AP1178" s="14">
        <v>3388</v>
      </c>
      <c r="AQ1178" s="14">
        <v>3394</v>
      </c>
      <c r="AR1178" s="14">
        <v>3374</v>
      </c>
      <c r="AS1178" s="14">
        <v>3381</v>
      </c>
      <c r="AT1178" s="14">
        <v>3376.6666666666665</v>
      </c>
      <c r="AU1178" s="127">
        <v>16</v>
      </c>
      <c r="AV1178" s="127" t="s">
        <v>618</v>
      </c>
      <c r="AW1178" s="14">
        <v>1698</v>
      </c>
      <c r="AX1178" s="127" t="s">
        <v>618</v>
      </c>
      <c r="AY1178" s="14">
        <v>1400</v>
      </c>
      <c r="AZ1178" s="1">
        <v>3362</v>
      </c>
      <c r="BA1178" s="1">
        <v>3378</v>
      </c>
      <c r="BB1178" s="1">
        <v>3357</v>
      </c>
      <c r="BC1178" s="1">
        <v>3371</v>
      </c>
      <c r="BH1178" s="1">
        <v>3385</v>
      </c>
      <c r="BI1178" s="1">
        <v>1279</v>
      </c>
      <c r="BJ1178" s="1">
        <v>1244</v>
      </c>
      <c r="BK1178" s="1">
        <v>1.0281350482315113</v>
      </c>
      <c r="BL1178" s="1">
        <v>3362</v>
      </c>
      <c r="BM1178" s="1">
        <v>3371</v>
      </c>
      <c r="BN1178" s="1">
        <v>3357</v>
      </c>
      <c r="BO1178" s="1">
        <v>3360</v>
      </c>
      <c r="BP1178" s="1">
        <v>3362</v>
      </c>
      <c r="BQ1178" s="1">
        <v>3378</v>
      </c>
      <c r="BR1178" s="1">
        <v>3357</v>
      </c>
      <c r="BS1178" s="1">
        <v>3370</v>
      </c>
      <c r="BT1178" s="1">
        <v>3362</v>
      </c>
      <c r="BU1178" s="1">
        <v>3365</v>
      </c>
      <c r="BV1178" s="1">
        <v>3357</v>
      </c>
      <c r="BW1178" s="1">
        <v>3361</v>
      </c>
      <c r="BX1178" s="1">
        <v>916.39</v>
      </c>
    </row>
    <row r="1179" spans="1:76">
      <c r="A1179" s="1">
        <v>2017</v>
      </c>
      <c r="B1179" s="1">
        <v>5</v>
      </c>
      <c r="C1179" s="24">
        <v>43034</v>
      </c>
      <c r="D1179" s="26">
        <v>3381</v>
      </c>
      <c r="E1179" s="26">
        <v>3387</v>
      </c>
      <c r="F1179" s="26">
        <v>3377</v>
      </c>
      <c r="G1179" s="26">
        <v>3377</v>
      </c>
      <c r="H1179" s="1">
        <v>918.23</v>
      </c>
      <c r="I1179" s="81">
        <v>134.33338599999999</v>
      </c>
      <c r="J1179" s="119">
        <v>134.36793599999999</v>
      </c>
      <c r="K1179" s="119">
        <v>87.517825999999999</v>
      </c>
      <c r="L1179" s="72">
        <v>87.468708000000007</v>
      </c>
      <c r="M1179" s="7">
        <v>3363</v>
      </c>
      <c r="O1179" s="84"/>
      <c r="P1179" s="13"/>
      <c r="Q1179" s="13"/>
      <c r="R1179" s="13"/>
      <c r="S1179" s="13"/>
      <c r="T1179" s="13"/>
      <c r="U1179" s="13"/>
      <c r="V1179" s="13"/>
      <c r="W1179" s="50"/>
      <c r="X1179" s="69">
        <v>3372</v>
      </c>
      <c r="Y1179" s="7">
        <v>3387</v>
      </c>
      <c r="Z1179" s="68">
        <v>3365</v>
      </c>
      <c r="AA1179" s="68">
        <v>3368</v>
      </c>
      <c r="AG1179" s="37"/>
      <c r="AH1179" s="37"/>
      <c r="AP1179" s="14">
        <v>3362</v>
      </c>
      <c r="AQ1179" s="14">
        <v>3390</v>
      </c>
      <c r="AR1179" s="14">
        <v>3357</v>
      </c>
      <c r="AS1179" s="14">
        <v>3385</v>
      </c>
      <c r="AT1179" s="14">
        <v>3383</v>
      </c>
      <c r="AU1179" s="127">
        <v>4</v>
      </c>
      <c r="AV1179" s="127" t="s">
        <v>618</v>
      </c>
      <c r="AW1179" s="14">
        <v>1698</v>
      </c>
      <c r="AX1179" s="127" t="s">
        <v>618</v>
      </c>
      <c r="AY1179" s="14">
        <v>1400</v>
      </c>
      <c r="AZ1179" s="1">
        <v>3362</v>
      </c>
      <c r="BA1179" s="1">
        <v>3378</v>
      </c>
      <c r="BB1179" s="1">
        <v>3357</v>
      </c>
      <c r="BC1179" s="1">
        <v>3371</v>
      </c>
      <c r="BH1179" s="1">
        <v>3385</v>
      </c>
      <c r="BI1179" s="1">
        <v>1724</v>
      </c>
      <c r="BJ1179" s="1">
        <v>940</v>
      </c>
      <c r="BK1179" s="1">
        <v>1.8340425531914895</v>
      </c>
      <c r="BL1179" s="1">
        <v>3362</v>
      </c>
      <c r="BM1179" s="1">
        <v>3371</v>
      </c>
      <c r="BN1179" s="1">
        <v>3357</v>
      </c>
      <c r="BO1179" s="1">
        <v>3360</v>
      </c>
      <c r="BP1179" s="1">
        <v>3362</v>
      </c>
      <c r="BQ1179" s="1">
        <v>3378</v>
      </c>
      <c r="BR1179" s="1">
        <v>3357</v>
      </c>
      <c r="BS1179" s="1">
        <v>3370</v>
      </c>
      <c r="BT1179" s="1">
        <v>3362</v>
      </c>
      <c r="BU1179" s="1">
        <v>3365</v>
      </c>
      <c r="BV1179" s="1">
        <v>3357</v>
      </c>
      <c r="BW1179" s="1">
        <v>3361</v>
      </c>
      <c r="BX1179" s="1">
        <v>921.63</v>
      </c>
    </row>
    <row r="1180" spans="1:76">
      <c r="A1180" s="1">
        <v>2017</v>
      </c>
      <c r="B1180" s="1">
        <v>6</v>
      </c>
      <c r="C1180" s="24">
        <v>43035</v>
      </c>
      <c r="D1180" s="26">
        <v>3370</v>
      </c>
      <c r="E1180" s="26">
        <v>3373</v>
      </c>
      <c r="F1180" s="26">
        <v>3362</v>
      </c>
      <c r="G1180" s="26">
        <v>3365</v>
      </c>
      <c r="H1180" s="1">
        <v>916.76</v>
      </c>
      <c r="I1180" s="81">
        <v>132.71161799999999</v>
      </c>
      <c r="J1180" s="119">
        <v>132.70118400000001</v>
      </c>
      <c r="K1180" s="119">
        <v>87.229741000000004</v>
      </c>
      <c r="L1180" s="72">
        <v>87.222239999999999</v>
      </c>
      <c r="M1180" s="7">
        <v>3365</v>
      </c>
      <c r="O1180" s="84"/>
      <c r="P1180" s="13"/>
      <c r="Q1180" s="13"/>
      <c r="R1180" s="13"/>
      <c r="S1180" s="13"/>
      <c r="T1180" s="13"/>
      <c r="U1180" s="13"/>
      <c r="V1180" s="13"/>
      <c r="W1180" s="50"/>
      <c r="X1180" s="69">
        <v>3368</v>
      </c>
      <c r="Y1180" s="7">
        <v>3379</v>
      </c>
      <c r="Z1180" s="68">
        <v>3346</v>
      </c>
      <c r="AA1180" s="68">
        <v>3350</v>
      </c>
      <c r="AG1180" s="37"/>
      <c r="AH1180" s="37"/>
      <c r="AP1180" s="14">
        <v>3370</v>
      </c>
      <c r="AQ1180" s="14">
        <v>3372</v>
      </c>
      <c r="AR1180" s="14">
        <v>3364</v>
      </c>
      <c r="AS1180" s="14">
        <v>3365</v>
      </c>
      <c r="AT1180" s="14">
        <v>3377</v>
      </c>
      <c r="AU1180" s="127">
        <v>5</v>
      </c>
      <c r="AV1180" s="127" t="s">
        <v>618</v>
      </c>
      <c r="AW1180" s="14">
        <v>1698</v>
      </c>
      <c r="AX1180" s="127" t="s">
        <v>618</v>
      </c>
      <c r="AY1180" s="14">
        <v>1400</v>
      </c>
      <c r="AZ1180" s="1">
        <v>3365</v>
      </c>
      <c r="BA1180" s="1">
        <v>3379</v>
      </c>
      <c r="BB1180" s="1">
        <v>3365</v>
      </c>
      <c r="BC1180" s="1">
        <v>3366</v>
      </c>
      <c r="BH1180" s="1">
        <v>3367</v>
      </c>
      <c r="BI1180" s="1">
        <v>787</v>
      </c>
      <c r="BJ1180" s="1">
        <v>532</v>
      </c>
      <c r="BK1180" s="1">
        <v>1.4793233082706767</v>
      </c>
      <c r="BL1180" s="1">
        <v>3365</v>
      </c>
      <c r="BM1180" s="1">
        <v>3379</v>
      </c>
      <c r="BN1180" s="1">
        <v>3365</v>
      </c>
      <c r="BO1180" s="1">
        <v>3371</v>
      </c>
      <c r="BP1180" s="1">
        <v>3365</v>
      </c>
      <c r="BQ1180" s="1">
        <v>3379</v>
      </c>
      <c r="BR1180" s="1">
        <v>3358</v>
      </c>
      <c r="BS1180" s="1">
        <v>3359</v>
      </c>
      <c r="BT1180" s="1">
        <v>3365</v>
      </c>
      <c r="BU1180" s="1">
        <v>3368</v>
      </c>
      <c r="BV1180" s="1">
        <v>3365</v>
      </c>
      <c r="BW1180" s="1">
        <v>3366</v>
      </c>
      <c r="BX1180" s="1">
        <v>917.05</v>
      </c>
    </row>
    <row r="1181" spans="1:76">
      <c r="A1181" s="1">
        <v>2017</v>
      </c>
      <c r="B1181" s="1">
        <v>2</v>
      </c>
      <c r="C1181" s="24">
        <v>43038</v>
      </c>
      <c r="D1181" s="26">
        <v>3357</v>
      </c>
      <c r="E1181" s="26">
        <v>3359</v>
      </c>
      <c r="F1181" s="26">
        <v>3350</v>
      </c>
      <c r="G1181" s="26">
        <v>3353</v>
      </c>
      <c r="H1181" s="1">
        <v>919.3</v>
      </c>
      <c r="I1181" s="81">
        <v>132.02720500000001</v>
      </c>
      <c r="J1181" s="119">
        <v>131.94931600000001</v>
      </c>
      <c r="K1181" s="119">
        <v>87.169550000000001</v>
      </c>
      <c r="L1181" s="72">
        <v>87.189124000000007</v>
      </c>
      <c r="M1181" s="7">
        <v>3348</v>
      </c>
      <c r="O1181" s="84"/>
      <c r="P1181" s="13"/>
      <c r="Q1181" s="13"/>
      <c r="R1181" s="13"/>
      <c r="S1181" s="13"/>
      <c r="T1181" s="13"/>
      <c r="U1181" s="13"/>
      <c r="V1181" s="13"/>
      <c r="W1181" s="50"/>
      <c r="X1181" s="69">
        <v>3350</v>
      </c>
      <c r="Y1181" s="7">
        <v>3367</v>
      </c>
      <c r="Z1181" s="68">
        <v>3348</v>
      </c>
      <c r="AA1181" s="68">
        <v>3353</v>
      </c>
      <c r="AG1181" s="37"/>
      <c r="AH1181" s="37"/>
      <c r="AP1181" s="14">
        <v>3365</v>
      </c>
      <c r="AQ1181" s="14">
        <v>3379</v>
      </c>
      <c r="AR1181" s="14">
        <v>3343</v>
      </c>
      <c r="AS1181" s="14">
        <v>3355</v>
      </c>
      <c r="AT1181" s="14">
        <v>3368.3333333333335</v>
      </c>
      <c r="AU1181" s="127">
        <v>4</v>
      </c>
      <c r="AV1181" s="127" t="s">
        <v>618</v>
      </c>
      <c r="AW1181" s="14">
        <v>1698</v>
      </c>
      <c r="AX1181" s="127" t="s">
        <v>618</v>
      </c>
      <c r="AY1181" s="14">
        <v>1400</v>
      </c>
      <c r="AZ1181" s="1">
        <v>3349</v>
      </c>
      <c r="BA1181" s="1">
        <v>3365</v>
      </c>
      <c r="BB1181" s="1">
        <v>3347</v>
      </c>
      <c r="BC1181" s="1">
        <v>3355</v>
      </c>
      <c r="BH1181" s="1">
        <v>3357</v>
      </c>
      <c r="BI1181" s="1">
        <v>1005</v>
      </c>
      <c r="BJ1181" s="1">
        <v>1115</v>
      </c>
      <c r="BK1181" s="1">
        <v>0.90134529147982068</v>
      </c>
      <c r="BL1181" s="1">
        <v>3349</v>
      </c>
      <c r="BM1181" s="1">
        <v>3365</v>
      </c>
      <c r="BN1181" s="1">
        <v>3347</v>
      </c>
      <c r="BO1181" s="1">
        <v>3349</v>
      </c>
      <c r="BP1181" s="1">
        <v>3349</v>
      </c>
      <c r="BQ1181" s="1">
        <v>3365</v>
      </c>
      <c r="BR1181" s="1">
        <v>3347</v>
      </c>
      <c r="BS1181" s="1">
        <v>3351</v>
      </c>
      <c r="BT1181" s="1">
        <v>3349</v>
      </c>
      <c r="BU1181" s="1">
        <v>3356</v>
      </c>
      <c r="BV1181" s="1">
        <v>3349</v>
      </c>
      <c r="BW1181" s="1">
        <v>3353</v>
      </c>
      <c r="BX1181" s="1">
        <v>916.19</v>
      </c>
    </row>
    <row r="1182" spans="1:76">
      <c r="A1182" s="1">
        <v>2017</v>
      </c>
      <c r="B1182" s="1">
        <v>3</v>
      </c>
      <c r="C1182" s="24">
        <v>43039</v>
      </c>
      <c r="D1182" s="26">
        <v>3354</v>
      </c>
      <c r="E1182" s="26">
        <v>3365</v>
      </c>
      <c r="F1182" s="26">
        <v>3352</v>
      </c>
      <c r="G1182" s="26">
        <v>3365</v>
      </c>
      <c r="H1182" s="1">
        <v>919.71</v>
      </c>
      <c r="I1182" s="81">
        <v>131.54261399999999</v>
      </c>
      <c r="J1182" s="119">
        <v>131.64938100000001</v>
      </c>
      <c r="K1182" s="119">
        <v>86.859024000000005</v>
      </c>
      <c r="L1182" s="72">
        <v>86.883840000000006</v>
      </c>
      <c r="M1182" s="7">
        <v>3360</v>
      </c>
      <c r="O1182" s="84"/>
      <c r="P1182" s="13"/>
      <c r="Q1182" s="13"/>
      <c r="R1182" s="13"/>
      <c r="S1182" s="13"/>
      <c r="T1182" s="13"/>
      <c r="U1182" s="13"/>
      <c r="V1182" s="13"/>
      <c r="W1182" s="50"/>
      <c r="X1182" s="69">
        <v>3363</v>
      </c>
      <c r="Y1182" s="7">
        <v>3368</v>
      </c>
      <c r="Z1182" s="68">
        <v>3348</v>
      </c>
      <c r="AA1182" s="68">
        <v>3368</v>
      </c>
      <c r="AG1182" s="37"/>
      <c r="AH1182" s="37"/>
      <c r="AP1182" s="14">
        <v>3349</v>
      </c>
      <c r="AQ1182" s="14">
        <v>3365</v>
      </c>
      <c r="AR1182" s="14">
        <v>3344</v>
      </c>
      <c r="AS1182" s="14">
        <v>3357</v>
      </c>
      <c r="AT1182" s="14">
        <v>3359</v>
      </c>
      <c r="AU1182" s="127">
        <v>11</v>
      </c>
      <c r="AV1182" s="127" t="s">
        <v>618</v>
      </c>
      <c r="AW1182" s="14">
        <v>1698</v>
      </c>
      <c r="AX1182" s="127" t="s">
        <v>618</v>
      </c>
      <c r="AY1182" s="14">
        <v>1400</v>
      </c>
      <c r="AZ1182" s="1">
        <v>3360</v>
      </c>
      <c r="BA1182" s="1">
        <v>3362</v>
      </c>
      <c r="BB1182" s="1">
        <v>3346</v>
      </c>
      <c r="BC1182" s="1">
        <v>3354</v>
      </c>
      <c r="BH1182" s="1">
        <v>3355</v>
      </c>
      <c r="BI1182" s="1">
        <v>1065</v>
      </c>
      <c r="BJ1182" s="1">
        <v>1097</v>
      </c>
      <c r="BK1182" s="1">
        <v>0.97082953509571557</v>
      </c>
      <c r="BL1182" s="1">
        <v>3360</v>
      </c>
      <c r="BM1182" s="1">
        <v>3362</v>
      </c>
      <c r="BN1182" s="1">
        <v>3346</v>
      </c>
      <c r="BO1182" s="1">
        <v>3353</v>
      </c>
      <c r="BP1182" s="1">
        <v>3360</v>
      </c>
      <c r="BQ1182" s="1">
        <v>3362</v>
      </c>
      <c r="BR1182" s="1">
        <v>3345</v>
      </c>
      <c r="BS1182" s="1">
        <v>3347</v>
      </c>
      <c r="BT1182" s="1">
        <v>3360</v>
      </c>
      <c r="BU1182" s="1">
        <v>3362</v>
      </c>
      <c r="BV1182" s="1">
        <v>3355</v>
      </c>
      <c r="BW1182" s="1">
        <v>3355</v>
      </c>
      <c r="BX1182" s="1">
        <v>921.93</v>
      </c>
    </row>
    <row r="1183" spans="1:76">
      <c r="A1183" s="1">
        <v>2017</v>
      </c>
      <c r="B1183" s="1">
        <v>4</v>
      </c>
      <c r="C1183" s="24">
        <v>43040</v>
      </c>
      <c r="D1183" s="26">
        <v>3367</v>
      </c>
      <c r="E1183" s="26">
        <v>3405</v>
      </c>
      <c r="F1183" s="26">
        <v>3362</v>
      </c>
      <c r="G1183" s="26">
        <v>3400</v>
      </c>
      <c r="H1183" s="1">
        <v>933.1</v>
      </c>
      <c r="I1183" s="81">
        <v>132.47535400000001</v>
      </c>
      <c r="J1183" s="119">
        <v>132.61402200000001</v>
      </c>
      <c r="K1183" s="119">
        <v>87.239311999999998</v>
      </c>
      <c r="L1183" s="72">
        <v>87.300623999999999</v>
      </c>
      <c r="M1183" s="7">
        <v>3406</v>
      </c>
      <c r="O1183" s="84"/>
      <c r="P1183" s="13"/>
      <c r="Q1183" s="13"/>
      <c r="R1183" s="13"/>
      <c r="S1183" s="13"/>
      <c r="T1183" s="13"/>
      <c r="U1183" s="13"/>
      <c r="V1183" s="13"/>
      <c r="W1183" s="50"/>
      <c r="X1183" s="69">
        <v>3406</v>
      </c>
      <c r="Y1183" s="7">
        <v>3438</v>
      </c>
      <c r="Z1183" s="68">
        <v>3395</v>
      </c>
      <c r="AA1183" s="68">
        <v>3432</v>
      </c>
      <c r="AG1183" s="37"/>
      <c r="AH1183" s="37"/>
      <c r="AP1183" s="14">
        <v>3360</v>
      </c>
      <c r="AQ1183" s="14">
        <v>3369</v>
      </c>
      <c r="AR1183" s="14">
        <v>3345</v>
      </c>
      <c r="AS1183" s="14">
        <v>3369</v>
      </c>
      <c r="AT1183" s="14">
        <v>3360.3333333333335</v>
      </c>
      <c r="AU1183" s="127">
        <v>33</v>
      </c>
      <c r="AV1183" s="127">
        <v>53</v>
      </c>
      <c r="AW1183" s="14">
        <v>1751</v>
      </c>
      <c r="AX1183" s="127" t="s">
        <v>618</v>
      </c>
      <c r="AY1183" s="14">
        <v>1400</v>
      </c>
      <c r="AZ1183" s="1">
        <v>3406</v>
      </c>
      <c r="BA1183" s="1">
        <v>3428</v>
      </c>
      <c r="BB1183" s="1">
        <v>3395</v>
      </c>
      <c r="BC1183" s="1">
        <v>3424</v>
      </c>
      <c r="BH1183" s="1">
        <v>3363</v>
      </c>
      <c r="BI1183" s="1">
        <v>1398</v>
      </c>
      <c r="BJ1183" s="1">
        <v>1016</v>
      </c>
      <c r="BK1183" s="1">
        <v>1.3759842519685039</v>
      </c>
      <c r="BL1183" s="1">
        <v>3406</v>
      </c>
      <c r="BM1183" s="1">
        <v>3418</v>
      </c>
      <c r="BN1183" s="1">
        <v>3395</v>
      </c>
      <c r="BO1183" s="1">
        <v>3418</v>
      </c>
      <c r="BP1183" s="1">
        <v>3406</v>
      </c>
      <c r="BQ1183" s="1">
        <v>3438</v>
      </c>
      <c r="BR1183" s="1">
        <v>3395</v>
      </c>
      <c r="BS1183" s="1">
        <v>3433</v>
      </c>
      <c r="BT1183" s="1">
        <v>3406</v>
      </c>
      <c r="BU1183" s="1">
        <v>3408</v>
      </c>
      <c r="BV1183" s="1">
        <v>3395</v>
      </c>
      <c r="BW1183" s="1">
        <v>3398</v>
      </c>
      <c r="BX1183" s="1">
        <v>926.99</v>
      </c>
    </row>
    <row r="1184" spans="1:76">
      <c r="A1184" s="1">
        <v>2017</v>
      </c>
      <c r="B1184" s="1">
        <v>5</v>
      </c>
      <c r="C1184" s="24">
        <v>43041</v>
      </c>
      <c r="D1184" s="26">
        <v>3424</v>
      </c>
      <c r="E1184" s="26">
        <v>3427</v>
      </c>
      <c r="F1184" s="26">
        <v>3411</v>
      </c>
      <c r="G1184" s="26">
        <v>3412</v>
      </c>
      <c r="H1184" s="1">
        <v>921.25</v>
      </c>
      <c r="I1184" s="81">
        <v>132.715485</v>
      </c>
      <c r="J1184" s="119">
        <v>132.77269200000001</v>
      </c>
      <c r="K1184" s="119">
        <v>87.884866000000002</v>
      </c>
      <c r="L1184" s="72">
        <v>87.915360000000007</v>
      </c>
      <c r="M1184" s="7">
        <v>3417</v>
      </c>
      <c r="O1184" s="84"/>
      <c r="P1184" s="13"/>
      <c r="Q1184" s="13"/>
      <c r="R1184" s="13"/>
      <c r="S1184" s="13"/>
      <c r="T1184" s="13"/>
      <c r="U1184" s="13"/>
      <c r="V1184" s="13"/>
      <c r="W1184" s="50"/>
      <c r="X1184" s="69">
        <v>3414</v>
      </c>
      <c r="Y1184" s="7">
        <v>3425</v>
      </c>
      <c r="Z1184" s="68">
        <v>3395</v>
      </c>
      <c r="AA1184" s="68">
        <v>3397</v>
      </c>
      <c r="AG1184" s="37"/>
      <c r="AH1184" s="37"/>
      <c r="AP1184" s="14">
        <v>3406</v>
      </c>
      <c r="AQ1184" s="14">
        <v>3438</v>
      </c>
      <c r="AR1184" s="14">
        <v>3395</v>
      </c>
      <c r="AS1184" s="14">
        <v>3419</v>
      </c>
      <c r="AT1184" s="14">
        <v>3381.6666666666665</v>
      </c>
      <c r="AU1184" s="127">
        <v>12</v>
      </c>
      <c r="AV1184" s="127" t="s">
        <v>618</v>
      </c>
      <c r="AW1184" s="14">
        <v>1751</v>
      </c>
      <c r="AX1184" s="127" t="s">
        <v>618</v>
      </c>
      <c r="AY1184" s="14">
        <v>1400</v>
      </c>
      <c r="AZ1184" s="1">
        <v>3417</v>
      </c>
      <c r="BA1184" s="1">
        <v>3426</v>
      </c>
      <c r="BB1184" s="1">
        <v>3412</v>
      </c>
      <c r="BC1184" s="1">
        <v>3422</v>
      </c>
      <c r="BH1184" s="1">
        <v>3426</v>
      </c>
      <c r="BI1184" s="1">
        <v>1211</v>
      </c>
      <c r="BJ1184" s="1">
        <v>1098</v>
      </c>
      <c r="BK1184" s="1">
        <v>1.1029143897996356</v>
      </c>
      <c r="BL1184" s="1">
        <v>3417</v>
      </c>
      <c r="BM1184" s="1">
        <v>3419</v>
      </c>
      <c r="BN1184" s="1">
        <v>3412</v>
      </c>
      <c r="BO1184" s="1">
        <v>3419</v>
      </c>
      <c r="BP1184" s="1">
        <v>3417</v>
      </c>
      <c r="BQ1184" s="1">
        <v>3426</v>
      </c>
      <c r="BR1184" s="1">
        <v>3406</v>
      </c>
      <c r="BS1184" s="1">
        <v>3408</v>
      </c>
      <c r="BT1184" s="1">
        <v>3417</v>
      </c>
      <c r="BU1184" s="1">
        <v>3418</v>
      </c>
      <c r="BV1184" s="1">
        <v>3414</v>
      </c>
      <c r="BW1184" s="1">
        <v>3418</v>
      </c>
      <c r="BX1184" s="1">
        <v>931.05</v>
      </c>
    </row>
    <row r="1185" spans="1:76">
      <c r="A1185" s="1">
        <v>2017</v>
      </c>
      <c r="B1185" s="1">
        <v>2</v>
      </c>
      <c r="C1185" s="24">
        <v>43045</v>
      </c>
      <c r="D1185" s="26">
        <v>3388</v>
      </c>
      <c r="E1185" s="26">
        <v>3393</v>
      </c>
      <c r="F1185" s="26">
        <v>3381</v>
      </c>
      <c r="G1185" s="26">
        <v>3390</v>
      </c>
      <c r="H1185" s="1">
        <v>936.27</v>
      </c>
      <c r="I1185" s="81">
        <v>132.76086599999999</v>
      </c>
      <c r="J1185" s="119">
        <v>132.668702</v>
      </c>
      <c r="K1185" s="119">
        <v>87.477823999999998</v>
      </c>
      <c r="L1185" s="72">
        <v>87.458665999999994</v>
      </c>
      <c r="M1185" s="7">
        <v>3387</v>
      </c>
      <c r="O1185" s="84"/>
      <c r="P1185" s="13"/>
      <c r="Q1185" s="13"/>
      <c r="R1185" s="13"/>
      <c r="S1185" s="13"/>
      <c r="T1185" s="13"/>
      <c r="U1185" s="13"/>
      <c r="V1185" s="13"/>
      <c r="W1185" s="50"/>
      <c r="X1185" s="69">
        <v>3388</v>
      </c>
      <c r="Y1185" s="7">
        <v>3424</v>
      </c>
      <c r="Z1185" s="68">
        <v>3375</v>
      </c>
      <c r="AA1185" s="68">
        <v>3421</v>
      </c>
      <c r="AG1185" s="37"/>
      <c r="AH1185" s="37"/>
      <c r="AP1185" s="14">
        <v>3417</v>
      </c>
      <c r="AQ1185" s="14">
        <v>3426</v>
      </c>
      <c r="AR1185" s="14">
        <v>3381</v>
      </c>
      <c r="AS1185" s="14">
        <v>3386</v>
      </c>
      <c r="AT1185" s="14">
        <v>3391.3333333333335</v>
      </c>
      <c r="AU1185" s="127">
        <v>2</v>
      </c>
      <c r="AV1185" s="127" t="s">
        <v>618</v>
      </c>
      <c r="AW1185" s="14">
        <v>1751</v>
      </c>
      <c r="AX1185" s="127" t="s">
        <v>618</v>
      </c>
      <c r="AY1185" s="14">
        <v>1400</v>
      </c>
      <c r="AZ1185" s="1">
        <v>3388</v>
      </c>
      <c r="BA1185" s="1">
        <v>3391</v>
      </c>
      <c r="BB1185" s="1">
        <v>3380</v>
      </c>
      <c r="BC1185" s="1">
        <v>3383</v>
      </c>
      <c r="BH1185" s="1">
        <v>3387</v>
      </c>
      <c r="BI1185" s="1">
        <v>1071</v>
      </c>
      <c r="BJ1185" s="1">
        <v>1018</v>
      </c>
      <c r="BK1185" s="1">
        <v>1.0520628683693516</v>
      </c>
      <c r="BL1185" s="1">
        <v>3388</v>
      </c>
      <c r="BM1185" s="1">
        <v>3391</v>
      </c>
      <c r="BN1185" s="1">
        <v>3386</v>
      </c>
      <c r="BO1185" s="1">
        <v>3387</v>
      </c>
      <c r="BP1185" s="1">
        <v>3388</v>
      </c>
      <c r="BQ1185" s="1">
        <v>3391</v>
      </c>
      <c r="BR1185" s="1">
        <v>3372</v>
      </c>
      <c r="BS1185" s="1">
        <v>3381</v>
      </c>
      <c r="BT1185" s="1">
        <v>3388</v>
      </c>
      <c r="BU1185" s="1">
        <v>3390</v>
      </c>
      <c r="BV1185" s="1">
        <v>3386</v>
      </c>
      <c r="BW1185" s="1">
        <v>3389</v>
      </c>
      <c r="BX1185" s="1">
        <v>921.8</v>
      </c>
    </row>
    <row r="1186" spans="1:76">
      <c r="A1186" s="1">
        <v>2017</v>
      </c>
      <c r="B1186" s="1">
        <v>3</v>
      </c>
      <c r="C1186" s="24">
        <v>43046</v>
      </c>
      <c r="D1186" s="26">
        <v>3413</v>
      </c>
      <c r="E1186" s="26">
        <v>3415</v>
      </c>
      <c r="F1186" s="26">
        <v>3405</v>
      </c>
      <c r="G1186" s="26">
        <v>3405</v>
      </c>
      <c r="H1186" s="1">
        <v>923.4</v>
      </c>
      <c r="I1186" s="81">
        <v>132.36741000000001</v>
      </c>
      <c r="J1186" s="119">
        <v>132.31017299999999</v>
      </c>
      <c r="K1186" s="119">
        <v>87.594570000000004</v>
      </c>
      <c r="L1186" s="72">
        <v>87.518439000000001</v>
      </c>
      <c r="M1186" s="7">
        <v>3407</v>
      </c>
      <c r="O1186" s="84"/>
      <c r="P1186" s="13"/>
      <c r="Q1186" s="13"/>
      <c r="R1186" s="13"/>
      <c r="S1186" s="13"/>
      <c r="T1186" s="13"/>
      <c r="U1186" s="13"/>
      <c r="V1186" s="13"/>
      <c r="W1186" s="50"/>
      <c r="X1186" s="69">
        <v>3412</v>
      </c>
      <c r="Y1186" s="7">
        <v>3413</v>
      </c>
      <c r="Z1186" s="68">
        <v>3381</v>
      </c>
      <c r="AA1186" s="68">
        <v>3384</v>
      </c>
      <c r="AG1186" s="37"/>
      <c r="AH1186" s="37"/>
      <c r="AP1186" s="14">
        <v>3388</v>
      </c>
      <c r="AQ1186" s="14">
        <v>3424</v>
      </c>
      <c r="AR1186" s="14">
        <v>3372</v>
      </c>
      <c r="AS1186" s="14">
        <v>3408</v>
      </c>
      <c r="AT1186" s="14">
        <v>3404.3333333333335</v>
      </c>
      <c r="AU1186" s="127">
        <v>8</v>
      </c>
      <c r="AV1186" s="127" t="s">
        <v>618</v>
      </c>
      <c r="AW1186" s="14">
        <v>1751</v>
      </c>
      <c r="AX1186" s="127" t="s">
        <v>618</v>
      </c>
      <c r="AY1186" s="14">
        <v>1400</v>
      </c>
      <c r="AZ1186" s="1">
        <v>3388</v>
      </c>
      <c r="BA1186" s="1">
        <v>3424</v>
      </c>
      <c r="BB1186" s="1">
        <v>3372</v>
      </c>
      <c r="BC1186" s="1">
        <v>3406</v>
      </c>
      <c r="BH1186" s="1">
        <v>3410</v>
      </c>
      <c r="BI1186" s="1">
        <v>1278</v>
      </c>
      <c r="BJ1186" s="1">
        <v>980</v>
      </c>
      <c r="BK1186" s="1">
        <v>1.3040816326530613</v>
      </c>
      <c r="BL1186" s="1">
        <v>3388</v>
      </c>
      <c r="BM1186" s="1">
        <v>3424</v>
      </c>
      <c r="BN1186" s="1">
        <v>3372</v>
      </c>
      <c r="BO1186" s="1">
        <v>3406</v>
      </c>
      <c r="BP1186" s="1">
        <v>3388</v>
      </c>
      <c r="BQ1186" s="1">
        <v>3424</v>
      </c>
      <c r="BR1186" s="1">
        <v>3372</v>
      </c>
      <c r="BS1186" s="1">
        <v>3406</v>
      </c>
      <c r="BT1186" s="1">
        <v>3388</v>
      </c>
      <c r="BU1186" s="1">
        <v>3424</v>
      </c>
      <c r="BV1186" s="1">
        <v>3372</v>
      </c>
      <c r="BW1186" s="1">
        <v>3406</v>
      </c>
      <c r="BX1186" s="1">
        <v>928.11</v>
      </c>
    </row>
    <row r="1187" spans="1:76">
      <c r="A1187" s="1">
        <v>2017</v>
      </c>
      <c r="B1187" s="1">
        <v>4</v>
      </c>
      <c r="C1187" s="24">
        <v>43047</v>
      </c>
      <c r="D1187" s="26">
        <v>3388</v>
      </c>
      <c r="E1187" s="26">
        <v>3398</v>
      </c>
      <c r="F1187" s="26">
        <v>3385</v>
      </c>
      <c r="G1187" s="26">
        <v>3398</v>
      </c>
      <c r="H1187" s="1">
        <v>931.24</v>
      </c>
      <c r="I1187" s="81">
        <v>131.951944</v>
      </c>
      <c r="J1187" s="119">
        <v>131.917171</v>
      </c>
      <c r="K1187" s="119">
        <v>87.133135999999993</v>
      </c>
      <c r="L1187" s="72">
        <v>87.167079000000001</v>
      </c>
      <c r="M1187" s="7">
        <v>3398</v>
      </c>
      <c r="O1187" s="84"/>
      <c r="P1187" s="13"/>
      <c r="Q1187" s="13"/>
      <c r="R1187" s="13"/>
      <c r="S1187" s="13"/>
      <c r="T1187" s="13"/>
      <c r="U1187" s="13"/>
      <c r="V1187" s="13"/>
      <c r="W1187" s="50"/>
      <c r="X1187" s="69">
        <v>3398</v>
      </c>
      <c r="Y1187" s="7">
        <v>3423</v>
      </c>
      <c r="Z1187" s="68">
        <v>3397</v>
      </c>
      <c r="AA1187" s="68">
        <v>3416</v>
      </c>
      <c r="AG1187" s="37"/>
      <c r="AH1187" s="37"/>
      <c r="AP1187" s="14">
        <v>3412</v>
      </c>
      <c r="AQ1187" s="14">
        <v>3413</v>
      </c>
      <c r="AR1187" s="14">
        <v>3379</v>
      </c>
      <c r="AS1187" s="14">
        <v>3386</v>
      </c>
      <c r="AT1187" s="14">
        <v>3393.3333333333335</v>
      </c>
      <c r="AU1187" s="127">
        <v>10</v>
      </c>
      <c r="AV1187" s="127" t="s">
        <v>618</v>
      </c>
      <c r="AW1187" s="14">
        <v>1751</v>
      </c>
      <c r="AX1187" s="127" t="s">
        <v>618</v>
      </c>
      <c r="AY1187" s="14">
        <v>1400</v>
      </c>
      <c r="AZ1187" s="1">
        <v>3398</v>
      </c>
      <c r="BA1187" s="1">
        <v>3408</v>
      </c>
      <c r="BB1187" s="1">
        <v>3394</v>
      </c>
      <c r="BC1187" s="1">
        <v>3402</v>
      </c>
      <c r="BH1187" s="1">
        <v>3388</v>
      </c>
      <c r="BI1187" s="1">
        <v>932</v>
      </c>
      <c r="BJ1187" s="1">
        <v>1098</v>
      </c>
      <c r="BK1187" s="1">
        <v>0.84881602914389798</v>
      </c>
      <c r="BL1187" s="1">
        <v>3398</v>
      </c>
      <c r="BM1187" s="1">
        <v>3408</v>
      </c>
      <c r="BN1187" s="1">
        <v>3394</v>
      </c>
      <c r="BO1187" s="1">
        <v>3398</v>
      </c>
      <c r="BP1187" s="1">
        <v>3398</v>
      </c>
      <c r="BQ1187" s="1">
        <v>3408</v>
      </c>
      <c r="BR1187" s="1">
        <v>3394</v>
      </c>
      <c r="BS1187" s="1">
        <v>3407</v>
      </c>
      <c r="BT1187" s="1">
        <v>3398</v>
      </c>
      <c r="BU1187" s="1">
        <v>3403</v>
      </c>
      <c r="BV1187" s="1">
        <v>3394</v>
      </c>
      <c r="BW1187" s="1">
        <v>3403</v>
      </c>
      <c r="BX1187" s="1">
        <v>929</v>
      </c>
    </row>
    <row r="1188" spans="1:76">
      <c r="A1188" s="1">
        <v>2017</v>
      </c>
      <c r="B1188" s="1">
        <v>5</v>
      </c>
      <c r="C1188" s="24">
        <v>43048</v>
      </c>
      <c r="D1188" s="26">
        <v>3411</v>
      </c>
      <c r="E1188" s="26">
        <v>3415</v>
      </c>
      <c r="F1188" s="26">
        <v>3406</v>
      </c>
      <c r="G1188" s="26">
        <v>3408</v>
      </c>
      <c r="H1188" s="1">
        <v>937.83</v>
      </c>
      <c r="I1188" s="81">
        <v>131.80909199999999</v>
      </c>
      <c r="J1188" s="119">
        <v>131.93579299999999</v>
      </c>
      <c r="K1188" s="119">
        <v>87.191367999999997</v>
      </c>
      <c r="L1188" s="72">
        <v>87.336017999999996</v>
      </c>
      <c r="M1188" s="7">
        <v>3408</v>
      </c>
      <c r="O1188" s="84"/>
      <c r="P1188" s="13"/>
      <c r="Q1188" s="13"/>
      <c r="R1188" s="13"/>
      <c r="S1188" s="13"/>
      <c r="T1188" s="13"/>
      <c r="U1188" s="13"/>
      <c r="V1188" s="13"/>
      <c r="W1188" s="50"/>
      <c r="X1188" s="69">
        <v>3411</v>
      </c>
      <c r="Y1188" s="7">
        <v>3425</v>
      </c>
      <c r="Z1188" s="68">
        <v>3404</v>
      </c>
      <c r="AA1188" s="68">
        <v>3415</v>
      </c>
      <c r="AG1188" s="37"/>
      <c r="AH1188" s="37"/>
      <c r="AP1188" s="14">
        <v>3398</v>
      </c>
      <c r="AQ1188" s="14">
        <v>3422</v>
      </c>
      <c r="AR1188" s="14">
        <v>3394</v>
      </c>
      <c r="AS1188" s="14">
        <v>3410</v>
      </c>
      <c r="AT1188" s="14">
        <v>3401.3333333333335</v>
      </c>
      <c r="AU1188" s="127">
        <v>3</v>
      </c>
      <c r="AV1188" s="127" t="s">
        <v>618</v>
      </c>
      <c r="AW1188" s="14">
        <v>1751</v>
      </c>
      <c r="AX1188" s="127" t="s">
        <v>618</v>
      </c>
      <c r="AY1188" s="14">
        <v>1400</v>
      </c>
      <c r="AZ1188" s="1">
        <v>3408</v>
      </c>
      <c r="BA1188" s="1">
        <v>3420</v>
      </c>
      <c r="BB1188" s="1">
        <v>3403</v>
      </c>
      <c r="BC1188" s="1">
        <v>3411</v>
      </c>
      <c r="BH1188" s="1">
        <v>3409</v>
      </c>
      <c r="BI1188" s="1">
        <v>1019</v>
      </c>
      <c r="BJ1188" s="1">
        <v>881</v>
      </c>
      <c r="BK1188" s="1">
        <v>1.1566401816118048</v>
      </c>
      <c r="BL1188" s="1">
        <v>3408</v>
      </c>
      <c r="BM1188" s="1">
        <v>3420</v>
      </c>
      <c r="BN1188" s="1">
        <v>3403</v>
      </c>
      <c r="BO1188" s="1">
        <v>3408</v>
      </c>
      <c r="BP1188" s="1">
        <v>3408</v>
      </c>
      <c r="BQ1188" s="1">
        <v>3420</v>
      </c>
      <c r="BR1188" s="1">
        <v>3400</v>
      </c>
      <c r="BS1188" s="1">
        <v>3408</v>
      </c>
      <c r="BT1188" s="1">
        <v>3408</v>
      </c>
      <c r="BU1188" s="1">
        <v>3410</v>
      </c>
      <c r="BV1188" s="1">
        <v>3404</v>
      </c>
      <c r="BW1188" s="1">
        <v>3405</v>
      </c>
      <c r="BX1188" s="1">
        <v>931.8</v>
      </c>
    </row>
    <row r="1189" spans="1:76">
      <c r="A1189" s="1">
        <v>2017</v>
      </c>
      <c r="B1189" s="1">
        <v>6</v>
      </c>
      <c r="C1189" s="24">
        <v>43049</v>
      </c>
      <c r="D1189" s="26">
        <v>3419</v>
      </c>
      <c r="E1189" s="26">
        <v>3420</v>
      </c>
      <c r="F1189" s="26">
        <v>3413</v>
      </c>
      <c r="G1189" s="26">
        <v>3416</v>
      </c>
      <c r="H1189" s="1">
        <v>929.45</v>
      </c>
      <c r="I1189" s="81">
        <v>132.05337599999999</v>
      </c>
      <c r="J1189" s="119">
        <v>132.06888499999999</v>
      </c>
      <c r="K1189" s="119">
        <v>87.215541000000002</v>
      </c>
      <c r="L1189" s="72">
        <v>87.198381999999995</v>
      </c>
      <c r="M1189" s="7">
        <v>3420</v>
      </c>
      <c r="O1189" s="84"/>
      <c r="P1189" s="13"/>
      <c r="Q1189" s="13"/>
      <c r="R1189" s="13"/>
      <c r="S1189" s="13"/>
      <c r="T1189" s="13"/>
      <c r="U1189" s="13"/>
      <c r="V1189" s="13"/>
      <c r="W1189" s="50"/>
      <c r="X1189" s="69">
        <v>3419</v>
      </c>
      <c r="Y1189" s="7">
        <v>3425</v>
      </c>
      <c r="Z1189" s="68">
        <v>3392</v>
      </c>
      <c r="AA1189" s="68">
        <v>3396</v>
      </c>
      <c r="AG1189" s="37"/>
      <c r="AH1189" s="37"/>
      <c r="AP1189" s="14">
        <v>3408</v>
      </c>
      <c r="AQ1189" s="14">
        <v>3423</v>
      </c>
      <c r="AR1189" s="14">
        <v>3400</v>
      </c>
      <c r="AS1189" s="14">
        <v>3416</v>
      </c>
      <c r="AT1189" s="14">
        <v>3404</v>
      </c>
      <c r="AU1189" s="127">
        <v>3</v>
      </c>
      <c r="AV1189" s="127" t="s">
        <v>618</v>
      </c>
      <c r="AW1189" s="14">
        <v>1751</v>
      </c>
      <c r="AX1189" s="127" t="s">
        <v>618</v>
      </c>
      <c r="AY1189" s="14">
        <v>1400</v>
      </c>
      <c r="AZ1189" s="1">
        <v>3419</v>
      </c>
      <c r="BA1189" s="1">
        <v>3422</v>
      </c>
      <c r="BB1189" s="1">
        <v>3409</v>
      </c>
      <c r="BC1189" s="1">
        <v>3414</v>
      </c>
      <c r="BH1189" s="1">
        <v>3416</v>
      </c>
      <c r="BI1189" s="1">
        <v>1286</v>
      </c>
      <c r="BJ1189" s="1">
        <v>991</v>
      </c>
      <c r="BK1189" s="1">
        <v>1.2976791120080726</v>
      </c>
      <c r="BL1189" s="1">
        <v>3419</v>
      </c>
      <c r="BM1189" s="1">
        <v>3421</v>
      </c>
      <c r="BN1189" s="1">
        <v>3409</v>
      </c>
      <c r="BO1189" s="1">
        <v>3418</v>
      </c>
      <c r="BP1189" s="1">
        <v>3419</v>
      </c>
      <c r="BQ1189" s="1">
        <v>3422</v>
      </c>
      <c r="BR1189" s="1">
        <v>3409</v>
      </c>
      <c r="BS1189" s="1">
        <v>3417</v>
      </c>
      <c r="BT1189" s="1">
        <v>3419</v>
      </c>
      <c r="BU1189" s="1">
        <v>3420</v>
      </c>
      <c r="BV1189" s="1">
        <v>3416</v>
      </c>
      <c r="BW1189" s="1">
        <v>3420</v>
      </c>
      <c r="BX1189" s="1">
        <v>937.09</v>
      </c>
    </row>
    <row r="1190" spans="1:76">
      <c r="A1190" s="1">
        <v>2017</v>
      </c>
      <c r="B1190" s="1">
        <v>2</v>
      </c>
      <c r="C1190" s="24">
        <v>43052</v>
      </c>
      <c r="D1190" s="26">
        <v>3398</v>
      </c>
      <c r="E1190" s="26">
        <v>3407</v>
      </c>
      <c r="F1190" s="26">
        <v>3397</v>
      </c>
      <c r="G1190" s="26">
        <v>3403</v>
      </c>
      <c r="H1190" s="1">
        <v>932.02</v>
      </c>
      <c r="I1190" s="81">
        <v>132.12326400000001</v>
      </c>
      <c r="J1190" s="119">
        <v>132.16955400000001</v>
      </c>
      <c r="K1190" s="119">
        <v>86.887379999999993</v>
      </c>
      <c r="L1190" s="72">
        <v>86.910359999999997</v>
      </c>
      <c r="M1190" s="7">
        <v>3401</v>
      </c>
      <c r="O1190" s="84"/>
      <c r="P1190" s="13"/>
      <c r="Q1190" s="13"/>
      <c r="R1190" s="13"/>
      <c r="S1190" s="13"/>
      <c r="T1190" s="13"/>
      <c r="U1190" s="13"/>
      <c r="V1190" s="13"/>
      <c r="W1190" s="50"/>
      <c r="X1190" s="69">
        <v>3402</v>
      </c>
      <c r="Y1190" s="7">
        <v>3418</v>
      </c>
      <c r="Z1190" s="68">
        <v>3392</v>
      </c>
      <c r="AA1190" s="68">
        <v>3414</v>
      </c>
      <c r="AG1190" s="37"/>
      <c r="AH1190" s="37"/>
      <c r="AP1190" s="14">
        <v>3419</v>
      </c>
      <c r="AQ1190" s="14">
        <v>3425</v>
      </c>
      <c r="AR1190" s="14">
        <v>3389</v>
      </c>
      <c r="AS1190" s="14">
        <v>3402</v>
      </c>
      <c r="AT1190" s="14">
        <v>3409.3333333333335</v>
      </c>
      <c r="AU1190" s="127">
        <v>5</v>
      </c>
      <c r="AV1190" s="127" t="s">
        <v>618</v>
      </c>
      <c r="AW1190" s="14">
        <v>1751</v>
      </c>
      <c r="AX1190" s="127" t="s">
        <v>618</v>
      </c>
      <c r="AY1190" s="14">
        <v>1400</v>
      </c>
      <c r="AZ1190" s="1">
        <v>3400</v>
      </c>
      <c r="BA1190" s="1">
        <v>3403</v>
      </c>
      <c r="BB1190" s="1">
        <v>3388</v>
      </c>
      <c r="BC1190" s="1">
        <v>3403</v>
      </c>
      <c r="BH1190" s="1">
        <v>3398</v>
      </c>
      <c r="BI1190" s="1">
        <v>1262</v>
      </c>
      <c r="BJ1190" s="1">
        <v>991</v>
      </c>
      <c r="BK1190" s="1">
        <v>1.2734611503531785</v>
      </c>
      <c r="BL1190" s="1">
        <v>3400</v>
      </c>
      <c r="BM1190" s="1">
        <v>3400</v>
      </c>
      <c r="BN1190" s="1">
        <v>3390</v>
      </c>
      <c r="BO1190" s="1">
        <v>3393</v>
      </c>
      <c r="BP1190" s="1">
        <v>3400</v>
      </c>
      <c r="BQ1190" s="1">
        <v>3411</v>
      </c>
      <c r="BR1190" s="1">
        <v>3388</v>
      </c>
      <c r="BS1190" s="1">
        <v>3408</v>
      </c>
      <c r="BT1190" s="1">
        <v>3400</v>
      </c>
      <c r="BU1190" s="1">
        <v>3400</v>
      </c>
      <c r="BV1190" s="1">
        <v>3397</v>
      </c>
      <c r="BW1190" s="1">
        <v>3398</v>
      </c>
      <c r="BX1190" s="1">
        <v>930.9</v>
      </c>
    </row>
    <row r="1191" spans="1:76">
      <c r="A1191" s="1">
        <v>2017</v>
      </c>
      <c r="B1191" s="1">
        <v>3</v>
      </c>
      <c r="C1191" s="24">
        <v>43053</v>
      </c>
      <c r="D1191" s="26">
        <v>3407</v>
      </c>
      <c r="E1191" s="26">
        <v>3409</v>
      </c>
      <c r="F1191" s="26">
        <v>3402</v>
      </c>
      <c r="G1191" s="26">
        <v>3406</v>
      </c>
      <c r="H1191" s="1">
        <v>926.75</v>
      </c>
      <c r="I1191" s="81">
        <v>132.549995</v>
      </c>
      <c r="J1191" s="119">
        <v>132.73183499999999</v>
      </c>
      <c r="K1191" s="119">
        <v>86.692220000000006</v>
      </c>
      <c r="L1191" s="72">
        <v>86.680854999999994</v>
      </c>
      <c r="M1191" s="7">
        <v>3407</v>
      </c>
      <c r="O1191" s="84"/>
      <c r="P1191" s="13"/>
      <c r="Q1191" s="13"/>
      <c r="R1191" s="13"/>
      <c r="S1191" s="13"/>
      <c r="T1191" s="13"/>
      <c r="U1191" s="13"/>
      <c r="V1191" s="13"/>
      <c r="W1191" s="50"/>
      <c r="X1191" s="69">
        <v>3407</v>
      </c>
      <c r="Y1191" s="7">
        <v>3411</v>
      </c>
      <c r="Z1191" s="68">
        <v>3373</v>
      </c>
      <c r="AA1191" s="68">
        <v>3386</v>
      </c>
      <c r="AG1191" s="37"/>
      <c r="AH1191" s="37"/>
      <c r="AP1191" s="14">
        <v>3400</v>
      </c>
      <c r="AQ1191" s="14">
        <v>3417</v>
      </c>
      <c r="AR1191" s="14">
        <v>3388</v>
      </c>
      <c r="AS1191" s="14">
        <v>3407</v>
      </c>
      <c r="AT1191" s="14">
        <v>3408.3333333333335</v>
      </c>
      <c r="AU1191" s="127">
        <v>1</v>
      </c>
      <c r="AV1191" s="127" t="s">
        <v>618</v>
      </c>
      <c r="AW1191" s="14">
        <v>1751</v>
      </c>
      <c r="AX1191" s="127" t="s">
        <v>618</v>
      </c>
      <c r="AY1191" s="14">
        <v>1400</v>
      </c>
      <c r="AZ1191" s="1">
        <v>3406</v>
      </c>
      <c r="BA1191" s="1">
        <v>3410</v>
      </c>
      <c r="BB1191" s="1">
        <v>3392</v>
      </c>
      <c r="BC1191" s="1">
        <v>3392</v>
      </c>
      <c r="BH1191" s="1">
        <v>3406</v>
      </c>
      <c r="BI1191" s="1">
        <v>1248</v>
      </c>
      <c r="BJ1191" s="1">
        <v>1033</v>
      </c>
      <c r="BK1191" s="1">
        <v>1.2081316553727008</v>
      </c>
      <c r="BL1191" s="1">
        <v>3406</v>
      </c>
      <c r="BM1191" s="1">
        <v>3410</v>
      </c>
      <c r="BN1191" s="1">
        <v>3396</v>
      </c>
      <c r="BO1191" s="1">
        <v>3404</v>
      </c>
      <c r="BP1191" s="1">
        <v>3406</v>
      </c>
      <c r="BQ1191" s="1">
        <v>3410</v>
      </c>
      <c r="BR1191" s="1">
        <v>3377</v>
      </c>
      <c r="BS1191" s="1">
        <v>3379</v>
      </c>
      <c r="BT1191" s="1">
        <v>3406</v>
      </c>
      <c r="BU1191" s="1">
        <v>3408</v>
      </c>
      <c r="BV1191" s="1">
        <v>3396</v>
      </c>
      <c r="BW1191" s="1">
        <v>3402</v>
      </c>
      <c r="BX1191" s="1">
        <v>928.93</v>
      </c>
    </row>
    <row r="1192" spans="1:76">
      <c r="A1192" s="1">
        <v>2017</v>
      </c>
      <c r="B1192" s="1">
        <v>4</v>
      </c>
      <c r="C1192" s="24">
        <v>43054</v>
      </c>
      <c r="D1192" s="26">
        <v>3388</v>
      </c>
      <c r="E1192" s="26">
        <v>3388</v>
      </c>
      <c r="F1192" s="26">
        <v>3379</v>
      </c>
      <c r="G1192" s="26">
        <v>3385</v>
      </c>
      <c r="H1192" s="1">
        <v>931.41</v>
      </c>
      <c r="I1192" s="81">
        <v>133.355728</v>
      </c>
      <c r="J1192" s="119">
        <v>133.465824</v>
      </c>
      <c r="K1192" s="119">
        <v>85.767455999999996</v>
      </c>
      <c r="L1192" s="72">
        <v>85.744557999999998</v>
      </c>
      <c r="M1192" s="7">
        <v>3375</v>
      </c>
      <c r="O1192" s="84"/>
      <c r="P1192" s="13"/>
      <c r="Q1192" s="13"/>
      <c r="R1192" s="13"/>
      <c r="S1192" s="13"/>
      <c r="T1192" s="13"/>
      <c r="U1192" s="13"/>
      <c r="V1192" s="13"/>
      <c r="W1192" s="50"/>
      <c r="X1192" s="69">
        <v>3380</v>
      </c>
      <c r="Y1192" s="7">
        <v>3402</v>
      </c>
      <c r="Z1192" s="68">
        <v>3376</v>
      </c>
      <c r="AA1192" s="68">
        <v>3383</v>
      </c>
      <c r="AG1192" s="37"/>
      <c r="AH1192" s="37"/>
      <c r="AP1192" s="14">
        <v>3406</v>
      </c>
      <c r="AQ1192" s="14">
        <v>3410</v>
      </c>
      <c r="AR1192" s="14">
        <v>3369</v>
      </c>
      <c r="AS1192" s="14">
        <v>3385</v>
      </c>
      <c r="AT1192" s="14">
        <v>3398</v>
      </c>
      <c r="AU1192" s="127">
        <v>3</v>
      </c>
      <c r="AV1192" s="127" t="s">
        <v>618</v>
      </c>
      <c r="AW1192" s="14">
        <v>1751</v>
      </c>
      <c r="AX1192" s="127" t="s">
        <v>618</v>
      </c>
      <c r="AY1192" s="14">
        <v>1400</v>
      </c>
      <c r="AZ1192" s="1">
        <v>3376</v>
      </c>
      <c r="BA1192" s="1">
        <v>3401</v>
      </c>
      <c r="BB1192" s="1">
        <v>3373</v>
      </c>
      <c r="BC1192" s="1">
        <v>3398</v>
      </c>
      <c r="BH1192" s="1">
        <v>3383</v>
      </c>
      <c r="BI1192" s="1">
        <v>1171</v>
      </c>
      <c r="BJ1192" s="1">
        <v>1184</v>
      </c>
      <c r="BK1192" s="1">
        <v>0.98902027027027029</v>
      </c>
      <c r="BL1192" s="1">
        <v>3376</v>
      </c>
      <c r="BM1192" s="1">
        <v>3385</v>
      </c>
      <c r="BN1192" s="1">
        <v>3373</v>
      </c>
      <c r="BO1192" s="1">
        <v>3385</v>
      </c>
      <c r="BP1192" s="1">
        <v>3376</v>
      </c>
      <c r="BQ1192" s="1">
        <v>3401</v>
      </c>
      <c r="BR1192" s="1">
        <v>3373</v>
      </c>
      <c r="BS1192" s="1">
        <v>3381</v>
      </c>
      <c r="BT1192" s="1">
        <v>3376</v>
      </c>
      <c r="BU1192" s="1">
        <v>3379</v>
      </c>
      <c r="BV1192" s="1">
        <v>3374</v>
      </c>
      <c r="BW1192" s="1">
        <v>3378</v>
      </c>
      <c r="BX1192" s="1">
        <v>929.74</v>
      </c>
    </row>
    <row r="1193" spans="1:76">
      <c r="A1193" s="1">
        <v>2017</v>
      </c>
      <c r="B1193" s="1">
        <v>5</v>
      </c>
      <c r="C1193" s="24">
        <v>43055</v>
      </c>
      <c r="D1193" s="26">
        <v>3384</v>
      </c>
      <c r="E1193" s="26">
        <v>3393</v>
      </c>
      <c r="F1193" s="26">
        <v>3383</v>
      </c>
      <c r="G1193" s="26">
        <v>3386</v>
      </c>
      <c r="H1193" s="1">
        <v>932.99</v>
      </c>
      <c r="I1193" s="81">
        <v>133.36459199999999</v>
      </c>
      <c r="J1193" s="119">
        <v>133.37316000000001</v>
      </c>
      <c r="K1193" s="119">
        <v>85.853880000000004</v>
      </c>
      <c r="L1193" s="72">
        <v>85.839560000000006</v>
      </c>
      <c r="M1193" s="7">
        <v>3383</v>
      </c>
      <c r="O1193" s="84"/>
      <c r="P1193" s="13"/>
      <c r="Q1193" s="13"/>
      <c r="R1193" s="13"/>
      <c r="S1193" s="13"/>
      <c r="T1193" s="13"/>
      <c r="U1193" s="13"/>
      <c r="V1193" s="13"/>
      <c r="W1193" s="50"/>
      <c r="X1193" s="69">
        <v>3386</v>
      </c>
      <c r="Y1193" s="7">
        <v>3400</v>
      </c>
      <c r="Z1193" s="68">
        <v>3381</v>
      </c>
      <c r="AA1193" s="68">
        <v>3396</v>
      </c>
      <c r="AG1193" s="37"/>
      <c r="AH1193" s="37"/>
      <c r="AP1193" s="14">
        <v>3376</v>
      </c>
      <c r="AQ1193" s="14">
        <v>3401</v>
      </c>
      <c r="AR1193" s="14">
        <v>3373</v>
      </c>
      <c r="AS1193" s="14">
        <v>3387</v>
      </c>
      <c r="AT1193" s="14">
        <v>3393</v>
      </c>
      <c r="AU1193" s="127">
        <v>2</v>
      </c>
      <c r="AV1193" s="127" t="s">
        <v>618</v>
      </c>
      <c r="AW1193" s="14">
        <v>1751</v>
      </c>
      <c r="AX1193" s="127" t="s">
        <v>618</v>
      </c>
      <c r="AY1193" s="14">
        <v>1400</v>
      </c>
      <c r="AZ1193" s="1">
        <v>3383</v>
      </c>
      <c r="BA1193" s="1">
        <v>3399</v>
      </c>
      <c r="BB1193" s="1">
        <v>3383</v>
      </c>
      <c r="BC1193" s="1">
        <v>3393</v>
      </c>
      <c r="BH1193" s="1">
        <v>3384</v>
      </c>
      <c r="BI1193" s="1">
        <v>1007</v>
      </c>
      <c r="BJ1193" s="1">
        <v>1230</v>
      </c>
      <c r="BK1193" s="1">
        <v>0.81869918699186994</v>
      </c>
      <c r="BL1193" s="1">
        <v>3383</v>
      </c>
      <c r="BM1193" s="1">
        <v>3399</v>
      </c>
      <c r="BN1193" s="1">
        <v>3383</v>
      </c>
      <c r="BO1193" s="1">
        <v>3389</v>
      </c>
      <c r="BP1193" s="1">
        <v>3383</v>
      </c>
      <c r="BQ1193" s="1">
        <v>3399</v>
      </c>
      <c r="BR1193" s="1">
        <v>3381</v>
      </c>
      <c r="BS1193" s="1">
        <v>3382</v>
      </c>
      <c r="BT1193" s="1">
        <v>3383</v>
      </c>
      <c r="BU1193" s="1">
        <v>3393</v>
      </c>
      <c r="BV1193" s="1">
        <v>3383</v>
      </c>
      <c r="BW1193" s="1">
        <v>3391</v>
      </c>
      <c r="BX1193" s="1">
        <v>932.78</v>
      </c>
    </row>
    <row r="1194" spans="1:76">
      <c r="A1194" s="1">
        <v>2017</v>
      </c>
      <c r="B1194" s="1">
        <v>6</v>
      </c>
      <c r="C1194" s="24">
        <v>43056</v>
      </c>
      <c r="D1194" s="26">
        <v>3394</v>
      </c>
      <c r="E1194" s="26">
        <v>3396</v>
      </c>
      <c r="F1194" s="26">
        <v>3389</v>
      </c>
      <c r="G1194" s="26">
        <v>3390</v>
      </c>
      <c r="H1194" s="1">
        <v>951.93</v>
      </c>
      <c r="I1194" s="81">
        <v>132.81412800000001</v>
      </c>
      <c r="J1194" s="119">
        <v>132.83151000000001</v>
      </c>
      <c r="K1194" s="119">
        <v>85.015884</v>
      </c>
      <c r="L1194" s="72">
        <v>85.144075000000001</v>
      </c>
      <c r="M1194" s="7">
        <v>3388</v>
      </c>
      <c r="O1194" s="84"/>
      <c r="P1194" s="13"/>
      <c r="Q1194" s="13"/>
      <c r="R1194" s="13"/>
      <c r="S1194" s="13"/>
      <c r="T1194" s="13"/>
      <c r="U1194" s="13"/>
      <c r="V1194" s="13"/>
      <c r="W1194" s="50"/>
      <c r="X1194" s="69">
        <v>3387</v>
      </c>
      <c r="Y1194" s="7">
        <v>3434</v>
      </c>
      <c r="Z1194" s="68">
        <v>3384</v>
      </c>
      <c r="AA1194" s="68">
        <v>3430</v>
      </c>
      <c r="AG1194" s="37"/>
      <c r="AH1194" s="37"/>
      <c r="AP1194" s="14">
        <v>3383</v>
      </c>
      <c r="AQ1194" s="14">
        <v>3399</v>
      </c>
      <c r="AR1194" s="14">
        <v>3377</v>
      </c>
      <c r="AS1194" s="14">
        <v>3392</v>
      </c>
      <c r="AT1194" s="14">
        <v>3388</v>
      </c>
      <c r="AU1194" s="127">
        <v>4</v>
      </c>
      <c r="AV1194" s="127" t="s">
        <v>618</v>
      </c>
      <c r="AW1194" s="14">
        <v>1751</v>
      </c>
      <c r="AX1194" s="127" t="s">
        <v>618</v>
      </c>
      <c r="AY1194" s="14">
        <v>1400</v>
      </c>
      <c r="AZ1194" s="1">
        <v>3387</v>
      </c>
      <c r="BA1194" s="1">
        <v>3400</v>
      </c>
      <c r="BB1194" s="1">
        <v>3382</v>
      </c>
      <c r="BC1194" s="1">
        <v>3395</v>
      </c>
      <c r="BH1194" s="1">
        <v>3392</v>
      </c>
      <c r="BI1194" s="1">
        <v>1452</v>
      </c>
      <c r="BJ1194" s="1">
        <v>937</v>
      </c>
      <c r="BK1194" s="1">
        <v>1.5496264674493063</v>
      </c>
      <c r="BL1194" s="1">
        <v>3387</v>
      </c>
      <c r="BM1194" s="1">
        <v>3400</v>
      </c>
      <c r="BN1194" s="1">
        <v>3382</v>
      </c>
      <c r="BO1194" s="1">
        <v>3391</v>
      </c>
      <c r="BP1194" s="1">
        <v>3387</v>
      </c>
      <c r="BQ1194" s="1">
        <v>3414</v>
      </c>
      <c r="BR1194" s="1">
        <v>3382</v>
      </c>
      <c r="BS1194" s="1">
        <v>3401</v>
      </c>
      <c r="BT1194" s="1">
        <v>3387</v>
      </c>
      <c r="BU1194" s="1">
        <v>3387</v>
      </c>
      <c r="BV1194" s="1">
        <v>3384</v>
      </c>
      <c r="BW1194" s="1">
        <v>3384</v>
      </c>
      <c r="BX1194" s="1">
        <v>935.2</v>
      </c>
    </row>
    <row r="1195" spans="1:76">
      <c r="A1195" s="1">
        <v>2017</v>
      </c>
      <c r="B1195" s="1">
        <v>2</v>
      </c>
      <c r="C1195" s="24">
        <v>43059</v>
      </c>
      <c r="D1195" s="26">
        <v>3419</v>
      </c>
      <c r="E1195" s="26">
        <v>3422</v>
      </c>
      <c r="F1195" s="26">
        <v>3396</v>
      </c>
      <c r="G1195" s="26">
        <v>3405</v>
      </c>
      <c r="H1195" s="1">
        <v>922.85</v>
      </c>
      <c r="I1195" s="81">
        <v>131.49067500000001</v>
      </c>
      <c r="J1195" s="119">
        <v>131.62459200000001</v>
      </c>
      <c r="K1195" s="119">
        <v>84.732209999999995</v>
      </c>
      <c r="L1195" s="72">
        <v>84.724648000000002</v>
      </c>
      <c r="M1195" s="7">
        <v>3400</v>
      </c>
      <c r="O1195" s="84"/>
      <c r="P1195" s="13"/>
      <c r="Q1195" s="13"/>
      <c r="R1195" s="13"/>
      <c r="S1195" s="13"/>
      <c r="T1195" s="13"/>
      <c r="U1195" s="13"/>
      <c r="V1195" s="13"/>
      <c r="W1195" s="50"/>
      <c r="X1195" s="69">
        <v>3401</v>
      </c>
      <c r="Y1195" s="7">
        <v>3410</v>
      </c>
      <c r="Z1195" s="68">
        <v>3342</v>
      </c>
      <c r="AA1195" s="68">
        <v>3357</v>
      </c>
      <c r="AG1195" s="37"/>
      <c r="AH1195" s="37"/>
      <c r="AP1195" s="14">
        <v>3387</v>
      </c>
      <c r="AQ1195" s="14">
        <v>3434</v>
      </c>
      <c r="AR1195" s="14">
        <v>3382</v>
      </c>
      <c r="AS1195" s="14">
        <v>3420</v>
      </c>
      <c r="AT1195" s="14">
        <v>3399.6666666666665</v>
      </c>
      <c r="AU1195" s="127">
        <v>14</v>
      </c>
      <c r="AV1195" s="127" t="s">
        <v>618</v>
      </c>
      <c r="AW1195" s="14">
        <v>1751</v>
      </c>
      <c r="AX1195" s="127" t="s">
        <v>618</v>
      </c>
      <c r="AY1195" s="14">
        <v>1400</v>
      </c>
      <c r="AZ1195" s="1">
        <v>3400</v>
      </c>
      <c r="BA1195" s="1">
        <v>3409</v>
      </c>
      <c r="BB1195" s="1">
        <v>3383</v>
      </c>
      <c r="BC1195" s="1">
        <v>3384</v>
      </c>
      <c r="BH1195" s="1">
        <v>3419</v>
      </c>
      <c r="BI1195" s="1">
        <v>1216</v>
      </c>
      <c r="BJ1195" s="1">
        <v>960</v>
      </c>
      <c r="BK1195" s="1">
        <v>1.2666666666666666</v>
      </c>
      <c r="BL1195" s="1">
        <v>3400</v>
      </c>
      <c r="BM1195" s="1">
        <v>3409</v>
      </c>
      <c r="BN1195" s="1">
        <v>3394</v>
      </c>
      <c r="BO1195" s="1">
        <v>3407</v>
      </c>
      <c r="BP1195" s="1">
        <v>3400</v>
      </c>
      <c r="BQ1195" s="1">
        <v>3409</v>
      </c>
      <c r="BR1195" s="1">
        <v>3383</v>
      </c>
      <c r="BS1195" s="1">
        <v>3387</v>
      </c>
      <c r="BT1195" s="1">
        <v>3400</v>
      </c>
      <c r="BU1195" s="1">
        <v>3400</v>
      </c>
      <c r="BV1195" s="1">
        <v>3394</v>
      </c>
      <c r="BW1195" s="1">
        <v>3399</v>
      </c>
      <c r="BX1195" s="1">
        <v>943.3</v>
      </c>
    </row>
    <row r="1196" spans="1:76">
      <c r="A1196" s="1">
        <v>2017</v>
      </c>
      <c r="B1196" s="1">
        <v>3</v>
      </c>
      <c r="C1196" s="24">
        <v>43060</v>
      </c>
      <c r="D1196" s="26">
        <v>3360</v>
      </c>
      <c r="E1196" s="26">
        <v>3377</v>
      </c>
      <c r="F1196" s="26">
        <v>3360</v>
      </c>
      <c r="G1196" s="26">
        <v>3367</v>
      </c>
      <c r="H1196" s="1">
        <v>935.05</v>
      </c>
      <c r="I1196" s="81">
        <v>132.01530600000001</v>
      </c>
      <c r="J1196" s="119">
        <v>132.0975</v>
      </c>
      <c r="K1196" s="119">
        <v>84.817192000000006</v>
      </c>
      <c r="L1196" s="72">
        <v>84.892499999999998</v>
      </c>
      <c r="M1196" s="7">
        <v>3366</v>
      </c>
      <c r="O1196" s="84"/>
      <c r="P1196" s="13"/>
      <c r="Q1196" s="13"/>
      <c r="R1196" s="13"/>
      <c r="S1196" s="13"/>
      <c r="T1196" s="13"/>
      <c r="U1196" s="13"/>
      <c r="V1196" s="13"/>
      <c r="W1196" s="50"/>
      <c r="X1196" s="69">
        <v>3370</v>
      </c>
      <c r="Y1196" s="7">
        <v>3395</v>
      </c>
      <c r="Z1196" s="68">
        <v>3358</v>
      </c>
      <c r="AA1196" s="68">
        <v>3386</v>
      </c>
      <c r="AG1196" s="37"/>
      <c r="AH1196" s="37"/>
      <c r="AP1196" s="14">
        <v>3400</v>
      </c>
      <c r="AQ1196" s="14">
        <v>3409</v>
      </c>
      <c r="AR1196" s="14">
        <v>3338</v>
      </c>
      <c r="AS1196" s="14">
        <v>3366</v>
      </c>
      <c r="AT1196" s="14">
        <v>3392.6666666666665</v>
      </c>
      <c r="AU1196" s="127">
        <v>7</v>
      </c>
      <c r="AV1196" s="127" t="s">
        <v>618</v>
      </c>
      <c r="AW1196" s="14">
        <v>1751</v>
      </c>
      <c r="AX1196" s="127" t="s">
        <v>618</v>
      </c>
      <c r="AY1196" s="14">
        <v>1400</v>
      </c>
      <c r="AZ1196" s="1">
        <v>3366</v>
      </c>
      <c r="BA1196" s="1">
        <v>3370</v>
      </c>
      <c r="BB1196" s="1">
        <v>3357</v>
      </c>
      <c r="BC1196" s="1">
        <v>3360</v>
      </c>
      <c r="BH1196" s="1">
        <v>3366</v>
      </c>
      <c r="BI1196" s="1">
        <v>1112</v>
      </c>
      <c r="BJ1196" s="1">
        <v>1368</v>
      </c>
      <c r="BK1196" s="1">
        <v>0.8128654970760234</v>
      </c>
      <c r="BL1196" s="1">
        <v>3366</v>
      </c>
      <c r="BM1196" s="1">
        <v>3370</v>
      </c>
      <c r="BN1196" s="1">
        <v>3357</v>
      </c>
      <c r="BO1196" s="1">
        <v>3363</v>
      </c>
      <c r="BP1196" s="1">
        <v>3366</v>
      </c>
      <c r="BQ1196" s="1">
        <v>3378</v>
      </c>
      <c r="BR1196" s="1">
        <v>3355</v>
      </c>
      <c r="BS1196" s="1">
        <v>3377</v>
      </c>
      <c r="BT1196" s="1">
        <v>3366</v>
      </c>
      <c r="BU1196" s="1">
        <v>3370</v>
      </c>
      <c r="BV1196" s="1">
        <v>3365</v>
      </c>
      <c r="BW1196" s="1">
        <v>3366</v>
      </c>
      <c r="BX1196" s="1">
        <v>928.85</v>
      </c>
    </row>
    <row r="1197" spans="1:76">
      <c r="A1197" s="1">
        <v>2017</v>
      </c>
      <c r="B1197" s="1">
        <v>4</v>
      </c>
      <c r="C1197" s="24">
        <v>43061</v>
      </c>
      <c r="D1197" s="26">
        <v>3387</v>
      </c>
      <c r="E1197" s="26">
        <v>3387</v>
      </c>
      <c r="F1197" s="26">
        <v>3368</v>
      </c>
      <c r="G1197" s="26">
        <v>3372</v>
      </c>
      <c r="H1197" s="1">
        <v>935.4</v>
      </c>
      <c r="I1197" s="81">
        <v>131.75221199999999</v>
      </c>
      <c r="J1197" s="119">
        <v>131.79760200000001</v>
      </c>
      <c r="K1197" s="119">
        <v>84.863628000000006</v>
      </c>
      <c r="L1197" s="72">
        <v>84.848770999999999</v>
      </c>
      <c r="M1197" s="7">
        <v>3373</v>
      </c>
      <c r="O1197" s="84"/>
      <c r="P1197" s="13"/>
      <c r="Q1197" s="13"/>
      <c r="R1197" s="13"/>
      <c r="S1197" s="13"/>
      <c r="T1197" s="13"/>
      <c r="U1197" s="13"/>
      <c r="V1197" s="13"/>
      <c r="W1197" s="50"/>
      <c r="X1197" s="69">
        <v>3374</v>
      </c>
      <c r="Y1197" s="7">
        <v>3388</v>
      </c>
      <c r="Z1197" s="68">
        <v>3370</v>
      </c>
      <c r="AA1197" s="68">
        <v>3371</v>
      </c>
      <c r="AG1197" s="37"/>
      <c r="AH1197" s="37"/>
      <c r="AP1197" s="14">
        <v>3366</v>
      </c>
      <c r="AQ1197" s="14">
        <v>3394</v>
      </c>
      <c r="AR1197" s="14">
        <v>3355</v>
      </c>
      <c r="AS1197" s="14">
        <v>3376</v>
      </c>
      <c r="AT1197" s="14">
        <v>3387.3333333333335</v>
      </c>
      <c r="AU1197" s="127">
        <v>15</v>
      </c>
      <c r="AV1197" s="127" t="s">
        <v>618</v>
      </c>
      <c r="AW1197" s="14">
        <v>1751</v>
      </c>
      <c r="AX1197" s="127" t="s">
        <v>618</v>
      </c>
      <c r="AY1197" s="14">
        <v>1400</v>
      </c>
      <c r="AZ1197" s="1">
        <v>3373</v>
      </c>
      <c r="BA1197" s="1">
        <v>3387</v>
      </c>
      <c r="BB1197" s="1">
        <v>3370</v>
      </c>
      <c r="BC1197" s="1">
        <v>3382</v>
      </c>
      <c r="BH1197" s="1">
        <v>3380</v>
      </c>
      <c r="BI1197" s="1">
        <v>1285</v>
      </c>
      <c r="BJ1197" s="1">
        <v>1119</v>
      </c>
      <c r="BK1197" s="1">
        <v>1.1483467381590706</v>
      </c>
      <c r="BL1197" s="1">
        <v>3373</v>
      </c>
      <c r="BM1197" s="1">
        <v>3380</v>
      </c>
      <c r="BN1197" s="1">
        <v>3370</v>
      </c>
      <c r="BO1197" s="1">
        <v>3378</v>
      </c>
      <c r="BP1197" s="1">
        <v>3373</v>
      </c>
      <c r="BQ1197" s="1">
        <v>3387</v>
      </c>
      <c r="BR1197" s="1">
        <v>3370</v>
      </c>
      <c r="BS1197" s="1">
        <v>3381</v>
      </c>
      <c r="BT1197" s="1">
        <v>3373</v>
      </c>
      <c r="BU1197" s="1">
        <v>3378</v>
      </c>
      <c r="BV1197" s="1">
        <v>3372</v>
      </c>
      <c r="BW1197" s="1">
        <v>3376</v>
      </c>
      <c r="BX1197" s="1">
        <v>935.98</v>
      </c>
    </row>
    <row r="1198" spans="1:76">
      <c r="A1198" s="1">
        <v>2017</v>
      </c>
      <c r="B1198" s="1">
        <v>6</v>
      </c>
      <c r="C1198" s="24">
        <v>43063</v>
      </c>
      <c r="D1198" s="26">
        <v>3365</v>
      </c>
      <c r="E1198" s="26">
        <v>3379</v>
      </c>
      <c r="F1198" s="26">
        <v>3362</v>
      </c>
      <c r="G1198" s="26">
        <v>3372</v>
      </c>
      <c r="H1198" s="1">
        <v>942.04</v>
      </c>
      <c r="I1198" s="81">
        <v>132.07175000000001</v>
      </c>
      <c r="J1198" s="119">
        <v>131.98186200000001</v>
      </c>
      <c r="K1198" s="119">
        <v>84.907250000000005</v>
      </c>
      <c r="L1198" s="72">
        <v>84.910784000000007</v>
      </c>
      <c r="M1198" s="7">
        <v>3367</v>
      </c>
      <c r="O1198" s="84"/>
      <c r="P1198" s="13"/>
      <c r="Q1198" s="13"/>
      <c r="R1198" s="13"/>
      <c r="S1198" s="13"/>
      <c r="T1198" s="13"/>
      <c r="U1198" s="13"/>
      <c r="V1198" s="13"/>
      <c r="W1198" s="50"/>
      <c r="X1198" s="69">
        <v>3369</v>
      </c>
      <c r="Y1198" s="7">
        <v>3389</v>
      </c>
      <c r="Z1198" s="68">
        <v>3356</v>
      </c>
      <c r="AA1198" s="68">
        <v>3381</v>
      </c>
      <c r="AG1198" s="37"/>
      <c r="AH1198" s="37"/>
      <c r="AP1198" s="14">
        <v>3373</v>
      </c>
      <c r="AQ1198" s="14">
        <v>3387</v>
      </c>
      <c r="AR1198" s="14">
        <v>3359</v>
      </c>
      <c r="AS1198" s="14">
        <v>3362</v>
      </c>
      <c r="AT1198" s="14">
        <v>3368</v>
      </c>
      <c r="AU1198" s="127">
        <v>7</v>
      </c>
      <c r="AV1198" s="127" t="s">
        <v>618</v>
      </c>
      <c r="AW1198" s="14">
        <v>1751</v>
      </c>
      <c r="AX1198" s="127" t="s">
        <v>618</v>
      </c>
      <c r="AY1198" s="14">
        <v>1400</v>
      </c>
      <c r="AZ1198" s="1">
        <v>3366</v>
      </c>
      <c r="BA1198" s="1">
        <v>3367</v>
      </c>
      <c r="BB1198" s="1">
        <v>3353</v>
      </c>
      <c r="BC1198" s="1">
        <v>3357</v>
      </c>
      <c r="BH1198" s="1">
        <v>3364</v>
      </c>
      <c r="BI1198" s="1">
        <v>1066</v>
      </c>
      <c r="BJ1198" s="1">
        <v>1381</v>
      </c>
      <c r="BK1198" s="1">
        <v>0.77190441708906588</v>
      </c>
      <c r="BL1198" s="1">
        <v>3366</v>
      </c>
      <c r="BM1198" s="1">
        <v>3367</v>
      </c>
      <c r="BN1198" s="1">
        <v>3355</v>
      </c>
      <c r="BO1198" s="1">
        <v>3361</v>
      </c>
      <c r="BP1198" s="1">
        <v>3366</v>
      </c>
      <c r="BQ1198" s="1">
        <v>3384</v>
      </c>
      <c r="BR1198" s="1">
        <v>3353</v>
      </c>
      <c r="BS1198" s="1">
        <v>3376</v>
      </c>
      <c r="BT1198" s="1">
        <v>3366</v>
      </c>
      <c r="BU1198" s="1">
        <v>3367</v>
      </c>
      <c r="BV1198" s="1">
        <v>3363</v>
      </c>
      <c r="BW1198" s="1">
        <v>3365</v>
      </c>
      <c r="BX1198" s="1">
        <v>938.25</v>
      </c>
    </row>
    <row r="1199" spans="1:76">
      <c r="A1199" s="1">
        <v>2017</v>
      </c>
      <c r="B1199" s="1">
        <v>2</v>
      </c>
      <c r="C1199" s="24">
        <v>43066</v>
      </c>
      <c r="D1199" s="26">
        <v>3383</v>
      </c>
      <c r="E1199" s="26">
        <v>3383</v>
      </c>
      <c r="F1199" s="26">
        <v>3368</v>
      </c>
      <c r="G1199" s="26">
        <v>3371</v>
      </c>
      <c r="H1199" s="1">
        <v>947.95</v>
      </c>
      <c r="I1199" s="81">
        <v>132.834924</v>
      </c>
      <c r="J1199" s="119">
        <v>132.789579</v>
      </c>
      <c r="K1199" s="119">
        <v>84.734909999999999</v>
      </c>
      <c r="L1199" s="72">
        <v>84.749587000000005</v>
      </c>
      <c r="M1199" s="7">
        <v>3375</v>
      </c>
      <c r="O1199" s="84"/>
      <c r="P1199" s="13"/>
      <c r="Q1199" s="13"/>
      <c r="R1199" s="13"/>
      <c r="S1199" s="13"/>
      <c r="T1199" s="13"/>
      <c r="U1199" s="13"/>
      <c r="V1199" s="13"/>
      <c r="W1199" s="50"/>
      <c r="X1199" s="69">
        <v>3377</v>
      </c>
      <c r="Y1199" s="7">
        <v>3395</v>
      </c>
      <c r="Z1199" s="68">
        <v>3374</v>
      </c>
      <c r="AA1199" s="68">
        <v>3391</v>
      </c>
      <c r="AG1199" s="37"/>
      <c r="AH1199" s="37"/>
      <c r="AP1199" s="14">
        <v>3366</v>
      </c>
      <c r="AQ1199" s="14">
        <v>3388</v>
      </c>
      <c r="AR1199" s="14">
        <v>3353</v>
      </c>
      <c r="AS1199" s="14">
        <v>3375</v>
      </c>
      <c r="AT1199" s="14">
        <v>3371</v>
      </c>
      <c r="AU1199" s="127">
        <v>12</v>
      </c>
      <c r="AV1199" s="127" t="s">
        <v>618</v>
      </c>
      <c r="AW1199" s="14">
        <v>1751</v>
      </c>
      <c r="AX1199" s="127" t="s">
        <v>618</v>
      </c>
      <c r="AY1199" s="14">
        <v>1400</v>
      </c>
      <c r="AZ1199" s="1">
        <v>3375</v>
      </c>
      <c r="BA1199" s="1">
        <v>3395</v>
      </c>
      <c r="BB1199" s="1">
        <v>3370</v>
      </c>
      <c r="BC1199" s="1">
        <v>3391</v>
      </c>
      <c r="BH1199" s="1">
        <v>3380</v>
      </c>
      <c r="BI1199" s="1">
        <v>1213</v>
      </c>
      <c r="BJ1199" s="1">
        <v>1100</v>
      </c>
      <c r="BK1199" s="1">
        <v>1.1027272727272728</v>
      </c>
      <c r="BL1199" s="1">
        <v>3375</v>
      </c>
      <c r="BM1199" s="1">
        <v>3387</v>
      </c>
      <c r="BN1199" s="1">
        <v>3370</v>
      </c>
      <c r="BO1199" s="1">
        <v>3383</v>
      </c>
      <c r="BP1199" s="1">
        <v>3375</v>
      </c>
      <c r="BQ1199" s="1">
        <v>3395</v>
      </c>
      <c r="BR1199" s="1">
        <v>3370</v>
      </c>
      <c r="BS1199" s="1">
        <v>3384</v>
      </c>
      <c r="BT1199" s="1">
        <v>3375</v>
      </c>
      <c r="BU1199" s="1">
        <v>3376</v>
      </c>
      <c r="BV1199" s="1">
        <v>3372</v>
      </c>
      <c r="BW1199" s="1">
        <v>3373</v>
      </c>
      <c r="BX1199" s="1">
        <v>943.02</v>
      </c>
    </row>
    <row r="1200" spans="1:76">
      <c r="A1200" s="1">
        <v>2017</v>
      </c>
      <c r="B1200" s="1">
        <v>3</v>
      </c>
      <c r="C1200" s="24">
        <v>43067</v>
      </c>
      <c r="D1200" s="26">
        <v>3387</v>
      </c>
      <c r="E1200" s="26">
        <v>3400</v>
      </c>
      <c r="F1200" s="26">
        <v>3387</v>
      </c>
      <c r="G1200" s="26">
        <v>3400</v>
      </c>
      <c r="H1200" s="1">
        <v>949.37</v>
      </c>
      <c r="I1200" s="81">
        <v>132.382026</v>
      </c>
      <c r="J1200" s="119">
        <v>132.25323599999999</v>
      </c>
      <c r="K1200" s="119">
        <v>84.585744000000005</v>
      </c>
      <c r="L1200" s="72">
        <v>84.575772000000001</v>
      </c>
      <c r="M1200" s="7">
        <v>3395</v>
      </c>
      <c r="O1200" s="84"/>
      <c r="P1200" s="13"/>
      <c r="Q1200" s="13"/>
      <c r="R1200" s="13"/>
      <c r="S1200" s="13"/>
      <c r="T1200" s="13"/>
      <c r="U1200" s="13"/>
      <c r="V1200" s="13"/>
      <c r="W1200" s="50"/>
      <c r="X1200" s="69">
        <v>3399</v>
      </c>
      <c r="Y1200" s="7">
        <v>3421</v>
      </c>
      <c r="Z1200" s="68">
        <v>3394</v>
      </c>
      <c r="AA1200" s="68">
        <v>3407</v>
      </c>
      <c r="AG1200" s="37"/>
      <c r="AH1200" s="37"/>
      <c r="AP1200" s="14">
        <v>3375</v>
      </c>
      <c r="AQ1200" s="14">
        <v>3395</v>
      </c>
      <c r="AR1200" s="14">
        <v>3370</v>
      </c>
      <c r="AS1200" s="14">
        <v>3393</v>
      </c>
      <c r="AT1200" s="14">
        <v>3376.6666666666665</v>
      </c>
      <c r="AU1200" s="127">
        <v>13</v>
      </c>
      <c r="AV1200" s="127">
        <v>17</v>
      </c>
      <c r="AW1200" s="14">
        <v>1768</v>
      </c>
      <c r="AX1200" s="127" t="s">
        <v>618</v>
      </c>
      <c r="AY1200" s="14">
        <v>1400</v>
      </c>
      <c r="AZ1200" s="1">
        <v>3396</v>
      </c>
      <c r="BA1200" s="1">
        <v>3413</v>
      </c>
      <c r="BB1200" s="1">
        <v>3391</v>
      </c>
      <c r="BC1200" s="1">
        <v>3413</v>
      </c>
      <c r="BH1200" s="1">
        <v>3393</v>
      </c>
      <c r="BI1200" s="1">
        <v>1153</v>
      </c>
      <c r="BJ1200" s="1">
        <v>665</v>
      </c>
      <c r="BK1200" s="1">
        <v>1.7338345864661655</v>
      </c>
      <c r="BL1200" s="1">
        <v>3396</v>
      </c>
      <c r="BM1200" s="1">
        <v>3405</v>
      </c>
      <c r="BN1200" s="1">
        <v>3391</v>
      </c>
      <c r="BO1200" s="1">
        <v>3404</v>
      </c>
      <c r="BP1200" s="1">
        <v>3396</v>
      </c>
      <c r="BQ1200" s="1">
        <v>3416</v>
      </c>
      <c r="BR1200" s="1">
        <v>3391</v>
      </c>
      <c r="BS1200" s="1">
        <v>3399</v>
      </c>
      <c r="BT1200" s="1">
        <v>3396</v>
      </c>
      <c r="BU1200" s="1">
        <v>3398</v>
      </c>
      <c r="BV1200" s="1">
        <v>3393</v>
      </c>
      <c r="BW1200" s="1">
        <v>3393</v>
      </c>
      <c r="BX1200" s="1">
        <v>947.88</v>
      </c>
    </row>
    <row r="1201" spans="1:76">
      <c r="A1201" s="1">
        <v>2017</v>
      </c>
      <c r="B1201" s="1">
        <v>4</v>
      </c>
      <c r="C1201" s="24">
        <v>43068</v>
      </c>
      <c r="D1201" s="26">
        <v>3414</v>
      </c>
      <c r="E1201" s="26">
        <v>3414</v>
      </c>
      <c r="F1201" s="26">
        <v>3400</v>
      </c>
      <c r="G1201" s="26">
        <v>3410</v>
      </c>
      <c r="H1201" s="1">
        <v>939.6</v>
      </c>
      <c r="I1201" s="81">
        <v>132.2167</v>
      </c>
      <c r="J1201" s="119">
        <v>132.22571400000001</v>
      </c>
      <c r="K1201" s="119">
        <v>84.628500000000003</v>
      </c>
      <c r="L1201" s="72">
        <v>84.683758999999995</v>
      </c>
      <c r="M1201" s="7">
        <v>3413</v>
      </c>
      <c r="O1201" s="84"/>
      <c r="P1201" s="13"/>
      <c r="Q1201" s="13"/>
      <c r="R1201" s="13"/>
      <c r="S1201" s="13"/>
      <c r="T1201" s="13"/>
      <c r="U1201" s="13"/>
      <c r="V1201" s="13"/>
      <c r="W1201" s="50"/>
      <c r="X1201" s="69">
        <v>3413</v>
      </c>
      <c r="Y1201" s="7">
        <v>3420</v>
      </c>
      <c r="Z1201" s="68">
        <v>3384</v>
      </c>
      <c r="AA1201" s="68">
        <v>3384</v>
      </c>
      <c r="AG1201" s="37"/>
      <c r="AH1201" s="37"/>
      <c r="AP1201" s="14">
        <v>3396</v>
      </c>
      <c r="AQ1201" s="14">
        <v>3419</v>
      </c>
      <c r="AR1201" s="14">
        <v>3391</v>
      </c>
      <c r="AS1201" s="14">
        <v>3405</v>
      </c>
      <c r="AT1201" s="14">
        <v>3391</v>
      </c>
      <c r="AU1201" s="127">
        <v>4</v>
      </c>
      <c r="AV1201" s="127" t="s">
        <v>618</v>
      </c>
      <c r="AW1201" s="14">
        <v>1768</v>
      </c>
      <c r="AX1201" s="127" t="s">
        <v>618</v>
      </c>
      <c r="AY1201" s="14">
        <v>1400</v>
      </c>
      <c r="AZ1201" s="1">
        <v>3412</v>
      </c>
      <c r="BA1201" s="1">
        <v>3421</v>
      </c>
      <c r="BB1201" s="1">
        <v>3404</v>
      </c>
      <c r="BC1201" s="1">
        <v>3409</v>
      </c>
      <c r="BH1201" s="1">
        <v>3408</v>
      </c>
      <c r="BI1201" s="1">
        <v>1336</v>
      </c>
      <c r="BJ1201" s="1">
        <v>900</v>
      </c>
      <c r="BK1201" s="1">
        <v>1.4844444444444445</v>
      </c>
      <c r="BL1201" s="1">
        <v>3412</v>
      </c>
      <c r="BM1201" s="1">
        <v>3421</v>
      </c>
      <c r="BN1201" s="1">
        <v>3406</v>
      </c>
      <c r="BO1201" s="1">
        <v>3414</v>
      </c>
      <c r="BP1201" s="1">
        <v>3412</v>
      </c>
      <c r="BQ1201" s="1">
        <v>3421</v>
      </c>
      <c r="BR1201" s="1">
        <v>3404</v>
      </c>
      <c r="BS1201" s="1">
        <v>3412</v>
      </c>
      <c r="BT1201" s="1">
        <v>3412</v>
      </c>
      <c r="BU1201" s="1">
        <v>3416</v>
      </c>
      <c r="BV1201" s="1">
        <v>3409</v>
      </c>
      <c r="BW1201" s="1">
        <v>3413</v>
      </c>
      <c r="BX1201" s="1">
        <v>951.92</v>
      </c>
    </row>
    <row r="1202" spans="1:76">
      <c r="A1202" s="1">
        <v>2017</v>
      </c>
      <c r="B1202" s="1">
        <v>5</v>
      </c>
      <c r="C1202" s="24">
        <v>43069</v>
      </c>
      <c r="D1202" s="26">
        <v>3392</v>
      </c>
      <c r="E1202" s="26">
        <v>3412</v>
      </c>
      <c r="F1202" s="26">
        <v>3391</v>
      </c>
      <c r="G1202" s="26">
        <v>3412</v>
      </c>
      <c r="H1202" s="1">
        <v>943.27</v>
      </c>
      <c r="I1202" s="81">
        <v>133.12465399999999</v>
      </c>
      <c r="J1202" s="119">
        <v>133.16887800000001</v>
      </c>
      <c r="K1202" s="119">
        <v>85.096114999999998</v>
      </c>
      <c r="L1202" s="72">
        <v>85.043657999999994</v>
      </c>
      <c r="M1202" s="7">
        <v>3410</v>
      </c>
      <c r="O1202" s="84"/>
      <c r="P1202" s="13"/>
      <c r="Q1202" s="13"/>
      <c r="R1202" s="13"/>
      <c r="S1202" s="13"/>
      <c r="T1202" s="13"/>
      <c r="U1202" s="13"/>
      <c r="V1202" s="13"/>
      <c r="W1202" s="50"/>
      <c r="X1202" s="69">
        <v>3410</v>
      </c>
      <c r="Y1202" s="7">
        <v>3420</v>
      </c>
      <c r="Z1202" s="68">
        <v>3399</v>
      </c>
      <c r="AA1202" s="68">
        <v>3411</v>
      </c>
      <c r="AG1202" s="37"/>
      <c r="AH1202" s="37"/>
      <c r="AP1202" s="14">
        <v>3412</v>
      </c>
      <c r="AQ1202" s="14">
        <v>3421</v>
      </c>
      <c r="AR1202" s="14">
        <v>3381</v>
      </c>
      <c r="AS1202" s="14">
        <v>3397</v>
      </c>
      <c r="AT1202" s="14">
        <v>3398.3333333333335</v>
      </c>
      <c r="AU1202" s="127">
        <v>20</v>
      </c>
      <c r="AV1202" s="127" t="s">
        <v>618</v>
      </c>
      <c r="AW1202" s="14">
        <v>1768</v>
      </c>
      <c r="AX1202" s="127" t="s">
        <v>618</v>
      </c>
      <c r="AY1202" s="14">
        <v>1400</v>
      </c>
      <c r="AZ1202" s="1">
        <v>3411</v>
      </c>
      <c r="BA1202" s="1">
        <v>3420</v>
      </c>
      <c r="BB1202" s="1">
        <v>3398</v>
      </c>
      <c r="BC1202" s="1">
        <v>3400</v>
      </c>
      <c r="BH1202" s="1">
        <v>3392</v>
      </c>
      <c r="BI1202" s="1">
        <v>1340</v>
      </c>
      <c r="BJ1202" s="1">
        <v>1205</v>
      </c>
      <c r="BK1202" s="1">
        <v>1.1120331950207469</v>
      </c>
      <c r="BL1202" s="1">
        <v>3411</v>
      </c>
      <c r="BM1202" s="1">
        <v>3420</v>
      </c>
      <c r="BN1202" s="1">
        <v>3406</v>
      </c>
      <c r="BO1202" s="1">
        <v>3411</v>
      </c>
      <c r="BP1202" s="1">
        <v>3411</v>
      </c>
      <c r="BQ1202" s="1">
        <v>3420</v>
      </c>
      <c r="BR1202" s="1">
        <v>3396</v>
      </c>
      <c r="BS1202" s="1">
        <v>3404</v>
      </c>
      <c r="BT1202" s="1">
        <v>3411</v>
      </c>
      <c r="BU1202" s="1">
        <v>3413</v>
      </c>
      <c r="BV1202" s="1">
        <v>3409</v>
      </c>
      <c r="BW1202" s="1">
        <v>3413</v>
      </c>
      <c r="BX1202" s="1">
        <v>944.25</v>
      </c>
    </row>
    <row r="1203" spans="1:76">
      <c r="A1203" s="1">
        <v>2017</v>
      </c>
      <c r="B1203" s="1">
        <v>6</v>
      </c>
      <c r="C1203" s="24">
        <v>43070</v>
      </c>
      <c r="D1203" s="26">
        <v>3413</v>
      </c>
      <c r="E1203" s="26">
        <v>3413</v>
      </c>
      <c r="F1203" s="26">
        <v>3403</v>
      </c>
      <c r="G1203" s="26">
        <v>3407</v>
      </c>
      <c r="H1203" s="1">
        <v>940</v>
      </c>
      <c r="I1203" s="81">
        <v>134.20859799999999</v>
      </c>
      <c r="J1203" s="119">
        <v>134.20990800000001</v>
      </c>
      <c r="K1203" s="119">
        <v>85.223247999999998</v>
      </c>
      <c r="L1203" s="72">
        <v>85.137017</v>
      </c>
      <c r="M1203" s="7">
        <v>3406</v>
      </c>
      <c r="O1203" s="84"/>
      <c r="P1203" s="13"/>
      <c r="Q1203" s="13"/>
      <c r="R1203" s="13"/>
      <c r="S1203" s="13"/>
      <c r="T1203" s="13"/>
      <c r="U1203" s="13"/>
      <c r="V1203" s="13"/>
      <c r="W1203" s="50"/>
      <c r="X1203" s="69">
        <v>3407</v>
      </c>
      <c r="Y1203" s="7">
        <v>3412</v>
      </c>
      <c r="Z1203" s="68">
        <v>3379</v>
      </c>
      <c r="AA1203" s="68">
        <v>3394</v>
      </c>
      <c r="AG1203" s="37"/>
      <c r="AH1203" s="37"/>
      <c r="AP1203" s="14">
        <v>3411</v>
      </c>
      <c r="AQ1203" s="14">
        <v>3420</v>
      </c>
      <c r="AR1203" s="14">
        <v>3396</v>
      </c>
      <c r="AS1203" s="14">
        <v>3402</v>
      </c>
      <c r="AT1203" s="14">
        <v>3401.3333333333335</v>
      </c>
      <c r="AU1203" s="127">
        <v>6</v>
      </c>
      <c r="AV1203" s="127" t="s">
        <v>618</v>
      </c>
      <c r="AW1203" s="14">
        <v>1768</v>
      </c>
      <c r="AX1203" s="127" t="s">
        <v>618</v>
      </c>
      <c r="AY1203" s="14">
        <v>1400</v>
      </c>
      <c r="AZ1203" s="1">
        <v>3407</v>
      </c>
      <c r="BA1203" s="1">
        <v>3412</v>
      </c>
      <c r="BB1203" s="1">
        <v>3380</v>
      </c>
      <c r="BC1203" s="1">
        <v>3389</v>
      </c>
      <c r="BH1203" s="1">
        <v>3410</v>
      </c>
      <c r="BI1203" s="1">
        <v>1386</v>
      </c>
      <c r="BJ1203" s="1">
        <v>1104</v>
      </c>
      <c r="BK1203" s="1">
        <v>1.2554347826086956</v>
      </c>
      <c r="BL1203" s="1">
        <v>3407</v>
      </c>
      <c r="BM1203" s="1">
        <v>3412</v>
      </c>
      <c r="BN1203" s="1">
        <v>3390</v>
      </c>
      <c r="BO1203" s="1">
        <v>3394</v>
      </c>
      <c r="BP1203" s="1">
        <v>3407</v>
      </c>
      <c r="BQ1203" s="1">
        <v>3412</v>
      </c>
      <c r="BR1203" s="1">
        <v>3380</v>
      </c>
      <c r="BS1203" s="1">
        <v>3401</v>
      </c>
      <c r="BT1203" s="1">
        <v>3407</v>
      </c>
      <c r="BU1203" s="1">
        <v>3412</v>
      </c>
      <c r="BV1203" s="1">
        <v>3407</v>
      </c>
      <c r="BW1203" s="1">
        <v>3410</v>
      </c>
      <c r="BX1203" s="1">
        <v>942.3</v>
      </c>
    </row>
    <row r="1204" spans="1:76">
      <c r="A1204" s="1">
        <v>2017</v>
      </c>
      <c r="B1204" s="1">
        <v>2</v>
      </c>
      <c r="C1204" s="24">
        <v>43073</v>
      </c>
      <c r="D1204" s="26">
        <v>3402</v>
      </c>
      <c r="E1204" s="26">
        <v>3402</v>
      </c>
      <c r="F1204" s="26">
        <v>3391</v>
      </c>
      <c r="G1204" s="26">
        <v>3392</v>
      </c>
      <c r="H1204" s="1">
        <v>926.97</v>
      </c>
      <c r="I1204" s="81">
        <v>133.89768100000001</v>
      </c>
      <c r="J1204" s="119">
        <v>133.742448</v>
      </c>
      <c r="K1204" s="119">
        <v>85.679616999999993</v>
      </c>
      <c r="L1204" s="72">
        <v>85.661112000000003</v>
      </c>
      <c r="M1204" s="7">
        <v>3392</v>
      </c>
      <c r="O1204" s="84"/>
      <c r="P1204" s="13"/>
      <c r="Q1204" s="13"/>
      <c r="R1204" s="13"/>
      <c r="S1204" s="13"/>
      <c r="T1204" s="13"/>
      <c r="U1204" s="13"/>
      <c r="V1204" s="13"/>
      <c r="W1204" s="50"/>
      <c r="X1204" s="69">
        <v>3392</v>
      </c>
      <c r="Y1204" s="7">
        <v>3398</v>
      </c>
      <c r="Z1204" s="68">
        <v>3360</v>
      </c>
      <c r="AA1204" s="68">
        <v>3364</v>
      </c>
      <c r="AG1204" s="37"/>
      <c r="AH1204" s="37"/>
      <c r="AP1204" s="14">
        <v>3407</v>
      </c>
      <c r="AQ1204" s="14">
        <v>3412</v>
      </c>
      <c r="AR1204" s="14">
        <v>3377</v>
      </c>
      <c r="AS1204" s="14">
        <v>3393</v>
      </c>
      <c r="AT1204" s="14">
        <v>3397.3333333333335</v>
      </c>
      <c r="AU1204" s="127">
        <v>10</v>
      </c>
      <c r="AV1204" s="127" t="s">
        <v>618</v>
      </c>
      <c r="AW1204" s="14">
        <v>1768</v>
      </c>
      <c r="AX1204" s="127" t="s">
        <v>618</v>
      </c>
      <c r="AY1204" s="14">
        <v>1400</v>
      </c>
      <c r="AZ1204" s="1">
        <v>3391</v>
      </c>
      <c r="BA1204" s="1">
        <v>3398</v>
      </c>
      <c r="BB1204" s="1">
        <v>3371</v>
      </c>
      <c r="BC1204" s="1">
        <v>3375</v>
      </c>
      <c r="BH1204" s="1">
        <v>3395</v>
      </c>
      <c r="BI1204" s="1">
        <v>1533</v>
      </c>
      <c r="BJ1204" s="1">
        <v>1098</v>
      </c>
      <c r="BK1204" s="1">
        <v>1.3961748633879782</v>
      </c>
      <c r="BL1204" s="1">
        <v>3391</v>
      </c>
      <c r="BM1204" s="1">
        <v>3398</v>
      </c>
      <c r="BN1204" s="1">
        <v>3380</v>
      </c>
      <c r="BO1204" s="1">
        <v>3380</v>
      </c>
      <c r="BP1204" s="1">
        <v>3391</v>
      </c>
      <c r="BQ1204" s="1">
        <v>3398</v>
      </c>
      <c r="BR1204" s="1">
        <v>3371</v>
      </c>
      <c r="BS1204" s="1">
        <v>3377</v>
      </c>
      <c r="BT1204" s="1">
        <v>3391</v>
      </c>
      <c r="BU1204" s="1">
        <v>3398</v>
      </c>
      <c r="BV1204" s="1">
        <v>3391</v>
      </c>
      <c r="BW1204" s="1">
        <v>3394</v>
      </c>
      <c r="BX1204" s="1">
        <v>934.48</v>
      </c>
    </row>
    <row r="1205" spans="1:76">
      <c r="A1205" s="1">
        <v>2017</v>
      </c>
      <c r="B1205" s="1">
        <v>3</v>
      </c>
      <c r="C1205" s="24">
        <v>43074</v>
      </c>
      <c r="D1205" s="26">
        <v>3367</v>
      </c>
      <c r="E1205" s="26">
        <v>3373</v>
      </c>
      <c r="F1205" s="26">
        <v>3361</v>
      </c>
      <c r="G1205" s="26">
        <v>3361</v>
      </c>
      <c r="H1205" s="1">
        <v>916.67</v>
      </c>
      <c r="I1205" s="81">
        <v>133.658624</v>
      </c>
      <c r="J1205" s="119">
        <v>133.681152</v>
      </c>
      <c r="K1205" s="119">
        <v>86.068224000000001</v>
      </c>
      <c r="L1205" s="72">
        <v>86.135807999999997</v>
      </c>
      <c r="M1205" s="7">
        <v>3364</v>
      </c>
      <c r="O1205" s="84"/>
      <c r="P1205" s="13"/>
      <c r="Q1205" s="13"/>
      <c r="R1205" s="13"/>
      <c r="S1205" s="13"/>
      <c r="T1205" s="13"/>
      <c r="U1205" s="13"/>
      <c r="V1205" s="13"/>
      <c r="W1205" s="50"/>
      <c r="X1205" s="69">
        <v>3365</v>
      </c>
      <c r="Y1205" s="7">
        <v>3365</v>
      </c>
      <c r="Z1205" s="68">
        <v>3329</v>
      </c>
      <c r="AA1205" s="68">
        <v>3334</v>
      </c>
      <c r="AG1205" s="37"/>
      <c r="AH1205" s="37"/>
      <c r="AP1205" s="14">
        <v>3391</v>
      </c>
      <c r="AQ1205" s="14">
        <v>3398</v>
      </c>
      <c r="AR1205" s="14">
        <v>3356</v>
      </c>
      <c r="AS1205" s="14">
        <v>3368</v>
      </c>
      <c r="AT1205" s="14">
        <v>3387.6666666666665</v>
      </c>
      <c r="AU1205" s="127">
        <v>6</v>
      </c>
      <c r="AV1205" s="127" t="s">
        <v>618</v>
      </c>
      <c r="AW1205" s="14">
        <v>1768</v>
      </c>
      <c r="AX1205" s="127" t="s">
        <v>618</v>
      </c>
      <c r="AY1205" s="14">
        <v>1400</v>
      </c>
      <c r="AZ1205" s="1">
        <v>3363</v>
      </c>
      <c r="BA1205" s="1">
        <v>3363</v>
      </c>
      <c r="BB1205" s="1">
        <v>3333</v>
      </c>
      <c r="BC1205" s="1">
        <v>3333</v>
      </c>
      <c r="BH1205" s="1">
        <v>3371</v>
      </c>
      <c r="BI1205" s="1">
        <v>1531</v>
      </c>
      <c r="BJ1205" s="1">
        <v>1419</v>
      </c>
      <c r="BK1205" s="1">
        <v>1.0789288231148697</v>
      </c>
      <c r="BL1205" s="1">
        <v>3363</v>
      </c>
      <c r="BM1205" s="1">
        <v>3363</v>
      </c>
      <c r="BN1205" s="1">
        <v>3341</v>
      </c>
      <c r="BO1205" s="1">
        <v>3343</v>
      </c>
      <c r="BP1205" s="1">
        <v>3363</v>
      </c>
      <c r="BQ1205" s="1">
        <v>3363</v>
      </c>
      <c r="BR1205" s="1">
        <v>3332</v>
      </c>
      <c r="BS1205" s="1">
        <v>3337</v>
      </c>
      <c r="BT1205" s="1">
        <v>3363</v>
      </c>
      <c r="BU1205" s="1">
        <v>3363</v>
      </c>
      <c r="BV1205" s="1">
        <v>3354</v>
      </c>
      <c r="BW1205" s="1">
        <v>3354</v>
      </c>
      <c r="BX1205" s="1">
        <v>924.66</v>
      </c>
    </row>
    <row r="1206" spans="1:76">
      <c r="A1206" s="1">
        <v>2017</v>
      </c>
      <c r="B1206" s="1">
        <v>4</v>
      </c>
      <c r="C1206" s="24">
        <v>43075</v>
      </c>
      <c r="D1206" s="26">
        <v>3328</v>
      </c>
      <c r="E1206" s="26">
        <v>3330</v>
      </c>
      <c r="F1206" s="26">
        <v>3310</v>
      </c>
      <c r="G1206" s="26">
        <v>3311</v>
      </c>
      <c r="H1206" s="1">
        <v>902.58</v>
      </c>
      <c r="I1206" s="81">
        <v>132.80114800000001</v>
      </c>
      <c r="J1206" s="119">
        <v>132.790536</v>
      </c>
      <c r="K1206" s="119">
        <v>85.017871999999997</v>
      </c>
      <c r="L1206" s="72">
        <v>85.014224999999996</v>
      </c>
      <c r="M1206" s="7">
        <v>3309</v>
      </c>
      <c r="O1206" s="84"/>
      <c r="P1206" s="13"/>
      <c r="Q1206" s="13"/>
      <c r="R1206" s="13"/>
      <c r="S1206" s="13"/>
      <c r="T1206" s="13"/>
      <c r="U1206" s="13"/>
      <c r="V1206" s="13"/>
      <c r="W1206" s="50"/>
      <c r="X1206" s="69">
        <v>3312</v>
      </c>
      <c r="Y1206" s="7">
        <v>3313</v>
      </c>
      <c r="Z1206" s="68">
        <v>3262</v>
      </c>
      <c r="AA1206" s="68">
        <v>3269</v>
      </c>
      <c r="AG1206" s="37"/>
      <c r="AH1206" s="37"/>
      <c r="AP1206" s="14">
        <v>3363</v>
      </c>
      <c r="AQ1206" s="14">
        <v>3363</v>
      </c>
      <c r="AR1206" s="14">
        <v>3318</v>
      </c>
      <c r="AS1206" s="14">
        <v>3321</v>
      </c>
      <c r="AT1206" s="14">
        <v>3360.6666666666665</v>
      </c>
      <c r="AU1206" s="127">
        <v>17</v>
      </c>
      <c r="AV1206" s="127" t="s">
        <v>618</v>
      </c>
      <c r="AW1206" s="14">
        <v>1768</v>
      </c>
      <c r="AX1206" s="127">
        <v>42</v>
      </c>
      <c r="AY1206" s="14">
        <v>1442</v>
      </c>
      <c r="AZ1206" s="1">
        <v>3306</v>
      </c>
      <c r="BA1206" s="1">
        <v>3308</v>
      </c>
      <c r="BB1206" s="1">
        <v>3281</v>
      </c>
      <c r="BC1206" s="1">
        <v>3285</v>
      </c>
      <c r="BH1206" s="1">
        <v>3320</v>
      </c>
      <c r="BI1206" s="1">
        <v>1673</v>
      </c>
      <c r="BJ1206" s="1">
        <v>1325</v>
      </c>
      <c r="BK1206" s="1">
        <v>1.2626415094339623</v>
      </c>
      <c r="BL1206" s="1">
        <v>3306</v>
      </c>
      <c r="BM1206" s="1">
        <v>3308</v>
      </c>
      <c r="BN1206" s="1">
        <v>3292</v>
      </c>
      <c r="BO1206" s="1">
        <v>3293</v>
      </c>
      <c r="BP1206" s="1">
        <v>3306</v>
      </c>
      <c r="BQ1206" s="1">
        <v>3308</v>
      </c>
      <c r="BR1206" s="1">
        <v>3275</v>
      </c>
      <c r="BS1206" s="1">
        <v>3281</v>
      </c>
      <c r="BT1206" s="1">
        <v>3306</v>
      </c>
      <c r="BU1206" s="1">
        <v>3308</v>
      </c>
      <c r="BV1206" s="1">
        <v>3303</v>
      </c>
      <c r="BW1206" s="1">
        <v>3305</v>
      </c>
      <c r="BX1206" s="1">
        <v>914.5</v>
      </c>
    </row>
    <row r="1207" spans="1:76">
      <c r="A1207" s="1">
        <v>2017</v>
      </c>
      <c r="B1207" s="1">
        <v>5</v>
      </c>
      <c r="C1207" s="24">
        <v>43076</v>
      </c>
      <c r="D1207" s="26">
        <v>3274</v>
      </c>
      <c r="E1207" s="26">
        <v>3281</v>
      </c>
      <c r="F1207" s="26">
        <v>3260</v>
      </c>
      <c r="G1207" s="26">
        <v>3260</v>
      </c>
      <c r="H1207" s="1">
        <v>894.36</v>
      </c>
      <c r="I1207" s="81">
        <v>132.73021499999999</v>
      </c>
      <c r="J1207" s="119">
        <v>132.71896000000001</v>
      </c>
      <c r="K1207" s="119">
        <v>84.862700000000004</v>
      </c>
      <c r="L1207" s="72">
        <v>84.806425000000004</v>
      </c>
      <c r="M1207" s="7">
        <v>3255</v>
      </c>
      <c r="O1207" s="84"/>
      <c r="P1207" s="13"/>
      <c r="Q1207" s="13"/>
      <c r="R1207" s="13"/>
      <c r="S1207" s="13"/>
      <c r="T1207" s="13"/>
      <c r="U1207" s="13"/>
      <c r="V1207" s="13"/>
      <c r="W1207" s="50"/>
      <c r="X1207" s="69">
        <v>3260</v>
      </c>
      <c r="Y1207" s="7">
        <v>3278</v>
      </c>
      <c r="Z1207" s="68">
        <v>3251</v>
      </c>
      <c r="AA1207" s="68">
        <v>3256</v>
      </c>
      <c r="AG1207" s="37"/>
      <c r="AH1207" s="37"/>
      <c r="AP1207" s="14">
        <v>3306</v>
      </c>
      <c r="AQ1207" s="14">
        <v>3308</v>
      </c>
      <c r="AR1207" s="14">
        <v>3256</v>
      </c>
      <c r="AS1207" s="14">
        <v>3270</v>
      </c>
      <c r="AT1207" s="14">
        <v>3319.6666666666665</v>
      </c>
      <c r="AU1207" s="127">
        <v>14</v>
      </c>
      <c r="AV1207" s="127" t="s">
        <v>618</v>
      </c>
      <c r="AW1207" s="14">
        <v>1768</v>
      </c>
      <c r="AX1207" s="127" t="s">
        <v>618</v>
      </c>
      <c r="AY1207" s="14">
        <v>1442</v>
      </c>
      <c r="AZ1207" s="1">
        <v>3256</v>
      </c>
      <c r="BA1207" s="1">
        <v>3275</v>
      </c>
      <c r="BB1207" s="1">
        <v>3252</v>
      </c>
      <c r="BC1207" s="1">
        <v>3253</v>
      </c>
      <c r="BH1207" s="1">
        <v>3272</v>
      </c>
      <c r="BI1207" s="1">
        <v>1444</v>
      </c>
      <c r="BJ1207" s="1">
        <v>1240</v>
      </c>
      <c r="BK1207" s="1">
        <v>1.1645161290322581</v>
      </c>
      <c r="BL1207" s="1">
        <v>3256</v>
      </c>
      <c r="BM1207" s="1">
        <v>3275</v>
      </c>
      <c r="BN1207" s="1">
        <v>3255</v>
      </c>
      <c r="BO1207" s="1">
        <v>3264</v>
      </c>
      <c r="BP1207" s="1">
        <v>3256</v>
      </c>
      <c r="BQ1207" s="1">
        <v>3275</v>
      </c>
      <c r="BR1207" s="1">
        <v>3252</v>
      </c>
      <c r="BS1207" s="1">
        <v>3269</v>
      </c>
      <c r="BT1207" s="1">
        <v>3256</v>
      </c>
      <c r="BU1207" s="1">
        <v>3261</v>
      </c>
      <c r="BV1207" s="1">
        <v>3255</v>
      </c>
      <c r="BW1207" s="1">
        <v>3256</v>
      </c>
      <c r="BX1207" s="1">
        <v>897.85</v>
      </c>
    </row>
    <row r="1208" spans="1:76">
      <c r="A1208" s="1">
        <v>2017</v>
      </c>
      <c r="B1208" s="1">
        <v>6</v>
      </c>
      <c r="C1208" s="24">
        <v>43077</v>
      </c>
      <c r="D1208" s="26">
        <v>3259</v>
      </c>
      <c r="E1208" s="26">
        <v>3280</v>
      </c>
      <c r="F1208" s="26">
        <v>3257</v>
      </c>
      <c r="G1208" s="26">
        <v>3280</v>
      </c>
      <c r="H1208" s="1">
        <v>888.28</v>
      </c>
      <c r="I1208" s="81">
        <v>133.25633999999999</v>
      </c>
      <c r="J1208" s="119">
        <v>133.25916799999999</v>
      </c>
      <c r="K1208" s="119">
        <v>85.118039999999993</v>
      </c>
      <c r="L1208" s="72">
        <v>85.193275999999997</v>
      </c>
      <c r="M1208" s="7">
        <v>3274</v>
      </c>
      <c r="O1208" s="84"/>
      <c r="P1208" s="13"/>
      <c r="Q1208" s="13"/>
      <c r="R1208" s="13"/>
      <c r="S1208" s="13"/>
      <c r="T1208" s="13"/>
      <c r="U1208" s="13"/>
      <c r="V1208" s="13"/>
      <c r="W1208" s="50"/>
      <c r="X1208" s="69">
        <v>3275</v>
      </c>
      <c r="Y1208" s="7">
        <v>3291</v>
      </c>
      <c r="Z1208" s="68">
        <v>3232</v>
      </c>
      <c r="AA1208" s="68">
        <v>3244</v>
      </c>
      <c r="AG1208" s="37"/>
      <c r="AH1208" s="37"/>
      <c r="AP1208" s="14">
        <v>3256</v>
      </c>
      <c r="AQ1208" s="14">
        <v>3275</v>
      </c>
      <c r="AR1208" s="14">
        <v>3248</v>
      </c>
      <c r="AS1208" s="14">
        <v>3262</v>
      </c>
      <c r="AT1208" s="14">
        <v>3284.3333333333335</v>
      </c>
      <c r="AU1208" s="127">
        <v>21</v>
      </c>
      <c r="AV1208" s="127">
        <v>-24</v>
      </c>
      <c r="AW1208" s="14">
        <v>1744</v>
      </c>
      <c r="AX1208" s="127" t="s">
        <v>618</v>
      </c>
      <c r="AY1208" s="14">
        <v>1442</v>
      </c>
      <c r="AZ1208" s="1">
        <v>3273</v>
      </c>
      <c r="BA1208" s="1">
        <v>3288</v>
      </c>
      <c r="BB1208" s="1">
        <v>3249</v>
      </c>
      <c r="BC1208" s="1">
        <v>3256</v>
      </c>
      <c r="BH1208" s="1">
        <v>3263</v>
      </c>
      <c r="BI1208" s="1">
        <v>1381</v>
      </c>
      <c r="BJ1208" s="1">
        <v>1096</v>
      </c>
      <c r="BK1208" s="1">
        <v>1.260036496350365</v>
      </c>
      <c r="BL1208" s="1">
        <v>3273</v>
      </c>
      <c r="BM1208" s="1">
        <v>3288</v>
      </c>
      <c r="BN1208" s="1">
        <v>3263</v>
      </c>
      <c r="BO1208" s="1">
        <v>3265</v>
      </c>
      <c r="BP1208" s="1">
        <v>3273</v>
      </c>
      <c r="BQ1208" s="1">
        <v>3288</v>
      </c>
      <c r="BR1208" s="1">
        <v>3248</v>
      </c>
      <c r="BS1208" s="1">
        <v>3249</v>
      </c>
      <c r="BT1208" s="1">
        <v>3273</v>
      </c>
      <c r="BU1208" s="1">
        <v>3278</v>
      </c>
      <c r="BV1208" s="1">
        <v>3271</v>
      </c>
      <c r="BW1208" s="1">
        <v>3277</v>
      </c>
      <c r="BX1208" s="1">
        <v>896.4</v>
      </c>
    </row>
    <row r="1209" spans="1:76">
      <c r="A1209" s="1">
        <v>2017</v>
      </c>
      <c r="B1209" s="1">
        <v>2</v>
      </c>
      <c r="C1209" s="24">
        <v>43080</v>
      </c>
      <c r="D1209" s="26">
        <v>3253</v>
      </c>
      <c r="E1209" s="26">
        <v>3265</v>
      </c>
      <c r="F1209" s="26">
        <v>3252</v>
      </c>
      <c r="G1209" s="26">
        <v>3265</v>
      </c>
      <c r="H1209" s="1">
        <v>887.69</v>
      </c>
      <c r="I1209" s="81">
        <v>133.68072699999999</v>
      </c>
      <c r="J1209" s="119">
        <v>133.66458</v>
      </c>
      <c r="K1209" s="119">
        <v>85.416274999999999</v>
      </c>
      <c r="L1209" s="72">
        <v>85.390199999999993</v>
      </c>
      <c r="M1209" s="7">
        <v>3262</v>
      </c>
      <c r="O1209" s="84"/>
      <c r="P1209" s="13"/>
      <c r="Q1209" s="13"/>
      <c r="R1209" s="13"/>
      <c r="S1209" s="13"/>
      <c r="T1209" s="13"/>
      <c r="U1209" s="13"/>
      <c r="V1209" s="13"/>
      <c r="W1209" s="50"/>
      <c r="X1209" s="69">
        <v>3263</v>
      </c>
      <c r="Y1209" s="7">
        <v>3265</v>
      </c>
      <c r="Z1209" s="68">
        <v>3236</v>
      </c>
      <c r="AA1209" s="68">
        <v>3244</v>
      </c>
      <c r="AG1209" s="37"/>
      <c r="AH1209" s="37"/>
      <c r="AP1209" s="14">
        <v>3273</v>
      </c>
      <c r="AQ1209" s="14">
        <v>3288</v>
      </c>
      <c r="AR1209" s="14">
        <v>3228</v>
      </c>
      <c r="AS1209" s="14">
        <v>3251</v>
      </c>
      <c r="AT1209" s="14">
        <v>3261</v>
      </c>
      <c r="AU1209" s="127">
        <v>12</v>
      </c>
      <c r="AV1209" s="127" t="s">
        <v>618</v>
      </c>
      <c r="AW1209" s="14">
        <v>1744</v>
      </c>
      <c r="AX1209" s="127" t="s">
        <v>618</v>
      </c>
      <c r="AY1209" s="14">
        <v>1442</v>
      </c>
      <c r="AZ1209" s="1">
        <v>3261</v>
      </c>
      <c r="BA1209" s="1">
        <v>3261</v>
      </c>
      <c r="BB1209" s="1">
        <v>3230</v>
      </c>
      <c r="BC1209" s="1">
        <v>3233</v>
      </c>
      <c r="BH1209" s="1">
        <v>3255</v>
      </c>
      <c r="BI1209" s="1">
        <v>1472</v>
      </c>
      <c r="BJ1209" s="1">
        <v>962</v>
      </c>
      <c r="BK1209" s="1">
        <v>1.5301455301455302</v>
      </c>
      <c r="BL1209" s="1">
        <v>3261</v>
      </c>
      <c r="BM1209" s="1">
        <v>3261</v>
      </c>
      <c r="BN1209" s="1">
        <v>3243</v>
      </c>
      <c r="BO1209" s="1">
        <v>3248</v>
      </c>
      <c r="BP1209" s="1">
        <v>3261</v>
      </c>
      <c r="BQ1209" s="1">
        <v>3261</v>
      </c>
      <c r="BR1209" s="1">
        <v>3230</v>
      </c>
      <c r="BS1209" s="1">
        <v>3235</v>
      </c>
      <c r="BT1209" s="1">
        <v>3261</v>
      </c>
      <c r="BU1209" s="1">
        <v>3261</v>
      </c>
      <c r="BV1209" s="1">
        <v>3256</v>
      </c>
      <c r="BW1209" s="1">
        <v>3256</v>
      </c>
      <c r="BX1209" s="1">
        <v>891.69</v>
      </c>
    </row>
    <row r="1210" spans="1:76">
      <c r="A1210" s="1">
        <v>2017</v>
      </c>
      <c r="B1210" s="1">
        <v>3</v>
      </c>
      <c r="C1210" s="24">
        <v>43081</v>
      </c>
      <c r="D1210" s="26">
        <v>3253</v>
      </c>
      <c r="E1210" s="26">
        <v>3256</v>
      </c>
      <c r="F1210" s="26">
        <v>3249</v>
      </c>
      <c r="G1210" s="26">
        <v>3254</v>
      </c>
      <c r="H1210" s="1">
        <v>880.64</v>
      </c>
      <c r="I1210" s="81">
        <v>133.51715999999999</v>
      </c>
      <c r="J1210" s="119">
        <v>133.50451200000001</v>
      </c>
      <c r="K1210" s="119">
        <v>85.537620000000004</v>
      </c>
      <c r="L1210" s="72">
        <v>85.537665000000004</v>
      </c>
      <c r="M1210" s="7">
        <v>3241</v>
      </c>
      <c r="O1210" s="84"/>
      <c r="P1210" s="13"/>
      <c r="Q1210" s="13"/>
      <c r="R1210" s="13"/>
      <c r="S1210" s="13"/>
      <c r="T1210" s="13"/>
      <c r="U1210" s="13"/>
      <c r="V1210" s="13"/>
      <c r="W1210" s="50"/>
      <c r="X1210" s="69">
        <v>3246</v>
      </c>
      <c r="Y1210" s="7">
        <v>3256</v>
      </c>
      <c r="Z1210" s="68">
        <v>3204</v>
      </c>
      <c r="AA1210" s="68">
        <v>3226</v>
      </c>
      <c r="AG1210" s="37"/>
      <c r="AH1210" s="37"/>
      <c r="AP1210" s="14">
        <v>3261</v>
      </c>
      <c r="AQ1210" s="14">
        <v>3264</v>
      </c>
      <c r="AR1210" s="14">
        <v>3230</v>
      </c>
      <c r="AS1210" s="14">
        <v>3251</v>
      </c>
      <c r="AT1210" s="14">
        <v>3254.6666666666665</v>
      </c>
      <c r="AU1210" s="127">
        <v>1</v>
      </c>
      <c r="AV1210" s="127" t="s">
        <v>618</v>
      </c>
      <c r="AW1210" s="14">
        <v>1744</v>
      </c>
      <c r="AX1210" s="127" t="s">
        <v>618</v>
      </c>
      <c r="AY1210" s="14">
        <v>1442</v>
      </c>
      <c r="AZ1210" s="1">
        <v>3241</v>
      </c>
      <c r="BA1210" s="1">
        <v>3257</v>
      </c>
      <c r="BB1210" s="1">
        <v>3233</v>
      </c>
      <c r="BC1210" s="1">
        <v>3235</v>
      </c>
      <c r="BH1210" s="1">
        <v>3248</v>
      </c>
      <c r="BI1210" s="1">
        <v>1365</v>
      </c>
      <c r="BJ1210" s="1">
        <v>1165</v>
      </c>
      <c r="BK1210" s="1">
        <v>1.1716738197424892</v>
      </c>
      <c r="BL1210" s="1">
        <v>3241</v>
      </c>
      <c r="BM1210" s="1">
        <v>3255</v>
      </c>
      <c r="BN1210" s="1">
        <v>3235</v>
      </c>
      <c r="BO1210" s="1">
        <v>3251</v>
      </c>
      <c r="BP1210" s="1">
        <v>3241</v>
      </c>
      <c r="BQ1210" s="1">
        <v>3257</v>
      </c>
      <c r="BR1210" s="1">
        <v>3210</v>
      </c>
      <c r="BS1210" s="1">
        <v>3214</v>
      </c>
      <c r="BT1210" s="1">
        <v>3241</v>
      </c>
      <c r="BU1210" s="1">
        <v>3244</v>
      </c>
      <c r="BV1210" s="1">
        <v>3238</v>
      </c>
      <c r="BW1210" s="1">
        <v>3241</v>
      </c>
      <c r="BX1210" s="1">
        <v>887.55</v>
      </c>
    </row>
    <row r="1211" spans="1:76">
      <c r="A1211" s="1">
        <v>2017</v>
      </c>
      <c r="B1211" s="1">
        <v>4</v>
      </c>
      <c r="C1211" s="24">
        <v>43082</v>
      </c>
      <c r="D1211" s="26">
        <v>3227</v>
      </c>
      <c r="E1211" s="26">
        <v>3227</v>
      </c>
      <c r="F1211" s="26">
        <v>3206</v>
      </c>
      <c r="G1211" s="26">
        <v>3207</v>
      </c>
      <c r="H1211" s="1">
        <v>887.15</v>
      </c>
      <c r="I1211" s="81">
        <v>133.266435</v>
      </c>
      <c r="J1211" s="119">
        <v>133.22313199999999</v>
      </c>
      <c r="K1211" s="119">
        <v>85.866438000000002</v>
      </c>
      <c r="L1211" s="72">
        <v>85.824914000000007</v>
      </c>
      <c r="M1211" s="7">
        <v>3211</v>
      </c>
      <c r="O1211" s="84"/>
      <c r="P1211" s="13"/>
      <c r="Q1211" s="13"/>
      <c r="R1211" s="13"/>
      <c r="S1211" s="13"/>
      <c r="T1211" s="13"/>
      <c r="U1211" s="13"/>
      <c r="V1211" s="13"/>
      <c r="W1211" s="50"/>
      <c r="X1211" s="69">
        <v>3211</v>
      </c>
      <c r="Y1211" s="7">
        <v>3220</v>
      </c>
      <c r="Z1211" s="68">
        <v>3186</v>
      </c>
      <c r="AA1211" s="68">
        <v>3214</v>
      </c>
      <c r="AG1211" s="37"/>
      <c r="AH1211" s="37"/>
      <c r="AP1211" s="14">
        <v>3241</v>
      </c>
      <c r="AQ1211" s="14">
        <v>3257</v>
      </c>
      <c r="AR1211" s="14">
        <v>3201</v>
      </c>
      <c r="AS1211" s="14">
        <v>3215</v>
      </c>
      <c r="AT1211" s="14">
        <v>3239</v>
      </c>
      <c r="AU1211" s="127">
        <v>20</v>
      </c>
      <c r="AV1211" s="127" t="s">
        <v>618</v>
      </c>
      <c r="AW1211" s="14">
        <v>1744</v>
      </c>
      <c r="AX1211" s="127" t="s">
        <v>618</v>
      </c>
      <c r="AY1211" s="14">
        <v>1442</v>
      </c>
      <c r="AZ1211" s="1">
        <v>3209</v>
      </c>
      <c r="BA1211" s="1">
        <v>3213</v>
      </c>
      <c r="BB1211" s="1">
        <v>3186</v>
      </c>
      <c r="BC1211" s="1">
        <v>3195</v>
      </c>
      <c r="BH1211" s="1">
        <v>3220</v>
      </c>
      <c r="BI1211" s="1">
        <v>1505</v>
      </c>
      <c r="BJ1211" s="1">
        <v>1021</v>
      </c>
      <c r="BK1211" s="1">
        <v>1.4740450538687562</v>
      </c>
      <c r="BL1211" s="1">
        <v>3209</v>
      </c>
      <c r="BM1211" s="1">
        <v>3213</v>
      </c>
      <c r="BN1211" s="1">
        <v>3190</v>
      </c>
      <c r="BO1211" s="1">
        <v>3191</v>
      </c>
      <c r="BP1211" s="1">
        <v>3209</v>
      </c>
      <c r="BQ1211" s="1">
        <v>3213</v>
      </c>
      <c r="BR1211" s="1">
        <v>3186</v>
      </c>
      <c r="BS1211" s="1">
        <v>3187</v>
      </c>
      <c r="BT1211" s="1">
        <v>3209</v>
      </c>
      <c r="BU1211" s="1">
        <v>3212</v>
      </c>
      <c r="BV1211" s="1">
        <v>3205</v>
      </c>
      <c r="BW1211" s="1">
        <v>3207</v>
      </c>
      <c r="BX1211" s="1">
        <v>877.95</v>
      </c>
    </row>
    <row r="1212" spans="1:76">
      <c r="A1212" s="1">
        <v>2017</v>
      </c>
      <c r="B1212" s="1">
        <v>5</v>
      </c>
      <c r="C1212" s="24">
        <v>43083</v>
      </c>
      <c r="D1212" s="26">
        <v>3223</v>
      </c>
      <c r="E1212" s="26">
        <v>3237</v>
      </c>
      <c r="F1212" s="26">
        <v>3223</v>
      </c>
      <c r="G1212" s="26">
        <v>3228</v>
      </c>
      <c r="H1212" s="1">
        <v>881.91</v>
      </c>
      <c r="I1212" s="81">
        <v>133.221564</v>
      </c>
      <c r="J1212" s="119">
        <v>133.25703300000001</v>
      </c>
      <c r="K1212" s="119">
        <v>86.346683999999996</v>
      </c>
      <c r="L1212" s="72">
        <v>86.380944</v>
      </c>
      <c r="M1212" s="7">
        <v>3223</v>
      </c>
      <c r="O1212" s="84"/>
      <c r="P1212" s="13"/>
      <c r="Q1212" s="13"/>
      <c r="R1212" s="13"/>
      <c r="S1212" s="13"/>
      <c r="T1212" s="13"/>
      <c r="U1212" s="13"/>
      <c r="V1212" s="13"/>
      <c r="W1212" s="50"/>
      <c r="X1212" s="69">
        <v>3223</v>
      </c>
      <c r="Y1212" s="7">
        <v>3225</v>
      </c>
      <c r="Z1212" s="68">
        <v>3192</v>
      </c>
      <c r="AA1212" s="68">
        <v>3193</v>
      </c>
      <c r="AG1212" s="37"/>
      <c r="AH1212" s="37"/>
      <c r="AP1212" s="14">
        <v>3209</v>
      </c>
      <c r="AQ1212" s="14">
        <v>3231</v>
      </c>
      <c r="AR1212" s="14">
        <v>3185</v>
      </c>
      <c r="AS1212" s="14">
        <v>3229</v>
      </c>
      <c r="AT1212" s="14">
        <v>3231.6666666666665</v>
      </c>
      <c r="AU1212" s="127">
        <v>5</v>
      </c>
      <c r="AV1212" s="127">
        <v>-33</v>
      </c>
      <c r="AW1212" s="14">
        <v>1711</v>
      </c>
      <c r="AX1212" s="127" t="s">
        <v>618</v>
      </c>
      <c r="AY1212" s="14">
        <v>1442</v>
      </c>
      <c r="AZ1212" s="1">
        <v>3222</v>
      </c>
      <c r="BA1212" s="1">
        <v>3226</v>
      </c>
      <c r="BB1212" s="1">
        <v>3202</v>
      </c>
      <c r="BC1212" s="1">
        <v>3203</v>
      </c>
      <c r="BH1212" s="1">
        <v>3229</v>
      </c>
      <c r="BI1212" s="1">
        <v>1367</v>
      </c>
      <c r="BJ1212" s="1">
        <v>1260</v>
      </c>
      <c r="BK1212" s="1">
        <v>1.0849206349206348</v>
      </c>
      <c r="BL1212" s="1">
        <v>3222</v>
      </c>
      <c r="BM1212" s="1">
        <v>3224</v>
      </c>
      <c r="BN1212" s="1">
        <v>3208</v>
      </c>
      <c r="BO1212" s="1">
        <v>3218</v>
      </c>
      <c r="BP1212" s="1">
        <v>3222</v>
      </c>
      <c r="BQ1212" s="1">
        <v>3226</v>
      </c>
      <c r="BR1212" s="1">
        <v>3191</v>
      </c>
      <c r="BS1212" s="1">
        <v>3195</v>
      </c>
      <c r="BT1212" s="1">
        <v>3222</v>
      </c>
      <c r="BU1212" s="1">
        <v>3224</v>
      </c>
      <c r="BV1212" s="1">
        <v>3216</v>
      </c>
      <c r="BW1212" s="1">
        <v>3217</v>
      </c>
      <c r="BX1212" s="1">
        <v>885.45</v>
      </c>
    </row>
    <row r="1213" spans="1:76">
      <c r="A1213" s="1">
        <v>2017</v>
      </c>
      <c r="B1213" s="1">
        <v>6</v>
      </c>
      <c r="C1213" s="24">
        <v>43084</v>
      </c>
      <c r="D1213" s="26">
        <v>3200</v>
      </c>
      <c r="E1213" s="26">
        <v>3203</v>
      </c>
      <c r="F1213" s="26">
        <v>3184</v>
      </c>
      <c r="G1213" s="26">
        <v>3187</v>
      </c>
      <c r="H1213" s="1">
        <v>893.64</v>
      </c>
      <c r="I1213" s="81">
        <v>132.24060900000001</v>
      </c>
      <c r="J1213" s="119">
        <v>132.25013999999999</v>
      </c>
      <c r="K1213" s="119">
        <v>86.136525000000006</v>
      </c>
      <c r="L1213" s="72">
        <v>86.20326</v>
      </c>
      <c r="M1213" s="7">
        <v>3184</v>
      </c>
      <c r="O1213" s="84"/>
      <c r="P1213" s="13"/>
      <c r="Q1213" s="13"/>
      <c r="R1213" s="13"/>
      <c r="S1213" s="13"/>
      <c r="T1213" s="13"/>
      <c r="U1213" s="13"/>
      <c r="V1213" s="13"/>
      <c r="W1213" s="50"/>
      <c r="X1213" s="69">
        <v>3185</v>
      </c>
      <c r="Y1213" s="7">
        <v>3239</v>
      </c>
      <c r="Z1213" s="68">
        <v>3185</v>
      </c>
      <c r="AA1213" s="68">
        <v>3236</v>
      </c>
      <c r="AG1213" s="37"/>
      <c r="AH1213" s="37"/>
      <c r="AP1213" s="14">
        <v>3222</v>
      </c>
      <c r="AQ1213" s="14">
        <v>3226</v>
      </c>
      <c r="AR1213" s="14">
        <v>3191</v>
      </c>
      <c r="AS1213" s="14">
        <v>3193</v>
      </c>
      <c r="AT1213" s="14">
        <v>3212.3333333333335</v>
      </c>
      <c r="AU1213" s="127">
        <v>13</v>
      </c>
      <c r="AV1213" s="127" t="s">
        <v>618</v>
      </c>
      <c r="AW1213" s="14">
        <v>1711</v>
      </c>
      <c r="AX1213" s="127">
        <v>-50</v>
      </c>
      <c r="AY1213" s="14">
        <v>1392</v>
      </c>
      <c r="AZ1213" s="1">
        <v>3184</v>
      </c>
      <c r="BA1213" s="1">
        <v>3212</v>
      </c>
      <c r="BB1213" s="1">
        <v>3184</v>
      </c>
      <c r="BC1213" s="1">
        <v>3203</v>
      </c>
      <c r="BH1213" s="1">
        <v>3199</v>
      </c>
      <c r="BI1213" s="1">
        <v>1256</v>
      </c>
      <c r="BJ1213" s="1">
        <v>1313</v>
      </c>
      <c r="BK1213" s="1">
        <v>0.95658796648895661</v>
      </c>
      <c r="BL1213" s="1">
        <v>3184</v>
      </c>
      <c r="BM1213" s="1">
        <v>3198</v>
      </c>
      <c r="BN1213" s="1">
        <v>3184</v>
      </c>
      <c r="BO1213" s="1">
        <v>3195</v>
      </c>
      <c r="BP1213" s="1">
        <v>3184</v>
      </c>
      <c r="BQ1213" s="1">
        <v>3212</v>
      </c>
      <c r="BR1213" s="1">
        <v>3184</v>
      </c>
      <c r="BS1213" s="1">
        <v>3203</v>
      </c>
      <c r="BT1213" s="1">
        <v>3184</v>
      </c>
      <c r="BU1213" s="1">
        <v>3190</v>
      </c>
      <c r="BV1213" s="1">
        <v>3184</v>
      </c>
      <c r="BW1213" s="1">
        <v>3189</v>
      </c>
      <c r="BX1213" s="1">
        <v>882.85</v>
      </c>
    </row>
    <row r="1214" spans="1:76">
      <c r="A1214" s="1">
        <v>2017</v>
      </c>
      <c r="B1214" s="1">
        <v>2</v>
      </c>
      <c r="C1214" s="24">
        <v>43087</v>
      </c>
      <c r="D1214" s="26">
        <v>3239</v>
      </c>
      <c r="E1214" s="26">
        <v>3255</v>
      </c>
      <c r="F1214" s="26">
        <v>3236</v>
      </c>
      <c r="G1214" s="26">
        <v>3255</v>
      </c>
      <c r="H1214" s="1">
        <v>910.44</v>
      </c>
      <c r="I1214" s="81">
        <v>132.56702200000001</v>
      </c>
      <c r="J1214" s="119">
        <v>132.61409</v>
      </c>
      <c r="K1214" s="119">
        <v>86.342624000000001</v>
      </c>
      <c r="L1214" s="72">
        <v>86.384550000000004</v>
      </c>
      <c r="M1214" s="7">
        <v>3258</v>
      </c>
      <c r="O1214" s="84"/>
      <c r="P1214" s="13"/>
      <c r="Q1214" s="13"/>
      <c r="R1214" s="13"/>
      <c r="S1214" s="13"/>
      <c r="T1214" s="13"/>
      <c r="U1214" s="13"/>
      <c r="V1214" s="13"/>
      <c r="W1214" s="50"/>
      <c r="X1214" s="69">
        <v>3261</v>
      </c>
      <c r="Y1214" s="7">
        <v>3313</v>
      </c>
      <c r="Z1214" s="68">
        <v>3256</v>
      </c>
      <c r="AA1214" s="68">
        <v>3303</v>
      </c>
      <c r="AG1214" s="37"/>
      <c r="AH1214" s="37"/>
      <c r="AP1214" s="14">
        <v>3184</v>
      </c>
      <c r="AQ1214" s="14">
        <v>3254</v>
      </c>
      <c r="AR1214" s="14">
        <v>3184</v>
      </c>
      <c r="AS1214" s="14">
        <v>3248</v>
      </c>
      <c r="AT1214" s="14">
        <v>3223.3333333333335</v>
      </c>
      <c r="AU1214" s="127">
        <v>16</v>
      </c>
      <c r="AV1214" s="127" t="s">
        <v>618</v>
      </c>
      <c r="AW1214" s="14">
        <v>1711</v>
      </c>
      <c r="AX1214" s="127" t="s">
        <v>618</v>
      </c>
      <c r="AY1214" s="14">
        <v>1392</v>
      </c>
      <c r="AZ1214" s="1">
        <v>3260</v>
      </c>
      <c r="BA1214" s="1">
        <v>3288</v>
      </c>
      <c r="BB1214" s="1">
        <v>3255</v>
      </c>
      <c r="BC1214" s="1">
        <v>3286</v>
      </c>
      <c r="BH1214" s="1">
        <v>3248</v>
      </c>
      <c r="BI1214" s="1">
        <v>1253</v>
      </c>
      <c r="BJ1214" s="1">
        <v>1130</v>
      </c>
      <c r="BK1214" s="1">
        <v>1.108849557522124</v>
      </c>
      <c r="BL1214" s="1">
        <v>3260</v>
      </c>
      <c r="BM1214" s="1">
        <v>3282</v>
      </c>
      <c r="BN1214" s="1">
        <v>3255</v>
      </c>
      <c r="BO1214" s="1">
        <v>3271</v>
      </c>
      <c r="BP1214" s="1">
        <v>3260</v>
      </c>
      <c r="BQ1214" s="1">
        <v>3296</v>
      </c>
      <c r="BR1214" s="1">
        <v>3255</v>
      </c>
      <c r="BS1214" s="1">
        <v>3290</v>
      </c>
      <c r="BT1214" s="1">
        <v>3260</v>
      </c>
      <c r="BU1214" s="1">
        <v>3264</v>
      </c>
      <c r="BV1214" s="1">
        <v>3257</v>
      </c>
      <c r="BW1214" s="1">
        <v>3260</v>
      </c>
      <c r="BX1214" s="1">
        <v>897.1</v>
      </c>
    </row>
    <row r="1215" spans="1:76">
      <c r="A1215" s="1">
        <v>2017</v>
      </c>
      <c r="B1215" s="1">
        <v>3</v>
      </c>
      <c r="C1215" s="24">
        <v>43088</v>
      </c>
      <c r="D1215" s="26">
        <v>3303</v>
      </c>
      <c r="E1215" s="26">
        <v>3308</v>
      </c>
      <c r="F1215" s="26">
        <v>3290</v>
      </c>
      <c r="G1215" s="26">
        <v>3303</v>
      </c>
      <c r="H1215" s="1">
        <v>914.34</v>
      </c>
      <c r="I1215" s="81">
        <v>132.69483600000001</v>
      </c>
      <c r="J1215" s="119">
        <v>132.74092999999999</v>
      </c>
      <c r="K1215" s="119">
        <v>86.280336000000005</v>
      </c>
      <c r="L1215" s="72">
        <v>86.295671999999996</v>
      </c>
      <c r="M1215" s="7">
        <v>3302</v>
      </c>
      <c r="O1215" s="84"/>
      <c r="P1215" s="13"/>
      <c r="Q1215" s="13"/>
      <c r="R1215" s="13"/>
      <c r="S1215" s="13"/>
      <c r="T1215" s="13"/>
      <c r="U1215" s="13"/>
      <c r="V1215" s="13"/>
      <c r="W1215" s="50"/>
      <c r="X1215" s="69">
        <v>3300</v>
      </c>
      <c r="Y1215" s="7">
        <v>3344</v>
      </c>
      <c r="Z1215" s="68">
        <v>3298</v>
      </c>
      <c r="AA1215" s="68">
        <v>3329</v>
      </c>
      <c r="AG1215" s="37"/>
      <c r="AH1215" s="37"/>
      <c r="AP1215" s="14">
        <v>3260</v>
      </c>
      <c r="AQ1215" s="14">
        <v>3312</v>
      </c>
      <c r="AR1215" s="14">
        <v>3255</v>
      </c>
      <c r="AS1215" s="14">
        <v>3299</v>
      </c>
      <c r="AT1215" s="14">
        <v>3246.6666666666665</v>
      </c>
      <c r="AU1215" s="127">
        <v>0</v>
      </c>
      <c r="AV1215" s="127" t="s">
        <v>618</v>
      </c>
      <c r="AW1215" s="14">
        <v>1711</v>
      </c>
      <c r="AX1215" s="127" t="s">
        <v>618</v>
      </c>
      <c r="AY1215" s="14">
        <v>1392</v>
      </c>
      <c r="AZ1215" s="1">
        <v>3302</v>
      </c>
      <c r="BA1215" s="1">
        <v>3324</v>
      </c>
      <c r="BB1215" s="1">
        <v>3296</v>
      </c>
      <c r="BC1215" s="1">
        <v>3323</v>
      </c>
      <c r="BH1215" s="1">
        <v>3303</v>
      </c>
      <c r="BI1215" s="1">
        <v>1806</v>
      </c>
      <c r="BJ1215" s="1">
        <v>1322</v>
      </c>
      <c r="BK1215" s="1">
        <v>1.3661119515885023</v>
      </c>
      <c r="BL1215" s="1">
        <v>3302</v>
      </c>
      <c r="BM1215" s="1">
        <v>3324</v>
      </c>
      <c r="BN1215" s="1">
        <v>3296</v>
      </c>
      <c r="BO1215" s="1">
        <v>3316</v>
      </c>
      <c r="BP1215" s="1">
        <v>3302</v>
      </c>
      <c r="BQ1215" s="1">
        <v>3333</v>
      </c>
      <c r="BR1215" s="1">
        <v>3296</v>
      </c>
      <c r="BS1215" s="1">
        <v>3332</v>
      </c>
      <c r="BT1215" s="1">
        <v>3302</v>
      </c>
      <c r="BU1215" s="1">
        <v>3309</v>
      </c>
      <c r="BV1215" s="1">
        <v>3296</v>
      </c>
      <c r="BW1215" s="1">
        <v>3308</v>
      </c>
      <c r="BX1215" s="1">
        <v>912.25</v>
      </c>
    </row>
    <row r="1216" spans="1:76">
      <c r="A1216" s="1">
        <v>2017</v>
      </c>
      <c r="B1216" s="1">
        <v>4</v>
      </c>
      <c r="C1216" s="24">
        <v>43089</v>
      </c>
      <c r="D1216" s="26">
        <v>3324</v>
      </c>
      <c r="E1216" s="26">
        <v>3330</v>
      </c>
      <c r="F1216" s="26">
        <v>3313</v>
      </c>
      <c r="G1216" s="26">
        <v>3318</v>
      </c>
      <c r="H1216" s="1">
        <v>919.28</v>
      </c>
      <c r="I1216" s="81">
        <v>133.64457200000001</v>
      </c>
      <c r="J1216" s="119">
        <v>133.73603399999999</v>
      </c>
      <c r="K1216" s="119">
        <v>86.527742000000003</v>
      </c>
      <c r="L1216" s="72">
        <v>86.588262</v>
      </c>
      <c r="M1216" s="7">
        <v>3325</v>
      </c>
      <c r="O1216" s="84"/>
      <c r="P1216" s="13"/>
      <c r="Q1216" s="13"/>
      <c r="R1216" s="13"/>
      <c r="S1216" s="13"/>
      <c r="T1216" s="13"/>
      <c r="U1216" s="13"/>
      <c r="V1216" s="13"/>
      <c r="W1216" s="50"/>
      <c r="X1216" s="69">
        <v>3328</v>
      </c>
      <c r="Y1216" s="7">
        <v>3367</v>
      </c>
      <c r="Z1216" s="68">
        <v>3324</v>
      </c>
      <c r="AA1216" s="68">
        <v>3355</v>
      </c>
      <c r="AG1216" s="37"/>
      <c r="AH1216" s="37"/>
      <c r="AP1216" s="14">
        <v>3302</v>
      </c>
      <c r="AQ1216" s="14">
        <v>3342</v>
      </c>
      <c r="AR1216" s="14">
        <v>3296</v>
      </c>
      <c r="AS1216" s="14">
        <v>3314</v>
      </c>
      <c r="AT1216" s="14">
        <v>3287</v>
      </c>
      <c r="AU1216" s="127">
        <v>6</v>
      </c>
      <c r="AV1216" s="127" t="s">
        <v>618</v>
      </c>
      <c r="AW1216" s="14">
        <v>1711</v>
      </c>
      <c r="AX1216" s="127" t="s">
        <v>618</v>
      </c>
      <c r="AY1216" s="14">
        <v>1392</v>
      </c>
      <c r="AZ1216" s="1">
        <v>3325</v>
      </c>
      <c r="BA1216" s="1">
        <v>3366</v>
      </c>
      <c r="BB1216" s="1">
        <v>3323</v>
      </c>
      <c r="BC1216" s="1">
        <v>3360</v>
      </c>
      <c r="BH1216" s="1">
        <v>3327</v>
      </c>
      <c r="BI1216" s="1">
        <v>1545</v>
      </c>
      <c r="BJ1216" s="1">
        <v>1241</v>
      </c>
      <c r="BK1216" s="1">
        <v>1.2449637389202257</v>
      </c>
      <c r="BL1216" s="1">
        <v>3325</v>
      </c>
      <c r="BM1216" s="1">
        <v>3350</v>
      </c>
      <c r="BN1216" s="1">
        <v>3323</v>
      </c>
      <c r="BO1216" s="1">
        <v>3348</v>
      </c>
      <c r="BP1216" s="1">
        <v>3325</v>
      </c>
      <c r="BQ1216" s="1">
        <v>3366</v>
      </c>
      <c r="BR1216" s="1">
        <v>3323</v>
      </c>
      <c r="BS1216" s="1">
        <v>3352</v>
      </c>
      <c r="BT1216" s="1">
        <v>3325</v>
      </c>
      <c r="BU1216" s="1">
        <v>3336</v>
      </c>
      <c r="BV1216" s="1">
        <v>3323</v>
      </c>
      <c r="BW1216" s="1">
        <v>3332</v>
      </c>
      <c r="BX1216" s="1">
        <v>916.38</v>
      </c>
    </row>
    <row r="1217" spans="1:76">
      <c r="A1217" s="1">
        <v>2017</v>
      </c>
      <c r="B1217" s="1">
        <v>5</v>
      </c>
      <c r="C1217" s="24">
        <v>43090</v>
      </c>
      <c r="D1217" s="26">
        <v>3353</v>
      </c>
      <c r="E1217" s="26">
        <v>3358</v>
      </c>
      <c r="F1217" s="26">
        <v>3342</v>
      </c>
      <c r="G1217" s="26">
        <v>3342</v>
      </c>
      <c r="H1217" s="1">
        <v>916.45</v>
      </c>
      <c r="I1217" s="81">
        <v>134.594988</v>
      </c>
      <c r="J1217" s="119">
        <v>134.746152</v>
      </c>
      <c r="K1217" s="119">
        <v>86.906082999999995</v>
      </c>
      <c r="L1217" s="72">
        <v>86.948375999999996</v>
      </c>
      <c r="M1217" s="7">
        <v>3346</v>
      </c>
      <c r="O1217" s="84"/>
      <c r="P1217" s="13"/>
      <c r="Q1217" s="13"/>
      <c r="R1217" s="13"/>
      <c r="S1217" s="13"/>
      <c r="T1217" s="13"/>
      <c r="U1217" s="13"/>
      <c r="V1217" s="13"/>
      <c r="W1217" s="50"/>
      <c r="X1217" s="69">
        <v>3349</v>
      </c>
      <c r="Y1217" s="7">
        <v>3358</v>
      </c>
      <c r="Z1217" s="68">
        <v>3331</v>
      </c>
      <c r="AA1217" s="68">
        <v>3342</v>
      </c>
      <c r="AG1217" s="37"/>
      <c r="AH1217" s="37"/>
      <c r="AP1217" s="14">
        <v>3325</v>
      </c>
      <c r="AQ1217" s="14">
        <v>3366</v>
      </c>
      <c r="AR1217" s="14">
        <v>3323</v>
      </c>
      <c r="AS1217" s="14">
        <v>3351</v>
      </c>
      <c r="AT1217" s="14">
        <v>3321.3333333333335</v>
      </c>
      <c r="AU1217" s="127">
        <v>11</v>
      </c>
      <c r="AV1217" s="127" t="s">
        <v>618</v>
      </c>
      <c r="AW1217" s="14">
        <v>1711</v>
      </c>
      <c r="AX1217" s="127" t="s">
        <v>618</v>
      </c>
      <c r="AY1217" s="14">
        <v>1392</v>
      </c>
      <c r="AZ1217" s="1">
        <v>3347</v>
      </c>
      <c r="BA1217" s="1">
        <v>3349</v>
      </c>
      <c r="BB1217" s="1">
        <v>3327</v>
      </c>
      <c r="BC1217" s="1">
        <v>3342</v>
      </c>
      <c r="BH1217" s="1">
        <v>3349</v>
      </c>
      <c r="BI1217" s="1">
        <v>1568</v>
      </c>
      <c r="BJ1217" s="1">
        <v>1158</v>
      </c>
      <c r="BK1217" s="1">
        <v>1.3540587219343696</v>
      </c>
      <c r="BL1217" s="1">
        <v>3347</v>
      </c>
      <c r="BM1217" s="1">
        <v>3348</v>
      </c>
      <c r="BN1217" s="1">
        <v>3327</v>
      </c>
      <c r="BO1217" s="1">
        <v>3337</v>
      </c>
      <c r="BP1217" s="1">
        <v>3347</v>
      </c>
      <c r="BQ1217" s="1">
        <v>3352</v>
      </c>
      <c r="BR1217" s="1">
        <v>3327</v>
      </c>
      <c r="BS1217" s="1">
        <v>3350</v>
      </c>
      <c r="BT1217" s="1">
        <v>3347</v>
      </c>
      <c r="BU1217" s="1">
        <v>3348</v>
      </c>
      <c r="BV1217" s="1">
        <v>3335</v>
      </c>
      <c r="BW1217" s="1">
        <v>3336</v>
      </c>
      <c r="BX1217" s="1">
        <v>914.67</v>
      </c>
    </row>
    <row r="1218" spans="1:76">
      <c r="A1218" s="1">
        <v>2017</v>
      </c>
      <c r="B1218" s="1">
        <v>6</v>
      </c>
      <c r="C1218" s="24">
        <v>43091</v>
      </c>
      <c r="D1218" s="26">
        <v>3335</v>
      </c>
      <c r="E1218" s="26">
        <v>3335</v>
      </c>
      <c r="F1218" s="26">
        <v>3310</v>
      </c>
      <c r="G1218" s="26">
        <v>3329</v>
      </c>
      <c r="H1218" s="1">
        <v>917.04</v>
      </c>
      <c r="I1218" s="81">
        <v>134.38775999999999</v>
      </c>
      <c r="J1218" s="119">
        <v>134.38828000000001</v>
      </c>
      <c r="K1218" s="119">
        <v>87.438190000000006</v>
      </c>
      <c r="L1218" s="72">
        <v>87.400559999999999</v>
      </c>
      <c r="M1218" s="7">
        <v>3331</v>
      </c>
      <c r="O1218" s="84"/>
      <c r="P1218" s="13"/>
      <c r="Q1218" s="13"/>
      <c r="R1218" s="13"/>
      <c r="S1218" s="13"/>
      <c r="T1218" s="13"/>
      <c r="U1218" s="13"/>
      <c r="V1218" s="13"/>
      <c r="W1218" s="50"/>
      <c r="X1218" s="69">
        <v>3335</v>
      </c>
      <c r="Y1218" s="7">
        <v>3358</v>
      </c>
      <c r="Z1218" s="68">
        <v>3330</v>
      </c>
      <c r="AA1218" s="68">
        <v>3342</v>
      </c>
      <c r="AG1218" s="37"/>
      <c r="AH1218" s="37"/>
      <c r="AP1218" s="14">
        <v>3347</v>
      </c>
      <c r="AQ1218" s="14">
        <v>3357</v>
      </c>
      <c r="AR1218" s="14">
        <v>3327</v>
      </c>
      <c r="AS1218" s="14">
        <v>3329</v>
      </c>
      <c r="AT1218" s="14">
        <v>3331.3333333333335</v>
      </c>
      <c r="AU1218" s="127">
        <v>6</v>
      </c>
      <c r="AV1218" s="127" t="s">
        <v>618</v>
      </c>
      <c r="AW1218" s="14">
        <v>1711</v>
      </c>
      <c r="AX1218" s="127">
        <v>-14</v>
      </c>
      <c r="AY1218" s="14">
        <v>1378</v>
      </c>
      <c r="AZ1218" s="1">
        <v>3331</v>
      </c>
      <c r="BA1218" s="1">
        <v>3347</v>
      </c>
      <c r="BB1218" s="1">
        <v>3328</v>
      </c>
      <c r="BC1218" s="1">
        <v>3338</v>
      </c>
      <c r="BH1218" s="1">
        <v>3333</v>
      </c>
      <c r="BI1218" s="1">
        <v>1416</v>
      </c>
      <c r="BJ1218" s="1">
        <v>1341</v>
      </c>
      <c r="BK1218" s="1">
        <v>1.0559284116331096</v>
      </c>
      <c r="BL1218" s="1">
        <v>3331</v>
      </c>
      <c r="BM1218" s="1">
        <v>3347</v>
      </c>
      <c r="BN1218" s="1">
        <v>3328</v>
      </c>
      <c r="BO1218" s="1">
        <v>3334</v>
      </c>
      <c r="BP1218" s="1">
        <v>3331</v>
      </c>
      <c r="BQ1218" s="1">
        <v>3358</v>
      </c>
      <c r="BR1218" s="1">
        <v>3328</v>
      </c>
      <c r="BS1218" s="1">
        <v>3351</v>
      </c>
      <c r="BT1218" s="1">
        <v>3331</v>
      </c>
      <c r="BU1218" s="1">
        <v>3344</v>
      </c>
      <c r="BV1218" s="1">
        <v>3331</v>
      </c>
      <c r="BW1218" s="1">
        <v>3344</v>
      </c>
      <c r="BX1218" s="1">
        <v>917.3</v>
      </c>
    </row>
    <row r="1219" spans="1:76">
      <c r="A1219" s="1">
        <v>2017</v>
      </c>
      <c r="B1219" s="1">
        <v>2</v>
      </c>
      <c r="C1219" s="24">
        <v>43094</v>
      </c>
      <c r="D1219" s="26">
        <v>3339</v>
      </c>
      <c r="E1219" s="26">
        <v>3349</v>
      </c>
      <c r="F1219" s="26">
        <v>3327</v>
      </c>
      <c r="G1219" s="26">
        <v>3331</v>
      </c>
      <c r="H1219" s="1">
        <v>917.04</v>
      </c>
      <c r="I1219" s="81">
        <v>134.38245000000001</v>
      </c>
      <c r="J1219" s="119">
        <v>134.394316</v>
      </c>
      <c r="K1219" s="119">
        <v>87.462975</v>
      </c>
      <c r="L1219" s="72">
        <v>87.459372000000002</v>
      </c>
      <c r="M1219" s="7">
        <v>3331</v>
      </c>
      <c r="O1219" s="84"/>
      <c r="P1219" s="13"/>
      <c r="Q1219" s="13"/>
      <c r="R1219" s="13"/>
      <c r="S1219" s="13"/>
      <c r="T1219" s="13"/>
      <c r="U1219" s="13"/>
      <c r="V1219" s="13"/>
      <c r="W1219" s="50"/>
      <c r="X1219" s="69">
        <v>3331</v>
      </c>
      <c r="Y1219" s="7">
        <v>3335</v>
      </c>
      <c r="Z1219" s="68">
        <v>3331</v>
      </c>
      <c r="AA1219" s="68">
        <v>3332</v>
      </c>
      <c r="AG1219" s="37"/>
      <c r="AH1219" s="37"/>
      <c r="AP1219" s="14">
        <v>3331</v>
      </c>
      <c r="AQ1219" s="14">
        <v>3358</v>
      </c>
      <c r="AR1219" s="14">
        <v>3328</v>
      </c>
      <c r="AS1219" s="14">
        <v>3337</v>
      </c>
      <c r="AT1219" s="14">
        <v>3339</v>
      </c>
      <c r="AU1219" s="127">
        <v>8</v>
      </c>
      <c r="AV1219" s="127" t="s">
        <v>618</v>
      </c>
      <c r="AW1219" s="14">
        <v>1711</v>
      </c>
      <c r="AX1219" s="127" t="s">
        <v>618</v>
      </c>
      <c r="AY1219" s="14">
        <v>1378</v>
      </c>
      <c r="AZ1219" s="1">
        <v>3331</v>
      </c>
      <c r="BA1219" s="1">
        <v>3347</v>
      </c>
      <c r="BB1219" s="1">
        <v>3328</v>
      </c>
      <c r="BC1219" s="1">
        <v>3338</v>
      </c>
      <c r="BH1219" s="1">
        <v>3347</v>
      </c>
      <c r="BI1219" s="1">
        <v>603</v>
      </c>
      <c r="BJ1219" s="1">
        <v>666</v>
      </c>
      <c r="BK1219" s="1">
        <v>0.90540540540540537</v>
      </c>
      <c r="BL1219" s="1">
        <v>3331</v>
      </c>
      <c r="BM1219" s="1">
        <v>3347</v>
      </c>
      <c r="BN1219" s="1">
        <v>3328</v>
      </c>
      <c r="BO1219" s="1">
        <v>3334</v>
      </c>
      <c r="BP1219" s="1">
        <v>3331</v>
      </c>
      <c r="BQ1219" s="1">
        <v>3358</v>
      </c>
      <c r="BR1219" s="1">
        <v>3328</v>
      </c>
      <c r="BS1219" s="1">
        <v>3351</v>
      </c>
      <c r="BT1219" s="1">
        <v>3331</v>
      </c>
      <c r="BU1219" s="1">
        <v>3344</v>
      </c>
      <c r="BV1219" s="1">
        <v>3331</v>
      </c>
      <c r="BW1219" s="1">
        <v>3344</v>
      </c>
      <c r="BX1219" s="1">
        <v>917.04</v>
      </c>
    </row>
    <row r="1220" spans="1:76">
      <c r="A1220" s="1">
        <v>2017</v>
      </c>
      <c r="B1220" s="1">
        <v>3</v>
      </c>
      <c r="C1220" s="24">
        <v>43095</v>
      </c>
      <c r="D1220" s="26">
        <v>3332</v>
      </c>
      <c r="E1220" s="26">
        <v>3358</v>
      </c>
      <c r="F1220" s="26">
        <v>3330</v>
      </c>
      <c r="G1220" s="26">
        <v>3358</v>
      </c>
      <c r="H1220" s="1">
        <v>922.35</v>
      </c>
      <c r="I1220" s="81">
        <v>134.476844</v>
      </c>
      <c r="J1220" s="119">
        <v>134.452572</v>
      </c>
      <c r="K1220" s="119">
        <v>87.460375999999997</v>
      </c>
      <c r="L1220" s="72">
        <v>87.448550999999995</v>
      </c>
      <c r="M1220" s="7">
        <v>3359</v>
      </c>
      <c r="O1220" s="84"/>
      <c r="P1220" s="13"/>
      <c r="Q1220" s="13"/>
      <c r="R1220" s="13"/>
      <c r="S1220" s="13"/>
      <c r="T1220" s="13"/>
      <c r="U1220" s="13"/>
      <c r="V1220" s="13"/>
      <c r="W1220" s="50"/>
      <c r="X1220" s="69">
        <v>3357</v>
      </c>
      <c r="Y1220" s="7">
        <v>3359</v>
      </c>
      <c r="Z1220" s="68">
        <v>3341</v>
      </c>
      <c r="AA1220" s="68">
        <v>3353</v>
      </c>
      <c r="AG1220" s="37"/>
      <c r="AH1220" s="37"/>
      <c r="AP1220" s="14">
        <v>3333</v>
      </c>
      <c r="AQ1220" s="14">
        <v>3347</v>
      </c>
      <c r="AR1220" s="14">
        <v>3330</v>
      </c>
      <c r="AS1220" s="14">
        <v>3343</v>
      </c>
      <c r="AT1220" s="14">
        <v>3336.3333333333335</v>
      </c>
      <c r="AU1220" s="127">
        <v>26</v>
      </c>
      <c r="AV1220" s="127">
        <v>-1</v>
      </c>
      <c r="AW1220" s="14">
        <v>1710</v>
      </c>
      <c r="AX1220" s="127" t="s">
        <v>618</v>
      </c>
      <c r="AY1220" s="14">
        <v>1378</v>
      </c>
      <c r="AZ1220" s="1">
        <v>3359</v>
      </c>
      <c r="BA1220" s="1">
        <v>3359</v>
      </c>
      <c r="BB1220" s="1">
        <v>3341</v>
      </c>
      <c r="BC1220" s="1">
        <v>3346</v>
      </c>
      <c r="BH1220" s="1">
        <v>3340</v>
      </c>
      <c r="BI1220" s="1">
        <v>195</v>
      </c>
      <c r="BJ1220" s="1">
        <v>255</v>
      </c>
      <c r="BK1220" s="1">
        <v>0.76470588235294112</v>
      </c>
      <c r="BL1220" s="1">
        <v>3359</v>
      </c>
      <c r="BM1220" s="1">
        <v>3359</v>
      </c>
      <c r="BN1220" s="1">
        <v>3341</v>
      </c>
      <c r="BO1220" s="1">
        <v>3346</v>
      </c>
      <c r="BP1220" s="1">
        <v>3359</v>
      </c>
      <c r="BQ1220" s="1">
        <v>3359</v>
      </c>
      <c r="BR1220" s="1">
        <v>3341</v>
      </c>
      <c r="BS1220" s="1">
        <v>3349</v>
      </c>
      <c r="BT1220" s="1">
        <v>3359</v>
      </c>
      <c r="BU1220" s="1">
        <v>3359</v>
      </c>
      <c r="BV1220" s="1">
        <v>3351</v>
      </c>
      <c r="BW1220" s="1">
        <v>3352</v>
      </c>
      <c r="BX1220" s="1">
        <v>921.46</v>
      </c>
    </row>
    <row r="1221" spans="1:76">
      <c r="A1221" s="1">
        <v>2017</v>
      </c>
      <c r="B1221" s="1">
        <v>4</v>
      </c>
      <c r="C1221" s="24">
        <v>43096</v>
      </c>
      <c r="D1221" s="26">
        <v>3348</v>
      </c>
      <c r="E1221" s="26">
        <v>3358</v>
      </c>
      <c r="F1221" s="26">
        <v>3345</v>
      </c>
      <c r="G1221" s="26">
        <v>3353</v>
      </c>
      <c r="H1221" s="1">
        <v>920.32</v>
      </c>
      <c r="I1221" s="81">
        <v>134.44708199999999</v>
      </c>
      <c r="J1221" s="119">
        <v>134.423326</v>
      </c>
      <c r="K1221" s="119">
        <v>87.643017</v>
      </c>
      <c r="L1221" s="72">
        <v>87.672798999999998</v>
      </c>
      <c r="M1221" s="7">
        <v>3358</v>
      </c>
      <c r="O1221" s="84"/>
      <c r="P1221" s="13"/>
      <c r="Q1221" s="13"/>
      <c r="R1221" s="13"/>
      <c r="S1221" s="13"/>
      <c r="T1221" s="13"/>
      <c r="U1221" s="13"/>
      <c r="V1221" s="13"/>
      <c r="W1221" s="50"/>
      <c r="X1221" s="69">
        <v>3357</v>
      </c>
      <c r="Y1221" s="7">
        <v>3370</v>
      </c>
      <c r="Z1221" s="68">
        <v>3350</v>
      </c>
      <c r="AA1221" s="68">
        <v>3357</v>
      </c>
      <c r="AG1221" s="37"/>
      <c r="AH1221" s="37"/>
      <c r="AP1221" s="14">
        <v>3359</v>
      </c>
      <c r="AQ1221" s="14">
        <v>3359</v>
      </c>
      <c r="AR1221" s="14">
        <v>3341</v>
      </c>
      <c r="AS1221" s="14">
        <v>3354</v>
      </c>
      <c r="AT1221" s="14">
        <v>3344.6666666666665</v>
      </c>
      <c r="AU1221" s="127">
        <v>5</v>
      </c>
      <c r="AV1221" s="127" t="s">
        <v>618</v>
      </c>
      <c r="AW1221" s="14">
        <v>1710</v>
      </c>
      <c r="AX1221" s="127" t="s">
        <v>618</v>
      </c>
      <c r="AY1221" s="14">
        <v>1378</v>
      </c>
      <c r="AZ1221" s="1">
        <v>3358</v>
      </c>
      <c r="BA1221" s="1">
        <v>3375</v>
      </c>
      <c r="BB1221" s="1">
        <v>3354</v>
      </c>
      <c r="BC1221" s="1">
        <v>3357</v>
      </c>
      <c r="BH1221" s="1">
        <v>3349</v>
      </c>
      <c r="BI1221" s="1">
        <v>768</v>
      </c>
      <c r="BJ1221" s="1">
        <v>864</v>
      </c>
      <c r="BK1221" s="1">
        <v>0.88888888888888884</v>
      </c>
      <c r="BL1221" s="1">
        <v>3358</v>
      </c>
      <c r="BM1221" s="1">
        <v>3366</v>
      </c>
      <c r="BN1221" s="1">
        <v>3355</v>
      </c>
      <c r="BO1221" s="1">
        <v>3356</v>
      </c>
      <c r="BP1221" s="1">
        <v>3358</v>
      </c>
      <c r="BQ1221" s="1">
        <v>3375</v>
      </c>
      <c r="BR1221" s="1">
        <v>3352</v>
      </c>
      <c r="BS1221" s="1">
        <v>3356</v>
      </c>
      <c r="BT1221" s="1">
        <v>3358</v>
      </c>
      <c r="BU1221" s="1">
        <v>3362</v>
      </c>
      <c r="BV1221" s="1">
        <v>3356</v>
      </c>
      <c r="BW1221" s="1">
        <v>3361</v>
      </c>
      <c r="BX1221" s="1">
        <v>923.68</v>
      </c>
    </row>
    <row r="1222" spans="1:76">
      <c r="A1222" s="1">
        <v>2017</v>
      </c>
      <c r="B1222" s="1">
        <v>5</v>
      </c>
      <c r="C1222" s="24">
        <v>43097</v>
      </c>
      <c r="D1222" s="26">
        <v>3352</v>
      </c>
      <c r="E1222" s="26">
        <v>3370</v>
      </c>
      <c r="F1222" s="26">
        <v>3351</v>
      </c>
      <c r="G1222" s="26">
        <v>3362</v>
      </c>
      <c r="H1222" s="1">
        <v>928.43</v>
      </c>
      <c r="I1222" s="81">
        <v>134.581028</v>
      </c>
      <c r="J1222" s="119">
        <v>134.48557199999999</v>
      </c>
      <c r="K1222" s="119">
        <v>87.8904</v>
      </c>
      <c r="L1222" s="72">
        <v>87.925071000000003</v>
      </c>
      <c r="M1222" s="7">
        <v>3369</v>
      </c>
      <c r="O1222" s="84"/>
      <c r="P1222" s="13"/>
      <c r="Q1222" s="13"/>
      <c r="R1222" s="13"/>
      <c r="S1222" s="13"/>
      <c r="T1222" s="13"/>
      <c r="U1222" s="13"/>
      <c r="V1222" s="13"/>
      <c r="W1222" s="50"/>
      <c r="X1222" s="69">
        <v>3364</v>
      </c>
      <c r="Y1222" s="7">
        <v>3368</v>
      </c>
      <c r="Z1222" s="68">
        <v>3357</v>
      </c>
      <c r="AA1222" s="68">
        <v>3367</v>
      </c>
      <c r="AG1222" s="37"/>
      <c r="AH1222" s="37"/>
      <c r="AP1222" s="14">
        <v>3358</v>
      </c>
      <c r="AQ1222" s="14">
        <v>3375</v>
      </c>
      <c r="AR1222" s="14">
        <v>3350</v>
      </c>
      <c r="AS1222" s="14">
        <v>3360</v>
      </c>
      <c r="AT1222" s="14">
        <v>3352.3333333333335</v>
      </c>
      <c r="AU1222" s="127">
        <v>10</v>
      </c>
      <c r="AV1222" s="127" t="s">
        <v>618</v>
      </c>
      <c r="AW1222" s="14">
        <v>1710</v>
      </c>
      <c r="AX1222" s="127" t="s">
        <v>618</v>
      </c>
      <c r="AY1222" s="14">
        <v>1378</v>
      </c>
      <c r="AZ1222" s="1">
        <v>3362</v>
      </c>
      <c r="BA1222" s="1">
        <v>3369</v>
      </c>
      <c r="BB1222" s="1">
        <v>3356</v>
      </c>
      <c r="BC1222" s="1">
        <v>3363</v>
      </c>
      <c r="BH1222" s="1">
        <v>3358</v>
      </c>
      <c r="BI1222" s="1">
        <v>955</v>
      </c>
      <c r="BJ1222" s="1">
        <v>833</v>
      </c>
      <c r="BK1222" s="1">
        <v>1.1464585834333734</v>
      </c>
      <c r="BL1222" s="1">
        <v>3362</v>
      </c>
      <c r="BM1222" s="1">
        <v>3367</v>
      </c>
      <c r="BN1222" s="1">
        <v>3356</v>
      </c>
      <c r="BO1222" s="1">
        <v>3364</v>
      </c>
      <c r="BP1222" s="1">
        <v>3362</v>
      </c>
      <c r="BQ1222" s="1">
        <v>3369</v>
      </c>
      <c r="BR1222" s="1">
        <v>3356</v>
      </c>
      <c r="BS1222" s="1">
        <v>3363</v>
      </c>
      <c r="BT1222" s="1">
        <v>3362</v>
      </c>
      <c r="BU1222" s="1">
        <v>3367</v>
      </c>
      <c r="BV1222" s="1">
        <v>3359</v>
      </c>
      <c r="BW1222" s="1">
        <v>3367</v>
      </c>
      <c r="BX1222" s="1">
        <v>927.15</v>
      </c>
    </row>
    <row r="1223" spans="1:76">
      <c r="A1223" s="1">
        <v>2017</v>
      </c>
      <c r="B1223" s="1">
        <v>6</v>
      </c>
      <c r="C1223" s="24">
        <v>43098</v>
      </c>
      <c r="D1223" s="26">
        <v>3366</v>
      </c>
      <c r="E1223" s="26">
        <v>3368</v>
      </c>
      <c r="F1223" s="26">
        <v>3361</v>
      </c>
      <c r="G1223" s="26">
        <v>3365</v>
      </c>
      <c r="H1223" s="1">
        <v>956.66</v>
      </c>
      <c r="I1223" s="81">
        <v>134.66181</v>
      </c>
      <c r="J1223" s="119">
        <v>134.68912800000001</v>
      </c>
      <c r="K1223" s="119">
        <v>87.844470000000001</v>
      </c>
      <c r="L1223" s="72">
        <v>87.820151999999993</v>
      </c>
      <c r="M1223" s="7">
        <v>3367</v>
      </c>
      <c r="O1223" s="84"/>
      <c r="P1223" s="13"/>
      <c r="Q1223" s="13"/>
      <c r="R1223" s="13"/>
      <c r="S1223" s="13"/>
      <c r="T1223" s="13"/>
      <c r="U1223" s="13"/>
      <c r="V1223" s="13"/>
      <c r="W1223" s="50"/>
      <c r="X1223" s="69">
        <v>3365</v>
      </c>
      <c r="Y1223" s="7">
        <v>3390</v>
      </c>
      <c r="Z1223" s="68">
        <v>3361</v>
      </c>
      <c r="AA1223" s="68">
        <v>3369</v>
      </c>
      <c r="AG1223" s="37"/>
      <c r="AH1223" s="37"/>
      <c r="AP1223" s="14">
        <v>3362</v>
      </c>
      <c r="AQ1223" s="14">
        <v>3369</v>
      </c>
      <c r="AR1223" s="14">
        <v>3356</v>
      </c>
      <c r="AS1223" s="14">
        <v>3368</v>
      </c>
      <c r="AT1223" s="14">
        <v>3360.6666666666665</v>
      </c>
      <c r="AZ1223" s="1">
        <v>3367</v>
      </c>
      <c r="BA1223" s="1">
        <v>3379</v>
      </c>
      <c r="BB1223" s="1">
        <v>3362</v>
      </c>
      <c r="BC1223" s="1">
        <v>3375</v>
      </c>
      <c r="BH1223" s="1">
        <v>3364</v>
      </c>
      <c r="BI1223" s="1">
        <v>1427</v>
      </c>
      <c r="BJ1223" s="1">
        <v>1065</v>
      </c>
      <c r="BK1223" s="1">
        <v>1.339906103286385</v>
      </c>
      <c r="BL1223" s="1">
        <v>3367</v>
      </c>
      <c r="BM1223" s="1">
        <v>3367</v>
      </c>
      <c r="BN1223" s="1">
        <v>3362</v>
      </c>
      <c r="BO1223" s="1">
        <v>3366</v>
      </c>
      <c r="BP1223" s="1">
        <v>3367</v>
      </c>
      <c r="BQ1223" s="1">
        <v>3390</v>
      </c>
      <c r="BR1223" s="1">
        <v>3362</v>
      </c>
      <c r="BS1223" s="1">
        <v>3375</v>
      </c>
      <c r="BT1223" s="1">
        <v>3367</v>
      </c>
      <c r="BU1223" s="1">
        <v>3367</v>
      </c>
      <c r="BV1223" s="1">
        <v>3362</v>
      </c>
      <c r="BW1223" s="1">
        <v>3366</v>
      </c>
      <c r="BX1223" s="1">
        <v>929.25</v>
      </c>
    </row>
    <row r="1224" spans="1:76">
      <c r="A1224" s="1">
        <v>2018</v>
      </c>
      <c r="B1224" s="1">
        <v>5</v>
      </c>
      <c r="C1224" s="24">
        <v>43104</v>
      </c>
      <c r="D1224" s="26">
        <v>3439</v>
      </c>
      <c r="E1224" s="26">
        <v>3447</v>
      </c>
      <c r="F1224" s="26">
        <v>3415</v>
      </c>
      <c r="G1224" s="26">
        <v>3423</v>
      </c>
      <c r="H1224" s="1">
        <v>964.6</v>
      </c>
      <c r="I1224" s="81">
        <v>135.32857799999999</v>
      </c>
      <c r="J1224" s="119">
        <v>135.396096</v>
      </c>
      <c r="K1224" s="119">
        <v>88.291038</v>
      </c>
      <c r="L1224" s="72">
        <v>88.313543999999993</v>
      </c>
      <c r="M1224" s="7">
        <v>3425</v>
      </c>
      <c r="O1224" s="84"/>
      <c r="P1224" s="13"/>
      <c r="Q1224" s="13"/>
      <c r="R1224" s="13"/>
      <c r="S1224" s="13"/>
      <c r="T1224" s="13"/>
      <c r="U1224" s="13"/>
      <c r="V1224" s="13"/>
      <c r="W1224" s="50"/>
      <c r="X1224" s="69">
        <v>3426</v>
      </c>
      <c r="Y1224" s="7">
        <v>3491</v>
      </c>
      <c r="Z1224" s="68">
        <v>3424</v>
      </c>
      <c r="AA1224" s="68">
        <v>3462</v>
      </c>
      <c r="AG1224" s="37"/>
      <c r="AH1224" s="37"/>
      <c r="AP1224" s="14">
        <v>3367</v>
      </c>
      <c r="AQ1224" s="14">
        <v>3449</v>
      </c>
      <c r="AR1224" s="14">
        <v>3362</v>
      </c>
      <c r="AS1224" s="14">
        <v>3434</v>
      </c>
      <c r="AT1224" s="14">
        <v>3387.3333333333335</v>
      </c>
      <c r="AU1224" s="127">
        <v>16</v>
      </c>
      <c r="AV1224" s="127" t="s">
        <v>618</v>
      </c>
      <c r="AW1224" s="14">
        <v>0</v>
      </c>
      <c r="AX1224" s="127" t="s">
        <v>618</v>
      </c>
      <c r="AY1224" s="14">
        <v>0</v>
      </c>
      <c r="AZ1224" s="1">
        <v>3426</v>
      </c>
      <c r="BA1224" s="1">
        <v>3470</v>
      </c>
      <c r="BB1224" s="1">
        <v>3425</v>
      </c>
      <c r="BC1224" s="1">
        <v>3468</v>
      </c>
      <c r="BH1224" s="1">
        <v>3444</v>
      </c>
      <c r="BI1224" s="1">
        <v>1296</v>
      </c>
      <c r="BJ1224" s="1">
        <v>1256</v>
      </c>
      <c r="BK1224" s="1">
        <v>1.0318471337579618</v>
      </c>
      <c r="BL1224" s="1">
        <v>3426</v>
      </c>
      <c r="BM1224" s="1">
        <v>3453</v>
      </c>
      <c r="BN1224" s="1">
        <v>3425</v>
      </c>
      <c r="BO1224" s="1">
        <v>3452</v>
      </c>
      <c r="BP1224" s="1">
        <v>3426</v>
      </c>
      <c r="BQ1224" s="1">
        <v>3477</v>
      </c>
      <c r="BR1224" s="1">
        <v>3425</v>
      </c>
      <c r="BS1224" s="1">
        <v>3474</v>
      </c>
      <c r="BT1224" s="1">
        <v>3426</v>
      </c>
      <c r="BU1224" s="1">
        <v>3439</v>
      </c>
      <c r="BV1224" s="1">
        <v>3425</v>
      </c>
      <c r="BW1224" s="1">
        <v>3439</v>
      </c>
      <c r="BX1224" s="1">
        <v>950.4</v>
      </c>
    </row>
    <row r="1225" spans="1:76">
      <c r="A1225" s="1">
        <v>2018</v>
      </c>
      <c r="B1225" s="1">
        <v>6</v>
      </c>
      <c r="C1225" s="24">
        <v>43105</v>
      </c>
      <c r="D1225" s="26">
        <v>3480</v>
      </c>
      <c r="E1225" s="26">
        <v>3491</v>
      </c>
      <c r="F1225" s="26">
        <v>3469</v>
      </c>
      <c r="G1225" s="26">
        <v>3484</v>
      </c>
      <c r="H1225" s="1">
        <v>972.65</v>
      </c>
      <c r="I1225" s="81">
        <v>136.31719200000001</v>
      </c>
      <c r="J1225" s="119">
        <v>136.37221500000001</v>
      </c>
      <c r="K1225" s="119">
        <v>88.601652000000001</v>
      </c>
      <c r="L1225" s="72">
        <v>88.642505</v>
      </c>
      <c r="M1225" s="7">
        <v>3490</v>
      </c>
      <c r="O1225" s="84"/>
      <c r="P1225" s="13"/>
      <c r="Q1225" s="13"/>
      <c r="R1225" s="13"/>
      <c r="S1225" s="13"/>
      <c r="T1225" s="13"/>
      <c r="U1225" s="13"/>
      <c r="V1225" s="13"/>
      <c r="W1225" s="50"/>
      <c r="X1225" s="69">
        <v>3486</v>
      </c>
      <c r="Y1225" s="7">
        <v>3518</v>
      </c>
      <c r="Z1225" s="68">
        <v>3485</v>
      </c>
      <c r="AA1225" s="68">
        <v>3513</v>
      </c>
      <c r="AG1225" s="37"/>
      <c r="AH1225" s="37"/>
      <c r="AP1225" s="14">
        <v>3426</v>
      </c>
      <c r="AQ1225" s="14">
        <v>3493</v>
      </c>
      <c r="AR1225" s="14">
        <v>3425</v>
      </c>
      <c r="AS1225" s="14">
        <v>3482</v>
      </c>
      <c r="AT1225" s="14">
        <v>3428</v>
      </c>
      <c r="AU1225" s="127">
        <v>4</v>
      </c>
      <c r="AV1225" s="127" t="s">
        <v>618</v>
      </c>
      <c r="AW1225" s="14">
        <v>0</v>
      </c>
      <c r="AX1225" s="127" t="s">
        <v>618</v>
      </c>
      <c r="AY1225" s="14">
        <v>0</v>
      </c>
      <c r="AZ1225" s="1">
        <v>3490</v>
      </c>
      <c r="BA1225" s="1">
        <v>3510</v>
      </c>
      <c r="BB1225" s="1">
        <v>3488</v>
      </c>
      <c r="BC1225" s="1">
        <v>3509</v>
      </c>
      <c r="BH1225" s="1">
        <v>3476</v>
      </c>
      <c r="BI1225" s="1">
        <v>1434</v>
      </c>
      <c r="BJ1225" s="1">
        <v>1162</v>
      </c>
      <c r="BK1225" s="1">
        <v>1.23407917383821</v>
      </c>
      <c r="BL1225" s="1">
        <v>3490</v>
      </c>
      <c r="BM1225" s="1">
        <v>3505</v>
      </c>
      <c r="BN1225" s="1">
        <v>3488</v>
      </c>
      <c r="BO1225" s="1">
        <v>3500</v>
      </c>
      <c r="BP1225" s="1">
        <v>3490</v>
      </c>
      <c r="BQ1225" s="1">
        <v>3513</v>
      </c>
      <c r="BR1225" s="1">
        <v>3488</v>
      </c>
      <c r="BS1225" s="1">
        <v>3501</v>
      </c>
      <c r="BT1225" s="1">
        <v>3490</v>
      </c>
      <c r="BU1225" s="1">
        <v>3495</v>
      </c>
      <c r="BV1225" s="1">
        <v>3488</v>
      </c>
      <c r="BW1225" s="1">
        <v>3490</v>
      </c>
      <c r="BX1225" s="1">
        <v>960.93</v>
      </c>
    </row>
    <row r="1226" spans="1:76">
      <c r="A1226" s="1">
        <v>2018</v>
      </c>
      <c r="B1226" s="1">
        <v>3</v>
      </c>
      <c r="C1226" s="24">
        <v>43109</v>
      </c>
      <c r="D1226" s="26">
        <v>3515</v>
      </c>
      <c r="E1226" s="26">
        <v>3522</v>
      </c>
      <c r="F1226" s="26">
        <v>3478</v>
      </c>
      <c r="G1226" s="26">
        <v>3481</v>
      </c>
      <c r="H1226" s="1">
        <v>966.9</v>
      </c>
      <c r="I1226" s="81">
        <v>134.757442</v>
      </c>
      <c r="J1226" s="119">
        <v>134.91734</v>
      </c>
      <c r="K1226" s="119">
        <v>88.481776999999994</v>
      </c>
      <c r="L1226" s="72">
        <v>88.584255999999996</v>
      </c>
      <c r="M1226" s="7">
        <v>3492</v>
      </c>
      <c r="O1226" s="84"/>
      <c r="P1226" s="13"/>
      <c r="Q1226" s="13"/>
      <c r="R1226" s="13"/>
      <c r="S1226" s="13"/>
      <c r="T1226" s="13"/>
      <c r="U1226" s="13"/>
      <c r="V1226" s="13"/>
      <c r="W1226" s="50"/>
      <c r="X1226" s="69">
        <v>3491</v>
      </c>
      <c r="Y1226" s="7">
        <v>3497</v>
      </c>
      <c r="Z1226" s="68">
        <v>3463</v>
      </c>
      <c r="AA1226" s="68">
        <v>3487</v>
      </c>
      <c r="AG1226" s="37"/>
      <c r="AH1226" s="37"/>
      <c r="AP1226" s="14">
        <v>3490</v>
      </c>
      <c r="AQ1226" s="14">
        <v>3523</v>
      </c>
      <c r="AR1226" s="14">
        <v>3488</v>
      </c>
      <c r="AS1226" s="14">
        <v>3511</v>
      </c>
      <c r="AT1226" s="14">
        <v>3475.6666666666665</v>
      </c>
      <c r="AU1226" s="127">
        <v>34</v>
      </c>
      <c r="AV1226" s="127" t="s">
        <v>618</v>
      </c>
      <c r="AW1226" s="14">
        <v>0</v>
      </c>
      <c r="AX1226" s="127" t="s">
        <v>618</v>
      </c>
      <c r="AY1226" s="14">
        <v>0</v>
      </c>
      <c r="AZ1226" s="1">
        <v>3494</v>
      </c>
      <c r="BA1226" s="1">
        <v>3498</v>
      </c>
      <c r="BB1226" s="1">
        <v>3466</v>
      </c>
      <c r="BC1226" s="1">
        <v>3487</v>
      </c>
      <c r="BH1226" s="1">
        <v>3517</v>
      </c>
      <c r="BI1226" s="1">
        <v>1700</v>
      </c>
      <c r="BJ1226" s="1">
        <v>1184</v>
      </c>
      <c r="BK1226" s="1">
        <v>1.4358108108108107</v>
      </c>
      <c r="BL1226" s="1">
        <v>3494</v>
      </c>
      <c r="BM1226" s="1">
        <v>3498</v>
      </c>
      <c r="BN1226" s="1">
        <v>3466</v>
      </c>
      <c r="BO1226" s="1">
        <v>3477</v>
      </c>
      <c r="BP1226" s="1">
        <v>3494</v>
      </c>
      <c r="BQ1226" s="1">
        <v>3499</v>
      </c>
      <c r="BR1226" s="1">
        <v>3466</v>
      </c>
      <c r="BS1226" s="1">
        <v>3480</v>
      </c>
      <c r="BT1226" s="1">
        <v>3494</v>
      </c>
      <c r="BU1226" s="1">
        <v>3498</v>
      </c>
      <c r="BV1226" s="1">
        <v>3481</v>
      </c>
      <c r="BW1226" s="1">
        <v>3484</v>
      </c>
      <c r="BX1226" s="1">
        <v>963.34</v>
      </c>
    </row>
    <row r="1227" spans="1:76">
      <c r="A1227" s="1">
        <v>2018</v>
      </c>
      <c r="B1227" s="1">
        <v>4</v>
      </c>
      <c r="C1227" s="24">
        <v>43110</v>
      </c>
      <c r="D1227" s="26">
        <v>3480</v>
      </c>
      <c r="E1227" s="26">
        <v>3484</v>
      </c>
      <c r="F1227" s="26">
        <v>3439</v>
      </c>
      <c r="G1227" s="26">
        <v>3449</v>
      </c>
      <c r="H1227" s="1">
        <v>971.46</v>
      </c>
      <c r="I1227" s="81">
        <v>133.72552400000001</v>
      </c>
      <c r="J1227" s="119">
        <v>133.507148</v>
      </c>
      <c r="K1227" s="119">
        <v>87.655416000000002</v>
      </c>
      <c r="L1227" s="72">
        <v>87.542736000000005</v>
      </c>
      <c r="M1227" s="7">
        <v>3444</v>
      </c>
      <c r="O1227" s="84"/>
      <c r="P1227" s="13"/>
      <c r="Q1227" s="13"/>
      <c r="R1227" s="13"/>
      <c r="S1227" s="13"/>
      <c r="T1227" s="13"/>
      <c r="U1227" s="13"/>
      <c r="V1227" s="13"/>
      <c r="W1227" s="50"/>
      <c r="X1227" s="69">
        <v>3445</v>
      </c>
      <c r="Y1227" s="7">
        <v>3473</v>
      </c>
      <c r="Z1227" s="68">
        <v>3431</v>
      </c>
      <c r="AA1227" s="68">
        <v>3459</v>
      </c>
      <c r="AG1227" s="37"/>
      <c r="AH1227" s="37"/>
      <c r="AP1227" s="14">
        <v>3494</v>
      </c>
      <c r="AQ1227" s="14">
        <v>3499</v>
      </c>
      <c r="AR1227" s="14">
        <v>3458</v>
      </c>
      <c r="AS1227" s="14">
        <v>3461</v>
      </c>
      <c r="AT1227" s="14">
        <v>3484.6666666666665</v>
      </c>
      <c r="AU1227" s="127">
        <v>31</v>
      </c>
      <c r="AV1227" s="127" t="s">
        <v>618</v>
      </c>
      <c r="AW1227" s="14">
        <v>0</v>
      </c>
      <c r="AX1227" s="127">
        <v>-4</v>
      </c>
      <c r="AY1227" s="14">
        <v>-4</v>
      </c>
      <c r="AZ1227" s="1">
        <v>3444</v>
      </c>
      <c r="BA1227" s="1">
        <v>3472</v>
      </c>
      <c r="BB1227" s="1">
        <v>3431</v>
      </c>
      <c r="BC1227" s="1">
        <v>3467</v>
      </c>
      <c r="BH1227" s="1">
        <v>3478</v>
      </c>
      <c r="BI1227" s="1">
        <v>1289</v>
      </c>
      <c r="BJ1227" s="1">
        <v>1024</v>
      </c>
      <c r="BK1227" s="1">
        <v>1.2587890625</v>
      </c>
      <c r="BL1227" s="1">
        <v>3444</v>
      </c>
      <c r="BM1227" s="1">
        <v>3464</v>
      </c>
      <c r="BN1227" s="1">
        <v>3431</v>
      </c>
      <c r="BO1227" s="1">
        <v>3457</v>
      </c>
      <c r="BP1227" s="1">
        <v>3444</v>
      </c>
      <c r="BQ1227" s="1">
        <v>3472</v>
      </c>
      <c r="BR1227" s="1">
        <v>3431</v>
      </c>
      <c r="BS1227" s="1">
        <v>3465</v>
      </c>
      <c r="BT1227" s="1">
        <v>3444</v>
      </c>
      <c r="BU1227" s="1">
        <v>3454</v>
      </c>
      <c r="BV1227" s="1">
        <v>3431</v>
      </c>
      <c r="BW1227" s="1">
        <v>3448</v>
      </c>
      <c r="BX1227" s="1">
        <v>962.98</v>
      </c>
    </row>
    <row r="1228" spans="1:76">
      <c r="A1228" s="1">
        <v>2018</v>
      </c>
      <c r="B1228" s="1">
        <v>5</v>
      </c>
      <c r="C1228" s="24">
        <v>43111</v>
      </c>
      <c r="D1228" s="26">
        <v>3460</v>
      </c>
      <c r="E1228" s="26">
        <v>3493</v>
      </c>
      <c r="F1228" s="26">
        <v>3460</v>
      </c>
      <c r="G1228" s="26">
        <v>3478</v>
      </c>
      <c r="H1228" s="1">
        <v>984.6</v>
      </c>
      <c r="I1228" s="81">
        <v>133.48920000000001</v>
      </c>
      <c r="J1228" s="119">
        <v>133.510797</v>
      </c>
      <c r="K1228" s="119">
        <v>87.919520000000006</v>
      </c>
      <c r="L1228" s="72">
        <v>87.934014000000005</v>
      </c>
      <c r="M1228" s="7">
        <v>3483</v>
      </c>
      <c r="O1228" s="84"/>
      <c r="P1228" s="13"/>
      <c r="Q1228" s="13"/>
      <c r="R1228" s="13"/>
      <c r="S1228" s="13"/>
      <c r="T1228" s="13"/>
      <c r="U1228" s="13"/>
      <c r="V1228" s="13"/>
      <c r="W1228" s="50"/>
      <c r="X1228" s="69">
        <v>3486</v>
      </c>
      <c r="Y1228" s="7">
        <v>3510</v>
      </c>
      <c r="Z1228" s="68">
        <v>3483</v>
      </c>
      <c r="AA1228" s="68">
        <v>3499</v>
      </c>
      <c r="AG1228" s="37"/>
      <c r="AH1228" s="37"/>
      <c r="AP1228" s="14">
        <v>3444</v>
      </c>
      <c r="AQ1228" s="14">
        <v>3477</v>
      </c>
      <c r="AR1228" s="14">
        <v>3431</v>
      </c>
      <c r="AS1228" s="14">
        <v>3474</v>
      </c>
      <c r="AT1228" s="14">
        <v>3482</v>
      </c>
      <c r="AU1228" s="127">
        <v>18</v>
      </c>
      <c r="AV1228" s="127">
        <v>23</v>
      </c>
      <c r="AW1228" s="14">
        <v>23</v>
      </c>
      <c r="AX1228" s="127" t="s">
        <v>618</v>
      </c>
      <c r="AY1228" s="14">
        <v>-4</v>
      </c>
      <c r="AZ1228" s="1">
        <v>3486</v>
      </c>
      <c r="BA1228" s="1">
        <v>3509</v>
      </c>
      <c r="BB1228" s="1">
        <v>3483</v>
      </c>
      <c r="BC1228" s="1">
        <v>3505</v>
      </c>
      <c r="BH1228" s="1">
        <v>3471</v>
      </c>
      <c r="BI1228" s="1">
        <v>898</v>
      </c>
      <c r="BJ1228" s="1">
        <v>796</v>
      </c>
      <c r="BK1228" s="1">
        <v>1.1281407035175879</v>
      </c>
      <c r="BL1228" s="1">
        <v>3486</v>
      </c>
      <c r="BM1228" s="1">
        <v>3498</v>
      </c>
      <c r="BN1228" s="1">
        <v>3483</v>
      </c>
      <c r="BO1228" s="1">
        <v>3498</v>
      </c>
      <c r="BP1228" s="1">
        <v>3486</v>
      </c>
      <c r="BQ1228" s="1">
        <v>3509</v>
      </c>
      <c r="BR1228" s="1">
        <v>3483</v>
      </c>
      <c r="BS1228" s="1">
        <v>3504</v>
      </c>
      <c r="BT1228" s="1">
        <v>3486</v>
      </c>
      <c r="BU1228" s="1">
        <v>3491</v>
      </c>
      <c r="BV1228" s="1">
        <v>3483</v>
      </c>
      <c r="BW1228" s="1">
        <v>3488</v>
      </c>
      <c r="BX1228" s="1">
        <v>975.35</v>
      </c>
    </row>
    <row r="1229" spans="1:76">
      <c r="A1229" s="1">
        <v>2018</v>
      </c>
      <c r="B1229" s="1">
        <v>6</v>
      </c>
      <c r="C1229" s="24">
        <v>43112</v>
      </c>
      <c r="D1229" s="26">
        <v>3502</v>
      </c>
      <c r="E1229" s="26">
        <v>3535</v>
      </c>
      <c r="F1229" s="26">
        <v>3502</v>
      </c>
      <c r="G1229" s="26">
        <v>3529</v>
      </c>
      <c r="H1229" s="1">
        <v>994.32</v>
      </c>
      <c r="I1229" s="81">
        <v>134.107204</v>
      </c>
      <c r="J1229" s="119">
        <v>134.17029600000001</v>
      </c>
      <c r="K1229" s="119">
        <v>87.753556000000003</v>
      </c>
      <c r="L1229" s="72">
        <v>87.733152000000004</v>
      </c>
      <c r="M1229" s="7">
        <v>3535</v>
      </c>
      <c r="O1229" s="84"/>
      <c r="P1229" s="13"/>
      <c r="Q1229" s="13"/>
      <c r="R1229" s="13"/>
      <c r="S1229" s="13"/>
      <c r="T1229" s="13"/>
      <c r="U1229" s="13"/>
      <c r="V1229" s="13"/>
      <c r="W1229" s="50"/>
      <c r="X1229" s="69">
        <v>3534</v>
      </c>
      <c r="Y1229" s="7">
        <v>3560</v>
      </c>
      <c r="Z1229" s="68">
        <v>3518</v>
      </c>
      <c r="AA1229" s="68">
        <v>3545</v>
      </c>
      <c r="AG1229" s="37"/>
      <c r="AH1229" s="37"/>
      <c r="AP1229" s="14">
        <v>3486</v>
      </c>
      <c r="AQ1229" s="14">
        <v>3512</v>
      </c>
      <c r="AR1229" s="14">
        <v>3483</v>
      </c>
      <c r="AS1229" s="14">
        <v>3506</v>
      </c>
      <c r="AT1229" s="14">
        <v>3480.3333333333335</v>
      </c>
      <c r="AU1229" s="127">
        <v>27</v>
      </c>
      <c r="AV1229" s="127">
        <v>22</v>
      </c>
      <c r="AW1229" s="14">
        <v>45</v>
      </c>
      <c r="AX1229" s="127" t="s">
        <v>618</v>
      </c>
      <c r="AY1229" s="14">
        <v>-4</v>
      </c>
      <c r="AZ1229" s="1">
        <v>3533</v>
      </c>
      <c r="BA1229" s="1">
        <v>3552</v>
      </c>
      <c r="BB1229" s="1">
        <v>3529</v>
      </c>
      <c r="BC1229" s="1">
        <v>3550</v>
      </c>
      <c r="BH1229" s="1">
        <v>3505</v>
      </c>
      <c r="BI1229" s="1">
        <v>1544</v>
      </c>
      <c r="BJ1229" s="1">
        <v>1099</v>
      </c>
      <c r="BK1229" s="1">
        <v>1.4049135577797998</v>
      </c>
      <c r="BL1229" s="1">
        <v>3533</v>
      </c>
      <c r="BM1229" s="1">
        <v>3549</v>
      </c>
      <c r="BN1229" s="1">
        <v>3529</v>
      </c>
      <c r="BO1229" s="1">
        <v>3545</v>
      </c>
      <c r="BP1229" s="1">
        <v>3533</v>
      </c>
      <c r="BQ1229" s="1">
        <v>3552</v>
      </c>
      <c r="BR1229" s="1">
        <v>3529</v>
      </c>
      <c r="BS1229" s="1">
        <v>3549</v>
      </c>
      <c r="BT1229" s="1">
        <v>3533</v>
      </c>
      <c r="BU1229" s="1">
        <v>3539</v>
      </c>
      <c r="BV1229" s="1">
        <v>3529</v>
      </c>
      <c r="BW1229" s="1">
        <v>3538</v>
      </c>
      <c r="BX1229" s="1">
        <v>992.62</v>
      </c>
    </row>
    <row r="1230" spans="1:76">
      <c r="A1230" s="1">
        <v>2018</v>
      </c>
      <c r="B1230" s="1">
        <v>2</v>
      </c>
      <c r="C1230" s="24">
        <v>43115</v>
      </c>
      <c r="D1230" s="26">
        <v>3536</v>
      </c>
      <c r="E1230" s="26">
        <v>3551</v>
      </c>
      <c r="F1230" s="26">
        <v>3501</v>
      </c>
      <c r="G1230" s="26">
        <v>3548</v>
      </c>
      <c r="H1230" s="1">
        <v>998.64</v>
      </c>
      <c r="I1230" s="81">
        <v>135.314595</v>
      </c>
      <c r="J1230" s="119">
        <v>135.32117199999999</v>
      </c>
      <c r="K1230" s="119">
        <v>88.092495</v>
      </c>
      <c r="L1230" s="72">
        <v>88.071787999999998</v>
      </c>
      <c r="M1230" s="7">
        <v>3550</v>
      </c>
      <c r="O1230" s="84"/>
      <c r="P1230" s="13"/>
      <c r="Q1230" s="13"/>
      <c r="R1230" s="13"/>
      <c r="S1230" s="13"/>
      <c r="T1230" s="13"/>
      <c r="U1230" s="13"/>
      <c r="V1230" s="13"/>
      <c r="W1230" s="50"/>
      <c r="X1230" s="69">
        <v>3547</v>
      </c>
      <c r="Y1230" s="7">
        <v>3551</v>
      </c>
      <c r="Z1230" s="68">
        <v>3529</v>
      </c>
      <c r="AA1230" s="68">
        <v>3530</v>
      </c>
      <c r="AG1230" s="37"/>
      <c r="AH1230" s="37"/>
      <c r="AP1230" s="14">
        <v>3533</v>
      </c>
      <c r="AQ1230" s="14">
        <v>3563</v>
      </c>
      <c r="AR1230" s="14">
        <v>3503</v>
      </c>
      <c r="AS1230" s="14">
        <v>3508</v>
      </c>
      <c r="AT1230" s="14">
        <v>3496</v>
      </c>
      <c r="AU1230" s="127">
        <v>12</v>
      </c>
      <c r="AV1230" s="127" t="s">
        <v>618</v>
      </c>
      <c r="AW1230" s="14">
        <v>45</v>
      </c>
      <c r="AX1230" s="127" t="s">
        <v>618</v>
      </c>
      <c r="AY1230" s="14">
        <v>-4</v>
      </c>
      <c r="AZ1230" s="1">
        <v>3550</v>
      </c>
      <c r="BA1230" s="1">
        <v>3553</v>
      </c>
      <c r="BB1230" s="1">
        <v>3527</v>
      </c>
      <c r="BC1230" s="1">
        <v>3540</v>
      </c>
      <c r="BH1230" s="1">
        <v>3528</v>
      </c>
      <c r="BI1230" s="1">
        <v>1383</v>
      </c>
      <c r="BJ1230" s="1">
        <v>1050</v>
      </c>
      <c r="BK1230" s="1">
        <v>1.3171428571428572</v>
      </c>
      <c r="BL1230" s="1">
        <v>3550</v>
      </c>
      <c r="BM1230" s="1">
        <v>3553</v>
      </c>
      <c r="BN1230" s="1">
        <v>3527</v>
      </c>
      <c r="BO1230" s="1">
        <v>3538</v>
      </c>
      <c r="BP1230" s="1">
        <v>3550</v>
      </c>
      <c r="BQ1230" s="1">
        <v>3553</v>
      </c>
      <c r="BR1230" s="1">
        <v>3527</v>
      </c>
      <c r="BS1230" s="1">
        <v>3538</v>
      </c>
      <c r="BT1230" s="1">
        <v>3550</v>
      </c>
      <c r="BU1230" s="1">
        <v>3553</v>
      </c>
      <c r="BV1230" s="1">
        <v>3545</v>
      </c>
      <c r="BW1230" s="1">
        <v>3547</v>
      </c>
      <c r="BX1230" s="1">
        <v>1000.16</v>
      </c>
    </row>
    <row r="1231" spans="1:76">
      <c r="A1231" s="1">
        <v>2018</v>
      </c>
      <c r="B1231" s="1">
        <v>3</v>
      </c>
      <c r="C1231" s="24">
        <v>43116</v>
      </c>
      <c r="D1231" s="26">
        <v>3533</v>
      </c>
      <c r="E1231" s="26">
        <v>3542</v>
      </c>
      <c r="F1231" s="26">
        <v>3531</v>
      </c>
      <c r="G1231" s="26">
        <v>3537</v>
      </c>
      <c r="H1231" s="1">
        <v>998.93</v>
      </c>
      <c r="I1231" s="81">
        <v>135.94407799999999</v>
      </c>
      <c r="J1231" s="119">
        <v>135.49154999999999</v>
      </c>
      <c r="K1231" s="119">
        <v>88.265011999999999</v>
      </c>
      <c r="L1231" s="72">
        <v>88.168075000000002</v>
      </c>
      <c r="M1231" s="7">
        <v>3530</v>
      </c>
      <c r="O1231" s="84"/>
      <c r="P1231" s="13"/>
      <c r="Q1231" s="13"/>
      <c r="R1231" s="13"/>
      <c r="S1231" s="13"/>
      <c r="T1231" s="13"/>
      <c r="U1231" s="13"/>
      <c r="V1231" s="13"/>
      <c r="W1231" s="50"/>
      <c r="X1231" s="69">
        <v>3526</v>
      </c>
      <c r="Y1231" s="7">
        <v>3544</v>
      </c>
      <c r="Z1231" s="68">
        <v>3496</v>
      </c>
      <c r="AA1231" s="68">
        <v>3531</v>
      </c>
      <c r="AG1231" s="37"/>
      <c r="AH1231" s="37"/>
      <c r="AP1231" s="14">
        <v>3550</v>
      </c>
      <c r="AQ1231" s="14">
        <v>3553</v>
      </c>
      <c r="AR1231" s="14">
        <v>3527</v>
      </c>
      <c r="AS1231" s="14">
        <v>3538</v>
      </c>
      <c r="AT1231" s="14">
        <v>3517.3333333333335</v>
      </c>
      <c r="AU1231" s="127">
        <v>4</v>
      </c>
      <c r="AV1231" s="127" t="s">
        <v>618</v>
      </c>
      <c r="AW1231" s="14">
        <v>45</v>
      </c>
      <c r="AX1231" s="127" t="s">
        <v>618</v>
      </c>
      <c r="AY1231" s="14">
        <v>-4</v>
      </c>
      <c r="AZ1231" s="1">
        <v>3528</v>
      </c>
      <c r="BA1231" s="1">
        <v>3534</v>
      </c>
      <c r="BB1231" s="1">
        <v>3496</v>
      </c>
      <c r="BC1231" s="1">
        <v>3523</v>
      </c>
      <c r="BH1231" s="1">
        <v>3536</v>
      </c>
      <c r="BI1231" s="1">
        <v>1303</v>
      </c>
      <c r="BJ1231" s="1">
        <v>857</v>
      </c>
      <c r="BK1231" s="1">
        <v>1.5204200700116686</v>
      </c>
      <c r="BL1231" s="1">
        <v>3528</v>
      </c>
      <c r="BM1231" s="1">
        <v>3534</v>
      </c>
      <c r="BN1231" s="1">
        <v>3496</v>
      </c>
      <c r="BO1231" s="1">
        <v>3521</v>
      </c>
      <c r="BP1231" s="1">
        <v>3528</v>
      </c>
      <c r="BQ1231" s="1">
        <v>3535</v>
      </c>
      <c r="BR1231" s="1">
        <v>3496</v>
      </c>
      <c r="BS1231" s="1">
        <v>3534</v>
      </c>
      <c r="BT1231" s="1">
        <v>3528</v>
      </c>
      <c r="BU1231" s="1">
        <v>3534</v>
      </c>
      <c r="BV1231" s="1">
        <v>3518</v>
      </c>
      <c r="BW1231" s="1">
        <v>3531</v>
      </c>
      <c r="BX1231" s="1">
        <v>995.52</v>
      </c>
    </row>
    <row r="1232" spans="1:76">
      <c r="A1232" s="1">
        <v>2018</v>
      </c>
      <c r="B1232" s="1">
        <v>4</v>
      </c>
      <c r="C1232" s="24">
        <v>43117</v>
      </c>
      <c r="D1232" s="26">
        <v>3531</v>
      </c>
      <c r="E1232" s="26">
        <v>3561</v>
      </c>
      <c r="F1232" s="26">
        <v>3530</v>
      </c>
      <c r="G1232" s="26">
        <v>3543</v>
      </c>
      <c r="H1232" s="1">
        <v>1000.82</v>
      </c>
      <c r="I1232" s="81">
        <v>135.36322200000001</v>
      </c>
      <c r="J1232" s="119">
        <v>135.440775</v>
      </c>
      <c r="K1232" s="119">
        <v>88.011576000000005</v>
      </c>
      <c r="L1232" s="72">
        <v>88.066970999999995</v>
      </c>
      <c r="M1232" s="7">
        <v>3542</v>
      </c>
      <c r="O1232" s="84"/>
      <c r="P1232" s="13"/>
      <c r="Q1232" s="13"/>
      <c r="R1232" s="13"/>
      <c r="S1232" s="13"/>
      <c r="T1232" s="13"/>
      <c r="U1232" s="13"/>
      <c r="V1232" s="13"/>
      <c r="W1232" s="50"/>
      <c r="X1232" s="69">
        <v>3543</v>
      </c>
      <c r="Y1232" s="7">
        <v>3566</v>
      </c>
      <c r="Z1232" s="68">
        <v>3542</v>
      </c>
      <c r="AA1232" s="68">
        <v>3561</v>
      </c>
      <c r="AG1232" s="37"/>
      <c r="AH1232" s="37"/>
      <c r="AP1232" s="14">
        <v>3528</v>
      </c>
      <c r="AQ1232" s="14">
        <v>3547</v>
      </c>
      <c r="AR1232" s="14">
        <v>3496</v>
      </c>
      <c r="AS1232" s="14">
        <v>3543</v>
      </c>
      <c r="AT1232" s="14">
        <v>3529.6666666666665</v>
      </c>
      <c r="AU1232" s="127">
        <v>12</v>
      </c>
      <c r="AV1232" s="127">
        <v>10</v>
      </c>
      <c r="AW1232" s="14">
        <v>55</v>
      </c>
      <c r="AX1232" s="127" t="s">
        <v>618</v>
      </c>
      <c r="AY1232" s="14">
        <v>-4</v>
      </c>
      <c r="AZ1232" s="1">
        <v>3542</v>
      </c>
      <c r="BA1232" s="1">
        <v>3562</v>
      </c>
      <c r="BB1232" s="1">
        <v>3541</v>
      </c>
      <c r="BC1232" s="1">
        <v>3559</v>
      </c>
      <c r="BH1232" s="1">
        <v>3539</v>
      </c>
      <c r="BI1232" s="1">
        <v>1137</v>
      </c>
      <c r="BJ1232" s="1">
        <v>1113</v>
      </c>
      <c r="BK1232" s="1">
        <v>1.0215633423180592</v>
      </c>
      <c r="BL1232" s="1">
        <v>3542</v>
      </c>
      <c r="BM1232" s="1">
        <v>3558</v>
      </c>
      <c r="BN1232" s="1">
        <v>3541</v>
      </c>
      <c r="BO1232" s="1">
        <v>3557</v>
      </c>
      <c r="BP1232" s="1">
        <v>3542</v>
      </c>
      <c r="BQ1232" s="1">
        <v>3562</v>
      </c>
      <c r="BR1232" s="1">
        <v>3541</v>
      </c>
      <c r="BS1232" s="1">
        <v>3556</v>
      </c>
      <c r="BT1232" s="1">
        <v>3542</v>
      </c>
      <c r="BU1232" s="1">
        <v>3554</v>
      </c>
      <c r="BV1232" s="1">
        <v>3541</v>
      </c>
      <c r="BW1232" s="1">
        <v>3554</v>
      </c>
      <c r="BX1232" s="1">
        <v>1002.35</v>
      </c>
    </row>
    <row r="1233" spans="1:76">
      <c r="A1233" s="1">
        <v>2018</v>
      </c>
      <c r="B1233" s="1">
        <v>5</v>
      </c>
      <c r="C1233" s="24">
        <v>43118</v>
      </c>
      <c r="D1233" s="26">
        <v>3559</v>
      </c>
      <c r="E1233" s="26">
        <v>3563</v>
      </c>
      <c r="F1233" s="26">
        <v>3550</v>
      </c>
      <c r="G1233" s="26">
        <v>3554</v>
      </c>
      <c r="H1233" s="1">
        <v>1001.45</v>
      </c>
      <c r="I1233" s="81">
        <v>135.73071999999999</v>
      </c>
      <c r="J1233" s="119">
        <v>135.64925700000001</v>
      </c>
      <c r="K1233" s="119">
        <v>88.693119999999993</v>
      </c>
      <c r="L1233" s="72">
        <v>88.626554999999996</v>
      </c>
      <c r="M1233" s="7">
        <v>3548</v>
      </c>
      <c r="O1233" s="84"/>
      <c r="P1233" s="13"/>
      <c r="Q1233" s="13"/>
      <c r="R1233" s="13"/>
      <c r="S1233" s="13"/>
      <c r="T1233" s="13"/>
      <c r="U1233" s="13"/>
      <c r="V1233" s="13"/>
      <c r="W1233" s="50"/>
      <c r="X1233" s="69">
        <v>3547</v>
      </c>
      <c r="Y1233" s="7">
        <v>3575</v>
      </c>
      <c r="Z1233" s="68">
        <v>3547</v>
      </c>
      <c r="AA1233" s="68">
        <v>3564</v>
      </c>
      <c r="AG1233" s="37"/>
      <c r="AH1233" s="37"/>
      <c r="AP1233" s="14">
        <v>3542</v>
      </c>
      <c r="AQ1233" s="14">
        <v>3568</v>
      </c>
      <c r="AR1233" s="14">
        <v>3541</v>
      </c>
      <c r="AS1233" s="14">
        <v>3554</v>
      </c>
      <c r="AT1233" s="14">
        <v>3545</v>
      </c>
      <c r="AU1233" s="127">
        <v>5</v>
      </c>
      <c r="AV1233" s="127" t="s">
        <v>618</v>
      </c>
      <c r="AW1233" s="14">
        <v>55</v>
      </c>
      <c r="AX1233" s="127" t="s">
        <v>618</v>
      </c>
      <c r="AY1233" s="14">
        <v>-4</v>
      </c>
      <c r="AZ1233" s="1">
        <v>3551</v>
      </c>
      <c r="BA1233" s="1">
        <v>3573</v>
      </c>
      <c r="BB1233" s="1">
        <v>3551</v>
      </c>
      <c r="BC1233" s="1">
        <v>3570</v>
      </c>
      <c r="BH1233" s="1">
        <v>3558</v>
      </c>
      <c r="BI1233" s="1">
        <v>1429</v>
      </c>
      <c r="BJ1233" s="1">
        <v>1205</v>
      </c>
      <c r="BK1233" s="1">
        <v>1.1858921161825726</v>
      </c>
      <c r="BL1233" s="1">
        <v>3551</v>
      </c>
      <c r="BM1233" s="1">
        <v>3572</v>
      </c>
      <c r="BN1233" s="1">
        <v>3551</v>
      </c>
      <c r="BO1233" s="1">
        <v>3567</v>
      </c>
      <c r="BP1233" s="1">
        <v>3551</v>
      </c>
      <c r="BQ1233" s="1">
        <v>3575</v>
      </c>
      <c r="BR1233" s="1">
        <v>3551</v>
      </c>
      <c r="BS1233" s="1">
        <v>3573</v>
      </c>
      <c r="BT1233" s="1">
        <v>3551</v>
      </c>
      <c r="BU1233" s="1">
        <v>3562</v>
      </c>
      <c r="BV1233" s="1">
        <v>3551</v>
      </c>
      <c r="BW1233" s="1">
        <v>3560</v>
      </c>
      <c r="BX1233" s="1">
        <v>999.91</v>
      </c>
    </row>
    <row r="1234" spans="1:76">
      <c r="A1234" s="1">
        <v>2018</v>
      </c>
      <c r="B1234" s="1">
        <v>6</v>
      </c>
      <c r="C1234" s="24">
        <v>43119</v>
      </c>
      <c r="D1234" s="26">
        <v>3560</v>
      </c>
      <c r="E1234" s="26">
        <v>3570</v>
      </c>
      <c r="F1234" s="26">
        <v>3551</v>
      </c>
      <c r="G1234" s="26">
        <v>3565</v>
      </c>
      <c r="H1234" s="1">
        <v>1013.2</v>
      </c>
      <c r="I1234" s="81">
        <v>135.78304600000001</v>
      </c>
      <c r="J1234" s="119">
        <v>135.79999900000001</v>
      </c>
      <c r="K1234" s="119">
        <v>88.801248000000001</v>
      </c>
      <c r="L1234" s="72">
        <v>88.774829999999994</v>
      </c>
      <c r="M1234" s="7">
        <v>3570</v>
      </c>
      <c r="O1234" s="84"/>
      <c r="P1234" s="13"/>
      <c r="Q1234" s="13"/>
      <c r="R1234" s="13"/>
      <c r="S1234" s="13"/>
      <c r="T1234" s="13"/>
      <c r="U1234" s="13"/>
      <c r="V1234" s="13"/>
      <c r="W1234" s="50"/>
      <c r="X1234" s="69">
        <v>3571</v>
      </c>
      <c r="Y1234" s="7">
        <v>3595</v>
      </c>
      <c r="Z1234" s="68">
        <v>3569</v>
      </c>
      <c r="AA1234" s="68">
        <v>3593</v>
      </c>
      <c r="AG1234" s="37"/>
      <c r="AH1234" s="37"/>
      <c r="AP1234" s="14">
        <v>3551</v>
      </c>
      <c r="AQ1234" s="14">
        <v>3575</v>
      </c>
      <c r="AR1234" s="14">
        <v>3550</v>
      </c>
      <c r="AS1234" s="14">
        <v>3560</v>
      </c>
      <c r="AT1234" s="14">
        <v>3552.3333333333335</v>
      </c>
      <c r="AU1234" s="127">
        <v>5</v>
      </c>
      <c r="AV1234" s="127" t="s">
        <v>618</v>
      </c>
      <c r="AW1234" s="14">
        <v>55</v>
      </c>
      <c r="AX1234" s="127" t="s">
        <v>618</v>
      </c>
      <c r="AY1234" s="14">
        <v>-4</v>
      </c>
      <c r="AZ1234" s="1">
        <v>3570</v>
      </c>
      <c r="BA1234" s="1">
        <v>3595</v>
      </c>
      <c r="BB1234" s="1">
        <v>3568</v>
      </c>
      <c r="BC1234" s="1">
        <v>3583</v>
      </c>
      <c r="BH1234" s="1">
        <v>3560</v>
      </c>
      <c r="BI1234" s="1">
        <v>1166</v>
      </c>
      <c r="BJ1234" s="1">
        <v>1185</v>
      </c>
      <c r="BK1234" s="1">
        <v>0.98396624472573835</v>
      </c>
      <c r="BL1234" s="1">
        <v>3570</v>
      </c>
      <c r="BM1234" s="1">
        <v>3595</v>
      </c>
      <c r="BN1234" s="1">
        <v>3568</v>
      </c>
      <c r="BO1234" s="1">
        <v>3589</v>
      </c>
      <c r="BP1234" s="1">
        <v>3570</v>
      </c>
      <c r="BQ1234" s="1">
        <v>3595</v>
      </c>
      <c r="BR1234" s="1">
        <v>3568</v>
      </c>
      <c r="BS1234" s="1">
        <v>3588</v>
      </c>
      <c r="BT1234" s="1">
        <v>3570</v>
      </c>
      <c r="BU1234" s="1">
        <v>3590</v>
      </c>
      <c r="BV1234" s="1">
        <v>3568</v>
      </c>
      <c r="BW1234" s="1">
        <v>3590</v>
      </c>
      <c r="BX1234" s="1">
        <v>1013.82</v>
      </c>
    </row>
    <row r="1235" spans="1:76">
      <c r="A1235" s="1">
        <v>2018</v>
      </c>
      <c r="B1235" s="1">
        <v>2</v>
      </c>
      <c r="C1235" s="24">
        <v>43122</v>
      </c>
      <c r="D1235" s="26">
        <v>3594</v>
      </c>
      <c r="E1235" s="26">
        <v>3605</v>
      </c>
      <c r="F1235" s="26">
        <v>3587</v>
      </c>
      <c r="G1235" s="26">
        <v>3604</v>
      </c>
      <c r="H1235" s="1">
        <v>997</v>
      </c>
      <c r="I1235" s="81">
        <v>135.42657600000001</v>
      </c>
      <c r="J1235" s="119">
        <v>135.46636799999999</v>
      </c>
      <c r="K1235" s="119">
        <v>88.532796000000005</v>
      </c>
      <c r="L1235" s="72">
        <v>88.523015999999998</v>
      </c>
      <c r="M1235" s="7">
        <v>3589</v>
      </c>
      <c r="O1235" s="84"/>
      <c r="P1235" s="13"/>
      <c r="Q1235" s="13"/>
      <c r="R1235" s="13"/>
      <c r="S1235" s="13"/>
      <c r="T1235" s="13"/>
      <c r="U1235" s="13"/>
      <c r="V1235" s="13"/>
      <c r="W1235" s="50"/>
      <c r="X1235" s="69">
        <v>3599</v>
      </c>
      <c r="Y1235" s="7">
        <v>3618</v>
      </c>
      <c r="Z1235" s="68">
        <v>3534</v>
      </c>
      <c r="AA1235" s="68">
        <v>3544</v>
      </c>
      <c r="AG1235" s="37"/>
      <c r="AH1235" s="37"/>
      <c r="AP1235" s="14">
        <v>3570</v>
      </c>
      <c r="AQ1235" s="14">
        <v>3595</v>
      </c>
      <c r="AR1235" s="14">
        <v>3568</v>
      </c>
      <c r="AS1235" s="14">
        <v>3588</v>
      </c>
      <c r="AT1235" s="14">
        <v>3567.3333333333335</v>
      </c>
      <c r="AU1235" s="127">
        <v>10</v>
      </c>
      <c r="AV1235" s="127">
        <v>-49</v>
      </c>
      <c r="AW1235" s="14">
        <v>6</v>
      </c>
      <c r="AX1235" s="127" t="s">
        <v>618</v>
      </c>
      <c r="AY1235" s="14">
        <v>-4</v>
      </c>
      <c r="AZ1235" s="1">
        <v>3600</v>
      </c>
      <c r="BA1235" s="1">
        <v>3618</v>
      </c>
      <c r="BB1235" s="1">
        <v>3598</v>
      </c>
      <c r="BC1235" s="1">
        <v>3608</v>
      </c>
      <c r="BH1235" s="1">
        <v>3560</v>
      </c>
      <c r="BI1235" s="1">
        <v>1166</v>
      </c>
      <c r="BJ1235" s="1">
        <v>1185</v>
      </c>
      <c r="BK1235" s="1">
        <v>0.98396624472573835</v>
      </c>
      <c r="BL1235" s="1">
        <v>3600</v>
      </c>
      <c r="BM1235" s="1">
        <v>3618</v>
      </c>
      <c r="BN1235" s="1">
        <v>3598</v>
      </c>
      <c r="BO1235" s="1">
        <v>3607</v>
      </c>
      <c r="BP1235" s="1">
        <v>3600</v>
      </c>
      <c r="BQ1235" s="1">
        <v>3618</v>
      </c>
      <c r="BR1235" s="1">
        <v>3598</v>
      </c>
      <c r="BS1235" s="1">
        <v>3602</v>
      </c>
      <c r="BT1235" s="1">
        <v>3570</v>
      </c>
      <c r="BU1235" s="1">
        <v>3595</v>
      </c>
      <c r="BV1235" s="1">
        <v>3568</v>
      </c>
      <c r="BW1235" s="1">
        <v>3588</v>
      </c>
      <c r="BX1235" s="1">
        <v>1016.12</v>
      </c>
    </row>
    <row r="1236" spans="1:76">
      <c r="A1236" s="1">
        <v>2018</v>
      </c>
      <c r="B1236" s="1">
        <v>3</v>
      </c>
      <c r="C1236" s="24">
        <v>43123</v>
      </c>
      <c r="D1236" s="26">
        <v>3548</v>
      </c>
      <c r="E1236" s="26">
        <v>3563</v>
      </c>
      <c r="F1236" s="26">
        <v>3531</v>
      </c>
      <c r="G1236" s="26">
        <v>3538</v>
      </c>
      <c r="H1236" s="1">
        <v>1007.67</v>
      </c>
      <c r="I1236" s="81">
        <v>136.05192299999999</v>
      </c>
      <c r="J1236" s="119">
        <v>136.01746</v>
      </c>
      <c r="K1236" s="119">
        <v>88.672038000000001</v>
      </c>
      <c r="L1236" s="72">
        <v>88.597408000000001</v>
      </c>
      <c r="M1236" s="7">
        <v>3547</v>
      </c>
      <c r="O1236" s="84"/>
      <c r="P1236" s="13"/>
      <c r="Q1236" s="13"/>
      <c r="R1236" s="13"/>
      <c r="S1236" s="13"/>
      <c r="T1236" s="13"/>
      <c r="U1236" s="13"/>
      <c r="V1236" s="13"/>
      <c r="W1236" s="50"/>
      <c r="X1236" s="69">
        <v>3549</v>
      </c>
      <c r="Y1236" s="7">
        <v>3558</v>
      </c>
      <c r="Z1236" s="68">
        <v>3505</v>
      </c>
      <c r="AA1236" s="68">
        <v>3555</v>
      </c>
      <c r="AG1236" s="37"/>
      <c r="AH1236" s="37"/>
      <c r="AP1236" s="14">
        <v>3600</v>
      </c>
      <c r="AQ1236" s="14">
        <v>3618</v>
      </c>
      <c r="AR1236" s="14">
        <v>3531</v>
      </c>
      <c r="AS1236" s="14">
        <v>3555</v>
      </c>
      <c r="AT1236" s="14">
        <v>3567.6666666666665</v>
      </c>
      <c r="AU1236" s="127">
        <v>10</v>
      </c>
      <c r="AV1236" s="127" t="s">
        <v>618</v>
      </c>
      <c r="AW1236" s="14">
        <v>6</v>
      </c>
      <c r="AX1236" s="127" t="s">
        <v>618</v>
      </c>
      <c r="AY1236" s="14">
        <v>-4</v>
      </c>
      <c r="AZ1236" s="1">
        <v>3547</v>
      </c>
      <c r="BA1236" s="1">
        <v>3549</v>
      </c>
      <c r="BB1236" s="1">
        <v>3504</v>
      </c>
      <c r="BC1236" s="1">
        <v>3524</v>
      </c>
      <c r="BH1236" s="1">
        <v>3559</v>
      </c>
      <c r="BI1236" s="1">
        <v>1419</v>
      </c>
      <c r="BJ1236" s="1">
        <v>1034</v>
      </c>
      <c r="BK1236" s="1">
        <v>1.3723404255319149</v>
      </c>
      <c r="BL1236" s="1">
        <v>3547</v>
      </c>
      <c r="BM1236" s="1">
        <v>3549</v>
      </c>
      <c r="BN1236" s="1">
        <v>3504</v>
      </c>
      <c r="BO1236" s="1">
        <v>3518</v>
      </c>
      <c r="BP1236" s="1">
        <v>3547</v>
      </c>
      <c r="BQ1236" s="1">
        <v>3549</v>
      </c>
      <c r="BR1236" s="1">
        <v>3504</v>
      </c>
      <c r="BS1236" s="1">
        <v>3538</v>
      </c>
      <c r="BT1236" s="1">
        <v>3547</v>
      </c>
      <c r="BU1236" s="1">
        <v>3549</v>
      </c>
      <c r="BV1236" s="1">
        <v>3532</v>
      </c>
      <c r="BW1236" s="1">
        <v>3537</v>
      </c>
      <c r="BX1236" s="1">
        <v>993.38</v>
      </c>
    </row>
    <row r="1237" spans="1:76">
      <c r="A1237" s="1">
        <v>2018</v>
      </c>
      <c r="B1237" s="1">
        <v>4</v>
      </c>
      <c r="C1237" s="24">
        <v>43124</v>
      </c>
      <c r="D1237" s="26">
        <v>3557</v>
      </c>
      <c r="E1237" s="26">
        <v>3557</v>
      </c>
      <c r="F1237" s="26">
        <v>3537</v>
      </c>
      <c r="G1237" s="26">
        <v>3545</v>
      </c>
      <c r="H1237" s="1">
        <v>1015.92</v>
      </c>
      <c r="I1237" s="81">
        <v>135.37569199999999</v>
      </c>
      <c r="J1237" s="119">
        <v>135.44562199999999</v>
      </c>
      <c r="K1237" s="119">
        <v>88.145985999999994</v>
      </c>
      <c r="L1237" s="72">
        <v>88.192031999999998</v>
      </c>
      <c r="M1237" s="7">
        <v>3547</v>
      </c>
      <c r="O1237" s="84"/>
      <c r="P1237" s="13"/>
      <c r="Q1237" s="13"/>
      <c r="R1237" s="13"/>
      <c r="S1237" s="13"/>
      <c r="T1237" s="13"/>
      <c r="U1237" s="13"/>
      <c r="V1237" s="13"/>
      <c r="W1237" s="50"/>
      <c r="X1237" s="69">
        <v>3547</v>
      </c>
      <c r="Y1237" s="7">
        <v>3582</v>
      </c>
      <c r="Z1237" s="68">
        <v>3538</v>
      </c>
      <c r="AA1237" s="68">
        <v>3561</v>
      </c>
      <c r="AG1237" s="37"/>
      <c r="AH1237" s="37"/>
      <c r="AP1237" s="14">
        <v>3547</v>
      </c>
      <c r="AQ1237" s="14">
        <v>3560</v>
      </c>
      <c r="AR1237" s="14">
        <v>3504</v>
      </c>
      <c r="AS1237" s="14">
        <v>3551</v>
      </c>
      <c r="AT1237" s="14">
        <v>3564.6666666666665</v>
      </c>
      <c r="AU1237" s="127">
        <v>12</v>
      </c>
      <c r="AV1237" s="127" t="s">
        <v>618</v>
      </c>
      <c r="AW1237" s="14">
        <v>6</v>
      </c>
      <c r="AX1237" s="127" t="s">
        <v>618</v>
      </c>
      <c r="AY1237" s="14">
        <v>-4</v>
      </c>
      <c r="AZ1237" s="1">
        <v>3547</v>
      </c>
      <c r="BA1237" s="1">
        <v>3584</v>
      </c>
      <c r="BB1237" s="1">
        <v>3545</v>
      </c>
      <c r="BC1237" s="1">
        <v>3568</v>
      </c>
      <c r="BH1237" s="1">
        <v>3555</v>
      </c>
      <c r="BI1237" s="1">
        <v>1332</v>
      </c>
      <c r="BJ1237" s="1">
        <v>1271</v>
      </c>
      <c r="BK1237" s="1">
        <v>1.0479937057435091</v>
      </c>
      <c r="BL1237" s="1">
        <v>3547</v>
      </c>
      <c r="BM1237" s="1">
        <v>3573</v>
      </c>
      <c r="BN1237" s="1">
        <v>3545</v>
      </c>
      <c r="BO1237" s="1">
        <v>3573</v>
      </c>
      <c r="BP1237" s="1">
        <v>3547</v>
      </c>
      <c r="BQ1237" s="1">
        <v>3584</v>
      </c>
      <c r="BR1237" s="1">
        <v>3545</v>
      </c>
      <c r="BS1237" s="1">
        <v>3561</v>
      </c>
      <c r="BT1237" s="1">
        <v>3547</v>
      </c>
      <c r="BU1237" s="1">
        <v>3553</v>
      </c>
      <c r="BV1237" s="1">
        <v>3545</v>
      </c>
      <c r="BW1237" s="1">
        <v>3550</v>
      </c>
      <c r="BX1237" s="1">
        <v>1008.13</v>
      </c>
    </row>
    <row r="1238" spans="1:76">
      <c r="A1238" s="1">
        <v>2018</v>
      </c>
      <c r="B1238" s="1">
        <v>5</v>
      </c>
      <c r="C1238" s="24">
        <v>43125</v>
      </c>
      <c r="D1238" s="26">
        <v>3555</v>
      </c>
      <c r="E1238" s="26">
        <v>3577</v>
      </c>
      <c r="F1238" s="26">
        <v>3549</v>
      </c>
      <c r="G1238" s="26">
        <v>3574</v>
      </c>
      <c r="H1238" s="1">
        <v>1014.23</v>
      </c>
      <c r="I1238" s="81">
        <v>135.46843000000001</v>
      </c>
      <c r="J1238" s="119">
        <v>135.50521599999999</v>
      </c>
      <c r="K1238" s="119">
        <v>88.282184999999998</v>
      </c>
      <c r="L1238" s="72">
        <v>88.212608000000003</v>
      </c>
      <c r="M1238" s="7">
        <v>3563</v>
      </c>
      <c r="O1238" s="84"/>
      <c r="P1238" s="13"/>
      <c r="Q1238" s="13"/>
      <c r="R1238" s="13"/>
      <c r="S1238" s="13"/>
      <c r="T1238" s="13"/>
      <c r="U1238" s="13"/>
      <c r="V1238" s="13"/>
      <c r="W1238" s="50"/>
      <c r="X1238" s="69">
        <v>3563</v>
      </c>
      <c r="Y1238" s="7">
        <v>3577</v>
      </c>
      <c r="Z1238" s="68">
        <v>3543</v>
      </c>
      <c r="AA1238" s="68">
        <v>3553</v>
      </c>
      <c r="AG1238" s="37"/>
      <c r="AH1238" s="37"/>
      <c r="AP1238" s="14">
        <v>3547</v>
      </c>
      <c r="AQ1238" s="14">
        <v>3584</v>
      </c>
      <c r="AR1238" s="14">
        <v>3537</v>
      </c>
      <c r="AS1238" s="14">
        <v>3558</v>
      </c>
      <c r="AT1238" s="14">
        <v>3554.6666666666665</v>
      </c>
      <c r="AU1238" s="127">
        <v>19</v>
      </c>
      <c r="AV1238" s="127" t="s">
        <v>618</v>
      </c>
      <c r="AW1238" s="14">
        <v>6</v>
      </c>
      <c r="AX1238" s="127" t="s">
        <v>618</v>
      </c>
      <c r="AY1238" s="14">
        <v>-4</v>
      </c>
      <c r="AZ1238" s="1">
        <v>3563</v>
      </c>
      <c r="BA1238" s="1">
        <v>3575</v>
      </c>
      <c r="BB1238" s="1">
        <v>3549</v>
      </c>
      <c r="BC1238" s="1">
        <v>3559</v>
      </c>
      <c r="BH1238" s="1">
        <v>3554</v>
      </c>
      <c r="BI1238" s="1">
        <v>1337</v>
      </c>
      <c r="BJ1238" s="1">
        <v>1057</v>
      </c>
      <c r="BK1238" s="1">
        <v>1.2649006622516556</v>
      </c>
      <c r="BL1238" s="1">
        <v>3563</v>
      </c>
      <c r="BM1238" s="1">
        <v>3575</v>
      </c>
      <c r="BN1238" s="1">
        <v>3549</v>
      </c>
      <c r="BO1238" s="1">
        <v>3563</v>
      </c>
      <c r="BP1238" s="1">
        <v>3563</v>
      </c>
      <c r="BQ1238" s="1">
        <v>3575</v>
      </c>
      <c r="BR1238" s="1">
        <v>3548</v>
      </c>
      <c r="BS1238" s="1">
        <v>3554</v>
      </c>
      <c r="BT1238" s="1">
        <v>3563</v>
      </c>
      <c r="BU1238" s="1">
        <v>3566</v>
      </c>
      <c r="BV1238" s="1">
        <v>3549</v>
      </c>
      <c r="BW1238" s="1">
        <v>3556</v>
      </c>
      <c r="BX1238" s="1">
        <v>1016.35</v>
      </c>
    </row>
    <row r="1239" spans="1:76">
      <c r="A1239" s="1">
        <v>2018</v>
      </c>
      <c r="B1239" s="1">
        <v>6</v>
      </c>
      <c r="C1239" s="24">
        <v>43126</v>
      </c>
      <c r="D1239" s="26">
        <v>3559</v>
      </c>
      <c r="E1239" s="26">
        <v>3572</v>
      </c>
      <c r="F1239" s="26">
        <v>3550</v>
      </c>
      <c r="G1239" s="26">
        <v>3553</v>
      </c>
      <c r="H1239" s="1">
        <v>1011.65</v>
      </c>
      <c r="I1239" s="81">
        <v>135.89328399999999</v>
      </c>
      <c r="J1239" s="119">
        <v>135.84977699999999</v>
      </c>
      <c r="K1239" s="119">
        <v>88.037540000000007</v>
      </c>
      <c r="L1239" s="72">
        <v>88.013812000000001</v>
      </c>
      <c r="M1239" s="7">
        <v>3560</v>
      </c>
      <c r="O1239" s="84"/>
      <c r="P1239" s="13"/>
      <c r="Q1239" s="13"/>
      <c r="R1239" s="13"/>
      <c r="S1239" s="13"/>
      <c r="T1239" s="13"/>
      <c r="U1239" s="13"/>
      <c r="V1239" s="13"/>
      <c r="W1239" s="50"/>
      <c r="X1239" s="69">
        <v>3557</v>
      </c>
      <c r="Y1239" s="7">
        <v>3570</v>
      </c>
      <c r="Z1239" s="68">
        <v>3518</v>
      </c>
      <c r="AA1239" s="68">
        <v>3531</v>
      </c>
      <c r="AG1239" s="37"/>
      <c r="AH1239" s="37"/>
      <c r="AP1239" s="14">
        <v>3563</v>
      </c>
      <c r="AQ1239" s="14">
        <v>3579</v>
      </c>
      <c r="AR1239" s="14">
        <v>3544</v>
      </c>
      <c r="AS1239" s="14">
        <v>3566</v>
      </c>
      <c r="AT1239" s="14">
        <v>3558.3333333333335</v>
      </c>
      <c r="AU1239" s="127">
        <v>6</v>
      </c>
      <c r="AV1239" s="127" t="s">
        <v>618</v>
      </c>
      <c r="AW1239" s="14">
        <v>6</v>
      </c>
      <c r="AX1239" s="127" t="s">
        <v>618</v>
      </c>
      <c r="AY1239" s="14">
        <v>-4</v>
      </c>
      <c r="AZ1239" s="1">
        <v>3556</v>
      </c>
      <c r="BA1239" s="1">
        <v>3572</v>
      </c>
      <c r="BB1239" s="1">
        <v>3554</v>
      </c>
      <c r="BC1239" s="1">
        <v>3565</v>
      </c>
      <c r="BH1239" s="1">
        <v>3561</v>
      </c>
      <c r="BI1239" s="1">
        <v>1363</v>
      </c>
      <c r="BJ1239" s="1">
        <v>1268</v>
      </c>
      <c r="BK1239" s="1">
        <v>1.0749211356466877</v>
      </c>
      <c r="BL1239" s="1">
        <v>3556</v>
      </c>
      <c r="BM1239" s="1">
        <v>3569</v>
      </c>
      <c r="BN1239" s="1">
        <v>3556</v>
      </c>
      <c r="BO1239" s="1">
        <v>3561</v>
      </c>
      <c r="BP1239" s="1">
        <v>3556</v>
      </c>
      <c r="BQ1239" s="1">
        <v>3572</v>
      </c>
      <c r="BR1239" s="1">
        <v>3546</v>
      </c>
      <c r="BS1239" s="1">
        <v>3551</v>
      </c>
      <c r="BT1239" s="1">
        <v>3556</v>
      </c>
      <c r="BU1239" s="1">
        <v>3566</v>
      </c>
      <c r="BV1239" s="1">
        <v>3556</v>
      </c>
      <c r="BW1239" s="1">
        <v>3564</v>
      </c>
      <c r="BX1239" s="1">
        <v>1020.45</v>
      </c>
    </row>
    <row r="1240" spans="1:76">
      <c r="A1240" s="1">
        <v>2018</v>
      </c>
      <c r="B1240" s="1">
        <v>2</v>
      </c>
      <c r="C1240" s="24">
        <v>43129</v>
      </c>
      <c r="D1240" s="26">
        <v>3525</v>
      </c>
      <c r="E1240" s="26">
        <v>3527</v>
      </c>
      <c r="F1240" s="26">
        <v>3508</v>
      </c>
      <c r="G1240" s="26">
        <v>3522</v>
      </c>
      <c r="H1240" s="1">
        <v>1006.69</v>
      </c>
      <c r="I1240" s="81">
        <v>135.02554000000001</v>
      </c>
      <c r="J1240" s="119">
        <v>135.21500599999999</v>
      </c>
      <c r="K1240" s="119">
        <v>88.041219999999996</v>
      </c>
      <c r="L1240" s="72">
        <v>88.089511999999999</v>
      </c>
      <c r="M1240" s="7">
        <v>3526</v>
      </c>
      <c r="O1240" s="84"/>
      <c r="P1240" s="13"/>
      <c r="Q1240" s="13"/>
      <c r="R1240" s="13"/>
      <c r="S1240" s="13"/>
      <c r="T1240" s="13"/>
      <c r="U1240" s="13"/>
      <c r="V1240" s="13"/>
      <c r="W1240" s="50"/>
      <c r="X1240" s="69">
        <v>3523</v>
      </c>
      <c r="Y1240" s="7">
        <v>3527</v>
      </c>
      <c r="Z1240" s="68">
        <v>3502</v>
      </c>
      <c r="AA1240" s="68">
        <v>3520</v>
      </c>
      <c r="AG1240" s="37"/>
      <c r="AH1240" s="37"/>
      <c r="AP1240" s="14">
        <v>3556</v>
      </c>
      <c r="AQ1240" s="14">
        <v>3572</v>
      </c>
      <c r="AR1240" s="14">
        <v>3510</v>
      </c>
      <c r="AS1240" s="14">
        <v>3524</v>
      </c>
      <c r="AT1240" s="14">
        <v>3549.3333333333335</v>
      </c>
      <c r="AU1240" s="127">
        <v>3</v>
      </c>
      <c r="AV1240" s="127" t="s">
        <v>618</v>
      </c>
      <c r="AW1240" s="14">
        <v>6</v>
      </c>
      <c r="AX1240" s="127" t="s">
        <v>618</v>
      </c>
      <c r="AY1240" s="14">
        <v>-4</v>
      </c>
      <c r="AZ1240" s="1">
        <v>3527</v>
      </c>
      <c r="BA1240" s="1">
        <v>3531</v>
      </c>
      <c r="BB1240" s="1">
        <v>3516</v>
      </c>
      <c r="BC1240" s="1">
        <v>3524</v>
      </c>
      <c r="BH1240" s="1">
        <v>3516</v>
      </c>
      <c r="BI1240" s="1">
        <v>1291</v>
      </c>
      <c r="BJ1240" s="1">
        <v>1399</v>
      </c>
      <c r="BK1240" s="1">
        <v>0.92280200142959257</v>
      </c>
      <c r="BL1240" s="1">
        <v>3527</v>
      </c>
      <c r="BM1240" s="1">
        <v>3531</v>
      </c>
      <c r="BN1240" s="1">
        <v>3516</v>
      </c>
      <c r="BO1240" s="1">
        <v>3520</v>
      </c>
      <c r="BP1240" s="1">
        <v>3527</v>
      </c>
      <c r="BQ1240" s="1">
        <v>3531</v>
      </c>
      <c r="BR1240" s="1">
        <v>3516</v>
      </c>
      <c r="BS1240" s="1">
        <v>3527</v>
      </c>
      <c r="BT1240" s="1">
        <v>3527</v>
      </c>
      <c r="BU1240" s="1">
        <v>3528</v>
      </c>
      <c r="BV1240" s="1">
        <v>3517</v>
      </c>
      <c r="BW1240" s="1">
        <v>3519</v>
      </c>
      <c r="BX1240" s="1">
        <v>1007.98</v>
      </c>
    </row>
    <row r="1241" spans="1:76">
      <c r="A1241" s="1">
        <v>2018</v>
      </c>
      <c r="B1241" s="1">
        <v>3</v>
      </c>
      <c r="C1241" s="24">
        <v>43130</v>
      </c>
      <c r="D1241" s="26">
        <v>3518</v>
      </c>
      <c r="E1241" s="26">
        <v>3518</v>
      </c>
      <c r="F1241" s="26">
        <v>3474</v>
      </c>
      <c r="G1241" s="26">
        <v>3477</v>
      </c>
      <c r="H1241" s="1">
        <v>996.69</v>
      </c>
      <c r="I1241" s="81">
        <v>134.32447999999999</v>
      </c>
      <c r="J1241" s="119">
        <v>134.24794</v>
      </c>
      <c r="K1241" s="119">
        <v>87.703680000000006</v>
      </c>
      <c r="L1241" s="72">
        <v>87.506709999999998</v>
      </c>
      <c r="M1241" s="7">
        <v>3471</v>
      </c>
      <c r="O1241" s="84"/>
      <c r="P1241" s="13"/>
      <c r="Q1241" s="13"/>
      <c r="R1241" s="13"/>
      <c r="S1241" s="13"/>
      <c r="T1241" s="13"/>
      <c r="U1241" s="13"/>
      <c r="V1241" s="13"/>
      <c r="W1241" s="50"/>
      <c r="X1241" s="69">
        <v>3467</v>
      </c>
      <c r="Y1241" s="7">
        <v>3501</v>
      </c>
      <c r="Z1241" s="68">
        <v>3428</v>
      </c>
      <c r="AA1241" s="68">
        <v>3477</v>
      </c>
      <c r="AG1241" s="37"/>
      <c r="AH1241" s="37"/>
      <c r="AP1241" s="14">
        <v>3527</v>
      </c>
      <c r="AQ1241" s="14">
        <v>3531</v>
      </c>
      <c r="AR1241" s="14">
        <v>3501</v>
      </c>
      <c r="AS1241" s="14">
        <v>3503</v>
      </c>
      <c r="AT1241" s="14">
        <v>3531</v>
      </c>
      <c r="AU1241" s="127">
        <v>41</v>
      </c>
      <c r="AV1241" s="127" t="s">
        <v>618</v>
      </c>
      <c r="AW1241" s="14">
        <v>6</v>
      </c>
      <c r="AX1241" s="127">
        <v>21</v>
      </c>
      <c r="AY1241" s="14">
        <v>17</v>
      </c>
      <c r="AZ1241" s="1">
        <v>3470</v>
      </c>
      <c r="BA1241" s="1">
        <v>3502</v>
      </c>
      <c r="BB1241" s="1">
        <v>3457</v>
      </c>
      <c r="BC1241" s="1">
        <v>3491</v>
      </c>
      <c r="BH1241" s="1">
        <v>3510</v>
      </c>
      <c r="BI1241" s="1">
        <v>1444</v>
      </c>
      <c r="BJ1241" s="1">
        <v>1265</v>
      </c>
      <c r="BK1241" s="1">
        <v>1.1415019762845851</v>
      </c>
      <c r="BL1241" s="1">
        <v>3470</v>
      </c>
      <c r="BM1241" s="1">
        <v>3502</v>
      </c>
      <c r="BN1241" s="1">
        <v>3457</v>
      </c>
      <c r="BO1241" s="1">
        <v>3482</v>
      </c>
      <c r="BP1241" s="1">
        <v>3470</v>
      </c>
      <c r="BQ1241" s="1">
        <v>3505</v>
      </c>
      <c r="BR1241" s="1">
        <v>3457</v>
      </c>
      <c r="BS1241" s="1">
        <v>3492</v>
      </c>
      <c r="BT1241" s="1">
        <v>3470</v>
      </c>
      <c r="BU1241" s="1">
        <v>3472</v>
      </c>
      <c r="BV1241" s="1">
        <v>3457</v>
      </c>
      <c r="BW1241" s="1">
        <v>3460</v>
      </c>
      <c r="BX1241" s="1">
        <v>991.74</v>
      </c>
    </row>
    <row r="1242" spans="1:76">
      <c r="A1242" s="1">
        <v>2018</v>
      </c>
      <c r="B1242" s="1">
        <v>4</v>
      </c>
      <c r="C1242" s="24">
        <v>43131</v>
      </c>
      <c r="D1242" s="26">
        <v>3478</v>
      </c>
      <c r="E1242" s="26">
        <v>3499</v>
      </c>
      <c r="F1242" s="26">
        <v>3475</v>
      </c>
      <c r="G1242" s="26">
        <v>3496</v>
      </c>
      <c r="H1242" s="1">
        <v>1002.67</v>
      </c>
      <c r="I1242" s="81">
        <v>135.22103799999999</v>
      </c>
      <c r="J1242" s="119">
        <v>135.17931999999999</v>
      </c>
      <c r="K1242" s="119">
        <v>87.895303999999996</v>
      </c>
      <c r="L1242" s="72">
        <v>87.851339999999993</v>
      </c>
      <c r="M1242" s="7">
        <v>3500</v>
      </c>
      <c r="O1242" s="84"/>
      <c r="P1242" s="13"/>
      <c r="Q1242" s="13"/>
      <c r="R1242" s="13"/>
      <c r="S1242" s="13"/>
      <c r="T1242" s="13"/>
      <c r="U1242" s="13"/>
      <c r="V1242" s="13"/>
      <c r="W1242" s="50"/>
      <c r="X1242" s="69">
        <v>3497</v>
      </c>
      <c r="Y1242" s="7">
        <v>3514</v>
      </c>
      <c r="Z1242" s="68">
        <v>3490</v>
      </c>
      <c r="AA1242" s="68">
        <v>3502</v>
      </c>
      <c r="AG1242" s="37"/>
      <c r="AH1242" s="37"/>
      <c r="AP1242" s="14">
        <v>3470</v>
      </c>
      <c r="AQ1242" s="14">
        <v>3505</v>
      </c>
      <c r="AR1242" s="14">
        <v>3457</v>
      </c>
      <c r="AS1242" s="14">
        <v>3486</v>
      </c>
      <c r="AT1242" s="14">
        <v>3504.3333333333335</v>
      </c>
      <c r="AU1242" s="127">
        <v>18</v>
      </c>
      <c r="AV1242" s="127" t="s">
        <v>618</v>
      </c>
      <c r="AW1242" s="14">
        <v>6</v>
      </c>
      <c r="AX1242" s="127" t="s">
        <v>618</v>
      </c>
      <c r="AY1242" s="14">
        <v>17</v>
      </c>
      <c r="AZ1242" s="1">
        <v>3501</v>
      </c>
      <c r="BA1242" s="1">
        <v>3512</v>
      </c>
      <c r="BB1242" s="1">
        <v>3493</v>
      </c>
      <c r="BC1242" s="1">
        <v>3509</v>
      </c>
      <c r="BH1242" s="1">
        <v>3480</v>
      </c>
      <c r="BI1242" s="1">
        <v>1270</v>
      </c>
      <c r="BJ1242" s="1">
        <v>1169</v>
      </c>
      <c r="BK1242" s="1">
        <v>1.086398631308811</v>
      </c>
      <c r="BL1242" s="1">
        <v>3501</v>
      </c>
      <c r="BM1242" s="1">
        <v>3509</v>
      </c>
      <c r="BN1242" s="1">
        <v>3493</v>
      </c>
      <c r="BO1242" s="1">
        <v>3509</v>
      </c>
      <c r="BP1242" s="1">
        <v>3501</v>
      </c>
      <c r="BQ1242" s="1">
        <v>3517</v>
      </c>
      <c r="BR1242" s="1">
        <v>3493</v>
      </c>
      <c r="BS1242" s="1">
        <v>3509</v>
      </c>
      <c r="BT1242" s="1">
        <v>3501</v>
      </c>
      <c r="BU1242" s="1">
        <v>3506</v>
      </c>
      <c r="BV1242" s="1">
        <v>3493</v>
      </c>
      <c r="BW1242" s="1">
        <v>3498</v>
      </c>
      <c r="BX1242" s="1">
        <v>1003.33</v>
      </c>
    </row>
    <row r="1243" spans="1:76">
      <c r="A1243" s="1">
        <v>2018</v>
      </c>
      <c r="B1243" s="1">
        <v>5</v>
      </c>
      <c r="C1243" s="24">
        <v>43132</v>
      </c>
      <c r="D1243" s="26">
        <v>3512</v>
      </c>
      <c r="E1243" s="26">
        <v>3522</v>
      </c>
      <c r="F1243" s="26">
        <v>3492</v>
      </c>
      <c r="G1243" s="26">
        <v>3494</v>
      </c>
      <c r="H1243" s="1">
        <v>1008.45</v>
      </c>
      <c r="I1243" s="81">
        <v>135.717184</v>
      </c>
      <c r="J1243" s="119">
        <v>135.76962</v>
      </c>
      <c r="K1243" s="119">
        <v>87.791231999999994</v>
      </c>
      <c r="L1243" s="72">
        <v>87.817412000000004</v>
      </c>
      <c r="M1243" s="7">
        <v>3490</v>
      </c>
      <c r="O1243" s="84"/>
      <c r="P1243" s="13"/>
      <c r="Q1243" s="13"/>
      <c r="R1243" s="13"/>
      <c r="S1243" s="13"/>
      <c r="T1243" s="13"/>
      <c r="U1243" s="13"/>
      <c r="V1243" s="13"/>
      <c r="W1243" s="50"/>
      <c r="X1243" s="69">
        <v>3487</v>
      </c>
      <c r="Y1243" s="7">
        <v>3530</v>
      </c>
      <c r="Z1243" s="68">
        <v>3484</v>
      </c>
      <c r="AA1243" s="68">
        <v>3530</v>
      </c>
      <c r="AG1243" s="37"/>
      <c r="AH1243" s="37"/>
      <c r="AP1243" s="14">
        <v>3501</v>
      </c>
      <c r="AQ1243" s="14">
        <v>3526</v>
      </c>
      <c r="AR1243" s="14">
        <v>3492</v>
      </c>
      <c r="AS1243" s="14">
        <v>3515</v>
      </c>
      <c r="AT1243" s="14">
        <v>3501.3333333333335</v>
      </c>
      <c r="AU1243" s="127">
        <v>18</v>
      </c>
      <c r="AV1243" s="127" t="s">
        <v>618</v>
      </c>
      <c r="AW1243" s="14">
        <v>6</v>
      </c>
      <c r="AX1243" s="127" t="s">
        <v>618</v>
      </c>
      <c r="AY1243" s="14">
        <v>17</v>
      </c>
      <c r="AZ1243" s="1">
        <v>3490</v>
      </c>
      <c r="BA1243" s="1">
        <v>3512</v>
      </c>
      <c r="BB1243" s="1">
        <v>3487</v>
      </c>
      <c r="BC1243" s="1">
        <v>3499</v>
      </c>
      <c r="BH1243" s="1">
        <v>3510</v>
      </c>
      <c r="BI1243" s="1">
        <v>1490</v>
      </c>
      <c r="BJ1243" s="1">
        <v>1189</v>
      </c>
      <c r="BK1243" s="1">
        <v>1.2531539108494534</v>
      </c>
      <c r="BL1243" s="1">
        <v>3490</v>
      </c>
      <c r="BM1243" s="1">
        <v>3512</v>
      </c>
      <c r="BN1243" s="1">
        <v>3487</v>
      </c>
      <c r="BO1243" s="1">
        <v>3495</v>
      </c>
      <c r="BP1243" s="1">
        <v>3490</v>
      </c>
      <c r="BQ1243" s="1">
        <v>3512</v>
      </c>
      <c r="BR1243" s="1">
        <v>3487</v>
      </c>
      <c r="BS1243" s="1">
        <v>3506</v>
      </c>
      <c r="BT1243" s="1">
        <v>3490</v>
      </c>
      <c r="BU1243" s="1">
        <v>3493</v>
      </c>
      <c r="BV1243" s="1">
        <v>3487</v>
      </c>
      <c r="BW1243" s="1">
        <v>3490</v>
      </c>
      <c r="BX1243" s="1">
        <v>993.52</v>
      </c>
    </row>
    <row r="1244" spans="1:76">
      <c r="A1244" s="1">
        <v>2018</v>
      </c>
      <c r="B1244" s="1">
        <v>6</v>
      </c>
      <c r="C1244" s="24">
        <v>43133</v>
      </c>
      <c r="D1244" s="26">
        <v>3528</v>
      </c>
      <c r="E1244" s="26">
        <v>3531</v>
      </c>
      <c r="F1244" s="26">
        <v>3518</v>
      </c>
      <c r="G1244" s="26">
        <v>3524</v>
      </c>
      <c r="H1244" s="1">
        <v>991.22</v>
      </c>
      <c r="I1244" s="81">
        <v>137.182605</v>
      </c>
      <c r="J1244" s="119">
        <v>137.125204</v>
      </c>
      <c r="K1244" s="119">
        <v>87.842979</v>
      </c>
      <c r="L1244" s="72">
        <v>87.824592999999993</v>
      </c>
      <c r="M1244" s="7">
        <v>3535</v>
      </c>
      <c r="O1244" s="84"/>
      <c r="P1244" s="13"/>
      <c r="Q1244" s="13"/>
      <c r="R1244" s="13"/>
      <c r="S1244" s="13"/>
      <c r="T1244" s="13"/>
      <c r="U1244" s="13"/>
      <c r="V1244" s="13"/>
      <c r="W1244" s="50"/>
      <c r="X1244" s="69">
        <v>3534</v>
      </c>
      <c r="Y1244" s="7">
        <v>3540</v>
      </c>
      <c r="Z1244" s="68">
        <v>3495</v>
      </c>
      <c r="AA1244" s="68">
        <v>3496</v>
      </c>
      <c r="AG1244" s="37"/>
      <c r="AH1244" s="37"/>
      <c r="AP1244" s="14">
        <v>3490</v>
      </c>
      <c r="AQ1244" s="14">
        <v>3535</v>
      </c>
      <c r="AR1244" s="14">
        <v>3487</v>
      </c>
      <c r="AS1244" s="14">
        <v>3523</v>
      </c>
      <c r="AT1244" s="14">
        <v>3508</v>
      </c>
      <c r="AU1244" s="127">
        <v>4</v>
      </c>
      <c r="AV1244" s="127" t="s">
        <v>618</v>
      </c>
      <c r="AW1244" s="14">
        <v>6</v>
      </c>
      <c r="AX1244" s="127" t="s">
        <v>618</v>
      </c>
      <c r="AY1244" s="14">
        <v>17</v>
      </c>
      <c r="AZ1244" s="1">
        <v>3535</v>
      </c>
      <c r="BA1244" s="1">
        <v>3543</v>
      </c>
      <c r="BB1244" s="1">
        <v>3517</v>
      </c>
      <c r="BC1244" s="1">
        <v>3529</v>
      </c>
      <c r="BH1244" s="1">
        <v>3527</v>
      </c>
      <c r="BI1244" s="1">
        <v>1446</v>
      </c>
      <c r="BJ1244" s="1">
        <v>1267</v>
      </c>
      <c r="BK1244" s="1">
        <v>1.1412786108918707</v>
      </c>
      <c r="BL1244" s="1">
        <v>3535</v>
      </c>
      <c r="BM1244" s="1">
        <v>3543</v>
      </c>
      <c r="BN1244" s="1">
        <v>3517</v>
      </c>
      <c r="BO1244" s="1">
        <v>3530</v>
      </c>
      <c r="BP1244" s="1">
        <v>3535</v>
      </c>
      <c r="BQ1244" s="1">
        <v>3543</v>
      </c>
      <c r="BR1244" s="1">
        <v>3517</v>
      </c>
      <c r="BS1244" s="1">
        <v>3521</v>
      </c>
      <c r="BT1244" s="1">
        <v>3535</v>
      </c>
      <c r="BU1244" s="1">
        <v>3543</v>
      </c>
      <c r="BV1244" s="1">
        <v>3534</v>
      </c>
      <c r="BW1244" s="1">
        <v>3540</v>
      </c>
      <c r="BX1244" s="1">
        <v>1005.55</v>
      </c>
    </row>
    <row r="1245" spans="1:76">
      <c r="A1245" s="1">
        <v>2018</v>
      </c>
      <c r="B1245" s="1">
        <v>2</v>
      </c>
      <c r="C1245" s="24">
        <v>43136</v>
      </c>
      <c r="D1245" s="26">
        <v>3503</v>
      </c>
      <c r="E1245" s="26">
        <v>3503</v>
      </c>
      <c r="F1245" s="26">
        <v>3467</v>
      </c>
      <c r="G1245" s="26">
        <v>3488</v>
      </c>
      <c r="H1245" s="1">
        <v>990.32</v>
      </c>
      <c r="I1245" s="81">
        <v>136.984452</v>
      </c>
      <c r="J1245" s="119">
        <v>136.98008999999999</v>
      </c>
      <c r="K1245" s="119">
        <v>87.248930999999999</v>
      </c>
      <c r="L1245" s="72">
        <v>87.247134000000003</v>
      </c>
      <c r="M1245" s="7">
        <v>3494</v>
      </c>
      <c r="O1245" s="84"/>
      <c r="P1245" s="13"/>
      <c r="Q1245" s="13"/>
      <c r="R1245" s="13"/>
      <c r="S1245" s="13"/>
      <c r="T1245" s="13"/>
      <c r="U1245" s="13"/>
      <c r="V1245" s="13"/>
      <c r="W1245" s="50"/>
      <c r="X1245" s="69">
        <v>3491</v>
      </c>
      <c r="Y1245" s="7">
        <v>3514</v>
      </c>
      <c r="Z1245" s="68">
        <v>3476</v>
      </c>
      <c r="AA1245" s="68">
        <v>3489</v>
      </c>
      <c r="AG1245" s="37"/>
      <c r="AH1245" s="37"/>
      <c r="AP1245" s="14">
        <v>3535</v>
      </c>
      <c r="AQ1245" s="14">
        <v>3543</v>
      </c>
      <c r="AR1245" s="14">
        <v>3480</v>
      </c>
      <c r="AS1245" s="14">
        <v>3482</v>
      </c>
      <c r="AT1245" s="14">
        <v>3506.6666666666665</v>
      </c>
      <c r="AU1245" s="127">
        <v>15</v>
      </c>
      <c r="AV1245" s="127" t="s">
        <v>618</v>
      </c>
      <c r="AW1245" s="14">
        <v>6</v>
      </c>
      <c r="AX1245" s="127">
        <v>13</v>
      </c>
      <c r="AY1245" s="14">
        <v>30</v>
      </c>
      <c r="AZ1245" s="1">
        <v>3494</v>
      </c>
      <c r="BA1245" s="1">
        <v>3509</v>
      </c>
      <c r="BB1245" s="1">
        <v>3489</v>
      </c>
      <c r="BC1245" s="1">
        <v>3504</v>
      </c>
      <c r="BH1245" s="1">
        <v>3486</v>
      </c>
      <c r="BI1245" s="1">
        <v>1328</v>
      </c>
      <c r="BJ1245" s="1">
        <v>1244</v>
      </c>
      <c r="BK1245" s="1">
        <v>1.067524115755627</v>
      </c>
      <c r="BL1245" s="1">
        <v>3494</v>
      </c>
      <c r="BM1245" s="1">
        <v>3505</v>
      </c>
      <c r="BN1245" s="1">
        <v>3489</v>
      </c>
      <c r="BO1245" s="1">
        <v>3495</v>
      </c>
      <c r="BP1245" s="1">
        <v>3494</v>
      </c>
      <c r="BQ1245" s="1">
        <v>3509</v>
      </c>
      <c r="BR1245" s="1">
        <v>3489</v>
      </c>
      <c r="BS1245" s="1">
        <v>3509</v>
      </c>
      <c r="BT1245" s="1">
        <v>3494</v>
      </c>
      <c r="BU1245" s="1">
        <v>3502</v>
      </c>
      <c r="BV1245" s="1">
        <v>3490</v>
      </c>
      <c r="BW1245" s="1">
        <v>3494</v>
      </c>
      <c r="BX1245" s="1">
        <v>991.26</v>
      </c>
    </row>
    <row r="1246" spans="1:76">
      <c r="A1246" s="1">
        <v>2018</v>
      </c>
      <c r="B1246" s="1">
        <v>3</v>
      </c>
      <c r="C1246" s="24">
        <v>43137</v>
      </c>
      <c r="D1246" s="26">
        <v>3465</v>
      </c>
      <c r="E1246" s="26">
        <v>3480</v>
      </c>
      <c r="F1246" s="26">
        <v>3445</v>
      </c>
      <c r="G1246" s="26">
        <v>3475</v>
      </c>
      <c r="H1246" s="1">
        <v>990.58</v>
      </c>
      <c r="I1246" s="81">
        <v>134.804328</v>
      </c>
      <c r="J1246" s="119">
        <v>135.04801599999999</v>
      </c>
      <c r="K1246" s="119">
        <v>85.536128000000005</v>
      </c>
      <c r="L1246" s="72">
        <v>85.647381999999993</v>
      </c>
      <c r="M1246" s="7">
        <v>3485</v>
      </c>
      <c r="O1246" s="84"/>
      <c r="P1246" s="13"/>
      <c r="Q1246" s="13"/>
      <c r="R1246" s="13"/>
      <c r="S1246" s="13"/>
      <c r="T1246" s="13"/>
      <c r="U1246" s="13"/>
      <c r="V1246" s="13"/>
      <c r="W1246" s="50"/>
      <c r="X1246" s="69">
        <v>3484</v>
      </c>
      <c r="Y1246" s="7">
        <v>3495</v>
      </c>
      <c r="Z1246" s="68">
        <v>3446</v>
      </c>
      <c r="AA1246" s="68">
        <v>3475</v>
      </c>
      <c r="AG1246" s="37"/>
      <c r="AH1246" s="37"/>
      <c r="AP1246" s="14">
        <v>3494</v>
      </c>
      <c r="AQ1246" s="14">
        <v>3519</v>
      </c>
      <c r="AR1246" s="14">
        <v>3462</v>
      </c>
      <c r="AS1246" s="14">
        <v>3476</v>
      </c>
      <c r="AT1246" s="14">
        <v>3493.6666666666665</v>
      </c>
      <c r="AU1246" s="127">
        <v>10</v>
      </c>
      <c r="AV1246" s="127" t="s">
        <v>618</v>
      </c>
      <c r="AW1246" s="14">
        <v>6</v>
      </c>
      <c r="AX1246" s="127">
        <v>-15</v>
      </c>
      <c r="AY1246" s="14">
        <v>15</v>
      </c>
      <c r="AZ1246" s="1">
        <v>3485</v>
      </c>
      <c r="BA1246" s="1">
        <v>3498</v>
      </c>
      <c r="BB1246" s="1">
        <v>3458</v>
      </c>
      <c r="BC1246" s="1">
        <v>3462</v>
      </c>
      <c r="BH1246" s="1">
        <v>3477</v>
      </c>
      <c r="BI1246" s="1">
        <v>1274</v>
      </c>
      <c r="BJ1246" s="1">
        <v>970</v>
      </c>
      <c r="BK1246" s="1">
        <v>1.3134020618556701</v>
      </c>
      <c r="BL1246" s="1">
        <v>3485</v>
      </c>
      <c r="BM1246" s="1">
        <v>3498</v>
      </c>
      <c r="BN1246" s="1">
        <v>3467</v>
      </c>
      <c r="BO1246" s="1">
        <v>3473</v>
      </c>
      <c r="BP1246" s="1">
        <v>3485</v>
      </c>
      <c r="BQ1246" s="1">
        <v>3498</v>
      </c>
      <c r="BR1246" s="1">
        <v>3458</v>
      </c>
      <c r="BS1246" s="1">
        <v>3475</v>
      </c>
      <c r="BT1246" s="1">
        <v>3485</v>
      </c>
      <c r="BU1246" s="1">
        <v>3496</v>
      </c>
      <c r="BV1246" s="1">
        <v>3477</v>
      </c>
      <c r="BW1246" s="1">
        <v>3492</v>
      </c>
      <c r="BX1246" s="1">
        <v>996.84</v>
      </c>
    </row>
    <row r="1247" spans="1:76">
      <c r="A1247" s="1">
        <v>2018</v>
      </c>
      <c r="B1247" s="1">
        <v>4</v>
      </c>
      <c r="C1247" s="24">
        <v>43138</v>
      </c>
      <c r="D1247" s="26">
        <v>3475</v>
      </c>
      <c r="E1247" s="26">
        <v>3486</v>
      </c>
      <c r="F1247" s="26">
        <v>3464</v>
      </c>
      <c r="G1247" s="26">
        <v>3467</v>
      </c>
      <c r="H1247" s="1">
        <v>979.97</v>
      </c>
      <c r="I1247" s="81">
        <v>135.32861</v>
      </c>
      <c r="J1247" s="119">
        <v>135.32417000000001</v>
      </c>
      <c r="K1247" s="119">
        <v>85.946495999999996</v>
      </c>
      <c r="L1247" s="72">
        <v>86.05386</v>
      </c>
      <c r="M1247" s="7">
        <v>3477</v>
      </c>
      <c r="O1247" s="84"/>
      <c r="P1247" s="13"/>
      <c r="Q1247" s="13"/>
      <c r="R1247" s="13"/>
      <c r="S1247" s="13"/>
      <c r="T1247" s="13"/>
      <c r="U1247" s="13"/>
      <c r="V1247" s="13"/>
      <c r="W1247" s="50"/>
      <c r="X1247" s="69">
        <v>3473</v>
      </c>
      <c r="Y1247" s="7">
        <v>3473</v>
      </c>
      <c r="Z1247" s="68">
        <v>3427</v>
      </c>
      <c r="AA1247" s="68">
        <v>3449</v>
      </c>
      <c r="AG1247" s="37"/>
      <c r="AH1247" s="37"/>
      <c r="AP1247" s="14">
        <v>3485</v>
      </c>
      <c r="AQ1247" s="14">
        <v>3498</v>
      </c>
      <c r="AR1247" s="14">
        <v>3449</v>
      </c>
      <c r="AS1247" s="14">
        <v>3484</v>
      </c>
      <c r="AT1247" s="14">
        <v>3480.6666666666665</v>
      </c>
      <c r="AU1247" s="127">
        <v>8</v>
      </c>
      <c r="AV1247" s="127" t="s">
        <v>618</v>
      </c>
      <c r="AW1247" s="14">
        <v>6</v>
      </c>
      <c r="AX1247" s="127" t="s">
        <v>618</v>
      </c>
      <c r="AY1247" s="14">
        <v>15</v>
      </c>
      <c r="AZ1247" s="1">
        <v>3477</v>
      </c>
      <c r="BA1247" s="1">
        <v>3478</v>
      </c>
      <c r="BB1247" s="1">
        <v>3435</v>
      </c>
      <c r="BC1247" s="1">
        <v>3435</v>
      </c>
      <c r="BH1247" s="1">
        <v>3481</v>
      </c>
      <c r="BI1247" s="1">
        <v>1406</v>
      </c>
      <c r="BJ1247" s="1">
        <v>1365</v>
      </c>
      <c r="BK1247" s="1">
        <v>1.0300366300366299</v>
      </c>
      <c r="BL1247" s="1">
        <v>3477</v>
      </c>
      <c r="BM1247" s="1">
        <v>3478</v>
      </c>
      <c r="BN1247" s="1">
        <v>3445</v>
      </c>
      <c r="BO1247" s="1">
        <v>3453</v>
      </c>
      <c r="BP1247" s="1">
        <v>3477</v>
      </c>
      <c r="BQ1247" s="1">
        <v>3478</v>
      </c>
      <c r="BR1247" s="1">
        <v>3435</v>
      </c>
      <c r="BS1247" s="1">
        <v>3448</v>
      </c>
      <c r="BT1247" s="1">
        <v>3477</v>
      </c>
      <c r="BU1247" s="1">
        <v>3478</v>
      </c>
      <c r="BV1247" s="1">
        <v>3455</v>
      </c>
      <c r="BW1247" s="1">
        <v>3460</v>
      </c>
      <c r="BX1247" s="1">
        <v>989.18</v>
      </c>
    </row>
    <row r="1248" spans="1:76">
      <c r="A1248" s="1">
        <v>2018</v>
      </c>
      <c r="B1248" s="1">
        <v>5</v>
      </c>
      <c r="C1248" s="24">
        <v>43139</v>
      </c>
      <c r="D1248" s="26">
        <v>3445</v>
      </c>
      <c r="E1248" s="26">
        <v>3445</v>
      </c>
      <c r="F1248" s="26">
        <v>3420</v>
      </c>
      <c r="G1248" s="26">
        <v>3441</v>
      </c>
      <c r="H1248" s="1">
        <v>972.16</v>
      </c>
      <c r="I1248" s="81">
        <v>134.610951</v>
      </c>
      <c r="J1248" s="119">
        <v>134.65984800000001</v>
      </c>
      <c r="K1248" s="119">
        <v>85.807209</v>
      </c>
      <c r="L1248" s="72">
        <v>85.891976</v>
      </c>
      <c r="M1248" s="7">
        <v>3447</v>
      </c>
      <c r="O1248" s="84"/>
      <c r="P1248" s="13"/>
      <c r="Q1248" s="13"/>
      <c r="R1248" s="13"/>
      <c r="S1248" s="13"/>
      <c r="T1248" s="13"/>
      <c r="U1248" s="13"/>
      <c r="V1248" s="13"/>
      <c r="W1248" s="50"/>
      <c r="X1248" s="69">
        <v>3444</v>
      </c>
      <c r="Y1248" s="7">
        <v>3444</v>
      </c>
      <c r="Z1248" s="68">
        <v>3401</v>
      </c>
      <c r="AA1248" s="68">
        <v>3406</v>
      </c>
      <c r="AG1248" s="37"/>
      <c r="AH1248" s="37"/>
      <c r="AP1248" s="14">
        <v>3477</v>
      </c>
      <c r="AQ1248" s="14">
        <v>3478</v>
      </c>
      <c r="AR1248" s="14">
        <v>3430</v>
      </c>
      <c r="AS1248" s="14">
        <v>3435</v>
      </c>
      <c r="AT1248" s="14">
        <v>3465</v>
      </c>
      <c r="AU1248" s="127">
        <v>4</v>
      </c>
      <c r="AV1248" s="127" t="s">
        <v>618</v>
      </c>
      <c r="AW1248" s="14">
        <v>6</v>
      </c>
      <c r="AX1248" s="127">
        <v>28</v>
      </c>
      <c r="AY1248" s="14">
        <v>43</v>
      </c>
      <c r="AZ1248" s="1">
        <v>3446</v>
      </c>
      <c r="BA1248" s="1">
        <v>3446</v>
      </c>
      <c r="BB1248" s="1">
        <v>3412</v>
      </c>
      <c r="BC1248" s="1">
        <v>3433</v>
      </c>
      <c r="BH1248" s="1">
        <v>3441</v>
      </c>
      <c r="BI1248" s="1">
        <v>1498</v>
      </c>
      <c r="BJ1248" s="1">
        <v>1060</v>
      </c>
      <c r="BK1248" s="1">
        <v>1.4132075471698113</v>
      </c>
      <c r="BL1248" s="1">
        <v>3446</v>
      </c>
      <c r="BM1248" s="1">
        <v>3446</v>
      </c>
      <c r="BN1248" s="1">
        <v>3412</v>
      </c>
      <c r="BO1248" s="1">
        <v>3422</v>
      </c>
      <c r="BP1248" s="1">
        <v>3446</v>
      </c>
      <c r="BQ1248" s="1">
        <v>3446</v>
      </c>
      <c r="BR1248" s="1">
        <v>3412</v>
      </c>
      <c r="BS1248" s="1">
        <v>3426</v>
      </c>
      <c r="BT1248" s="1">
        <v>3446</v>
      </c>
      <c r="BU1248" s="1">
        <v>3446</v>
      </c>
      <c r="BV1248" s="1">
        <v>3431</v>
      </c>
      <c r="BW1248" s="1">
        <v>3433</v>
      </c>
      <c r="BX1248" s="1">
        <v>975.07</v>
      </c>
    </row>
    <row r="1249" spans="1:76">
      <c r="A1249" s="1">
        <v>2018</v>
      </c>
      <c r="B1249" s="1">
        <v>6</v>
      </c>
      <c r="C1249" s="24">
        <v>43140</v>
      </c>
      <c r="D1249" s="26">
        <v>3400</v>
      </c>
      <c r="E1249" s="26">
        <v>3412</v>
      </c>
      <c r="F1249" s="26">
        <v>3398</v>
      </c>
      <c r="G1249" s="26">
        <v>3403</v>
      </c>
      <c r="H1249" s="1">
        <v>970.91</v>
      </c>
      <c r="I1249" s="81">
        <v>133.62991099999999</v>
      </c>
      <c r="J1249" s="119">
        <v>133.82889</v>
      </c>
      <c r="K1249" s="119">
        <v>84.822248000000002</v>
      </c>
      <c r="L1249" s="72">
        <v>84.932809000000006</v>
      </c>
      <c r="M1249" s="7">
        <v>3411</v>
      </c>
      <c r="O1249" s="84"/>
      <c r="P1249" s="13"/>
      <c r="Q1249" s="13"/>
      <c r="R1249" s="13"/>
      <c r="S1249" s="13"/>
      <c r="T1249" s="13"/>
      <c r="U1249" s="13"/>
      <c r="V1249" s="13"/>
      <c r="W1249" s="50"/>
      <c r="X1249" s="69">
        <v>3409</v>
      </c>
      <c r="Y1249" s="7">
        <v>3411</v>
      </c>
      <c r="Z1249" s="68">
        <v>3330</v>
      </c>
      <c r="AA1249" s="68">
        <v>3359</v>
      </c>
      <c r="AG1249" s="37"/>
      <c r="AH1249" s="37"/>
      <c r="AP1249" s="14">
        <v>3446</v>
      </c>
      <c r="AQ1249" s="14">
        <v>3446</v>
      </c>
      <c r="AR1249" s="14">
        <v>3401</v>
      </c>
      <c r="AS1249" s="14">
        <v>3412</v>
      </c>
      <c r="AT1249" s="14">
        <v>3443.6666666666665</v>
      </c>
      <c r="AU1249" s="127">
        <v>3</v>
      </c>
      <c r="AV1249" s="127" t="s">
        <v>618</v>
      </c>
      <c r="AW1249" s="14">
        <v>6</v>
      </c>
      <c r="AX1249" s="127">
        <v>7</v>
      </c>
      <c r="AY1249" s="14">
        <v>50</v>
      </c>
      <c r="AZ1249" s="1">
        <v>3412</v>
      </c>
      <c r="BA1249" s="1">
        <v>3415</v>
      </c>
      <c r="BB1249" s="1">
        <v>3380</v>
      </c>
      <c r="BC1249" s="1">
        <v>3391</v>
      </c>
      <c r="BH1249" s="1">
        <v>3406</v>
      </c>
      <c r="BI1249" s="1">
        <v>1544</v>
      </c>
      <c r="BJ1249" s="1">
        <v>1428</v>
      </c>
      <c r="BK1249" s="1">
        <v>1.0812324929971988</v>
      </c>
      <c r="BL1249" s="1">
        <v>3412</v>
      </c>
      <c r="BM1249" s="1">
        <v>3415</v>
      </c>
      <c r="BN1249" s="1">
        <v>3391</v>
      </c>
      <c r="BO1249" s="1">
        <v>3394</v>
      </c>
      <c r="BP1249" s="1">
        <v>4603</v>
      </c>
      <c r="BQ1249" s="1">
        <v>4605</v>
      </c>
      <c r="BR1249" s="1">
        <v>4594</v>
      </c>
      <c r="BS1249" s="1">
        <v>4594</v>
      </c>
      <c r="BT1249" s="1">
        <v>3412</v>
      </c>
      <c r="BU1249" s="1">
        <v>3415</v>
      </c>
      <c r="BV1249" s="1">
        <v>3404</v>
      </c>
      <c r="BW1249" s="1">
        <v>3406</v>
      </c>
      <c r="BX1249" s="1">
        <v>971.03</v>
      </c>
    </row>
    <row r="1250" spans="1:76">
      <c r="A1250" s="1">
        <v>2018</v>
      </c>
      <c r="B1250" s="1">
        <v>3</v>
      </c>
      <c r="C1250" s="24">
        <v>43144</v>
      </c>
      <c r="D1250" s="26">
        <v>3392</v>
      </c>
      <c r="E1250" s="26">
        <v>3404</v>
      </c>
      <c r="F1250" s="26">
        <v>3385</v>
      </c>
      <c r="G1250" s="26">
        <v>3385</v>
      </c>
      <c r="H1250" s="1">
        <v>973.95</v>
      </c>
      <c r="I1250" s="81">
        <v>133.17440999999999</v>
      </c>
      <c r="J1250" s="119">
        <v>133.02186</v>
      </c>
      <c r="K1250" s="119">
        <v>85.019667999999996</v>
      </c>
      <c r="L1250" s="72">
        <v>84.881129999999999</v>
      </c>
      <c r="M1250" s="7">
        <v>3376</v>
      </c>
      <c r="O1250" s="84"/>
      <c r="P1250" s="13"/>
      <c r="Q1250" s="13"/>
      <c r="R1250" s="13"/>
      <c r="S1250" s="13"/>
      <c r="T1250" s="13"/>
      <c r="U1250" s="13"/>
      <c r="V1250" s="13"/>
      <c r="W1250" s="50"/>
      <c r="X1250" s="69">
        <v>3373</v>
      </c>
      <c r="Y1250" s="7">
        <v>3382</v>
      </c>
      <c r="Z1250" s="68">
        <v>3358</v>
      </c>
      <c r="AA1250" s="68">
        <v>3366</v>
      </c>
      <c r="AG1250" s="37"/>
      <c r="AH1250" s="37"/>
      <c r="AP1250" s="14">
        <v>3412</v>
      </c>
      <c r="AQ1250" s="14">
        <v>3415</v>
      </c>
      <c r="AR1250" s="14">
        <v>3331</v>
      </c>
      <c r="AS1250" s="14">
        <v>3397</v>
      </c>
      <c r="AT1250" s="14">
        <v>3414.6666666666665</v>
      </c>
      <c r="AU1250" s="127">
        <v>7</v>
      </c>
      <c r="AV1250" s="127" t="s">
        <v>618</v>
      </c>
      <c r="AW1250" s="14">
        <v>6</v>
      </c>
      <c r="AX1250" s="127" t="s">
        <v>618</v>
      </c>
      <c r="AY1250" s="14">
        <v>50</v>
      </c>
      <c r="AZ1250" s="1">
        <v>3377</v>
      </c>
      <c r="BA1250" s="1">
        <v>3385</v>
      </c>
      <c r="BB1250" s="1">
        <v>3361</v>
      </c>
      <c r="BC1250" s="1">
        <v>3365</v>
      </c>
      <c r="BH1250" s="1">
        <v>3395</v>
      </c>
      <c r="BI1250" s="1">
        <v>1687</v>
      </c>
      <c r="BJ1250" s="1">
        <v>1149</v>
      </c>
      <c r="BK1250" s="1">
        <v>1.4682332463011314</v>
      </c>
      <c r="BL1250" s="1">
        <v>3377</v>
      </c>
      <c r="BM1250" s="1">
        <v>3385</v>
      </c>
      <c r="BN1250" s="1">
        <v>3362</v>
      </c>
      <c r="BO1250" s="1">
        <v>3375</v>
      </c>
      <c r="BP1250" s="1">
        <v>3377</v>
      </c>
      <c r="BQ1250" s="1">
        <v>3385</v>
      </c>
      <c r="BR1250" s="1">
        <v>3360</v>
      </c>
      <c r="BS1250" s="1">
        <v>3366</v>
      </c>
      <c r="BT1250" s="1">
        <v>3377</v>
      </c>
      <c r="BU1250" s="1">
        <v>3377</v>
      </c>
      <c r="BV1250" s="1">
        <v>3362</v>
      </c>
      <c r="BW1250" s="1">
        <v>3371</v>
      </c>
      <c r="BX1250" s="1">
        <v>974.87</v>
      </c>
    </row>
    <row r="1251" spans="1:76">
      <c r="A1251" s="1">
        <v>2018</v>
      </c>
      <c r="B1251" s="1">
        <v>4</v>
      </c>
      <c r="C1251" s="24">
        <v>43145</v>
      </c>
      <c r="D1251" s="26">
        <v>3378</v>
      </c>
      <c r="E1251" s="26">
        <v>3386</v>
      </c>
      <c r="F1251" s="26">
        <v>3366</v>
      </c>
      <c r="G1251" s="26">
        <v>3367</v>
      </c>
      <c r="H1251" s="1">
        <v>997</v>
      </c>
      <c r="I1251" s="81">
        <v>132.62453199999999</v>
      </c>
      <c r="J1251" s="119">
        <v>132.661654</v>
      </c>
      <c r="K1251" s="119">
        <v>84.372095999999999</v>
      </c>
      <c r="L1251" s="72">
        <v>84.449316999999994</v>
      </c>
      <c r="M1251" s="7">
        <v>3374</v>
      </c>
      <c r="O1251" s="84"/>
      <c r="P1251" s="13"/>
      <c r="Q1251" s="13"/>
      <c r="R1251" s="13"/>
      <c r="S1251" s="13"/>
      <c r="T1251" s="13"/>
      <c r="U1251" s="13"/>
      <c r="V1251" s="13"/>
      <c r="W1251" s="50"/>
      <c r="X1251" s="69">
        <v>3368</v>
      </c>
      <c r="Y1251" s="7">
        <v>3435</v>
      </c>
      <c r="Z1251" s="68">
        <v>3349</v>
      </c>
      <c r="AA1251" s="68">
        <v>3431</v>
      </c>
      <c r="AG1251" s="37"/>
      <c r="AH1251" s="37"/>
      <c r="AP1251" s="14">
        <v>3377</v>
      </c>
      <c r="AQ1251" s="14">
        <v>3389</v>
      </c>
      <c r="AR1251" s="14">
        <v>3360</v>
      </c>
      <c r="AS1251" s="14">
        <v>3384</v>
      </c>
      <c r="AT1251" s="14">
        <v>3397.6666666666665</v>
      </c>
      <c r="AU1251" s="127">
        <v>11</v>
      </c>
      <c r="AV1251" s="127" t="s">
        <v>618</v>
      </c>
      <c r="AW1251" s="14">
        <v>6</v>
      </c>
      <c r="AX1251" s="127" t="s">
        <v>618</v>
      </c>
      <c r="AY1251" s="14">
        <v>50</v>
      </c>
      <c r="AZ1251" s="1">
        <v>3373</v>
      </c>
      <c r="BA1251" s="1">
        <v>3378</v>
      </c>
      <c r="BB1251" s="1">
        <v>3351</v>
      </c>
      <c r="BC1251" s="1">
        <v>3354</v>
      </c>
      <c r="BH1251" s="1">
        <v>3387</v>
      </c>
      <c r="BI1251" s="1">
        <v>1555</v>
      </c>
      <c r="BJ1251" s="1">
        <v>1121</v>
      </c>
      <c r="BK1251" s="1">
        <v>1.3871543264942017</v>
      </c>
      <c r="BL1251" s="1">
        <v>3373</v>
      </c>
      <c r="BM1251" s="1">
        <v>3378</v>
      </c>
      <c r="BN1251" s="1">
        <v>3365</v>
      </c>
      <c r="BO1251" s="1">
        <v>3371</v>
      </c>
      <c r="BP1251" s="1">
        <v>3373</v>
      </c>
      <c r="BQ1251" s="1">
        <v>3389</v>
      </c>
      <c r="BR1251" s="1">
        <v>3351</v>
      </c>
      <c r="BS1251" s="1">
        <v>3385</v>
      </c>
      <c r="BT1251" s="1">
        <v>3373</v>
      </c>
      <c r="BU1251" s="1">
        <v>3378</v>
      </c>
      <c r="BV1251" s="1">
        <v>3368</v>
      </c>
      <c r="BW1251" s="1">
        <v>3369</v>
      </c>
      <c r="BX1251" s="1">
        <v>976.95</v>
      </c>
    </row>
    <row r="1252" spans="1:76">
      <c r="A1252" s="1">
        <v>2018</v>
      </c>
      <c r="B1252" s="1">
        <v>5</v>
      </c>
      <c r="C1252" s="24">
        <v>43146</v>
      </c>
      <c r="D1252" s="26">
        <v>3414</v>
      </c>
      <c r="E1252" s="26">
        <v>3435</v>
      </c>
      <c r="F1252" s="26">
        <v>3414</v>
      </c>
      <c r="G1252" s="26">
        <v>3432</v>
      </c>
      <c r="H1252" s="1">
        <v>1001.6</v>
      </c>
      <c r="I1252" s="81">
        <v>132.68810400000001</v>
      </c>
      <c r="J1252" s="119">
        <v>132.71232000000001</v>
      </c>
      <c r="K1252" s="119">
        <v>84.555936000000003</v>
      </c>
      <c r="L1252" s="72">
        <v>84.550933999999998</v>
      </c>
      <c r="M1252" s="7">
        <v>3432</v>
      </c>
      <c r="O1252" s="84"/>
      <c r="P1252" s="13"/>
      <c r="Q1252" s="13"/>
      <c r="R1252" s="13"/>
      <c r="S1252" s="13"/>
      <c r="T1252" s="13"/>
      <c r="U1252" s="13"/>
      <c r="V1252" s="13"/>
      <c r="W1252" s="50"/>
      <c r="X1252" s="69">
        <v>3426</v>
      </c>
      <c r="Y1252" s="7">
        <v>3443</v>
      </c>
      <c r="Z1252" s="68">
        <v>3404</v>
      </c>
      <c r="AA1252" s="68">
        <v>3422</v>
      </c>
      <c r="AG1252" s="37"/>
      <c r="AH1252" s="37"/>
      <c r="AP1252" s="14">
        <v>3373</v>
      </c>
      <c r="AQ1252" s="14">
        <v>3440</v>
      </c>
      <c r="AR1252" s="14">
        <v>3351</v>
      </c>
      <c r="AS1252" s="14">
        <v>3431</v>
      </c>
      <c r="AT1252" s="14">
        <v>3404</v>
      </c>
      <c r="AU1252" s="127">
        <v>18</v>
      </c>
      <c r="AV1252" s="127" t="s">
        <v>618</v>
      </c>
      <c r="AW1252" s="14">
        <v>6</v>
      </c>
      <c r="AX1252" s="127" t="s">
        <v>618</v>
      </c>
      <c r="AY1252" s="14">
        <v>50</v>
      </c>
      <c r="AZ1252" s="1">
        <v>3431</v>
      </c>
      <c r="BA1252" s="1">
        <v>3447</v>
      </c>
      <c r="BB1252" s="1">
        <v>3426</v>
      </c>
      <c r="BC1252" s="1">
        <v>3430</v>
      </c>
      <c r="BH1252" s="1">
        <v>3430</v>
      </c>
      <c r="BI1252" s="1">
        <v>1375</v>
      </c>
      <c r="BJ1252" s="1">
        <v>1282</v>
      </c>
      <c r="BK1252" s="1">
        <v>1.0725429017160686</v>
      </c>
      <c r="BL1252" s="1">
        <v>3431</v>
      </c>
      <c r="BM1252" s="1">
        <v>3447</v>
      </c>
      <c r="BN1252" s="1">
        <v>3426</v>
      </c>
      <c r="BO1252" s="1">
        <v>3436</v>
      </c>
      <c r="BP1252" s="1">
        <v>3431</v>
      </c>
      <c r="BQ1252" s="1">
        <v>3447</v>
      </c>
      <c r="BR1252" s="1">
        <v>3416</v>
      </c>
      <c r="BS1252" s="1">
        <v>3425</v>
      </c>
      <c r="BT1252" s="1">
        <v>3431</v>
      </c>
      <c r="BU1252" s="1">
        <v>3444</v>
      </c>
      <c r="BV1252" s="1">
        <v>3426</v>
      </c>
      <c r="BW1252" s="1">
        <v>3441</v>
      </c>
      <c r="BX1252" s="1">
        <v>1005.2</v>
      </c>
    </row>
    <row r="1253" spans="1:76">
      <c r="A1253" s="1">
        <v>2018</v>
      </c>
      <c r="B1253" s="1">
        <v>6</v>
      </c>
      <c r="C1253" s="24">
        <v>43147</v>
      </c>
      <c r="D1253" s="26">
        <v>3420</v>
      </c>
      <c r="E1253" s="26">
        <v>3432</v>
      </c>
      <c r="F1253" s="26">
        <v>3414</v>
      </c>
      <c r="G1253" s="26">
        <v>3430</v>
      </c>
      <c r="H1253" s="1">
        <v>1005.41</v>
      </c>
      <c r="I1253" s="81">
        <v>132.62696399999999</v>
      </c>
      <c r="J1253" s="119">
        <v>132.69745800000001</v>
      </c>
      <c r="K1253" s="119">
        <v>84.296081999999998</v>
      </c>
      <c r="L1253" s="72">
        <v>84.357215999999994</v>
      </c>
      <c r="M1253" s="7">
        <v>3432</v>
      </c>
      <c r="O1253" s="84"/>
      <c r="P1253" s="13"/>
      <c r="Q1253" s="13"/>
      <c r="R1253" s="13"/>
      <c r="S1253" s="13"/>
      <c r="T1253" s="13"/>
      <c r="U1253" s="13"/>
      <c r="V1253" s="13"/>
      <c r="W1253" s="50"/>
      <c r="X1253" s="69">
        <v>3430</v>
      </c>
      <c r="Y1253" s="7">
        <v>3454</v>
      </c>
      <c r="Z1253" s="68">
        <v>3430</v>
      </c>
      <c r="AA1253" s="68">
        <v>3440</v>
      </c>
      <c r="AG1253" s="37"/>
      <c r="AH1253" s="37"/>
      <c r="AP1253" s="14">
        <v>3431</v>
      </c>
      <c r="AQ1253" s="14">
        <v>3447</v>
      </c>
      <c r="AR1253" s="14">
        <v>3404</v>
      </c>
      <c r="AS1253" s="14">
        <v>3422</v>
      </c>
      <c r="AT1253" s="14">
        <v>3412.3333333333335</v>
      </c>
      <c r="AU1253" s="127">
        <v>10</v>
      </c>
      <c r="AV1253" s="127" t="s">
        <v>618</v>
      </c>
      <c r="AW1253" s="14">
        <v>6</v>
      </c>
      <c r="AX1253" s="127" t="s">
        <v>618</v>
      </c>
      <c r="AY1253" s="14">
        <v>50</v>
      </c>
      <c r="AZ1253" s="1">
        <v>3431</v>
      </c>
      <c r="BA1253" s="1">
        <v>3453</v>
      </c>
      <c r="BB1253" s="1">
        <v>3431</v>
      </c>
      <c r="BC1253" s="1">
        <v>3441</v>
      </c>
      <c r="BH1253" s="1">
        <v>3418</v>
      </c>
      <c r="BI1253" s="1">
        <v>1425</v>
      </c>
      <c r="BJ1253" s="1">
        <v>1264</v>
      </c>
      <c r="BK1253" s="1">
        <v>1.1273734177215189</v>
      </c>
      <c r="BL1253" s="1">
        <v>3431</v>
      </c>
      <c r="BM1253" s="1">
        <v>3453</v>
      </c>
      <c r="BN1253" s="1">
        <v>3431</v>
      </c>
      <c r="BO1253" s="1">
        <v>3442</v>
      </c>
      <c r="BP1253" s="1">
        <v>3431</v>
      </c>
      <c r="BQ1253" s="1">
        <v>3453</v>
      </c>
      <c r="BR1253" s="1">
        <v>3431</v>
      </c>
      <c r="BS1253" s="1">
        <v>3440</v>
      </c>
      <c r="BT1253" s="1">
        <v>3431</v>
      </c>
      <c r="BU1253" s="1">
        <v>3445</v>
      </c>
      <c r="BV1253" s="1">
        <v>3431</v>
      </c>
      <c r="BW1253" s="1">
        <v>3438</v>
      </c>
      <c r="BX1253" s="1">
        <v>1009.25</v>
      </c>
    </row>
    <row r="1254" spans="1:76">
      <c r="A1254" s="1">
        <v>2018</v>
      </c>
      <c r="B1254" s="1">
        <v>2</v>
      </c>
      <c r="C1254" s="24">
        <v>43150</v>
      </c>
      <c r="D1254" s="26">
        <v>3440</v>
      </c>
      <c r="E1254" s="26">
        <v>3468</v>
      </c>
      <c r="F1254" s="26">
        <v>3434</v>
      </c>
      <c r="G1254" s="26">
        <v>3466</v>
      </c>
      <c r="H1254" s="1">
        <v>1006.65</v>
      </c>
      <c r="I1254" s="81">
        <v>132.25523200000001</v>
      </c>
      <c r="J1254" s="119">
        <v>132.05088699999999</v>
      </c>
      <c r="K1254" s="119">
        <v>84.331884000000002</v>
      </c>
      <c r="L1254" s="72">
        <v>84.286213000000004</v>
      </c>
      <c r="M1254" s="7">
        <v>3473</v>
      </c>
      <c r="O1254" s="84"/>
      <c r="P1254" s="13"/>
      <c r="Q1254" s="13"/>
      <c r="R1254" s="13"/>
      <c r="S1254" s="13"/>
      <c r="T1254" s="13"/>
      <c r="U1254" s="13"/>
      <c r="V1254" s="13"/>
      <c r="W1254" s="50"/>
      <c r="X1254" s="69">
        <v>3469</v>
      </c>
      <c r="Y1254" s="7">
        <v>3475</v>
      </c>
      <c r="Z1254" s="68">
        <v>3452</v>
      </c>
      <c r="AA1254" s="68">
        <v>3458</v>
      </c>
      <c r="AG1254" s="37"/>
      <c r="AH1254" s="37"/>
      <c r="AP1254" s="14">
        <v>3431</v>
      </c>
      <c r="AQ1254" s="14">
        <v>3458</v>
      </c>
      <c r="AR1254" s="14">
        <v>3431</v>
      </c>
      <c r="AS1254" s="14">
        <v>3444</v>
      </c>
      <c r="AT1254" s="14">
        <v>3432.3333333333335</v>
      </c>
      <c r="AU1254" s="127">
        <v>26</v>
      </c>
      <c r="AV1254" s="127">
        <v>-6</v>
      </c>
      <c r="AW1254" s="14">
        <v>0</v>
      </c>
      <c r="AX1254" s="127" t="s">
        <v>618</v>
      </c>
      <c r="AY1254" s="14">
        <v>50</v>
      </c>
      <c r="AZ1254" s="1">
        <v>3473</v>
      </c>
      <c r="BA1254" s="1">
        <v>3477</v>
      </c>
      <c r="BB1254" s="1">
        <v>3463</v>
      </c>
      <c r="BC1254" s="1">
        <v>3465</v>
      </c>
      <c r="BH1254" s="1">
        <v>3438</v>
      </c>
      <c r="BI1254" s="1">
        <v>1364</v>
      </c>
      <c r="BJ1254" s="1">
        <v>1388</v>
      </c>
      <c r="BK1254" s="1">
        <v>0.98270893371757928</v>
      </c>
      <c r="BL1254" s="1">
        <v>3473</v>
      </c>
      <c r="BM1254" s="1">
        <v>3477</v>
      </c>
      <c r="BN1254" s="1">
        <v>3468</v>
      </c>
      <c r="BO1254" s="1">
        <v>3471</v>
      </c>
      <c r="BP1254" s="1">
        <v>3473</v>
      </c>
      <c r="BQ1254" s="1">
        <v>3477</v>
      </c>
      <c r="BR1254" s="1">
        <v>3460</v>
      </c>
      <c r="BS1254" s="1">
        <v>3465</v>
      </c>
      <c r="BT1254" s="1">
        <v>3473</v>
      </c>
      <c r="BU1254" s="1">
        <v>3477</v>
      </c>
      <c r="BV1254" s="1">
        <v>3470</v>
      </c>
      <c r="BW1254" s="1">
        <v>3473</v>
      </c>
      <c r="BX1254" s="1">
        <v>1013.25</v>
      </c>
    </row>
    <row r="1255" spans="1:76">
      <c r="A1255" s="1">
        <v>2018</v>
      </c>
      <c r="B1255" s="1">
        <v>3</v>
      </c>
      <c r="C1255" s="24">
        <v>43151</v>
      </c>
      <c r="D1255" s="26">
        <v>3454</v>
      </c>
      <c r="E1255" s="26">
        <v>3460</v>
      </c>
      <c r="F1255" s="26">
        <v>3443</v>
      </c>
      <c r="G1255" s="26">
        <v>3450</v>
      </c>
      <c r="H1255" s="1">
        <v>1000.29</v>
      </c>
      <c r="I1255" s="81">
        <v>132.28537600000001</v>
      </c>
      <c r="J1255" s="119">
        <v>132.26568599999999</v>
      </c>
      <c r="K1255" s="119">
        <v>84.681023999999994</v>
      </c>
      <c r="L1255" s="72">
        <v>84.688946999999999</v>
      </c>
      <c r="M1255" s="7">
        <v>3446</v>
      </c>
      <c r="O1255" s="84"/>
      <c r="P1255" s="13"/>
      <c r="Q1255" s="13"/>
      <c r="R1255" s="13"/>
      <c r="S1255" s="13"/>
      <c r="T1255" s="13"/>
      <c r="U1255" s="13"/>
      <c r="V1255" s="13"/>
      <c r="W1255" s="50"/>
      <c r="X1255" s="69">
        <v>3443</v>
      </c>
      <c r="Y1255" s="7">
        <v>3476</v>
      </c>
      <c r="Z1255" s="68">
        <v>3438</v>
      </c>
      <c r="AA1255" s="68">
        <v>3448</v>
      </c>
      <c r="AG1255" s="37"/>
      <c r="AH1255" s="37"/>
      <c r="AP1255" s="14">
        <v>3473</v>
      </c>
      <c r="AQ1255" s="14">
        <v>3477</v>
      </c>
      <c r="AR1255" s="14">
        <v>3452</v>
      </c>
      <c r="AS1255" s="14">
        <v>3458</v>
      </c>
      <c r="AT1255" s="14">
        <v>3441.3333333333335</v>
      </c>
      <c r="AU1255" s="127">
        <v>4</v>
      </c>
      <c r="AV1255" s="127" t="s">
        <v>618</v>
      </c>
      <c r="AW1255" s="14">
        <v>0</v>
      </c>
      <c r="AX1255" s="127" t="s">
        <v>618</v>
      </c>
      <c r="AY1255" s="14">
        <v>50</v>
      </c>
      <c r="AZ1255" s="1">
        <v>3448</v>
      </c>
      <c r="BA1255" s="1">
        <v>3465</v>
      </c>
      <c r="BB1255" s="1">
        <v>3441</v>
      </c>
      <c r="BC1255" s="1">
        <v>3457</v>
      </c>
      <c r="BH1255" s="1">
        <v>3454</v>
      </c>
      <c r="BI1255" s="1">
        <v>1573</v>
      </c>
      <c r="BJ1255" s="1">
        <v>1197</v>
      </c>
      <c r="BK1255" s="1">
        <v>1.3141186299081036</v>
      </c>
      <c r="BL1255" s="1">
        <v>3448</v>
      </c>
      <c r="BM1255" s="1">
        <v>3465</v>
      </c>
      <c r="BN1255" s="1">
        <v>3441</v>
      </c>
      <c r="BO1255" s="1">
        <v>3463</v>
      </c>
      <c r="BP1255" s="1">
        <v>3448</v>
      </c>
      <c r="BQ1255" s="1">
        <v>3480</v>
      </c>
      <c r="BR1255" s="1">
        <v>3441</v>
      </c>
      <c r="BS1255" s="1">
        <v>3477</v>
      </c>
      <c r="BT1255" s="1">
        <v>3448</v>
      </c>
      <c r="BU1255" s="1">
        <v>3452</v>
      </c>
      <c r="BV1255" s="1">
        <v>3441</v>
      </c>
      <c r="BW1255" s="1">
        <v>3452</v>
      </c>
      <c r="BX1255" s="1">
        <v>1001.88</v>
      </c>
    </row>
    <row r="1256" spans="1:76">
      <c r="A1256" s="1">
        <v>2018</v>
      </c>
      <c r="B1256" s="1">
        <v>4</v>
      </c>
      <c r="C1256" s="24">
        <v>43152</v>
      </c>
      <c r="D1256" s="26">
        <v>3456</v>
      </c>
      <c r="E1256" s="26">
        <v>3459</v>
      </c>
      <c r="F1256" s="26">
        <v>3444</v>
      </c>
      <c r="G1256" s="26">
        <v>3450</v>
      </c>
      <c r="H1256" s="1">
        <v>989.35</v>
      </c>
      <c r="I1256" s="81">
        <v>132.80017799999999</v>
      </c>
      <c r="J1256" s="119">
        <v>132.76334600000001</v>
      </c>
      <c r="K1256" s="119">
        <v>84.617852999999997</v>
      </c>
      <c r="L1256" s="72">
        <v>84.606205000000003</v>
      </c>
      <c r="M1256" s="7">
        <v>3451</v>
      </c>
      <c r="O1256" s="84"/>
      <c r="P1256" s="13"/>
      <c r="Q1256" s="13"/>
      <c r="R1256" s="13"/>
      <c r="S1256" s="13"/>
      <c r="T1256" s="13"/>
      <c r="U1256" s="13"/>
      <c r="V1256" s="13"/>
      <c r="W1256" s="50"/>
      <c r="X1256" s="69">
        <v>3446</v>
      </c>
      <c r="Y1256" s="7">
        <v>3457</v>
      </c>
      <c r="Z1256" s="68">
        <v>3432</v>
      </c>
      <c r="AA1256" s="68">
        <v>3432</v>
      </c>
      <c r="AG1256" s="37"/>
      <c r="AH1256" s="37"/>
      <c r="AP1256" s="14">
        <v>3448</v>
      </c>
      <c r="AQ1256" s="14">
        <v>3480</v>
      </c>
      <c r="AR1256" s="14">
        <v>3441</v>
      </c>
      <c r="AS1256" s="14">
        <v>3456</v>
      </c>
      <c r="AT1256" s="14">
        <v>3452.6666666666665</v>
      </c>
      <c r="AU1256" s="127">
        <v>6</v>
      </c>
      <c r="AV1256" s="127" t="s">
        <v>618</v>
      </c>
      <c r="AW1256" s="14">
        <v>0</v>
      </c>
      <c r="AX1256" s="127" t="s">
        <v>618</v>
      </c>
      <c r="AY1256" s="14">
        <v>50</v>
      </c>
      <c r="AZ1256" s="1">
        <v>3451</v>
      </c>
      <c r="BA1256" s="1">
        <v>3455</v>
      </c>
      <c r="BB1256" s="1">
        <v>3434</v>
      </c>
      <c r="BC1256" s="1">
        <v>3452</v>
      </c>
      <c r="BH1256" s="1">
        <v>3451</v>
      </c>
      <c r="BI1256" s="1">
        <v>1108</v>
      </c>
      <c r="BJ1256" s="1">
        <v>893</v>
      </c>
      <c r="BK1256" s="1">
        <v>1.2407614781634939</v>
      </c>
      <c r="BL1256" s="1">
        <v>3451</v>
      </c>
      <c r="BM1256" s="1">
        <v>3455</v>
      </c>
      <c r="BN1256" s="1">
        <v>3434</v>
      </c>
      <c r="BO1256" s="1">
        <v>3445</v>
      </c>
      <c r="BP1256" s="1">
        <v>3451</v>
      </c>
      <c r="BQ1256" s="1">
        <v>3460</v>
      </c>
      <c r="BR1256" s="1">
        <v>3434</v>
      </c>
      <c r="BS1256" s="1">
        <v>3455</v>
      </c>
      <c r="BT1256" s="1">
        <v>3451</v>
      </c>
      <c r="BU1256" s="1">
        <v>3455</v>
      </c>
      <c r="BV1256" s="1">
        <v>3444</v>
      </c>
      <c r="BW1256" s="1">
        <v>3449</v>
      </c>
      <c r="BX1256" s="1">
        <v>996.25</v>
      </c>
    </row>
    <row r="1257" spans="1:76">
      <c r="A1257" s="1">
        <v>2018</v>
      </c>
      <c r="B1257" s="1">
        <v>5</v>
      </c>
      <c r="C1257" s="24">
        <v>43153</v>
      </c>
      <c r="D1257" s="26">
        <v>3431</v>
      </c>
      <c r="E1257" s="26">
        <v>3435</v>
      </c>
      <c r="F1257" s="26">
        <v>3404</v>
      </c>
      <c r="G1257" s="26">
        <v>3416</v>
      </c>
      <c r="H1257" s="1">
        <v>997</v>
      </c>
      <c r="I1257" s="81">
        <v>131.92233999999999</v>
      </c>
      <c r="J1257" s="119">
        <v>131.934605</v>
      </c>
      <c r="K1257" s="119">
        <v>83.918312</v>
      </c>
      <c r="L1257" s="72">
        <v>83.893843000000004</v>
      </c>
      <c r="M1257" s="7">
        <v>3416</v>
      </c>
      <c r="O1257" s="84"/>
      <c r="P1257" s="13"/>
      <c r="Q1257" s="13"/>
      <c r="R1257" s="13"/>
      <c r="S1257" s="13"/>
      <c r="T1257" s="13"/>
      <c r="U1257" s="13"/>
      <c r="V1257" s="13"/>
      <c r="W1257" s="50"/>
      <c r="X1257" s="69">
        <v>3411</v>
      </c>
      <c r="Y1257" s="7">
        <v>3428</v>
      </c>
      <c r="Z1257" s="68">
        <v>3398</v>
      </c>
      <c r="AA1257" s="68">
        <v>3421</v>
      </c>
      <c r="AG1257" s="37"/>
      <c r="AH1257" s="37"/>
      <c r="AP1257" s="14">
        <v>3451</v>
      </c>
      <c r="AQ1257" s="14">
        <v>3460</v>
      </c>
      <c r="AR1257" s="14">
        <v>3422</v>
      </c>
      <c r="AS1257" s="14">
        <v>3422</v>
      </c>
      <c r="AT1257" s="14">
        <v>3445.3333333333335</v>
      </c>
      <c r="AU1257" s="127">
        <v>15</v>
      </c>
      <c r="AV1257" s="127" t="s">
        <v>618</v>
      </c>
      <c r="AW1257" s="14">
        <v>0</v>
      </c>
      <c r="AX1257" s="127">
        <v>-2</v>
      </c>
      <c r="AY1257" s="14">
        <v>48</v>
      </c>
      <c r="AZ1257" s="1">
        <v>3417</v>
      </c>
      <c r="BA1257" s="1">
        <v>3418</v>
      </c>
      <c r="BB1257" s="1">
        <v>3400</v>
      </c>
      <c r="BC1257" s="1">
        <v>3405</v>
      </c>
      <c r="BH1257" s="1">
        <v>3435</v>
      </c>
      <c r="BI1257" s="1">
        <v>1340</v>
      </c>
      <c r="BJ1257" s="1">
        <v>1221</v>
      </c>
      <c r="BK1257" s="1">
        <v>1.0974610974610974</v>
      </c>
      <c r="BL1257" s="1">
        <v>3417</v>
      </c>
      <c r="BM1257" s="1">
        <v>3418</v>
      </c>
      <c r="BN1257" s="1">
        <v>3402</v>
      </c>
      <c r="BO1257" s="1">
        <v>3402</v>
      </c>
      <c r="BP1257" s="1">
        <v>3417</v>
      </c>
      <c r="BQ1257" s="1">
        <v>3418</v>
      </c>
      <c r="BR1257" s="1">
        <v>3400</v>
      </c>
      <c r="BS1257" s="1">
        <v>3411</v>
      </c>
      <c r="BT1257" s="1">
        <v>3417</v>
      </c>
      <c r="BU1257" s="1">
        <v>3418</v>
      </c>
      <c r="BV1257" s="1">
        <v>3408</v>
      </c>
      <c r="BW1257" s="1">
        <v>3412</v>
      </c>
      <c r="BX1257" s="1">
        <v>988.63</v>
      </c>
    </row>
    <row r="1258" spans="1:76">
      <c r="A1258" s="1">
        <v>2018</v>
      </c>
      <c r="B1258" s="1">
        <v>6</v>
      </c>
      <c r="C1258" s="24">
        <v>43154</v>
      </c>
      <c r="D1258" s="26">
        <v>3422</v>
      </c>
      <c r="E1258" s="26">
        <v>3436</v>
      </c>
      <c r="F1258" s="26">
        <v>3421</v>
      </c>
      <c r="G1258" s="26">
        <v>3429</v>
      </c>
      <c r="H1258" s="1">
        <v>996.75</v>
      </c>
      <c r="I1258" s="81">
        <v>131.610444</v>
      </c>
      <c r="J1258" s="119">
        <v>131.56127599999999</v>
      </c>
      <c r="K1258" s="119">
        <v>83.718033000000005</v>
      </c>
      <c r="L1258" s="72">
        <v>83.686757</v>
      </c>
      <c r="M1258" s="7">
        <v>0</v>
      </c>
      <c r="O1258" s="84"/>
      <c r="P1258" s="13"/>
      <c r="Q1258" s="13"/>
      <c r="R1258" s="13"/>
      <c r="S1258" s="13"/>
      <c r="T1258" s="13"/>
      <c r="U1258" s="13"/>
      <c r="V1258" s="13"/>
      <c r="W1258" s="50"/>
      <c r="X1258" s="69">
        <v>3420</v>
      </c>
      <c r="Y1258" s="7">
        <v>3426</v>
      </c>
      <c r="Z1258" s="68">
        <v>3402</v>
      </c>
      <c r="AA1258" s="68">
        <v>3420</v>
      </c>
      <c r="AG1258" s="37"/>
      <c r="AH1258" s="37"/>
      <c r="AP1258" s="14">
        <v>3417</v>
      </c>
      <c r="AQ1258" s="14">
        <v>3438</v>
      </c>
      <c r="AR1258" s="14">
        <v>3400</v>
      </c>
      <c r="AS1258" s="14">
        <v>3435</v>
      </c>
      <c r="AT1258" s="14">
        <v>3437.6666666666665</v>
      </c>
      <c r="AU1258" s="127">
        <v>7</v>
      </c>
      <c r="AV1258" s="127" t="s">
        <v>618</v>
      </c>
      <c r="AW1258" s="14">
        <v>0</v>
      </c>
      <c r="AX1258" s="127" t="s">
        <v>618</v>
      </c>
      <c r="AY1258" s="14">
        <v>48</v>
      </c>
      <c r="AZ1258" s="1">
        <v>0</v>
      </c>
      <c r="BA1258" s="1">
        <v>0</v>
      </c>
      <c r="BB1258" s="1">
        <v>0</v>
      </c>
      <c r="BC1258" s="1">
        <v>0</v>
      </c>
      <c r="BH1258" s="1">
        <v>3432</v>
      </c>
      <c r="BI1258" s="1">
        <v>1433</v>
      </c>
      <c r="BJ1258" s="1">
        <v>1164</v>
      </c>
      <c r="BK1258" s="1">
        <v>1.2310996563573884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996.33</v>
      </c>
    </row>
    <row r="1259" spans="1:76">
      <c r="A1259" s="1">
        <v>2018</v>
      </c>
      <c r="B1259" s="1">
        <v>2</v>
      </c>
      <c r="C1259" s="24">
        <v>43157</v>
      </c>
      <c r="D1259" s="26">
        <v>3426</v>
      </c>
      <c r="E1259" s="26">
        <v>3447</v>
      </c>
      <c r="F1259" s="26">
        <v>3422</v>
      </c>
      <c r="G1259" s="26">
        <v>3447</v>
      </c>
      <c r="H1259" s="1">
        <v>1000.37</v>
      </c>
      <c r="I1259" s="81">
        <v>131.29152099999999</v>
      </c>
      <c r="J1259" s="119">
        <v>131.177716</v>
      </c>
      <c r="K1259" s="119">
        <v>83.871523999999994</v>
      </c>
      <c r="L1259" s="72">
        <v>83.865973999999994</v>
      </c>
      <c r="M1259" s="7">
        <v>3445</v>
      </c>
      <c r="O1259" s="84"/>
      <c r="P1259" s="13"/>
      <c r="Q1259" s="13"/>
      <c r="R1259" s="13"/>
      <c r="S1259" s="13"/>
      <c r="T1259" s="13"/>
      <c r="U1259" s="13"/>
      <c r="V1259" s="13"/>
      <c r="W1259" s="50"/>
      <c r="X1259" s="69">
        <v>3447</v>
      </c>
      <c r="Y1259" s="7">
        <v>3457</v>
      </c>
      <c r="Z1259" s="68">
        <v>3425</v>
      </c>
      <c r="AA1259" s="68">
        <v>3442</v>
      </c>
      <c r="AG1259" s="37"/>
      <c r="AH1259" s="37"/>
      <c r="AP1259" s="14">
        <v>3425</v>
      </c>
      <c r="AQ1259" s="14">
        <v>3428</v>
      </c>
      <c r="AR1259" s="14">
        <v>3419</v>
      </c>
      <c r="AS1259" s="14">
        <v>3422</v>
      </c>
      <c r="AT1259" s="14">
        <v>3426.3333333333335</v>
      </c>
      <c r="AU1259" s="127">
        <v>21</v>
      </c>
      <c r="AV1259" s="127" t="s">
        <v>618</v>
      </c>
      <c r="AW1259" s="14">
        <v>0</v>
      </c>
      <c r="AX1259" s="127" t="s">
        <v>618</v>
      </c>
      <c r="AY1259" s="14">
        <v>48</v>
      </c>
      <c r="AZ1259" s="1">
        <v>3445</v>
      </c>
      <c r="BA1259" s="1">
        <v>3456</v>
      </c>
      <c r="BB1259" s="1">
        <v>3431</v>
      </c>
      <c r="BC1259" s="1">
        <v>3434</v>
      </c>
      <c r="BH1259" s="1">
        <v>3426</v>
      </c>
      <c r="BI1259" s="1">
        <v>838</v>
      </c>
      <c r="BJ1259" s="1">
        <v>717</v>
      </c>
      <c r="BK1259" s="1">
        <v>1.1687587168758717</v>
      </c>
      <c r="BL1259" s="1">
        <v>3445</v>
      </c>
      <c r="BM1259" s="1">
        <v>3456</v>
      </c>
      <c r="BN1259" s="1">
        <v>3435</v>
      </c>
      <c r="BO1259" s="1">
        <v>3438</v>
      </c>
      <c r="BP1259" s="1">
        <v>3445</v>
      </c>
      <c r="BQ1259" s="1">
        <v>3456</v>
      </c>
      <c r="BR1259" s="1">
        <v>3430</v>
      </c>
      <c r="BS1259" s="1">
        <v>3438</v>
      </c>
      <c r="BT1259" s="1">
        <v>3445</v>
      </c>
      <c r="BU1259" s="1">
        <v>3456</v>
      </c>
      <c r="BV1259" s="1">
        <v>3444</v>
      </c>
      <c r="BW1259" s="1">
        <v>3451</v>
      </c>
      <c r="BX1259" s="1">
        <v>1006.46</v>
      </c>
    </row>
    <row r="1260" spans="1:76">
      <c r="A1260" s="1">
        <v>2018</v>
      </c>
      <c r="B1260" s="1">
        <v>3</v>
      </c>
      <c r="C1260" s="24">
        <v>43158</v>
      </c>
      <c r="D1260" s="26">
        <v>3441</v>
      </c>
      <c r="E1260" s="26">
        <v>3451</v>
      </c>
      <c r="F1260" s="26">
        <v>3434</v>
      </c>
      <c r="G1260" s="26">
        <v>3435</v>
      </c>
      <c r="H1260" s="1">
        <v>982.39</v>
      </c>
      <c r="I1260" s="81">
        <v>131.67865800000001</v>
      </c>
      <c r="J1260" s="119">
        <v>131.72632200000001</v>
      </c>
      <c r="K1260" s="119">
        <v>83.829500999999993</v>
      </c>
      <c r="L1260" s="72">
        <v>83.842355999999995</v>
      </c>
      <c r="M1260" s="7">
        <v>3437</v>
      </c>
      <c r="O1260" s="84"/>
      <c r="P1260" s="13"/>
      <c r="Q1260" s="13"/>
      <c r="R1260" s="13"/>
      <c r="S1260" s="13"/>
      <c r="T1260" s="13"/>
      <c r="U1260" s="13"/>
      <c r="V1260" s="13"/>
      <c r="W1260" s="50"/>
      <c r="X1260" s="69">
        <v>3437</v>
      </c>
      <c r="Y1260" s="7">
        <v>3443</v>
      </c>
      <c r="Z1260" s="68">
        <v>3396</v>
      </c>
      <c r="AA1260" s="68">
        <v>3399</v>
      </c>
      <c r="AG1260" s="37"/>
      <c r="AH1260" s="37"/>
      <c r="AP1260" s="14">
        <v>3445</v>
      </c>
      <c r="AQ1260" s="14">
        <v>3456</v>
      </c>
      <c r="AR1260" s="14">
        <v>3424</v>
      </c>
      <c r="AS1260" s="14">
        <v>3445</v>
      </c>
      <c r="AT1260" s="14">
        <v>3434</v>
      </c>
      <c r="AU1260" s="127">
        <v>6</v>
      </c>
      <c r="AV1260" s="127" t="s">
        <v>618</v>
      </c>
      <c r="AW1260" s="14">
        <v>0</v>
      </c>
      <c r="AX1260" s="127" t="s">
        <v>618</v>
      </c>
      <c r="AY1260" s="14">
        <v>48</v>
      </c>
      <c r="AZ1260" s="1">
        <v>3437</v>
      </c>
      <c r="BA1260" s="1">
        <v>3443</v>
      </c>
      <c r="BB1260" s="1">
        <v>3415</v>
      </c>
      <c r="BC1260" s="1">
        <v>3428</v>
      </c>
      <c r="BH1260" s="1">
        <v>3444</v>
      </c>
      <c r="BI1260" s="1">
        <v>1357</v>
      </c>
      <c r="BJ1260" s="1">
        <v>939</v>
      </c>
      <c r="BK1260" s="1">
        <v>1.4451544195953141</v>
      </c>
      <c r="BL1260" s="1">
        <v>3437</v>
      </c>
      <c r="BM1260" s="1">
        <v>3443</v>
      </c>
      <c r="BN1260" s="1">
        <v>3428</v>
      </c>
      <c r="BO1260" s="1">
        <v>3435</v>
      </c>
      <c r="BP1260" s="1">
        <v>3437</v>
      </c>
      <c r="BQ1260" s="1">
        <v>3443</v>
      </c>
      <c r="BR1260" s="1">
        <v>3415</v>
      </c>
      <c r="BS1260" s="1">
        <v>3417</v>
      </c>
      <c r="BT1260" s="1">
        <v>3437</v>
      </c>
      <c r="BU1260" s="1">
        <v>3443</v>
      </c>
      <c r="BV1260" s="1">
        <v>3433</v>
      </c>
      <c r="BW1260" s="1">
        <v>3443</v>
      </c>
      <c r="BX1260" s="1">
        <v>1000.28</v>
      </c>
    </row>
    <row r="1261" spans="1:76">
      <c r="A1261" s="1">
        <v>2018</v>
      </c>
      <c r="B1261" s="1">
        <v>4</v>
      </c>
      <c r="C1261" s="24">
        <v>43159</v>
      </c>
      <c r="D1261" s="26">
        <v>3399</v>
      </c>
      <c r="E1261" s="26">
        <v>3404</v>
      </c>
      <c r="F1261" s="26">
        <v>3377</v>
      </c>
      <c r="G1261" s="26">
        <v>3377</v>
      </c>
      <c r="H1261" s="1">
        <v>983.75</v>
      </c>
      <c r="I1261" s="81">
        <v>130.928268</v>
      </c>
      <c r="J1261" s="119">
        <v>130.96343999999999</v>
      </c>
      <c r="K1261" s="119">
        <v>83.507705999999999</v>
      </c>
      <c r="L1261" s="72">
        <v>83.534015999999994</v>
      </c>
      <c r="M1261" s="7">
        <v>3381</v>
      </c>
      <c r="O1261" s="84"/>
      <c r="P1261" s="13"/>
      <c r="Q1261" s="13"/>
      <c r="R1261" s="13"/>
      <c r="S1261" s="13"/>
      <c r="T1261" s="13"/>
      <c r="U1261" s="13"/>
      <c r="V1261" s="13"/>
      <c r="W1261" s="50"/>
      <c r="X1261" s="69">
        <v>3382</v>
      </c>
      <c r="Y1261" s="7">
        <v>3395</v>
      </c>
      <c r="Z1261" s="68">
        <v>3369</v>
      </c>
      <c r="AA1261" s="68">
        <v>3373</v>
      </c>
      <c r="AG1261" s="37"/>
      <c r="AH1261" s="37"/>
      <c r="AP1261" s="14">
        <v>3437</v>
      </c>
      <c r="AQ1261" s="14">
        <v>3443</v>
      </c>
      <c r="AR1261" s="14">
        <v>3394</v>
      </c>
      <c r="AS1261" s="14">
        <v>3399</v>
      </c>
      <c r="AT1261" s="14">
        <v>3422</v>
      </c>
      <c r="AU1261" s="127">
        <v>22</v>
      </c>
      <c r="AV1261" s="127" t="s">
        <v>618</v>
      </c>
      <c r="AW1261" s="14">
        <v>0</v>
      </c>
      <c r="AX1261" s="127">
        <v>15</v>
      </c>
      <c r="AY1261" s="14">
        <v>63</v>
      </c>
      <c r="AZ1261" s="1">
        <v>3382</v>
      </c>
      <c r="BA1261" s="1">
        <v>3388</v>
      </c>
      <c r="BB1261" s="1">
        <v>3368</v>
      </c>
      <c r="BC1261" s="1">
        <v>3369</v>
      </c>
      <c r="BH1261" s="1">
        <v>3399</v>
      </c>
      <c r="BI1261" s="1">
        <v>1363</v>
      </c>
      <c r="BJ1261" s="1">
        <v>1084</v>
      </c>
      <c r="BK1261" s="1">
        <v>1.2573800738007379</v>
      </c>
      <c r="BL1261" s="1">
        <v>3382</v>
      </c>
      <c r="BM1261" s="1">
        <v>3388</v>
      </c>
      <c r="BN1261" s="1">
        <v>3375</v>
      </c>
      <c r="BO1261" s="1">
        <v>3376</v>
      </c>
      <c r="BP1261" s="1">
        <v>3382</v>
      </c>
      <c r="BQ1261" s="1">
        <v>3394</v>
      </c>
      <c r="BR1261" s="1">
        <v>3368</v>
      </c>
      <c r="BS1261" s="1">
        <v>3389</v>
      </c>
      <c r="BT1261" s="1">
        <v>3382</v>
      </c>
      <c r="BU1261" s="1">
        <v>3383</v>
      </c>
      <c r="BV1261" s="1">
        <v>3375</v>
      </c>
      <c r="BW1261" s="1">
        <v>3375</v>
      </c>
      <c r="BX1261" s="1">
        <v>979.55</v>
      </c>
    </row>
    <row r="1262" spans="1:76">
      <c r="A1262" s="1">
        <v>2018</v>
      </c>
      <c r="B1262" s="1">
        <v>5</v>
      </c>
      <c r="C1262" s="24">
        <v>43160</v>
      </c>
      <c r="D1262" s="26">
        <v>3377</v>
      </c>
      <c r="E1262" s="26">
        <v>3379</v>
      </c>
      <c r="F1262" s="26">
        <v>3353</v>
      </c>
      <c r="G1262" s="26">
        <v>3357</v>
      </c>
      <c r="H1262" s="1">
        <v>966.82</v>
      </c>
      <c r="I1262" s="81">
        <v>130.25329199999999</v>
      </c>
      <c r="J1262" s="119">
        <v>130.36768499999999</v>
      </c>
      <c r="K1262" s="119">
        <v>82.544982000000005</v>
      </c>
      <c r="L1262" s="72">
        <v>82.616420000000005</v>
      </c>
      <c r="M1262" s="7">
        <v>3353</v>
      </c>
      <c r="O1262" s="84"/>
      <c r="P1262" s="13"/>
      <c r="Q1262" s="13"/>
      <c r="R1262" s="13"/>
      <c r="S1262" s="13"/>
      <c r="T1262" s="13"/>
      <c r="U1262" s="13"/>
      <c r="V1262" s="13"/>
      <c r="W1262" s="50"/>
      <c r="X1262" s="69">
        <v>3357</v>
      </c>
      <c r="Y1262" s="7">
        <v>3362</v>
      </c>
      <c r="Z1262" s="68">
        <v>3279</v>
      </c>
      <c r="AA1262" s="68">
        <v>3307</v>
      </c>
      <c r="AG1262" s="37"/>
      <c r="AH1262" s="37"/>
      <c r="AP1262" s="14">
        <v>3382</v>
      </c>
      <c r="AQ1262" s="14">
        <v>3394</v>
      </c>
      <c r="AR1262" s="14">
        <v>3360</v>
      </c>
      <c r="AS1262" s="14">
        <v>3362</v>
      </c>
      <c r="AT1262" s="14">
        <v>3402</v>
      </c>
      <c r="AU1262" s="127">
        <v>20</v>
      </c>
      <c r="AV1262" s="127" t="s">
        <v>618</v>
      </c>
      <c r="AW1262" s="14">
        <v>0</v>
      </c>
      <c r="AX1262" s="127">
        <v>57</v>
      </c>
      <c r="AY1262" s="14">
        <v>120</v>
      </c>
      <c r="AZ1262" s="1">
        <v>3359</v>
      </c>
      <c r="BA1262" s="1">
        <v>3363</v>
      </c>
      <c r="BB1262" s="1">
        <v>3314</v>
      </c>
      <c r="BC1262" s="1">
        <v>3322</v>
      </c>
      <c r="BH1262" s="1">
        <v>3370</v>
      </c>
      <c r="BI1262" s="1">
        <v>1381</v>
      </c>
      <c r="BJ1262" s="1">
        <v>1273</v>
      </c>
      <c r="BK1262" s="1">
        <v>1.0848389630793402</v>
      </c>
      <c r="BL1262" s="1">
        <v>3359</v>
      </c>
      <c r="BM1262" s="1">
        <v>3363</v>
      </c>
      <c r="BN1262" s="1">
        <v>3321</v>
      </c>
      <c r="BO1262" s="1">
        <v>3323</v>
      </c>
      <c r="BP1262" s="1">
        <v>3359</v>
      </c>
      <c r="BQ1262" s="1">
        <v>3363</v>
      </c>
      <c r="BR1262" s="1">
        <v>3311</v>
      </c>
      <c r="BS1262" s="1">
        <v>3313</v>
      </c>
      <c r="BT1262" s="1">
        <v>3359</v>
      </c>
      <c r="BU1262" s="1">
        <v>3363</v>
      </c>
      <c r="BV1262" s="1">
        <v>3351</v>
      </c>
      <c r="BW1262" s="1">
        <v>3353</v>
      </c>
      <c r="BX1262" s="1">
        <v>976.22</v>
      </c>
    </row>
    <row r="1263" spans="1:76">
      <c r="A1263" s="1">
        <v>2018</v>
      </c>
      <c r="B1263" s="1">
        <v>6</v>
      </c>
      <c r="C1263" s="24">
        <v>43161</v>
      </c>
      <c r="D1263" s="26">
        <v>3301</v>
      </c>
      <c r="E1263" s="26">
        <v>3316</v>
      </c>
      <c r="F1263" s="26">
        <v>3286</v>
      </c>
      <c r="G1263" s="26">
        <v>3287</v>
      </c>
      <c r="H1263" s="1">
        <v>966.14</v>
      </c>
      <c r="I1263" s="81">
        <v>129.84231800000001</v>
      </c>
      <c r="J1263" s="119">
        <v>129.84398999999999</v>
      </c>
      <c r="K1263" s="119">
        <v>82.117694999999998</v>
      </c>
      <c r="L1263" s="72">
        <v>82.220759999999999</v>
      </c>
      <c r="M1263" s="7">
        <v>3285</v>
      </c>
      <c r="O1263" s="84"/>
      <c r="P1263" s="13"/>
      <c r="Q1263" s="13"/>
      <c r="R1263" s="13"/>
      <c r="S1263" s="13"/>
      <c r="T1263" s="13"/>
      <c r="U1263" s="13"/>
      <c r="V1263" s="13"/>
      <c r="W1263" s="50"/>
      <c r="X1263" s="69">
        <v>3288</v>
      </c>
      <c r="Y1263" s="7">
        <v>3288</v>
      </c>
      <c r="Z1263" s="68">
        <v>3250</v>
      </c>
      <c r="AA1263" s="68">
        <v>3250</v>
      </c>
      <c r="AG1263" s="37"/>
      <c r="AH1263" s="37"/>
      <c r="AP1263" s="14">
        <v>3359</v>
      </c>
      <c r="AQ1263" s="14">
        <v>3363</v>
      </c>
      <c r="AR1263" s="14">
        <v>3278</v>
      </c>
      <c r="AS1263" s="14">
        <v>3309</v>
      </c>
      <c r="AT1263" s="14">
        <v>3356.6666666666665</v>
      </c>
      <c r="AU1263" s="127">
        <v>14</v>
      </c>
      <c r="AV1263" s="127" t="s">
        <v>618</v>
      </c>
      <c r="AW1263" s="14">
        <v>0</v>
      </c>
      <c r="AX1263" s="127" t="s">
        <v>618</v>
      </c>
      <c r="AY1263" s="14">
        <v>120</v>
      </c>
      <c r="AZ1263" s="1">
        <v>3288</v>
      </c>
      <c r="BA1263" s="1">
        <v>3290</v>
      </c>
      <c r="BB1263" s="1">
        <v>3263</v>
      </c>
      <c r="BC1263" s="1">
        <v>3274</v>
      </c>
      <c r="BH1263" s="1">
        <v>3314</v>
      </c>
      <c r="BI1263" s="1">
        <v>1420</v>
      </c>
      <c r="BJ1263" s="1">
        <v>1156</v>
      </c>
      <c r="BK1263" s="1">
        <v>1.2283737024221453</v>
      </c>
      <c r="BL1263" s="1">
        <v>3288</v>
      </c>
      <c r="BM1263" s="1">
        <v>3290</v>
      </c>
      <c r="BN1263" s="1">
        <v>3266</v>
      </c>
      <c r="BO1263" s="1">
        <v>3272</v>
      </c>
      <c r="BP1263" s="1">
        <v>3288</v>
      </c>
      <c r="BQ1263" s="1">
        <v>3290</v>
      </c>
      <c r="BR1263" s="1">
        <v>3263</v>
      </c>
      <c r="BS1263" s="1">
        <v>3280</v>
      </c>
      <c r="BT1263" s="1">
        <v>3288</v>
      </c>
      <c r="BU1263" s="1">
        <v>3290</v>
      </c>
      <c r="BV1263" s="1">
        <v>3277</v>
      </c>
      <c r="BW1263" s="1">
        <v>3281</v>
      </c>
      <c r="BX1263" s="1">
        <v>963.71</v>
      </c>
    </row>
    <row r="1264" spans="1:76">
      <c r="A1264" s="1">
        <v>2018</v>
      </c>
      <c r="B1264" s="1">
        <v>2</v>
      </c>
      <c r="C1264" s="24">
        <v>43164</v>
      </c>
      <c r="D1264" s="26">
        <v>3280</v>
      </c>
      <c r="E1264" s="26">
        <v>3308</v>
      </c>
      <c r="F1264" s="26">
        <v>3280</v>
      </c>
      <c r="G1264" s="26">
        <v>3296</v>
      </c>
      <c r="H1264" s="1">
        <v>961.14</v>
      </c>
      <c r="I1264" s="81">
        <v>129.68581699999999</v>
      </c>
      <c r="J1264" s="119">
        <v>129.469776</v>
      </c>
      <c r="K1264" s="119">
        <v>81.680220000000006</v>
      </c>
      <c r="L1264" s="72">
        <v>81.610560000000007</v>
      </c>
      <c r="M1264" s="7">
        <v>3279</v>
      </c>
      <c r="O1264" s="84"/>
      <c r="P1264" s="13"/>
      <c r="Q1264" s="13"/>
      <c r="R1264" s="13"/>
      <c r="S1264" s="13"/>
      <c r="T1264" s="13"/>
      <c r="U1264" s="13"/>
      <c r="V1264" s="13"/>
      <c r="W1264" s="50"/>
      <c r="X1264" s="69">
        <v>3280</v>
      </c>
      <c r="Y1264" s="7">
        <v>3295</v>
      </c>
      <c r="Z1264" s="68">
        <v>3259</v>
      </c>
      <c r="AA1264" s="68">
        <v>3287</v>
      </c>
      <c r="AG1264" s="37"/>
      <c r="AH1264" s="37"/>
      <c r="AP1264" s="14">
        <v>3288</v>
      </c>
      <c r="AQ1264" s="14">
        <v>3302</v>
      </c>
      <c r="AR1264" s="14">
        <v>3263</v>
      </c>
      <c r="AS1264" s="14">
        <v>3298</v>
      </c>
      <c r="AT1264" s="14">
        <v>3323</v>
      </c>
      <c r="AU1264" s="127">
        <v>16</v>
      </c>
      <c r="AV1264" s="127">
        <v>-6</v>
      </c>
      <c r="AW1264" s="14">
        <v>-6</v>
      </c>
      <c r="AX1264" s="127" t="s">
        <v>618</v>
      </c>
      <c r="AY1264" s="14">
        <v>120</v>
      </c>
      <c r="AZ1264" s="1">
        <v>3278</v>
      </c>
      <c r="BA1264" s="1">
        <v>3294</v>
      </c>
      <c r="BB1264" s="1">
        <v>3261</v>
      </c>
      <c r="BC1264" s="1">
        <v>3266</v>
      </c>
      <c r="BH1264" s="1">
        <v>3294</v>
      </c>
      <c r="BI1264" s="1">
        <v>1282</v>
      </c>
      <c r="BJ1264" s="1">
        <v>1090</v>
      </c>
      <c r="BK1264" s="1">
        <v>1.1761467889908257</v>
      </c>
      <c r="BL1264" s="1">
        <v>3278</v>
      </c>
      <c r="BM1264" s="1">
        <v>3294</v>
      </c>
      <c r="BN1264" s="1">
        <v>3275</v>
      </c>
      <c r="BO1264" s="1">
        <v>3278</v>
      </c>
      <c r="BP1264" s="1">
        <v>3278</v>
      </c>
      <c r="BQ1264" s="1">
        <v>3294</v>
      </c>
      <c r="BR1264" s="1">
        <v>3260</v>
      </c>
      <c r="BS1264" s="1">
        <v>3268</v>
      </c>
      <c r="BT1264" s="1">
        <v>3278</v>
      </c>
      <c r="BU1264" s="1">
        <v>3288</v>
      </c>
      <c r="BV1264" s="1">
        <v>3275</v>
      </c>
      <c r="BW1264" s="1">
        <v>3287</v>
      </c>
      <c r="BX1264" s="1">
        <v>967.72</v>
      </c>
    </row>
    <row r="1265" spans="1:76">
      <c r="A1265" s="1">
        <v>2018</v>
      </c>
      <c r="B1265" s="1">
        <v>3</v>
      </c>
      <c r="C1265" s="24">
        <v>43165</v>
      </c>
      <c r="D1265" s="26">
        <v>3298</v>
      </c>
      <c r="E1265" s="26">
        <v>3309</v>
      </c>
      <c r="F1265" s="26">
        <v>3296</v>
      </c>
      <c r="G1265" s="26">
        <v>3300</v>
      </c>
      <c r="H1265" s="1">
        <v>969.14</v>
      </c>
      <c r="I1265" s="81">
        <v>131.07719700000001</v>
      </c>
      <c r="J1265" s="119">
        <v>131.07548</v>
      </c>
      <c r="K1265" s="119">
        <v>82.540710000000004</v>
      </c>
      <c r="L1265" s="72">
        <v>82.426720000000003</v>
      </c>
      <c r="M1265" s="7">
        <v>3290</v>
      </c>
      <c r="O1265" s="84"/>
      <c r="P1265" s="13"/>
      <c r="Q1265" s="13"/>
      <c r="R1265" s="13"/>
      <c r="S1265" s="13"/>
      <c r="T1265" s="13"/>
      <c r="U1265" s="13"/>
      <c r="V1265" s="13"/>
      <c r="W1265" s="50"/>
      <c r="X1265" s="69">
        <v>3297</v>
      </c>
      <c r="Y1265" s="7">
        <v>3331</v>
      </c>
      <c r="Z1265" s="68">
        <v>3282</v>
      </c>
      <c r="AA1265" s="68">
        <v>3318</v>
      </c>
      <c r="AG1265" s="37"/>
      <c r="AH1265" s="37"/>
      <c r="AP1265" s="14">
        <v>3278</v>
      </c>
      <c r="AQ1265" s="14">
        <v>3307</v>
      </c>
      <c r="AR1265" s="14">
        <v>3256</v>
      </c>
      <c r="AS1265" s="14">
        <v>3299</v>
      </c>
      <c r="AT1265" s="14">
        <v>3302</v>
      </c>
      <c r="AU1265" s="127">
        <v>2</v>
      </c>
      <c r="AV1265" s="127" t="s">
        <v>618</v>
      </c>
      <c r="AW1265" s="14">
        <v>-6</v>
      </c>
      <c r="AX1265" s="127" t="s">
        <v>618</v>
      </c>
      <c r="AY1265" s="14">
        <v>120</v>
      </c>
      <c r="AZ1265" s="1">
        <v>3291</v>
      </c>
      <c r="BA1265" s="1">
        <v>3329</v>
      </c>
      <c r="BB1265" s="1">
        <v>3277</v>
      </c>
      <c r="BC1265" s="1">
        <v>3302</v>
      </c>
      <c r="BH1265" s="1">
        <v>3299</v>
      </c>
      <c r="BI1265" s="1">
        <v>1274</v>
      </c>
      <c r="BJ1265" s="1">
        <v>1344</v>
      </c>
      <c r="BK1265" s="1">
        <v>0.94791666666666663</v>
      </c>
      <c r="BL1265" s="1">
        <v>3291</v>
      </c>
      <c r="BM1265" s="1">
        <v>3329</v>
      </c>
      <c r="BN1265" s="1">
        <v>3277</v>
      </c>
      <c r="BO1265" s="1">
        <v>3306</v>
      </c>
      <c r="BP1265" s="1">
        <v>3291</v>
      </c>
      <c r="BQ1265" s="1">
        <v>3329</v>
      </c>
      <c r="BR1265" s="1">
        <v>3277</v>
      </c>
      <c r="BS1265" s="1">
        <v>3301</v>
      </c>
      <c r="BT1265" s="1">
        <v>3291</v>
      </c>
      <c r="BU1265" s="1">
        <v>3295</v>
      </c>
      <c r="BV1265" s="1">
        <v>3279</v>
      </c>
      <c r="BW1265" s="1">
        <v>3282</v>
      </c>
      <c r="BX1265" s="1">
        <v>960.79</v>
      </c>
    </row>
    <row r="1266" spans="1:76">
      <c r="A1266" s="1">
        <v>2018</v>
      </c>
      <c r="B1266" s="1">
        <v>4</v>
      </c>
      <c r="C1266" s="24">
        <v>43166</v>
      </c>
      <c r="D1266" s="26">
        <v>3301</v>
      </c>
      <c r="E1266" s="26">
        <v>3306</v>
      </c>
      <c r="F1266" s="26">
        <v>3284</v>
      </c>
      <c r="G1266" s="26">
        <v>3284</v>
      </c>
      <c r="H1266" s="1">
        <v>952.93</v>
      </c>
      <c r="I1266" s="81">
        <v>131.14774399999999</v>
      </c>
      <c r="J1266" s="119">
        <v>131.231573</v>
      </c>
      <c r="K1266" s="119">
        <v>82.389579999999995</v>
      </c>
      <c r="L1266" s="72">
        <v>82.422600000000003</v>
      </c>
      <c r="M1266" s="7">
        <v>3279</v>
      </c>
      <c r="O1266" s="84"/>
      <c r="P1266" s="13"/>
      <c r="Q1266" s="13"/>
      <c r="R1266" s="13"/>
      <c r="S1266" s="13"/>
      <c r="T1266" s="13"/>
      <c r="U1266" s="13"/>
      <c r="V1266" s="13"/>
      <c r="W1266" s="50"/>
      <c r="X1266" s="69">
        <v>3281</v>
      </c>
      <c r="Y1266" s="7">
        <v>3283</v>
      </c>
      <c r="Z1266" s="68">
        <v>3251</v>
      </c>
      <c r="AA1266" s="68">
        <v>3263</v>
      </c>
      <c r="AG1266" s="37"/>
      <c r="AH1266" s="37"/>
      <c r="AP1266" s="14">
        <v>3291</v>
      </c>
      <c r="AQ1266" s="14">
        <v>3329</v>
      </c>
      <c r="AR1266" s="14">
        <v>3277</v>
      </c>
      <c r="AS1266" s="14">
        <v>3293</v>
      </c>
      <c r="AT1266" s="14">
        <v>3296.6666666666665</v>
      </c>
      <c r="AU1266" s="127">
        <v>17</v>
      </c>
      <c r="AV1266" s="127" t="s">
        <v>618</v>
      </c>
      <c r="AW1266" s="14">
        <v>-6</v>
      </c>
      <c r="AX1266" s="127" t="s">
        <v>618</v>
      </c>
      <c r="AY1266" s="14">
        <v>120</v>
      </c>
      <c r="AZ1266" s="1">
        <v>3279</v>
      </c>
      <c r="BA1266" s="1">
        <v>3283</v>
      </c>
      <c r="BB1266" s="1">
        <v>3264</v>
      </c>
      <c r="BC1266" s="1">
        <v>3271</v>
      </c>
      <c r="BH1266" s="1">
        <v>3300</v>
      </c>
      <c r="BI1266" s="1">
        <v>1188</v>
      </c>
      <c r="BJ1266" s="1">
        <v>872</v>
      </c>
      <c r="BK1266" s="1">
        <v>1.3623853211009174</v>
      </c>
      <c r="BL1266" s="1">
        <v>3279</v>
      </c>
      <c r="BM1266" s="1">
        <v>3283</v>
      </c>
      <c r="BN1266" s="1">
        <v>3264</v>
      </c>
      <c r="BO1266" s="1">
        <v>3272</v>
      </c>
      <c r="BP1266" s="1">
        <v>3279</v>
      </c>
      <c r="BQ1266" s="1">
        <v>3283</v>
      </c>
      <c r="BR1266" s="1">
        <v>3264</v>
      </c>
      <c r="BS1266" s="1">
        <v>3268</v>
      </c>
      <c r="BT1266" s="1">
        <v>3279</v>
      </c>
      <c r="BU1266" s="1">
        <v>3283</v>
      </c>
      <c r="BV1266" s="1">
        <v>3275</v>
      </c>
      <c r="BW1266" s="1">
        <v>3281</v>
      </c>
      <c r="BX1266" s="1">
        <v>963.2</v>
      </c>
    </row>
    <row r="1267" spans="1:76">
      <c r="A1267" s="1">
        <v>2018</v>
      </c>
      <c r="B1267" s="1">
        <v>5</v>
      </c>
      <c r="C1267" s="24">
        <v>43167</v>
      </c>
      <c r="D1267" s="26">
        <v>3263</v>
      </c>
      <c r="E1267" s="26">
        <v>3268</v>
      </c>
      <c r="F1267" s="26">
        <v>3252</v>
      </c>
      <c r="G1267" s="26">
        <v>3255</v>
      </c>
      <c r="H1267" s="1">
        <v>952.94</v>
      </c>
      <c r="I1267" s="81">
        <v>131.34981500000001</v>
      </c>
      <c r="J1267" s="119">
        <v>131.38859500000001</v>
      </c>
      <c r="K1267" s="119">
        <v>82.910927999999998</v>
      </c>
      <c r="L1267" s="72">
        <v>82.863495</v>
      </c>
      <c r="M1267" s="7">
        <v>3253</v>
      </c>
      <c r="O1267" s="84"/>
      <c r="P1267" s="13"/>
      <c r="Q1267" s="13"/>
      <c r="R1267" s="13"/>
      <c r="S1267" s="13"/>
      <c r="T1267" s="13"/>
      <c r="U1267" s="13"/>
      <c r="V1267" s="13"/>
      <c r="W1267" s="50"/>
      <c r="X1267" s="69">
        <v>3256</v>
      </c>
      <c r="Y1267" s="7">
        <v>3278</v>
      </c>
      <c r="Z1267" s="68">
        <v>3238</v>
      </c>
      <c r="AA1267" s="68">
        <v>3262</v>
      </c>
      <c r="AG1267" s="37"/>
      <c r="AH1267" s="37"/>
      <c r="AP1267" s="14">
        <v>3279</v>
      </c>
      <c r="AQ1267" s="14">
        <v>3283</v>
      </c>
      <c r="AR1267" s="14">
        <v>3245</v>
      </c>
      <c r="AS1267" s="14">
        <v>3261</v>
      </c>
      <c r="AT1267" s="14">
        <v>3284.3333333333335</v>
      </c>
      <c r="AU1267" s="127">
        <v>8</v>
      </c>
      <c r="AV1267" s="127" t="s">
        <v>618</v>
      </c>
      <c r="AW1267" s="14">
        <v>-6</v>
      </c>
      <c r="AX1267" s="127" t="s">
        <v>618</v>
      </c>
      <c r="AY1267" s="14">
        <v>120</v>
      </c>
      <c r="AZ1267" s="1">
        <v>3253</v>
      </c>
      <c r="BA1267" s="1">
        <v>3257</v>
      </c>
      <c r="BB1267" s="1">
        <v>3239</v>
      </c>
      <c r="BC1267" s="1">
        <v>3249</v>
      </c>
      <c r="BH1267" s="1">
        <v>3258</v>
      </c>
      <c r="BI1267" s="1">
        <v>1297</v>
      </c>
      <c r="BJ1267" s="1">
        <v>980</v>
      </c>
      <c r="BK1267" s="1">
        <v>1.323469387755102</v>
      </c>
      <c r="BL1267" s="1">
        <v>3253</v>
      </c>
      <c r="BM1267" s="1">
        <v>3257</v>
      </c>
      <c r="BN1267" s="1">
        <v>3239</v>
      </c>
      <c r="BO1267" s="1">
        <v>3243</v>
      </c>
      <c r="BP1267" s="1">
        <v>3253</v>
      </c>
      <c r="BQ1267" s="1">
        <v>3273</v>
      </c>
      <c r="BR1267" s="1">
        <v>3239</v>
      </c>
      <c r="BS1267" s="1">
        <v>3252</v>
      </c>
      <c r="BT1267" s="1">
        <v>3253</v>
      </c>
      <c r="BU1267" s="1">
        <v>3257</v>
      </c>
      <c r="BV1267" s="1">
        <v>3246</v>
      </c>
      <c r="BW1267" s="1">
        <v>3247</v>
      </c>
      <c r="BX1267" s="1">
        <v>951.93</v>
      </c>
    </row>
    <row r="1268" spans="1:76">
      <c r="A1268" s="1">
        <v>2018</v>
      </c>
      <c r="B1268" s="1">
        <v>6</v>
      </c>
      <c r="C1268" s="24">
        <v>43168</v>
      </c>
      <c r="D1268" s="26">
        <v>3262</v>
      </c>
      <c r="E1268" s="26">
        <v>3290</v>
      </c>
      <c r="F1268" s="26">
        <v>3261</v>
      </c>
      <c r="G1268" s="26">
        <v>3274</v>
      </c>
      <c r="H1268" s="1">
        <v>965.6</v>
      </c>
      <c r="I1268" s="81">
        <v>131.46672000000001</v>
      </c>
      <c r="J1268" s="119">
        <v>131.364105</v>
      </c>
      <c r="K1268" s="119">
        <v>83.159103000000002</v>
      </c>
      <c r="L1268" s="72">
        <v>83.106596999999994</v>
      </c>
      <c r="M1268" s="7">
        <v>3268</v>
      </c>
      <c r="O1268" s="84"/>
      <c r="P1268" s="13"/>
      <c r="Q1268" s="13"/>
      <c r="R1268" s="13"/>
      <c r="S1268" s="13"/>
      <c r="T1268" s="13"/>
      <c r="U1268" s="13"/>
      <c r="V1268" s="13"/>
      <c r="W1268" s="50"/>
      <c r="X1268" s="69">
        <v>3273</v>
      </c>
      <c r="Y1268" s="7">
        <v>3321</v>
      </c>
      <c r="Z1268" s="68">
        <v>3270</v>
      </c>
      <c r="AA1268" s="68">
        <v>3317</v>
      </c>
      <c r="AG1268" s="37"/>
      <c r="AH1268" s="37"/>
      <c r="AP1268" s="14">
        <v>3253</v>
      </c>
      <c r="AQ1268" s="14">
        <v>3274</v>
      </c>
      <c r="AR1268" s="14">
        <v>3234</v>
      </c>
      <c r="AS1268" s="14">
        <v>3272</v>
      </c>
      <c r="AT1268" s="14">
        <v>3275.3333333333335</v>
      </c>
      <c r="AU1268" s="127">
        <v>12</v>
      </c>
      <c r="AV1268" s="127">
        <v>47</v>
      </c>
      <c r="AW1268" s="14">
        <v>41</v>
      </c>
      <c r="AX1268" s="127" t="s">
        <v>618</v>
      </c>
      <c r="AY1268" s="14">
        <v>120</v>
      </c>
      <c r="AZ1268" s="1">
        <v>3268</v>
      </c>
      <c r="BA1268" s="1">
        <v>3283</v>
      </c>
      <c r="BB1268" s="1">
        <v>3265</v>
      </c>
      <c r="BC1268" s="1">
        <v>3272</v>
      </c>
      <c r="BH1268" s="1">
        <v>3264</v>
      </c>
      <c r="BI1268" s="1">
        <v>1423</v>
      </c>
      <c r="BJ1268" s="1">
        <v>960</v>
      </c>
      <c r="BK1268" s="1">
        <v>1.4822916666666666</v>
      </c>
      <c r="BL1268" s="1">
        <v>3268</v>
      </c>
      <c r="BM1268" s="1">
        <v>3283</v>
      </c>
      <c r="BN1268" s="1">
        <v>3267</v>
      </c>
      <c r="BO1268" s="1">
        <v>3274</v>
      </c>
      <c r="BP1268" s="1">
        <v>3268</v>
      </c>
      <c r="BQ1268" s="1">
        <v>3287</v>
      </c>
      <c r="BR1268" s="1">
        <v>3265</v>
      </c>
      <c r="BS1268" s="1">
        <v>3285</v>
      </c>
      <c r="BT1268" s="1">
        <v>3268</v>
      </c>
      <c r="BU1268" s="1">
        <v>3273</v>
      </c>
      <c r="BV1268" s="1">
        <v>3267</v>
      </c>
      <c r="BW1268" s="1">
        <v>3268</v>
      </c>
      <c r="BX1268" s="1">
        <v>950.7</v>
      </c>
    </row>
    <row r="1269" spans="1:76">
      <c r="A1269" s="1">
        <v>2018</v>
      </c>
      <c r="B1269" s="1">
        <v>2</v>
      </c>
      <c r="C1269" s="24">
        <v>43171</v>
      </c>
      <c r="D1269" s="26">
        <v>3323</v>
      </c>
      <c r="E1269" s="26">
        <v>3333</v>
      </c>
      <c r="F1269" s="26">
        <v>3314</v>
      </c>
      <c r="G1269" s="26">
        <v>3317</v>
      </c>
      <c r="H1269" s="1">
        <v>963.57</v>
      </c>
      <c r="I1269" s="81">
        <v>131.366502</v>
      </c>
      <c r="J1269" s="119">
        <v>131.37550300000001</v>
      </c>
      <c r="K1269" s="119">
        <v>83.952588000000006</v>
      </c>
      <c r="L1269" s="72">
        <v>83.902069999999995</v>
      </c>
      <c r="M1269" s="7">
        <v>3308</v>
      </c>
      <c r="O1269" s="84"/>
      <c r="P1269" s="13"/>
      <c r="Q1269" s="13"/>
      <c r="R1269" s="13"/>
      <c r="S1269" s="13"/>
      <c r="T1269" s="13"/>
      <c r="U1269" s="13"/>
      <c r="V1269" s="13"/>
      <c r="W1269" s="50"/>
      <c r="X1269" s="69">
        <v>3315</v>
      </c>
      <c r="Y1269" s="7">
        <v>3319</v>
      </c>
      <c r="Z1269" s="68">
        <v>3292</v>
      </c>
      <c r="AA1269" s="68">
        <v>3310</v>
      </c>
      <c r="AG1269" s="37"/>
      <c r="AH1269" s="37"/>
      <c r="AP1269" s="14">
        <v>3268</v>
      </c>
      <c r="AQ1269" s="14">
        <v>3328</v>
      </c>
      <c r="AR1269" s="14">
        <v>3265</v>
      </c>
      <c r="AS1269" s="14">
        <v>3327</v>
      </c>
      <c r="AT1269" s="14">
        <v>3286.6666666666665</v>
      </c>
      <c r="AU1269" s="127">
        <v>6</v>
      </c>
      <c r="AV1269" s="127">
        <v>-20</v>
      </c>
      <c r="AW1269" s="14">
        <v>21</v>
      </c>
      <c r="AX1269" s="127" t="s">
        <v>618</v>
      </c>
      <c r="AY1269" s="14">
        <v>120</v>
      </c>
      <c r="AZ1269" s="1">
        <v>3308</v>
      </c>
      <c r="BA1269" s="1">
        <v>3314</v>
      </c>
      <c r="BB1269" s="1">
        <v>3287</v>
      </c>
      <c r="BC1269" s="1">
        <v>3298</v>
      </c>
      <c r="BH1269" s="1">
        <v>3325</v>
      </c>
      <c r="BI1269" s="1">
        <v>1687</v>
      </c>
      <c r="BJ1269" s="1">
        <v>1127</v>
      </c>
      <c r="BK1269" s="1">
        <v>1.4968944099378882</v>
      </c>
      <c r="BL1269" s="1">
        <v>3308</v>
      </c>
      <c r="BM1269" s="1">
        <v>3314</v>
      </c>
      <c r="BN1269" s="1">
        <v>3287</v>
      </c>
      <c r="BO1269" s="1">
        <v>3297</v>
      </c>
      <c r="BP1269" s="1">
        <v>3308</v>
      </c>
      <c r="BQ1269" s="1">
        <v>3314</v>
      </c>
      <c r="BR1269" s="1">
        <v>3287</v>
      </c>
      <c r="BS1269" s="1">
        <v>3294</v>
      </c>
      <c r="BT1269" s="1">
        <v>3308</v>
      </c>
      <c r="BU1269" s="1">
        <v>3314</v>
      </c>
      <c r="BV1269" s="1">
        <v>3298</v>
      </c>
      <c r="BW1269" s="1">
        <v>3298</v>
      </c>
      <c r="BX1269" s="1">
        <v>961.59</v>
      </c>
    </row>
    <row r="1270" spans="1:76">
      <c r="A1270" s="1">
        <v>2018</v>
      </c>
      <c r="B1270" s="1">
        <v>3</v>
      </c>
      <c r="C1270" s="24">
        <v>43172</v>
      </c>
      <c r="D1270" s="26">
        <v>3310</v>
      </c>
      <c r="E1270" s="26">
        <v>3319</v>
      </c>
      <c r="F1270" s="26">
        <v>3305</v>
      </c>
      <c r="G1270" s="26">
        <v>3318</v>
      </c>
      <c r="H1270" s="1">
        <v>965.88</v>
      </c>
      <c r="I1270" s="81">
        <v>131.73864900000001</v>
      </c>
      <c r="J1270" s="119">
        <v>131.72468000000001</v>
      </c>
      <c r="K1270" s="119">
        <v>84.10669</v>
      </c>
      <c r="L1270" s="72">
        <v>84.144374999999997</v>
      </c>
      <c r="M1270" s="7">
        <v>3318</v>
      </c>
      <c r="O1270" s="84"/>
      <c r="P1270" s="13"/>
      <c r="Q1270" s="13"/>
      <c r="R1270" s="13"/>
      <c r="S1270" s="13"/>
      <c r="T1270" s="13"/>
      <c r="U1270" s="13"/>
      <c r="V1270" s="13"/>
      <c r="W1270" s="50"/>
      <c r="X1270" s="69">
        <v>3321</v>
      </c>
      <c r="Y1270" s="7">
        <v>3349</v>
      </c>
      <c r="Z1270" s="68">
        <v>3316</v>
      </c>
      <c r="AA1270" s="68">
        <v>3321</v>
      </c>
      <c r="AG1270" s="37"/>
      <c r="AH1270" s="37"/>
      <c r="AP1270" s="14">
        <v>3308</v>
      </c>
      <c r="AQ1270" s="14">
        <v>3314</v>
      </c>
      <c r="AR1270" s="14">
        <v>3287</v>
      </c>
      <c r="AS1270" s="14">
        <v>3307</v>
      </c>
      <c r="AT1270" s="14">
        <v>3302</v>
      </c>
      <c r="AU1270" s="127">
        <v>8</v>
      </c>
      <c r="AV1270" s="127" t="s">
        <v>618</v>
      </c>
      <c r="AW1270" s="14">
        <v>21</v>
      </c>
      <c r="AX1270" s="127" t="s">
        <v>618</v>
      </c>
      <c r="AY1270" s="14">
        <v>120</v>
      </c>
      <c r="AZ1270" s="1">
        <v>3317</v>
      </c>
      <c r="BA1270" s="1">
        <v>3345</v>
      </c>
      <c r="BB1270" s="1">
        <v>3313</v>
      </c>
      <c r="BC1270" s="1">
        <v>3337</v>
      </c>
      <c r="BH1270" s="1">
        <v>3302</v>
      </c>
      <c r="BI1270" s="1">
        <v>1464</v>
      </c>
      <c r="BJ1270" s="1">
        <v>1133</v>
      </c>
      <c r="BK1270" s="1">
        <v>1.292144748455428</v>
      </c>
      <c r="BL1270" s="1">
        <v>3317</v>
      </c>
      <c r="BM1270" s="1">
        <v>3345</v>
      </c>
      <c r="BN1270" s="1">
        <v>3313</v>
      </c>
      <c r="BO1270" s="1">
        <v>3336</v>
      </c>
      <c r="BP1270" s="1">
        <v>3317</v>
      </c>
      <c r="BQ1270" s="1">
        <v>3345</v>
      </c>
      <c r="BR1270" s="1">
        <v>3313</v>
      </c>
      <c r="BS1270" s="1">
        <v>3327</v>
      </c>
      <c r="BT1270" s="1">
        <v>3317</v>
      </c>
      <c r="BU1270" s="1">
        <v>3319</v>
      </c>
      <c r="BV1270" s="1">
        <v>3313</v>
      </c>
      <c r="BW1270" s="1">
        <v>3316</v>
      </c>
      <c r="BX1270" s="1">
        <v>962.61</v>
      </c>
    </row>
    <row r="1271" spans="1:76">
      <c r="A1271" s="1">
        <v>2018</v>
      </c>
      <c r="B1271" s="1">
        <v>4</v>
      </c>
      <c r="C1271" s="24">
        <v>43173</v>
      </c>
      <c r="D1271" s="26">
        <v>3321</v>
      </c>
      <c r="E1271" s="26">
        <v>3335</v>
      </c>
      <c r="F1271" s="26">
        <v>3321</v>
      </c>
      <c r="G1271" s="26">
        <v>3334</v>
      </c>
      <c r="H1271" s="1">
        <v>962.13</v>
      </c>
      <c r="I1271" s="81">
        <v>131.99260799999999</v>
      </c>
      <c r="J1271" s="119">
        <v>131.884389</v>
      </c>
      <c r="K1271" s="119">
        <v>83.874296000000001</v>
      </c>
      <c r="L1271" s="72">
        <v>83.855772000000002</v>
      </c>
      <c r="M1271" s="7">
        <v>3322</v>
      </c>
      <c r="O1271" s="84"/>
      <c r="P1271" s="13"/>
      <c r="Q1271" s="13"/>
      <c r="R1271" s="13"/>
      <c r="S1271" s="13"/>
      <c r="T1271" s="13"/>
      <c r="U1271" s="13"/>
      <c r="V1271" s="13"/>
      <c r="W1271" s="50"/>
      <c r="X1271" s="69">
        <v>3330</v>
      </c>
      <c r="Y1271" s="7">
        <v>3342</v>
      </c>
      <c r="Z1271" s="68">
        <v>3293</v>
      </c>
      <c r="AA1271" s="68">
        <v>3301</v>
      </c>
      <c r="AG1271" s="37"/>
      <c r="AH1271" s="37"/>
      <c r="AP1271" s="14">
        <v>3317</v>
      </c>
      <c r="AQ1271" s="14">
        <v>3345</v>
      </c>
      <c r="AR1271" s="14">
        <v>3311</v>
      </c>
      <c r="AS1271" s="14">
        <v>3320</v>
      </c>
      <c r="AT1271" s="14">
        <v>3318</v>
      </c>
      <c r="AU1271" s="127">
        <v>13</v>
      </c>
      <c r="AV1271" s="127" t="s">
        <v>618</v>
      </c>
      <c r="AW1271" s="14">
        <v>21</v>
      </c>
      <c r="AX1271" s="127" t="s">
        <v>618</v>
      </c>
      <c r="AY1271" s="14">
        <v>120</v>
      </c>
      <c r="AZ1271" s="1">
        <v>3322</v>
      </c>
      <c r="BA1271" s="1">
        <v>3338</v>
      </c>
      <c r="BB1271" s="1">
        <v>3311</v>
      </c>
      <c r="BC1271" s="1">
        <v>3315</v>
      </c>
      <c r="BH1271" s="1">
        <v>3318</v>
      </c>
      <c r="BI1271" s="1">
        <v>1380</v>
      </c>
      <c r="BJ1271" s="1">
        <v>1052</v>
      </c>
      <c r="BK1271" s="1">
        <v>1.311787072243346</v>
      </c>
      <c r="BL1271" s="1">
        <v>3322</v>
      </c>
      <c r="BM1271" s="1">
        <v>3338</v>
      </c>
      <c r="BN1271" s="1">
        <v>3322</v>
      </c>
      <c r="BO1271" s="1">
        <v>3326</v>
      </c>
      <c r="BP1271" s="1">
        <v>3322</v>
      </c>
      <c r="BQ1271" s="1">
        <v>3338</v>
      </c>
      <c r="BR1271" s="1">
        <v>3305</v>
      </c>
      <c r="BS1271" s="1">
        <v>3306</v>
      </c>
      <c r="BT1271" s="1">
        <v>3322</v>
      </c>
      <c r="BU1271" s="1">
        <v>3330</v>
      </c>
      <c r="BV1271" s="1">
        <v>3322</v>
      </c>
      <c r="BW1271" s="1">
        <v>3327</v>
      </c>
      <c r="BX1271" s="1">
        <v>968.4</v>
      </c>
    </row>
    <row r="1272" spans="1:76">
      <c r="A1272" s="1">
        <v>2018</v>
      </c>
      <c r="B1272" s="1">
        <v>5</v>
      </c>
      <c r="C1272" s="24">
        <v>43174</v>
      </c>
      <c r="D1272" s="26">
        <v>3300</v>
      </c>
      <c r="E1272" s="26">
        <v>3300</v>
      </c>
      <c r="F1272" s="26">
        <v>3286</v>
      </c>
      <c r="G1272" s="26">
        <v>3290</v>
      </c>
      <c r="H1272" s="1">
        <v>954.96</v>
      </c>
      <c r="I1272" s="81">
        <v>131.11846</v>
      </c>
      <c r="J1272" s="119">
        <v>131.19974400000001</v>
      </c>
      <c r="K1272" s="119">
        <v>83.389855999999995</v>
      </c>
      <c r="L1272" s="72">
        <v>83.400096000000005</v>
      </c>
      <c r="M1272" s="7">
        <v>3281</v>
      </c>
      <c r="O1272" s="84"/>
      <c r="P1272" s="13"/>
      <c r="Q1272" s="13"/>
      <c r="R1272" s="13"/>
      <c r="S1272" s="13"/>
      <c r="T1272" s="13"/>
      <c r="U1272" s="13"/>
      <c r="V1272" s="13"/>
      <c r="W1272" s="50"/>
      <c r="X1272" s="69">
        <v>3285</v>
      </c>
      <c r="Y1272" s="7">
        <v>3292</v>
      </c>
      <c r="Z1272" s="68">
        <v>3258</v>
      </c>
      <c r="AA1272" s="68">
        <v>3278</v>
      </c>
      <c r="AG1272" s="37"/>
      <c r="AH1272" s="37"/>
      <c r="AP1272" s="14">
        <v>3322</v>
      </c>
      <c r="AQ1272" s="14">
        <v>3338</v>
      </c>
      <c r="AR1272" s="14">
        <v>3285</v>
      </c>
      <c r="AS1272" s="14">
        <v>3288</v>
      </c>
      <c r="AT1272" s="14">
        <v>3305</v>
      </c>
      <c r="AU1272" s="127">
        <v>10</v>
      </c>
      <c r="AV1272" s="127" t="s">
        <v>618</v>
      </c>
      <c r="AW1272" s="14">
        <v>21</v>
      </c>
      <c r="AX1272" s="127" t="s">
        <v>618</v>
      </c>
      <c r="AY1272" s="14">
        <v>120</v>
      </c>
      <c r="AZ1272" s="1">
        <v>3282</v>
      </c>
      <c r="BA1272" s="1">
        <v>3290</v>
      </c>
      <c r="BB1272" s="1">
        <v>3253</v>
      </c>
      <c r="BC1272" s="1">
        <v>3268</v>
      </c>
      <c r="BH1272" s="1">
        <v>3292</v>
      </c>
      <c r="BI1272" s="1">
        <v>1282</v>
      </c>
      <c r="BJ1272" s="1">
        <v>1365</v>
      </c>
      <c r="BK1272" s="1">
        <v>0.93919413919413919</v>
      </c>
      <c r="BL1272" s="1">
        <v>3282</v>
      </c>
      <c r="BM1272" s="1">
        <v>3290</v>
      </c>
      <c r="BN1272" s="1">
        <v>3253</v>
      </c>
      <c r="BO1272" s="1">
        <v>3262</v>
      </c>
      <c r="BP1272" s="1">
        <v>3282</v>
      </c>
      <c r="BQ1272" s="1">
        <v>3290</v>
      </c>
      <c r="BR1272" s="1">
        <v>3253</v>
      </c>
      <c r="BS1272" s="1">
        <v>3262</v>
      </c>
      <c r="BT1272" s="1">
        <v>3282</v>
      </c>
      <c r="BU1272" s="1">
        <v>3290</v>
      </c>
      <c r="BV1272" s="1">
        <v>3279</v>
      </c>
      <c r="BW1272" s="1">
        <v>3279</v>
      </c>
      <c r="BX1272" s="1">
        <v>958.85</v>
      </c>
    </row>
    <row r="1273" spans="1:76">
      <c r="A1273" s="1">
        <v>2018</v>
      </c>
      <c r="B1273" s="1">
        <v>6</v>
      </c>
      <c r="C1273" s="24">
        <v>43175</v>
      </c>
      <c r="D1273" s="26">
        <v>3272</v>
      </c>
      <c r="E1273" s="26">
        <v>3276</v>
      </c>
      <c r="F1273" s="26">
        <v>3260</v>
      </c>
      <c r="G1273" s="26">
        <v>3267</v>
      </c>
      <c r="H1273" s="1">
        <v>950.1</v>
      </c>
      <c r="I1273" s="81">
        <v>130.48629800000001</v>
      </c>
      <c r="J1273" s="119">
        <v>130.34196</v>
      </c>
      <c r="K1273" s="119">
        <v>82.633200000000002</v>
      </c>
      <c r="L1273" s="72">
        <v>82.534031999999996</v>
      </c>
      <c r="M1273" s="7">
        <v>3266</v>
      </c>
      <c r="O1273" s="84"/>
      <c r="P1273" s="13"/>
      <c r="Q1273" s="13"/>
      <c r="R1273" s="13"/>
      <c r="S1273" s="13"/>
      <c r="T1273" s="13"/>
      <c r="U1273" s="13"/>
      <c r="V1273" s="13"/>
      <c r="W1273" s="50"/>
      <c r="X1273" s="69">
        <v>3270</v>
      </c>
      <c r="Y1273" s="7">
        <v>3270</v>
      </c>
      <c r="Z1273" s="68">
        <v>3242</v>
      </c>
      <c r="AA1273" s="68">
        <v>3253</v>
      </c>
      <c r="AG1273" s="37"/>
      <c r="AH1273" s="37"/>
      <c r="AP1273" s="14">
        <v>3282</v>
      </c>
      <c r="AQ1273" s="14">
        <v>3290</v>
      </c>
      <c r="AR1273" s="14">
        <v>3253</v>
      </c>
      <c r="AS1273" s="14">
        <v>3264</v>
      </c>
      <c r="AT1273" s="14">
        <v>3290.6666666666665</v>
      </c>
      <c r="AU1273" s="127">
        <v>5</v>
      </c>
      <c r="AV1273" s="127" t="s">
        <v>618</v>
      </c>
      <c r="AW1273" s="14">
        <v>21</v>
      </c>
      <c r="AX1273" s="127" t="s">
        <v>618</v>
      </c>
      <c r="AY1273" s="14">
        <v>120</v>
      </c>
      <c r="AZ1273" s="1">
        <v>3266</v>
      </c>
      <c r="BA1273" s="1">
        <v>3266</v>
      </c>
      <c r="BB1273" s="1">
        <v>3240</v>
      </c>
      <c r="BC1273" s="1">
        <v>3252</v>
      </c>
      <c r="BH1273" s="1">
        <v>3267</v>
      </c>
      <c r="BI1273" s="1">
        <v>1562</v>
      </c>
      <c r="BJ1273" s="1">
        <v>1389</v>
      </c>
      <c r="BK1273" s="1">
        <v>1.1245500359971203</v>
      </c>
      <c r="BL1273" s="1">
        <v>3266</v>
      </c>
      <c r="BM1273" s="1">
        <v>3266</v>
      </c>
      <c r="BN1273" s="1">
        <v>3246</v>
      </c>
      <c r="BO1273" s="1">
        <v>3249</v>
      </c>
      <c r="BP1273" s="1">
        <v>3266</v>
      </c>
      <c r="BQ1273" s="1">
        <v>3266</v>
      </c>
      <c r="BR1273" s="1">
        <v>3240</v>
      </c>
      <c r="BS1273" s="1">
        <v>3245</v>
      </c>
      <c r="BT1273" s="1">
        <v>3266</v>
      </c>
      <c r="BU1273" s="1">
        <v>3266</v>
      </c>
      <c r="BV1273" s="1">
        <v>3255</v>
      </c>
      <c r="BW1273" s="1">
        <v>3258</v>
      </c>
      <c r="BX1273" s="1">
        <v>956.29</v>
      </c>
    </row>
    <row r="1274" spans="1:76">
      <c r="A1274" s="1">
        <v>2018</v>
      </c>
      <c r="B1274" s="1">
        <v>2</v>
      </c>
      <c r="C1274" s="24">
        <v>43178</v>
      </c>
      <c r="D1274" s="26">
        <v>3243</v>
      </c>
      <c r="E1274" s="26">
        <v>3247</v>
      </c>
      <c r="F1274" s="26">
        <v>3202</v>
      </c>
      <c r="G1274" s="26">
        <v>3202</v>
      </c>
      <c r="H1274" s="1">
        <v>953.78</v>
      </c>
      <c r="I1274" s="81">
        <v>129.667272</v>
      </c>
      <c r="J1274" s="119">
        <v>129.65162000000001</v>
      </c>
      <c r="K1274" s="119">
        <v>81.327516000000003</v>
      </c>
      <c r="L1274" s="72">
        <v>81.367859999999993</v>
      </c>
      <c r="M1274" s="7">
        <v>3210</v>
      </c>
      <c r="O1274" s="84"/>
      <c r="P1274" s="13"/>
      <c r="Q1274" s="13"/>
      <c r="R1274" s="13"/>
      <c r="S1274" s="13"/>
      <c r="T1274" s="13"/>
      <c r="U1274" s="13"/>
      <c r="V1274" s="13"/>
      <c r="W1274" s="50"/>
      <c r="X1274" s="69">
        <v>3212</v>
      </c>
      <c r="Y1274" s="7">
        <v>3275</v>
      </c>
      <c r="Z1274" s="68">
        <v>3212</v>
      </c>
      <c r="AA1274" s="68">
        <v>3267</v>
      </c>
      <c r="AG1274" s="37"/>
      <c r="AH1274" s="37"/>
      <c r="AP1274" s="14">
        <v>3266</v>
      </c>
      <c r="AQ1274" s="14">
        <v>3266</v>
      </c>
      <c r="AR1274" s="14">
        <v>3226</v>
      </c>
      <c r="AS1274" s="14">
        <v>3226</v>
      </c>
      <c r="AT1274" s="14">
        <v>3259.3333333333335</v>
      </c>
      <c r="AU1274" s="127">
        <v>41</v>
      </c>
      <c r="AV1274" s="127" t="s">
        <v>618</v>
      </c>
      <c r="AW1274" s="14">
        <v>21</v>
      </c>
      <c r="AX1274" s="127">
        <v>-38</v>
      </c>
      <c r="AY1274" s="14">
        <v>82</v>
      </c>
      <c r="AZ1274" s="1">
        <v>3210</v>
      </c>
      <c r="BA1274" s="1">
        <v>3264</v>
      </c>
      <c r="BB1274" s="1">
        <v>3210</v>
      </c>
      <c r="BC1274" s="1">
        <v>3264</v>
      </c>
      <c r="BH1274" s="1">
        <v>3243</v>
      </c>
      <c r="BI1274" s="1">
        <v>1466</v>
      </c>
      <c r="BJ1274" s="1">
        <v>1194</v>
      </c>
      <c r="BK1274" s="1">
        <v>1.2278056951423786</v>
      </c>
      <c r="BL1274" s="1">
        <v>3210</v>
      </c>
      <c r="BM1274" s="1">
        <v>3249</v>
      </c>
      <c r="BN1274" s="1">
        <v>3210</v>
      </c>
      <c r="BO1274" s="1">
        <v>3244</v>
      </c>
      <c r="BP1274" s="1">
        <v>3210</v>
      </c>
      <c r="BQ1274" s="1">
        <v>3271</v>
      </c>
      <c r="BR1274" s="1">
        <v>3210</v>
      </c>
      <c r="BS1274" s="1">
        <v>3253</v>
      </c>
      <c r="BT1274" s="1">
        <v>3210</v>
      </c>
      <c r="BU1274" s="1">
        <v>3220</v>
      </c>
      <c r="BV1274" s="1">
        <v>3210</v>
      </c>
      <c r="BW1274" s="1">
        <v>3216</v>
      </c>
      <c r="BX1274" s="1">
        <v>943.3</v>
      </c>
    </row>
    <row r="1275" spans="1:76">
      <c r="A1275" s="1">
        <v>2018</v>
      </c>
      <c r="B1275" s="1">
        <v>3</v>
      </c>
      <c r="C1275" s="24">
        <v>43179</v>
      </c>
      <c r="D1275" s="26">
        <v>3262</v>
      </c>
      <c r="E1275" s="26">
        <v>3278</v>
      </c>
      <c r="F1275" s="26">
        <v>3257</v>
      </c>
      <c r="G1275" s="26">
        <v>3269</v>
      </c>
      <c r="H1275" s="1">
        <v>959.38</v>
      </c>
      <c r="I1275" s="81">
        <v>131.14093500000001</v>
      </c>
      <c r="J1275" s="119">
        <v>131.36484799999999</v>
      </c>
      <c r="K1275" s="119">
        <v>81.850215000000006</v>
      </c>
      <c r="L1275" s="72">
        <v>82.007251999999994</v>
      </c>
      <c r="M1275" s="7">
        <v>3266</v>
      </c>
      <c r="O1275" s="84"/>
      <c r="P1275" s="13"/>
      <c r="Q1275" s="13"/>
      <c r="R1275" s="13"/>
      <c r="S1275" s="13"/>
      <c r="T1275" s="13"/>
      <c r="U1275" s="13"/>
      <c r="V1275" s="13"/>
      <c r="W1275" s="50"/>
      <c r="X1275" s="69">
        <v>3271</v>
      </c>
      <c r="Y1275" s="7">
        <v>3279</v>
      </c>
      <c r="Z1275" s="68">
        <v>3240</v>
      </c>
      <c r="AA1275" s="68">
        <v>3253</v>
      </c>
      <c r="AG1275" s="37"/>
      <c r="AH1275" s="37"/>
      <c r="AP1275" s="14">
        <v>3210</v>
      </c>
      <c r="AQ1275" s="14">
        <v>3271</v>
      </c>
      <c r="AR1275" s="14">
        <v>3210</v>
      </c>
      <c r="AS1275" s="14">
        <v>3262</v>
      </c>
      <c r="AT1275" s="14">
        <v>3250.6666666666665</v>
      </c>
      <c r="AU1275" s="127">
        <v>7</v>
      </c>
      <c r="AV1275" s="127">
        <v>2</v>
      </c>
      <c r="AW1275" s="14">
        <v>23</v>
      </c>
      <c r="AX1275" s="127" t="s">
        <v>618</v>
      </c>
      <c r="AY1275" s="14">
        <v>82</v>
      </c>
      <c r="AZ1275" s="1">
        <v>3266</v>
      </c>
      <c r="BA1275" s="1">
        <v>3274</v>
      </c>
      <c r="BB1275" s="1">
        <v>3238</v>
      </c>
      <c r="BC1275" s="1">
        <v>3244</v>
      </c>
      <c r="BH1275" s="1">
        <v>3258</v>
      </c>
      <c r="BI1275" s="1">
        <v>1898</v>
      </c>
      <c r="BJ1275" s="1">
        <v>1237</v>
      </c>
      <c r="BK1275" s="1">
        <v>1.5343573160873081</v>
      </c>
      <c r="BL1275" s="1">
        <v>3266</v>
      </c>
      <c r="BM1275" s="1">
        <v>3274</v>
      </c>
      <c r="BN1275" s="1">
        <v>3245</v>
      </c>
      <c r="BO1275" s="1">
        <v>3250</v>
      </c>
      <c r="BP1275" s="1">
        <v>3266</v>
      </c>
      <c r="BQ1275" s="1">
        <v>3274</v>
      </c>
      <c r="BR1275" s="1">
        <v>3232</v>
      </c>
      <c r="BS1275" s="1">
        <v>3232</v>
      </c>
      <c r="BT1275" s="1">
        <v>3266</v>
      </c>
      <c r="BU1275" s="1">
        <v>3274</v>
      </c>
      <c r="BV1275" s="1">
        <v>3265</v>
      </c>
      <c r="BW1275" s="1">
        <v>3265</v>
      </c>
      <c r="BX1275" s="1">
        <v>951.56</v>
      </c>
    </row>
    <row r="1276" spans="1:76">
      <c r="A1276" s="1">
        <v>2018</v>
      </c>
      <c r="B1276" s="1">
        <v>5</v>
      </c>
      <c r="C1276" s="24">
        <v>43181</v>
      </c>
      <c r="D1276" s="26">
        <v>3275</v>
      </c>
      <c r="E1276" s="26">
        <v>3292</v>
      </c>
      <c r="F1276" s="26">
        <v>3269</v>
      </c>
      <c r="G1276" s="26">
        <v>3277</v>
      </c>
      <c r="H1276" s="1">
        <v>949.2</v>
      </c>
      <c r="I1276" s="81">
        <v>130.73356799999999</v>
      </c>
      <c r="J1276" s="119">
        <v>130.81991400000001</v>
      </c>
      <c r="K1276" s="119">
        <v>81.973079999999996</v>
      </c>
      <c r="L1276" s="72">
        <v>81.966092000000003</v>
      </c>
      <c r="M1276" s="7">
        <v>3272</v>
      </c>
      <c r="O1276" s="84"/>
      <c r="P1276" s="13"/>
      <c r="Q1276" s="13"/>
      <c r="R1276" s="13"/>
      <c r="S1276" s="13"/>
      <c r="T1276" s="13"/>
      <c r="U1276" s="13"/>
      <c r="V1276" s="13"/>
      <c r="W1276" s="50"/>
      <c r="X1276" s="69">
        <v>3278</v>
      </c>
      <c r="Y1276" s="7">
        <v>3278</v>
      </c>
      <c r="Z1276" s="68">
        <v>3223</v>
      </c>
      <c r="AA1276" s="68">
        <v>3234</v>
      </c>
      <c r="AG1276" s="37"/>
      <c r="AH1276" s="37"/>
      <c r="AP1276" s="14">
        <v>3266</v>
      </c>
      <c r="AQ1276" s="14">
        <v>3285</v>
      </c>
      <c r="AR1276" s="14">
        <v>3232</v>
      </c>
      <c r="AS1276" s="14">
        <v>3276</v>
      </c>
      <c r="AT1276" s="14">
        <v>3254.6666666666665</v>
      </c>
      <c r="AU1276" s="127">
        <v>2</v>
      </c>
      <c r="AV1276" s="127">
        <v>-65</v>
      </c>
      <c r="AW1276" s="14">
        <v>-42</v>
      </c>
      <c r="AX1276" s="127" t="s">
        <v>618</v>
      </c>
      <c r="AY1276" s="14">
        <v>82</v>
      </c>
      <c r="AZ1276" s="1">
        <v>3272</v>
      </c>
      <c r="BA1276" s="1">
        <v>3275</v>
      </c>
      <c r="BB1276" s="1">
        <v>3228</v>
      </c>
      <c r="BC1276" s="1">
        <v>3230</v>
      </c>
      <c r="BH1276" s="1">
        <v>3282</v>
      </c>
      <c r="BI1276" s="1">
        <v>1585</v>
      </c>
      <c r="BJ1276" s="1">
        <v>1534</v>
      </c>
      <c r="BK1276" s="1">
        <v>1.0332464146023468</v>
      </c>
      <c r="BL1276" s="1">
        <v>3272</v>
      </c>
      <c r="BM1276" s="1">
        <v>3275</v>
      </c>
      <c r="BN1276" s="1">
        <v>3239</v>
      </c>
      <c r="BO1276" s="1">
        <v>3241</v>
      </c>
      <c r="BP1276" s="1">
        <v>3272</v>
      </c>
      <c r="BQ1276" s="1">
        <v>3275</v>
      </c>
      <c r="BR1276" s="1">
        <v>3228</v>
      </c>
      <c r="BS1276" s="1">
        <v>3230</v>
      </c>
      <c r="BT1276" s="1">
        <v>3272</v>
      </c>
      <c r="BU1276" s="1">
        <v>3275</v>
      </c>
      <c r="BV1276" s="1">
        <v>3264</v>
      </c>
      <c r="BW1276" s="1">
        <v>3273</v>
      </c>
      <c r="BX1276" s="1">
        <v>960.31</v>
      </c>
    </row>
    <row r="1277" spans="1:76">
      <c r="A1277" s="1">
        <v>2018</v>
      </c>
      <c r="B1277" s="1">
        <v>6</v>
      </c>
      <c r="C1277" s="24">
        <v>43182</v>
      </c>
      <c r="D1277" s="26">
        <v>3222</v>
      </c>
      <c r="E1277" s="26">
        <v>3234</v>
      </c>
      <c r="F1277" s="26">
        <v>3220</v>
      </c>
      <c r="G1277" s="26">
        <v>3226</v>
      </c>
      <c r="H1277" s="1">
        <v>948.9</v>
      </c>
      <c r="I1277" s="81">
        <v>129.38980799999999</v>
      </c>
      <c r="J1277" s="119">
        <v>129.35650200000001</v>
      </c>
      <c r="K1277" s="119">
        <v>80.858148</v>
      </c>
      <c r="L1277" s="72">
        <v>80.902839</v>
      </c>
      <c r="M1277" s="7">
        <v>3237</v>
      </c>
      <c r="O1277" s="84"/>
      <c r="P1277" s="13"/>
      <c r="Q1277" s="13"/>
      <c r="R1277" s="13"/>
      <c r="S1277" s="13"/>
      <c r="T1277" s="13"/>
      <c r="U1277" s="13"/>
      <c r="V1277" s="13"/>
      <c r="W1277" s="50"/>
      <c r="X1277" s="69">
        <v>3240</v>
      </c>
      <c r="Y1277" s="7">
        <v>3257</v>
      </c>
      <c r="Z1277" s="68">
        <v>3207</v>
      </c>
      <c r="AA1277" s="68">
        <v>3210</v>
      </c>
      <c r="AG1277" s="37"/>
      <c r="AH1277" s="37"/>
      <c r="AP1277" s="14">
        <v>3272</v>
      </c>
      <c r="AQ1277" s="14">
        <v>3275</v>
      </c>
      <c r="AR1277" s="14">
        <v>3214</v>
      </c>
      <c r="AS1277" s="14">
        <v>3228</v>
      </c>
      <c r="AT1277" s="14">
        <v>3255.3333333333335</v>
      </c>
      <c r="AU1277" s="127">
        <v>4</v>
      </c>
      <c r="AV1277" s="127" t="s">
        <v>618</v>
      </c>
      <c r="AW1277" s="14">
        <v>-42</v>
      </c>
      <c r="AX1277" s="127" t="s">
        <v>618</v>
      </c>
      <c r="AY1277" s="14">
        <v>82</v>
      </c>
      <c r="AZ1277" s="1">
        <v>3237</v>
      </c>
      <c r="BA1277" s="1">
        <v>3254</v>
      </c>
      <c r="BB1277" s="1">
        <v>3223</v>
      </c>
      <c r="BC1277" s="1">
        <v>3239</v>
      </c>
      <c r="BH1277" s="1">
        <v>3226</v>
      </c>
      <c r="BI1277" s="1">
        <v>1357</v>
      </c>
      <c r="BJ1277" s="1">
        <v>1296</v>
      </c>
      <c r="BK1277" s="1">
        <v>1.0470679012345678</v>
      </c>
      <c r="BL1277" s="1">
        <v>3237</v>
      </c>
      <c r="BM1277" s="1">
        <v>3254</v>
      </c>
      <c r="BN1277" s="1">
        <v>3223</v>
      </c>
      <c r="BO1277" s="1">
        <v>3246</v>
      </c>
      <c r="BP1277" s="1">
        <v>3237</v>
      </c>
      <c r="BQ1277" s="1">
        <v>3254</v>
      </c>
      <c r="BR1277" s="1">
        <v>3223</v>
      </c>
      <c r="BS1277" s="1">
        <v>3230</v>
      </c>
      <c r="BT1277" s="1">
        <v>3237</v>
      </c>
      <c r="BU1277" s="1">
        <v>3240</v>
      </c>
      <c r="BV1277" s="1">
        <v>3232</v>
      </c>
      <c r="BW1277" s="1">
        <v>3232</v>
      </c>
      <c r="BX1277" s="1">
        <v>954.68</v>
      </c>
    </row>
    <row r="1278" spans="1:76">
      <c r="A1278" s="1">
        <v>2018</v>
      </c>
      <c r="B1278" s="1">
        <v>2</v>
      </c>
      <c r="C1278" s="24">
        <v>43185</v>
      </c>
      <c r="D1278" s="26">
        <v>3223</v>
      </c>
      <c r="E1278" s="26">
        <v>3232</v>
      </c>
      <c r="F1278" s="26">
        <v>3214</v>
      </c>
      <c r="G1278" s="26">
        <v>3217</v>
      </c>
      <c r="H1278" s="1">
        <v>952.86</v>
      </c>
      <c r="I1278" s="81">
        <v>129.86652000000001</v>
      </c>
      <c r="J1278" s="119">
        <v>130.13856000000001</v>
      </c>
      <c r="K1278" s="119">
        <v>81.261138000000003</v>
      </c>
      <c r="L1278" s="72">
        <v>81.383904000000001</v>
      </c>
      <c r="M1278" s="7">
        <v>3214</v>
      </c>
      <c r="O1278" s="84"/>
      <c r="P1278" s="13"/>
      <c r="Q1278" s="13"/>
      <c r="R1278" s="13"/>
      <c r="S1278" s="13"/>
      <c r="T1278" s="13"/>
      <c r="U1278" s="13"/>
      <c r="V1278" s="13"/>
      <c r="W1278" s="50"/>
      <c r="X1278" s="69">
        <v>3219</v>
      </c>
      <c r="Y1278" s="7">
        <v>3254</v>
      </c>
      <c r="Z1278" s="68">
        <v>3219</v>
      </c>
      <c r="AA1278" s="68">
        <v>3243</v>
      </c>
      <c r="AG1278" s="37"/>
      <c r="AH1278" s="37"/>
      <c r="AP1278" s="14">
        <v>3237</v>
      </c>
      <c r="AQ1278" s="14">
        <v>3254</v>
      </c>
      <c r="AR1278" s="14">
        <v>3202</v>
      </c>
      <c r="AS1278" s="14">
        <v>3224</v>
      </c>
      <c r="AT1278" s="14">
        <v>3242.6666666666665</v>
      </c>
      <c r="AU1278" s="127">
        <v>6</v>
      </c>
      <c r="AV1278" s="127" t="s">
        <v>618</v>
      </c>
      <c r="AW1278" s="14">
        <v>-42</v>
      </c>
      <c r="AX1278" s="127" t="s">
        <v>618</v>
      </c>
      <c r="AY1278" s="14">
        <v>82</v>
      </c>
      <c r="AZ1278" s="1">
        <v>3214</v>
      </c>
      <c r="BA1278" s="1">
        <v>3244</v>
      </c>
      <c r="BB1278" s="1">
        <v>3214</v>
      </c>
      <c r="BC1278" s="1">
        <v>3243</v>
      </c>
      <c r="BH1278" s="1">
        <v>3214</v>
      </c>
      <c r="BI1278" s="1">
        <v>1257</v>
      </c>
      <c r="BJ1278" s="1">
        <v>1164</v>
      </c>
      <c r="BK1278" s="1">
        <v>1.0798969072164948</v>
      </c>
      <c r="BL1278" s="1">
        <v>3214</v>
      </c>
      <c r="BM1278" s="1">
        <v>3239</v>
      </c>
      <c r="BN1278" s="1">
        <v>3214</v>
      </c>
      <c r="BO1278" s="1">
        <v>3219</v>
      </c>
      <c r="BP1278" s="1">
        <v>3214</v>
      </c>
      <c r="BQ1278" s="1">
        <v>3248</v>
      </c>
      <c r="BR1278" s="1">
        <v>3214</v>
      </c>
      <c r="BS1278" s="1">
        <v>3238</v>
      </c>
      <c r="BT1278" s="1">
        <v>3214</v>
      </c>
      <c r="BU1278" s="1">
        <v>3222</v>
      </c>
      <c r="BV1278" s="1">
        <v>3214</v>
      </c>
      <c r="BW1278" s="1">
        <v>3221</v>
      </c>
      <c r="BX1278" s="1">
        <v>949.87</v>
      </c>
    </row>
    <row r="1279" spans="1:76">
      <c r="A1279" s="1">
        <v>2018</v>
      </c>
      <c r="B1279" s="1">
        <v>3</v>
      </c>
      <c r="C1279" s="24">
        <v>43186</v>
      </c>
      <c r="D1279" s="26">
        <v>3250</v>
      </c>
      <c r="E1279" s="26">
        <v>3280</v>
      </c>
      <c r="F1279" s="26">
        <v>3247</v>
      </c>
      <c r="G1279" s="26">
        <v>3275</v>
      </c>
      <c r="H1279" s="1">
        <v>943.75</v>
      </c>
      <c r="I1279" s="81">
        <v>131.707088</v>
      </c>
      <c r="J1279" s="119">
        <v>131.66398699999999</v>
      </c>
      <c r="K1279" s="119">
        <v>81.682910000000007</v>
      </c>
      <c r="L1279" s="72">
        <v>81.604847000000007</v>
      </c>
      <c r="M1279" s="7">
        <v>3274</v>
      </c>
      <c r="O1279" s="84"/>
      <c r="P1279" s="13"/>
      <c r="Q1279" s="13"/>
      <c r="R1279" s="13"/>
      <c r="S1279" s="13"/>
      <c r="T1279" s="13"/>
      <c r="U1279" s="13"/>
      <c r="V1279" s="13"/>
      <c r="W1279" s="50"/>
      <c r="X1279" s="69">
        <v>3279</v>
      </c>
      <c r="Y1279" s="7">
        <v>3279</v>
      </c>
      <c r="Z1279" s="68">
        <v>3215</v>
      </c>
      <c r="AA1279" s="68">
        <v>3223</v>
      </c>
      <c r="AG1279" s="37"/>
      <c r="AH1279" s="37"/>
      <c r="AP1279" s="14">
        <v>3214</v>
      </c>
      <c r="AQ1279" s="14">
        <v>3252</v>
      </c>
      <c r="AR1279" s="14">
        <v>3214</v>
      </c>
      <c r="AS1279" s="14">
        <v>3251</v>
      </c>
      <c r="AT1279" s="14">
        <v>3234.3333333333335</v>
      </c>
      <c r="AU1279" s="127">
        <v>25</v>
      </c>
      <c r="AV1279" s="127">
        <v>-28</v>
      </c>
      <c r="AW1279" s="14">
        <v>-70</v>
      </c>
      <c r="AX1279" s="127" t="s">
        <v>618</v>
      </c>
      <c r="AY1279" s="14">
        <v>82</v>
      </c>
      <c r="AZ1279" s="1">
        <v>3274</v>
      </c>
      <c r="BA1279" s="1">
        <v>3274</v>
      </c>
      <c r="BB1279" s="1">
        <v>3224</v>
      </c>
      <c r="BC1279" s="1">
        <v>3226</v>
      </c>
      <c r="BH1279" s="1">
        <v>3248</v>
      </c>
      <c r="BI1279" s="1">
        <v>1512</v>
      </c>
      <c r="BJ1279" s="1">
        <v>959</v>
      </c>
      <c r="BK1279" s="1">
        <v>1.5766423357664234</v>
      </c>
      <c r="BL1279" s="1">
        <v>3274</v>
      </c>
      <c r="BM1279" s="1">
        <v>3274</v>
      </c>
      <c r="BN1279" s="1">
        <v>3238</v>
      </c>
      <c r="BO1279" s="1">
        <v>3238</v>
      </c>
      <c r="BP1279" s="1">
        <v>3274</v>
      </c>
      <c r="BQ1279" s="1">
        <v>3274</v>
      </c>
      <c r="BR1279" s="1">
        <v>3208</v>
      </c>
      <c r="BS1279" s="1">
        <v>3219</v>
      </c>
      <c r="BT1279" s="1">
        <v>3274</v>
      </c>
      <c r="BU1279" s="1">
        <v>3274</v>
      </c>
      <c r="BV1279" s="1">
        <v>3259</v>
      </c>
      <c r="BW1279" s="1">
        <v>3264</v>
      </c>
      <c r="BX1279" s="1">
        <v>958.75</v>
      </c>
    </row>
    <row r="1280" spans="1:76">
      <c r="A1280" s="1">
        <v>2018</v>
      </c>
      <c r="B1280" s="1">
        <v>4</v>
      </c>
      <c r="C1280" s="24">
        <v>43187</v>
      </c>
      <c r="D1280" s="26">
        <v>3226</v>
      </c>
      <c r="E1280" s="26">
        <v>3241</v>
      </c>
      <c r="F1280" s="26">
        <v>3224</v>
      </c>
      <c r="G1280" s="26">
        <v>3232</v>
      </c>
      <c r="H1280" s="1">
        <v>936.15</v>
      </c>
      <c r="I1280" s="81">
        <v>130.94077999999999</v>
      </c>
      <c r="J1280" s="119">
        <v>130.83331799999999</v>
      </c>
      <c r="K1280" s="119">
        <v>81.120956000000007</v>
      </c>
      <c r="L1280" s="72">
        <v>81.092151000000001</v>
      </c>
      <c r="M1280" s="7">
        <v>3219</v>
      </c>
      <c r="O1280" s="84"/>
      <c r="P1280" s="13"/>
      <c r="Q1280" s="13"/>
      <c r="R1280" s="13"/>
      <c r="S1280" s="13"/>
      <c r="T1280" s="13"/>
      <c r="U1280" s="13"/>
      <c r="V1280" s="13"/>
      <c r="W1280" s="50"/>
      <c r="X1280" s="69">
        <v>3220</v>
      </c>
      <c r="Y1280" s="7">
        <v>3244</v>
      </c>
      <c r="Z1280" s="68">
        <v>3211</v>
      </c>
      <c r="AA1280" s="68">
        <v>3244</v>
      </c>
      <c r="AG1280" s="37"/>
      <c r="AH1280" s="37"/>
      <c r="AP1280" s="14">
        <v>3274</v>
      </c>
      <c r="AQ1280" s="14">
        <v>3274</v>
      </c>
      <c r="AR1280" s="14">
        <v>3208</v>
      </c>
      <c r="AS1280" s="14">
        <v>3226</v>
      </c>
      <c r="AT1280" s="14">
        <v>3233.6666666666665</v>
      </c>
      <c r="AU1280" s="127">
        <v>6</v>
      </c>
      <c r="AV1280" s="127" t="s">
        <v>618</v>
      </c>
      <c r="AW1280" s="14">
        <v>-70</v>
      </c>
      <c r="AX1280" s="127" t="s">
        <v>618</v>
      </c>
      <c r="AY1280" s="14">
        <v>82</v>
      </c>
      <c r="AZ1280" s="1">
        <v>3217</v>
      </c>
      <c r="BA1280" s="1">
        <v>3227</v>
      </c>
      <c r="BB1280" s="1">
        <v>3206</v>
      </c>
      <c r="BC1280" s="1">
        <v>3224</v>
      </c>
      <c r="BH1280" s="1">
        <v>3228</v>
      </c>
      <c r="BI1280" s="1">
        <v>1154</v>
      </c>
      <c r="BJ1280" s="1">
        <v>1363</v>
      </c>
      <c r="BK1280" s="1">
        <v>0.84666177549523114</v>
      </c>
      <c r="BL1280" s="1">
        <v>3217</v>
      </c>
      <c r="BM1280" s="1">
        <v>3226</v>
      </c>
      <c r="BN1280" s="1">
        <v>3206</v>
      </c>
      <c r="BO1280" s="1">
        <v>3217</v>
      </c>
      <c r="BP1280" s="1">
        <v>4543</v>
      </c>
      <c r="BQ1280" s="1">
        <v>4554</v>
      </c>
      <c r="BR1280" s="1">
        <v>4532</v>
      </c>
      <c r="BS1280" s="1">
        <v>4535</v>
      </c>
      <c r="BT1280" s="1">
        <v>3217</v>
      </c>
      <c r="BU1280" s="1">
        <v>3217</v>
      </c>
      <c r="BV1280" s="1">
        <v>3210</v>
      </c>
      <c r="BW1280" s="1">
        <v>3216</v>
      </c>
      <c r="BX1280" s="1">
        <v>942.31</v>
      </c>
    </row>
    <row r="1281" spans="1:76">
      <c r="A1281" s="1">
        <v>2018</v>
      </c>
      <c r="B1281" s="1">
        <v>5</v>
      </c>
      <c r="C1281" s="24">
        <v>43188</v>
      </c>
      <c r="D1281" s="26">
        <v>3244</v>
      </c>
      <c r="E1281" s="26">
        <v>3250</v>
      </c>
      <c r="F1281" s="26">
        <v>3235</v>
      </c>
      <c r="G1281" s="26">
        <v>3235</v>
      </c>
      <c r="H1281" s="1">
        <v>932.06</v>
      </c>
      <c r="I1281" s="81">
        <v>131.20410000000001</v>
      </c>
      <c r="J1281" s="119">
        <v>131.14174</v>
      </c>
      <c r="K1281" s="119">
        <v>81.847891000000004</v>
      </c>
      <c r="L1281" s="72">
        <v>81.777124999999998</v>
      </c>
      <c r="M1281" s="7">
        <v>3222</v>
      </c>
      <c r="O1281" s="84"/>
      <c r="P1281" s="13"/>
      <c r="Q1281" s="13"/>
      <c r="R1281" s="13"/>
      <c r="S1281" s="13"/>
      <c r="T1281" s="13"/>
      <c r="U1281" s="13"/>
      <c r="V1281" s="13"/>
      <c r="W1281" s="50"/>
      <c r="X1281" s="69">
        <v>3232</v>
      </c>
      <c r="Y1281" s="7">
        <v>3234</v>
      </c>
      <c r="Z1281" s="68">
        <v>3200</v>
      </c>
      <c r="AA1281" s="68">
        <v>3211</v>
      </c>
      <c r="AG1281" s="37"/>
      <c r="AH1281" s="37"/>
      <c r="AP1281" s="14">
        <v>3217</v>
      </c>
      <c r="AQ1281" s="14">
        <v>3244</v>
      </c>
      <c r="AR1281" s="14">
        <v>3206</v>
      </c>
      <c r="AS1281" s="14">
        <v>3241</v>
      </c>
      <c r="AT1281" s="14">
        <v>3239.3333333333335</v>
      </c>
      <c r="AU1281" s="127">
        <v>9</v>
      </c>
      <c r="AV1281" s="127">
        <v>-31</v>
      </c>
      <c r="AW1281" s="14">
        <v>-101</v>
      </c>
      <c r="AX1281" s="127" t="s">
        <v>618</v>
      </c>
      <c r="AY1281" s="14">
        <v>82</v>
      </c>
      <c r="AZ1281" s="1">
        <v>3224</v>
      </c>
      <c r="BA1281" s="1">
        <v>3230</v>
      </c>
      <c r="BB1281" s="1">
        <v>3212</v>
      </c>
      <c r="BC1281" s="1">
        <v>3215</v>
      </c>
      <c r="BH1281" s="1">
        <v>3238</v>
      </c>
      <c r="BI1281" s="1">
        <v>1369</v>
      </c>
      <c r="BJ1281" s="1">
        <v>1006</v>
      </c>
      <c r="BK1281" s="1">
        <v>1.3608349900596421</v>
      </c>
      <c r="BL1281" s="1">
        <v>3224</v>
      </c>
      <c r="BM1281" s="1">
        <v>3230</v>
      </c>
      <c r="BN1281" s="1">
        <v>3212</v>
      </c>
      <c r="BO1281" s="1">
        <v>3216</v>
      </c>
      <c r="BP1281" s="1">
        <v>3224</v>
      </c>
      <c r="BQ1281" s="1">
        <v>3230</v>
      </c>
      <c r="BR1281" s="1">
        <v>3202</v>
      </c>
      <c r="BS1281" s="1">
        <v>3207</v>
      </c>
      <c r="BT1281" s="1">
        <v>3224</v>
      </c>
      <c r="BU1281" s="1">
        <v>3227</v>
      </c>
      <c r="BV1281" s="1">
        <v>3220</v>
      </c>
      <c r="BW1281" s="1">
        <v>3224</v>
      </c>
      <c r="BX1281" s="1">
        <v>936.35</v>
      </c>
    </row>
    <row r="1282" spans="1:76">
      <c r="A1282" s="1">
        <v>2018</v>
      </c>
      <c r="B1282" s="1">
        <v>6</v>
      </c>
      <c r="C1282" s="24">
        <v>43189</v>
      </c>
      <c r="D1282" s="26">
        <v>3215</v>
      </c>
      <c r="E1282" s="26">
        <v>3223</v>
      </c>
      <c r="F1282" s="26">
        <v>3209</v>
      </c>
      <c r="G1282" s="26">
        <v>3221</v>
      </c>
      <c r="H1282" s="1">
        <v>932.06</v>
      </c>
      <c r="I1282" s="81">
        <v>130.758972</v>
      </c>
      <c r="J1282" s="119">
        <v>130.74325200000001</v>
      </c>
      <c r="K1282" s="119">
        <v>81.655347000000006</v>
      </c>
      <c r="L1282" s="72">
        <v>81.674729999999997</v>
      </c>
      <c r="M1282" s="7">
        <v>3214</v>
      </c>
      <c r="O1282" s="84"/>
      <c r="P1282" s="13"/>
      <c r="Q1282" s="13"/>
      <c r="R1282" s="13"/>
      <c r="S1282" s="13"/>
      <c r="T1282" s="13"/>
      <c r="U1282" s="13"/>
      <c r="V1282" s="13"/>
      <c r="W1282" s="50"/>
      <c r="X1282" s="69">
        <v>3216</v>
      </c>
      <c r="Y1282" s="7">
        <v>3220</v>
      </c>
      <c r="Z1282" s="68">
        <v>3212</v>
      </c>
      <c r="AA1282" s="68">
        <v>3214</v>
      </c>
      <c r="AG1282" s="37"/>
      <c r="AH1282" s="37"/>
      <c r="AP1282" s="14">
        <v>3224</v>
      </c>
      <c r="AQ1282" s="14">
        <v>3230</v>
      </c>
      <c r="AR1282" s="14">
        <v>3194</v>
      </c>
      <c r="AS1282" s="14">
        <v>3206</v>
      </c>
      <c r="AT1282" s="14">
        <v>3224.3333333333335</v>
      </c>
      <c r="AU1282" s="127">
        <v>6</v>
      </c>
      <c r="AV1282" s="127" t="s">
        <v>618</v>
      </c>
      <c r="AW1282" s="14">
        <v>-101</v>
      </c>
      <c r="AX1282" s="127" t="s">
        <v>618</v>
      </c>
      <c r="AY1282" s="14">
        <v>82</v>
      </c>
      <c r="AZ1282" s="1">
        <v>3214</v>
      </c>
      <c r="BA1282" s="1">
        <v>3217</v>
      </c>
      <c r="BB1282" s="1">
        <v>3207</v>
      </c>
      <c r="BC1282" s="1">
        <v>3210</v>
      </c>
      <c r="BH1282" s="1">
        <v>3215</v>
      </c>
      <c r="BI1282" s="1">
        <v>629</v>
      </c>
      <c r="BJ1282" s="1">
        <v>416</v>
      </c>
      <c r="BK1282" s="1">
        <v>1.5120192307692308</v>
      </c>
      <c r="BL1282" s="1">
        <v>3214</v>
      </c>
      <c r="BM1282" s="1">
        <v>3217</v>
      </c>
      <c r="BN1282" s="1">
        <v>3207</v>
      </c>
      <c r="BO1282" s="1">
        <v>3210</v>
      </c>
      <c r="BP1282" s="1">
        <v>3214</v>
      </c>
      <c r="BQ1282" s="1">
        <v>3217</v>
      </c>
      <c r="BR1282" s="1">
        <v>3207</v>
      </c>
      <c r="BS1282" s="1">
        <v>3211</v>
      </c>
      <c r="BT1282" s="1">
        <v>3214</v>
      </c>
      <c r="BU1282" s="1">
        <v>3217</v>
      </c>
      <c r="BV1282" s="1">
        <v>3210</v>
      </c>
      <c r="BW1282" s="1">
        <v>3213</v>
      </c>
      <c r="BX1282" s="1">
        <v>932.06</v>
      </c>
    </row>
    <row r="1283" spans="1:76">
      <c r="A1283" s="1">
        <v>2018</v>
      </c>
      <c r="B1283" s="1">
        <v>2</v>
      </c>
      <c r="C1283" s="24">
        <v>43192</v>
      </c>
      <c r="D1283" s="26">
        <v>3220</v>
      </c>
      <c r="E1283" s="26">
        <v>3229</v>
      </c>
      <c r="F1283" s="26">
        <v>3215</v>
      </c>
      <c r="G1283" s="26">
        <v>3217</v>
      </c>
      <c r="H1283" s="1">
        <v>934.46</v>
      </c>
      <c r="I1283" s="81">
        <v>131.01982599999999</v>
      </c>
      <c r="J1283" s="119">
        <v>130.9616</v>
      </c>
      <c r="K1283" s="119">
        <v>81.650807</v>
      </c>
      <c r="L1283" s="72">
        <v>81.617140000000006</v>
      </c>
      <c r="M1283" s="7">
        <v>3218</v>
      </c>
      <c r="O1283" s="84"/>
      <c r="P1283" s="13"/>
      <c r="Q1283" s="13"/>
      <c r="R1283" s="13"/>
      <c r="S1283" s="13"/>
      <c r="T1283" s="13"/>
      <c r="U1283" s="13"/>
      <c r="V1283" s="13"/>
      <c r="W1283" s="50"/>
      <c r="X1283" s="69">
        <v>3226</v>
      </c>
      <c r="Y1283" s="7">
        <v>3233</v>
      </c>
      <c r="Z1283" s="68">
        <v>3198</v>
      </c>
      <c r="AA1283" s="68">
        <v>3205</v>
      </c>
      <c r="AG1283" s="37"/>
      <c r="AH1283" s="37"/>
      <c r="AP1283" s="14">
        <v>3214</v>
      </c>
      <c r="AQ1283" s="14">
        <v>3218</v>
      </c>
      <c r="AR1283" s="14">
        <v>3207</v>
      </c>
      <c r="AS1283" s="14">
        <v>3216</v>
      </c>
      <c r="AT1283" s="14">
        <v>3221</v>
      </c>
      <c r="AU1283" s="127">
        <v>3</v>
      </c>
      <c r="AV1283" s="127">
        <v>-25</v>
      </c>
      <c r="AW1283" s="14">
        <v>-126</v>
      </c>
      <c r="AX1283" s="127" t="s">
        <v>618</v>
      </c>
      <c r="AY1283" s="14">
        <v>82</v>
      </c>
      <c r="AZ1283" s="1">
        <v>3218</v>
      </c>
      <c r="BA1283" s="1">
        <v>3228</v>
      </c>
      <c r="BB1283" s="1">
        <v>3206</v>
      </c>
      <c r="BC1283" s="1">
        <v>3208</v>
      </c>
      <c r="BH1283" s="1">
        <v>3216</v>
      </c>
      <c r="BI1283" s="1">
        <v>1275</v>
      </c>
      <c r="BJ1283" s="1">
        <v>1100</v>
      </c>
      <c r="BK1283" s="1">
        <v>1.1590909090909092</v>
      </c>
      <c r="BL1283" s="1">
        <v>3218</v>
      </c>
      <c r="BM1283" s="1">
        <v>3228</v>
      </c>
      <c r="BN1283" s="1">
        <v>3214</v>
      </c>
      <c r="BO1283" s="1">
        <v>3222</v>
      </c>
      <c r="BP1283" s="1">
        <v>3218</v>
      </c>
      <c r="BQ1283" s="1">
        <v>3228</v>
      </c>
      <c r="BR1283" s="1">
        <v>3203</v>
      </c>
      <c r="BS1283" s="1">
        <v>3205</v>
      </c>
      <c r="BT1283" s="1">
        <v>3218</v>
      </c>
      <c r="BU1283" s="1">
        <v>3223</v>
      </c>
      <c r="BV1283" s="1">
        <v>3218</v>
      </c>
      <c r="BW1283" s="1">
        <v>3222</v>
      </c>
      <c r="BX1283" s="1">
        <v>937.6</v>
      </c>
    </row>
    <row r="1284" spans="1:76">
      <c r="A1284" s="1">
        <v>2018</v>
      </c>
      <c r="B1284" s="1">
        <v>3</v>
      </c>
      <c r="C1284" s="24">
        <v>43193</v>
      </c>
      <c r="D1284" s="26">
        <v>3195</v>
      </c>
      <c r="E1284" s="26">
        <v>3205</v>
      </c>
      <c r="F1284" s="26">
        <v>3192</v>
      </c>
      <c r="G1284" s="26">
        <v>3202</v>
      </c>
      <c r="H1284" s="1">
        <v>926.08</v>
      </c>
      <c r="I1284" s="81">
        <v>130.47765799999999</v>
      </c>
      <c r="J1284" s="119">
        <v>130.669872</v>
      </c>
      <c r="K1284" s="119">
        <v>81.577656000000005</v>
      </c>
      <c r="L1284" s="72">
        <v>81.589200000000005</v>
      </c>
      <c r="M1284" s="7">
        <v>3207</v>
      </c>
      <c r="O1284" s="84"/>
      <c r="P1284" s="13"/>
      <c r="Q1284" s="13"/>
      <c r="R1284" s="13"/>
      <c r="S1284" s="13"/>
      <c r="T1284" s="13"/>
      <c r="U1284" s="13"/>
      <c r="V1284" s="13"/>
      <c r="W1284" s="50"/>
      <c r="X1284" s="69">
        <v>3212</v>
      </c>
      <c r="Y1284" s="7">
        <v>3212</v>
      </c>
      <c r="Z1284" s="68">
        <v>3171</v>
      </c>
      <c r="AA1284" s="68">
        <v>3193</v>
      </c>
      <c r="AG1284" s="37"/>
      <c r="AH1284" s="37"/>
      <c r="AP1284" s="14">
        <v>3218</v>
      </c>
      <c r="AQ1284" s="14">
        <v>3228</v>
      </c>
      <c r="AR1284" s="14">
        <v>3192</v>
      </c>
      <c r="AS1284" s="14">
        <v>3194</v>
      </c>
      <c r="AT1284" s="14">
        <v>3205.3333333333335</v>
      </c>
      <c r="AU1284" s="127">
        <v>7</v>
      </c>
      <c r="AV1284" s="127" t="s">
        <v>618</v>
      </c>
      <c r="AW1284" s="14">
        <v>-126</v>
      </c>
      <c r="AX1284" s="127" t="s">
        <v>618</v>
      </c>
      <c r="AY1284" s="14">
        <v>82</v>
      </c>
      <c r="AZ1284" s="1">
        <v>3207</v>
      </c>
      <c r="BA1284" s="1">
        <v>3208</v>
      </c>
      <c r="BB1284" s="1">
        <v>3177</v>
      </c>
      <c r="BC1284" s="1">
        <v>3178</v>
      </c>
      <c r="BH1284" s="1">
        <v>3201</v>
      </c>
      <c r="BI1284" s="1">
        <v>1372</v>
      </c>
      <c r="BJ1284" s="1">
        <v>1343</v>
      </c>
      <c r="BK1284" s="1">
        <v>1.0215934475055846</v>
      </c>
      <c r="BL1284" s="1">
        <v>3207</v>
      </c>
      <c r="BM1284" s="1">
        <v>3208</v>
      </c>
      <c r="BN1284" s="1">
        <v>3183</v>
      </c>
      <c r="BO1284" s="1">
        <v>3187</v>
      </c>
      <c r="BP1284" s="1">
        <v>3207</v>
      </c>
      <c r="BQ1284" s="1">
        <v>3208</v>
      </c>
      <c r="BR1284" s="1">
        <v>3164</v>
      </c>
      <c r="BS1284" s="1">
        <v>3168</v>
      </c>
      <c r="BT1284" s="1">
        <v>3207</v>
      </c>
      <c r="BU1284" s="1">
        <v>3208</v>
      </c>
      <c r="BV1284" s="1">
        <v>3204</v>
      </c>
      <c r="BW1284" s="1">
        <v>3207</v>
      </c>
      <c r="BX1284" s="1">
        <v>934.64</v>
      </c>
    </row>
    <row r="1285" spans="1:76">
      <c r="A1285" s="1">
        <v>2018</v>
      </c>
      <c r="B1285" s="1">
        <v>4</v>
      </c>
      <c r="C1285" s="24">
        <v>43194</v>
      </c>
      <c r="D1285" s="26">
        <v>3192</v>
      </c>
      <c r="E1285" s="26">
        <v>3192</v>
      </c>
      <c r="F1285" s="26">
        <v>3172</v>
      </c>
      <c r="G1285" s="26">
        <v>3172</v>
      </c>
      <c r="H1285" s="1">
        <v>917.01</v>
      </c>
      <c r="I1285" s="81">
        <v>130.79396</v>
      </c>
      <c r="J1285" s="119">
        <v>130.63773900000001</v>
      </c>
      <c r="K1285" s="119">
        <v>82.027488000000005</v>
      </c>
      <c r="L1285" s="72">
        <v>81.921570000000003</v>
      </c>
      <c r="M1285" s="7">
        <v>3171</v>
      </c>
      <c r="O1285" s="84"/>
      <c r="P1285" s="13"/>
      <c r="Q1285" s="13"/>
      <c r="R1285" s="13"/>
      <c r="S1285" s="13"/>
      <c r="T1285" s="13"/>
      <c r="U1285" s="13"/>
      <c r="V1285" s="13"/>
      <c r="W1285" s="50"/>
      <c r="X1285" s="69">
        <v>3174</v>
      </c>
      <c r="Y1285" s="7">
        <v>3179</v>
      </c>
      <c r="Z1285" s="68">
        <v>3149</v>
      </c>
      <c r="AA1285" s="68">
        <v>3173</v>
      </c>
      <c r="AG1285" s="37"/>
      <c r="AH1285" s="37"/>
      <c r="AP1285" s="14">
        <v>3207</v>
      </c>
      <c r="AQ1285" s="14">
        <v>3208</v>
      </c>
      <c r="AR1285" s="14">
        <v>3164</v>
      </c>
      <c r="AS1285" s="14">
        <v>3183</v>
      </c>
      <c r="AT1285" s="14">
        <v>3197.6666666666665</v>
      </c>
      <c r="AU1285" s="127">
        <v>20</v>
      </c>
      <c r="AV1285" s="127" t="s">
        <v>618</v>
      </c>
      <c r="AW1285" s="14">
        <v>-126</v>
      </c>
      <c r="AX1285" s="127" t="s">
        <v>618</v>
      </c>
      <c r="AY1285" s="14">
        <v>82</v>
      </c>
      <c r="AZ1285" s="1">
        <v>3171</v>
      </c>
      <c r="BA1285" s="1">
        <v>3177</v>
      </c>
      <c r="BB1285" s="1">
        <v>3150</v>
      </c>
      <c r="BC1285" s="1">
        <v>3152</v>
      </c>
      <c r="BH1285" s="1">
        <v>3183</v>
      </c>
      <c r="BI1285" s="1">
        <v>1238</v>
      </c>
      <c r="BJ1285" s="1">
        <v>1175</v>
      </c>
      <c r="BK1285" s="1">
        <v>1.0536170212765958</v>
      </c>
      <c r="BL1285" s="1">
        <v>3171</v>
      </c>
      <c r="BM1285" s="1">
        <v>3177</v>
      </c>
      <c r="BN1285" s="1">
        <v>3152</v>
      </c>
      <c r="BO1285" s="1">
        <v>3157</v>
      </c>
      <c r="BP1285" s="1">
        <v>3171</v>
      </c>
      <c r="BQ1285" s="1">
        <v>3177</v>
      </c>
      <c r="BR1285" s="1">
        <v>3144</v>
      </c>
      <c r="BS1285" s="1">
        <v>3150</v>
      </c>
      <c r="BT1285" s="1">
        <v>3171</v>
      </c>
      <c r="BU1285" s="1">
        <v>3177</v>
      </c>
      <c r="BV1285" s="1">
        <v>3163</v>
      </c>
      <c r="BW1285" s="1">
        <v>3169</v>
      </c>
      <c r="BX1285" s="1">
        <v>924.11</v>
      </c>
    </row>
    <row r="1286" spans="1:76">
      <c r="A1286" s="1">
        <v>2018</v>
      </c>
      <c r="B1286" s="1">
        <v>5</v>
      </c>
      <c r="C1286" s="24">
        <v>43195</v>
      </c>
      <c r="D1286" s="26">
        <v>3174</v>
      </c>
      <c r="E1286" s="26">
        <v>3175</v>
      </c>
      <c r="F1286" s="26">
        <v>3143</v>
      </c>
      <c r="G1286" s="26">
        <v>3144</v>
      </c>
      <c r="H1286" s="1">
        <v>912.59</v>
      </c>
      <c r="I1286" s="81">
        <v>131.27541500000001</v>
      </c>
      <c r="J1286" s="119">
        <v>131.284727</v>
      </c>
      <c r="K1286" s="119">
        <v>82.364270000000005</v>
      </c>
      <c r="L1286" s="72">
        <v>82.367590000000007</v>
      </c>
      <c r="M1286" s="7">
        <v>3149</v>
      </c>
      <c r="O1286" s="84"/>
      <c r="P1286" s="13"/>
      <c r="Q1286" s="13"/>
      <c r="R1286" s="13"/>
      <c r="S1286" s="13"/>
      <c r="T1286" s="13"/>
      <c r="U1286" s="13"/>
      <c r="V1286" s="13"/>
      <c r="W1286" s="50"/>
      <c r="X1286" s="69">
        <v>3150</v>
      </c>
      <c r="Y1286" s="7">
        <v>3177</v>
      </c>
      <c r="Z1286" s="68">
        <v>3146</v>
      </c>
      <c r="AA1286" s="68">
        <v>3168</v>
      </c>
      <c r="AG1286" s="37"/>
      <c r="AH1286" s="37"/>
      <c r="AP1286" s="14">
        <v>3171</v>
      </c>
      <c r="AQ1286" s="14">
        <v>3177</v>
      </c>
      <c r="AR1286" s="14">
        <v>3144</v>
      </c>
      <c r="AS1286" s="14">
        <v>3158</v>
      </c>
      <c r="AT1286" s="14">
        <v>3178.3333333333335</v>
      </c>
      <c r="AU1286" s="127">
        <v>30</v>
      </c>
      <c r="AV1286" s="127" t="s">
        <v>618</v>
      </c>
      <c r="AW1286" s="14">
        <v>-126</v>
      </c>
      <c r="AX1286" s="127" t="s">
        <v>618</v>
      </c>
      <c r="AY1286" s="14">
        <v>82</v>
      </c>
      <c r="AZ1286" s="1">
        <v>3148</v>
      </c>
      <c r="BA1286" s="1">
        <v>3176</v>
      </c>
      <c r="BB1286" s="1">
        <v>3143</v>
      </c>
      <c r="BC1286" s="1">
        <v>3168</v>
      </c>
      <c r="BH1286" s="1">
        <v>3165</v>
      </c>
      <c r="BI1286" s="1">
        <v>1395</v>
      </c>
      <c r="BJ1286" s="1">
        <v>1255</v>
      </c>
      <c r="BK1286" s="1">
        <v>1.1115537848605577</v>
      </c>
      <c r="BL1286" s="1">
        <v>3148</v>
      </c>
      <c r="BM1286" s="1">
        <v>3163</v>
      </c>
      <c r="BN1286" s="1">
        <v>3143</v>
      </c>
      <c r="BO1286" s="1">
        <v>3145</v>
      </c>
      <c r="BP1286" s="1">
        <v>3148</v>
      </c>
      <c r="BQ1286" s="1">
        <v>3176</v>
      </c>
      <c r="BR1286" s="1">
        <v>3143</v>
      </c>
      <c r="BS1286" s="1">
        <v>3166</v>
      </c>
      <c r="BT1286" s="1">
        <v>3148</v>
      </c>
      <c r="BU1286" s="1">
        <v>3153</v>
      </c>
      <c r="BV1286" s="1">
        <v>3146</v>
      </c>
      <c r="BW1286" s="1">
        <v>3150</v>
      </c>
      <c r="BX1286" s="1">
        <v>911.19</v>
      </c>
    </row>
    <row r="1287" spans="1:76">
      <c r="A1287" s="1">
        <v>2018</v>
      </c>
      <c r="B1287" s="1">
        <v>6</v>
      </c>
      <c r="C1287" s="24">
        <v>43196</v>
      </c>
      <c r="D1287" s="26">
        <v>3164</v>
      </c>
      <c r="E1287" s="26">
        <v>3175</v>
      </c>
      <c r="F1287" s="26">
        <v>3150</v>
      </c>
      <c r="G1287" s="26">
        <v>3150</v>
      </c>
      <c r="H1287" s="1">
        <v>917.35</v>
      </c>
      <c r="I1287" s="81">
        <v>131.39315999999999</v>
      </c>
      <c r="J1287" s="119">
        <v>131.26279700000001</v>
      </c>
      <c r="K1287" s="119">
        <v>82.354320000000001</v>
      </c>
      <c r="L1287" s="72">
        <v>82.335913000000005</v>
      </c>
      <c r="M1287" s="7">
        <v>3151</v>
      </c>
      <c r="O1287" s="84"/>
      <c r="P1287" s="13"/>
      <c r="Q1287" s="13"/>
      <c r="R1287" s="13"/>
      <c r="S1287" s="13"/>
      <c r="T1287" s="13"/>
      <c r="U1287" s="13"/>
      <c r="V1287" s="13"/>
      <c r="W1287" s="50"/>
      <c r="X1287" s="69">
        <v>3155</v>
      </c>
      <c r="Y1287" s="7">
        <v>3172</v>
      </c>
      <c r="Z1287" s="68">
        <v>3152</v>
      </c>
      <c r="AA1287" s="68">
        <v>3169</v>
      </c>
      <c r="AG1287" s="37"/>
      <c r="AH1287" s="37"/>
      <c r="AP1287" s="14">
        <v>3148</v>
      </c>
      <c r="AQ1287" s="14">
        <v>3176</v>
      </c>
      <c r="AR1287" s="14">
        <v>3143</v>
      </c>
      <c r="AS1287" s="14">
        <v>3167</v>
      </c>
      <c r="AT1287" s="14">
        <v>3169.3333333333335</v>
      </c>
      <c r="AU1287" s="127">
        <v>14</v>
      </c>
      <c r="AV1287" s="127" t="s">
        <v>618</v>
      </c>
      <c r="AW1287" s="14">
        <v>-126</v>
      </c>
      <c r="AX1287" s="127" t="s">
        <v>618</v>
      </c>
      <c r="AY1287" s="14">
        <v>82</v>
      </c>
      <c r="AZ1287" s="1">
        <v>3151</v>
      </c>
      <c r="BA1287" s="1">
        <v>3172</v>
      </c>
      <c r="BB1287" s="1">
        <v>3150</v>
      </c>
      <c r="BC1287" s="1">
        <v>3164</v>
      </c>
      <c r="BH1287" s="1">
        <v>3161</v>
      </c>
      <c r="BI1287" s="1">
        <v>1368</v>
      </c>
      <c r="BJ1287" s="1">
        <v>1234</v>
      </c>
      <c r="BK1287" s="1">
        <v>1.1085899513776336</v>
      </c>
      <c r="BL1287" s="1">
        <v>3151</v>
      </c>
      <c r="BM1287" s="1">
        <v>3167</v>
      </c>
      <c r="BN1287" s="1">
        <v>3150</v>
      </c>
      <c r="BO1287" s="1">
        <v>3158</v>
      </c>
      <c r="BP1287" s="1">
        <v>3151</v>
      </c>
      <c r="BQ1287" s="1">
        <v>3172</v>
      </c>
      <c r="BR1287" s="1">
        <v>3150</v>
      </c>
      <c r="BS1287" s="1">
        <v>3156</v>
      </c>
      <c r="BT1287" s="1">
        <v>3151</v>
      </c>
      <c r="BU1287" s="1">
        <v>3161</v>
      </c>
      <c r="BV1287" s="1">
        <v>3150</v>
      </c>
      <c r="BW1287" s="1">
        <v>3156</v>
      </c>
      <c r="BX1287" s="1">
        <v>909.07</v>
      </c>
    </row>
    <row r="1288" spans="1:76">
      <c r="A1288" s="1">
        <v>2018</v>
      </c>
      <c r="B1288" s="1">
        <v>2</v>
      </c>
      <c r="C1288" s="24">
        <v>43199</v>
      </c>
      <c r="D1288" s="26">
        <v>3175</v>
      </c>
      <c r="E1288" s="26">
        <v>3195</v>
      </c>
      <c r="F1288" s="26">
        <v>3174</v>
      </c>
      <c r="G1288" s="26">
        <v>3186</v>
      </c>
      <c r="H1288" s="1">
        <v>933.25</v>
      </c>
      <c r="I1288" s="81">
        <v>131.463684</v>
      </c>
      <c r="J1288" s="119">
        <v>131.28456</v>
      </c>
      <c r="K1288" s="119">
        <v>82.373627999999997</v>
      </c>
      <c r="L1288" s="72">
        <v>82.04616</v>
      </c>
      <c r="M1288" s="7">
        <v>3157</v>
      </c>
      <c r="O1288" s="84"/>
      <c r="P1288" s="13"/>
      <c r="Q1288" s="13"/>
      <c r="R1288" s="13"/>
      <c r="S1288" s="13"/>
      <c r="T1288" s="13"/>
      <c r="U1288" s="13"/>
      <c r="V1288" s="13"/>
      <c r="W1288" s="50"/>
      <c r="X1288" s="69">
        <v>3184</v>
      </c>
      <c r="Y1288" s="7">
        <v>3240</v>
      </c>
      <c r="Z1288" s="68">
        <v>3182</v>
      </c>
      <c r="AA1288" s="68">
        <v>3225</v>
      </c>
      <c r="AG1288" s="37"/>
      <c r="AH1288" s="37"/>
      <c r="AP1288" s="14">
        <v>3151</v>
      </c>
      <c r="AQ1288" s="14">
        <v>3172</v>
      </c>
      <c r="AR1288" s="14">
        <v>3150</v>
      </c>
      <c r="AS1288" s="14">
        <v>3156</v>
      </c>
      <c r="AT1288" s="14">
        <v>3160.3333333333335</v>
      </c>
      <c r="AU1288" s="127">
        <v>11</v>
      </c>
      <c r="AV1288" s="127">
        <v>54</v>
      </c>
      <c r="AW1288" s="14">
        <v>-72</v>
      </c>
      <c r="AX1288" s="127" t="s">
        <v>618</v>
      </c>
      <c r="AY1288" s="14">
        <v>82</v>
      </c>
      <c r="AZ1288" s="1">
        <v>3183</v>
      </c>
      <c r="BA1288" s="1">
        <v>3212</v>
      </c>
      <c r="BB1288" s="1">
        <v>3178</v>
      </c>
      <c r="BC1288" s="1">
        <v>3209</v>
      </c>
      <c r="BH1288" s="1">
        <v>3161</v>
      </c>
      <c r="BI1288" s="1">
        <v>1368</v>
      </c>
      <c r="BJ1288" s="1">
        <v>1234</v>
      </c>
      <c r="BK1288" s="1">
        <v>1.1085899513776336</v>
      </c>
      <c r="BL1288" s="1">
        <v>3183</v>
      </c>
      <c r="BM1288" s="1">
        <v>3196</v>
      </c>
      <c r="BN1288" s="1">
        <v>3178</v>
      </c>
      <c r="BO1288" s="1">
        <v>3194</v>
      </c>
      <c r="BP1288" s="1">
        <v>3183</v>
      </c>
      <c r="BQ1288" s="1">
        <v>3227</v>
      </c>
      <c r="BR1288" s="1">
        <v>3178</v>
      </c>
      <c r="BS1288" s="1">
        <v>3225</v>
      </c>
      <c r="BT1288" s="1">
        <v>3151</v>
      </c>
      <c r="BU1288" s="1">
        <v>3172</v>
      </c>
      <c r="BV1288" s="1">
        <v>3150</v>
      </c>
      <c r="BW1288" s="1">
        <v>3156</v>
      </c>
      <c r="BX1288" s="1">
        <v>919.67</v>
      </c>
    </row>
    <row r="1289" spans="1:76">
      <c r="A1289" s="1">
        <v>2018</v>
      </c>
      <c r="B1289" s="1">
        <v>3</v>
      </c>
      <c r="C1289" s="24">
        <v>43200</v>
      </c>
      <c r="D1289" s="26">
        <v>3228</v>
      </c>
      <c r="E1289" s="26">
        <v>3247</v>
      </c>
      <c r="F1289" s="26">
        <v>3222</v>
      </c>
      <c r="G1289" s="26">
        <v>3238</v>
      </c>
      <c r="H1289" s="1">
        <v>929.69</v>
      </c>
      <c r="I1289" s="81">
        <v>131.96913799999999</v>
      </c>
      <c r="J1289" s="119">
        <v>131.855096</v>
      </c>
      <c r="K1289" s="119">
        <v>82.906711999999999</v>
      </c>
      <c r="L1289" s="72">
        <v>82.703850000000003</v>
      </c>
      <c r="M1289" s="7">
        <v>3238</v>
      </c>
      <c r="O1289" s="84"/>
      <c r="P1289" s="13"/>
      <c r="Q1289" s="13"/>
      <c r="R1289" s="13"/>
      <c r="S1289" s="13"/>
      <c r="T1289" s="13"/>
      <c r="U1289" s="13"/>
      <c r="V1289" s="13"/>
      <c r="W1289" s="50"/>
      <c r="X1289" s="69">
        <v>3241</v>
      </c>
      <c r="Y1289" s="7">
        <v>3243</v>
      </c>
      <c r="Z1289" s="68">
        <v>3212</v>
      </c>
      <c r="AA1289" s="68">
        <v>3228</v>
      </c>
      <c r="AG1289" s="37"/>
      <c r="AH1289" s="37"/>
      <c r="AP1289" s="14">
        <v>3183</v>
      </c>
      <c r="AQ1289" s="14">
        <v>3236</v>
      </c>
      <c r="AR1289" s="14">
        <v>3178</v>
      </c>
      <c r="AS1289" s="14">
        <v>3223</v>
      </c>
      <c r="AT1289" s="14">
        <v>3182</v>
      </c>
      <c r="AU1289" s="127">
        <v>10</v>
      </c>
      <c r="AV1289" s="127">
        <v>-3</v>
      </c>
      <c r="AW1289" s="14">
        <v>-75</v>
      </c>
      <c r="AX1289" s="127" t="s">
        <v>618</v>
      </c>
      <c r="AY1289" s="14">
        <v>82</v>
      </c>
      <c r="AZ1289" s="1">
        <v>3238</v>
      </c>
      <c r="BA1289" s="1">
        <v>3240</v>
      </c>
      <c r="BB1289" s="1">
        <v>3208</v>
      </c>
      <c r="BC1289" s="1">
        <v>3210</v>
      </c>
      <c r="BH1289" s="1">
        <v>3220</v>
      </c>
      <c r="BI1289" s="1">
        <v>1269</v>
      </c>
      <c r="BJ1289" s="1">
        <v>1428</v>
      </c>
      <c r="BK1289" s="1">
        <v>0.8886554621848739</v>
      </c>
      <c r="BL1289" s="1">
        <v>3238</v>
      </c>
      <c r="BM1289" s="1">
        <v>3240</v>
      </c>
      <c r="BN1289" s="1">
        <v>3212</v>
      </c>
      <c r="BO1289" s="1">
        <v>3224</v>
      </c>
      <c r="BP1289" s="1">
        <v>3238</v>
      </c>
      <c r="BQ1289" s="1">
        <v>3240</v>
      </c>
      <c r="BR1289" s="1">
        <v>3206</v>
      </c>
      <c r="BS1289" s="1">
        <v>3217</v>
      </c>
      <c r="BT1289" s="1">
        <v>3238</v>
      </c>
      <c r="BU1289" s="1">
        <v>3240</v>
      </c>
      <c r="BV1289" s="1">
        <v>3224</v>
      </c>
      <c r="BW1289" s="1">
        <v>3225</v>
      </c>
      <c r="BX1289" s="1">
        <v>932.34</v>
      </c>
    </row>
    <row r="1290" spans="1:76">
      <c r="A1290" s="1">
        <v>2018</v>
      </c>
      <c r="B1290" s="1">
        <v>4</v>
      </c>
      <c r="C1290" s="24">
        <v>43201</v>
      </c>
      <c r="D1290" s="26">
        <v>3235</v>
      </c>
      <c r="E1290" s="26">
        <v>3237</v>
      </c>
      <c r="F1290" s="26">
        <v>3225</v>
      </c>
      <c r="G1290" s="26">
        <v>3232</v>
      </c>
      <c r="H1290" s="1">
        <v>931.5</v>
      </c>
      <c r="I1290" s="81">
        <v>132.47270399999999</v>
      </c>
      <c r="J1290" s="119">
        <v>132.41584599999999</v>
      </c>
      <c r="K1290" s="119">
        <v>82.881072000000003</v>
      </c>
      <c r="L1290" s="72">
        <v>82.854883999999998</v>
      </c>
      <c r="M1290" s="7">
        <v>3230</v>
      </c>
      <c r="O1290" s="84"/>
      <c r="P1290" s="13"/>
      <c r="Q1290" s="13"/>
      <c r="R1290" s="13"/>
      <c r="S1290" s="13"/>
      <c r="T1290" s="13"/>
      <c r="U1290" s="13"/>
      <c r="V1290" s="13"/>
      <c r="W1290" s="50"/>
      <c r="X1290" s="69">
        <v>3235</v>
      </c>
      <c r="Y1290" s="7">
        <v>3252</v>
      </c>
      <c r="Z1290" s="68">
        <v>3216</v>
      </c>
      <c r="AA1290" s="68">
        <v>3223</v>
      </c>
      <c r="AG1290" s="37"/>
      <c r="AH1290" s="37"/>
      <c r="AP1290" s="14">
        <v>3238</v>
      </c>
      <c r="AQ1290" s="14">
        <v>3240</v>
      </c>
      <c r="AR1290" s="14">
        <v>3206</v>
      </c>
      <c r="AS1290" s="14">
        <v>3227</v>
      </c>
      <c r="AT1290" s="14">
        <v>3202</v>
      </c>
      <c r="AU1290" s="127">
        <v>3</v>
      </c>
      <c r="AV1290" s="127" t="s">
        <v>618</v>
      </c>
      <c r="AW1290" s="14">
        <v>-75</v>
      </c>
      <c r="AX1290" s="127" t="s">
        <v>618</v>
      </c>
      <c r="AY1290" s="14">
        <v>82</v>
      </c>
      <c r="AZ1290" s="1">
        <v>3230</v>
      </c>
      <c r="BA1290" s="1">
        <v>3233</v>
      </c>
      <c r="BB1290" s="1">
        <v>3216</v>
      </c>
      <c r="BC1290" s="1">
        <v>3229</v>
      </c>
      <c r="BH1290" s="1">
        <v>3226</v>
      </c>
      <c r="BI1290" s="1">
        <v>1576</v>
      </c>
      <c r="BJ1290" s="1">
        <v>1425</v>
      </c>
      <c r="BK1290" s="1">
        <v>1.1059649122807018</v>
      </c>
      <c r="BL1290" s="1">
        <v>3230</v>
      </c>
      <c r="BM1290" s="1">
        <v>3232</v>
      </c>
      <c r="BN1290" s="1">
        <v>3217</v>
      </c>
      <c r="BO1290" s="1">
        <v>3223</v>
      </c>
      <c r="BP1290" s="1">
        <v>3230</v>
      </c>
      <c r="BQ1290" s="1">
        <v>3245</v>
      </c>
      <c r="BR1290" s="1">
        <v>3216</v>
      </c>
      <c r="BS1290" s="1">
        <v>3243</v>
      </c>
      <c r="BT1290" s="1">
        <v>3230</v>
      </c>
      <c r="BU1290" s="1">
        <v>3232</v>
      </c>
      <c r="BV1290" s="1">
        <v>3219</v>
      </c>
      <c r="BW1290" s="1">
        <v>3219</v>
      </c>
      <c r="BX1290" s="1">
        <v>931.74</v>
      </c>
    </row>
    <row r="1291" spans="1:76">
      <c r="A1291" s="1">
        <v>2018</v>
      </c>
      <c r="B1291" s="1">
        <v>5</v>
      </c>
      <c r="C1291" s="24">
        <v>43202</v>
      </c>
      <c r="D1291" s="26">
        <v>3224</v>
      </c>
      <c r="E1291" s="26">
        <v>3226</v>
      </c>
      <c r="F1291" s="26">
        <v>3207</v>
      </c>
      <c r="G1291" s="26">
        <v>3211</v>
      </c>
      <c r="H1291" s="1">
        <v>928.15</v>
      </c>
      <c r="I1291" s="81">
        <v>132.10033200000001</v>
      </c>
      <c r="J1291" s="119">
        <v>132.139712</v>
      </c>
      <c r="K1291" s="119">
        <v>82.795128000000005</v>
      </c>
      <c r="L1291" s="72">
        <v>82.865104000000002</v>
      </c>
      <c r="M1291" s="7">
        <v>3212</v>
      </c>
      <c r="O1291" s="84"/>
      <c r="P1291" s="13"/>
      <c r="Q1291" s="13"/>
      <c r="R1291" s="13"/>
      <c r="S1291" s="13"/>
      <c r="T1291" s="13"/>
      <c r="U1291" s="13"/>
      <c r="V1291" s="13"/>
      <c r="W1291" s="50"/>
      <c r="X1291" s="69">
        <v>3215</v>
      </c>
      <c r="Y1291" s="7">
        <v>3241</v>
      </c>
      <c r="Z1291" s="68">
        <v>3200</v>
      </c>
      <c r="AA1291" s="68">
        <v>3221</v>
      </c>
      <c r="AG1291" s="37"/>
      <c r="AH1291" s="37"/>
      <c r="AP1291" s="14">
        <v>3230</v>
      </c>
      <c r="AQ1291" s="14">
        <v>3248</v>
      </c>
      <c r="AR1291" s="14">
        <v>3211</v>
      </c>
      <c r="AS1291" s="14">
        <v>3218</v>
      </c>
      <c r="AT1291" s="14">
        <v>3222.6666666666665</v>
      </c>
      <c r="AU1291" s="127">
        <v>13</v>
      </c>
      <c r="AV1291" s="127" t="s">
        <v>618</v>
      </c>
      <c r="AW1291" s="14">
        <v>-75</v>
      </c>
      <c r="AX1291" s="127">
        <v>-13</v>
      </c>
      <c r="AY1291" s="14">
        <v>69</v>
      </c>
      <c r="AZ1291" s="1">
        <v>3212</v>
      </c>
      <c r="BA1291" s="1">
        <v>3234</v>
      </c>
      <c r="BB1291" s="1">
        <v>3195</v>
      </c>
      <c r="BC1291" s="1">
        <v>3232</v>
      </c>
      <c r="BH1291" s="1">
        <v>3219</v>
      </c>
      <c r="BI1291" s="1">
        <v>1775</v>
      </c>
      <c r="BJ1291" s="1">
        <v>1280</v>
      </c>
      <c r="BK1291" s="1">
        <v>1.38671875</v>
      </c>
      <c r="BL1291" s="1">
        <v>3212</v>
      </c>
      <c r="BM1291" s="1">
        <v>3218</v>
      </c>
      <c r="BN1291" s="1">
        <v>3195</v>
      </c>
      <c r="BO1291" s="1">
        <v>3214</v>
      </c>
      <c r="BP1291" s="1">
        <v>3212</v>
      </c>
      <c r="BQ1291" s="1">
        <v>3238</v>
      </c>
      <c r="BR1291" s="1">
        <v>3195</v>
      </c>
      <c r="BS1291" s="1">
        <v>3224</v>
      </c>
      <c r="BT1291" s="1">
        <v>3212</v>
      </c>
      <c r="BU1291" s="1">
        <v>3213</v>
      </c>
      <c r="BV1291" s="1">
        <v>3207</v>
      </c>
      <c r="BW1291" s="1">
        <v>3209</v>
      </c>
      <c r="BX1291" s="1">
        <v>929.27</v>
      </c>
    </row>
    <row r="1292" spans="1:76">
      <c r="A1292" s="1">
        <v>2018</v>
      </c>
      <c r="B1292" s="1">
        <v>6</v>
      </c>
      <c r="C1292" s="24">
        <v>43203</v>
      </c>
      <c r="D1292" s="26">
        <v>3222</v>
      </c>
      <c r="E1292" s="26">
        <v>3236</v>
      </c>
      <c r="F1292" s="26">
        <v>3222</v>
      </c>
      <c r="G1292" s="26">
        <v>3234</v>
      </c>
      <c r="H1292" s="1">
        <v>931.34</v>
      </c>
      <c r="I1292" s="81">
        <v>132.547754</v>
      </c>
      <c r="J1292" s="119">
        <v>132.72324800000001</v>
      </c>
      <c r="K1292" s="119">
        <v>83.786272999999994</v>
      </c>
      <c r="L1292" s="72">
        <v>83.845607999999999</v>
      </c>
      <c r="M1292" s="7">
        <v>3232</v>
      </c>
      <c r="O1292" s="84"/>
      <c r="P1292" s="13"/>
      <c r="Q1292" s="13"/>
      <c r="R1292" s="13"/>
      <c r="S1292" s="13"/>
      <c r="T1292" s="13"/>
      <c r="U1292" s="13"/>
      <c r="V1292" s="13"/>
      <c r="W1292" s="50"/>
      <c r="X1292" s="69">
        <v>3237</v>
      </c>
      <c r="Y1292" s="7">
        <v>3248</v>
      </c>
      <c r="Z1292" s="68">
        <v>3227</v>
      </c>
      <c r="AA1292" s="68">
        <v>3232</v>
      </c>
      <c r="AG1292" s="37"/>
      <c r="AH1292" s="37"/>
      <c r="AP1292" s="14">
        <v>3212</v>
      </c>
      <c r="AQ1292" s="14">
        <v>3238</v>
      </c>
      <c r="AR1292" s="14">
        <v>3195</v>
      </c>
      <c r="AS1292" s="14">
        <v>3225</v>
      </c>
      <c r="AT1292" s="14">
        <v>3223.3333333333335</v>
      </c>
      <c r="AU1292" s="127">
        <v>12</v>
      </c>
      <c r="AV1292" s="127" t="s">
        <v>618</v>
      </c>
      <c r="AW1292" s="14">
        <v>-75</v>
      </c>
      <c r="AX1292" s="127" t="s">
        <v>618</v>
      </c>
      <c r="AY1292" s="14">
        <v>69</v>
      </c>
      <c r="AZ1292" s="1">
        <v>3233</v>
      </c>
      <c r="BA1292" s="1">
        <v>3245</v>
      </c>
      <c r="BB1292" s="1">
        <v>3227</v>
      </c>
      <c r="BC1292" s="1">
        <v>3241</v>
      </c>
      <c r="BH1292" s="1">
        <v>3223</v>
      </c>
      <c r="BI1292" s="1">
        <v>1396</v>
      </c>
      <c r="BJ1292" s="1">
        <v>1362</v>
      </c>
      <c r="BK1292" s="1">
        <v>1.0249632892804699</v>
      </c>
      <c r="BL1292" s="1">
        <v>3233</v>
      </c>
      <c r="BM1292" s="1">
        <v>3245</v>
      </c>
      <c r="BN1292" s="1">
        <v>3227</v>
      </c>
      <c r="BO1292" s="1">
        <v>3235</v>
      </c>
      <c r="BP1292" s="1">
        <v>3233</v>
      </c>
      <c r="BQ1292" s="1">
        <v>3245</v>
      </c>
      <c r="BR1292" s="1">
        <v>3227</v>
      </c>
      <c r="BS1292" s="1">
        <v>3232</v>
      </c>
      <c r="BT1292" s="1">
        <v>3233</v>
      </c>
      <c r="BU1292" s="1">
        <v>3242</v>
      </c>
      <c r="BV1292" s="1">
        <v>3231</v>
      </c>
      <c r="BW1292" s="1">
        <v>3239</v>
      </c>
      <c r="BX1292" s="1">
        <v>932.24</v>
      </c>
    </row>
    <row r="1293" spans="1:76">
      <c r="A1293" s="1">
        <v>2018</v>
      </c>
      <c r="B1293" s="1">
        <v>2</v>
      </c>
      <c r="C1293" s="24">
        <v>43206</v>
      </c>
      <c r="D1293" s="26">
        <v>3240</v>
      </c>
      <c r="E1293" s="26">
        <v>3240</v>
      </c>
      <c r="F1293" s="26">
        <v>3219</v>
      </c>
      <c r="G1293" s="26">
        <v>3229</v>
      </c>
      <c r="H1293" s="1">
        <v>929.04</v>
      </c>
      <c r="I1293" s="81">
        <v>132.15937199999999</v>
      </c>
      <c r="J1293" s="119">
        <v>132.245148</v>
      </c>
      <c r="K1293" s="119">
        <v>83.138388000000006</v>
      </c>
      <c r="L1293" s="72">
        <v>83.202719999999999</v>
      </c>
      <c r="M1293" s="7">
        <v>3218</v>
      </c>
      <c r="O1293" s="84"/>
      <c r="P1293" s="13"/>
      <c r="Q1293" s="13"/>
      <c r="R1293" s="13"/>
      <c r="S1293" s="13"/>
      <c r="T1293" s="13"/>
      <c r="U1293" s="13"/>
      <c r="V1293" s="13"/>
      <c r="W1293" s="50"/>
      <c r="X1293" s="69">
        <v>3219</v>
      </c>
      <c r="Y1293" s="7">
        <v>3240</v>
      </c>
      <c r="Z1293" s="68">
        <v>3218</v>
      </c>
      <c r="AA1293" s="68">
        <v>3222</v>
      </c>
      <c r="AG1293" s="37"/>
      <c r="AH1293" s="37"/>
      <c r="AP1293" s="14">
        <v>3233</v>
      </c>
      <c r="AQ1293" s="14">
        <v>3245</v>
      </c>
      <c r="AR1293" s="14">
        <v>3222</v>
      </c>
      <c r="AS1293" s="14">
        <v>3228</v>
      </c>
      <c r="AT1293" s="14">
        <v>3223.6666666666665</v>
      </c>
      <c r="AU1293" s="127">
        <v>11</v>
      </c>
      <c r="AV1293" s="127" t="s">
        <v>618</v>
      </c>
      <c r="AW1293" s="14">
        <v>-75</v>
      </c>
      <c r="AX1293" s="127" t="s">
        <v>618</v>
      </c>
      <c r="AY1293" s="14">
        <v>69</v>
      </c>
      <c r="AZ1293" s="1">
        <v>3217</v>
      </c>
      <c r="BA1293" s="1">
        <v>3234</v>
      </c>
      <c r="BB1293" s="1">
        <v>3210</v>
      </c>
      <c r="BC1293" s="1">
        <v>3233</v>
      </c>
      <c r="BH1293" s="1">
        <v>3233</v>
      </c>
      <c r="BI1293" s="1">
        <v>1459</v>
      </c>
      <c r="BJ1293" s="1">
        <v>1442</v>
      </c>
      <c r="BK1293" s="1">
        <v>1.0117891816920943</v>
      </c>
      <c r="BL1293" s="1">
        <v>3217</v>
      </c>
      <c r="BM1293" s="1">
        <v>3227</v>
      </c>
      <c r="BN1293" s="1">
        <v>3210</v>
      </c>
      <c r="BO1293" s="1">
        <v>3223</v>
      </c>
      <c r="BP1293" s="1">
        <v>3217</v>
      </c>
      <c r="BQ1293" s="1">
        <v>3237</v>
      </c>
      <c r="BR1293" s="1">
        <v>3210</v>
      </c>
      <c r="BS1293" s="1">
        <v>3227</v>
      </c>
      <c r="BT1293" s="1">
        <v>3217</v>
      </c>
      <c r="BU1293" s="1">
        <v>3225</v>
      </c>
      <c r="BV1293" s="1">
        <v>3216</v>
      </c>
      <c r="BW1293" s="1">
        <v>3221</v>
      </c>
      <c r="BX1293" s="1">
        <v>929.44</v>
      </c>
    </row>
    <row r="1294" spans="1:76">
      <c r="A1294" s="1">
        <v>2018</v>
      </c>
      <c r="B1294" s="1">
        <v>3</v>
      </c>
      <c r="C1294" s="24">
        <v>43207</v>
      </c>
      <c r="D1294" s="26">
        <v>3222</v>
      </c>
      <c r="E1294" s="26">
        <v>3227</v>
      </c>
      <c r="F1294" s="26">
        <v>3219</v>
      </c>
      <c r="G1294" s="26">
        <v>3225</v>
      </c>
      <c r="H1294" s="1">
        <v>937.02</v>
      </c>
      <c r="I1294" s="81">
        <v>132.53120000000001</v>
      </c>
      <c r="J1294" s="119">
        <v>132.62698800000001</v>
      </c>
      <c r="K1294" s="119">
        <v>83.195391999999998</v>
      </c>
      <c r="L1294" s="72">
        <v>83.274178000000006</v>
      </c>
      <c r="M1294" s="7">
        <v>3220</v>
      </c>
      <c r="O1294" s="84"/>
      <c r="P1294" s="13"/>
      <c r="Q1294" s="13"/>
      <c r="R1294" s="13"/>
      <c r="S1294" s="13"/>
      <c r="T1294" s="13"/>
      <c r="U1294" s="13"/>
      <c r="V1294" s="13"/>
      <c r="W1294" s="50"/>
      <c r="X1294" s="69">
        <v>3224</v>
      </c>
      <c r="Y1294" s="7">
        <v>3240</v>
      </c>
      <c r="Z1294" s="68">
        <v>3199</v>
      </c>
      <c r="AA1294" s="68">
        <v>3240</v>
      </c>
      <c r="AG1294" s="37"/>
      <c r="AH1294" s="37"/>
      <c r="AP1294" s="14">
        <v>3217</v>
      </c>
      <c r="AQ1294" s="14">
        <v>3237</v>
      </c>
      <c r="AR1294" s="14">
        <v>3210</v>
      </c>
      <c r="AS1294" s="14">
        <v>3221</v>
      </c>
      <c r="AT1294" s="14">
        <v>3224.6666666666665</v>
      </c>
      <c r="AU1294" s="127">
        <v>3</v>
      </c>
      <c r="AV1294" s="127" t="s">
        <v>618</v>
      </c>
      <c r="AW1294" s="14">
        <v>-75</v>
      </c>
      <c r="AX1294" s="127" t="s">
        <v>618</v>
      </c>
      <c r="AY1294" s="14">
        <v>69</v>
      </c>
      <c r="AZ1294" s="1">
        <v>3219</v>
      </c>
      <c r="BA1294" s="1">
        <v>3224</v>
      </c>
      <c r="BB1294" s="1">
        <v>3193</v>
      </c>
      <c r="BC1294" s="1">
        <v>3222</v>
      </c>
      <c r="BH1294" s="1">
        <v>3219</v>
      </c>
      <c r="BI1294" s="1">
        <v>1399</v>
      </c>
      <c r="BJ1294" s="1">
        <v>1301</v>
      </c>
      <c r="BK1294" s="1">
        <v>1.07532667179093</v>
      </c>
      <c r="BL1294" s="1">
        <v>3219</v>
      </c>
      <c r="BM1294" s="1">
        <v>3219</v>
      </c>
      <c r="BN1294" s="1">
        <v>3193</v>
      </c>
      <c r="BO1294" s="1">
        <v>3199</v>
      </c>
      <c r="BP1294" s="1">
        <v>3219</v>
      </c>
      <c r="BQ1294" s="1">
        <v>3229</v>
      </c>
      <c r="BR1294" s="1">
        <v>3193</v>
      </c>
      <c r="BS1294" s="1">
        <v>3227</v>
      </c>
      <c r="BT1294" s="1">
        <v>3219</v>
      </c>
      <c r="BU1294" s="1">
        <v>3219</v>
      </c>
      <c r="BV1294" s="1">
        <v>3201</v>
      </c>
      <c r="BW1294" s="1">
        <v>3202</v>
      </c>
      <c r="BX1294" s="1">
        <v>926.69</v>
      </c>
    </row>
    <row r="1295" spans="1:76">
      <c r="A1295" s="1">
        <v>2018</v>
      </c>
      <c r="B1295" s="1">
        <v>4</v>
      </c>
      <c r="C1295" s="24">
        <v>43208</v>
      </c>
      <c r="D1295" s="26">
        <v>3241</v>
      </c>
      <c r="E1295" s="26">
        <v>3263</v>
      </c>
      <c r="F1295" s="26">
        <v>3239</v>
      </c>
      <c r="G1295" s="26">
        <v>3262</v>
      </c>
      <c r="H1295" s="1">
        <v>941.28</v>
      </c>
      <c r="I1295" s="81">
        <v>132.62280000000001</v>
      </c>
      <c r="J1295" s="119">
        <v>132.60621499999999</v>
      </c>
      <c r="K1295" s="119">
        <v>83.232609999999994</v>
      </c>
      <c r="L1295" s="72">
        <v>83.170017000000001</v>
      </c>
      <c r="M1295" s="7">
        <v>3263</v>
      </c>
      <c r="O1295" s="84"/>
      <c r="P1295" s="13"/>
      <c r="Q1295" s="13"/>
      <c r="R1295" s="13"/>
      <c r="S1295" s="13"/>
      <c r="T1295" s="13"/>
      <c r="U1295" s="13"/>
      <c r="V1295" s="13"/>
      <c r="W1295" s="50"/>
      <c r="X1295" s="69">
        <v>3270</v>
      </c>
      <c r="Y1295" s="7">
        <v>3287</v>
      </c>
      <c r="Z1295" s="68">
        <v>3260</v>
      </c>
      <c r="AA1295" s="68">
        <v>3264</v>
      </c>
      <c r="AG1295" s="37"/>
      <c r="AH1295" s="37"/>
      <c r="AP1295" s="14">
        <v>3219</v>
      </c>
      <c r="AQ1295" s="14">
        <v>3241</v>
      </c>
      <c r="AR1295" s="14">
        <v>3193</v>
      </c>
      <c r="AS1295" s="14">
        <v>3239</v>
      </c>
      <c r="AT1295" s="14">
        <v>3229.3333333333335</v>
      </c>
      <c r="AU1295" s="127">
        <v>21</v>
      </c>
      <c r="AV1295" s="127">
        <v>27</v>
      </c>
      <c r="AW1295" s="14">
        <v>-48</v>
      </c>
      <c r="AX1295" s="127" t="s">
        <v>618</v>
      </c>
      <c r="AY1295" s="14">
        <v>69</v>
      </c>
      <c r="AZ1295" s="1">
        <v>3265</v>
      </c>
      <c r="BA1295" s="1">
        <v>3283</v>
      </c>
      <c r="BB1295" s="1">
        <v>3264</v>
      </c>
      <c r="BC1295" s="1">
        <v>3271</v>
      </c>
      <c r="BH1295" s="1">
        <v>3237</v>
      </c>
      <c r="BI1295" s="1">
        <v>1422</v>
      </c>
      <c r="BJ1295" s="1">
        <v>1126</v>
      </c>
      <c r="BK1295" s="1">
        <v>1.2628774422735347</v>
      </c>
      <c r="BL1295" s="1">
        <v>3265</v>
      </c>
      <c r="BM1295" s="1">
        <v>3283</v>
      </c>
      <c r="BN1295" s="1">
        <v>3264</v>
      </c>
      <c r="BO1295" s="1">
        <v>3282</v>
      </c>
      <c r="BP1295" s="1">
        <v>3265</v>
      </c>
      <c r="BQ1295" s="1">
        <v>3283</v>
      </c>
      <c r="BR1295" s="1">
        <v>3264</v>
      </c>
      <c r="BS1295" s="1">
        <v>3273</v>
      </c>
      <c r="BT1295" s="1">
        <v>3265</v>
      </c>
      <c r="BU1295" s="1">
        <v>3276</v>
      </c>
      <c r="BV1295" s="1">
        <v>3264</v>
      </c>
      <c r="BW1295" s="1">
        <v>3270</v>
      </c>
      <c r="BX1295" s="1">
        <v>943.68</v>
      </c>
    </row>
    <row r="1296" spans="1:76">
      <c r="A1296" s="1">
        <v>2018</v>
      </c>
      <c r="B1296" s="1">
        <v>5</v>
      </c>
      <c r="C1296" s="24">
        <v>43209</v>
      </c>
      <c r="D1296" s="26">
        <v>3270</v>
      </c>
      <c r="E1296" s="26">
        <v>3293</v>
      </c>
      <c r="F1296" s="26">
        <v>3270</v>
      </c>
      <c r="G1296" s="26">
        <v>3290</v>
      </c>
      <c r="H1296" s="1">
        <v>936.1</v>
      </c>
      <c r="I1296" s="81">
        <v>132.90094400000001</v>
      </c>
      <c r="J1296" s="119">
        <v>132.93396999999999</v>
      </c>
      <c r="K1296" s="119">
        <v>83.730063999999999</v>
      </c>
      <c r="L1296" s="72">
        <v>83.736919999999998</v>
      </c>
      <c r="M1296" s="7">
        <v>3296</v>
      </c>
      <c r="O1296" s="84"/>
      <c r="P1296" s="13"/>
      <c r="Q1296" s="13"/>
      <c r="R1296" s="13"/>
      <c r="S1296" s="13"/>
      <c r="T1296" s="13"/>
      <c r="U1296" s="13"/>
      <c r="V1296" s="13"/>
      <c r="W1296" s="50"/>
      <c r="X1296" s="69">
        <v>3300</v>
      </c>
      <c r="Y1296" s="7">
        <v>3307</v>
      </c>
      <c r="Z1296" s="68">
        <v>3246</v>
      </c>
      <c r="AA1296" s="68">
        <v>3255</v>
      </c>
      <c r="AG1296" s="37"/>
      <c r="AH1296" s="37"/>
      <c r="AP1296" s="14">
        <v>3265</v>
      </c>
      <c r="AQ1296" s="14">
        <v>3283</v>
      </c>
      <c r="AR1296" s="14">
        <v>3257</v>
      </c>
      <c r="AS1296" s="14">
        <v>3276</v>
      </c>
      <c r="AT1296" s="14">
        <v>3245.3333333333335</v>
      </c>
      <c r="AU1296" s="127">
        <v>20</v>
      </c>
      <c r="AV1296" s="127">
        <v>-28</v>
      </c>
      <c r="AW1296" s="14">
        <v>-76</v>
      </c>
      <c r="AX1296" s="127" t="s">
        <v>618</v>
      </c>
      <c r="AY1296" s="14">
        <v>69</v>
      </c>
      <c r="AZ1296" s="1">
        <v>3296</v>
      </c>
      <c r="BA1296" s="1">
        <v>3306</v>
      </c>
      <c r="BB1296" s="1">
        <v>3254</v>
      </c>
      <c r="BC1296" s="1">
        <v>3257</v>
      </c>
      <c r="BH1296" s="1">
        <v>3272</v>
      </c>
      <c r="BI1296" s="1">
        <v>1479</v>
      </c>
      <c r="BJ1296" s="1">
        <v>1038</v>
      </c>
      <c r="BK1296" s="1">
        <v>1.4248554913294798</v>
      </c>
      <c r="BL1296" s="1">
        <v>3296</v>
      </c>
      <c r="BM1296" s="1">
        <v>3306</v>
      </c>
      <c r="BN1296" s="1">
        <v>3272</v>
      </c>
      <c r="BO1296" s="1">
        <v>3274</v>
      </c>
      <c r="BP1296" s="1">
        <v>3296</v>
      </c>
      <c r="BQ1296" s="1">
        <v>3306</v>
      </c>
      <c r="BR1296" s="1">
        <v>3254</v>
      </c>
      <c r="BS1296" s="1">
        <v>3260</v>
      </c>
      <c r="BT1296" s="1">
        <v>3296</v>
      </c>
      <c r="BU1296" s="1">
        <v>3306</v>
      </c>
      <c r="BV1296" s="1">
        <v>3293</v>
      </c>
      <c r="BW1296" s="1">
        <v>3298</v>
      </c>
      <c r="BX1296" s="1">
        <v>950.84</v>
      </c>
    </row>
    <row r="1297" spans="1:76">
      <c r="A1297" s="1">
        <v>2018</v>
      </c>
      <c r="B1297" s="1">
        <v>6</v>
      </c>
      <c r="C1297" s="24">
        <v>43210</v>
      </c>
      <c r="D1297" s="26">
        <v>3257</v>
      </c>
      <c r="E1297" s="26">
        <v>3263</v>
      </c>
      <c r="F1297" s="26">
        <v>3244</v>
      </c>
      <c r="G1297" s="26">
        <v>3256</v>
      </c>
      <c r="H1297" s="1">
        <v>926.44</v>
      </c>
      <c r="I1297" s="81">
        <v>132.66575</v>
      </c>
      <c r="J1297" s="119">
        <v>132.75653800000001</v>
      </c>
      <c r="K1297" s="119">
        <v>82.882499999999993</v>
      </c>
      <c r="L1297" s="72">
        <v>82.948642000000007</v>
      </c>
      <c r="M1297" s="7">
        <v>3248</v>
      </c>
      <c r="O1297" s="84"/>
      <c r="P1297" s="13"/>
      <c r="Q1297" s="13"/>
      <c r="R1297" s="13"/>
      <c r="S1297" s="13"/>
      <c r="T1297" s="13"/>
      <c r="U1297" s="13"/>
      <c r="V1297" s="13"/>
      <c r="W1297" s="50"/>
      <c r="X1297" s="69">
        <v>3253</v>
      </c>
      <c r="Y1297" s="7">
        <v>3254</v>
      </c>
      <c r="Z1297" s="68">
        <v>3230</v>
      </c>
      <c r="AA1297" s="68">
        <v>3231</v>
      </c>
      <c r="AG1297" s="37"/>
      <c r="AH1297" s="37"/>
      <c r="AP1297" s="14">
        <v>3296</v>
      </c>
      <c r="AQ1297" s="14">
        <v>3306</v>
      </c>
      <c r="AR1297" s="14">
        <v>3240</v>
      </c>
      <c r="AS1297" s="14">
        <v>3251</v>
      </c>
      <c r="AT1297" s="14">
        <v>3255.3333333333335</v>
      </c>
      <c r="AU1297" s="127">
        <v>1</v>
      </c>
      <c r="AV1297" s="127" t="s">
        <v>618</v>
      </c>
      <c r="AW1297" s="14">
        <v>-76</v>
      </c>
      <c r="AX1297" s="127" t="s">
        <v>618</v>
      </c>
      <c r="AY1297" s="14">
        <v>69</v>
      </c>
      <c r="AZ1297" s="1">
        <v>3248</v>
      </c>
      <c r="BA1297" s="1">
        <v>3251</v>
      </c>
      <c r="BB1297" s="1">
        <v>3230</v>
      </c>
      <c r="BC1297" s="1">
        <v>3237</v>
      </c>
      <c r="BH1297" s="1">
        <v>3241</v>
      </c>
      <c r="BI1297" s="1">
        <v>1594</v>
      </c>
      <c r="BJ1297" s="1">
        <v>1125</v>
      </c>
      <c r="BK1297" s="1">
        <v>1.4168888888888889</v>
      </c>
      <c r="BL1297" s="1">
        <v>3248</v>
      </c>
      <c r="BM1297" s="1">
        <v>3251</v>
      </c>
      <c r="BN1297" s="1">
        <v>3230</v>
      </c>
      <c r="BO1297" s="1">
        <v>3245</v>
      </c>
      <c r="BP1297" s="1">
        <v>3248</v>
      </c>
      <c r="BQ1297" s="1">
        <v>3251</v>
      </c>
      <c r="BR1297" s="1">
        <v>3230</v>
      </c>
      <c r="BS1297" s="1">
        <v>3234</v>
      </c>
      <c r="BT1297" s="1">
        <v>3248</v>
      </c>
      <c r="BU1297" s="1">
        <v>3248</v>
      </c>
      <c r="BV1297" s="1">
        <v>3238</v>
      </c>
      <c r="BW1297" s="1">
        <v>3239</v>
      </c>
      <c r="BX1297" s="1">
        <v>931.8</v>
      </c>
    </row>
    <row r="1298" spans="1:76">
      <c r="A1298" s="1">
        <v>2018</v>
      </c>
      <c r="B1298" s="1">
        <v>2</v>
      </c>
      <c r="C1298" s="24">
        <v>43213</v>
      </c>
      <c r="D1298" s="26">
        <v>3234</v>
      </c>
      <c r="E1298" s="26">
        <v>3237</v>
      </c>
      <c r="F1298" s="26">
        <v>3227</v>
      </c>
      <c r="G1298" s="26">
        <v>3230</v>
      </c>
      <c r="H1298" s="1">
        <v>921.45</v>
      </c>
      <c r="I1298" s="81">
        <v>132.35203200000001</v>
      </c>
      <c r="J1298" s="119">
        <v>132.49672100000001</v>
      </c>
      <c r="K1298" s="119">
        <v>82.713279999999997</v>
      </c>
      <c r="L1298" s="72">
        <v>82.671567999999994</v>
      </c>
      <c r="M1298" s="7">
        <v>3223</v>
      </c>
      <c r="O1298" s="84"/>
      <c r="P1298" s="13"/>
      <c r="Q1298" s="13"/>
      <c r="R1298" s="13"/>
      <c r="S1298" s="13"/>
      <c r="T1298" s="13"/>
      <c r="U1298" s="13"/>
      <c r="V1298" s="13"/>
      <c r="W1298" s="50"/>
      <c r="X1298" s="69">
        <v>3228</v>
      </c>
      <c r="Y1298" s="7">
        <v>3247</v>
      </c>
      <c r="Z1298" s="68">
        <v>3210</v>
      </c>
      <c r="AA1298" s="68">
        <v>3241</v>
      </c>
      <c r="AG1298" s="37"/>
      <c r="AH1298" s="37"/>
      <c r="AP1298" s="14">
        <v>3248</v>
      </c>
      <c r="AQ1298" s="14">
        <v>3251</v>
      </c>
      <c r="AR1298" s="14">
        <v>3224</v>
      </c>
      <c r="AS1298" s="14">
        <v>3225</v>
      </c>
      <c r="AT1298" s="14">
        <v>3250.6666666666665</v>
      </c>
      <c r="AU1298" s="127">
        <v>4</v>
      </c>
      <c r="AV1298" s="127" t="s">
        <v>618</v>
      </c>
      <c r="AW1298" s="14">
        <v>-76</v>
      </c>
      <c r="AX1298" s="127" t="s">
        <v>618</v>
      </c>
      <c r="AY1298" s="14">
        <v>69</v>
      </c>
      <c r="AZ1298" s="1">
        <v>3224</v>
      </c>
      <c r="BA1298" s="1">
        <v>3233</v>
      </c>
      <c r="BB1298" s="1">
        <v>3203</v>
      </c>
      <c r="BC1298" s="1">
        <v>3222</v>
      </c>
      <c r="BH1298" s="1">
        <v>3229</v>
      </c>
      <c r="BI1298" s="1">
        <v>1303</v>
      </c>
      <c r="BJ1298" s="1">
        <v>1309</v>
      </c>
      <c r="BK1298" s="1">
        <v>0.99541634835752479</v>
      </c>
      <c r="BL1298" s="1">
        <v>3224</v>
      </c>
      <c r="BM1298" s="1">
        <v>3233</v>
      </c>
      <c r="BN1298" s="1">
        <v>3203</v>
      </c>
      <c r="BO1298" s="1">
        <v>3212</v>
      </c>
      <c r="BP1298" s="1">
        <v>3224</v>
      </c>
      <c r="BQ1298" s="1">
        <v>3237</v>
      </c>
      <c r="BR1298" s="1">
        <v>3203</v>
      </c>
      <c r="BS1298" s="1">
        <v>3237</v>
      </c>
      <c r="BT1298" s="1">
        <v>3224</v>
      </c>
      <c r="BU1298" s="1">
        <v>3226</v>
      </c>
      <c r="BV1298" s="1">
        <v>3220</v>
      </c>
      <c r="BW1298" s="1">
        <v>3225</v>
      </c>
      <c r="BX1298" s="1">
        <v>925.57</v>
      </c>
    </row>
    <row r="1299" spans="1:76">
      <c r="A1299" s="1">
        <v>2018</v>
      </c>
      <c r="B1299" s="1">
        <v>3</v>
      </c>
      <c r="C1299" s="24">
        <v>43214</v>
      </c>
      <c r="D1299" s="26">
        <v>3241</v>
      </c>
      <c r="E1299" s="26">
        <v>3245</v>
      </c>
      <c r="F1299" s="26">
        <v>3234</v>
      </c>
      <c r="G1299" s="26">
        <v>3241</v>
      </c>
      <c r="H1299" s="1">
        <v>931.74</v>
      </c>
      <c r="I1299" s="81">
        <v>132.830972</v>
      </c>
      <c r="J1299" s="119">
        <v>132.89364</v>
      </c>
      <c r="K1299" s="119">
        <v>82.690055999999998</v>
      </c>
      <c r="L1299" s="72">
        <v>82.772819999999996</v>
      </c>
      <c r="M1299" s="7">
        <v>3223</v>
      </c>
      <c r="O1299" s="84"/>
      <c r="P1299" s="13"/>
      <c r="Q1299" s="13"/>
      <c r="R1299" s="13"/>
      <c r="S1299" s="13"/>
      <c r="T1299" s="13"/>
      <c r="U1299" s="13"/>
      <c r="V1299" s="13"/>
      <c r="W1299" s="50"/>
      <c r="X1299" s="69">
        <v>3239</v>
      </c>
      <c r="Y1299" s="7">
        <v>3285</v>
      </c>
      <c r="Z1299" s="68">
        <v>3228</v>
      </c>
      <c r="AA1299" s="68">
        <v>3278</v>
      </c>
      <c r="AG1299" s="37"/>
      <c r="AH1299" s="37"/>
      <c r="AP1299" s="14">
        <v>3224</v>
      </c>
      <c r="AQ1299" s="14">
        <v>3243</v>
      </c>
      <c r="AR1299" s="14">
        <v>3203</v>
      </c>
      <c r="AS1299" s="14">
        <v>3233</v>
      </c>
      <c r="AT1299" s="14">
        <v>3236.3333333333335</v>
      </c>
      <c r="AU1299" s="127">
        <v>0</v>
      </c>
      <c r="AV1299" s="127" t="s">
        <v>618</v>
      </c>
      <c r="AW1299" s="14">
        <v>-76</v>
      </c>
      <c r="AX1299" s="127" t="s">
        <v>618</v>
      </c>
      <c r="AY1299" s="14">
        <v>69</v>
      </c>
      <c r="AZ1299" s="1">
        <v>3224</v>
      </c>
      <c r="BA1299" s="1">
        <v>3233</v>
      </c>
      <c r="BB1299" s="1">
        <v>3203</v>
      </c>
      <c r="BC1299" s="1">
        <v>3222</v>
      </c>
      <c r="BH1299" s="1">
        <v>3236</v>
      </c>
      <c r="BI1299" s="1">
        <v>1451</v>
      </c>
      <c r="BJ1299" s="1">
        <v>1160</v>
      </c>
      <c r="BK1299" s="1">
        <v>1.2508620689655172</v>
      </c>
      <c r="BL1299" s="1">
        <v>3224</v>
      </c>
      <c r="BM1299" s="1">
        <v>3233</v>
      </c>
      <c r="BN1299" s="1">
        <v>3203</v>
      </c>
      <c r="BO1299" s="1">
        <v>3212</v>
      </c>
      <c r="BP1299" s="1">
        <v>3224</v>
      </c>
      <c r="BQ1299" s="1">
        <v>3237</v>
      </c>
      <c r="BR1299" s="1">
        <v>3203</v>
      </c>
      <c r="BS1299" s="1">
        <v>3237</v>
      </c>
      <c r="BT1299" s="1">
        <v>3224</v>
      </c>
      <c r="BU1299" s="1">
        <v>3226</v>
      </c>
      <c r="BV1299" s="1">
        <v>3220</v>
      </c>
      <c r="BW1299" s="1">
        <v>3225</v>
      </c>
      <c r="BX1299" s="1">
        <v>918.52</v>
      </c>
    </row>
    <row r="1300" spans="1:76">
      <c r="A1300" s="1">
        <v>2018</v>
      </c>
      <c r="B1300" s="1">
        <v>4</v>
      </c>
      <c r="C1300" s="24">
        <v>43215</v>
      </c>
      <c r="D1300" s="26">
        <v>3271</v>
      </c>
      <c r="E1300" s="26">
        <v>3274</v>
      </c>
      <c r="F1300" s="26">
        <v>3251</v>
      </c>
      <c r="G1300" s="26">
        <v>3251</v>
      </c>
      <c r="H1300" s="1">
        <v>911.14</v>
      </c>
      <c r="I1300" s="81">
        <v>133.30619200000001</v>
      </c>
      <c r="J1300" s="119">
        <v>133.09622999999999</v>
      </c>
      <c r="K1300" s="119">
        <v>82.601371999999998</v>
      </c>
      <c r="L1300" s="72">
        <v>82.553495999999996</v>
      </c>
      <c r="M1300" s="7">
        <v>3257</v>
      </c>
      <c r="O1300" s="84"/>
      <c r="P1300" s="13"/>
      <c r="Q1300" s="13"/>
      <c r="R1300" s="13"/>
      <c r="S1300" s="13"/>
      <c r="T1300" s="13"/>
      <c r="U1300" s="13"/>
      <c r="V1300" s="13"/>
      <c r="W1300" s="50"/>
      <c r="X1300" s="69">
        <v>3254</v>
      </c>
      <c r="Y1300" s="7">
        <v>3257</v>
      </c>
      <c r="Z1300" s="68">
        <v>3209</v>
      </c>
      <c r="AA1300" s="68">
        <v>3220</v>
      </c>
      <c r="AG1300" s="37"/>
      <c r="AH1300" s="37"/>
      <c r="AP1300" s="14">
        <v>3268</v>
      </c>
      <c r="AQ1300" s="14">
        <v>3273</v>
      </c>
      <c r="AR1300" s="14">
        <v>3256</v>
      </c>
      <c r="AS1300" s="14">
        <v>3266</v>
      </c>
      <c r="AT1300" s="14">
        <v>3241.3333333333335</v>
      </c>
      <c r="AU1300" s="127">
        <v>20</v>
      </c>
      <c r="AV1300" s="127" t="s">
        <v>618</v>
      </c>
      <c r="AW1300" s="14">
        <v>-76</v>
      </c>
      <c r="AX1300" s="127" t="s">
        <v>618</v>
      </c>
      <c r="AY1300" s="14">
        <v>69</v>
      </c>
      <c r="AZ1300" s="1">
        <v>3254</v>
      </c>
      <c r="BA1300" s="1">
        <v>3254</v>
      </c>
      <c r="BB1300" s="1">
        <v>3224</v>
      </c>
      <c r="BC1300" s="1">
        <v>3224</v>
      </c>
      <c r="BH1300" s="1">
        <v>3269</v>
      </c>
      <c r="BI1300" s="1">
        <v>728</v>
      </c>
      <c r="BJ1300" s="1">
        <v>691</v>
      </c>
      <c r="BK1300" s="1">
        <v>1.0535455861070913</v>
      </c>
      <c r="BL1300" s="1">
        <v>3254</v>
      </c>
      <c r="BM1300" s="1">
        <v>3254</v>
      </c>
      <c r="BN1300" s="1">
        <v>3228</v>
      </c>
      <c r="BO1300" s="1">
        <v>3231</v>
      </c>
      <c r="BP1300" s="1">
        <v>3254</v>
      </c>
      <c r="BQ1300" s="1">
        <v>3254</v>
      </c>
      <c r="BR1300" s="1">
        <v>3220</v>
      </c>
      <c r="BS1300" s="1">
        <v>3224</v>
      </c>
      <c r="BT1300" s="1">
        <v>3254</v>
      </c>
      <c r="BU1300" s="1">
        <v>3254</v>
      </c>
      <c r="BV1300" s="1">
        <v>3248</v>
      </c>
      <c r="BW1300" s="1">
        <v>3250</v>
      </c>
      <c r="BX1300" s="1">
        <v>923.96</v>
      </c>
    </row>
    <row r="1301" spans="1:76">
      <c r="A1301" s="1">
        <v>2018</v>
      </c>
      <c r="B1301" s="1">
        <v>5</v>
      </c>
      <c r="C1301" s="24">
        <v>43216</v>
      </c>
      <c r="D1301" s="26">
        <v>3223</v>
      </c>
      <c r="E1301" s="26">
        <v>3230</v>
      </c>
      <c r="F1301" s="26">
        <v>3212</v>
      </c>
      <c r="G1301" s="26">
        <v>3217</v>
      </c>
      <c r="H1301" s="1">
        <v>907.94</v>
      </c>
      <c r="I1301" s="81">
        <v>133.08118400000001</v>
      </c>
      <c r="J1301" s="119">
        <v>133.04715200000001</v>
      </c>
      <c r="K1301" s="119">
        <v>82.746815999999995</v>
      </c>
      <c r="L1301" s="72">
        <v>82.717389999999995</v>
      </c>
      <c r="M1301" s="7">
        <v>3216</v>
      </c>
      <c r="O1301" s="84"/>
      <c r="P1301" s="13"/>
      <c r="Q1301" s="13"/>
      <c r="R1301" s="13"/>
      <c r="S1301" s="13"/>
      <c r="T1301" s="13"/>
      <c r="U1301" s="13"/>
      <c r="V1301" s="13"/>
      <c r="W1301" s="50"/>
      <c r="X1301" s="69">
        <v>3218</v>
      </c>
      <c r="Y1301" s="7">
        <v>3233</v>
      </c>
      <c r="Z1301" s="68">
        <v>3203</v>
      </c>
      <c r="AA1301" s="68">
        <v>3208</v>
      </c>
      <c r="AG1301" s="37"/>
      <c r="AH1301" s="37"/>
      <c r="AP1301" s="14">
        <v>3254</v>
      </c>
      <c r="AQ1301" s="14">
        <v>3254</v>
      </c>
      <c r="AR1301" s="14">
        <v>3205</v>
      </c>
      <c r="AS1301" s="14">
        <v>3221</v>
      </c>
      <c r="AT1301" s="14">
        <v>3240</v>
      </c>
      <c r="AU1301" s="127">
        <v>6</v>
      </c>
      <c r="AV1301" s="127" t="s">
        <v>618</v>
      </c>
      <c r="AW1301" s="14">
        <v>-76</v>
      </c>
      <c r="AX1301" s="127" t="s">
        <v>618</v>
      </c>
      <c r="AY1301" s="14">
        <v>69</v>
      </c>
      <c r="AZ1301" s="1">
        <v>3215</v>
      </c>
      <c r="BA1301" s="1">
        <v>3229</v>
      </c>
      <c r="BB1301" s="1">
        <v>3203</v>
      </c>
      <c r="BC1301" s="1">
        <v>3216</v>
      </c>
      <c r="BH1301" s="1">
        <v>3220</v>
      </c>
      <c r="BI1301" s="1">
        <v>1175</v>
      </c>
      <c r="BJ1301" s="1">
        <v>980</v>
      </c>
      <c r="BK1301" s="1">
        <v>1.1989795918367347</v>
      </c>
      <c r="BL1301" s="1">
        <v>3215</v>
      </c>
      <c r="BM1301" s="1">
        <v>3215</v>
      </c>
      <c r="BN1301" s="1">
        <v>3203</v>
      </c>
      <c r="BO1301" s="1">
        <v>3209</v>
      </c>
      <c r="BP1301" s="1">
        <v>3215</v>
      </c>
      <c r="BQ1301" s="1">
        <v>3229</v>
      </c>
      <c r="BR1301" s="1">
        <v>3200</v>
      </c>
      <c r="BS1301" s="1">
        <v>3205</v>
      </c>
      <c r="BT1301" s="1">
        <v>3215</v>
      </c>
      <c r="BU1301" s="1">
        <v>3215</v>
      </c>
      <c r="BV1301" s="1">
        <v>3207</v>
      </c>
      <c r="BW1301" s="1">
        <v>3212</v>
      </c>
      <c r="BX1301" s="1">
        <v>911.44</v>
      </c>
    </row>
    <row r="1302" spans="1:76">
      <c r="A1302" s="1">
        <f t="shared" ref="A1302:A1307" si="5">YEAR(C1302)</f>
        <v>2018</v>
      </c>
      <c r="B1302" s="1">
        <f t="shared" ref="B1302:B1307" si="6">WEEKDAY(C1302)</f>
        <v>6</v>
      </c>
      <c r="C1302" s="24">
        <v>43217</v>
      </c>
      <c r="D1302" s="26">
        <v>3208</v>
      </c>
      <c r="E1302" s="26">
        <v>3211</v>
      </c>
      <c r="F1302" s="26">
        <v>3200</v>
      </c>
      <c r="G1302" s="26">
        <v>3201</v>
      </c>
      <c r="H1302" s="1">
        <v>904.37</v>
      </c>
      <c r="I1302" s="81">
        <v>132.08789400000001</v>
      </c>
      <c r="J1302" s="119">
        <v>132.06313599999999</v>
      </c>
      <c r="K1302" s="119">
        <v>82.459305000000001</v>
      </c>
      <c r="L1302" s="72">
        <v>82.457440000000005</v>
      </c>
      <c r="M1302" s="7">
        <v>3196</v>
      </c>
      <c r="O1302" s="84"/>
      <c r="P1302" s="13"/>
      <c r="Q1302" s="13"/>
      <c r="R1302" s="13"/>
      <c r="S1302" s="13"/>
      <c r="T1302" s="13"/>
      <c r="U1302" s="13"/>
      <c r="V1302" s="13"/>
      <c r="W1302" s="50"/>
      <c r="X1302" s="69">
        <v>3199</v>
      </c>
      <c r="Y1302" s="7">
        <v>3229</v>
      </c>
      <c r="Z1302" s="68">
        <v>3198</v>
      </c>
      <c r="AA1302" s="68">
        <v>3222</v>
      </c>
      <c r="AG1302" s="37"/>
      <c r="AH1302" s="37"/>
      <c r="AP1302" s="14">
        <v>3215</v>
      </c>
      <c r="AQ1302" s="14">
        <v>3229</v>
      </c>
      <c r="AR1302" s="14">
        <v>3199</v>
      </c>
      <c r="AS1302" s="14">
        <v>3204</v>
      </c>
      <c r="AT1302" s="14">
        <f t="shared" ref="AT1302:AT1307" si="7">AVERAGE(AS1300:AS1302)</f>
        <v>3230.3333333333335</v>
      </c>
      <c r="AU1302" s="127">
        <f t="shared" ref="AU1302:AU1307" si="8">ABS(D1302-G1302)</f>
        <v>7</v>
      </c>
      <c r="AV1302" s="127" t="str">
        <f>IF(AND(E1302&gt;AQ1302+AV$9,AU1301&lt;AX$9,AP1302&lt;AS1302),D1303-AQ1302-AV$9,"")</f>
        <v/>
      </c>
      <c r="AW1302" s="14">
        <f t="shared" ref="AW1302:AW1307" si="9">SUM(AV1302,AW1301)</f>
        <v>-76</v>
      </c>
      <c r="AX1302" s="127" t="str">
        <f>IF(AND(F1302&lt;AR1302-AV$9,AU1301&lt;AX$9,AS1302&lt;AT1302),AR1302-AV$9-D1303,"")</f>
        <v/>
      </c>
      <c r="AY1302" s="14">
        <f t="shared" ref="AY1302:AY1307" si="10">SUM(AX1302,AY1301)</f>
        <v>69</v>
      </c>
      <c r="AZ1302" s="1">
        <v>3197</v>
      </c>
      <c r="BA1302" s="1">
        <v>3223</v>
      </c>
      <c r="BB1302" s="1">
        <v>3196</v>
      </c>
      <c r="BC1302" s="1">
        <v>3213</v>
      </c>
      <c r="BH1302" s="1">
        <v>3205</v>
      </c>
      <c r="BI1302" s="1">
        <v>1172</v>
      </c>
      <c r="BJ1302" s="1">
        <v>1115</v>
      </c>
      <c r="BK1302" s="1">
        <v>1.051121076233184</v>
      </c>
      <c r="BL1302" s="1">
        <v>3197</v>
      </c>
      <c r="BM1302" s="1">
        <v>3214</v>
      </c>
      <c r="BN1302" s="1">
        <v>3196</v>
      </c>
      <c r="BO1302" s="1">
        <v>3211</v>
      </c>
      <c r="BP1302" s="1">
        <v>3197</v>
      </c>
      <c r="BQ1302" s="1">
        <v>3227</v>
      </c>
      <c r="BR1302" s="1">
        <v>3196</v>
      </c>
      <c r="BS1302" s="1">
        <v>3211</v>
      </c>
      <c r="BT1302" s="1">
        <v>3197</v>
      </c>
      <c r="BU1302" s="1">
        <v>3209</v>
      </c>
      <c r="BV1302" s="1">
        <v>3196</v>
      </c>
      <c r="BW1302" s="1">
        <v>3203</v>
      </c>
      <c r="BX1302" s="1">
        <v>908.27</v>
      </c>
    </row>
    <row r="1303" spans="1:76">
      <c r="A1303" s="1">
        <f t="shared" si="5"/>
        <v>2018</v>
      </c>
      <c r="B1303" s="1">
        <f t="shared" si="6"/>
        <v>3</v>
      </c>
      <c r="C1303" s="24">
        <v>43221</v>
      </c>
      <c r="D1303" s="26">
        <v>3199</v>
      </c>
      <c r="E1303" s="26">
        <v>3203</v>
      </c>
      <c r="F1303" s="26">
        <v>3185</v>
      </c>
      <c r="G1303" s="26">
        <v>3185</v>
      </c>
      <c r="H1303" s="1">
        <v>894.55</v>
      </c>
      <c r="I1303" s="81">
        <v>131.92545999999999</v>
      </c>
      <c r="J1303" s="119">
        <v>132.00540899999999</v>
      </c>
      <c r="K1303" s="119">
        <v>82.323499999999996</v>
      </c>
      <c r="L1303" s="72">
        <v>82.367960999999994</v>
      </c>
      <c r="M1303" s="7">
        <v>3183</v>
      </c>
      <c r="O1303" s="84"/>
      <c r="P1303" s="13"/>
      <c r="Q1303" s="13"/>
      <c r="R1303" s="13"/>
      <c r="S1303" s="13"/>
      <c r="T1303" s="13"/>
      <c r="U1303" s="13"/>
      <c r="V1303" s="13"/>
      <c r="W1303" s="50"/>
      <c r="X1303" s="69">
        <v>3186</v>
      </c>
      <c r="Y1303" s="7">
        <v>3197</v>
      </c>
      <c r="Z1303" s="68">
        <v>3166</v>
      </c>
      <c r="AA1303" s="68">
        <v>3179</v>
      </c>
      <c r="AG1303" s="37"/>
      <c r="AH1303" s="37"/>
      <c r="AP1303" s="14">
        <v>3197</v>
      </c>
      <c r="AQ1303" s="14">
        <v>3227</v>
      </c>
      <c r="AR1303" s="14">
        <v>3192</v>
      </c>
      <c r="AS1303" s="14">
        <v>3195</v>
      </c>
      <c r="AT1303" s="14">
        <f t="shared" si="7"/>
        <v>3206.6666666666665</v>
      </c>
      <c r="AU1303" s="127">
        <f t="shared" si="8"/>
        <v>14</v>
      </c>
      <c r="AV1303" s="127" t="str">
        <f>IF(AND(E1303&gt;AQ1303+AV$9,AU1302&lt;AX$9,AP1303&lt;AS1303),D1304-AQ1303-AV$9,"")</f>
        <v/>
      </c>
      <c r="AW1303" s="14">
        <f t="shared" si="9"/>
        <v>-76</v>
      </c>
      <c r="AX1303" s="127">
        <f>IF(AND(F1303&lt;AR1303-AV$9,AU1302&lt;AX$9,AS1303&lt;AT1303),AR1303-AV$9-D1304,"")</f>
        <v>13</v>
      </c>
      <c r="AY1303" s="14">
        <f t="shared" si="10"/>
        <v>82</v>
      </c>
      <c r="AZ1303" s="1">
        <v>3183</v>
      </c>
      <c r="BA1303" s="1">
        <v>3191</v>
      </c>
      <c r="BB1303" s="1">
        <v>3176</v>
      </c>
      <c r="BC1303" s="1">
        <v>3177</v>
      </c>
      <c r="BH1303" s="1">
        <v>3195</v>
      </c>
      <c r="BI1303" s="1">
        <v>1399</v>
      </c>
      <c r="BJ1303" s="1">
        <v>1270</v>
      </c>
      <c r="BK1303" s="1">
        <v>1.1015748031496062</v>
      </c>
      <c r="BL1303" s="1">
        <v>3183</v>
      </c>
      <c r="BM1303" s="1">
        <v>3191</v>
      </c>
      <c r="BN1303" s="1">
        <v>3180</v>
      </c>
      <c r="BO1303" s="1">
        <v>3184</v>
      </c>
      <c r="BP1303" s="1">
        <v>3183</v>
      </c>
      <c r="BQ1303" s="1">
        <v>3191</v>
      </c>
      <c r="BR1303" s="1">
        <v>3169</v>
      </c>
      <c r="BS1303" s="1">
        <v>3169</v>
      </c>
      <c r="BT1303" s="1">
        <v>3183</v>
      </c>
      <c r="BU1303" s="1">
        <v>3185</v>
      </c>
      <c r="BV1303" s="1">
        <v>3180</v>
      </c>
      <c r="BW1303" s="1">
        <v>3181</v>
      </c>
      <c r="BX1303" s="1">
        <v>900.11</v>
      </c>
    </row>
    <row r="1304" spans="1:76">
      <c r="A1304" s="1">
        <f t="shared" si="5"/>
        <v>2018</v>
      </c>
      <c r="B1304" s="1">
        <f t="shared" si="6"/>
        <v>4</v>
      </c>
      <c r="C1304" s="24">
        <v>43222</v>
      </c>
      <c r="D1304" s="26">
        <v>3177</v>
      </c>
      <c r="E1304" s="26">
        <v>3189</v>
      </c>
      <c r="F1304" s="26">
        <v>3175</v>
      </c>
      <c r="G1304" s="26">
        <v>3183</v>
      </c>
      <c r="H1304" s="1">
        <v>911.75</v>
      </c>
      <c r="I1304" s="81">
        <v>131.91681299999999</v>
      </c>
      <c r="J1304" s="119">
        <v>131.9247</v>
      </c>
      <c r="K1304" s="119">
        <v>82.493313000000001</v>
      </c>
      <c r="L1304" s="72">
        <v>82.547640000000001</v>
      </c>
      <c r="M1304" s="7">
        <v>3189</v>
      </c>
      <c r="O1304" s="84"/>
      <c r="P1304" s="13"/>
      <c r="Q1304" s="13"/>
      <c r="R1304" s="13"/>
      <c r="S1304" s="13"/>
      <c r="T1304" s="13"/>
      <c r="U1304" s="13"/>
      <c r="V1304" s="13"/>
      <c r="W1304" s="50"/>
      <c r="X1304" s="69">
        <v>3191</v>
      </c>
      <c r="Y1304" s="7">
        <v>3197</v>
      </c>
      <c r="Z1304" s="68">
        <v>3173</v>
      </c>
      <c r="AA1304" s="68">
        <v>3183</v>
      </c>
      <c r="AG1304" s="37"/>
      <c r="AH1304" s="37"/>
      <c r="AP1304" s="14">
        <v>3183</v>
      </c>
      <c r="AQ1304" s="14">
        <v>3191</v>
      </c>
      <c r="AR1304" s="14">
        <v>3161</v>
      </c>
      <c r="AS1304" s="14">
        <v>3178</v>
      </c>
      <c r="AT1304" s="14">
        <f t="shared" si="7"/>
        <v>3192.3333333333335</v>
      </c>
      <c r="AU1304" s="127">
        <f t="shared" si="8"/>
        <v>6</v>
      </c>
      <c r="AV1304" s="127" t="str">
        <f>IF(AND(E1304&gt;AQ1304+AV$9,AU1303&lt;AX$9,AP1304&lt;AS1304),D1305-AQ1304-AV$9,"")</f>
        <v/>
      </c>
      <c r="AW1304" s="14">
        <f t="shared" si="9"/>
        <v>-76</v>
      </c>
      <c r="AX1304" s="127" t="str">
        <f>IF(AND(F1304&lt;AR1304-AV$9,AU1303&lt;AX$9,AS1304&lt;AT1304),AR1304-AV$9-D1305,"")</f>
        <v/>
      </c>
      <c r="AY1304" s="14">
        <f t="shared" si="10"/>
        <v>82</v>
      </c>
      <c r="AZ1304" s="1">
        <v>3189</v>
      </c>
      <c r="BA1304" s="1">
        <v>3190</v>
      </c>
      <c r="BB1304" s="1">
        <v>3174</v>
      </c>
      <c r="BC1304" s="1">
        <v>3177</v>
      </c>
      <c r="BH1304" s="1">
        <v>3176</v>
      </c>
      <c r="BI1304" s="1">
        <v>1574</v>
      </c>
      <c r="BJ1304" s="1">
        <v>1388</v>
      </c>
      <c r="BK1304" s="1">
        <v>1.1340057636887608</v>
      </c>
      <c r="BL1304" s="1">
        <v>3189</v>
      </c>
      <c r="BM1304" s="1">
        <v>3190</v>
      </c>
      <c r="BN1304" s="1">
        <v>3174</v>
      </c>
      <c r="BO1304" s="1">
        <v>3179</v>
      </c>
      <c r="BP1304" s="1">
        <v>3189</v>
      </c>
      <c r="BQ1304" s="1">
        <v>3190</v>
      </c>
      <c r="BR1304" s="1">
        <v>3174</v>
      </c>
      <c r="BS1304" s="1">
        <v>3182</v>
      </c>
      <c r="BT1304" s="1">
        <v>3189</v>
      </c>
      <c r="BU1304" s="1">
        <v>3190</v>
      </c>
      <c r="BV1304" s="1">
        <v>3182</v>
      </c>
      <c r="BW1304" s="1">
        <v>3185</v>
      </c>
      <c r="BX1304" s="1">
        <v>897.95</v>
      </c>
    </row>
    <row r="1305" spans="1:76">
      <c r="A1305" s="1">
        <f t="shared" si="5"/>
        <v>2018</v>
      </c>
      <c r="B1305" s="1">
        <f t="shared" si="6"/>
        <v>2</v>
      </c>
      <c r="C1305" s="24">
        <v>43227</v>
      </c>
      <c r="D1305" s="26">
        <v>3210</v>
      </c>
      <c r="E1305" s="26">
        <v>3234</v>
      </c>
      <c r="F1305" s="26">
        <v>3207</v>
      </c>
      <c r="G1305" s="26">
        <v>3225</v>
      </c>
      <c r="H1305" s="35">
        <v>911.75</v>
      </c>
      <c r="I1305" s="81">
        <v>130.35203999999999</v>
      </c>
      <c r="J1305" s="119">
        <v>130.31540200000001</v>
      </c>
      <c r="K1305" s="119">
        <v>82.085639999999998</v>
      </c>
      <c r="L1305" s="72">
        <v>82.094550999999996</v>
      </c>
      <c r="M1305" s="7">
        <v>3221</v>
      </c>
      <c r="O1305" s="84"/>
      <c r="P1305" s="13"/>
      <c r="Q1305" s="13"/>
      <c r="R1305" s="13"/>
      <c r="S1305" s="13"/>
      <c r="T1305" s="13"/>
      <c r="U1305" s="13"/>
      <c r="V1305" s="13"/>
      <c r="W1305" s="50"/>
      <c r="X1305" s="69">
        <v>3227</v>
      </c>
      <c r="Y1305" s="7">
        <v>3235</v>
      </c>
      <c r="Z1305" s="68">
        <v>3213</v>
      </c>
      <c r="AA1305" s="68">
        <v>3213</v>
      </c>
      <c r="AG1305" s="37"/>
      <c r="AH1305" s="37"/>
      <c r="AP1305" s="14">
        <v>3189</v>
      </c>
      <c r="AQ1305" s="14">
        <v>3224</v>
      </c>
      <c r="AR1305" s="14">
        <v>3170</v>
      </c>
      <c r="AS1305" s="14">
        <v>3224</v>
      </c>
      <c r="AT1305" s="14">
        <f t="shared" si="7"/>
        <v>3199</v>
      </c>
      <c r="AU1305" s="127">
        <f t="shared" si="8"/>
        <v>15</v>
      </c>
      <c r="AV1305" s="127">
        <f>IF(AND(E1305&gt;AQ1305+AV$9,AU1304&lt;AX$9,AP1305&lt;AS1305),D1306-AQ1305-AV$9,"")</f>
        <v>-12</v>
      </c>
      <c r="AW1305" s="14">
        <f t="shared" si="9"/>
        <v>-88</v>
      </c>
      <c r="AX1305" s="127" t="str">
        <f>IF(AND(F1305&lt;AR1305-AV$9,AU1304&lt;AX$9,AS1305&lt;AT1305),AR1305-AV$9-D1306,"")</f>
        <v/>
      </c>
      <c r="AY1305" s="14">
        <f t="shared" si="10"/>
        <v>82</v>
      </c>
      <c r="AZ1305" s="1">
        <v>3221</v>
      </c>
      <c r="BA1305" s="1">
        <v>3230</v>
      </c>
      <c r="BB1305" s="1">
        <v>3218</v>
      </c>
      <c r="BC1305" s="1">
        <v>3223</v>
      </c>
      <c r="BH1305" s="1">
        <v>3207</v>
      </c>
      <c r="BI1305" s="1">
        <v>1351</v>
      </c>
      <c r="BJ1305" s="1">
        <v>1255</v>
      </c>
      <c r="BK1305" s="1">
        <v>1.0764940239043825</v>
      </c>
      <c r="BL1305" s="1">
        <v>3221</v>
      </c>
      <c r="BM1305" s="1">
        <v>3230</v>
      </c>
      <c r="BN1305" s="1">
        <v>3218</v>
      </c>
      <c r="BO1305" s="1">
        <v>3224</v>
      </c>
      <c r="BP1305" s="1">
        <v>3221</v>
      </c>
      <c r="BQ1305" s="1">
        <v>3230</v>
      </c>
      <c r="BR1305" s="1">
        <v>3218</v>
      </c>
      <c r="BS1305" s="1">
        <v>3222</v>
      </c>
      <c r="BT1305" s="1">
        <v>3221</v>
      </c>
      <c r="BU1305" s="1">
        <v>3226</v>
      </c>
      <c r="BV1305" s="1">
        <v>3221</v>
      </c>
      <c r="BW1305" s="1">
        <v>3223</v>
      </c>
      <c r="BX1305" s="1">
        <v>914.43</v>
      </c>
    </row>
    <row r="1306" spans="1:76">
      <c r="A1306" s="1">
        <f t="shared" si="5"/>
        <v>2018</v>
      </c>
      <c r="B1306" s="1">
        <f t="shared" si="6"/>
        <v>3</v>
      </c>
      <c r="C1306" s="24">
        <v>43228</v>
      </c>
      <c r="D1306" s="26">
        <v>3214</v>
      </c>
      <c r="E1306" s="26">
        <v>3217</v>
      </c>
      <c r="F1306" s="26">
        <v>3205</v>
      </c>
      <c r="G1306" s="26">
        <v>3208</v>
      </c>
      <c r="H1306" s="1">
        <v>913.24</v>
      </c>
      <c r="I1306" s="81">
        <v>129.85954899999999</v>
      </c>
      <c r="J1306" s="119">
        <v>129.87517500000001</v>
      </c>
      <c r="K1306" s="119">
        <v>81.814676000000006</v>
      </c>
      <c r="L1306" s="72">
        <v>81.834974000000003</v>
      </c>
      <c r="M1306" s="7">
        <v>3206</v>
      </c>
      <c r="O1306" s="84"/>
      <c r="P1306" s="13"/>
      <c r="Q1306" s="13"/>
      <c r="R1306" s="13"/>
      <c r="S1306" s="13"/>
      <c r="T1306" s="13"/>
      <c r="U1306" s="13"/>
      <c r="V1306" s="13"/>
      <c r="W1306" s="50"/>
      <c r="X1306" s="69">
        <v>3208</v>
      </c>
      <c r="Y1306" s="7">
        <v>3224</v>
      </c>
      <c r="Z1306" s="68">
        <v>3199</v>
      </c>
      <c r="AA1306" s="68">
        <v>3221</v>
      </c>
      <c r="AG1306" s="37"/>
      <c r="AH1306" s="37"/>
      <c r="AP1306" s="14">
        <v>3221</v>
      </c>
      <c r="AQ1306" s="14">
        <v>3230</v>
      </c>
      <c r="AR1306" s="14">
        <v>3206</v>
      </c>
      <c r="AS1306" s="14">
        <v>3210</v>
      </c>
      <c r="AT1306" s="14">
        <f t="shared" si="7"/>
        <v>3204</v>
      </c>
      <c r="AU1306" s="127">
        <f t="shared" si="8"/>
        <v>6</v>
      </c>
      <c r="AV1306" s="127" t="str">
        <f>IF(AND(E1306&gt;AQ1306+AV$9,AU1305&lt;AX$9,AP1306&lt;AS1306),D1307-AQ1306-AV$9,"")</f>
        <v/>
      </c>
      <c r="AW1306" s="14">
        <f t="shared" si="9"/>
        <v>-88</v>
      </c>
      <c r="AX1306" s="127" t="str">
        <f>IF(AND(F1306&lt;AR1306-AV$9,AU1305&lt;AX$9,AS1306&lt;AT1306),AR1306-AV$9-D1307,"")</f>
        <v/>
      </c>
      <c r="AY1306" s="14">
        <f t="shared" si="10"/>
        <v>82</v>
      </c>
      <c r="AZ1306" s="1">
        <v>3206</v>
      </c>
      <c r="BA1306" s="1">
        <v>3220</v>
      </c>
      <c r="BB1306" s="1">
        <v>3193</v>
      </c>
      <c r="BC1306" s="1">
        <v>3203</v>
      </c>
      <c r="BH1306" s="1">
        <v>3210</v>
      </c>
      <c r="BI1306" s="1">
        <v>1326</v>
      </c>
      <c r="BJ1306" s="1">
        <v>1393</v>
      </c>
      <c r="BK1306" s="1">
        <v>0.95190236898779612</v>
      </c>
      <c r="BL1306" s="1">
        <v>3206</v>
      </c>
      <c r="BM1306" s="1">
        <v>3220</v>
      </c>
      <c r="BN1306" s="1">
        <v>3193</v>
      </c>
      <c r="BO1306" s="1">
        <v>3216</v>
      </c>
      <c r="BP1306" s="1">
        <v>3206</v>
      </c>
      <c r="BQ1306" s="1">
        <v>3220</v>
      </c>
      <c r="BR1306" s="1">
        <v>3193</v>
      </c>
      <c r="BS1306" s="1">
        <v>3209</v>
      </c>
      <c r="BT1306" s="1">
        <v>3206</v>
      </c>
      <c r="BU1306" s="1">
        <v>3209</v>
      </c>
      <c r="BV1306" s="1">
        <v>3200</v>
      </c>
      <c r="BW1306" s="1">
        <v>3201</v>
      </c>
      <c r="BX1306" s="1">
        <v>909.79</v>
      </c>
    </row>
    <row r="1307" spans="1:76">
      <c r="A1307" s="1">
        <f t="shared" si="5"/>
        <v>2018</v>
      </c>
      <c r="B1307" s="1">
        <f t="shared" si="6"/>
        <v>4</v>
      </c>
      <c r="C1307" s="24">
        <v>43229</v>
      </c>
      <c r="D1307" s="26">
        <v>3220</v>
      </c>
      <c r="E1307" s="26">
        <v>3233</v>
      </c>
      <c r="F1307" s="26">
        <v>3217</v>
      </c>
      <c r="G1307" s="26">
        <v>3225</v>
      </c>
      <c r="I1307" s="81">
        <v>129.69488200000001</v>
      </c>
      <c r="J1307" s="119">
        <v>129.759117</v>
      </c>
      <c r="K1307" s="119">
        <v>81.323856000000006</v>
      </c>
      <c r="L1307" s="72">
        <v>81.372501</v>
      </c>
      <c r="M1307" s="7">
        <v>3219</v>
      </c>
      <c r="O1307" s="84"/>
      <c r="P1307" s="13"/>
      <c r="Q1307" s="13"/>
      <c r="R1307" s="13"/>
      <c r="S1307" s="13"/>
      <c r="T1307" s="13"/>
      <c r="U1307" s="13"/>
      <c r="V1307" s="13"/>
      <c r="W1307" s="50"/>
      <c r="X1307" s="69"/>
      <c r="AG1307" s="37"/>
      <c r="AH1307" s="37"/>
      <c r="AP1307" s="14">
        <v>3206</v>
      </c>
      <c r="AQ1307" s="14">
        <v>3223</v>
      </c>
      <c r="AR1307" s="14">
        <v>3193</v>
      </c>
      <c r="AS1307" s="14">
        <v>3223</v>
      </c>
      <c r="AT1307" s="14">
        <f t="shared" si="7"/>
        <v>3219</v>
      </c>
      <c r="AU1307" s="127">
        <f t="shared" si="8"/>
        <v>5</v>
      </c>
      <c r="AV1307" s="127">
        <f>IF(AND(E1307&gt;AQ1307+AV$9,AU1306&lt;AX$9,AP1307&lt;AS1307),D1308-AQ1307-AV$9,"")</f>
        <v>-3225</v>
      </c>
      <c r="AW1307" s="14">
        <f t="shared" si="9"/>
        <v>-3313</v>
      </c>
      <c r="AX1307" s="127" t="str">
        <f>IF(AND(F1307&lt;AR1307-AV$9,AU1306&lt;AX$9,AS1307&lt;AT1307),AR1307-AV$9-D1308,"")</f>
        <v/>
      </c>
      <c r="AY1307" s="14">
        <f t="shared" si="10"/>
        <v>82</v>
      </c>
      <c r="BH1307" s="1">
        <v>3217</v>
      </c>
      <c r="BI1307" s="1">
        <v>1779</v>
      </c>
      <c r="BJ1307" s="1">
        <v>1248</v>
      </c>
      <c r="BK1307" s="1">
        <v>1.4254807692307692</v>
      </c>
      <c r="BT1307" s="1">
        <v>3219</v>
      </c>
      <c r="BU1307" s="1">
        <v>3225</v>
      </c>
      <c r="BV1307" s="1">
        <v>3215</v>
      </c>
      <c r="BW1307" s="1">
        <v>3224</v>
      </c>
      <c r="BX1307" s="1">
        <v>911.05</v>
      </c>
    </row>
    <row r="1308" spans="1:76">
      <c r="A1308" s="1">
        <f>YEAR(C1308)</f>
        <v>1900</v>
      </c>
      <c r="B1308" s="1">
        <f>WEEKDAY(C1308)</f>
        <v>7</v>
      </c>
      <c r="D1308" s="26"/>
      <c r="E1308" s="26"/>
      <c r="F1308" s="26"/>
      <c r="G1308" s="26"/>
      <c r="J1308" s="119"/>
      <c r="K1308" s="119"/>
      <c r="L1308" s="72"/>
      <c r="O1308" s="84"/>
      <c r="P1308" s="13"/>
      <c r="Q1308" s="13"/>
      <c r="R1308" s="13"/>
      <c r="S1308" s="13"/>
      <c r="T1308" s="13"/>
      <c r="U1308" s="13"/>
      <c r="V1308" s="13"/>
      <c r="W1308" s="50"/>
      <c r="X1308" s="69"/>
      <c r="AG1308" s="37"/>
      <c r="AH1308" s="37"/>
      <c r="AT1308" s="14">
        <f>AVERAGE(AS1306:AS1308)</f>
        <v>3216.5</v>
      </c>
      <c r="AU1308" s="127">
        <f>ABS(D1308-G1308)</f>
        <v>0</v>
      </c>
      <c r="AV1308" s="127" t="str">
        <f>IF(AND(E1308&gt;AQ1308+AV$9,AU1307&lt;AX$9,AP1308&lt;AS1308),D1309-AQ1308-AV$9,"")</f>
        <v/>
      </c>
      <c r="AW1308" s="14">
        <f>SUM(AV1308,AW1307)</f>
        <v>-3313</v>
      </c>
      <c r="AX1308" s="127" t="str">
        <f>IF(AND(F1308&lt;AR1308-AV$9,AU1307&lt;AX$9,AS1308&lt;AT1308),AR1308-AV$9-D1309,"")</f>
        <v/>
      </c>
      <c r="AY1308" s="14">
        <f>SUM(AX1308,AY1307)</f>
        <v>82</v>
      </c>
    </row>
    <row r="1309" spans="1:76">
      <c r="A1309" s="1">
        <f>YEAR(C1309)</f>
        <v>1900</v>
      </c>
      <c r="B1309" s="1">
        <f>WEEKDAY(C1309)</f>
        <v>7</v>
      </c>
      <c r="D1309" s="26"/>
      <c r="E1309" s="26"/>
      <c r="F1309" s="26"/>
      <c r="G1309" s="26"/>
      <c r="J1309" s="119"/>
      <c r="K1309" s="119"/>
      <c r="L1309" s="72"/>
      <c r="O1309" s="84"/>
      <c r="P1309" s="13"/>
      <c r="Q1309" s="13"/>
      <c r="R1309" s="13"/>
      <c r="S1309" s="13"/>
      <c r="T1309" s="13"/>
      <c r="U1309" s="13"/>
      <c r="V1309" s="13"/>
      <c r="W1309" s="50"/>
      <c r="X1309" s="69"/>
      <c r="AG1309" s="37"/>
      <c r="AH1309" s="37"/>
      <c r="AT1309" s="14">
        <f>AVERAGE(AS1307:AS1309)</f>
        <v>3223</v>
      </c>
      <c r="AU1309" s="127">
        <f>ABS(D1309-G1309)</f>
        <v>0</v>
      </c>
      <c r="AV1309" s="127" t="str">
        <f>IF(AND(E1309&gt;AQ1309+AV$9,AU1308&lt;AX$9,AP1309&lt;AS1309),D1310-AQ1309-AV$9,"")</f>
        <v/>
      </c>
      <c r="AW1309" s="14">
        <f>SUM(AV1309,AW1308)</f>
        <v>-3313</v>
      </c>
      <c r="AX1309" s="127" t="str">
        <f>IF(AND(F1309&lt;AR1309-AV$9,AU1308&lt;AX$9,AS1309&lt;AT1309),AR1309-AV$9-D1310,"")</f>
        <v/>
      </c>
      <c r="AY1309" s="14">
        <f>SUM(AX1309,AY1308)</f>
        <v>82</v>
      </c>
    </row>
    <row r="1310" spans="1:76">
      <c r="A1310" s="1">
        <f>YEAR(C1310)</f>
        <v>1900</v>
      </c>
      <c r="B1310" s="1">
        <f>WEEKDAY(C1310)</f>
        <v>7</v>
      </c>
      <c r="D1310" s="26"/>
      <c r="E1310" s="26"/>
      <c r="F1310" s="26"/>
      <c r="G1310" s="26"/>
      <c r="J1310" s="119"/>
      <c r="K1310" s="119"/>
      <c r="L1310" s="72"/>
      <c r="O1310" s="84"/>
      <c r="P1310" s="13"/>
      <c r="Q1310" s="13"/>
      <c r="R1310" s="13"/>
      <c r="S1310" s="13"/>
      <c r="T1310" s="13"/>
      <c r="U1310" s="13"/>
      <c r="V1310" s="13"/>
      <c r="W1310" s="50"/>
      <c r="X1310" s="69"/>
      <c r="AG1310" s="37"/>
      <c r="AH1310" s="37"/>
      <c r="AT1310" s="14" t="e">
        <f>AVERAGE(AS1308:AS1310)</f>
        <v>#DIV/0!</v>
      </c>
      <c r="AU1310" s="127">
        <f>ABS(D1310-G1310)</f>
        <v>0</v>
      </c>
      <c r="AV1310" s="127" t="str">
        <f>IF(AND(E1310&gt;AQ1310+AV$9,AU1309&lt;AX$9,AP1310&lt;AS1310),D1311-AQ1310-AV$9,"")</f>
        <v/>
      </c>
      <c r="AW1310" s="14">
        <f>SUM(AV1310,AW1309)</f>
        <v>-3313</v>
      </c>
      <c r="AX1310" s="127" t="e">
        <f>IF(AND(F1310&lt;AR1310-AV$9,AU1309&lt;AX$9,AS1310&lt;AT1310),AR1310-AV$9-D1311,"")</f>
        <v>#DIV/0!</v>
      </c>
      <c r="AY1310" s="14" t="e">
        <f>SUM(AX1310,AY1309)</f>
        <v>#DIV/0!</v>
      </c>
    </row>
    <row r="1311" spans="1:76">
      <c r="A1311" s="1">
        <f>YEAR(C1311)</f>
        <v>1900</v>
      </c>
      <c r="B1311" s="1">
        <f>WEEKDAY(C1311)</f>
        <v>7</v>
      </c>
      <c r="D1311" s="26"/>
      <c r="E1311" s="26"/>
      <c r="F1311" s="26"/>
      <c r="G1311" s="26"/>
      <c r="J1311" s="119"/>
      <c r="K1311" s="119"/>
      <c r="L1311" s="72"/>
      <c r="O1311" s="84"/>
      <c r="P1311" s="13"/>
      <c r="Q1311" s="13"/>
      <c r="R1311" s="13"/>
      <c r="S1311" s="13"/>
      <c r="T1311" s="13"/>
      <c r="U1311" s="13"/>
      <c r="V1311" s="13"/>
      <c r="W1311" s="50"/>
      <c r="X1311" s="69"/>
      <c r="AG1311" s="37"/>
      <c r="AH1311" s="37"/>
      <c r="AT1311" s="14" t="e">
        <f>AVERAGE(AS1309:AS1311)</f>
        <v>#DIV/0!</v>
      </c>
      <c r="AU1311" s="127">
        <f>ABS(D1311-G1311)</f>
        <v>0</v>
      </c>
      <c r="AV1311" s="127" t="str">
        <f>IF(AND(E1311&gt;AQ1311+AV$9,AU1310&lt;AX$9,AP1311&lt;AS1311),D1312-AQ1311-AV$9,"")</f>
        <v/>
      </c>
      <c r="AW1311" s="14">
        <f>SUM(AV1311,AW1310)</f>
        <v>-3313</v>
      </c>
      <c r="AX1311" s="127" t="e">
        <f>IF(AND(F1311&lt;AR1311-AV$9,AU1310&lt;AX$9,AS1311&lt;AT1311),AR1311-AV$9-D1312,"")</f>
        <v>#DIV/0!</v>
      </c>
      <c r="AY1311" s="14" t="e">
        <f>SUM(AX1311,AY1310)</f>
        <v>#DIV/0!</v>
      </c>
    </row>
  </sheetData>
  <sheetCalcPr fullCalcOnLoad="1"/>
  <autoFilter ref="A10:AA955"/>
  <mergeCells count="7">
    <mergeCell ref="BT9:BW9"/>
    <mergeCell ref="X9:AA9"/>
    <mergeCell ref="AZ9:BC9"/>
    <mergeCell ref="BL9:BO9"/>
    <mergeCell ref="BP9:BS9"/>
    <mergeCell ref="J1:K1"/>
    <mergeCell ref="AP1:AY1"/>
  </mergeCells>
  <phoneticPr fontId="2"/>
  <pageMargins left="0.78700000000000003" right="0.78700000000000003" top="0.98399999999999999" bottom="0.98399999999999999" header="0.51200000000000001" footer="0.51200000000000001"/>
  <pageSetup paperSize="9" orientation="portrait" horizontalDpi="4294967293" verticalDpi="4294967293" r:id="rId1"/>
  <headerFooter alignWithMargins="0"/>
  <legacyDrawing r:id="rId2"/>
  <controls>
    <control shapeId="2099" r:id="rId3" name="CommandButton3"/>
    <control shapeId="2098" r:id="rId4" name="CommandButton2"/>
    <control shapeId="2049" r:id="rId5" name="CommandButton1"/>
  </control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0"/>
  <dimension ref="A1:FT1309"/>
  <sheetViews>
    <sheetView tabSelected="1" workbookViewId="0">
      <pane xSplit="7" ySplit="10" topLeftCell="H1271" activePane="bottomRight" state="frozen"/>
      <selection pane="topRight" activeCell="H1" sqref="H1"/>
      <selection pane="bottomLeft" activeCell="A13" sqref="A13"/>
      <selection pane="bottomRight" activeCell="I1297" sqref="I1297"/>
    </sheetView>
  </sheetViews>
  <sheetFormatPr defaultRowHeight="13.5"/>
  <cols>
    <col min="1" max="1" width="1.25" style="1" customWidth="1"/>
    <col min="2" max="2" width="2.5" style="1" customWidth="1"/>
    <col min="3" max="3" width="11.625" style="24" customWidth="1"/>
    <col min="4" max="4" width="7.375" style="1" customWidth="1"/>
    <col min="5" max="6" width="7.375" style="1" bestFit="1" customWidth="1"/>
    <col min="7" max="7" width="6.625" style="1" customWidth="1"/>
    <col min="8" max="8" width="6.75" style="1" customWidth="1"/>
    <col min="9" max="9" width="3.125" style="1" customWidth="1"/>
    <col min="10" max="10" width="3.875" style="8" hidden="1" customWidth="1"/>
    <col min="11" max="11" width="5.125" style="8" hidden="1" customWidth="1"/>
    <col min="12" max="13" width="7.5" style="142" hidden="1" customWidth="1"/>
    <col min="14" max="14" width="3.75" style="5" customWidth="1"/>
    <col min="15" max="15" width="7.125" style="5" customWidth="1"/>
    <col min="16" max="16" width="6.625" style="5" customWidth="1"/>
    <col min="17" max="17" width="2.875" style="5" customWidth="1"/>
    <col min="18" max="18" width="3.125" style="5" customWidth="1"/>
    <col min="19" max="19" width="4.625" style="5" customWidth="1"/>
    <col min="20" max="20" width="5.25" style="5" customWidth="1"/>
    <col min="21" max="21" width="4.75" style="5" customWidth="1"/>
    <col min="22" max="22" width="5.25" style="152" bestFit="1" customWidth="1"/>
    <col min="23" max="23" width="5.875" style="5" customWidth="1"/>
    <col min="24" max="24" width="6.625" style="5" customWidth="1"/>
    <col min="25" max="25" width="5.625" style="5" customWidth="1"/>
    <col min="26" max="26" width="9" style="1"/>
    <col min="27" max="27" width="5.875" style="15" customWidth="1"/>
    <col min="28" max="28" width="5.5" style="15" customWidth="1"/>
    <col min="29" max="30" width="6.25" style="14" customWidth="1"/>
    <col min="31" max="33" width="5.5" style="14" bestFit="1" customWidth="1"/>
    <col min="34" max="34" width="6.125" style="14" customWidth="1"/>
    <col min="35" max="35" width="6.625" style="14" customWidth="1"/>
    <col min="36" max="36" width="6.5" style="127" customWidth="1"/>
    <col min="37" max="39" width="6.5" style="127" bestFit="1" customWidth="1"/>
    <col min="40" max="40" width="6.5" style="127" customWidth="1"/>
    <col min="41" max="42" width="5.5" style="127" bestFit="1" customWidth="1"/>
    <col min="43" max="43" width="9" style="14"/>
    <col min="44" max="44" width="5.75" style="127" customWidth="1"/>
    <col min="45" max="45" width="9" style="14"/>
    <col min="46" max="46" width="6.5" style="1" bestFit="1" customWidth="1"/>
    <col min="47" max="47" width="4.5" style="1" bestFit="1" customWidth="1"/>
    <col min="48" max="51" width="6.5" style="1" bestFit="1" customWidth="1"/>
    <col min="52" max="53" width="4.5" style="1" bestFit="1" customWidth="1"/>
    <col min="54" max="54" width="4.5" style="8" hidden="1" customWidth="1"/>
    <col min="55" max="55" width="6.75" style="8" hidden="1" customWidth="1"/>
    <col min="56" max="56" width="7.5" style="62" hidden="1" customWidth="1"/>
    <col min="57" max="57" width="4" style="62" hidden="1" customWidth="1"/>
    <col min="58" max="59" width="4.5" style="8" hidden="1" customWidth="1"/>
    <col min="60" max="60" width="7.5" style="62" hidden="1" customWidth="1"/>
    <col min="61" max="61" width="4" style="62" hidden="1" customWidth="1"/>
    <col min="62" max="63" width="0" style="165" hidden="1" customWidth="1"/>
    <col min="64" max="64" width="7.5" style="164" hidden="1" customWidth="1"/>
    <col min="65" max="65" width="4" style="164" hidden="1" customWidth="1"/>
    <col min="66" max="67" width="0" style="8" hidden="1" customWidth="1"/>
    <col min="68" max="68" width="7.5" style="62" hidden="1" customWidth="1"/>
    <col min="69" max="69" width="4" style="62" hidden="1" customWidth="1"/>
    <col min="70" max="70" width="6.5" style="1" hidden="1" customWidth="1"/>
    <col min="71" max="71" width="5.5" style="1" hidden="1" customWidth="1"/>
    <col min="72" max="72" width="5.875" style="1" hidden="1" customWidth="1"/>
    <col min="73" max="73" width="6.5" style="1" hidden="1" customWidth="1"/>
    <col min="74" max="74" width="5" style="86" hidden="1" customWidth="1"/>
    <col min="75" max="75" width="5.5" style="1" hidden="1" customWidth="1"/>
    <col min="76" max="76" width="7.125" style="1" hidden="1" customWidth="1"/>
    <col min="77" max="77" width="6.75" style="1" hidden="1" customWidth="1"/>
    <col min="78" max="78" width="5.25" style="1" hidden="1" customWidth="1"/>
    <col min="79" max="79" width="5" style="1" hidden="1" customWidth="1"/>
    <col min="80" max="80" width="6" style="1" hidden="1" customWidth="1"/>
    <col min="81" max="81" width="5.125" style="86" customWidth="1"/>
    <col min="82" max="82" width="6.875" style="1" customWidth="1"/>
    <col min="83" max="84" width="5.625" style="1" customWidth="1"/>
    <col min="85" max="85" width="7.125" style="1" customWidth="1"/>
    <col min="88" max="89" width="5.375" customWidth="1"/>
    <col min="90" max="91" width="8.625" style="1" customWidth="1"/>
    <col min="92" max="93" width="8.625" style="14" customWidth="1"/>
    <col min="94" max="176" width="9" style="8"/>
    <col min="177" max="16384" width="9" style="1"/>
  </cols>
  <sheetData>
    <row r="1" spans="1:176">
      <c r="C1" s="2"/>
      <c r="E1" s="3" t="s">
        <v>619</v>
      </c>
      <c r="J1" s="47"/>
      <c r="N1" s="187" t="s">
        <v>265</v>
      </c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AA1" s="177"/>
      <c r="AB1" s="177"/>
      <c r="AC1" s="177"/>
      <c r="AD1" s="177"/>
      <c r="AE1" s="177"/>
      <c r="AF1" s="177"/>
      <c r="AG1" s="177"/>
      <c r="AH1" s="177"/>
      <c r="AI1" s="177"/>
      <c r="AJ1" s="188" t="s">
        <v>277</v>
      </c>
      <c r="AK1" s="188"/>
      <c r="AL1" s="188"/>
      <c r="AM1" s="188"/>
      <c r="AN1" s="188"/>
      <c r="AO1" s="188"/>
      <c r="AP1" s="188"/>
      <c r="AQ1" s="188"/>
      <c r="AR1" s="188"/>
      <c r="AS1" s="188"/>
      <c r="BB1" s="7"/>
      <c r="BD1" s="47"/>
      <c r="BE1" s="47"/>
      <c r="BF1" s="7"/>
      <c r="BH1" s="47"/>
      <c r="BI1" s="47"/>
      <c r="BJ1" s="189"/>
      <c r="BK1" s="189"/>
      <c r="BL1" s="189"/>
      <c r="BM1" s="189"/>
      <c r="BP1" s="47"/>
      <c r="BQ1" s="47"/>
      <c r="BR1" s="61"/>
      <c r="BS1" s="61"/>
      <c r="BT1" s="61"/>
      <c r="BU1" s="61"/>
      <c r="BV1" s="85"/>
      <c r="BW1" s="61"/>
      <c r="BX1" s="61"/>
      <c r="BY1" s="61"/>
      <c r="BZ1" s="61"/>
      <c r="CA1" s="61"/>
      <c r="CB1" s="61"/>
      <c r="CC1" s="85" t="s">
        <v>791</v>
      </c>
      <c r="CD1" s="61" t="s">
        <v>794</v>
      </c>
      <c r="CH1" s="104" t="s">
        <v>938</v>
      </c>
      <c r="CI1" s="101" t="s">
        <v>894</v>
      </c>
      <c r="CJ1" s="104" t="s">
        <v>938</v>
      </c>
      <c r="CK1" s="101" t="s">
        <v>894</v>
      </c>
      <c r="CL1" s="186" t="s">
        <v>279</v>
      </c>
      <c r="CM1" s="183"/>
      <c r="CN1" s="177" t="s">
        <v>261</v>
      </c>
      <c r="CO1" s="177"/>
    </row>
    <row r="2" spans="1:176">
      <c r="C2" s="79" t="s">
        <v>165</v>
      </c>
      <c r="D2" s="1">
        <f>SUMIF(A:A,C3,V:V)</f>
        <v>70.999999999999801</v>
      </c>
      <c r="E2" s="3" t="e">
        <f>SUMIF(A:A,C3,#REF!)</f>
        <v>#REF!</v>
      </c>
      <c r="G2" s="10"/>
      <c r="O2" s="5" t="e">
        <f>MIN(Y:Y)</f>
        <v>#REF!</v>
      </c>
      <c r="W2" s="118" t="s">
        <v>267</v>
      </c>
      <c r="X2" s="124" t="e">
        <f>SUM(T:T)</f>
        <v>#REF!</v>
      </c>
      <c r="Y2" s="124" t="e">
        <f>SUM(U:U)</f>
        <v>#REF!</v>
      </c>
      <c r="AA2" s="135" t="s">
        <v>620</v>
      </c>
      <c r="AB2" s="68" t="s">
        <v>272</v>
      </c>
      <c r="AC2" s="136">
        <f>SUMIF(A:A,C3,AG:AG)</f>
        <v>31.799999999999805</v>
      </c>
      <c r="AD2" s="136"/>
      <c r="AP2" s="118" t="s">
        <v>267</v>
      </c>
      <c r="AQ2" s="124" t="e">
        <f>SUM(AP:AP)</f>
        <v>#REF!</v>
      </c>
      <c r="AS2" s="124"/>
      <c r="BB2" s="13"/>
      <c r="BD2" s="47"/>
      <c r="BE2" s="47"/>
      <c r="BF2" s="13"/>
      <c r="BH2" s="47"/>
      <c r="BI2" s="47"/>
      <c r="BJ2" s="13"/>
      <c r="BK2" s="47"/>
      <c r="BL2" s="47"/>
      <c r="BM2" s="47"/>
      <c r="BN2" s="7"/>
      <c r="BP2" s="47"/>
      <c r="BQ2" s="47"/>
      <c r="BW2" s="86"/>
      <c r="BX2" s="86"/>
      <c r="BY2" s="86"/>
      <c r="BZ2" s="86"/>
      <c r="CA2" s="86"/>
      <c r="CB2" s="86"/>
      <c r="CC2" s="86">
        <v>1730</v>
      </c>
      <c r="CL2" s="28" t="s">
        <v>693</v>
      </c>
      <c r="CM2" s="52" t="e">
        <f>SUM(CL:CL)</f>
        <v>#REF!</v>
      </c>
      <c r="CN2" s="118" t="s">
        <v>267</v>
      </c>
      <c r="CO2" s="124" t="e">
        <f>SUM(CN:CN)</f>
        <v>#REF!</v>
      </c>
    </row>
    <row r="3" spans="1:176">
      <c r="C3" s="79" t="s">
        <v>164</v>
      </c>
      <c r="D3" s="1">
        <f>SUMIF(A:A,C4,V:V)</f>
        <v>51.799999999999692</v>
      </c>
      <c r="E3" s="3" t="e">
        <f>SUMIF(A:A,C4,#REF!)</f>
        <v>#REF!</v>
      </c>
      <c r="G3" s="10"/>
      <c r="O3" s="11"/>
      <c r="W3" s="118" t="s">
        <v>258</v>
      </c>
      <c r="X3" s="124">
        <f>COUNT(T:T)</f>
        <v>171</v>
      </c>
      <c r="Y3" s="124">
        <f>COUNT(U:U)</f>
        <v>182</v>
      </c>
      <c r="AA3" s="135">
        <v>3.0000000000000001E-3</v>
      </c>
      <c r="AB3" s="68" t="e">
        <f>MIN(AI:AI)</f>
        <v>#REF!</v>
      </c>
      <c r="AC3" s="136">
        <f>SUMIF(A:A,C4,AG:AG)</f>
        <v>6.1000000000000796</v>
      </c>
      <c r="AD3" s="136"/>
      <c r="AP3" s="118" t="s">
        <v>258</v>
      </c>
      <c r="AQ3" s="124">
        <f>COUNT(AP:AP)</f>
        <v>475</v>
      </c>
      <c r="AS3" s="124">
        <f>COUNT(AR:AR)</f>
        <v>314</v>
      </c>
      <c r="BB3" s="13"/>
      <c r="BC3" s="143"/>
      <c r="BD3" s="47"/>
      <c r="BE3" s="8"/>
      <c r="BF3" s="13"/>
      <c r="BG3" s="143"/>
      <c r="BH3" s="47"/>
      <c r="BI3" s="8"/>
      <c r="BJ3" s="13"/>
      <c r="BK3" s="47"/>
      <c r="BL3" s="47"/>
      <c r="BM3" s="47"/>
      <c r="BN3" s="7"/>
      <c r="BP3" s="47"/>
      <c r="BQ3" s="8"/>
      <c r="CL3" s="28" t="s">
        <v>692</v>
      </c>
      <c r="CM3" s="52">
        <f ca="1">COUNT(CL:CL)</f>
        <v>915</v>
      </c>
      <c r="CN3" s="118" t="s">
        <v>268</v>
      </c>
      <c r="CO3" s="124">
        <f ca="1">COUNT(CN:CN)</f>
        <v>284</v>
      </c>
    </row>
    <row r="4" spans="1:176">
      <c r="C4" s="79" t="s">
        <v>263</v>
      </c>
      <c r="D4" s="1">
        <f>SUMIF(A:A,C5,V:V)</f>
        <v>2.2999999999998124</v>
      </c>
      <c r="E4" s="3" t="e">
        <f>SUMIF(A:A,C5,#REF!)</f>
        <v>#REF!</v>
      </c>
      <c r="F4" s="1" t="e">
        <f>SUMIF(A:A,C5,#REF!)</f>
        <v>#REF!</v>
      </c>
      <c r="G4" s="10" t="e">
        <f>SUM(D4,F4)*5000</f>
        <v>#REF!</v>
      </c>
      <c r="N4" s="5" t="s">
        <v>623</v>
      </c>
      <c r="O4" s="5" t="e">
        <f>MIN(#REF!)</f>
        <v>#REF!</v>
      </c>
      <c r="W4" s="118" t="s">
        <v>274</v>
      </c>
      <c r="X4" s="126" t="e">
        <f>X2/X3</f>
        <v>#REF!</v>
      </c>
      <c r="Y4" s="126" t="e">
        <f>Y2/Y3</f>
        <v>#REF!</v>
      </c>
      <c r="AA4" s="135" t="s">
        <v>621</v>
      </c>
      <c r="AB4" s="68" t="s">
        <v>622</v>
      </c>
      <c r="AC4" s="136">
        <f>SUMIF(A:A,C5,AG:AG)</f>
        <v>61.800000000000097</v>
      </c>
      <c r="AD4" s="136"/>
      <c r="AL4" s="128"/>
      <c r="AP4" s="118" t="s">
        <v>259</v>
      </c>
      <c r="AQ4" s="125" t="e">
        <f>AQ2/AQ3</f>
        <v>#REF!</v>
      </c>
      <c r="AS4" s="125">
        <f>AS2/AS3</f>
        <v>0</v>
      </c>
      <c r="BB4" s="13"/>
      <c r="BC4" s="142"/>
      <c r="BF4" s="13"/>
      <c r="BG4" s="142"/>
      <c r="BJ4" s="13"/>
      <c r="BK4" s="160"/>
      <c r="BL4" s="161"/>
      <c r="BM4" s="161"/>
      <c r="BN4" s="7"/>
      <c r="BO4" s="143"/>
      <c r="CL4" s="28" t="s">
        <v>655</v>
      </c>
      <c r="CM4" s="110" t="e">
        <f ca="1">CM2/CM3</f>
        <v>#REF!</v>
      </c>
      <c r="CN4" s="118" t="s">
        <v>269</v>
      </c>
      <c r="CO4" s="150" t="e">
        <f ca="1">CO2/CO3</f>
        <v>#REF!</v>
      </c>
    </row>
    <row r="5" spans="1:176">
      <c r="C5" s="79" t="s">
        <v>264</v>
      </c>
      <c r="D5" s="1">
        <f>SUMIF(A:A,C6,V:V)</f>
        <v>0</v>
      </c>
      <c r="E5" s="3" t="e">
        <f>SUMIF(A:A,C6,#REF!)</f>
        <v>#REF!</v>
      </c>
      <c r="F5" s="1" t="e">
        <f>SUMIF(A:A,C6,#REF!)</f>
        <v>#REF!</v>
      </c>
      <c r="G5" s="10" t="e">
        <f>SUM(D5,F5)*5000</f>
        <v>#REF!</v>
      </c>
      <c r="V5" s="153"/>
      <c r="W5" s="68" t="s">
        <v>275</v>
      </c>
      <c r="X5" s="126">
        <f>ABS(SUMIF(T:T,"&gt;0")/SUMIF(T:T,"&lt;0"))</f>
        <v>1.4769833496572002</v>
      </c>
      <c r="Y5" s="126">
        <f>ABS(SUMIF(U:U,"&gt;0")/SUMIF(U:U,"&lt;0"))</f>
        <v>2.0342624854819937</v>
      </c>
      <c r="AA5" s="137">
        <v>0.05</v>
      </c>
      <c r="AB5" s="68">
        <f>COUNT(#REF!)</f>
        <v>0</v>
      </c>
      <c r="AC5" s="136">
        <f>SUMIF(A:A,C6,AG:AG)</f>
        <v>0</v>
      </c>
      <c r="AD5" s="136"/>
      <c r="AJ5" s="128"/>
      <c r="AM5" s="128"/>
      <c r="AN5" s="128"/>
      <c r="AP5" s="68" t="s">
        <v>260</v>
      </c>
      <c r="AQ5" s="126">
        <f>ABS(SUMIF(AP:AP,"&gt;0")/SUMIF(AP:AP,"&lt;0"))</f>
        <v>1.3633445674851528</v>
      </c>
      <c r="AS5" s="126">
        <f>ABS(SUMIF(AR:AR,"&gt;0")/SUMIF(AR:AR,"&lt;0"))</f>
        <v>2.0864580845473952</v>
      </c>
      <c r="BJ5" s="13"/>
      <c r="BK5" s="162"/>
      <c r="BL5" s="161"/>
      <c r="BM5" s="161"/>
      <c r="BN5" s="7"/>
      <c r="BO5" s="142"/>
      <c r="CJ5">
        <v>10</v>
      </c>
      <c r="CK5">
        <v>5</v>
      </c>
      <c r="CL5" s="7" t="s">
        <v>690</v>
      </c>
      <c r="CM5" s="54">
        <f ca="1">ABS(SUMIF(CL:CL,"&gt;0")/SUMIF(CL:CL,"&lt;0"))</f>
        <v>0.74738379167680691</v>
      </c>
      <c r="CN5" s="68" t="s">
        <v>270</v>
      </c>
      <c r="CO5" s="126">
        <f ca="1">ABS(SUMIF(CN:CN,"&gt;0")/SUMIF(CN:CN,"&lt;0"))</f>
        <v>1.3810259579728064</v>
      </c>
    </row>
    <row r="6" spans="1:176">
      <c r="C6" s="79"/>
      <c r="D6" s="1">
        <f>SUMIF(A:A,#REF!,V:V)</f>
        <v>0</v>
      </c>
      <c r="E6" s="3" t="e">
        <f>SUMIF(A:A,#REF!,#REF!)</f>
        <v>#REF!</v>
      </c>
      <c r="F6" s="1" t="e">
        <f>SUMIF(A:A,#REF!,#REF!)</f>
        <v>#REF!</v>
      </c>
      <c r="G6" s="10" t="e">
        <f>SUM(D6,F6)*5000</f>
        <v>#REF!</v>
      </c>
      <c r="AA6" s="135" t="s">
        <v>700</v>
      </c>
      <c r="AB6" s="68" t="s">
        <v>692</v>
      </c>
      <c r="AC6" s="136">
        <f>SUMIF(A:A,#REF!,AG:AG)</f>
        <v>0</v>
      </c>
      <c r="AD6" s="136"/>
      <c r="AO6" s="128"/>
      <c r="BD6" s="117"/>
      <c r="BH6" s="117"/>
      <c r="BJ6" s="47"/>
      <c r="BK6" s="47"/>
      <c r="BL6" s="163"/>
      <c r="BM6" s="161"/>
      <c r="BP6" s="117"/>
    </row>
    <row r="7" spans="1:176" ht="19.5" customHeight="1">
      <c r="C7" s="13"/>
      <c r="D7" s="13">
        <f>SUM(D2:D6)</f>
        <v>125.09999999999931</v>
      </c>
      <c r="E7" s="16" t="e">
        <f>SUM(E2:E6)</f>
        <v>#REF!</v>
      </c>
      <c r="F7" s="13" t="e">
        <f>SUM(F2:F6)</f>
        <v>#REF!</v>
      </c>
      <c r="G7" s="17" t="e">
        <f>SUM(G2:G6)</f>
        <v>#REF!</v>
      </c>
      <c r="J7" s="7"/>
      <c r="K7" s="144"/>
      <c r="L7" s="145"/>
      <c r="M7" s="145"/>
      <c r="N7" s="18"/>
      <c r="O7" s="18"/>
      <c r="P7" s="18"/>
      <c r="Q7" s="18"/>
      <c r="R7" s="18"/>
      <c r="S7" s="18"/>
      <c r="T7" s="18"/>
      <c r="U7" s="18"/>
      <c r="V7" s="154" t="s">
        <v>623</v>
      </c>
      <c r="W7" s="155" t="s">
        <v>624</v>
      </c>
      <c r="X7" s="155" t="s">
        <v>625</v>
      </c>
      <c r="Y7" s="155" t="s">
        <v>276</v>
      </c>
      <c r="AA7" s="135">
        <v>1</v>
      </c>
      <c r="AB7" s="68">
        <f>ABS(SUMIF(AG$11:AG$65536,"&gt;0")/SUMIF(AG$11:AG$65536,"&lt;0"))</f>
        <v>1.2526356891839123</v>
      </c>
      <c r="AC7" s="136">
        <f>SUMIF(A:A,C7,AG:AG)</f>
        <v>0</v>
      </c>
      <c r="AD7" s="136"/>
      <c r="AO7" s="129" t="s">
        <v>691</v>
      </c>
      <c r="AP7" s="127" t="s">
        <v>632</v>
      </c>
      <c r="AQ7" s="127" t="s">
        <v>623</v>
      </c>
      <c r="AR7" s="127" t="s">
        <v>644</v>
      </c>
      <c r="BJ7" s="47"/>
      <c r="BK7" s="47"/>
      <c r="BL7" s="161"/>
      <c r="BM7" s="161"/>
    </row>
    <row r="8" spans="1:176">
      <c r="C8" s="19" t="s">
        <v>628</v>
      </c>
      <c r="D8" s="20">
        <v>5000</v>
      </c>
      <c r="E8" s="21">
        <v>100</v>
      </c>
      <c r="F8" s="22">
        <v>4</v>
      </c>
      <c r="G8" s="23"/>
      <c r="J8" s="146"/>
      <c r="K8" s="147"/>
      <c r="L8" s="147"/>
      <c r="M8" s="147"/>
      <c r="N8" s="18"/>
      <c r="O8" s="18"/>
      <c r="P8" s="18"/>
      <c r="Q8" s="18"/>
      <c r="R8" s="18"/>
      <c r="S8" s="18"/>
      <c r="T8" s="18"/>
      <c r="U8" s="18"/>
      <c r="V8" s="156"/>
      <c r="W8" s="157"/>
      <c r="X8" s="157"/>
      <c r="Y8" s="157"/>
      <c r="Z8" s="1" t="s">
        <v>851</v>
      </c>
      <c r="AA8" s="135" t="s">
        <v>273</v>
      </c>
      <c r="AB8" s="138" t="s">
        <v>631</v>
      </c>
      <c r="AC8" s="136">
        <f>SUM(AC1:AC7)</f>
        <v>99.699999999999989</v>
      </c>
      <c r="AD8" s="136"/>
      <c r="AJ8" s="128"/>
      <c r="AL8" s="128"/>
      <c r="AM8" s="128"/>
      <c r="AN8" s="128"/>
      <c r="AP8" s="129">
        <v>0.3</v>
      </c>
      <c r="AR8" s="127">
        <v>50</v>
      </c>
      <c r="BJ8" s="47"/>
      <c r="BK8" s="47"/>
      <c r="BL8" s="161"/>
      <c r="BM8" s="161"/>
    </row>
    <row r="9" spans="1:176">
      <c r="D9" s="1" t="e">
        <f>MIN(Y$11:Y$65536)</f>
        <v>#REF!</v>
      </c>
      <c r="F9" s="1" t="e">
        <f>MIN(#REF!)</f>
        <v>#REF!</v>
      </c>
      <c r="J9" s="148"/>
      <c r="K9" s="148"/>
      <c r="L9" s="149"/>
      <c r="M9" s="149"/>
      <c r="N9" s="92"/>
      <c r="O9" s="92" t="s">
        <v>632</v>
      </c>
      <c r="P9" s="92" t="s">
        <v>644</v>
      </c>
      <c r="Q9" s="18"/>
      <c r="R9" s="18"/>
      <c r="S9" s="18"/>
      <c r="T9" s="18"/>
      <c r="U9" s="18"/>
      <c r="V9" s="156"/>
      <c r="W9" s="157"/>
      <c r="X9" s="157"/>
      <c r="Y9" s="157"/>
      <c r="AA9" s="135">
        <v>0.6</v>
      </c>
      <c r="AB9" s="138">
        <v>2</v>
      </c>
      <c r="AD9" s="14" t="s">
        <v>643</v>
      </c>
      <c r="AE9" s="14" t="s">
        <v>632</v>
      </c>
      <c r="AF9" s="14" t="s">
        <v>644</v>
      </c>
      <c r="AJ9" s="188">
        <v>1000</v>
      </c>
      <c r="AK9" s="188"/>
      <c r="AL9" s="188"/>
      <c r="AM9" s="188"/>
      <c r="AO9" s="127">
        <f>ABS(SUMIF(AP:AR,"&gt;0")/SUMIF(AP:AR,"&lt;0"))</f>
        <v>113.96760976170124</v>
      </c>
      <c r="AT9" s="183">
        <v>1730</v>
      </c>
      <c r="AU9" s="183"/>
      <c r="AV9" s="183"/>
      <c r="AW9" s="183"/>
      <c r="AX9" s="183">
        <v>1900</v>
      </c>
      <c r="AY9" s="183"/>
      <c r="AZ9" s="183"/>
      <c r="BA9" s="183"/>
      <c r="BJ9" s="47"/>
      <c r="BK9" s="47"/>
      <c r="BL9" s="161"/>
      <c r="BM9" s="161"/>
    </row>
    <row r="10" spans="1:176" ht="12.75" customHeight="1">
      <c r="C10" s="24" t="s">
        <v>612</v>
      </c>
      <c r="D10" s="1" t="s">
        <v>613</v>
      </c>
      <c r="E10" s="25" t="s">
        <v>615</v>
      </c>
      <c r="F10" s="25" t="s">
        <v>616</v>
      </c>
      <c r="G10" s="1" t="s">
        <v>617</v>
      </c>
      <c r="N10" s="18"/>
      <c r="O10" s="18"/>
      <c r="P10" s="18"/>
      <c r="Q10" s="18"/>
      <c r="R10" s="18"/>
      <c r="S10" s="18"/>
      <c r="T10" s="18"/>
      <c r="U10" s="18"/>
      <c r="V10" s="156"/>
      <c r="W10" s="157"/>
      <c r="X10" s="157"/>
      <c r="Y10" s="157"/>
      <c r="AB10" s="123" t="s">
        <v>642</v>
      </c>
      <c r="AJ10" s="118" t="s">
        <v>645</v>
      </c>
      <c r="AK10" s="159" t="s">
        <v>615</v>
      </c>
      <c r="AL10" s="159" t="s">
        <v>616</v>
      </c>
      <c r="AM10" s="159" t="s">
        <v>278</v>
      </c>
      <c r="AT10" s="1" t="s">
        <v>613</v>
      </c>
      <c r="AU10" s="25" t="s">
        <v>615</v>
      </c>
      <c r="AV10" s="25" t="s">
        <v>616</v>
      </c>
      <c r="AW10" s="1" t="s">
        <v>617</v>
      </c>
      <c r="AX10" s="1" t="s">
        <v>613</v>
      </c>
      <c r="AY10" s="25" t="s">
        <v>615</v>
      </c>
      <c r="AZ10" s="25" t="s">
        <v>616</v>
      </c>
      <c r="BA10" s="1" t="s">
        <v>617</v>
      </c>
      <c r="BJ10" s="47"/>
      <c r="BK10" s="47"/>
      <c r="BL10" s="161"/>
      <c r="BM10" s="161"/>
    </row>
    <row r="11" spans="1:176" s="12" customFormat="1">
      <c r="A11" s="1">
        <v>2013</v>
      </c>
      <c r="B11" s="1">
        <v>6</v>
      </c>
      <c r="C11" s="24">
        <v>41278</v>
      </c>
      <c r="D11" s="1">
        <v>312.39999999999998</v>
      </c>
      <c r="E11" s="1">
        <v>312.39999999999998</v>
      </c>
      <c r="F11" s="1">
        <v>305.5</v>
      </c>
      <c r="G11" s="1">
        <v>307.8</v>
      </c>
      <c r="H11" s="1">
        <v>93.09</v>
      </c>
      <c r="I11" s="1" t="e">
        <f>IF(V11&lt;0,0,IF(V11&gt;0,1+#REF!,#REF!))</f>
        <v>#REF!</v>
      </c>
      <c r="J11" s="8"/>
      <c r="K11" s="8"/>
      <c r="L11" s="142"/>
      <c r="M11" s="142"/>
      <c r="N11" s="27">
        <f t="shared" ref="N11:N37" si="0">E11-F11</f>
        <v>6.8999999999999773</v>
      </c>
      <c r="O11" s="27" t="e">
        <f>#REF!+#REF!</f>
        <v>#REF!</v>
      </c>
      <c r="P11" s="27" t="e">
        <f>#REF!-#REF!</f>
        <v>#REF!</v>
      </c>
      <c r="Q11" s="27" t="e">
        <f t="shared" ref="Q11:Q37" si="1">IF(AND(D11&gt;O11,F11&gt;O11),1,IF(AND(D11&lt;P11,P11&gt;E11),-1,""))</f>
        <v>#REF!</v>
      </c>
      <c r="R11" s="27" t="e">
        <f t="shared" ref="R11:R37" si="2">IF(AND(E11&gt;=O11,O11&gt;D11+1),"買い","")</f>
        <v>#REF!</v>
      </c>
      <c r="S11" s="27" t="e">
        <f t="shared" ref="S11:S37" si="3">IF(AND(P11&gt;=F11,D11-1&gt;P11),"売り","")</f>
        <v>#REF!</v>
      </c>
      <c r="T11" s="27" t="e">
        <f t="shared" ref="T11:T37" si="4">IF(C12="","",IF(Q11=1,"",IF(OR(R11="買い",Q11=1),D12-O11,"")))</f>
        <v>#REF!</v>
      </c>
      <c r="U11" s="27" t="e">
        <f t="shared" ref="U11:U37" si="5">IF(C12="","",IF(Q11=-1,"",IF(OR(S11="売り",S11=1),P11-D12,"")))</f>
        <v>#REF!</v>
      </c>
      <c r="V11" s="158" t="e">
        <f t="shared" ref="V11:V37" si="6">SUM(T11:U11)</f>
        <v>#REF!</v>
      </c>
      <c r="W11" s="27" t="e">
        <f>SUM(V11,#REF!)</f>
        <v>#REF!</v>
      </c>
      <c r="X11" s="27" t="e">
        <f>IF(W11&lt;#REF!,#REF!,W11)</f>
        <v>#REF!</v>
      </c>
      <c r="Y11" s="27" t="e">
        <f t="shared" ref="Y11:Y37" si="7">W11-X11</f>
        <v>#REF!</v>
      </c>
      <c r="Z11" s="29">
        <v>92.23</v>
      </c>
      <c r="AA11" s="139">
        <f>ROUND((E11-F11)*AA$9,AA$7)</f>
        <v>4.0999999999999996</v>
      </c>
      <c r="AB11" s="151" t="e">
        <f>IF(#REF!="","",ABS(1-#REF!/#REF!))</f>
        <v>#REF!</v>
      </c>
      <c r="AC11" s="136" t="e">
        <f>IF(OR(#REF!=0,#REF!=0),"",IF(AND(#REF!&gt;#REF!,AB11&gt;AA$3),"UP",IF(AND(#REF!&gt;#REF!,AB11&gt;AA$3),"DOWN",0)))</f>
        <v>#REF!</v>
      </c>
      <c r="AD11" s="136" t="e">
        <f>ROUNDDOWN(AA$5*#REF!,AA$7)</f>
        <v>#REF!</v>
      </c>
      <c r="AE11" s="136" t="e">
        <f>IF(AND(AC11="DOWN",#REF!+D11&lt;=E11,D11+#REF!-AD11+AB$9&gt;G11),-AD11,IF(AND(AC11="DOWN",#REF!+D11&lt;=E11),D12-(#REF!+D11),""))</f>
        <v>#REF!</v>
      </c>
      <c r="AF11" s="136" t="e">
        <f>IF(AND(AC11="UP",D11-#REF!&gt;=F11,AB$9+D11-#REF!+AD11&lt;=G11),-AD11,IF(AND(AC11="UP",D11-#REF!&gt;=F11),(D11-#REF!)-D12,""))</f>
        <v>#REF!</v>
      </c>
      <c r="AG11" s="136" t="e">
        <f t="shared" ref="AG11:AG37" si="8">SUM(AE11:AF11)</f>
        <v>#REF!</v>
      </c>
      <c r="AH11" s="136" t="e">
        <f>SUM(AG$8:AG11)</f>
        <v>#REF!</v>
      </c>
      <c r="AI11" s="136" t="e">
        <f>-(MAX(AH$8:AH11)-AH11)</f>
        <v>#REF!</v>
      </c>
      <c r="AJ11" s="127">
        <v>312.39999999999998</v>
      </c>
      <c r="AK11" s="127">
        <v>312.39999999999998</v>
      </c>
      <c r="AL11" s="127">
        <v>305.5</v>
      </c>
      <c r="AM11" s="127">
        <v>308.8</v>
      </c>
      <c r="AN11" s="127">
        <f>AVERAGE(AM10:AM11)</f>
        <v>308.8</v>
      </c>
      <c r="AO11" s="127">
        <f t="shared" ref="AO11:AO37" si="9">ABS(D11-G11)</f>
        <v>4.5999999999999659</v>
      </c>
      <c r="AP11" s="127" t="e">
        <f>IF(AND(E11&gt;AK11+AP$8,#REF!&lt;AR$8),D12-AK11-AP$8,"")</f>
        <v>#REF!</v>
      </c>
      <c r="AQ11" s="14" t="e">
        <f>SUM(AP11,#REF!)</f>
        <v>#REF!</v>
      </c>
      <c r="AR11" s="127" t="e">
        <f>IF(AND(F11&lt;AL11-AP$8,#REF!&lt;AR$8,AM11&lt;AN11),AL11-AP$8-D12,"")</f>
        <v>#REF!</v>
      </c>
      <c r="AS11" s="14" t="e">
        <f>SUM(AR11,#REF!)</f>
        <v>#REF!</v>
      </c>
      <c r="AT11" s="1">
        <v>308</v>
      </c>
      <c r="AU11" s="1">
        <v>311.3</v>
      </c>
      <c r="AV11" s="1">
        <v>308</v>
      </c>
      <c r="AW11" s="1">
        <v>311.3</v>
      </c>
      <c r="AX11" s="1">
        <v>308</v>
      </c>
      <c r="AY11" s="1">
        <v>313.39999999999998</v>
      </c>
      <c r="AZ11" s="1">
        <v>308</v>
      </c>
      <c r="BA11" s="1">
        <v>313</v>
      </c>
      <c r="BB11" s="8"/>
      <c r="BC11" s="8"/>
      <c r="BD11" s="62"/>
      <c r="BE11" s="62"/>
      <c r="BF11" s="8"/>
      <c r="BG11" s="8"/>
      <c r="BH11" s="62"/>
      <c r="BI11" s="62"/>
      <c r="BJ11" s="165"/>
      <c r="BK11" s="165"/>
      <c r="BL11" s="164"/>
      <c r="BM11" s="164"/>
      <c r="BN11" s="8"/>
      <c r="BO11" s="8"/>
      <c r="BP11" s="62"/>
      <c r="BQ11" s="62"/>
      <c r="BR11" s="1"/>
      <c r="BS11" s="1"/>
      <c r="BT11" s="1"/>
      <c r="BU11" s="1"/>
      <c r="BV11" s="86"/>
      <c r="BW11" s="1"/>
      <c r="BX11" s="1"/>
      <c r="BY11" s="1"/>
      <c r="BZ11" s="1"/>
      <c r="CA11" s="1"/>
      <c r="CB11" s="1"/>
      <c r="CC11" s="86">
        <v>110.95</v>
      </c>
      <c r="CD11" s="1">
        <v>308</v>
      </c>
      <c r="CE11" s="1">
        <v>333</v>
      </c>
      <c r="CF11" s="1">
        <v>345</v>
      </c>
      <c r="CG11" s="1">
        <v>0.9652173913043478</v>
      </c>
      <c r="CH11">
        <v>88.135000000000005</v>
      </c>
      <c r="CI11">
        <v>10755</v>
      </c>
      <c r="CJ11" s="101">
        <v>1</v>
      </c>
      <c r="CK11" s="101">
        <v>1</v>
      </c>
      <c r="CL11" s="1" t="e">
        <f>IF(AND(#REF!=-1,#REF!=-1,D12&lt;&gt;""),AT11-D12,IF(AND(#REF!=1,#REF!=1,D12&lt;&gt;""),D12-AT11,""))</f>
        <v>#REF!</v>
      </c>
      <c r="CM11" s="1"/>
      <c r="CN11" s="14" t="e">
        <f>IF(AND(#REF!=1,#REF!=1,#REF!&gt;#REF!),D11-AT11,"")</f>
        <v>#REF!</v>
      </c>
      <c r="CO11" s="14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</row>
    <row r="12" spans="1:176" s="12" customFormat="1">
      <c r="A12" s="1">
        <v>2013</v>
      </c>
      <c r="B12" s="1">
        <v>2</v>
      </c>
      <c r="C12" s="24">
        <v>41281</v>
      </c>
      <c r="D12" s="1">
        <v>313.10000000000002</v>
      </c>
      <c r="E12" s="1">
        <v>313.7</v>
      </c>
      <c r="F12" s="1">
        <v>303.10000000000002</v>
      </c>
      <c r="G12" s="1">
        <v>303.7</v>
      </c>
      <c r="H12" s="1">
        <v>93.21</v>
      </c>
      <c r="I12" s="1" t="e">
        <f t="shared" ref="I12:I37" si="10">IF(V12&lt;0,0,IF(V12&gt;0,1+I11,I11))</f>
        <v>#REF!</v>
      </c>
      <c r="J12" s="8"/>
      <c r="K12" s="8"/>
      <c r="L12" s="142"/>
      <c r="M12" s="142"/>
      <c r="N12" s="27">
        <f t="shared" si="0"/>
        <v>10.599999999999966</v>
      </c>
      <c r="O12" s="27">
        <f t="shared" ref="O12:O37" si="11">N11+G11</f>
        <v>314.7</v>
      </c>
      <c r="P12" s="27">
        <f t="shared" ref="P12:P37" si="12">G11-N11</f>
        <v>300.90000000000003</v>
      </c>
      <c r="Q12" s="27" t="str">
        <f t="shared" si="1"/>
        <v/>
      </c>
      <c r="R12" s="27" t="str">
        <f t="shared" si="2"/>
        <v/>
      </c>
      <c r="S12" s="27" t="str">
        <f t="shared" si="3"/>
        <v/>
      </c>
      <c r="T12" s="27" t="str">
        <f t="shared" si="4"/>
        <v/>
      </c>
      <c r="U12" s="27" t="str">
        <f t="shared" si="5"/>
        <v/>
      </c>
      <c r="V12" s="158">
        <f t="shared" si="6"/>
        <v>0</v>
      </c>
      <c r="W12" s="27" t="e">
        <f t="shared" ref="W12:W37" si="13">SUM(V12,W11)</f>
        <v>#REF!</v>
      </c>
      <c r="X12" s="27" t="e">
        <f t="shared" ref="X12:X37" si="14">IF(W12&lt;X11,X11,W12)</f>
        <v>#REF!</v>
      </c>
      <c r="Y12" s="27" t="e">
        <f t="shared" si="7"/>
        <v>#REF!</v>
      </c>
      <c r="Z12" s="29">
        <v>92.65</v>
      </c>
      <c r="AA12" s="139">
        <f>ROUND((E12-F12)*AA$9,AA$7)</f>
        <v>6.4</v>
      </c>
      <c r="AB12" s="151"/>
      <c r="AC12" s="136" t="e">
        <f>IF(OR(H11=0,#REF!=0),"",IF(AND(H11&gt;#REF!,AB12&gt;AA$3),"UP",IF(AND(#REF!&gt;H11,AB12&gt;AA$3),"DOWN",0)))</f>
        <v>#REF!</v>
      </c>
      <c r="AD12" s="136">
        <f>ROUNDDOWN(AA$5*G11,AA$7)</f>
        <v>15.3</v>
      </c>
      <c r="AE12" s="136" t="e">
        <f>IF(AND(AC12="DOWN",AA11+D12&lt;=E12,D12+AA11-AD12+AB$9&gt;G12),-AD12,IF(AND(AC12="DOWN",AA11+D12&lt;=E12),D13-(AA11+D12),""))</f>
        <v>#REF!</v>
      </c>
      <c r="AF12" s="136" t="e">
        <f>IF(AND(AC12="UP",D12-AA11&gt;=F12,AB$9+D12-AA11+AD12&lt;=G12),-AD12,IF(AND(AC12="UP",D12-AA11&gt;=F12),(D12-AA11)-D13,""))</f>
        <v>#REF!</v>
      </c>
      <c r="AG12" s="136" t="e">
        <f t="shared" si="8"/>
        <v>#REF!</v>
      </c>
      <c r="AH12" s="136" t="e">
        <f>SUM(AG$8:AG12)</f>
        <v>#REF!</v>
      </c>
      <c r="AI12" s="136" t="e">
        <f>-(MAX(AH$8:AH12)-AH12)</f>
        <v>#REF!</v>
      </c>
      <c r="AJ12" s="127">
        <v>308</v>
      </c>
      <c r="AK12" s="127">
        <v>313.7</v>
      </c>
      <c r="AL12" s="127">
        <v>308</v>
      </c>
      <c r="AM12" s="127">
        <v>310.7</v>
      </c>
      <c r="AN12" s="127">
        <f>AVERAGE(AM11:AM12)</f>
        <v>309.75</v>
      </c>
      <c r="AO12" s="127">
        <f t="shared" si="9"/>
        <v>9.4000000000000341</v>
      </c>
      <c r="AP12" s="127" t="str">
        <f>IF(AND(E12&gt;AK12+AP$8,AO11&lt;AR$8),D13-AK12-AP$8,"")</f>
        <v/>
      </c>
      <c r="AQ12" s="14" t="e">
        <f t="shared" ref="AQ12:AQ37" si="15">SUM(AP12,AQ11)</f>
        <v>#REF!</v>
      </c>
      <c r="AR12" s="127" t="str">
        <f>IF(AND(F12&lt;AL12-AP$8,AO11&lt;AR$8,AM12&lt;AN12),AL12-AP$8-D13,"")</f>
        <v/>
      </c>
      <c r="AS12" s="14" t="e">
        <f t="shared" ref="AS12:AS37" si="16">SUM(AR12,AS11)</f>
        <v>#REF!</v>
      </c>
      <c r="AT12" s="1">
        <v>303.10000000000002</v>
      </c>
      <c r="AU12" s="1">
        <v>303.7</v>
      </c>
      <c r="AV12" s="1">
        <v>302.2</v>
      </c>
      <c r="AW12" s="1">
        <v>303.3</v>
      </c>
      <c r="AX12" s="1">
        <v>303.10000000000002</v>
      </c>
      <c r="AY12" s="1">
        <v>306.39999999999998</v>
      </c>
      <c r="AZ12" s="1">
        <v>302.2</v>
      </c>
      <c r="BA12" s="1">
        <v>305</v>
      </c>
      <c r="BB12" s="8"/>
      <c r="BC12" s="8"/>
      <c r="BD12" s="62"/>
      <c r="BE12" s="62"/>
      <c r="BF12" s="8"/>
      <c r="BG12" s="8"/>
      <c r="BH12" s="62"/>
      <c r="BI12" s="62"/>
      <c r="BJ12" s="165"/>
      <c r="BK12" s="165"/>
      <c r="BL12" s="164"/>
      <c r="BM12" s="164"/>
      <c r="BN12" s="8"/>
      <c r="BO12" s="8"/>
      <c r="BP12" s="62"/>
      <c r="BQ12" s="62"/>
      <c r="BR12" s="1"/>
      <c r="BS12" s="1"/>
      <c r="BT12" s="1"/>
      <c r="BU12" s="1"/>
      <c r="BV12" s="86"/>
      <c r="BW12" s="1"/>
      <c r="BX12" s="1"/>
      <c r="BY12" s="1"/>
      <c r="BZ12" s="1"/>
      <c r="CA12" s="1"/>
      <c r="CB12" s="1"/>
      <c r="CC12" s="86">
        <v>110</v>
      </c>
      <c r="CD12" s="1">
        <v>311</v>
      </c>
      <c r="CE12" s="1">
        <v>322</v>
      </c>
      <c r="CF12" s="1">
        <v>299</v>
      </c>
      <c r="CG12" s="1">
        <v>1.0769230769230769</v>
      </c>
      <c r="CH12">
        <v>87.822999999999993</v>
      </c>
      <c r="CI12">
        <v>10629</v>
      </c>
      <c r="CJ12" s="101">
        <v>1</v>
      </c>
      <c r="CK12" s="101">
        <v>1</v>
      </c>
      <c r="CL12" s="1">
        <f>IF(AND(CJ11=-1,CK11=-1,D13&lt;&gt;""),AT12-D13,IF(AND(CJ11=1,CK11=1,D13&lt;&gt;""),D13-AT12,""))</f>
        <v>-0.40000000000003411</v>
      </c>
      <c r="CM12" s="1"/>
      <c r="CN12" s="14" t="e">
        <f>IF(AND(CJ11=1,CK11=1,CH11&gt;#REF!),D12-AT12,"")</f>
        <v>#REF!</v>
      </c>
      <c r="CO12" s="14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</row>
    <row r="13" spans="1:176" s="12" customFormat="1">
      <c r="A13" s="1">
        <v>2013</v>
      </c>
      <c r="B13" s="1">
        <v>3</v>
      </c>
      <c r="C13" s="24">
        <v>41282</v>
      </c>
      <c r="D13" s="1">
        <v>302.7</v>
      </c>
      <c r="E13" s="1">
        <v>306</v>
      </c>
      <c r="F13" s="1">
        <v>301.89999999999998</v>
      </c>
      <c r="G13" s="1">
        <v>305.3</v>
      </c>
      <c r="H13" s="1">
        <v>93.18</v>
      </c>
      <c r="I13" s="1" t="e">
        <f t="shared" si="10"/>
        <v>#REF!</v>
      </c>
      <c r="J13" s="8"/>
      <c r="K13" s="8"/>
      <c r="L13" s="142"/>
      <c r="M13" s="142"/>
      <c r="N13" s="27">
        <f t="shared" si="0"/>
        <v>4.1000000000000227</v>
      </c>
      <c r="O13" s="27">
        <f t="shared" si="11"/>
        <v>314.29999999999995</v>
      </c>
      <c r="P13" s="27">
        <f t="shared" si="12"/>
        <v>293.10000000000002</v>
      </c>
      <c r="Q13" s="27" t="str">
        <f t="shared" si="1"/>
        <v/>
      </c>
      <c r="R13" s="27" t="str">
        <f t="shared" si="2"/>
        <v/>
      </c>
      <c r="S13" s="27" t="str">
        <f t="shared" si="3"/>
        <v/>
      </c>
      <c r="T13" s="27" t="str">
        <f t="shared" si="4"/>
        <v/>
      </c>
      <c r="U13" s="27" t="str">
        <f t="shared" si="5"/>
        <v/>
      </c>
      <c r="V13" s="158">
        <f t="shared" si="6"/>
        <v>0</v>
      </c>
      <c r="W13" s="27" t="e">
        <f t="shared" si="13"/>
        <v>#REF!</v>
      </c>
      <c r="X13" s="27" t="e">
        <f t="shared" si="14"/>
        <v>#REF!</v>
      </c>
      <c r="Y13" s="27" t="e">
        <f t="shared" si="7"/>
        <v>#REF!</v>
      </c>
      <c r="Z13" s="29">
        <v>93.12</v>
      </c>
      <c r="AA13" s="139">
        <f>ROUND((E13-F13)*AA$9,AA$7)</f>
        <v>2.5</v>
      </c>
      <c r="AB13" s="151">
        <f t="shared" ref="AB13:AB37" si="17">IF(G12="","",ABS(1-H12/H11))</f>
        <v>1.2890750886238589E-3</v>
      </c>
      <c r="AC13" s="136">
        <f>IF(OR(H12=0,H11=0),"",IF(AND(H12&gt;H11,AB13&gt;AA$3),"UP",IF(AND(H11&gt;H12,AB13&gt;AA$3),"DOWN",0)))</f>
        <v>0</v>
      </c>
      <c r="AD13" s="136">
        <f>ROUNDDOWN(AA$5*G12,AA$7)</f>
        <v>15.1</v>
      </c>
      <c r="AE13" s="136" t="str">
        <f>IF(AND(AC13="DOWN",AA12+D13&lt;=E13,D13+AA12-AD13+AB$9&gt;G13),-AD13,IF(AND(AC13="DOWN",AA12+D13&lt;=E13),D14-(AA12+D13),""))</f>
        <v/>
      </c>
      <c r="AF13" s="136" t="str">
        <f>IF(AND(AC13="UP",D13-AA12&gt;=F13,AB$9+D13-AA12+AD13&lt;=G13),-AD13,IF(AND(AC13="UP",D13-AA12&gt;=F13),(D13-AA12)-D14,""))</f>
        <v/>
      </c>
      <c r="AG13" s="136">
        <f t="shared" si="8"/>
        <v>0</v>
      </c>
      <c r="AH13" s="136" t="e">
        <f>SUM(AG$8:AG13)</f>
        <v>#REF!</v>
      </c>
      <c r="AI13" s="136" t="e">
        <f>-(MAX(AH$8:AH13)-AH13)</f>
        <v>#REF!</v>
      </c>
      <c r="AJ13" s="127">
        <v>303.10000000000002</v>
      </c>
      <c r="AK13" s="127">
        <v>306.39999999999998</v>
      </c>
      <c r="AL13" s="127">
        <v>301.89999999999998</v>
      </c>
      <c r="AM13" s="127">
        <v>304.5</v>
      </c>
      <c r="AN13" s="127">
        <f>AVERAGE(AM11:AM13)</f>
        <v>308</v>
      </c>
      <c r="AO13" s="127">
        <f t="shared" si="9"/>
        <v>2.6000000000000227</v>
      </c>
      <c r="AP13" s="127" t="str">
        <f>IF(AND(E13&gt;AK13+AP$8,AO12&lt;AR$8),D14-AK13-AP$8,"")</f>
        <v/>
      </c>
      <c r="AQ13" s="14" t="e">
        <f t="shared" si="15"/>
        <v>#REF!</v>
      </c>
      <c r="AR13" s="127" t="str">
        <f>IF(AND(F13&lt;AL13-AP$8,AO12&lt;AR$8,AM13&lt;AN13),AL13-AP$8-D14,"")</f>
        <v/>
      </c>
      <c r="AS13" s="14" t="e">
        <f t="shared" si="16"/>
        <v>#REF!</v>
      </c>
      <c r="AT13" s="1">
        <v>305.2</v>
      </c>
      <c r="AU13" s="1">
        <v>306.89999999999998</v>
      </c>
      <c r="AV13" s="1">
        <v>304.39999999999998</v>
      </c>
      <c r="AW13" s="1">
        <v>306.89999999999998</v>
      </c>
      <c r="AX13" s="1">
        <v>305.2</v>
      </c>
      <c r="AY13" s="1">
        <v>307.89999999999998</v>
      </c>
      <c r="AZ13" s="1">
        <v>304.39999999999998</v>
      </c>
      <c r="BA13" s="1">
        <v>307.89999999999998</v>
      </c>
      <c r="BB13" s="8"/>
      <c r="BC13" s="8"/>
      <c r="BD13" s="62"/>
      <c r="BE13" s="62"/>
      <c r="BF13" s="8"/>
      <c r="BG13" s="8"/>
      <c r="BH13" s="62"/>
      <c r="BI13" s="62"/>
      <c r="BJ13" s="165"/>
      <c r="BK13" s="165"/>
      <c r="BL13" s="164"/>
      <c r="BM13" s="164"/>
      <c r="BN13" s="8"/>
      <c r="BO13" s="8"/>
      <c r="BP13" s="62"/>
      <c r="BQ13" s="62"/>
      <c r="BR13" s="1"/>
      <c r="BS13" s="1"/>
      <c r="BT13" s="1"/>
      <c r="BU13" s="1"/>
      <c r="BV13" s="86"/>
      <c r="BW13" s="1"/>
      <c r="BX13" s="1"/>
      <c r="BY13" s="1"/>
      <c r="BZ13" s="1"/>
      <c r="CA13" s="1"/>
      <c r="CB13" s="1"/>
      <c r="CC13" s="86">
        <v>106.9</v>
      </c>
      <c r="CD13" s="1">
        <v>304.10000000000002</v>
      </c>
      <c r="CE13" s="1">
        <v>430</v>
      </c>
      <c r="CF13" s="1">
        <v>307</v>
      </c>
      <c r="CG13" s="1">
        <v>1.4006514657980456</v>
      </c>
      <c r="CH13">
        <v>87.822999999999993</v>
      </c>
      <c r="CI13">
        <v>10629</v>
      </c>
      <c r="CJ13" s="101">
        <v>1</v>
      </c>
      <c r="CK13" s="101">
        <v>1</v>
      </c>
      <c r="CL13" s="1">
        <f>IF(AND(CJ12=-1,CK12=-1,D14&lt;&gt;""),AT13-D14,IF(AND(CJ12=1,CK12=1,D14&lt;&gt;""),D14-AT13,""))</f>
        <v>1.8000000000000114</v>
      </c>
      <c r="CM13" s="1"/>
      <c r="CN13" s="14" t="str">
        <f>IF(AND(CJ12=1,CK12=1,CH12&gt;CH11),D13-AT13,"")</f>
        <v/>
      </c>
      <c r="CO13" s="14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</row>
    <row r="14" spans="1:176" s="12" customFormat="1">
      <c r="A14" s="1">
        <v>2013</v>
      </c>
      <c r="B14" s="1">
        <v>4</v>
      </c>
      <c r="C14" s="24">
        <v>41283</v>
      </c>
      <c r="D14" s="1">
        <v>307</v>
      </c>
      <c r="E14" s="1">
        <v>309.7</v>
      </c>
      <c r="F14" s="1">
        <v>305.39999999999998</v>
      </c>
      <c r="G14" s="1">
        <v>308</v>
      </c>
      <c r="H14" s="1">
        <v>93.25</v>
      </c>
      <c r="I14" s="1" t="e">
        <f t="shared" si="10"/>
        <v>#REF!</v>
      </c>
      <c r="J14" s="8"/>
      <c r="K14" s="8"/>
      <c r="L14" s="142"/>
      <c r="M14" s="142"/>
      <c r="N14" s="27">
        <f t="shared" si="0"/>
        <v>4.3000000000000114</v>
      </c>
      <c r="O14" s="27">
        <f t="shared" si="11"/>
        <v>309.40000000000003</v>
      </c>
      <c r="P14" s="27">
        <f t="shared" si="12"/>
        <v>301.2</v>
      </c>
      <c r="Q14" s="27" t="str">
        <f t="shared" si="1"/>
        <v/>
      </c>
      <c r="R14" s="27" t="str">
        <f t="shared" si="2"/>
        <v>買い</v>
      </c>
      <c r="S14" s="27" t="str">
        <f t="shared" si="3"/>
        <v/>
      </c>
      <c r="T14" s="27">
        <f t="shared" si="4"/>
        <v>2.8999999999999773</v>
      </c>
      <c r="U14" s="27" t="str">
        <f t="shared" si="5"/>
        <v/>
      </c>
      <c r="V14" s="158">
        <f t="shared" si="6"/>
        <v>2.8999999999999773</v>
      </c>
      <c r="W14" s="27" t="e">
        <f t="shared" si="13"/>
        <v>#REF!</v>
      </c>
      <c r="X14" s="27" t="e">
        <f t="shared" si="14"/>
        <v>#REF!</v>
      </c>
      <c r="Y14" s="27" t="e">
        <f t="shared" si="7"/>
        <v>#REF!</v>
      </c>
      <c r="Z14" s="29">
        <v>93.21</v>
      </c>
      <c r="AA14" s="139">
        <f>ROUND((E14-F14)*AA$9,AA$7)</f>
        <v>2.6</v>
      </c>
      <c r="AB14" s="151">
        <f t="shared" si="17"/>
        <v>3.2185387833905121E-4</v>
      </c>
      <c r="AC14" s="136">
        <f>IF(OR(H13=0,H12=0),"",IF(AND(H13&gt;H12,AB14&gt;AA$3),"UP",IF(AND(H12&gt;H13,AB14&gt;AA$3),"DOWN",0)))</f>
        <v>0</v>
      </c>
      <c r="AD14" s="136">
        <f>ROUNDDOWN(AA$5*G13,AA$7)</f>
        <v>15.2</v>
      </c>
      <c r="AE14" s="136" t="str">
        <f>IF(AND(AC14="DOWN",AA13+D14&lt;=E14,D14+AA13-AD14+AB$9&gt;G14),-AD14,IF(AND(AC14="DOWN",AA13+D14&lt;=E14),D15-(AA13+D14),""))</f>
        <v/>
      </c>
      <c r="AF14" s="136" t="str">
        <f>IF(AND(AC14="UP",D14-AA13&gt;=F14,AB$9+D14-AA13+AD14&lt;=G14),-AD14,IF(AND(AC14="UP",D14-AA13&gt;=F14),(D14-AA13)-D15,""))</f>
        <v/>
      </c>
      <c r="AG14" s="136">
        <f t="shared" si="8"/>
        <v>0</v>
      </c>
      <c r="AH14" s="136" t="e">
        <f>SUM(AG$8:AG14)</f>
        <v>#REF!</v>
      </c>
      <c r="AI14" s="136" t="e">
        <f>-(MAX(AH$8:AH14)-AH14)</f>
        <v>#REF!</v>
      </c>
      <c r="AJ14" s="127">
        <v>305.2</v>
      </c>
      <c r="AK14" s="127">
        <v>308.60000000000002</v>
      </c>
      <c r="AL14" s="127">
        <v>304.39999999999998</v>
      </c>
      <c r="AM14" s="127">
        <v>307.39999999999998</v>
      </c>
      <c r="AN14" s="127">
        <f t="shared" ref="AN14:AN37" si="18">AVERAGE(AM11:AM14)</f>
        <v>307.85000000000002</v>
      </c>
      <c r="AO14" s="127">
        <f t="shared" si="9"/>
        <v>1</v>
      </c>
      <c r="AP14" s="127">
        <f>IF(AND(E14&gt;AK14+AP$8,AO13&lt;AR$8),D15-AK14-AP$8,"")</f>
        <v>3.3999999999999888</v>
      </c>
      <c r="AQ14" s="14" t="e">
        <f t="shared" si="15"/>
        <v>#REF!</v>
      </c>
      <c r="AR14" s="127" t="str">
        <f>IF(AND(F14&lt;AL14-AP$8,AO13&lt;AR$8,AM14&lt;AN14),AL14-AP$8-D15,"")</f>
        <v/>
      </c>
      <c r="AS14" s="14" t="e">
        <f t="shared" si="16"/>
        <v>#REF!</v>
      </c>
      <c r="AT14" s="1">
        <v>307.7</v>
      </c>
      <c r="AU14" s="1">
        <v>310.39999999999998</v>
      </c>
      <c r="AV14" s="1">
        <v>307.7</v>
      </c>
      <c r="AW14" s="1">
        <v>309.7</v>
      </c>
      <c r="AX14" s="1">
        <v>307.7</v>
      </c>
      <c r="AY14" s="1">
        <v>311.5</v>
      </c>
      <c r="AZ14" s="1">
        <v>307.7</v>
      </c>
      <c r="BA14" s="1">
        <v>310</v>
      </c>
      <c r="BB14" s="8"/>
      <c r="BC14" s="8"/>
      <c r="BD14" s="62"/>
      <c r="BE14" s="62"/>
      <c r="BF14" s="8"/>
      <c r="BG14" s="8"/>
      <c r="BH14" s="62"/>
      <c r="BI14" s="62"/>
      <c r="BJ14" s="165"/>
      <c r="BK14" s="165"/>
      <c r="BL14" s="164"/>
      <c r="BM14" s="164"/>
      <c r="BN14" s="8"/>
      <c r="BO14" s="8"/>
      <c r="BP14" s="62"/>
      <c r="BQ14" s="62"/>
      <c r="BR14" s="1"/>
      <c r="BS14" s="1"/>
      <c r="BT14" s="1"/>
      <c r="BU14" s="1"/>
      <c r="BV14" s="86"/>
      <c r="BW14" s="1"/>
      <c r="BX14" s="1"/>
      <c r="BY14" s="1"/>
      <c r="BZ14" s="1"/>
      <c r="CA14" s="1"/>
      <c r="CB14" s="1"/>
      <c r="CC14" s="86">
        <v>108.5</v>
      </c>
      <c r="CD14" s="1">
        <v>308</v>
      </c>
      <c r="CE14" s="1">
        <v>757</v>
      </c>
      <c r="CF14" s="1">
        <v>449</v>
      </c>
      <c r="CG14" s="1">
        <v>1.6859688195991092</v>
      </c>
      <c r="CH14">
        <v>87.76</v>
      </c>
      <c r="CI14">
        <v>10603</v>
      </c>
      <c r="CJ14" s="101">
        <v>1</v>
      </c>
      <c r="CK14" s="101">
        <v>1</v>
      </c>
      <c r="CL14" s="1">
        <f>IF(AND(CJ13=-1,CK13=-1,D15&lt;&gt;""),AT14-D15,IF(AND(CJ13=1,CK13=1,D15&lt;&gt;""),D15-AT14,""))</f>
        <v>4.6000000000000227</v>
      </c>
      <c r="CM14" s="1"/>
      <c r="CN14" s="14" t="str">
        <f>IF(AND(CJ13=1,CK13=1,CH13&gt;CH12),D14-AT14,"")</f>
        <v/>
      </c>
      <c r="CO14" s="14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</row>
    <row r="15" spans="1:176" s="12" customFormat="1">
      <c r="A15" s="1">
        <v>2013</v>
      </c>
      <c r="B15" s="1">
        <v>5</v>
      </c>
      <c r="C15" s="24">
        <v>41284</v>
      </c>
      <c r="D15" s="1">
        <v>312.3</v>
      </c>
      <c r="E15" s="1">
        <v>316.7</v>
      </c>
      <c r="F15" s="1">
        <v>311.60000000000002</v>
      </c>
      <c r="G15" s="1">
        <v>313.10000000000002</v>
      </c>
      <c r="H15" s="1">
        <v>93.9</v>
      </c>
      <c r="I15" s="1" t="e">
        <f t="shared" si="10"/>
        <v>#REF!</v>
      </c>
      <c r="J15" s="8"/>
      <c r="K15" s="8"/>
      <c r="L15" s="142"/>
      <c r="M15" s="142"/>
      <c r="N15" s="27">
        <f t="shared" si="0"/>
        <v>5.0999999999999659</v>
      </c>
      <c r="O15" s="27">
        <f t="shared" si="11"/>
        <v>312.3</v>
      </c>
      <c r="P15" s="27">
        <f t="shared" si="12"/>
        <v>303.7</v>
      </c>
      <c r="Q15" s="27" t="str">
        <f t="shared" si="1"/>
        <v/>
      </c>
      <c r="R15" s="27" t="str">
        <f t="shared" si="2"/>
        <v/>
      </c>
      <c r="S15" s="27" t="str">
        <f t="shared" si="3"/>
        <v/>
      </c>
      <c r="T15" s="27" t="str">
        <f t="shared" si="4"/>
        <v/>
      </c>
      <c r="U15" s="27" t="str">
        <f t="shared" si="5"/>
        <v/>
      </c>
      <c r="V15" s="158">
        <f t="shared" si="6"/>
        <v>0</v>
      </c>
      <c r="W15" s="27" t="e">
        <f t="shared" si="13"/>
        <v>#REF!</v>
      </c>
      <c r="X15" s="27" t="e">
        <f t="shared" si="14"/>
        <v>#REF!</v>
      </c>
      <c r="Y15" s="27" t="e">
        <f t="shared" si="7"/>
        <v>#REF!</v>
      </c>
      <c r="Z15" s="29">
        <v>93.66</v>
      </c>
      <c r="AA15" s="139">
        <f>ROUND((E15-F15)*AA$9,AA$7)</f>
        <v>3.1</v>
      </c>
      <c r="AB15" s="151">
        <f t="shared" si="17"/>
        <v>7.5123417042277651E-4</v>
      </c>
      <c r="AC15" s="136">
        <f>IF(OR(H14=0,H13=0),"",IF(AND(H14&gt;H13,AB15&gt;AA$3),"UP",IF(AND(H13&gt;H14,AB15&gt;AA$3),"DOWN",0)))</f>
        <v>0</v>
      </c>
      <c r="AD15" s="136">
        <f>ROUNDDOWN(AA$5*G14,AA$7)</f>
        <v>15.4</v>
      </c>
      <c r="AE15" s="136" t="str">
        <f>IF(AND(AC15="DOWN",AA14+D15&lt;=E15,D15+AA14-AD15+AB$9&gt;G15),-AD15,IF(AND(AC15="DOWN",AA14+D15&lt;=E15),D16-(AA14+D15),""))</f>
        <v/>
      </c>
      <c r="AF15" s="136" t="str">
        <f>IF(AND(AC15="UP",D15-AA14&gt;=F15,AB$9+D15-AA14+AD15&lt;=G15),-AD15,IF(AND(AC15="UP",D15-AA14&gt;=F15),(D15-AA14)-D16,""))</f>
        <v/>
      </c>
      <c r="AG15" s="136">
        <f t="shared" si="8"/>
        <v>0</v>
      </c>
      <c r="AH15" s="136" t="e">
        <f>SUM(AG$8:AG15)</f>
        <v>#REF!</v>
      </c>
      <c r="AI15" s="136" t="e">
        <f>-(MAX(AH$8:AH15)-AH15)</f>
        <v>#REF!</v>
      </c>
      <c r="AJ15" s="127">
        <v>307.7</v>
      </c>
      <c r="AK15" s="127">
        <v>314.39999999999998</v>
      </c>
      <c r="AL15" s="127">
        <v>307.7</v>
      </c>
      <c r="AM15" s="127">
        <v>313.60000000000002</v>
      </c>
      <c r="AN15" s="127">
        <f t="shared" si="18"/>
        <v>309.05</v>
      </c>
      <c r="AO15" s="127">
        <f t="shared" si="9"/>
        <v>0.80000000000001137</v>
      </c>
      <c r="AP15" s="127">
        <f>IF(AND(E15&gt;AK15+AP$8,AO14&lt;AR$8),D16-AK15-AP$8,"")</f>
        <v>5.0000000000000115</v>
      </c>
      <c r="AQ15" s="14" t="e">
        <f t="shared" si="15"/>
        <v>#REF!</v>
      </c>
      <c r="AR15" s="127" t="str">
        <f>IF(AND(F15&lt;AL15-AP$8,AO14&lt;AR$8,AM15&lt;AN15),AL15-AP$8-D16,"")</f>
        <v/>
      </c>
      <c r="AS15" s="14" t="e">
        <f t="shared" si="16"/>
        <v>#REF!</v>
      </c>
      <c r="AT15" s="1">
        <v>314.7</v>
      </c>
      <c r="AU15" s="1">
        <v>315.8</v>
      </c>
      <c r="AV15" s="1">
        <v>314.2</v>
      </c>
      <c r="AW15" s="1">
        <v>314.7</v>
      </c>
      <c r="AX15" s="1">
        <v>314.7</v>
      </c>
      <c r="AY15" s="1">
        <v>315.89999999999998</v>
      </c>
      <c r="AZ15" s="1">
        <v>314.2</v>
      </c>
      <c r="BA15" s="1">
        <v>315.60000000000002</v>
      </c>
      <c r="BB15" s="8"/>
      <c r="BC15" s="8"/>
      <c r="BD15" s="62"/>
      <c r="BE15" s="62"/>
      <c r="BF15" s="8"/>
      <c r="BG15" s="8"/>
      <c r="BH15" s="62"/>
      <c r="BI15" s="62"/>
      <c r="BJ15" s="165"/>
      <c r="BK15" s="165"/>
      <c r="BL15" s="164"/>
      <c r="BM15" s="164"/>
      <c r="BN15" s="8"/>
      <c r="BO15" s="8"/>
      <c r="BP15" s="62"/>
      <c r="BQ15" s="62"/>
      <c r="BR15" s="1"/>
      <c r="BS15" s="1"/>
      <c r="BT15" s="1"/>
      <c r="BU15" s="1"/>
      <c r="BV15" s="86"/>
      <c r="BW15" s="1"/>
      <c r="BX15" s="1"/>
      <c r="BY15" s="1"/>
      <c r="BZ15" s="1"/>
      <c r="CA15" s="1"/>
      <c r="CB15" s="1"/>
      <c r="CC15" s="86">
        <v>109.8</v>
      </c>
      <c r="CD15" s="1">
        <v>313.7</v>
      </c>
      <c r="CE15" s="1">
        <v>468</v>
      </c>
      <c r="CF15" s="1">
        <v>522</v>
      </c>
      <c r="CG15" s="1">
        <v>0.89655172413793105</v>
      </c>
      <c r="CH15">
        <v>88.191999999999993</v>
      </c>
      <c r="CI15">
        <v>10746</v>
      </c>
      <c r="CJ15" s="101">
        <v>1</v>
      </c>
      <c r="CK15" s="101">
        <v>1</v>
      </c>
      <c r="CL15" s="1">
        <f>IF(AND(CJ14=-1,CK14=-1,D16&lt;&gt;""),AT15-D16,IF(AND(CJ14=1,CK14=1,D16&lt;&gt;""),D16-AT15,""))</f>
        <v>5</v>
      </c>
      <c r="CM15" s="1"/>
      <c r="CN15" s="14" t="str">
        <f>IF(AND(CJ14=1,CK14=1,CH14&gt;CH13),D15-AT15,"")</f>
        <v/>
      </c>
      <c r="CO15" s="14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</row>
    <row r="16" spans="1:176" s="12" customFormat="1">
      <c r="A16" s="1">
        <v>2013</v>
      </c>
      <c r="B16" s="1">
        <v>6</v>
      </c>
      <c r="C16" s="24">
        <v>41285</v>
      </c>
      <c r="D16" s="1">
        <v>319.7</v>
      </c>
      <c r="E16" s="1">
        <v>321</v>
      </c>
      <c r="F16" s="1">
        <v>312</v>
      </c>
      <c r="G16" s="1">
        <v>312.3</v>
      </c>
      <c r="H16" s="1">
        <v>94.23</v>
      </c>
      <c r="I16" s="1" t="e">
        <f t="shared" si="10"/>
        <v>#REF!</v>
      </c>
      <c r="J16" s="8"/>
      <c r="K16" s="8"/>
      <c r="L16" s="142"/>
      <c r="M16" s="142"/>
      <c r="N16" s="27">
        <f t="shared" si="0"/>
        <v>9</v>
      </c>
      <c r="O16" s="27">
        <f t="shared" si="11"/>
        <v>318.2</v>
      </c>
      <c r="P16" s="27">
        <f t="shared" si="12"/>
        <v>308.00000000000006</v>
      </c>
      <c r="Q16" s="27" t="str">
        <f t="shared" si="1"/>
        <v/>
      </c>
      <c r="R16" s="27" t="str">
        <f t="shared" si="2"/>
        <v/>
      </c>
      <c r="S16" s="27" t="str">
        <f t="shared" si="3"/>
        <v/>
      </c>
      <c r="T16" s="27" t="str">
        <f t="shared" si="4"/>
        <v/>
      </c>
      <c r="U16" s="27" t="str">
        <f t="shared" si="5"/>
        <v/>
      </c>
      <c r="V16" s="158">
        <f t="shared" si="6"/>
        <v>0</v>
      </c>
      <c r="W16" s="27" t="e">
        <f t="shared" si="13"/>
        <v>#REF!</v>
      </c>
      <c r="X16" s="27" t="e">
        <f t="shared" si="14"/>
        <v>#REF!</v>
      </c>
      <c r="Y16" s="27" t="e">
        <f t="shared" si="7"/>
        <v>#REF!</v>
      </c>
      <c r="Z16" s="29">
        <v>93.73</v>
      </c>
      <c r="AA16" s="139">
        <f>ROUND((E16-F16)*AA$9,AA$7)</f>
        <v>5.4</v>
      </c>
      <c r="AB16" s="151">
        <f t="shared" si="17"/>
        <v>6.9705093833780651E-3</v>
      </c>
      <c r="AC16" s="136" t="str">
        <f>IF(OR(H15=0,H14=0),"",IF(AND(H15&gt;H14,AB16&gt;AA$3),"UP",IF(AND(H14&gt;H15,AB16&gt;AA$3),"DOWN",0)))</f>
        <v>UP</v>
      </c>
      <c r="AD16" s="136">
        <f>ROUNDDOWN(AA$5*G15,AA$7)</f>
        <v>15.6</v>
      </c>
      <c r="AE16" s="136" t="str">
        <f>IF(AND(AC16="DOWN",AA15+D16&lt;=E16,D16+AA15-AD16+AB$9&gt;G16),-AD16,IF(AND(AC16="DOWN",AA15+D16&lt;=E16),D17-(AA15+D16),""))</f>
        <v/>
      </c>
      <c r="AF16" s="136">
        <f>IF(AND(AC16="UP",D16-AA15&gt;=F16,AB$9+D16-AA15+AD16&lt;=G16),-AD16,IF(AND(AC16="UP",D16-AA15&gt;=F16),(D16-AA15)-D17,""))</f>
        <v>3.5999999999999659</v>
      </c>
      <c r="AG16" s="136">
        <f t="shared" si="8"/>
        <v>3.5999999999999659</v>
      </c>
      <c r="AH16" s="136" t="e">
        <f>SUM(AG$8:AG16)</f>
        <v>#REF!</v>
      </c>
      <c r="AI16" s="136" t="e">
        <f>-(MAX(AH$8:AH16)-AH16)</f>
        <v>#REF!</v>
      </c>
      <c r="AJ16" s="127">
        <v>314.7</v>
      </c>
      <c r="AK16" s="127">
        <v>320</v>
      </c>
      <c r="AL16" s="127">
        <v>314.2</v>
      </c>
      <c r="AM16" s="127">
        <v>318.89999999999998</v>
      </c>
      <c r="AN16" s="127">
        <f t="shared" si="18"/>
        <v>311.10000000000002</v>
      </c>
      <c r="AO16" s="127">
        <f t="shared" si="9"/>
        <v>7.3999999999999773</v>
      </c>
      <c r="AP16" s="127">
        <f>IF(AND(E16&gt;AK16+AP$8,AO15&lt;AR$8),D17-AK16-AP$8,"")</f>
        <v>-7.3</v>
      </c>
      <c r="AQ16" s="14" t="e">
        <f t="shared" si="15"/>
        <v>#REF!</v>
      </c>
      <c r="AR16" s="127" t="str">
        <f>IF(AND(F16&lt;AL16-AP$8,AO15&lt;AR$8,AM16&lt;AN16),AL16-AP$8-D17,"")</f>
        <v/>
      </c>
      <c r="AS16" s="14" t="e">
        <f t="shared" si="16"/>
        <v>#REF!</v>
      </c>
      <c r="AT16" s="1">
        <v>311.3</v>
      </c>
      <c r="AU16" s="1">
        <v>312.2</v>
      </c>
      <c r="AV16" s="1">
        <v>310.60000000000002</v>
      </c>
      <c r="AW16" s="1">
        <v>310.60000000000002</v>
      </c>
      <c r="AX16" s="1">
        <v>311.3</v>
      </c>
      <c r="AY16" s="1">
        <v>312.2</v>
      </c>
      <c r="AZ16" s="1">
        <v>309.39999999999998</v>
      </c>
      <c r="BA16" s="1">
        <v>311.5</v>
      </c>
      <c r="BB16" s="8"/>
      <c r="BC16" s="8"/>
      <c r="BD16" s="62"/>
      <c r="BE16" s="62"/>
      <c r="BF16" s="8"/>
      <c r="BG16" s="8"/>
      <c r="BH16" s="62"/>
      <c r="BI16" s="62"/>
      <c r="BJ16" s="165"/>
      <c r="BK16" s="165"/>
      <c r="BL16" s="164"/>
      <c r="BM16" s="164"/>
      <c r="BN16" s="8"/>
      <c r="BO16" s="8"/>
      <c r="BP16" s="62"/>
      <c r="BQ16" s="62"/>
      <c r="BR16" s="1"/>
      <c r="BS16" s="1"/>
      <c r="BT16" s="1"/>
      <c r="BU16" s="1"/>
      <c r="BV16" s="86"/>
      <c r="BW16" s="1"/>
      <c r="BX16" s="1"/>
      <c r="BY16" s="1"/>
      <c r="BZ16" s="1"/>
      <c r="CA16" s="1"/>
      <c r="CB16" s="1"/>
      <c r="CC16" s="86">
        <v>110.2</v>
      </c>
      <c r="CD16" s="1">
        <v>318.89999999999998</v>
      </c>
      <c r="CE16" s="1">
        <v>568</v>
      </c>
      <c r="CF16" s="1">
        <v>562</v>
      </c>
      <c r="CG16" s="1">
        <v>1.01067615658363</v>
      </c>
      <c r="CH16">
        <v>89.174999999999997</v>
      </c>
      <c r="CI16">
        <v>10891</v>
      </c>
      <c r="CJ16" s="101">
        <v>1</v>
      </c>
      <c r="CK16" s="101">
        <v>1</v>
      </c>
      <c r="CL16" s="1">
        <f>IF(AND(CJ15=-1,CK15=-1,D17&lt;&gt;""),AT16-D17,IF(AND(CJ15=1,CK15=1,D17&lt;&gt;""),D17-AT16,""))</f>
        <v>1.6999999999999886</v>
      </c>
      <c r="CM16" s="1"/>
      <c r="CN16" s="14">
        <f>IF(AND(CJ15=1,CK15=1,CH15&gt;CH14),D16-AT16,"")</f>
        <v>8.3999999999999773</v>
      </c>
      <c r="CO16" s="14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</row>
    <row r="17" spans="1:176" s="12" customFormat="1">
      <c r="A17" s="1">
        <v>2013</v>
      </c>
      <c r="B17" s="1">
        <v>3</v>
      </c>
      <c r="C17" s="24">
        <v>41289</v>
      </c>
      <c r="D17" s="1">
        <v>313</v>
      </c>
      <c r="E17" s="1">
        <v>319.10000000000002</v>
      </c>
      <c r="F17" s="1">
        <v>309.5</v>
      </c>
      <c r="G17" s="1">
        <v>312</v>
      </c>
      <c r="H17" s="1">
        <v>93.48</v>
      </c>
      <c r="I17" s="1" t="e">
        <f t="shared" si="10"/>
        <v>#REF!</v>
      </c>
      <c r="J17" s="8"/>
      <c r="K17" s="8"/>
      <c r="L17" s="142"/>
      <c r="M17" s="142"/>
      <c r="N17" s="27">
        <f t="shared" si="0"/>
        <v>9.6000000000000227</v>
      </c>
      <c r="O17" s="27">
        <f t="shared" si="11"/>
        <v>321.3</v>
      </c>
      <c r="P17" s="27">
        <f t="shared" si="12"/>
        <v>303.3</v>
      </c>
      <c r="Q17" s="27" t="str">
        <f t="shared" si="1"/>
        <v/>
      </c>
      <c r="R17" s="27" t="str">
        <f t="shared" si="2"/>
        <v/>
      </c>
      <c r="S17" s="27" t="str">
        <f t="shared" si="3"/>
        <v/>
      </c>
      <c r="T17" s="27" t="str">
        <f t="shared" si="4"/>
        <v/>
      </c>
      <c r="U17" s="27" t="str">
        <f t="shared" si="5"/>
        <v/>
      </c>
      <c r="V17" s="158">
        <f t="shared" si="6"/>
        <v>0</v>
      </c>
      <c r="W17" s="27" t="e">
        <f t="shared" si="13"/>
        <v>#REF!</v>
      </c>
      <c r="X17" s="27" t="e">
        <f t="shared" si="14"/>
        <v>#REF!</v>
      </c>
      <c r="Y17" s="27" t="e">
        <f t="shared" si="7"/>
        <v>#REF!</v>
      </c>
      <c r="Z17" s="29">
        <v>93.93</v>
      </c>
      <c r="AA17" s="139">
        <f>ROUND((E17-F17)*AA$9,AA$7)</f>
        <v>5.8</v>
      </c>
      <c r="AB17" s="151">
        <f t="shared" si="17"/>
        <v>3.5143769968051242E-3</v>
      </c>
      <c r="AC17" s="136" t="str">
        <f>IF(OR(H16=0,H15=0),"",IF(AND(H16&gt;H15,AB17&gt;AA$3),"UP",IF(AND(H15&gt;H16,AB17&gt;AA$3),"DOWN",0)))</f>
        <v>UP</v>
      </c>
      <c r="AD17" s="136">
        <f>ROUNDDOWN(AA$5*G16,AA$7)</f>
        <v>15.6</v>
      </c>
      <c r="AE17" s="136" t="str">
        <f>IF(AND(AC17="DOWN",AA16+D17&lt;=E17,D17+AA16-AD17+AB$9&gt;G17),-AD17,IF(AND(AC17="DOWN",AA16+D17&lt;=E17),D18-(AA16+D17),""))</f>
        <v/>
      </c>
      <c r="AF17" s="136" t="str">
        <f>IF(AND(AC17="UP",D17-AA16&gt;=F17,AB$9+D17-AA16+AD17&lt;=G17),-AD17,IF(AND(AC17="UP",D17-AA16&gt;=F17),(D17-AA16)-D18,""))</f>
        <v/>
      </c>
      <c r="AG17" s="136">
        <f t="shared" si="8"/>
        <v>0</v>
      </c>
      <c r="AH17" s="136" t="e">
        <f>SUM(AG$8:AG17)</f>
        <v>#REF!</v>
      </c>
      <c r="AI17" s="136" t="e">
        <f>-(MAX(AH$8:AH17)-AH17)</f>
        <v>#REF!</v>
      </c>
      <c r="AJ17" s="127">
        <v>311.3</v>
      </c>
      <c r="AK17" s="127">
        <v>319.10000000000002</v>
      </c>
      <c r="AL17" s="127">
        <v>309.39999999999998</v>
      </c>
      <c r="AM17" s="127">
        <v>317</v>
      </c>
      <c r="AN17" s="127">
        <f t="shared" si="18"/>
        <v>314.22500000000002</v>
      </c>
      <c r="AO17" s="127">
        <f t="shared" si="9"/>
        <v>1</v>
      </c>
      <c r="AP17" s="127" t="str">
        <f>IF(AND(E17&gt;AK17+AP$8,AO16&lt;AR$8),D18-AK17-AP$8,"")</f>
        <v/>
      </c>
      <c r="AQ17" s="14" t="e">
        <f t="shared" si="15"/>
        <v>#REF!</v>
      </c>
      <c r="AR17" s="127" t="str">
        <f>IF(AND(F17&lt;AL17-AP$8,AO16&lt;AR$8,AM17&lt;AN17),AL17-AP$8-D18,"")</f>
        <v/>
      </c>
      <c r="AS17" s="14" t="e">
        <f t="shared" si="16"/>
        <v>#REF!</v>
      </c>
      <c r="AT17" s="1">
        <v>310.89999999999998</v>
      </c>
      <c r="AU17" s="1">
        <v>310.89999999999998</v>
      </c>
      <c r="AV17" s="1">
        <v>308.89999999999998</v>
      </c>
      <c r="AW17" s="1">
        <v>309.8</v>
      </c>
      <c r="AX17" s="1">
        <v>310.89999999999998</v>
      </c>
      <c r="AY17" s="1">
        <v>311.10000000000002</v>
      </c>
      <c r="AZ17" s="1">
        <v>308.89999999999998</v>
      </c>
      <c r="BA17" s="1">
        <v>310.60000000000002</v>
      </c>
      <c r="BB17" s="8"/>
      <c r="BC17" s="8"/>
      <c r="BD17" s="62"/>
      <c r="BE17" s="62"/>
      <c r="BF17" s="8"/>
      <c r="BG17" s="8"/>
      <c r="BH17" s="62"/>
      <c r="BI17" s="62"/>
      <c r="BJ17" s="165"/>
      <c r="BK17" s="165"/>
      <c r="BL17" s="164"/>
      <c r="BM17" s="164"/>
      <c r="BN17" s="8"/>
      <c r="BO17" s="8"/>
      <c r="BP17" s="62"/>
      <c r="BQ17" s="62"/>
      <c r="BR17" s="1"/>
      <c r="BS17" s="1"/>
      <c r="BT17" s="1"/>
      <c r="BU17" s="1"/>
      <c r="BV17" s="86"/>
      <c r="BW17" s="1"/>
      <c r="BX17" s="1"/>
      <c r="BY17" s="1"/>
      <c r="BZ17" s="1"/>
      <c r="CA17" s="1"/>
      <c r="CB17" s="1"/>
      <c r="CC17" s="86">
        <v>105.8</v>
      </c>
      <c r="CD17" s="1">
        <v>317.5</v>
      </c>
      <c r="CE17" s="1">
        <v>810</v>
      </c>
      <c r="CF17" s="1">
        <v>640</v>
      </c>
      <c r="CG17" s="1">
        <v>1.265625</v>
      </c>
      <c r="CH17">
        <v>88.83</v>
      </c>
      <c r="CI17">
        <v>10872</v>
      </c>
      <c r="CJ17" s="101">
        <f ca="1">IF(AND(MAX(OFFSET(CH16,-$CJ$5,0):CH16)&lt;CH17),1,IF(AND(MIN(OFFSET(CH16,-$CJ$5,0):CH16)&gt;CH17),-1,CJ16))</f>
        <v>1</v>
      </c>
      <c r="CK17" s="101">
        <f ca="1">IF(AND(MAX(OFFSET(CI16,-$CK$5,0):CI16)&lt;CI17),1,IF(AND(MIN(OFFSET(CI16,-$CK$5,0):CI16)&gt;CI17),-1,CK16))</f>
        <v>1</v>
      </c>
      <c r="CL17" s="1">
        <f>IF(AND(CJ16=-1,CK16=-1,D18&lt;&gt;""),AT17-D18,IF(AND(CJ16=1,CK16=1,D18&lt;&gt;""),D18-AT17,""))</f>
        <v>-0.69999999999998863</v>
      </c>
      <c r="CM17" s="1">
        <f t="shared" ref="CM17:CM37" si="19">SUM(CL17,CM16)</f>
        <v>-0.69999999999998863</v>
      </c>
      <c r="CN17" s="14">
        <f>IF(AND(CJ16=1,CK16=1,CH16&gt;CH15),D17-AT17,"")</f>
        <v>2.1000000000000227</v>
      </c>
      <c r="CO17" s="14">
        <f t="shared" ref="CO17:CO37" si="20">SUM(CN17,CO16)</f>
        <v>2.1000000000000227</v>
      </c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</row>
    <row r="18" spans="1:176" s="12" customFormat="1">
      <c r="A18" s="1">
        <v>2013</v>
      </c>
      <c r="B18" s="1">
        <v>4</v>
      </c>
      <c r="C18" s="24">
        <v>41290</v>
      </c>
      <c r="D18" s="1">
        <v>310.2</v>
      </c>
      <c r="E18" s="1">
        <v>310.2</v>
      </c>
      <c r="F18" s="1">
        <v>302.5</v>
      </c>
      <c r="G18" s="1">
        <v>304</v>
      </c>
      <c r="H18" s="1">
        <v>94.2</v>
      </c>
      <c r="I18" s="1" t="e">
        <f t="shared" si="10"/>
        <v>#REF!</v>
      </c>
      <c r="J18" s="8"/>
      <c r="K18" s="8"/>
      <c r="L18" s="142"/>
      <c r="M18" s="142"/>
      <c r="N18" s="27">
        <f t="shared" si="0"/>
        <v>7.6999999999999886</v>
      </c>
      <c r="O18" s="27">
        <f t="shared" si="11"/>
        <v>321.60000000000002</v>
      </c>
      <c r="P18" s="27">
        <f t="shared" si="12"/>
        <v>302.39999999999998</v>
      </c>
      <c r="Q18" s="27" t="str">
        <f t="shared" si="1"/>
        <v/>
      </c>
      <c r="R18" s="27" t="str">
        <f t="shared" si="2"/>
        <v/>
      </c>
      <c r="S18" s="27" t="str">
        <f t="shared" si="3"/>
        <v/>
      </c>
      <c r="T18" s="27" t="str">
        <f t="shared" si="4"/>
        <v/>
      </c>
      <c r="U18" s="27" t="str">
        <f t="shared" si="5"/>
        <v/>
      </c>
      <c r="V18" s="158">
        <f t="shared" si="6"/>
        <v>0</v>
      </c>
      <c r="W18" s="27" t="e">
        <f t="shared" si="13"/>
        <v>#REF!</v>
      </c>
      <c r="X18" s="27" t="e">
        <f t="shared" si="14"/>
        <v>#REF!</v>
      </c>
      <c r="Y18" s="27" t="e">
        <f t="shared" si="7"/>
        <v>#REF!</v>
      </c>
      <c r="Z18" s="29">
        <v>93.36</v>
      </c>
      <c r="AA18" s="139">
        <f>ROUND((E18-F18)*AA$9,AA$7)</f>
        <v>4.5999999999999996</v>
      </c>
      <c r="AB18" s="151">
        <f t="shared" si="17"/>
        <v>7.9592486469277635E-3</v>
      </c>
      <c r="AC18" s="136" t="str">
        <f>IF(OR(H17=0,H16=0),"",IF(AND(H17&gt;H16,AB18&gt;AA$3),"UP",IF(AND(H16&gt;H17,AB18&gt;AA$3),"DOWN",0)))</f>
        <v>DOWN</v>
      </c>
      <c r="AD18" s="136">
        <f>ROUNDDOWN(AA$5*G17,AA$7)</f>
        <v>15.6</v>
      </c>
      <c r="AE18" s="136" t="str">
        <f>IF(AND(AC18="DOWN",AA17+D18&lt;=E18,D18+AA17-AD18+AB$9&gt;G18),-AD18,IF(AND(AC18="DOWN",AA17+D18&lt;=E18),D19-(AA17+D18),""))</f>
        <v/>
      </c>
      <c r="AF18" s="136" t="str">
        <f>IF(AND(AC18="UP",D18-AA17&gt;=F18,AB$9+D18-AA17+AD18&lt;=G18),-AD18,IF(AND(AC18="UP",D18-AA17&gt;=F18),(D18-AA17)-D19,""))</f>
        <v/>
      </c>
      <c r="AG18" s="136">
        <f t="shared" si="8"/>
        <v>0</v>
      </c>
      <c r="AH18" s="136" t="e">
        <f>SUM(AG$8:AG18)</f>
        <v>#REF!</v>
      </c>
      <c r="AI18" s="136" t="e">
        <f>-(MAX(AH$8:AH18)-AH18)</f>
        <v>#REF!</v>
      </c>
      <c r="AJ18" s="127">
        <v>310.89999999999998</v>
      </c>
      <c r="AK18" s="127">
        <v>311.10000000000002</v>
      </c>
      <c r="AL18" s="127">
        <v>305.39999999999998</v>
      </c>
      <c r="AM18" s="127">
        <v>307.10000000000002</v>
      </c>
      <c r="AN18" s="127">
        <f t="shared" si="18"/>
        <v>314.14999999999998</v>
      </c>
      <c r="AO18" s="127">
        <f t="shared" si="9"/>
        <v>6.1999999999999886</v>
      </c>
      <c r="AP18" s="127" t="str">
        <f>IF(AND(E18&gt;AK18+AP$8,AO17&lt;AR$8),D19-AK18-AP$8,"")</f>
        <v/>
      </c>
      <c r="AQ18" s="14" t="e">
        <f t="shared" si="15"/>
        <v>#REF!</v>
      </c>
      <c r="AR18" s="127">
        <f>IF(AND(F18&lt;AL18-AP$8,AO17&lt;AR$8,AM18&lt;AN18),AL18-AP$8-D19,"")</f>
        <v>-2.9000000000000341</v>
      </c>
      <c r="AS18" s="14" t="e">
        <f t="shared" si="16"/>
        <v>#REF!</v>
      </c>
      <c r="AT18" s="1">
        <v>304.5</v>
      </c>
      <c r="AU18" s="1">
        <v>306</v>
      </c>
      <c r="AV18" s="1">
        <v>304.10000000000002</v>
      </c>
      <c r="AW18" s="1">
        <v>304.10000000000002</v>
      </c>
      <c r="AX18" s="1">
        <v>304.5</v>
      </c>
      <c r="AY18" s="1">
        <v>306</v>
      </c>
      <c r="AZ18" s="1">
        <v>303.3</v>
      </c>
      <c r="BA18" s="1">
        <v>305</v>
      </c>
      <c r="BB18" s="8"/>
      <c r="BC18" s="8"/>
      <c r="BD18" s="62"/>
      <c r="BE18" s="62"/>
      <c r="BF18" s="8"/>
      <c r="BG18" s="8"/>
      <c r="BH18" s="62"/>
      <c r="BI18" s="62"/>
      <c r="BJ18" s="165"/>
      <c r="BK18" s="165"/>
      <c r="BL18" s="164"/>
      <c r="BM18" s="164"/>
      <c r="BN18" s="8"/>
      <c r="BO18" s="8"/>
      <c r="BP18" s="62"/>
      <c r="BQ18" s="62"/>
      <c r="BR18" s="1"/>
      <c r="BS18" s="1"/>
      <c r="BT18" s="1"/>
      <c r="BU18" s="1"/>
      <c r="BV18" s="86"/>
      <c r="BW18" s="1"/>
      <c r="BX18" s="1"/>
      <c r="BY18" s="1"/>
      <c r="BZ18" s="1"/>
      <c r="CA18" s="1"/>
      <c r="CB18" s="1"/>
      <c r="CC18" s="86">
        <v>102.45</v>
      </c>
      <c r="CD18" s="1">
        <v>306.10000000000002</v>
      </c>
      <c r="CE18" s="1">
        <v>957</v>
      </c>
      <c r="CF18" s="1">
        <v>486</v>
      </c>
      <c r="CG18" s="1">
        <v>1.9691358024691359</v>
      </c>
      <c r="CH18">
        <v>88.490499999999997</v>
      </c>
      <c r="CI18">
        <v>10644</v>
      </c>
      <c r="CJ18" s="101">
        <f ca="1">IF(AND(MAX(OFFSET(CH17,-$CJ$5,0):CH17)&lt;CH18),1,IF(AND(MIN(OFFSET(CH17,-$CJ$5,0):CH17)&gt;CH18),-1,CJ17))</f>
        <v>1</v>
      </c>
      <c r="CK18" s="101">
        <f ca="1">IF(AND(MAX(OFFSET(CI17,-$CK$5,0):CI17)&lt;CI18),1,IF(AND(MIN(OFFSET(CI17,-$CK$5,0):CI17)&gt;CI18),-1,CK17))</f>
        <v>1</v>
      </c>
      <c r="CL18" s="1">
        <f ca="1">IF(AND(CJ17=-1,CK17=-1,D19&lt;&gt;""),AT18-D19,IF(AND(CJ17=1,CK17=1,D19&lt;&gt;""),D19-AT18,""))</f>
        <v>3.5</v>
      </c>
      <c r="CM18" s="1">
        <f t="shared" ca="1" si="19"/>
        <v>2.8000000000000114</v>
      </c>
      <c r="CN18" s="14" t="str">
        <f ca="1">IF(AND(CJ17=1,CK17=1,CH17&gt;CH16),D18-AT18,"")</f>
        <v/>
      </c>
      <c r="CO18" s="14">
        <f t="shared" ca="1" si="20"/>
        <v>2.1000000000000227</v>
      </c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</row>
    <row r="19" spans="1:176" s="12" customFormat="1">
      <c r="A19" s="1">
        <v>2013</v>
      </c>
      <c r="B19" s="1">
        <v>5</v>
      </c>
      <c r="C19" s="24">
        <v>41291</v>
      </c>
      <c r="D19" s="1">
        <v>308</v>
      </c>
      <c r="E19" s="1">
        <v>308.3</v>
      </c>
      <c r="F19" s="1">
        <v>301</v>
      </c>
      <c r="G19" s="1">
        <v>305.5</v>
      </c>
      <c r="H19" s="1">
        <v>95.71</v>
      </c>
      <c r="I19" s="1" t="e">
        <f t="shared" si="10"/>
        <v>#REF!</v>
      </c>
      <c r="J19" s="8"/>
      <c r="K19" s="8"/>
      <c r="L19" s="142"/>
      <c r="M19" s="142"/>
      <c r="N19" s="27">
        <f t="shared" si="0"/>
        <v>7.3000000000000114</v>
      </c>
      <c r="O19" s="27">
        <f t="shared" si="11"/>
        <v>311.7</v>
      </c>
      <c r="P19" s="27">
        <f t="shared" si="12"/>
        <v>296.3</v>
      </c>
      <c r="Q19" s="27" t="str">
        <f t="shared" si="1"/>
        <v/>
      </c>
      <c r="R19" s="27" t="str">
        <f t="shared" si="2"/>
        <v/>
      </c>
      <c r="S19" s="27" t="str">
        <f t="shared" si="3"/>
        <v/>
      </c>
      <c r="T19" s="27" t="str">
        <f t="shared" si="4"/>
        <v/>
      </c>
      <c r="U19" s="27" t="str">
        <f t="shared" si="5"/>
        <v/>
      </c>
      <c r="V19" s="158">
        <f t="shared" si="6"/>
        <v>0</v>
      </c>
      <c r="W19" s="27" t="e">
        <f t="shared" si="13"/>
        <v>#REF!</v>
      </c>
      <c r="X19" s="27" t="e">
        <f t="shared" si="14"/>
        <v>#REF!</v>
      </c>
      <c r="Y19" s="27" t="e">
        <f t="shared" si="7"/>
        <v>#REF!</v>
      </c>
      <c r="Z19" s="29">
        <v>94.55</v>
      </c>
      <c r="AA19" s="139">
        <f>ROUND((E19-F19)*AA$9,AA$7)</f>
        <v>4.4000000000000004</v>
      </c>
      <c r="AB19" s="151">
        <f t="shared" si="17"/>
        <v>7.7021822849807631E-3</v>
      </c>
      <c r="AC19" s="136" t="str">
        <f>IF(OR(H18=0,H17=0),"",IF(AND(H18&gt;H17,AB19&gt;AA$3),"UP",IF(AND(H17&gt;H18,AB19&gt;AA$3),"DOWN",0)))</f>
        <v>UP</v>
      </c>
      <c r="AD19" s="136">
        <f>ROUNDDOWN(AA$5*G18,AA$7)</f>
        <v>15.2</v>
      </c>
      <c r="AE19" s="136" t="str">
        <f>IF(AND(AC19="DOWN",AA18+D19&lt;=E19,D19+AA18-AD19+AB$9&gt;G19),-AD19,IF(AND(AC19="DOWN",AA18+D19&lt;=E19),D20-(AA18+D19),""))</f>
        <v/>
      </c>
      <c r="AF19" s="136">
        <f>IF(AND(AC19="UP",D19-AA18&gt;=F19,AB$9+D19-AA18+AD19&lt;=G19),-AD19,IF(AND(AC19="UP",D19-AA18&gt;=F19),(D19-AA18)-D20,""))</f>
        <v>-10.600000000000023</v>
      </c>
      <c r="AG19" s="136">
        <f t="shared" si="8"/>
        <v>-10.600000000000023</v>
      </c>
      <c r="AH19" s="136" t="e">
        <f>SUM(AG$8:AG19)</f>
        <v>#REF!</v>
      </c>
      <c r="AI19" s="136" t="e">
        <f>-(MAX(AH$8:AH19)-AH19)</f>
        <v>#REF!</v>
      </c>
      <c r="AJ19" s="127">
        <v>304.5</v>
      </c>
      <c r="AK19" s="127">
        <v>308.3</v>
      </c>
      <c r="AL19" s="127">
        <v>303.3</v>
      </c>
      <c r="AM19" s="127">
        <v>306.5</v>
      </c>
      <c r="AN19" s="127">
        <f t="shared" si="18"/>
        <v>312.375</v>
      </c>
      <c r="AO19" s="127">
        <f t="shared" si="9"/>
        <v>2.5</v>
      </c>
      <c r="AP19" s="127" t="str">
        <f>IF(AND(E19&gt;AK19+AP$8,AO18&lt;AR$8),D20-AK19-AP$8,"")</f>
        <v/>
      </c>
      <c r="AQ19" s="14" t="e">
        <f t="shared" si="15"/>
        <v>#REF!</v>
      </c>
      <c r="AR19" s="127">
        <f>IF(AND(F19&lt;AL19-AP$8,AO18&lt;AR$8,AM19&lt;AN19),AL19-AP$8-D20,"")</f>
        <v>-11</v>
      </c>
      <c r="AS19" s="14" t="e">
        <f t="shared" si="16"/>
        <v>#REF!</v>
      </c>
      <c r="AT19" s="1">
        <v>306.60000000000002</v>
      </c>
      <c r="AU19" s="1">
        <v>306.89999999999998</v>
      </c>
      <c r="AV19" s="1">
        <v>305.8</v>
      </c>
      <c r="AW19" s="1">
        <v>306.60000000000002</v>
      </c>
      <c r="AX19" s="1">
        <v>306.60000000000002</v>
      </c>
      <c r="AY19" s="1">
        <v>309.8</v>
      </c>
      <c r="AZ19" s="1">
        <v>305.8</v>
      </c>
      <c r="BA19" s="1">
        <v>309.3</v>
      </c>
      <c r="BB19" s="8"/>
      <c r="BC19" s="8"/>
      <c r="BD19" s="62"/>
      <c r="BE19" s="62"/>
      <c r="BF19" s="8"/>
      <c r="BG19" s="8"/>
      <c r="BH19" s="62"/>
      <c r="BI19" s="62"/>
      <c r="BJ19" s="165"/>
      <c r="BK19" s="165"/>
      <c r="BL19" s="164"/>
      <c r="BM19" s="164"/>
      <c r="BN19" s="8"/>
      <c r="BO19" s="8"/>
      <c r="BP19" s="62"/>
      <c r="BQ19" s="62"/>
      <c r="BR19" s="1"/>
      <c r="BS19" s="1"/>
      <c r="BT19" s="1"/>
      <c r="BU19" s="1"/>
      <c r="BV19" s="86"/>
      <c r="BW19" s="1"/>
      <c r="BX19" s="1"/>
      <c r="BY19" s="1"/>
      <c r="BZ19" s="1"/>
      <c r="CA19" s="1"/>
      <c r="CB19" s="1"/>
      <c r="CC19" s="86">
        <v>317</v>
      </c>
      <c r="CD19" s="1">
        <v>306.89999999999998</v>
      </c>
      <c r="CE19" s="1">
        <v>622</v>
      </c>
      <c r="CF19" s="1">
        <v>485</v>
      </c>
      <c r="CG19" s="1">
        <v>1.2824742268041238</v>
      </c>
      <c r="CH19">
        <v>90.001999999999995</v>
      </c>
      <c r="CI19">
        <v>10884</v>
      </c>
      <c r="CJ19" s="101">
        <f ca="1">IF(AND(MAX(OFFSET(CH18,-$CJ$5,0):CH18)&lt;CH19),1,IF(AND(MIN(OFFSET(CH18,-$CJ$5,0):CH18)&gt;CH19),-1,CJ18))</f>
        <v>1</v>
      </c>
      <c r="CK19" s="101">
        <f ca="1">IF(AND(MAX(OFFSET(CI18,-$CK$5,0):CI18)&lt;CI19),1,IF(AND(MIN(OFFSET(CI18,-$CK$5,0):CI18)&gt;CI19),-1,CK18))</f>
        <v>1</v>
      </c>
      <c r="CL19" s="1">
        <f ca="1">IF(AND(CJ18=-1,CK18=-1,D20&lt;&gt;""),AT19-D20,IF(AND(CJ18=1,CK18=1,D20&lt;&gt;""),D20-AT19,""))</f>
        <v>7.3999999999999773</v>
      </c>
      <c r="CM19" s="1">
        <f t="shared" ca="1" si="19"/>
        <v>10.199999999999989</v>
      </c>
      <c r="CN19" s="14" t="str">
        <f ca="1">IF(AND(CJ18=1,CK18=1,CH18&gt;CH17),D19-AT19,"")</f>
        <v/>
      </c>
      <c r="CO19" s="14">
        <f t="shared" ca="1" si="20"/>
        <v>2.1000000000000227</v>
      </c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</row>
    <row r="20" spans="1:176" s="12" customFormat="1">
      <c r="A20" s="1">
        <v>2013</v>
      </c>
      <c r="B20" s="1">
        <v>6</v>
      </c>
      <c r="C20" s="24">
        <v>41292</v>
      </c>
      <c r="D20" s="1">
        <v>314</v>
      </c>
      <c r="E20" s="1">
        <v>316.5</v>
      </c>
      <c r="F20" s="1">
        <v>311.89999999999998</v>
      </c>
      <c r="G20" s="1">
        <v>316.5</v>
      </c>
      <c r="H20" s="1">
        <v>96.04</v>
      </c>
      <c r="I20" s="1" t="e">
        <f t="shared" si="10"/>
        <v>#REF!</v>
      </c>
      <c r="J20" s="8"/>
      <c r="K20" s="8"/>
      <c r="L20" s="142"/>
      <c r="M20" s="142"/>
      <c r="N20" s="27">
        <f t="shared" si="0"/>
        <v>4.6000000000000227</v>
      </c>
      <c r="O20" s="27">
        <f t="shared" si="11"/>
        <v>312.8</v>
      </c>
      <c r="P20" s="27">
        <f t="shared" si="12"/>
        <v>298.2</v>
      </c>
      <c r="Q20" s="27" t="str">
        <f t="shared" si="1"/>
        <v/>
      </c>
      <c r="R20" s="27" t="str">
        <f t="shared" si="2"/>
        <v/>
      </c>
      <c r="S20" s="27" t="str">
        <f t="shared" si="3"/>
        <v/>
      </c>
      <c r="T20" s="27" t="str">
        <f t="shared" si="4"/>
        <v/>
      </c>
      <c r="U20" s="27" t="str">
        <f t="shared" si="5"/>
        <v/>
      </c>
      <c r="V20" s="158">
        <f t="shared" si="6"/>
        <v>0</v>
      </c>
      <c r="W20" s="27" t="e">
        <f t="shared" si="13"/>
        <v>#REF!</v>
      </c>
      <c r="X20" s="27" t="e">
        <f t="shared" si="14"/>
        <v>#REF!</v>
      </c>
      <c r="Y20" s="27" t="e">
        <f t="shared" si="7"/>
        <v>#REF!</v>
      </c>
      <c r="Z20" s="29">
        <v>95.89</v>
      </c>
      <c r="AA20" s="139">
        <f>ROUND((E20-F20)*AA$9,AA$7)</f>
        <v>2.8</v>
      </c>
      <c r="AB20" s="151">
        <f t="shared" si="17"/>
        <v>1.6029723991507261E-2</v>
      </c>
      <c r="AC20" s="136" t="str">
        <f>IF(OR(H19=0,H18=0),"",IF(AND(H19&gt;H18,AB20&gt;AA$3),"UP",IF(AND(H18&gt;H19,AB20&gt;AA$3),"DOWN",0)))</f>
        <v>UP</v>
      </c>
      <c r="AD20" s="136">
        <f>ROUNDDOWN(AA$5*G19,AA$7)</f>
        <v>15.2</v>
      </c>
      <c r="AE20" s="136" t="str">
        <f>IF(AND(AC20="DOWN",AA19+D20&lt;=E20,D20+AA19-AD20+AB$9&gt;G20),-AD20,IF(AND(AC20="DOWN",AA19+D20&lt;=E20),D21-(AA19+D20),""))</f>
        <v/>
      </c>
      <c r="AF20" s="136" t="str">
        <f>IF(AND(AC20="UP",D20-AA19&gt;=F20,AB$9+D20-AA19+AD20&lt;=G20),-AD20,IF(AND(AC20="UP",D20-AA19&gt;=F20),(D20-AA19)-D21,""))</f>
        <v/>
      </c>
      <c r="AG20" s="136">
        <f t="shared" si="8"/>
        <v>0</v>
      </c>
      <c r="AH20" s="136" t="e">
        <f>SUM(AG$8:AG20)</f>
        <v>#REF!</v>
      </c>
      <c r="AI20" s="136" t="e">
        <f>-(MAX(AH$8:AH20)-AH20)</f>
        <v>#REF!</v>
      </c>
      <c r="AJ20" s="127">
        <v>306.60000000000002</v>
      </c>
      <c r="AK20" s="127">
        <v>315</v>
      </c>
      <c r="AL20" s="127">
        <v>305.8</v>
      </c>
      <c r="AM20" s="127">
        <v>313.3</v>
      </c>
      <c r="AN20" s="127">
        <f t="shared" si="18"/>
        <v>310.97500000000002</v>
      </c>
      <c r="AO20" s="127">
        <f t="shared" si="9"/>
        <v>2.5</v>
      </c>
      <c r="AP20" s="127">
        <f>IF(AND(E20&gt;AK20+AP$8,AO19&lt;AR$8),D21-AK20-AP$8,"")</f>
        <v>1.7</v>
      </c>
      <c r="AQ20" s="14" t="e">
        <f t="shared" si="15"/>
        <v>#REF!</v>
      </c>
      <c r="AR20" s="127" t="str">
        <f>IF(AND(F20&lt;AL20-AP$8,AO19&lt;AR$8,AM20&lt;AN20),AL20-AP$8-D21,"")</f>
        <v/>
      </c>
      <c r="AS20" s="14" t="e">
        <f t="shared" si="16"/>
        <v>#REF!</v>
      </c>
      <c r="AT20" s="1">
        <v>317.39999999999998</v>
      </c>
      <c r="AU20" s="1">
        <v>317.60000000000002</v>
      </c>
      <c r="AV20" s="1">
        <v>315.39999999999998</v>
      </c>
      <c r="AW20" s="1">
        <v>315.60000000000002</v>
      </c>
      <c r="AX20" s="1">
        <v>317.39999999999998</v>
      </c>
      <c r="AY20" s="1">
        <v>317.60000000000002</v>
      </c>
      <c r="AZ20" s="1">
        <v>312.5</v>
      </c>
      <c r="BA20" s="1">
        <v>314.89999999999998</v>
      </c>
      <c r="BB20" s="8"/>
      <c r="BC20" s="8"/>
      <c r="BD20" s="62"/>
      <c r="BE20" s="62"/>
      <c r="BF20" s="8"/>
      <c r="BG20" s="8"/>
      <c r="BH20" s="62"/>
      <c r="BI20" s="62"/>
      <c r="BJ20" s="165"/>
      <c r="BK20" s="165"/>
      <c r="BL20" s="164"/>
      <c r="BM20" s="164"/>
      <c r="BN20" s="8"/>
      <c r="BO20" s="8"/>
      <c r="BP20" s="62"/>
      <c r="BQ20" s="62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86">
        <v>105.3</v>
      </c>
      <c r="CD20" s="1">
        <v>313.60000000000002</v>
      </c>
      <c r="CE20" s="1">
        <v>913</v>
      </c>
      <c r="CF20" s="1">
        <v>580</v>
      </c>
      <c r="CG20" s="1">
        <v>1.5741379310344827</v>
      </c>
      <c r="CH20">
        <v>90.049000000000007</v>
      </c>
      <c r="CI20">
        <v>10935</v>
      </c>
      <c r="CJ20" s="101">
        <f ca="1">IF(AND(MAX(OFFSET(CH19,-$CJ$5,0):CH19)&lt;CH20),1,IF(AND(MIN(OFFSET(CH19,-$CJ$5,0):CH19)&gt;CH20),-1,CJ19))</f>
        <v>1</v>
      </c>
      <c r="CK20" s="101">
        <f ca="1">IF(AND(MAX(OFFSET(CI19,-$CK$5,0):CI19)&lt;CI20),1,IF(AND(MIN(OFFSET(CI19,-$CK$5,0):CI19)&gt;CI20),-1,CK19))</f>
        <v>1</v>
      </c>
      <c r="CL20" s="1">
        <f ca="1">IF(AND(CJ19=-1,CK19=-1,D21&lt;&gt;""),AT20-D21,IF(AND(CJ19=1,CK19=1,D21&lt;&gt;""),D21-AT20,""))</f>
        <v>-0.39999999999997726</v>
      </c>
      <c r="CM20" s="1">
        <f t="shared" ca="1" si="19"/>
        <v>9.8000000000000114</v>
      </c>
      <c r="CN20" s="14">
        <f ca="1">IF(AND(CJ19=1,CK19=1,CH19&gt;CH18),D20-AT20,"")</f>
        <v>-3.3999999999999773</v>
      </c>
      <c r="CO20" s="14">
        <f t="shared" ca="1" si="20"/>
        <v>-1.2999999999999545</v>
      </c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</row>
    <row r="21" spans="1:176" s="12" customFormat="1">
      <c r="A21" s="1">
        <v>2013</v>
      </c>
      <c r="B21" s="1">
        <v>2</v>
      </c>
      <c r="C21" s="24">
        <v>41295</v>
      </c>
      <c r="D21" s="1">
        <v>317</v>
      </c>
      <c r="E21" s="1">
        <v>317.2</v>
      </c>
      <c r="F21" s="1">
        <v>311.3</v>
      </c>
      <c r="G21" s="1">
        <v>311.3</v>
      </c>
      <c r="H21" s="1">
        <v>95.89</v>
      </c>
      <c r="I21" s="1" t="e">
        <f t="shared" si="10"/>
        <v>#REF!</v>
      </c>
      <c r="J21" s="8"/>
      <c r="K21" s="8"/>
      <c r="L21" s="142"/>
      <c r="M21" s="142"/>
      <c r="N21" s="27">
        <f t="shared" si="0"/>
        <v>5.8999999999999773</v>
      </c>
      <c r="O21" s="27">
        <f t="shared" si="11"/>
        <v>321.10000000000002</v>
      </c>
      <c r="P21" s="27">
        <f t="shared" si="12"/>
        <v>311.89999999999998</v>
      </c>
      <c r="Q21" s="27" t="str">
        <f t="shared" si="1"/>
        <v/>
      </c>
      <c r="R21" s="27" t="str">
        <f t="shared" si="2"/>
        <v/>
      </c>
      <c r="S21" s="27" t="str">
        <f t="shared" si="3"/>
        <v>売り</v>
      </c>
      <c r="T21" s="27" t="str">
        <f t="shared" si="4"/>
        <v/>
      </c>
      <c r="U21" s="27">
        <f t="shared" si="5"/>
        <v>0.69999999999998863</v>
      </c>
      <c r="V21" s="158">
        <f t="shared" si="6"/>
        <v>0.69999999999998863</v>
      </c>
      <c r="W21" s="27" t="e">
        <f t="shared" si="13"/>
        <v>#REF!</v>
      </c>
      <c r="X21" s="27" t="e">
        <f t="shared" si="14"/>
        <v>#REF!</v>
      </c>
      <c r="Y21" s="27" t="e">
        <f t="shared" si="7"/>
        <v>#REF!</v>
      </c>
      <c r="Z21" s="29">
        <v>95.8</v>
      </c>
      <c r="AA21" s="139">
        <f>ROUND((E21-F21)*AA$9,AA$7)</f>
        <v>3.5</v>
      </c>
      <c r="AB21" s="151">
        <f t="shared" si="17"/>
        <v>3.4479155783095905E-3</v>
      </c>
      <c r="AC21" s="136" t="str">
        <f>IF(OR(H20=0,H19=0),"",IF(AND(H20&gt;H19,AB21&gt;AA$3),"UP",IF(AND(H19&gt;H20,AB21&gt;AA$3),"DOWN",0)))</f>
        <v>UP</v>
      </c>
      <c r="AD21" s="136">
        <f>ROUNDDOWN(AA$5*G20,AA$7)</f>
        <v>15.8</v>
      </c>
      <c r="AE21" s="136" t="str">
        <f>IF(AND(AC21="DOWN",AA20+D21&lt;=E21,D21+AA20-AD21+AB$9&gt;G21),-AD21,IF(AND(AC21="DOWN",AA20+D21&lt;=E21),D22-(AA20+D21),""))</f>
        <v/>
      </c>
      <c r="AF21" s="136">
        <f>IF(AND(AC21="UP",D21-AA20&gt;=F21,AB$9+D21-AA20+AD21&lt;=G21),-AD21,IF(AND(AC21="UP",D21-AA20&gt;=F21),(D21-AA20)-D22,""))</f>
        <v>3</v>
      </c>
      <c r="AG21" s="136">
        <f t="shared" si="8"/>
        <v>3</v>
      </c>
      <c r="AH21" s="136" t="e">
        <f>SUM(AG$8:AG21)</f>
        <v>#REF!</v>
      </c>
      <c r="AI21" s="136" t="e">
        <f>-(MAX(AH$8:AH21)-AH21)</f>
        <v>#REF!</v>
      </c>
      <c r="AJ21" s="127">
        <v>317.39999999999998</v>
      </c>
      <c r="AK21" s="127">
        <v>317.60000000000002</v>
      </c>
      <c r="AL21" s="127">
        <v>312.5</v>
      </c>
      <c r="AM21" s="127">
        <v>313.8</v>
      </c>
      <c r="AN21" s="127">
        <f t="shared" si="18"/>
        <v>310.17500000000001</v>
      </c>
      <c r="AO21" s="127">
        <f t="shared" si="9"/>
        <v>5.6999999999999886</v>
      </c>
      <c r="AP21" s="127" t="str">
        <f>IF(AND(E21&gt;AK21+AP$8,AO20&lt;AR$8),D22-AK21-AP$8,"")</f>
        <v/>
      </c>
      <c r="AQ21" s="14" t="e">
        <f t="shared" si="15"/>
        <v>#REF!</v>
      </c>
      <c r="AR21" s="127" t="str">
        <f>IF(AND(F21&lt;AL21-AP$8,AO20&lt;AR$8,AM21&lt;AN21),AL21-AP$8-D22,"")</f>
        <v/>
      </c>
      <c r="AS21" s="14" t="e">
        <f t="shared" si="16"/>
        <v>#REF!</v>
      </c>
      <c r="AT21" s="1">
        <v>311.60000000000002</v>
      </c>
      <c r="AU21" s="1">
        <v>312.39999999999998</v>
      </c>
      <c r="AV21" s="1">
        <v>310.60000000000002</v>
      </c>
      <c r="AW21" s="1">
        <v>311.10000000000002</v>
      </c>
      <c r="AX21" s="1">
        <v>311.60000000000002</v>
      </c>
      <c r="AY21" s="1">
        <v>312.39999999999998</v>
      </c>
      <c r="AZ21" s="1">
        <v>307</v>
      </c>
      <c r="BA21" s="1">
        <v>309.39999999999998</v>
      </c>
      <c r="BB21" s="8"/>
      <c r="BC21" s="8"/>
      <c r="BD21" s="62"/>
      <c r="BE21" s="62"/>
      <c r="BF21" s="8"/>
      <c r="BG21" s="8"/>
      <c r="BH21" s="62"/>
      <c r="BI21" s="62"/>
      <c r="BJ21" s="165"/>
      <c r="BK21" s="165"/>
      <c r="BL21" s="164"/>
      <c r="BM21" s="164"/>
      <c r="BN21" s="8"/>
      <c r="BO21" s="8"/>
      <c r="BP21" s="62"/>
      <c r="BQ21" s="62"/>
      <c r="BR21" s="1"/>
      <c r="BS21" s="1"/>
      <c r="BT21" s="1"/>
      <c r="BU21" s="1"/>
      <c r="BV21" s="86"/>
      <c r="BW21" s="1"/>
      <c r="BX21" s="1"/>
      <c r="BY21" s="1"/>
      <c r="BZ21" s="1"/>
      <c r="CA21" s="1"/>
      <c r="CB21" s="1"/>
      <c r="CC21" s="86">
        <v>105.95</v>
      </c>
      <c r="CD21" s="1">
        <v>315.2</v>
      </c>
      <c r="CE21" s="1">
        <v>392</v>
      </c>
      <c r="CF21" s="1">
        <v>541</v>
      </c>
      <c r="CG21" s="1">
        <v>0.72458410351201474</v>
      </c>
      <c r="CH21" s="101">
        <v>89.736000000000004</v>
      </c>
      <c r="CI21" s="101">
        <v>10801</v>
      </c>
      <c r="CJ21" s="101">
        <f ca="1">IF(AND(MAX(OFFSET(CH20,-$CJ$5,0):CH20)&lt;CH21),1,IF(AND(MIN(OFFSET(CH20,-$CJ$5,0):CH20)&gt;CH21),-1,CJ20))</f>
        <v>1</v>
      </c>
      <c r="CK21" s="101">
        <f ca="1">IF(AND(MAX(OFFSET(CI20,-$CK$5,0):CI20)&lt;CI21),1,IF(AND(MIN(OFFSET(CI20,-$CK$5,0):CI20)&gt;CI21),-1,CK20))</f>
        <v>1</v>
      </c>
      <c r="CL21" s="1">
        <f ca="1">IF(AND(CJ20=-1,CK20=-1,D22&lt;&gt;""),AT21-D22,IF(AND(CJ20=1,CK20=1,D22&lt;&gt;""),D22-AT21,""))</f>
        <v>-0.40000000000003411</v>
      </c>
      <c r="CM21" s="1">
        <f t="shared" ca="1" si="19"/>
        <v>9.3999999999999773</v>
      </c>
      <c r="CN21" s="14">
        <f ca="1">IF(AND(CJ20=1,CK20=1,CH20&gt;CH19),D21-AT21,"")</f>
        <v>5.3999999999999773</v>
      </c>
      <c r="CO21" s="14">
        <f t="shared" ca="1" si="20"/>
        <v>4.1000000000000227</v>
      </c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</row>
    <row r="22" spans="1:176" s="12" customFormat="1">
      <c r="A22" s="1">
        <v>2013</v>
      </c>
      <c r="B22" s="1">
        <v>3</v>
      </c>
      <c r="C22" s="24">
        <v>41296</v>
      </c>
      <c r="D22" s="1">
        <v>311.2</v>
      </c>
      <c r="E22" s="1">
        <v>314.7</v>
      </c>
      <c r="F22" s="1">
        <v>309.39999999999998</v>
      </c>
      <c r="G22" s="1">
        <v>311.10000000000002</v>
      </c>
      <c r="H22" s="1">
        <v>96.63</v>
      </c>
      <c r="I22" s="1" t="e">
        <f t="shared" si="10"/>
        <v>#REF!</v>
      </c>
      <c r="J22" s="8"/>
      <c r="K22" s="8"/>
      <c r="L22" s="142"/>
      <c r="M22" s="142"/>
      <c r="N22" s="27">
        <f t="shared" si="0"/>
        <v>5.3000000000000114</v>
      </c>
      <c r="O22" s="27">
        <f t="shared" si="11"/>
        <v>317.2</v>
      </c>
      <c r="P22" s="27">
        <f t="shared" si="12"/>
        <v>305.40000000000003</v>
      </c>
      <c r="Q22" s="27" t="str">
        <f t="shared" si="1"/>
        <v/>
      </c>
      <c r="R22" s="27" t="str">
        <f t="shared" si="2"/>
        <v/>
      </c>
      <c r="S22" s="27" t="str">
        <f t="shared" si="3"/>
        <v/>
      </c>
      <c r="T22" s="27" t="str">
        <f t="shared" si="4"/>
        <v/>
      </c>
      <c r="U22" s="27" t="str">
        <f t="shared" si="5"/>
        <v/>
      </c>
      <c r="V22" s="158">
        <f t="shared" si="6"/>
        <v>0</v>
      </c>
      <c r="W22" s="27" t="e">
        <f t="shared" si="13"/>
        <v>#REF!</v>
      </c>
      <c r="X22" s="27" t="e">
        <f t="shared" si="14"/>
        <v>#REF!</v>
      </c>
      <c r="Y22" s="27" t="e">
        <f t="shared" si="7"/>
        <v>#REF!</v>
      </c>
      <c r="Z22" s="29">
        <v>96.06</v>
      </c>
      <c r="AA22" s="139">
        <f>ROUND((E22-F22)*AA$9,AA$7)</f>
        <v>3.2</v>
      </c>
      <c r="AB22" s="151">
        <f t="shared" si="17"/>
        <v>1.5618492294877662E-3</v>
      </c>
      <c r="AC22" s="136">
        <f>IF(OR(H21=0,H20=0),"",IF(AND(H21&gt;H20,AB22&gt;AA$3),"UP",IF(AND(H20&gt;H21,AB22&gt;AA$3),"DOWN",0)))</f>
        <v>0</v>
      </c>
      <c r="AD22" s="136">
        <f>ROUNDDOWN(AA$5*G21,AA$7)</f>
        <v>15.5</v>
      </c>
      <c r="AE22" s="136" t="str">
        <f>IF(AND(AC22="DOWN",AA21+D22&lt;=E22,D22+AA21-AD22+AB$9&gt;G22),-AD22,IF(AND(AC22="DOWN",AA21+D22&lt;=E22),D23-(AA21+D22),""))</f>
        <v/>
      </c>
      <c r="AF22" s="136" t="str">
        <f>IF(AND(AC22="UP",D22-AA21&gt;=F22,AB$9+D22-AA21+AD22&lt;=G22),-AD22,IF(AND(AC22="UP",D22-AA21&gt;=F22),(D22-AA21)-D23,""))</f>
        <v/>
      </c>
      <c r="AG22" s="136">
        <f t="shared" si="8"/>
        <v>0</v>
      </c>
      <c r="AH22" s="136" t="e">
        <f>SUM(AG$8:AG22)</f>
        <v>#REF!</v>
      </c>
      <c r="AI22" s="136" t="e">
        <f>-(MAX(AH$8:AH22)-AH22)</f>
        <v>#REF!</v>
      </c>
      <c r="AJ22" s="127">
        <v>311.60000000000002</v>
      </c>
      <c r="AK22" s="127">
        <v>313.3</v>
      </c>
      <c r="AL22" s="127">
        <v>307</v>
      </c>
      <c r="AM22" s="127">
        <v>312.2</v>
      </c>
      <c r="AN22" s="127">
        <f t="shared" si="18"/>
        <v>311.45</v>
      </c>
      <c r="AO22" s="127">
        <f t="shared" si="9"/>
        <v>9.9999999999965894E-2</v>
      </c>
      <c r="AP22" s="127">
        <f>IF(AND(E22&gt;AK22+AP$8,AO21&lt;AR$8),D23-AK22-AP$8,"")</f>
        <v>-3.8</v>
      </c>
      <c r="AQ22" s="14" t="e">
        <f t="shared" si="15"/>
        <v>#REF!</v>
      </c>
      <c r="AR22" s="127" t="str">
        <f>IF(AND(F22&lt;AL22-AP$8,AO21&lt;AR$8,AM22&lt;AN22),AL22-AP$8-D23,"")</f>
        <v/>
      </c>
      <c r="AS22" s="14" t="e">
        <f t="shared" si="16"/>
        <v>#REF!</v>
      </c>
      <c r="AT22" s="1">
        <v>310.3</v>
      </c>
      <c r="AU22" s="1">
        <v>311.5</v>
      </c>
      <c r="AV22" s="1">
        <v>310</v>
      </c>
      <c r="AW22" s="1">
        <v>310.3</v>
      </c>
      <c r="AX22" s="1">
        <v>310.3</v>
      </c>
      <c r="AY22" s="1">
        <v>311.5</v>
      </c>
      <c r="AZ22" s="1">
        <v>308</v>
      </c>
      <c r="BA22" s="1">
        <v>310.10000000000002</v>
      </c>
      <c r="BB22" s="8"/>
      <c r="BC22" s="8"/>
      <c r="BD22" s="62"/>
      <c r="BE22" s="62"/>
      <c r="BF22" s="8"/>
      <c r="BG22" s="8"/>
      <c r="BH22" s="62"/>
      <c r="BI22" s="62"/>
      <c r="BJ22" s="165"/>
      <c r="BK22" s="165"/>
      <c r="BL22" s="164"/>
      <c r="BM22" s="164"/>
      <c r="BN22" s="8"/>
      <c r="BO22" s="8"/>
      <c r="BP22" s="62"/>
      <c r="BQ22" s="62"/>
      <c r="BR22" s="1"/>
      <c r="BS22" s="1"/>
      <c r="BT22" s="1"/>
      <c r="BU22" s="1"/>
      <c r="BV22" s="86"/>
      <c r="BW22" s="1"/>
      <c r="BX22" s="1"/>
      <c r="BY22" s="1"/>
      <c r="BZ22" s="1"/>
      <c r="CA22" s="1"/>
      <c r="CB22" s="1"/>
      <c r="CC22" s="86">
        <v>105.6</v>
      </c>
      <c r="CD22" s="1">
        <v>310.60000000000002</v>
      </c>
      <c r="CE22" s="1">
        <v>640</v>
      </c>
      <c r="CF22" s="1">
        <v>509</v>
      </c>
      <c r="CG22" s="1">
        <v>1.2573673870333988</v>
      </c>
      <c r="CH22" s="101">
        <v>88.75</v>
      </c>
      <c r="CI22" s="101">
        <v>10621</v>
      </c>
      <c r="CJ22" s="101">
        <f ca="1">IF(AND(MAX(OFFSET(CH21,-$CJ$5,0):CH21)&lt;CH22),1,IF(AND(MIN(OFFSET(CH21,-$CJ$5,0):CH21)&gt;CH22),-1,CJ21))</f>
        <v>1</v>
      </c>
      <c r="CK22" s="101">
        <f ca="1">IF(AND(MAX(OFFSET(CI21,-$CK$5,0):CI21)&lt;CI22),1,IF(AND(MIN(OFFSET(CI21,-$CK$5,0):CI21)&gt;CI22),-1,CK21))</f>
        <v>-1</v>
      </c>
      <c r="CL22" s="1">
        <f ca="1">IF(AND(CJ21=-1,CK21=-1,D23&lt;&gt;""),AT22-D23,IF(AND(CJ21=1,CK21=1,D23&lt;&gt;""),D23-AT22,""))</f>
        <v>-0.5</v>
      </c>
      <c r="CM22" s="1">
        <f t="shared" ca="1" si="19"/>
        <v>8.8999999999999773</v>
      </c>
      <c r="CN22" s="14" t="str">
        <f ca="1">IF(AND(CJ21=1,CK21=1,CH21&gt;CH20),D22-AT22,"")</f>
        <v/>
      </c>
      <c r="CO22" s="14">
        <f t="shared" ca="1" si="20"/>
        <v>4.1000000000000227</v>
      </c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</row>
    <row r="23" spans="1:176" s="12" customFormat="1">
      <c r="A23" s="1">
        <v>2013</v>
      </c>
      <c r="B23" s="1">
        <v>4</v>
      </c>
      <c r="C23" s="24">
        <v>41297</v>
      </c>
      <c r="D23" s="1">
        <v>309.8</v>
      </c>
      <c r="E23" s="1">
        <v>313</v>
      </c>
      <c r="F23" s="1">
        <v>307</v>
      </c>
      <c r="G23" s="1">
        <v>308.10000000000002</v>
      </c>
      <c r="H23" s="1">
        <v>95.5</v>
      </c>
      <c r="I23" s="1" t="e">
        <f t="shared" si="10"/>
        <v>#REF!</v>
      </c>
      <c r="J23" s="8"/>
      <c r="K23" s="8"/>
      <c r="L23" s="142"/>
      <c r="M23" s="142"/>
      <c r="N23" s="27">
        <f t="shared" si="0"/>
        <v>6</v>
      </c>
      <c r="O23" s="27">
        <f t="shared" si="11"/>
        <v>316.40000000000003</v>
      </c>
      <c r="P23" s="27">
        <f t="shared" si="12"/>
        <v>305.8</v>
      </c>
      <c r="Q23" s="27" t="str">
        <f t="shared" si="1"/>
        <v/>
      </c>
      <c r="R23" s="27" t="str">
        <f t="shared" si="2"/>
        <v/>
      </c>
      <c r="S23" s="27" t="str">
        <f t="shared" si="3"/>
        <v/>
      </c>
      <c r="T23" s="27" t="str">
        <f t="shared" si="4"/>
        <v/>
      </c>
      <c r="U23" s="27" t="str">
        <f t="shared" si="5"/>
        <v/>
      </c>
      <c r="V23" s="158">
        <f t="shared" si="6"/>
        <v>0</v>
      </c>
      <c r="W23" s="27" t="e">
        <f t="shared" si="13"/>
        <v>#REF!</v>
      </c>
      <c r="X23" s="27" t="e">
        <f t="shared" si="14"/>
        <v>#REF!</v>
      </c>
      <c r="Y23" s="27" t="e">
        <f t="shared" si="7"/>
        <v>#REF!</v>
      </c>
      <c r="Z23" s="29">
        <v>96.59</v>
      </c>
      <c r="AA23" s="139">
        <f>ROUND((E23-F23)*AA$9,AA$7)</f>
        <v>3.6</v>
      </c>
      <c r="AB23" s="151">
        <f t="shared" si="17"/>
        <v>7.7171759307539389E-3</v>
      </c>
      <c r="AC23" s="136" t="str">
        <f>IF(OR(H22=0,H21=0),"",IF(AND(H22&gt;H21,AB23&gt;AA$3),"UP",IF(AND(H21&gt;H22,AB23&gt;AA$3),"DOWN",0)))</f>
        <v>UP</v>
      </c>
      <c r="AD23" s="136">
        <f>ROUNDDOWN(AA$5*G22,AA$7)</f>
        <v>15.5</v>
      </c>
      <c r="AE23" s="136" t="str">
        <f>IF(AND(AC23="DOWN",AA22+D23&lt;=E23,D23+AA22-AD23+AB$9&gt;G23),-AD23,IF(AND(AC23="DOWN",AA22+D23&lt;=E23),D24-(AA22+D23),""))</f>
        <v/>
      </c>
      <c r="AF23" s="136" t="str">
        <f>IF(AND(AC23="UP",D23-AA22&gt;=F23,AB$9+D23-AA22+AD23&lt;=G23),-AD23,IF(AND(AC23="UP",D23-AA22&gt;=F23),(D23-AA22)-D24,""))</f>
        <v/>
      </c>
      <c r="AG23" s="136">
        <f t="shared" si="8"/>
        <v>0</v>
      </c>
      <c r="AH23" s="136" t="e">
        <f>SUM(AG$8:AG23)</f>
        <v>#REF!</v>
      </c>
      <c r="AI23" s="136" t="e">
        <f>-(MAX(AH$8:AH23)-AH23)</f>
        <v>#REF!</v>
      </c>
      <c r="AJ23" s="127">
        <v>310.3</v>
      </c>
      <c r="AK23" s="127">
        <v>313</v>
      </c>
      <c r="AL23" s="127">
        <v>308</v>
      </c>
      <c r="AM23" s="127">
        <v>312.7</v>
      </c>
      <c r="AN23" s="127">
        <f t="shared" si="18"/>
        <v>313</v>
      </c>
      <c r="AO23" s="127">
        <f t="shared" si="9"/>
        <v>1.6999999999999886</v>
      </c>
      <c r="AP23" s="127" t="str">
        <f>IF(AND(E23&gt;AK23+AP$8,AO22&lt;AR$8),D24-AK23-AP$8,"")</f>
        <v/>
      </c>
      <c r="AQ23" s="14" t="e">
        <f t="shared" si="15"/>
        <v>#REF!</v>
      </c>
      <c r="AR23" s="127">
        <f>IF(AND(F23&lt;AL23-AP$8,AO22&lt;AR$8,AM23&lt;AN23),AL23-AP$8-D24,"")</f>
        <v>0.19999999999998863</v>
      </c>
      <c r="AS23" s="14" t="e">
        <f t="shared" si="16"/>
        <v>#REF!</v>
      </c>
      <c r="AT23" s="1">
        <v>309</v>
      </c>
      <c r="AU23" s="1">
        <v>310.10000000000002</v>
      </c>
      <c r="AV23" s="1">
        <v>308.39999999999998</v>
      </c>
      <c r="AW23" s="1">
        <v>308.60000000000002</v>
      </c>
      <c r="AX23" s="1">
        <v>309</v>
      </c>
      <c r="AY23" s="1">
        <v>310.10000000000002</v>
      </c>
      <c r="AZ23" s="1">
        <v>308.10000000000002</v>
      </c>
      <c r="BA23" s="1">
        <v>309.10000000000002</v>
      </c>
      <c r="BB23" s="8"/>
      <c r="BC23" s="8"/>
      <c r="BD23" s="62"/>
      <c r="BE23" s="62"/>
      <c r="BF23" s="8"/>
      <c r="BG23" s="8"/>
      <c r="BH23" s="62"/>
      <c r="BI23" s="62"/>
      <c r="BJ23" s="165"/>
      <c r="BK23" s="165"/>
      <c r="BL23" s="164"/>
      <c r="BM23" s="164"/>
      <c r="BN23" s="8"/>
      <c r="BO23" s="8"/>
      <c r="BP23" s="62"/>
      <c r="BQ23" s="62"/>
      <c r="BR23" s="1"/>
      <c r="BS23" s="1"/>
      <c r="BT23" s="1"/>
      <c r="BU23" s="1"/>
      <c r="BV23" s="86"/>
      <c r="BW23" s="1"/>
      <c r="BX23" s="1"/>
      <c r="BY23" s="1"/>
      <c r="BZ23" s="1"/>
      <c r="CA23" s="1"/>
      <c r="CB23" s="1"/>
      <c r="CC23" s="86">
        <v>105</v>
      </c>
      <c r="CD23" s="1">
        <v>311</v>
      </c>
      <c r="CE23" s="1">
        <v>597</v>
      </c>
      <c r="CF23" s="1">
        <v>525</v>
      </c>
      <c r="CG23" s="1">
        <v>1.1371428571428572</v>
      </c>
      <c r="CH23" s="101">
        <v>88.638999999999996</v>
      </c>
      <c r="CI23" s="101">
        <v>10507</v>
      </c>
      <c r="CJ23" s="101">
        <f ca="1">IF(AND(MAX(OFFSET(CH22,-$CJ$5,0):CH22)&lt;CH23),1,IF(AND(MIN(OFFSET(CH22,-$CJ$5,0):CH22)&gt;CH23),-1,CJ22))</f>
        <v>1</v>
      </c>
      <c r="CK23" s="101">
        <f ca="1">IF(AND(MAX(OFFSET(CI22,-$CK$5,0):CI22)&lt;CI23),1,IF(AND(MIN(OFFSET(CI22,-$CK$5,0):CI22)&gt;CI23),-1,CK22))</f>
        <v>-1</v>
      </c>
      <c r="CL23" s="1" t="str">
        <f ca="1">IF(AND(CJ22=-1,CK22=-1,D24&lt;&gt;""),AT23-D24,IF(AND(CJ22=1,CK22=1,D24&lt;&gt;""),D24-AT23,""))</f>
        <v/>
      </c>
      <c r="CM23" s="1">
        <f t="shared" ca="1" si="19"/>
        <v>8.8999999999999773</v>
      </c>
      <c r="CN23" s="14" t="str">
        <f ca="1">IF(AND(CJ22=1,CK22=1,CH22&gt;CH21),D23-AT23,"")</f>
        <v/>
      </c>
      <c r="CO23" s="14">
        <f t="shared" ca="1" si="20"/>
        <v>4.1000000000000227</v>
      </c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</row>
    <row r="24" spans="1:176" s="12" customFormat="1">
      <c r="A24" s="1">
        <v>2013</v>
      </c>
      <c r="B24" s="1">
        <v>5</v>
      </c>
      <c r="C24" s="24">
        <v>41298</v>
      </c>
      <c r="D24" s="1">
        <v>307.5</v>
      </c>
      <c r="E24" s="1">
        <v>309.10000000000002</v>
      </c>
      <c r="F24" s="1">
        <v>306.10000000000002</v>
      </c>
      <c r="G24" s="1">
        <v>307.10000000000002</v>
      </c>
      <c r="H24" s="1">
        <v>96.07</v>
      </c>
      <c r="I24" s="1" t="e">
        <f t="shared" si="10"/>
        <v>#REF!</v>
      </c>
      <c r="J24" s="8"/>
      <c r="K24" s="8"/>
      <c r="L24" s="142"/>
      <c r="M24" s="142"/>
      <c r="N24" s="27">
        <f t="shared" si="0"/>
        <v>3</v>
      </c>
      <c r="O24" s="27">
        <f t="shared" si="11"/>
        <v>314.10000000000002</v>
      </c>
      <c r="P24" s="27">
        <f t="shared" si="12"/>
        <v>302.10000000000002</v>
      </c>
      <c r="Q24" s="27" t="str">
        <f t="shared" si="1"/>
        <v/>
      </c>
      <c r="R24" s="27" t="str">
        <f t="shared" si="2"/>
        <v/>
      </c>
      <c r="S24" s="27" t="str">
        <f t="shared" si="3"/>
        <v/>
      </c>
      <c r="T24" s="27" t="str">
        <f t="shared" si="4"/>
        <v/>
      </c>
      <c r="U24" s="27" t="str">
        <f t="shared" si="5"/>
        <v/>
      </c>
      <c r="V24" s="158">
        <f t="shared" si="6"/>
        <v>0</v>
      </c>
      <c r="W24" s="27" t="e">
        <f t="shared" si="13"/>
        <v>#REF!</v>
      </c>
      <c r="X24" s="27" t="e">
        <f t="shared" si="14"/>
        <v>#REF!</v>
      </c>
      <c r="Y24" s="27" t="e">
        <f t="shared" si="7"/>
        <v>#REF!</v>
      </c>
      <c r="Z24" s="29">
        <v>95.39</v>
      </c>
      <c r="AA24" s="139">
        <f>ROUND((E24-F24)*AA$9,AA$7)</f>
        <v>1.8</v>
      </c>
      <c r="AB24" s="151">
        <f t="shared" si="17"/>
        <v>1.1694090862051087E-2</v>
      </c>
      <c r="AC24" s="136" t="str">
        <f>IF(OR(H23=0,H22=0),"",IF(AND(H23&gt;H22,AB24&gt;AA$3),"UP",IF(AND(H22&gt;H23,AB24&gt;AA$3),"DOWN",0)))</f>
        <v>DOWN</v>
      </c>
      <c r="AD24" s="136">
        <f>ROUNDDOWN(AA$5*G23,AA$7)</f>
        <v>15.4</v>
      </c>
      <c r="AE24" s="136" t="str">
        <f>IF(AND(AC24="DOWN",AA23+D24&lt;=E24,D24+AA23-AD24+AB$9&gt;G24),-AD24,IF(AND(AC24="DOWN",AA23+D24&lt;=E24),D25-(AA23+D24),""))</f>
        <v/>
      </c>
      <c r="AF24" s="136" t="str">
        <f>IF(AND(AC24="UP",D24-AA23&gt;=F24,AB$9+D24-AA23+AD24&lt;=G24),-AD24,IF(AND(AC24="UP",D24-AA23&gt;=F24),(D24-AA23)-D25,""))</f>
        <v/>
      </c>
      <c r="AG24" s="136">
        <f t="shared" si="8"/>
        <v>0</v>
      </c>
      <c r="AH24" s="136" t="e">
        <f>SUM(AG$8:AG24)</f>
        <v>#REF!</v>
      </c>
      <c r="AI24" s="136" t="e">
        <f>-(MAX(AH$8:AH24)-AH24)</f>
        <v>#REF!</v>
      </c>
      <c r="AJ24" s="127">
        <v>309</v>
      </c>
      <c r="AK24" s="127">
        <v>310.10000000000002</v>
      </c>
      <c r="AL24" s="127">
        <v>306.39999999999998</v>
      </c>
      <c r="AM24" s="127">
        <v>307.89999999999998</v>
      </c>
      <c r="AN24" s="127">
        <f t="shared" si="18"/>
        <v>311.64999999999998</v>
      </c>
      <c r="AO24" s="127">
        <f t="shared" si="9"/>
        <v>0.39999999999997726</v>
      </c>
      <c r="AP24" s="127" t="str">
        <f>IF(AND(E24&gt;AK24+AP$8,AO23&lt;AR$8),D25-AK24-AP$8,"")</f>
        <v/>
      </c>
      <c r="AQ24" s="14" t="e">
        <f t="shared" si="15"/>
        <v>#REF!</v>
      </c>
      <c r="AR24" s="127" t="str">
        <f>IF(AND(F24&lt;AL24-AP$8,AO23&lt;AR$8,AM24&lt;AN24),AL24-AP$8-D25,"")</f>
        <v/>
      </c>
      <c r="AS24" s="14" t="e">
        <f t="shared" si="16"/>
        <v>#REF!</v>
      </c>
      <c r="AT24" s="1">
        <v>306.7</v>
      </c>
      <c r="AU24" s="1">
        <v>307</v>
      </c>
      <c r="AV24" s="1">
        <v>305.60000000000002</v>
      </c>
      <c r="AW24" s="1">
        <v>306.89999999999998</v>
      </c>
      <c r="AX24" s="1">
        <v>306.7</v>
      </c>
      <c r="AY24" s="1">
        <v>308.3</v>
      </c>
      <c r="AZ24" s="1">
        <v>305.60000000000002</v>
      </c>
      <c r="BA24" s="1">
        <v>307.89999999999998</v>
      </c>
      <c r="BB24" s="8"/>
      <c r="BC24" s="8"/>
      <c r="BD24" s="62"/>
      <c r="BE24" s="62"/>
      <c r="BF24" s="8"/>
      <c r="BG24" s="8"/>
      <c r="BH24" s="62"/>
      <c r="BI24" s="62"/>
      <c r="BJ24" s="165"/>
      <c r="BK24" s="165"/>
      <c r="BL24" s="164"/>
      <c r="BM24" s="164"/>
      <c r="BN24" s="8"/>
      <c r="BO24" s="8"/>
      <c r="BP24" s="62"/>
      <c r="BQ24" s="62"/>
      <c r="BR24" s="1"/>
      <c r="BS24" s="1"/>
      <c r="BT24" s="1"/>
      <c r="BU24" s="1"/>
      <c r="BV24" s="86"/>
      <c r="BW24" s="1"/>
      <c r="BX24" s="1"/>
      <c r="BY24" s="1"/>
      <c r="BZ24" s="1"/>
      <c r="CA24" s="1"/>
      <c r="CB24" s="1"/>
      <c r="CC24" s="86">
        <v>104.1</v>
      </c>
      <c r="CD24" s="1">
        <v>307.5</v>
      </c>
      <c r="CE24" s="1">
        <v>482</v>
      </c>
      <c r="CF24" s="1">
        <v>891</v>
      </c>
      <c r="CG24" s="1">
        <v>0.54096520763187428</v>
      </c>
      <c r="CH24" s="101">
        <v>89.962999999999994</v>
      </c>
      <c r="CI24" s="101">
        <v>10783</v>
      </c>
      <c r="CJ24" s="101">
        <f ca="1">IF(AND(MAX(OFFSET(CH23,-$CJ$5,0):CH23)&lt;CH24),1,IF(AND(MIN(OFFSET(CH23,-$CJ$5,0):CH23)&gt;CH24),-1,CJ23))</f>
        <v>1</v>
      </c>
      <c r="CK24" s="101">
        <f ca="1">IF(AND(MAX(OFFSET(CI23,-$CK$5,0):CI23)&lt;CI24),1,IF(AND(MIN(OFFSET(CI23,-$CK$5,0):CI23)&gt;CI24),-1,CK23))</f>
        <v>-1</v>
      </c>
      <c r="CL24" s="1" t="str">
        <f ca="1">IF(AND(CJ23=-1,CK23=-1,D25&lt;&gt;""),AT24-D25,IF(AND(CJ23=1,CK23=1,D25&lt;&gt;""),D25-AT24,""))</f>
        <v/>
      </c>
      <c r="CM24" s="1">
        <f t="shared" ca="1" si="19"/>
        <v>8.8999999999999773</v>
      </c>
      <c r="CN24" s="14" t="str">
        <f ca="1">IF(AND(CJ23=1,CK23=1,CH23&gt;CH22),D24-AT24,"")</f>
        <v/>
      </c>
      <c r="CO24" s="14">
        <f t="shared" ca="1" si="20"/>
        <v>4.1000000000000227</v>
      </c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</row>
    <row r="25" spans="1:176" s="12" customFormat="1">
      <c r="A25" s="1">
        <v>2013</v>
      </c>
      <c r="B25" s="1">
        <v>6</v>
      </c>
      <c r="C25" s="24">
        <v>41299</v>
      </c>
      <c r="D25" s="1">
        <v>311</v>
      </c>
      <c r="E25" s="1">
        <v>313.60000000000002</v>
      </c>
      <c r="F25" s="1">
        <v>308.60000000000002</v>
      </c>
      <c r="G25" s="1">
        <v>311.5</v>
      </c>
      <c r="H25" s="1">
        <v>95.88</v>
      </c>
      <c r="I25" s="1" t="e">
        <f t="shared" si="10"/>
        <v>#REF!</v>
      </c>
      <c r="J25" s="8"/>
      <c r="K25" s="8"/>
      <c r="L25" s="142"/>
      <c r="M25" s="142"/>
      <c r="N25" s="27">
        <f t="shared" si="0"/>
        <v>5</v>
      </c>
      <c r="O25" s="27">
        <f t="shared" si="11"/>
        <v>310.10000000000002</v>
      </c>
      <c r="P25" s="27">
        <f t="shared" si="12"/>
        <v>304.10000000000002</v>
      </c>
      <c r="Q25" s="27" t="str">
        <f t="shared" si="1"/>
        <v/>
      </c>
      <c r="R25" s="27" t="str">
        <f t="shared" si="2"/>
        <v/>
      </c>
      <c r="S25" s="27" t="str">
        <f t="shared" si="3"/>
        <v/>
      </c>
      <c r="T25" s="27" t="str">
        <f t="shared" si="4"/>
        <v/>
      </c>
      <c r="U25" s="27" t="str">
        <f t="shared" si="5"/>
        <v/>
      </c>
      <c r="V25" s="158">
        <f t="shared" si="6"/>
        <v>0</v>
      </c>
      <c r="W25" s="27" t="e">
        <f t="shared" si="13"/>
        <v>#REF!</v>
      </c>
      <c r="X25" s="27" t="e">
        <f t="shared" si="14"/>
        <v>#REF!</v>
      </c>
      <c r="Y25" s="27" t="e">
        <f t="shared" si="7"/>
        <v>#REF!</v>
      </c>
      <c r="Z25" s="29">
        <v>96.22</v>
      </c>
      <c r="AA25" s="139">
        <f>ROUND((E25-F25)*AA$9,AA$7)</f>
        <v>3</v>
      </c>
      <c r="AB25" s="151">
        <f t="shared" si="17"/>
        <v>5.9685863874345824E-3</v>
      </c>
      <c r="AC25" s="136" t="str">
        <f>IF(OR(H24=0,H23=0),"",IF(AND(H24&gt;H23,AB25&gt;AA$3),"UP",IF(AND(H23&gt;H24,AB25&gt;AA$3),"DOWN",0)))</f>
        <v>UP</v>
      </c>
      <c r="AD25" s="136">
        <f>ROUNDDOWN(AA$5*G24,AA$7)</f>
        <v>15.3</v>
      </c>
      <c r="AE25" s="136" t="str">
        <f>IF(AND(AC25="DOWN",AA24+D25&lt;=E25,D25+AA24-AD25+AB$9&gt;G25),-AD25,IF(AND(AC25="DOWN",AA24+D25&lt;=E25),D26-(AA24+D25),""))</f>
        <v/>
      </c>
      <c r="AF25" s="136">
        <f>IF(AND(AC25="UP",D25-AA24&gt;=F25,AB$9+D25-AA24+AD25&lt;=G25),-AD25,IF(AND(AC25="UP",D25-AA24&gt;=F25),(D25-AA24)-D26,""))</f>
        <v>-7.1000000000000227</v>
      </c>
      <c r="AG25" s="136">
        <f t="shared" si="8"/>
        <v>-7.1000000000000227</v>
      </c>
      <c r="AH25" s="136" t="e">
        <f>SUM(AG$8:AG25)</f>
        <v>#REF!</v>
      </c>
      <c r="AI25" s="136" t="e">
        <f>-(MAX(AH$8:AH25)-AH25)</f>
        <v>#REF!</v>
      </c>
      <c r="AJ25" s="127">
        <v>306.7</v>
      </c>
      <c r="AK25" s="127">
        <v>311.39999999999998</v>
      </c>
      <c r="AL25" s="127">
        <v>305.60000000000002</v>
      </c>
      <c r="AM25" s="127">
        <v>309.3</v>
      </c>
      <c r="AN25" s="127">
        <f t="shared" si="18"/>
        <v>310.52499999999998</v>
      </c>
      <c r="AO25" s="127">
        <f t="shared" si="9"/>
        <v>0.5</v>
      </c>
      <c r="AP25" s="127">
        <f>IF(AND(E25&gt;AK25+AP$8,AO24&lt;AR$8),D26-AK25-AP$8,"")</f>
        <v>4.6000000000000343</v>
      </c>
      <c r="AQ25" s="14" t="e">
        <f t="shared" si="15"/>
        <v>#REF!</v>
      </c>
      <c r="AR25" s="127" t="str">
        <f>IF(AND(F25&lt;AL25-AP$8,AO24&lt;AR$8,AM25&lt;AN25),AL25-AP$8-D26,"")</f>
        <v/>
      </c>
      <c r="AS25" s="14" t="e">
        <f t="shared" si="16"/>
        <v>#REF!</v>
      </c>
      <c r="AT25" s="1">
        <v>311.60000000000002</v>
      </c>
      <c r="AU25" s="1">
        <v>313.8</v>
      </c>
      <c r="AV25" s="1">
        <v>310.5</v>
      </c>
      <c r="AW25" s="1">
        <v>312.10000000000002</v>
      </c>
      <c r="AX25" s="1">
        <v>311.60000000000002</v>
      </c>
      <c r="AY25" s="1">
        <v>313.8</v>
      </c>
      <c r="AZ25" s="1">
        <v>310.5</v>
      </c>
      <c r="BA25" s="1">
        <v>312.10000000000002</v>
      </c>
      <c r="BB25" s="8"/>
      <c r="BC25" s="8"/>
      <c r="BD25" s="62"/>
      <c r="BE25" s="62"/>
      <c r="BF25" s="8"/>
      <c r="BG25" s="8"/>
      <c r="BH25" s="62"/>
      <c r="BI25" s="62"/>
      <c r="BJ25" s="165"/>
      <c r="BK25" s="165"/>
      <c r="BL25" s="164"/>
      <c r="BM25" s="164"/>
      <c r="BN25" s="8"/>
      <c r="BO25" s="8"/>
      <c r="BP25" s="62"/>
      <c r="BQ25" s="62"/>
      <c r="BR25" s="1"/>
      <c r="BS25" s="1"/>
      <c r="BT25" s="1"/>
      <c r="BU25" s="1"/>
      <c r="BV25" s="86"/>
      <c r="BW25" s="1"/>
      <c r="BX25" s="1"/>
      <c r="BY25" s="1"/>
      <c r="BZ25" s="1"/>
      <c r="CA25" s="1"/>
      <c r="CB25" s="1"/>
      <c r="CC25" s="86">
        <v>104.5</v>
      </c>
      <c r="CD25" s="1">
        <v>309.39999999999998</v>
      </c>
      <c r="CE25" s="1">
        <v>551</v>
      </c>
      <c r="CF25" s="1">
        <v>526</v>
      </c>
      <c r="CG25" s="1">
        <v>1.0475285171102662</v>
      </c>
      <c r="CH25">
        <v>91.06</v>
      </c>
      <c r="CI25">
        <v>10968</v>
      </c>
      <c r="CJ25" s="101">
        <f ca="1">IF(AND(MAX(OFFSET(CH24,-$CJ$5,0):CH24)&lt;CH25),1,IF(AND(MIN(OFFSET(CH24,-$CJ$5,0):CH24)&gt;CH25),-1,CJ24))</f>
        <v>1</v>
      </c>
      <c r="CK25" s="101">
        <f ca="1">IF(AND(MAX(OFFSET(CI24,-$CK$5,0):CI24)&lt;CI25),1,IF(AND(MIN(OFFSET(CI24,-$CK$5,0):CI24)&gt;CI25),-1,CK24))</f>
        <v>1</v>
      </c>
      <c r="CL25" s="1" t="str">
        <f ca="1">IF(AND(CJ24=-1,CK24=-1,D26&lt;&gt;""),AT25-D26,IF(AND(CJ24=1,CK24=1,D26&lt;&gt;""),D26-AT25,""))</f>
        <v/>
      </c>
      <c r="CM25" s="1">
        <f t="shared" ca="1" si="19"/>
        <v>8.8999999999999773</v>
      </c>
      <c r="CN25" s="14" t="str">
        <f ca="1">IF(AND(CJ24=1,CK24=1,CH24&gt;CH23),D25-AT25,"")</f>
        <v/>
      </c>
      <c r="CO25" s="14">
        <f t="shared" ca="1" si="20"/>
        <v>4.1000000000000227</v>
      </c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</row>
    <row r="26" spans="1:176" s="12" customFormat="1">
      <c r="A26" s="1">
        <v>2013</v>
      </c>
      <c r="B26" s="1">
        <v>2</v>
      </c>
      <c r="C26" s="24">
        <v>41302</v>
      </c>
      <c r="D26" s="1">
        <v>316.3</v>
      </c>
      <c r="E26" s="1">
        <v>316.3</v>
      </c>
      <c r="F26" s="1">
        <v>313.2</v>
      </c>
      <c r="G26" s="1">
        <v>313.7</v>
      </c>
      <c r="H26" s="1">
        <v>96.53</v>
      </c>
      <c r="I26" s="1" t="e">
        <f t="shared" si="10"/>
        <v>#REF!</v>
      </c>
      <c r="J26" s="8"/>
      <c r="K26" s="8"/>
      <c r="L26" s="142"/>
      <c r="M26" s="142"/>
      <c r="N26" s="27">
        <f t="shared" si="0"/>
        <v>3.1000000000000227</v>
      </c>
      <c r="O26" s="27">
        <f t="shared" si="11"/>
        <v>316.5</v>
      </c>
      <c r="P26" s="27">
        <f t="shared" si="12"/>
        <v>306.5</v>
      </c>
      <c r="Q26" s="27" t="str">
        <f t="shared" si="1"/>
        <v/>
      </c>
      <c r="R26" s="27" t="str">
        <f t="shared" si="2"/>
        <v/>
      </c>
      <c r="S26" s="27" t="str">
        <f t="shared" si="3"/>
        <v/>
      </c>
      <c r="T26" s="27" t="str">
        <f t="shared" si="4"/>
        <v/>
      </c>
      <c r="U26" s="27" t="str">
        <f t="shared" si="5"/>
        <v/>
      </c>
      <c r="V26" s="158">
        <f t="shared" si="6"/>
        <v>0</v>
      </c>
      <c r="W26" s="27" t="e">
        <f t="shared" si="13"/>
        <v>#REF!</v>
      </c>
      <c r="X26" s="27" t="e">
        <f t="shared" si="14"/>
        <v>#REF!</v>
      </c>
      <c r="Y26" s="27" t="e">
        <f t="shared" si="7"/>
        <v>#REF!</v>
      </c>
      <c r="Z26" s="29">
        <v>95.94</v>
      </c>
      <c r="AA26" s="139">
        <f>ROUND((E26-F26)*AA$9,AA$7)</f>
        <v>1.9</v>
      </c>
      <c r="AB26" s="151">
        <f t="shared" si="17"/>
        <v>1.9777245758301198E-3</v>
      </c>
      <c r="AC26" s="136">
        <f>IF(OR(H25=0,H24=0),"",IF(AND(H25&gt;H24,AB26&gt;AA$3),"UP",IF(AND(H24&gt;H25,AB26&gt;AA$3),"DOWN",0)))</f>
        <v>0</v>
      </c>
      <c r="AD26" s="136">
        <f>ROUNDDOWN(AA$5*G25,AA$7)</f>
        <v>15.5</v>
      </c>
      <c r="AE26" s="136" t="str">
        <f>IF(AND(AC26="DOWN",AA25+D26&lt;=E26,D26+AA25-AD26+AB$9&gt;G26),-AD26,IF(AND(AC26="DOWN",AA25+D26&lt;=E26),D27-(AA25+D26),""))</f>
        <v/>
      </c>
      <c r="AF26" s="136" t="str">
        <f>IF(AND(AC26="UP",D26-AA25&gt;=F26,AB$9+D26-AA25+AD26&lt;=G26),-AD26,IF(AND(AC26="UP",D26-AA25&gt;=F26),(D26-AA25)-D27,""))</f>
        <v/>
      </c>
      <c r="AG26" s="136">
        <f t="shared" si="8"/>
        <v>0</v>
      </c>
      <c r="AH26" s="136" t="e">
        <f>SUM(AG$8:AG26)</f>
        <v>#REF!</v>
      </c>
      <c r="AI26" s="136" t="e">
        <f>-(MAX(AH$8:AH26)-AH26)</f>
        <v>#REF!</v>
      </c>
      <c r="AJ26" s="127">
        <v>316.3</v>
      </c>
      <c r="AK26" s="127">
        <v>316.3</v>
      </c>
      <c r="AL26" s="127">
        <v>313.2</v>
      </c>
      <c r="AM26" s="127">
        <v>314</v>
      </c>
      <c r="AN26" s="127">
        <f t="shared" si="18"/>
        <v>310.97499999999997</v>
      </c>
      <c r="AO26" s="127">
        <f t="shared" si="9"/>
        <v>2.6000000000000227</v>
      </c>
      <c r="AP26" s="127" t="str">
        <f>IF(AND(E26&gt;AK26+AP$8,AO25&lt;AR$8),D27-AK26-AP$8,"")</f>
        <v/>
      </c>
      <c r="AQ26" s="14" t="e">
        <f t="shared" si="15"/>
        <v>#REF!</v>
      </c>
      <c r="AR26" s="127" t="str">
        <f>IF(AND(F26&lt;AL26-AP$8,AO25&lt;AR$8,AM26&lt;AN26),AL26-AP$8-D27,"")</f>
        <v/>
      </c>
      <c r="AS26" s="14" t="e">
        <f t="shared" si="16"/>
        <v>#REF!</v>
      </c>
      <c r="AT26" s="1">
        <v>312.89999999999998</v>
      </c>
      <c r="AU26" s="1">
        <v>313.3</v>
      </c>
      <c r="AV26" s="1">
        <v>311.3</v>
      </c>
      <c r="AW26" s="1">
        <v>312.2</v>
      </c>
      <c r="AX26" s="1">
        <v>312.89999999999998</v>
      </c>
      <c r="AY26" s="1">
        <v>313.3</v>
      </c>
      <c r="AZ26" s="1">
        <v>311.3</v>
      </c>
      <c r="BA26" s="1">
        <v>311.89999999999998</v>
      </c>
      <c r="BB26" s="8"/>
      <c r="BC26" s="8"/>
      <c r="BD26" s="62"/>
      <c r="BE26" s="62"/>
      <c r="BF26" s="8"/>
      <c r="BG26" s="8"/>
      <c r="BH26" s="62"/>
      <c r="BI26" s="62"/>
      <c r="BJ26" s="165"/>
      <c r="BK26" s="165"/>
      <c r="BL26" s="164"/>
      <c r="BM26" s="164"/>
      <c r="BN26" s="8"/>
      <c r="BO26" s="8"/>
      <c r="BP26" s="62"/>
      <c r="BQ26" s="62"/>
      <c r="BR26" s="1"/>
      <c r="BS26" s="1"/>
      <c r="BT26" s="1"/>
      <c r="BU26" s="1"/>
      <c r="BV26" s="86"/>
      <c r="BW26" s="1"/>
      <c r="BX26" s="1"/>
      <c r="BY26" s="1"/>
      <c r="BZ26" s="1"/>
      <c r="CA26" s="1"/>
      <c r="CB26" s="1"/>
      <c r="CC26" s="86">
        <v>103</v>
      </c>
      <c r="CD26" s="1">
        <v>314.39999999999998</v>
      </c>
      <c r="CE26" s="1">
        <v>558</v>
      </c>
      <c r="CF26" s="1">
        <v>420</v>
      </c>
      <c r="CG26" s="1">
        <v>1.3285714285714285</v>
      </c>
      <c r="CH26">
        <v>90.765000000000001</v>
      </c>
      <c r="CI26">
        <v>10778</v>
      </c>
      <c r="CJ26" s="101">
        <f ca="1">IF(AND(MAX(OFFSET(CH25,-$CJ$5,0):CH25)&lt;CH26),1,IF(AND(MIN(OFFSET(CH25,-$CJ$5,0):CH25)&gt;CH26),-1,CJ25))</f>
        <v>1</v>
      </c>
      <c r="CK26" s="101">
        <f ca="1">IF(AND(MAX(OFFSET(CI25,-$CK$5,0):CI25)&lt;CI26),1,IF(AND(MIN(OFFSET(CI25,-$CK$5,0):CI25)&gt;CI26),-1,CK25))</f>
        <v>1</v>
      </c>
      <c r="CL26" s="1">
        <f ca="1">IF(AND(CJ25=-1,CK25=-1,D27&lt;&gt;""),AT26-D27,IF(AND(CJ25=1,CK25=1,D27&lt;&gt;""),D27-AT26,""))</f>
        <v>-2.5</v>
      </c>
      <c r="CM26" s="1">
        <f t="shared" ca="1" si="19"/>
        <v>6.3999999999999773</v>
      </c>
      <c r="CN26" s="14">
        <f ca="1">IF(AND(CJ25=1,CK25=1,CH25&gt;CH24),D26-AT26,"")</f>
        <v>3.4000000000000341</v>
      </c>
      <c r="CO26" s="14">
        <f t="shared" ca="1" si="20"/>
        <v>7.5000000000000568</v>
      </c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</row>
    <row r="27" spans="1:176" s="12" customFormat="1">
      <c r="A27" s="1">
        <v>2013</v>
      </c>
      <c r="B27" s="1">
        <v>3</v>
      </c>
      <c r="C27" s="24">
        <v>41303</v>
      </c>
      <c r="D27" s="1">
        <v>310.39999999999998</v>
      </c>
      <c r="E27" s="1">
        <v>314.2</v>
      </c>
      <c r="F27" s="1">
        <v>309.60000000000002</v>
      </c>
      <c r="G27" s="1">
        <v>312.3</v>
      </c>
      <c r="H27" s="1">
        <v>97.42</v>
      </c>
      <c r="I27" s="1" t="e">
        <f t="shared" si="10"/>
        <v>#REF!</v>
      </c>
      <c r="J27" s="8"/>
      <c r="K27" s="8"/>
      <c r="L27" s="142"/>
      <c r="M27" s="142"/>
      <c r="N27" s="27">
        <f t="shared" si="0"/>
        <v>4.5999999999999659</v>
      </c>
      <c r="O27" s="27">
        <f t="shared" si="11"/>
        <v>316.8</v>
      </c>
      <c r="P27" s="27">
        <f t="shared" si="12"/>
        <v>310.59999999999997</v>
      </c>
      <c r="Q27" s="27" t="str">
        <f t="shared" si="1"/>
        <v/>
      </c>
      <c r="R27" s="27" t="str">
        <f t="shared" si="2"/>
        <v/>
      </c>
      <c r="S27" s="27" t="str">
        <f t="shared" si="3"/>
        <v/>
      </c>
      <c r="T27" s="27" t="str">
        <f t="shared" si="4"/>
        <v/>
      </c>
      <c r="U27" s="27" t="str">
        <f t="shared" si="5"/>
        <v/>
      </c>
      <c r="V27" s="158">
        <f t="shared" si="6"/>
        <v>0</v>
      </c>
      <c r="W27" s="27" t="e">
        <f t="shared" si="13"/>
        <v>#REF!</v>
      </c>
      <c r="X27" s="27" t="e">
        <f t="shared" si="14"/>
        <v>#REF!</v>
      </c>
      <c r="Y27" s="27" t="e">
        <f t="shared" si="7"/>
        <v>#REF!</v>
      </c>
      <c r="Z27" s="29">
        <v>96.73</v>
      </c>
      <c r="AA27" s="139">
        <f>ROUND((E27-F27)*AA$9,AA$7)</f>
        <v>2.8</v>
      </c>
      <c r="AB27" s="151">
        <f t="shared" si="17"/>
        <v>6.7793074676680831E-3</v>
      </c>
      <c r="AC27" s="136" t="str">
        <f>IF(OR(H26=0,H25=0),"",IF(AND(H26&gt;H25,AB27&gt;AA$3),"UP",IF(AND(H25&gt;H26,AB27&gt;AA$3),"DOWN",0)))</f>
        <v>UP</v>
      </c>
      <c r="AD27" s="136">
        <f>ROUNDDOWN(AA$5*G26,AA$7)</f>
        <v>15.6</v>
      </c>
      <c r="AE27" s="136" t="str">
        <f>IF(AND(AC27="DOWN",AA26+D27&lt;=E27,D27+AA26-AD27+AB$9&gt;G27),-AD27,IF(AND(AC27="DOWN",AA26+D27&lt;=E27),D28-(AA26+D27),""))</f>
        <v/>
      </c>
      <c r="AF27" s="136" t="str">
        <f>IF(AND(AC27="UP",D27-AA26&gt;=F27,AB$9+D27-AA26+AD27&lt;=G27),-AD27,IF(AND(AC27="UP",D27-AA26&gt;=F27),(D27-AA26)-D28,""))</f>
        <v/>
      </c>
      <c r="AG27" s="136">
        <f t="shared" si="8"/>
        <v>0</v>
      </c>
      <c r="AH27" s="136" t="e">
        <f>SUM(AG$8:AG27)</f>
        <v>#REF!</v>
      </c>
      <c r="AI27" s="136" t="e">
        <f>-(MAX(AH$8:AH27)-AH27)</f>
        <v>#REF!</v>
      </c>
      <c r="AJ27" s="127">
        <v>312.89999999999998</v>
      </c>
      <c r="AK27" s="127">
        <v>313.3</v>
      </c>
      <c r="AL27" s="127">
        <v>309.60000000000002</v>
      </c>
      <c r="AM27" s="127">
        <v>310.8</v>
      </c>
      <c r="AN27" s="127">
        <f t="shared" si="18"/>
        <v>310.5</v>
      </c>
      <c r="AO27" s="127">
        <f t="shared" si="9"/>
        <v>1.9000000000000341</v>
      </c>
      <c r="AP27" s="127">
        <f>IF(AND(E27&gt;AK27+AP$8,AO26&lt;AR$8),D28-AK27-AP$8,"")</f>
        <v>1.3999999999999886</v>
      </c>
      <c r="AQ27" s="14" t="e">
        <f t="shared" si="15"/>
        <v>#REF!</v>
      </c>
      <c r="AR27" s="127" t="str">
        <f>IF(AND(F27&lt;AL27-AP$8,AO26&lt;AR$8,AM27&lt;AN27),AL27-AP$8-D28,"")</f>
        <v/>
      </c>
      <c r="AS27" s="14" t="e">
        <f t="shared" si="16"/>
        <v>#REF!</v>
      </c>
      <c r="AT27" s="1">
        <v>312.39999999999998</v>
      </c>
      <c r="AU27" s="1">
        <v>315</v>
      </c>
      <c r="AV27" s="1">
        <v>311.8</v>
      </c>
      <c r="AW27" s="1">
        <v>313.89999999999998</v>
      </c>
      <c r="AX27" s="1">
        <v>312.39999999999998</v>
      </c>
      <c r="AY27" s="1">
        <v>315</v>
      </c>
      <c r="AZ27" s="1">
        <v>311.8</v>
      </c>
      <c r="BA27" s="1">
        <v>313.2</v>
      </c>
      <c r="BB27" s="8"/>
      <c r="BC27" s="8"/>
      <c r="BD27" s="62"/>
      <c r="BE27" s="62"/>
      <c r="BF27" s="8"/>
      <c r="BG27" s="8"/>
      <c r="BH27" s="62"/>
      <c r="BI27" s="62"/>
      <c r="BJ27" s="165"/>
      <c r="BK27" s="165"/>
      <c r="BL27" s="164"/>
      <c r="BM27" s="164"/>
      <c r="BN27" s="8"/>
      <c r="BO27" s="8"/>
      <c r="BP27" s="62"/>
      <c r="BQ27" s="62"/>
      <c r="BR27" s="1"/>
      <c r="BS27" s="1"/>
      <c r="BT27" s="1"/>
      <c r="BU27" s="1"/>
      <c r="BV27" s="86"/>
      <c r="BW27" s="1"/>
      <c r="BX27" s="1"/>
      <c r="BY27" s="1"/>
      <c r="BZ27" s="1"/>
      <c r="CA27" s="1"/>
      <c r="CB27" s="1"/>
      <c r="CC27" s="86">
        <v>103.2</v>
      </c>
      <c r="CD27" s="1">
        <v>310.89999999999998</v>
      </c>
      <c r="CE27" s="1">
        <v>620</v>
      </c>
      <c r="CF27" s="1">
        <v>763</v>
      </c>
      <c r="CG27" s="1">
        <v>0.81258191349934472</v>
      </c>
      <c r="CH27">
        <v>90.734999999999999</v>
      </c>
      <c r="CI27">
        <v>10897</v>
      </c>
      <c r="CJ27" s="101">
        <f ca="1">IF(AND(MAX(OFFSET(CH26,-$CJ$5,0):CH26)&lt;CH27),1,IF(AND(MIN(OFFSET(CH26,-$CJ$5,0):CH26)&gt;CH27),-1,CJ26))</f>
        <v>1</v>
      </c>
      <c r="CK27" s="101">
        <f ca="1">IF(AND(MAX(OFFSET(CI26,-$CK$5,0):CI26)&lt;CI27),1,IF(AND(MIN(OFFSET(CI26,-$CK$5,0):CI26)&gt;CI27),-1,CK26))</f>
        <v>1</v>
      </c>
      <c r="CL27" s="1">
        <f ca="1">IF(AND(CJ26=-1,CK26=-1,D28&lt;&gt;""),AT27-D28,IF(AND(CJ26=1,CK26=1,D28&lt;&gt;""),D28-AT27,""))</f>
        <v>2.6000000000000227</v>
      </c>
      <c r="CM27" s="1">
        <f t="shared" ca="1" si="19"/>
        <v>9</v>
      </c>
      <c r="CN27" s="14" t="str">
        <f ca="1">IF(AND(CJ26=1,CK26=1,CH26&gt;CH25),D27-AT27,"")</f>
        <v/>
      </c>
      <c r="CO27" s="14">
        <f t="shared" ca="1" si="20"/>
        <v>7.5000000000000568</v>
      </c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</row>
    <row r="28" spans="1:176" s="12" customFormat="1">
      <c r="A28" s="1">
        <v>2013</v>
      </c>
      <c r="B28" s="1">
        <v>4</v>
      </c>
      <c r="C28" s="24">
        <v>41304</v>
      </c>
      <c r="D28" s="1">
        <v>315</v>
      </c>
      <c r="E28" s="1">
        <v>316.5</v>
      </c>
      <c r="F28" s="1">
        <v>314.39999999999998</v>
      </c>
      <c r="G28" s="1">
        <v>315.89999999999998</v>
      </c>
      <c r="H28" s="1">
        <v>98.12</v>
      </c>
      <c r="I28" s="1" t="e">
        <f t="shared" si="10"/>
        <v>#REF!</v>
      </c>
      <c r="J28" s="8"/>
      <c r="K28" s="8"/>
      <c r="L28" s="142"/>
      <c r="M28" s="142"/>
      <c r="N28" s="27">
        <f t="shared" si="0"/>
        <v>2.1000000000000227</v>
      </c>
      <c r="O28" s="27">
        <f t="shared" si="11"/>
        <v>316.89999999999998</v>
      </c>
      <c r="P28" s="27">
        <f t="shared" si="12"/>
        <v>307.70000000000005</v>
      </c>
      <c r="Q28" s="27" t="str">
        <f t="shared" si="1"/>
        <v/>
      </c>
      <c r="R28" s="27" t="str">
        <f t="shared" si="2"/>
        <v/>
      </c>
      <c r="S28" s="27" t="str">
        <f t="shared" si="3"/>
        <v/>
      </c>
      <c r="T28" s="27" t="str">
        <f t="shared" si="4"/>
        <v/>
      </c>
      <c r="U28" s="27" t="str">
        <f t="shared" si="5"/>
        <v/>
      </c>
      <c r="V28" s="158">
        <f t="shared" si="6"/>
        <v>0</v>
      </c>
      <c r="W28" s="27" t="e">
        <f t="shared" si="13"/>
        <v>#REF!</v>
      </c>
      <c r="X28" s="27" t="e">
        <f t="shared" si="14"/>
        <v>#REF!</v>
      </c>
      <c r="Y28" s="27" t="e">
        <f t="shared" si="7"/>
        <v>#REF!</v>
      </c>
      <c r="Z28" s="29">
        <v>97.6</v>
      </c>
      <c r="AA28" s="139">
        <f>ROUND((E28-F28)*AA$9,AA$7)</f>
        <v>1.3</v>
      </c>
      <c r="AB28" s="151">
        <f t="shared" si="17"/>
        <v>9.2199316274732546E-3</v>
      </c>
      <c r="AC28" s="136" t="str">
        <f>IF(OR(H27=0,H26=0),"",IF(AND(H27&gt;H26,AB28&gt;AA$3),"UP",IF(AND(H26&gt;H27,AB28&gt;AA$3),"DOWN",0)))</f>
        <v>UP</v>
      </c>
      <c r="AD28" s="136">
        <f>ROUNDDOWN(AA$5*G27,AA$7)</f>
        <v>15.6</v>
      </c>
      <c r="AE28" s="136" t="str">
        <f>IF(AND(AC28="DOWN",AA27+D28&lt;=E28,D28+AA27-AD28+AB$9&gt;G28),-AD28,IF(AND(AC28="DOWN",AA27+D28&lt;=E28),D29-(AA27+D28),""))</f>
        <v/>
      </c>
      <c r="AF28" s="136" t="str">
        <f>IF(AND(AC28="UP",D28-AA27&gt;=F28,AB$9+D28-AA27+AD28&lt;=G28),-AD28,IF(AND(AC28="UP",D28-AA27&gt;=F28),(D28-AA27)-D29,""))</f>
        <v/>
      </c>
      <c r="AG28" s="136">
        <f t="shared" si="8"/>
        <v>0</v>
      </c>
      <c r="AH28" s="136" t="e">
        <f>SUM(AG$8:AG28)</f>
        <v>#REF!</v>
      </c>
      <c r="AI28" s="136" t="e">
        <f>-(MAX(AH$8:AH28)-AH28)</f>
        <v>#REF!</v>
      </c>
      <c r="AJ28" s="127">
        <v>312.39999999999998</v>
      </c>
      <c r="AK28" s="127">
        <v>316.5</v>
      </c>
      <c r="AL28" s="127">
        <v>311.8</v>
      </c>
      <c r="AM28" s="127">
        <v>315.8</v>
      </c>
      <c r="AN28" s="127">
        <f t="shared" si="18"/>
        <v>312.47499999999997</v>
      </c>
      <c r="AO28" s="127">
        <f t="shared" si="9"/>
        <v>0.89999999999997726</v>
      </c>
      <c r="AP28" s="127" t="str">
        <f>IF(AND(E28&gt;AK28+AP$8,AO27&lt;AR$8),D29-AK28-AP$8,"")</f>
        <v/>
      </c>
      <c r="AQ28" s="14" t="e">
        <f t="shared" si="15"/>
        <v>#REF!</v>
      </c>
      <c r="AR28" s="127" t="str">
        <f>IF(AND(F28&lt;AL28-AP$8,AO27&lt;AR$8,AM28&lt;AN28),AL28-AP$8-D29,"")</f>
        <v/>
      </c>
      <c r="AS28" s="14" t="e">
        <f t="shared" si="16"/>
        <v>#REF!</v>
      </c>
      <c r="AT28" s="1">
        <v>316.3</v>
      </c>
      <c r="AU28" s="1">
        <v>316.5</v>
      </c>
      <c r="AV28" s="1">
        <v>315.8</v>
      </c>
      <c r="AW28" s="1">
        <v>316.39999999999998</v>
      </c>
      <c r="AX28" s="1">
        <v>316.3</v>
      </c>
      <c r="AY28" s="1">
        <v>316.7</v>
      </c>
      <c r="AZ28" s="1">
        <v>315.7</v>
      </c>
      <c r="BA28" s="1">
        <v>316</v>
      </c>
      <c r="BB28" s="8"/>
      <c r="BC28" s="8"/>
      <c r="BD28" s="62"/>
      <c r="BE28" s="62"/>
      <c r="BF28" s="8"/>
      <c r="BG28" s="8"/>
      <c r="BH28" s="62"/>
      <c r="BI28" s="62"/>
      <c r="BJ28" s="165"/>
      <c r="BK28" s="165"/>
      <c r="BL28" s="164"/>
      <c r="BM28" s="164"/>
      <c r="BN28" s="8"/>
      <c r="BO28" s="8"/>
      <c r="BP28" s="62"/>
      <c r="BQ28" s="62"/>
      <c r="BR28" s="1"/>
      <c r="BS28" s="1"/>
      <c r="BT28" s="1"/>
      <c r="BU28" s="1"/>
      <c r="BV28" s="86"/>
      <c r="BW28" s="1"/>
      <c r="BX28" s="1"/>
      <c r="BY28" s="1"/>
      <c r="BZ28" s="1"/>
      <c r="CA28" s="1"/>
      <c r="CB28" s="1"/>
      <c r="CC28" s="86">
        <v>105</v>
      </c>
      <c r="CD28" s="1">
        <v>316.2</v>
      </c>
      <c r="CE28" s="1">
        <v>1294</v>
      </c>
      <c r="CF28" s="1">
        <v>414</v>
      </c>
      <c r="CG28" s="1">
        <v>3.1256038647342996</v>
      </c>
      <c r="CH28">
        <v>91.105000000000004</v>
      </c>
      <c r="CI28">
        <v>11073</v>
      </c>
      <c r="CJ28" s="101">
        <f ca="1">IF(AND(MAX(OFFSET(CH27,-$CJ$5,0):CH27)&lt;CH28),1,IF(AND(MIN(OFFSET(CH27,-$CJ$5,0):CH27)&gt;CH28),-1,CJ27))</f>
        <v>1</v>
      </c>
      <c r="CK28" s="101">
        <f ca="1">IF(AND(MAX(OFFSET(CI27,-$CK$5,0):CI27)&lt;CI28),1,IF(AND(MIN(OFFSET(CI27,-$CK$5,0):CI27)&gt;CI28),-1,CK27))</f>
        <v>1</v>
      </c>
      <c r="CL28" s="1">
        <f ca="1">IF(AND(CJ27=-1,CK27=-1,D29&lt;&gt;""),AT28-D29,IF(AND(CJ27=1,CK27=1,D29&lt;&gt;""),D29-AT28,""))</f>
        <v>-0.30000000000001137</v>
      </c>
      <c r="CM28" s="1">
        <f t="shared" ca="1" si="19"/>
        <v>8.6999999999999886</v>
      </c>
      <c r="CN28" s="14" t="str">
        <f ca="1">IF(AND(CJ27=1,CK27=1,CH27&gt;CH26),D28-AT28,"")</f>
        <v/>
      </c>
      <c r="CO28" s="14">
        <f t="shared" ca="1" si="20"/>
        <v>7.5000000000000568</v>
      </c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</row>
    <row r="29" spans="1:176" s="12" customFormat="1">
      <c r="A29" s="1">
        <v>2013</v>
      </c>
      <c r="B29" s="1">
        <v>5</v>
      </c>
      <c r="C29" s="24">
        <v>41305</v>
      </c>
      <c r="D29" s="1">
        <v>316</v>
      </c>
      <c r="E29" s="1">
        <v>317.2</v>
      </c>
      <c r="F29" s="1">
        <v>313.5</v>
      </c>
      <c r="G29" s="1">
        <v>315.2</v>
      </c>
      <c r="H29" s="1">
        <v>97.45</v>
      </c>
      <c r="I29" s="1">
        <f t="shared" si="10"/>
        <v>0</v>
      </c>
      <c r="J29" s="8"/>
      <c r="K29" s="8"/>
      <c r="L29" s="142"/>
      <c r="M29" s="142"/>
      <c r="N29" s="27">
        <f t="shared" si="0"/>
        <v>3.6999999999999886</v>
      </c>
      <c r="O29" s="27">
        <f t="shared" si="11"/>
        <v>318</v>
      </c>
      <c r="P29" s="27">
        <f t="shared" si="12"/>
        <v>313.79999999999995</v>
      </c>
      <c r="Q29" s="27" t="str">
        <f t="shared" si="1"/>
        <v/>
      </c>
      <c r="R29" s="27" t="str">
        <f t="shared" si="2"/>
        <v/>
      </c>
      <c r="S29" s="27" t="str">
        <f t="shared" si="3"/>
        <v>売り</v>
      </c>
      <c r="T29" s="27" t="str">
        <f t="shared" si="4"/>
        <v/>
      </c>
      <c r="U29" s="27">
        <f t="shared" si="5"/>
        <v>-2.8000000000000682</v>
      </c>
      <c r="V29" s="158">
        <f t="shared" si="6"/>
        <v>-2.8000000000000682</v>
      </c>
      <c r="W29" s="27" t="e">
        <f t="shared" si="13"/>
        <v>#REF!</v>
      </c>
      <c r="X29" s="27" t="e">
        <f t="shared" si="14"/>
        <v>#REF!</v>
      </c>
      <c r="Y29" s="27" t="e">
        <f t="shared" si="7"/>
        <v>#REF!</v>
      </c>
      <c r="Z29" s="29">
        <v>97.77</v>
      </c>
      <c r="AA29" s="139">
        <f>ROUND((E29-F29)*AA$9,AA$7)</f>
        <v>2.2000000000000002</v>
      </c>
      <c r="AB29" s="151">
        <f t="shared" si="17"/>
        <v>7.1853828782590945E-3</v>
      </c>
      <c r="AC29" s="136" t="str">
        <f>IF(OR(H28=0,H27=0),"",IF(AND(H28&gt;H27,AB29&gt;AA$3),"UP",IF(AND(H27&gt;H28,AB29&gt;AA$3),"DOWN",0)))</f>
        <v>UP</v>
      </c>
      <c r="AD29" s="136">
        <f>ROUNDDOWN(AA$5*G28,AA$7)</f>
        <v>15.7</v>
      </c>
      <c r="AE29" s="136" t="str">
        <f>IF(AND(AC29="DOWN",AA28+D29&lt;=E29,D29+AA28-AD29+AB$9&gt;G29),-AD29,IF(AND(AC29="DOWN",AA28+D29&lt;=E29),D30-(AA28+D29),""))</f>
        <v/>
      </c>
      <c r="AF29" s="136">
        <f>IF(AND(AC29="UP",D29-AA28&gt;=F29,AB$9+D29-AA28+AD29&lt;=G29),-AD29,IF(AND(AC29="UP",D29-AA28&gt;=F29),(D29-AA28)-D30,""))</f>
        <v>-1.9000000000000341</v>
      </c>
      <c r="AG29" s="136">
        <f t="shared" si="8"/>
        <v>-1.9000000000000341</v>
      </c>
      <c r="AH29" s="136" t="e">
        <f>SUM(AG$8:AG29)</f>
        <v>#REF!</v>
      </c>
      <c r="AI29" s="136" t="e">
        <f>-(MAX(AH$8:AH29)-AH29)</f>
        <v>#REF!</v>
      </c>
      <c r="AJ29" s="127">
        <v>316.3</v>
      </c>
      <c r="AK29" s="127">
        <v>316.7</v>
      </c>
      <c r="AL29" s="127">
        <v>314.10000000000002</v>
      </c>
      <c r="AM29" s="127">
        <v>316</v>
      </c>
      <c r="AN29" s="127">
        <f t="shared" si="18"/>
        <v>314.14999999999998</v>
      </c>
      <c r="AO29" s="127">
        <f t="shared" si="9"/>
        <v>0.80000000000001137</v>
      </c>
      <c r="AP29" s="127">
        <f>IF(AND(E29&gt;AK29+AP$8,AO28&lt;AR$8),D30-AK29-AP$8,"")</f>
        <v>-0.39999999999996588</v>
      </c>
      <c r="AQ29" s="14" t="e">
        <f t="shared" si="15"/>
        <v>#REF!</v>
      </c>
      <c r="AR29" s="127" t="str">
        <f>IF(AND(F29&lt;AL29-AP$8,AO28&lt;AR$8,AM29&lt;AN29),AL29-AP$8-D30,"")</f>
        <v/>
      </c>
      <c r="AS29" s="14" t="e">
        <f t="shared" si="16"/>
        <v>#REF!</v>
      </c>
      <c r="AT29" s="1">
        <v>315.5</v>
      </c>
      <c r="AU29" s="1">
        <v>315.7</v>
      </c>
      <c r="AV29" s="1">
        <v>314.8</v>
      </c>
      <c r="AW29" s="1">
        <v>315</v>
      </c>
      <c r="AX29" s="1">
        <v>315.5</v>
      </c>
      <c r="AY29" s="1">
        <v>315.7</v>
      </c>
      <c r="AZ29" s="1">
        <v>313.8</v>
      </c>
      <c r="BA29" s="1">
        <v>314.5</v>
      </c>
      <c r="BB29" s="8"/>
      <c r="BC29" s="8"/>
      <c r="BD29" s="62"/>
      <c r="BE29" s="62"/>
      <c r="BF29" s="8"/>
      <c r="BG29" s="8"/>
      <c r="BH29" s="62"/>
      <c r="BI29" s="62"/>
      <c r="BJ29" s="165"/>
      <c r="BK29" s="165"/>
      <c r="BL29" s="164"/>
      <c r="BM29" s="164"/>
      <c r="BN29" s="8"/>
      <c r="BO29" s="8"/>
      <c r="BP29" s="62"/>
      <c r="BQ29" s="62"/>
      <c r="BR29" s="1"/>
      <c r="BS29" s="1"/>
      <c r="BT29" s="1"/>
      <c r="BU29" s="1"/>
      <c r="BV29" s="86"/>
      <c r="BW29" s="1"/>
      <c r="BX29" s="1"/>
      <c r="BY29" s="1"/>
      <c r="BZ29" s="1"/>
      <c r="CA29" s="1"/>
      <c r="CB29" s="1"/>
      <c r="CC29" s="86">
        <v>104.45</v>
      </c>
      <c r="CD29" s="1">
        <v>315.7</v>
      </c>
      <c r="CE29" s="1">
        <v>724</v>
      </c>
      <c r="CF29" s="1">
        <v>580</v>
      </c>
      <c r="CG29" s="1">
        <v>1.2482758620689656</v>
      </c>
      <c r="CH29">
        <v>91.54</v>
      </c>
      <c r="CI29">
        <v>11131</v>
      </c>
      <c r="CJ29" s="101">
        <f ca="1">IF(AND(MAX(OFFSET(CH28,-$CJ$5,0):CH28)&lt;CH29),1,IF(AND(MIN(OFFSET(CH28,-$CJ$5,0):CH28)&gt;CH29),-1,CJ28))</f>
        <v>1</v>
      </c>
      <c r="CK29" s="101">
        <f ca="1">IF(AND(MAX(OFFSET(CI28,-$CK$5,0):CI28)&lt;CI29),1,IF(AND(MIN(OFFSET(CI28,-$CK$5,0):CI28)&gt;CI29),-1,CK28))</f>
        <v>1</v>
      </c>
      <c r="CL29" s="1">
        <f ca="1">IF(AND(CJ28=-1,CK28=-1,D30&lt;&gt;""),AT29-D30,IF(AND(CJ28=1,CK28=1,D30&lt;&gt;""),D30-AT29,""))</f>
        <v>1.1000000000000227</v>
      </c>
      <c r="CM29" s="1">
        <f t="shared" ca="1" si="19"/>
        <v>9.8000000000000114</v>
      </c>
      <c r="CN29" s="14">
        <f ca="1">IF(AND(CJ28=1,CK28=1,CH28&gt;CH27),D29-AT29,"")</f>
        <v>0.5</v>
      </c>
      <c r="CO29" s="14">
        <f t="shared" ca="1" si="20"/>
        <v>8.0000000000000568</v>
      </c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</row>
    <row r="30" spans="1:176" s="12" customFormat="1">
      <c r="A30" s="1">
        <v>2013</v>
      </c>
      <c r="B30" s="1">
        <v>6</v>
      </c>
      <c r="C30" s="24">
        <v>41306</v>
      </c>
      <c r="D30" s="1">
        <v>316.60000000000002</v>
      </c>
      <c r="E30" s="1">
        <v>323.8</v>
      </c>
      <c r="F30" s="1">
        <v>315.3</v>
      </c>
      <c r="G30" s="1">
        <v>323.3</v>
      </c>
      <c r="H30" s="1">
        <v>97.77</v>
      </c>
      <c r="I30" s="1">
        <f t="shared" si="10"/>
        <v>1</v>
      </c>
      <c r="J30" s="8"/>
      <c r="K30" s="8"/>
      <c r="L30" s="142"/>
      <c r="M30" s="142"/>
      <c r="N30" s="27">
        <f t="shared" si="0"/>
        <v>8.5</v>
      </c>
      <c r="O30" s="27">
        <f t="shared" si="11"/>
        <v>318.89999999999998</v>
      </c>
      <c r="P30" s="27">
        <f t="shared" si="12"/>
        <v>311.5</v>
      </c>
      <c r="Q30" s="27" t="str">
        <f t="shared" si="1"/>
        <v/>
      </c>
      <c r="R30" s="27" t="str">
        <f t="shared" si="2"/>
        <v>買い</v>
      </c>
      <c r="S30" s="27" t="str">
        <f t="shared" si="3"/>
        <v/>
      </c>
      <c r="T30" s="27">
        <f t="shared" si="4"/>
        <v>18.400000000000034</v>
      </c>
      <c r="U30" s="27" t="str">
        <f t="shared" si="5"/>
        <v/>
      </c>
      <c r="V30" s="158">
        <f t="shared" si="6"/>
        <v>18.400000000000034</v>
      </c>
      <c r="W30" s="27" t="e">
        <f t="shared" si="13"/>
        <v>#REF!</v>
      </c>
      <c r="X30" s="27" t="e">
        <f t="shared" si="14"/>
        <v>#REF!</v>
      </c>
      <c r="Y30" s="27" t="e">
        <f t="shared" si="7"/>
        <v>#REF!</v>
      </c>
      <c r="Z30" s="29">
        <v>97.49</v>
      </c>
      <c r="AA30" s="139">
        <f>ROUND((E30-F30)*AA$9,AA$7)</f>
        <v>5.0999999999999996</v>
      </c>
      <c r="AB30" s="151">
        <f t="shared" si="17"/>
        <v>6.8283734203017366E-3</v>
      </c>
      <c r="AC30" s="136" t="str">
        <f>IF(OR(H29=0,H28=0),"",IF(AND(H29&gt;H28,AB30&gt;AA$3),"UP",IF(AND(H28&gt;H29,AB30&gt;AA$3),"DOWN",0)))</f>
        <v>DOWN</v>
      </c>
      <c r="AD30" s="136">
        <f>ROUNDDOWN(AA$5*G29,AA$7)</f>
        <v>15.7</v>
      </c>
      <c r="AE30" s="136">
        <f>IF(AND(AC30="DOWN",AA29+D30&lt;=E30,D30+AA29-AD30+AB$9&gt;G30),-AD30,IF(AND(AC30="DOWN",AA29+D30&lt;=E30),D31-(AA29+D30),""))</f>
        <v>18.5</v>
      </c>
      <c r="AF30" s="136" t="str">
        <f>IF(AND(AC30="UP",D30-AA29&gt;=F30,AB$9+D30-AA29+AD30&lt;=G30),-AD30,IF(AND(AC30="UP",D30-AA29&gt;=F30),(D30-AA29)-D31,""))</f>
        <v/>
      </c>
      <c r="AG30" s="136">
        <f t="shared" si="8"/>
        <v>18.5</v>
      </c>
      <c r="AH30" s="136" t="e">
        <f>SUM(AG$8:AG30)</f>
        <v>#REF!</v>
      </c>
      <c r="AI30" s="136" t="e">
        <f>-(MAX(AH$8:AH30)-AH30)</f>
        <v>#REF!</v>
      </c>
      <c r="AJ30" s="127">
        <v>315.5</v>
      </c>
      <c r="AK30" s="127">
        <v>316.60000000000002</v>
      </c>
      <c r="AL30" s="127">
        <v>313.8</v>
      </c>
      <c r="AM30" s="127">
        <v>315.89999999999998</v>
      </c>
      <c r="AN30" s="127">
        <f t="shared" si="18"/>
        <v>314.625</v>
      </c>
      <c r="AO30" s="127">
        <f t="shared" si="9"/>
        <v>6.6999999999999886</v>
      </c>
      <c r="AP30" s="127">
        <f>IF(AND(E30&gt;AK30+AP$8,AO29&lt;AR$8),D31-AK30-AP$8,"")</f>
        <v>20.399999999999988</v>
      </c>
      <c r="AQ30" s="14" t="e">
        <f t="shared" si="15"/>
        <v>#REF!</v>
      </c>
      <c r="AR30" s="127" t="str">
        <f>IF(AND(F30&lt;AL30-AP$8,AO29&lt;AR$8,AM30&lt;AN30),AL30-AP$8-D31,"")</f>
        <v/>
      </c>
      <c r="AS30" s="14" t="e">
        <f t="shared" si="16"/>
        <v>#REF!</v>
      </c>
      <c r="AT30" s="1">
        <v>322</v>
      </c>
      <c r="AU30" s="1">
        <v>324.89999999999998</v>
      </c>
      <c r="AV30" s="1">
        <v>322</v>
      </c>
      <c r="AW30" s="1">
        <v>324.39999999999998</v>
      </c>
      <c r="AX30" s="1">
        <v>322</v>
      </c>
      <c r="AY30" s="1">
        <v>334.8</v>
      </c>
      <c r="AZ30" s="1">
        <v>322</v>
      </c>
      <c r="BA30" s="1">
        <v>330</v>
      </c>
      <c r="BB30" s="8"/>
      <c r="BC30" s="8"/>
      <c r="BD30" s="62"/>
      <c r="BE30" s="62"/>
      <c r="BF30" s="8"/>
      <c r="BG30" s="8"/>
      <c r="BH30" s="62"/>
      <c r="BI30" s="62"/>
      <c r="BJ30" s="165"/>
      <c r="BK30" s="165"/>
      <c r="BL30" s="164"/>
      <c r="BM30" s="164"/>
      <c r="BN30" s="8"/>
      <c r="BO30" s="8"/>
      <c r="BP30" s="62"/>
      <c r="BQ30" s="62"/>
      <c r="BR30" s="1"/>
      <c r="BS30" s="1"/>
      <c r="BT30" s="1"/>
      <c r="BU30" s="1"/>
      <c r="BV30" s="86"/>
      <c r="BW30" s="1"/>
      <c r="BX30" s="1"/>
      <c r="BY30" s="1"/>
      <c r="BZ30" s="1"/>
      <c r="CA30" s="1"/>
      <c r="CB30" s="1"/>
      <c r="CC30" s="86">
        <v>104.4</v>
      </c>
      <c r="CD30" s="1">
        <v>316</v>
      </c>
      <c r="CE30" s="1">
        <v>1126</v>
      </c>
      <c r="CF30" s="1">
        <v>621</v>
      </c>
      <c r="CG30" s="1">
        <v>1.8132045088566828</v>
      </c>
      <c r="CH30">
        <v>92.79</v>
      </c>
      <c r="CI30">
        <v>11279</v>
      </c>
      <c r="CJ30" s="101">
        <f ca="1">IF(AND(MAX(OFFSET(CH29,-$CJ$5,0):CH29)&lt;CH30),1,IF(AND(MIN(OFFSET(CH29,-$CJ$5,0):CH29)&gt;CH30),-1,CJ29))</f>
        <v>1</v>
      </c>
      <c r="CK30" s="101">
        <f ca="1">IF(AND(MAX(OFFSET(CI29,-$CK$5,0):CI29)&lt;CI30),1,IF(AND(MIN(OFFSET(CI29,-$CK$5,0):CI29)&gt;CI30),-1,CK29))</f>
        <v>1</v>
      </c>
      <c r="CL30" s="1">
        <f ca="1">IF(AND(CJ29=-1,CK29=-1,D31&lt;&gt;""),AT30-D31,IF(AND(CJ29=1,CK29=1,D31&lt;&gt;""),D31-AT30,""))</f>
        <v>15.300000000000011</v>
      </c>
      <c r="CM30" s="1">
        <f t="shared" ca="1" si="19"/>
        <v>25.100000000000023</v>
      </c>
      <c r="CN30" s="14">
        <f ca="1">IF(AND(CJ29=1,CK29=1,CH29&gt;CH28),D30-AT30,"")</f>
        <v>-5.3999999999999773</v>
      </c>
      <c r="CO30" s="14">
        <f t="shared" ca="1" si="20"/>
        <v>2.6000000000000796</v>
      </c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</row>
    <row r="31" spans="1:176" s="12" customFormat="1">
      <c r="A31" s="1">
        <v>2013</v>
      </c>
      <c r="B31" s="1">
        <v>2</v>
      </c>
      <c r="C31" s="24">
        <v>41309</v>
      </c>
      <c r="D31" s="1">
        <v>337.3</v>
      </c>
      <c r="E31" s="1">
        <v>337.4</v>
      </c>
      <c r="F31" s="1">
        <v>330</v>
      </c>
      <c r="G31" s="1">
        <v>333.4</v>
      </c>
      <c r="H31" s="1">
        <v>96.17</v>
      </c>
      <c r="I31" s="1">
        <f t="shared" si="10"/>
        <v>1</v>
      </c>
      <c r="J31" s="8"/>
      <c r="K31" s="8"/>
      <c r="L31" s="142"/>
      <c r="M31" s="142"/>
      <c r="N31" s="27">
        <f t="shared" si="0"/>
        <v>7.3999999999999773</v>
      </c>
      <c r="O31" s="27">
        <f t="shared" si="11"/>
        <v>331.8</v>
      </c>
      <c r="P31" s="27">
        <f t="shared" si="12"/>
        <v>314.8</v>
      </c>
      <c r="Q31" s="27" t="str">
        <f t="shared" si="1"/>
        <v/>
      </c>
      <c r="R31" s="27" t="str">
        <f t="shared" si="2"/>
        <v/>
      </c>
      <c r="S31" s="27" t="str">
        <f t="shared" si="3"/>
        <v/>
      </c>
      <c r="T31" s="27" t="str">
        <f t="shared" si="4"/>
        <v/>
      </c>
      <c r="U31" s="27" t="str">
        <f t="shared" si="5"/>
        <v/>
      </c>
      <c r="V31" s="158">
        <f t="shared" si="6"/>
        <v>0</v>
      </c>
      <c r="W31" s="27" t="e">
        <f t="shared" si="13"/>
        <v>#REF!</v>
      </c>
      <c r="X31" s="27" t="e">
        <f t="shared" si="14"/>
        <v>#REF!</v>
      </c>
      <c r="Y31" s="27" t="e">
        <f t="shared" si="7"/>
        <v>#REF!</v>
      </c>
      <c r="Z31" s="29">
        <v>97.26</v>
      </c>
      <c r="AA31" s="139">
        <f>ROUND((E31-F31)*AA$9,AA$7)</f>
        <v>4.4000000000000004</v>
      </c>
      <c r="AB31" s="151">
        <f t="shared" si="17"/>
        <v>3.2837352488455096E-3</v>
      </c>
      <c r="AC31" s="136" t="str">
        <f>IF(OR(H30=0,H29=0),"",IF(AND(H30&gt;H29,AB31&gt;AA$3),"UP",IF(AND(H29&gt;H30,AB31&gt;AA$3),"DOWN",0)))</f>
        <v>UP</v>
      </c>
      <c r="AD31" s="136">
        <f>ROUNDDOWN(AA$5*G30,AA$7)</f>
        <v>16.100000000000001</v>
      </c>
      <c r="AE31" s="136" t="str">
        <f>IF(AND(AC31="DOWN",AA30+D31&lt;=E31,D31+AA30-AD31+AB$9&gt;G31),-AD31,IF(AND(AC31="DOWN",AA30+D31&lt;=E31),D32-(AA30+D31),""))</f>
        <v/>
      </c>
      <c r="AF31" s="136">
        <f>IF(AND(AC31="UP",D31-AA30&gt;=F31,AB$9+D31-AA30+AD31&lt;=G31),-AD31,IF(AND(AC31="UP",D31-AA30&gt;=F31),(D31-AA30)-D32,""))</f>
        <v>2.5999999999999659</v>
      </c>
      <c r="AG31" s="136">
        <f t="shared" si="8"/>
        <v>2.5999999999999659</v>
      </c>
      <c r="AH31" s="136" t="e">
        <f>SUM(AG$8:AG31)</f>
        <v>#REF!</v>
      </c>
      <c r="AI31" s="136" t="e">
        <f>-(MAX(AH$8:AH31)-AH31)</f>
        <v>#REF!</v>
      </c>
      <c r="AJ31" s="127">
        <v>322</v>
      </c>
      <c r="AK31" s="127">
        <v>337.4</v>
      </c>
      <c r="AL31" s="127">
        <v>322</v>
      </c>
      <c r="AM31" s="127">
        <v>331.8</v>
      </c>
      <c r="AN31" s="127">
        <f t="shared" si="18"/>
        <v>319.875</v>
      </c>
      <c r="AO31" s="127">
        <f t="shared" si="9"/>
        <v>3.9000000000000341</v>
      </c>
      <c r="AP31" s="127" t="str">
        <f>IF(AND(E31&gt;AK31+AP$8,AO30&lt;AR$8),D32-AK31-AP$8,"")</f>
        <v/>
      </c>
      <c r="AQ31" s="14" t="e">
        <f t="shared" si="15"/>
        <v>#REF!</v>
      </c>
      <c r="AR31" s="127" t="str">
        <f>IF(AND(F31&lt;AL31-AP$8,AO30&lt;AR$8,AM31&lt;AN31),AL31-AP$8-D32,"")</f>
        <v/>
      </c>
      <c r="AS31" s="14" t="e">
        <f t="shared" si="16"/>
        <v>#REF!</v>
      </c>
      <c r="AT31" s="1">
        <v>333.2</v>
      </c>
      <c r="AU31" s="1">
        <v>333.2</v>
      </c>
      <c r="AV31" s="1">
        <v>331</v>
      </c>
      <c r="AW31" s="1">
        <v>332.8</v>
      </c>
      <c r="AX31" s="1">
        <v>333.2</v>
      </c>
      <c r="AY31" s="1">
        <v>335.5</v>
      </c>
      <c r="AZ31" s="1">
        <v>331</v>
      </c>
      <c r="BA31" s="1">
        <v>335.4</v>
      </c>
      <c r="BB31" s="8"/>
      <c r="BC31" s="8"/>
      <c r="BD31" s="62"/>
      <c r="BE31" s="62"/>
      <c r="BF31" s="8"/>
      <c r="BG31" s="8"/>
      <c r="BH31" s="62"/>
      <c r="BI31" s="62"/>
      <c r="BJ31" s="165"/>
      <c r="BK31" s="165"/>
      <c r="BL31" s="164"/>
      <c r="BM31" s="164"/>
      <c r="BN31" s="8"/>
      <c r="BO31" s="8"/>
      <c r="BP31" s="62"/>
      <c r="BQ31" s="62"/>
      <c r="BR31" s="1"/>
      <c r="BS31" s="1"/>
      <c r="BT31" s="1"/>
      <c r="BU31" s="1"/>
      <c r="BV31" s="86"/>
      <c r="BW31" s="1"/>
      <c r="BX31" s="1"/>
      <c r="BY31" s="1"/>
      <c r="BZ31" s="1"/>
      <c r="CA31" s="1"/>
      <c r="CB31" s="1"/>
      <c r="CC31" s="86">
        <v>107.6</v>
      </c>
      <c r="CD31" s="1">
        <v>331.5</v>
      </c>
      <c r="CE31" s="1">
        <v>414</v>
      </c>
      <c r="CF31" s="1">
        <v>486</v>
      </c>
      <c r="CG31" s="1">
        <v>0.85185185185185186</v>
      </c>
      <c r="CH31">
        <v>92.293499999999995</v>
      </c>
      <c r="CI31">
        <v>11139</v>
      </c>
      <c r="CJ31" s="101">
        <f ca="1">IF(AND(MAX(OFFSET(CH30,-$CJ$5,0):CH30)&lt;CH31),1,IF(AND(MIN(OFFSET(CH30,-$CJ$5,0):CH30)&gt;CH31),-1,CJ30))</f>
        <v>1</v>
      </c>
      <c r="CK31" s="101">
        <f ca="1">IF(AND(MAX(OFFSET(CI30,-$CK$5,0):CI30)&lt;CI31),1,IF(AND(MIN(OFFSET(CI30,-$CK$5,0):CI30)&gt;CI31),-1,CK30))</f>
        <v>1</v>
      </c>
      <c r="CL31" s="1">
        <f ca="1">IF(AND(CJ30=-1,CK30=-1,D32&lt;&gt;""),AT31-D32,IF(AND(CJ30=1,CK30=1,D32&lt;&gt;""),D32-AT31,""))</f>
        <v>-3.5999999999999659</v>
      </c>
      <c r="CM31" s="1">
        <f t="shared" ca="1" si="19"/>
        <v>21.500000000000057</v>
      </c>
      <c r="CN31" s="14">
        <f ca="1">IF(AND(CJ30=1,CK30=1,CH30&gt;CH29),D31-AT31,"")</f>
        <v>4.1000000000000227</v>
      </c>
      <c r="CO31" s="14">
        <f t="shared" ca="1" si="20"/>
        <v>6.7000000000001023</v>
      </c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</row>
    <row r="32" spans="1:176" s="12" customFormat="1">
      <c r="A32" s="1">
        <v>2013</v>
      </c>
      <c r="B32" s="1">
        <v>3</v>
      </c>
      <c r="C32" s="24">
        <v>41310</v>
      </c>
      <c r="D32" s="1">
        <v>329.6</v>
      </c>
      <c r="E32" s="1">
        <v>332.6</v>
      </c>
      <c r="F32" s="1">
        <v>328.3</v>
      </c>
      <c r="G32" s="1">
        <v>331.4</v>
      </c>
      <c r="H32" s="1">
        <v>96.65</v>
      </c>
      <c r="I32" s="1">
        <f t="shared" si="10"/>
        <v>1</v>
      </c>
      <c r="J32" s="8"/>
      <c r="K32" s="8"/>
      <c r="L32" s="142"/>
      <c r="M32" s="142"/>
      <c r="N32" s="27">
        <f t="shared" si="0"/>
        <v>4.3000000000000114</v>
      </c>
      <c r="O32" s="27">
        <f t="shared" si="11"/>
        <v>340.79999999999995</v>
      </c>
      <c r="P32" s="27">
        <f t="shared" si="12"/>
        <v>326</v>
      </c>
      <c r="Q32" s="27" t="str">
        <f t="shared" si="1"/>
        <v/>
      </c>
      <c r="R32" s="27" t="str">
        <f t="shared" si="2"/>
        <v/>
      </c>
      <c r="S32" s="27" t="str">
        <f t="shared" si="3"/>
        <v/>
      </c>
      <c r="T32" s="27" t="str">
        <f t="shared" si="4"/>
        <v/>
      </c>
      <c r="U32" s="27" t="str">
        <f t="shared" si="5"/>
        <v/>
      </c>
      <c r="V32" s="158">
        <f t="shared" si="6"/>
        <v>0</v>
      </c>
      <c r="W32" s="27" t="e">
        <f t="shared" si="13"/>
        <v>#REF!</v>
      </c>
      <c r="X32" s="27" t="e">
        <f t="shared" si="14"/>
        <v>#REF!</v>
      </c>
      <c r="Y32" s="27" t="e">
        <f t="shared" si="7"/>
        <v>#REF!</v>
      </c>
      <c r="Z32" s="29">
        <v>96.13</v>
      </c>
      <c r="AA32" s="139">
        <f>ROUND((E32-F32)*AA$9,AA$7)</f>
        <v>2.6</v>
      </c>
      <c r="AB32" s="151">
        <f t="shared" si="17"/>
        <v>1.6364938120077666E-2</v>
      </c>
      <c r="AC32" s="136" t="str">
        <f>IF(OR(H31=0,H30=0),"",IF(AND(H31&gt;H30,AB32&gt;AA$3),"UP",IF(AND(H30&gt;H31,AB32&gt;AA$3),"DOWN",0)))</f>
        <v>DOWN</v>
      </c>
      <c r="AD32" s="136">
        <f>ROUNDDOWN(AA$5*G31,AA$7)</f>
        <v>16.600000000000001</v>
      </c>
      <c r="AE32" s="136" t="str">
        <f>IF(AND(AC32="DOWN",AA31+D32&lt;=E32,D32+AA31-AD32+AB$9&gt;G32),-AD32,IF(AND(AC32="DOWN",AA31+D32&lt;=E32),D33-(AA31+D32),""))</f>
        <v/>
      </c>
      <c r="AF32" s="136" t="str">
        <f>IF(AND(AC32="UP",D32-AA31&gt;=F32,AB$9+D32-AA31+AD32&lt;=G32),-AD32,IF(AND(AC32="UP",D32-AA31&gt;=F32),(D32-AA31)-D33,""))</f>
        <v/>
      </c>
      <c r="AG32" s="136">
        <f t="shared" si="8"/>
        <v>0</v>
      </c>
      <c r="AH32" s="136" t="e">
        <f>SUM(AG$8:AG32)</f>
        <v>#REF!</v>
      </c>
      <c r="AI32" s="136" t="e">
        <f>-(MAX(AH$8:AH32)-AH32)</f>
        <v>#REF!</v>
      </c>
      <c r="AJ32" s="127">
        <v>333.2</v>
      </c>
      <c r="AK32" s="127">
        <v>335.5</v>
      </c>
      <c r="AL32" s="127">
        <v>328.3</v>
      </c>
      <c r="AM32" s="127">
        <v>333.2</v>
      </c>
      <c r="AN32" s="127">
        <f t="shared" si="18"/>
        <v>324.22500000000002</v>
      </c>
      <c r="AO32" s="127">
        <f t="shared" si="9"/>
        <v>1.7999999999999545</v>
      </c>
      <c r="AP32" s="127" t="str">
        <f>IF(AND(E32&gt;AK32+AP$8,AO31&lt;AR$8),D33-AK32-AP$8,"")</f>
        <v/>
      </c>
      <c r="AQ32" s="14" t="e">
        <f t="shared" si="15"/>
        <v>#REF!</v>
      </c>
      <c r="AR32" s="127" t="str">
        <f>IF(AND(F32&lt;AL32-AP$8,AO31&lt;AR$8,AM32&lt;AN32),AL32-AP$8-D33,"")</f>
        <v/>
      </c>
      <c r="AS32" s="14" t="e">
        <f t="shared" si="16"/>
        <v>#REF!</v>
      </c>
      <c r="AT32" s="1">
        <v>330</v>
      </c>
      <c r="AU32" s="1">
        <v>331.4</v>
      </c>
      <c r="AV32" s="1">
        <v>329.9</v>
      </c>
      <c r="AW32" s="1">
        <v>331.1</v>
      </c>
      <c r="AX32" s="1">
        <v>330</v>
      </c>
      <c r="AY32" s="1">
        <v>334.3</v>
      </c>
      <c r="AZ32" s="1">
        <v>329.9</v>
      </c>
      <c r="BA32" s="1">
        <v>333.1</v>
      </c>
      <c r="BB32" s="8"/>
      <c r="BC32" s="8"/>
      <c r="BD32" s="62"/>
      <c r="BE32" s="62"/>
      <c r="BF32" s="8"/>
      <c r="BG32" s="8"/>
      <c r="BH32" s="62"/>
      <c r="BI32" s="62"/>
      <c r="BJ32" s="165"/>
      <c r="BK32" s="165"/>
      <c r="BL32" s="164"/>
      <c r="BM32" s="164"/>
      <c r="BN32" s="8"/>
      <c r="BO32" s="8"/>
      <c r="BP32" s="62"/>
      <c r="BQ32" s="62"/>
      <c r="BR32" s="1"/>
      <c r="BS32" s="1"/>
      <c r="BT32" s="1"/>
      <c r="BU32" s="1"/>
      <c r="BV32" s="86"/>
      <c r="BW32" s="1"/>
      <c r="BX32" s="1"/>
      <c r="BY32" s="1"/>
      <c r="BZ32" s="1"/>
      <c r="CA32" s="1"/>
      <c r="CB32" s="1"/>
      <c r="CC32" s="86">
        <v>107.15</v>
      </c>
      <c r="CD32" s="1">
        <v>329.9</v>
      </c>
      <c r="CE32" s="1">
        <v>901</v>
      </c>
      <c r="CF32" s="1">
        <v>576</v>
      </c>
      <c r="CG32" s="1">
        <v>1.5642361111111112</v>
      </c>
      <c r="CH32">
        <v>93.602500000000006</v>
      </c>
      <c r="CI32">
        <v>11264</v>
      </c>
      <c r="CJ32" s="101">
        <f ca="1">IF(AND(MAX(OFFSET(CH31,-$CJ$5,0):CH31)&lt;CH32),1,IF(AND(MIN(OFFSET(CH31,-$CJ$5,0):CH31)&gt;CH32),-1,CJ31))</f>
        <v>1</v>
      </c>
      <c r="CK32" s="101">
        <f ca="1">IF(AND(MAX(OFFSET(CI31,-$CK$5,0):CI31)&lt;CI32),1,IF(AND(MIN(OFFSET(CI31,-$CK$5,0):CI31)&gt;CI32),-1,CK31))</f>
        <v>1</v>
      </c>
      <c r="CL32" s="1">
        <f ca="1">IF(AND(CJ31=-1,CK31=-1,D33&lt;&gt;""),AT32-D33,IF(AND(CJ31=1,CK31=1,D33&lt;&gt;""),D33-AT32,""))</f>
        <v>6.5</v>
      </c>
      <c r="CM32" s="1">
        <f t="shared" ca="1" si="19"/>
        <v>28.000000000000057</v>
      </c>
      <c r="CN32" s="14" t="str">
        <f ca="1">IF(AND(CJ31=1,CK31=1,CH31&gt;CH30),D32-AT32,"")</f>
        <v/>
      </c>
      <c r="CO32" s="14">
        <f t="shared" ca="1" si="20"/>
        <v>6.7000000000001023</v>
      </c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</row>
    <row r="33" spans="1:176" s="12" customFormat="1">
      <c r="A33" s="1">
        <v>2013</v>
      </c>
      <c r="B33" s="1">
        <v>4</v>
      </c>
      <c r="C33" s="24">
        <v>41311</v>
      </c>
      <c r="D33" s="1">
        <v>336.5</v>
      </c>
      <c r="E33" s="1">
        <v>337.8</v>
      </c>
      <c r="F33" s="1">
        <v>333.6</v>
      </c>
      <c r="G33" s="1">
        <v>334</v>
      </c>
      <c r="H33" s="1">
        <v>96.81</v>
      </c>
      <c r="I33" s="1">
        <f t="shared" si="10"/>
        <v>1</v>
      </c>
      <c r="J33" s="8"/>
      <c r="K33" s="8"/>
      <c r="L33" s="142"/>
      <c r="M33" s="142"/>
      <c r="N33" s="27">
        <f t="shared" si="0"/>
        <v>4.1999999999999886</v>
      </c>
      <c r="O33" s="27">
        <f t="shared" si="11"/>
        <v>335.7</v>
      </c>
      <c r="P33" s="27">
        <f t="shared" si="12"/>
        <v>327.09999999999997</v>
      </c>
      <c r="Q33" s="27" t="str">
        <f t="shared" si="1"/>
        <v/>
      </c>
      <c r="R33" s="27" t="str">
        <f t="shared" si="2"/>
        <v/>
      </c>
      <c r="S33" s="27" t="str">
        <f t="shared" si="3"/>
        <v/>
      </c>
      <c r="T33" s="27" t="str">
        <f t="shared" si="4"/>
        <v/>
      </c>
      <c r="U33" s="27" t="str">
        <f t="shared" si="5"/>
        <v/>
      </c>
      <c r="V33" s="158">
        <f t="shared" si="6"/>
        <v>0</v>
      </c>
      <c r="W33" s="27" t="e">
        <f t="shared" si="13"/>
        <v>#REF!</v>
      </c>
      <c r="X33" s="27" t="e">
        <f t="shared" si="14"/>
        <v>#REF!</v>
      </c>
      <c r="Y33" s="27" t="e">
        <f t="shared" si="7"/>
        <v>#REF!</v>
      </c>
      <c r="Z33" s="29">
        <v>96.34</v>
      </c>
      <c r="AA33" s="139">
        <f>ROUND((E33-F33)*AA$9,AA$7)</f>
        <v>2.5</v>
      </c>
      <c r="AB33" s="151">
        <f t="shared" si="17"/>
        <v>4.9911614848705543E-3</v>
      </c>
      <c r="AC33" s="136" t="str">
        <f>IF(OR(H32=0,H31=0),"",IF(AND(H32&gt;H31,AB33&gt;AA$3),"UP",IF(AND(H31&gt;H32,AB33&gt;AA$3),"DOWN",0)))</f>
        <v>UP</v>
      </c>
      <c r="AD33" s="136">
        <f>ROUNDDOWN(AA$5*G32,AA$7)</f>
        <v>16.5</v>
      </c>
      <c r="AE33" s="136" t="str">
        <f>IF(AND(AC33="DOWN",AA32+D33&lt;=E33,D33+AA32-AD33+AB$9&gt;G33),-AD33,IF(AND(AC33="DOWN",AA32+D33&lt;=E33),D34-(AA32+D33),""))</f>
        <v/>
      </c>
      <c r="AF33" s="136">
        <f>IF(AND(AC33="UP",D33-AA32&gt;=F33,AB$9+D33-AA32+AD33&lt;=G33),-AD33,IF(AND(AC33="UP",D33-AA32&gt;=F33),(D33-AA32)-D34,""))</f>
        <v>0.39999999999997726</v>
      </c>
      <c r="AG33" s="136">
        <f t="shared" si="8"/>
        <v>0.39999999999997726</v>
      </c>
      <c r="AH33" s="136" t="e">
        <f>SUM(AG$8:AG33)</f>
        <v>#REF!</v>
      </c>
      <c r="AI33" s="136" t="e">
        <f>-(MAX(AH$8:AH33)-AH33)</f>
        <v>#REF!</v>
      </c>
      <c r="AJ33" s="127">
        <v>330</v>
      </c>
      <c r="AK33" s="127">
        <v>337.5</v>
      </c>
      <c r="AL33" s="127">
        <v>329.9</v>
      </c>
      <c r="AM33" s="127">
        <v>336.2</v>
      </c>
      <c r="AN33" s="127">
        <f t="shared" si="18"/>
        <v>329.27500000000003</v>
      </c>
      <c r="AO33" s="127">
        <f t="shared" si="9"/>
        <v>2.5</v>
      </c>
      <c r="AP33" s="127" t="str">
        <f>IF(AND(E33&gt;AK33+AP$8,AO32&lt;AR$8),D34-AK33-AP$8,"")</f>
        <v/>
      </c>
      <c r="AQ33" s="14" t="e">
        <f t="shared" si="15"/>
        <v>#REF!</v>
      </c>
      <c r="AR33" s="127" t="str">
        <f>IF(AND(F33&lt;AL33-AP$8,AO32&lt;AR$8,AM33&lt;AN33),AL33-AP$8-D34,"")</f>
        <v/>
      </c>
      <c r="AS33" s="14" t="e">
        <f t="shared" si="16"/>
        <v>#REF!</v>
      </c>
      <c r="AT33" s="1">
        <v>333.2</v>
      </c>
      <c r="AU33" s="1">
        <v>334</v>
      </c>
      <c r="AV33" s="1">
        <v>332.5</v>
      </c>
      <c r="AW33" s="1">
        <v>333.4</v>
      </c>
      <c r="AX33" s="1">
        <v>333.2</v>
      </c>
      <c r="AY33" s="1">
        <v>334</v>
      </c>
      <c r="AZ33" s="1">
        <v>332.1</v>
      </c>
      <c r="BA33" s="1">
        <v>332.4</v>
      </c>
      <c r="BB33" s="8"/>
      <c r="BC33" s="8"/>
      <c r="BD33" s="62"/>
      <c r="BE33" s="62"/>
      <c r="BF33" s="8"/>
      <c r="BG33" s="8"/>
      <c r="BH33" s="62"/>
      <c r="BI33" s="62"/>
      <c r="BJ33" s="165"/>
      <c r="BK33" s="165"/>
      <c r="BL33" s="164"/>
      <c r="BM33" s="164"/>
      <c r="BN33" s="8"/>
      <c r="BO33" s="8"/>
      <c r="BP33" s="62"/>
      <c r="BQ33" s="62"/>
      <c r="BR33" s="1"/>
      <c r="BS33" s="1"/>
      <c r="BT33" s="1"/>
      <c r="BU33" s="1"/>
      <c r="BV33" s="86"/>
      <c r="BW33" s="1"/>
      <c r="BX33" s="1"/>
      <c r="BY33" s="1"/>
      <c r="BZ33" s="1"/>
      <c r="CA33" s="1"/>
      <c r="CB33" s="1"/>
      <c r="CC33" s="86">
        <v>107.2</v>
      </c>
      <c r="CD33" s="1">
        <v>336.5</v>
      </c>
      <c r="CE33" s="1">
        <v>678</v>
      </c>
      <c r="CF33" s="1">
        <v>460</v>
      </c>
      <c r="CG33" s="1">
        <v>1.4739130434782608</v>
      </c>
      <c r="CH33">
        <v>93.563999999999993</v>
      </c>
      <c r="CI33">
        <v>11407</v>
      </c>
      <c r="CJ33" s="101">
        <f ca="1">IF(AND(MAX(OFFSET(CH32,-$CJ$5,0):CH32)&lt;CH33),1,IF(AND(MIN(OFFSET(CH32,-$CJ$5,0):CH32)&gt;CH33),-1,CJ32))</f>
        <v>1</v>
      </c>
      <c r="CK33" s="101">
        <f ca="1">IF(AND(MAX(OFFSET(CI32,-$CK$5,0):CI32)&lt;CI33),1,IF(AND(MIN(OFFSET(CI32,-$CK$5,0):CI32)&gt;CI33),-1,CK32))</f>
        <v>1</v>
      </c>
      <c r="CL33" s="1">
        <f ca="1">IF(AND(CJ32=-1,CK32=-1,D34&lt;&gt;""),AT33-D34,IF(AND(CJ32=1,CK32=1,D34&lt;&gt;""),D34-AT33,""))</f>
        <v>0.30000000000001137</v>
      </c>
      <c r="CM33" s="1">
        <f t="shared" ca="1" si="19"/>
        <v>28.300000000000068</v>
      </c>
      <c r="CN33" s="14">
        <f ca="1">IF(AND(CJ32=1,CK32=1,CH32&gt;CH31),D33-AT33,"")</f>
        <v>3.3000000000000114</v>
      </c>
      <c r="CO33" s="14">
        <f t="shared" ca="1" si="20"/>
        <v>10.000000000000114</v>
      </c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</row>
    <row r="34" spans="1:176" s="12" customFormat="1">
      <c r="A34" s="1">
        <v>2013</v>
      </c>
      <c r="B34" s="1">
        <v>5</v>
      </c>
      <c r="C34" s="24">
        <v>41312</v>
      </c>
      <c r="D34" s="1">
        <v>333.5</v>
      </c>
      <c r="E34" s="1">
        <v>335.4</v>
      </c>
      <c r="F34" s="1">
        <v>329.9</v>
      </c>
      <c r="G34" s="1">
        <v>333.2</v>
      </c>
      <c r="H34" s="1">
        <v>95.86</v>
      </c>
      <c r="I34" s="1">
        <f t="shared" si="10"/>
        <v>1</v>
      </c>
      <c r="J34" s="8"/>
      <c r="K34" s="8"/>
      <c r="L34" s="142"/>
      <c r="M34" s="142"/>
      <c r="N34" s="27">
        <f t="shared" si="0"/>
        <v>5.5</v>
      </c>
      <c r="O34" s="27">
        <f t="shared" si="11"/>
        <v>338.2</v>
      </c>
      <c r="P34" s="27">
        <f t="shared" si="12"/>
        <v>329.8</v>
      </c>
      <c r="Q34" s="27" t="str">
        <f t="shared" si="1"/>
        <v/>
      </c>
      <c r="R34" s="27" t="str">
        <f t="shared" si="2"/>
        <v/>
      </c>
      <c r="S34" s="27" t="str">
        <f t="shared" si="3"/>
        <v/>
      </c>
      <c r="T34" s="27" t="str">
        <f t="shared" si="4"/>
        <v/>
      </c>
      <c r="U34" s="27" t="str">
        <f t="shared" si="5"/>
        <v/>
      </c>
      <c r="V34" s="158">
        <f t="shared" si="6"/>
        <v>0</v>
      </c>
      <c r="W34" s="27" t="e">
        <f t="shared" si="13"/>
        <v>#REF!</v>
      </c>
      <c r="X34" s="27" t="e">
        <f t="shared" si="14"/>
        <v>#REF!</v>
      </c>
      <c r="Y34" s="27" t="e">
        <f t="shared" si="7"/>
        <v>#REF!</v>
      </c>
      <c r="Z34" s="29">
        <v>96.66</v>
      </c>
      <c r="AA34" s="139">
        <f>ROUND((E34-F34)*AA$9,AA$7)</f>
        <v>3.3</v>
      </c>
      <c r="AB34" s="151">
        <f t="shared" si="17"/>
        <v>1.6554578375582718E-3</v>
      </c>
      <c r="AC34" s="136">
        <f>IF(OR(H33=0,H32=0),"",IF(AND(H33&gt;H32,AB34&gt;AA$3),"UP",IF(AND(H32&gt;H33,AB34&gt;AA$3),"DOWN",0)))</f>
        <v>0</v>
      </c>
      <c r="AD34" s="136">
        <f>ROUNDDOWN(AA$5*G33,AA$7)</f>
        <v>16.7</v>
      </c>
      <c r="AE34" s="136" t="str">
        <f>IF(AND(AC34="DOWN",AA33+D34&lt;=E34,D34+AA33-AD34+AB$9&gt;G34),-AD34,IF(AND(AC34="DOWN",AA33+D34&lt;=E34),D35-(AA33+D34),""))</f>
        <v/>
      </c>
      <c r="AF34" s="136" t="str">
        <f>IF(AND(AC34="UP",D34-AA33&gt;=F34,AB$9+D34-AA33+AD34&lt;=G34),-AD34,IF(AND(AC34="UP",D34-AA33&gt;=F34),(D34-AA33)-D35,""))</f>
        <v/>
      </c>
      <c r="AG34" s="136">
        <f t="shared" si="8"/>
        <v>0</v>
      </c>
      <c r="AH34" s="136" t="e">
        <f>SUM(AG$8:AG34)</f>
        <v>#REF!</v>
      </c>
      <c r="AI34" s="136" t="e">
        <f>-(MAX(AH$8:AH34)-AH34)</f>
        <v>#REF!</v>
      </c>
      <c r="AJ34" s="127">
        <v>333.2</v>
      </c>
      <c r="AK34" s="127">
        <v>335.4</v>
      </c>
      <c r="AL34" s="127">
        <v>331.5</v>
      </c>
      <c r="AM34" s="127">
        <v>333.6</v>
      </c>
      <c r="AN34" s="127">
        <f t="shared" si="18"/>
        <v>333.70000000000005</v>
      </c>
      <c r="AO34" s="127">
        <f t="shared" si="9"/>
        <v>0.30000000000001137</v>
      </c>
      <c r="AP34" s="127" t="str">
        <f>IF(AND(E34&gt;AK34+AP$8,AO33&lt;AR$8),D35-AK34-AP$8,"")</f>
        <v/>
      </c>
      <c r="AQ34" s="14" t="e">
        <f t="shared" si="15"/>
        <v>#REF!</v>
      </c>
      <c r="AR34" s="127">
        <f>IF(AND(F34&lt;AL34-AP$8,AO33&lt;AR$8,AM34&lt;AN34),AL34-AP$8-D35,"")</f>
        <v>-1.4000000000000341</v>
      </c>
      <c r="AS34" s="14" t="e">
        <f t="shared" si="16"/>
        <v>#REF!</v>
      </c>
      <c r="AT34" s="1">
        <v>332</v>
      </c>
      <c r="AU34" s="1">
        <v>334.8</v>
      </c>
      <c r="AV34" s="1">
        <v>331.4</v>
      </c>
      <c r="AW34" s="1">
        <v>334.2</v>
      </c>
      <c r="AX34" s="1">
        <v>332</v>
      </c>
      <c r="AY34" s="1">
        <v>335.1</v>
      </c>
      <c r="AZ34" s="1">
        <v>331.4</v>
      </c>
      <c r="BA34" s="1">
        <v>334.4</v>
      </c>
      <c r="BB34" s="8"/>
      <c r="BC34" s="8"/>
      <c r="BD34" s="62"/>
      <c r="BE34" s="62"/>
      <c r="BF34" s="8"/>
      <c r="BG34" s="8"/>
      <c r="BH34" s="62"/>
      <c r="BI34" s="62"/>
      <c r="BJ34" s="165"/>
      <c r="BK34" s="165"/>
      <c r="BL34" s="164"/>
      <c r="BM34" s="164"/>
      <c r="BN34" s="8"/>
      <c r="BO34" s="8"/>
      <c r="BP34" s="62"/>
      <c r="BQ34" s="62"/>
      <c r="BR34" s="1"/>
      <c r="BS34" s="1"/>
      <c r="BT34" s="1"/>
      <c r="BU34" s="1"/>
      <c r="BV34" s="86"/>
      <c r="BW34" s="1"/>
      <c r="BX34" s="1"/>
      <c r="BY34" s="1"/>
      <c r="BZ34" s="1"/>
      <c r="CA34" s="1"/>
      <c r="CB34" s="1"/>
      <c r="CC34" s="86">
        <v>104.5</v>
      </c>
      <c r="CD34" s="1">
        <v>333.4</v>
      </c>
      <c r="CE34" s="1">
        <v>813</v>
      </c>
      <c r="CF34" s="1">
        <v>442</v>
      </c>
      <c r="CG34" s="1">
        <v>1.839366515837104</v>
      </c>
      <c r="CH34">
        <v>93.626499999999993</v>
      </c>
      <c r="CI34">
        <v>11326</v>
      </c>
      <c r="CJ34" s="101">
        <f ca="1">IF(AND(MAX(OFFSET(CH33,-$CJ$5,0):CH33)&lt;CH34),1,IF(AND(MIN(OFFSET(CH33,-$CJ$5,0):CH33)&gt;CH34),-1,CJ33))</f>
        <v>1</v>
      </c>
      <c r="CK34" s="101">
        <f ca="1">IF(AND(MAX(OFFSET(CI33,-$CK$5,0):CI33)&lt;CI34),1,IF(AND(MIN(OFFSET(CI33,-$CK$5,0):CI33)&gt;CI34),-1,CK33))</f>
        <v>1</v>
      </c>
      <c r="CL34" s="1">
        <f ca="1">IF(AND(CJ33=-1,CK33=-1,D35&lt;&gt;""),AT34-D35,IF(AND(CJ33=1,CK33=1,D35&lt;&gt;""),D35-AT34,""))</f>
        <v>0.60000000000002274</v>
      </c>
      <c r="CM34" s="1">
        <f t="shared" ca="1" si="19"/>
        <v>28.900000000000091</v>
      </c>
      <c r="CN34" s="14" t="str">
        <f ca="1">IF(AND(CJ33=1,CK33=1,CH33&gt;CH32),D34-AT34,"")</f>
        <v/>
      </c>
      <c r="CO34" s="14">
        <f t="shared" ca="1" si="20"/>
        <v>10.000000000000114</v>
      </c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</row>
    <row r="35" spans="1:176" s="12" customFormat="1">
      <c r="A35" s="1">
        <v>2013</v>
      </c>
      <c r="B35" s="1">
        <v>6</v>
      </c>
      <c r="C35" s="24">
        <v>41313</v>
      </c>
      <c r="D35" s="1">
        <v>332.6</v>
      </c>
      <c r="E35" s="1">
        <v>333.1</v>
      </c>
      <c r="F35" s="1">
        <v>328.9</v>
      </c>
      <c r="G35" s="1">
        <v>329.9</v>
      </c>
      <c r="H35" s="1">
        <v>97.31</v>
      </c>
      <c r="I35" s="1">
        <f t="shared" si="10"/>
        <v>1</v>
      </c>
      <c r="J35" s="8"/>
      <c r="K35" s="8"/>
      <c r="L35" s="142"/>
      <c r="M35" s="142"/>
      <c r="N35" s="27">
        <f t="shared" si="0"/>
        <v>4.2000000000000455</v>
      </c>
      <c r="O35" s="27">
        <f t="shared" si="11"/>
        <v>338.7</v>
      </c>
      <c r="P35" s="27">
        <f t="shared" si="12"/>
        <v>327.7</v>
      </c>
      <c r="Q35" s="27" t="str">
        <f t="shared" si="1"/>
        <v/>
      </c>
      <c r="R35" s="27" t="str">
        <f t="shared" si="2"/>
        <v/>
      </c>
      <c r="S35" s="27" t="str">
        <f t="shared" si="3"/>
        <v/>
      </c>
      <c r="T35" s="27" t="str">
        <f t="shared" si="4"/>
        <v/>
      </c>
      <c r="U35" s="27" t="str">
        <f t="shared" si="5"/>
        <v/>
      </c>
      <c r="V35" s="158">
        <f t="shared" si="6"/>
        <v>0</v>
      </c>
      <c r="W35" s="27" t="e">
        <f t="shared" si="13"/>
        <v>#REF!</v>
      </c>
      <c r="X35" s="27" t="e">
        <f t="shared" si="14"/>
        <v>#REF!</v>
      </c>
      <c r="Y35" s="27" t="e">
        <f t="shared" si="7"/>
        <v>#REF!</v>
      </c>
      <c r="Z35" s="29">
        <v>96.11</v>
      </c>
      <c r="AA35" s="139">
        <f>ROUND((E35-F35)*AA$9,AA$7)</f>
        <v>2.5</v>
      </c>
      <c r="AB35" s="151">
        <f t="shared" si="17"/>
        <v>9.8130358434046494E-3</v>
      </c>
      <c r="AC35" s="136" t="str">
        <f>IF(OR(H34=0,H33=0),"",IF(AND(H34&gt;H33,AB35&gt;AA$3),"UP",IF(AND(H33&gt;H34,AB35&gt;AA$3),"DOWN",0)))</f>
        <v>DOWN</v>
      </c>
      <c r="AD35" s="136">
        <f>ROUNDDOWN(AA$5*G34,AA$7)</f>
        <v>16.600000000000001</v>
      </c>
      <c r="AE35" s="136" t="str">
        <f>IF(AND(AC35="DOWN",AA34+D35&lt;=E35,D35+AA34-AD35+AB$9&gt;G35),-AD35,IF(AND(AC35="DOWN",AA34+D35&lt;=E35),D36-(AA34+D35),""))</f>
        <v/>
      </c>
      <c r="AF35" s="136" t="str">
        <f>IF(AND(AC35="UP",D35-AA34&gt;=F35,AB$9+D35-AA34+AD35&lt;=G35),-AD35,IF(AND(AC35="UP",D35-AA34&gt;=F35),(D35-AA34)-D36,""))</f>
        <v/>
      </c>
      <c r="AG35" s="136">
        <f t="shared" si="8"/>
        <v>0</v>
      </c>
      <c r="AH35" s="136" t="e">
        <f>SUM(AG$8:AG35)</f>
        <v>#REF!</v>
      </c>
      <c r="AI35" s="136" t="e">
        <f>-(MAX(AH$8:AH35)-AH35)</f>
        <v>#REF!</v>
      </c>
      <c r="AJ35" s="127">
        <v>332</v>
      </c>
      <c r="AK35" s="127">
        <v>335.1</v>
      </c>
      <c r="AL35" s="127">
        <v>328.9</v>
      </c>
      <c r="AM35" s="127">
        <v>330.8</v>
      </c>
      <c r="AN35" s="127">
        <f t="shared" si="18"/>
        <v>333.45</v>
      </c>
      <c r="AO35" s="127">
        <f t="shared" si="9"/>
        <v>2.7000000000000455</v>
      </c>
      <c r="AP35" s="127" t="str">
        <f>IF(AND(E35&gt;AK35+AP$8,AO34&lt;AR$8),D36-AK35-AP$8,"")</f>
        <v/>
      </c>
      <c r="AQ35" s="14" t="e">
        <f t="shared" si="15"/>
        <v>#REF!</v>
      </c>
      <c r="AR35" s="127" t="str">
        <f>IF(AND(F35&lt;AL35-AP$8,AO34&lt;AR$8,AM35&lt;AN35),AL35-AP$8-D36,"")</f>
        <v/>
      </c>
      <c r="AS35" s="14" t="e">
        <f t="shared" si="16"/>
        <v>#REF!</v>
      </c>
      <c r="AT35" s="1">
        <v>325.2</v>
      </c>
      <c r="AU35" s="1">
        <v>325.89999999999998</v>
      </c>
      <c r="AV35" s="1">
        <v>323.39999999999998</v>
      </c>
      <c r="AW35" s="1">
        <v>324.2</v>
      </c>
      <c r="AX35" s="1">
        <v>330.6</v>
      </c>
      <c r="AY35" s="1">
        <v>330.8</v>
      </c>
      <c r="AZ35" s="1">
        <v>328.4</v>
      </c>
      <c r="BA35" s="1">
        <v>330</v>
      </c>
      <c r="BB35" s="8"/>
      <c r="BC35" s="8"/>
      <c r="BD35" s="62"/>
      <c r="BE35" s="62"/>
      <c r="BF35" s="8"/>
      <c r="BG35" s="8"/>
      <c r="BH35" s="62"/>
      <c r="BI35" s="62"/>
      <c r="BJ35" s="165"/>
      <c r="BK35" s="165"/>
      <c r="BL35" s="164"/>
      <c r="BM35" s="164"/>
      <c r="BN35" s="8"/>
      <c r="BO35" s="8"/>
      <c r="BP35" s="62"/>
      <c r="BQ35" s="62"/>
      <c r="BR35" s="1"/>
      <c r="BS35" s="1"/>
      <c r="BT35" s="1"/>
      <c r="BU35" s="1"/>
      <c r="BV35" s="86"/>
      <c r="BW35" s="1"/>
      <c r="BX35" s="1"/>
      <c r="BY35" s="1"/>
      <c r="BZ35" s="1"/>
      <c r="CA35" s="1"/>
      <c r="CB35" s="1"/>
      <c r="CC35" s="86">
        <v>105.5</v>
      </c>
      <c r="CD35" s="1">
        <v>331.3</v>
      </c>
      <c r="CE35" s="1">
        <v>945</v>
      </c>
      <c r="CF35" s="1">
        <v>477</v>
      </c>
      <c r="CG35" s="1">
        <v>1.9811320754716981</v>
      </c>
      <c r="CH35">
        <v>92.885000000000005</v>
      </c>
      <c r="CI35">
        <v>11219</v>
      </c>
      <c r="CJ35" s="101">
        <f ca="1">IF(AND(MAX(OFFSET(CH34,-$CJ$5,0):CH34)&lt;CH35),1,IF(AND(MIN(OFFSET(CH34,-$CJ$5,0):CH34)&gt;CH35),-1,CJ34))</f>
        <v>1</v>
      </c>
      <c r="CK35" s="101">
        <f ca="1">IF(AND(MAX(OFFSET(CI34,-$CK$5,0):CI34)&lt;CI35),1,IF(AND(MIN(OFFSET(CI34,-$CK$5,0):CI34)&gt;CI35),-1,CK34))</f>
        <v>1</v>
      </c>
      <c r="CL35" s="1">
        <f ca="1">IF(AND(CJ34=-1,CK34=-1,D36&lt;&gt;""),AT35-D36,IF(AND(CJ34=1,CK34=1,D36&lt;&gt;""),D36-AT35,""))</f>
        <v>0.30000000000001137</v>
      </c>
      <c r="CM35" s="1">
        <f t="shared" ca="1" si="19"/>
        <v>29.200000000000102</v>
      </c>
      <c r="CN35" s="14">
        <f ca="1">IF(AND(CJ34=1,CK34=1,CH34&gt;CH33),D35-AT35,"")</f>
        <v>7.4000000000000341</v>
      </c>
      <c r="CO35" s="14">
        <f t="shared" ca="1" si="20"/>
        <v>17.400000000000148</v>
      </c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</row>
    <row r="36" spans="1:176" s="12" customFormat="1">
      <c r="A36" s="1">
        <v>2013</v>
      </c>
      <c r="B36" s="1">
        <v>3</v>
      </c>
      <c r="C36" s="24">
        <v>41317</v>
      </c>
      <c r="D36" s="1">
        <v>325.5</v>
      </c>
      <c r="E36" s="1">
        <v>332.5</v>
      </c>
      <c r="F36" s="1">
        <v>323.39999999999998</v>
      </c>
      <c r="G36" s="1">
        <v>333.3</v>
      </c>
      <c r="H36" s="1">
        <v>98.07</v>
      </c>
      <c r="I36" s="1">
        <f t="shared" si="10"/>
        <v>1</v>
      </c>
      <c r="J36" s="8"/>
      <c r="K36" s="8"/>
      <c r="L36" s="142"/>
      <c r="M36" s="142"/>
      <c r="N36" s="27">
        <f t="shared" si="0"/>
        <v>9.1000000000000227</v>
      </c>
      <c r="O36" s="27">
        <f t="shared" si="11"/>
        <v>334.1</v>
      </c>
      <c r="P36" s="27">
        <f t="shared" si="12"/>
        <v>325.69999999999993</v>
      </c>
      <c r="Q36" s="27" t="str">
        <f t="shared" si="1"/>
        <v/>
      </c>
      <c r="R36" s="27" t="str">
        <f t="shared" si="2"/>
        <v/>
      </c>
      <c r="S36" s="27" t="str">
        <f t="shared" si="3"/>
        <v/>
      </c>
      <c r="T36" s="27" t="str">
        <f t="shared" si="4"/>
        <v/>
      </c>
      <c r="U36" s="27" t="str">
        <f t="shared" si="5"/>
        <v/>
      </c>
      <c r="V36" s="158">
        <f t="shared" si="6"/>
        <v>0</v>
      </c>
      <c r="W36" s="27" t="e">
        <f t="shared" si="13"/>
        <v>#REF!</v>
      </c>
      <c r="X36" s="27" t="e">
        <f t="shared" si="14"/>
        <v>#REF!</v>
      </c>
      <c r="Y36" s="27" t="e">
        <f t="shared" si="7"/>
        <v>#REF!</v>
      </c>
      <c r="Z36" s="29">
        <v>96.11</v>
      </c>
      <c r="AA36" s="139">
        <f>ROUND((E36-F36)*AA$9,AA$7)</f>
        <v>5.5</v>
      </c>
      <c r="AB36" s="151">
        <f t="shared" si="17"/>
        <v>1.5126225745879518E-2</v>
      </c>
      <c r="AC36" s="136" t="str">
        <f>IF(OR(H35=0,H34=0),"",IF(AND(H35&gt;H34,AB36&gt;AA$3),"UP",IF(AND(H34&gt;H35,AB36&gt;AA$3),"DOWN",0)))</f>
        <v>UP</v>
      </c>
      <c r="AD36" s="136">
        <f>ROUNDDOWN(AA$5*G35,AA$7)</f>
        <v>16.399999999999999</v>
      </c>
      <c r="AE36" s="136" t="str">
        <f>IF(AND(AC36="DOWN",AA35+D36&lt;=E36,D36+AA35-AD36+AB$9&gt;G36),-AD36,IF(AND(AC36="DOWN",AA35+D36&lt;=E36),D37-(AA35+D36),""))</f>
        <v/>
      </c>
      <c r="AF36" s="136" t="str">
        <f>IF(AND(AC36="UP",D36-AA35&gt;=F36,AB$9+D36-AA35+AD36&lt;=G36),-AD36,IF(AND(AC36="UP",D36-AA35&gt;=F36),(D36-AA35)-D37,""))</f>
        <v/>
      </c>
      <c r="AG36" s="136">
        <f t="shared" si="8"/>
        <v>0</v>
      </c>
      <c r="AH36" s="136" t="e">
        <f>SUM(AG$8:AG36)</f>
        <v>#REF!</v>
      </c>
      <c r="AI36" s="136" t="e">
        <f>-(MAX(AH$8:AH36)-AH36)</f>
        <v>#REF!</v>
      </c>
      <c r="AJ36" s="14">
        <v>325.5</v>
      </c>
      <c r="AK36" s="14">
        <v>332.5</v>
      </c>
      <c r="AL36" s="14">
        <v>323.39999999999998</v>
      </c>
      <c r="AM36" s="14">
        <v>333.3</v>
      </c>
      <c r="AN36" s="127">
        <f t="shared" si="18"/>
        <v>333.47499999999997</v>
      </c>
      <c r="AO36" s="127">
        <f t="shared" si="9"/>
        <v>7.8000000000000114</v>
      </c>
      <c r="AP36" s="127" t="str">
        <f>IF(AND(E36&gt;AK36+AP$8,AO35&lt;AR$8),D37-AK36-AP$8,"")</f>
        <v/>
      </c>
      <c r="AQ36" s="14" t="e">
        <f t="shared" si="15"/>
        <v>#REF!</v>
      </c>
      <c r="AR36" s="127" t="str">
        <f>IF(AND(F36&lt;AL36-AP$8,AO35&lt;AR$8,AM36&lt;AN36),AL36-AP$8-D37,"")</f>
        <v/>
      </c>
      <c r="AS36" s="14" t="e">
        <f t="shared" si="16"/>
        <v>#REF!</v>
      </c>
      <c r="AT36" s="1">
        <v>333.3</v>
      </c>
      <c r="AU36" s="1">
        <v>333.3</v>
      </c>
      <c r="AV36" s="1">
        <v>333.3</v>
      </c>
      <c r="AW36" s="1">
        <v>333.3</v>
      </c>
      <c r="AX36" s="1">
        <v>333.3</v>
      </c>
      <c r="AY36" s="1">
        <v>333.3</v>
      </c>
      <c r="AZ36" s="1">
        <v>333.3</v>
      </c>
      <c r="BA36" s="1">
        <v>333.3</v>
      </c>
      <c r="BB36" s="8"/>
      <c r="BC36" s="8"/>
      <c r="BD36" s="62"/>
      <c r="BE36" s="62"/>
      <c r="BF36" s="8"/>
      <c r="BG36" s="8"/>
      <c r="BH36" s="62"/>
      <c r="BI36" s="62"/>
      <c r="BJ36" s="165"/>
      <c r="BK36" s="165"/>
      <c r="BL36" s="164"/>
      <c r="BM36" s="164"/>
      <c r="BN36" s="8"/>
      <c r="BO36" s="8"/>
      <c r="BP36" s="62"/>
      <c r="BQ36" s="62"/>
      <c r="BR36" s="1"/>
      <c r="BS36" s="1"/>
      <c r="BT36" s="1"/>
      <c r="BU36" s="1"/>
      <c r="BV36" s="86"/>
      <c r="BW36" s="1"/>
      <c r="BX36" s="1"/>
      <c r="BY36" s="1"/>
      <c r="BZ36" s="1"/>
      <c r="CA36" s="1"/>
      <c r="CB36" s="1"/>
      <c r="CC36" s="86">
        <v>105.5</v>
      </c>
      <c r="CD36" s="1">
        <v>331.3</v>
      </c>
      <c r="CE36" s="1">
        <v>945</v>
      </c>
      <c r="CF36" s="1">
        <v>477</v>
      </c>
      <c r="CG36" s="1">
        <v>1.9811320754716981</v>
      </c>
      <c r="CH36">
        <v>94.332999999999998</v>
      </c>
      <c r="CI36">
        <v>11219</v>
      </c>
      <c r="CJ36" s="101">
        <f ca="1">IF(AND(MAX(OFFSET(CH35,-$CJ$5,0):CH35)&lt;CH36),1,IF(AND(MIN(OFFSET(CH35,-$CJ$5,0):CH35)&gt;CH36),-1,CJ35))</f>
        <v>1</v>
      </c>
      <c r="CK36" s="101">
        <f ca="1">IF(AND(MAX(OFFSET(CI35,-$CK$5,0):CI35)&lt;CI36),1,IF(AND(MIN(OFFSET(CI35,-$CK$5,0):CI35)&gt;CI36),-1,CK35))</f>
        <v>1</v>
      </c>
      <c r="CL36" s="1">
        <f ca="1">IF(AND(CJ35=-1,CK35=-1,D37&lt;&gt;""),AT36-D37,IF(AND(CJ35=1,CK35=1,D37&lt;&gt;""),D37-AT36,""))</f>
        <v>-1.1000000000000227</v>
      </c>
      <c r="CM36" s="1">
        <f t="shared" ca="1" si="19"/>
        <v>28.10000000000008</v>
      </c>
      <c r="CN36" s="14" t="str">
        <f ca="1">IF(AND(CJ35=1,CK35=1,CH35&gt;CH34),D36-AT36,"")</f>
        <v/>
      </c>
      <c r="CO36" s="14">
        <f t="shared" ca="1" si="20"/>
        <v>17.400000000000148</v>
      </c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</row>
    <row r="37" spans="1:176" s="12" customFormat="1">
      <c r="A37" s="1">
        <v>2013</v>
      </c>
      <c r="B37" s="1">
        <v>4</v>
      </c>
      <c r="C37" s="24">
        <v>41318</v>
      </c>
      <c r="D37" s="1">
        <v>332.2</v>
      </c>
      <c r="E37" s="1">
        <v>333.6</v>
      </c>
      <c r="F37" s="1">
        <v>329.5</v>
      </c>
      <c r="G37" s="1">
        <v>332.1</v>
      </c>
      <c r="H37" s="1">
        <v>97.6</v>
      </c>
      <c r="I37" s="1">
        <f t="shared" si="10"/>
        <v>1</v>
      </c>
      <c r="J37" s="8"/>
      <c r="K37" s="8"/>
      <c r="L37" s="142"/>
      <c r="M37" s="142"/>
      <c r="N37" s="27">
        <f t="shared" si="0"/>
        <v>4.1000000000000227</v>
      </c>
      <c r="O37" s="27">
        <f t="shared" si="11"/>
        <v>342.40000000000003</v>
      </c>
      <c r="P37" s="27">
        <f t="shared" si="12"/>
        <v>324.2</v>
      </c>
      <c r="Q37" s="27" t="str">
        <f t="shared" si="1"/>
        <v/>
      </c>
      <c r="R37" s="27" t="str">
        <f t="shared" si="2"/>
        <v/>
      </c>
      <c r="S37" s="27" t="str">
        <f t="shared" si="3"/>
        <v/>
      </c>
      <c r="T37" s="27" t="str">
        <f t="shared" si="4"/>
        <v/>
      </c>
      <c r="U37" s="27" t="str">
        <f t="shared" si="5"/>
        <v/>
      </c>
      <c r="V37" s="158">
        <f t="shared" si="6"/>
        <v>0</v>
      </c>
      <c r="W37" s="27" t="e">
        <f t="shared" si="13"/>
        <v>#REF!</v>
      </c>
      <c r="X37" s="27" t="e">
        <f t="shared" si="14"/>
        <v>#REF!</v>
      </c>
      <c r="Y37" s="27" t="e">
        <f t="shared" si="7"/>
        <v>#REF!</v>
      </c>
      <c r="Z37" s="29">
        <v>96.11</v>
      </c>
      <c r="AA37" s="139">
        <f>ROUND((E37-F37)*AA$9,AA$7)</f>
        <v>2.5</v>
      </c>
      <c r="AB37" s="151">
        <f t="shared" si="17"/>
        <v>7.8100914602814431E-3</v>
      </c>
      <c r="AC37" s="136" t="str">
        <f>IF(OR(H36=0,H35=0),"",IF(AND(H36&gt;H35,AB37&gt;AA$3),"UP",IF(AND(H35&gt;H36,AB37&gt;AA$3),"DOWN",0)))</f>
        <v>UP</v>
      </c>
      <c r="AD37" s="136">
        <f>ROUNDDOWN(AA$5*G36,AA$7)</f>
        <v>16.600000000000001</v>
      </c>
      <c r="AE37" s="136" t="str">
        <f>IF(AND(AC37="DOWN",AA36+D37&lt;=E37,D37+AA36-AD37+AB$9&gt;G37),-AD37,IF(AND(AC37="DOWN",AA36+D37&lt;=E37),D38-(AA36+D37),""))</f>
        <v/>
      </c>
      <c r="AF37" s="136" t="str">
        <f>IF(AND(AC37="UP",D37-AA36&gt;=F37,AB$9+D37-AA36+AD37&lt;=G37),-AD37,IF(AND(AC37="UP",D37-AA36&gt;=F37),(D37-AA36)-D38,""))</f>
        <v/>
      </c>
      <c r="AG37" s="136">
        <f t="shared" si="8"/>
        <v>0</v>
      </c>
      <c r="AH37" s="136" t="e">
        <f>SUM(AG$8:AG37)</f>
        <v>#REF!</v>
      </c>
      <c r="AI37" s="136" t="e">
        <f>-(MAX(AH$8:AH37)-AH37)</f>
        <v>#REF!</v>
      </c>
      <c r="AJ37" s="14">
        <v>332.2</v>
      </c>
      <c r="AK37" s="14">
        <v>333.6</v>
      </c>
      <c r="AL37" s="14">
        <v>329.5</v>
      </c>
      <c r="AM37" s="14">
        <v>332.1</v>
      </c>
      <c r="AN37" s="127">
        <f t="shared" si="18"/>
        <v>332.45000000000005</v>
      </c>
      <c r="AO37" s="127">
        <f t="shared" si="9"/>
        <v>9.9999999999965894E-2</v>
      </c>
      <c r="AP37" s="127" t="str">
        <f>IF(AND(E37&gt;AK37+AP$8,AO36&lt;AR$8),D38-AK37-AP$8,"")</f>
        <v/>
      </c>
      <c r="AQ37" s="14" t="e">
        <f t="shared" si="15"/>
        <v>#REF!</v>
      </c>
      <c r="AR37" s="127" t="str">
        <f>IF(AND(F37&lt;AL37-AP$8,AO36&lt;AR$8,AM37&lt;AN37),AL37-AP$8-D38,"")</f>
        <v/>
      </c>
      <c r="AS37" s="14" t="e">
        <f t="shared" si="16"/>
        <v>#REF!</v>
      </c>
      <c r="AT37" s="1">
        <v>332.1</v>
      </c>
      <c r="AU37" s="1">
        <v>332.1</v>
      </c>
      <c r="AV37" s="1">
        <v>332.1</v>
      </c>
      <c r="AW37" s="1">
        <v>332.1</v>
      </c>
      <c r="AX37" s="1">
        <v>332.1</v>
      </c>
      <c r="AY37" s="1">
        <v>332.1</v>
      </c>
      <c r="AZ37" s="1">
        <v>332.1</v>
      </c>
      <c r="BA37" s="1">
        <v>332.1</v>
      </c>
      <c r="BB37" s="8"/>
      <c r="BC37" s="8"/>
      <c r="BD37" s="62"/>
      <c r="BE37" s="62"/>
      <c r="BF37" s="8"/>
      <c r="BG37" s="8"/>
      <c r="BH37" s="62"/>
      <c r="BI37" s="62"/>
      <c r="BJ37" s="165"/>
      <c r="BK37" s="165"/>
      <c r="BL37" s="164"/>
      <c r="BM37" s="164"/>
      <c r="BN37" s="8"/>
      <c r="BO37" s="8"/>
      <c r="BP37" s="62"/>
      <c r="BQ37" s="62"/>
      <c r="BR37" s="1"/>
      <c r="BS37" s="1"/>
      <c r="BT37" s="1"/>
      <c r="BU37" s="1"/>
      <c r="BV37" s="86"/>
      <c r="BW37" s="1"/>
      <c r="BX37" s="1"/>
      <c r="BY37" s="1"/>
      <c r="BZ37" s="1"/>
      <c r="CA37" s="1"/>
      <c r="CB37" s="1"/>
      <c r="CC37" s="86">
        <v>105.5</v>
      </c>
      <c r="CD37" s="1">
        <v>331.3</v>
      </c>
      <c r="CE37" s="1">
        <v>945</v>
      </c>
      <c r="CF37" s="1">
        <v>477</v>
      </c>
      <c r="CG37" s="1">
        <v>1.9811320754716981</v>
      </c>
      <c r="CH37">
        <v>93.515000000000001</v>
      </c>
      <c r="CI37">
        <v>11219</v>
      </c>
      <c r="CJ37" s="101">
        <f ca="1">IF(AND(MAX(OFFSET(CH36,-$CJ$5,0):CH36)&lt;CH37),1,IF(AND(MIN(OFFSET(CH36,-$CJ$5,0):CH36)&gt;CH37),-1,CJ36))</f>
        <v>1</v>
      </c>
      <c r="CK37" s="101">
        <f ca="1">IF(AND(MAX(OFFSET(CI36,-$CK$5,0):CI36)&lt;CI37),1,IF(AND(MIN(OFFSET(CI36,-$CK$5,0):CI36)&gt;CI37),-1,CK36))</f>
        <v>1</v>
      </c>
      <c r="CL37" s="1">
        <f ca="1">IF(AND(CJ36=-1,CK36=-1,D38&lt;&gt;""),AT37-D38,IF(AND(CJ36=1,CK36=1,D38&lt;&gt;""),D38-AT37,""))</f>
        <v>9.9999999999965894E-2</v>
      </c>
      <c r="CM37" s="1">
        <f t="shared" ca="1" si="19"/>
        <v>28.200000000000045</v>
      </c>
      <c r="CN37" s="14">
        <f ca="1">IF(AND(CJ36=1,CK36=1,CH36&gt;CH35),D37-AT37,"")</f>
        <v>9.9999999999965894E-2</v>
      </c>
      <c r="CO37" s="14">
        <f t="shared" ca="1" si="20"/>
        <v>17.500000000000114</v>
      </c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</row>
    <row r="38" spans="1:176" s="12" customFormat="1">
      <c r="A38" s="1">
        <v>2013</v>
      </c>
      <c r="B38" s="1">
        <v>5</v>
      </c>
      <c r="C38" s="24">
        <v>41319</v>
      </c>
      <c r="D38" s="1">
        <v>332.2</v>
      </c>
      <c r="E38" s="1">
        <v>332.4</v>
      </c>
      <c r="F38" s="1">
        <v>329.5</v>
      </c>
      <c r="G38" s="1">
        <v>331</v>
      </c>
      <c r="H38" s="1">
        <v>97.9</v>
      </c>
      <c r="I38" s="1">
        <v>1</v>
      </c>
      <c r="J38" s="8"/>
      <c r="K38" s="8"/>
      <c r="L38" s="142"/>
      <c r="M38" s="142"/>
      <c r="N38" s="27">
        <v>2.8999999999999773</v>
      </c>
      <c r="O38" s="27">
        <v>336.2</v>
      </c>
      <c r="P38" s="27">
        <v>328</v>
      </c>
      <c r="Q38" s="27" t="s">
        <v>618</v>
      </c>
      <c r="R38" s="27" t="s">
        <v>618</v>
      </c>
      <c r="S38" s="27" t="s">
        <v>618</v>
      </c>
      <c r="T38" s="27" t="s">
        <v>618</v>
      </c>
      <c r="U38" s="27" t="s">
        <v>618</v>
      </c>
      <c r="V38" s="158">
        <v>0</v>
      </c>
      <c r="W38" s="27">
        <v>19.199999999999932</v>
      </c>
      <c r="X38" s="27">
        <v>19.199999999999932</v>
      </c>
      <c r="Y38" s="27">
        <v>0</v>
      </c>
      <c r="Z38" s="29">
        <v>96.11</v>
      </c>
      <c r="AA38" s="139">
        <v>1.7</v>
      </c>
      <c r="AB38" s="151">
        <v>4.792495156520804E-3</v>
      </c>
      <c r="AC38" s="136" t="s">
        <v>255</v>
      </c>
      <c r="AD38" s="136">
        <v>16.600000000000001</v>
      </c>
      <c r="AE38" s="136" t="s">
        <v>618</v>
      </c>
      <c r="AF38" s="136" t="s">
        <v>618</v>
      </c>
      <c r="AG38" s="136">
        <v>0</v>
      </c>
      <c r="AH38" s="136">
        <v>8.4999999999998295</v>
      </c>
      <c r="AI38" s="136">
        <v>0</v>
      </c>
      <c r="AJ38" s="14">
        <v>332.2</v>
      </c>
      <c r="AK38" s="14">
        <v>332.4</v>
      </c>
      <c r="AL38" s="14">
        <v>329.5</v>
      </c>
      <c r="AM38" s="14">
        <v>331</v>
      </c>
      <c r="AN38" s="127">
        <v>331.8</v>
      </c>
      <c r="AO38" s="127">
        <v>1.1999999999999886</v>
      </c>
      <c r="AP38" s="127" t="s">
        <v>618</v>
      </c>
      <c r="AQ38" s="14">
        <v>25</v>
      </c>
      <c r="AR38" s="127" t="s">
        <v>618</v>
      </c>
      <c r="AS38" s="14">
        <v>-15.10000000000008</v>
      </c>
      <c r="AT38" s="1">
        <v>331</v>
      </c>
      <c r="AU38" s="1">
        <v>331</v>
      </c>
      <c r="AV38" s="1">
        <v>331</v>
      </c>
      <c r="AW38" s="1">
        <v>331</v>
      </c>
      <c r="AX38" s="1">
        <v>331</v>
      </c>
      <c r="AY38" s="1">
        <v>331</v>
      </c>
      <c r="AZ38" s="1">
        <v>331</v>
      </c>
      <c r="BA38" s="1">
        <v>331</v>
      </c>
      <c r="BB38" s="8"/>
      <c r="BC38" s="8"/>
      <c r="BD38" s="62"/>
      <c r="BE38" s="62"/>
      <c r="BF38" s="8"/>
      <c r="BG38" s="8"/>
      <c r="BH38" s="62"/>
      <c r="BI38" s="62"/>
      <c r="BJ38" s="165"/>
      <c r="BK38" s="165"/>
      <c r="BL38" s="164"/>
      <c r="BM38" s="164"/>
      <c r="BN38" s="8"/>
      <c r="BO38" s="8"/>
      <c r="BP38" s="62"/>
      <c r="BQ38" s="62"/>
      <c r="BR38" s="1"/>
      <c r="BS38" s="1"/>
      <c r="BT38" s="1"/>
      <c r="BU38" s="1"/>
      <c r="BV38" s="86"/>
      <c r="BW38" s="1"/>
      <c r="BX38" s="1"/>
      <c r="BY38" s="1"/>
      <c r="BZ38" s="1"/>
      <c r="CA38" s="1"/>
      <c r="CB38" s="1"/>
      <c r="CC38" s="86">
        <v>105.5</v>
      </c>
      <c r="CD38" s="1">
        <v>331.3</v>
      </c>
      <c r="CE38" s="1">
        <v>945</v>
      </c>
      <c r="CF38" s="1">
        <v>477</v>
      </c>
      <c r="CG38" s="1">
        <v>1.9811320754716981</v>
      </c>
      <c r="CH38">
        <v>93.47</v>
      </c>
      <c r="CI38">
        <v>11219</v>
      </c>
      <c r="CJ38" s="101">
        <v>1</v>
      </c>
      <c r="CK38" s="101">
        <v>1</v>
      </c>
      <c r="CL38" s="1">
        <v>-5</v>
      </c>
      <c r="CM38" s="1">
        <v>23.2</v>
      </c>
      <c r="CN38" s="14" t="s">
        <v>618</v>
      </c>
      <c r="CO38" s="14">
        <v>17.500000000000114</v>
      </c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</row>
    <row r="39" spans="1:176" s="12" customFormat="1">
      <c r="A39" s="1">
        <v>2013</v>
      </c>
      <c r="B39" s="1">
        <v>6</v>
      </c>
      <c r="C39" s="24">
        <v>41320</v>
      </c>
      <c r="D39" s="1">
        <v>326</v>
      </c>
      <c r="E39" s="1">
        <v>326.89999999999998</v>
      </c>
      <c r="F39" s="1">
        <v>320</v>
      </c>
      <c r="G39" s="1">
        <v>321.10000000000002</v>
      </c>
      <c r="H39" s="1">
        <v>96.41</v>
      </c>
      <c r="I39" s="1">
        <v>1</v>
      </c>
      <c r="J39" s="8"/>
      <c r="K39" s="8"/>
      <c r="L39" s="142"/>
      <c r="M39" s="142"/>
      <c r="N39" s="27">
        <v>6.8999999999999773</v>
      </c>
      <c r="O39" s="27">
        <v>333.9</v>
      </c>
      <c r="P39" s="27">
        <v>328.1</v>
      </c>
      <c r="Q39" s="27">
        <v>-1</v>
      </c>
      <c r="R39" s="27" t="s">
        <v>618</v>
      </c>
      <c r="S39" s="27" t="s">
        <v>618</v>
      </c>
      <c r="T39" s="27" t="s">
        <v>618</v>
      </c>
      <c r="U39" s="27" t="s">
        <v>618</v>
      </c>
      <c r="V39" s="158">
        <v>0</v>
      </c>
      <c r="W39" s="27">
        <v>19.199999999999932</v>
      </c>
      <c r="X39" s="27">
        <v>19.199999999999932</v>
      </c>
      <c r="Y39" s="27">
        <v>0</v>
      </c>
      <c r="Z39" s="29">
        <v>96.11</v>
      </c>
      <c r="AA39" s="139">
        <v>4.0999999999999996</v>
      </c>
      <c r="AB39" s="151">
        <v>3.0737704918033515E-3</v>
      </c>
      <c r="AC39" s="136" t="s">
        <v>253</v>
      </c>
      <c r="AD39" s="136">
        <v>16.5</v>
      </c>
      <c r="AE39" s="136" t="s">
        <v>618</v>
      </c>
      <c r="AF39" s="136">
        <v>-1.6999999999999886</v>
      </c>
      <c r="AG39" s="136">
        <v>-1.6999999999999886</v>
      </c>
      <c r="AH39" s="136">
        <v>6.7999999999998408</v>
      </c>
      <c r="AI39" s="136">
        <v>-1.6999999999999886</v>
      </c>
      <c r="AJ39" s="14">
        <v>326</v>
      </c>
      <c r="AK39" s="14">
        <v>326.89999999999998</v>
      </c>
      <c r="AL39" s="14">
        <v>320</v>
      </c>
      <c r="AM39" s="14">
        <v>321.10000000000002</v>
      </c>
      <c r="AN39" s="127">
        <v>329.375</v>
      </c>
      <c r="AO39" s="127">
        <v>4.8999999999999773</v>
      </c>
      <c r="AP39" s="127" t="s">
        <v>618</v>
      </c>
      <c r="AQ39" s="14">
        <v>25</v>
      </c>
      <c r="AR39" s="127" t="s">
        <v>618</v>
      </c>
      <c r="AS39" s="14">
        <v>-15.10000000000008</v>
      </c>
      <c r="AT39" s="1">
        <v>320.39999999999998</v>
      </c>
      <c r="AU39" s="1">
        <v>322.5</v>
      </c>
      <c r="AV39" s="1">
        <v>320.2</v>
      </c>
      <c r="AW39" s="1">
        <v>320.39999999999998</v>
      </c>
      <c r="AX39" s="1">
        <v>320.39999999999998</v>
      </c>
      <c r="AY39" s="1">
        <v>322.5</v>
      </c>
      <c r="AZ39" s="1">
        <v>320.2</v>
      </c>
      <c r="BA39" s="1">
        <v>320.39999999999998</v>
      </c>
      <c r="BB39" s="8"/>
      <c r="BC39" s="8"/>
      <c r="BD39" s="62"/>
      <c r="BE39" s="62"/>
      <c r="BF39" s="8"/>
      <c r="BG39" s="8"/>
      <c r="BH39" s="62"/>
      <c r="BI39" s="62"/>
      <c r="BJ39" s="165"/>
      <c r="BK39" s="165"/>
      <c r="BL39" s="164"/>
      <c r="BM39" s="164"/>
      <c r="BN39" s="8"/>
      <c r="BO39" s="8"/>
      <c r="BP39" s="62"/>
      <c r="BQ39" s="62"/>
      <c r="BR39" s="1"/>
      <c r="BS39" s="1"/>
      <c r="BT39" s="1"/>
      <c r="BU39" s="1"/>
      <c r="BV39" s="86"/>
      <c r="BW39" s="1"/>
      <c r="BX39" s="1"/>
      <c r="BY39" s="1"/>
      <c r="BZ39" s="1"/>
      <c r="CA39" s="1"/>
      <c r="CB39" s="1"/>
      <c r="CC39" s="86">
        <v>105.5</v>
      </c>
      <c r="CD39" s="1">
        <v>331.3</v>
      </c>
      <c r="CE39" s="1">
        <v>945</v>
      </c>
      <c r="CF39" s="1">
        <v>477</v>
      </c>
      <c r="CG39" s="1">
        <v>1.9811320754716981</v>
      </c>
      <c r="CH39">
        <v>93.685000000000002</v>
      </c>
      <c r="CI39">
        <v>11309</v>
      </c>
      <c r="CJ39" s="101">
        <v>1</v>
      </c>
      <c r="CK39" s="101">
        <v>1</v>
      </c>
      <c r="CL39" s="1">
        <v>5.6000000000000227</v>
      </c>
      <c r="CM39" s="1">
        <v>28.800000000000068</v>
      </c>
      <c r="CN39" s="14" t="s">
        <v>618</v>
      </c>
      <c r="CO39" s="14">
        <v>17.500000000000114</v>
      </c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</row>
    <row r="40" spans="1:176" s="12" customFormat="1">
      <c r="A40" s="1">
        <v>2013</v>
      </c>
      <c r="B40" s="1">
        <v>2</v>
      </c>
      <c r="C40" s="24">
        <v>41323</v>
      </c>
      <c r="D40" s="1">
        <v>326</v>
      </c>
      <c r="E40" s="1">
        <v>327.2</v>
      </c>
      <c r="F40" s="1">
        <v>323.3</v>
      </c>
      <c r="G40" s="1">
        <v>324.10000000000002</v>
      </c>
      <c r="H40" s="1">
        <v>95.96</v>
      </c>
      <c r="I40" s="1">
        <v>1</v>
      </c>
      <c r="J40" s="8"/>
      <c r="K40" s="8"/>
      <c r="L40" s="142"/>
      <c r="M40" s="142"/>
      <c r="N40" s="27">
        <v>3.8999999999999773</v>
      </c>
      <c r="O40" s="27">
        <v>328</v>
      </c>
      <c r="P40" s="27">
        <v>314.2</v>
      </c>
      <c r="Q40" s="27" t="s">
        <v>618</v>
      </c>
      <c r="R40" s="27" t="s">
        <v>618</v>
      </c>
      <c r="S40" s="27" t="s">
        <v>618</v>
      </c>
      <c r="T40" s="27" t="s">
        <v>618</v>
      </c>
      <c r="U40" s="27" t="s">
        <v>618</v>
      </c>
      <c r="V40" s="158">
        <v>0</v>
      </c>
      <c r="W40" s="27">
        <v>19.199999999999932</v>
      </c>
      <c r="X40" s="27">
        <v>19.199999999999932</v>
      </c>
      <c r="Y40" s="27">
        <v>0</v>
      </c>
      <c r="Z40" s="29">
        <v>96.08</v>
      </c>
      <c r="AA40" s="139">
        <v>2.2999999999999998</v>
      </c>
      <c r="AB40" s="151">
        <v>1.5219611848825476E-2</v>
      </c>
      <c r="AC40" s="136" t="s">
        <v>255</v>
      </c>
      <c r="AD40" s="136">
        <v>16</v>
      </c>
      <c r="AE40" s="136" t="s">
        <v>618</v>
      </c>
      <c r="AF40" s="136" t="s">
        <v>618</v>
      </c>
      <c r="AG40" s="136">
        <v>0</v>
      </c>
      <c r="AH40" s="136">
        <v>6.7999999999998408</v>
      </c>
      <c r="AI40" s="136">
        <v>-1.6999999999999886</v>
      </c>
      <c r="AJ40" s="127">
        <v>320.39999999999998</v>
      </c>
      <c r="AK40" s="127">
        <v>326</v>
      </c>
      <c r="AL40" s="127">
        <v>320.2</v>
      </c>
      <c r="AM40" s="127">
        <v>325</v>
      </c>
      <c r="AN40" s="127">
        <v>327.3</v>
      </c>
      <c r="AO40" s="127">
        <v>1.8999999999999773</v>
      </c>
      <c r="AP40" s="127">
        <v>-4.3</v>
      </c>
      <c r="AQ40" s="14">
        <v>20.7</v>
      </c>
      <c r="AR40" s="127" t="s">
        <v>618</v>
      </c>
      <c r="AS40" s="14">
        <v>-15.10000000000008</v>
      </c>
      <c r="AT40" s="1">
        <v>324</v>
      </c>
      <c r="AU40" s="1">
        <v>324.10000000000002</v>
      </c>
      <c r="AV40" s="1">
        <v>322.7</v>
      </c>
      <c r="AW40" s="1">
        <v>323.5</v>
      </c>
      <c r="AX40" s="1">
        <v>324</v>
      </c>
      <c r="AY40" s="1">
        <v>324.10000000000002</v>
      </c>
      <c r="AZ40" s="1">
        <v>322.3</v>
      </c>
      <c r="BA40" s="1">
        <v>322.8</v>
      </c>
      <c r="BB40" s="8"/>
      <c r="BC40" s="8"/>
      <c r="BD40" s="62"/>
      <c r="BE40" s="62"/>
      <c r="BF40" s="8"/>
      <c r="BG40" s="8"/>
      <c r="BH40" s="62"/>
      <c r="BI40" s="62"/>
      <c r="BJ40" s="165"/>
      <c r="BK40" s="165"/>
      <c r="BL40" s="164"/>
      <c r="BM40" s="164"/>
      <c r="BN40" s="8"/>
      <c r="BO40" s="8"/>
      <c r="BP40" s="62"/>
      <c r="BQ40" s="62"/>
      <c r="BR40" s="1"/>
      <c r="BS40" s="1"/>
      <c r="BT40" s="1"/>
      <c r="BU40" s="1"/>
      <c r="BV40" s="86"/>
      <c r="BW40" s="1"/>
      <c r="BX40" s="1"/>
      <c r="BY40" s="1"/>
      <c r="BZ40" s="1"/>
      <c r="CA40" s="1"/>
      <c r="CB40" s="1"/>
      <c r="CC40" s="86">
        <v>101.35</v>
      </c>
      <c r="CD40" s="1">
        <v>324</v>
      </c>
      <c r="CE40" s="1">
        <v>860</v>
      </c>
      <c r="CF40" s="1">
        <v>417</v>
      </c>
      <c r="CG40" s="1">
        <v>2.0623501199040768</v>
      </c>
      <c r="CH40">
        <v>93.942999999999998</v>
      </c>
      <c r="CI40">
        <v>11402</v>
      </c>
      <c r="CJ40" s="101">
        <v>1</v>
      </c>
      <c r="CK40" s="101">
        <v>1</v>
      </c>
      <c r="CL40" s="1">
        <v>-2</v>
      </c>
      <c r="CM40" s="1">
        <v>26.800000000000068</v>
      </c>
      <c r="CN40" s="14">
        <v>2</v>
      </c>
      <c r="CO40" s="14">
        <v>19.500000000000114</v>
      </c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</row>
    <row r="41" spans="1:176" s="12" customFormat="1">
      <c r="A41" s="1">
        <v>2013</v>
      </c>
      <c r="B41" s="1">
        <v>3</v>
      </c>
      <c r="C41" s="24">
        <v>41324</v>
      </c>
      <c r="D41" s="1">
        <v>322</v>
      </c>
      <c r="E41" s="1">
        <v>322.3</v>
      </c>
      <c r="F41" s="1">
        <v>314.2</v>
      </c>
      <c r="G41" s="1">
        <v>314.3</v>
      </c>
      <c r="H41" s="1">
        <v>97.13</v>
      </c>
      <c r="I41" s="1">
        <v>2</v>
      </c>
      <c r="J41" s="8"/>
      <c r="K41" s="8"/>
      <c r="L41" s="142"/>
      <c r="M41" s="142"/>
      <c r="N41" s="27">
        <v>8.1000000000000227</v>
      </c>
      <c r="O41" s="27">
        <v>328</v>
      </c>
      <c r="P41" s="27">
        <v>320.2</v>
      </c>
      <c r="Q41" s="27" t="s">
        <v>618</v>
      </c>
      <c r="R41" s="27" t="s">
        <v>618</v>
      </c>
      <c r="S41" s="27" t="s">
        <v>252</v>
      </c>
      <c r="T41" s="27" t="s">
        <v>618</v>
      </c>
      <c r="U41" s="27">
        <v>6.2000000000000455</v>
      </c>
      <c r="V41" s="158">
        <v>6.2000000000000455</v>
      </c>
      <c r="W41" s="27">
        <v>25.4</v>
      </c>
      <c r="X41" s="27">
        <v>25.4</v>
      </c>
      <c r="Y41" s="27">
        <v>0</v>
      </c>
      <c r="Z41" s="29">
        <v>95.9</v>
      </c>
      <c r="AA41" s="139">
        <v>4.9000000000000004</v>
      </c>
      <c r="AB41" s="151">
        <v>4.6675656052277414E-3</v>
      </c>
      <c r="AC41" s="136" t="s">
        <v>255</v>
      </c>
      <c r="AD41" s="136">
        <v>16.2</v>
      </c>
      <c r="AE41" s="136" t="s">
        <v>618</v>
      </c>
      <c r="AF41" s="136" t="s">
        <v>618</v>
      </c>
      <c r="AG41" s="136">
        <v>0</v>
      </c>
      <c r="AH41" s="136">
        <v>6.7999999999998408</v>
      </c>
      <c r="AI41" s="136">
        <v>-1.6999999999999886</v>
      </c>
      <c r="AJ41" s="127">
        <v>324</v>
      </c>
      <c r="AK41" s="127">
        <v>324.10000000000002</v>
      </c>
      <c r="AL41" s="127">
        <v>315.2</v>
      </c>
      <c r="AM41" s="127">
        <v>319</v>
      </c>
      <c r="AN41" s="127">
        <v>324.02499999999998</v>
      </c>
      <c r="AO41" s="127">
        <v>7.6999999999999886</v>
      </c>
      <c r="AP41" s="127" t="s">
        <v>618</v>
      </c>
      <c r="AQ41" s="14">
        <v>20.7</v>
      </c>
      <c r="AR41" s="127">
        <v>0.89999999999997726</v>
      </c>
      <c r="AS41" s="14">
        <v>-14.200000000000102</v>
      </c>
      <c r="AT41" s="1">
        <v>313.60000000000002</v>
      </c>
      <c r="AU41" s="1">
        <v>314.2</v>
      </c>
      <c r="AV41" s="1">
        <v>312.5</v>
      </c>
      <c r="AW41" s="1">
        <v>313.60000000000002</v>
      </c>
      <c r="AX41" s="1">
        <v>313.60000000000002</v>
      </c>
      <c r="AY41" s="1">
        <v>315.10000000000002</v>
      </c>
      <c r="AZ41" s="1">
        <v>312.5</v>
      </c>
      <c r="BA41" s="1">
        <v>315</v>
      </c>
      <c r="BB41" s="8"/>
      <c r="BC41" s="8"/>
      <c r="BD41" s="62"/>
      <c r="BE41" s="62"/>
      <c r="BF41" s="8"/>
      <c r="BG41" s="8"/>
      <c r="BH41" s="62"/>
      <c r="BI41" s="62"/>
      <c r="BJ41" s="165"/>
      <c r="BK41" s="165"/>
      <c r="BL41" s="164"/>
      <c r="BM41" s="164"/>
      <c r="BN41" s="8"/>
      <c r="BO41" s="8"/>
      <c r="BP41" s="62"/>
      <c r="BQ41" s="62"/>
      <c r="BR41" s="1"/>
      <c r="BS41" s="1"/>
      <c r="BT41" s="1"/>
      <c r="BU41" s="1"/>
      <c r="BV41" s="86"/>
      <c r="BW41" s="1"/>
      <c r="BX41" s="1"/>
      <c r="BY41" s="1"/>
      <c r="BZ41" s="1"/>
      <c r="CA41" s="1"/>
      <c r="CB41" s="1"/>
      <c r="CC41" s="86">
        <v>100</v>
      </c>
      <c r="CD41" s="1">
        <v>322</v>
      </c>
      <c r="CE41" s="1">
        <v>698</v>
      </c>
      <c r="CF41" s="1">
        <v>386</v>
      </c>
      <c r="CG41" s="1">
        <v>1.8082901554404145</v>
      </c>
      <c r="CH41">
        <v>93.54</v>
      </c>
      <c r="CI41">
        <v>11421</v>
      </c>
      <c r="CJ41" s="101">
        <v>1</v>
      </c>
      <c r="CK41" s="101">
        <v>1</v>
      </c>
      <c r="CL41" s="1">
        <v>0.39999999999997726</v>
      </c>
      <c r="CM41" s="1">
        <v>27.2</v>
      </c>
      <c r="CN41" s="14">
        <v>8.3999999999999773</v>
      </c>
      <c r="CO41" s="14">
        <v>27.900000000000091</v>
      </c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</row>
    <row r="42" spans="1:176" s="12" customFormat="1">
      <c r="A42" s="1">
        <v>2013</v>
      </c>
      <c r="B42" s="1">
        <v>4</v>
      </c>
      <c r="C42" s="24">
        <v>41325</v>
      </c>
      <c r="D42" s="1">
        <v>314</v>
      </c>
      <c r="E42" s="1">
        <v>315.10000000000002</v>
      </c>
      <c r="F42" s="1">
        <v>305</v>
      </c>
      <c r="G42" s="1">
        <v>306</v>
      </c>
      <c r="H42" s="1">
        <v>94.8</v>
      </c>
      <c r="I42" s="1">
        <v>3</v>
      </c>
      <c r="J42" s="8"/>
      <c r="K42" s="8"/>
      <c r="L42" s="142"/>
      <c r="M42" s="142"/>
      <c r="N42" s="27">
        <v>10.1</v>
      </c>
      <c r="O42" s="27">
        <v>322.39999999999998</v>
      </c>
      <c r="P42" s="27">
        <v>306.2</v>
      </c>
      <c r="Q42" s="27" t="s">
        <v>618</v>
      </c>
      <c r="R42" s="27" t="s">
        <v>618</v>
      </c>
      <c r="S42" s="27" t="s">
        <v>252</v>
      </c>
      <c r="T42" s="27" t="s">
        <v>618</v>
      </c>
      <c r="U42" s="27">
        <v>3.8999999999999773</v>
      </c>
      <c r="V42" s="158">
        <v>3.8999999999999773</v>
      </c>
      <c r="W42" s="27">
        <v>29.3</v>
      </c>
      <c r="X42" s="27">
        <v>29.3</v>
      </c>
      <c r="Y42" s="27">
        <v>0</v>
      </c>
      <c r="Z42" s="29">
        <v>97.21</v>
      </c>
      <c r="AA42" s="139">
        <v>6.1</v>
      </c>
      <c r="AB42" s="151">
        <v>1.2192580241767503E-2</v>
      </c>
      <c r="AC42" s="136" t="s">
        <v>253</v>
      </c>
      <c r="AD42" s="136">
        <v>15.7</v>
      </c>
      <c r="AE42" s="136" t="s">
        <v>618</v>
      </c>
      <c r="AF42" s="136">
        <v>6.8000000000000114</v>
      </c>
      <c r="AG42" s="136">
        <v>6.8000000000000114</v>
      </c>
      <c r="AH42" s="136">
        <v>13.599999999999852</v>
      </c>
      <c r="AI42" s="136">
        <v>0</v>
      </c>
      <c r="AJ42" s="127">
        <v>313.60000000000002</v>
      </c>
      <c r="AK42" s="127">
        <v>315.10000000000002</v>
      </c>
      <c r="AL42" s="127">
        <v>312.5</v>
      </c>
      <c r="AM42" s="127">
        <v>313.5</v>
      </c>
      <c r="AN42" s="127">
        <v>319.64999999999998</v>
      </c>
      <c r="AO42" s="127">
        <v>8</v>
      </c>
      <c r="AP42" s="127" t="s">
        <v>618</v>
      </c>
      <c r="AQ42" s="14">
        <v>20.7</v>
      </c>
      <c r="AR42" s="127">
        <v>9.8999999999999773</v>
      </c>
      <c r="AS42" s="14">
        <v>-4.3000000000001251</v>
      </c>
      <c r="AT42" s="1">
        <v>304.2</v>
      </c>
      <c r="AU42" s="1">
        <v>307.3</v>
      </c>
      <c r="AV42" s="1">
        <v>302.3</v>
      </c>
      <c r="AW42" s="1">
        <v>307.3</v>
      </c>
      <c r="AX42" s="1">
        <v>304.2</v>
      </c>
      <c r="AY42" s="1">
        <v>308</v>
      </c>
      <c r="AZ42" s="1">
        <v>302.3</v>
      </c>
      <c r="BA42" s="1">
        <v>307.60000000000002</v>
      </c>
      <c r="BB42" s="8"/>
      <c r="BC42" s="8"/>
      <c r="BD42" s="62"/>
      <c r="BE42" s="62"/>
      <c r="BF42" s="8"/>
      <c r="BG42" s="8"/>
      <c r="BH42" s="62"/>
      <c r="BI42" s="62"/>
      <c r="BJ42" s="165"/>
      <c r="BK42" s="165"/>
      <c r="BL42" s="164"/>
      <c r="BM42" s="164"/>
      <c r="BN42" s="8"/>
      <c r="BO42" s="8"/>
      <c r="BP42" s="62"/>
      <c r="BQ42" s="62"/>
      <c r="BR42" s="1"/>
      <c r="BS42" s="1"/>
      <c r="BT42" s="1"/>
      <c r="BU42" s="1"/>
      <c r="BV42" s="86"/>
      <c r="BW42" s="1"/>
      <c r="BX42" s="1"/>
      <c r="BY42" s="1"/>
      <c r="BZ42" s="1"/>
      <c r="CA42" s="1"/>
      <c r="CB42" s="1"/>
      <c r="CC42" s="86">
        <v>98.5</v>
      </c>
      <c r="CD42" s="1">
        <v>313.2</v>
      </c>
      <c r="CE42" s="1">
        <v>539</v>
      </c>
      <c r="CF42" s="1">
        <v>584</v>
      </c>
      <c r="CG42" s="1">
        <v>0.92294520547945202</v>
      </c>
      <c r="CH42">
        <v>93.66</v>
      </c>
      <c r="CI42">
        <v>11408</v>
      </c>
      <c r="CJ42" s="101">
        <v>1</v>
      </c>
      <c r="CK42" s="101">
        <v>1</v>
      </c>
      <c r="CL42" s="1">
        <v>-1.8999999999999773</v>
      </c>
      <c r="CM42" s="1">
        <v>25.300000000000068</v>
      </c>
      <c r="CN42" s="14" t="s">
        <v>618</v>
      </c>
      <c r="CO42" s="14">
        <v>27.900000000000091</v>
      </c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</row>
    <row r="43" spans="1:176" s="12" customFormat="1">
      <c r="A43" s="1">
        <v>2013</v>
      </c>
      <c r="B43" s="1">
        <v>5</v>
      </c>
      <c r="C43" s="24">
        <v>41326</v>
      </c>
      <c r="D43" s="1">
        <v>302.3</v>
      </c>
      <c r="E43" s="1">
        <v>303.7</v>
      </c>
      <c r="F43" s="1">
        <v>292.7</v>
      </c>
      <c r="G43" s="1">
        <v>296.60000000000002</v>
      </c>
      <c r="H43" s="1">
        <v>92.94</v>
      </c>
      <c r="I43" s="1">
        <v>4</v>
      </c>
      <c r="J43" s="8"/>
      <c r="K43" s="8"/>
      <c r="L43" s="142"/>
      <c r="M43" s="142"/>
      <c r="N43" s="27">
        <v>11</v>
      </c>
      <c r="O43" s="27">
        <v>316.10000000000002</v>
      </c>
      <c r="P43" s="27">
        <v>295.89999999999998</v>
      </c>
      <c r="Q43" s="27" t="s">
        <v>618</v>
      </c>
      <c r="R43" s="27" t="s">
        <v>618</v>
      </c>
      <c r="S43" s="27" t="s">
        <v>252</v>
      </c>
      <c r="T43" s="27" t="s">
        <v>618</v>
      </c>
      <c r="U43" s="27">
        <v>1.7999999999999545</v>
      </c>
      <c r="V43" s="158">
        <v>1.7999999999999545</v>
      </c>
      <c r="W43" s="27">
        <v>31.099999999999909</v>
      </c>
      <c r="X43" s="27">
        <v>31.099999999999909</v>
      </c>
      <c r="Y43" s="27">
        <v>0</v>
      </c>
      <c r="Z43" s="29">
        <v>93.69</v>
      </c>
      <c r="AA43" s="139">
        <v>6.6</v>
      </c>
      <c r="AB43" s="151">
        <v>2.3988469062081741E-2</v>
      </c>
      <c r="AC43" s="136" t="s">
        <v>255</v>
      </c>
      <c r="AD43" s="136">
        <v>15.3</v>
      </c>
      <c r="AE43" s="136" t="s">
        <v>618</v>
      </c>
      <c r="AF43" s="136" t="s">
        <v>618</v>
      </c>
      <c r="AG43" s="136">
        <v>0</v>
      </c>
      <c r="AH43" s="136">
        <v>13.599999999999852</v>
      </c>
      <c r="AI43" s="136">
        <v>0</v>
      </c>
      <c r="AJ43" s="127">
        <v>304.2</v>
      </c>
      <c r="AK43" s="127">
        <v>308</v>
      </c>
      <c r="AL43" s="127">
        <v>300.60000000000002</v>
      </c>
      <c r="AM43" s="127">
        <v>302.2</v>
      </c>
      <c r="AN43" s="127">
        <v>314.92500000000001</v>
      </c>
      <c r="AO43" s="127">
        <v>5.6999999999999886</v>
      </c>
      <c r="AP43" s="127" t="s">
        <v>618</v>
      </c>
      <c r="AQ43" s="14">
        <v>20.7</v>
      </c>
      <c r="AR43" s="127">
        <v>6.1999999999999886</v>
      </c>
      <c r="AS43" s="14">
        <v>1.8999999999998636</v>
      </c>
      <c r="AT43" s="1">
        <v>297.3</v>
      </c>
      <c r="AU43" s="1">
        <v>298</v>
      </c>
      <c r="AV43" s="1">
        <v>295.60000000000002</v>
      </c>
      <c r="AW43" s="1">
        <v>296.7</v>
      </c>
      <c r="AX43" s="1">
        <v>297.3</v>
      </c>
      <c r="AY43" s="1">
        <v>298.5</v>
      </c>
      <c r="AZ43" s="1">
        <v>295.60000000000002</v>
      </c>
      <c r="BA43" s="1">
        <v>298.2</v>
      </c>
      <c r="BB43" s="8"/>
      <c r="BC43" s="8"/>
      <c r="BD43" s="62"/>
      <c r="BE43" s="62"/>
      <c r="BF43" s="8"/>
      <c r="BG43" s="8"/>
      <c r="BH43" s="62"/>
      <c r="BI43" s="62"/>
      <c r="BJ43" s="165"/>
      <c r="BK43" s="165"/>
      <c r="BL43" s="164"/>
      <c r="BM43" s="164"/>
      <c r="BN43" s="8"/>
      <c r="BO43" s="8"/>
      <c r="BP43" s="62"/>
      <c r="BQ43" s="62"/>
      <c r="BR43" s="1"/>
      <c r="BS43" s="1"/>
      <c r="BT43" s="1"/>
      <c r="BU43" s="1"/>
      <c r="BV43" s="86"/>
      <c r="BW43" s="1"/>
      <c r="BX43" s="1"/>
      <c r="BY43" s="1"/>
      <c r="BZ43" s="1"/>
      <c r="CA43" s="1"/>
      <c r="CB43" s="1"/>
      <c r="CC43" s="86">
        <v>93.25</v>
      </c>
      <c r="CD43" s="1">
        <v>301.89999999999998</v>
      </c>
      <c r="CE43" s="1">
        <v>949</v>
      </c>
      <c r="CF43" s="1">
        <v>579</v>
      </c>
      <c r="CG43" s="1">
        <v>1.6390328151986182</v>
      </c>
      <c r="CH43">
        <v>93.078000000000003</v>
      </c>
      <c r="CI43">
        <v>11270</v>
      </c>
      <c r="CJ43" s="101">
        <v>1</v>
      </c>
      <c r="CK43" s="101">
        <v>1</v>
      </c>
      <c r="CL43" s="1">
        <v>-3.1999999999999886</v>
      </c>
      <c r="CM43" s="1">
        <v>22.10000000000008</v>
      </c>
      <c r="CN43" s="14">
        <v>5</v>
      </c>
      <c r="CO43" s="14">
        <v>32.900000000000091</v>
      </c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</row>
    <row r="44" spans="1:176" s="12" customFormat="1">
      <c r="A44" s="1">
        <v>2013</v>
      </c>
      <c r="B44" s="1">
        <v>6</v>
      </c>
      <c r="C44" s="24">
        <v>41327</v>
      </c>
      <c r="D44" s="1">
        <v>294.10000000000002</v>
      </c>
      <c r="E44" s="1">
        <v>300.3</v>
      </c>
      <c r="F44" s="1">
        <v>294</v>
      </c>
      <c r="G44" s="1">
        <v>297.10000000000002</v>
      </c>
      <c r="H44" s="1">
        <v>93.13</v>
      </c>
      <c r="I44" s="1">
        <v>4</v>
      </c>
      <c r="J44" s="8"/>
      <c r="K44" s="8"/>
      <c r="L44" s="142"/>
      <c r="M44" s="142"/>
      <c r="N44" s="27">
        <v>6.3000000000000114</v>
      </c>
      <c r="O44" s="27">
        <v>307.60000000000002</v>
      </c>
      <c r="P44" s="27">
        <v>285.60000000000002</v>
      </c>
      <c r="Q44" s="27" t="s">
        <v>618</v>
      </c>
      <c r="R44" s="27" t="s">
        <v>618</v>
      </c>
      <c r="S44" s="27" t="s">
        <v>618</v>
      </c>
      <c r="T44" s="27" t="s">
        <v>618</v>
      </c>
      <c r="U44" s="27" t="s">
        <v>618</v>
      </c>
      <c r="V44" s="158">
        <v>0</v>
      </c>
      <c r="W44" s="27">
        <v>31.099999999999909</v>
      </c>
      <c r="X44" s="27">
        <v>31.099999999999909</v>
      </c>
      <c r="Y44" s="27">
        <v>0</v>
      </c>
      <c r="Z44" s="29">
        <v>93.24</v>
      </c>
      <c r="AA44" s="139">
        <v>3.8</v>
      </c>
      <c r="AB44" s="151">
        <v>1.9620253164556956E-2</v>
      </c>
      <c r="AC44" s="136" t="s">
        <v>255</v>
      </c>
      <c r="AD44" s="136">
        <v>14.8</v>
      </c>
      <c r="AE44" s="136" t="s">
        <v>618</v>
      </c>
      <c r="AF44" s="136" t="s">
        <v>618</v>
      </c>
      <c r="AG44" s="136">
        <v>0</v>
      </c>
      <c r="AH44" s="136">
        <v>13.599999999999852</v>
      </c>
      <c r="AI44" s="136">
        <v>0</v>
      </c>
      <c r="AJ44" s="127">
        <v>297.3</v>
      </c>
      <c r="AK44" s="127">
        <v>298.5</v>
      </c>
      <c r="AL44" s="127">
        <v>294</v>
      </c>
      <c r="AM44" s="127">
        <v>294.8</v>
      </c>
      <c r="AN44" s="127">
        <v>307.375</v>
      </c>
      <c r="AO44" s="127">
        <v>3</v>
      </c>
      <c r="AP44" s="127">
        <v>2.2000000000000002</v>
      </c>
      <c r="AQ44" s="14">
        <v>22.9</v>
      </c>
      <c r="AR44" s="127" t="s">
        <v>618</v>
      </c>
      <c r="AS44" s="14">
        <v>1.8999999999998636</v>
      </c>
      <c r="AT44" s="1">
        <v>297.2</v>
      </c>
      <c r="AU44" s="1">
        <v>297.5</v>
      </c>
      <c r="AV44" s="1">
        <v>295.5</v>
      </c>
      <c r="AW44" s="1">
        <v>295.89999999999998</v>
      </c>
      <c r="AX44" s="1">
        <v>297.2</v>
      </c>
      <c r="AY44" s="1">
        <v>298.89999999999998</v>
      </c>
      <c r="AZ44" s="1">
        <v>295.5</v>
      </c>
      <c r="BA44" s="1">
        <v>297.7</v>
      </c>
      <c r="BB44" s="8"/>
      <c r="BC44" s="8"/>
      <c r="BD44" s="62"/>
      <c r="BE44" s="62"/>
      <c r="BF44" s="8"/>
      <c r="BG44" s="8"/>
      <c r="BH44" s="62"/>
      <c r="BI44" s="62"/>
      <c r="BJ44" s="165"/>
      <c r="BK44" s="165"/>
      <c r="BL44" s="164"/>
      <c r="BM44" s="164"/>
      <c r="BN44" s="8"/>
      <c r="BO44" s="8"/>
      <c r="BP44" s="62"/>
      <c r="BQ44" s="62"/>
      <c r="BR44" s="1"/>
      <c r="BS44" s="1"/>
      <c r="BT44" s="1"/>
      <c r="BU44" s="1"/>
      <c r="BV44" s="86"/>
      <c r="BW44" s="1"/>
      <c r="BX44" s="1"/>
      <c r="BY44" s="1"/>
      <c r="BZ44" s="1"/>
      <c r="CA44" s="1"/>
      <c r="CB44" s="1"/>
      <c r="CC44" s="86">
        <v>93.75</v>
      </c>
      <c r="CD44" s="1">
        <v>296.8</v>
      </c>
      <c r="CE44" s="1">
        <v>1077</v>
      </c>
      <c r="CF44" s="1">
        <v>406</v>
      </c>
      <c r="CG44" s="1">
        <v>2.6527093596059115</v>
      </c>
      <c r="CH44">
        <v>94.62</v>
      </c>
      <c r="CI44">
        <v>11490</v>
      </c>
      <c r="CJ44" s="101">
        <v>1</v>
      </c>
      <c r="CK44" s="101">
        <v>1</v>
      </c>
      <c r="CL44" s="1">
        <v>3.8000000000000114</v>
      </c>
      <c r="CM44" s="1">
        <v>25.900000000000091</v>
      </c>
      <c r="CN44" s="14" t="s">
        <v>618</v>
      </c>
      <c r="CO44" s="14">
        <v>32.900000000000091</v>
      </c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</row>
    <row r="45" spans="1:176" s="12" customFormat="1">
      <c r="A45" s="1">
        <v>2013</v>
      </c>
      <c r="B45" s="1">
        <v>2</v>
      </c>
      <c r="C45" s="24">
        <v>41330</v>
      </c>
      <c r="D45" s="1">
        <v>301</v>
      </c>
      <c r="E45" s="1">
        <v>302.10000000000002</v>
      </c>
      <c r="F45" s="1">
        <v>297.39999999999998</v>
      </c>
      <c r="G45" s="1">
        <v>298</v>
      </c>
      <c r="H45" s="1">
        <v>92.13</v>
      </c>
      <c r="I45" s="1">
        <v>4</v>
      </c>
      <c r="J45" s="8"/>
      <c r="K45" s="8"/>
      <c r="L45" s="142"/>
      <c r="M45" s="142"/>
      <c r="N45" s="27">
        <v>4.7000000000000455</v>
      </c>
      <c r="O45" s="27">
        <v>303.39999999999998</v>
      </c>
      <c r="P45" s="27">
        <v>290.8</v>
      </c>
      <c r="Q45" s="27" t="s">
        <v>618</v>
      </c>
      <c r="R45" s="27" t="s">
        <v>618</v>
      </c>
      <c r="S45" s="27" t="s">
        <v>618</v>
      </c>
      <c r="T45" s="27" t="s">
        <v>618</v>
      </c>
      <c r="U45" s="27" t="s">
        <v>618</v>
      </c>
      <c r="V45" s="158">
        <v>0</v>
      </c>
      <c r="W45" s="27">
        <v>31.099999999999909</v>
      </c>
      <c r="X45" s="27">
        <v>31.099999999999909</v>
      </c>
      <c r="Y45" s="27">
        <v>0</v>
      </c>
      <c r="Z45" s="29">
        <v>93.44</v>
      </c>
      <c r="AA45" s="139">
        <v>2.8</v>
      </c>
      <c r="AB45" s="151">
        <v>2.0443296750591866E-3</v>
      </c>
      <c r="AC45" s="136">
        <v>0</v>
      </c>
      <c r="AD45" s="136">
        <v>14.8</v>
      </c>
      <c r="AE45" s="136" t="s">
        <v>618</v>
      </c>
      <c r="AF45" s="136" t="s">
        <v>618</v>
      </c>
      <c r="AG45" s="136">
        <v>0</v>
      </c>
      <c r="AH45" s="136">
        <v>13.599999999999852</v>
      </c>
      <c r="AI45" s="136">
        <v>0</v>
      </c>
      <c r="AJ45" s="127">
        <v>301</v>
      </c>
      <c r="AK45" s="127">
        <v>302.10000000000002</v>
      </c>
      <c r="AL45" s="127">
        <v>300.10000000000002</v>
      </c>
      <c r="AM45" s="127">
        <v>300.8</v>
      </c>
      <c r="AN45" s="127">
        <v>302.82499999999999</v>
      </c>
      <c r="AO45" s="127">
        <v>3</v>
      </c>
      <c r="AP45" s="127" t="s">
        <v>618</v>
      </c>
      <c r="AQ45" s="14">
        <v>22.9</v>
      </c>
      <c r="AR45" s="127">
        <v>7.8000000000000114</v>
      </c>
      <c r="AS45" s="14">
        <v>9.6999999999998749</v>
      </c>
      <c r="AT45" s="1">
        <v>298</v>
      </c>
      <c r="AU45" s="1">
        <v>298</v>
      </c>
      <c r="AV45" s="1">
        <v>297.39999999999998</v>
      </c>
      <c r="AW45" s="1">
        <v>297.5</v>
      </c>
      <c r="AX45" s="1">
        <v>298</v>
      </c>
      <c r="AY45" s="1">
        <v>298</v>
      </c>
      <c r="AZ45" s="1">
        <v>296.10000000000002</v>
      </c>
      <c r="BA45" s="1">
        <v>296.10000000000002</v>
      </c>
      <c r="BB45" s="8"/>
      <c r="BC45" s="8"/>
      <c r="BD45" s="62"/>
      <c r="BE45" s="62"/>
      <c r="BF45" s="8"/>
      <c r="BG45" s="8"/>
      <c r="BH45" s="62"/>
      <c r="BI45" s="62"/>
      <c r="BJ45" s="165"/>
      <c r="BK45" s="165"/>
      <c r="BL45" s="164"/>
      <c r="BM45" s="164"/>
      <c r="BN45" s="8"/>
      <c r="BO45" s="8"/>
      <c r="BP45" s="62"/>
      <c r="BQ45" s="62"/>
      <c r="BR45" s="1"/>
      <c r="BS45" s="1"/>
      <c r="BT45" s="1"/>
      <c r="BU45" s="1"/>
      <c r="BV45" s="86"/>
      <c r="BW45" s="1"/>
      <c r="BX45" s="1"/>
      <c r="BY45" s="1"/>
      <c r="BZ45" s="1"/>
      <c r="CA45" s="1"/>
      <c r="CB45" s="1"/>
      <c r="CC45" s="86">
        <v>93.75</v>
      </c>
      <c r="CD45" s="1">
        <v>300.89999999999998</v>
      </c>
      <c r="CE45" s="1">
        <v>482</v>
      </c>
      <c r="CF45" s="1">
        <v>368</v>
      </c>
      <c r="CG45" s="1">
        <v>1.3097826086956521</v>
      </c>
      <c r="CH45">
        <v>91.837000000000003</v>
      </c>
      <c r="CI45">
        <v>11183</v>
      </c>
      <c r="CJ45" s="101">
        <v>-1</v>
      </c>
      <c r="CK45" s="101">
        <v>-1</v>
      </c>
      <c r="CL45" s="1">
        <v>-6</v>
      </c>
      <c r="CM45" s="1">
        <v>19.900000000000091</v>
      </c>
      <c r="CN45" s="14">
        <v>3</v>
      </c>
      <c r="CO45" s="14">
        <v>35.900000000000091</v>
      </c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</row>
    <row r="46" spans="1:176" s="12" customFormat="1">
      <c r="A46" s="1">
        <v>2013</v>
      </c>
      <c r="B46" s="1">
        <v>3</v>
      </c>
      <c r="C46" s="24">
        <v>41331</v>
      </c>
      <c r="D46" s="1">
        <v>292</v>
      </c>
      <c r="E46" s="1">
        <v>292.5</v>
      </c>
      <c r="F46" s="1">
        <v>288.10000000000002</v>
      </c>
      <c r="G46" s="1">
        <v>289.60000000000002</v>
      </c>
      <c r="H46" s="1">
        <v>92.7</v>
      </c>
      <c r="I46" s="1">
        <v>4</v>
      </c>
      <c r="J46" s="8"/>
      <c r="K46" s="8"/>
      <c r="L46" s="142"/>
      <c r="M46" s="142"/>
      <c r="N46" s="27">
        <v>4.3999999999999773</v>
      </c>
      <c r="O46" s="27">
        <v>302.7</v>
      </c>
      <c r="P46" s="27">
        <v>293.3</v>
      </c>
      <c r="Q46" s="27">
        <v>-1</v>
      </c>
      <c r="R46" s="27" t="s">
        <v>618</v>
      </c>
      <c r="S46" s="27" t="s">
        <v>618</v>
      </c>
      <c r="T46" s="27" t="s">
        <v>618</v>
      </c>
      <c r="U46" s="27" t="s">
        <v>618</v>
      </c>
      <c r="V46" s="158">
        <v>0</v>
      </c>
      <c r="W46" s="27">
        <v>31.099999999999909</v>
      </c>
      <c r="X46" s="27">
        <v>31.099999999999909</v>
      </c>
      <c r="Y46" s="27">
        <v>0</v>
      </c>
      <c r="Z46" s="29">
        <v>92.22</v>
      </c>
      <c r="AA46" s="139">
        <v>2.6</v>
      </c>
      <c r="AB46" s="151">
        <v>1.073767851390528E-2</v>
      </c>
      <c r="AC46" s="136" t="s">
        <v>255</v>
      </c>
      <c r="AD46" s="136">
        <v>14.9</v>
      </c>
      <c r="AE46" s="136" t="s">
        <v>618</v>
      </c>
      <c r="AF46" s="136" t="s">
        <v>618</v>
      </c>
      <c r="AG46" s="136">
        <v>0</v>
      </c>
      <c r="AH46" s="136">
        <v>13.599999999999852</v>
      </c>
      <c r="AI46" s="136">
        <v>0</v>
      </c>
      <c r="AJ46" s="127">
        <v>298</v>
      </c>
      <c r="AK46" s="127">
        <v>298</v>
      </c>
      <c r="AL46" s="127">
        <v>289.7</v>
      </c>
      <c r="AM46" s="127">
        <v>289.7</v>
      </c>
      <c r="AN46" s="127">
        <v>296.875</v>
      </c>
      <c r="AO46" s="127">
        <v>2.3999999999999773</v>
      </c>
      <c r="AP46" s="127" t="s">
        <v>618</v>
      </c>
      <c r="AQ46" s="14">
        <v>22.9</v>
      </c>
      <c r="AR46" s="127">
        <v>9.9999999999965894E-2</v>
      </c>
      <c r="AS46" s="14">
        <v>9.7999999999998408</v>
      </c>
      <c r="AT46" s="1">
        <v>288.8</v>
      </c>
      <c r="AU46" s="1">
        <v>289.5</v>
      </c>
      <c r="AV46" s="1">
        <v>287.60000000000002</v>
      </c>
      <c r="AW46" s="1">
        <v>289.5</v>
      </c>
      <c r="AX46" s="1">
        <v>288.8</v>
      </c>
      <c r="AY46" s="1">
        <v>289.7</v>
      </c>
      <c r="AZ46" s="1">
        <v>287.60000000000002</v>
      </c>
      <c r="BA46" s="1">
        <v>289</v>
      </c>
      <c r="BB46" s="8"/>
      <c r="BC46" s="8"/>
      <c r="BD46" s="62"/>
      <c r="BE46" s="62"/>
      <c r="BF46" s="8"/>
      <c r="BG46" s="8"/>
      <c r="BH46" s="62"/>
      <c r="BI46" s="62"/>
      <c r="BJ46" s="165"/>
      <c r="BK46" s="165"/>
      <c r="BL46" s="164"/>
      <c r="BM46" s="164"/>
      <c r="BN46" s="8"/>
      <c r="BO46" s="8"/>
      <c r="BP46" s="62"/>
      <c r="BQ46" s="62"/>
      <c r="BR46" s="1"/>
      <c r="BS46" s="1"/>
      <c r="BT46" s="1"/>
      <c r="BU46" s="1"/>
      <c r="BV46" s="86"/>
      <c r="BW46" s="1"/>
      <c r="BX46" s="1"/>
      <c r="BY46" s="1"/>
      <c r="BZ46" s="1"/>
      <c r="CA46" s="1"/>
      <c r="CB46" s="1"/>
      <c r="CC46" s="86">
        <v>92.5</v>
      </c>
      <c r="CD46" s="1">
        <v>291.89999999999998</v>
      </c>
      <c r="CE46" s="1">
        <v>609</v>
      </c>
      <c r="CF46" s="1">
        <v>276</v>
      </c>
      <c r="CG46" s="1">
        <v>2.2065217391304346</v>
      </c>
      <c r="CH46">
        <v>91.965000000000003</v>
      </c>
      <c r="CI46">
        <v>11369</v>
      </c>
      <c r="CJ46" s="101">
        <v>-1</v>
      </c>
      <c r="CK46" s="101">
        <v>-1</v>
      </c>
      <c r="CL46" s="1">
        <v>-0.5</v>
      </c>
      <c r="CM46" s="1">
        <v>19.400000000000091</v>
      </c>
      <c r="CN46" s="14" t="s">
        <v>618</v>
      </c>
      <c r="CO46" s="14">
        <v>35.900000000000091</v>
      </c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</row>
    <row r="47" spans="1:176" s="12" customFormat="1">
      <c r="A47" s="1">
        <v>2013</v>
      </c>
      <c r="B47" s="1">
        <v>4</v>
      </c>
      <c r="C47" s="24">
        <v>41332</v>
      </c>
      <c r="D47" s="1">
        <v>289.3</v>
      </c>
      <c r="E47" s="1">
        <v>290.10000000000002</v>
      </c>
      <c r="F47" s="1">
        <v>284.8</v>
      </c>
      <c r="G47" s="1">
        <v>288</v>
      </c>
      <c r="H47" s="1">
        <v>92.85</v>
      </c>
      <c r="I47" s="1">
        <v>0</v>
      </c>
      <c r="J47" s="8"/>
      <c r="K47" s="8"/>
      <c r="L47" s="142"/>
      <c r="M47" s="142"/>
      <c r="N47" s="27">
        <v>5.3000000000000114</v>
      </c>
      <c r="O47" s="27">
        <v>294</v>
      </c>
      <c r="P47" s="27">
        <v>285.2</v>
      </c>
      <c r="Q47" s="27" t="s">
        <v>618</v>
      </c>
      <c r="R47" s="27" t="s">
        <v>618</v>
      </c>
      <c r="S47" s="27" t="s">
        <v>252</v>
      </c>
      <c r="T47" s="27" t="s">
        <v>618</v>
      </c>
      <c r="U47" s="27">
        <v>-8.5999999999999659</v>
      </c>
      <c r="V47" s="158">
        <v>-8.5999999999999659</v>
      </c>
      <c r="W47" s="27">
        <v>22.499999999999943</v>
      </c>
      <c r="X47" s="27">
        <v>31.099999999999909</v>
      </c>
      <c r="Y47" s="27">
        <v>-8.5999999999999659</v>
      </c>
      <c r="Z47" s="29">
        <v>92.92</v>
      </c>
      <c r="AA47" s="139">
        <v>3.2</v>
      </c>
      <c r="AB47" s="151">
        <v>6.1869098013678236E-3</v>
      </c>
      <c r="AC47" s="136" t="s">
        <v>253</v>
      </c>
      <c r="AD47" s="136">
        <v>14.4</v>
      </c>
      <c r="AE47" s="136" t="s">
        <v>618</v>
      </c>
      <c r="AF47" s="136">
        <v>-7.1000000000000227</v>
      </c>
      <c r="AG47" s="136">
        <v>-7.1000000000000227</v>
      </c>
      <c r="AH47" s="136">
        <v>6.4999999999998295</v>
      </c>
      <c r="AI47" s="136">
        <v>-7.1000000000000227</v>
      </c>
      <c r="AJ47" s="127">
        <v>288.8</v>
      </c>
      <c r="AK47" s="127">
        <v>290.10000000000002</v>
      </c>
      <c r="AL47" s="127">
        <v>286.60000000000002</v>
      </c>
      <c r="AM47" s="127">
        <v>288</v>
      </c>
      <c r="AN47" s="127">
        <v>293.32499999999999</v>
      </c>
      <c r="AO47" s="127">
        <v>1.3000000000000114</v>
      </c>
      <c r="AP47" s="127" t="s">
        <v>618</v>
      </c>
      <c r="AQ47" s="14">
        <v>22.9</v>
      </c>
      <c r="AR47" s="127">
        <v>-7.5</v>
      </c>
      <c r="AS47" s="14">
        <v>2.2999999999998408</v>
      </c>
      <c r="AT47" s="1">
        <v>288</v>
      </c>
      <c r="AU47" s="1">
        <v>295.10000000000002</v>
      </c>
      <c r="AV47" s="1">
        <v>288</v>
      </c>
      <c r="AW47" s="1">
        <v>292.8</v>
      </c>
      <c r="AX47" s="1">
        <v>288</v>
      </c>
      <c r="AY47" s="1">
        <v>295.10000000000002</v>
      </c>
      <c r="AZ47" s="1">
        <v>288</v>
      </c>
      <c r="BA47" s="1">
        <v>293.10000000000002</v>
      </c>
      <c r="BB47" s="8"/>
      <c r="BC47" s="8"/>
      <c r="BD47" s="62"/>
      <c r="BE47" s="62"/>
      <c r="BF47" s="8"/>
      <c r="BG47" s="8"/>
      <c r="BH47" s="62"/>
      <c r="BI47" s="62"/>
      <c r="BJ47" s="165"/>
      <c r="BK47" s="165"/>
      <c r="BL47" s="164"/>
      <c r="BM47" s="164"/>
      <c r="BN47" s="8"/>
      <c r="BO47" s="8"/>
      <c r="BP47" s="62"/>
      <c r="BQ47" s="62"/>
      <c r="BR47" s="1"/>
      <c r="BS47" s="1"/>
      <c r="BT47" s="1"/>
      <c r="BU47" s="1"/>
      <c r="BV47" s="86"/>
      <c r="BW47" s="1"/>
      <c r="BX47" s="1"/>
      <c r="BY47" s="1"/>
      <c r="BZ47" s="1"/>
      <c r="CA47" s="1"/>
      <c r="CB47" s="1"/>
      <c r="CC47" s="86">
        <v>93</v>
      </c>
      <c r="CD47" s="1">
        <v>288.39999999999998</v>
      </c>
      <c r="CE47" s="1">
        <v>699</v>
      </c>
      <c r="CF47" s="1">
        <v>724</v>
      </c>
      <c r="CG47" s="1">
        <v>0.96546961325966851</v>
      </c>
      <c r="CH47">
        <v>92.28</v>
      </c>
      <c r="CI47">
        <v>11442</v>
      </c>
      <c r="CJ47" s="101">
        <v>-1</v>
      </c>
      <c r="CK47" s="101">
        <v>-1</v>
      </c>
      <c r="CL47" s="1">
        <v>-5.8000000000000114</v>
      </c>
      <c r="CM47" s="1">
        <v>13.60000000000008</v>
      </c>
      <c r="CN47" s="14" t="s">
        <v>618</v>
      </c>
      <c r="CO47" s="14">
        <v>35.900000000000091</v>
      </c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</row>
    <row r="48" spans="1:176" s="12" customFormat="1">
      <c r="A48" s="1">
        <v>2013</v>
      </c>
      <c r="B48" s="1">
        <v>5</v>
      </c>
      <c r="C48" s="24">
        <v>41333</v>
      </c>
      <c r="D48" s="1">
        <v>293.8</v>
      </c>
      <c r="E48" s="1">
        <v>295.3</v>
      </c>
      <c r="F48" s="1">
        <v>287.89999999999998</v>
      </c>
      <c r="G48" s="1">
        <v>293.5</v>
      </c>
      <c r="H48" s="1">
        <v>91.75</v>
      </c>
      <c r="I48" s="1">
        <v>0</v>
      </c>
      <c r="J48" s="8"/>
      <c r="K48" s="8"/>
      <c r="L48" s="142"/>
      <c r="M48" s="142"/>
      <c r="N48" s="27">
        <v>7.4000000000000341</v>
      </c>
      <c r="O48" s="27">
        <v>293.3</v>
      </c>
      <c r="P48" s="27">
        <v>282.7</v>
      </c>
      <c r="Q48" s="27" t="s">
        <v>618</v>
      </c>
      <c r="R48" s="27" t="s">
        <v>618</v>
      </c>
      <c r="S48" s="27" t="s">
        <v>618</v>
      </c>
      <c r="T48" s="27" t="s">
        <v>618</v>
      </c>
      <c r="U48" s="27" t="s">
        <v>618</v>
      </c>
      <c r="V48" s="158">
        <v>0</v>
      </c>
      <c r="W48" s="27">
        <v>22.499999999999943</v>
      </c>
      <c r="X48" s="27">
        <v>31.099999999999909</v>
      </c>
      <c r="Y48" s="27">
        <v>-8.5999999999999659</v>
      </c>
      <c r="Z48" s="29">
        <v>92.55</v>
      </c>
      <c r="AA48" s="139">
        <v>4.4000000000000004</v>
      </c>
      <c r="AB48" s="151">
        <v>1.6181229773462036E-3</v>
      </c>
      <c r="AC48" s="136">
        <v>0</v>
      </c>
      <c r="AD48" s="136">
        <v>14.4</v>
      </c>
      <c r="AE48" s="136" t="s">
        <v>618</v>
      </c>
      <c r="AF48" s="136" t="s">
        <v>618</v>
      </c>
      <c r="AG48" s="136">
        <v>0</v>
      </c>
      <c r="AH48" s="136">
        <v>6.4999999999998295</v>
      </c>
      <c r="AI48" s="136">
        <v>-7.1000000000000227</v>
      </c>
      <c r="AJ48" s="127">
        <v>288</v>
      </c>
      <c r="AK48" s="127">
        <v>295.3</v>
      </c>
      <c r="AL48" s="127">
        <v>288</v>
      </c>
      <c r="AM48" s="127">
        <v>294</v>
      </c>
      <c r="AN48" s="127">
        <v>293.125</v>
      </c>
      <c r="AO48" s="127">
        <v>0.30000000000001137</v>
      </c>
      <c r="AP48" s="127" t="s">
        <v>618</v>
      </c>
      <c r="AQ48" s="14">
        <v>22.9</v>
      </c>
      <c r="AR48" s="127" t="s">
        <v>618</v>
      </c>
      <c r="AS48" s="14">
        <v>2.2999999999998408</v>
      </c>
      <c r="AT48" s="1">
        <v>292.10000000000002</v>
      </c>
      <c r="AU48" s="1">
        <v>292.5</v>
      </c>
      <c r="AV48" s="1">
        <v>290</v>
      </c>
      <c r="AW48" s="1">
        <v>290.89999999999998</v>
      </c>
      <c r="AX48" s="1">
        <v>292.10000000000002</v>
      </c>
      <c r="AY48" s="1">
        <v>292.8</v>
      </c>
      <c r="AZ48" s="1">
        <v>290</v>
      </c>
      <c r="BA48" s="1">
        <v>291.60000000000002</v>
      </c>
      <c r="BB48" s="8"/>
      <c r="BC48" s="8"/>
      <c r="BD48" s="62"/>
      <c r="BE48" s="62"/>
      <c r="BF48" s="8"/>
      <c r="BG48" s="8"/>
      <c r="BH48" s="62"/>
      <c r="BI48" s="62"/>
      <c r="BJ48" s="165"/>
      <c r="BK48" s="165"/>
      <c r="BL48" s="164"/>
      <c r="BM48" s="164"/>
      <c r="BN48" s="8"/>
      <c r="BO48" s="8"/>
      <c r="BP48" s="62"/>
      <c r="BQ48" s="62"/>
      <c r="BR48" s="1"/>
      <c r="BS48" s="1"/>
      <c r="BT48" s="1"/>
      <c r="BU48" s="1"/>
      <c r="BV48" s="86"/>
      <c r="BW48" s="1"/>
      <c r="BX48" s="1"/>
      <c r="BY48" s="1"/>
      <c r="BZ48" s="1"/>
      <c r="CA48" s="1"/>
      <c r="CB48" s="1"/>
      <c r="CC48" s="86">
        <v>94.9</v>
      </c>
      <c r="CD48" s="1">
        <v>294.39999999999998</v>
      </c>
      <c r="CE48" s="1">
        <v>509</v>
      </c>
      <c r="CF48" s="1">
        <v>419</v>
      </c>
      <c r="CG48" s="1">
        <v>1.2147971360381862</v>
      </c>
      <c r="CH48">
        <v>92.594999999999999</v>
      </c>
      <c r="CI48">
        <v>11518</v>
      </c>
      <c r="CJ48" s="101">
        <v>-1</v>
      </c>
      <c r="CK48" s="101">
        <v>1</v>
      </c>
      <c r="CL48" s="1">
        <v>1.5</v>
      </c>
      <c r="CM48" s="1">
        <v>15.10000000000008</v>
      </c>
      <c r="CN48" s="14" t="s">
        <v>618</v>
      </c>
      <c r="CO48" s="14">
        <v>35.900000000000091</v>
      </c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</row>
    <row r="49" spans="1:176" s="12" customFormat="1">
      <c r="A49" s="1">
        <v>2013</v>
      </c>
      <c r="B49" s="1">
        <v>6</v>
      </c>
      <c r="C49" s="24">
        <v>41334</v>
      </c>
      <c r="D49" s="1">
        <v>290.60000000000002</v>
      </c>
      <c r="E49" s="1">
        <v>290.60000000000002</v>
      </c>
      <c r="F49" s="1">
        <v>283</v>
      </c>
      <c r="G49" s="1">
        <v>284</v>
      </c>
      <c r="H49" s="1">
        <v>90.68</v>
      </c>
      <c r="I49" s="1">
        <v>1</v>
      </c>
      <c r="J49" s="8"/>
      <c r="K49" s="8"/>
      <c r="L49" s="142"/>
      <c r="M49" s="142"/>
      <c r="N49" s="27">
        <v>7.6000000000000227</v>
      </c>
      <c r="O49" s="27">
        <v>300.89999999999998</v>
      </c>
      <c r="P49" s="27">
        <v>286.10000000000002</v>
      </c>
      <c r="Q49" s="27" t="s">
        <v>618</v>
      </c>
      <c r="R49" s="27" t="s">
        <v>618</v>
      </c>
      <c r="S49" s="27" t="s">
        <v>252</v>
      </c>
      <c r="T49" s="27" t="s">
        <v>618</v>
      </c>
      <c r="U49" s="27">
        <v>0.59999999999996589</v>
      </c>
      <c r="V49" s="158">
        <v>0.59999999999996589</v>
      </c>
      <c r="W49" s="27">
        <v>23.099999999999909</v>
      </c>
      <c r="X49" s="27">
        <v>31.099999999999909</v>
      </c>
      <c r="Y49" s="27">
        <v>-8</v>
      </c>
      <c r="Z49" s="29">
        <v>91.86</v>
      </c>
      <c r="AA49" s="139">
        <v>4.5999999999999996</v>
      </c>
      <c r="AB49" s="151">
        <v>1.1847065158858361E-2</v>
      </c>
      <c r="AC49" s="136" t="s">
        <v>255</v>
      </c>
      <c r="AD49" s="136">
        <v>14.6</v>
      </c>
      <c r="AE49" s="136" t="s">
        <v>618</v>
      </c>
      <c r="AF49" s="136" t="s">
        <v>618</v>
      </c>
      <c r="AG49" s="136">
        <v>0</v>
      </c>
      <c r="AH49" s="136">
        <v>6.4999999999998295</v>
      </c>
      <c r="AI49" s="136">
        <v>-7.1000000000000227</v>
      </c>
      <c r="AJ49" s="127">
        <v>292.10000000000002</v>
      </c>
      <c r="AK49" s="127">
        <v>292.8</v>
      </c>
      <c r="AL49" s="127">
        <v>289</v>
      </c>
      <c r="AM49" s="127">
        <v>289.2</v>
      </c>
      <c r="AN49" s="127">
        <v>290.22500000000002</v>
      </c>
      <c r="AO49" s="127">
        <v>6.6000000000000227</v>
      </c>
      <c r="AP49" s="127" t="s">
        <v>618</v>
      </c>
      <c r="AQ49" s="14">
        <v>22.9</v>
      </c>
      <c r="AR49" s="127">
        <v>3.1999999999999886</v>
      </c>
      <c r="AS49" s="14">
        <v>5.4999999999998295</v>
      </c>
      <c r="AT49" s="1">
        <v>284.5</v>
      </c>
      <c r="AU49" s="1">
        <v>286.60000000000002</v>
      </c>
      <c r="AV49" s="1">
        <v>284.3</v>
      </c>
      <c r="AW49" s="1">
        <v>285.5</v>
      </c>
      <c r="AX49" s="1">
        <v>284.5</v>
      </c>
      <c r="AY49" s="1">
        <v>286.7</v>
      </c>
      <c r="AZ49" s="1">
        <v>282.7</v>
      </c>
      <c r="BA49" s="1">
        <v>282.7</v>
      </c>
      <c r="BB49" s="8"/>
      <c r="BC49" s="8"/>
      <c r="BD49" s="62"/>
      <c r="BE49" s="62"/>
      <c r="BF49" s="8"/>
      <c r="BG49" s="8"/>
      <c r="BH49" s="62"/>
      <c r="BI49" s="62"/>
      <c r="BJ49" s="165"/>
      <c r="BK49" s="165"/>
      <c r="BL49" s="164"/>
      <c r="BM49" s="164"/>
      <c r="BN49" s="8"/>
      <c r="BO49" s="8"/>
      <c r="BP49" s="62"/>
      <c r="BQ49" s="62"/>
      <c r="BR49" s="1"/>
      <c r="BS49" s="1"/>
      <c r="BT49" s="1"/>
      <c r="BU49" s="1"/>
      <c r="BV49" s="86"/>
      <c r="BW49" s="1"/>
      <c r="BX49" s="1"/>
      <c r="BY49" s="1"/>
      <c r="BZ49" s="1"/>
      <c r="CA49" s="1"/>
      <c r="CB49" s="1"/>
      <c r="CC49" s="86">
        <v>92.5</v>
      </c>
      <c r="CD49" s="1">
        <v>290.39999999999998</v>
      </c>
      <c r="CE49" s="1">
        <v>416</v>
      </c>
      <c r="CF49" s="1">
        <v>475</v>
      </c>
      <c r="CG49" s="1">
        <v>0.87578947368421056</v>
      </c>
      <c r="CH49">
        <v>93.59</v>
      </c>
      <c r="CI49">
        <v>11711</v>
      </c>
      <c r="CJ49" s="101">
        <v>-1</v>
      </c>
      <c r="CK49" s="101">
        <v>1</v>
      </c>
      <c r="CL49" s="1" t="s">
        <v>618</v>
      </c>
      <c r="CM49" s="1">
        <v>15.10000000000008</v>
      </c>
      <c r="CN49" s="14" t="s">
        <v>618</v>
      </c>
      <c r="CO49" s="14">
        <v>35.900000000000091</v>
      </c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</row>
    <row r="50" spans="1:176" s="12" customFormat="1">
      <c r="A50" s="1">
        <v>2013</v>
      </c>
      <c r="B50" s="1">
        <v>2</v>
      </c>
      <c r="C50" s="24">
        <v>41337</v>
      </c>
      <c r="D50" s="1">
        <v>285.5</v>
      </c>
      <c r="E50" s="1">
        <v>287.39999999999998</v>
      </c>
      <c r="F50" s="1">
        <v>281</v>
      </c>
      <c r="G50" s="1">
        <v>284.39999999999998</v>
      </c>
      <c r="H50" s="1">
        <v>90.2</v>
      </c>
      <c r="I50" s="1">
        <v>1</v>
      </c>
      <c r="J50" s="8"/>
      <c r="K50" s="8"/>
      <c r="L50" s="142"/>
      <c r="M50" s="142"/>
      <c r="N50" s="27">
        <v>6.3999999999999773</v>
      </c>
      <c r="O50" s="27">
        <v>291.60000000000002</v>
      </c>
      <c r="P50" s="27">
        <v>276.39999999999998</v>
      </c>
      <c r="Q50" s="27" t="s">
        <v>618</v>
      </c>
      <c r="R50" s="27" t="s">
        <v>618</v>
      </c>
      <c r="S50" s="27" t="s">
        <v>618</v>
      </c>
      <c r="T50" s="27" t="s">
        <v>618</v>
      </c>
      <c r="U50" s="27" t="s">
        <v>618</v>
      </c>
      <c r="V50" s="158">
        <v>0</v>
      </c>
      <c r="W50" s="27">
        <v>23.099999999999909</v>
      </c>
      <c r="X50" s="27">
        <v>31.099999999999909</v>
      </c>
      <c r="Y50" s="27">
        <v>-8</v>
      </c>
      <c r="Z50" s="29">
        <v>90.14</v>
      </c>
      <c r="AA50" s="139">
        <v>3.8</v>
      </c>
      <c r="AB50" s="151">
        <v>1.1662125340599405E-2</v>
      </c>
      <c r="AC50" s="136" t="s">
        <v>255</v>
      </c>
      <c r="AD50" s="136">
        <v>14.2</v>
      </c>
      <c r="AE50" s="136" t="s">
        <v>618</v>
      </c>
      <c r="AF50" s="136" t="s">
        <v>618</v>
      </c>
      <c r="AG50" s="136">
        <v>0</v>
      </c>
      <c r="AH50" s="136">
        <v>6.4999999999998295</v>
      </c>
      <c r="AI50" s="136">
        <v>-7.1000000000000227</v>
      </c>
      <c r="AJ50" s="127">
        <v>284.5</v>
      </c>
      <c r="AK50" s="127">
        <v>287.39999999999998</v>
      </c>
      <c r="AL50" s="127">
        <v>282.7</v>
      </c>
      <c r="AM50" s="127">
        <v>286.3</v>
      </c>
      <c r="AN50" s="127">
        <v>289.375</v>
      </c>
      <c r="AO50" s="127">
        <v>1.1000000000000227</v>
      </c>
      <c r="AP50" s="127" t="s">
        <v>618</v>
      </c>
      <c r="AQ50" s="14">
        <v>22.9</v>
      </c>
      <c r="AR50" s="127">
        <v>-2.3000000000000114</v>
      </c>
      <c r="AS50" s="14">
        <v>3.1999999999998181</v>
      </c>
      <c r="AT50" s="1">
        <v>283.5</v>
      </c>
      <c r="AU50" s="1">
        <v>284.8</v>
      </c>
      <c r="AV50" s="1">
        <v>283</v>
      </c>
      <c r="AW50" s="1">
        <v>284</v>
      </c>
      <c r="AX50" s="1">
        <v>283.5</v>
      </c>
      <c r="AY50" s="1">
        <v>286.60000000000002</v>
      </c>
      <c r="AZ50" s="1">
        <v>283</v>
      </c>
      <c r="BA50" s="1">
        <v>284.39999999999998</v>
      </c>
      <c r="BB50" s="8"/>
      <c r="BC50" s="8"/>
      <c r="BD50" s="62"/>
      <c r="BE50" s="62"/>
      <c r="BF50" s="8"/>
      <c r="BG50" s="8"/>
      <c r="BH50" s="62"/>
      <c r="BI50" s="62"/>
      <c r="BJ50" s="165"/>
      <c r="BK50" s="165"/>
      <c r="BL50" s="164"/>
      <c r="BM50" s="164"/>
      <c r="BN50" s="8"/>
      <c r="BO50" s="8"/>
      <c r="BP50" s="62"/>
      <c r="BQ50" s="62"/>
      <c r="BR50" s="1"/>
      <c r="BS50" s="1"/>
      <c r="BT50" s="1"/>
      <c r="BU50" s="1"/>
      <c r="BV50" s="86"/>
      <c r="BW50" s="1"/>
      <c r="BX50" s="1"/>
      <c r="BY50" s="1"/>
      <c r="BZ50" s="1"/>
      <c r="CA50" s="1"/>
      <c r="CB50" s="1"/>
      <c r="CC50" s="86">
        <v>92.3</v>
      </c>
      <c r="CD50" s="1">
        <v>287.3</v>
      </c>
      <c r="CE50" s="1">
        <v>471</v>
      </c>
      <c r="CF50" s="1">
        <v>231</v>
      </c>
      <c r="CG50" s="1">
        <v>2.0389610389610389</v>
      </c>
      <c r="CH50">
        <v>93.447999999999993</v>
      </c>
      <c r="CI50">
        <v>11748</v>
      </c>
      <c r="CJ50" s="101">
        <v>-1</v>
      </c>
      <c r="CK50" s="101">
        <v>1</v>
      </c>
      <c r="CL50" s="1" t="s">
        <v>618</v>
      </c>
      <c r="CM50" s="1">
        <v>15.10000000000008</v>
      </c>
      <c r="CN50" s="14" t="s">
        <v>618</v>
      </c>
      <c r="CO50" s="14">
        <v>35.900000000000091</v>
      </c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</row>
    <row r="51" spans="1:176" s="12" customFormat="1">
      <c r="A51" s="1">
        <v>2013</v>
      </c>
      <c r="B51" s="1">
        <v>3</v>
      </c>
      <c r="C51" s="24">
        <v>41338</v>
      </c>
      <c r="D51" s="1">
        <v>284.7</v>
      </c>
      <c r="E51" s="1">
        <v>289</v>
      </c>
      <c r="F51" s="1">
        <v>284.7</v>
      </c>
      <c r="G51" s="1">
        <v>287.5</v>
      </c>
      <c r="H51" s="1">
        <v>90.67</v>
      </c>
      <c r="I51" s="1">
        <v>1</v>
      </c>
      <c r="J51" s="8"/>
      <c r="K51" s="8"/>
      <c r="L51" s="142"/>
      <c r="M51" s="142"/>
      <c r="N51" s="27">
        <v>4.3000000000000114</v>
      </c>
      <c r="O51" s="27">
        <v>290.8</v>
      </c>
      <c r="P51" s="27">
        <v>278</v>
      </c>
      <c r="Q51" s="27" t="s">
        <v>618</v>
      </c>
      <c r="R51" s="27" t="s">
        <v>618</v>
      </c>
      <c r="S51" s="27" t="s">
        <v>618</v>
      </c>
      <c r="T51" s="27" t="s">
        <v>618</v>
      </c>
      <c r="U51" s="27" t="s">
        <v>618</v>
      </c>
      <c r="V51" s="158">
        <v>0</v>
      </c>
      <c r="W51" s="27">
        <v>23.099999999999909</v>
      </c>
      <c r="X51" s="27">
        <v>31.099999999999909</v>
      </c>
      <c r="Y51" s="27">
        <v>-8</v>
      </c>
      <c r="Z51" s="29">
        <v>90.55</v>
      </c>
      <c r="AA51" s="139">
        <v>2.6</v>
      </c>
      <c r="AB51" s="151">
        <v>5.2933392148214464E-3</v>
      </c>
      <c r="AC51" s="136" t="s">
        <v>255</v>
      </c>
      <c r="AD51" s="136">
        <v>14.2</v>
      </c>
      <c r="AE51" s="136">
        <v>3.3999999999999773</v>
      </c>
      <c r="AF51" s="136" t="s">
        <v>618</v>
      </c>
      <c r="AG51" s="136">
        <v>3.3999999999999773</v>
      </c>
      <c r="AH51" s="136">
        <v>9.8999999999998067</v>
      </c>
      <c r="AI51" s="136">
        <v>-3.7000000000000455</v>
      </c>
      <c r="AJ51" s="127">
        <v>283.5</v>
      </c>
      <c r="AK51" s="127">
        <v>287.2</v>
      </c>
      <c r="AL51" s="127">
        <v>283</v>
      </c>
      <c r="AM51" s="127">
        <v>287</v>
      </c>
      <c r="AN51" s="127">
        <v>289.125</v>
      </c>
      <c r="AO51" s="127">
        <v>2.8000000000000114</v>
      </c>
      <c r="AP51" s="127">
        <v>4.3999999999999888</v>
      </c>
      <c r="AQ51" s="14">
        <v>27.3</v>
      </c>
      <c r="AR51" s="127" t="s">
        <v>618</v>
      </c>
      <c r="AS51" s="14">
        <v>3.1999999999998181</v>
      </c>
      <c r="AT51" s="1">
        <v>287.8</v>
      </c>
      <c r="AU51" s="1">
        <v>289.39999999999998</v>
      </c>
      <c r="AV51" s="1">
        <v>287.8</v>
      </c>
      <c r="AW51" s="1">
        <v>288.89999999999998</v>
      </c>
      <c r="AX51" s="1">
        <v>287.8</v>
      </c>
      <c r="AY51" s="1">
        <v>290.3</v>
      </c>
      <c r="AZ51" s="1">
        <v>287.8</v>
      </c>
      <c r="BA51" s="1">
        <v>289.2</v>
      </c>
      <c r="BB51" s="8"/>
      <c r="BC51" s="8"/>
      <c r="BD51" s="62"/>
      <c r="BE51" s="62"/>
      <c r="BF51" s="8"/>
      <c r="BG51" s="8"/>
      <c r="BH51" s="62"/>
      <c r="BI51" s="62"/>
      <c r="BJ51" s="165"/>
      <c r="BK51" s="165"/>
      <c r="BL51" s="164"/>
      <c r="BM51" s="164"/>
      <c r="BN51" s="8"/>
      <c r="BO51" s="8"/>
      <c r="BP51" s="62"/>
      <c r="BQ51" s="62"/>
      <c r="BR51" s="1"/>
      <c r="BS51" s="1"/>
      <c r="BT51" s="1"/>
      <c r="BU51" s="1"/>
      <c r="BV51" s="86"/>
      <c r="BW51" s="1"/>
      <c r="BX51" s="1"/>
      <c r="BY51" s="1"/>
      <c r="BZ51" s="1"/>
      <c r="CA51" s="1"/>
      <c r="CB51" s="1"/>
      <c r="CC51" s="86">
        <v>93</v>
      </c>
      <c r="CD51" s="1">
        <v>285.8</v>
      </c>
      <c r="CE51" s="1">
        <v>504</v>
      </c>
      <c r="CF51" s="1">
        <v>370</v>
      </c>
      <c r="CG51" s="1">
        <v>1.3621621621621622</v>
      </c>
      <c r="CH51">
        <v>93.308000000000007</v>
      </c>
      <c r="CI51">
        <v>11826</v>
      </c>
      <c r="CJ51" s="101">
        <v>-1</v>
      </c>
      <c r="CK51" s="101">
        <v>1</v>
      </c>
      <c r="CL51" s="1" t="s">
        <v>618</v>
      </c>
      <c r="CM51" s="1">
        <v>15.10000000000008</v>
      </c>
      <c r="CN51" s="14" t="s">
        <v>618</v>
      </c>
      <c r="CO51" s="14">
        <v>35.900000000000091</v>
      </c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</row>
    <row r="52" spans="1:176" s="12" customFormat="1">
      <c r="A52" s="1">
        <v>2013</v>
      </c>
      <c r="B52" s="1">
        <v>4</v>
      </c>
      <c r="C52" s="24">
        <v>41339</v>
      </c>
      <c r="D52" s="1">
        <v>291.89999999999998</v>
      </c>
      <c r="E52" s="1">
        <v>292.5</v>
      </c>
      <c r="F52" s="1">
        <v>286.3</v>
      </c>
      <c r="G52" s="1">
        <v>289.2</v>
      </c>
      <c r="H52" s="1">
        <v>90.43</v>
      </c>
      <c r="I52" s="1">
        <v>1</v>
      </c>
      <c r="J52" s="8"/>
      <c r="K52" s="8"/>
      <c r="L52" s="142"/>
      <c r="M52" s="142"/>
      <c r="N52" s="27">
        <v>6.1999999999999886</v>
      </c>
      <c r="O52" s="27">
        <v>291.8</v>
      </c>
      <c r="P52" s="27">
        <v>283.2</v>
      </c>
      <c r="Q52" s="27" t="s">
        <v>618</v>
      </c>
      <c r="R52" s="27" t="s">
        <v>618</v>
      </c>
      <c r="S52" s="27" t="s">
        <v>618</v>
      </c>
      <c r="T52" s="27" t="s">
        <v>618</v>
      </c>
      <c r="U52" s="27" t="s">
        <v>618</v>
      </c>
      <c r="V52" s="158">
        <v>0</v>
      </c>
      <c r="W52" s="27">
        <v>23.099999999999909</v>
      </c>
      <c r="X52" s="27">
        <v>31.099999999999909</v>
      </c>
      <c r="Y52" s="27">
        <v>-8</v>
      </c>
      <c r="Z52" s="29">
        <v>90.85</v>
      </c>
      <c r="AA52" s="139">
        <v>3.7</v>
      </c>
      <c r="AB52" s="151">
        <v>5.2106430155209882E-3</v>
      </c>
      <c r="AC52" s="136" t="s">
        <v>253</v>
      </c>
      <c r="AD52" s="136">
        <v>14.3</v>
      </c>
      <c r="AE52" s="136" t="s">
        <v>618</v>
      </c>
      <c r="AF52" s="136">
        <v>-0.20000000000004547</v>
      </c>
      <c r="AG52" s="136">
        <v>-0.20000000000004547</v>
      </c>
      <c r="AH52" s="136">
        <v>9.6999999999997613</v>
      </c>
      <c r="AI52" s="136">
        <v>-3.9000000000000909</v>
      </c>
      <c r="AJ52" s="127">
        <v>287.8</v>
      </c>
      <c r="AK52" s="127">
        <v>292.5</v>
      </c>
      <c r="AL52" s="127">
        <v>287.8</v>
      </c>
      <c r="AM52" s="127">
        <v>291</v>
      </c>
      <c r="AN52" s="127">
        <v>288.375</v>
      </c>
      <c r="AO52" s="127">
        <v>2.6999999999999886</v>
      </c>
      <c r="AP52" s="127" t="s">
        <v>618</v>
      </c>
      <c r="AQ52" s="14">
        <v>27.3</v>
      </c>
      <c r="AR52" s="127" t="s">
        <v>618</v>
      </c>
      <c r="AS52" s="14">
        <v>3.1999999999998181</v>
      </c>
      <c r="AT52" s="1">
        <v>287.89999999999998</v>
      </c>
      <c r="AU52" s="1">
        <v>289.10000000000002</v>
      </c>
      <c r="AV52" s="1">
        <v>287.89999999999998</v>
      </c>
      <c r="AW52" s="1">
        <v>289.10000000000002</v>
      </c>
      <c r="AX52" s="1">
        <v>287.89999999999998</v>
      </c>
      <c r="AY52" s="1">
        <v>290.89999999999998</v>
      </c>
      <c r="AZ52" s="1">
        <v>287.89999999999998</v>
      </c>
      <c r="BA52" s="1">
        <v>290</v>
      </c>
      <c r="BB52" s="8"/>
      <c r="BC52" s="8"/>
      <c r="BD52" s="62"/>
      <c r="BE52" s="62"/>
      <c r="BF52" s="8"/>
      <c r="BG52" s="8"/>
      <c r="BH52" s="62"/>
      <c r="BI52" s="62"/>
      <c r="BJ52" s="165"/>
      <c r="BK52" s="165"/>
      <c r="BL52" s="164"/>
      <c r="BM52" s="164"/>
      <c r="BN52" s="8"/>
      <c r="BO52" s="8"/>
      <c r="BP52" s="62"/>
      <c r="BQ52" s="62"/>
      <c r="BR52" s="1"/>
      <c r="BS52" s="1"/>
      <c r="BT52" s="1"/>
      <c r="BU52" s="1"/>
      <c r="BV52" s="86"/>
      <c r="BW52" s="1"/>
      <c r="BX52" s="1"/>
      <c r="BY52" s="1"/>
      <c r="BZ52" s="1"/>
      <c r="CA52" s="1"/>
      <c r="CB52" s="1"/>
      <c r="CC52" s="86">
        <v>93.8</v>
      </c>
      <c r="CD52" s="1">
        <v>291.8</v>
      </c>
      <c r="CE52" s="1">
        <v>743</v>
      </c>
      <c r="CF52" s="1">
        <v>421</v>
      </c>
      <c r="CG52" s="1">
        <v>1.7648456057007127</v>
      </c>
      <c r="CH52">
        <v>93.984999999999999</v>
      </c>
      <c r="CI52">
        <v>12075</v>
      </c>
      <c r="CJ52" s="101">
        <v>-1</v>
      </c>
      <c r="CK52" s="101">
        <v>1</v>
      </c>
      <c r="CL52" s="1" t="s">
        <v>618</v>
      </c>
      <c r="CM52" s="1">
        <v>15.10000000000008</v>
      </c>
      <c r="CN52" s="14" t="s">
        <v>618</v>
      </c>
      <c r="CO52" s="14">
        <v>35.900000000000091</v>
      </c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</row>
    <row r="53" spans="1:176" s="12" customFormat="1">
      <c r="A53" s="1">
        <v>2013</v>
      </c>
      <c r="B53" s="1">
        <v>5</v>
      </c>
      <c r="C53" s="24">
        <v>41340</v>
      </c>
      <c r="D53" s="1">
        <v>289.5</v>
      </c>
      <c r="E53" s="1">
        <v>293</v>
      </c>
      <c r="F53" s="1">
        <v>289.5</v>
      </c>
      <c r="G53" s="1">
        <v>291.89999999999998</v>
      </c>
      <c r="H53" s="1">
        <v>91.52</v>
      </c>
      <c r="I53" s="1">
        <v>1</v>
      </c>
      <c r="J53" s="8"/>
      <c r="K53" s="8"/>
      <c r="L53" s="142"/>
      <c r="M53" s="142"/>
      <c r="N53" s="27">
        <v>3.5</v>
      </c>
      <c r="O53" s="27">
        <v>295.39999999999998</v>
      </c>
      <c r="P53" s="27">
        <v>283</v>
      </c>
      <c r="Q53" s="27" t="s">
        <v>618</v>
      </c>
      <c r="R53" s="27" t="s">
        <v>618</v>
      </c>
      <c r="S53" s="27" t="s">
        <v>618</v>
      </c>
      <c r="T53" s="27" t="s">
        <v>618</v>
      </c>
      <c r="U53" s="27" t="s">
        <v>618</v>
      </c>
      <c r="V53" s="158">
        <v>0</v>
      </c>
      <c r="W53" s="27">
        <v>23.099999999999909</v>
      </c>
      <c r="X53" s="27">
        <v>31.099999999999909</v>
      </c>
      <c r="Y53" s="27">
        <v>-8</v>
      </c>
      <c r="Z53" s="29">
        <v>90.49</v>
      </c>
      <c r="AA53" s="139">
        <v>2.1</v>
      </c>
      <c r="AB53" s="151">
        <v>2.6469615087679754E-3</v>
      </c>
      <c r="AC53" s="136">
        <v>0</v>
      </c>
      <c r="AD53" s="136">
        <v>14.4</v>
      </c>
      <c r="AE53" s="136" t="s">
        <v>618</v>
      </c>
      <c r="AF53" s="136" t="s">
        <v>618</v>
      </c>
      <c r="AG53" s="136">
        <v>0</v>
      </c>
      <c r="AH53" s="136">
        <v>9.6999999999997613</v>
      </c>
      <c r="AI53" s="136">
        <v>-3.9000000000000909</v>
      </c>
      <c r="AJ53" s="127">
        <v>287.89999999999998</v>
      </c>
      <c r="AK53" s="127">
        <v>293</v>
      </c>
      <c r="AL53" s="127">
        <v>287.89999999999998</v>
      </c>
      <c r="AM53" s="127">
        <v>290.7</v>
      </c>
      <c r="AN53" s="127">
        <v>288.75</v>
      </c>
      <c r="AO53" s="127">
        <v>2.3999999999999773</v>
      </c>
      <c r="AP53" s="127" t="s">
        <v>618</v>
      </c>
      <c r="AQ53" s="14">
        <v>27.3</v>
      </c>
      <c r="AR53" s="127" t="s">
        <v>618</v>
      </c>
      <c r="AS53" s="14">
        <v>3.1999999999998181</v>
      </c>
      <c r="AT53" s="1">
        <v>292</v>
      </c>
      <c r="AU53" s="1">
        <v>292.5</v>
      </c>
      <c r="AV53" s="1">
        <v>291.2</v>
      </c>
      <c r="AW53" s="1">
        <v>292</v>
      </c>
      <c r="AX53" s="1">
        <v>292</v>
      </c>
      <c r="AY53" s="1">
        <v>292.5</v>
      </c>
      <c r="AZ53" s="1">
        <v>290.60000000000002</v>
      </c>
      <c r="BA53" s="1">
        <v>291.2</v>
      </c>
      <c r="BB53" s="8"/>
      <c r="BC53" s="8"/>
      <c r="BD53" s="62"/>
      <c r="BE53" s="62"/>
      <c r="BF53" s="8"/>
      <c r="BG53" s="8"/>
      <c r="BH53" s="62"/>
      <c r="BI53" s="62"/>
      <c r="BJ53" s="165"/>
      <c r="BK53" s="165"/>
      <c r="BL53" s="164"/>
      <c r="BM53" s="164"/>
      <c r="BN53" s="8"/>
      <c r="BO53" s="8"/>
      <c r="BP53" s="62"/>
      <c r="BQ53" s="62"/>
      <c r="BR53" s="1"/>
      <c r="BS53" s="1"/>
      <c r="BT53" s="1"/>
      <c r="BU53" s="1"/>
      <c r="BV53" s="86"/>
      <c r="BW53" s="1"/>
      <c r="BX53" s="1"/>
      <c r="BY53" s="1"/>
      <c r="BZ53" s="1"/>
      <c r="CA53" s="1"/>
      <c r="CB53" s="1"/>
      <c r="CC53" s="86">
        <v>94.5</v>
      </c>
      <c r="CD53" s="1">
        <v>292.3</v>
      </c>
      <c r="CE53" s="1">
        <v>766</v>
      </c>
      <c r="CF53" s="1">
        <v>547</v>
      </c>
      <c r="CG53" s="1">
        <v>1.4003656307129799</v>
      </c>
      <c r="CH53">
        <v>94.856499999999997</v>
      </c>
      <c r="CI53">
        <v>12067</v>
      </c>
      <c r="CJ53" s="101">
        <v>1</v>
      </c>
      <c r="CK53" s="101">
        <v>1</v>
      </c>
      <c r="CL53" s="1" t="s">
        <v>618</v>
      </c>
      <c r="CM53" s="1">
        <v>15.10000000000008</v>
      </c>
      <c r="CN53" s="14" t="s">
        <v>618</v>
      </c>
      <c r="CO53" s="14">
        <v>35.900000000000091</v>
      </c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</row>
    <row r="54" spans="1:176" s="12" customFormat="1">
      <c r="A54" s="1">
        <v>2013</v>
      </c>
      <c r="B54" s="1">
        <v>6</v>
      </c>
      <c r="C54" s="24">
        <v>41341</v>
      </c>
      <c r="D54" s="1">
        <v>294.5</v>
      </c>
      <c r="E54" s="1">
        <v>298.89999999999998</v>
      </c>
      <c r="F54" s="1">
        <v>291.39999999999998</v>
      </c>
      <c r="G54" s="1">
        <v>298.5</v>
      </c>
      <c r="H54" s="1">
        <v>91.95</v>
      </c>
      <c r="I54" s="1">
        <v>1</v>
      </c>
      <c r="J54" s="8"/>
      <c r="K54" s="8"/>
      <c r="L54" s="142"/>
      <c r="M54" s="142"/>
      <c r="N54" s="27">
        <v>7.5</v>
      </c>
      <c r="O54" s="27">
        <v>295.39999999999998</v>
      </c>
      <c r="P54" s="27">
        <v>288.39999999999998</v>
      </c>
      <c r="Q54" s="27" t="s">
        <v>618</v>
      </c>
      <c r="R54" s="27" t="s">
        <v>618</v>
      </c>
      <c r="S54" s="27" t="s">
        <v>618</v>
      </c>
      <c r="T54" s="27" t="s">
        <v>618</v>
      </c>
      <c r="U54" s="27" t="s">
        <v>618</v>
      </c>
      <c r="V54" s="158">
        <v>0</v>
      </c>
      <c r="W54" s="27">
        <v>23.099999999999909</v>
      </c>
      <c r="X54" s="27">
        <v>31.099999999999909</v>
      </c>
      <c r="Y54" s="27">
        <v>-8</v>
      </c>
      <c r="Z54" s="29">
        <v>91.66</v>
      </c>
      <c r="AA54" s="139">
        <v>4.5</v>
      </c>
      <c r="AB54" s="151">
        <v>1.2053522061262756E-2</v>
      </c>
      <c r="AC54" s="136" t="s">
        <v>253</v>
      </c>
      <c r="AD54" s="136">
        <v>14.5</v>
      </c>
      <c r="AE54" s="136" t="s">
        <v>618</v>
      </c>
      <c r="AF54" s="136">
        <v>-9.5</v>
      </c>
      <c r="AG54" s="136">
        <v>-9.5</v>
      </c>
      <c r="AH54" s="136">
        <v>0.19999999999976126</v>
      </c>
      <c r="AI54" s="136">
        <v>-13.400000000000091</v>
      </c>
      <c r="AJ54" s="127">
        <v>292</v>
      </c>
      <c r="AK54" s="127">
        <v>294.7</v>
      </c>
      <c r="AL54" s="127">
        <v>290.60000000000002</v>
      </c>
      <c r="AM54" s="127">
        <v>293.8</v>
      </c>
      <c r="AN54" s="127">
        <v>290.625</v>
      </c>
      <c r="AO54" s="127">
        <v>4</v>
      </c>
      <c r="AP54" s="127">
        <v>6.8999999999999888</v>
      </c>
      <c r="AQ54" s="14">
        <v>34.200000000000003</v>
      </c>
      <c r="AR54" s="127" t="s">
        <v>618</v>
      </c>
      <c r="AS54" s="14">
        <v>3.1999999999998181</v>
      </c>
      <c r="AT54" s="1">
        <v>299.10000000000002</v>
      </c>
      <c r="AU54" s="1">
        <v>300.3</v>
      </c>
      <c r="AV54" s="1">
        <v>299</v>
      </c>
      <c r="AW54" s="1">
        <v>300</v>
      </c>
      <c r="AX54" s="1">
        <v>299.10000000000002</v>
      </c>
      <c r="AY54" s="1">
        <v>301.5</v>
      </c>
      <c r="AZ54" s="1">
        <v>299</v>
      </c>
      <c r="BA54" s="1">
        <v>300.60000000000002</v>
      </c>
      <c r="BB54" s="8"/>
      <c r="BC54" s="8"/>
      <c r="BD54" s="62"/>
      <c r="BE54" s="62"/>
      <c r="BF54" s="8"/>
      <c r="BG54" s="8"/>
      <c r="BH54" s="62"/>
      <c r="BI54" s="62"/>
      <c r="BJ54" s="165"/>
      <c r="BK54" s="165"/>
      <c r="BL54" s="164"/>
      <c r="BM54" s="164"/>
      <c r="BN54" s="8"/>
      <c r="BO54" s="8"/>
      <c r="BP54" s="62"/>
      <c r="BQ54" s="62"/>
      <c r="BR54" s="1"/>
      <c r="BS54" s="1"/>
      <c r="BT54" s="1"/>
      <c r="BU54" s="1"/>
      <c r="BV54" s="86"/>
      <c r="BW54" s="1"/>
      <c r="BX54" s="1"/>
      <c r="BY54" s="1"/>
      <c r="BZ54" s="1"/>
      <c r="CA54" s="1"/>
      <c r="CB54" s="1"/>
      <c r="CC54" s="86">
        <v>94.35</v>
      </c>
      <c r="CD54" s="1">
        <v>293.39999999999998</v>
      </c>
      <c r="CE54" s="1">
        <v>643</v>
      </c>
      <c r="CF54" s="1">
        <v>539</v>
      </c>
      <c r="CG54" s="1">
        <v>1.1929499072356216</v>
      </c>
      <c r="CH54">
        <v>96.02</v>
      </c>
      <c r="CI54">
        <v>12341</v>
      </c>
      <c r="CJ54" s="101">
        <v>1</v>
      </c>
      <c r="CK54" s="101">
        <v>1</v>
      </c>
      <c r="CL54" s="1">
        <v>2.7999999999999545</v>
      </c>
      <c r="CM54" s="1">
        <v>17.899999999999999</v>
      </c>
      <c r="CN54" s="14">
        <v>-4.6000000000000227</v>
      </c>
      <c r="CO54" s="14">
        <v>31.300000000000068</v>
      </c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</row>
    <row r="55" spans="1:176" s="12" customFormat="1">
      <c r="A55" s="1">
        <v>2013</v>
      </c>
      <c r="B55" s="1">
        <v>2</v>
      </c>
      <c r="C55" s="24">
        <v>41344</v>
      </c>
      <c r="D55" s="1">
        <v>301.89999999999998</v>
      </c>
      <c r="E55" s="1">
        <v>303.3</v>
      </c>
      <c r="F55" s="1">
        <v>300.2</v>
      </c>
      <c r="G55" s="1">
        <v>301.5</v>
      </c>
      <c r="H55" s="1">
        <v>92.03</v>
      </c>
      <c r="I55" s="1">
        <v>1</v>
      </c>
      <c r="J55" s="8"/>
      <c r="K55" s="8"/>
      <c r="L55" s="142"/>
      <c r="M55" s="142"/>
      <c r="N55" s="27">
        <v>3.1000000000000227</v>
      </c>
      <c r="O55" s="27">
        <v>306</v>
      </c>
      <c r="P55" s="27">
        <v>291</v>
      </c>
      <c r="Q55" s="27" t="s">
        <v>618</v>
      </c>
      <c r="R55" s="27" t="s">
        <v>618</v>
      </c>
      <c r="S55" s="27" t="s">
        <v>618</v>
      </c>
      <c r="T55" s="27" t="s">
        <v>618</v>
      </c>
      <c r="U55" s="27" t="s">
        <v>618</v>
      </c>
      <c r="V55" s="158">
        <v>0</v>
      </c>
      <c r="W55" s="27">
        <v>23.099999999999909</v>
      </c>
      <c r="X55" s="27">
        <v>31.099999999999909</v>
      </c>
      <c r="Y55" s="27">
        <v>-8</v>
      </c>
      <c r="Z55" s="29">
        <v>91.67</v>
      </c>
      <c r="AA55" s="139">
        <v>1.9</v>
      </c>
      <c r="AB55" s="151">
        <v>4.6984265734266728E-3</v>
      </c>
      <c r="AC55" s="136" t="s">
        <v>253</v>
      </c>
      <c r="AD55" s="136">
        <v>14.9</v>
      </c>
      <c r="AE55" s="136" t="s">
        <v>618</v>
      </c>
      <c r="AF55" s="136" t="s">
        <v>618</v>
      </c>
      <c r="AG55" s="136">
        <v>0</v>
      </c>
      <c r="AH55" s="136">
        <v>0.19999999999976126</v>
      </c>
      <c r="AI55" s="136">
        <v>-13.400000000000091</v>
      </c>
      <c r="AJ55" s="127">
        <v>299.10000000000002</v>
      </c>
      <c r="AK55" s="127">
        <v>303.2</v>
      </c>
      <c r="AL55" s="127">
        <v>299</v>
      </c>
      <c r="AM55" s="127">
        <v>303.2</v>
      </c>
      <c r="AN55" s="127">
        <v>294.67500000000001</v>
      </c>
      <c r="AO55" s="127">
        <v>0.39999999999997726</v>
      </c>
      <c r="AP55" s="127" t="s">
        <v>618</v>
      </c>
      <c r="AQ55" s="14">
        <v>34.200000000000003</v>
      </c>
      <c r="AR55" s="127" t="s">
        <v>618</v>
      </c>
      <c r="AS55" s="14">
        <v>3.1999999999998181</v>
      </c>
      <c r="AT55" s="1">
        <v>300.8</v>
      </c>
      <c r="AU55" s="1">
        <v>300.8</v>
      </c>
      <c r="AV55" s="1">
        <v>296.60000000000002</v>
      </c>
      <c r="AW55" s="1">
        <v>297.3</v>
      </c>
      <c r="AX55" s="1">
        <v>300.8</v>
      </c>
      <c r="AY55" s="1">
        <v>300.8</v>
      </c>
      <c r="AZ55" s="1">
        <v>296.60000000000002</v>
      </c>
      <c r="BA55" s="1">
        <v>296.60000000000002</v>
      </c>
      <c r="BB55" s="8"/>
      <c r="BC55" s="8"/>
      <c r="BD55" s="62"/>
      <c r="BE55" s="62"/>
      <c r="BF55" s="8"/>
      <c r="BG55" s="8"/>
      <c r="BH55" s="62"/>
      <c r="BI55" s="62"/>
      <c r="BJ55" s="165"/>
      <c r="BK55" s="165"/>
      <c r="BL55" s="164"/>
      <c r="BM55" s="164"/>
      <c r="BN55" s="8"/>
      <c r="BO55" s="8"/>
      <c r="BP55" s="62"/>
      <c r="BQ55" s="62"/>
      <c r="BR55" s="1"/>
      <c r="BS55" s="1"/>
      <c r="BT55" s="1"/>
      <c r="BU55" s="1"/>
      <c r="BV55" s="86"/>
      <c r="BW55" s="1"/>
      <c r="BX55" s="1"/>
      <c r="BY55" s="1"/>
      <c r="BZ55" s="1"/>
      <c r="CA55" s="1"/>
      <c r="CB55" s="1"/>
      <c r="CC55" s="86">
        <v>94.9</v>
      </c>
      <c r="CD55" s="1">
        <v>301.5</v>
      </c>
      <c r="CE55" s="1">
        <v>472</v>
      </c>
      <c r="CF55" s="1">
        <v>504</v>
      </c>
      <c r="CG55" s="1">
        <v>0.93650793650793651</v>
      </c>
      <c r="CH55">
        <v>96.326999999999998</v>
      </c>
      <c r="CI55">
        <v>12344</v>
      </c>
      <c r="CJ55" s="101">
        <v>1</v>
      </c>
      <c r="CK55" s="101">
        <v>1</v>
      </c>
      <c r="CL55" s="1">
        <v>-1</v>
      </c>
      <c r="CM55" s="1">
        <v>16.899999999999999</v>
      </c>
      <c r="CN55" s="14">
        <v>1.0999999999999659</v>
      </c>
      <c r="CO55" s="14">
        <v>32.4</v>
      </c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</row>
    <row r="56" spans="1:176" s="12" customFormat="1">
      <c r="A56" s="1">
        <v>2013</v>
      </c>
      <c r="B56" s="1">
        <v>3</v>
      </c>
      <c r="C56" s="24">
        <v>41345</v>
      </c>
      <c r="D56" s="1">
        <v>299.8</v>
      </c>
      <c r="E56" s="1">
        <v>300.7</v>
      </c>
      <c r="F56" s="1">
        <v>291.10000000000002</v>
      </c>
      <c r="G56" s="1">
        <v>292.39999999999998</v>
      </c>
      <c r="H56" s="1">
        <v>92.54</v>
      </c>
      <c r="I56" s="1">
        <v>2</v>
      </c>
      <c r="J56" s="8"/>
      <c r="K56" s="8"/>
      <c r="L56" s="142"/>
      <c r="M56" s="142"/>
      <c r="N56" s="27">
        <v>9.5999999999999659</v>
      </c>
      <c r="O56" s="27">
        <v>304.60000000000002</v>
      </c>
      <c r="P56" s="27">
        <v>298.39999999999998</v>
      </c>
      <c r="Q56" s="27" t="s">
        <v>618</v>
      </c>
      <c r="R56" s="27" t="s">
        <v>618</v>
      </c>
      <c r="S56" s="27" t="s">
        <v>252</v>
      </c>
      <c r="T56" s="27" t="s">
        <v>618</v>
      </c>
      <c r="U56" s="27">
        <v>13.3</v>
      </c>
      <c r="V56" s="158">
        <v>13.3</v>
      </c>
      <c r="W56" s="27">
        <v>36.399999999999864</v>
      </c>
      <c r="X56" s="27">
        <v>36.399999999999864</v>
      </c>
      <c r="Y56" s="27">
        <v>0</v>
      </c>
      <c r="Z56" s="29">
        <v>91.65</v>
      </c>
      <c r="AA56" s="139">
        <v>5.8</v>
      </c>
      <c r="AB56" s="151">
        <v>8.7003806416530161E-4</v>
      </c>
      <c r="AC56" s="136">
        <v>0</v>
      </c>
      <c r="AD56" s="136">
        <v>15</v>
      </c>
      <c r="AE56" s="136" t="s">
        <v>618</v>
      </c>
      <c r="AF56" s="136" t="s">
        <v>618</v>
      </c>
      <c r="AG56" s="136">
        <v>0</v>
      </c>
      <c r="AH56" s="136">
        <v>0.19999999999976126</v>
      </c>
      <c r="AI56" s="136">
        <v>-13.400000000000091</v>
      </c>
      <c r="AJ56" s="127">
        <v>300.8</v>
      </c>
      <c r="AK56" s="127">
        <v>300.8</v>
      </c>
      <c r="AL56" s="127">
        <v>296.60000000000002</v>
      </c>
      <c r="AM56" s="127">
        <v>299.89999999999998</v>
      </c>
      <c r="AN56" s="127">
        <v>296.89999999999998</v>
      </c>
      <c r="AO56" s="127">
        <v>7.4000000000000341</v>
      </c>
      <c r="AP56" s="127" t="s">
        <v>618</v>
      </c>
      <c r="AQ56" s="14">
        <v>34.200000000000003</v>
      </c>
      <c r="AR56" s="127" t="s">
        <v>618</v>
      </c>
      <c r="AS56" s="14">
        <v>3.1999999999998181</v>
      </c>
      <c r="AT56" s="1">
        <v>289.2</v>
      </c>
      <c r="AU56" s="1">
        <v>289.39999999999998</v>
      </c>
      <c r="AV56" s="1">
        <v>285.5</v>
      </c>
      <c r="AW56" s="1">
        <v>287</v>
      </c>
      <c r="AX56" s="1">
        <v>289.2</v>
      </c>
      <c r="AY56" s="1">
        <v>289.39999999999998</v>
      </c>
      <c r="AZ56" s="1">
        <v>284.8</v>
      </c>
      <c r="BA56" s="1">
        <v>286</v>
      </c>
      <c r="BB56" s="8"/>
      <c r="BC56" s="8"/>
      <c r="BD56" s="62"/>
      <c r="BE56" s="62"/>
      <c r="BF56" s="8"/>
      <c r="BG56" s="8"/>
      <c r="BH56" s="62"/>
      <c r="BI56" s="62"/>
      <c r="BJ56" s="165"/>
      <c r="BK56" s="165"/>
      <c r="BL56" s="164"/>
      <c r="BM56" s="164"/>
      <c r="BN56" s="8"/>
      <c r="BO56" s="8"/>
      <c r="BP56" s="62"/>
      <c r="BQ56" s="62"/>
      <c r="BR56" s="1"/>
      <c r="BS56" s="1"/>
      <c r="BT56" s="1"/>
      <c r="BU56" s="1"/>
      <c r="BV56" s="86"/>
      <c r="BW56" s="1"/>
      <c r="BX56" s="1"/>
      <c r="BY56" s="1"/>
      <c r="BZ56" s="1"/>
      <c r="CA56" s="1"/>
      <c r="CB56" s="1"/>
      <c r="CC56" s="86">
        <v>92.05</v>
      </c>
      <c r="CD56" s="1">
        <v>299.39999999999998</v>
      </c>
      <c r="CE56" s="1">
        <v>505</v>
      </c>
      <c r="CF56" s="1">
        <v>649</v>
      </c>
      <c r="CG56" s="1">
        <v>0.77812018489984591</v>
      </c>
      <c r="CH56">
        <v>96.037499999999994</v>
      </c>
      <c r="CI56">
        <v>12149</v>
      </c>
      <c r="CJ56" s="101">
        <v>1</v>
      </c>
      <c r="CK56" s="101">
        <v>1</v>
      </c>
      <c r="CL56" s="1">
        <v>-4.0999999999999659</v>
      </c>
      <c r="CM56" s="1">
        <v>12.800000000000068</v>
      </c>
      <c r="CN56" s="14">
        <v>10.6</v>
      </c>
      <c r="CO56" s="14">
        <v>43</v>
      </c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</row>
    <row r="57" spans="1:176" s="12" customFormat="1">
      <c r="A57" s="1">
        <v>2013</v>
      </c>
      <c r="B57" s="1">
        <v>4</v>
      </c>
      <c r="C57" s="24">
        <v>41346</v>
      </c>
      <c r="D57" s="1">
        <v>285.10000000000002</v>
      </c>
      <c r="E57" s="1">
        <v>288.3</v>
      </c>
      <c r="F57" s="1">
        <v>279.39999999999998</v>
      </c>
      <c r="G57" s="1">
        <v>280</v>
      </c>
      <c r="H57" s="1">
        <v>92.52</v>
      </c>
      <c r="I57" s="1">
        <v>3</v>
      </c>
      <c r="J57" s="8"/>
      <c r="K57" s="8"/>
      <c r="L57" s="142"/>
      <c r="M57" s="142"/>
      <c r="N57" s="27">
        <v>8.9000000000000341</v>
      </c>
      <c r="O57" s="27">
        <v>302</v>
      </c>
      <c r="P57" s="27">
        <v>282.8</v>
      </c>
      <c r="Q57" s="27" t="s">
        <v>618</v>
      </c>
      <c r="R57" s="27" t="s">
        <v>618</v>
      </c>
      <c r="S57" s="27" t="s">
        <v>252</v>
      </c>
      <c r="T57" s="27" t="s">
        <v>618</v>
      </c>
      <c r="U57" s="27">
        <v>5.6999999999999886</v>
      </c>
      <c r="V57" s="158">
        <v>5.6999999999999886</v>
      </c>
      <c r="W57" s="27">
        <v>42.099999999999852</v>
      </c>
      <c r="X57" s="27">
        <v>42.099999999999852</v>
      </c>
      <c r="Y57" s="27">
        <v>0</v>
      </c>
      <c r="Z57" s="29">
        <v>92.9</v>
      </c>
      <c r="AA57" s="139">
        <v>5.3</v>
      </c>
      <c r="AB57" s="151">
        <v>5.5416711941758123E-3</v>
      </c>
      <c r="AC57" s="136" t="s">
        <v>253</v>
      </c>
      <c r="AD57" s="136">
        <v>14.6</v>
      </c>
      <c r="AE57" s="136" t="s">
        <v>618</v>
      </c>
      <c r="AF57" s="136" t="s">
        <v>618</v>
      </c>
      <c r="AG57" s="136">
        <v>0</v>
      </c>
      <c r="AH57" s="136">
        <v>0.19999999999976126</v>
      </c>
      <c r="AI57" s="136">
        <v>-13.400000000000091</v>
      </c>
      <c r="AJ57" s="127">
        <v>289.2</v>
      </c>
      <c r="AK57" s="127">
        <v>289.39999999999998</v>
      </c>
      <c r="AL57" s="127">
        <v>284.8</v>
      </c>
      <c r="AM57" s="127">
        <v>287.5</v>
      </c>
      <c r="AN57" s="127">
        <v>296.10000000000002</v>
      </c>
      <c r="AO57" s="127">
        <v>5.1000000000000227</v>
      </c>
      <c r="AP57" s="127" t="s">
        <v>618</v>
      </c>
      <c r="AQ57" s="14">
        <v>34.200000000000003</v>
      </c>
      <c r="AR57" s="127">
        <v>7.3999999999999773</v>
      </c>
      <c r="AS57" s="14">
        <v>10.599999999999795</v>
      </c>
      <c r="AT57" s="1">
        <v>276.5</v>
      </c>
      <c r="AU57" s="1">
        <v>278.60000000000002</v>
      </c>
      <c r="AV57" s="1">
        <v>275.2</v>
      </c>
      <c r="AW57" s="1">
        <v>276.89999999999998</v>
      </c>
      <c r="AX57" s="1">
        <v>276.5</v>
      </c>
      <c r="AY57" s="1">
        <v>278.60000000000002</v>
      </c>
      <c r="AZ57" s="1">
        <v>275.2</v>
      </c>
      <c r="BA57" s="1">
        <v>278</v>
      </c>
      <c r="BB57" s="8"/>
      <c r="BC57" s="8"/>
      <c r="BD57" s="62"/>
      <c r="BE57" s="62"/>
      <c r="BF57" s="8"/>
      <c r="BG57" s="8"/>
      <c r="BH57" s="62"/>
      <c r="BI57" s="62"/>
      <c r="BJ57" s="165"/>
      <c r="BK57" s="165"/>
      <c r="BL57" s="164"/>
      <c r="BM57" s="164"/>
      <c r="BN57" s="8"/>
      <c r="BO57" s="8"/>
      <c r="BP57" s="62"/>
      <c r="BQ57" s="62"/>
      <c r="BR57" s="1"/>
      <c r="BS57" s="1"/>
      <c r="BT57" s="1"/>
      <c r="BU57" s="1"/>
      <c r="BV57" s="86"/>
      <c r="BW57" s="1"/>
      <c r="BX57" s="1"/>
      <c r="BY57" s="1"/>
      <c r="BZ57" s="1"/>
      <c r="CA57" s="1"/>
      <c r="CB57" s="1"/>
      <c r="CC57" s="86">
        <v>89.2</v>
      </c>
      <c r="CD57" s="1">
        <v>287.5</v>
      </c>
      <c r="CE57" s="1">
        <v>582</v>
      </c>
      <c r="CF57" s="1">
        <v>485</v>
      </c>
      <c r="CG57" s="1">
        <v>1.2</v>
      </c>
      <c r="CH57">
        <v>96.119500000000002</v>
      </c>
      <c r="CI57">
        <v>12252</v>
      </c>
      <c r="CJ57" s="101">
        <v>1</v>
      </c>
      <c r="CK57" s="101">
        <v>1</v>
      </c>
      <c r="CL57" s="1">
        <v>0.60000000000002274</v>
      </c>
      <c r="CM57" s="1">
        <v>13.400000000000091</v>
      </c>
      <c r="CN57" s="14" t="s">
        <v>618</v>
      </c>
      <c r="CO57" s="14">
        <v>43</v>
      </c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</row>
    <row r="58" spans="1:176" s="12" customFormat="1">
      <c r="A58" s="1">
        <v>2013</v>
      </c>
      <c r="B58" s="1">
        <v>5</v>
      </c>
      <c r="C58" s="24">
        <v>41347</v>
      </c>
      <c r="D58" s="1">
        <v>277.10000000000002</v>
      </c>
      <c r="E58" s="1">
        <v>279.10000000000002</v>
      </c>
      <c r="F58" s="1">
        <v>272.39999999999998</v>
      </c>
      <c r="G58" s="1">
        <v>277.7</v>
      </c>
      <c r="H58" s="1">
        <v>93.03</v>
      </c>
      <c r="I58" s="1">
        <v>3</v>
      </c>
      <c r="J58" s="8"/>
      <c r="K58" s="8"/>
      <c r="L58" s="142"/>
      <c r="M58" s="142"/>
      <c r="N58" s="27">
        <v>6.7000000000000455</v>
      </c>
      <c r="O58" s="27">
        <v>288.89999999999998</v>
      </c>
      <c r="P58" s="27">
        <v>271.10000000000002</v>
      </c>
      <c r="Q58" s="27" t="s">
        <v>618</v>
      </c>
      <c r="R58" s="27" t="s">
        <v>618</v>
      </c>
      <c r="S58" s="27" t="s">
        <v>618</v>
      </c>
      <c r="T58" s="27" t="s">
        <v>618</v>
      </c>
      <c r="U58" s="27" t="s">
        <v>618</v>
      </c>
      <c r="V58" s="158">
        <v>0</v>
      </c>
      <c r="W58" s="27">
        <v>42.099999999999852</v>
      </c>
      <c r="X58" s="27">
        <v>42.099999999999852</v>
      </c>
      <c r="Y58" s="27">
        <v>0</v>
      </c>
      <c r="Z58" s="29">
        <v>93</v>
      </c>
      <c r="AA58" s="139">
        <v>4</v>
      </c>
      <c r="AB58" s="151">
        <v>2.1612275772653344E-4</v>
      </c>
      <c r="AC58" s="136">
        <v>0</v>
      </c>
      <c r="AD58" s="136">
        <v>14</v>
      </c>
      <c r="AE58" s="136" t="s">
        <v>618</v>
      </c>
      <c r="AF58" s="136" t="s">
        <v>618</v>
      </c>
      <c r="AG58" s="136">
        <v>0</v>
      </c>
      <c r="AH58" s="136">
        <v>0.19999999999976126</v>
      </c>
      <c r="AI58" s="136">
        <v>-13.400000000000091</v>
      </c>
      <c r="AJ58" s="127">
        <v>276.5</v>
      </c>
      <c r="AK58" s="127">
        <v>278.60000000000002</v>
      </c>
      <c r="AL58" s="127">
        <v>272.39999999999998</v>
      </c>
      <c r="AM58" s="127">
        <v>273.7</v>
      </c>
      <c r="AN58" s="127">
        <v>291.07499999999999</v>
      </c>
      <c r="AO58" s="127">
        <v>0.59999999999996589</v>
      </c>
      <c r="AP58" s="127">
        <v>3.4999999999999547</v>
      </c>
      <c r="AQ58" s="14">
        <v>37.700000000000003</v>
      </c>
      <c r="AR58" s="127" t="s">
        <v>618</v>
      </c>
      <c r="AS58" s="14">
        <v>10.599999999999795</v>
      </c>
      <c r="AT58" s="1">
        <v>279.10000000000002</v>
      </c>
      <c r="AU58" s="1">
        <v>281.7</v>
      </c>
      <c r="AV58" s="1">
        <v>279</v>
      </c>
      <c r="AW58" s="1">
        <v>281.3</v>
      </c>
      <c r="AX58" s="1">
        <v>279.10000000000002</v>
      </c>
      <c r="AY58" s="1">
        <v>282.5</v>
      </c>
      <c r="AZ58" s="1">
        <v>279</v>
      </c>
      <c r="BA58" s="1">
        <v>282.3</v>
      </c>
      <c r="BB58" s="8"/>
      <c r="BC58" s="8"/>
      <c r="BD58" s="62"/>
      <c r="BE58" s="62"/>
      <c r="BF58" s="8"/>
      <c r="BG58" s="8"/>
      <c r="BH58" s="62"/>
      <c r="BI58" s="62"/>
      <c r="BJ58" s="165"/>
      <c r="BK58" s="165"/>
      <c r="BL58" s="164"/>
      <c r="BM58" s="164"/>
      <c r="BN58" s="8"/>
      <c r="BO58" s="8"/>
      <c r="BP58" s="62"/>
      <c r="BQ58" s="62"/>
      <c r="BR58" s="1"/>
      <c r="BS58" s="1"/>
      <c r="BT58" s="1"/>
      <c r="BU58" s="1"/>
      <c r="BV58" s="86"/>
      <c r="BW58" s="1"/>
      <c r="BX58" s="1"/>
      <c r="BY58" s="1"/>
      <c r="BZ58" s="1"/>
      <c r="CA58" s="1"/>
      <c r="CB58" s="1"/>
      <c r="CC58" s="86">
        <v>87.2</v>
      </c>
      <c r="CD58" s="1">
        <v>276.3</v>
      </c>
      <c r="CE58" s="1">
        <v>474</v>
      </c>
      <c r="CF58" s="1">
        <v>544</v>
      </c>
      <c r="CG58" s="1">
        <v>0.87132352941176472</v>
      </c>
      <c r="CH58">
        <v>96.081500000000005</v>
      </c>
      <c r="CI58">
        <v>12367</v>
      </c>
      <c r="CJ58" s="101">
        <v>1</v>
      </c>
      <c r="CK58" s="101">
        <v>1</v>
      </c>
      <c r="CL58" s="1">
        <v>3.2999999999999545</v>
      </c>
      <c r="CM58" s="1">
        <v>16.7</v>
      </c>
      <c r="CN58" s="14">
        <v>-2</v>
      </c>
      <c r="CO58" s="14">
        <v>41</v>
      </c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</row>
    <row r="59" spans="1:176" s="12" customFormat="1">
      <c r="A59" s="1">
        <v>2013</v>
      </c>
      <c r="B59" s="1">
        <v>6</v>
      </c>
      <c r="C59" s="24">
        <v>41348</v>
      </c>
      <c r="D59" s="1">
        <v>282.39999999999998</v>
      </c>
      <c r="E59" s="1">
        <v>284.5</v>
      </c>
      <c r="F59" s="1">
        <v>275.89999999999998</v>
      </c>
      <c r="G59" s="1">
        <v>282.8</v>
      </c>
      <c r="H59" s="1">
        <v>93.82</v>
      </c>
      <c r="I59" s="1">
        <v>0</v>
      </c>
      <c r="J59" s="8"/>
      <c r="K59" s="8"/>
      <c r="L59" s="142"/>
      <c r="M59" s="142"/>
      <c r="N59" s="27">
        <v>8.6000000000000227</v>
      </c>
      <c r="O59" s="27">
        <v>284.39999999999998</v>
      </c>
      <c r="P59" s="27">
        <v>271</v>
      </c>
      <c r="Q59" s="27" t="s">
        <v>618</v>
      </c>
      <c r="R59" s="27" t="s">
        <v>254</v>
      </c>
      <c r="S59" s="27" t="s">
        <v>618</v>
      </c>
      <c r="T59" s="27">
        <v>-6.4000000000000341</v>
      </c>
      <c r="U59" s="27" t="s">
        <v>618</v>
      </c>
      <c r="V59" s="158">
        <v>-6.4000000000000341</v>
      </c>
      <c r="W59" s="27">
        <v>35.699999999999818</v>
      </c>
      <c r="X59" s="27">
        <v>42.099999999999852</v>
      </c>
      <c r="Y59" s="27">
        <v>-6.4000000000000341</v>
      </c>
      <c r="Z59" s="29">
        <v>93.51</v>
      </c>
      <c r="AA59" s="139">
        <v>5.2</v>
      </c>
      <c r="AB59" s="151">
        <v>5.5123216601815628E-3</v>
      </c>
      <c r="AC59" s="136" t="s">
        <v>253</v>
      </c>
      <c r="AD59" s="136">
        <v>13.8</v>
      </c>
      <c r="AE59" s="136" t="s">
        <v>618</v>
      </c>
      <c r="AF59" s="136">
        <v>0.39999999999997726</v>
      </c>
      <c r="AG59" s="136">
        <v>0.39999999999997726</v>
      </c>
      <c r="AH59" s="136">
        <v>0.59999999999973852</v>
      </c>
      <c r="AI59" s="136">
        <v>-13.000000000000114</v>
      </c>
      <c r="AJ59" s="127">
        <v>279.10000000000002</v>
      </c>
      <c r="AK59" s="127">
        <v>284.2</v>
      </c>
      <c r="AL59" s="127">
        <v>279</v>
      </c>
      <c r="AM59" s="127">
        <v>282.39999999999998</v>
      </c>
      <c r="AN59" s="127">
        <v>285.875</v>
      </c>
      <c r="AO59" s="127">
        <v>0.40000000000003411</v>
      </c>
      <c r="AP59" s="127" t="s">
        <v>618</v>
      </c>
      <c r="AQ59" s="14">
        <v>37.700000000000003</v>
      </c>
      <c r="AR59" s="127">
        <v>0.69999999999998863</v>
      </c>
      <c r="AS59" s="14">
        <v>11.299999999999784</v>
      </c>
      <c r="AT59" s="1">
        <v>281.2</v>
      </c>
      <c r="AU59" s="1">
        <v>282.60000000000002</v>
      </c>
      <c r="AV59" s="1">
        <v>281.2</v>
      </c>
      <c r="AW59" s="1">
        <v>281.39999999999998</v>
      </c>
      <c r="AX59" s="1">
        <v>281.2</v>
      </c>
      <c r="AY59" s="1">
        <v>285.10000000000002</v>
      </c>
      <c r="AZ59" s="1">
        <v>281</v>
      </c>
      <c r="BA59" s="1">
        <v>284.60000000000002</v>
      </c>
      <c r="BB59" s="8"/>
      <c r="BC59" s="8"/>
      <c r="BD59" s="62"/>
      <c r="BE59" s="62"/>
      <c r="BF59" s="8"/>
      <c r="BG59" s="8"/>
      <c r="BH59" s="62"/>
      <c r="BI59" s="62"/>
      <c r="BJ59" s="165"/>
      <c r="BK59" s="165"/>
      <c r="BL59" s="164"/>
      <c r="BM59" s="164"/>
      <c r="BN59" s="8"/>
      <c r="BO59" s="8"/>
      <c r="BP59" s="62"/>
      <c r="BQ59" s="62"/>
      <c r="BR59" s="1"/>
      <c r="BS59" s="1"/>
      <c r="BT59" s="1"/>
      <c r="BU59" s="1"/>
      <c r="BV59" s="86"/>
      <c r="BW59" s="1"/>
      <c r="BX59" s="1"/>
      <c r="BY59" s="1"/>
      <c r="BZ59" s="1"/>
      <c r="CA59" s="1"/>
      <c r="CB59" s="1"/>
      <c r="CC59" s="86">
        <v>87.9</v>
      </c>
      <c r="CD59" s="1">
        <v>282.5</v>
      </c>
      <c r="CE59" s="1">
        <v>605</v>
      </c>
      <c r="CF59" s="1">
        <v>428</v>
      </c>
      <c r="CG59" s="1">
        <v>1.4135514018691588</v>
      </c>
      <c r="CH59">
        <v>94.584999999999994</v>
      </c>
      <c r="CI59">
        <v>12392</v>
      </c>
      <c r="CJ59" s="101">
        <v>1</v>
      </c>
      <c r="CK59" s="101">
        <v>1</v>
      </c>
      <c r="CL59" s="1">
        <v>-3.1999999999999886</v>
      </c>
      <c r="CM59" s="1">
        <v>13.500000000000057</v>
      </c>
      <c r="CN59" s="14" t="s">
        <v>618</v>
      </c>
      <c r="CO59" s="14">
        <v>41</v>
      </c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</row>
    <row r="60" spans="1:176" s="12" customFormat="1">
      <c r="A60" s="1">
        <v>2013</v>
      </c>
      <c r="B60" s="1">
        <v>2</v>
      </c>
      <c r="C60" s="24">
        <v>41351</v>
      </c>
      <c r="D60" s="1">
        <v>278</v>
      </c>
      <c r="E60" s="1">
        <v>279.7</v>
      </c>
      <c r="F60" s="1">
        <v>269.5</v>
      </c>
      <c r="G60" s="1">
        <v>271.3</v>
      </c>
      <c r="H60" s="1">
        <v>94.23</v>
      </c>
      <c r="I60" s="1">
        <v>0</v>
      </c>
      <c r="J60" s="8"/>
      <c r="K60" s="8"/>
      <c r="L60" s="142"/>
      <c r="M60" s="142"/>
      <c r="N60" s="27">
        <v>10.199999999999999</v>
      </c>
      <c r="O60" s="27">
        <v>291.39999999999998</v>
      </c>
      <c r="P60" s="27">
        <v>274.2</v>
      </c>
      <c r="Q60" s="27" t="s">
        <v>618</v>
      </c>
      <c r="R60" s="27" t="s">
        <v>618</v>
      </c>
      <c r="S60" s="27" t="s">
        <v>252</v>
      </c>
      <c r="T60" s="27" t="s">
        <v>618</v>
      </c>
      <c r="U60" s="27">
        <v>-0.69999999999998863</v>
      </c>
      <c r="V60" s="158">
        <v>-0.69999999999998863</v>
      </c>
      <c r="W60" s="27">
        <v>34.999999999999829</v>
      </c>
      <c r="X60" s="27">
        <v>42.099999999999852</v>
      </c>
      <c r="Y60" s="27">
        <v>-7.1000000000000227</v>
      </c>
      <c r="Z60" s="29">
        <v>92.75</v>
      </c>
      <c r="AA60" s="139">
        <v>6.1</v>
      </c>
      <c r="AB60" s="151">
        <v>8.4918843383854359E-3</v>
      </c>
      <c r="AC60" s="136" t="s">
        <v>253</v>
      </c>
      <c r="AD60" s="136">
        <v>14.1</v>
      </c>
      <c r="AE60" s="136" t="s">
        <v>618</v>
      </c>
      <c r="AF60" s="136">
        <v>-2.0999999999999659</v>
      </c>
      <c r="AG60" s="136">
        <v>-2.0999999999999659</v>
      </c>
      <c r="AH60" s="136">
        <v>-1.5000000000002274</v>
      </c>
      <c r="AI60" s="136">
        <v>-15.10000000000008</v>
      </c>
      <c r="AJ60" s="127">
        <v>281.2</v>
      </c>
      <c r="AK60" s="127">
        <v>285.10000000000002</v>
      </c>
      <c r="AL60" s="127">
        <v>277</v>
      </c>
      <c r="AM60" s="127">
        <v>277.2</v>
      </c>
      <c r="AN60" s="127">
        <v>280.2</v>
      </c>
      <c r="AO60" s="127">
        <v>6.6999999999999886</v>
      </c>
      <c r="AP60" s="127" t="s">
        <v>618</v>
      </c>
      <c r="AQ60" s="14">
        <v>37.700000000000003</v>
      </c>
      <c r="AR60" s="127">
        <v>1.8000000000000114</v>
      </c>
      <c r="AS60" s="14">
        <v>13.099999999999795</v>
      </c>
      <c r="AT60" s="1">
        <v>270.89999999999998</v>
      </c>
      <c r="AU60" s="1">
        <v>272.8</v>
      </c>
      <c r="AV60" s="1">
        <v>270.39999999999998</v>
      </c>
      <c r="AW60" s="1">
        <v>272.7</v>
      </c>
      <c r="AX60" s="1">
        <v>270.89999999999998</v>
      </c>
      <c r="AY60" s="1">
        <v>274.3</v>
      </c>
      <c r="AZ60" s="1">
        <v>270.39999999999998</v>
      </c>
      <c r="BA60" s="1">
        <v>273.5</v>
      </c>
      <c r="BB60" s="8"/>
      <c r="BC60" s="8"/>
      <c r="BD60" s="62"/>
      <c r="BE60" s="62"/>
      <c r="BF60" s="8"/>
      <c r="BG60" s="8"/>
      <c r="BH60" s="62"/>
      <c r="BI60" s="62"/>
      <c r="BJ60" s="165"/>
      <c r="BK60" s="165"/>
      <c r="BL60" s="164"/>
      <c r="BM60" s="164"/>
      <c r="BN60" s="8"/>
      <c r="BO60" s="8"/>
      <c r="BP60" s="62"/>
      <c r="BQ60" s="62"/>
      <c r="BR60" s="1"/>
      <c r="BS60" s="1"/>
      <c r="BT60" s="1"/>
      <c r="BU60" s="1"/>
      <c r="BV60" s="86"/>
      <c r="BW60" s="1"/>
      <c r="BX60" s="1"/>
      <c r="BY60" s="1"/>
      <c r="BZ60" s="1"/>
      <c r="CA60" s="1"/>
      <c r="CB60" s="1"/>
      <c r="CC60" s="86">
        <v>85.5</v>
      </c>
      <c r="CD60" s="1">
        <v>278.5</v>
      </c>
      <c r="CE60" s="1">
        <v>502</v>
      </c>
      <c r="CF60" s="1">
        <v>723</v>
      </c>
      <c r="CG60" s="1">
        <v>0.69432918395573995</v>
      </c>
      <c r="CH60">
        <v>95.256500000000003</v>
      </c>
      <c r="CI60">
        <v>12337</v>
      </c>
      <c r="CJ60" s="101">
        <v>1</v>
      </c>
      <c r="CK60" s="101">
        <v>1</v>
      </c>
      <c r="CL60" s="1">
        <v>4</v>
      </c>
      <c r="CM60" s="1">
        <v>17.500000000000057</v>
      </c>
      <c r="CN60" s="14" t="s">
        <v>618</v>
      </c>
      <c r="CO60" s="14">
        <v>41</v>
      </c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</row>
    <row r="61" spans="1:176" s="12" customFormat="1">
      <c r="A61" s="1">
        <v>2013</v>
      </c>
      <c r="B61" s="1">
        <v>3</v>
      </c>
      <c r="C61" s="24">
        <v>41352</v>
      </c>
      <c r="D61" s="1">
        <v>274.89999999999998</v>
      </c>
      <c r="E61" s="1">
        <v>277.8</v>
      </c>
      <c r="F61" s="1">
        <v>272.7</v>
      </c>
      <c r="G61" s="1">
        <v>273.3</v>
      </c>
      <c r="H61" s="1">
        <v>93.5</v>
      </c>
      <c r="I61" s="1">
        <v>0</v>
      </c>
      <c r="J61" s="8"/>
      <c r="K61" s="8"/>
      <c r="L61" s="142"/>
      <c r="M61" s="142"/>
      <c r="N61" s="27">
        <v>5.1000000000000227</v>
      </c>
      <c r="O61" s="27">
        <v>281.5</v>
      </c>
      <c r="P61" s="27">
        <v>261.10000000000002</v>
      </c>
      <c r="Q61" s="27" t="s">
        <v>618</v>
      </c>
      <c r="R61" s="27" t="s">
        <v>618</v>
      </c>
      <c r="S61" s="27" t="s">
        <v>618</v>
      </c>
      <c r="T61" s="27" t="s">
        <v>618</v>
      </c>
      <c r="U61" s="27" t="s">
        <v>618</v>
      </c>
      <c r="V61" s="158">
        <v>0</v>
      </c>
      <c r="W61" s="27">
        <v>34.999999999999829</v>
      </c>
      <c r="X61" s="27">
        <v>42.099999999999852</v>
      </c>
      <c r="Y61" s="27">
        <v>-7.1000000000000227</v>
      </c>
      <c r="Z61" s="29">
        <v>94.06</v>
      </c>
      <c r="AA61" s="139">
        <v>3.1</v>
      </c>
      <c r="AB61" s="151">
        <v>4.3700703474740532E-3</v>
      </c>
      <c r="AC61" s="136" t="s">
        <v>253</v>
      </c>
      <c r="AD61" s="136">
        <v>13.5</v>
      </c>
      <c r="AE61" s="136" t="s">
        <v>618</v>
      </c>
      <c r="AF61" s="136" t="s">
        <v>618</v>
      </c>
      <c r="AG61" s="136">
        <v>0</v>
      </c>
      <c r="AH61" s="136">
        <v>-1.5000000000002274</v>
      </c>
      <c r="AI61" s="136">
        <v>-15.10000000000008</v>
      </c>
      <c r="AJ61" s="127">
        <v>270.89999999999998</v>
      </c>
      <c r="AK61" s="127">
        <v>275.7</v>
      </c>
      <c r="AL61" s="127">
        <v>270.39999999999998</v>
      </c>
      <c r="AM61" s="127">
        <v>273.89999999999998</v>
      </c>
      <c r="AN61" s="127">
        <v>276.8</v>
      </c>
      <c r="AO61" s="127">
        <v>1.5999999999999659</v>
      </c>
      <c r="AP61" s="127">
        <v>2.0000000000000115</v>
      </c>
      <c r="AQ61" s="14">
        <v>39.700000000000003</v>
      </c>
      <c r="AR61" s="127" t="s">
        <v>618</v>
      </c>
      <c r="AS61" s="14">
        <v>13.099999999999795</v>
      </c>
      <c r="AT61" s="1">
        <v>274</v>
      </c>
      <c r="AU61" s="1">
        <v>276.2</v>
      </c>
      <c r="AV61" s="1">
        <v>274</v>
      </c>
      <c r="AW61" s="1">
        <v>276.2</v>
      </c>
      <c r="AX61" s="1">
        <v>274</v>
      </c>
      <c r="AY61" s="1">
        <v>276.7</v>
      </c>
      <c r="AZ61" s="1">
        <v>274</v>
      </c>
      <c r="BA61" s="1">
        <v>276.7</v>
      </c>
      <c r="BB61" s="8"/>
      <c r="BC61" s="8"/>
      <c r="BD61" s="62"/>
      <c r="BE61" s="62"/>
      <c r="BF61" s="8"/>
      <c r="BG61" s="8"/>
      <c r="BH61" s="62"/>
      <c r="BI61" s="62"/>
      <c r="BJ61" s="165"/>
      <c r="BK61" s="165"/>
      <c r="BL61" s="164"/>
      <c r="BM61" s="164"/>
      <c r="BN61" s="8"/>
      <c r="BO61" s="8"/>
      <c r="BP61" s="62"/>
      <c r="BQ61" s="62"/>
      <c r="BR61" s="1"/>
      <c r="BS61" s="1"/>
      <c r="BT61" s="1"/>
      <c r="BU61" s="1"/>
      <c r="BV61" s="86"/>
      <c r="BW61" s="1"/>
      <c r="BX61" s="1"/>
      <c r="BY61" s="1"/>
      <c r="BZ61" s="1"/>
      <c r="CA61" s="1"/>
      <c r="CB61" s="1"/>
      <c r="CC61" s="86">
        <v>85.35</v>
      </c>
      <c r="CD61" s="1">
        <v>274.89999999999998</v>
      </c>
      <c r="CE61" s="1">
        <v>768</v>
      </c>
      <c r="CF61" s="1">
        <v>438</v>
      </c>
      <c r="CG61" s="1">
        <v>1.7534246575342465</v>
      </c>
      <c r="CH61">
        <v>96.018000000000001</v>
      </c>
      <c r="CI61">
        <v>12571</v>
      </c>
      <c r="CJ61" s="101">
        <v>1</v>
      </c>
      <c r="CK61" s="101">
        <v>1</v>
      </c>
      <c r="CL61" s="1">
        <v>4</v>
      </c>
      <c r="CM61" s="1">
        <v>21.500000000000057</v>
      </c>
      <c r="CN61" s="14">
        <v>0.89999999999997726</v>
      </c>
      <c r="CO61" s="14">
        <v>41.9</v>
      </c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</row>
    <row r="62" spans="1:176" s="12" customFormat="1">
      <c r="A62" s="1">
        <v>2013</v>
      </c>
      <c r="B62" s="1">
        <v>5</v>
      </c>
      <c r="C62" s="24">
        <v>41354</v>
      </c>
      <c r="D62" s="1">
        <v>278</v>
      </c>
      <c r="E62" s="1">
        <v>284.5</v>
      </c>
      <c r="F62" s="1">
        <v>278</v>
      </c>
      <c r="G62" s="1">
        <v>281.7</v>
      </c>
      <c r="H62" s="1">
        <v>92.45</v>
      </c>
      <c r="I62" s="1">
        <v>0</v>
      </c>
      <c r="J62" s="8"/>
      <c r="K62" s="8"/>
      <c r="L62" s="142"/>
      <c r="M62" s="142"/>
      <c r="N62" s="27">
        <v>6.5</v>
      </c>
      <c r="O62" s="27">
        <v>278.39999999999998</v>
      </c>
      <c r="P62" s="27">
        <v>268.2</v>
      </c>
      <c r="Q62" s="27" t="s">
        <v>618</v>
      </c>
      <c r="R62" s="27" t="s">
        <v>618</v>
      </c>
      <c r="S62" s="27" t="s">
        <v>618</v>
      </c>
      <c r="T62" s="27" t="s">
        <v>618</v>
      </c>
      <c r="U62" s="27" t="s">
        <v>618</v>
      </c>
      <c r="V62" s="158">
        <v>0</v>
      </c>
      <c r="W62" s="27">
        <v>34.999999999999829</v>
      </c>
      <c r="X62" s="27">
        <v>42.099999999999852</v>
      </c>
      <c r="Y62" s="27">
        <v>-7.1000000000000227</v>
      </c>
      <c r="Z62" s="29">
        <v>93.19</v>
      </c>
      <c r="AA62" s="139">
        <v>3.9</v>
      </c>
      <c r="AB62" s="151">
        <v>7.7470020163430409E-3</v>
      </c>
      <c r="AC62" s="136" t="s">
        <v>255</v>
      </c>
      <c r="AD62" s="136">
        <v>13.6</v>
      </c>
      <c r="AE62" s="136">
        <v>-2.4000000000000341</v>
      </c>
      <c r="AF62" s="136" t="s">
        <v>618</v>
      </c>
      <c r="AG62" s="136">
        <v>-2.4000000000000341</v>
      </c>
      <c r="AH62" s="136">
        <v>-3.9000000000002615</v>
      </c>
      <c r="AI62" s="136">
        <v>-17.500000000000114</v>
      </c>
      <c r="AJ62" s="127">
        <v>274</v>
      </c>
      <c r="AK62" s="127">
        <v>280.7</v>
      </c>
      <c r="AL62" s="127">
        <v>274</v>
      </c>
      <c r="AM62" s="127">
        <v>280.10000000000002</v>
      </c>
      <c r="AN62" s="127">
        <v>278.39999999999998</v>
      </c>
      <c r="AO62" s="127">
        <v>3.6999999999999886</v>
      </c>
      <c r="AP62" s="127">
        <v>-2.2999999999999998</v>
      </c>
      <c r="AQ62" s="14">
        <v>37.4</v>
      </c>
      <c r="AR62" s="127" t="s">
        <v>618</v>
      </c>
      <c r="AS62" s="14">
        <v>13.099999999999795</v>
      </c>
      <c r="AT62" s="1">
        <v>283.5</v>
      </c>
      <c r="AU62" s="1">
        <v>283.60000000000002</v>
      </c>
      <c r="AV62" s="1">
        <v>281.39999999999998</v>
      </c>
      <c r="AW62" s="1">
        <v>281.5</v>
      </c>
      <c r="AX62" s="1">
        <v>283.5</v>
      </c>
      <c r="AY62" s="1">
        <v>283.60000000000002</v>
      </c>
      <c r="AZ62" s="1">
        <v>280.10000000000002</v>
      </c>
      <c r="BA62" s="1">
        <v>280.39999999999998</v>
      </c>
      <c r="BB62" s="8"/>
      <c r="BC62" s="8"/>
      <c r="BD62" s="62"/>
      <c r="BE62" s="62"/>
      <c r="BF62" s="8"/>
      <c r="BG62" s="8"/>
      <c r="BH62" s="62"/>
      <c r="BI62" s="62"/>
      <c r="BJ62" s="165"/>
      <c r="BK62" s="165"/>
      <c r="BL62" s="164"/>
      <c r="BM62" s="164"/>
      <c r="BN62" s="8"/>
      <c r="BO62" s="8"/>
      <c r="BP62" s="62"/>
      <c r="BQ62" s="62"/>
      <c r="BR62" s="1"/>
      <c r="BS62" s="1"/>
      <c r="BT62" s="1"/>
      <c r="BU62" s="1"/>
      <c r="BV62" s="86"/>
      <c r="BW62" s="1"/>
      <c r="BX62" s="1"/>
      <c r="BY62" s="1"/>
      <c r="BZ62" s="1"/>
      <c r="CA62" s="1"/>
      <c r="CB62" s="1"/>
      <c r="CC62" s="86">
        <v>87.8</v>
      </c>
      <c r="CD62" s="1">
        <v>280</v>
      </c>
      <c r="CE62" s="1">
        <v>889</v>
      </c>
      <c r="CF62" s="1">
        <v>607</v>
      </c>
      <c r="CG62" s="1">
        <v>1.4645799011532126</v>
      </c>
      <c r="CH62">
        <v>95.011499999999998</v>
      </c>
      <c r="CI62">
        <v>12444</v>
      </c>
      <c r="CJ62" s="101">
        <v>1</v>
      </c>
      <c r="CK62" s="101">
        <v>1</v>
      </c>
      <c r="CL62" s="1">
        <v>-4.8000000000000114</v>
      </c>
      <c r="CM62" s="1">
        <v>16.7</v>
      </c>
      <c r="CN62" s="14">
        <v>-5.5</v>
      </c>
      <c r="CO62" s="14">
        <v>36.4</v>
      </c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</row>
    <row r="63" spans="1:176" s="12" customFormat="1">
      <c r="A63" s="1">
        <v>2013</v>
      </c>
      <c r="B63" s="1">
        <v>6</v>
      </c>
      <c r="C63" s="24">
        <v>41355</v>
      </c>
      <c r="D63" s="1">
        <v>278.7</v>
      </c>
      <c r="E63" s="1">
        <v>279.60000000000002</v>
      </c>
      <c r="F63" s="1">
        <v>275.10000000000002</v>
      </c>
      <c r="G63" s="1">
        <v>278.5</v>
      </c>
      <c r="H63" s="1">
        <v>93.71</v>
      </c>
      <c r="I63" s="1">
        <v>0</v>
      </c>
      <c r="J63" s="8"/>
      <c r="K63" s="8"/>
      <c r="L63" s="142"/>
      <c r="M63" s="142"/>
      <c r="N63" s="27">
        <v>4.5</v>
      </c>
      <c r="O63" s="27">
        <v>288.2</v>
      </c>
      <c r="P63" s="27">
        <v>275.2</v>
      </c>
      <c r="Q63" s="27" t="s">
        <v>618</v>
      </c>
      <c r="R63" s="27" t="s">
        <v>618</v>
      </c>
      <c r="S63" s="27" t="s">
        <v>252</v>
      </c>
      <c r="T63" s="27" t="s">
        <v>618</v>
      </c>
      <c r="U63" s="27">
        <v>-4.4000000000000341</v>
      </c>
      <c r="V63" s="158">
        <v>-4.4000000000000341</v>
      </c>
      <c r="W63" s="27">
        <v>30.599999999999795</v>
      </c>
      <c r="X63" s="27">
        <v>42.099999999999852</v>
      </c>
      <c r="Y63" s="27">
        <v>-11.500000000000057</v>
      </c>
      <c r="Z63" s="29">
        <v>92.44</v>
      </c>
      <c r="AA63" s="139">
        <v>2.7</v>
      </c>
      <c r="AB63" s="151">
        <v>1.1229946524064172E-2</v>
      </c>
      <c r="AC63" s="136" t="s">
        <v>255</v>
      </c>
      <c r="AD63" s="136">
        <v>14</v>
      </c>
      <c r="AE63" s="136" t="s">
        <v>618</v>
      </c>
      <c r="AF63" s="136" t="s">
        <v>618</v>
      </c>
      <c r="AG63" s="136">
        <v>0</v>
      </c>
      <c r="AH63" s="136">
        <v>-3.9000000000002615</v>
      </c>
      <c r="AI63" s="136">
        <v>-17.500000000000114</v>
      </c>
      <c r="AJ63" s="127">
        <v>283.5</v>
      </c>
      <c r="AK63" s="127">
        <v>283.60000000000002</v>
      </c>
      <c r="AL63" s="127">
        <v>275.10000000000002</v>
      </c>
      <c r="AM63" s="127">
        <v>276.7</v>
      </c>
      <c r="AN63" s="127">
        <v>276.97500000000002</v>
      </c>
      <c r="AO63" s="127">
        <v>0.19999999999998863</v>
      </c>
      <c r="AP63" s="127" t="s">
        <v>618</v>
      </c>
      <c r="AQ63" s="14">
        <v>37.4</v>
      </c>
      <c r="AR63" s="127" t="s">
        <v>618</v>
      </c>
      <c r="AS63" s="14">
        <v>13.099999999999795</v>
      </c>
      <c r="AT63" s="1">
        <v>276.60000000000002</v>
      </c>
      <c r="AU63" s="1">
        <v>277.5</v>
      </c>
      <c r="AV63" s="1">
        <v>275.2</v>
      </c>
      <c r="AW63" s="1">
        <v>277.39999999999998</v>
      </c>
      <c r="AX63" s="1">
        <v>276.60000000000002</v>
      </c>
      <c r="AY63" s="1">
        <v>277.60000000000002</v>
      </c>
      <c r="AZ63" s="1">
        <v>275.2</v>
      </c>
      <c r="BA63" s="1">
        <v>277.3</v>
      </c>
      <c r="BB63" s="8"/>
      <c r="BC63" s="8"/>
      <c r="BD63" s="62"/>
      <c r="BE63" s="62"/>
      <c r="BF63" s="8"/>
      <c r="BG63" s="8"/>
      <c r="BH63" s="62"/>
      <c r="BI63" s="62"/>
      <c r="BJ63" s="165"/>
      <c r="BK63" s="165"/>
      <c r="BL63" s="164"/>
      <c r="BM63" s="164"/>
      <c r="BN63" s="8"/>
      <c r="BO63" s="8"/>
      <c r="BP63" s="62"/>
      <c r="BQ63" s="62"/>
      <c r="BR63" s="1"/>
      <c r="BS63" s="1"/>
      <c r="BT63" s="1"/>
      <c r="BU63" s="1"/>
      <c r="BV63" s="86"/>
      <c r="BW63" s="1"/>
      <c r="BX63" s="1"/>
      <c r="BY63" s="1"/>
      <c r="BZ63" s="1"/>
      <c r="CA63" s="1"/>
      <c r="CB63" s="1"/>
      <c r="CC63" s="86">
        <v>86.5</v>
      </c>
      <c r="CD63" s="1">
        <v>276.7</v>
      </c>
      <c r="CE63" s="1">
        <v>538</v>
      </c>
      <c r="CF63" s="1">
        <v>409</v>
      </c>
      <c r="CG63" s="1">
        <v>1.315403422982885</v>
      </c>
      <c r="CH63">
        <v>94.47</v>
      </c>
      <c r="CI63">
        <v>12406</v>
      </c>
      <c r="CJ63" s="101">
        <v>1</v>
      </c>
      <c r="CK63" s="101">
        <v>1</v>
      </c>
      <c r="CL63" s="1">
        <v>3</v>
      </c>
      <c r="CM63" s="1">
        <v>19.7</v>
      </c>
      <c r="CN63" s="14" t="s">
        <v>618</v>
      </c>
      <c r="CO63" s="14">
        <v>36.4</v>
      </c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</row>
    <row r="64" spans="1:176" s="12" customFormat="1">
      <c r="A64" s="1">
        <v>2013</v>
      </c>
      <c r="B64" s="1">
        <v>2</v>
      </c>
      <c r="C64" s="24">
        <v>41358</v>
      </c>
      <c r="D64" s="1">
        <v>279.60000000000002</v>
      </c>
      <c r="E64" s="1">
        <v>282.7</v>
      </c>
      <c r="F64" s="1">
        <v>277.8</v>
      </c>
      <c r="G64" s="1">
        <v>279.39999999999998</v>
      </c>
      <c r="H64" s="1">
        <v>94.81</v>
      </c>
      <c r="I64" s="1">
        <v>0</v>
      </c>
      <c r="J64" s="8"/>
      <c r="K64" s="8"/>
      <c r="L64" s="142"/>
      <c r="M64" s="142"/>
      <c r="N64" s="27">
        <v>4.8999999999999773</v>
      </c>
      <c r="O64" s="27">
        <v>283</v>
      </c>
      <c r="P64" s="27">
        <v>274</v>
      </c>
      <c r="Q64" s="27" t="s">
        <v>618</v>
      </c>
      <c r="R64" s="27" t="s">
        <v>618</v>
      </c>
      <c r="S64" s="27" t="s">
        <v>618</v>
      </c>
      <c r="T64" s="27" t="s">
        <v>618</v>
      </c>
      <c r="U64" s="27" t="s">
        <v>618</v>
      </c>
      <c r="V64" s="158">
        <v>0</v>
      </c>
      <c r="W64" s="27">
        <v>30.599999999999795</v>
      </c>
      <c r="X64" s="27">
        <v>42.099999999999852</v>
      </c>
      <c r="Y64" s="27">
        <v>-11.500000000000057</v>
      </c>
      <c r="Z64" s="29">
        <v>94.04</v>
      </c>
      <c r="AA64" s="139">
        <v>2.9</v>
      </c>
      <c r="AB64" s="151">
        <v>1.3628988642509388E-2</v>
      </c>
      <c r="AC64" s="136" t="s">
        <v>253</v>
      </c>
      <c r="AD64" s="136">
        <v>13.9</v>
      </c>
      <c r="AE64" s="136" t="s">
        <v>618</v>
      </c>
      <c r="AF64" s="136" t="s">
        <v>618</v>
      </c>
      <c r="AG64" s="136">
        <v>0</v>
      </c>
      <c r="AH64" s="136">
        <v>-3.9000000000002615</v>
      </c>
      <c r="AI64" s="136">
        <v>-17.500000000000114</v>
      </c>
      <c r="AJ64" s="127">
        <v>276.60000000000002</v>
      </c>
      <c r="AK64" s="127">
        <v>282.7</v>
      </c>
      <c r="AL64" s="127">
        <v>275.2</v>
      </c>
      <c r="AM64" s="127">
        <v>280.60000000000002</v>
      </c>
      <c r="AN64" s="127">
        <v>277.82499999999999</v>
      </c>
      <c r="AO64" s="127">
        <v>0.20000000000004547</v>
      </c>
      <c r="AP64" s="127" t="s">
        <v>618</v>
      </c>
      <c r="AQ64" s="14">
        <v>37.4</v>
      </c>
      <c r="AR64" s="127" t="s">
        <v>618</v>
      </c>
      <c r="AS64" s="14">
        <v>13.099999999999795</v>
      </c>
      <c r="AT64" s="1">
        <v>278.89999999999998</v>
      </c>
      <c r="AU64" s="1">
        <v>279.39999999999998</v>
      </c>
      <c r="AV64" s="1">
        <v>278.5</v>
      </c>
      <c r="AW64" s="1">
        <v>278.7</v>
      </c>
      <c r="AX64" s="1">
        <v>278.89999999999998</v>
      </c>
      <c r="AY64" s="1">
        <v>280.39999999999998</v>
      </c>
      <c r="AZ64" s="1">
        <v>278.5</v>
      </c>
      <c r="BA64" s="1">
        <v>280.39999999999998</v>
      </c>
      <c r="BB64" s="8"/>
      <c r="BC64" s="8"/>
      <c r="BD64" s="62"/>
      <c r="BE64" s="62"/>
      <c r="BF64" s="8"/>
      <c r="BG64" s="8"/>
      <c r="BH64" s="62"/>
      <c r="BI64" s="62"/>
      <c r="BJ64" s="165"/>
      <c r="BK64" s="165"/>
      <c r="BL64" s="164"/>
      <c r="BM64" s="164"/>
      <c r="BN64" s="8"/>
      <c r="BO64" s="8"/>
      <c r="BP64" s="62"/>
      <c r="BQ64" s="62"/>
      <c r="BR64" s="1"/>
      <c r="BS64" s="1"/>
      <c r="BT64" s="1"/>
      <c r="BU64" s="1"/>
      <c r="BV64" s="86"/>
      <c r="BW64" s="1"/>
      <c r="BX64" s="1"/>
      <c r="BY64" s="1"/>
      <c r="BZ64" s="1"/>
      <c r="CA64" s="1"/>
      <c r="CB64" s="1"/>
      <c r="CC64" s="86">
        <v>86.5</v>
      </c>
      <c r="CD64" s="1">
        <v>281</v>
      </c>
      <c r="CE64" s="1">
        <v>529</v>
      </c>
      <c r="CF64" s="1">
        <v>381</v>
      </c>
      <c r="CG64" s="1">
        <v>1.3884514435695539</v>
      </c>
      <c r="CH64">
        <v>94.210999999999999</v>
      </c>
      <c r="CI64">
        <v>12386</v>
      </c>
      <c r="CJ64" s="101">
        <v>-1</v>
      </c>
      <c r="CK64" s="101">
        <v>1</v>
      </c>
      <c r="CL64" s="1">
        <v>0.60000000000002274</v>
      </c>
      <c r="CM64" s="1">
        <v>20.300000000000068</v>
      </c>
      <c r="CN64" s="14" t="s">
        <v>618</v>
      </c>
      <c r="CO64" s="14">
        <v>36.4</v>
      </c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</row>
    <row r="65" spans="1:176" s="12" customFormat="1">
      <c r="A65" s="1">
        <v>2013</v>
      </c>
      <c r="B65" s="1">
        <v>3</v>
      </c>
      <c r="C65" s="24">
        <v>41359</v>
      </c>
      <c r="D65" s="1">
        <v>279.5</v>
      </c>
      <c r="E65" s="1">
        <v>281</v>
      </c>
      <c r="F65" s="1">
        <v>278.60000000000002</v>
      </c>
      <c r="G65" s="1">
        <v>279.2</v>
      </c>
      <c r="H65" s="1">
        <v>96.34</v>
      </c>
      <c r="I65" s="1">
        <v>0</v>
      </c>
      <c r="J65" s="8"/>
      <c r="K65" s="8"/>
      <c r="L65" s="142"/>
      <c r="M65" s="142"/>
      <c r="N65" s="27">
        <v>2.3999999999999773</v>
      </c>
      <c r="O65" s="27">
        <v>284.3</v>
      </c>
      <c r="P65" s="27">
        <v>274.5</v>
      </c>
      <c r="Q65" s="27" t="s">
        <v>618</v>
      </c>
      <c r="R65" s="27" t="s">
        <v>618</v>
      </c>
      <c r="S65" s="27" t="s">
        <v>618</v>
      </c>
      <c r="T65" s="27" t="s">
        <v>618</v>
      </c>
      <c r="U65" s="27" t="s">
        <v>618</v>
      </c>
      <c r="V65" s="158">
        <v>0</v>
      </c>
      <c r="W65" s="27">
        <v>30.599999999999795</v>
      </c>
      <c r="X65" s="27">
        <v>42.099999999999852</v>
      </c>
      <c r="Y65" s="27">
        <v>-11.500000000000057</v>
      </c>
      <c r="Z65" s="29">
        <v>94.99</v>
      </c>
      <c r="AA65" s="139">
        <v>1.4</v>
      </c>
      <c r="AB65" s="151">
        <v>1.1738341692455467E-2</v>
      </c>
      <c r="AC65" s="136" t="s">
        <v>253</v>
      </c>
      <c r="AD65" s="136">
        <v>13.9</v>
      </c>
      <c r="AE65" s="136" t="s">
        <v>618</v>
      </c>
      <c r="AF65" s="136" t="s">
        <v>618</v>
      </c>
      <c r="AG65" s="136">
        <v>0</v>
      </c>
      <c r="AH65" s="136">
        <v>-3.9000000000002615</v>
      </c>
      <c r="AI65" s="136">
        <v>-17.500000000000114</v>
      </c>
      <c r="AJ65" s="127">
        <v>279.5</v>
      </c>
      <c r="AK65" s="127">
        <v>280.39999999999998</v>
      </c>
      <c r="AL65" s="127">
        <v>278.7</v>
      </c>
      <c r="AM65" s="127">
        <v>280.2</v>
      </c>
      <c r="AN65" s="127">
        <v>279.39999999999998</v>
      </c>
      <c r="AO65" s="127">
        <v>0.30000000000001137</v>
      </c>
      <c r="AP65" s="127">
        <v>1.7</v>
      </c>
      <c r="AQ65" s="14">
        <v>39.1</v>
      </c>
      <c r="AR65" s="127" t="s">
        <v>618</v>
      </c>
      <c r="AS65" s="14">
        <v>13.099999999999795</v>
      </c>
      <c r="AT65" s="1">
        <v>279.7</v>
      </c>
      <c r="AU65" s="1">
        <v>279.8</v>
      </c>
      <c r="AV65" s="1">
        <v>279</v>
      </c>
      <c r="AW65" s="1">
        <v>279.10000000000002</v>
      </c>
      <c r="AX65" s="1">
        <v>279.7</v>
      </c>
      <c r="AY65" s="1">
        <v>279.89999999999998</v>
      </c>
      <c r="AZ65" s="1">
        <v>278.60000000000002</v>
      </c>
      <c r="BA65" s="1">
        <v>279.89999999999998</v>
      </c>
      <c r="BB65" s="8"/>
      <c r="BC65" s="8"/>
      <c r="BD65" s="62"/>
      <c r="BE65" s="62"/>
      <c r="BF65" s="8"/>
      <c r="BG65" s="8"/>
      <c r="BH65" s="62"/>
      <c r="BI65" s="62"/>
      <c r="BJ65" s="165"/>
      <c r="BK65" s="165"/>
      <c r="BL65" s="164"/>
      <c r="BM65" s="164"/>
      <c r="BN65" s="8"/>
      <c r="BO65" s="8"/>
      <c r="BP65" s="62"/>
      <c r="BQ65" s="62"/>
      <c r="BR65" s="1"/>
      <c r="BS65" s="1"/>
      <c r="BT65" s="1"/>
      <c r="BU65" s="1"/>
      <c r="BV65" s="86"/>
      <c r="BW65" s="1"/>
      <c r="BX65" s="1"/>
      <c r="BY65" s="1"/>
      <c r="BZ65" s="1"/>
      <c r="CA65" s="1"/>
      <c r="CB65" s="1"/>
      <c r="CC65" s="86">
        <v>86.8</v>
      </c>
      <c r="CD65" s="1">
        <v>279.8</v>
      </c>
      <c r="CE65" s="1">
        <v>510</v>
      </c>
      <c r="CF65" s="1">
        <v>314</v>
      </c>
      <c r="CG65" s="1">
        <v>1.624203821656051</v>
      </c>
      <c r="CH65">
        <v>94.49</v>
      </c>
      <c r="CI65">
        <v>12465</v>
      </c>
      <c r="CJ65" s="101">
        <v>-1</v>
      </c>
      <c r="CK65" s="101">
        <v>1</v>
      </c>
      <c r="CL65" s="1" t="s">
        <v>618</v>
      </c>
      <c r="CM65" s="1">
        <v>20.300000000000068</v>
      </c>
      <c r="CN65" s="14" t="s">
        <v>618</v>
      </c>
      <c r="CO65" s="14">
        <v>36.4</v>
      </c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</row>
    <row r="66" spans="1:176" s="12" customFormat="1">
      <c r="A66" s="1">
        <v>2013</v>
      </c>
      <c r="B66" s="1">
        <v>4</v>
      </c>
      <c r="C66" s="24">
        <v>41360</v>
      </c>
      <c r="D66" s="1">
        <v>282.39999999999998</v>
      </c>
      <c r="E66" s="1">
        <v>284</v>
      </c>
      <c r="F66" s="1">
        <v>280.8</v>
      </c>
      <c r="G66" s="1">
        <v>282.8</v>
      </c>
      <c r="H66" s="1">
        <v>96.58</v>
      </c>
      <c r="I66" s="1">
        <v>0</v>
      </c>
      <c r="J66" s="8"/>
      <c r="K66" s="8"/>
      <c r="L66" s="142"/>
      <c r="M66" s="142"/>
      <c r="N66" s="27">
        <v>3.1999999999999886</v>
      </c>
      <c r="O66" s="27">
        <v>281.60000000000002</v>
      </c>
      <c r="P66" s="27">
        <v>276.8</v>
      </c>
      <c r="Q66" s="27" t="s">
        <v>618</v>
      </c>
      <c r="R66" s="27" t="s">
        <v>618</v>
      </c>
      <c r="S66" s="27" t="s">
        <v>618</v>
      </c>
      <c r="T66" s="27" t="s">
        <v>618</v>
      </c>
      <c r="U66" s="27" t="s">
        <v>618</v>
      </c>
      <c r="V66" s="158">
        <v>0</v>
      </c>
      <c r="W66" s="27">
        <v>30.599999999999795</v>
      </c>
      <c r="X66" s="27">
        <v>42.099999999999852</v>
      </c>
      <c r="Y66" s="27">
        <v>-11.500000000000057</v>
      </c>
      <c r="Z66" s="29">
        <v>95.92</v>
      </c>
      <c r="AA66" s="139">
        <v>1.9</v>
      </c>
      <c r="AB66" s="151">
        <v>1.6137538234363369E-2</v>
      </c>
      <c r="AC66" s="136" t="s">
        <v>253</v>
      </c>
      <c r="AD66" s="136">
        <v>13.9</v>
      </c>
      <c r="AE66" s="136" t="s">
        <v>618</v>
      </c>
      <c r="AF66" s="136">
        <v>1.1000000000000227</v>
      </c>
      <c r="AG66" s="136">
        <v>1.1000000000000227</v>
      </c>
      <c r="AH66" s="136">
        <v>-2.8000000000002387</v>
      </c>
      <c r="AI66" s="136">
        <v>-16.400000000000091</v>
      </c>
      <c r="AJ66" s="127">
        <v>279.7</v>
      </c>
      <c r="AK66" s="127">
        <v>283</v>
      </c>
      <c r="AL66" s="127">
        <v>278.60000000000002</v>
      </c>
      <c r="AM66" s="127">
        <v>282.8</v>
      </c>
      <c r="AN66" s="127">
        <v>280.07499999999999</v>
      </c>
      <c r="AO66" s="127">
        <v>0.40000000000003411</v>
      </c>
      <c r="AP66" s="127">
        <v>-3.4000000000000226</v>
      </c>
      <c r="AQ66" s="14">
        <v>35.700000000000003</v>
      </c>
      <c r="AR66" s="127" t="s">
        <v>618</v>
      </c>
      <c r="AS66" s="14">
        <v>13.099999999999795</v>
      </c>
      <c r="AT66" s="1">
        <v>281.39999999999998</v>
      </c>
      <c r="AU66" s="1">
        <v>281.8</v>
      </c>
      <c r="AV66" s="1">
        <v>280.2</v>
      </c>
      <c r="AW66" s="1">
        <v>280.8</v>
      </c>
      <c r="AX66" s="1">
        <v>281.39999999999998</v>
      </c>
      <c r="AY66" s="1">
        <v>281.8</v>
      </c>
      <c r="AZ66" s="1">
        <v>279.5</v>
      </c>
      <c r="BA66" s="1">
        <v>280</v>
      </c>
      <c r="BB66" s="8"/>
      <c r="BC66" s="8"/>
      <c r="BD66" s="62"/>
      <c r="BE66" s="62"/>
      <c r="BF66" s="8"/>
      <c r="BG66" s="8"/>
      <c r="BH66" s="62"/>
      <c r="BI66" s="62"/>
      <c r="BJ66" s="165"/>
      <c r="BK66" s="165"/>
      <c r="BL66" s="164"/>
      <c r="BM66" s="164"/>
      <c r="BN66" s="8"/>
      <c r="BO66" s="8"/>
      <c r="BP66" s="62"/>
      <c r="BQ66" s="62"/>
      <c r="BR66" s="1"/>
      <c r="BS66" s="1"/>
      <c r="BT66" s="1"/>
      <c r="BU66" s="1"/>
      <c r="BV66" s="86"/>
      <c r="BW66" s="1"/>
      <c r="BX66" s="1"/>
      <c r="BY66" s="1"/>
      <c r="BZ66" s="1"/>
      <c r="CA66" s="1"/>
      <c r="CB66" s="1"/>
      <c r="CC66" s="86">
        <v>87.6</v>
      </c>
      <c r="CD66" s="1">
        <v>282.7</v>
      </c>
      <c r="CE66" s="1">
        <v>642</v>
      </c>
      <c r="CF66" s="1">
        <v>397</v>
      </c>
      <c r="CG66" s="1">
        <v>1.6171284634760705</v>
      </c>
      <c r="CH66">
        <v>94.424499999999995</v>
      </c>
      <c r="CI66">
        <v>12487</v>
      </c>
      <c r="CJ66" s="101">
        <v>-1</v>
      </c>
      <c r="CK66" s="101">
        <v>1</v>
      </c>
      <c r="CL66" s="1" t="s">
        <v>618</v>
      </c>
      <c r="CM66" s="1">
        <v>20.300000000000068</v>
      </c>
      <c r="CN66" s="14" t="s">
        <v>618</v>
      </c>
      <c r="CO66" s="14">
        <v>36.4</v>
      </c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</row>
    <row r="67" spans="1:176" s="12" customFormat="1">
      <c r="A67" s="1">
        <v>2013</v>
      </c>
      <c r="B67" s="1">
        <v>5</v>
      </c>
      <c r="C67" s="24">
        <v>41361</v>
      </c>
      <c r="D67" s="1">
        <v>279.89999999999998</v>
      </c>
      <c r="E67" s="1">
        <v>281</v>
      </c>
      <c r="F67" s="1">
        <v>274.10000000000002</v>
      </c>
      <c r="G67" s="1">
        <v>275.10000000000002</v>
      </c>
      <c r="H67" s="1">
        <v>97.23</v>
      </c>
      <c r="I67" s="1">
        <v>0</v>
      </c>
      <c r="J67" s="8"/>
      <c r="K67" s="8"/>
      <c r="L67" s="142"/>
      <c r="M67" s="142"/>
      <c r="N67" s="27">
        <v>6.8999999999999773</v>
      </c>
      <c r="O67" s="27">
        <v>286</v>
      </c>
      <c r="P67" s="27">
        <v>279.60000000000002</v>
      </c>
      <c r="Q67" s="27" t="s">
        <v>618</v>
      </c>
      <c r="R67" s="27" t="s">
        <v>618</v>
      </c>
      <c r="S67" s="27" t="s">
        <v>618</v>
      </c>
      <c r="T67" s="27" t="s">
        <v>618</v>
      </c>
      <c r="U67" s="27" t="s">
        <v>618</v>
      </c>
      <c r="V67" s="158">
        <v>0</v>
      </c>
      <c r="W67" s="27">
        <v>30.599999999999795</v>
      </c>
      <c r="X67" s="27">
        <v>42.099999999999852</v>
      </c>
      <c r="Y67" s="27">
        <v>-11.500000000000057</v>
      </c>
      <c r="Z67" s="29">
        <v>96.7</v>
      </c>
      <c r="AA67" s="139">
        <v>4.0999999999999996</v>
      </c>
      <c r="AB67" s="151">
        <v>2.4911770811708589E-3</v>
      </c>
      <c r="AC67" s="136">
        <v>0</v>
      </c>
      <c r="AD67" s="136">
        <v>14.1</v>
      </c>
      <c r="AE67" s="136" t="s">
        <v>618</v>
      </c>
      <c r="AF67" s="136" t="s">
        <v>618</v>
      </c>
      <c r="AG67" s="136">
        <v>0</v>
      </c>
      <c r="AH67" s="136">
        <v>-2.8000000000002387</v>
      </c>
      <c r="AI67" s="136">
        <v>-16.400000000000091</v>
      </c>
      <c r="AJ67" s="127">
        <v>281.39999999999998</v>
      </c>
      <c r="AK67" s="127">
        <v>281.8</v>
      </c>
      <c r="AL67" s="127">
        <v>279</v>
      </c>
      <c r="AM67" s="127">
        <v>279.60000000000002</v>
      </c>
      <c r="AN67" s="127">
        <v>280.8</v>
      </c>
      <c r="AO67" s="127">
        <v>4.7999999999999545</v>
      </c>
      <c r="AP67" s="127" t="s">
        <v>618</v>
      </c>
      <c r="AQ67" s="14">
        <v>35.700000000000003</v>
      </c>
      <c r="AR67" s="127">
        <v>6.5999999999999659</v>
      </c>
      <c r="AS67" s="14">
        <v>19.699999999999761</v>
      </c>
      <c r="AT67" s="1">
        <v>275</v>
      </c>
      <c r="AU67" s="1">
        <v>275</v>
      </c>
      <c r="AV67" s="1">
        <v>272.8</v>
      </c>
      <c r="AW67" s="1">
        <v>273.5</v>
      </c>
      <c r="AX67" s="1">
        <v>275</v>
      </c>
      <c r="AY67" s="1">
        <v>275</v>
      </c>
      <c r="AZ67" s="1">
        <v>272.3</v>
      </c>
      <c r="BA67" s="1">
        <v>273.5</v>
      </c>
      <c r="BB67" s="8"/>
      <c r="BC67" s="8"/>
      <c r="BD67" s="62"/>
      <c r="BE67" s="62"/>
      <c r="BF67" s="8"/>
      <c r="BG67" s="8"/>
      <c r="BH67" s="62"/>
      <c r="BI67" s="62"/>
      <c r="BJ67" s="165"/>
      <c r="BK67" s="165"/>
      <c r="BL67" s="164"/>
      <c r="BM67" s="164"/>
      <c r="BN67" s="8"/>
      <c r="BO67" s="8"/>
      <c r="BP67" s="62"/>
      <c r="BQ67" s="62"/>
      <c r="BR67" s="1"/>
      <c r="BS67" s="1"/>
      <c r="BT67" s="1"/>
      <c r="BU67" s="1"/>
      <c r="BV67" s="86"/>
      <c r="BW67" s="1"/>
      <c r="BX67" s="1"/>
      <c r="BY67" s="1"/>
      <c r="BZ67" s="1"/>
      <c r="CA67" s="1"/>
      <c r="CB67" s="1"/>
      <c r="CC67" s="86">
        <v>85.5</v>
      </c>
      <c r="CD67" s="1">
        <v>279.8</v>
      </c>
      <c r="CE67" s="1">
        <v>463</v>
      </c>
      <c r="CF67" s="1">
        <v>428</v>
      </c>
      <c r="CG67" s="1">
        <v>1.0817757009345794</v>
      </c>
      <c r="CH67">
        <v>94.18</v>
      </c>
      <c r="CI67">
        <v>12413</v>
      </c>
      <c r="CJ67" s="101">
        <v>-1</v>
      </c>
      <c r="CK67" s="101">
        <v>1</v>
      </c>
      <c r="CL67" s="1" t="s">
        <v>618</v>
      </c>
      <c r="CM67" s="1">
        <v>20.300000000000068</v>
      </c>
      <c r="CN67" s="14" t="s">
        <v>618</v>
      </c>
      <c r="CO67" s="14">
        <v>36.4</v>
      </c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</row>
    <row r="68" spans="1:176" s="12" customFormat="1">
      <c r="A68" s="1">
        <v>2013</v>
      </c>
      <c r="B68" s="1">
        <v>6</v>
      </c>
      <c r="C68" s="24">
        <v>41362</v>
      </c>
      <c r="D68" s="1">
        <v>272.10000000000002</v>
      </c>
      <c r="E68" s="1">
        <v>275</v>
      </c>
      <c r="F68" s="1">
        <v>270.10000000000002</v>
      </c>
      <c r="G68" s="1">
        <v>274.8</v>
      </c>
      <c r="H68" s="1">
        <v>97.23</v>
      </c>
      <c r="I68" s="1">
        <v>0</v>
      </c>
      <c r="J68" s="8"/>
      <c r="K68" s="8"/>
      <c r="L68" s="142"/>
      <c r="M68" s="142"/>
      <c r="N68" s="27">
        <v>4.8999999999999773</v>
      </c>
      <c r="O68" s="27">
        <v>282</v>
      </c>
      <c r="P68" s="27">
        <v>268.2</v>
      </c>
      <c r="Q68" s="27" t="s">
        <v>618</v>
      </c>
      <c r="R68" s="27" t="s">
        <v>618</v>
      </c>
      <c r="S68" s="27" t="s">
        <v>618</v>
      </c>
      <c r="T68" s="27" t="s">
        <v>618</v>
      </c>
      <c r="U68" s="27" t="s">
        <v>618</v>
      </c>
      <c r="V68" s="158">
        <v>0</v>
      </c>
      <c r="W68" s="27">
        <v>30.599999999999795</v>
      </c>
      <c r="X68" s="27">
        <v>42.099999999999852</v>
      </c>
      <c r="Y68" s="27">
        <v>-11.500000000000057</v>
      </c>
      <c r="Z68" s="29">
        <v>97.23</v>
      </c>
      <c r="AA68" s="139">
        <v>2.9</v>
      </c>
      <c r="AB68" s="151">
        <v>6.7301718782357689E-3</v>
      </c>
      <c r="AC68" s="136" t="s">
        <v>253</v>
      </c>
      <c r="AD68" s="136">
        <v>13.7</v>
      </c>
      <c r="AE68" s="136" t="s">
        <v>618</v>
      </c>
      <c r="AF68" s="136" t="s">
        <v>618</v>
      </c>
      <c r="AG68" s="136">
        <v>0</v>
      </c>
      <c r="AH68" s="136">
        <v>-2.8000000000002387</v>
      </c>
      <c r="AI68" s="136">
        <v>-16.400000000000091</v>
      </c>
      <c r="AJ68" s="127">
        <v>275</v>
      </c>
      <c r="AK68" s="127">
        <v>275</v>
      </c>
      <c r="AL68" s="127">
        <v>270.5</v>
      </c>
      <c r="AM68" s="127">
        <v>270.5</v>
      </c>
      <c r="AN68" s="127">
        <v>278.27499999999998</v>
      </c>
      <c r="AO68" s="127">
        <v>2.6999999999999886</v>
      </c>
      <c r="AP68" s="127" t="s">
        <v>618</v>
      </c>
      <c r="AQ68" s="14">
        <v>35.700000000000003</v>
      </c>
      <c r="AR68" s="127">
        <v>-4.9000000000000341</v>
      </c>
      <c r="AS68" s="14">
        <v>14.799999999999727</v>
      </c>
      <c r="AT68" s="1">
        <v>274.5</v>
      </c>
      <c r="AU68" s="1">
        <v>274.8</v>
      </c>
      <c r="AV68" s="1">
        <v>273.89999999999998</v>
      </c>
      <c r="AW68" s="1">
        <v>273.89999999999998</v>
      </c>
      <c r="AX68" s="1">
        <v>274.5</v>
      </c>
      <c r="AY68" s="1">
        <v>277</v>
      </c>
      <c r="AZ68" s="1">
        <v>273.89999999999998</v>
      </c>
      <c r="BA68" s="1">
        <v>276.3</v>
      </c>
      <c r="BB68" s="8"/>
      <c r="BC68" s="8"/>
      <c r="BD68" s="62"/>
      <c r="BE68" s="62"/>
      <c r="BF68" s="8"/>
      <c r="BG68" s="8"/>
      <c r="BH68" s="62"/>
      <c r="BI68" s="62"/>
      <c r="BJ68" s="165"/>
      <c r="BK68" s="165"/>
      <c r="BL68" s="164"/>
      <c r="BM68" s="164"/>
      <c r="BN68" s="8"/>
      <c r="BO68" s="8"/>
      <c r="BP68" s="62"/>
      <c r="BQ68" s="62"/>
      <c r="BR68" s="1"/>
      <c r="BS68" s="1"/>
      <c r="BT68" s="1"/>
      <c r="BU68" s="1"/>
      <c r="BV68" s="86"/>
      <c r="BW68" s="1"/>
      <c r="BX68" s="1"/>
      <c r="BY68" s="1"/>
      <c r="BZ68" s="1"/>
      <c r="CA68" s="1"/>
      <c r="CB68" s="1"/>
      <c r="CC68" s="86">
        <v>85.55</v>
      </c>
      <c r="CD68" s="1">
        <v>272.7</v>
      </c>
      <c r="CE68" s="1">
        <v>308</v>
      </c>
      <c r="CF68" s="1">
        <v>493</v>
      </c>
      <c r="CG68" s="1">
        <v>0.62474645030425968</v>
      </c>
      <c r="CH68">
        <v>94.262500000000003</v>
      </c>
      <c r="CI68">
        <v>12407</v>
      </c>
      <c r="CJ68" s="101">
        <v>-1</v>
      </c>
      <c r="CK68" s="101">
        <v>1</v>
      </c>
      <c r="CL68" s="1" t="s">
        <v>618</v>
      </c>
      <c r="CM68" s="1">
        <v>20.300000000000068</v>
      </c>
      <c r="CN68" s="14" t="s">
        <v>618</v>
      </c>
      <c r="CO68" s="14">
        <v>36.4</v>
      </c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</row>
    <row r="69" spans="1:176" s="12" customFormat="1">
      <c r="A69" s="1">
        <v>2013</v>
      </c>
      <c r="B69" s="1">
        <v>2</v>
      </c>
      <c r="C69" s="24">
        <v>41365</v>
      </c>
      <c r="D69" s="1">
        <v>275.10000000000002</v>
      </c>
      <c r="E69" s="1">
        <v>275.7</v>
      </c>
      <c r="F69" s="1">
        <v>266.10000000000002</v>
      </c>
      <c r="G69" s="1">
        <v>266.7</v>
      </c>
      <c r="H69" s="1">
        <v>97.07</v>
      </c>
      <c r="I69" s="1">
        <v>1</v>
      </c>
      <c r="J69" s="8"/>
      <c r="K69" s="8"/>
      <c r="L69" s="142"/>
      <c r="M69" s="142"/>
      <c r="N69" s="27">
        <v>9.5999999999999659</v>
      </c>
      <c r="O69" s="27">
        <v>279.7</v>
      </c>
      <c r="P69" s="27">
        <v>269.89999999999998</v>
      </c>
      <c r="Q69" s="27" t="s">
        <v>618</v>
      </c>
      <c r="R69" s="27" t="s">
        <v>618</v>
      </c>
      <c r="S69" s="27" t="s">
        <v>252</v>
      </c>
      <c r="T69" s="27" t="s">
        <v>618</v>
      </c>
      <c r="U69" s="27">
        <v>6.9000000000000341</v>
      </c>
      <c r="V69" s="158">
        <v>6.9000000000000341</v>
      </c>
      <c r="W69" s="27">
        <v>37.499999999999829</v>
      </c>
      <c r="X69" s="27">
        <v>42.099999999999852</v>
      </c>
      <c r="Y69" s="27">
        <v>-4.6000000000000227</v>
      </c>
      <c r="Z69" s="29">
        <v>96.88</v>
      </c>
      <c r="AA69" s="139">
        <v>5.8</v>
      </c>
      <c r="AB69" s="151">
        <v>0</v>
      </c>
      <c r="AC69" s="136">
        <v>0</v>
      </c>
      <c r="AD69" s="136">
        <v>13.7</v>
      </c>
      <c r="AE69" s="136" t="s">
        <v>618</v>
      </c>
      <c r="AF69" s="136" t="s">
        <v>618</v>
      </c>
      <c r="AG69" s="136">
        <v>0</v>
      </c>
      <c r="AH69" s="136">
        <v>-2.8000000000002387</v>
      </c>
      <c r="AI69" s="136">
        <v>-16.400000000000091</v>
      </c>
      <c r="AJ69" s="127">
        <v>274.5</v>
      </c>
      <c r="AK69" s="127">
        <v>277</v>
      </c>
      <c r="AL69" s="127">
        <v>272.7</v>
      </c>
      <c r="AM69" s="127">
        <v>274.39999999999998</v>
      </c>
      <c r="AN69" s="127">
        <v>276.82499999999999</v>
      </c>
      <c r="AO69" s="127">
        <v>8.4000000000000341</v>
      </c>
      <c r="AP69" s="127" t="s">
        <v>618</v>
      </c>
      <c r="AQ69" s="14">
        <v>35.700000000000003</v>
      </c>
      <c r="AR69" s="127">
        <v>9.3999999999999773</v>
      </c>
      <c r="AS69" s="14">
        <v>24.199999999999704</v>
      </c>
      <c r="AT69" s="1">
        <v>264.10000000000002</v>
      </c>
      <c r="AU69" s="1">
        <v>264.8</v>
      </c>
      <c r="AV69" s="1">
        <v>260.39999999999998</v>
      </c>
      <c r="AW69" s="1">
        <v>262.5</v>
      </c>
      <c r="AX69" s="1">
        <v>264.10000000000002</v>
      </c>
      <c r="AY69" s="1">
        <v>264.8</v>
      </c>
      <c r="AZ69" s="1">
        <v>259.89999999999998</v>
      </c>
      <c r="BA69" s="1">
        <v>260.5</v>
      </c>
      <c r="BB69" s="8"/>
      <c r="BC69" s="8"/>
      <c r="BD69" s="62"/>
      <c r="BE69" s="62"/>
      <c r="BF69" s="8"/>
      <c r="BG69" s="8"/>
      <c r="BH69" s="62"/>
      <c r="BI69" s="62"/>
      <c r="BJ69" s="165"/>
      <c r="BK69" s="165"/>
      <c r="BL69" s="164"/>
      <c r="BM69" s="164"/>
      <c r="BN69" s="8"/>
      <c r="BO69" s="8"/>
      <c r="BP69" s="62"/>
      <c r="BQ69" s="62"/>
      <c r="BR69" s="1"/>
      <c r="BS69" s="1"/>
      <c r="BT69" s="1"/>
      <c r="BU69" s="1"/>
      <c r="BV69" s="86"/>
      <c r="BW69" s="1"/>
      <c r="BX69" s="1"/>
      <c r="BY69" s="1"/>
      <c r="BZ69" s="1"/>
      <c r="CA69" s="1"/>
      <c r="CB69" s="1"/>
      <c r="CC69" s="86">
        <v>84.5</v>
      </c>
      <c r="CD69" s="1">
        <v>274.39999999999998</v>
      </c>
      <c r="CE69" s="1">
        <v>676</v>
      </c>
      <c r="CF69" s="1">
        <v>532</v>
      </c>
      <c r="CG69" s="1">
        <v>1.2706766917293233</v>
      </c>
      <c r="CH69">
        <v>93.222999999999999</v>
      </c>
      <c r="CI69">
        <v>12053</v>
      </c>
      <c r="CJ69" s="101">
        <v>-1</v>
      </c>
      <c r="CK69" s="101">
        <v>-1</v>
      </c>
      <c r="CL69" s="1" t="s">
        <v>618</v>
      </c>
      <c r="CM69" s="1">
        <v>20.300000000000068</v>
      </c>
      <c r="CN69" s="14" t="s">
        <v>618</v>
      </c>
      <c r="CO69" s="14">
        <v>36.4</v>
      </c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</row>
    <row r="70" spans="1:176" s="12" customFormat="1">
      <c r="A70" s="1">
        <v>2013</v>
      </c>
      <c r="B70" s="1">
        <v>3</v>
      </c>
      <c r="C70" s="24">
        <v>41366</v>
      </c>
      <c r="D70" s="1">
        <v>263</v>
      </c>
      <c r="E70" s="1">
        <v>264.89999999999998</v>
      </c>
      <c r="F70" s="1">
        <v>259.3</v>
      </c>
      <c r="G70" s="1">
        <v>261.39999999999998</v>
      </c>
      <c r="H70" s="1">
        <v>96.78</v>
      </c>
      <c r="I70" s="1">
        <v>1</v>
      </c>
      <c r="J70" s="8"/>
      <c r="K70" s="8"/>
      <c r="L70" s="142"/>
      <c r="M70" s="142"/>
      <c r="N70" s="27">
        <v>5.5999999999999659</v>
      </c>
      <c r="O70" s="27">
        <v>276.3</v>
      </c>
      <c r="P70" s="27">
        <v>257.10000000000002</v>
      </c>
      <c r="Q70" s="27" t="s">
        <v>618</v>
      </c>
      <c r="R70" s="27" t="s">
        <v>618</v>
      </c>
      <c r="S70" s="27" t="s">
        <v>618</v>
      </c>
      <c r="T70" s="27" t="s">
        <v>618</v>
      </c>
      <c r="U70" s="27" t="s">
        <v>618</v>
      </c>
      <c r="V70" s="158">
        <v>0</v>
      </c>
      <c r="W70" s="27">
        <v>37.499999999999829</v>
      </c>
      <c r="X70" s="27">
        <v>42.099999999999852</v>
      </c>
      <c r="Y70" s="27">
        <v>-4.6000000000000227</v>
      </c>
      <c r="Z70" s="29">
        <v>97.02</v>
      </c>
      <c r="AA70" s="139">
        <v>3.4</v>
      </c>
      <c r="AB70" s="151">
        <v>1.6455826391033046E-3</v>
      </c>
      <c r="AC70" s="136">
        <v>0</v>
      </c>
      <c r="AD70" s="136">
        <v>13.3</v>
      </c>
      <c r="AE70" s="136" t="s">
        <v>618</v>
      </c>
      <c r="AF70" s="136" t="s">
        <v>618</v>
      </c>
      <c r="AG70" s="136">
        <v>0</v>
      </c>
      <c r="AH70" s="136">
        <v>-2.8000000000002387</v>
      </c>
      <c r="AI70" s="136">
        <v>-16.400000000000091</v>
      </c>
      <c r="AJ70" s="127">
        <v>264.10000000000002</v>
      </c>
      <c r="AK70" s="127">
        <v>264.8</v>
      </c>
      <c r="AL70" s="127">
        <v>259.89999999999998</v>
      </c>
      <c r="AM70" s="127">
        <v>262.8</v>
      </c>
      <c r="AN70" s="127">
        <v>271.82499999999999</v>
      </c>
      <c r="AO70" s="127">
        <v>1.6000000000000227</v>
      </c>
      <c r="AP70" s="127" t="s">
        <v>618</v>
      </c>
      <c r="AQ70" s="14">
        <v>35.700000000000003</v>
      </c>
      <c r="AR70" s="127">
        <v>-2.7000000000000455</v>
      </c>
      <c r="AS70" s="14">
        <v>21.499999999999659</v>
      </c>
      <c r="AT70" s="1">
        <v>262</v>
      </c>
      <c r="AU70" s="1">
        <v>264.5</v>
      </c>
      <c r="AV70" s="1">
        <v>261.10000000000002</v>
      </c>
      <c r="AW70" s="1">
        <v>264.5</v>
      </c>
      <c r="AX70" s="1">
        <v>262</v>
      </c>
      <c r="AY70" s="1">
        <v>265</v>
      </c>
      <c r="AZ70" s="1">
        <v>261.10000000000002</v>
      </c>
      <c r="BA70" s="1">
        <v>264.8</v>
      </c>
      <c r="BB70" s="8"/>
      <c r="BC70" s="8"/>
      <c r="BD70" s="62"/>
      <c r="BE70" s="62"/>
      <c r="BF70" s="8"/>
      <c r="BG70" s="8"/>
      <c r="BH70" s="62"/>
      <c r="BI70" s="62"/>
      <c r="BJ70" s="165"/>
      <c r="BK70" s="165"/>
      <c r="BL70" s="164"/>
      <c r="BM70" s="164"/>
      <c r="BN70" s="8"/>
      <c r="BO70" s="8"/>
      <c r="BP70" s="62"/>
      <c r="BQ70" s="62"/>
      <c r="BR70" s="1"/>
      <c r="BS70" s="1"/>
      <c r="BT70" s="1"/>
      <c r="BU70" s="1"/>
      <c r="BV70" s="86"/>
      <c r="BW70" s="1"/>
      <c r="BX70" s="1"/>
      <c r="BY70" s="1"/>
      <c r="BZ70" s="1"/>
      <c r="CA70" s="1"/>
      <c r="CB70" s="1"/>
      <c r="CC70" s="86">
        <v>82.05</v>
      </c>
      <c r="CD70" s="1">
        <v>262.8</v>
      </c>
      <c r="CE70" s="1">
        <v>453</v>
      </c>
      <c r="CF70" s="1">
        <v>333</v>
      </c>
      <c r="CG70" s="1">
        <v>1.3603603603603605</v>
      </c>
      <c r="CH70">
        <v>93.424499999999995</v>
      </c>
      <c r="CI70">
        <v>12165</v>
      </c>
      <c r="CJ70" s="101">
        <v>-1</v>
      </c>
      <c r="CK70" s="101">
        <v>-1</v>
      </c>
      <c r="CL70" s="1">
        <v>-0.30000000000001137</v>
      </c>
      <c r="CM70" s="1">
        <v>20.000000000000057</v>
      </c>
      <c r="CN70" s="14" t="s">
        <v>618</v>
      </c>
      <c r="CO70" s="14">
        <v>36.4</v>
      </c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</row>
    <row r="71" spans="1:176" s="12" customFormat="1">
      <c r="A71" s="1">
        <v>2013</v>
      </c>
      <c r="B71" s="1">
        <v>4</v>
      </c>
      <c r="C71" s="24">
        <v>41367</v>
      </c>
      <c r="D71" s="1">
        <v>262.3</v>
      </c>
      <c r="E71" s="1">
        <v>264</v>
      </c>
      <c r="F71" s="1">
        <v>260.8</v>
      </c>
      <c r="G71" s="1">
        <v>261.5</v>
      </c>
      <c r="H71" s="1">
        <v>94.45</v>
      </c>
      <c r="I71" s="1">
        <v>1</v>
      </c>
      <c r="J71" s="8"/>
      <c r="K71" s="8"/>
      <c r="L71" s="142"/>
      <c r="M71" s="142"/>
      <c r="N71" s="27">
        <v>3.1999999999999886</v>
      </c>
      <c r="O71" s="27">
        <v>267</v>
      </c>
      <c r="P71" s="27">
        <v>255.8</v>
      </c>
      <c r="Q71" s="27" t="s">
        <v>618</v>
      </c>
      <c r="R71" s="27" t="s">
        <v>618</v>
      </c>
      <c r="S71" s="27" t="s">
        <v>618</v>
      </c>
      <c r="T71" s="27" t="s">
        <v>618</v>
      </c>
      <c r="U71" s="27" t="s">
        <v>618</v>
      </c>
      <c r="V71" s="158">
        <v>0</v>
      </c>
      <c r="W71" s="27">
        <v>37.499999999999829</v>
      </c>
      <c r="X71" s="27">
        <v>42.099999999999852</v>
      </c>
      <c r="Y71" s="27">
        <v>-4.6000000000000227</v>
      </c>
      <c r="Z71" s="29">
        <v>96.84</v>
      </c>
      <c r="AA71" s="139">
        <v>1.9</v>
      </c>
      <c r="AB71" s="151">
        <v>2.9875347687234877E-3</v>
      </c>
      <c r="AC71" s="136">
        <v>0</v>
      </c>
      <c r="AD71" s="136">
        <v>13</v>
      </c>
      <c r="AE71" s="136" t="s">
        <v>618</v>
      </c>
      <c r="AF71" s="136" t="s">
        <v>618</v>
      </c>
      <c r="AG71" s="136">
        <v>0</v>
      </c>
      <c r="AH71" s="136">
        <v>-2.8000000000002387</v>
      </c>
      <c r="AI71" s="136">
        <v>-16.400000000000091</v>
      </c>
      <c r="AJ71" s="127">
        <v>262</v>
      </c>
      <c r="AK71" s="127">
        <v>265</v>
      </c>
      <c r="AL71" s="127">
        <v>261.10000000000002</v>
      </c>
      <c r="AM71" s="127">
        <v>263.60000000000002</v>
      </c>
      <c r="AN71" s="127">
        <v>267.82499999999999</v>
      </c>
      <c r="AO71" s="127">
        <v>0.80000000000001137</v>
      </c>
      <c r="AP71" s="127" t="s">
        <v>618</v>
      </c>
      <c r="AQ71" s="14">
        <v>35.700000000000003</v>
      </c>
      <c r="AR71" s="127" t="s">
        <v>618</v>
      </c>
      <c r="AS71" s="14">
        <v>21.499999999999659</v>
      </c>
      <c r="AT71" s="1">
        <v>261</v>
      </c>
      <c r="AU71" s="1">
        <v>262.3</v>
      </c>
      <c r="AV71" s="1">
        <v>260.2</v>
      </c>
      <c r="AW71" s="1">
        <v>261.60000000000002</v>
      </c>
      <c r="AX71" s="1">
        <v>261</v>
      </c>
      <c r="AY71" s="1">
        <v>262.7</v>
      </c>
      <c r="AZ71" s="1">
        <v>260.2</v>
      </c>
      <c r="BA71" s="1">
        <v>262.60000000000002</v>
      </c>
      <c r="BB71" s="8"/>
      <c r="BC71" s="8"/>
      <c r="BD71" s="62"/>
      <c r="BE71" s="62"/>
      <c r="BF71" s="8"/>
      <c r="BG71" s="8"/>
      <c r="BH71" s="62"/>
      <c r="BI71" s="62"/>
      <c r="BJ71" s="165"/>
      <c r="BK71" s="165"/>
      <c r="BL71" s="164"/>
      <c r="BM71" s="164"/>
      <c r="BN71" s="8"/>
      <c r="BO71" s="8"/>
      <c r="BP71" s="62"/>
      <c r="BQ71" s="62"/>
      <c r="BR71" s="1"/>
      <c r="BS71" s="1"/>
      <c r="BT71" s="1"/>
      <c r="BU71" s="1"/>
      <c r="BV71" s="86"/>
      <c r="BW71" s="1"/>
      <c r="BX71" s="1"/>
      <c r="BY71" s="1"/>
      <c r="BZ71" s="1"/>
      <c r="CA71" s="1"/>
      <c r="CB71" s="1"/>
      <c r="CC71" s="86">
        <v>83</v>
      </c>
      <c r="CD71" s="1">
        <v>263.8</v>
      </c>
      <c r="CE71" s="1">
        <v>540</v>
      </c>
      <c r="CF71" s="1">
        <v>361</v>
      </c>
      <c r="CG71" s="1">
        <v>1.4958448753462603</v>
      </c>
      <c r="CH71">
        <v>93.038499999999999</v>
      </c>
      <c r="CI71">
        <v>12178</v>
      </c>
      <c r="CJ71" s="101">
        <v>-1</v>
      </c>
      <c r="CK71" s="101">
        <v>-1</v>
      </c>
      <c r="CL71" s="1">
        <v>6</v>
      </c>
      <c r="CM71" s="1">
        <v>26.000000000000057</v>
      </c>
      <c r="CN71" s="14" t="s">
        <v>618</v>
      </c>
      <c r="CO71" s="14">
        <v>36.4</v>
      </c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</row>
    <row r="72" spans="1:176" s="12" customFormat="1">
      <c r="A72" s="1">
        <v>2013</v>
      </c>
      <c r="B72" s="1">
        <v>5</v>
      </c>
      <c r="C72" s="24">
        <v>41368</v>
      </c>
      <c r="D72" s="1">
        <v>255</v>
      </c>
      <c r="E72" s="1">
        <v>258.89999999999998</v>
      </c>
      <c r="F72" s="1">
        <v>252</v>
      </c>
      <c r="G72" s="1">
        <v>258.5</v>
      </c>
      <c r="H72" s="1">
        <v>93.39</v>
      </c>
      <c r="I72" s="1">
        <v>1</v>
      </c>
      <c r="J72" s="8"/>
      <c r="K72" s="8"/>
      <c r="L72" s="142"/>
      <c r="M72" s="142"/>
      <c r="N72" s="27">
        <v>6.8999999999999773</v>
      </c>
      <c r="O72" s="27">
        <v>264.7</v>
      </c>
      <c r="P72" s="27">
        <v>258.3</v>
      </c>
      <c r="Q72" s="27" t="s">
        <v>618</v>
      </c>
      <c r="R72" s="27" t="s">
        <v>618</v>
      </c>
      <c r="S72" s="27" t="s">
        <v>618</v>
      </c>
      <c r="T72" s="27" t="s">
        <v>618</v>
      </c>
      <c r="U72" s="27" t="s">
        <v>618</v>
      </c>
      <c r="V72" s="158">
        <v>0</v>
      </c>
      <c r="W72" s="27">
        <v>37.499999999999829</v>
      </c>
      <c r="X72" s="27">
        <v>42.099999999999852</v>
      </c>
      <c r="Y72" s="27">
        <v>-4.6000000000000227</v>
      </c>
      <c r="Z72" s="29">
        <v>94.38</v>
      </c>
      <c r="AA72" s="139">
        <v>4.0999999999999996</v>
      </c>
      <c r="AB72" s="151">
        <v>2.4075222153337461E-2</v>
      </c>
      <c r="AC72" s="136" t="s">
        <v>255</v>
      </c>
      <c r="AD72" s="136">
        <v>13</v>
      </c>
      <c r="AE72" s="136">
        <v>4.7000000000000455</v>
      </c>
      <c r="AF72" s="136" t="s">
        <v>618</v>
      </c>
      <c r="AG72" s="136">
        <v>4.7000000000000455</v>
      </c>
      <c r="AH72" s="136">
        <v>1.8999999999998067</v>
      </c>
      <c r="AI72" s="136">
        <v>-11.7</v>
      </c>
      <c r="AJ72" s="127">
        <v>261</v>
      </c>
      <c r="AK72" s="127">
        <v>262.7</v>
      </c>
      <c r="AL72" s="127">
        <v>252.7</v>
      </c>
      <c r="AM72" s="127">
        <v>253.7</v>
      </c>
      <c r="AN72" s="127">
        <v>263.625</v>
      </c>
      <c r="AO72" s="127">
        <v>3.5</v>
      </c>
      <c r="AP72" s="127" t="s">
        <v>618</v>
      </c>
      <c r="AQ72" s="14">
        <v>35.700000000000003</v>
      </c>
      <c r="AR72" s="127">
        <v>-9.2000000000000455</v>
      </c>
      <c r="AS72" s="14">
        <v>12.299999999999613</v>
      </c>
      <c r="AT72" s="1">
        <v>260.2</v>
      </c>
      <c r="AU72" s="1">
        <v>261.39999999999998</v>
      </c>
      <c r="AV72" s="1">
        <v>259.5</v>
      </c>
      <c r="AW72" s="1">
        <v>260</v>
      </c>
      <c r="AX72" s="1">
        <v>260.2</v>
      </c>
      <c r="AY72" s="1">
        <v>261.39999999999998</v>
      </c>
      <c r="AZ72" s="1">
        <v>259.2</v>
      </c>
      <c r="BA72" s="1">
        <v>260</v>
      </c>
      <c r="BB72" s="8"/>
      <c r="BC72" s="8"/>
      <c r="BD72" s="62"/>
      <c r="BE72" s="62"/>
      <c r="BF72" s="8"/>
      <c r="BG72" s="8"/>
      <c r="BH72" s="62"/>
      <c r="BI72" s="62"/>
      <c r="BJ72" s="165"/>
      <c r="BK72" s="165"/>
      <c r="BL72" s="164"/>
      <c r="BM72" s="164"/>
      <c r="BN72" s="8"/>
      <c r="BO72" s="8"/>
      <c r="BP72" s="62"/>
      <c r="BQ72" s="62"/>
      <c r="BR72" s="1"/>
      <c r="BS72" s="1"/>
      <c r="BT72" s="1"/>
      <c r="BU72" s="1"/>
      <c r="BV72" s="86"/>
      <c r="BW72" s="1"/>
      <c r="BX72" s="1"/>
      <c r="BY72" s="1"/>
      <c r="BZ72" s="1"/>
      <c r="CA72" s="1"/>
      <c r="CB72" s="1"/>
      <c r="CC72" s="86">
        <v>80.2</v>
      </c>
      <c r="CD72" s="1">
        <v>255.3</v>
      </c>
      <c r="CE72" s="1">
        <v>751</v>
      </c>
      <c r="CF72" s="1">
        <v>572</v>
      </c>
      <c r="CG72" s="1">
        <v>1.3129370629370629</v>
      </c>
      <c r="CH72">
        <v>96.384</v>
      </c>
      <c r="CI72">
        <v>13013</v>
      </c>
      <c r="CJ72" s="101">
        <v>1</v>
      </c>
      <c r="CK72" s="101">
        <v>1</v>
      </c>
      <c r="CL72" s="1">
        <v>-1.4000000000000341</v>
      </c>
      <c r="CM72" s="1">
        <v>24.6</v>
      </c>
      <c r="CN72" s="14" t="s">
        <v>618</v>
      </c>
      <c r="CO72" s="14">
        <v>36.4</v>
      </c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</row>
    <row r="73" spans="1:176" s="12" customFormat="1">
      <c r="A73" s="1">
        <v>2013</v>
      </c>
      <c r="B73" s="1">
        <v>6</v>
      </c>
      <c r="C73" s="24">
        <v>41369</v>
      </c>
      <c r="D73" s="1">
        <v>261.60000000000002</v>
      </c>
      <c r="E73" s="1">
        <v>264.5</v>
      </c>
      <c r="F73" s="1">
        <v>253</v>
      </c>
      <c r="G73" s="1">
        <v>253.8</v>
      </c>
      <c r="H73" s="1">
        <v>92.7</v>
      </c>
      <c r="I73" s="1">
        <v>1</v>
      </c>
      <c r="J73" s="8"/>
      <c r="K73" s="8"/>
      <c r="L73" s="142"/>
      <c r="M73" s="142"/>
      <c r="N73" s="27">
        <v>11.5</v>
      </c>
      <c r="O73" s="27">
        <v>265.39999999999998</v>
      </c>
      <c r="P73" s="27">
        <v>251.6</v>
      </c>
      <c r="Q73" s="27" t="s">
        <v>618</v>
      </c>
      <c r="R73" s="27" t="s">
        <v>618</v>
      </c>
      <c r="S73" s="27" t="s">
        <v>618</v>
      </c>
      <c r="T73" s="27" t="s">
        <v>618</v>
      </c>
      <c r="U73" s="27" t="s">
        <v>618</v>
      </c>
      <c r="V73" s="158">
        <v>0</v>
      </c>
      <c r="W73" s="27">
        <v>37.499999999999829</v>
      </c>
      <c r="X73" s="27">
        <v>42.099999999999852</v>
      </c>
      <c r="Y73" s="27">
        <v>-4.6000000000000227</v>
      </c>
      <c r="Z73" s="29">
        <v>93.13</v>
      </c>
      <c r="AA73" s="139">
        <v>6.9</v>
      </c>
      <c r="AB73" s="151">
        <v>1.1222869242985767E-2</v>
      </c>
      <c r="AC73" s="136" t="s">
        <v>255</v>
      </c>
      <c r="AD73" s="136">
        <v>12.9</v>
      </c>
      <c r="AE73" s="136" t="s">
        <v>618</v>
      </c>
      <c r="AF73" s="136" t="s">
        <v>618</v>
      </c>
      <c r="AG73" s="136">
        <v>0</v>
      </c>
      <c r="AH73" s="136">
        <v>1.8999999999998067</v>
      </c>
      <c r="AI73" s="136">
        <v>-11.7</v>
      </c>
      <c r="AJ73" s="127">
        <v>260.2</v>
      </c>
      <c r="AK73" s="127">
        <v>264.5</v>
      </c>
      <c r="AL73" s="127">
        <v>259.2</v>
      </c>
      <c r="AM73" s="127">
        <v>262.5</v>
      </c>
      <c r="AN73" s="127">
        <v>260.64999999999998</v>
      </c>
      <c r="AO73" s="127">
        <v>7.8000000000000114</v>
      </c>
      <c r="AP73" s="127" t="s">
        <v>618</v>
      </c>
      <c r="AQ73" s="14">
        <v>35.700000000000003</v>
      </c>
      <c r="AR73" s="127" t="s">
        <v>618</v>
      </c>
      <c r="AS73" s="14">
        <v>12.299999999999613</v>
      </c>
      <c r="AT73" s="1">
        <v>254.6</v>
      </c>
      <c r="AU73" s="1">
        <v>255.4</v>
      </c>
      <c r="AV73" s="1">
        <v>253.4</v>
      </c>
      <c r="AW73" s="1">
        <v>254.9</v>
      </c>
      <c r="AX73" s="1">
        <v>254.6</v>
      </c>
      <c r="AY73" s="1">
        <v>256.5</v>
      </c>
      <c r="AZ73" s="1">
        <v>253.4</v>
      </c>
      <c r="BA73" s="1">
        <v>255.1</v>
      </c>
      <c r="BB73" s="8"/>
      <c r="BC73" s="8"/>
      <c r="BD73" s="62"/>
      <c r="BE73" s="62"/>
      <c r="BF73" s="8"/>
      <c r="BG73" s="8"/>
      <c r="BH73" s="62"/>
      <c r="BI73" s="62"/>
      <c r="BJ73" s="165"/>
      <c r="BK73" s="165"/>
      <c r="BL73" s="164"/>
      <c r="BM73" s="164"/>
      <c r="BN73" s="8"/>
      <c r="BO73" s="8"/>
      <c r="BP73" s="62"/>
      <c r="BQ73" s="62"/>
      <c r="BR73" s="1"/>
      <c r="BS73" s="1"/>
      <c r="BT73" s="1"/>
      <c r="BU73" s="1"/>
      <c r="BV73" s="86"/>
      <c r="BW73" s="1"/>
      <c r="BX73" s="1"/>
      <c r="BY73" s="1"/>
      <c r="BZ73" s="1"/>
      <c r="CA73" s="1"/>
      <c r="CB73" s="1"/>
      <c r="CC73" s="86">
        <v>80</v>
      </c>
      <c r="CD73" s="1">
        <v>263.5</v>
      </c>
      <c r="CE73" s="1">
        <v>498</v>
      </c>
      <c r="CF73" s="1">
        <v>567</v>
      </c>
      <c r="CG73" s="1">
        <v>0.87830687830687826</v>
      </c>
      <c r="CH73">
        <v>98.525499999999994</v>
      </c>
      <c r="CI73">
        <v>13090</v>
      </c>
      <c r="CJ73" s="101">
        <v>1</v>
      </c>
      <c r="CK73" s="101">
        <v>1</v>
      </c>
      <c r="CL73" s="1">
        <v>6.2999999999999829</v>
      </c>
      <c r="CM73" s="1">
        <v>30.9</v>
      </c>
      <c r="CN73" s="14">
        <v>7.0000000000000284</v>
      </c>
      <c r="CO73" s="14">
        <v>43.4</v>
      </c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</row>
    <row r="74" spans="1:176" s="12" customFormat="1">
      <c r="A74" s="1">
        <v>2013</v>
      </c>
      <c r="B74" s="1">
        <v>2</v>
      </c>
      <c r="C74" s="24">
        <v>41372</v>
      </c>
      <c r="D74" s="1">
        <v>260.89999999999998</v>
      </c>
      <c r="E74" s="1">
        <v>271</v>
      </c>
      <c r="F74" s="1">
        <v>256.60000000000002</v>
      </c>
      <c r="G74" s="1">
        <v>270.89999999999998</v>
      </c>
      <c r="H74" s="1">
        <v>93.36</v>
      </c>
      <c r="I74" s="1">
        <v>2</v>
      </c>
      <c r="J74" s="8"/>
      <c r="K74" s="8"/>
      <c r="L74" s="142"/>
      <c r="M74" s="142"/>
      <c r="N74" s="27">
        <v>14.4</v>
      </c>
      <c r="O74" s="27">
        <v>265.3</v>
      </c>
      <c r="P74" s="27">
        <v>242.3</v>
      </c>
      <c r="Q74" s="27" t="s">
        <v>618</v>
      </c>
      <c r="R74" s="27" t="s">
        <v>254</v>
      </c>
      <c r="S74" s="27" t="s">
        <v>618</v>
      </c>
      <c r="T74" s="27">
        <v>13.1</v>
      </c>
      <c r="U74" s="27" t="s">
        <v>618</v>
      </c>
      <c r="V74" s="158">
        <v>13.1</v>
      </c>
      <c r="W74" s="27">
        <v>50.599999999999795</v>
      </c>
      <c r="X74" s="27">
        <v>50.599999999999795</v>
      </c>
      <c r="Y74" s="27">
        <v>0</v>
      </c>
      <c r="Z74" s="29">
        <v>93.32</v>
      </c>
      <c r="AA74" s="139">
        <v>8.6</v>
      </c>
      <c r="AB74" s="151">
        <v>7.3883713459684808E-3</v>
      </c>
      <c r="AC74" s="136" t="s">
        <v>255</v>
      </c>
      <c r="AD74" s="136">
        <v>12.6</v>
      </c>
      <c r="AE74" s="136">
        <v>10.6</v>
      </c>
      <c r="AF74" s="136" t="s">
        <v>618</v>
      </c>
      <c r="AG74" s="136">
        <v>10.6</v>
      </c>
      <c r="AH74" s="136">
        <v>12.499999999999829</v>
      </c>
      <c r="AI74" s="136">
        <v>-1.1000000000000227</v>
      </c>
      <c r="AJ74" s="127">
        <v>254.6</v>
      </c>
      <c r="AK74" s="127">
        <v>261</v>
      </c>
      <c r="AL74" s="127">
        <v>253.4</v>
      </c>
      <c r="AM74" s="127">
        <v>258.89999999999998</v>
      </c>
      <c r="AN74" s="127">
        <v>259.67500000000001</v>
      </c>
      <c r="AO74" s="127">
        <v>10</v>
      </c>
      <c r="AP74" s="127">
        <v>17.100000000000001</v>
      </c>
      <c r="AQ74" s="14">
        <v>52.8</v>
      </c>
      <c r="AR74" s="127" t="s">
        <v>618</v>
      </c>
      <c r="AS74" s="14">
        <v>12.299999999999613</v>
      </c>
      <c r="AT74" s="1">
        <v>272.89999999999998</v>
      </c>
      <c r="AU74" s="1">
        <v>274</v>
      </c>
      <c r="AV74" s="1">
        <v>271.7</v>
      </c>
      <c r="AW74" s="1">
        <v>273</v>
      </c>
      <c r="AX74" s="1">
        <v>272.89999999999998</v>
      </c>
      <c r="AY74" s="1">
        <v>275.39999999999998</v>
      </c>
      <c r="AZ74" s="1">
        <v>271.7</v>
      </c>
      <c r="BA74" s="1">
        <v>274.39999999999998</v>
      </c>
      <c r="BB74" s="8"/>
      <c r="BC74" s="8"/>
      <c r="BD74" s="62"/>
      <c r="BE74" s="62"/>
      <c r="BF74" s="8"/>
      <c r="BG74" s="8"/>
      <c r="BH74" s="62"/>
      <c r="BI74" s="62"/>
      <c r="BJ74" s="165"/>
      <c r="BK74" s="165"/>
      <c r="BL74" s="164"/>
      <c r="BM74" s="164"/>
      <c r="BN74" s="8"/>
      <c r="BO74" s="8"/>
      <c r="BP74" s="62"/>
      <c r="BQ74" s="62"/>
      <c r="BR74" s="1"/>
      <c r="BS74" s="1"/>
      <c r="BT74" s="1"/>
      <c r="BU74" s="1"/>
      <c r="BV74" s="86"/>
      <c r="BW74" s="1"/>
      <c r="BX74" s="1"/>
      <c r="BY74" s="1"/>
      <c r="BZ74" s="1"/>
      <c r="CA74" s="1"/>
      <c r="CB74" s="1"/>
      <c r="CC74" s="86">
        <v>80</v>
      </c>
      <c r="CD74" s="1">
        <v>259</v>
      </c>
      <c r="CE74" s="1">
        <v>385</v>
      </c>
      <c r="CF74" s="1">
        <v>487</v>
      </c>
      <c r="CG74" s="1">
        <v>0.79055441478439425</v>
      </c>
      <c r="CH74">
        <v>99.495500000000007</v>
      </c>
      <c r="CI74">
        <v>13433</v>
      </c>
      <c r="CJ74" s="101">
        <v>1</v>
      </c>
      <c r="CK74" s="101">
        <v>1</v>
      </c>
      <c r="CL74" s="1">
        <v>5.5</v>
      </c>
      <c r="CM74" s="1">
        <v>36.4</v>
      </c>
      <c r="CN74" s="14">
        <v>-12</v>
      </c>
      <c r="CO74" s="14">
        <v>31.4</v>
      </c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</row>
    <row r="75" spans="1:176" s="12" customFormat="1">
      <c r="A75" s="1">
        <v>2013</v>
      </c>
      <c r="B75" s="1">
        <v>3</v>
      </c>
      <c r="C75" s="24">
        <v>41373</v>
      </c>
      <c r="D75" s="1">
        <v>278.39999999999998</v>
      </c>
      <c r="E75" s="1">
        <v>280.3</v>
      </c>
      <c r="F75" s="1">
        <v>275.39999999999998</v>
      </c>
      <c r="G75" s="1">
        <v>275.5</v>
      </c>
      <c r="H75" s="1">
        <v>94.2</v>
      </c>
      <c r="I75" s="1">
        <v>2</v>
      </c>
      <c r="J75" s="8"/>
      <c r="K75" s="8"/>
      <c r="L75" s="142"/>
      <c r="M75" s="142"/>
      <c r="N75" s="27">
        <v>4.9000000000000341</v>
      </c>
      <c r="O75" s="27">
        <v>285.3</v>
      </c>
      <c r="P75" s="27">
        <v>256.5</v>
      </c>
      <c r="Q75" s="27" t="s">
        <v>618</v>
      </c>
      <c r="R75" s="27" t="s">
        <v>618</v>
      </c>
      <c r="S75" s="27" t="s">
        <v>618</v>
      </c>
      <c r="T75" s="27" t="s">
        <v>618</v>
      </c>
      <c r="U75" s="27" t="s">
        <v>618</v>
      </c>
      <c r="V75" s="158">
        <v>0</v>
      </c>
      <c r="W75" s="27">
        <v>50.599999999999795</v>
      </c>
      <c r="X75" s="27">
        <v>50.599999999999795</v>
      </c>
      <c r="Y75" s="27">
        <v>0</v>
      </c>
      <c r="Z75" s="29">
        <v>93.69</v>
      </c>
      <c r="AA75" s="139">
        <v>2.9</v>
      </c>
      <c r="AB75" s="151">
        <v>7.119741100323651E-3</v>
      </c>
      <c r="AC75" s="136" t="s">
        <v>253</v>
      </c>
      <c r="AD75" s="136">
        <v>13.5</v>
      </c>
      <c r="AE75" s="136" t="s">
        <v>618</v>
      </c>
      <c r="AF75" s="136" t="s">
        <v>618</v>
      </c>
      <c r="AG75" s="136">
        <v>0</v>
      </c>
      <c r="AH75" s="136">
        <v>12.499999999999829</v>
      </c>
      <c r="AI75" s="136">
        <v>-1.1000000000000227</v>
      </c>
      <c r="AJ75" s="127">
        <v>272.89999999999998</v>
      </c>
      <c r="AK75" s="127">
        <v>280.3</v>
      </c>
      <c r="AL75" s="127">
        <v>271.7</v>
      </c>
      <c r="AM75" s="127">
        <v>277.60000000000002</v>
      </c>
      <c r="AN75" s="127">
        <v>263.17500000000001</v>
      </c>
      <c r="AO75" s="127">
        <v>2.8999999999999773</v>
      </c>
      <c r="AP75" s="127" t="s">
        <v>618</v>
      </c>
      <c r="AQ75" s="14">
        <v>52.8</v>
      </c>
      <c r="AR75" s="127" t="s">
        <v>618</v>
      </c>
      <c r="AS75" s="14">
        <v>12.299999999999613</v>
      </c>
      <c r="AT75" s="1">
        <v>273.89999999999998</v>
      </c>
      <c r="AU75" s="1">
        <v>275.5</v>
      </c>
      <c r="AV75" s="1">
        <v>273.5</v>
      </c>
      <c r="AW75" s="1">
        <v>274.39999999999998</v>
      </c>
      <c r="AX75" s="1">
        <v>273.89999999999998</v>
      </c>
      <c r="AY75" s="1">
        <v>275.5</v>
      </c>
      <c r="AZ75" s="1">
        <v>269</v>
      </c>
      <c r="BA75" s="1">
        <v>273</v>
      </c>
      <c r="BB75" s="8"/>
      <c r="BC75" s="8"/>
      <c r="BD75" s="62"/>
      <c r="BE75" s="62"/>
      <c r="BF75" s="8"/>
      <c r="BG75" s="8"/>
      <c r="BH75" s="62"/>
      <c r="BI75" s="62"/>
      <c r="BJ75" s="165"/>
      <c r="BK75" s="165"/>
      <c r="BL75" s="164"/>
      <c r="BM75" s="164"/>
      <c r="BN75" s="8"/>
      <c r="BO75" s="8"/>
      <c r="BP75" s="62"/>
      <c r="BQ75" s="62"/>
      <c r="BR75" s="1"/>
      <c r="BS75" s="1"/>
      <c r="BT75" s="1"/>
      <c r="BU75" s="1"/>
      <c r="BV75" s="86"/>
      <c r="BW75" s="1"/>
      <c r="BX75" s="1"/>
      <c r="BY75" s="1"/>
      <c r="BZ75" s="1"/>
      <c r="CA75" s="1"/>
      <c r="CB75" s="1"/>
      <c r="CC75" s="86">
        <v>81.25</v>
      </c>
      <c r="CD75" s="1">
        <v>278.2</v>
      </c>
      <c r="CE75" s="1">
        <v>463</v>
      </c>
      <c r="CF75" s="1">
        <v>676</v>
      </c>
      <c r="CG75" s="1">
        <v>0.6849112426035503</v>
      </c>
      <c r="CH75">
        <v>99.132000000000005</v>
      </c>
      <c r="CI75">
        <v>13295</v>
      </c>
      <c r="CJ75" s="101">
        <v>1</v>
      </c>
      <c r="CK75" s="101">
        <v>1</v>
      </c>
      <c r="CL75" s="1">
        <v>0.10000000000002274</v>
      </c>
      <c r="CM75" s="1">
        <v>36.5</v>
      </c>
      <c r="CN75" s="14">
        <v>4.5</v>
      </c>
      <c r="CO75" s="14">
        <v>35.9</v>
      </c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</row>
    <row r="76" spans="1:176" s="12" customFormat="1">
      <c r="A76" s="1">
        <v>2013</v>
      </c>
      <c r="B76" s="1">
        <v>4</v>
      </c>
      <c r="C76" s="24">
        <v>41374</v>
      </c>
      <c r="D76" s="1">
        <v>274</v>
      </c>
      <c r="E76" s="1">
        <v>278.39999999999998</v>
      </c>
      <c r="F76" s="1">
        <v>274</v>
      </c>
      <c r="G76" s="1">
        <v>275.7</v>
      </c>
      <c r="H76" s="1">
        <v>94.64</v>
      </c>
      <c r="I76" s="1">
        <v>2</v>
      </c>
      <c r="J76" s="8"/>
      <c r="K76" s="8"/>
      <c r="L76" s="142"/>
      <c r="M76" s="142"/>
      <c r="N76" s="27">
        <v>4.3999999999999773</v>
      </c>
      <c r="O76" s="27">
        <v>280.39999999999998</v>
      </c>
      <c r="P76" s="27">
        <v>270.60000000000002</v>
      </c>
      <c r="Q76" s="27" t="s">
        <v>618</v>
      </c>
      <c r="R76" s="27" t="s">
        <v>618</v>
      </c>
      <c r="S76" s="27" t="s">
        <v>618</v>
      </c>
      <c r="T76" s="27" t="s">
        <v>618</v>
      </c>
      <c r="U76" s="27" t="s">
        <v>618</v>
      </c>
      <c r="V76" s="158">
        <v>0</v>
      </c>
      <c r="W76" s="27">
        <v>50.599999999999795</v>
      </c>
      <c r="X76" s="27">
        <v>50.599999999999795</v>
      </c>
      <c r="Y76" s="27">
        <v>0</v>
      </c>
      <c r="Z76" s="29">
        <v>94.04</v>
      </c>
      <c r="AA76" s="139">
        <v>2.6</v>
      </c>
      <c r="AB76" s="151">
        <v>8.9974293059127408E-3</v>
      </c>
      <c r="AC76" s="136" t="s">
        <v>253</v>
      </c>
      <c r="AD76" s="136">
        <v>13.7</v>
      </c>
      <c r="AE76" s="136" t="s">
        <v>618</v>
      </c>
      <c r="AF76" s="136" t="s">
        <v>618</v>
      </c>
      <c r="AG76" s="136">
        <v>0</v>
      </c>
      <c r="AH76" s="136">
        <v>12.499999999999829</v>
      </c>
      <c r="AI76" s="136">
        <v>-1.1000000000000227</v>
      </c>
      <c r="AJ76" s="127">
        <v>273.89999999999998</v>
      </c>
      <c r="AK76" s="127">
        <v>277.5</v>
      </c>
      <c r="AL76" s="127">
        <v>269</v>
      </c>
      <c r="AM76" s="127">
        <v>274.7</v>
      </c>
      <c r="AN76" s="127">
        <v>268.42500000000001</v>
      </c>
      <c r="AO76" s="127">
        <v>1.6999999999999886</v>
      </c>
      <c r="AP76" s="127">
        <v>2.2000000000000002</v>
      </c>
      <c r="AQ76" s="14">
        <v>55</v>
      </c>
      <c r="AR76" s="127" t="s">
        <v>618</v>
      </c>
      <c r="AS76" s="14">
        <v>12.299999999999613</v>
      </c>
      <c r="AT76" s="1">
        <v>277.60000000000002</v>
      </c>
      <c r="AU76" s="1">
        <v>279.3</v>
      </c>
      <c r="AV76" s="1">
        <v>277.10000000000002</v>
      </c>
      <c r="AW76" s="1">
        <v>278.10000000000002</v>
      </c>
      <c r="AX76" s="1">
        <v>277.60000000000002</v>
      </c>
      <c r="AY76" s="1">
        <v>280.8</v>
      </c>
      <c r="AZ76" s="1">
        <v>277.10000000000002</v>
      </c>
      <c r="BA76" s="1">
        <v>280.7</v>
      </c>
      <c r="BB76" s="8"/>
      <c r="BC76" s="8"/>
      <c r="BD76" s="62"/>
      <c r="BE76" s="62"/>
      <c r="BF76" s="8"/>
      <c r="BG76" s="8"/>
      <c r="BH76" s="62"/>
      <c r="BI76" s="62"/>
      <c r="BJ76" s="165"/>
      <c r="BK76" s="165"/>
      <c r="BL76" s="164"/>
      <c r="BM76" s="164"/>
      <c r="BN76" s="8"/>
      <c r="BO76" s="8"/>
      <c r="BP76" s="62"/>
      <c r="BQ76" s="62"/>
      <c r="BR76" s="1"/>
      <c r="BS76" s="1"/>
      <c r="BT76" s="1"/>
      <c r="BU76" s="1"/>
      <c r="BV76" s="86"/>
      <c r="BW76" s="1"/>
      <c r="BX76" s="1"/>
      <c r="BY76" s="1"/>
      <c r="BZ76" s="1"/>
      <c r="CA76" s="1"/>
      <c r="CB76" s="1"/>
      <c r="CC76" s="86">
        <v>80</v>
      </c>
      <c r="CD76" s="1">
        <v>277</v>
      </c>
      <c r="CE76" s="1">
        <v>422</v>
      </c>
      <c r="CF76" s="1">
        <v>649</v>
      </c>
      <c r="CG76" s="1">
        <v>0.65023112480739598</v>
      </c>
      <c r="CH76">
        <v>99.775000000000006</v>
      </c>
      <c r="CI76">
        <v>13512</v>
      </c>
      <c r="CJ76" s="101">
        <v>1</v>
      </c>
      <c r="CK76" s="101">
        <v>1</v>
      </c>
      <c r="CL76" s="1">
        <v>2.3999999999999773</v>
      </c>
      <c r="CM76" s="1">
        <v>38.9</v>
      </c>
      <c r="CN76" s="14" t="s">
        <v>618</v>
      </c>
      <c r="CO76" s="14">
        <v>35.9</v>
      </c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</row>
    <row r="77" spans="1:176" s="12" customFormat="1">
      <c r="A77" s="1">
        <v>2013</v>
      </c>
      <c r="B77" s="1">
        <v>5</v>
      </c>
      <c r="C77" s="24">
        <v>41375</v>
      </c>
      <c r="D77" s="1">
        <v>280</v>
      </c>
      <c r="E77" s="1">
        <v>280.60000000000002</v>
      </c>
      <c r="F77" s="1">
        <v>276.5</v>
      </c>
      <c r="G77" s="1">
        <v>276.8</v>
      </c>
      <c r="H77" s="1">
        <v>93.51</v>
      </c>
      <c r="I77" s="1">
        <v>2</v>
      </c>
      <c r="J77" s="8"/>
      <c r="K77" s="8"/>
      <c r="L77" s="142"/>
      <c r="M77" s="142"/>
      <c r="N77" s="27">
        <v>4.1000000000000227</v>
      </c>
      <c r="O77" s="27">
        <v>280.10000000000002</v>
      </c>
      <c r="P77" s="27">
        <v>271.3</v>
      </c>
      <c r="Q77" s="27" t="s">
        <v>618</v>
      </c>
      <c r="R77" s="27" t="s">
        <v>618</v>
      </c>
      <c r="S77" s="27" t="s">
        <v>618</v>
      </c>
      <c r="T77" s="27" t="s">
        <v>618</v>
      </c>
      <c r="U77" s="27" t="s">
        <v>618</v>
      </c>
      <c r="V77" s="158">
        <v>0</v>
      </c>
      <c r="W77" s="27">
        <v>50.599999999999795</v>
      </c>
      <c r="X77" s="27">
        <v>50.599999999999795</v>
      </c>
      <c r="Y77" s="27">
        <v>0</v>
      </c>
      <c r="Z77" s="29">
        <v>94.37</v>
      </c>
      <c r="AA77" s="139">
        <v>2.5</v>
      </c>
      <c r="AB77" s="151">
        <v>4.6709129511677272E-3</v>
      </c>
      <c r="AC77" s="136" t="s">
        <v>253</v>
      </c>
      <c r="AD77" s="136">
        <v>13.7</v>
      </c>
      <c r="AE77" s="136" t="s">
        <v>618</v>
      </c>
      <c r="AF77" s="136">
        <v>1.1999999999999886</v>
      </c>
      <c r="AG77" s="136">
        <v>1.1999999999999886</v>
      </c>
      <c r="AH77" s="136">
        <v>13.699999999999818</v>
      </c>
      <c r="AI77" s="136">
        <v>0</v>
      </c>
      <c r="AJ77" s="127">
        <v>277.60000000000002</v>
      </c>
      <c r="AK77" s="127">
        <v>280.8</v>
      </c>
      <c r="AL77" s="127">
        <v>277.10000000000002</v>
      </c>
      <c r="AM77" s="127">
        <v>279.89999999999998</v>
      </c>
      <c r="AN77" s="127">
        <v>272.77499999999998</v>
      </c>
      <c r="AO77" s="127">
        <v>3.1999999999999886</v>
      </c>
      <c r="AP77" s="127" t="s">
        <v>618</v>
      </c>
      <c r="AQ77" s="14">
        <v>55</v>
      </c>
      <c r="AR77" s="127" t="s">
        <v>618</v>
      </c>
      <c r="AS77" s="14">
        <v>12.299999999999613</v>
      </c>
      <c r="AT77" s="1">
        <v>275.2</v>
      </c>
      <c r="AU77" s="1">
        <v>275.89999999999998</v>
      </c>
      <c r="AV77" s="1">
        <v>274.2</v>
      </c>
      <c r="AW77" s="1">
        <v>275.10000000000002</v>
      </c>
      <c r="AX77" s="1">
        <v>275.2</v>
      </c>
      <c r="AY77" s="1">
        <v>276.89999999999998</v>
      </c>
      <c r="AZ77" s="1">
        <v>274.2</v>
      </c>
      <c r="BA77" s="1">
        <v>276</v>
      </c>
      <c r="BB77" s="8"/>
      <c r="BC77" s="8"/>
      <c r="BD77" s="62"/>
      <c r="BE77" s="62"/>
      <c r="BF77" s="8"/>
      <c r="BG77" s="8"/>
      <c r="BH77" s="62"/>
      <c r="BI77" s="62"/>
      <c r="BJ77" s="165"/>
      <c r="BK77" s="165"/>
      <c r="BL77" s="164"/>
      <c r="BM77" s="164"/>
      <c r="BN77" s="8"/>
      <c r="BO77" s="8"/>
      <c r="BP77" s="62"/>
      <c r="BQ77" s="62"/>
      <c r="BR77" s="1"/>
      <c r="BS77" s="1"/>
      <c r="BT77" s="1"/>
      <c r="BU77" s="1"/>
      <c r="BV77" s="86"/>
      <c r="BW77" s="1"/>
      <c r="BX77" s="1"/>
      <c r="BY77" s="1"/>
      <c r="BZ77" s="1"/>
      <c r="CA77" s="1"/>
      <c r="CB77" s="1"/>
      <c r="CC77" s="86">
        <v>81.2</v>
      </c>
      <c r="CD77" s="1">
        <v>278.7</v>
      </c>
      <c r="CE77" s="1">
        <v>917</v>
      </c>
      <c r="CF77" s="1">
        <v>562</v>
      </c>
      <c r="CG77" s="1">
        <v>1.6316725978647686</v>
      </c>
      <c r="CH77">
        <v>99.72</v>
      </c>
      <c r="CI77">
        <v>13488</v>
      </c>
      <c r="CJ77" s="101">
        <v>1</v>
      </c>
      <c r="CK77" s="101">
        <v>1</v>
      </c>
      <c r="CL77" s="1">
        <v>1</v>
      </c>
      <c r="CM77" s="1">
        <v>39.9</v>
      </c>
      <c r="CN77" s="14">
        <v>4.8000000000000114</v>
      </c>
      <c r="CO77" s="14">
        <v>40.700000000000053</v>
      </c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</row>
    <row r="78" spans="1:176" s="12" customFormat="1">
      <c r="A78" s="1">
        <v>2013</v>
      </c>
      <c r="B78" s="1">
        <v>6</v>
      </c>
      <c r="C78" s="24">
        <v>41376</v>
      </c>
      <c r="D78" s="1">
        <v>276.2</v>
      </c>
      <c r="E78" s="1">
        <v>278.89999999999998</v>
      </c>
      <c r="F78" s="1">
        <v>275.5</v>
      </c>
      <c r="G78" s="1">
        <v>276.2</v>
      </c>
      <c r="H78" s="1">
        <v>91.29</v>
      </c>
      <c r="I78" s="1">
        <v>2</v>
      </c>
      <c r="J78" s="8"/>
      <c r="K78" s="8"/>
      <c r="L78" s="142"/>
      <c r="M78" s="142"/>
      <c r="N78" s="27">
        <v>3.3999999999999773</v>
      </c>
      <c r="O78" s="27">
        <v>280.89999999999998</v>
      </c>
      <c r="P78" s="27">
        <v>272.7</v>
      </c>
      <c r="Q78" s="27" t="s">
        <v>618</v>
      </c>
      <c r="R78" s="27" t="s">
        <v>618</v>
      </c>
      <c r="S78" s="27" t="s">
        <v>618</v>
      </c>
      <c r="T78" s="27" t="s">
        <v>618</v>
      </c>
      <c r="U78" s="27" t="s">
        <v>618</v>
      </c>
      <c r="V78" s="158">
        <v>0</v>
      </c>
      <c r="W78" s="27">
        <v>50.599999999999795</v>
      </c>
      <c r="X78" s="27">
        <v>50.599999999999795</v>
      </c>
      <c r="Y78" s="27">
        <v>0</v>
      </c>
      <c r="Z78" s="29">
        <v>93.01</v>
      </c>
      <c r="AA78" s="139">
        <v>2</v>
      </c>
      <c r="AB78" s="151">
        <v>1.1939983093829154E-2</v>
      </c>
      <c r="AC78" s="136" t="s">
        <v>255</v>
      </c>
      <c r="AD78" s="136">
        <v>13.8</v>
      </c>
      <c r="AE78" s="136">
        <v>-11.7</v>
      </c>
      <c r="AF78" s="136" t="s">
        <v>618</v>
      </c>
      <c r="AG78" s="136">
        <v>-11.7</v>
      </c>
      <c r="AH78" s="136">
        <v>1.9999999999998295</v>
      </c>
      <c r="AI78" s="136">
        <v>-11.7</v>
      </c>
      <c r="AJ78" s="127">
        <v>275.2</v>
      </c>
      <c r="AK78" s="127">
        <v>277.39999999999998</v>
      </c>
      <c r="AL78" s="127">
        <v>274.2</v>
      </c>
      <c r="AM78" s="127">
        <v>276.60000000000002</v>
      </c>
      <c r="AN78" s="127">
        <v>277.2</v>
      </c>
      <c r="AO78" s="127">
        <v>0</v>
      </c>
      <c r="AP78" s="127">
        <v>-10.7</v>
      </c>
      <c r="AQ78" s="14">
        <v>44.3</v>
      </c>
      <c r="AR78" s="127" t="s">
        <v>618</v>
      </c>
      <c r="AS78" s="14">
        <v>12.299999999999613</v>
      </c>
      <c r="AT78" s="1">
        <v>275.3</v>
      </c>
      <c r="AU78" s="1">
        <v>276</v>
      </c>
      <c r="AV78" s="1">
        <v>274.8</v>
      </c>
      <c r="AW78" s="1">
        <v>275.5</v>
      </c>
      <c r="AX78" s="1">
        <v>275.3</v>
      </c>
      <c r="AY78" s="1">
        <v>276</v>
      </c>
      <c r="AZ78" s="1">
        <v>274.3</v>
      </c>
      <c r="BA78" s="1">
        <v>275.5</v>
      </c>
      <c r="BB78" s="8"/>
      <c r="BC78" s="8"/>
      <c r="BD78" s="62"/>
      <c r="BE78" s="62"/>
      <c r="BF78" s="8"/>
      <c r="BG78" s="8"/>
      <c r="BH78" s="62"/>
      <c r="BI78" s="62"/>
      <c r="BJ78" s="165"/>
      <c r="BK78" s="165"/>
      <c r="BL78" s="164"/>
      <c r="BM78" s="164"/>
      <c r="BN78" s="8"/>
      <c r="BO78" s="8"/>
      <c r="BP78" s="62"/>
      <c r="BQ78" s="62"/>
      <c r="BR78" s="1"/>
      <c r="BS78" s="1"/>
      <c r="BT78" s="1"/>
      <c r="BU78" s="1"/>
      <c r="BV78" s="86"/>
      <c r="BW78" s="1"/>
      <c r="BX78" s="1"/>
      <c r="BY78" s="1"/>
      <c r="BZ78" s="1"/>
      <c r="CA78" s="1"/>
      <c r="CB78" s="1"/>
      <c r="CC78" s="86">
        <v>81.25</v>
      </c>
      <c r="CD78" s="1">
        <v>276</v>
      </c>
      <c r="CE78" s="1">
        <v>418</v>
      </c>
      <c r="CF78" s="1">
        <v>589</v>
      </c>
      <c r="CG78" s="1">
        <v>0.70967741935483875</v>
      </c>
      <c r="CH78">
        <v>98.29</v>
      </c>
      <c r="CI78">
        <v>13376</v>
      </c>
      <c r="CJ78" s="101">
        <v>1</v>
      </c>
      <c r="CK78" s="101">
        <v>1</v>
      </c>
      <c r="CL78" s="1">
        <v>-8.3000000000000114</v>
      </c>
      <c r="CM78" s="1">
        <v>31.6</v>
      </c>
      <c r="CN78" s="14" t="s">
        <v>618</v>
      </c>
      <c r="CO78" s="14">
        <v>40.700000000000053</v>
      </c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</row>
    <row r="79" spans="1:176" s="12" customFormat="1">
      <c r="A79" s="1">
        <v>2013</v>
      </c>
      <c r="B79" s="1">
        <v>2</v>
      </c>
      <c r="C79" s="24">
        <v>41379</v>
      </c>
      <c r="D79" s="1">
        <v>267</v>
      </c>
      <c r="E79" s="1">
        <v>268.5</v>
      </c>
      <c r="F79" s="1">
        <v>256.39999999999998</v>
      </c>
      <c r="G79" s="1">
        <v>259</v>
      </c>
      <c r="H79" s="1">
        <v>87.65</v>
      </c>
      <c r="I79" s="1">
        <v>2</v>
      </c>
      <c r="J79" s="8"/>
      <c r="K79" s="8"/>
      <c r="L79" s="142"/>
      <c r="M79" s="142"/>
      <c r="N79" s="27">
        <v>12.1</v>
      </c>
      <c r="O79" s="27">
        <v>279.60000000000002</v>
      </c>
      <c r="P79" s="27">
        <v>272.8</v>
      </c>
      <c r="Q79" s="27">
        <v>-1</v>
      </c>
      <c r="R79" s="27" t="s">
        <v>618</v>
      </c>
      <c r="S79" s="27" t="s">
        <v>618</v>
      </c>
      <c r="T79" s="27" t="s">
        <v>618</v>
      </c>
      <c r="U79" s="27" t="s">
        <v>618</v>
      </c>
      <c r="V79" s="158">
        <v>0</v>
      </c>
      <c r="W79" s="27">
        <v>50.599999999999795</v>
      </c>
      <c r="X79" s="27">
        <v>50.599999999999795</v>
      </c>
      <c r="Y79" s="27">
        <v>0</v>
      </c>
      <c r="Z79" s="29">
        <v>89.08</v>
      </c>
      <c r="AA79" s="139">
        <v>7.3</v>
      </c>
      <c r="AB79" s="151">
        <v>2.374077638755212E-2</v>
      </c>
      <c r="AC79" s="136" t="s">
        <v>255</v>
      </c>
      <c r="AD79" s="136">
        <v>13.8</v>
      </c>
      <c r="AE79" s="136" t="s">
        <v>618</v>
      </c>
      <c r="AF79" s="136" t="s">
        <v>618</v>
      </c>
      <c r="AG79" s="136">
        <v>0</v>
      </c>
      <c r="AH79" s="136">
        <v>1.9999999999998295</v>
      </c>
      <c r="AI79" s="136">
        <v>-11.7</v>
      </c>
      <c r="AJ79" s="127">
        <v>275.3</v>
      </c>
      <c r="AK79" s="127">
        <v>276</v>
      </c>
      <c r="AL79" s="127">
        <v>265.60000000000002</v>
      </c>
      <c r="AM79" s="127">
        <v>265.60000000000002</v>
      </c>
      <c r="AN79" s="127">
        <v>274.2</v>
      </c>
      <c r="AO79" s="127">
        <v>8</v>
      </c>
      <c r="AP79" s="127" t="s">
        <v>618</v>
      </c>
      <c r="AQ79" s="14">
        <v>44.3</v>
      </c>
      <c r="AR79" s="127">
        <v>16</v>
      </c>
      <c r="AS79" s="14">
        <v>28.299999999999613</v>
      </c>
      <c r="AT79" s="1">
        <v>257.8</v>
      </c>
      <c r="AU79" s="1">
        <v>262</v>
      </c>
      <c r="AV79" s="1">
        <v>257.8</v>
      </c>
      <c r="AW79" s="1">
        <v>259.89999999999998</v>
      </c>
      <c r="AX79" s="1">
        <v>257.8</v>
      </c>
      <c r="AY79" s="1">
        <v>263.5</v>
      </c>
      <c r="AZ79" s="1">
        <v>257.8</v>
      </c>
      <c r="BA79" s="1">
        <v>258.8</v>
      </c>
      <c r="BB79" s="8"/>
      <c r="BC79" s="8"/>
      <c r="BD79" s="62"/>
      <c r="BE79" s="62"/>
      <c r="BF79" s="8"/>
      <c r="BG79" s="8"/>
      <c r="BH79" s="62"/>
      <c r="BI79" s="62"/>
      <c r="BJ79" s="165"/>
      <c r="BK79" s="165"/>
      <c r="BL79" s="164"/>
      <c r="BM79" s="164"/>
      <c r="BN79" s="8"/>
      <c r="BO79" s="8"/>
      <c r="BP79" s="62"/>
      <c r="BQ79" s="62"/>
      <c r="BR79" s="1"/>
      <c r="BS79" s="1"/>
      <c r="BT79" s="1"/>
      <c r="BU79" s="1"/>
      <c r="BV79" s="86"/>
      <c r="BW79" s="1"/>
      <c r="BX79" s="1"/>
      <c r="BY79" s="1"/>
      <c r="BZ79" s="1"/>
      <c r="CA79" s="1"/>
      <c r="CB79" s="1"/>
      <c r="CC79" s="86">
        <v>81.25</v>
      </c>
      <c r="CD79" s="1">
        <v>266.89999999999998</v>
      </c>
      <c r="CE79" s="1">
        <v>728</v>
      </c>
      <c r="CF79" s="1">
        <v>481</v>
      </c>
      <c r="CG79" s="1">
        <v>1.5135135135135136</v>
      </c>
      <c r="CH79">
        <v>96.368499999999997</v>
      </c>
      <c r="CI79">
        <v>13010</v>
      </c>
      <c r="CJ79" s="101">
        <v>1</v>
      </c>
      <c r="CK79" s="101">
        <v>-1</v>
      </c>
      <c r="CL79" s="1">
        <v>-8.5</v>
      </c>
      <c r="CM79" s="1">
        <v>23.1</v>
      </c>
      <c r="CN79" s="14" t="s">
        <v>618</v>
      </c>
      <c r="CO79" s="14">
        <v>40.700000000000053</v>
      </c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</row>
    <row r="80" spans="1:176" s="12" customFormat="1">
      <c r="A80" s="1">
        <v>2013</v>
      </c>
      <c r="B80" s="1">
        <v>3</v>
      </c>
      <c r="C80" s="24">
        <v>41380</v>
      </c>
      <c r="D80" s="1">
        <v>249.3</v>
      </c>
      <c r="E80" s="1">
        <v>258.5</v>
      </c>
      <c r="F80" s="1">
        <v>247</v>
      </c>
      <c r="G80" s="1">
        <v>257.3</v>
      </c>
      <c r="H80" s="1">
        <v>88.72</v>
      </c>
      <c r="I80" s="1">
        <v>2</v>
      </c>
      <c r="J80" s="8"/>
      <c r="K80" s="8"/>
      <c r="L80" s="142"/>
      <c r="M80" s="142"/>
      <c r="N80" s="27">
        <v>11.5</v>
      </c>
      <c r="O80" s="27">
        <v>271.10000000000002</v>
      </c>
      <c r="P80" s="27">
        <v>246.9</v>
      </c>
      <c r="Q80" s="27" t="s">
        <v>618</v>
      </c>
      <c r="R80" s="27" t="s">
        <v>618</v>
      </c>
      <c r="S80" s="27" t="s">
        <v>618</v>
      </c>
      <c r="T80" s="27" t="s">
        <v>618</v>
      </c>
      <c r="U80" s="27" t="s">
        <v>618</v>
      </c>
      <c r="V80" s="158">
        <v>0</v>
      </c>
      <c r="W80" s="27">
        <v>50.599999999999795</v>
      </c>
      <c r="X80" s="27">
        <v>50.599999999999795</v>
      </c>
      <c r="Y80" s="27">
        <v>0</v>
      </c>
      <c r="Z80" s="29">
        <v>87.54</v>
      </c>
      <c r="AA80" s="139">
        <v>6.9</v>
      </c>
      <c r="AB80" s="151">
        <v>3.9872932413188789E-2</v>
      </c>
      <c r="AC80" s="136" t="s">
        <v>255</v>
      </c>
      <c r="AD80" s="136">
        <v>12.9</v>
      </c>
      <c r="AE80" s="136">
        <v>5.1999999999999886</v>
      </c>
      <c r="AF80" s="136" t="s">
        <v>618</v>
      </c>
      <c r="AG80" s="136">
        <v>5.1999999999999886</v>
      </c>
      <c r="AH80" s="136">
        <v>7.1999999999998181</v>
      </c>
      <c r="AI80" s="136">
        <v>-6.5</v>
      </c>
      <c r="AJ80" s="127">
        <v>257.8</v>
      </c>
      <c r="AK80" s="127">
        <v>263.5</v>
      </c>
      <c r="AL80" s="127">
        <v>248.5</v>
      </c>
      <c r="AM80" s="127">
        <v>249.3</v>
      </c>
      <c r="AN80" s="127">
        <v>267.85000000000002</v>
      </c>
      <c r="AO80" s="127">
        <v>8</v>
      </c>
      <c r="AP80" s="127" t="s">
        <v>618</v>
      </c>
      <c r="AQ80" s="14">
        <v>44.3</v>
      </c>
      <c r="AR80" s="127">
        <v>-13.6</v>
      </c>
      <c r="AS80" s="14">
        <v>14.699999999999591</v>
      </c>
      <c r="AT80" s="1">
        <v>257.3</v>
      </c>
      <c r="AU80" s="1">
        <v>257.5</v>
      </c>
      <c r="AV80" s="1">
        <v>256.2</v>
      </c>
      <c r="AW80" s="1">
        <v>257</v>
      </c>
      <c r="AX80" s="1">
        <v>257.3</v>
      </c>
      <c r="AY80" s="1">
        <v>262.5</v>
      </c>
      <c r="AZ80" s="1">
        <v>256.2</v>
      </c>
      <c r="BA80" s="1">
        <v>262.5</v>
      </c>
      <c r="BB80" s="8"/>
      <c r="BC80" s="8"/>
      <c r="BD80" s="62"/>
      <c r="BE80" s="62"/>
      <c r="BF80" s="8"/>
      <c r="BG80" s="8"/>
      <c r="BH80" s="62"/>
      <c r="BI80" s="62"/>
      <c r="BJ80" s="165"/>
      <c r="BK80" s="165"/>
      <c r="BL80" s="164"/>
      <c r="BM80" s="164"/>
      <c r="BN80" s="8"/>
      <c r="BO80" s="8"/>
      <c r="BP80" s="62"/>
      <c r="BQ80" s="62"/>
      <c r="BR80" s="1"/>
      <c r="BS80" s="1"/>
      <c r="BT80" s="1"/>
      <c r="BU80" s="1"/>
      <c r="BV80" s="86"/>
      <c r="BW80" s="1"/>
      <c r="BX80" s="1"/>
      <c r="BY80" s="1"/>
      <c r="BZ80" s="1"/>
      <c r="CA80" s="1"/>
      <c r="CB80" s="1"/>
      <c r="CC80" s="86">
        <v>81.25</v>
      </c>
      <c r="CD80" s="1">
        <v>249.3</v>
      </c>
      <c r="CE80" s="1">
        <v>400</v>
      </c>
      <c r="CF80" s="1">
        <v>193</v>
      </c>
      <c r="CG80" s="1">
        <v>2.0725388601036268</v>
      </c>
      <c r="CH80">
        <v>97.771000000000001</v>
      </c>
      <c r="CI80">
        <v>13319</v>
      </c>
      <c r="CJ80" s="101">
        <v>1</v>
      </c>
      <c r="CK80" s="101">
        <v>-1</v>
      </c>
      <c r="CL80" s="1" t="s">
        <v>618</v>
      </c>
      <c r="CM80" s="1">
        <v>23.1</v>
      </c>
      <c r="CN80" s="14" t="s">
        <v>618</v>
      </c>
      <c r="CO80" s="14">
        <v>40.700000000000053</v>
      </c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</row>
    <row r="81" spans="1:176" s="12" customFormat="1">
      <c r="A81" s="1">
        <v>2013</v>
      </c>
      <c r="B81" s="1">
        <v>4</v>
      </c>
      <c r="C81" s="24">
        <v>41381</v>
      </c>
      <c r="D81" s="1">
        <v>261.8</v>
      </c>
      <c r="E81" s="1">
        <v>262.3</v>
      </c>
      <c r="F81" s="1">
        <v>251.2</v>
      </c>
      <c r="G81" s="1">
        <v>252.4</v>
      </c>
      <c r="H81" s="1">
        <v>86.68</v>
      </c>
      <c r="I81" s="1">
        <v>2</v>
      </c>
      <c r="J81" s="8"/>
      <c r="K81" s="8"/>
      <c r="L81" s="142"/>
      <c r="M81" s="142"/>
      <c r="N81" s="27">
        <v>11.1</v>
      </c>
      <c r="O81" s="27">
        <v>268.8</v>
      </c>
      <c r="P81" s="27">
        <v>245.8</v>
      </c>
      <c r="Q81" s="27" t="s">
        <v>618</v>
      </c>
      <c r="R81" s="27" t="s">
        <v>618</v>
      </c>
      <c r="S81" s="27" t="s">
        <v>618</v>
      </c>
      <c r="T81" s="27" t="s">
        <v>618</v>
      </c>
      <c r="U81" s="27" t="s">
        <v>618</v>
      </c>
      <c r="V81" s="158">
        <v>0</v>
      </c>
      <c r="W81" s="27">
        <v>50.599999999999795</v>
      </c>
      <c r="X81" s="27">
        <v>50.599999999999795</v>
      </c>
      <c r="Y81" s="27">
        <v>0</v>
      </c>
      <c r="Z81" s="29">
        <v>88.27</v>
      </c>
      <c r="AA81" s="139">
        <v>6.7</v>
      </c>
      <c r="AB81" s="151">
        <v>1.2207644038790599E-2</v>
      </c>
      <c r="AC81" s="136" t="s">
        <v>253</v>
      </c>
      <c r="AD81" s="136">
        <v>12.8</v>
      </c>
      <c r="AE81" s="136" t="s">
        <v>618</v>
      </c>
      <c r="AF81" s="136">
        <v>9.0999999999999943</v>
      </c>
      <c r="AG81" s="136">
        <v>9.0999999999999943</v>
      </c>
      <c r="AH81" s="136">
        <v>16.299999999999812</v>
      </c>
      <c r="AI81" s="136">
        <v>0</v>
      </c>
      <c r="AJ81" s="127">
        <v>257.3</v>
      </c>
      <c r="AK81" s="127">
        <v>262.5</v>
      </c>
      <c r="AL81" s="127">
        <v>256.2</v>
      </c>
      <c r="AM81" s="127">
        <v>261</v>
      </c>
      <c r="AN81" s="127">
        <v>263.125</v>
      </c>
      <c r="AO81" s="127">
        <v>9.4000000000000057</v>
      </c>
      <c r="AP81" s="127" t="s">
        <v>618</v>
      </c>
      <c r="AQ81" s="14">
        <v>44.3</v>
      </c>
      <c r="AR81" s="127">
        <v>10.1</v>
      </c>
      <c r="AS81" s="14">
        <v>24.799999999999557</v>
      </c>
      <c r="AT81" s="1">
        <v>251.2</v>
      </c>
      <c r="AU81" s="1">
        <v>252</v>
      </c>
      <c r="AV81" s="1">
        <v>250.3</v>
      </c>
      <c r="AW81" s="1">
        <v>251.3</v>
      </c>
      <c r="AX81" s="1">
        <v>251.2</v>
      </c>
      <c r="AY81" s="1">
        <v>252</v>
      </c>
      <c r="AZ81" s="1">
        <v>249</v>
      </c>
      <c r="BA81" s="1">
        <v>249.9</v>
      </c>
      <c r="BB81" s="8"/>
      <c r="BC81" s="8"/>
      <c r="BD81" s="62"/>
      <c r="BE81" s="62"/>
      <c r="BF81" s="8"/>
      <c r="BG81" s="8"/>
      <c r="BH81" s="62"/>
      <c r="BI81" s="62"/>
      <c r="BJ81" s="165"/>
      <c r="BK81" s="165"/>
      <c r="BL81" s="164"/>
      <c r="BM81" s="164"/>
      <c r="BN81" s="8"/>
      <c r="BO81" s="8"/>
      <c r="BP81" s="62"/>
      <c r="BQ81" s="62"/>
      <c r="BR81" s="1"/>
      <c r="BS81" s="1"/>
      <c r="BT81" s="1"/>
      <c r="BU81" s="1"/>
      <c r="BV81" s="86"/>
      <c r="BW81" s="1"/>
      <c r="BX81" s="1"/>
      <c r="BY81" s="1"/>
      <c r="BZ81" s="1"/>
      <c r="CA81" s="1"/>
      <c r="CB81" s="1"/>
      <c r="CC81" s="86">
        <v>76.25</v>
      </c>
      <c r="CD81" s="1">
        <v>259.8</v>
      </c>
      <c r="CE81" s="1">
        <v>303</v>
      </c>
      <c r="CF81" s="1">
        <v>250</v>
      </c>
      <c r="CG81" s="1">
        <v>1.212</v>
      </c>
      <c r="CH81">
        <v>98.1815</v>
      </c>
      <c r="CI81">
        <v>13261</v>
      </c>
      <c r="CJ81" s="101">
        <v>1</v>
      </c>
      <c r="CK81" s="101">
        <v>-1</v>
      </c>
      <c r="CL81" s="1" t="s">
        <v>618</v>
      </c>
      <c r="CM81" s="1">
        <v>23.1</v>
      </c>
      <c r="CN81" s="14" t="s">
        <v>618</v>
      </c>
      <c r="CO81" s="14">
        <v>40.700000000000053</v>
      </c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</row>
    <row r="82" spans="1:176" s="12" customFormat="1">
      <c r="A82" s="1">
        <v>2013</v>
      </c>
      <c r="B82" s="1">
        <v>5</v>
      </c>
      <c r="C82" s="24">
        <v>41382</v>
      </c>
      <c r="D82" s="1">
        <v>245.8</v>
      </c>
      <c r="E82" s="1">
        <v>248.9</v>
      </c>
      <c r="F82" s="1">
        <v>242.6</v>
      </c>
      <c r="G82" s="1">
        <v>245.2</v>
      </c>
      <c r="H82" s="1">
        <v>88</v>
      </c>
      <c r="I82" s="1">
        <v>2</v>
      </c>
      <c r="J82" s="8"/>
      <c r="K82" s="8"/>
      <c r="L82" s="142"/>
      <c r="M82" s="142"/>
      <c r="N82" s="27">
        <v>6.3000000000000114</v>
      </c>
      <c r="O82" s="27">
        <v>263.5</v>
      </c>
      <c r="P82" s="27">
        <v>241.3</v>
      </c>
      <c r="Q82" s="27" t="s">
        <v>618</v>
      </c>
      <c r="R82" s="27" t="s">
        <v>618</v>
      </c>
      <c r="S82" s="27" t="s">
        <v>618</v>
      </c>
      <c r="T82" s="27" t="s">
        <v>618</v>
      </c>
      <c r="U82" s="27" t="s">
        <v>618</v>
      </c>
      <c r="V82" s="158">
        <v>0</v>
      </c>
      <c r="W82" s="27">
        <v>50.599999999999795</v>
      </c>
      <c r="X82" s="27">
        <v>50.599999999999795</v>
      </c>
      <c r="Y82" s="27">
        <v>0</v>
      </c>
      <c r="Z82" s="29">
        <v>87.04</v>
      </c>
      <c r="AA82" s="139">
        <v>3.8</v>
      </c>
      <c r="AB82" s="151">
        <v>2.2993688007213575E-2</v>
      </c>
      <c r="AC82" s="136" t="s">
        <v>255</v>
      </c>
      <c r="AD82" s="136">
        <v>12.6</v>
      </c>
      <c r="AE82" s="136" t="s">
        <v>618</v>
      </c>
      <c r="AF82" s="136" t="s">
        <v>618</v>
      </c>
      <c r="AG82" s="136">
        <v>0</v>
      </c>
      <c r="AH82" s="136">
        <v>16.299999999999812</v>
      </c>
      <c r="AI82" s="136">
        <v>0</v>
      </c>
      <c r="AJ82" s="127">
        <v>251.2</v>
      </c>
      <c r="AK82" s="127">
        <v>252</v>
      </c>
      <c r="AL82" s="127">
        <v>243.7</v>
      </c>
      <c r="AM82" s="127">
        <v>243.8</v>
      </c>
      <c r="AN82" s="127">
        <v>254.92500000000001</v>
      </c>
      <c r="AO82" s="127">
        <v>0.60000000000002274</v>
      </c>
      <c r="AP82" s="127" t="s">
        <v>618</v>
      </c>
      <c r="AQ82" s="14">
        <v>44.3</v>
      </c>
      <c r="AR82" s="127">
        <v>-3.6000000000000227</v>
      </c>
      <c r="AS82" s="14">
        <v>21.199999999999534</v>
      </c>
      <c r="AT82" s="1">
        <v>246.8</v>
      </c>
      <c r="AU82" s="1">
        <v>249</v>
      </c>
      <c r="AV82" s="1">
        <v>246.8</v>
      </c>
      <c r="AW82" s="1">
        <v>247.9</v>
      </c>
      <c r="AX82" s="1">
        <v>246.8</v>
      </c>
      <c r="AY82" s="1">
        <v>251</v>
      </c>
      <c r="AZ82" s="1">
        <v>246.8</v>
      </c>
      <c r="BA82" s="1">
        <v>249.7</v>
      </c>
      <c r="BB82" s="8"/>
      <c r="BC82" s="8"/>
      <c r="BD82" s="62"/>
      <c r="BE82" s="62"/>
      <c r="BF82" s="8"/>
      <c r="BG82" s="8"/>
      <c r="BH82" s="62"/>
      <c r="BI82" s="62"/>
      <c r="BJ82" s="165"/>
      <c r="BK82" s="165"/>
      <c r="BL82" s="164"/>
      <c r="BM82" s="164"/>
      <c r="BN82" s="8"/>
      <c r="BO82" s="8"/>
      <c r="BP82" s="62"/>
      <c r="BQ82" s="62"/>
      <c r="BR82" s="1"/>
      <c r="BS82" s="1"/>
      <c r="BT82" s="1"/>
      <c r="BU82" s="1"/>
      <c r="BV82" s="86"/>
      <c r="BW82" s="1"/>
      <c r="BX82" s="1"/>
      <c r="BY82" s="1"/>
      <c r="BZ82" s="1"/>
      <c r="CA82" s="1"/>
      <c r="CB82" s="1"/>
      <c r="CC82" s="86">
        <v>72.95</v>
      </c>
      <c r="CD82" s="1">
        <v>246.2</v>
      </c>
      <c r="CE82" s="1">
        <v>293</v>
      </c>
      <c r="CF82" s="1">
        <v>778</v>
      </c>
      <c r="CG82" s="1">
        <v>0.37660668380462725</v>
      </c>
      <c r="CH82">
        <v>98.22</v>
      </c>
      <c r="CI82">
        <v>13271</v>
      </c>
      <c r="CJ82" s="101">
        <v>1</v>
      </c>
      <c r="CK82" s="101">
        <v>-1</v>
      </c>
      <c r="CL82" s="1" t="s">
        <v>618</v>
      </c>
      <c r="CM82" s="1">
        <v>23.1</v>
      </c>
      <c r="CN82" s="14" t="s">
        <v>618</v>
      </c>
      <c r="CO82" s="14">
        <v>40.700000000000053</v>
      </c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</row>
    <row r="83" spans="1:176" s="12" customFormat="1">
      <c r="A83" s="1">
        <v>2013</v>
      </c>
      <c r="B83" s="1">
        <v>6</v>
      </c>
      <c r="C83" s="24">
        <v>41383</v>
      </c>
      <c r="D83" s="1">
        <v>247</v>
      </c>
      <c r="E83" s="1">
        <v>254</v>
      </c>
      <c r="F83" s="1">
        <v>246.9</v>
      </c>
      <c r="G83" s="1">
        <v>253.3</v>
      </c>
      <c r="H83" s="1">
        <v>88.27</v>
      </c>
      <c r="I83" s="1">
        <v>3</v>
      </c>
      <c r="J83" s="8"/>
      <c r="K83" s="8"/>
      <c r="L83" s="142"/>
      <c r="M83" s="142"/>
      <c r="N83" s="27">
        <v>7.0999999999999943</v>
      </c>
      <c r="O83" s="27">
        <v>251.5</v>
      </c>
      <c r="P83" s="27">
        <v>238.9</v>
      </c>
      <c r="Q83" s="27" t="s">
        <v>618</v>
      </c>
      <c r="R83" s="27" t="s">
        <v>254</v>
      </c>
      <c r="S83" s="27" t="s">
        <v>618</v>
      </c>
      <c r="T83" s="27">
        <v>3</v>
      </c>
      <c r="U83" s="27" t="s">
        <v>618</v>
      </c>
      <c r="V83" s="158">
        <v>3</v>
      </c>
      <c r="W83" s="27">
        <v>53.599999999999795</v>
      </c>
      <c r="X83" s="27">
        <v>53.599999999999795</v>
      </c>
      <c r="Y83" s="27">
        <v>0</v>
      </c>
      <c r="Z83" s="29">
        <v>88.54</v>
      </c>
      <c r="AA83" s="139">
        <v>4.3</v>
      </c>
      <c r="AB83" s="151">
        <v>1.5228426395939021E-2</v>
      </c>
      <c r="AC83" s="136" t="s">
        <v>253</v>
      </c>
      <c r="AD83" s="136">
        <v>12.2</v>
      </c>
      <c r="AE83" s="136" t="s">
        <v>618</v>
      </c>
      <c r="AF83" s="136" t="s">
        <v>618</v>
      </c>
      <c r="AG83" s="136">
        <v>0</v>
      </c>
      <c r="AH83" s="136">
        <v>16.299999999999812</v>
      </c>
      <c r="AI83" s="136">
        <v>0</v>
      </c>
      <c r="AJ83" s="127">
        <v>246.8</v>
      </c>
      <c r="AK83" s="127">
        <v>251</v>
      </c>
      <c r="AL83" s="127">
        <v>246.8</v>
      </c>
      <c r="AM83" s="127">
        <v>249.2</v>
      </c>
      <c r="AN83" s="127">
        <v>250.82499999999999</v>
      </c>
      <c r="AO83" s="127">
        <v>6.3000000000000114</v>
      </c>
      <c r="AP83" s="127">
        <v>3.2</v>
      </c>
      <c r="AQ83" s="14">
        <v>47.5</v>
      </c>
      <c r="AR83" s="127" t="s">
        <v>618</v>
      </c>
      <c r="AS83" s="14">
        <v>21.199999999999534</v>
      </c>
      <c r="AT83" s="1">
        <v>257</v>
      </c>
      <c r="AU83" s="1">
        <v>257.39999999999998</v>
      </c>
      <c r="AV83" s="1">
        <v>255.4</v>
      </c>
      <c r="AW83" s="1">
        <v>256.5</v>
      </c>
      <c r="AX83" s="1">
        <v>257</v>
      </c>
      <c r="AY83" s="1">
        <v>257.39999999999998</v>
      </c>
      <c r="AZ83" s="1">
        <v>255.4</v>
      </c>
      <c r="BA83" s="1">
        <v>256</v>
      </c>
      <c r="BB83" s="8"/>
      <c r="BC83" s="8"/>
      <c r="BD83" s="62"/>
      <c r="BE83" s="62"/>
      <c r="BF83" s="8"/>
      <c r="BG83" s="8"/>
      <c r="BH83" s="62"/>
      <c r="BI83" s="62"/>
      <c r="BJ83" s="165"/>
      <c r="BK83" s="165"/>
      <c r="BL83" s="164"/>
      <c r="BM83" s="164"/>
      <c r="BN83" s="8"/>
      <c r="BO83" s="8"/>
      <c r="BP83" s="62"/>
      <c r="BQ83" s="62"/>
      <c r="BR83" s="1"/>
      <c r="BS83" s="1"/>
      <c r="BT83" s="1"/>
      <c r="BU83" s="1"/>
      <c r="BV83" s="86"/>
      <c r="BW83" s="1"/>
      <c r="BX83" s="1"/>
      <c r="BY83" s="1"/>
      <c r="BZ83" s="1"/>
      <c r="CA83" s="1"/>
      <c r="CB83" s="1"/>
      <c r="CC83" s="86">
        <v>74.25</v>
      </c>
      <c r="CD83" s="1">
        <v>248.4</v>
      </c>
      <c r="CE83" s="1">
        <v>383</v>
      </c>
      <c r="CF83" s="1">
        <v>263</v>
      </c>
      <c r="CG83" s="1">
        <v>1.456273764258555</v>
      </c>
      <c r="CH83">
        <v>99.787999999999997</v>
      </c>
      <c r="CI83">
        <v>13597</v>
      </c>
      <c r="CJ83" s="101">
        <v>1</v>
      </c>
      <c r="CK83" s="101">
        <v>1</v>
      </c>
      <c r="CL83" s="1" t="s">
        <v>618</v>
      </c>
      <c r="CM83" s="1">
        <v>23.1</v>
      </c>
      <c r="CN83" s="14" t="s">
        <v>618</v>
      </c>
      <c r="CO83" s="14">
        <v>40.700000000000053</v>
      </c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</row>
    <row r="84" spans="1:176" s="12" customFormat="1">
      <c r="A84" s="1">
        <v>2013</v>
      </c>
      <c r="B84" s="1">
        <v>2</v>
      </c>
      <c r="C84" s="24">
        <v>41386</v>
      </c>
      <c r="D84" s="1">
        <v>254.5</v>
      </c>
      <c r="E84" s="1">
        <v>258.2</v>
      </c>
      <c r="F84" s="1">
        <v>250.5</v>
      </c>
      <c r="G84" s="1">
        <v>251</v>
      </c>
      <c r="H84" s="1">
        <v>89.24</v>
      </c>
      <c r="I84" s="1">
        <v>3</v>
      </c>
      <c r="J84" s="8"/>
      <c r="K84" s="8"/>
      <c r="L84" s="142"/>
      <c r="M84" s="142"/>
      <c r="N84" s="27">
        <v>7.6999999999999886</v>
      </c>
      <c r="O84" s="27">
        <v>260.39999999999998</v>
      </c>
      <c r="P84" s="27">
        <v>246.2</v>
      </c>
      <c r="Q84" s="27" t="s">
        <v>618</v>
      </c>
      <c r="R84" s="27" t="s">
        <v>618</v>
      </c>
      <c r="S84" s="27" t="s">
        <v>618</v>
      </c>
      <c r="T84" s="27" t="s">
        <v>618</v>
      </c>
      <c r="U84" s="27" t="s">
        <v>618</v>
      </c>
      <c r="V84" s="158">
        <v>0</v>
      </c>
      <c r="W84" s="27">
        <v>53.599999999999795</v>
      </c>
      <c r="X84" s="27">
        <v>53.599999999999795</v>
      </c>
      <c r="Y84" s="27">
        <v>0</v>
      </c>
      <c r="Z84" s="29">
        <v>88.28</v>
      </c>
      <c r="AA84" s="139">
        <v>4.5999999999999996</v>
      </c>
      <c r="AB84" s="151">
        <v>3.0681818181816922E-3</v>
      </c>
      <c r="AC84" s="136" t="s">
        <v>253</v>
      </c>
      <c r="AD84" s="136">
        <v>12.6</v>
      </c>
      <c r="AE84" s="136" t="s">
        <v>618</v>
      </c>
      <c r="AF84" s="136" t="s">
        <v>618</v>
      </c>
      <c r="AG84" s="136">
        <v>0</v>
      </c>
      <c r="AH84" s="136">
        <v>16.299999999999812</v>
      </c>
      <c r="AI84" s="136">
        <v>0</v>
      </c>
      <c r="AJ84" s="127">
        <v>257</v>
      </c>
      <c r="AK84" s="127">
        <v>258.2</v>
      </c>
      <c r="AL84" s="127">
        <v>254.5</v>
      </c>
      <c r="AM84" s="127">
        <v>257</v>
      </c>
      <c r="AN84" s="127">
        <v>252.75</v>
      </c>
      <c r="AO84" s="127">
        <v>3.5</v>
      </c>
      <c r="AP84" s="127" t="s">
        <v>618</v>
      </c>
      <c r="AQ84" s="14">
        <v>47.5</v>
      </c>
      <c r="AR84" s="127" t="s">
        <v>618</v>
      </c>
      <c r="AS84" s="14">
        <v>21.199999999999534</v>
      </c>
      <c r="AT84" s="1">
        <v>250</v>
      </c>
      <c r="AU84" s="1">
        <v>253.1</v>
      </c>
      <c r="AV84" s="1">
        <v>249.1</v>
      </c>
      <c r="AW84" s="1">
        <v>252</v>
      </c>
      <c r="AX84" s="1">
        <v>250</v>
      </c>
      <c r="AY84" s="1">
        <v>254.9</v>
      </c>
      <c r="AZ84" s="1">
        <v>249.1</v>
      </c>
      <c r="BA84" s="1">
        <v>254.3</v>
      </c>
      <c r="BB84" s="8"/>
      <c r="BC84" s="8"/>
      <c r="BD84" s="62"/>
      <c r="BE84" s="62"/>
      <c r="BF84" s="8"/>
      <c r="BG84" s="8"/>
      <c r="BH84" s="62"/>
      <c r="BI84" s="62"/>
      <c r="BJ84" s="165"/>
      <c r="BK84" s="165"/>
      <c r="BL84" s="164"/>
      <c r="BM84" s="164"/>
      <c r="BN84" s="8"/>
      <c r="BO84" s="8"/>
      <c r="BP84" s="62"/>
      <c r="BQ84" s="62"/>
      <c r="BR84" s="1"/>
      <c r="BS84" s="1"/>
      <c r="BT84" s="1"/>
      <c r="BU84" s="1"/>
      <c r="BV84" s="86"/>
      <c r="BW84" s="1"/>
      <c r="BX84" s="1"/>
      <c r="BY84" s="1"/>
      <c r="BZ84" s="1"/>
      <c r="CA84" s="1"/>
      <c r="CB84" s="1"/>
      <c r="CC84" s="86">
        <v>75.2</v>
      </c>
      <c r="CD84" s="1">
        <v>257.39999999999998</v>
      </c>
      <c r="CE84" s="1">
        <v>317</v>
      </c>
      <c r="CF84" s="1">
        <v>320</v>
      </c>
      <c r="CG84" s="1">
        <v>0.99062499999999998</v>
      </c>
      <c r="CH84">
        <v>99.35</v>
      </c>
      <c r="CI84">
        <v>13588</v>
      </c>
      <c r="CJ84" s="101">
        <v>1</v>
      </c>
      <c r="CK84" s="101">
        <v>1</v>
      </c>
      <c r="CL84" s="1">
        <v>2.3000000000000114</v>
      </c>
      <c r="CM84" s="1">
        <v>25.4</v>
      </c>
      <c r="CN84" s="14">
        <v>4.5</v>
      </c>
      <c r="CO84" s="14">
        <v>45.200000000000053</v>
      </c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</row>
    <row r="85" spans="1:176" s="12" customFormat="1">
      <c r="A85" s="1">
        <v>2013</v>
      </c>
      <c r="B85" s="1">
        <v>3</v>
      </c>
      <c r="C85" s="24">
        <v>41387</v>
      </c>
      <c r="D85" s="1">
        <v>252.3</v>
      </c>
      <c r="E85" s="1">
        <v>253.4</v>
      </c>
      <c r="F85" s="1">
        <v>248.3</v>
      </c>
      <c r="G85" s="1">
        <v>249.4</v>
      </c>
      <c r="H85" s="1">
        <v>91.43</v>
      </c>
      <c r="I85" s="1">
        <v>3</v>
      </c>
      <c r="J85" s="8"/>
      <c r="K85" s="8"/>
      <c r="L85" s="142"/>
      <c r="M85" s="142"/>
      <c r="N85" s="27">
        <v>5.0999999999999943</v>
      </c>
      <c r="O85" s="27">
        <v>258.7</v>
      </c>
      <c r="P85" s="27">
        <v>243.3</v>
      </c>
      <c r="Q85" s="27" t="s">
        <v>618</v>
      </c>
      <c r="R85" s="27" t="s">
        <v>618</v>
      </c>
      <c r="S85" s="27" t="s">
        <v>618</v>
      </c>
      <c r="T85" s="27" t="s">
        <v>618</v>
      </c>
      <c r="U85" s="27" t="s">
        <v>618</v>
      </c>
      <c r="V85" s="158">
        <v>0</v>
      </c>
      <c r="W85" s="27">
        <v>53.599999999999795</v>
      </c>
      <c r="X85" s="27">
        <v>53.599999999999795</v>
      </c>
      <c r="Y85" s="27">
        <v>0</v>
      </c>
      <c r="Z85" s="29">
        <v>89.61</v>
      </c>
      <c r="AA85" s="139">
        <v>3.1</v>
      </c>
      <c r="AB85" s="151">
        <v>1.098901098901095E-2</v>
      </c>
      <c r="AC85" s="136" t="s">
        <v>253</v>
      </c>
      <c r="AD85" s="136">
        <v>12.5</v>
      </c>
      <c r="AE85" s="136" t="s">
        <v>618</v>
      </c>
      <c r="AF85" s="136" t="s">
        <v>618</v>
      </c>
      <c r="AG85" s="136">
        <v>0</v>
      </c>
      <c r="AH85" s="136">
        <v>16.299999999999812</v>
      </c>
      <c r="AI85" s="136">
        <v>0</v>
      </c>
      <c r="AJ85" s="127">
        <v>250</v>
      </c>
      <c r="AK85" s="127">
        <v>254.9</v>
      </c>
      <c r="AL85" s="127">
        <v>249.1</v>
      </c>
      <c r="AM85" s="127">
        <v>250.8</v>
      </c>
      <c r="AN85" s="127">
        <v>250.2</v>
      </c>
      <c r="AO85" s="127">
        <v>2.9000000000000057</v>
      </c>
      <c r="AP85" s="127" t="s">
        <v>618</v>
      </c>
      <c r="AQ85" s="14">
        <v>47.5</v>
      </c>
      <c r="AR85" s="127" t="s">
        <v>618</v>
      </c>
      <c r="AS85" s="14">
        <v>21.199999999999534</v>
      </c>
      <c r="AT85" s="1">
        <v>258.39999999999998</v>
      </c>
      <c r="AU85" s="1">
        <v>259.10000000000002</v>
      </c>
      <c r="AV85" s="1">
        <v>257.8</v>
      </c>
      <c r="AW85" s="1">
        <v>258.7</v>
      </c>
      <c r="AX85" s="1">
        <v>258.39999999999998</v>
      </c>
      <c r="AY85" s="1">
        <v>261.39999999999998</v>
      </c>
      <c r="AZ85" s="1">
        <v>257.8</v>
      </c>
      <c r="BA85" s="1">
        <v>260.7</v>
      </c>
      <c r="BB85" s="8"/>
      <c r="BC85" s="8"/>
      <c r="BD85" s="62"/>
      <c r="BE85" s="62"/>
      <c r="BF85" s="8"/>
      <c r="BG85" s="8"/>
      <c r="BH85" s="62"/>
      <c r="BI85" s="62"/>
      <c r="BJ85" s="165"/>
      <c r="BK85" s="165"/>
      <c r="BL85" s="164"/>
      <c r="BM85" s="164"/>
      <c r="BN85" s="8"/>
      <c r="BO85" s="8"/>
      <c r="BP85" s="62"/>
      <c r="BQ85" s="62"/>
      <c r="BR85" s="1"/>
      <c r="BS85" s="1"/>
      <c r="BT85" s="1"/>
      <c r="BU85" s="1"/>
      <c r="BV85" s="86"/>
      <c r="BW85" s="1"/>
      <c r="BX85" s="1"/>
      <c r="BY85" s="1"/>
      <c r="BZ85" s="1"/>
      <c r="CA85" s="1"/>
      <c r="CB85" s="1"/>
      <c r="CC85" s="86">
        <v>74.099999999999994</v>
      </c>
      <c r="CD85" s="1">
        <v>251.5</v>
      </c>
      <c r="CE85" s="1">
        <v>317</v>
      </c>
      <c r="CF85" s="1">
        <v>444</v>
      </c>
      <c r="CG85" s="1">
        <v>0.713963963963964</v>
      </c>
      <c r="CH85">
        <v>99.49</v>
      </c>
      <c r="CI85">
        <v>13912</v>
      </c>
      <c r="CJ85" s="101">
        <v>1</v>
      </c>
      <c r="CK85" s="101">
        <v>1</v>
      </c>
      <c r="CL85" s="1">
        <v>1.7000000000000455</v>
      </c>
      <c r="CM85" s="1">
        <v>27.100000000000051</v>
      </c>
      <c r="CN85" s="14" t="s">
        <v>618</v>
      </c>
      <c r="CO85" s="14">
        <v>45.200000000000053</v>
      </c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</row>
    <row r="86" spans="1:176" s="12" customFormat="1">
      <c r="A86" s="1">
        <v>2013</v>
      </c>
      <c r="B86" s="1">
        <v>5</v>
      </c>
      <c r="C86" s="24">
        <v>41389</v>
      </c>
      <c r="D86" s="1">
        <v>260.10000000000002</v>
      </c>
      <c r="E86" s="1">
        <v>263.10000000000002</v>
      </c>
      <c r="F86" s="1">
        <v>257.2</v>
      </c>
      <c r="G86" s="1">
        <v>259.10000000000002</v>
      </c>
      <c r="H86" s="1">
        <v>93.64</v>
      </c>
      <c r="I86" s="1">
        <v>3</v>
      </c>
      <c r="J86" s="8"/>
      <c r="K86" s="8"/>
      <c r="L86" s="142"/>
      <c r="M86" s="142"/>
      <c r="N86" s="27">
        <v>5.9000000000000341</v>
      </c>
      <c r="O86" s="27">
        <v>254.5</v>
      </c>
      <c r="P86" s="27">
        <v>244.3</v>
      </c>
      <c r="Q86" s="27">
        <v>1</v>
      </c>
      <c r="R86" s="27" t="s">
        <v>618</v>
      </c>
      <c r="S86" s="27" t="s">
        <v>618</v>
      </c>
      <c r="T86" s="27" t="s">
        <v>618</v>
      </c>
      <c r="U86" s="27" t="s">
        <v>618</v>
      </c>
      <c r="V86" s="158">
        <v>0</v>
      </c>
      <c r="W86" s="27">
        <v>53.599999999999795</v>
      </c>
      <c r="X86" s="27">
        <v>53.599999999999795</v>
      </c>
      <c r="Y86" s="27">
        <v>0</v>
      </c>
      <c r="Z86" s="29">
        <v>91.45</v>
      </c>
      <c r="AA86" s="139">
        <v>3.5</v>
      </c>
      <c r="AB86" s="151">
        <v>2.4540564769161888E-2</v>
      </c>
      <c r="AC86" s="136" t="s">
        <v>253</v>
      </c>
      <c r="AD86" s="136">
        <v>12.4</v>
      </c>
      <c r="AE86" s="136" t="s">
        <v>618</v>
      </c>
      <c r="AF86" s="136" t="s">
        <v>618</v>
      </c>
      <c r="AG86" s="136">
        <v>0</v>
      </c>
      <c r="AH86" s="136">
        <v>16.299999999999812</v>
      </c>
      <c r="AI86" s="136">
        <v>0</v>
      </c>
      <c r="AJ86" s="127">
        <v>258.39999999999998</v>
      </c>
      <c r="AK86" s="127">
        <v>263.10000000000002</v>
      </c>
      <c r="AL86" s="127">
        <v>257.8</v>
      </c>
      <c r="AM86" s="127">
        <v>262.3</v>
      </c>
      <c r="AN86" s="127">
        <v>254.82499999999999</v>
      </c>
      <c r="AO86" s="127">
        <v>1</v>
      </c>
      <c r="AP86" s="127" t="s">
        <v>618</v>
      </c>
      <c r="AQ86" s="14">
        <v>47.5</v>
      </c>
      <c r="AR86" s="127" t="s">
        <v>618</v>
      </c>
      <c r="AS86" s="14">
        <v>21.199999999999534</v>
      </c>
      <c r="AT86" s="1">
        <v>259.5</v>
      </c>
      <c r="AU86" s="1">
        <v>260.2</v>
      </c>
      <c r="AV86" s="1">
        <v>259</v>
      </c>
      <c r="AW86" s="1">
        <v>260.2</v>
      </c>
      <c r="AX86" s="1">
        <v>259.5</v>
      </c>
      <c r="AY86" s="1">
        <v>260.7</v>
      </c>
      <c r="AZ86" s="1">
        <v>259</v>
      </c>
      <c r="BA86" s="1">
        <v>260.7</v>
      </c>
      <c r="BB86" s="8"/>
      <c r="BC86" s="8"/>
      <c r="BD86" s="62"/>
      <c r="BE86" s="62"/>
      <c r="BF86" s="8"/>
      <c r="BG86" s="8"/>
      <c r="BH86" s="62"/>
      <c r="BI86" s="62"/>
      <c r="BJ86" s="165"/>
      <c r="BK86" s="165"/>
      <c r="BL86" s="164"/>
      <c r="BM86" s="164"/>
      <c r="BN86" s="8"/>
      <c r="BO86" s="8"/>
      <c r="BP86" s="62"/>
      <c r="BQ86" s="62"/>
      <c r="BR86" s="1"/>
      <c r="BS86" s="1"/>
      <c r="BT86" s="1"/>
      <c r="BU86" s="1"/>
      <c r="BV86" s="86"/>
      <c r="BW86" s="1"/>
      <c r="BX86" s="1"/>
      <c r="BY86" s="1"/>
      <c r="BZ86" s="1"/>
      <c r="CA86" s="1"/>
      <c r="CB86" s="1"/>
      <c r="CC86" s="86">
        <v>75</v>
      </c>
      <c r="CD86" s="1">
        <v>262.5</v>
      </c>
      <c r="CE86" s="1">
        <v>231</v>
      </c>
      <c r="CF86" s="1">
        <v>284</v>
      </c>
      <c r="CG86" s="1">
        <v>0.81338028169014087</v>
      </c>
      <c r="CH86">
        <v>99.344999999999999</v>
      </c>
      <c r="CI86">
        <v>13976</v>
      </c>
      <c r="CJ86" s="101">
        <v>1</v>
      </c>
      <c r="CK86" s="101">
        <v>1</v>
      </c>
      <c r="CL86" s="1">
        <v>4.5</v>
      </c>
      <c r="CM86" s="1">
        <v>31.600000000000051</v>
      </c>
      <c r="CN86" s="14">
        <v>0.60000000000002274</v>
      </c>
      <c r="CO86" s="14">
        <v>45.800000000000075</v>
      </c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</row>
    <row r="87" spans="1:176" s="12" customFormat="1">
      <c r="A87" s="1">
        <v>2013</v>
      </c>
      <c r="B87" s="1">
        <v>6</v>
      </c>
      <c r="C87" s="24">
        <v>41390</v>
      </c>
      <c r="D87" s="1">
        <v>264</v>
      </c>
      <c r="E87" s="1">
        <v>265.8</v>
      </c>
      <c r="F87" s="1">
        <v>255</v>
      </c>
      <c r="G87" s="1">
        <v>257.3</v>
      </c>
      <c r="H87" s="1">
        <v>93.58</v>
      </c>
      <c r="I87" s="1">
        <v>3</v>
      </c>
      <c r="J87" s="8"/>
      <c r="K87" s="8"/>
      <c r="L87" s="142"/>
      <c r="M87" s="142"/>
      <c r="N87" s="27">
        <v>10.8</v>
      </c>
      <c r="O87" s="27">
        <v>265</v>
      </c>
      <c r="P87" s="27">
        <v>253.2</v>
      </c>
      <c r="Q87" s="27" t="s">
        <v>618</v>
      </c>
      <c r="R87" s="27" t="s">
        <v>618</v>
      </c>
      <c r="S87" s="27" t="s">
        <v>618</v>
      </c>
      <c r="T87" s="27" t="s">
        <v>618</v>
      </c>
      <c r="U87" s="27" t="s">
        <v>618</v>
      </c>
      <c r="V87" s="158">
        <v>0</v>
      </c>
      <c r="W87" s="27">
        <v>53.599999999999795</v>
      </c>
      <c r="X87" s="27">
        <v>53.599999999999795</v>
      </c>
      <c r="Y87" s="27">
        <v>0</v>
      </c>
      <c r="Z87" s="29">
        <v>93.16</v>
      </c>
      <c r="AA87" s="139">
        <v>6.5</v>
      </c>
      <c r="AB87" s="151">
        <v>2.4171497320354396E-2</v>
      </c>
      <c r="AC87" s="136" t="s">
        <v>253</v>
      </c>
      <c r="AD87" s="136">
        <v>12.9</v>
      </c>
      <c r="AE87" s="136" t="s">
        <v>618</v>
      </c>
      <c r="AF87" s="136">
        <v>0.5</v>
      </c>
      <c r="AG87" s="136">
        <v>0.5</v>
      </c>
      <c r="AH87" s="136">
        <v>16.799999999999812</v>
      </c>
      <c r="AI87" s="136">
        <v>0</v>
      </c>
      <c r="AJ87" s="127">
        <v>259.5</v>
      </c>
      <c r="AK87" s="127">
        <v>265.8</v>
      </c>
      <c r="AL87" s="127">
        <v>259</v>
      </c>
      <c r="AM87" s="127">
        <v>262.60000000000002</v>
      </c>
      <c r="AN87" s="127">
        <v>258.17500000000001</v>
      </c>
      <c r="AO87" s="127">
        <v>6.6999999999999886</v>
      </c>
      <c r="AP87" s="127" t="s">
        <v>618</v>
      </c>
      <c r="AQ87" s="14">
        <v>47.5</v>
      </c>
      <c r="AR87" s="127" t="s">
        <v>618</v>
      </c>
      <c r="AS87" s="14">
        <v>21.199999999999534</v>
      </c>
      <c r="AT87" s="1">
        <v>257</v>
      </c>
      <c r="AU87" s="1">
        <v>257.7</v>
      </c>
      <c r="AV87" s="1">
        <v>256.39999999999998</v>
      </c>
      <c r="AW87" s="1">
        <v>257.60000000000002</v>
      </c>
      <c r="AX87" s="1">
        <v>257</v>
      </c>
      <c r="AY87" s="1">
        <v>259.5</v>
      </c>
      <c r="AZ87" s="1">
        <v>256.10000000000002</v>
      </c>
      <c r="BA87" s="1">
        <v>258.8</v>
      </c>
      <c r="BB87" s="8"/>
      <c r="BC87" s="8"/>
      <c r="BD87" s="62"/>
      <c r="BE87" s="62"/>
      <c r="BF87" s="8"/>
      <c r="BG87" s="8"/>
      <c r="BH87" s="62"/>
      <c r="BI87" s="62"/>
      <c r="BJ87" s="165"/>
      <c r="BK87" s="165"/>
      <c r="BL87" s="164"/>
      <c r="BM87" s="164"/>
      <c r="BN87" s="8"/>
      <c r="BO87" s="8"/>
      <c r="BP87" s="62"/>
      <c r="BQ87" s="62"/>
      <c r="BR87" s="1"/>
      <c r="BS87" s="1"/>
      <c r="BT87" s="1"/>
      <c r="BU87" s="1"/>
      <c r="BV87" s="86"/>
      <c r="BW87" s="1"/>
      <c r="BX87" s="1"/>
      <c r="BY87" s="1"/>
      <c r="BZ87" s="1"/>
      <c r="CA87" s="1"/>
      <c r="CB87" s="1"/>
      <c r="CC87" s="86">
        <v>76.8</v>
      </c>
      <c r="CD87" s="1">
        <v>264.39999999999998</v>
      </c>
      <c r="CE87" s="1">
        <v>335</v>
      </c>
      <c r="CF87" s="1">
        <v>330</v>
      </c>
      <c r="CG87" s="1">
        <v>1.0151515151515151</v>
      </c>
      <c r="CH87">
        <v>97.863500000000002</v>
      </c>
      <c r="CI87">
        <v>13844</v>
      </c>
      <c r="CJ87" s="101">
        <v>1</v>
      </c>
      <c r="CK87" s="101">
        <v>1</v>
      </c>
      <c r="CL87" s="1">
        <v>3</v>
      </c>
      <c r="CM87" s="1">
        <v>34.600000000000051</v>
      </c>
      <c r="CN87" s="14" t="s">
        <v>618</v>
      </c>
      <c r="CO87" s="14">
        <v>45.800000000000075</v>
      </c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</row>
    <row r="88" spans="1:176" s="12" customFormat="1">
      <c r="A88" s="1">
        <v>2013</v>
      </c>
      <c r="B88" s="1">
        <v>3</v>
      </c>
      <c r="C88" s="24">
        <v>41394</v>
      </c>
      <c r="D88" s="1">
        <v>260</v>
      </c>
      <c r="E88" s="1">
        <v>262.89999999999998</v>
      </c>
      <c r="F88" s="1">
        <v>259</v>
      </c>
      <c r="G88" s="1">
        <v>262.8</v>
      </c>
      <c r="H88" s="1">
        <v>93.46</v>
      </c>
      <c r="I88" s="1">
        <v>3</v>
      </c>
      <c r="J88" s="8"/>
      <c r="K88" s="8"/>
      <c r="L88" s="142"/>
      <c r="M88" s="142"/>
      <c r="N88" s="27">
        <v>3.8999999999999773</v>
      </c>
      <c r="O88" s="27">
        <v>268.10000000000002</v>
      </c>
      <c r="P88" s="27">
        <v>246.5</v>
      </c>
      <c r="Q88" s="27" t="s">
        <v>618</v>
      </c>
      <c r="R88" s="27" t="s">
        <v>618</v>
      </c>
      <c r="S88" s="27" t="s">
        <v>618</v>
      </c>
      <c r="T88" s="27" t="s">
        <v>618</v>
      </c>
      <c r="U88" s="27" t="s">
        <v>618</v>
      </c>
      <c r="V88" s="158">
        <v>0</v>
      </c>
      <c r="W88" s="27">
        <v>53.599999999999795</v>
      </c>
      <c r="X88" s="27">
        <v>53.599999999999795</v>
      </c>
      <c r="Y88" s="27">
        <v>0</v>
      </c>
      <c r="Z88" s="29">
        <v>94.56</v>
      </c>
      <c r="AA88" s="139">
        <v>2.2999999999999998</v>
      </c>
      <c r="AB88" s="151">
        <v>6.40751815463525E-4</v>
      </c>
      <c r="AC88" s="136">
        <v>0</v>
      </c>
      <c r="AD88" s="136">
        <v>12.8</v>
      </c>
      <c r="AE88" s="136" t="s">
        <v>618</v>
      </c>
      <c r="AF88" s="136" t="s">
        <v>618</v>
      </c>
      <c r="AG88" s="136">
        <v>0</v>
      </c>
      <c r="AH88" s="136">
        <v>16.799999999999812</v>
      </c>
      <c r="AI88" s="136">
        <v>0</v>
      </c>
      <c r="AJ88" s="127">
        <v>257</v>
      </c>
      <c r="AK88" s="127">
        <v>261.60000000000002</v>
      </c>
      <c r="AL88" s="127">
        <v>256.10000000000002</v>
      </c>
      <c r="AM88" s="127">
        <v>261</v>
      </c>
      <c r="AN88" s="127">
        <v>259.17500000000001</v>
      </c>
      <c r="AO88" s="127">
        <v>2.8000000000000114</v>
      </c>
      <c r="AP88" s="127">
        <v>-0.90000000000002278</v>
      </c>
      <c r="AQ88" s="14">
        <v>46.6</v>
      </c>
      <c r="AR88" s="127" t="s">
        <v>618</v>
      </c>
      <c r="AS88" s="14">
        <v>21.199999999999534</v>
      </c>
      <c r="AT88" s="1">
        <v>264.3</v>
      </c>
      <c r="AU88" s="1">
        <v>265.7</v>
      </c>
      <c r="AV88" s="1">
        <v>263.60000000000002</v>
      </c>
      <c r="AW88" s="1">
        <v>265</v>
      </c>
      <c r="AX88" s="1">
        <v>264.3</v>
      </c>
      <c r="AY88" s="1">
        <v>265.7</v>
      </c>
      <c r="AZ88" s="1">
        <v>263.60000000000002</v>
      </c>
      <c r="BA88" s="1">
        <v>263.60000000000002</v>
      </c>
      <c r="BB88" s="8"/>
      <c r="BC88" s="8"/>
      <c r="BD88" s="62"/>
      <c r="BE88" s="62"/>
      <c r="BF88" s="8"/>
      <c r="BG88" s="8"/>
      <c r="BH88" s="62"/>
      <c r="BI88" s="62"/>
      <c r="BJ88" s="165"/>
      <c r="BK88" s="165"/>
      <c r="BL88" s="164"/>
      <c r="BM88" s="164"/>
      <c r="BN88" s="8"/>
      <c r="BO88" s="8"/>
      <c r="BP88" s="62"/>
      <c r="BQ88" s="62"/>
      <c r="BR88" s="1"/>
      <c r="BS88" s="1"/>
      <c r="BT88" s="1"/>
      <c r="BU88" s="1"/>
      <c r="BV88" s="86"/>
      <c r="BW88" s="1"/>
      <c r="BX88" s="1"/>
      <c r="BY88" s="1"/>
      <c r="BZ88" s="1"/>
      <c r="CA88" s="1"/>
      <c r="CB88" s="1"/>
      <c r="CC88" s="86">
        <v>77.5</v>
      </c>
      <c r="CD88" s="1">
        <v>259.60000000000002</v>
      </c>
      <c r="CE88" s="1">
        <v>369</v>
      </c>
      <c r="CF88" s="1">
        <v>268</v>
      </c>
      <c r="CG88" s="1">
        <v>1.3768656716417911</v>
      </c>
      <c r="CH88">
        <v>97.382499999999993</v>
      </c>
      <c r="CI88">
        <v>13846</v>
      </c>
      <c r="CJ88" s="101">
        <v>1</v>
      </c>
      <c r="CK88" s="101">
        <v>1</v>
      </c>
      <c r="CL88" s="1">
        <v>-3.3000000000000114</v>
      </c>
      <c r="CM88" s="1">
        <v>31.3</v>
      </c>
      <c r="CN88" s="14" t="s">
        <v>618</v>
      </c>
      <c r="CO88" s="14">
        <v>45.800000000000075</v>
      </c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</row>
    <row r="89" spans="1:176" s="12" customFormat="1">
      <c r="A89" s="1">
        <v>2013</v>
      </c>
      <c r="B89" s="1">
        <v>4</v>
      </c>
      <c r="C89" s="24">
        <v>41395</v>
      </c>
      <c r="D89" s="1">
        <v>261</v>
      </c>
      <c r="E89" s="1">
        <v>261.7</v>
      </c>
      <c r="F89" s="1">
        <v>258.10000000000002</v>
      </c>
      <c r="G89" s="1">
        <v>259.3</v>
      </c>
      <c r="H89" s="1">
        <v>91.03</v>
      </c>
      <c r="I89" s="1">
        <v>4</v>
      </c>
      <c r="J89" s="8"/>
      <c r="K89" s="8"/>
      <c r="L89" s="142"/>
      <c r="M89" s="142"/>
      <c r="N89" s="27">
        <v>3.5999999999999659</v>
      </c>
      <c r="O89" s="27">
        <v>266.7</v>
      </c>
      <c r="P89" s="27">
        <v>258.89999999999998</v>
      </c>
      <c r="Q89" s="27" t="s">
        <v>618</v>
      </c>
      <c r="R89" s="27" t="s">
        <v>618</v>
      </c>
      <c r="S89" s="27" t="s">
        <v>252</v>
      </c>
      <c r="T89" s="27" t="s">
        <v>618</v>
      </c>
      <c r="U89" s="27">
        <v>6.4000000000000341</v>
      </c>
      <c r="V89" s="158">
        <v>6.4000000000000341</v>
      </c>
      <c r="W89" s="27">
        <v>59.999999999999829</v>
      </c>
      <c r="X89" s="27">
        <v>59.999999999999829</v>
      </c>
      <c r="Y89" s="27">
        <v>0</v>
      </c>
      <c r="Z89" s="29">
        <v>93.05</v>
      </c>
      <c r="AA89" s="139">
        <v>2.2000000000000002</v>
      </c>
      <c r="AB89" s="151">
        <v>1.2823252831801746E-3</v>
      </c>
      <c r="AC89" s="136">
        <v>0</v>
      </c>
      <c r="AD89" s="136">
        <v>13.1</v>
      </c>
      <c r="AE89" s="136" t="s">
        <v>618</v>
      </c>
      <c r="AF89" s="136" t="s">
        <v>618</v>
      </c>
      <c r="AG89" s="136">
        <v>0</v>
      </c>
      <c r="AH89" s="136">
        <v>16.799999999999812</v>
      </c>
      <c r="AI89" s="136">
        <v>0</v>
      </c>
      <c r="AJ89" s="127">
        <v>264.3</v>
      </c>
      <c r="AK89" s="127">
        <v>265.7</v>
      </c>
      <c r="AL89" s="127">
        <v>258.10000000000002</v>
      </c>
      <c r="AM89" s="127">
        <v>259</v>
      </c>
      <c r="AN89" s="127">
        <v>261.22500000000002</v>
      </c>
      <c r="AO89" s="127">
        <v>1.6999999999999886</v>
      </c>
      <c r="AP89" s="127" t="s">
        <v>618</v>
      </c>
      <c r="AQ89" s="14">
        <v>46.6</v>
      </c>
      <c r="AR89" s="127" t="s">
        <v>618</v>
      </c>
      <c r="AS89" s="14">
        <v>21.199999999999534</v>
      </c>
      <c r="AT89" s="1">
        <v>259.60000000000002</v>
      </c>
      <c r="AU89" s="1">
        <v>260.8</v>
      </c>
      <c r="AV89" s="1">
        <v>258.7</v>
      </c>
      <c r="AW89" s="1">
        <v>259.2</v>
      </c>
      <c r="AX89" s="1">
        <v>259.60000000000002</v>
      </c>
      <c r="AY89" s="1">
        <v>260.8</v>
      </c>
      <c r="AZ89" s="1">
        <v>257.10000000000002</v>
      </c>
      <c r="BA89" s="1">
        <v>257.2</v>
      </c>
      <c r="BB89" s="8"/>
      <c r="BC89" s="8"/>
      <c r="BD89" s="62"/>
      <c r="BE89" s="62"/>
      <c r="BF89" s="8"/>
      <c r="BG89" s="8"/>
      <c r="BH89" s="62"/>
      <c r="BI89" s="62"/>
      <c r="BJ89" s="165"/>
      <c r="BK89" s="165"/>
      <c r="BL89" s="164"/>
      <c r="BM89" s="164"/>
      <c r="BN89" s="8"/>
      <c r="BO89" s="8"/>
      <c r="BP89" s="62"/>
      <c r="BQ89" s="62"/>
      <c r="BR89" s="1"/>
      <c r="BS89" s="1"/>
      <c r="BT89" s="1"/>
      <c r="BU89" s="1"/>
      <c r="BV89" s="86"/>
      <c r="BW89" s="1"/>
      <c r="BX89" s="1"/>
      <c r="BY89" s="1"/>
      <c r="BZ89" s="1"/>
      <c r="CA89" s="1"/>
      <c r="CB89" s="1"/>
      <c r="CC89" s="86">
        <v>77.5</v>
      </c>
      <c r="CD89" s="1">
        <v>261.2</v>
      </c>
      <c r="CE89" s="1">
        <v>390</v>
      </c>
      <c r="CF89" s="1">
        <v>359</v>
      </c>
      <c r="CG89" s="1">
        <v>1.0863509749303621</v>
      </c>
      <c r="CH89">
        <v>97.305000000000007</v>
      </c>
      <c r="CI89">
        <v>13760</v>
      </c>
      <c r="CJ89" s="101">
        <v>1</v>
      </c>
      <c r="CK89" s="101">
        <v>1</v>
      </c>
      <c r="CL89" s="1">
        <v>-7.1000000000000227</v>
      </c>
      <c r="CM89" s="1">
        <v>24.2</v>
      </c>
      <c r="CN89" s="14" t="s">
        <v>618</v>
      </c>
      <c r="CO89" s="14">
        <v>45.800000000000075</v>
      </c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</row>
    <row r="90" spans="1:176" s="12" customFormat="1">
      <c r="A90" s="1">
        <v>2013</v>
      </c>
      <c r="B90" s="1">
        <v>5</v>
      </c>
      <c r="C90" s="24">
        <v>41396</v>
      </c>
      <c r="D90" s="1">
        <v>252.5</v>
      </c>
      <c r="E90" s="1">
        <v>255.1</v>
      </c>
      <c r="F90" s="1">
        <v>250.8</v>
      </c>
      <c r="G90" s="1">
        <v>253.5</v>
      </c>
      <c r="H90" s="1">
        <v>96.16</v>
      </c>
      <c r="I90" s="1">
        <v>4</v>
      </c>
      <c r="J90" s="8"/>
      <c r="K90" s="8"/>
      <c r="L90" s="142"/>
      <c r="M90" s="142"/>
      <c r="N90" s="27">
        <v>4.2999999999999829</v>
      </c>
      <c r="O90" s="27">
        <v>262.89999999999998</v>
      </c>
      <c r="P90" s="27">
        <v>255.7</v>
      </c>
      <c r="Q90" s="27">
        <v>-1</v>
      </c>
      <c r="R90" s="27" t="s">
        <v>618</v>
      </c>
      <c r="S90" s="27" t="s">
        <v>618</v>
      </c>
      <c r="T90" s="27" t="s">
        <v>618</v>
      </c>
      <c r="U90" s="27" t="s">
        <v>618</v>
      </c>
      <c r="V90" s="158">
        <v>0</v>
      </c>
      <c r="W90" s="27">
        <v>59.999999999999829</v>
      </c>
      <c r="X90" s="27">
        <v>59.999999999999829</v>
      </c>
      <c r="Y90" s="27">
        <v>0</v>
      </c>
      <c r="Z90" s="29">
        <v>91.21</v>
      </c>
      <c r="AA90" s="139">
        <v>2.6</v>
      </c>
      <c r="AB90" s="151">
        <v>2.6000427990584107E-2</v>
      </c>
      <c r="AC90" s="136" t="s">
        <v>255</v>
      </c>
      <c r="AD90" s="136">
        <v>12.9</v>
      </c>
      <c r="AE90" s="136">
        <v>9.5</v>
      </c>
      <c r="AF90" s="136" t="s">
        <v>618</v>
      </c>
      <c r="AG90" s="136">
        <v>9.5</v>
      </c>
      <c r="AH90" s="136">
        <v>26.299999999999812</v>
      </c>
      <c r="AI90" s="136">
        <v>0</v>
      </c>
      <c r="AJ90" s="127">
        <v>259.60000000000002</v>
      </c>
      <c r="AK90" s="127">
        <v>260.8</v>
      </c>
      <c r="AL90" s="127">
        <v>250.8</v>
      </c>
      <c r="AM90" s="127">
        <v>251.3</v>
      </c>
      <c r="AN90" s="127">
        <v>258.47500000000002</v>
      </c>
      <c r="AO90" s="127">
        <v>1</v>
      </c>
      <c r="AP90" s="127" t="s">
        <v>618</v>
      </c>
      <c r="AQ90" s="14">
        <v>46.6</v>
      </c>
      <c r="AR90" s="127" t="s">
        <v>618</v>
      </c>
      <c r="AS90" s="14">
        <v>21.199999999999534</v>
      </c>
      <c r="AT90" s="1">
        <v>256</v>
      </c>
      <c r="AU90" s="1">
        <v>257.89999999999998</v>
      </c>
      <c r="AV90" s="1">
        <v>256</v>
      </c>
      <c r="AW90" s="1">
        <v>256.3</v>
      </c>
      <c r="AX90" s="1">
        <v>256</v>
      </c>
      <c r="AY90" s="1">
        <v>257.89999999999998</v>
      </c>
      <c r="AZ90" s="1">
        <v>255.3</v>
      </c>
      <c r="BA90" s="1">
        <v>255.6</v>
      </c>
      <c r="BB90" s="8"/>
      <c r="BC90" s="8"/>
      <c r="BD90" s="62"/>
      <c r="BE90" s="62"/>
      <c r="BF90" s="8"/>
      <c r="BG90" s="8"/>
      <c r="BH90" s="62"/>
      <c r="BI90" s="62"/>
      <c r="BJ90" s="165"/>
      <c r="BK90" s="165"/>
      <c r="BL90" s="164"/>
      <c r="BM90" s="164"/>
      <c r="BN90" s="8"/>
      <c r="BO90" s="8"/>
      <c r="BP90" s="62"/>
      <c r="BQ90" s="62"/>
      <c r="BR90" s="1"/>
      <c r="BS90" s="1"/>
      <c r="BT90" s="1"/>
      <c r="BU90" s="1"/>
      <c r="BV90" s="86"/>
      <c r="BW90" s="1"/>
      <c r="BX90" s="1"/>
      <c r="BY90" s="1"/>
      <c r="BZ90" s="1"/>
      <c r="CA90" s="1"/>
      <c r="CB90" s="1"/>
      <c r="CC90" s="86">
        <v>76.900000000000006</v>
      </c>
      <c r="CD90" s="1">
        <v>251.6</v>
      </c>
      <c r="CE90" s="1">
        <v>359</v>
      </c>
      <c r="CF90" s="1">
        <v>311</v>
      </c>
      <c r="CG90" s="1">
        <v>1.1543408360128617</v>
      </c>
      <c r="CH90">
        <v>99.34</v>
      </c>
      <c r="CI90">
        <v>14190</v>
      </c>
      <c r="CJ90" s="101">
        <v>1</v>
      </c>
      <c r="CK90" s="101">
        <v>1</v>
      </c>
      <c r="CL90" s="1">
        <v>8.1999999999999886</v>
      </c>
      <c r="CM90" s="1">
        <v>32.4</v>
      </c>
      <c r="CN90" s="14" t="s">
        <v>618</v>
      </c>
      <c r="CO90" s="14">
        <v>45.800000000000075</v>
      </c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</row>
    <row r="91" spans="1:176" s="12" customFormat="1">
      <c r="A91" s="1">
        <v>2013</v>
      </c>
      <c r="B91" s="1">
        <v>3</v>
      </c>
      <c r="C91" s="24">
        <v>41401</v>
      </c>
      <c r="D91" s="1">
        <v>264.2</v>
      </c>
      <c r="E91" s="1">
        <v>273.5</v>
      </c>
      <c r="F91" s="1">
        <v>264.2</v>
      </c>
      <c r="G91" s="1">
        <v>271</v>
      </c>
      <c r="H91" s="1">
        <v>95.62</v>
      </c>
      <c r="I91" s="1">
        <v>4</v>
      </c>
      <c r="J91" s="8"/>
      <c r="K91" s="8"/>
      <c r="L91" s="142"/>
      <c r="M91" s="142"/>
      <c r="N91" s="27">
        <v>9.3000000000000114</v>
      </c>
      <c r="O91" s="27">
        <v>257.8</v>
      </c>
      <c r="P91" s="27">
        <v>249.2</v>
      </c>
      <c r="Q91" s="27">
        <v>1</v>
      </c>
      <c r="R91" s="27" t="s">
        <v>618</v>
      </c>
      <c r="S91" s="27" t="s">
        <v>618</v>
      </c>
      <c r="T91" s="27" t="s">
        <v>618</v>
      </c>
      <c r="U91" s="27" t="s">
        <v>618</v>
      </c>
      <c r="V91" s="158">
        <v>0</v>
      </c>
      <c r="W91" s="27">
        <v>59.999999999999829</v>
      </c>
      <c r="X91" s="27">
        <v>59.999999999999829</v>
      </c>
      <c r="Y91" s="27">
        <v>0</v>
      </c>
      <c r="Z91" s="29">
        <v>95.48</v>
      </c>
      <c r="AA91" s="139">
        <v>5.6</v>
      </c>
      <c r="AB91" s="151">
        <v>5.6355047786444068E-2</v>
      </c>
      <c r="AC91" s="136" t="s">
        <v>253</v>
      </c>
      <c r="AD91" s="136">
        <v>12.6</v>
      </c>
      <c r="AE91" s="136" t="s">
        <v>618</v>
      </c>
      <c r="AF91" s="136" t="s">
        <v>618</v>
      </c>
      <c r="AG91" s="136">
        <v>0</v>
      </c>
      <c r="AH91" s="136">
        <v>26.299999999999812</v>
      </c>
      <c r="AI91" s="136">
        <v>0</v>
      </c>
      <c r="AJ91" s="127">
        <v>256</v>
      </c>
      <c r="AK91" s="127">
        <v>268.39999999999998</v>
      </c>
      <c r="AL91" s="127">
        <v>255.3</v>
      </c>
      <c r="AM91" s="127">
        <v>267.2</v>
      </c>
      <c r="AN91" s="127">
        <v>259.625</v>
      </c>
      <c r="AO91" s="127">
        <v>6.8000000000000114</v>
      </c>
      <c r="AP91" s="127">
        <v>0.2</v>
      </c>
      <c r="AQ91" s="14">
        <v>46.8</v>
      </c>
      <c r="AR91" s="127" t="s">
        <v>618</v>
      </c>
      <c r="AS91" s="14">
        <v>21.199999999999534</v>
      </c>
      <c r="AT91" s="1">
        <v>270.2</v>
      </c>
      <c r="AU91" s="1">
        <v>270.3</v>
      </c>
      <c r="AV91" s="1">
        <v>269</v>
      </c>
      <c r="AW91" s="1">
        <v>269.8</v>
      </c>
      <c r="AX91" s="1">
        <v>270.2</v>
      </c>
      <c r="AY91" s="1">
        <v>270.3</v>
      </c>
      <c r="AZ91" s="1">
        <v>268.8</v>
      </c>
      <c r="BA91" s="1">
        <v>270</v>
      </c>
      <c r="BB91" s="8"/>
      <c r="BC91" s="8"/>
      <c r="BD91" s="62"/>
      <c r="BE91" s="62"/>
      <c r="BF91" s="8"/>
      <c r="BG91" s="8"/>
      <c r="BH91" s="62"/>
      <c r="BI91" s="62"/>
      <c r="BJ91" s="165"/>
      <c r="BK91" s="165"/>
      <c r="BL91" s="164"/>
      <c r="BM91" s="164"/>
      <c r="BN91" s="8"/>
      <c r="BO91" s="8"/>
      <c r="BP91" s="62"/>
      <c r="BQ91" s="62"/>
      <c r="BR91" s="1"/>
      <c r="BS91" s="1"/>
      <c r="BT91" s="1"/>
      <c r="BU91" s="1"/>
      <c r="BV91" s="86"/>
      <c r="BW91" s="1"/>
      <c r="BX91" s="1"/>
      <c r="BY91" s="1"/>
      <c r="BZ91" s="1"/>
      <c r="CA91" s="1"/>
      <c r="CB91" s="1"/>
      <c r="CC91" s="86">
        <v>83.5</v>
      </c>
      <c r="CD91" s="1">
        <v>266.60000000000002</v>
      </c>
      <c r="CE91" s="1">
        <v>852</v>
      </c>
      <c r="CF91" s="1">
        <v>429</v>
      </c>
      <c r="CG91" s="1">
        <v>1.986013986013986</v>
      </c>
      <c r="CH91">
        <v>98.96</v>
      </c>
      <c r="CI91">
        <v>14224</v>
      </c>
      <c r="CJ91" s="101">
        <v>1</v>
      </c>
      <c r="CK91" s="101">
        <v>1</v>
      </c>
      <c r="CL91" s="1">
        <v>-1.3000000000000114</v>
      </c>
      <c r="CM91" s="1">
        <v>31.1</v>
      </c>
      <c r="CN91" s="14">
        <v>-6</v>
      </c>
      <c r="CO91" s="14">
        <v>39.800000000000075</v>
      </c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</row>
    <row r="92" spans="1:176" s="12" customFormat="1">
      <c r="A92" s="1">
        <v>2013</v>
      </c>
      <c r="B92" s="1">
        <v>4</v>
      </c>
      <c r="C92" s="24">
        <v>41402</v>
      </c>
      <c r="D92" s="1">
        <v>268.89999999999998</v>
      </c>
      <c r="E92" s="1">
        <v>276.7</v>
      </c>
      <c r="F92" s="1">
        <v>266.5</v>
      </c>
      <c r="G92" s="1">
        <v>276.60000000000002</v>
      </c>
      <c r="H92" s="1">
        <v>96.62</v>
      </c>
      <c r="I92" s="1">
        <v>4</v>
      </c>
      <c r="J92" s="8"/>
      <c r="K92" s="8"/>
      <c r="L92" s="142"/>
      <c r="M92" s="142"/>
      <c r="N92" s="27">
        <v>10.199999999999999</v>
      </c>
      <c r="O92" s="27">
        <v>280.3</v>
      </c>
      <c r="P92" s="27">
        <v>261.7</v>
      </c>
      <c r="Q92" s="27" t="s">
        <v>618</v>
      </c>
      <c r="R92" s="27" t="s">
        <v>618</v>
      </c>
      <c r="S92" s="27" t="s">
        <v>618</v>
      </c>
      <c r="T92" s="27" t="s">
        <v>618</v>
      </c>
      <c r="U92" s="27" t="s">
        <v>618</v>
      </c>
      <c r="V92" s="158">
        <v>0</v>
      </c>
      <c r="W92" s="27">
        <v>59.999999999999829</v>
      </c>
      <c r="X92" s="27">
        <v>59.999999999999829</v>
      </c>
      <c r="Y92" s="27">
        <v>0</v>
      </c>
      <c r="Z92" s="29">
        <v>95.72</v>
      </c>
      <c r="AA92" s="139">
        <v>6.1</v>
      </c>
      <c r="AB92" s="151">
        <v>5.6156405990015479E-3</v>
      </c>
      <c r="AC92" s="136" t="s">
        <v>255</v>
      </c>
      <c r="AD92" s="136">
        <v>13.5</v>
      </c>
      <c r="AE92" s="136">
        <v>5.5</v>
      </c>
      <c r="AF92" s="136" t="s">
        <v>618</v>
      </c>
      <c r="AG92" s="136">
        <v>5.5</v>
      </c>
      <c r="AH92" s="136">
        <v>31.799999999999812</v>
      </c>
      <c r="AI92" s="136">
        <v>0</v>
      </c>
      <c r="AJ92" s="127">
        <v>270.2</v>
      </c>
      <c r="AK92" s="127">
        <v>270.3</v>
      </c>
      <c r="AL92" s="127">
        <v>266.5</v>
      </c>
      <c r="AM92" s="127">
        <v>269.60000000000002</v>
      </c>
      <c r="AN92" s="127">
        <v>261.77499999999998</v>
      </c>
      <c r="AO92" s="127">
        <v>7.7000000000000455</v>
      </c>
      <c r="AP92" s="127">
        <v>9.3999999999999879</v>
      </c>
      <c r="AQ92" s="14">
        <v>56.2</v>
      </c>
      <c r="AR92" s="127" t="s">
        <v>618</v>
      </c>
      <c r="AS92" s="14">
        <v>21.199999999999534</v>
      </c>
      <c r="AT92" s="1">
        <v>278.8</v>
      </c>
      <c r="AU92" s="1">
        <v>279.10000000000002</v>
      </c>
      <c r="AV92" s="1">
        <v>277.5</v>
      </c>
      <c r="AW92" s="1">
        <v>277.60000000000002</v>
      </c>
      <c r="AX92" s="1">
        <v>278.8</v>
      </c>
      <c r="AY92" s="1">
        <v>279.10000000000002</v>
      </c>
      <c r="AZ92" s="1">
        <v>277.39999999999998</v>
      </c>
      <c r="BA92" s="1">
        <v>278.3</v>
      </c>
      <c r="BB92" s="8"/>
      <c r="BC92" s="8"/>
      <c r="BD92" s="62"/>
      <c r="BE92" s="62"/>
      <c r="BF92" s="8"/>
      <c r="BG92" s="8"/>
      <c r="BH92" s="62"/>
      <c r="BI92" s="62"/>
      <c r="BJ92" s="165"/>
      <c r="BK92" s="165"/>
      <c r="BL92" s="164"/>
      <c r="BM92" s="164"/>
      <c r="BN92" s="8"/>
      <c r="BO92" s="8"/>
      <c r="BP92" s="62"/>
      <c r="BQ92" s="62"/>
      <c r="BR92" s="1"/>
      <c r="BS92" s="1"/>
      <c r="BT92" s="1"/>
      <c r="BU92" s="1"/>
      <c r="BV92" s="86"/>
      <c r="BW92" s="1"/>
      <c r="BX92" s="1"/>
      <c r="BY92" s="1"/>
      <c r="BZ92" s="1"/>
      <c r="CA92" s="1"/>
      <c r="CB92" s="1"/>
      <c r="CC92" s="86">
        <v>82.8</v>
      </c>
      <c r="CD92" s="1">
        <v>268</v>
      </c>
      <c r="CE92" s="1">
        <v>389</v>
      </c>
      <c r="CF92" s="1">
        <v>554</v>
      </c>
      <c r="CG92" s="1">
        <v>0.70216606498194944</v>
      </c>
      <c r="CH92">
        <v>98.938000000000002</v>
      </c>
      <c r="CI92">
        <v>14369</v>
      </c>
      <c r="CJ92" s="101">
        <v>1</v>
      </c>
      <c r="CK92" s="101">
        <v>1</v>
      </c>
      <c r="CL92" s="1">
        <v>1.1999999999999886</v>
      </c>
      <c r="CM92" s="1">
        <v>32.299999999999997</v>
      </c>
      <c r="CN92" s="14" t="s">
        <v>618</v>
      </c>
      <c r="CO92" s="14">
        <v>39.800000000000075</v>
      </c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</row>
    <row r="93" spans="1:176" s="12" customFormat="1">
      <c r="A93" s="1">
        <v>2013</v>
      </c>
      <c r="B93" s="1">
        <v>5</v>
      </c>
      <c r="C93" s="24">
        <v>41403</v>
      </c>
      <c r="D93" s="1">
        <v>280</v>
      </c>
      <c r="E93" s="1">
        <v>285.2</v>
      </c>
      <c r="F93" s="1">
        <v>274.60000000000002</v>
      </c>
      <c r="G93" s="1">
        <v>276.89999999999998</v>
      </c>
      <c r="H93" s="1">
        <v>96.2</v>
      </c>
      <c r="I93" s="1">
        <v>4</v>
      </c>
      <c r="J93" s="8"/>
      <c r="K93" s="8"/>
      <c r="L93" s="142"/>
      <c r="M93" s="142"/>
      <c r="N93" s="27">
        <v>10.6</v>
      </c>
      <c r="O93" s="27">
        <v>286.8</v>
      </c>
      <c r="P93" s="27">
        <v>266.39999999999998</v>
      </c>
      <c r="Q93" s="27" t="s">
        <v>618</v>
      </c>
      <c r="R93" s="27" t="s">
        <v>618</v>
      </c>
      <c r="S93" s="27" t="s">
        <v>618</v>
      </c>
      <c r="T93" s="27" t="s">
        <v>618</v>
      </c>
      <c r="U93" s="27" t="s">
        <v>618</v>
      </c>
      <c r="V93" s="158">
        <v>0</v>
      </c>
      <c r="W93" s="27">
        <v>59.999999999999829</v>
      </c>
      <c r="X93" s="27">
        <v>59.999999999999829</v>
      </c>
      <c r="Y93" s="27">
        <v>0</v>
      </c>
      <c r="Z93" s="29">
        <v>96.21</v>
      </c>
      <c r="AA93" s="139">
        <v>6.4</v>
      </c>
      <c r="AB93" s="151">
        <v>1.0458063166701503E-2</v>
      </c>
      <c r="AC93" s="136" t="s">
        <v>253</v>
      </c>
      <c r="AD93" s="136">
        <v>13.8</v>
      </c>
      <c r="AE93" s="136" t="s">
        <v>618</v>
      </c>
      <c r="AF93" s="136" t="s">
        <v>618</v>
      </c>
      <c r="AG93" s="136">
        <v>0</v>
      </c>
      <c r="AH93" s="136">
        <v>31.799999999999812</v>
      </c>
      <c r="AI93" s="136">
        <v>0</v>
      </c>
      <c r="AJ93" s="127">
        <v>278.8</v>
      </c>
      <c r="AK93" s="127">
        <v>285.2</v>
      </c>
      <c r="AL93" s="127">
        <v>277.39999999999998</v>
      </c>
      <c r="AM93" s="127">
        <v>280.8</v>
      </c>
      <c r="AN93" s="127">
        <v>267.22500000000002</v>
      </c>
      <c r="AO93" s="127">
        <v>3.1000000000000227</v>
      </c>
      <c r="AP93" s="127" t="s">
        <v>618</v>
      </c>
      <c r="AQ93" s="14">
        <v>56.2</v>
      </c>
      <c r="AR93" s="127" t="s">
        <v>618</v>
      </c>
      <c r="AS93" s="14">
        <v>21.199999999999534</v>
      </c>
      <c r="AT93" s="1">
        <v>278.10000000000002</v>
      </c>
      <c r="AU93" s="1">
        <v>278.39999999999998</v>
      </c>
      <c r="AV93" s="1">
        <v>277.10000000000002</v>
      </c>
      <c r="AW93" s="1">
        <v>277.10000000000002</v>
      </c>
      <c r="AX93" s="1">
        <v>278.10000000000002</v>
      </c>
      <c r="AY93" s="1">
        <v>278.39999999999998</v>
      </c>
      <c r="AZ93" s="1">
        <v>277</v>
      </c>
      <c r="BA93" s="1">
        <v>277.5</v>
      </c>
      <c r="BB93" s="8"/>
      <c r="BC93" s="8"/>
      <c r="BD93" s="62"/>
      <c r="BE93" s="62"/>
      <c r="BF93" s="8"/>
      <c r="BG93" s="8"/>
      <c r="BH93" s="62"/>
      <c r="BI93" s="62"/>
      <c r="BJ93" s="165"/>
      <c r="BK93" s="165"/>
      <c r="BL93" s="164"/>
      <c r="BM93" s="164"/>
      <c r="BN93" s="8"/>
      <c r="BO93" s="8"/>
      <c r="BP93" s="62"/>
      <c r="BQ93" s="62"/>
      <c r="BR93" s="1"/>
      <c r="BS93" s="1"/>
      <c r="BT93" s="1"/>
      <c r="BU93" s="1"/>
      <c r="BV93" s="86"/>
      <c r="BW93" s="1"/>
      <c r="BX93" s="1"/>
      <c r="BY93" s="1"/>
      <c r="BZ93" s="1"/>
      <c r="CA93" s="1"/>
      <c r="CB93" s="1"/>
      <c r="CC93" s="86">
        <v>84</v>
      </c>
      <c r="CD93" s="1">
        <v>284.89999999999998</v>
      </c>
      <c r="CE93" s="1">
        <v>470</v>
      </c>
      <c r="CF93" s="1">
        <v>464</v>
      </c>
      <c r="CG93" s="1">
        <v>1.0129310344827587</v>
      </c>
      <c r="CH93">
        <v>100.6875</v>
      </c>
      <c r="CI93">
        <v>14540</v>
      </c>
      <c r="CJ93" s="101">
        <v>1</v>
      </c>
      <c r="CK93" s="101">
        <v>1</v>
      </c>
      <c r="CL93" s="1">
        <v>7.5999999999999659</v>
      </c>
      <c r="CM93" s="1">
        <v>39.899999999999949</v>
      </c>
      <c r="CN93" s="14" t="s">
        <v>618</v>
      </c>
      <c r="CO93" s="14">
        <v>39.800000000000075</v>
      </c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</row>
    <row r="94" spans="1:176" s="12" customFormat="1">
      <c r="A94" s="1">
        <v>2013</v>
      </c>
      <c r="B94" s="1">
        <v>6</v>
      </c>
      <c r="C94" s="24">
        <v>41404</v>
      </c>
      <c r="D94" s="1">
        <v>285.7</v>
      </c>
      <c r="E94" s="1">
        <v>294</v>
      </c>
      <c r="F94" s="1">
        <v>283.7</v>
      </c>
      <c r="G94" s="1">
        <v>294</v>
      </c>
      <c r="H94" s="1">
        <v>96.04</v>
      </c>
      <c r="I94" s="1">
        <v>5</v>
      </c>
      <c r="J94" s="8"/>
      <c r="K94" s="8"/>
      <c r="L94" s="142"/>
      <c r="M94" s="142"/>
      <c r="N94" s="27">
        <v>10.3</v>
      </c>
      <c r="O94" s="27">
        <v>287.5</v>
      </c>
      <c r="P94" s="27">
        <v>266.3</v>
      </c>
      <c r="Q94" s="27" t="s">
        <v>618</v>
      </c>
      <c r="R94" s="27" t="s">
        <v>254</v>
      </c>
      <c r="S94" s="27" t="s">
        <v>618</v>
      </c>
      <c r="T94" s="27">
        <v>10.500000000000057</v>
      </c>
      <c r="U94" s="27" t="s">
        <v>618</v>
      </c>
      <c r="V94" s="158">
        <v>10.500000000000057</v>
      </c>
      <c r="W94" s="27">
        <v>70.499999999999886</v>
      </c>
      <c r="X94" s="27">
        <v>70.499999999999886</v>
      </c>
      <c r="Y94" s="27">
        <v>0</v>
      </c>
      <c r="Z94" s="29">
        <v>95.7</v>
      </c>
      <c r="AA94" s="139">
        <v>6.2</v>
      </c>
      <c r="AB94" s="151">
        <v>4.3469261022562877E-3</v>
      </c>
      <c r="AC94" s="136" t="s">
        <v>255</v>
      </c>
      <c r="AD94" s="136">
        <v>13.8</v>
      </c>
      <c r="AE94" s="136">
        <v>5.9000000000000341</v>
      </c>
      <c r="AF94" s="136" t="s">
        <v>618</v>
      </c>
      <c r="AG94" s="136">
        <v>5.9000000000000341</v>
      </c>
      <c r="AH94" s="136">
        <v>37.699999999999847</v>
      </c>
      <c r="AI94" s="136">
        <v>0</v>
      </c>
      <c r="AJ94" s="127">
        <v>278.10000000000002</v>
      </c>
      <c r="AK94" s="127">
        <v>288.10000000000002</v>
      </c>
      <c r="AL94" s="127">
        <v>277</v>
      </c>
      <c r="AM94" s="127">
        <v>286.2</v>
      </c>
      <c r="AN94" s="127">
        <v>275.95</v>
      </c>
      <c r="AO94" s="127">
        <v>8.3000000000000114</v>
      </c>
      <c r="AP94" s="127">
        <v>9.5999999999999766</v>
      </c>
      <c r="AQ94" s="14">
        <v>65.79999999999994</v>
      </c>
      <c r="AR94" s="127" t="s">
        <v>618</v>
      </c>
      <c r="AS94" s="14">
        <v>21.199999999999534</v>
      </c>
      <c r="AT94" s="1">
        <v>295.89999999999998</v>
      </c>
      <c r="AU94" s="1">
        <v>297.10000000000002</v>
      </c>
      <c r="AV94" s="1">
        <v>294.3</v>
      </c>
      <c r="AW94" s="1">
        <v>294.39999999999998</v>
      </c>
      <c r="AX94" s="1">
        <v>295.89999999999998</v>
      </c>
      <c r="AY94" s="1">
        <v>297.10000000000002</v>
      </c>
      <c r="AZ94" s="1">
        <v>293.39999999999998</v>
      </c>
      <c r="BA94" s="1">
        <v>293.5</v>
      </c>
      <c r="BB94" s="8"/>
      <c r="BC94" s="8"/>
      <c r="BD94" s="62"/>
      <c r="BE94" s="62"/>
      <c r="BF94" s="8"/>
      <c r="BG94" s="8"/>
      <c r="BH94" s="62"/>
      <c r="BI94" s="62"/>
      <c r="BJ94" s="165"/>
      <c r="BK94" s="165"/>
      <c r="BL94" s="164"/>
      <c r="BM94" s="164"/>
      <c r="BN94" s="8"/>
      <c r="BO94" s="8"/>
      <c r="BP94" s="62"/>
      <c r="BQ94" s="62"/>
      <c r="BR94" s="1"/>
      <c r="BS94" s="1"/>
      <c r="BT94" s="1"/>
      <c r="BU94" s="1"/>
      <c r="BV94" s="86"/>
      <c r="BW94" s="1"/>
      <c r="BX94" s="1"/>
      <c r="BY94" s="1"/>
      <c r="BZ94" s="1"/>
      <c r="CA94" s="1"/>
      <c r="CB94" s="1"/>
      <c r="CC94" s="86">
        <v>85.1</v>
      </c>
      <c r="CD94" s="1">
        <v>286.3</v>
      </c>
      <c r="CE94" s="1">
        <v>492</v>
      </c>
      <c r="CF94" s="1">
        <v>333</v>
      </c>
      <c r="CG94" s="1">
        <v>1.4774774774774775</v>
      </c>
      <c r="CH94">
        <v>101.79</v>
      </c>
      <c r="CI94">
        <v>14758</v>
      </c>
      <c r="CJ94" s="101">
        <v>1</v>
      </c>
      <c r="CK94" s="101">
        <v>1</v>
      </c>
      <c r="CL94" s="1">
        <v>2.1000000000000227</v>
      </c>
      <c r="CM94" s="1">
        <v>42</v>
      </c>
      <c r="CN94" s="14">
        <v>-10.199999999999999</v>
      </c>
      <c r="CO94" s="14">
        <v>29.600000000000076</v>
      </c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</row>
    <row r="95" spans="1:176" s="12" customFormat="1">
      <c r="A95" s="1">
        <v>2013</v>
      </c>
      <c r="B95" s="1">
        <v>2</v>
      </c>
      <c r="C95" s="24">
        <v>41407</v>
      </c>
      <c r="D95" s="1">
        <v>298</v>
      </c>
      <c r="E95" s="1">
        <v>299</v>
      </c>
      <c r="F95" s="1">
        <v>291.39999999999998</v>
      </c>
      <c r="G95" s="1">
        <v>293.39999999999998</v>
      </c>
      <c r="H95" s="1">
        <v>95.17</v>
      </c>
      <c r="I95" s="1">
        <v>5</v>
      </c>
      <c r="J95" s="8"/>
      <c r="K95" s="8"/>
      <c r="L95" s="142"/>
      <c r="M95" s="142"/>
      <c r="N95" s="27">
        <v>7.6000000000000227</v>
      </c>
      <c r="O95" s="27">
        <v>304.3</v>
      </c>
      <c r="P95" s="27">
        <v>283.7</v>
      </c>
      <c r="Q95" s="27" t="s">
        <v>618</v>
      </c>
      <c r="R95" s="27" t="s">
        <v>618</v>
      </c>
      <c r="S95" s="27" t="s">
        <v>618</v>
      </c>
      <c r="T95" s="27" t="s">
        <v>618</v>
      </c>
      <c r="U95" s="27" t="s">
        <v>618</v>
      </c>
      <c r="V95" s="158">
        <v>0</v>
      </c>
      <c r="W95" s="27">
        <v>70.499999999999886</v>
      </c>
      <c r="X95" s="27">
        <v>70.499999999999886</v>
      </c>
      <c r="Y95" s="27">
        <v>0</v>
      </c>
      <c r="Z95" s="29">
        <v>95.19</v>
      </c>
      <c r="AA95" s="139">
        <v>4.5999999999999996</v>
      </c>
      <c r="AB95" s="151">
        <v>1.6632016632016633E-3</v>
      </c>
      <c r="AC95" s="136">
        <v>0</v>
      </c>
      <c r="AD95" s="136">
        <v>14.7</v>
      </c>
      <c r="AE95" s="136" t="s">
        <v>618</v>
      </c>
      <c r="AF95" s="136" t="s">
        <v>618</v>
      </c>
      <c r="AG95" s="136">
        <v>0</v>
      </c>
      <c r="AH95" s="136">
        <v>37.699999999999847</v>
      </c>
      <c r="AI95" s="136">
        <v>0</v>
      </c>
      <c r="AJ95" s="127">
        <v>295.89999999999998</v>
      </c>
      <c r="AK95" s="127">
        <v>299</v>
      </c>
      <c r="AL95" s="127">
        <v>293.39999999999998</v>
      </c>
      <c r="AM95" s="127">
        <v>297</v>
      </c>
      <c r="AN95" s="127">
        <v>283.39999999999998</v>
      </c>
      <c r="AO95" s="127">
        <v>4.6000000000000227</v>
      </c>
      <c r="AP95" s="127" t="s">
        <v>618</v>
      </c>
      <c r="AQ95" s="14">
        <v>65.79999999999994</v>
      </c>
      <c r="AR95" s="127" t="s">
        <v>618</v>
      </c>
      <c r="AS95" s="14">
        <v>21.199999999999534</v>
      </c>
      <c r="AT95" s="1">
        <v>292.10000000000002</v>
      </c>
      <c r="AU95" s="1">
        <v>292.5</v>
      </c>
      <c r="AV95" s="1">
        <v>288.8</v>
      </c>
      <c r="AW95" s="1">
        <v>289.60000000000002</v>
      </c>
      <c r="AX95" s="1">
        <v>292.10000000000002</v>
      </c>
      <c r="AY95" s="1">
        <v>292.5</v>
      </c>
      <c r="AZ95" s="1">
        <v>288.8</v>
      </c>
      <c r="BA95" s="1">
        <v>289.89999999999998</v>
      </c>
      <c r="BB95" s="8"/>
      <c r="BC95" s="8"/>
      <c r="BD95" s="62"/>
      <c r="BE95" s="62"/>
      <c r="BF95" s="8"/>
      <c r="BG95" s="8"/>
      <c r="BH95" s="62"/>
      <c r="BI95" s="62"/>
      <c r="BJ95" s="165"/>
      <c r="BK95" s="165"/>
      <c r="BL95" s="164"/>
      <c r="BM95" s="164"/>
      <c r="BN95" s="8"/>
      <c r="BO95" s="8"/>
      <c r="BP95" s="62"/>
      <c r="BQ95" s="62"/>
      <c r="BR95" s="1"/>
      <c r="BS95" s="1"/>
      <c r="BT95" s="1"/>
      <c r="BU95" s="1"/>
      <c r="BV95" s="86"/>
      <c r="BW95" s="1"/>
      <c r="BX95" s="1"/>
      <c r="BY95" s="1"/>
      <c r="BZ95" s="1"/>
      <c r="CA95" s="1"/>
      <c r="CB95" s="1"/>
      <c r="CC95" s="86">
        <v>86.5</v>
      </c>
      <c r="CD95" s="1">
        <v>295.7</v>
      </c>
      <c r="CE95" s="1">
        <v>397</v>
      </c>
      <c r="CF95" s="1">
        <v>213</v>
      </c>
      <c r="CG95" s="1">
        <v>1.863849765258216</v>
      </c>
      <c r="CH95">
        <v>101.765</v>
      </c>
      <c r="CI95">
        <v>14867</v>
      </c>
      <c r="CJ95" s="101">
        <v>1</v>
      </c>
      <c r="CK95" s="101">
        <v>1</v>
      </c>
      <c r="CL95" s="1">
        <v>-4.1000000000000227</v>
      </c>
      <c r="CM95" s="1">
        <v>37.899999999999949</v>
      </c>
      <c r="CN95" s="14">
        <v>5.8999999999999773</v>
      </c>
      <c r="CO95" s="14">
        <v>35.500000000000057</v>
      </c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</row>
    <row r="96" spans="1:176" s="12" customFormat="1">
      <c r="A96" s="1">
        <v>2013</v>
      </c>
      <c r="B96" s="1">
        <v>3</v>
      </c>
      <c r="C96" s="24">
        <v>41408</v>
      </c>
      <c r="D96" s="1">
        <v>288</v>
      </c>
      <c r="E96" s="1">
        <v>291.89999999999998</v>
      </c>
      <c r="F96" s="1">
        <v>286.5</v>
      </c>
      <c r="G96" s="1">
        <v>287.8</v>
      </c>
      <c r="H96" s="1">
        <v>94.27</v>
      </c>
      <c r="I96" s="1">
        <v>5</v>
      </c>
      <c r="J96" s="8"/>
      <c r="K96" s="8"/>
      <c r="L96" s="142"/>
      <c r="M96" s="142"/>
      <c r="N96" s="27">
        <v>5.3999999999999773</v>
      </c>
      <c r="O96" s="27">
        <v>301</v>
      </c>
      <c r="P96" s="27">
        <v>285.8</v>
      </c>
      <c r="Q96" s="27" t="s">
        <v>618</v>
      </c>
      <c r="R96" s="27" t="s">
        <v>618</v>
      </c>
      <c r="S96" s="27" t="s">
        <v>618</v>
      </c>
      <c r="T96" s="27" t="s">
        <v>618</v>
      </c>
      <c r="U96" s="27" t="s">
        <v>618</v>
      </c>
      <c r="V96" s="158">
        <v>0</v>
      </c>
      <c r="W96" s="27">
        <v>70.499999999999886</v>
      </c>
      <c r="X96" s="27">
        <v>70.499999999999886</v>
      </c>
      <c r="Y96" s="27">
        <v>0</v>
      </c>
      <c r="Z96" s="29">
        <v>95.1</v>
      </c>
      <c r="AA96" s="139">
        <v>3.2</v>
      </c>
      <c r="AB96" s="151">
        <v>9.0587255310288217E-3</v>
      </c>
      <c r="AC96" s="136" t="s">
        <v>255</v>
      </c>
      <c r="AD96" s="136">
        <v>14.6</v>
      </c>
      <c r="AE96" s="136" t="s">
        <v>618</v>
      </c>
      <c r="AF96" s="136" t="s">
        <v>618</v>
      </c>
      <c r="AG96" s="136">
        <v>0</v>
      </c>
      <c r="AH96" s="136">
        <v>37.699999999999847</v>
      </c>
      <c r="AI96" s="136">
        <v>0</v>
      </c>
      <c r="AJ96" s="127">
        <v>292.10000000000002</v>
      </c>
      <c r="AK96" s="127">
        <v>292.5</v>
      </c>
      <c r="AL96" s="127">
        <v>288</v>
      </c>
      <c r="AM96" s="127">
        <v>290.60000000000002</v>
      </c>
      <c r="AN96" s="127">
        <v>288.64999999999998</v>
      </c>
      <c r="AO96" s="127">
        <v>0.19999999999998863</v>
      </c>
      <c r="AP96" s="127" t="s">
        <v>618</v>
      </c>
      <c r="AQ96" s="14">
        <v>65.79999999999994</v>
      </c>
      <c r="AR96" s="127" t="s">
        <v>618</v>
      </c>
      <c r="AS96" s="14">
        <v>21.199999999999534</v>
      </c>
      <c r="AT96" s="1">
        <v>286.7</v>
      </c>
      <c r="AU96" s="1">
        <v>286.8</v>
      </c>
      <c r="AV96" s="1">
        <v>284.5</v>
      </c>
      <c r="AW96" s="1">
        <v>284.8</v>
      </c>
      <c r="AX96" s="1">
        <v>286.7</v>
      </c>
      <c r="AY96" s="1">
        <v>286.8</v>
      </c>
      <c r="AZ96" s="1">
        <v>283</v>
      </c>
      <c r="BA96" s="1">
        <v>284.8</v>
      </c>
      <c r="BB96" s="8"/>
      <c r="BC96" s="8"/>
      <c r="BD96" s="62"/>
      <c r="BE96" s="62"/>
      <c r="BF96" s="8"/>
      <c r="BG96" s="8"/>
      <c r="BH96" s="62"/>
      <c r="BI96" s="62"/>
      <c r="BJ96" s="165"/>
      <c r="BK96" s="165"/>
      <c r="BL96" s="164"/>
      <c r="BM96" s="164"/>
      <c r="BN96" s="8"/>
      <c r="BO96" s="8"/>
      <c r="BP96" s="62"/>
      <c r="BQ96" s="62"/>
      <c r="BR96" s="1"/>
      <c r="BS96" s="1"/>
      <c r="BT96" s="1"/>
      <c r="BU96" s="1"/>
      <c r="BV96" s="86"/>
      <c r="BW96" s="1"/>
      <c r="BX96" s="1"/>
      <c r="BY96" s="1"/>
      <c r="BZ96" s="1"/>
      <c r="CA96" s="1"/>
      <c r="CB96" s="1"/>
      <c r="CC96" s="86">
        <v>85.95</v>
      </c>
      <c r="CD96" s="1">
        <v>289.39999999999998</v>
      </c>
      <c r="CE96" s="1">
        <v>297</v>
      </c>
      <c r="CF96" s="1">
        <v>348</v>
      </c>
      <c r="CG96" s="1">
        <v>0.85344827586206895</v>
      </c>
      <c r="CH96">
        <v>102.31</v>
      </c>
      <c r="CI96">
        <v>15061</v>
      </c>
      <c r="CJ96" s="101">
        <v>1</v>
      </c>
      <c r="CK96" s="101">
        <v>1</v>
      </c>
      <c r="CL96" s="1">
        <v>0.69999999999998863</v>
      </c>
      <c r="CM96" s="1">
        <v>38.599999999999937</v>
      </c>
      <c r="CN96" s="14" t="s">
        <v>618</v>
      </c>
      <c r="CO96" s="14">
        <v>35.500000000000057</v>
      </c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</row>
    <row r="97" spans="1:176" s="12" customFormat="1">
      <c r="A97" s="1">
        <v>2013</v>
      </c>
      <c r="B97" s="1">
        <v>4</v>
      </c>
      <c r="C97" s="24">
        <v>41409</v>
      </c>
      <c r="D97" s="1">
        <v>287.39999999999998</v>
      </c>
      <c r="E97" s="1">
        <v>287.8</v>
      </c>
      <c r="F97" s="1">
        <v>282.60000000000002</v>
      </c>
      <c r="G97" s="1">
        <v>282.7</v>
      </c>
      <c r="H97" s="1">
        <v>94.31</v>
      </c>
      <c r="I97" s="1">
        <v>5</v>
      </c>
      <c r="J97" s="8"/>
      <c r="K97" s="8"/>
      <c r="L97" s="142"/>
      <c r="M97" s="142"/>
      <c r="N97" s="27">
        <v>5.1999999999999886</v>
      </c>
      <c r="O97" s="27">
        <v>293.2</v>
      </c>
      <c r="P97" s="27">
        <v>282.39999999999998</v>
      </c>
      <c r="Q97" s="27" t="s">
        <v>618</v>
      </c>
      <c r="R97" s="27" t="s">
        <v>618</v>
      </c>
      <c r="S97" s="27" t="s">
        <v>618</v>
      </c>
      <c r="T97" s="27" t="s">
        <v>618</v>
      </c>
      <c r="U97" s="27" t="s">
        <v>618</v>
      </c>
      <c r="V97" s="158">
        <v>0</v>
      </c>
      <c r="W97" s="27">
        <v>70.499999999999886</v>
      </c>
      <c r="X97" s="27">
        <v>70.499999999999886</v>
      </c>
      <c r="Y97" s="27">
        <v>0</v>
      </c>
      <c r="Z97" s="29">
        <v>93.55</v>
      </c>
      <c r="AA97" s="139">
        <v>3.1</v>
      </c>
      <c r="AB97" s="151">
        <v>9.4567615845330133E-3</v>
      </c>
      <c r="AC97" s="136" t="s">
        <v>255</v>
      </c>
      <c r="AD97" s="136">
        <v>14.3</v>
      </c>
      <c r="AE97" s="136" t="s">
        <v>618</v>
      </c>
      <c r="AF97" s="136" t="s">
        <v>618</v>
      </c>
      <c r="AG97" s="136">
        <v>0</v>
      </c>
      <c r="AH97" s="136">
        <v>37.699999999999847</v>
      </c>
      <c r="AI97" s="136">
        <v>0</v>
      </c>
      <c r="AJ97" s="127">
        <v>286.7</v>
      </c>
      <c r="AK97" s="127">
        <v>287.8</v>
      </c>
      <c r="AL97" s="127">
        <v>283</v>
      </c>
      <c r="AM97" s="127">
        <v>286.3</v>
      </c>
      <c r="AN97" s="127">
        <v>290.02499999999998</v>
      </c>
      <c r="AO97" s="127">
        <v>4.6999999999999886</v>
      </c>
      <c r="AP97" s="127" t="s">
        <v>618</v>
      </c>
      <c r="AQ97" s="14">
        <v>65.79999999999994</v>
      </c>
      <c r="AR97" s="127">
        <v>3.0999999999999659</v>
      </c>
      <c r="AS97" s="14">
        <v>24.2999999999995</v>
      </c>
      <c r="AT97" s="1">
        <v>280</v>
      </c>
      <c r="AU97" s="1">
        <v>280.39999999999998</v>
      </c>
      <c r="AV97" s="1">
        <v>277.7</v>
      </c>
      <c r="AW97" s="1">
        <v>278.10000000000002</v>
      </c>
      <c r="AX97" s="1">
        <v>280</v>
      </c>
      <c r="AY97" s="1">
        <v>280.39999999999998</v>
      </c>
      <c r="AZ97" s="1">
        <v>276.60000000000002</v>
      </c>
      <c r="BA97" s="1">
        <v>278.89999999999998</v>
      </c>
      <c r="BB97" s="8"/>
      <c r="BC97" s="8"/>
      <c r="BD97" s="62"/>
      <c r="BE97" s="62"/>
      <c r="BF97" s="8"/>
      <c r="BG97" s="8"/>
      <c r="BH97" s="62"/>
      <c r="BI97" s="62"/>
      <c r="BJ97" s="165"/>
      <c r="BK97" s="165"/>
      <c r="BL97" s="164"/>
      <c r="BM97" s="164"/>
      <c r="BN97" s="8"/>
      <c r="BO97" s="8"/>
      <c r="BP97" s="62"/>
      <c r="BQ97" s="62"/>
      <c r="BR97" s="1"/>
      <c r="BS97" s="1"/>
      <c r="BT97" s="1"/>
      <c r="BU97" s="1"/>
      <c r="BV97" s="86"/>
      <c r="BW97" s="1"/>
      <c r="BX97" s="1"/>
      <c r="BY97" s="1"/>
      <c r="BZ97" s="1"/>
      <c r="CA97" s="1"/>
      <c r="CB97" s="1"/>
      <c r="CC97" s="86">
        <v>84.5</v>
      </c>
      <c r="CD97" s="1">
        <v>287.7</v>
      </c>
      <c r="CE97" s="1">
        <v>637</v>
      </c>
      <c r="CF97" s="1">
        <v>387</v>
      </c>
      <c r="CG97" s="1">
        <v>1.6459948320413436</v>
      </c>
      <c r="CH97">
        <v>102.28149999999999</v>
      </c>
      <c r="CI97">
        <v>15181</v>
      </c>
      <c r="CJ97" s="101">
        <v>1</v>
      </c>
      <c r="CK97" s="101">
        <v>1</v>
      </c>
      <c r="CL97" s="1">
        <v>-0.39999999999997726</v>
      </c>
      <c r="CM97" s="1">
        <v>38.200000000000003</v>
      </c>
      <c r="CN97" s="14">
        <v>7.3999999999999773</v>
      </c>
      <c r="CO97" s="14">
        <v>42.9</v>
      </c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</row>
    <row r="98" spans="1:176" s="12" customFormat="1">
      <c r="A98" s="1">
        <v>2013</v>
      </c>
      <c r="B98" s="1">
        <v>5</v>
      </c>
      <c r="C98" s="24">
        <v>41410</v>
      </c>
      <c r="D98" s="1">
        <v>279.60000000000002</v>
      </c>
      <c r="E98" s="1">
        <v>283</v>
      </c>
      <c r="F98" s="1">
        <v>276.3</v>
      </c>
      <c r="G98" s="1">
        <v>282.5</v>
      </c>
      <c r="H98" s="1">
        <v>95.25</v>
      </c>
      <c r="I98" s="1">
        <v>0</v>
      </c>
      <c r="J98" s="8"/>
      <c r="K98" s="8"/>
      <c r="L98" s="142"/>
      <c r="M98" s="142"/>
      <c r="N98" s="27">
        <v>6.6999999999999886</v>
      </c>
      <c r="O98" s="27">
        <v>287.89999999999998</v>
      </c>
      <c r="P98" s="27">
        <v>277.5</v>
      </c>
      <c r="Q98" s="27" t="s">
        <v>618</v>
      </c>
      <c r="R98" s="27" t="s">
        <v>618</v>
      </c>
      <c r="S98" s="27" t="s">
        <v>252</v>
      </c>
      <c r="T98" s="27" t="s">
        <v>618</v>
      </c>
      <c r="U98" s="27">
        <v>-3.6999999999999886</v>
      </c>
      <c r="V98" s="158">
        <v>-3.6999999999999886</v>
      </c>
      <c r="W98" s="27">
        <v>66.799999999999898</v>
      </c>
      <c r="X98" s="27">
        <v>70.499999999999886</v>
      </c>
      <c r="Y98" s="27">
        <v>-3.6999999999999886</v>
      </c>
      <c r="Z98" s="29">
        <v>93.38</v>
      </c>
      <c r="AA98" s="139">
        <v>4</v>
      </c>
      <c r="AB98" s="151">
        <v>4.2431314309965273E-4</v>
      </c>
      <c r="AC98" s="136">
        <v>0</v>
      </c>
      <c r="AD98" s="136">
        <v>14.1</v>
      </c>
      <c r="AE98" s="136" t="s">
        <v>618</v>
      </c>
      <c r="AF98" s="136" t="s">
        <v>618</v>
      </c>
      <c r="AG98" s="136">
        <v>0</v>
      </c>
      <c r="AH98" s="136">
        <v>37.699999999999847</v>
      </c>
      <c r="AI98" s="136">
        <v>0</v>
      </c>
      <c r="AJ98" s="127">
        <v>280</v>
      </c>
      <c r="AK98" s="127">
        <v>280.39999999999998</v>
      </c>
      <c r="AL98" s="127">
        <v>276.3</v>
      </c>
      <c r="AM98" s="127">
        <v>279.2</v>
      </c>
      <c r="AN98" s="127">
        <v>288.27499999999998</v>
      </c>
      <c r="AO98" s="127">
        <v>2.8999999999999773</v>
      </c>
      <c r="AP98" s="127">
        <v>0.50000000000001132</v>
      </c>
      <c r="AQ98" s="14">
        <v>66.3</v>
      </c>
      <c r="AR98" s="127" t="s">
        <v>618</v>
      </c>
      <c r="AS98" s="14">
        <v>24.2999999999995</v>
      </c>
      <c r="AT98" s="1">
        <v>282.8</v>
      </c>
      <c r="AU98" s="1">
        <v>282.8</v>
      </c>
      <c r="AV98" s="1">
        <v>277.7</v>
      </c>
      <c r="AW98" s="1">
        <v>277.7</v>
      </c>
      <c r="AX98" s="1">
        <v>282.8</v>
      </c>
      <c r="AY98" s="1">
        <v>282.8</v>
      </c>
      <c r="AZ98" s="1">
        <v>277.3</v>
      </c>
      <c r="BA98" s="1">
        <v>280.8</v>
      </c>
      <c r="BB98" s="8"/>
      <c r="BC98" s="8"/>
      <c r="BD98" s="62"/>
      <c r="BE98" s="62"/>
      <c r="BF98" s="8"/>
      <c r="BG98" s="8"/>
      <c r="BH98" s="62"/>
      <c r="BI98" s="62"/>
      <c r="BJ98" s="165"/>
      <c r="BK98" s="165"/>
      <c r="BL98" s="164"/>
      <c r="BM98" s="164"/>
      <c r="BN98" s="8"/>
      <c r="BO98" s="8"/>
      <c r="BP98" s="62"/>
      <c r="BQ98" s="62"/>
      <c r="BR98" s="1"/>
      <c r="BS98" s="1"/>
      <c r="BT98" s="1"/>
      <c r="BU98" s="1"/>
      <c r="BV98" s="86"/>
      <c r="BW98" s="1"/>
      <c r="BX98" s="1"/>
      <c r="BY98" s="1"/>
      <c r="BZ98" s="1"/>
      <c r="CA98" s="1"/>
      <c r="CB98" s="1"/>
      <c r="CC98" s="86">
        <v>82.7</v>
      </c>
      <c r="CD98" s="1">
        <v>279.39999999999998</v>
      </c>
      <c r="CE98" s="1">
        <v>333</v>
      </c>
      <c r="CF98" s="1">
        <v>296</v>
      </c>
      <c r="CG98" s="1">
        <v>1.125</v>
      </c>
      <c r="CH98">
        <v>102.22450000000001</v>
      </c>
      <c r="CI98">
        <v>14949</v>
      </c>
      <c r="CJ98" s="101">
        <v>1</v>
      </c>
      <c r="CK98" s="101">
        <v>1</v>
      </c>
      <c r="CL98" s="1">
        <v>-1.6000000000000227</v>
      </c>
      <c r="CM98" s="1">
        <v>36.599999999999937</v>
      </c>
      <c r="CN98" s="14" t="s">
        <v>618</v>
      </c>
      <c r="CO98" s="14">
        <v>42.9</v>
      </c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</row>
    <row r="99" spans="1:176" s="12" customFormat="1">
      <c r="A99" s="1">
        <v>2013</v>
      </c>
      <c r="B99" s="1">
        <v>6</v>
      </c>
      <c r="C99" s="24">
        <v>41411</v>
      </c>
      <c r="D99" s="1">
        <v>281.2</v>
      </c>
      <c r="E99" s="1">
        <v>288</v>
      </c>
      <c r="F99" s="1">
        <v>277.7</v>
      </c>
      <c r="G99" s="1">
        <v>287.89999999999998</v>
      </c>
      <c r="H99" s="1">
        <v>96.29</v>
      </c>
      <c r="I99" s="1">
        <v>0</v>
      </c>
      <c r="J99" s="8"/>
      <c r="K99" s="8"/>
      <c r="L99" s="142"/>
      <c r="M99" s="142"/>
      <c r="N99" s="27">
        <v>10.3</v>
      </c>
      <c r="O99" s="27">
        <v>289.2</v>
      </c>
      <c r="P99" s="27">
        <v>275.8</v>
      </c>
      <c r="Q99" s="27" t="s">
        <v>618</v>
      </c>
      <c r="R99" s="27" t="s">
        <v>618</v>
      </c>
      <c r="S99" s="27" t="s">
        <v>618</v>
      </c>
      <c r="T99" s="27" t="s">
        <v>618</v>
      </c>
      <c r="U99" s="27" t="s">
        <v>618</v>
      </c>
      <c r="V99" s="158">
        <v>0</v>
      </c>
      <c r="W99" s="27">
        <v>66.799999999999898</v>
      </c>
      <c r="X99" s="27">
        <v>70.499999999999886</v>
      </c>
      <c r="Y99" s="27">
        <v>-3.6999999999999886</v>
      </c>
      <c r="Z99" s="29">
        <v>95.06</v>
      </c>
      <c r="AA99" s="139">
        <v>6.2</v>
      </c>
      <c r="AB99" s="151">
        <v>9.9671296787191555E-3</v>
      </c>
      <c r="AC99" s="136" t="s">
        <v>253</v>
      </c>
      <c r="AD99" s="136">
        <v>14.1</v>
      </c>
      <c r="AE99" s="136" t="s">
        <v>618</v>
      </c>
      <c r="AF99" s="136" t="s">
        <v>618</v>
      </c>
      <c r="AG99" s="136">
        <v>0</v>
      </c>
      <c r="AH99" s="136">
        <v>37.699999999999847</v>
      </c>
      <c r="AI99" s="136">
        <v>0</v>
      </c>
      <c r="AJ99" s="127">
        <v>282.8</v>
      </c>
      <c r="AK99" s="127">
        <v>282.8</v>
      </c>
      <c r="AL99" s="127">
        <v>277.3</v>
      </c>
      <c r="AM99" s="127">
        <v>280.8</v>
      </c>
      <c r="AN99" s="127">
        <v>284.22500000000002</v>
      </c>
      <c r="AO99" s="127">
        <v>6.6999999999999886</v>
      </c>
      <c r="AP99" s="127">
        <v>9.3999999999999879</v>
      </c>
      <c r="AQ99" s="14">
        <v>75.699999999999946</v>
      </c>
      <c r="AR99" s="127" t="s">
        <v>618</v>
      </c>
      <c r="AS99" s="14">
        <v>24.2999999999995</v>
      </c>
      <c r="AT99" s="1">
        <v>287</v>
      </c>
      <c r="AU99" s="1">
        <v>288.60000000000002</v>
      </c>
      <c r="AV99" s="1">
        <v>285.5</v>
      </c>
      <c r="AW99" s="1">
        <v>287.8</v>
      </c>
      <c r="AX99" s="1">
        <v>287</v>
      </c>
      <c r="AY99" s="1">
        <v>292.39999999999998</v>
      </c>
      <c r="AZ99" s="1">
        <v>285.5</v>
      </c>
      <c r="BA99" s="1">
        <v>291.89999999999998</v>
      </c>
      <c r="BB99" s="8"/>
      <c r="BC99" s="8"/>
      <c r="BD99" s="62"/>
      <c r="BE99" s="62"/>
      <c r="BF99" s="8"/>
      <c r="BG99" s="8"/>
      <c r="BH99" s="62"/>
      <c r="BI99" s="62"/>
      <c r="BJ99" s="165"/>
      <c r="BK99" s="165"/>
      <c r="BL99" s="164"/>
      <c r="BM99" s="164"/>
      <c r="BN99" s="8"/>
      <c r="BO99" s="8"/>
      <c r="BP99" s="62"/>
      <c r="BQ99" s="62"/>
      <c r="BR99" s="1"/>
      <c r="BS99" s="1"/>
      <c r="BT99" s="1"/>
      <c r="BU99" s="1"/>
      <c r="BV99" s="86"/>
      <c r="BW99" s="1"/>
      <c r="BX99" s="1"/>
      <c r="BY99" s="1"/>
      <c r="BZ99" s="1"/>
      <c r="CA99" s="1"/>
      <c r="CB99" s="1"/>
      <c r="CC99" s="86">
        <v>81.7</v>
      </c>
      <c r="CD99" s="1">
        <v>278.3</v>
      </c>
      <c r="CE99" s="1">
        <v>381</v>
      </c>
      <c r="CF99" s="1">
        <v>346</v>
      </c>
      <c r="CG99" s="1">
        <v>1.1011560693641618</v>
      </c>
      <c r="CH99">
        <v>102.3455</v>
      </c>
      <c r="CI99">
        <v>15350</v>
      </c>
      <c r="CJ99" s="101">
        <v>1</v>
      </c>
      <c r="CK99" s="101">
        <v>1</v>
      </c>
      <c r="CL99" s="1">
        <v>5.5</v>
      </c>
      <c r="CM99" s="1">
        <v>42.099999999999937</v>
      </c>
      <c r="CN99" s="14" t="s">
        <v>618</v>
      </c>
      <c r="CO99" s="14">
        <v>42.9</v>
      </c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</row>
    <row r="100" spans="1:176" s="12" customFormat="1">
      <c r="A100" s="1">
        <v>2013</v>
      </c>
      <c r="B100" s="1">
        <v>2</v>
      </c>
      <c r="C100" s="24">
        <v>41414</v>
      </c>
      <c r="D100" s="1">
        <v>292.5</v>
      </c>
      <c r="E100" s="1">
        <v>292.5</v>
      </c>
      <c r="F100" s="1">
        <v>287.10000000000002</v>
      </c>
      <c r="G100" s="1">
        <v>289.3</v>
      </c>
      <c r="H100" s="1">
        <v>96.93</v>
      </c>
      <c r="I100" s="1">
        <v>0</v>
      </c>
      <c r="J100" s="8"/>
      <c r="K100" s="8"/>
      <c r="L100" s="142"/>
      <c r="M100" s="142"/>
      <c r="N100" s="27">
        <v>5.3999999999999773</v>
      </c>
      <c r="O100" s="27">
        <v>298.2</v>
      </c>
      <c r="P100" s="27">
        <v>277.60000000000002</v>
      </c>
      <c r="Q100" s="27" t="s">
        <v>618</v>
      </c>
      <c r="R100" s="27" t="s">
        <v>618</v>
      </c>
      <c r="S100" s="27" t="s">
        <v>618</v>
      </c>
      <c r="T100" s="27" t="s">
        <v>618</v>
      </c>
      <c r="U100" s="27" t="s">
        <v>618</v>
      </c>
      <c r="V100" s="158">
        <v>0</v>
      </c>
      <c r="W100" s="27">
        <v>66.799999999999898</v>
      </c>
      <c r="X100" s="27">
        <v>70.499999999999886</v>
      </c>
      <c r="Y100" s="27">
        <v>-3.6999999999999886</v>
      </c>
      <c r="Z100" s="29">
        <v>95.76</v>
      </c>
      <c r="AA100" s="139">
        <v>3.2</v>
      </c>
      <c r="AB100" s="151">
        <v>1.0918635170603652E-2</v>
      </c>
      <c r="AC100" s="136" t="s">
        <v>253</v>
      </c>
      <c r="AD100" s="136">
        <v>14.3</v>
      </c>
      <c r="AE100" s="136" t="s">
        <v>618</v>
      </c>
      <c r="AF100" s="136" t="s">
        <v>618</v>
      </c>
      <c r="AG100" s="136">
        <v>0</v>
      </c>
      <c r="AH100" s="136">
        <v>37.699999999999847</v>
      </c>
      <c r="AI100" s="136">
        <v>0</v>
      </c>
      <c r="AJ100" s="127">
        <v>287</v>
      </c>
      <c r="AK100" s="127">
        <v>292.5</v>
      </c>
      <c r="AL100" s="127">
        <v>285.5</v>
      </c>
      <c r="AM100" s="127">
        <v>289.8</v>
      </c>
      <c r="AN100" s="127">
        <v>284.02499999999998</v>
      </c>
      <c r="AO100" s="127">
        <v>3.1999999999999886</v>
      </c>
      <c r="AP100" s="127" t="s">
        <v>618</v>
      </c>
      <c r="AQ100" s="14">
        <v>75.699999999999946</v>
      </c>
      <c r="AR100" s="127" t="s">
        <v>618</v>
      </c>
      <c r="AS100" s="14">
        <v>24.2999999999995</v>
      </c>
      <c r="AT100" s="1">
        <v>288</v>
      </c>
      <c r="AU100" s="1">
        <v>288.89999999999998</v>
      </c>
      <c r="AV100" s="1">
        <v>287.39999999999998</v>
      </c>
      <c r="AW100" s="1">
        <v>287.89999999999998</v>
      </c>
      <c r="AX100" s="1">
        <v>288</v>
      </c>
      <c r="AY100" s="1">
        <v>289.7</v>
      </c>
      <c r="AZ100" s="1">
        <v>287.39999999999998</v>
      </c>
      <c r="BA100" s="1">
        <v>289.39999999999998</v>
      </c>
      <c r="BB100" s="8"/>
      <c r="BC100" s="8"/>
      <c r="BD100" s="62"/>
      <c r="BE100" s="62"/>
      <c r="BF100" s="8"/>
      <c r="BG100" s="8"/>
      <c r="BH100" s="62"/>
      <c r="BI100" s="62"/>
      <c r="BJ100" s="165"/>
      <c r="BK100" s="165"/>
      <c r="BL100" s="164"/>
      <c r="BM100" s="164"/>
      <c r="BN100" s="8"/>
      <c r="BO100" s="8"/>
      <c r="BP100" s="62"/>
      <c r="BQ100" s="62"/>
      <c r="BR100" s="1"/>
      <c r="BS100" s="1"/>
      <c r="BT100" s="1"/>
      <c r="BU100" s="1"/>
      <c r="BV100" s="86"/>
      <c r="BW100" s="1"/>
      <c r="BX100" s="1"/>
      <c r="BY100" s="1"/>
      <c r="BZ100" s="1"/>
      <c r="CA100" s="1"/>
      <c r="CB100" s="1"/>
      <c r="CC100" s="86">
        <v>86.15</v>
      </c>
      <c r="CD100" s="1">
        <v>289.39999999999998</v>
      </c>
      <c r="CE100" s="1">
        <v>211</v>
      </c>
      <c r="CF100" s="1">
        <v>193</v>
      </c>
      <c r="CG100" s="1">
        <v>1.0932642487046633</v>
      </c>
      <c r="CH100">
        <v>102.27500000000001</v>
      </c>
      <c r="CI100">
        <v>15315</v>
      </c>
      <c r="CJ100" s="101">
        <v>1</v>
      </c>
      <c r="CK100" s="101">
        <v>1</v>
      </c>
      <c r="CL100" s="1">
        <v>1.6999999999999886</v>
      </c>
      <c r="CM100" s="1">
        <v>43.799999999999926</v>
      </c>
      <c r="CN100" s="14">
        <v>4.5</v>
      </c>
      <c r="CO100" s="14">
        <v>47.4</v>
      </c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</row>
    <row r="101" spans="1:176" s="12" customFormat="1">
      <c r="A101" s="1">
        <v>2013</v>
      </c>
      <c r="B101" s="1">
        <v>3</v>
      </c>
      <c r="C101" s="24">
        <v>41415</v>
      </c>
      <c r="D101" s="1">
        <v>289.7</v>
      </c>
      <c r="E101" s="1">
        <v>294.39999999999998</v>
      </c>
      <c r="F101" s="1">
        <v>287.60000000000002</v>
      </c>
      <c r="G101" s="1">
        <v>288.7</v>
      </c>
      <c r="H101" s="1">
        <v>96.18</v>
      </c>
      <c r="I101" s="1">
        <v>0</v>
      </c>
      <c r="J101" s="8"/>
      <c r="K101" s="8"/>
      <c r="L101" s="142"/>
      <c r="M101" s="142"/>
      <c r="N101" s="27">
        <v>6.7999999999999545</v>
      </c>
      <c r="O101" s="27">
        <v>294.7</v>
      </c>
      <c r="P101" s="27">
        <v>283.89999999999998</v>
      </c>
      <c r="Q101" s="27" t="s">
        <v>618</v>
      </c>
      <c r="R101" s="27" t="s">
        <v>618</v>
      </c>
      <c r="S101" s="27" t="s">
        <v>618</v>
      </c>
      <c r="T101" s="27" t="s">
        <v>618</v>
      </c>
      <c r="U101" s="27" t="s">
        <v>618</v>
      </c>
      <c r="V101" s="158">
        <v>0</v>
      </c>
      <c r="W101" s="27">
        <v>66.799999999999898</v>
      </c>
      <c r="X101" s="27">
        <v>70.499999999999886</v>
      </c>
      <c r="Y101" s="27">
        <v>-3.6999999999999886</v>
      </c>
      <c r="Z101" s="29">
        <v>96.85</v>
      </c>
      <c r="AA101" s="139">
        <v>4.0999999999999996</v>
      </c>
      <c r="AB101" s="151">
        <v>6.64658843078203E-3</v>
      </c>
      <c r="AC101" s="136" t="s">
        <v>253</v>
      </c>
      <c r="AD101" s="136">
        <v>14.4</v>
      </c>
      <c r="AE101" s="136" t="s">
        <v>618</v>
      </c>
      <c r="AF101" s="136" t="s">
        <v>618</v>
      </c>
      <c r="AG101" s="136">
        <v>0</v>
      </c>
      <c r="AH101" s="136">
        <v>37.699999999999847</v>
      </c>
      <c r="AI101" s="136">
        <v>0</v>
      </c>
      <c r="AJ101" s="127">
        <v>288</v>
      </c>
      <c r="AK101" s="127">
        <v>294.39999999999998</v>
      </c>
      <c r="AL101" s="127">
        <v>287.39999999999998</v>
      </c>
      <c r="AM101" s="127">
        <v>292.7</v>
      </c>
      <c r="AN101" s="127">
        <v>285.625</v>
      </c>
      <c r="AO101" s="127">
        <v>1</v>
      </c>
      <c r="AP101" s="127" t="s">
        <v>618</v>
      </c>
      <c r="AQ101" s="14">
        <v>75.699999999999946</v>
      </c>
      <c r="AR101" s="127" t="s">
        <v>618</v>
      </c>
      <c r="AS101" s="14">
        <v>24.2999999999995</v>
      </c>
      <c r="AT101" s="1">
        <v>288.60000000000002</v>
      </c>
      <c r="AU101" s="1">
        <v>289.5</v>
      </c>
      <c r="AV101" s="1">
        <v>288.60000000000002</v>
      </c>
      <c r="AW101" s="1">
        <v>289</v>
      </c>
      <c r="AX101" s="1">
        <v>288.60000000000002</v>
      </c>
      <c r="AY101" s="1">
        <v>290</v>
      </c>
      <c r="AZ101" s="1">
        <v>288.60000000000002</v>
      </c>
      <c r="BA101" s="1">
        <v>289.2</v>
      </c>
      <c r="BB101" s="8"/>
      <c r="BC101" s="8"/>
      <c r="BD101" s="62"/>
      <c r="BE101" s="62"/>
      <c r="BF101" s="8"/>
      <c r="BG101" s="8"/>
      <c r="BH101" s="62"/>
      <c r="BI101" s="62"/>
      <c r="BJ101" s="165"/>
      <c r="BK101" s="165"/>
      <c r="BL101" s="164"/>
      <c r="BM101" s="164"/>
      <c r="BN101" s="8"/>
      <c r="BO101" s="8"/>
      <c r="BP101" s="62"/>
      <c r="BQ101" s="62"/>
      <c r="BR101" s="1"/>
      <c r="BS101" s="1"/>
      <c r="BT101" s="1"/>
      <c r="BU101" s="1"/>
      <c r="BV101" s="86"/>
      <c r="BW101" s="1"/>
      <c r="BX101" s="1"/>
      <c r="BY101" s="1"/>
      <c r="BZ101" s="1"/>
      <c r="CA101" s="1"/>
      <c r="CB101" s="1"/>
      <c r="CC101" s="86">
        <v>84.55</v>
      </c>
      <c r="CD101" s="1">
        <v>291.5</v>
      </c>
      <c r="CE101" s="1">
        <v>737</v>
      </c>
      <c r="CF101" s="1">
        <v>363</v>
      </c>
      <c r="CG101" s="1">
        <v>2.0303030303030303</v>
      </c>
      <c r="CH101">
        <v>102.535</v>
      </c>
      <c r="CI101">
        <v>15482</v>
      </c>
      <c r="CJ101" s="101">
        <v>1</v>
      </c>
      <c r="CK101" s="101">
        <v>1</v>
      </c>
      <c r="CL101" s="1">
        <v>-1.8000000000000114</v>
      </c>
      <c r="CM101" s="1">
        <v>41.999999999999915</v>
      </c>
      <c r="CN101" s="14" t="s">
        <v>618</v>
      </c>
      <c r="CO101" s="14">
        <v>47.4</v>
      </c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</row>
    <row r="102" spans="1:176" s="12" customFormat="1">
      <c r="A102" s="1">
        <v>2013</v>
      </c>
      <c r="B102" s="1">
        <v>4</v>
      </c>
      <c r="C102" s="24">
        <v>41416</v>
      </c>
      <c r="D102" s="1">
        <v>286.8</v>
      </c>
      <c r="E102" s="1">
        <v>292.7</v>
      </c>
      <c r="F102" s="1">
        <v>286.5</v>
      </c>
      <c r="G102" s="1">
        <v>290.60000000000002</v>
      </c>
      <c r="H102" s="1">
        <v>94.65</v>
      </c>
      <c r="I102" s="1">
        <v>0</v>
      </c>
      <c r="J102" s="8"/>
      <c r="K102" s="8"/>
      <c r="L102" s="142"/>
      <c r="M102" s="142"/>
      <c r="N102" s="27">
        <v>6.1999999999999886</v>
      </c>
      <c r="O102" s="27">
        <v>295.5</v>
      </c>
      <c r="P102" s="27">
        <v>281.89999999999998</v>
      </c>
      <c r="Q102" s="27" t="s">
        <v>618</v>
      </c>
      <c r="R102" s="27" t="s">
        <v>618</v>
      </c>
      <c r="S102" s="27" t="s">
        <v>618</v>
      </c>
      <c r="T102" s="27" t="s">
        <v>618</v>
      </c>
      <c r="U102" s="27" t="s">
        <v>618</v>
      </c>
      <c r="V102" s="158">
        <v>0</v>
      </c>
      <c r="W102" s="27">
        <v>66.799999999999898</v>
      </c>
      <c r="X102" s="27">
        <v>70.499999999999886</v>
      </c>
      <c r="Y102" s="27">
        <v>-3.6999999999999886</v>
      </c>
      <c r="Z102" s="29">
        <v>95.91</v>
      </c>
      <c r="AA102" s="139">
        <v>3.7</v>
      </c>
      <c r="AB102" s="151">
        <v>7.7375425564840672E-3</v>
      </c>
      <c r="AC102" s="136" t="s">
        <v>255</v>
      </c>
      <c r="AD102" s="136">
        <v>14.4</v>
      </c>
      <c r="AE102" s="136">
        <v>-3.0000000000000568</v>
      </c>
      <c r="AF102" s="136" t="s">
        <v>618</v>
      </c>
      <c r="AG102" s="136">
        <v>-3.0000000000000568</v>
      </c>
      <c r="AH102" s="136">
        <v>34.69999999999979</v>
      </c>
      <c r="AI102" s="136">
        <v>-3.0000000000000568</v>
      </c>
      <c r="AJ102" s="127">
        <v>288.60000000000002</v>
      </c>
      <c r="AK102" s="127">
        <v>290</v>
      </c>
      <c r="AL102" s="127">
        <v>286.5</v>
      </c>
      <c r="AM102" s="127">
        <v>288</v>
      </c>
      <c r="AN102" s="127">
        <v>287.82499999999999</v>
      </c>
      <c r="AO102" s="127">
        <v>3.8000000000000114</v>
      </c>
      <c r="AP102" s="127">
        <v>-2.4000000000000226</v>
      </c>
      <c r="AQ102" s="14">
        <v>73.299999999999926</v>
      </c>
      <c r="AR102" s="127" t="s">
        <v>618</v>
      </c>
      <c r="AS102" s="14">
        <v>24.2999999999995</v>
      </c>
      <c r="AT102" s="1">
        <v>291</v>
      </c>
      <c r="AU102" s="1">
        <v>292</v>
      </c>
      <c r="AV102" s="1">
        <v>289.8</v>
      </c>
      <c r="AW102" s="1">
        <v>291.8</v>
      </c>
      <c r="AX102" s="1">
        <v>291</v>
      </c>
      <c r="AY102" s="1">
        <v>292</v>
      </c>
      <c r="AZ102" s="1">
        <v>288.2</v>
      </c>
      <c r="BA102" s="1">
        <v>289</v>
      </c>
      <c r="BB102" s="8"/>
      <c r="BC102" s="8"/>
      <c r="BD102" s="62"/>
      <c r="BE102" s="62"/>
      <c r="BF102" s="8"/>
      <c r="BG102" s="8"/>
      <c r="BH102" s="62"/>
      <c r="BI102" s="62"/>
      <c r="BJ102" s="165"/>
      <c r="BK102" s="165"/>
      <c r="BL102" s="164"/>
      <c r="BM102" s="164"/>
      <c r="BN102" s="8"/>
      <c r="BO102" s="8"/>
      <c r="BP102" s="62"/>
      <c r="BQ102" s="62"/>
      <c r="BR102" s="1"/>
      <c r="BS102" s="1"/>
      <c r="BT102" s="1"/>
      <c r="BU102" s="1"/>
      <c r="BV102" s="86"/>
      <c r="BW102" s="1"/>
      <c r="BX102" s="1"/>
      <c r="BY102" s="1"/>
      <c r="BZ102" s="1"/>
      <c r="CA102" s="1"/>
      <c r="CB102" s="1"/>
      <c r="CC102" s="86">
        <v>85</v>
      </c>
      <c r="CD102" s="1">
        <v>287.3</v>
      </c>
      <c r="CE102" s="1">
        <v>315</v>
      </c>
      <c r="CF102" s="1">
        <v>300</v>
      </c>
      <c r="CG102" s="1">
        <v>1.05</v>
      </c>
      <c r="CH102">
        <v>103.125</v>
      </c>
      <c r="CI102">
        <v>15635</v>
      </c>
      <c r="CJ102" s="101">
        <v>1</v>
      </c>
      <c r="CK102" s="101">
        <v>1</v>
      </c>
      <c r="CL102" s="1">
        <v>-3.1000000000000227</v>
      </c>
      <c r="CM102" s="1">
        <v>38.899999999999892</v>
      </c>
      <c r="CN102" s="14">
        <v>-4.1999999999999886</v>
      </c>
      <c r="CO102" s="14">
        <v>43.2</v>
      </c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</row>
    <row r="103" spans="1:176" s="12" customFormat="1">
      <c r="A103" s="1">
        <v>2013</v>
      </c>
      <c r="B103" s="1">
        <v>5</v>
      </c>
      <c r="C103" s="24">
        <v>41417</v>
      </c>
      <c r="D103" s="1">
        <v>287.89999999999998</v>
      </c>
      <c r="E103" s="1">
        <v>288</v>
      </c>
      <c r="F103" s="1">
        <v>274.3</v>
      </c>
      <c r="G103" s="1">
        <v>274.60000000000002</v>
      </c>
      <c r="H103" s="1">
        <v>94.25</v>
      </c>
      <c r="I103" s="1">
        <v>1</v>
      </c>
      <c r="J103" s="8"/>
      <c r="K103" s="8"/>
      <c r="L103" s="142"/>
      <c r="M103" s="142"/>
      <c r="N103" s="27">
        <v>13.7</v>
      </c>
      <c r="O103" s="27">
        <v>296.8</v>
      </c>
      <c r="P103" s="27">
        <v>284.39999999999998</v>
      </c>
      <c r="Q103" s="27" t="s">
        <v>618</v>
      </c>
      <c r="R103" s="27" t="s">
        <v>618</v>
      </c>
      <c r="S103" s="27" t="s">
        <v>252</v>
      </c>
      <c r="T103" s="27" t="s">
        <v>618</v>
      </c>
      <c r="U103" s="27">
        <v>8.4000000000000341</v>
      </c>
      <c r="V103" s="158">
        <v>8.4000000000000341</v>
      </c>
      <c r="W103" s="27">
        <v>75.199999999999932</v>
      </c>
      <c r="X103" s="27">
        <v>75.199999999999932</v>
      </c>
      <c r="Y103" s="27">
        <v>0</v>
      </c>
      <c r="Z103" s="29">
        <v>93.04</v>
      </c>
      <c r="AA103" s="139">
        <v>8.1999999999999993</v>
      </c>
      <c r="AB103" s="151">
        <v>1.5907673112913301E-2</v>
      </c>
      <c r="AC103" s="136" t="s">
        <v>255</v>
      </c>
      <c r="AD103" s="136">
        <v>14.5</v>
      </c>
      <c r="AE103" s="136" t="s">
        <v>618</v>
      </c>
      <c r="AF103" s="136" t="s">
        <v>618</v>
      </c>
      <c r="AG103" s="136">
        <v>0</v>
      </c>
      <c r="AH103" s="136">
        <v>34.69999999999979</v>
      </c>
      <c r="AI103" s="136">
        <v>-3.0000000000000568</v>
      </c>
      <c r="AJ103" s="127">
        <v>291</v>
      </c>
      <c r="AK103" s="127">
        <v>292</v>
      </c>
      <c r="AL103" s="127">
        <v>285.3</v>
      </c>
      <c r="AM103" s="127">
        <v>286.89999999999998</v>
      </c>
      <c r="AN103" s="127">
        <v>289.35000000000002</v>
      </c>
      <c r="AO103" s="127">
        <v>13.3</v>
      </c>
      <c r="AP103" s="127" t="s">
        <v>618</v>
      </c>
      <c r="AQ103" s="14">
        <v>73.299999999999926</v>
      </c>
      <c r="AR103" s="127">
        <v>9</v>
      </c>
      <c r="AS103" s="14">
        <v>33.2999999999995</v>
      </c>
      <c r="AT103" s="1">
        <v>275.3</v>
      </c>
      <c r="AU103" s="1">
        <v>275.3</v>
      </c>
      <c r="AV103" s="1">
        <v>270.89999999999998</v>
      </c>
      <c r="AW103" s="1">
        <v>271.10000000000002</v>
      </c>
      <c r="AX103" s="1">
        <v>275.3</v>
      </c>
      <c r="AY103" s="1">
        <v>275.3</v>
      </c>
      <c r="AZ103" s="1">
        <v>270.2</v>
      </c>
      <c r="BA103" s="1">
        <v>270.89999999999998</v>
      </c>
      <c r="BB103" s="8"/>
      <c r="BC103" s="8"/>
      <c r="BD103" s="62"/>
      <c r="BE103" s="62"/>
      <c r="BF103" s="8"/>
      <c r="BG103" s="8"/>
      <c r="BH103" s="62"/>
      <c r="BI103" s="62"/>
      <c r="BJ103" s="165"/>
      <c r="BK103" s="165"/>
      <c r="BL103" s="164"/>
      <c r="BM103" s="164"/>
      <c r="BN103" s="8"/>
      <c r="BO103" s="8"/>
      <c r="BP103" s="62"/>
      <c r="BQ103" s="62"/>
      <c r="BR103" s="1"/>
      <c r="BS103" s="1"/>
      <c r="BT103" s="1"/>
      <c r="BU103" s="1"/>
      <c r="BV103" s="86"/>
      <c r="BW103" s="1"/>
      <c r="BX103" s="1"/>
      <c r="BY103" s="1"/>
      <c r="BZ103" s="1"/>
      <c r="CA103" s="1"/>
      <c r="CB103" s="1"/>
      <c r="CC103" s="86">
        <v>83.2</v>
      </c>
      <c r="CD103" s="1">
        <v>286.8</v>
      </c>
      <c r="CE103" s="1">
        <v>208</v>
      </c>
      <c r="CF103" s="1">
        <v>164</v>
      </c>
      <c r="CG103" s="1">
        <v>1.2682926829268293</v>
      </c>
      <c r="CH103">
        <v>101.98099999999999</v>
      </c>
      <c r="CI103">
        <v>14613</v>
      </c>
      <c r="CJ103" s="101">
        <v>1</v>
      </c>
      <c r="CK103" s="101">
        <v>-1</v>
      </c>
      <c r="CL103" s="1">
        <v>0.69999999999998863</v>
      </c>
      <c r="CM103" s="1">
        <v>39.599999999999881</v>
      </c>
      <c r="CN103" s="14">
        <v>12.6</v>
      </c>
      <c r="CO103" s="14">
        <v>55.8</v>
      </c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</row>
    <row r="104" spans="1:176" s="12" customFormat="1">
      <c r="A104" s="1">
        <v>2013</v>
      </c>
      <c r="B104" s="1">
        <v>6</v>
      </c>
      <c r="C104" s="24">
        <v>41418</v>
      </c>
      <c r="D104" s="1">
        <v>276</v>
      </c>
      <c r="E104" s="1">
        <v>277.7</v>
      </c>
      <c r="F104" s="1">
        <v>265.89999999999998</v>
      </c>
      <c r="G104" s="1">
        <v>270.7</v>
      </c>
      <c r="H104" s="1">
        <v>94.15</v>
      </c>
      <c r="I104" s="1">
        <v>1</v>
      </c>
      <c r="J104" s="8"/>
      <c r="K104" s="8"/>
      <c r="L104" s="142"/>
      <c r="M104" s="142"/>
      <c r="N104" s="27">
        <v>11.8</v>
      </c>
      <c r="O104" s="27">
        <v>288.3</v>
      </c>
      <c r="P104" s="27">
        <v>260.89999999999998</v>
      </c>
      <c r="Q104" s="27" t="s">
        <v>618</v>
      </c>
      <c r="R104" s="27" t="s">
        <v>618</v>
      </c>
      <c r="S104" s="27" t="s">
        <v>618</v>
      </c>
      <c r="T104" s="27" t="s">
        <v>618</v>
      </c>
      <c r="U104" s="27" t="s">
        <v>618</v>
      </c>
      <c r="V104" s="158">
        <v>0</v>
      </c>
      <c r="W104" s="27">
        <v>75.199999999999932</v>
      </c>
      <c r="X104" s="27">
        <v>75.199999999999932</v>
      </c>
      <c r="Y104" s="27">
        <v>0</v>
      </c>
      <c r="Z104" s="29">
        <v>94.03</v>
      </c>
      <c r="AA104" s="139">
        <v>7.1</v>
      </c>
      <c r="AB104" s="151">
        <v>4.2260961436872968E-3</v>
      </c>
      <c r="AC104" s="136" t="s">
        <v>255</v>
      </c>
      <c r="AD104" s="136">
        <v>13.7</v>
      </c>
      <c r="AE104" s="136" t="s">
        <v>618</v>
      </c>
      <c r="AF104" s="136" t="s">
        <v>618</v>
      </c>
      <c r="AG104" s="136">
        <v>0</v>
      </c>
      <c r="AH104" s="136">
        <v>34.69999999999979</v>
      </c>
      <c r="AI104" s="136">
        <v>-3.0000000000000568</v>
      </c>
      <c r="AJ104" s="127">
        <v>275.3</v>
      </c>
      <c r="AK104" s="127">
        <v>277.7</v>
      </c>
      <c r="AL104" s="127">
        <v>270.2</v>
      </c>
      <c r="AM104" s="127">
        <v>275.8</v>
      </c>
      <c r="AN104" s="127">
        <v>285.85000000000002</v>
      </c>
      <c r="AO104" s="127">
        <v>5.3000000000000114</v>
      </c>
      <c r="AP104" s="127" t="s">
        <v>618</v>
      </c>
      <c r="AQ104" s="14">
        <v>73.299999999999926</v>
      </c>
      <c r="AR104" s="127">
        <v>1.0999999999999659</v>
      </c>
      <c r="AS104" s="14">
        <v>34.399999999999466</v>
      </c>
      <c r="AT104" s="1">
        <v>270.2</v>
      </c>
      <c r="AU104" s="1">
        <v>270.89999999999998</v>
      </c>
      <c r="AV104" s="1">
        <v>269.3</v>
      </c>
      <c r="AW104" s="1">
        <v>270.60000000000002</v>
      </c>
      <c r="AX104" s="1">
        <v>270.2</v>
      </c>
      <c r="AY104" s="1">
        <v>272</v>
      </c>
      <c r="AZ104" s="1">
        <v>269.3</v>
      </c>
      <c r="BA104" s="1">
        <v>272</v>
      </c>
      <c r="BB104" s="8"/>
      <c r="BC104" s="8"/>
      <c r="BD104" s="62"/>
      <c r="BE104" s="62"/>
      <c r="BF104" s="8"/>
      <c r="BG104" s="8"/>
      <c r="BH104" s="62"/>
      <c r="BI104" s="62"/>
      <c r="BJ104" s="165"/>
      <c r="BK104" s="165"/>
      <c r="BL104" s="164"/>
      <c r="BM104" s="164"/>
      <c r="BN104" s="8"/>
      <c r="BO104" s="8"/>
      <c r="BP104" s="62"/>
      <c r="BQ104" s="62"/>
      <c r="BR104" s="1"/>
      <c r="BS104" s="1"/>
      <c r="BT104" s="1"/>
      <c r="BU104" s="1"/>
      <c r="BV104" s="86"/>
      <c r="BW104" s="1"/>
      <c r="BX104" s="1"/>
      <c r="BY104" s="1"/>
      <c r="BZ104" s="1"/>
      <c r="CA104" s="1"/>
      <c r="CB104" s="1"/>
      <c r="CC104" s="86">
        <v>83.2</v>
      </c>
      <c r="CD104" s="1">
        <v>277.5</v>
      </c>
      <c r="CE104" s="1">
        <v>414</v>
      </c>
      <c r="CF104" s="1">
        <v>214</v>
      </c>
      <c r="CG104" s="1">
        <v>1.9345794392523366</v>
      </c>
      <c r="CH104">
        <v>101.23</v>
      </c>
      <c r="CI104">
        <v>14299</v>
      </c>
      <c r="CJ104" s="101">
        <v>1</v>
      </c>
      <c r="CK104" s="101">
        <v>-1</v>
      </c>
      <c r="CL104" s="1" t="s">
        <v>618</v>
      </c>
      <c r="CM104" s="1">
        <v>39.599999999999881</v>
      </c>
      <c r="CN104" s="14" t="s">
        <v>618</v>
      </c>
      <c r="CO104" s="14">
        <v>55.8</v>
      </c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</row>
    <row r="105" spans="1:176" s="12" customFormat="1">
      <c r="A105" s="1">
        <v>2013</v>
      </c>
      <c r="B105" s="1">
        <v>2</v>
      </c>
      <c r="C105" s="24">
        <v>41421</v>
      </c>
      <c r="D105" s="1">
        <v>268.8</v>
      </c>
      <c r="E105" s="1">
        <v>269.8</v>
      </c>
      <c r="F105" s="1">
        <v>264.10000000000002</v>
      </c>
      <c r="G105" s="1">
        <v>265.39999999999998</v>
      </c>
      <c r="H105" s="1">
        <v>93.65</v>
      </c>
      <c r="I105" s="1">
        <v>1</v>
      </c>
      <c r="J105" s="8"/>
      <c r="K105" s="8"/>
      <c r="L105" s="142"/>
      <c r="M105" s="142"/>
      <c r="N105" s="27">
        <v>5.6999999999999886</v>
      </c>
      <c r="O105" s="27">
        <v>282.5</v>
      </c>
      <c r="P105" s="27">
        <v>258.89999999999998</v>
      </c>
      <c r="Q105" s="27" t="s">
        <v>618</v>
      </c>
      <c r="R105" s="27" t="s">
        <v>618</v>
      </c>
      <c r="S105" s="27" t="s">
        <v>618</v>
      </c>
      <c r="T105" s="27" t="s">
        <v>618</v>
      </c>
      <c r="U105" s="27" t="s">
        <v>618</v>
      </c>
      <c r="V105" s="158">
        <v>0</v>
      </c>
      <c r="W105" s="27">
        <v>75.199999999999932</v>
      </c>
      <c r="X105" s="27">
        <v>75.199999999999932</v>
      </c>
      <c r="Y105" s="27">
        <v>0</v>
      </c>
      <c r="Z105" s="29">
        <v>93.55</v>
      </c>
      <c r="AA105" s="139">
        <v>3.4</v>
      </c>
      <c r="AB105" s="151">
        <v>1.0610079575595899E-3</v>
      </c>
      <c r="AC105" s="136">
        <v>0</v>
      </c>
      <c r="AD105" s="136">
        <v>13.5</v>
      </c>
      <c r="AE105" s="136" t="s">
        <v>618</v>
      </c>
      <c r="AF105" s="136" t="s">
        <v>618</v>
      </c>
      <c r="AG105" s="136">
        <v>0</v>
      </c>
      <c r="AH105" s="136">
        <v>34.69999999999979</v>
      </c>
      <c r="AI105" s="136">
        <v>-3.0000000000000568</v>
      </c>
      <c r="AJ105" s="127">
        <v>270.2</v>
      </c>
      <c r="AK105" s="127">
        <v>272</v>
      </c>
      <c r="AL105" s="127">
        <v>265.2</v>
      </c>
      <c r="AM105" s="127">
        <v>265.60000000000002</v>
      </c>
      <c r="AN105" s="127">
        <v>279.07499999999999</v>
      </c>
      <c r="AO105" s="127">
        <v>3.4000000000000341</v>
      </c>
      <c r="AP105" s="127" t="s">
        <v>618</v>
      </c>
      <c r="AQ105" s="14">
        <v>73.299999999999926</v>
      </c>
      <c r="AR105" s="127">
        <v>-2.8000000000000114</v>
      </c>
      <c r="AS105" s="14">
        <v>31.599999999999454</v>
      </c>
      <c r="AT105" s="1">
        <v>265.39999999999998</v>
      </c>
      <c r="AU105" s="1">
        <v>265.7</v>
      </c>
      <c r="AV105" s="1">
        <v>264.60000000000002</v>
      </c>
      <c r="AW105" s="1">
        <v>264.7</v>
      </c>
      <c r="AX105" s="1">
        <v>265.39999999999998</v>
      </c>
      <c r="AY105" s="1">
        <v>265.7</v>
      </c>
      <c r="AZ105" s="1">
        <v>264.5</v>
      </c>
      <c r="BA105" s="1">
        <v>265</v>
      </c>
      <c r="BB105" s="8"/>
      <c r="BC105" s="8"/>
      <c r="BD105" s="62"/>
      <c r="BE105" s="62"/>
      <c r="BF105" s="8"/>
      <c r="BG105" s="8"/>
      <c r="BH105" s="62"/>
      <c r="BI105" s="62"/>
      <c r="BJ105" s="165"/>
      <c r="BK105" s="165"/>
      <c r="BL105" s="164"/>
      <c r="BM105" s="164"/>
      <c r="BN105" s="8"/>
      <c r="BO105" s="8"/>
      <c r="BP105" s="62"/>
      <c r="BQ105" s="62"/>
      <c r="BR105" s="1"/>
      <c r="BS105" s="1"/>
      <c r="BT105" s="1"/>
      <c r="BU105" s="1"/>
      <c r="BV105" s="86"/>
      <c r="BW105" s="1"/>
      <c r="BX105" s="1"/>
      <c r="BY105" s="1"/>
      <c r="BZ105" s="1"/>
      <c r="CA105" s="1"/>
      <c r="CB105" s="1"/>
      <c r="CC105" s="86">
        <v>81.5</v>
      </c>
      <c r="CD105" s="1">
        <v>267.60000000000002</v>
      </c>
      <c r="CE105" s="1">
        <v>333</v>
      </c>
      <c r="CF105" s="1">
        <v>287</v>
      </c>
      <c r="CG105" s="1">
        <v>1.1602787456445993</v>
      </c>
      <c r="CH105">
        <v>101.08</v>
      </c>
      <c r="CI105">
        <v>13932</v>
      </c>
      <c r="CJ105" s="101">
        <v>-1</v>
      </c>
      <c r="CK105" s="101">
        <v>-1</v>
      </c>
      <c r="CL105" s="1" t="s">
        <v>618</v>
      </c>
      <c r="CM105" s="1">
        <v>39.599999999999881</v>
      </c>
      <c r="CN105" s="14" t="s">
        <v>618</v>
      </c>
      <c r="CO105" s="14">
        <v>55.8</v>
      </c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</row>
    <row r="106" spans="1:176" s="12" customFormat="1">
      <c r="A106" s="1">
        <v>2013</v>
      </c>
      <c r="B106" s="1">
        <v>3</v>
      </c>
      <c r="C106" s="24">
        <v>41422</v>
      </c>
      <c r="D106" s="1">
        <v>267.7</v>
      </c>
      <c r="E106" s="1">
        <v>270.89999999999998</v>
      </c>
      <c r="F106" s="1">
        <v>266.3</v>
      </c>
      <c r="G106" s="1">
        <v>268.5</v>
      </c>
      <c r="H106" s="1">
        <v>95.01</v>
      </c>
      <c r="I106" s="1">
        <v>1</v>
      </c>
      <c r="J106" s="8"/>
      <c r="K106" s="8"/>
      <c r="L106" s="142"/>
      <c r="M106" s="142"/>
      <c r="N106" s="27">
        <v>4.5999999999999659</v>
      </c>
      <c r="O106" s="27">
        <v>271.10000000000002</v>
      </c>
      <c r="P106" s="27">
        <v>259.7</v>
      </c>
      <c r="Q106" s="27" t="s">
        <v>618</v>
      </c>
      <c r="R106" s="27" t="s">
        <v>618</v>
      </c>
      <c r="S106" s="27" t="s">
        <v>618</v>
      </c>
      <c r="T106" s="27" t="s">
        <v>618</v>
      </c>
      <c r="U106" s="27" t="s">
        <v>618</v>
      </c>
      <c r="V106" s="158">
        <v>0</v>
      </c>
      <c r="W106" s="27">
        <v>75.199999999999932</v>
      </c>
      <c r="X106" s="27">
        <v>75.199999999999932</v>
      </c>
      <c r="Y106" s="27">
        <v>0</v>
      </c>
      <c r="Z106" s="29">
        <v>94.45</v>
      </c>
      <c r="AA106" s="139">
        <v>2.8</v>
      </c>
      <c r="AB106" s="151">
        <v>5.3106744556559171E-3</v>
      </c>
      <c r="AC106" s="136" t="s">
        <v>255</v>
      </c>
      <c r="AD106" s="136">
        <v>13.2</v>
      </c>
      <c r="AE106" s="136" t="s">
        <v>618</v>
      </c>
      <c r="AF106" s="136" t="s">
        <v>618</v>
      </c>
      <c r="AG106" s="136">
        <v>0</v>
      </c>
      <c r="AH106" s="136">
        <v>34.69999999999979</v>
      </c>
      <c r="AI106" s="136">
        <v>-3.0000000000000568</v>
      </c>
      <c r="AJ106" s="127">
        <v>267.7</v>
      </c>
      <c r="AK106" s="127">
        <v>270.89999999999998</v>
      </c>
      <c r="AL106" s="127">
        <v>267.7</v>
      </c>
      <c r="AM106" s="127">
        <v>269.89999999999998</v>
      </c>
      <c r="AN106" s="127">
        <v>274.55</v>
      </c>
      <c r="AO106" s="127">
        <v>0.80000000000001137</v>
      </c>
      <c r="AP106" s="127" t="s">
        <v>618</v>
      </c>
      <c r="AQ106" s="14">
        <v>73.299999999999926</v>
      </c>
      <c r="AR106" s="127">
        <v>-7.1000000000000227</v>
      </c>
      <c r="AS106" s="14">
        <v>24.499999999999432</v>
      </c>
      <c r="AT106" s="1">
        <v>270.5</v>
      </c>
      <c r="AU106" s="1">
        <v>271.89999999999998</v>
      </c>
      <c r="AV106" s="1">
        <v>270.5</v>
      </c>
      <c r="AW106" s="1">
        <v>270.8</v>
      </c>
      <c r="AX106" s="1">
        <v>270.5</v>
      </c>
      <c r="AY106" s="1">
        <v>272.8</v>
      </c>
      <c r="AZ106" s="1">
        <v>270.5</v>
      </c>
      <c r="BA106" s="1">
        <v>272.5</v>
      </c>
      <c r="BB106" s="8"/>
      <c r="BC106" s="8"/>
      <c r="BD106" s="62"/>
      <c r="BE106" s="62"/>
      <c r="BF106" s="8"/>
      <c r="BG106" s="8"/>
      <c r="BH106" s="62"/>
      <c r="BI106" s="62"/>
      <c r="BJ106" s="165"/>
      <c r="BK106" s="165"/>
      <c r="BL106" s="164"/>
      <c r="BM106" s="164"/>
      <c r="BN106" s="8"/>
      <c r="BO106" s="8"/>
      <c r="BP106" s="62"/>
      <c r="BQ106" s="62"/>
      <c r="BR106" s="1"/>
      <c r="BS106" s="1"/>
      <c r="BT106" s="1"/>
      <c r="BU106" s="1"/>
      <c r="BV106" s="86"/>
      <c r="BW106" s="1"/>
      <c r="BX106" s="1"/>
      <c r="BY106" s="1"/>
      <c r="BZ106" s="1"/>
      <c r="CA106" s="1"/>
      <c r="CB106" s="1"/>
      <c r="CC106" s="86">
        <v>79.599999999999994</v>
      </c>
      <c r="CD106" s="1">
        <v>270</v>
      </c>
      <c r="CE106" s="1">
        <v>465</v>
      </c>
      <c r="CF106" s="1">
        <v>355</v>
      </c>
      <c r="CG106" s="1">
        <v>1.3098591549295775</v>
      </c>
      <c r="CH106">
        <v>102.25</v>
      </c>
      <c r="CI106">
        <v>14402</v>
      </c>
      <c r="CJ106" s="101">
        <v>-1</v>
      </c>
      <c r="CK106" s="101">
        <v>-1</v>
      </c>
      <c r="CL106" s="1">
        <v>-4</v>
      </c>
      <c r="CM106" s="1">
        <v>35.599999999999881</v>
      </c>
      <c r="CN106" s="14" t="s">
        <v>618</v>
      </c>
      <c r="CO106" s="14">
        <v>55.8</v>
      </c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</row>
    <row r="107" spans="1:176" s="12" customFormat="1">
      <c r="A107" s="1">
        <v>2013</v>
      </c>
      <c r="B107" s="1">
        <v>4</v>
      </c>
      <c r="C107" s="24">
        <v>41423</v>
      </c>
      <c r="D107" s="1">
        <v>274.5</v>
      </c>
      <c r="E107" s="1">
        <v>274.8</v>
      </c>
      <c r="F107" s="1">
        <v>267</v>
      </c>
      <c r="G107" s="1">
        <v>267.60000000000002</v>
      </c>
      <c r="H107" s="1">
        <v>93.13</v>
      </c>
      <c r="I107" s="1">
        <v>1</v>
      </c>
      <c r="J107" s="8"/>
      <c r="K107" s="8"/>
      <c r="L107" s="142"/>
      <c r="M107" s="142"/>
      <c r="N107" s="27">
        <v>7.8000000000000114</v>
      </c>
      <c r="O107" s="27">
        <v>273.10000000000002</v>
      </c>
      <c r="P107" s="27">
        <v>263.89999999999998</v>
      </c>
      <c r="Q107" s="27" t="s">
        <v>618</v>
      </c>
      <c r="R107" s="27" t="s">
        <v>618</v>
      </c>
      <c r="S107" s="27" t="s">
        <v>618</v>
      </c>
      <c r="T107" s="27" t="s">
        <v>618</v>
      </c>
      <c r="U107" s="27" t="s">
        <v>618</v>
      </c>
      <c r="V107" s="158">
        <v>0</v>
      </c>
      <c r="W107" s="27">
        <v>75.199999999999932</v>
      </c>
      <c r="X107" s="27">
        <v>75.199999999999932</v>
      </c>
      <c r="Y107" s="27">
        <v>0</v>
      </c>
      <c r="Z107" s="29">
        <v>94.39</v>
      </c>
      <c r="AA107" s="139">
        <v>4.7</v>
      </c>
      <c r="AB107" s="151">
        <v>1.4522156967431865E-2</v>
      </c>
      <c r="AC107" s="136" t="s">
        <v>253</v>
      </c>
      <c r="AD107" s="136">
        <v>13.4</v>
      </c>
      <c r="AE107" s="136" t="s">
        <v>618</v>
      </c>
      <c r="AF107" s="136">
        <v>10.7</v>
      </c>
      <c r="AG107" s="136">
        <v>10.7</v>
      </c>
      <c r="AH107" s="136">
        <v>45.399999999999778</v>
      </c>
      <c r="AI107" s="136">
        <v>0</v>
      </c>
      <c r="AJ107" s="127">
        <v>270.5</v>
      </c>
      <c r="AK107" s="127">
        <v>274.8</v>
      </c>
      <c r="AL107" s="127">
        <v>267.89999999999998</v>
      </c>
      <c r="AM107" s="127">
        <v>268.7</v>
      </c>
      <c r="AN107" s="127">
        <v>270</v>
      </c>
      <c r="AO107" s="127">
        <v>6.8999999999999773</v>
      </c>
      <c r="AP107" s="127" t="s">
        <v>618</v>
      </c>
      <c r="AQ107" s="14">
        <v>73.299999999999926</v>
      </c>
      <c r="AR107" s="127">
        <v>6.5999999999999659</v>
      </c>
      <c r="AS107" s="14">
        <v>31.099999999999397</v>
      </c>
      <c r="AT107" s="1">
        <v>263.5</v>
      </c>
      <c r="AU107" s="1">
        <v>263.8</v>
      </c>
      <c r="AV107" s="1">
        <v>262.39999999999998</v>
      </c>
      <c r="AW107" s="1">
        <v>262.39999999999998</v>
      </c>
      <c r="AX107" s="1">
        <v>263.5</v>
      </c>
      <c r="AY107" s="1">
        <v>264.39999999999998</v>
      </c>
      <c r="AZ107" s="1">
        <v>261.60000000000002</v>
      </c>
      <c r="BA107" s="1">
        <v>262.39999999999998</v>
      </c>
      <c r="BB107" s="8"/>
      <c r="BC107" s="8"/>
      <c r="BD107" s="62"/>
      <c r="BE107" s="62"/>
      <c r="BF107" s="8"/>
      <c r="BG107" s="8"/>
      <c r="BH107" s="62"/>
      <c r="BI107" s="62"/>
      <c r="BJ107" s="165"/>
      <c r="BK107" s="165"/>
      <c r="BL107" s="164"/>
      <c r="BM107" s="164"/>
      <c r="BN107" s="8"/>
      <c r="BO107" s="8"/>
      <c r="BP107" s="62"/>
      <c r="BQ107" s="62"/>
      <c r="BR107" s="1"/>
      <c r="BS107" s="1"/>
      <c r="BT107" s="1"/>
      <c r="BU107" s="1"/>
      <c r="BV107" s="86"/>
      <c r="BW107" s="1"/>
      <c r="BX107" s="1"/>
      <c r="BY107" s="1"/>
      <c r="BZ107" s="1"/>
      <c r="CA107" s="1"/>
      <c r="CB107" s="1"/>
      <c r="CC107" s="86">
        <v>81.5</v>
      </c>
      <c r="CD107" s="1">
        <v>272.2</v>
      </c>
      <c r="CE107" s="1">
        <v>383</v>
      </c>
      <c r="CF107" s="1">
        <v>434</v>
      </c>
      <c r="CG107" s="1">
        <v>0.88248847926267282</v>
      </c>
      <c r="CH107">
        <v>101.12949999999999</v>
      </c>
      <c r="CI107">
        <v>13985</v>
      </c>
      <c r="CJ107" s="101">
        <v>-1</v>
      </c>
      <c r="CK107" s="101">
        <v>-1</v>
      </c>
      <c r="CL107" s="1">
        <v>2.5</v>
      </c>
      <c r="CM107" s="1">
        <v>38.099999999999881</v>
      </c>
      <c r="CN107" s="14" t="s">
        <v>618</v>
      </c>
      <c r="CO107" s="14">
        <v>55.8</v>
      </c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</row>
    <row r="108" spans="1:176" s="12" customFormat="1">
      <c r="A108" s="1">
        <v>2013</v>
      </c>
      <c r="B108" s="1">
        <v>5</v>
      </c>
      <c r="C108" s="24">
        <v>41424</v>
      </c>
      <c r="D108" s="1">
        <v>261</v>
      </c>
      <c r="E108" s="1">
        <v>261.7</v>
      </c>
      <c r="F108" s="1">
        <v>257</v>
      </c>
      <c r="G108" s="1">
        <v>257</v>
      </c>
      <c r="H108" s="1">
        <v>93.63</v>
      </c>
      <c r="I108" s="1">
        <v>0</v>
      </c>
      <c r="J108" s="8"/>
      <c r="K108" s="8"/>
      <c r="L108" s="142"/>
      <c r="M108" s="142"/>
      <c r="N108" s="27">
        <v>4.6999999999999886</v>
      </c>
      <c r="O108" s="27">
        <v>275.39999999999998</v>
      </c>
      <c r="P108" s="27">
        <v>259.8</v>
      </c>
      <c r="Q108" s="27" t="s">
        <v>618</v>
      </c>
      <c r="R108" s="27" t="s">
        <v>618</v>
      </c>
      <c r="S108" s="27" t="s">
        <v>252</v>
      </c>
      <c r="T108" s="27" t="s">
        <v>618</v>
      </c>
      <c r="U108" s="27">
        <v>-1.0999999999999659</v>
      </c>
      <c r="V108" s="158">
        <v>-1.0999999999999659</v>
      </c>
      <c r="W108" s="27">
        <v>74.099999999999994</v>
      </c>
      <c r="X108" s="27">
        <v>75.199999999999932</v>
      </c>
      <c r="Y108" s="27">
        <v>-1.0999999999999659</v>
      </c>
      <c r="Z108" s="29">
        <v>92.68</v>
      </c>
      <c r="AA108" s="139">
        <v>2.8</v>
      </c>
      <c r="AB108" s="151">
        <v>1.9787390800968474E-2</v>
      </c>
      <c r="AC108" s="136" t="s">
        <v>255</v>
      </c>
      <c r="AD108" s="136">
        <v>13.3</v>
      </c>
      <c r="AE108" s="136" t="s">
        <v>618</v>
      </c>
      <c r="AF108" s="136" t="s">
        <v>618</v>
      </c>
      <c r="AG108" s="136">
        <v>0</v>
      </c>
      <c r="AH108" s="136">
        <v>45.399999999999778</v>
      </c>
      <c r="AI108" s="136">
        <v>0</v>
      </c>
      <c r="AJ108" s="127">
        <v>263.5</v>
      </c>
      <c r="AK108" s="127">
        <v>264.39999999999998</v>
      </c>
      <c r="AL108" s="127">
        <v>257.60000000000002</v>
      </c>
      <c r="AM108" s="127">
        <v>258.60000000000002</v>
      </c>
      <c r="AN108" s="127">
        <v>265.7</v>
      </c>
      <c r="AO108" s="127">
        <v>4</v>
      </c>
      <c r="AP108" s="127" t="s">
        <v>618</v>
      </c>
      <c r="AQ108" s="14">
        <v>73.299999999999926</v>
      </c>
      <c r="AR108" s="127">
        <v>-3.5999999999999659</v>
      </c>
      <c r="AS108" s="14">
        <v>27.499999999999432</v>
      </c>
      <c r="AT108" s="1">
        <v>258</v>
      </c>
      <c r="AU108" s="1">
        <v>259.5</v>
      </c>
      <c r="AV108" s="1">
        <v>257.60000000000002</v>
      </c>
      <c r="AW108" s="1">
        <v>259.10000000000002</v>
      </c>
      <c r="AX108" s="1">
        <v>258</v>
      </c>
      <c r="AY108" s="1">
        <v>260</v>
      </c>
      <c r="AZ108" s="1">
        <v>257.60000000000002</v>
      </c>
      <c r="BA108" s="1">
        <v>259.7</v>
      </c>
      <c r="BB108" s="8"/>
      <c r="BC108" s="8"/>
      <c r="BD108" s="62"/>
      <c r="BE108" s="62"/>
      <c r="BF108" s="8"/>
      <c r="BG108" s="8"/>
      <c r="BH108" s="62"/>
      <c r="BI108" s="62"/>
      <c r="BJ108" s="165"/>
      <c r="BK108" s="165"/>
      <c r="BL108" s="164"/>
      <c r="BM108" s="164"/>
      <c r="BN108" s="8"/>
      <c r="BO108" s="8"/>
      <c r="BP108" s="62"/>
      <c r="BQ108" s="62"/>
      <c r="BR108" s="1"/>
      <c r="BS108" s="1"/>
      <c r="BT108" s="1"/>
      <c r="BU108" s="1"/>
      <c r="BV108" s="86"/>
      <c r="BW108" s="1"/>
      <c r="BX108" s="1"/>
      <c r="BY108" s="1"/>
      <c r="BZ108" s="1"/>
      <c r="CA108" s="1"/>
      <c r="CB108" s="1"/>
      <c r="CC108" s="86">
        <v>77.5</v>
      </c>
      <c r="CD108" s="1">
        <v>258.5</v>
      </c>
      <c r="CE108" s="1">
        <v>371</v>
      </c>
      <c r="CF108" s="1">
        <v>385</v>
      </c>
      <c r="CG108" s="1">
        <v>0.96363636363636362</v>
      </c>
      <c r="CH108">
        <v>100.83499999999999</v>
      </c>
      <c r="CI108">
        <v>13805</v>
      </c>
      <c r="CJ108" s="101">
        <v>-1</v>
      </c>
      <c r="CK108" s="101">
        <v>-1</v>
      </c>
      <c r="CL108" s="1">
        <v>-2.8999999999999773</v>
      </c>
      <c r="CM108" s="1">
        <v>35.199999999999903</v>
      </c>
      <c r="CN108" s="14" t="s">
        <v>618</v>
      </c>
      <c r="CO108" s="14">
        <v>55.8</v>
      </c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</row>
    <row r="109" spans="1:176" s="12" customFormat="1">
      <c r="A109" s="1">
        <v>2013</v>
      </c>
      <c r="B109" s="1">
        <v>6</v>
      </c>
      <c r="C109" s="24">
        <v>41425</v>
      </c>
      <c r="D109" s="1">
        <v>260.89999999999998</v>
      </c>
      <c r="E109" s="1">
        <v>264</v>
      </c>
      <c r="F109" s="1">
        <v>257</v>
      </c>
      <c r="G109" s="1">
        <v>258.89999999999998</v>
      </c>
      <c r="H109" s="1">
        <v>91.97</v>
      </c>
      <c r="I109" s="1">
        <v>0</v>
      </c>
      <c r="J109" s="8"/>
      <c r="K109" s="8"/>
      <c r="L109" s="142"/>
      <c r="M109" s="142"/>
      <c r="N109" s="27">
        <v>7</v>
      </c>
      <c r="O109" s="27">
        <v>261.7</v>
      </c>
      <c r="P109" s="27">
        <v>252.3</v>
      </c>
      <c r="Q109" s="27" t="s">
        <v>618</v>
      </c>
      <c r="R109" s="27" t="s">
        <v>618</v>
      </c>
      <c r="S109" s="27" t="s">
        <v>618</v>
      </c>
      <c r="T109" s="27" t="s">
        <v>618</v>
      </c>
      <c r="U109" s="27" t="s">
        <v>618</v>
      </c>
      <c r="V109" s="158">
        <v>0</v>
      </c>
      <c r="W109" s="27">
        <v>74.099999999999994</v>
      </c>
      <c r="X109" s="27">
        <v>75.199999999999932</v>
      </c>
      <c r="Y109" s="27">
        <v>-1.0999999999999659</v>
      </c>
      <c r="Z109" s="29">
        <v>92.94</v>
      </c>
      <c r="AA109" s="139">
        <v>4.2</v>
      </c>
      <c r="AB109" s="151">
        <v>5.36883925695264E-3</v>
      </c>
      <c r="AC109" s="136" t="s">
        <v>253</v>
      </c>
      <c r="AD109" s="136">
        <v>12.8</v>
      </c>
      <c r="AE109" s="136" t="s">
        <v>618</v>
      </c>
      <c r="AF109" s="136">
        <v>6.5999999999999659</v>
      </c>
      <c r="AG109" s="136">
        <v>6.5999999999999659</v>
      </c>
      <c r="AH109" s="136">
        <v>51.999999999999744</v>
      </c>
      <c r="AI109" s="136">
        <v>0</v>
      </c>
      <c r="AJ109" s="127">
        <v>258</v>
      </c>
      <c r="AK109" s="127">
        <v>263.7</v>
      </c>
      <c r="AL109" s="127">
        <v>257.60000000000002</v>
      </c>
      <c r="AM109" s="127">
        <v>263.60000000000002</v>
      </c>
      <c r="AN109" s="127">
        <v>265.2</v>
      </c>
      <c r="AO109" s="127">
        <v>2</v>
      </c>
      <c r="AP109" s="127" t="s">
        <v>618</v>
      </c>
      <c r="AQ109" s="14">
        <v>73.299999999999926</v>
      </c>
      <c r="AR109" s="127">
        <v>5.8000000000000114</v>
      </c>
      <c r="AS109" s="14">
        <v>33.299999999999443</v>
      </c>
      <c r="AT109" s="1">
        <v>256.60000000000002</v>
      </c>
      <c r="AU109" s="1">
        <v>256.7</v>
      </c>
      <c r="AV109" s="1">
        <v>254.3</v>
      </c>
      <c r="AW109" s="1">
        <v>255.1</v>
      </c>
      <c r="AX109" s="1">
        <v>256.60000000000002</v>
      </c>
      <c r="AY109" s="1">
        <v>256.7</v>
      </c>
      <c r="AZ109" s="1">
        <v>252.5</v>
      </c>
      <c r="BA109" s="1">
        <v>254.3</v>
      </c>
      <c r="BB109" s="8"/>
      <c r="BC109" s="8"/>
      <c r="BD109" s="62"/>
      <c r="BE109" s="62"/>
      <c r="BF109" s="8"/>
      <c r="BG109" s="8"/>
      <c r="BH109" s="62"/>
      <c r="BI109" s="62"/>
      <c r="BJ109" s="165"/>
      <c r="BK109" s="165"/>
      <c r="BL109" s="164"/>
      <c r="BM109" s="164"/>
      <c r="BN109" s="8"/>
      <c r="BO109" s="8"/>
      <c r="BP109" s="62"/>
      <c r="BQ109" s="62"/>
      <c r="BR109" s="1"/>
      <c r="BS109" s="1"/>
      <c r="BT109" s="1"/>
      <c r="BU109" s="1"/>
      <c r="BV109" s="86"/>
      <c r="BW109" s="1"/>
      <c r="BX109" s="1"/>
      <c r="BY109" s="1"/>
      <c r="BZ109" s="1"/>
      <c r="CA109" s="1"/>
      <c r="CB109" s="1"/>
      <c r="CC109" s="86">
        <v>79</v>
      </c>
      <c r="CD109" s="1">
        <v>260.8</v>
      </c>
      <c r="CE109" s="1">
        <v>396</v>
      </c>
      <c r="CF109" s="1">
        <v>542</v>
      </c>
      <c r="CG109" s="1">
        <v>0.73062730627306272</v>
      </c>
      <c r="CH109">
        <v>100.56</v>
      </c>
      <c r="CI109">
        <v>13461</v>
      </c>
      <c r="CJ109" s="101">
        <v>-1</v>
      </c>
      <c r="CK109" s="101">
        <v>-1</v>
      </c>
      <c r="CL109" s="1">
        <v>5.1000000000000227</v>
      </c>
      <c r="CM109" s="1">
        <v>40.299999999999926</v>
      </c>
      <c r="CN109" s="14" t="s">
        <v>618</v>
      </c>
      <c r="CO109" s="14">
        <v>55.8</v>
      </c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</row>
    <row r="110" spans="1:176" s="12" customFormat="1">
      <c r="A110" s="1">
        <v>2013</v>
      </c>
      <c r="B110" s="1">
        <v>2</v>
      </c>
      <c r="C110" s="24">
        <v>41428</v>
      </c>
      <c r="D110" s="1">
        <v>251.5</v>
      </c>
      <c r="E110" s="1">
        <v>259.60000000000002</v>
      </c>
      <c r="F110" s="1">
        <v>251.1</v>
      </c>
      <c r="G110" s="1">
        <v>256.5</v>
      </c>
      <c r="H110" s="1">
        <v>93.45</v>
      </c>
      <c r="I110" s="1">
        <v>0</v>
      </c>
      <c r="J110" s="8"/>
      <c r="K110" s="8"/>
      <c r="L110" s="142"/>
      <c r="M110" s="142"/>
      <c r="N110" s="27">
        <v>8.5000000000000284</v>
      </c>
      <c r="O110" s="27">
        <v>265.89999999999998</v>
      </c>
      <c r="P110" s="27">
        <v>251.9</v>
      </c>
      <c r="Q110" s="27" t="s">
        <v>618</v>
      </c>
      <c r="R110" s="27" t="s">
        <v>618</v>
      </c>
      <c r="S110" s="27" t="s">
        <v>618</v>
      </c>
      <c r="T110" s="27" t="s">
        <v>618</v>
      </c>
      <c r="U110" s="27" t="s">
        <v>618</v>
      </c>
      <c r="V110" s="158">
        <v>0</v>
      </c>
      <c r="W110" s="27">
        <v>74.099999999999994</v>
      </c>
      <c r="X110" s="27">
        <v>75.199999999999932</v>
      </c>
      <c r="Y110" s="27">
        <v>-1.0999999999999659</v>
      </c>
      <c r="Z110" s="29">
        <v>91.76</v>
      </c>
      <c r="AA110" s="139">
        <v>5.0999999999999996</v>
      </c>
      <c r="AB110" s="151">
        <v>1.7729360247783821E-2</v>
      </c>
      <c r="AC110" s="136" t="s">
        <v>255</v>
      </c>
      <c r="AD110" s="136">
        <v>12.9</v>
      </c>
      <c r="AE110" s="136">
        <v>1.9000000000000341</v>
      </c>
      <c r="AF110" s="136" t="s">
        <v>618</v>
      </c>
      <c r="AG110" s="136">
        <v>1.9000000000000341</v>
      </c>
      <c r="AH110" s="136">
        <v>53.899999999999778</v>
      </c>
      <c r="AI110" s="136">
        <v>0</v>
      </c>
      <c r="AJ110" s="127">
        <v>256.60000000000002</v>
      </c>
      <c r="AK110" s="127">
        <v>256.7</v>
      </c>
      <c r="AL110" s="127">
        <v>251.1</v>
      </c>
      <c r="AM110" s="127">
        <v>255.5</v>
      </c>
      <c r="AN110" s="127">
        <v>261.60000000000002</v>
      </c>
      <c r="AO110" s="127">
        <v>5</v>
      </c>
      <c r="AP110" s="127">
        <v>0.60000000000003406</v>
      </c>
      <c r="AQ110" s="14">
        <v>73.900000000000006</v>
      </c>
      <c r="AR110" s="127" t="s">
        <v>618</v>
      </c>
      <c r="AS110" s="14">
        <v>33.299999999999443</v>
      </c>
      <c r="AT110" s="1">
        <v>255.6</v>
      </c>
      <c r="AU110" s="1">
        <v>258.8</v>
      </c>
      <c r="AV110" s="1">
        <v>255</v>
      </c>
      <c r="AW110" s="1">
        <v>256.5</v>
      </c>
      <c r="AX110" s="1">
        <v>255.6</v>
      </c>
      <c r="AY110" s="1">
        <v>259</v>
      </c>
      <c r="AZ110" s="1">
        <v>255</v>
      </c>
      <c r="BA110" s="1">
        <v>258.89999999999998</v>
      </c>
      <c r="BB110" s="8"/>
      <c r="BC110" s="8"/>
      <c r="BD110" s="62"/>
      <c r="BE110" s="62"/>
      <c r="BF110" s="8"/>
      <c r="BG110" s="8"/>
      <c r="BH110" s="62"/>
      <c r="BI110" s="62"/>
      <c r="BJ110" s="165"/>
      <c r="BK110" s="165"/>
      <c r="BL110" s="164"/>
      <c r="BM110" s="164"/>
      <c r="BN110" s="8"/>
      <c r="BO110" s="8"/>
      <c r="BP110" s="62"/>
      <c r="BQ110" s="62"/>
      <c r="BR110" s="1"/>
      <c r="BS110" s="1"/>
      <c r="BT110" s="1"/>
      <c r="BU110" s="1"/>
      <c r="BV110" s="86"/>
      <c r="BW110" s="1"/>
      <c r="BX110" s="1"/>
      <c r="BY110" s="1"/>
      <c r="BZ110" s="1"/>
      <c r="CA110" s="1"/>
      <c r="CB110" s="1"/>
      <c r="CC110" s="86">
        <v>78.599999999999994</v>
      </c>
      <c r="CD110" s="1">
        <v>253.8</v>
      </c>
      <c r="CE110" s="1">
        <v>268</v>
      </c>
      <c r="CF110" s="1">
        <v>258</v>
      </c>
      <c r="CG110" s="1">
        <v>1.0387596899224807</v>
      </c>
      <c r="CH110">
        <v>99.454499999999996</v>
      </c>
      <c r="CI110">
        <v>13189</v>
      </c>
      <c r="CJ110" s="101">
        <v>-1</v>
      </c>
      <c r="CK110" s="101">
        <v>-1</v>
      </c>
      <c r="CL110" s="1">
        <v>-2.0000000000000284</v>
      </c>
      <c r="CM110" s="1">
        <v>38.299999999999898</v>
      </c>
      <c r="CN110" s="14" t="s">
        <v>618</v>
      </c>
      <c r="CO110" s="14">
        <v>55.8</v>
      </c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</row>
    <row r="111" spans="1:176" s="12" customFormat="1">
      <c r="A111" s="1">
        <v>2013</v>
      </c>
      <c r="B111" s="1">
        <v>3</v>
      </c>
      <c r="C111" s="24">
        <v>41429</v>
      </c>
      <c r="D111" s="1">
        <v>257.60000000000002</v>
      </c>
      <c r="E111" s="1">
        <v>262</v>
      </c>
      <c r="F111" s="1">
        <v>256.5</v>
      </c>
      <c r="G111" s="1">
        <v>261.2</v>
      </c>
      <c r="H111" s="1">
        <v>93.31</v>
      </c>
      <c r="I111" s="1">
        <v>0</v>
      </c>
      <c r="J111" s="8"/>
      <c r="K111" s="8"/>
      <c r="L111" s="142"/>
      <c r="M111" s="142"/>
      <c r="N111" s="27">
        <v>5.5</v>
      </c>
      <c r="O111" s="27">
        <v>265</v>
      </c>
      <c r="P111" s="27">
        <v>248</v>
      </c>
      <c r="Q111" s="27" t="s">
        <v>618</v>
      </c>
      <c r="R111" s="27" t="s">
        <v>618</v>
      </c>
      <c r="S111" s="27" t="s">
        <v>618</v>
      </c>
      <c r="T111" s="27" t="s">
        <v>618</v>
      </c>
      <c r="U111" s="27" t="s">
        <v>618</v>
      </c>
      <c r="V111" s="158">
        <v>0</v>
      </c>
      <c r="W111" s="27">
        <v>74.099999999999994</v>
      </c>
      <c r="X111" s="27">
        <v>75.199999999999932</v>
      </c>
      <c r="Y111" s="27">
        <v>-1.0999999999999659</v>
      </c>
      <c r="Z111" s="29">
        <v>92.9</v>
      </c>
      <c r="AA111" s="139">
        <v>3.3</v>
      </c>
      <c r="AB111" s="151">
        <v>1.6092203979558573E-2</v>
      </c>
      <c r="AC111" s="136" t="s">
        <v>253</v>
      </c>
      <c r="AD111" s="136">
        <v>12.8</v>
      </c>
      <c r="AE111" s="136" t="s">
        <v>618</v>
      </c>
      <c r="AF111" s="136" t="s">
        <v>618</v>
      </c>
      <c r="AG111" s="136">
        <v>0</v>
      </c>
      <c r="AH111" s="136">
        <v>53.899999999999778</v>
      </c>
      <c r="AI111" s="136">
        <v>0</v>
      </c>
      <c r="AJ111" s="127">
        <v>255.6</v>
      </c>
      <c r="AK111" s="127">
        <v>259</v>
      </c>
      <c r="AL111" s="127">
        <v>255</v>
      </c>
      <c r="AM111" s="127">
        <v>257.5</v>
      </c>
      <c r="AN111" s="127">
        <v>258.8</v>
      </c>
      <c r="AO111" s="127">
        <v>3.5999999999999659</v>
      </c>
      <c r="AP111" s="127">
        <v>1.7</v>
      </c>
      <c r="AQ111" s="14">
        <v>75.599999999999994</v>
      </c>
      <c r="AR111" s="127" t="s">
        <v>618</v>
      </c>
      <c r="AS111" s="14">
        <v>33.299999999999443</v>
      </c>
      <c r="AT111" s="1">
        <v>261.60000000000002</v>
      </c>
      <c r="AU111" s="1">
        <v>262.3</v>
      </c>
      <c r="AV111" s="1">
        <v>260.60000000000002</v>
      </c>
      <c r="AW111" s="1">
        <v>260.60000000000002</v>
      </c>
      <c r="AX111" s="1">
        <v>261.60000000000002</v>
      </c>
      <c r="AY111" s="1">
        <v>262.3</v>
      </c>
      <c r="AZ111" s="1">
        <v>259.5</v>
      </c>
      <c r="BA111" s="1">
        <v>260.2</v>
      </c>
      <c r="BB111" s="8"/>
      <c r="BC111" s="8"/>
      <c r="BD111" s="62"/>
      <c r="BE111" s="62"/>
      <c r="BF111" s="8"/>
      <c r="BG111" s="8"/>
      <c r="BH111" s="62"/>
      <c r="BI111" s="62"/>
      <c r="BJ111" s="165"/>
      <c r="BK111" s="165"/>
      <c r="BL111" s="164"/>
      <c r="BM111" s="164"/>
      <c r="BN111" s="8"/>
      <c r="BO111" s="8"/>
      <c r="BP111" s="62"/>
      <c r="BQ111" s="62"/>
      <c r="BR111" s="1"/>
      <c r="BS111" s="1"/>
      <c r="BT111" s="1"/>
      <c r="BU111" s="1"/>
      <c r="BV111" s="86"/>
      <c r="BW111" s="1"/>
      <c r="BX111" s="1"/>
      <c r="BY111" s="1"/>
      <c r="BZ111" s="1"/>
      <c r="CA111" s="1"/>
      <c r="CB111" s="1"/>
      <c r="CC111" s="86">
        <v>79.5</v>
      </c>
      <c r="CD111" s="1">
        <v>257.89999999999998</v>
      </c>
      <c r="CE111" s="1">
        <v>593</v>
      </c>
      <c r="CF111" s="1">
        <v>288</v>
      </c>
      <c r="CG111" s="1">
        <v>2.0590277777777777</v>
      </c>
      <c r="CH111">
        <v>100.02500000000001</v>
      </c>
      <c r="CI111">
        <v>13566</v>
      </c>
      <c r="CJ111" s="101">
        <v>-1</v>
      </c>
      <c r="CK111" s="101">
        <v>-1</v>
      </c>
      <c r="CL111" s="1">
        <v>0.60000000000002274</v>
      </c>
      <c r="CM111" s="1">
        <v>38.89999999999992</v>
      </c>
      <c r="CN111" s="14" t="s">
        <v>618</v>
      </c>
      <c r="CO111" s="14">
        <v>55.8</v>
      </c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</row>
    <row r="112" spans="1:176" s="12" customFormat="1">
      <c r="A112" s="1">
        <v>2013</v>
      </c>
      <c r="B112" s="1">
        <v>4</v>
      </c>
      <c r="C112" s="24">
        <v>41430</v>
      </c>
      <c r="D112" s="1">
        <v>261</v>
      </c>
      <c r="E112" s="1">
        <v>261.8</v>
      </c>
      <c r="F112" s="1">
        <v>254.4</v>
      </c>
      <c r="G112" s="1">
        <v>257</v>
      </c>
      <c r="H112" s="1">
        <v>93.74</v>
      </c>
      <c r="I112" s="1">
        <v>1</v>
      </c>
      <c r="J112" s="8"/>
      <c r="K112" s="8"/>
      <c r="L112" s="142"/>
      <c r="M112" s="142"/>
      <c r="N112" s="27">
        <v>7.4000000000000057</v>
      </c>
      <c r="O112" s="27">
        <v>266.7</v>
      </c>
      <c r="P112" s="27">
        <v>255.7</v>
      </c>
      <c r="Q112" s="27" t="s">
        <v>618</v>
      </c>
      <c r="R112" s="27" t="s">
        <v>618</v>
      </c>
      <c r="S112" s="27" t="s">
        <v>252</v>
      </c>
      <c r="T112" s="27" t="s">
        <v>618</v>
      </c>
      <c r="U112" s="27">
        <v>3.2999999999999829</v>
      </c>
      <c r="V112" s="158">
        <v>3.2999999999999829</v>
      </c>
      <c r="W112" s="27">
        <v>77.399999999999949</v>
      </c>
      <c r="X112" s="27">
        <v>77.399999999999949</v>
      </c>
      <c r="Y112" s="27">
        <v>0</v>
      </c>
      <c r="Z112" s="29">
        <v>93.65</v>
      </c>
      <c r="AA112" s="139">
        <v>4.4000000000000004</v>
      </c>
      <c r="AB112" s="151">
        <v>1.4981273408239959E-3</v>
      </c>
      <c r="AC112" s="136">
        <v>0</v>
      </c>
      <c r="AD112" s="136">
        <v>13</v>
      </c>
      <c r="AE112" s="136" t="s">
        <v>618</v>
      </c>
      <c r="AF112" s="136" t="s">
        <v>618</v>
      </c>
      <c r="AG112" s="136">
        <v>0</v>
      </c>
      <c r="AH112" s="136">
        <v>53.899999999999778</v>
      </c>
      <c r="AI112" s="136">
        <v>0</v>
      </c>
      <c r="AJ112" s="127">
        <v>261.60000000000002</v>
      </c>
      <c r="AK112" s="127">
        <v>262.3</v>
      </c>
      <c r="AL112" s="127">
        <v>258.5</v>
      </c>
      <c r="AM112" s="127">
        <v>260.7</v>
      </c>
      <c r="AN112" s="127">
        <v>259.32499999999999</v>
      </c>
      <c r="AO112" s="127">
        <v>4</v>
      </c>
      <c r="AP112" s="127" t="s">
        <v>618</v>
      </c>
      <c r="AQ112" s="14">
        <v>75.599999999999994</v>
      </c>
      <c r="AR112" s="127" t="s">
        <v>618</v>
      </c>
      <c r="AS112" s="14">
        <v>33.299999999999443</v>
      </c>
      <c r="AT112" s="1">
        <v>256.8</v>
      </c>
      <c r="AU112" s="1">
        <v>257.39999999999998</v>
      </c>
      <c r="AV112" s="1">
        <v>255.7</v>
      </c>
      <c r="AW112" s="1">
        <v>257.39999999999998</v>
      </c>
      <c r="AX112" s="1">
        <v>256.8</v>
      </c>
      <c r="AY112" s="1">
        <v>258.2</v>
      </c>
      <c r="AZ112" s="1">
        <v>252.9</v>
      </c>
      <c r="BA112" s="1">
        <v>253</v>
      </c>
      <c r="BB112" s="8"/>
      <c r="BC112" s="8"/>
      <c r="BD112" s="62"/>
      <c r="BE112" s="62"/>
      <c r="BF112" s="8"/>
      <c r="BG112" s="8"/>
      <c r="BH112" s="62"/>
      <c r="BI112" s="62"/>
      <c r="BJ112" s="165"/>
      <c r="BK112" s="165"/>
      <c r="BL112" s="164"/>
      <c r="BM112" s="164"/>
      <c r="BN112" s="8"/>
      <c r="BO112" s="8"/>
      <c r="BP112" s="62"/>
      <c r="BQ112" s="62"/>
      <c r="BR112" s="1"/>
      <c r="BS112" s="1"/>
      <c r="BT112" s="1"/>
      <c r="BU112" s="1"/>
      <c r="BV112" s="86"/>
      <c r="BW112" s="1"/>
      <c r="BX112" s="1"/>
      <c r="BY112" s="1"/>
      <c r="BZ112" s="1"/>
      <c r="CA112" s="1"/>
      <c r="CB112" s="1"/>
      <c r="CC112" s="86">
        <v>78.7</v>
      </c>
      <c r="CD112" s="1">
        <v>259.39999999999998</v>
      </c>
      <c r="CE112" s="1">
        <v>347</v>
      </c>
      <c r="CF112" s="1">
        <v>379</v>
      </c>
      <c r="CG112" s="1">
        <v>0.91556728232189977</v>
      </c>
      <c r="CH112">
        <v>99.18</v>
      </c>
      <c r="CI112">
        <v>12903</v>
      </c>
      <c r="CJ112" s="101">
        <v>-1</v>
      </c>
      <c r="CK112" s="101">
        <v>-1</v>
      </c>
      <c r="CL112" s="1">
        <v>4.4000000000000057</v>
      </c>
      <c r="CM112" s="1">
        <v>43.299999999999926</v>
      </c>
      <c r="CN112" s="14" t="s">
        <v>618</v>
      </c>
      <c r="CO112" s="14">
        <v>55.8</v>
      </c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</row>
    <row r="113" spans="1:176" s="12" customFormat="1">
      <c r="A113" s="1">
        <v>2013</v>
      </c>
      <c r="B113" s="1">
        <v>5</v>
      </c>
      <c r="C113" s="24">
        <v>41431</v>
      </c>
      <c r="D113" s="1">
        <v>252.4</v>
      </c>
      <c r="E113" s="1">
        <v>255.8</v>
      </c>
      <c r="F113" s="1">
        <v>246.8</v>
      </c>
      <c r="G113" s="1">
        <v>247.8</v>
      </c>
      <c r="H113" s="1">
        <v>94.76</v>
      </c>
      <c r="I113" s="1">
        <v>2</v>
      </c>
      <c r="J113" s="8"/>
      <c r="K113" s="8"/>
      <c r="L113" s="142"/>
      <c r="M113" s="142"/>
      <c r="N113" s="27">
        <v>9</v>
      </c>
      <c r="O113" s="27">
        <v>264.39999999999998</v>
      </c>
      <c r="P113" s="27">
        <v>249.6</v>
      </c>
      <c r="Q113" s="27" t="s">
        <v>618</v>
      </c>
      <c r="R113" s="27" t="s">
        <v>618</v>
      </c>
      <c r="S113" s="27" t="s">
        <v>252</v>
      </c>
      <c r="T113" s="27" t="s">
        <v>618</v>
      </c>
      <c r="U113" s="27">
        <v>3</v>
      </c>
      <c r="V113" s="158">
        <v>3</v>
      </c>
      <c r="W113" s="27">
        <v>80.399999999999949</v>
      </c>
      <c r="X113" s="27">
        <v>80.399999999999949</v>
      </c>
      <c r="Y113" s="27">
        <v>0</v>
      </c>
      <c r="Z113" s="29">
        <v>94.25</v>
      </c>
      <c r="AA113" s="139">
        <v>5.4</v>
      </c>
      <c r="AB113" s="151">
        <v>4.6082949308754451E-3</v>
      </c>
      <c r="AC113" s="136" t="s">
        <v>253</v>
      </c>
      <c r="AD113" s="136">
        <v>12.8</v>
      </c>
      <c r="AE113" s="136" t="s">
        <v>618</v>
      </c>
      <c r="AF113" s="136">
        <v>1.4000000000000057</v>
      </c>
      <c r="AG113" s="136">
        <v>1.4000000000000057</v>
      </c>
      <c r="AH113" s="136">
        <v>55.299999999999784</v>
      </c>
      <c r="AI113" s="136">
        <v>0</v>
      </c>
      <c r="AJ113" s="127">
        <v>256.8</v>
      </c>
      <c r="AK113" s="127">
        <v>258.2</v>
      </c>
      <c r="AL113" s="127">
        <v>251.2</v>
      </c>
      <c r="AM113" s="127">
        <v>252.2</v>
      </c>
      <c r="AN113" s="127">
        <v>256.47500000000002</v>
      </c>
      <c r="AO113" s="127">
        <v>4.5999999999999943</v>
      </c>
      <c r="AP113" s="127" t="s">
        <v>618</v>
      </c>
      <c r="AQ113" s="14">
        <v>75.599999999999994</v>
      </c>
      <c r="AR113" s="127">
        <v>4.2999999999999829</v>
      </c>
      <c r="AS113" s="14">
        <v>37.599999999999426</v>
      </c>
      <c r="AT113" s="1">
        <v>247.7</v>
      </c>
      <c r="AU113" s="1">
        <v>249.5</v>
      </c>
      <c r="AV113" s="1">
        <v>247.5</v>
      </c>
      <c r="AW113" s="1">
        <v>248.8</v>
      </c>
      <c r="AX113" s="1">
        <v>247.7</v>
      </c>
      <c r="AY113" s="1">
        <v>250.9</v>
      </c>
      <c r="AZ113" s="1">
        <v>247.2</v>
      </c>
      <c r="BA113" s="1">
        <v>250.7</v>
      </c>
      <c r="BB113" s="8"/>
      <c r="BC113" s="8"/>
      <c r="BD113" s="62"/>
      <c r="BE113" s="62"/>
      <c r="BF113" s="8"/>
      <c r="BG113" s="8"/>
      <c r="BH113" s="62"/>
      <c r="BI113" s="62"/>
      <c r="BJ113" s="165"/>
      <c r="BK113" s="165"/>
      <c r="BL113" s="164"/>
      <c r="BM113" s="164"/>
      <c r="BN113" s="8"/>
      <c r="BO113" s="8"/>
      <c r="BP113" s="62"/>
      <c r="BQ113" s="62"/>
      <c r="BR113" s="1"/>
      <c r="BS113" s="1"/>
      <c r="BT113" s="1"/>
      <c r="BU113" s="1"/>
      <c r="BV113" s="86"/>
      <c r="BW113" s="1"/>
      <c r="BX113" s="1"/>
      <c r="BY113" s="1"/>
      <c r="BZ113" s="1"/>
      <c r="CA113" s="1"/>
      <c r="CB113" s="1"/>
      <c r="CC113" s="86">
        <v>78.099999999999994</v>
      </c>
      <c r="CD113" s="1">
        <v>252.2</v>
      </c>
      <c r="CE113" s="1">
        <v>356</v>
      </c>
      <c r="CF113" s="1">
        <v>227</v>
      </c>
      <c r="CG113" s="1">
        <v>1.5682819383259912</v>
      </c>
      <c r="CH113">
        <v>97.4285</v>
      </c>
      <c r="CI113">
        <v>12696</v>
      </c>
      <c r="CJ113" s="101">
        <v>-1</v>
      </c>
      <c r="CK113" s="101">
        <v>-1</v>
      </c>
      <c r="CL113" s="1">
        <v>1.0999999999999943</v>
      </c>
      <c r="CM113" s="1">
        <v>44.39999999999992</v>
      </c>
      <c r="CN113" s="14" t="s">
        <v>618</v>
      </c>
      <c r="CO113" s="14">
        <v>55.8</v>
      </c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</row>
    <row r="114" spans="1:176" s="12" customFormat="1">
      <c r="A114" s="1">
        <v>2013</v>
      </c>
      <c r="B114" s="1">
        <v>6</v>
      </c>
      <c r="C114" s="24">
        <v>41432</v>
      </c>
      <c r="D114" s="1">
        <v>246.6</v>
      </c>
      <c r="E114" s="1">
        <v>247.6</v>
      </c>
      <c r="F114" s="1">
        <v>243</v>
      </c>
      <c r="G114" s="1">
        <v>246.2</v>
      </c>
      <c r="H114" s="1">
        <v>96.03</v>
      </c>
      <c r="I114" s="1">
        <v>2</v>
      </c>
      <c r="J114" s="8"/>
      <c r="K114" s="8"/>
      <c r="L114" s="142"/>
      <c r="M114" s="142"/>
      <c r="N114" s="27">
        <v>4.5999999999999943</v>
      </c>
      <c r="O114" s="27">
        <v>256.8</v>
      </c>
      <c r="P114" s="27">
        <v>238.8</v>
      </c>
      <c r="Q114" s="27" t="s">
        <v>618</v>
      </c>
      <c r="R114" s="27" t="s">
        <v>618</v>
      </c>
      <c r="S114" s="27" t="s">
        <v>618</v>
      </c>
      <c r="T114" s="27" t="s">
        <v>618</v>
      </c>
      <c r="U114" s="27" t="s">
        <v>618</v>
      </c>
      <c r="V114" s="158">
        <v>0</v>
      </c>
      <c r="W114" s="27">
        <v>80.399999999999949</v>
      </c>
      <c r="X114" s="27">
        <v>80.399999999999949</v>
      </c>
      <c r="Y114" s="27">
        <v>0</v>
      </c>
      <c r="Z114" s="29">
        <v>95.02</v>
      </c>
      <c r="AA114" s="139">
        <v>2.8</v>
      </c>
      <c r="AB114" s="151">
        <v>1.0881160657136846E-2</v>
      </c>
      <c r="AC114" s="136" t="s">
        <v>253</v>
      </c>
      <c r="AD114" s="136">
        <v>12.3</v>
      </c>
      <c r="AE114" s="136" t="s">
        <v>618</v>
      </c>
      <c r="AF114" s="136" t="s">
        <v>618</v>
      </c>
      <c r="AG114" s="136">
        <v>0</v>
      </c>
      <c r="AH114" s="136">
        <v>55.299999999999784</v>
      </c>
      <c r="AI114" s="136">
        <v>0</v>
      </c>
      <c r="AJ114" s="127">
        <v>247.7</v>
      </c>
      <c r="AK114" s="127">
        <v>250.9</v>
      </c>
      <c r="AL114" s="127">
        <v>244.8</v>
      </c>
      <c r="AM114" s="127">
        <v>244.8</v>
      </c>
      <c r="AN114" s="127">
        <v>253.8</v>
      </c>
      <c r="AO114" s="127">
        <v>0.40000000000000568</v>
      </c>
      <c r="AP114" s="127" t="s">
        <v>618</v>
      </c>
      <c r="AQ114" s="14">
        <v>75.599999999999994</v>
      </c>
      <c r="AR114" s="127">
        <v>-4.1999999999999886</v>
      </c>
      <c r="AS114" s="14">
        <v>33.399999999999437</v>
      </c>
      <c r="AT114" s="1">
        <v>246.8</v>
      </c>
      <c r="AU114" s="1">
        <v>247</v>
      </c>
      <c r="AV114" s="1">
        <v>246.2</v>
      </c>
      <c r="AW114" s="1">
        <v>246.6</v>
      </c>
      <c r="AX114" s="1">
        <v>246.8</v>
      </c>
      <c r="AY114" s="1">
        <v>247.3</v>
      </c>
      <c r="AZ114" s="1">
        <v>246</v>
      </c>
      <c r="BA114" s="1">
        <v>246.2</v>
      </c>
      <c r="BB114" s="8"/>
      <c r="BC114" s="8"/>
      <c r="BD114" s="62"/>
      <c r="BE114" s="62"/>
      <c r="BF114" s="8"/>
      <c r="BG114" s="8"/>
      <c r="BH114" s="62"/>
      <c r="BI114" s="62"/>
      <c r="BJ114" s="165"/>
      <c r="BK114" s="165"/>
      <c r="BL114" s="164"/>
      <c r="BM114" s="164"/>
      <c r="BN114" s="8"/>
      <c r="BO114" s="8"/>
      <c r="BP114" s="62"/>
      <c r="BQ114" s="62"/>
      <c r="BR114" s="1"/>
      <c r="BS114" s="1"/>
      <c r="BT114" s="1"/>
      <c r="BU114" s="1"/>
      <c r="BV114" s="86"/>
      <c r="BW114" s="1"/>
      <c r="BX114" s="1"/>
      <c r="BY114" s="1"/>
      <c r="BZ114" s="1"/>
      <c r="CA114" s="1"/>
      <c r="CB114" s="1"/>
      <c r="CC114" s="86">
        <v>77.2</v>
      </c>
      <c r="CD114" s="1">
        <v>246.6</v>
      </c>
      <c r="CE114" s="1">
        <v>502</v>
      </c>
      <c r="CF114" s="1">
        <v>426</v>
      </c>
      <c r="CG114" s="1">
        <v>1.1784037558685445</v>
      </c>
      <c r="CH114">
        <v>97.995000000000005</v>
      </c>
      <c r="CI114">
        <v>13218</v>
      </c>
      <c r="CJ114" s="101">
        <v>-1</v>
      </c>
      <c r="CK114" s="101">
        <v>-1</v>
      </c>
      <c r="CL114" s="1">
        <v>-1.8999999999999773</v>
      </c>
      <c r="CM114" s="1">
        <v>42.499999999999943</v>
      </c>
      <c r="CN114" s="14" t="s">
        <v>618</v>
      </c>
      <c r="CO114" s="14">
        <v>55.8</v>
      </c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</row>
    <row r="115" spans="1:176" s="12" customFormat="1">
      <c r="A115" s="1">
        <v>2013</v>
      </c>
      <c r="B115" s="1">
        <v>2</v>
      </c>
      <c r="C115" s="24">
        <v>41435</v>
      </c>
      <c r="D115" s="1">
        <v>248.7</v>
      </c>
      <c r="E115" s="1">
        <v>249.3</v>
      </c>
      <c r="F115" s="1">
        <v>242.9</v>
      </c>
      <c r="G115" s="1">
        <v>247.2</v>
      </c>
      <c r="H115" s="1">
        <v>95.77</v>
      </c>
      <c r="I115" s="1">
        <v>2</v>
      </c>
      <c r="J115" s="8"/>
      <c r="K115" s="8"/>
      <c r="L115" s="142"/>
      <c r="M115" s="142"/>
      <c r="N115" s="27">
        <v>6.4000000000000057</v>
      </c>
      <c r="O115" s="27">
        <v>250.8</v>
      </c>
      <c r="P115" s="27">
        <v>241.6</v>
      </c>
      <c r="Q115" s="27" t="s">
        <v>618</v>
      </c>
      <c r="R115" s="27" t="s">
        <v>618</v>
      </c>
      <c r="S115" s="27" t="s">
        <v>618</v>
      </c>
      <c r="T115" s="27" t="s">
        <v>618</v>
      </c>
      <c r="U115" s="27" t="s">
        <v>618</v>
      </c>
      <c r="V115" s="158">
        <v>0</v>
      </c>
      <c r="W115" s="27">
        <v>80.399999999999949</v>
      </c>
      <c r="X115" s="27">
        <v>80.399999999999949</v>
      </c>
      <c r="Y115" s="27">
        <v>0</v>
      </c>
      <c r="Z115" s="29">
        <v>95.67</v>
      </c>
      <c r="AA115" s="139">
        <v>3.8</v>
      </c>
      <c r="AB115" s="151">
        <v>1.3402279442802811E-2</v>
      </c>
      <c r="AC115" s="136" t="s">
        <v>253</v>
      </c>
      <c r="AD115" s="136">
        <v>12.3</v>
      </c>
      <c r="AE115" s="136" t="s">
        <v>618</v>
      </c>
      <c r="AF115" s="136">
        <v>-7.0000000000000284</v>
      </c>
      <c r="AG115" s="136">
        <v>-7.0000000000000284</v>
      </c>
      <c r="AH115" s="136">
        <v>48.299999999999756</v>
      </c>
      <c r="AI115" s="136">
        <v>-7.0000000000000284</v>
      </c>
      <c r="AJ115" s="127">
        <v>246.8</v>
      </c>
      <c r="AK115" s="127">
        <v>249.3</v>
      </c>
      <c r="AL115" s="127">
        <v>242.9</v>
      </c>
      <c r="AM115" s="127">
        <v>243.9</v>
      </c>
      <c r="AN115" s="127">
        <v>250.4</v>
      </c>
      <c r="AO115" s="127">
        <v>1.5</v>
      </c>
      <c r="AP115" s="127" t="s">
        <v>618</v>
      </c>
      <c r="AQ115" s="14">
        <v>75.599999999999994</v>
      </c>
      <c r="AR115" s="127" t="s">
        <v>618</v>
      </c>
      <c r="AS115" s="14">
        <v>33.399999999999437</v>
      </c>
      <c r="AT115" s="1">
        <v>247.2</v>
      </c>
      <c r="AU115" s="1">
        <v>247.8</v>
      </c>
      <c r="AV115" s="1">
        <v>245.8</v>
      </c>
      <c r="AW115" s="1">
        <v>247.4</v>
      </c>
      <c r="AX115" s="1">
        <v>247.2</v>
      </c>
      <c r="AY115" s="1">
        <v>252.5</v>
      </c>
      <c r="AZ115" s="1">
        <v>245.8</v>
      </c>
      <c r="BA115" s="1">
        <v>252</v>
      </c>
      <c r="BB115" s="8"/>
      <c r="BC115" s="8"/>
      <c r="BD115" s="62"/>
      <c r="BE115" s="62"/>
      <c r="BF115" s="8"/>
      <c r="BG115" s="8"/>
      <c r="BH115" s="62"/>
      <c r="BI115" s="62"/>
      <c r="BJ115" s="165"/>
      <c r="BK115" s="165"/>
      <c r="BL115" s="164"/>
      <c r="BM115" s="164"/>
      <c r="BN115" s="8"/>
      <c r="BO115" s="8"/>
      <c r="BP115" s="62"/>
      <c r="BQ115" s="62"/>
      <c r="BR115" s="1"/>
      <c r="BS115" s="1"/>
      <c r="BT115" s="1"/>
      <c r="BU115" s="1"/>
      <c r="BV115" s="86"/>
      <c r="BW115" s="1"/>
      <c r="BX115" s="1"/>
      <c r="BY115" s="1"/>
      <c r="BZ115" s="1"/>
      <c r="CA115" s="1"/>
      <c r="CB115" s="1"/>
      <c r="CC115" s="86">
        <v>78</v>
      </c>
      <c r="CD115" s="1">
        <v>247.3</v>
      </c>
      <c r="CE115" s="1">
        <v>486</v>
      </c>
      <c r="CF115" s="1">
        <v>318</v>
      </c>
      <c r="CG115" s="1">
        <v>1.5283018867924529</v>
      </c>
      <c r="CH115">
        <v>98.87</v>
      </c>
      <c r="CI115">
        <v>13555</v>
      </c>
      <c r="CJ115" s="101">
        <v>-1</v>
      </c>
      <c r="CK115" s="101">
        <v>-1</v>
      </c>
      <c r="CL115" s="1">
        <v>-5.7000000000000171</v>
      </c>
      <c r="CM115" s="1">
        <v>36.799999999999926</v>
      </c>
      <c r="CN115" s="14" t="s">
        <v>618</v>
      </c>
      <c r="CO115" s="14">
        <v>55.8</v>
      </c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</row>
    <row r="116" spans="1:176" s="12" customFormat="1">
      <c r="A116" s="1">
        <v>2013</v>
      </c>
      <c r="B116" s="1">
        <v>3</v>
      </c>
      <c r="C116" s="24">
        <v>41436</v>
      </c>
      <c r="D116" s="1">
        <v>252.9</v>
      </c>
      <c r="E116" s="1">
        <v>254.4</v>
      </c>
      <c r="F116" s="1">
        <v>247.4</v>
      </c>
      <c r="G116" s="1">
        <v>248.9</v>
      </c>
      <c r="H116" s="1">
        <v>95.38</v>
      </c>
      <c r="I116" s="1">
        <v>2</v>
      </c>
      <c r="J116" s="8"/>
      <c r="K116" s="8"/>
      <c r="L116" s="142"/>
      <c r="M116" s="142"/>
      <c r="N116" s="27">
        <v>7</v>
      </c>
      <c r="O116" s="27">
        <v>253.6</v>
      </c>
      <c r="P116" s="27">
        <v>240.8</v>
      </c>
      <c r="Q116" s="27" t="s">
        <v>618</v>
      </c>
      <c r="R116" s="27" t="s">
        <v>618</v>
      </c>
      <c r="S116" s="27" t="s">
        <v>618</v>
      </c>
      <c r="T116" s="27" t="s">
        <v>618</v>
      </c>
      <c r="U116" s="27" t="s">
        <v>618</v>
      </c>
      <c r="V116" s="158">
        <v>0</v>
      </c>
      <c r="W116" s="27">
        <v>80.399999999999949</v>
      </c>
      <c r="X116" s="27">
        <v>80.399999999999949</v>
      </c>
      <c r="Y116" s="27">
        <v>0</v>
      </c>
      <c r="Z116" s="29">
        <v>95.44</v>
      </c>
      <c r="AA116" s="139">
        <v>4.2</v>
      </c>
      <c r="AB116" s="151">
        <v>2.7074872435697284E-3</v>
      </c>
      <c r="AC116" s="136">
        <v>0</v>
      </c>
      <c r="AD116" s="136">
        <v>12.3</v>
      </c>
      <c r="AE116" s="136" t="s">
        <v>618</v>
      </c>
      <c r="AF116" s="136" t="s">
        <v>618</v>
      </c>
      <c r="AG116" s="136">
        <v>0</v>
      </c>
      <c r="AH116" s="136">
        <v>48.299999999999756</v>
      </c>
      <c r="AI116" s="136">
        <v>-7.0000000000000284</v>
      </c>
      <c r="AJ116" s="127">
        <v>247.2</v>
      </c>
      <c r="AK116" s="127">
        <v>253</v>
      </c>
      <c r="AL116" s="127">
        <v>245.8</v>
      </c>
      <c r="AM116" s="127">
        <v>249.7</v>
      </c>
      <c r="AN116" s="127">
        <v>247.65</v>
      </c>
      <c r="AO116" s="127">
        <v>4</v>
      </c>
      <c r="AP116" s="127">
        <v>-11.4</v>
      </c>
      <c r="AQ116" s="14">
        <v>64.2</v>
      </c>
      <c r="AR116" s="127" t="s">
        <v>618</v>
      </c>
      <c r="AS116" s="14">
        <v>33.399999999999437</v>
      </c>
      <c r="AT116" s="1">
        <v>247</v>
      </c>
      <c r="AU116" s="1">
        <v>247</v>
      </c>
      <c r="AV116" s="1">
        <v>245</v>
      </c>
      <c r="AW116" s="1">
        <v>245.9</v>
      </c>
      <c r="AX116" s="1">
        <v>247</v>
      </c>
      <c r="AY116" s="1">
        <v>247</v>
      </c>
      <c r="AZ116" s="1">
        <v>243.2</v>
      </c>
      <c r="BA116" s="1">
        <v>244</v>
      </c>
      <c r="BB116" s="8"/>
      <c r="BC116" s="8"/>
      <c r="BD116" s="62"/>
      <c r="BE116" s="62"/>
      <c r="BF116" s="8"/>
      <c r="BG116" s="8"/>
      <c r="BH116" s="62"/>
      <c r="BI116" s="62"/>
      <c r="BJ116" s="165"/>
      <c r="BK116" s="165"/>
      <c r="BL116" s="164"/>
      <c r="BM116" s="164"/>
      <c r="BN116" s="8"/>
      <c r="BO116" s="8"/>
      <c r="BP116" s="62"/>
      <c r="BQ116" s="62"/>
      <c r="BR116" s="1"/>
      <c r="BS116" s="1"/>
      <c r="BT116" s="1"/>
      <c r="BU116" s="1"/>
      <c r="BV116" s="86"/>
      <c r="BW116" s="1"/>
      <c r="BX116" s="1"/>
      <c r="BY116" s="1"/>
      <c r="BZ116" s="1"/>
      <c r="CA116" s="1"/>
      <c r="CB116" s="1"/>
      <c r="CC116" s="86">
        <v>79.2</v>
      </c>
      <c r="CD116" s="1">
        <v>249.7</v>
      </c>
      <c r="CE116" s="1">
        <v>391</v>
      </c>
      <c r="CF116" s="1">
        <v>282</v>
      </c>
      <c r="CG116" s="1">
        <v>1.3865248226950355</v>
      </c>
      <c r="CH116">
        <v>96.159499999999994</v>
      </c>
      <c r="CI116">
        <v>12978</v>
      </c>
      <c r="CJ116" s="101">
        <v>-1</v>
      </c>
      <c r="CK116" s="101">
        <v>-1</v>
      </c>
      <c r="CL116" s="1">
        <v>5.0999999999999943</v>
      </c>
      <c r="CM116" s="1">
        <v>41.89999999999992</v>
      </c>
      <c r="CN116" s="14" t="s">
        <v>618</v>
      </c>
      <c r="CO116" s="14">
        <v>55.8</v>
      </c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</row>
    <row r="117" spans="1:176" s="12" customFormat="1">
      <c r="A117" s="1">
        <v>2013</v>
      </c>
      <c r="B117" s="1">
        <v>4</v>
      </c>
      <c r="C117" s="24">
        <v>41437</v>
      </c>
      <c r="D117" s="1">
        <v>241.9</v>
      </c>
      <c r="E117" s="1">
        <v>242.8</v>
      </c>
      <c r="F117" s="1">
        <v>237.4</v>
      </c>
      <c r="G117" s="1">
        <v>240</v>
      </c>
      <c r="H117" s="1">
        <v>95.88</v>
      </c>
      <c r="I117" s="1">
        <v>2</v>
      </c>
      <c r="J117" s="8"/>
      <c r="K117" s="8"/>
      <c r="L117" s="142"/>
      <c r="M117" s="142"/>
      <c r="N117" s="27">
        <v>5.4000000000000057</v>
      </c>
      <c r="O117" s="27">
        <v>255.9</v>
      </c>
      <c r="P117" s="27">
        <v>241.9</v>
      </c>
      <c r="Q117" s="27" t="s">
        <v>618</v>
      </c>
      <c r="R117" s="27" t="s">
        <v>618</v>
      </c>
      <c r="S117" s="27" t="s">
        <v>618</v>
      </c>
      <c r="T117" s="27" t="s">
        <v>618</v>
      </c>
      <c r="U117" s="27" t="s">
        <v>618</v>
      </c>
      <c r="V117" s="158">
        <v>0</v>
      </c>
      <c r="W117" s="27">
        <v>80.399999999999949</v>
      </c>
      <c r="X117" s="27">
        <v>80.399999999999949</v>
      </c>
      <c r="Y117" s="27">
        <v>0</v>
      </c>
      <c r="Z117" s="29">
        <v>95.12</v>
      </c>
      <c r="AA117" s="139">
        <v>3.2</v>
      </c>
      <c r="AB117" s="151">
        <v>4.0722564477393419E-3</v>
      </c>
      <c r="AC117" s="136" t="s">
        <v>255</v>
      </c>
      <c r="AD117" s="136">
        <v>12.4</v>
      </c>
      <c r="AE117" s="136" t="s">
        <v>618</v>
      </c>
      <c r="AF117" s="136" t="s">
        <v>618</v>
      </c>
      <c r="AG117" s="136">
        <v>0</v>
      </c>
      <c r="AH117" s="136">
        <v>48.299999999999756</v>
      </c>
      <c r="AI117" s="136">
        <v>-7.0000000000000284</v>
      </c>
      <c r="AJ117" s="127">
        <v>247</v>
      </c>
      <c r="AK117" s="127">
        <v>247</v>
      </c>
      <c r="AL117" s="127">
        <v>239</v>
      </c>
      <c r="AM117" s="127">
        <v>241.2</v>
      </c>
      <c r="AN117" s="127">
        <v>244.9</v>
      </c>
      <c r="AO117" s="127">
        <v>1.9000000000000057</v>
      </c>
      <c r="AP117" s="127" t="s">
        <v>618</v>
      </c>
      <c r="AQ117" s="14">
        <v>64.2</v>
      </c>
      <c r="AR117" s="127">
        <v>4.6999999999999886</v>
      </c>
      <c r="AS117" s="14">
        <v>38.099999999999426</v>
      </c>
      <c r="AT117" s="1">
        <v>241.3</v>
      </c>
      <c r="AU117" s="1">
        <v>242.4</v>
      </c>
      <c r="AV117" s="1">
        <v>239.8</v>
      </c>
      <c r="AW117" s="1">
        <v>240.9</v>
      </c>
      <c r="AX117" s="1">
        <v>241.3</v>
      </c>
      <c r="AY117" s="1">
        <v>242.4</v>
      </c>
      <c r="AZ117" s="1">
        <v>239.8</v>
      </c>
      <c r="BA117" s="1">
        <v>240.4</v>
      </c>
      <c r="BB117" s="8"/>
      <c r="BC117" s="8"/>
      <c r="BD117" s="62"/>
      <c r="BE117" s="62"/>
      <c r="BF117" s="8"/>
      <c r="BG117" s="8"/>
      <c r="BH117" s="62"/>
      <c r="BI117" s="62"/>
      <c r="BJ117" s="165"/>
      <c r="BK117" s="165"/>
      <c r="BL117" s="164"/>
      <c r="BM117" s="164"/>
      <c r="BN117" s="8"/>
      <c r="BO117" s="8"/>
      <c r="BP117" s="62"/>
      <c r="BQ117" s="62"/>
      <c r="BR117" s="1"/>
      <c r="BS117" s="1"/>
      <c r="BT117" s="1"/>
      <c r="BU117" s="1"/>
      <c r="BV117" s="86"/>
      <c r="BW117" s="1"/>
      <c r="BX117" s="1"/>
      <c r="BY117" s="1"/>
      <c r="BZ117" s="1"/>
      <c r="CA117" s="1"/>
      <c r="CB117" s="1"/>
      <c r="CC117" s="86">
        <v>77.900000000000006</v>
      </c>
      <c r="CD117" s="1">
        <v>240.8</v>
      </c>
      <c r="CE117" s="1">
        <v>345</v>
      </c>
      <c r="CF117" s="1">
        <v>268</v>
      </c>
      <c r="CG117" s="1">
        <v>1.2873134328358209</v>
      </c>
      <c r="CH117">
        <v>95.827500000000001</v>
      </c>
      <c r="CI117">
        <v>13002</v>
      </c>
      <c r="CJ117" s="101">
        <v>-1</v>
      </c>
      <c r="CK117" s="101">
        <v>-1</v>
      </c>
      <c r="CL117" s="1">
        <v>7.3000000000000114</v>
      </c>
      <c r="CM117" s="1">
        <v>49.199999999999932</v>
      </c>
      <c r="CN117" s="14" t="s">
        <v>618</v>
      </c>
      <c r="CO117" s="14">
        <v>55.8</v>
      </c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</row>
    <row r="118" spans="1:176" s="12" customFormat="1">
      <c r="A118" s="1">
        <v>2013</v>
      </c>
      <c r="B118" s="1">
        <v>5</v>
      </c>
      <c r="C118" s="24">
        <v>41438</v>
      </c>
      <c r="D118" s="1">
        <v>234</v>
      </c>
      <c r="E118" s="1">
        <v>237.2</v>
      </c>
      <c r="F118" s="1">
        <v>230.5</v>
      </c>
      <c r="G118" s="1">
        <v>231.6</v>
      </c>
      <c r="H118" s="1">
        <v>96.69</v>
      </c>
      <c r="I118" s="1">
        <v>2</v>
      </c>
      <c r="J118" s="8"/>
      <c r="K118" s="8"/>
      <c r="L118" s="142"/>
      <c r="M118" s="142"/>
      <c r="N118" s="27">
        <v>6.6999999999999886</v>
      </c>
      <c r="O118" s="27">
        <v>245.4</v>
      </c>
      <c r="P118" s="27">
        <v>234.6</v>
      </c>
      <c r="Q118" s="27" t="s">
        <v>618</v>
      </c>
      <c r="R118" s="27" t="s">
        <v>618</v>
      </c>
      <c r="S118" s="27" t="s">
        <v>618</v>
      </c>
      <c r="T118" s="27" t="s">
        <v>618</v>
      </c>
      <c r="U118" s="27" t="s">
        <v>618</v>
      </c>
      <c r="V118" s="158">
        <v>0</v>
      </c>
      <c r="W118" s="27">
        <v>80.399999999999949</v>
      </c>
      <c r="X118" s="27">
        <v>80.399999999999949</v>
      </c>
      <c r="Y118" s="27">
        <v>0</v>
      </c>
      <c r="Z118" s="29">
        <v>95.11</v>
      </c>
      <c r="AA118" s="139">
        <v>4</v>
      </c>
      <c r="AB118" s="151">
        <v>5.2421891381841945E-3</v>
      </c>
      <c r="AC118" s="136" t="s">
        <v>253</v>
      </c>
      <c r="AD118" s="136">
        <v>12</v>
      </c>
      <c r="AE118" s="136" t="s">
        <v>618</v>
      </c>
      <c r="AF118" s="136">
        <v>-5.3999999999999773</v>
      </c>
      <c r="AG118" s="136">
        <v>-5.3999999999999773</v>
      </c>
      <c r="AH118" s="136">
        <v>42.899999999999778</v>
      </c>
      <c r="AI118" s="136">
        <v>-12.4</v>
      </c>
      <c r="AJ118" s="127">
        <v>241.3</v>
      </c>
      <c r="AK118" s="127">
        <v>242.4</v>
      </c>
      <c r="AL118" s="127">
        <v>232.4</v>
      </c>
      <c r="AM118" s="127">
        <v>233.7</v>
      </c>
      <c r="AN118" s="127">
        <v>242.125</v>
      </c>
      <c r="AO118" s="127">
        <v>2.4000000000000057</v>
      </c>
      <c r="AP118" s="127" t="s">
        <v>618</v>
      </c>
      <c r="AQ118" s="14">
        <v>64.2</v>
      </c>
      <c r="AR118" s="127">
        <v>-4.0999999999999943</v>
      </c>
      <c r="AS118" s="14">
        <v>33.999999999999432</v>
      </c>
      <c r="AT118" s="1">
        <v>231.9</v>
      </c>
      <c r="AU118" s="1">
        <v>232.9</v>
      </c>
      <c r="AV118" s="1">
        <v>231.7</v>
      </c>
      <c r="AW118" s="1">
        <v>232.8</v>
      </c>
      <c r="AX118" s="1">
        <v>231.9</v>
      </c>
      <c r="AY118" s="1">
        <v>235.5</v>
      </c>
      <c r="AZ118" s="1">
        <v>231.7</v>
      </c>
      <c r="BA118" s="1">
        <v>233.5</v>
      </c>
      <c r="BB118" s="8"/>
      <c r="BC118" s="8"/>
      <c r="BD118" s="62"/>
      <c r="BE118" s="62"/>
      <c r="BF118" s="8"/>
      <c r="BG118" s="8"/>
      <c r="BH118" s="62"/>
      <c r="BI118" s="62"/>
      <c r="BJ118" s="165"/>
      <c r="BK118" s="165"/>
      <c r="BL118" s="164"/>
      <c r="BM118" s="164"/>
      <c r="BN118" s="8"/>
      <c r="BO118" s="8"/>
      <c r="BP118" s="62"/>
      <c r="BQ118" s="62"/>
      <c r="BR118" s="1"/>
      <c r="BS118" s="1"/>
      <c r="BT118" s="1"/>
      <c r="BU118" s="1"/>
      <c r="BV118" s="86"/>
      <c r="BW118" s="1"/>
      <c r="BX118" s="1"/>
      <c r="BY118" s="1"/>
      <c r="BZ118" s="1"/>
      <c r="CA118" s="1"/>
      <c r="CB118" s="1"/>
      <c r="CC118" s="86">
        <v>77</v>
      </c>
      <c r="CD118" s="1">
        <v>236.7</v>
      </c>
      <c r="CE118" s="1">
        <v>368</v>
      </c>
      <c r="CF118" s="1">
        <v>272</v>
      </c>
      <c r="CG118" s="1">
        <v>1.3529411764705883</v>
      </c>
      <c r="CH118">
        <v>95.733999999999995</v>
      </c>
      <c r="CI118">
        <v>12927</v>
      </c>
      <c r="CJ118" s="101">
        <v>-1</v>
      </c>
      <c r="CK118" s="101">
        <v>-1</v>
      </c>
      <c r="CL118" s="1">
        <v>-4.2999999999999829</v>
      </c>
      <c r="CM118" s="1">
        <v>44.899999999999949</v>
      </c>
      <c r="CN118" s="14" t="s">
        <v>618</v>
      </c>
      <c r="CO118" s="14">
        <v>55.8</v>
      </c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</row>
    <row r="119" spans="1:176" s="12" customFormat="1">
      <c r="A119" s="1">
        <v>2013</v>
      </c>
      <c r="B119" s="1">
        <v>6</v>
      </c>
      <c r="C119" s="24">
        <v>41439</v>
      </c>
      <c r="D119" s="1">
        <v>236.2</v>
      </c>
      <c r="E119" s="1">
        <v>237.8</v>
      </c>
      <c r="F119" s="1">
        <v>234.1</v>
      </c>
      <c r="G119" s="1">
        <v>235.8</v>
      </c>
      <c r="H119" s="1">
        <v>97.85</v>
      </c>
      <c r="I119" s="1">
        <v>2</v>
      </c>
      <c r="J119" s="8"/>
      <c r="K119" s="8"/>
      <c r="L119" s="142"/>
      <c r="M119" s="142"/>
      <c r="N119" s="27">
        <v>3.7000000000000171</v>
      </c>
      <c r="O119" s="27">
        <v>238.3</v>
      </c>
      <c r="P119" s="27">
        <v>224.9</v>
      </c>
      <c r="Q119" s="27" t="s">
        <v>618</v>
      </c>
      <c r="R119" s="27" t="s">
        <v>618</v>
      </c>
      <c r="S119" s="27" t="s">
        <v>618</v>
      </c>
      <c r="T119" s="27" t="s">
        <v>618</v>
      </c>
      <c r="U119" s="27" t="s">
        <v>618</v>
      </c>
      <c r="V119" s="158">
        <v>0</v>
      </c>
      <c r="W119" s="27">
        <v>80.399999999999949</v>
      </c>
      <c r="X119" s="27">
        <v>80.399999999999949</v>
      </c>
      <c r="Y119" s="27">
        <v>0</v>
      </c>
      <c r="Z119" s="29">
        <v>96.71</v>
      </c>
      <c r="AA119" s="139">
        <v>2.2000000000000002</v>
      </c>
      <c r="AB119" s="151">
        <v>8.4480600750937995E-3</v>
      </c>
      <c r="AC119" s="136" t="s">
        <v>253</v>
      </c>
      <c r="AD119" s="136">
        <v>11.5</v>
      </c>
      <c r="AE119" s="136" t="s">
        <v>618</v>
      </c>
      <c r="AF119" s="136" t="s">
        <v>618</v>
      </c>
      <c r="AG119" s="136">
        <v>0</v>
      </c>
      <c r="AH119" s="136">
        <v>42.899999999999778</v>
      </c>
      <c r="AI119" s="136">
        <v>-12.4</v>
      </c>
      <c r="AJ119" s="127">
        <v>231.9</v>
      </c>
      <c r="AK119" s="127">
        <v>236.8</v>
      </c>
      <c r="AL119" s="127">
        <v>231.7</v>
      </c>
      <c r="AM119" s="127">
        <v>235.7</v>
      </c>
      <c r="AN119" s="127">
        <v>240.07499999999999</v>
      </c>
      <c r="AO119" s="127">
        <v>0.39999999999997726</v>
      </c>
      <c r="AP119" s="127">
        <v>-2.2999999999999998</v>
      </c>
      <c r="AQ119" s="14">
        <v>61.9</v>
      </c>
      <c r="AR119" s="127" t="s">
        <v>618</v>
      </c>
      <c r="AS119" s="14">
        <v>33.999999999999432</v>
      </c>
      <c r="AT119" s="1">
        <v>236.4</v>
      </c>
      <c r="AU119" s="1">
        <v>236.8</v>
      </c>
      <c r="AV119" s="1">
        <v>235.3</v>
      </c>
      <c r="AW119" s="1">
        <v>236.2</v>
      </c>
      <c r="AX119" s="1">
        <v>236.4</v>
      </c>
      <c r="AY119" s="1">
        <v>236.9</v>
      </c>
      <c r="AZ119" s="1">
        <v>235.3</v>
      </c>
      <c r="BA119" s="1">
        <v>236.9</v>
      </c>
      <c r="BB119" s="8"/>
      <c r="BC119" s="8"/>
      <c r="BD119" s="62"/>
      <c r="BE119" s="62"/>
      <c r="BF119" s="8"/>
      <c r="BG119" s="8"/>
      <c r="BH119" s="62"/>
      <c r="BI119" s="62"/>
      <c r="BJ119" s="165"/>
      <c r="BK119" s="165"/>
      <c r="BL119" s="164"/>
      <c r="BM119" s="164"/>
      <c r="BN119" s="8"/>
      <c r="BO119" s="8"/>
      <c r="BP119" s="62"/>
      <c r="BQ119" s="62"/>
      <c r="BR119" s="1"/>
      <c r="BS119" s="1"/>
      <c r="BT119" s="1"/>
      <c r="BU119" s="1"/>
      <c r="BV119" s="86"/>
      <c r="BW119" s="1"/>
      <c r="BX119" s="1"/>
      <c r="BY119" s="1"/>
      <c r="BZ119" s="1"/>
      <c r="CA119" s="1"/>
      <c r="CB119" s="1"/>
      <c r="CC119" s="86">
        <v>77.900000000000006</v>
      </c>
      <c r="CD119" s="1">
        <v>236.5</v>
      </c>
      <c r="CE119" s="1">
        <v>443</v>
      </c>
      <c r="CF119" s="1">
        <v>281</v>
      </c>
      <c r="CG119" s="1">
        <v>1.5765124555160142</v>
      </c>
      <c r="CH119">
        <v>94.182000000000002</v>
      </c>
      <c r="CI119">
        <v>12512</v>
      </c>
      <c r="CJ119" s="101">
        <v>-1</v>
      </c>
      <c r="CK119" s="101">
        <v>-1</v>
      </c>
      <c r="CL119" s="1">
        <v>1.5999999999999943</v>
      </c>
      <c r="CM119" s="1">
        <v>46.499999999999943</v>
      </c>
      <c r="CN119" s="14" t="s">
        <v>618</v>
      </c>
      <c r="CO119" s="14">
        <v>55.8</v>
      </c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</row>
    <row r="120" spans="1:176" s="12" customFormat="1">
      <c r="A120" s="1">
        <v>2013</v>
      </c>
      <c r="B120" s="1">
        <v>2</v>
      </c>
      <c r="C120" s="24">
        <v>41442</v>
      </c>
      <c r="D120" s="1">
        <v>234.8</v>
      </c>
      <c r="E120" s="1">
        <v>241.3</v>
      </c>
      <c r="F120" s="1">
        <v>231.9</v>
      </c>
      <c r="G120" s="1">
        <v>238.9</v>
      </c>
      <c r="H120" s="1">
        <v>97.88</v>
      </c>
      <c r="I120" s="1">
        <v>0</v>
      </c>
      <c r="J120" s="8"/>
      <c r="K120" s="8"/>
      <c r="L120" s="142"/>
      <c r="M120" s="142"/>
      <c r="N120" s="27">
        <v>9.4000000000000057</v>
      </c>
      <c r="O120" s="27">
        <v>239.5</v>
      </c>
      <c r="P120" s="27">
        <v>232.1</v>
      </c>
      <c r="Q120" s="27" t="s">
        <v>618</v>
      </c>
      <c r="R120" s="27" t="s">
        <v>254</v>
      </c>
      <c r="S120" s="27" t="s">
        <v>252</v>
      </c>
      <c r="T120" s="27">
        <v>-3.2000000000000171</v>
      </c>
      <c r="U120" s="27">
        <v>-4.2000000000000171</v>
      </c>
      <c r="V120" s="158">
        <v>-7.4000000000000341</v>
      </c>
      <c r="W120" s="27">
        <v>72.999999999999915</v>
      </c>
      <c r="X120" s="27">
        <v>80.399999999999949</v>
      </c>
      <c r="Y120" s="27">
        <v>-7.4000000000000341</v>
      </c>
      <c r="Z120" s="29">
        <v>98.13</v>
      </c>
      <c r="AA120" s="139">
        <v>5.6</v>
      </c>
      <c r="AB120" s="151">
        <v>1.199710414727484E-2</v>
      </c>
      <c r="AC120" s="136" t="s">
        <v>253</v>
      </c>
      <c r="AD120" s="136">
        <v>11.7</v>
      </c>
      <c r="AE120" s="136" t="s">
        <v>618</v>
      </c>
      <c r="AF120" s="136">
        <v>-3.6999999999999886</v>
      </c>
      <c r="AG120" s="136">
        <v>-3.6999999999999886</v>
      </c>
      <c r="AH120" s="136">
        <v>39.19999999999979</v>
      </c>
      <c r="AI120" s="136">
        <v>-16.100000000000001</v>
      </c>
      <c r="AJ120" s="127">
        <v>236.4</v>
      </c>
      <c r="AK120" s="127">
        <v>236.9</v>
      </c>
      <c r="AL120" s="127">
        <v>231.9</v>
      </c>
      <c r="AM120" s="127">
        <v>235.8</v>
      </c>
      <c r="AN120" s="127">
        <v>236.6</v>
      </c>
      <c r="AO120" s="127">
        <v>4.0999999999999943</v>
      </c>
      <c r="AP120" s="127">
        <v>-0.89999999999999436</v>
      </c>
      <c r="AQ120" s="14">
        <v>61</v>
      </c>
      <c r="AR120" s="127" t="s">
        <v>618</v>
      </c>
      <c r="AS120" s="14">
        <v>33.999999999999432</v>
      </c>
      <c r="AT120" s="1">
        <v>238.6</v>
      </c>
      <c r="AU120" s="1">
        <v>239.5</v>
      </c>
      <c r="AV120" s="1">
        <v>238.2</v>
      </c>
      <c r="AW120" s="1">
        <v>238.9</v>
      </c>
      <c r="AX120" s="1">
        <v>238.6</v>
      </c>
      <c r="AY120" s="1">
        <v>239.5</v>
      </c>
      <c r="AZ120" s="1">
        <v>238.2</v>
      </c>
      <c r="BA120" s="1">
        <v>238.5</v>
      </c>
      <c r="BB120" s="8"/>
      <c r="BC120" s="8"/>
      <c r="BD120" s="62"/>
      <c r="BE120" s="62"/>
      <c r="BF120" s="8"/>
      <c r="BG120" s="8"/>
      <c r="BH120" s="62"/>
      <c r="BI120" s="62"/>
      <c r="BJ120" s="165"/>
      <c r="BK120" s="165"/>
      <c r="BL120" s="164"/>
      <c r="BM120" s="164"/>
      <c r="BN120" s="8"/>
      <c r="BO120" s="8"/>
      <c r="BP120" s="62"/>
      <c r="BQ120" s="62"/>
      <c r="BR120" s="1"/>
      <c r="BS120" s="1"/>
      <c r="BT120" s="1"/>
      <c r="BU120" s="1"/>
      <c r="BV120" s="86"/>
      <c r="BW120" s="1"/>
      <c r="BX120" s="1"/>
      <c r="BY120" s="1"/>
      <c r="BZ120" s="1"/>
      <c r="CA120" s="1"/>
      <c r="CB120" s="1"/>
      <c r="CC120" s="86">
        <v>79.8</v>
      </c>
      <c r="CD120" s="1">
        <v>234.7</v>
      </c>
      <c r="CE120" s="1">
        <v>445</v>
      </c>
      <c r="CF120" s="1">
        <v>353</v>
      </c>
      <c r="CG120" s="1">
        <v>1.2606232294617563</v>
      </c>
      <c r="CH120">
        <v>94.620999999999995</v>
      </c>
      <c r="CI120">
        <v>12949</v>
      </c>
      <c r="CJ120" s="101">
        <v>-1</v>
      </c>
      <c r="CK120" s="101">
        <v>-1</v>
      </c>
      <c r="CL120" s="1">
        <v>2.2999999999999829</v>
      </c>
      <c r="CM120" s="1">
        <v>48.799999999999926</v>
      </c>
      <c r="CN120" s="14" t="s">
        <v>618</v>
      </c>
      <c r="CO120" s="14">
        <v>55.8</v>
      </c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</row>
    <row r="121" spans="1:176" s="12" customFormat="1">
      <c r="A121" s="1">
        <v>2013</v>
      </c>
      <c r="B121" s="1">
        <v>3</v>
      </c>
      <c r="C121" s="24">
        <v>41443</v>
      </c>
      <c r="D121" s="1">
        <v>236.3</v>
      </c>
      <c r="E121" s="1">
        <v>238.2</v>
      </c>
      <c r="F121" s="1">
        <v>235</v>
      </c>
      <c r="G121" s="1">
        <v>236.4</v>
      </c>
      <c r="H121" s="1">
        <v>98.44</v>
      </c>
      <c r="I121" s="1">
        <v>0</v>
      </c>
      <c r="J121" s="8"/>
      <c r="K121" s="8"/>
      <c r="L121" s="142"/>
      <c r="M121" s="142"/>
      <c r="N121" s="27">
        <v>3.1999999999999886</v>
      </c>
      <c r="O121" s="27">
        <v>248.3</v>
      </c>
      <c r="P121" s="27">
        <v>229.5</v>
      </c>
      <c r="Q121" s="27" t="s">
        <v>618</v>
      </c>
      <c r="R121" s="27" t="s">
        <v>618</v>
      </c>
      <c r="S121" s="27" t="s">
        <v>618</v>
      </c>
      <c r="T121" s="27" t="s">
        <v>618</v>
      </c>
      <c r="U121" s="27" t="s">
        <v>618</v>
      </c>
      <c r="V121" s="158">
        <v>0</v>
      </c>
      <c r="W121" s="27">
        <v>72.999999999999915</v>
      </c>
      <c r="X121" s="27">
        <v>80.399999999999949</v>
      </c>
      <c r="Y121" s="27">
        <v>-7.4000000000000341</v>
      </c>
      <c r="Z121" s="29">
        <v>97.59</v>
      </c>
      <c r="AA121" s="139">
        <v>1.9</v>
      </c>
      <c r="AB121" s="151">
        <v>3.0659172202351925E-4</v>
      </c>
      <c r="AC121" s="136">
        <v>0</v>
      </c>
      <c r="AD121" s="136">
        <v>11.9</v>
      </c>
      <c r="AE121" s="136" t="s">
        <v>618</v>
      </c>
      <c r="AF121" s="136" t="s">
        <v>618</v>
      </c>
      <c r="AG121" s="136">
        <v>0</v>
      </c>
      <c r="AH121" s="136">
        <v>39.19999999999979</v>
      </c>
      <c r="AI121" s="136">
        <v>-16.100000000000001</v>
      </c>
      <c r="AJ121" s="127">
        <v>238.6</v>
      </c>
      <c r="AK121" s="127">
        <v>239.5</v>
      </c>
      <c r="AL121" s="127">
        <v>235</v>
      </c>
      <c r="AM121" s="127">
        <v>237.7</v>
      </c>
      <c r="AN121" s="127">
        <v>235.72499999999999</v>
      </c>
      <c r="AO121" s="127">
        <v>9.9999999999994316E-2</v>
      </c>
      <c r="AP121" s="127" t="s">
        <v>618</v>
      </c>
      <c r="AQ121" s="14">
        <v>61</v>
      </c>
      <c r="AR121" s="127" t="s">
        <v>618</v>
      </c>
      <c r="AS121" s="14">
        <v>33.999999999999432</v>
      </c>
      <c r="AT121" s="1">
        <v>237.4</v>
      </c>
      <c r="AU121" s="1">
        <v>239</v>
      </c>
      <c r="AV121" s="1">
        <v>236.6</v>
      </c>
      <c r="AW121" s="1">
        <v>238.3</v>
      </c>
      <c r="AX121" s="1">
        <v>237.4</v>
      </c>
      <c r="AY121" s="1">
        <v>239.4</v>
      </c>
      <c r="AZ121" s="1">
        <v>236.6</v>
      </c>
      <c r="BA121" s="1">
        <v>239</v>
      </c>
      <c r="BB121" s="8"/>
      <c r="BC121" s="8"/>
      <c r="BD121" s="62"/>
      <c r="BE121" s="62"/>
      <c r="BF121" s="8"/>
      <c r="BG121" s="8"/>
      <c r="BH121" s="62"/>
      <c r="BI121" s="62"/>
      <c r="BJ121" s="165"/>
      <c r="BK121" s="165"/>
      <c r="BL121" s="164"/>
      <c r="BM121" s="164"/>
      <c r="BN121" s="8"/>
      <c r="BO121" s="8"/>
      <c r="BP121" s="62"/>
      <c r="BQ121" s="62"/>
      <c r="BR121" s="1"/>
      <c r="BS121" s="1"/>
      <c r="BT121" s="1"/>
      <c r="BU121" s="1"/>
      <c r="BV121" s="86"/>
      <c r="BW121" s="1"/>
      <c r="BX121" s="1"/>
      <c r="BY121" s="1"/>
      <c r="BZ121" s="1"/>
      <c r="CA121" s="1"/>
      <c r="CB121" s="1"/>
      <c r="CC121" s="86">
        <v>80.5</v>
      </c>
      <c r="CD121" s="1">
        <v>237.5</v>
      </c>
      <c r="CE121" s="1">
        <v>350</v>
      </c>
      <c r="CF121" s="1">
        <v>298</v>
      </c>
      <c r="CG121" s="1">
        <v>1.174496644295302</v>
      </c>
      <c r="CH121">
        <v>95.387</v>
      </c>
      <c r="CI121">
        <v>13210</v>
      </c>
      <c r="CJ121" s="101">
        <v>-1</v>
      </c>
      <c r="CK121" s="101">
        <v>-1</v>
      </c>
      <c r="CL121" s="1">
        <v>-1.6999999999999886</v>
      </c>
      <c r="CM121" s="1">
        <v>47.099999999999937</v>
      </c>
      <c r="CN121" s="14" t="s">
        <v>618</v>
      </c>
      <c r="CO121" s="14">
        <v>55.8</v>
      </c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</row>
    <row r="122" spans="1:176" s="12" customFormat="1">
      <c r="A122" s="1">
        <v>2013</v>
      </c>
      <c r="B122" s="1">
        <v>4</v>
      </c>
      <c r="C122" s="24">
        <v>41444</v>
      </c>
      <c r="D122" s="1">
        <v>239.1</v>
      </c>
      <c r="E122" s="1">
        <v>241.5</v>
      </c>
      <c r="F122" s="1">
        <v>235.5</v>
      </c>
      <c r="G122" s="1">
        <v>237.4</v>
      </c>
      <c r="H122" s="1">
        <v>98.2</v>
      </c>
      <c r="I122" s="1">
        <v>0</v>
      </c>
      <c r="J122" s="8"/>
      <c r="K122" s="8"/>
      <c r="L122" s="142"/>
      <c r="M122" s="142"/>
      <c r="N122" s="27">
        <v>6</v>
      </c>
      <c r="O122" s="27">
        <v>239.6</v>
      </c>
      <c r="P122" s="27">
        <v>233.2</v>
      </c>
      <c r="Q122" s="27" t="s">
        <v>618</v>
      </c>
      <c r="R122" s="27" t="s">
        <v>618</v>
      </c>
      <c r="S122" s="27" t="s">
        <v>618</v>
      </c>
      <c r="T122" s="27" t="s">
        <v>618</v>
      </c>
      <c r="U122" s="27" t="s">
        <v>618</v>
      </c>
      <c r="V122" s="158">
        <v>0</v>
      </c>
      <c r="W122" s="27">
        <v>72.999999999999915</v>
      </c>
      <c r="X122" s="27">
        <v>80.399999999999949</v>
      </c>
      <c r="Y122" s="27">
        <v>-7.4000000000000341</v>
      </c>
      <c r="Z122" s="29">
        <v>98.92</v>
      </c>
      <c r="AA122" s="139">
        <v>3.6</v>
      </c>
      <c r="AB122" s="151">
        <v>5.72129137719668E-3</v>
      </c>
      <c r="AC122" s="136" t="s">
        <v>253</v>
      </c>
      <c r="AD122" s="136">
        <v>11.8</v>
      </c>
      <c r="AE122" s="136" t="s">
        <v>618</v>
      </c>
      <c r="AF122" s="136">
        <v>-2.6000000000000227</v>
      </c>
      <c r="AG122" s="136">
        <v>-2.6000000000000227</v>
      </c>
      <c r="AH122" s="136">
        <v>36.599999999999767</v>
      </c>
      <c r="AI122" s="136">
        <v>-18.7</v>
      </c>
      <c r="AJ122" s="127">
        <v>237.4</v>
      </c>
      <c r="AK122" s="127">
        <v>241.5</v>
      </c>
      <c r="AL122" s="127">
        <v>236.6</v>
      </c>
      <c r="AM122" s="127">
        <v>239.3</v>
      </c>
      <c r="AN122" s="127">
        <v>237.125</v>
      </c>
      <c r="AO122" s="127">
        <v>1.6999999999999886</v>
      </c>
      <c r="AP122" s="127" t="s">
        <v>618</v>
      </c>
      <c r="AQ122" s="14">
        <v>61</v>
      </c>
      <c r="AR122" s="127" t="s">
        <v>618</v>
      </c>
      <c r="AS122" s="14">
        <v>33.999999999999432</v>
      </c>
      <c r="AT122" s="1">
        <v>238.8</v>
      </c>
      <c r="AU122" s="1">
        <v>240.5</v>
      </c>
      <c r="AV122" s="1">
        <v>238.1</v>
      </c>
      <c r="AW122" s="1">
        <v>239.2</v>
      </c>
      <c r="AX122" s="1">
        <v>238.8</v>
      </c>
      <c r="AY122" s="1">
        <v>240.5</v>
      </c>
      <c r="AZ122" s="1">
        <v>238.1</v>
      </c>
      <c r="BA122" s="1">
        <v>239.3</v>
      </c>
      <c r="BB122" s="8"/>
      <c r="BC122" s="8"/>
      <c r="BD122" s="62"/>
      <c r="BE122" s="62"/>
      <c r="BF122" s="8"/>
      <c r="BG122" s="8"/>
      <c r="BH122" s="62"/>
      <c r="BI122" s="62"/>
      <c r="BJ122" s="165"/>
      <c r="BK122" s="165"/>
      <c r="BL122" s="164"/>
      <c r="BM122" s="164"/>
      <c r="BN122" s="8"/>
      <c r="BO122" s="8"/>
      <c r="BP122" s="62"/>
      <c r="BQ122" s="62"/>
      <c r="BR122" s="1"/>
      <c r="BS122" s="1"/>
      <c r="BT122" s="1"/>
      <c r="BU122" s="1"/>
      <c r="BV122" s="86"/>
      <c r="BW122" s="1"/>
      <c r="BX122" s="1"/>
      <c r="BY122" s="1"/>
      <c r="BZ122" s="1"/>
      <c r="CA122" s="1"/>
      <c r="CB122" s="1"/>
      <c r="CC122" s="86">
        <v>81.3</v>
      </c>
      <c r="CD122" s="1">
        <v>240.2</v>
      </c>
      <c r="CE122" s="1">
        <v>611</v>
      </c>
      <c r="CF122" s="1">
        <v>397</v>
      </c>
      <c r="CG122" s="1">
        <v>1.5390428211586902</v>
      </c>
      <c r="CH122">
        <v>96.45</v>
      </c>
      <c r="CI122">
        <v>13160</v>
      </c>
      <c r="CJ122" s="101">
        <v>-1</v>
      </c>
      <c r="CK122" s="101">
        <v>-1</v>
      </c>
      <c r="CL122" s="1">
        <v>-1</v>
      </c>
      <c r="CM122" s="1">
        <v>46.099999999999937</v>
      </c>
      <c r="CN122" s="14" t="s">
        <v>618</v>
      </c>
      <c r="CO122" s="14">
        <v>55.8</v>
      </c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</row>
    <row r="123" spans="1:176" s="12" customFormat="1">
      <c r="A123" s="1">
        <v>2013</v>
      </c>
      <c r="B123" s="1">
        <v>5</v>
      </c>
      <c r="C123" s="24">
        <v>41445</v>
      </c>
      <c r="D123" s="1">
        <v>239.8</v>
      </c>
      <c r="E123" s="1">
        <v>240.7</v>
      </c>
      <c r="F123" s="1">
        <v>235.2</v>
      </c>
      <c r="G123" s="1">
        <v>238.3</v>
      </c>
      <c r="H123" s="1">
        <v>95.14</v>
      </c>
      <c r="I123" s="1">
        <v>0</v>
      </c>
      <c r="J123" s="8"/>
      <c r="K123" s="8"/>
      <c r="L123" s="142"/>
      <c r="M123" s="142"/>
      <c r="N123" s="27">
        <v>5.5</v>
      </c>
      <c r="O123" s="27">
        <v>243.4</v>
      </c>
      <c r="P123" s="27">
        <v>231.4</v>
      </c>
      <c r="Q123" s="27" t="s">
        <v>618</v>
      </c>
      <c r="R123" s="27" t="s">
        <v>618</v>
      </c>
      <c r="S123" s="27" t="s">
        <v>618</v>
      </c>
      <c r="T123" s="27" t="s">
        <v>618</v>
      </c>
      <c r="U123" s="27" t="s">
        <v>618</v>
      </c>
      <c r="V123" s="158">
        <v>0</v>
      </c>
      <c r="W123" s="27">
        <v>72.999999999999915</v>
      </c>
      <c r="X123" s="27">
        <v>80.399999999999949</v>
      </c>
      <c r="Y123" s="27">
        <v>-7.4000000000000341</v>
      </c>
      <c r="Z123" s="29">
        <v>96.36</v>
      </c>
      <c r="AA123" s="139">
        <v>3.3</v>
      </c>
      <c r="AB123" s="151">
        <v>2.4380333197886461E-3</v>
      </c>
      <c r="AC123" s="136">
        <v>0</v>
      </c>
      <c r="AD123" s="136">
        <v>11.8</v>
      </c>
      <c r="AE123" s="136" t="s">
        <v>618</v>
      </c>
      <c r="AF123" s="136" t="s">
        <v>618</v>
      </c>
      <c r="AG123" s="136">
        <v>0</v>
      </c>
      <c r="AH123" s="136">
        <v>36.599999999999767</v>
      </c>
      <c r="AI123" s="136">
        <v>-18.7</v>
      </c>
      <c r="AJ123" s="127">
        <v>238.8</v>
      </c>
      <c r="AK123" s="127">
        <v>240.7</v>
      </c>
      <c r="AL123" s="127">
        <v>236.3</v>
      </c>
      <c r="AM123" s="127">
        <v>236.3</v>
      </c>
      <c r="AN123" s="127">
        <v>237.27500000000001</v>
      </c>
      <c r="AO123" s="127">
        <v>1.5</v>
      </c>
      <c r="AP123" s="127" t="s">
        <v>618</v>
      </c>
      <c r="AQ123" s="14">
        <v>61</v>
      </c>
      <c r="AR123" s="127">
        <v>5.5</v>
      </c>
      <c r="AS123" s="14">
        <v>39.499999999999432</v>
      </c>
      <c r="AT123" s="1">
        <v>239.8</v>
      </c>
      <c r="AU123" s="1">
        <v>240.5</v>
      </c>
      <c r="AV123" s="1">
        <v>239</v>
      </c>
      <c r="AW123" s="1">
        <v>239.6</v>
      </c>
      <c r="AX123" s="1">
        <v>239.8</v>
      </c>
      <c r="AY123" s="1">
        <v>240.5</v>
      </c>
      <c r="AZ123" s="1">
        <v>237.5</v>
      </c>
      <c r="BA123" s="1">
        <v>237.9</v>
      </c>
      <c r="BB123" s="8"/>
      <c r="BC123" s="8"/>
      <c r="BD123" s="62"/>
      <c r="BE123" s="62"/>
      <c r="BF123" s="8"/>
      <c r="BG123" s="8"/>
      <c r="BH123" s="62"/>
      <c r="BI123" s="62"/>
      <c r="BJ123" s="165"/>
      <c r="BK123" s="165"/>
      <c r="BL123" s="164"/>
      <c r="BM123" s="164"/>
      <c r="BN123" s="8"/>
      <c r="BO123" s="8"/>
      <c r="BP123" s="62"/>
      <c r="BQ123" s="62"/>
      <c r="BR123" s="1"/>
      <c r="BS123" s="1"/>
      <c r="BT123" s="1"/>
      <c r="BU123" s="1"/>
      <c r="BV123" s="86"/>
      <c r="BW123" s="1"/>
      <c r="BX123" s="1"/>
      <c r="BY123" s="1"/>
      <c r="BZ123" s="1"/>
      <c r="CA123" s="1"/>
      <c r="CB123" s="1"/>
      <c r="CC123" s="86">
        <v>80.5</v>
      </c>
      <c r="CD123" s="1">
        <v>239.8</v>
      </c>
      <c r="CE123" s="1">
        <v>410</v>
      </c>
      <c r="CF123" s="1">
        <v>314</v>
      </c>
      <c r="CG123" s="1">
        <v>1.3057324840764331</v>
      </c>
      <c r="CH123">
        <v>97.278499999999994</v>
      </c>
      <c r="CI123">
        <v>12800</v>
      </c>
      <c r="CJ123" s="101">
        <v>-1</v>
      </c>
      <c r="CK123" s="101">
        <v>-1</v>
      </c>
      <c r="CL123" s="1">
        <v>9.3000000000000114</v>
      </c>
      <c r="CM123" s="1">
        <v>55.399999999999949</v>
      </c>
      <c r="CN123" s="14" t="s">
        <v>618</v>
      </c>
      <c r="CO123" s="14">
        <v>55.8</v>
      </c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</row>
    <row r="124" spans="1:176" s="12" customFormat="1">
      <c r="A124" s="1">
        <v>2013</v>
      </c>
      <c r="B124" s="1">
        <v>6</v>
      </c>
      <c r="C124" s="24">
        <v>41446</v>
      </c>
      <c r="D124" s="1">
        <v>230.5</v>
      </c>
      <c r="E124" s="1">
        <v>237.1</v>
      </c>
      <c r="F124" s="1">
        <v>228</v>
      </c>
      <c r="G124" s="1">
        <v>236.6</v>
      </c>
      <c r="H124" s="1">
        <v>93.69</v>
      </c>
      <c r="I124" s="1">
        <v>0</v>
      </c>
      <c r="J124" s="8"/>
      <c r="K124" s="8"/>
      <c r="L124" s="142"/>
      <c r="M124" s="142"/>
      <c r="N124" s="27">
        <v>9.0999999999999943</v>
      </c>
      <c r="O124" s="27">
        <v>243.8</v>
      </c>
      <c r="P124" s="27">
        <v>232.8</v>
      </c>
      <c r="Q124" s="27" t="s">
        <v>618</v>
      </c>
      <c r="R124" s="27" t="s">
        <v>618</v>
      </c>
      <c r="S124" s="27" t="s">
        <v>618</v>
      </c>
      <c r="T124" s="27" t="s">
        <v>618</v>
      </c>
      <c r="U124" s="27" t="s">
        <v>618</v>
      </c>
      <c r="V124" s="158">
        <v>0</v>
      </c>
      <c r="W124" s="27">
        <v>72.999999999999915</v>
      </c>
      <c r="X124" s="27">
        <v>80.399999999999949</v>
      </c>
      <c r="Y124" s="27">
        <v>-7.4000000000000341</v>
      </c>
      <c r="Z124" s="29">
        <v>95.6</v>
      </c>
      <c r="AA124" s="139">
        <v>5.5</v>
      </c>
      <c r="AB124" s="151">
        <v>3.1160896130346227E-2</v>
      </c>
      <c r="AC124" s="136" t="s">
        <v>255</v>
      </c>
      <c r="AD124" s="136">
        <v>11.9</v>
      </c>
      <c r="AE124" s="136">
        <v>4.1999999999999886</v>
      </c>
      <c r="AF124" s="136" t="s">
        <v>618</v>
      </c>
      <c r="AG124" s="136">
        <v>4.1999999999999886</v>
      </c>
      <c r="AH124" s="136">
        <v>40.799999999999756</v>
      </c>
      <c r="AI124" s="136">
        <v>-14.5</v>
      </c>
      <c r="AJ124" s="127">
        <v>239.8</v>
      </c>
      <c r="AK124" s="127">
        <v>240.5</v>
      </c>
      <c r="AL124" s="127">
        <v>228.6</v>
      </c>
      <c r="AM124" s="127">
        <v>229.4</v>
      </c>
      <c r="AN124" s="127">
        <v>235.67500000000001</v>
      </c>
      <c r="AO124" s="127">
        <v>6.0999999999999943</v>
      </c>
      <c r="AP124" s="127" t="s">
        <v>618</v>
      </c>
      <c r="AQ124" s="14">
        <v>61</v>
      </c>
      <c r="AR124" s="127">
        <v>-9.7000000000000171</v>
      </c>
      <c r="AS124" s="14">
        <v>29.799999999999415</v>
      </c>
      <c r="AT124" s="1">
        <v>238</v>
      </c>
      <c r="AU124" s="1">
        <v>238.2</v>
      </c>
      <c r="AV124" s="1">
        <v>236.8</v>
      </c>
      <c r="AW124" s="1">
        <v>237.1</v>
      </c>
      <c r="AX124" s="1">
        <v>238</v>
      </c>
      <c r="AY124" s="1">
        <v>238.2</v>
      </c>
      <c r="AZ124" s="1">
        <v>236</v>
      </c>
      <c r="BA124" s="1">
        <v>237.2</v>
      </c>
      <c r="BB124" s="8"/>
      <c r="BC124" s="8"/>
      <c r="BD124" s="62"/>
      <c r="BE124" s="62"/>
      <c r="BF124" s="8"/>
      <c r="BG124" s="8"/>
      <c r="BH124" s="62"/>
      <c r="BI124" s="62"/>
      <c r="BJ124" s="165"/>
      <c r="BK124" s="165"/>
      <c r="BL124" s="164"/>
      <c r="BM124" s="164"/>
      <c r="BN124" s="8"/>
      <c r="BO124" s="8"/>
      <c r="BP124" s="62"/>
      <c r="BQ124" s="62"/>
      <c r="BR124" s="1"/>
      <c r="BS124" s="1"/>
      <c r="BT124" s="1"/>
      <c r="BU124" s="1"/>
      <c r="BV124" s="86"/>
      <c r="BW124" s="1"/>
      <c r="BX124" s="1"/>
      <c r="BY124" s="1"/>
      <c r="BZ124" s="1"/>
      <c r="CA124" s="1"/>
      <c r="CB124" s="1"/>
      <c r="CC124" s="86">
        <v>79.5</v>
      </c>
      <c r="CD124" s="1">
        <v>230.6</v>
      </c>
      <c r="CE124" s="1">
        <v>313</v>
      </c>
      <c r="CF124" s="1">
        <v>200</v>
      </c>
      <c r="CG124" s="1">
        <v>1.5649999999999999</v>
      </c>
      <c r="CH124">
        <v>97.912000000000006</v>
      </c>
      <c r="CI124">
        <v>13337</v>
      </c>
      <c r="CJ124" s="101">
        <v>-1</v>
      </c>
      <c r="CK124" s="101">
        <v>1</v>
      </c>
      <c r="CL124" s="1">
        <v>0</v>
      </c>
      <c r="CM124" s="1">
        <v>55.399999999999949</v>
      </c>
      <c r="CN124" s="14" t="s">
        <v>618</v>
      </c>
      <c r="CO124" s="14">
        <v>55.8</v>
      </c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</row>
    <row r="125" spans="1:176" s="12" customFormat="1">
      <c r="A125" s="1">
        <v>2013</v>
      </c>
      <c r="B125" s="1">
        <v>2</v>
      </c>
      <c r="C125" s="24">
        <v>41449</v>
      </c>
      <c r="D125" s="1">
        <v>238</v>
      </c>
      <c r="E125" s="1">
        <v>238.8</v>
      </c>
      <c r="F125" s="1">
        <v>231.3</v>
      </c>
      <c r="G125" s="1">
        <v>231.8</v>
      </c>
      <c r="H125" s="1">
        <v>95.18</v>
      </c>
      <c r="I125" s="1">
        <v>0</v>
      </c>
      <c r="J125" s="8"/>
      <c r="K125" s="8"/>
      <c r="L125" s="142"/>
      <c r="M125" s="142"/>
      <c r="N125" s="27">
        <v>7.5</v>
      </c>
      <c r="O125" s="27">
        <v>245.7</v>
      </c>
      <c r="P125" s="27">
        <v>227.5</v>
      </c>
      <c r="Q125" s="27" t="s">
        <v>618</v>
      </c>
      <c r="R125" s="27" t="s">
        <v>618</v>
      </c>
      <c r="S125" s="27" t="s">
        <v>618</v>
      </c>
      <c r="T125" s="27" t="s">
        <v>618</v>
      </c>
      <c r="U125" s="27" t="s">
        <v>618</v>
      </c>
      <c r="V125" s="158">
        <v>0</v>
      </c>
      <c r="W125" s="27">
        <v>72.999999999999915</v>
      </c>
      <c r="X125" s="27">
        <v>80.399999999999949</v>
      </c>
      <c r="Y125" s="27">
        <v>-7.4000000000000341</v>
      </c>
      <c r="Z125" s="29">
        <v>93.2</v>
      </c>
      <c r="AA125" s="139">
        <v>4.5</v>
      </c>
      <c r="AB125" s="151">
        <v>1.5240697918856405E-2</v>
      </c>
      <c r="AC125" s="136" t="s">
        <v>255</v>
      </c>
      <c r="AD125" s="136">
        <v>11.8</v>
      </c>
      <c r="AE125" s="136" t="s">
        <v>618</v>
      </c>
      <c r="AF125" s="136" t="s">
        <v>618</v>
      </c>
      <c r="AG125" s="136">
        <v>0</v>
      </c>
      <c r="AH125" s="136">
        <v>40.799999999999756</v>
      </c>
      <c r="AI125" s="136">
        <v>-14.5</v>
      </c>
      <c r="AJ125" s="127">
        <v>238</v>
      </c>
      <c r="AK125" s="127">
        <v>238.8</v>
      </c>
      <c r="AL125" s="127">
        <v>236</v>
      </c>
      <c r="AM125" s="127">
        <v>237.2</v>
      </c>
      <c r="AN125" s="127">
        <v>235.55</v>
      </c>
      <c r="AO125" s="127">
        <v>6.1999999999999886</v>
      </c>
      <c r="AP125" s="127" t="s">
        <v>618</v>
      </c>
      <c r="AQ125" s="14">
        <v>61</v>
      </c>
      <c r="AR125" s="127" t="s">
        <v>618</v>
      </c>
      <c r="AS125" s="14">
        <v>29.799999999999415</v>
      </c>
      <c r="AT125" s="1">
        <v>230.1</v>
      </c>
      <c r="AU125" s="1">
        <v>231.9</v>
      </c>
      <c r="AV125" s="1">
        <v>230.1</v>
      </c>
      <c r="AW125" s="1">
        <v>231.1</v>
      </c>
      <c r="AX125" s="1">
        <v>230.1</v>
      </c>
      <c r="AY125" s="1">
        <v>234.5</v>
      </c>
      <c r="AZ125" s="1">
        <v>230.1</v>
      </c>
      <c r="BA125" s="1">
        <v>232</v>
      </c>
      <c r="BB125" s="8"/>
      <c r="BC125" s="8"/>
      <c r="BD125" s="62"/>
      <c r="BE125" s="62"/>
      <c r="BF125" s="8"/>
      <c r="BG125" s="8"/>
      <c r="BH125" s="62"/>
      <c r="BI125" s="62"/>
      <c r="BJ125" s="165"/>
      <c r="BK125" s="165"/>
      <c r="BL125" s="164"/>
      <c r="BM125" s="164"/>
      <c r="BN125" s="8"/>
      <c r="BO125" s="8"/>
      <c r="BP125" s="62"/>
      <c r="BQ125" s="62"/>
      <c r="BR125" s="1"/>
      <c r="BS125" s="1"/>
      <c r="BT125" s="1"/>
      <c r="BU125" s="1"/>
      <c r="BV125" s="86"/>
      <c r="BW125" s="1"/>
      <c r="BX125" s="1"/>
      <c r="BY125" s="1"/>
      <c r="BZ125" s="1"/>
      <c r="CA125" s="1"/>
      <c r="CB125" s="1"/>
      <c r="CC125" s="86">
        <v>80</v>
      </c>
      <c r="CD125" s="1">
        <v>238</v>
      </c>
      <c r="CE125" s="1">
        <v>317</v>
      </c>
      <c r="CF125" s="1">
        <v>347</v>
      </c>
      <c r="CG125" s="1">
        <v>0.91354466858789629</v>
      </c>
      <c r="CH125">
        <v>97.74</v>
      </c>
      <c r="CI125">
        <v>13012</v>
      </c>
      <c r="CJ125" s="101">
        <v>-1</v>
      </c>
      <c r="CK125" s="101">
        <v>1</v>
      </c>
      <c r="CL125" s="1" t="s">
        <v>618</v>
      </c>
      <c r="CM125" s="1">
        <v>55.399999999999949</v>
      </c>
      <c r="CN125" s="14" t="s">
        <v>618</v>
      </c>
      <c r="CO125" s="14">
        <v>55.8</v>
      </c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</row>
    <row r="126" spans="1:176" s="12" customFormat="1">
      <c r="A126" s="1">
        <v>2013</v>
      </c>
      <c r="B126" s="1">
        <v>3</v>
      </c>
      <c r="C126" s="24">
        <v>41450</v>
      </c>
      <c r="D126" s="1">
        <v>231</v>
      </c>
      <c r="E126" s="1">
        <v>234.5</v>
      </c>
      <c r="F126" s="1">
        <v>225</v>
      </c>
      <c r="G126" s="1">
        <v>231.2</v>
      </c>
      <c r="H126" s="1">
        <v>95.32</v>
      </c>
      <c r="I126" s="1">
        <v>0</v>
      </c>
      <c r="J126" s="8"/>
      <c r="K126" s="8"/>
      <c r="L126" s="142"/>
      <c r="M126" s="142"/>
      <c r="N126" s="27">
        <v>9.5</v>
      </c>
      <c r="O126" s="27">
        <v>239.3</v>
      </c>
      <c r="P126" s="27">
        <v>224.3</v>
      </c>
      <c r="Q126" s="27" t="s">
        <v>618</v>
      </c>
      <c r="R126" s="27" t="s">
        <v>618</v>
      </c>
      <c r="S126" s="27" t="s">
        <v>618</v>
      </c>
      <c r="T126" s="27" t="s">
        <v>618</v>
      </c>
      <c r="U126" s="27" t="s">
        <v>618</v>
      </c>
      <c r="V126" s="158">
        <v>0</v>
      </c>
      <c r="W126" s="27">
        <v>72.999999999999915</v>
      </c>
      <c r="X126" s="27">
        <v>80.399999999999949</v>
      </c>
      <c r="Y126" s="27">
        <v>-7.4000000000000341</v>
      </c>
      <c r="Z126" s="29">
        <v>95.62</v>
      </c>
      <c r="AA126" s="139">
        <v>5.7</v>
      </c>
      <c r="AB126" s="151">
        <v>1.59035115807451E-2</v>
      </c>
      <c r="AC126" s="136" t="s">
        <v>253</v>
      </c>
      <c r="AD126" s="136">
        <v>11.5</v>
      </c>
      <c r="AE126" s="136" t="s">
        <v>618</v>
      </c>
      <c r="AF126" s="136">
        <v>-7.1999999999999886</v>
      </c>
      <c r="AG126" s="136">
        <v>-7.1999999999999886</v>
      </c>
      <c r="AH126" s="136">
        <v>33.599999999999767</v>
      </c>
      <c r="AI126" s="136">
        <v>-21.7</v>
      </c>
      <c r="AJ126" s="127">
        <v>231</v>
      </c>
      <c r="AK126" s="127">
        <v>232.2</v>
      </c>
      <c r="AL126" s="127">
        <v>230</v>
      </c>
      <c r="AM126" s="127">
        <v>231.8</v>
      </c>
      <c r="AN126" s="127">
        <v>233.67500000000001</v>
      </c>
      <c r="AO126" s="127">
        <v>0.19999999999998863</v>
      </c>
      <c r="AP126" s="127">
        <v>1.2</v>
      </c>
      <c r="AQ126" s="14">
        <v>62.2</v>
      </c>
      <c r="AR126" s="127">
        <v>-4</v>
      </c>
      <c r="AS126" s="14">
        <v>25.799999999999415</v>
      </c>
      <c r="AT126" s="1">
        <v>233</v>
      </c>
      <c r="AU126" s="1">
        <v>233.4</v>
      </c>
      <c r="AV126" s="1">
        <v>232.3</v>
      </c>
      <c r="AW126" s="1">
        <v>233</v>
      </c>
      <c r="AX126" s="1">
        <v>233</v>
      </c>
      <c r="AY126" s="1">
        <v>233.4</v>
      </c>
      <c r="AZ126" s="1">
        <v>231.5</v>
      </c>
      <c r="BA126" s="1">
        <v>232</v>
      </c>
      <c r="BB126" s="8"/>
      <c r="BC126" s="8"/>
      <c r="BD126" s="62"/>
      <c r="BE126" s="62"/>
      <c r="BF126" s="8"/>
      <c r="BG126" s="8"/>
      <c r="BH126" s="62"/>
      <c r="BI126" s="62"/>
      <c r="BJ126" s="165"/>
      <c r="BK126" s="165"/>
      <c r="BL126" s="164"/>
      <c r="BM126" s="164"/>
      <c r="BN126" s="8"/>
      <c r="BO126" s="8"/>
      <c r="BP126" s="62"/>
      <c r="BQ126" s="62"/>
      <c r="BR126" s="1"/>
      <c r="BS126" s="1"/>
      <c r="BT126" s="1"/>
      <c r="BU126" s="1"/>
      <c r="BV126" s="86"/>
      <c r="BW126" s="1"/>
      <c r="BX126" s="1"/>
      <c r="BY126" s="1"/>
      <c r="BZ126" s="1"/>
      <c r="CA126" s="1"/>
      <c r="CB126" s="1"/>
      <c r="CC126" s="86">
        <v>79.75</v>
      </c>
      <c r="CD126" s="1">
        <v>231.5</v>
      </c>
      <c r="CE126" s="1">
        <v>462</v>
      </c>
      <c r="CF126" s="1">
        <v>451</v>
      </c>
      <c r="CG126" s="1">
        <v>1.024390243902439</v>
      </c>
      <c r="CH126">
        <v>97.91</v>
      </c>
      <c r="CI126">
        <v>13166</v>
      </c>
      <c r="CJ126" s="101">
        <v>-1</v>
      </c>
      <c r="CK126" s="101">
        <v>1</v>
      </c>
      <c r="CL126" s="1" t="s">
        <v>618</v>
      </c>
      <c r="CM126" s="1">
        <v>55.399999999999949</v>
      </c>
      <c r="CN126" s="14" t="s">
        <v>618</v>
      </c>
      <c r="CO126" s="14">
        <v>55.8</v>
      </c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</row>
    <row r="127" spans="1:176" s="12" customFormat="1">
      <c r="A127" s="1">
        <v>2013</v>
      </c>
      <c r="B127" s="1">
        <v>4</v>
      </c>
      <c r="C127" s="24">
        <v>41451</v>
      </c>
      <c r="D127" s="1">
        <v>233.7</v>
      </c>
      <c r="E127" s="1">
        <v>235</v>
      </c>
      <c r="F127" s="1">
        <v>226.5</v>
      </c>
      <c r="G127" s="1">
        <v>227.2</v>
      </c>
      <c r="H127" s="1">
        <v>95.36</v>
      </c>
      <c r="I127" s="1">
        <v>0</v>
      </c>
      <c r="J127" s="8"/>
      <c r="K127" s="8"/>
      <c r="L127" s="142"/>
      <c r="M127" s="142"/>
      <c r="N127" s="27">
        <v>8.5</v>
      </c>
      <c r="O127" s="27">
        <v>240.7</v>
      </c>
      <c r="P127" s="27">
        <v>221.7</v>
      </c>
      <c r="Q127" s="27" t="s">
        <v>618</v>
      </c>
      <c r="R127" s="27" t="s">
        <v>618</v>
      </c>
      <c r="S127" s="27" t="s">
        <v>618</v>
      </c>
      <c r="T127" s="27" t="s">
        <v>618</v>
      </c>
      <c r="U127" s="27" t="s">
        <v>618</v>
      </c>
      <c r="V127" s="158">
        <v>0</v>
      </c>
      <c r="W127" s="27">
        <v>72.999999999999915</v>
      </c>
      <c r="X127" s="27">
        <v>80.399999999999949</v>
      </c>
      <c r="Y127" s="27">
        <v>-7.4000000000000341</v>
      </c>
      <c r="Z127" s="29">
        <v>94.92</v>
      </c>
      <c r="AA127" s="139">
        <v>5.0999999999999996</v>
      </c>
      <c r="AB127" s="151">
        <v>1.470897247320746E-3</v>
      </c>
      <c r="AC127" s="136">
        <v>0</v>
      </c>
      <c r="AD127" s="136">
        <v>11.5</v>
      </c>
      <c r="AE127" s="136" t="s">
        <v>618</v>
      </c>
      <c r="AF127" s="136" t="s">
        <v>618</v>
      </c>
      <c r="AG127" s="136">
        <v>0</v>
      </c>
      <c r="AH127" s="136">
        <v>33.599999999999767</v>
      </c>
      <c r="AI127" s="136">
        <v>-21.7</v>
      </c>
      <c r="AJ127" s="127">
        <v>233</v>
      </c>
      <c r="AK127" s="127">
        <v>235</v>
      </c>
      <c r="AL127" s="127">
        <v>231.5</v>
      </c>
      <c r="AM127" s="127">
        <v>234.5</v>
      </c>
      <c r="AN127" s="127">
        <v>233.22499999999999</v>
      </c>
      <c r="AO127" s="127">
        <v>6.5</v>
      </c>
      <c r="AP127" s="127" t="s">
        <v>618</v>
      </c>
      <c r="AQ127" s="14">
        <v>62.2</v>
      </c>
      <c r="AR127" s="127" t="s">
        <v>618</v>
      </c>
      <c r="AS127" s="14">
        <v>25.799999999999415</v>
      </c>
      <c r="AT127" s="1">
        <v>225.5</v>
      </c>
      <c r="AU127" s="1">
        <v>227.8</v>
      </c>
      <c r="AV127" s="1">
        <v>225.5</v>
      </c>
      <c r="AW127" s="1">
        <v>227.8</v>
      </c>
      <c r="AX127" s="1">
        <v>225.5</v>
      </c>
      <c r="AY127" s="1">
        <v>229.7</v>
      </c>
      <c r="AZ127" s="1">
        <v>225.5</v>
      </c>
      <c r="BA127" s="1">
        <v>229</v>
      </c>
      <c r="BB127" s="8"/>
      <c r="BC127" s="8"/>
      <c r="BD127" s="62"/>
      <c r="BE127" s="62"/>
      <c r="BF127" s="8"/>
      <c r="BG127" s="8"/>
      <c r="BH127" s="62"/>
      <c r="BI127" s="62"/>
      <c r="BJ127" s="165"/>
      <c r="BK127" s="165"/>
      <c r="BL127" s="164"/>
      <c r="BM127" s="164"/>
      <c r="BN127" s="8"/>
      <c r="BO127" s="8"/>
      <c r="BP127" s="62"/>
      <c r="BQ127" s="62"/>
      <c r="BR127" s="1"/>
      <c r="BS127" s="1"/>
      <c r="BT127" s="1"/>
      <c r="BU127" s="1"/>
      <c r="BV127" s="86"/>
      <c r="BW127" s="1"/>
      <c r="BX127" s="1"/>
      <c r="BY127" s="1"/>
      <c r="BZ127" s="1"/>
      <c r="CA127" s="1"/>
      <c r="CB127" s="1"/>
      <c r="CC127" s="86">
        <v>79.5</v>
      </c>
      <c r="CD127" s="1">
        <v>232.8</v>
      </c>
      <c r="CE127" s="1">
        <v>192</v>
      </c>
      <c r="CF127" s="1">
        <v>205</v>
      </c>
      <c r="CG127" s="1">
        <v>0.93658536585365859</v>
      </c>
      <c r="CH127">
        <v>97.83</v>
      </c>
      <c r="CI127">
        <v>13004</v>
      </c>
      <c r="CJ127" s="101">
        <v>-1</v>
      </c>
      <c r="CK127" s="101">
        <v>1</v>
      </c>
      <c r="CL127" s="1" t="s">
        <v>618</v>
      </c>
      <c r="CM127" s="1">
        <v>55.399999999999949</v>
      </c>
      <c r="CN127" s="14" t="s">
        <v>618</v>
      </c>
      <c r="CO127" s="14">
        <v>55.8</v>
      </c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</row>
    <row r="128" spans="1:176" s="12" customFormat="1">
      <c r="A128" s="1">
        <v>2013</v>
      </c>
      <c r="B128" s="1">
        <v>5</v>
      </c>
      <c r="C128" s="24">
        <v>41452</v>
      </c>
      <c r="D128" s="1">
        <v>228.4</v>
      </c>
      <c r="E128" s="1">
        <v>231.9</v>
      </c>
      <c r="F128" s="1">
        <v>227.8</v>
      </c>
      <c r="G128" s="1">
        <v>230.4</v>
      </c>
      <c r="H128" s="1">
        <v>96.77</v>
      </c>
      <c r="I128" s="1">
        <v>0</v>
      </c>
      <c r="J128" s="8"/>
      <c r="K128" s="8"/>
      <c r="L128" s="142"/>
      <c r="M128" s="142"/>
      <c r="N128" s="27">
        <v>4.0999999999999943</v>
      </c>
      <c r="O128" s="27">
        <v>235.7</v>
      </c>
      <c r="P128" s="27">
        <v>218.7</v>
      </c>
      <c r="Q128" s="27" t="s">
        <v>618</v>
      </c>
      <c r="R128" s="27" t="s">
        <v>618</v>
      </c>
      <c r="S128" s="27" t="s">
        <v>618</v>
      </c>
      <c r="T128" s="27" t="s">
        <v>618</v>
      </c>
      <c r="U128" s="27" t="s">
        <v>618</v>
      </c>
      <c r="V128" s="158">
        <v>0</v>
      </c>
      <c r="W128" s="27">
        <v>72.999999999999915</v>
      </c>
      <c r="X128" s="27">
        <v>80.399999999999949</v>
      </c>
      <c r="Y128" s="27">
        <v>-7.4000000000000341</v>
      </c>
      <c r="Z128" s="29">
        <v>95.81</v>
      </c>
      <c r="AA128" s="139">
        <v>2.5</v>
      </c>
      <c r="AB128" s="151">
        <v>4.1963911036524415E-4</v>
      </c>
      <c r="AC128" s="136">
        <v>0</v>
      </c>
      <c r="AD128" s="136">
        <v>11.3</v>
      </c>
      <c r="AE128" s="136" t="s">
        <v>618</v>
      </c>
      <c r="AF128" s="136" t="s">
        <v>618</v>
      </c>
      <c r="AG128" s="136">
        <v>0</v>
      </c>
      <c r="AH128" s="136">
        <v>33.599999999999767</v>
      </c>
      <c r="AI128" s="136">
        <v>-21.7</v>
      </c>
      <c r="AJ128" s="127">
        <v>225.5</v>
      </c>
      <c r="AK128" s="127">
        <v>230.1</v>
      </c>
      <c r="AL128" s="127">
        <v>225.5</v>
      </c>
      <c r="AM128" s="127">
        <v>228.5</v>
      </c>
      <c r="AN128" s="127">
        <v>233</v>
      </c>
      <c r="AO128" s="127">
        <v>2</v>
      </c>
      <c r="AP128" s="127">
        <v>3.4000000000000172</v>
      </c>
      <c r="AQ128" s="14">
        <v>65.599999999999994</v>
      </c>
      <c r="AR128" s="127" t="s">
        <v>618</v>
      </c>
      <c r="AS128" s="14">
        <v>25.799999999999415</v>
      </c>
      <c r="AT128" s="1">
        <v>231</v>
      </c>
      <c r="AU128" s="1">
        <v>231.8</v>
      </c>
      <c r="AV128" s="1">
        <v>230.9</v>
      </c>
      <c r="AW128" s="1">
        <v>231.5</v>
      </c>
      <c r="AX128" s="1">
        <v>231</v>
      </c>
      <c r="AY128" s="1">
        <v>231.8</v>
      </c>
      <c r="AZ128" s="1">
        <v>230.9</v>
      </c>
      <c r="BA128" s="1">
        <v>231.4</v>
      </c>
      <c r="BB128" s="8"/>
      <c r="BC128" s="8"/>
      <c r="BD128" s="62"/>
      <c r="BE128" s="62"/>
      <c r="BF128" s="8"/>
      <c r="BG128" s="8"/>
      <c r="BH128" s="62"/>
      <c r="BI128" s="62"/>
      <c r="BJ128" s="165"/>
      <c r="BK128" s="165"/>
      <c r="BL128" s="164"/>
      <c r="BM128" s="164"/>
      <c r="BN128" s="8"/>
      <c r="BO128" s="8"/>
      <c r="BP128" s="62"/>
      <c r="BQ128" s="62"/>
      <c r="BR128" s="1"/>
      <c r="BS128" s="1"/>
      <c r="BT128" s="1"/>
      <c r="BU128" s="1"/>
      <c r="BV128" s="86"/>
      <c r="BW128" s="1"/>
      <c r="BX128" s="1"/>
      <c r="BY128" s="1"/>
      <c r="BZ128" s="1"/>
      <c r="CA128" s="1"/>
      <c r="CB128" s="1"/>
      <c r="CC128" s="86">
        <v>79.5</v>
      </c>
      <c r="CD128" s="1">
        <v>229.1</v>
      </c>
      <c r="CE128" s="1">
        <v>285</v>
      </c>
      <c r="CF128" s="1">
        <v>180</v>
      </c>
      <c r="CG128" s="1">
        <v>1.5833333333333333</v>
      </c>
      <c r="CH128">
        <v>98.42</v>
      </c>
      <c r="CI128">
        <v>13386</v>
      </c>
      <c r="CJ128" s="101">
        <v>1</v>
      </c>
      <c r="CK128" s="101">
        <v>1</v>
      </c>
      <c r="CL128" s="1" t="s">
        <v>618</v>
      </c>
      <c r="CM128" s="1">
        <v>55.399999999999949</v>
      </c>
      <c r="CN128" s="14" t="s">
        <v>618</v>
      </c>
      <c r="CO128" s="14">
        <v>55.8</v>
      </c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</row>
    <row r="129" spans="1:176" s="12" customFormat="1">
      <c r="A129" s="1">
        <v>2013</v>
      </c>
      <c r="B129" s="1">
        <v>6</v>
      </c>
      <c r="C129" s="24">
        <v>41453</v>
      </c>
      <c r="D129" s="1">
        <v>233.8</v>
      </c>
      <c r="E129" s="1">
        <v>238.4</v>
      </c>
      <c r="F129" s="1">
        <v>230.3</v>
      </c>
      <c r="G129" s="1">
        <v>236.5</v>
      </c>
      <c r="H129" s="1">
        <v>96.56</v>
      </c>
      <c r="I129" s="1">
        <v>0</v>
      </c>
      <c r="J129" s="8"/>
      <c r="K129" s="8"/>
      <c r="L129" s="142"/>
      <c r="M129" s="142"/>
      <c r="N129" s="27">
        <v>8.0999999999999943</v>
      </c>
      <c r="O129" s="27">
        <v>234.5</v>
      </c>
      <c r="P129" s="27">
        <v>226.3</v>
      </c>
      <c r="Q129" s="27" t="s">
        <v>618</v>
      </c>
      <c r="R129" s="27" t="s">
        <v>618</v>
      </c>
      <c r="S129" s="27" t="s">
        <v>618</v>
      </c>
      <c r="T129" s="27" t="s">
        <v>618</v>
      </c>
      <c r="U129" s="27" t="s">
        <v>618</v>
      </c>
      <c r="V129" s="158">
        <v>0</v>
      </c>
      <c r="W129" s="27">
        <v>72.999999999999915</v>
      </c>
      <c r="X129" s="27">
        <v>80.399999999999949</v>
      </c>
      <c r="Y129" s="27">
        <v>-7.4000000000000341</v>
      </c>
      <c r="Z129" s="29">
        <v>97.55</v>
      </c>
      <c r="AA129" s="139">
        <v>4.9000000000000004</v>
      </c>
      <c r="AB129" s="151">
        <v>1.4786073825503232E-2</v>
      </c>
      <c r="AC129" s="136" t="s">
        <v>253</v>
      </c>
      <c r="AD129" s="136">
        <v>11.5</v>
      </c>
      <c r="AE129" s="136" t="s">
        <v>618</v>
      </c>
      <c r="AF129" s="136">
        <v>-7.6999999999999886</v>
      </c>
      <c r="AG129" s="136">
        <v>-7.6999999999999886</v>
      </c>
      <c r="AH129" s="136">
        <v>25.899999999999778</v>
      </c>
      <c r="AI129" s="136">
        <v>-29.4</v>
      </c>
      <c r="AJ129" s="127">
        <v>231</v>
      </c>
      <c r="AK129" s="127">
        <v>233.9</v>
      </c>
      <c r="AL129" s="127">
        <v>230.7</v>
      </c>
      <c r="AM129" s="127">
        <v>230.7</v>
      </c>
      <c r="AN129" s="127">
        <v>231.375</v>
      </c>
      <c r="AO129" s="127">
        <v>2.6999999999999886</v>
      </c>
      <c r="AP129" s="127">
        <v>4.7999999999999945</v>
      </c>
      <c r="AQ129" s="14">
        <v>70.400000000000006</v>
      </c>
      <c r="AR129" s="127">
        <v>-8.6000000000000227</v>
      </c>
      <c r="AS129" s="14">
        <v>17.199999999999392</v>
      </c>
      <c r="AT129" s="1">
        <v>237.5</v>
      </c>
      <c r="AU129" s="1">
        <v>237.8</v>
      </c>
      <c r="AV129" s="1">
        <v>236.8</v>
      </c>
      <c r="AW129" s="1">
        <v>237.2</v>
      </c>
      <c r="AX129" s="1">
        <v>237.5</v>
      </c>
      <c r="AY129" s="1">
        <v>238</v>
      </c>
      <c r="AZ129" s="1">
        <v>236.8</v>
      </c>
      <c r="BA129" s="1">
        <v>237.9</v>
      </c>
      <c r="BB129" s="8"/>
      <c r="BC129" s="8"/>
      <c r="BD129" s="62"/>
      <c r="BE129" s="62"/>
      <c r="BF129" s="8"/>
      <c r="BG129" s="8"/>
      <c r="BH129" s="62"/>
      <c r="BI129" s="62"/>
      <c r="BJ129" s="165"/>
      <c r="BK129" s="165"/>
      <c r="BL129" s="164"/>
      <c r="BM129" s="164"/>
      <c r="BN129" s="8"/>
      <c r="BO129" s="8"/>
      <c r="BP129" s="62"/>
      <c r="BQ129" s="62"/>
      <c r="BR129" s="1"/>
      <c r="BS129" s="1"/>
      <c r="BT129" s="1"/>
      <c r="BU129" s="1"/>
      <c r="BV129" s="86"/>
      <c r="BW129" s="1"/>
      <c r="BX129" s="1"/>
      <c r="BY129" s="1"/>
      <c r="BZ129" s="1"/>
      <c r="CA129" s="1"/>
      <c r="CB129" s="1"/>
      <c r="CC129" s="86">
        <v>81</v>
      </c>
      <c r="CD129" s="1">
        <v>232.9</v>
      </c>
      <c r="CE129" s="1">
        <v>447</v>
      </c>
      <c r="CF129" s="1">
        <v>551</v>
      </c>
      <c r="CG129" s="1">
        <v>0.81125226860254085</v>
      </c>
      <c r="CH129">
        <v>99.284999999999997</v>
      </c>
      <c r="CI129">
        <v>13698</v>
      </c>
      <c r="CJ129" s="101">
        <v>1</v>
      </c>
      <c r="CK129" s="101">
        <v>1</v>
      </c>
      <c r="CL129" s="1">
        <v>1.5</v>
      </c>
      <c r="CM129" s="1">
        <v>56.899999999999949</v>
      </c>
      <c r="CN129" s="14">
        <v>-3.6999999999999886</v>
      </c>
      <c r="CO129" s="14">
        <v>52.100000000000058</v>
      </c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</row>
    <row r="130" spans="1:176" s="12" customFormat="1">
      <c r="A130" s="1">
        <v>2013</v>
      </c>
      <c r="B130" s="1">
        <v>2</v>
      </c>
      <c r="C130" s="24">
        <v>41456</v>
      </c>
      <c r="D130" s="1">
        <v>239</v>
      </c>
      <c r="E130" s="1">
        <v>239.8</v>
      </c>
      <c r="F130" s="1">
        <v>233.9</v>
      </c>
      <c r="G130" s="1">
        <v>239.6</v>
      </c>
      <c r="H130" s="1">
        <v>98.02</v>
      </c>
      <c r="I130" s="1">
        <v>0</v>
      </c>
      <c r="J130" s="8"/>
      <c r="K130" s="8"/>
      <c r="L130" s="142"/>
      <c r="M130" s="142"/>
      <c r="N130" s="27">
        <v>5.9000000000000057</v>
      </c>
      <c r="O130" s="27">
        <v>244.6</v>
      </c>
      <c r="P130" s="27">
        <v>228.4</v>
      </c>
      <c r="Q130" s="27" t="s">
        <v>618</v>
      </c>
      <c r="R130" s="27" t="s">
        <v>618</v>
      </c>
      <c r="S130" s="27" t="s">
        <v>618</v>
      </c>
      <c r="T130" s="27" t="s">
        <v>618</v>
      </c>
      <c r="U130" s="27" t="s">
        <v>618</v>
      </c>
      <c r="V130" s="158">
        <v>0</v>
      </c>
      <c r="W130" s="27">
        <v>72.999999999999915</v>
      </c>
      <c r="X130" s="27">
        <v>80.399999999999949</v>
      </c>
      <c r="Y130" s="27">
        <v>-7.4000000000000341</v>
      </c>
      <c r="Z130" s="29">
        <v>96.53</v>
      </c>
      <c r="AA130" s="139">
        <v>3.5</v>
      </c>
      <c r="AB130" s="151">
        <v>2.170094037408199E-3</v>
      </c>
      <c r="AC130" s="136">
        <v>0</v>
      </c>
      <c r="AD130" s="136">
        <v>11.8</v>
      </c>
      <c r="AE130" s="136" t="s">
        <v>618</v>
      </c>
      <c r="AF130" s="136" t="s">
        <v>618</v>
      </c>
      <c r="AG130" s="136">
        <v>0</v>
      </c>
      <c r="AH130" s="136">
        <v>25.899999999999778</v>
      </c>
      <c r="AI130" s="136">
        <v>-29.4</v>
      </c>
      <c r="AJ130" s="127">
        <v>237.5</v>
      </c>
      <c r="AK130" s="127">
        <v>239</v>
      </c>
      <c r="AL130" s="127">
        <v>235.7</v>
      </c>
      <c r="AM130" s="127">
        <v>236.2</v>
      </c>
      <c r="AN130" s="127">
        <v>232.47499999999999</v>
      </c>
      <c r="AO130" s="127">
        <v>0.59999999999999432</v>
      </c>
      <c r="AP130" s="127">
        <v>3.6000000000000059</v>
      </c>
      <c r="AQ130" s="14">
        <v>74</v>
      </c>
      <c r="AR130" s="127" t="s">
        <v>618</v>
      </c>
      <c r="AS130" s="14">
        <v>17.199999999999392</v>
      </c>
      <c r="AT130" s="1">
        <v>239.7</v>
      </c>
      <c r="AU130" s="1">
        <v>241.5</v>
      </c>
      <c r="AV130" s="1">
        <v>239.3</v>
      </c>
      <c r="AW130" s="1">
        <v>241.5</v>
      </c>
      <c r="AX130" s="1">
        <v>239.7</v>
      </c>
      <c r="AY130" s="1">
        <v>243</v>
      </c>
      <c r="AZ130" s="1">
        <v>239.3</v>
      </c>
      <c r="BA130" s="1">
        <v>242.2</v>
      </c>
      <c r="BB130" s="8"/>
      <c r="BC130" s="8"/>
      <c r="BD130" s="62"/>
      <c r="BE130" s="62"/>
      <c r="BF130" s="8"/>
      <c r="BG130" s="8"/>
      <c r="BH130" s="62"/>
      <c r="BI130" s="62"/>
      <c r="BJ130" s="165"/>
      <c r="BK130" s="165"/>
      <c r="BL130" s="164"/>
      <c r="BM130" s="164"/>
      <c r="BN130" s="8"/>
      <c r="BO130" s="8"/>
      <c r="BP130" s="62"/>
      <c r="BQ130" s="62"/>
      <c r="BR130" s="1"/>
      <c r="BS130" s="1"/>
      <c r="BT130" s="1"/>
      <c r="BU130" s="1"/>
      <c r="BV130" s="86"/>
      <c r="BW130" s="1"/>
      <c r="BX130" s="1"/>
      <c r="BY130" s="1"/>
      <c r="BZ130" s="1"/>
      <c r="CA130" s="1"/>
      <c r="CB130" s="1"/>
      <c r="CC130" s="86">
        <v>81</v>
      </c>
      <c r="CD130" s="1">
        <v>236.4</v>
      </c>
      <c r="CE130" s="1">
        <v>321</v>
      </c>
      <c r="CF130" s="1">
        <v>193</v>
      </c>
      <c r="CG130" s="1">
        <v>1.6632124352331605</v>
      </c>
      <c r="CH130">
        <v>99.65</v>
      </c>
      <c r="CI130">
        <v>13911</v>
      </c>
      <c r="CJ130" s="101">
        <v>1</v>
      </c>
      <c r="CK130" s="101">
        <v>1</v>
      </c>
      <c r="CL130" s="1">
        <v>3.2000000000000171</v>
      </c>
      <c r="CM130" s="1">
        <v>60.1</v>
      </c>
      <c r="CN130" s="14">
        <v>-0.69999999999998863</v>
      </c>
      <c r="CO130" s="14">
        <v>51.40000000000007</v>
      </c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</row>
    <row r="131" spans="1:176" s="12" customFormat="1">
      <c r="A131" s="1">
        <v>2013</v>
      </c>
      <c r="B131" s="1">
        <v>3</v>
      </c>
      <c r="C131" s="24">
        <v>41457</v>
      </c>
      <c r="D131" s="1">
        <v>242.9</v>
      </c>
      <c r="E131" s="1">
        <v>246.8</v>
      </c>
      <c r="F131" s="1">
        <v>242</v>
      </c>
      <c r="G131" s="1">
        <v>245.8</v>
      </c>
      <c r="H131" s="1">
        <v>99.6</v>
      </c>
      <c r="I131" s="1">
        <v>1</v>
      </c>
      <c r="J131" s="8"/>
      <c r="K131" s="8"/>
      <c r="L131" s="142"/>
      <c r="M131" s="142"/>
      <c r="N131" s="27">
        <v>4.8000000000000114</v>
      </c>
      <c r="O131" s="27">
        <v>245.5</v>
      </c>
      <c r="P131" s="27">
        <v>233.7</v>
      </c>
      <c r="Q131" s="27" t="s">
        <v>618</v>
      </c>
      <c r="R131" s="27" t="s">
        <v>254</v>
      </c>
      <c r="S131" s="27" t="s">
        <v>618</v>
      </c>
      <c r="T131" s="27">
        <v>3.0999999999999943</v>
      </c>
      <c r="U131" s="27" t="s">
        <v>618</v>
      </c>
      <c r="V131" s="158">
        <v>3.0999999999999943</v>
      </c>
      <c r="W131" s="27">
        <v>76.099999999999909</v>
      </c>
      <c r="X131" s="27">
        <v>80.399999999999949</v>
      </c>
      <c r="Y131" s="27">
        <v>-4.3000000000000398</v>
      </c>
      <c r="Z131" s="29">
        <v>98.05</v>
      </c>
      <c r="AA131" s="139">
        <v>2.9</v>
      </c>
      <c r="AB131" s="151">
        <v>1.5120132560066279E-2</v>
      </c>
      <c r="AC131" s="136" t="s">
        <v>253</v>
      </c>
      <c r="AD131" s="136">
        <v>11.9</v>
      </c>
      <c r="AE131" s="136" t="s">
        <v>618</v>
      </c>
      <c r="AF131" s="136" t="s">
        <v>618</v>
      </c>
      <c r="AG131" s="136">
        <v>0</v>
      </c>
      <c r="AH131" s="136">
        <v>25.899999999999778</v>
      </c>
      <c r="AI131" s="136">
        <v>-29.4</v>
      </c>
      <c r="AJ131" s="127">
        <v>239.7</v>
      </c>
      <c r="AK131" s="127">
        <v>246.8</v>
      </c>
      <c r="AL131" s="127">
        <v>239.3</v>
      </c>
      <c r="AM131" s="127">
        <v>245.1</v>
      </c>
      <c r="AN131" s="127">
        <v>235.125</v>
      </c>
      <c r="AO131" s="127">
        <v>2.9000000000000057</v>
      </c>
      <c r="AP131" s="127" t="s">
        <v>618</v>
      </c>
      <c r="AQ131" s="14">
        <v>74</v>
      </c>
      <c r="AR131" s="127" t="s">
        <v>618</v>
      </c>
      <c r="AS131" s="14">
        <v>17.199999999999392</v>
      </c>
      <c r="AT131" s="1">
        <v>245.6</v>
      </c>
      <c r="AU131" s="1">
        <v>245.6</v>
      </c>
      <c r="AV131" s="1">
        <v>244.2</v>
      </c>
      <c r="AW131" s="1">
        <v>244.9</v>
      </c>
      <c r="AX131" s="1">
        <v>245.6</v>
      </c>
      <c r="AY131" s="1">
        <v>245.7</v>
      </c>
      <c r="AZ131" s="1">
        <v>244.2</v>
      </c>
      <c r="BA131" s="1">
        <v>245.7</v>
      </c>
      <c r="BB131" s="8"/>
      <c r="BC131" s="8"/>
      <c r="BD131" s="62"/>
      <c r="BE131" s="62"/>
      <c r="BF131" s="8"/>
      <c r="BG131" s="8"/>
      <c r="BH131" s="62"/>
      <c r="BI131" s="62"/>
      <c r="BJ131" s="165"/>
      <c r="BK131" s="165"/>
      <c r="BL131" s="164"/>
      <c r="BM131" s="164"/>
      <c r="BN131" s="8"/>
      <c r="BO131" s="8"/>
      <c r="BP131" s="62"/>
      <c r="BQ131" s="62"/>
      <c r="BR131" s="1"/>
      <c r="BS131" s="1"/>
      <c r="BT131" s="1"/>
      <c r="BU131" s="1"/>
      <c r="BV131" s="86"/>
      <c r="BW131" s="1"/>
      <c r="BX131" s="1"/>
      <c r="BY131" s="1"/>
      <c r="BZ131" s="1"/>
      <c r="CA131" s="1"/>
      <c r="CB131" s="1"/>
      <c r="CC131" s="86">
        <v>81.099999999999994</v>
      </c>
      <c r="CD131" s="1">
        <v>242.7</v>
      </c>
      <c r="CE131" s="1">
        <v>435</v>
      </c>
      <c r="CF131" s="1">
        <v>368</v>
      </c>
      <c r="CG131" s="1">
        <v>1.1820652173913044</v>
      </c>
      <c r="CH131">
        <v>100.63200000000001</v>
      </c>
      <c r="CI131">
        <v>14168</v>
      </c>
      <c r="CJ131" s="101">
        <v>1</v>
      </c>
      <c r="CK131" s="101">
        <v>1</v>
      </c>
      <c r="CL131" s="1">
        <v>3</v>
      </c>
      <c r="CM131" s="1">
        <v>63.1</v>
      </c>
      <c r="CN131" s="14">
        <v>-2.6999999999999886</v>
      </c>
      <c r="CO131" s="14">
        <v>48.700000000000081</v>
      </c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</row>
    <row r="132" spans="1:176" s="12" customFormat="1">
      <c r="A132" s="1">
        <v>2013</v>
      </c>
      <c r="B132" s="1">
        <v>4</v>
      </c>
      <c r="C132" s="24">
        <v>41458</v>
      </c>
      <c r="D132" s="1">
        <v>248.6</v>
      </c>
      <c r="E132" s="1">
        <v>249</v>
      </c>
      <c r="F132" s="1">
        <v>243.2</v>
      </c>
      <c r="G132" s="1">
        <v>245.1</v>
      </c>
      <c r="H132" s="1">
        <v>99.6</v>
      </c>
      <c r="I132" s="1">
        <v>1</v>
      </c>
      <c r="J132" s="8"/>
      <c r="K132" s="8"/>
      <c r="L132" s="142"/>
      <c r="M132" s="142"/>
      <c r="N132" s="27">
        <v>5.8000000000000114</v>
      </c>
      <c r="O132" s="27">
        <v>250.6</v>
      </c>
      <c r="P132" s="27">
        <v>241</v>
      </c>
      <c r="Q132" s="27" t="s">
        <v>618</v>
      </c>
      <c r="R132" s="27" t="s">
        <v>618</v>
      </c>
      <c r="S132" s="27" t="s">
        <v>618</v>
      </c>
      <c r="T132" s="27" t="s">
        <v>618</v>
      </c>
      <c r="U132" s="27" t="s">
        <v>618</v>
      </c>
      <c r="V132" s="158">
        <v>0</v>
      </c>
      <c r="W132" s="27">
        <v>76.099999999999909</v>
      </c>
      <c r="X132" s="27">
        <v>80.399999999999949</v>
      </c>
      <c r="Y132" s="27">
        <v>-4.3000000000000398</v>
      </c>
      <c r="Z132" s="29">
        <v>101.16</v>
      </c>
      <c r="AA132" s="139">
        <v>3.5</v>
      </c>
      <c r="AB132" s="151">
        <v>1.611915935523367E-2</v>
      </c>
      <c r="AC132" s="136" t="s">
        <v>253</v>
      </c>
      <c r="AD132" s="136">
        <v>12.2</v>
      </c>
      <c r="AE132" s="136" t="s">
        <v>618</v>
      </c>
      <c r="AF132" s="136">
        <v>4.1999999999999886</v>
      </c>
      <c r="AG132" s="136">
        <v>4.1999999999999886</v>
      </c>
      <c r="AH132" s="136">
        <v>30.099999999999767</v>
      </c>
      <c r="AI132" s="136">
        <v>-25.2</v>
      </c>
      <c r="AJ132" s="127">
        <v>245.6</v>
      </c>
      <c r="AK132" s="127">
        <v>249</v>
      </c>
      <c r="AL132" s="127">
        <v>244.2</v>
      </c>
      <c r="AM132" s="127">
        <v>247.6</v>
      </c>
      <c r="AN132" s="127">
        <v>239.9</v>
      </c>
      <c r="AO132" s="127">
        <v>3.5</v>
      </c>
      <c r="AP132" s="127" t="s">
        <v>618</v>
      </c>
      <c r="AQ132" s="14">
        <v>74</v>
      </c>
      <c r="AR132" s="127" t="s">
        <v>618</v>
      </c>
      <c r="AS132" s="14">
        <v>17.199999999999392</v>
      </c>
      <c r="AT132" s="1">
        <v>242</v>
      </c>
      <c r="AU132" s="1">
        <v>242.4</v>
      </c>
      <c r="AV132" s="1">
        <v>239.7</v>
      </c>
      <c r="AW132" s="1">
        <v>241.6</v>
      </c>
      <c r="AX132" s="1">
        <v>245.6</v>
      </c>
      <c r="AY132" s="1">
        <v>245.7</v>
      </c>
      <c r="AZ132" s="1">
        <v>244.2</v>
      </c>
      <c r="BA132" s="1">
        <v>245.7</v>
      </c>
      <c r="BB132" s="8"/>
      <c r="BC132" s="8"/>
      <c r="BD132" s="62"/>
      <c r="BE132" s="62"/>
      <c r="BF132" s="8"/>
      <c r="BG132" s="8"/>
      <c r="BH132" s="62"/>
      <c r="BI132" s="62"/>
      <c r="BJ132" s="165"/>
      <c r="BK132" s="165"/>
      <c r="BL132" s="164"/>
      <c r="BM132" s="164"/>
      <c r="BN132" s="8"/>
      <c r="BO132" s="8"/>
      <c r="BP132" s="62"/>
      <c r="BQ132" s="62"/>
      <c r="BR132" s="1"/>
      <c r="BS132" s="1"/>
      <c r="BT132" s="1"/>
      <c r="BU132" s="1"/>
      <c r="BV132" s="86"/>
      <c r="BW132" s="1"/>
      <c r="BX132" s="1"/>
      <c r="BY132" s="1"/>
      <c r="BZ132" s="1"/>
      <c r="CA132" s="1"/>
      <c r="CB132" s="1"/>
      <c r="CC132" s="86">
        <v>80.05</v>
      </c>
      <c r="CD132" s="1">
        <v>248.2</v>
      </c>
      <c r="CE132" s="1">
        <v>333</v>
      </c>
      <c r="CF132" s="1">
        <v>321</v>
      </c>
      <c r="CG132" s="1">
        <v>1.0373831775700935</v>
      </c>
      <c r="CH132">
        <v>100.63200000000001</v>
      </c>
      <c r="CI132">
        <v>14168</v>
      </c>
      <c r="CJ132" s="101">
        <v>1</v>
      </c>
      <c r="CK132" s="101">
        <v>1</v>
      </c>
      <c r="CL132" s="1">
        <v>-0.5</v>
      </c>
      <c r="CM132" s="1">
        <v>62.6</v>
      </c>
      <c r="CN132" s="14">
        <v>6.5999999999999943</v>
      </c>
      <c r="CO132" s="14">
        <v>55.300000000000075</v>
      </c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</row>
    <row r="133" spans="1:176" s="12" customFormat="1">
      <c r="A133" s="1">
        <v>2013</v>
      </c>
      <c r="B133" s="1">
        <v>5</v>
      </c>
      <c r="C133" s="24">
        <v>41459</v>
      </c>
      <c r="D133" s="1">
        <v>241.5</v>
      </c>
      <c r="E133" s="1">
        <v>247.7</v>
      </c>
      <c r="F133" s="1">
        <v>241.3</v>
      </c>
      <c r="G133" s="1">
        <v>247.1</v>
      </c>
      <c r="H133" s="1">
        <v>101.12</v>
      </c>
      <c r="I133" s="1">
        <v>1</v>
      </c>
      <c r="J133" s="8"/>
      <c r="K133" s="8"/>
      <c r="L133" s="142"/>
      <c r="M133" s="142"/>
      <c r="N133" s="27">
        <v>6.3999999999999773</v>
      </c>
      <c r="O133" s="27">
        <v>250.9</v>
      </c>
      <c r="P133" s="27">
        <v>239.3</v>
      </c>
      <c r="Q133" s="27" t="s">
        <v>618</v>
      </c>
      <c r="R133" s="27" t="s">
        <v>618</v>
      </c>
      <c r="S133" s="27" t="s">
        <v>618</v>
      </c>
      <c r="T133" s="27" t="s">
        <v>618</v>
      </c>
      <c r="U133" s="27" t="s">
        <v>618</v>
      </c>
      <c r="V133" s="158">
        <v>0</v>
      </c>
      <c r="W133" s="27">
        <v>76.099999999999909</v>
      </c>
      <c r="X133" s="27">
        <v>80.399999999999949</v>
      </c>
      <c r="Y133" s="27">
        <v>-4.3000000000000398</v>
      </c>
      <c r="Z133" s="29">
        <v>100.92</v>
      </c>
      <c r="AA133" s="139">
        <v>3.8</v>
      </c>
      <c r="AB133" s="151">
        <v>0</v>
      </c>
      <c r="AC133" s="136">
        <v>0</v>
      </c>
      <c r="AD133" s="136">
        <v>12.2</v>
      </c>
      <c r="AE133" s="136" t="s">
        <v>618</v>
      </c>
      <c r="AF133" s="136" t="s">
        <v>618</v>
      </c>
      <c r="AG133" s="136">
        <v>0</v>
      </c>
      <c r="AH133" s="136">
        <v>30.099999999999767</v>
      </c>
      <c r="AI133" s="136">
        <v>-25.2</v>
      </c>
      <c r="AJ133" s="127">
        <v>242</v>
      </c>
      <c r="AK133" s="127">
        <v>244.8</v>
      </c>
      <c r="AL133" s="127">
        <v>239.7</v>
      </c>
      <c r="AM133" s="127">
        <v>243.7</v>
      </c>
      <c r="AN133" s="127">
        <v>243.15</v>
      </c>
      <c r="AO133" s="127">
        <v>5.5999999999999943</v>
      </c>
      <c r="AP133" s="127">
        <v>2.7</v>
      </c>
      <c r="AQ133" s="14">
        <v>76.7</v>
      </c>
      <c r="AR133" s="127" t="s">
        <v>618</v>
      </c>
      <c r="AS133" s="14">
        <v>17.199999999999392</v>
      </c>
      <c r="AT133" s="1">
        <v>247</v>
      </c>
      <c r="AU133" s="1">
        <v>247.2</v>
      </c>
      <c r="AV133" s="1">
        <v>245.8</v>
      </c>
      <c r="AW133" s="1">
        <v>245.8</v>
      </c>
      <c r="AX133" s="1">
        <v>247</v>
      </c>
      <c r="AY133" s="1">
        <v>247.2</v>
      </c>
      <c r="AZ133" s="1">
        <v>245.5</v>
      </c>
      <c r="BA133" s="1">
        <v>246.2</v>
      </c>
      <c r="BB133" s="8"/>
      <c r="BC133" s="8"/>
      <c r="BD133" s="62"/>
      <c r="BE133" s="62"/>
      <c r="BF133" s="8"/>
      <c r="BG133" s="8"/>
      <c r="BH133" s="62"/>
      <c r="BI133" s="62"/>
      <c r="BJ133" s="165"/>
      <c r="BK133" s="165"/>
      <c r="BL133" s="164"/>
      <c r="BM133" s="164"/>
      <c r="BN133" s="8"/>
      <c r="BO133" s="8"/>
      <c r="BP133" s="62"/>
      <c r="BQ133" s="62"/>
      <c r="BR133" s="1"/>
      <c r="BS133" s="1"/>
      <c r="BT133" s="1"/>
      <c r="BU133" s="1"/>
      <c r="BV133" s="86"/>
      <c r="BW133" s="1"/>
      <c r="BX133" s="1"/>
      <c r="BY133" s="1"/>
      <c r="BZ133" s="1"/>
      <c r="CA133" s="1"/>
      <c r="CB133" s="1"/>
      <c r="CC133" s="86">
        <v>80</v>
      </c>
      <c r="CD133" s="1">
        <v>244.7</v>
      </c>
      <c r="CE133" s="1">
        <v>366</v>
      </c>
      <c r="CF133" s="1">
        <v>239</v>
      </c>
      <c r="CG133" s="1">
        <v>1.5313807531380754</v>
      </c>
      <c r="CH133">
        <v>100.09</v>
      </c>
      <c r="CI133">
        <v>14151</v>
      </c>
      <c r="CJ133" s="101">
        <v>1</v>
      </c>
      <c r="CK133" s="101">
        <v>1</v>
      </c>
      <c r="CL133" s="1">
        <v>0.80000000000001137</v>
      </c>
      <c r="CM133" s="1">
        <v>63.4</v>
      </c>
      <c r="CN133" s="14" t="s">
        <v>618</v>
      </c>
      <c r="CO133" s="14">
        <v>55.300000000000075</v>
      </c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</row>
    <row r="134" spans="1:176" s="12" customFormat="1">
      <c r="A134" s="1">
        <v>2013</v>
      </c>
      <c r="B134" s="1">
        <v>6</v>
      </c>
      <c r="C134" s="24">
        <v>41460</v>
      </c>
      <c r="D134" s="1">
        <v>247.8</v>
      </c>
      <c r="E134" s="1">
        <v>248.4</v>
      </c>
      <c r="F134" s="1">
        <v>245</v>
      </c>
      <c r="G134" s="1">
        <v>245</v>
      </c>
      <c r="H134" s="1">
        <v>103.22</v>
      </c>
      <c r="I134" s="1">
        <v>1</v>
      </c>
      <c r="J134" s="8"/>
      <c r="K134" s="8"/>
      <c r="L134" s="142"/>
      <c r="M134" s="142"/>
      <c r="N134" s="27">
        <v>3.4000000000000057</v>
      </c>
      <c r="O134" s="27">
        <v>253.5</v>
      </c>
      <c r="P134" s="27">
        <v>240.7</v>
      </c>
      <c r="Q134" s="27" t="s">
        <v>618</v>
      </c>
      <c r="R134" s="27" t="s">
        <v>618</v>
      </c>
      <c r="S134" s="27" t="s">
        <v>618</v>
      </c>
      <c r="T134" s="27" t="s">
        <v>618</v>
      </c>
      <c r="U134" s="27" t="s">
        <v>618</v>
      </c>
      <c r="V134" s="158">
        <v>0</v>
      </c>
      <c r="W134" s="27">
        <v>76.099999999999909</v>
      </c>
      <c r="X134" s="27">
        <v>80.399999999999949</v>
      </c>
      <c r="Y134" s="27">
        <v>-4.3000000000000398</v>
      </c>
      <c r="Z134" s="29">
        <v>101.24</v>
      </c>
      <c r="AA134" s="139">
        <v>2</v>
      </c>
      <c r="AB134" s="151">
        <v>1.5261044176706928E-2</v>
      </c>
      <c r="AC134" s="136" t="s">
        <v>253</v>
      </c>
      <c r="AD134" s="136">
        <v>12.3</v>
      </c>
      <c r="AE134" s="136" t="s">
        <v>618</v>
      </c>
      <c r="AF134" s="136" t="s">
        <v>618</v>
      </c>
      <c r="AG134" s="136">
        <v>0</v>
      </c>
      <c r="AH134" s="136">
        <v>30.099999999999767</v>
      </c>
      <c r="AI134" s="136">
        <v>-25.2</v>
      </c>
      <c r="AJ134" s="127">
        <v>247</v>
      </c>
      <c r="AK134" s="127">
        <v>248.4</v>
      </c>
      <c r="AL134" s="127">
        <v>245.5</v>
      </c>
      <c r="AM134" s="127">
        <v>247.5</v>
      </c>
      <c r="AN134" s="127">
        <v>245.97499999999999</v>
      </c>
      <c r="AO134" s="127">
        <v>2.8000000000000114</v>
      </c>
      <c r="AP134" s="127" t="s">
        <v>618</v>
      </c>
      <c r="AQ134" s="14">
        <v>76.7</v>
      </c>
      <c r="AR134" s="127" t="s">
        <v>618</v>
      </c>
      <c r="AS134" s="14">
        <v>17.199999999999392</v>
      </c>
      <c r="AT134" s="1">
        <v>245.6</v>
      </c>
      <c r="AU134" s="1">
        <v>245.8</v>
      </c>
      <c r="AV134" s="1">
        <v>245</v>
      </c>
      <c r="AW134" s="1">
        <v>245</v>
      </c>
      <c r="AX134" s="1">
        <v>245.6</v>
      </c>
      <c r="AY134" s="1">
        <v>245.8</v>
      </c>
      <c r="AZ134" s="1">
        <v>244.4</v>
      </c>
      <c r="BA134" s="1">
        <v>245.7</v>
      </c>
      <c r="BB134" s="8"/>
      <c r="BC134" s="8"/>
      <c r="BD134" s="62"/>
      <c r="BE134" s="62"/>
      <c r="BF134" s="8"/>
      <c r="BG134" s="8"/>
      <c r="BH134" s="62"/>
      <c r="BI134" s="62"/>
      <c r="BJ134" s="165"/>
      <c r="BK134" s="165"/>
      <c r="BL134" s="164"/>
      <c r="BM134" s="164"/>
      <c r="BN134" s="8"/>
      <c r="BO134" s="8"/>
      <c r="BP134" s="62"/>
      <c r="BQ134" s="62"/>
      <c r="BR134" s="1"/>
      <c r="BS134" s="1"/>
      <c r="BT134" s="1"/>
      <c r="BU134" s="1"/>
      <c r="BV134" s="86"/>
      <c r="BW134" s="1"/>
      <c r="BX134" s="1"/>
      <c r="BY134" s="1"/>
      <c r="BZ134" s="1"/>
      <c r="CA134" s="1"/>
      <c r="CB134" s="1"/>
      <c r="CC134" s="86">
        <v>80.7</v>
      </c>
      <c r="CD134" s="1">
        <v>247.4</v>
      </c>
      <c r="CE134" s="1">
        <v>335</v>
      </c>
      <c r="CF134" s="1">
        <v>316</v>
      </c>
      <c r="CG134" s="1">
        <v>1.0601265822784811</v>
      </c>
      <c r="CH134">
        <v>101.28100000000001</v>
      </c>
      <c r="CI134">
        <v>14421</v>
      </c>
      <c r="CJ134" s="101">
        <v>1</v>
      </c>
      <c r="CK134" s="101">
        <v>1</v>
      </c>
      <c r="CL134" s="1">
        <v>1.9000000000000057</v>
      </c>
      <c r="CM134" s="1">
        <v>65.3</v>
      </c>
      <c r="CN134" s="14" t="s">
        <v>618</v>
      </c>
      <c r="CO134" s="14">
        <v>55.300000000000075</v>
      </c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</row>
    <row r="135" spans="1:176" s="12" customFormat="1">
      <c r="A135" s="1">
        <v>2013</v>
      </c>
      <c r="B135" s="1">
        <v>2</v>
      </c>
      <c r="C135" s="24">
        <v>41463</v>
      </c>
      <c r="D135" s="1">
        <v>247.5</v>
      </c>
      <c r="E135" s="1">
        <v>247.8</v>
      </c>
      <c r="F135" s="1">
        <v>240.1</v>
      </c>
      <c r="G135" s="1">
        <v>240.1</v>
      </c>
      <c r="H135" s="1">
        <v>103.14</v>
      </c>
      <c r="I135" s="1">
        <v>2</v>
      </c>
      <c r="J135" s="8"/>
      <c r="K135" s="8"/>
      <c r="L135" s="142"/>
      <c r="M135" s="142"/>
      <c r="N135" s="27">
        <v>7.7000000000000171</v>
      </c>
      <c r="O135" s="27">
        <v>248.4</v>
      </c>
      <c r="P135" s="27">
        <v>241.6</v>
      </c>
      <c r="Q135" s="27" t="s">
        <v>618</v>
      </c>
      <c r="R135" s="27" t="s">
        <v>618</v>
      </c>
      <c r="S135" s="27" t="s">
        <v>252</v>
      </c>
      <c r="T135" s="27" t="s">
        <v>618</v>
      </c>
      <c r="U135" s="27">
        <v>2.0999999999999943</v>
      </c>
      <c r="V135" s="158">
        <v>2.0999999999999943</v>
      </c>
      <c r="W135" s="27">
        <v>78.199999999999903</v>
      </c>
      <c r="X135" s="27">
        <v>80.399999999999949</v>
      </c>
      <c r="Y135" s="27">
        <v>-2.2000000000000455</v>
      </c>
      <c r="Z135" s="29">
        <v>102.89</v>
      </c>
      <c r="AA135" s="139">
        <v>4.5999999999999996</v>
      </c>
      <c r="AB135" s="151">
        <v>2.0767405063291111E-2</v>
      </c>
      <c r="AC135" s="136" t="s">
        <v>253</v>
      </c>
      <c r="AD135" s="136">
        <v>12.2</v>
      </c>
      <c r="AE135" s="136" t="s">
        <v>618</v>
      </c>
      <c r="AF135" s="136">
        <v>6</v>
      </c>
      <c r="AG135" s="136">
        <v>6</v>
      </c>
      <c r="AH135" s="136">
        <v>36.099999999999767</v>
      </c>
      <c r="AI135" s="136">
        <v>-19.2</v>
      </c>
      <c r="AJ135" s="127">
        <v>245.6</v>
      </c>
      <c r="AK135" s="127">
        <v>247.8</v>
      </c>
      <c r="AL135" s="127">
        <v>244.4</v>
      </c>
      <c r="AM135" s="127">
        <v>246</v>
      </c>
      <c r="AN135" s="127">
        <v>246.2</v>
      </c>
      <c r="AO135" s="127">
        <v>7.4000000000000057</v>
      </c>
      <c r="AP135" s="127" t="s">
        <v>618</v>
      </c>
      <c r="AQ135" s="14">
        <v>76.7</v>
      </c>
      <c r="AR135" s="127">
        <v>4.5999999999999943</v>
      </c>
      <c r="AS135" s="14">
        <v>21.799999999999386</v>
      </c>
      <c r="AT135" s="1">
        <v>240</v>
      </c>
      <c r="AU135" s="1">
        <v>240</v>
      </c>
      <c r="AV135" s="1">
        <v>237</v>
      </c>
      <c r="AW135" s="1">
        <v>238.7</v>
      </c>
      <c r="AX135" s="1">
        <v>240</v>
      </c>
      <c r="AY135" s="1">
        <v>240</v>
      </c>
      <c r="AZ135" s="1">
        <v>237</v>
      </c>
      <c r="BA135" s="1">
        <v>238.5</v>
      </c>
      <c r="BB135" s="8"/>
      <c r="BC135" s="8"/>
      <c r="BD135" s="62"/>
      <c r="BE135" s="62"/>
      <c r="BF135" s="8"/>
      <c r="BG135" s="8"/>
      <c r="BH135" s="62"/>
      <c r="BI135" s="62"/>
      <c r="BJ135" s="165"/>
      <c r="BK135" s="165"/>
      <c r="BL135" s="164"/>
      <c r="BM135" s="164"/>
      <c r="BN135" s="8"/>
      <c r="BO135" s="8"/>
      <c r="BP135" s="62"/>
      <c r="BQ135" s="62"/>
      <c r="BR135" s="1"/>
      <c r="BS135" s="1"/>
      <c r="BT135" s="1"/>
      <c r="BU135" s="1"/>
      <c r="BV135" s="86"/>
      <c r="BW135" s="1"/>
      <c r="BX135" s="1"/>
      <c r="BY135" s="1"/>
      <c r="BZ135" s="1"/>
      <c r="CA135" s="1"/>
      <c r="CB135" s="1"/>
      <c r="CC135" s="86">
        <v>79.5</v>
      </c>
      <c r="CD135" s="1">
        <v>246.7</v>
      </c>
      <c r="CE135" s="1">
        <v>299</v>
      </c>
      <c r="CF135" s="1">
        <v>324</v>
      </c>
      <c r="CG135" s="1">
        <v>0.9228395061728395</v>
      </c>
      <c r="CH135">
        <v>100.9605</v>
      </c>
      <c r="CI135">
        <v>14303</v>
      </c>
      <c r="CJ135" s="101">
        <v>1</v>
      </c>
      <c r="CK135" s="101">
        <v>1</v>
      </c>
      <c r="CL135" s="1">
        <v>-0.5</v>
      </c>
      <c r="CM135" s="1">
        <v>64.8</v>
      </c>
      <c r="CN135" s="14">
        <v>7.5</v>
      </c>
      <c r="CO135" s="14">
        <v>62.800000000000075</v>
      </c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</row>
    <row r="136" spans="1:176" s="12" customFormat="1">
      <c r="A136" s="1">
        <v>2013</v>
      </c>
      <c r="B136" s="1">
        <v>3</v>
      </c>
      <c r="C136" s="24">
        <v>41464</v>
      </c>
      <c r="D136" s="1">
        <v>239.5</v>
      </c>
      <c r="E136" s="1">
        <v>242.7</v>
      </c>
      <c r="F136" s="1">
        <v>238.2</v>
      </c>
      <c r="G136" s="1">
        <v>242</v>
      </c>
      <c r="H136" s="1">
        <v>104.49</v>
      </c>
      <c r="I136" s="1">
        <v>2</v>
      </c>
      <c r="J136" s="8"/>
      <c r="K136" s="8"/>
      <c r="L136" s="142"/>
      <c r="M136" s="142"/>
      <c r="N136" s="27">
        <v>4.5</v>
      </c>
      <c r="O136" s="27">
        <v>247.8</v>
      </c>
      <c r="P136" s="27">
        <v>232.4</v>
      </c>
      <c r="Q136" s="27" t="s">
        <v>618</v>
      </c>
      <c r="R136" s="27" t="s">
        <v>618</v>
      </c>
      <c r="S136" s="27" t="s">
        <v>618</v>
      </c>
      <c r="T136" s="27" t="s">
        <v>618</v>
      </c>
      <c r="U136" s="27" t="s">
        <v>618</v>
      </c>
      <c r="V136" s="158">
        <v>0</v>
      </c>
      <c r="W136" s="27">
        <v>78.199999999999903</v>
      </c>
      <c r="X136" s="27">
        <v>80.399999999999949</v>
      </c>
      <c r="Y136" s="27">
        <v>-2.2000000000000455</v>
      </c>
      <c r="Z136" s="29">
        <v>102.99</v>
      </c>
      <c r="AA136" s="139">
        <v>2.7</v>
      </c>
      <c r="AB136" s="151">
        <v>7.7504359620228502E-4</v>
      </c>
      <c r="AC136" s="136">
        <v>0</v>
      </c>
      <c r="AD136" s="136">
        <v>12</v>
      </c>
      <c r="AE136" s="136" t="s">
        <v>618</v>
      </c>
      <c r="AF136" s="136" t="s">
        <v>618</v>
      </c>
      <c r="AG136" s="136">
        <v>0</v>
      </c>
      <c r="AH136" s="136">
        <v>36.099999999999767</v>
      </c>
      <c r="AI136" s="136">
        <v>-19.2</v>
      </c>
      <c r="AJ136" s="127">
        <v>240</v>
      </c>
      <c r="AK136" s="127">
        <v>241</v>
      </c>
      <c r="AL136" s="127">
        <v>237</v>
      </c>
      <c r="AM136" s="127">
        <v>239.8</v>
      </c>
      <c r="AN136" s="127">
        <v>244.25</v>
      </c>
      <c r="AO136" s="127">
        <v>2.5</v>
      </c>
      <c r="AP136" s="127">
        <v>-4.4999999999999885</v>
      </c>
      <c r="AQ136" s="14">
        <v>72.2</v>
      </c>
      <c r="AR136" s="127" t="s">
        <v>618</v>
      </c>
      <c r="AS136" s="14">
        <v>21.799999999999386</v>
      </c>
      <c r="AT136" s="1">
        <v>239.3</v>
      </c>
      <c r="AU136" s="1">
        <v>239.8</v>
      </c>
      <c r="AV136" s="1">
        <v>238.4</v>
      </c>
      <c r="AW136" s="1">
        <v>239</v>
      </c>
      <c r="AX136" s="1">
        <v>239.3</v>
      </c>
      <c r="AY136" s="1">
        <v>239.8</v>
      </c>
      <c r="AZ136" s="1">
        <v>235.5</v>
      </c>
      <c r="BA136" s="1">
        <v>236.8</v>
      </c>
      <c r="BB136" s="8"/>
      <c r="BC136" s="8"/>
      <c r="BD136" s="62"/>
      <c r="BE136" s="62"/>
      <c r="BF136" s="8"/>
      <c r="BG136" s="8"/>
      <c r="BH136" s="62"/>
      <c r="BI136" s="62"/>
      <c r="BJ136" s="165"/>
      <c r="BK136" s="165"/>
      <c r="BL136" s="164"/>
      <c r="BM136" s="164"/>
      <c r="BN136" s="8"/>
      <c r="BO136" s="8"/>
      <c r="BP136" s="62"/>
      <c r="BQ136" s="62"/>
      <c r="BR136" s="1"/>
      <c r="BS136" s="1"/>
      <c r="BT136" s="1"/>
      <c r="BU136" s="1"/>
      <c r="BV136" s="86"/>
      <c r="BW136" s="1"/>
      <c r="BX136" s="1"/>
      <c r="BY136" s="1"/>
      <c r="BZ136" s="1"/>
      <c r="CA136" s="1"/>
      <c r="CB136" s="1"/>
      <c r="CC136" s="86">
        <v>79.2</v>
      </c>
      <c r="CD136" s="1">
        <v>240.7</v>
      </c>
      <c r="CE136" s="1">
        <v>513</v>
      </c>
      <c r="CF136" s="1">
        <v>258</v>
      </c>
      <c r="CG136" s="1">
        <v>1.9883720930232558</v>
      </c>
      <c r="CH136">
        <v>101.107</v>
      </c>
      <c r="CI136">
        <v>14416</v>
      </c>
      <c r="CJ136" s="101">
        <v>1</v>
      </c>
      <c r="CK136" s="101">
        <v>1</v>
      </c>
      <c r="CL136" s="1">
        <v>-2.5</v>
      </c>
      <c r="CM136" s="1">
        <v>62.3</v>
      </c>
      <c r="CN136" s="14" t="s">
        <v>618</v>
      </c>
      <c r="CO136" s="14">
        <v>62.800000000000075</v>
      </c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</row>
    <row r="137" spans="1:176" s="12" customFormat="1">
      <c r="A137" s="1">
        <v>2013</v>
      </c>
      <c r="B137" s="1">
        <v>4</v>
      </c>
      <c r="C137" s="24">
        <v>41465</v>
      </c>
      <c r="D137" s="1">
        <v>236.8</v>
      </c>
      <c r="E137" s="1">
        <v>237.5</v>
      </c>
      <c r="F137" s="1">
        <v>231.5</v>
      </c>
      <c r="G137" s="1">
        <v>235</v>
      </c>
      <c r="H137" s="1">
        <v>106.52</v>
      </c>
      <c r="I137" s="1">
        <v>2</v>
      </c>
      <c r="J137" s="8"/>
      <c r="K137" s="8"/>
      <c r="L137" s="142"/>
      <c r="M137" s="142"/>
      <c r="N137" s="27">
        <v>6</v>
      </c>
      <c r="O137" s="27">
        <v>246.5</v>
      </c>
      <c r="P137" s="27">
        <v>237.5</v>
      </c>
      <c r="Q137" s="27" t="s">
        <v>618</v>
      </c>
      <c r="R137" s="27" t="s">
        <v>618</v>
      </c>
      <c r="S137" s="27" t="s">
        <v>618</v>
      </c>
      <c r="T137" s="27" t="s">
        <v>618</v>
      </c>
      <c r="U137" s="27" t="s">
        <v>618</v>
      </c>
      <c r="V137" s="158">
        <v>0</v>
      </c>
      <c r="W137" s="27">
        <v>78.199999999999903</v>
      </c>
      <c r="X137" s="27">
        <v>80.399999999999949</v>
      </c>
      <c r="Y137" s="27">
        <v>-2.2000000000000455</v>
      </c>
      <c r="Z137" s="29">
        <v>104.65</v>
      </c>
      <c r="AA137" s="139">
        <v>3.6</v>
      </c>
      <c r="AB137" s="151">
        <v>1.308900523560208E-2</v>
      </c>
      <c r="AC137" s="136" t="s">
        <v>253</v>
      </c>
      <c r="AD137" s="136">
        <v>12.1</v>
      </c>
      <c r="AE137" s="136" t="s">
        <v>618</v>
      </c>
      <c r="AF137" s="136">
        <v>-2.5999999999999659</v>
      </c>
      <c r="AG137" s="136">
        <v>-2.5999999999999659</v>
      </c>
      <c r="AH137" s="136">
        <v>33.499999999999801</v>
      </c>
      <c r="AI137" s="136">
        <v>-21.8</v>
      </c>
      <c r="AJ137" s="127">
        <v>239.3</v>
      </c>
      <c r="AK137" s="127">
        <v>239.8</v>
      </c>
      <c r="AL137" s="127">
        <v>234.3</v>
      </c>
      <c r="AM137" s="127">
        <v>235.8</v>
      </c>
      <c r="AN137" s="127">
        <v>242.27500000000001</v>
      </c>
      <c r="AO137" s="127">
        <v>1.8000000000000114</v>
      </c>
      <c r="AP137" s="127" t="s">
        <v>618</v>
      </c>
      <c r="AQ137" s="14">
        <v>72.2</v>
      </c>
      <c r="AR137" s="127">
        <v>-2.6999999999999886</v>
      </c>
      <c r="AS137" s="14">
        <v>19.099999999999397</v>
      </c>
      <c r="AT137" s="1">
        <v>236</v>
      </c>
      <c r="AU137" s="1">
        <v>236</v>
      </c>
      <c r="AV137" s="1">
        <v>234.3</v>
      </c>
      <c r="AW137" s="1">
        <v>235.2</v>
      </c>
      <c r="AX137" s="1">
        <v>236</v>
      </c>
      <c r="AY137" s="1">
        <v>236</v>
      </c>
      <c r="AZ137" s="1">
        <v>234.2</v>
      </c>
      <c r="BA137" s="1">
        <v>235</v>
      </c>
      <c r="BB137" s="8"/>
      <c r="BC137" s="8"/>
      <c r="BD137" s="62"/>
      <c r="BE137" s="62"/>
      <c r="BF137" s="8"/>
      <c r="BG137" s="8"/>
      <c r="BH137" s="62"/>
      <c r="BI137" s="62"/>
      <c r="BJ137" s="165"/>
      <c r="BK137" s="165"/>
      <c r="BL137" s="164"/>
      <c r="BM137" s="164"/>
      <c r="BN137" s="8"/>
      <c r="BO137" s="8"/>
      <c r="BP137" s="62"/>
      <c r="BQ137" s="62"/>
      <c r="BR137" s="1"/>
      <c r="BS137" s="1"/>
      <c r="BT137" s="1"/>
      <c r="BU137" s="1"/>
      <c r="BV137" s="86"/>
      <c r="BW137" s="1"/>
      <c r="BX137" s="1"/>
      <c r="BY137" s="1"/>
      <c r="BZ137" s="1"/>
      <c r="CA137" s="1"/>
      <c r="CB137" s="1"/>
      <c r="CC137" s="86">
        <v>77.7</v>
      </c>
      <c r="CD137" s="1">
        <v>235.2</v>
      </c>
      <c r="CE137" s="1">
        <v>287</v>
      </c>
      <c r="CF137" s="1">
        <v>266</v>
      </c>
      <c r="CG137" s="1">
        <v>1.0789473684210527</v>
      </c>
      <c r="CH137">
        <v>99.728499999999997</v>
      </c>
      <c r="CI137">
        <v>14323</v>
      </c>
      <c r="CJ137" s="101">
        <v>1</v>
      </c>
      <c r="CK137" s="101">
        <v>1</v>
      </c>
      <c r="CL137" s="1">
        <v>0.69999999999998863</v>
      </c>
      <c r="CM137" s="1">
        <v>63</v>
      </c>
      <c r="CN137" s="14">
        <v>0.80000000000001137</v>
      </c>
      <c r="CO137" s="14">
        <v>63.600000000000087</v>
      </c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</row>
    <row r="138" spans="1:176" s="12" customFormat="1">
      <c r="A138" s="1">
        <v>2013</v>
      </c>
      <c r="B138" s="1">
        <v>5</v>
      </c>
      <c r="C138" s="24">
        <v>41466</v>
      </c>
      <c r="D138" s="1">
        <v>236.7</v>
      </c>
      <c r="E138" s="1">
        <v>246.7</v>
      </c>
      <c r="F138" s="1">
        <v>235.6</v>
      </c>
      <c r="G138" s="1">
        <v>245</v>
      </c>
      <c r="H138" s="1">
        <v>104.91</v>
      </c>
      <c r="I138" s="1">
        <v>3</v>
      </c>
      <c r="J138" s="8"/>
      <c r="K138" s="8"/>
      <c r="L138" s="142"/>
      <c r="M138" s="142"/>
      <c r="N138" s="27">
        <v>11.1</v>
      </c>
      <c r="O138" s="27">
        <v>241</v>
      </c>
      <c r="P138" s="27">
        <v>229</v>
      </c>
      <c r="Q138" s="27" t="s">
        <v>618</v>
      </c>
      <c r="R138" s="27" t="s">
        <v>254</v>
      </c>
      <c r="S138" s="27" t="s">
        <v>618</v>
      </c>
      <c r="T138" s="27">
        <v>2.4000000000000057</v>
      </c>
      <c r="U138" s="27" t="s">
        <v>618</v>
      </c>
      <c r="V138" s="158">
        <v>2.4000000000000057</v>
      </c>
      <c r="W138" s="27">
        <v>80.599999999999909</v>
      </c>
      <c r="X138" s="27">
        <v>80.599999999999909</v>
      </c>
      <c r="Y138" s="27">
        <v>0</v>
      </c>
      <c r="Z138" s="29">
        <v>107.03</v>
      </c>
      <c r="AA138" s="139">
        <v>6.7</v>
      </c>
      <c r="AB138" s="151">
        <v>1.9427696430280417E-2</v>
      </c>
      <c r="AC138" s="136" t="s">
        <v>253</v>
      </c>
      <c r="AD138" s="136">
        <v>11.7</v>
      </c>
      <c r="AE138" s="136" t="s">
        <v>618</v>
      </c>
      <c r="AF138" s="136" t="s">
        <v>618</v>
      </c>
      <c r="AG138" s="136">
        <v>0</v>
      </c>
      <c r="AH138" s="136">
        <v>33.499999999999801</v>
      </c>
      <c r="AI138" s="136">
        <v>-21.8</v>
      </c>
      <c r="AJ138" s="127">
        <v>236</v>
      </c>
      <c r="AK138" s="127">
        <v>239.5</v>
      </c>
      <c r="AL138" s="127">
        <v>234.2</v>
      </c>
      <c r="AM138" s="127">
        <v>239.2</v>
      </c>
      <c r="AN138" s="127">
        <v>240.2</v>
      </c>
      <c r="AO138" s="127">
        <v>8.3000000000000114</v>
      </c>
      <c r="AP138" s="127">
        <v>3.6000000000000059</v>
      </c>
      <c r="AQ138" s="14">
        <v>75.8</v>
      </c>
      <c r="AR138" s="127" t="s">
        <v>618</v>
      </c>
      <c r="AS138" s="14">
        <v>19.099999999999397</v>
      </c>
      <c r="AT138" s="1">
        <v>245.9</v>
      </c>
      <c r="AU138" s="1">
        <v>246.2</v>
      </c>
      <c r="AV138" s="1">
        <v>245</v>
      </c>
      <c r="AW138" s="1">
        <v>245.1</v>
      </c>
      <c r="AX138" s="1">
        <v>245.9</v>
      </c>
      <c r="AY138" s="1">
        <v>246.2</v>
      </c>
      <c r="AZ138" s="1">
        <v>242.6</v>
      </c>
      <c r="BA138" s="1">
        <v>242.7</v>
      </c>
      <c r="BB138" s="8"/>
      <c r="BC138" s="8"/>
      <c r="BD138" s="62"/>
      <c r="BE138" s="62"/>
      <c r="BF138" s="8"/>
      <c r="BG138" s="8"/>
      <c r="BH138" s="62"/>
      <c r="BI138" s="62"/>
      <c r="BJ138" s="165"/>
      <c r="BK138" s="165"/>
      <c r="BL138" s="164"/>
      <c r="BM138" s="164"/>
      <c r="BN138" s="8"/>
      <c r="BO138" s="8"/>
      <c r="BP138" s="62"/>
      <c r="BQ138" s="62"/>
      <c r="BR138" s="1"/>
      <c r="BS138" s="1"/>
      <c r="BT138" s="1"/>
      <c r="BU138" s="1"/>
      <c r="BV138" s="86"/>
      <c r="BW138" s="1"/>
      <c r="BX138" s="1"/>
      <c r="BY138" s="1"/>
      <c r="BZ138" s="1"/>
      <c r="CA138" s="1"/>
      <c r="CB138" s="1"/>
      <c r="CC138" s="86">
        <v>79.400000000000006</v>
      </c>
      <c r="CD138" s="1">
        <v>238.4</v>
      </c>
      <c r="CE138" s="1">
        <v>435</v>
      </c>
      <c r="CF138" s="1">
        <v>316</v>
      </c>
      <c r="CG138" s="1">
        <v>1.3765822784810127</v>
      </c>
      <c r="CH138">
        <v>98.995500000000007</v>
      </c>
      <c r="CI138">
        <v>14522</v>
      </c>
      <c r="CJ138" s="101">
        <v>1</v>
      </c>
      <c r="CK138" s="101">
        <v>1</v>
      </c>
      <c r="CL138" s="1">
        <v>-2.5</v>
      </c>
      <c r="CM138" s="1">
        <v>60.5</v>
      </c>
      <c r="CN138" s="14" t="s">
        <v>618</v>
      </c>
      <c r="CO138" s="14">
        <v>63.600000000000087</v>
      </c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</row>
    <row r="139" spans="1:176" s="12" customFormat="1">
      <c r="A139" s="1">
        <v>2013</v>
      </c>
      <c r="B139" s="1">
        <v>6</v>
      </c>
      <c r="C139" s="24">
        <v>41467</v>
      </c>
      <c r="D139" s="1">
        <v>243.4</v>
      </c>
      <c r="E139" s="1">
        <v>244.6</v>
      </c>
      <c r="F139" s="1">
        <v>238.2</v>
      </c>
      <c r="G139" s="1">
        <v>238.6</v>
      </c>
      <c r="H139" s="1">
        <v>106.47</v>
      </c>
      <c r="I139" s="1">
        <v>3</v>
      </c>
      <c r="J139" s="8"/>
      <c r="K139" s="8"/>
      <c r="L139" s="142"/>
      <c r="M139" s="142"/>
      <c r="N139" s="27">
        <v>6.4000000000000057</v>
      </c>
      <c r="O139" s="27">
        <v>256.10000000000002</v>
      </c>
      <c r="P139" s="27">
        <v>233.9</v>
      </c>
      <c r="Q139" s="27" t="s">
        <v>618</v>
      </c>
      <c r="R139" s="27" t="s">
        <v>618</v>
      </c>
      <c r="S139" s="27" t="s">
        <v>618</v>
      </c>
      <c r="T139" s="27" t="s">
        <v>618</v>
      </c>
      <c r="U139" s="27" t="s">
        <v>618</v>
      </c>
      <c r="V139" s="158">
        <v>0</v>
      </c>
      <c r="W139" s="27">
        <v>80.599999999999909</v>
      </c>
      <c r="X139" s="27">
        <v>80.599999999999909</v>
      </c>
      <c r="Y139" s="27">
        <v>0</v>
      </c>
      <c r="Z139" s="29">
        <v>104.51</v>
      </c>
      <c r="AA139" s="139">
        <v>3.8</v>
      </c>
      <c r="AB139" s="151">
        <v>1.511453248216299E-2</v>
      </c>
      <c r="AC139" s="136" t="s">
        <v>255</v>
      </c>
      <c r="AD139" s="136">
        <v>12.2</v>
      </c>
      <c r="AE139" s="136" t="s">
        <v>618</v>
      </c>
      <c r="AF139" s="136" t="s">
        <v>618</v>
      </c>
      <c r="AG139" s="136">
        <v>0</v>
      </c>
      <c r="AH139" s="136">
        <v>33.499999999999801</v>
      </c>
      <c r="AI139" s="136">
        <v>-21.8</v>
      </c>
      <c r="AJ139" s="127">
        <v>245.9</v>
      </c>
      <c r="AK139" s="127">
        <v>246.2</v>
      </c>
      <c r="AL139" s="127">
        <v>242.2</v>
      </c>
      <c r="AM139" s="127">
        <v>243.3</v>
      </c>
      <c r="AN139" s="127">
        <v>239.52500000000001</v>
      </c>
      <c r="AO139" s="127">
        <v>4.8000000000000114</v>
      </c>
      <c r="AP139" s="127" t="s">
        <v>618</v>
      </c>
      <c r="AQ139" s="14">
        <v>75.8</v>
      </c>
      <c r="AR139" s="127" t="s">
        <v>618</v>
      </c>
      <c r="AS139" s="14">
        <v>19.099999999999397</v>
      </c>
      <c r="AT139" s="1">
        <v>236.2</v>
      </c>
      <c r="AU139" s="1">
        <v>237.3</v>
      </c>
      <c r="AV139" s="1">
        <v>234</v>
      </c>
      <c r="AW139" s="1">
        <v>235.5</v>
      </c>
      <c r="AX139" s="1">
        <v>236.2</v>
      </c>
      <c r="AY139" s="1">
        <v>237.3</v>
      </c>
      <c r="AZ139" s="1">
        <v>234</v>
      </c>
      <c r="BA139" s="1">
        <v>235.5</v>
      </c>
      <c r="BB139" s="8"/>
      <c r="BC139" s="8"/>
      <c r="BD139" s="62"/>
      <c r="BE139" s="62"/>
      <c r="BF139" s="8"/>
      <c r="BG139" s="8"/>
      <c r="BH139" s="62"/>
      <c r="BI139" s="62"/>
      <c r="BJ139" s="165"/>
      <c r="BK139" s="165"/>
      <c r="BL139" s="164"/>
      <c r="BM139" s="164"/>
      <c r="BN139" s="8"/>
      <c r="BO139" s="8"/>
      <c r="BP139" s="62"/>
      <c r="BQ139" s="62"/>
      <c r="BR139" s="1"/>
      <c r="BS139" s="1"/>
      <c r="BT139" s="1"/>
      <c r="BU139" s="1"/>
      <c r="BV139" s="86"/>
      <c r="BW139" s="1"/>
      <c r="BX139" s="1"/>
      <c r="BY139" s="1"/>
      <c r="BZ139" s="1"/>
      <c r="CA139" s="1"/>
      <c r="CB139" s="1"/>
      <c r="CC139" s="86">
        <v>79.599999999999994</v>
      </c>
      <c r="CD139" s="1">
        <v>238.4</v>
      </c>
      <c r="CE139" s="1">
        <v>435</v>
      </c>
      <c r="CF139" s="1">
        <v>316</v>
      </c>
      <c r="CG139" s="1">
        <v>1.3765822784810127</v>
      </c>
      <c r="CH139">
        <v>99.9315</v>
      </c>
      <c r="CI139">
        <v>14707</v>
      </c>
      <c r="CJ139" s="101">
        <v>1</v>
      </c>
      <c r="CK139" s="101">
        <v>1</v>
      </c>
      <c r="CL139" s="1">
        <v>-0.19999999999998863</v>
      </c>
      <c r="CM139" s="1">
        <v>60.3</v>
      </c>
      <c r="CN139" s="14" t="s">
        <v>618</v>
      </c>
      <c r="CO139" s="14">
        <v>63.600000000000087</v>
      </c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</row>
    <row r="140" spans="1:176" s="12" customFormat="1">
      <c r="A140" s="1">
        <v>2013</v>
      </c>
      <c r="B140" s="1">
        <v>3</v>
      </c>
      <c r="C140" s="24">
        <v>41471</v>
      </c>
      <c r="D140" s="1">
        <v>236</v>
      </c>
      <c r="E140" s="1">
        <v>237.5</v>
      </c>
      <c r="F140" s="1">
        <v>232.1</v>
      </c>
      <c r="G140" s="1">
        <v>234</v>
      </c>
      <c r="H140" s="1">
        <v>105.77</v>
      </c>
      <c r="I140" s="1">
        <v>0</v>
      </c>
      <c r="J140" s="8"/>
      <c r="K140" s="8"/>
      <c r="L140" s="142"/>
      <c r="M140" s="142"/>
      <c r="N140" s="27">
        <v>5.4000000000000057</v>
      </c>
      <c r="O140" s="27">
        <v>245</v>
      </c>
      <c r="P140" s="27">
        <v>232.2</v>
      </c>
      <c r="Q140" s="27" t="s">
        <v>618</v>
      </c>
      <c r="R140" s="27" t="s">
        <v>618</v>
      </c>
      <c r="S140" s="27" t="s">
        <v>252</v>
      </c>
      <c r="T140" s="27" t="s">
        <v>618</v>
      </c>
      <c r="U140" s="27">
        <v>-5.3000000000000114</v>
      </c>
      <c r="V140" s="158">
        <v>-5.3000000000000114</v>
      </c>
      <c r="W140" s="27">
        <v>75.299999999999898</v>
      </c>
      <c r="X140" s="27">
        <v>80.599999999999909</v>
      </c>
      <c r="Y140" s="27">
        <v>-5.3000000000000114</v>
      </c>
      <c r="Z140" s="29">
        <v>106.27</v>
      </c>
      <c r="AA140" s="139">
        <v>3.2</v>
      </c>
      <c r="AB140" s="151">
        <v>1.4869888475836479E-2</v>
      </c>
      <c r="AC140" s="136" t="s">
        <v>253</v>
      </c>
      <c r="AD140" s="136">
        <v>11.9</v>
      </c>
      <c r="AE140" s="136" t="s">
        <v>618</v>
      </c>
      <c r="AF140" s="136">
        <v>-5.3000000000000114</v>
      </c>
      <c r="AG140" s="136">
        <v>-5.3000000000000114</v>
      </c>
      <c r="AH140" s="136">
        <v>28.19999999999979</v>
      </c>
      <c r="AI140" s="136">
        <v>-27.1</v>
      </c>
      <c r="AJ140" s="127">
        <v>236.2</v>
      </c>
      <c r="AK140" s="127">
        <v>237.3</v>
      </c>
      <c r="AL140" s="127">
        <v>233.5</v>
      </c>
      <c r="AM140" s="127">
        <v>235.6</v>
      </c>
      <c r="AN140" s="127">
        <v>238.47499999999999</v>
      </c>
      <c r="AO140" s="127">
        <v>2</v>
      </c>
      <c r="AP140" s="127" t="s">
        <v>618</v>
      </c>
      <c r="AQ140" s="14">
        <v>75.8</v>
      </c>
      <c r="AR140" s="127">
        <v>-4.3000000000000114</v>
      </c>
      <c r="AS140" s="14">
        <v>14.799999999999386</v>
      </c>
      <c r="AT140" s="1">
        <v>235.5</v>
      </c>
      <c r="AU140" s="1">
        <v>237.9</v>
      </c>
      <c r="AV140" s="1">
        <v>235.5</v>
      </c>
      <c r="AW140" s="1">
        <v>237.6</v>
      </c>
      <c r="AX140" s="1">
        <v>235.5</v>
      </c>
      <c r="AY140" s="1">
        <v>238.5</v>
      </c>
      <c r="AZ140" s="1">
        <v>235.5</v>
      </c>
      <c r="BA140" s="1">
        <v>238.5</v>
      </c>
      <c r="BB140" s="8"/>
      <c r="BC140" s="8"/>
      <c r="BD140" s="62"/>
      <c r="BE140" s="62"/>
      <c r="BF140" s="8"/>
      <c r="BG140" s="8"/>
      <c r="BH140" s="62"/>
      <c r="BI140" s="62"/>
      <c r="BJ140" s="165"/>
      <c r="BK140" s="165"/>
      <c r="BL140" s="164"/>
      <c r="BM140" s="164"/>
      <c r="BN140" s="8"/>
      <c r="BO140" s="8"/>
      <c r="BP140" s="62"/>
      <c r="BQ140" s="62"/>
      <c r="BR140" s="1"/>
      <c r="BS140" s="1"/>
      <c r="BT140" s="1"/>
      <c r="BU140" s="1"/>
      <c r="BV140" s="86"/>
      <c r="BW140" s="1"/>
      <c r="BX140" s="1"/>
      <c r="BY140" s="1"/>
      <c r="BZ140" s="1"/>
      <c r="CA140" s="1"/>
      <c r="CB140" s="1"/>
      <c r="CC140" s="86">
        <v>77.5</v>
      </c>
      <c r="CD140" s="1">
        <v>235</v>
      </c>
      <c r="CE140" s="1">
        <v>456</v>
      </c>
      <c r="CF140" s="1">
        <v>340</v>
      </c>
      <c r="CG140" s="1">
        <v>1.3411764705882352</v>
      </c>
      <c r="CH140">
        <v>99.128500000000003</v>
      </c>
      <c r="CI140">
        <v>14510</v>
      </c>
      <c r="CJ140" s="101">
        <v>1</v>
      </c>
      <c r="CK140" s="101">
        <v>1</v>
      </c>
      <c r="CL140" s="1">
        <v>2</v>
      </c>
      <c r="CM140" s="1">
        <v>62.3</v>
      </c>
      <c r="CN140" s="14">
        <v>0.5</v>
      </c>
      <c r="CO140" s="14">
        <v>64.10000000000008</v>
      </c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</row>
    <row r="141" spans="1:176" s="12" customFormat="1">
      <c r="A141" s="1">
        <v>2013</v>
      </c>
      <c r="B141" s="1">
        <v>4</v>
      </c>
      <c r="C141" s="24">
        <v>41472</v>
      </c>
      <c r="D141" s="1">
        <v>237.5</v>
      </c>
      <c r="E141" s="1">
        <v>245.9</v>
      </c>
      <c r="F141" s="1">
        <v>236.3</v>
      </c>
      <c r="G141" s="1">
        <v>244.7</v>
      </c>
      <c r="H141" s="1">
        <v>106.35</v>
      </c>
      <c r="I141" s="1">
        <v>1</v>
      </c>
      <c r="J141" s="8"/>
      <c r="K141" s="8"/>
      <c r="L141" s="142"/>
      <c r="M141" s="142"/>
      <c r="N141" s="27">
        <v>9.5999999999999943</v>
      </c>
      <c r="O141" s="27">
        <v>239.4</v>
      </c>
      <c r="P141" s="27">
        <v>228.6</v>
      </c>
      <c r="Q141" s="27" t="s">
        <v>618</v>
      </c>
      <c r="R141" s="27" t="s">
        <v>254</v>
      </c>
      <c r="S141" s="27" t="s">
        <v>618</v>
      </c>
      <c r="T141" s="27">
        <v>3.5999999999999943</v>
      </c>
      <c r="U141" s="27" t="s">
        <v>618</v>
      </c>
      <c r="V141" s="158">
        <v>3.5999999999999943</v>
      </c>
      <c r="W141" s="27">
        <v>78.899999999999892</v>
      </c>
      <c r="X141" s="27">
        <v>80.599999999999909</v>
      </c>
      <c r="Y141" s="27">
        <v>-1.7000000000000171</v>
      </c>
      <c r="Z141" s="29">
        <v>105.02</v>
      </c>
      <c r="AA141" s="139">
        <v>5.8</v>
      </c>
      <c r="AB141" s="151">
        <v>6.5746219592374144E-3</v>
      </c>
      <c r="AC141" s="136" t="s">
        <v>255</v>
      </c>
      <c r="AD141" s="136">
        <v>11.7</v>
      </c>
      <c r="AE141" s="136">
        <v>2.3000000000000114</v>
      </c>
      <c r="AF141" s="136" t="s">
        <v>618</v>
      </c>
      <c r="AG141" s="136">
        <v>2.3000000000000114</v>
      </c>
      <c r="AH141" s="136">
        <v>30.499999999999801</v>
      </c>
      <c r="AI141" s="136">
        <v>-24.8</v>
      </c>
      <c r="AJ141" s="127">
        <v>235.5</v>
      </c>
      <c r="AK141" s="127">
        <v>239.6</v>
      </c>
      <c r="AL141" s="127">
        <v>235.5</v>
      </c>
      <c r="AM141" s="127">
        <v>238.1</v>
      </c>
      <c r="AN141" s="127">
        <v>239.05</v>
      </c>
      <c r="AO141" s="127">
        <v>7.1999999999999886</v>
      </c>
      <c r="AP141" s="127">
        <v>3.1000000000000059</v>
      </c>
      <c r="AQ141" s="14">
        <v>78.900000000000006</v>
      </c>
      <c r="AR141" s="127" t="s">
        <v>618</v>
      </c>
      <c r="AS141" s="14">
        <v>14.799999999999386</v>
      </c>
      <c r="AT141" s="1">
        <v>245.8</v>
      </c>
      <c r="AU141" s="1">
        <v>245.8</v>
      </c>
      <c r="AV141" s="1">
        <v>244.7</v>
      </c>
      <c r="AW141" s="1">
        <v>245.2</v>
      </c>
      <c r="AX141" s="1">
        <v>245.8</v>
      </c>
      <c r="AY141" s="1">
        <v>245.8</v>
      </c>
      <c r="AZ141" s="1">
        <v>241.3</v>
      </c>
      <c r="BA141" s="1">
        <v>242.7</v>
      </c>
      <c r="BB141" s="8"/>
      <c r="BC141" s="8"/>
      <c r="BD141" s="62"/>
      <c r="BE141" s="62"/>
      <c r="BF141" s="8"/>
      <c r="BG141" s="8"/>
      <c r="BH141" s="62"/>
      <c r="BI141" s="62"/>
      <c r="BJ141" s="165"/>
      <c r="BK141" s="165"/>
      <c r="BL141" s="164"/>
      <c r="BM141" s="164"/>
      <c r="BN141" s="8"/>
      <c r="BO141" s="8"/>
      <c r="BP141" s="62"/>
      <c r="BQ141" s="62"/>
      <c r="BR141" s="1"/>
      <c r="BS141" s="1"/>
      <c r="BT141" s="1"/>
      <c r="BU141" s="1"/>
      <c r="BV141" s="86"/>
      <c r="BW141" s="1"/>
      <c r="BX141" s="1"/>
      <c r="BY141" s="1"/>
      <c r="BZ141" s="1"/>
      <c r="CA141" s="1"/>
      <c r="CB141" s="1"/>
      <c r="CC141" s="86">
        <v>79</v>
      </c>
      <c r="CD141" s="1">
        <v>238.6</v>
      </c>
      <c r="CE141" s="1">
        <v>438</v>
      </c>
      <c r="CF141" s="1">
        <v>282</v>
      </c>
      <c r="CG141" s="1">
        <v>1.553191489361702</v>
      </c>
      <c r="CH141">
        <v>99.584500000000006</v>
      </c>
      <c r="CI141">
        <v>14661</v>
      </c>
      <c r="CJ141" s="101">
        <v>1</v>
      </c>
      <c r="CK141" s="101">
        <v>1</v>
      </c>
      <c r="CL141" s="1">
        <v>-2.8000000000000114</v>
      </c>
      <c r="CM141" s="1">
        <v>59.5</v>
      </c>
      <c r="CN141" s="14" t="s">
        <v>618</v>
      </c>
      <c r="CO141" s="14">
        <v>64.10000000000008</v>
      </c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</row>
    <row r="142" spans="1:176" s="12" customFormat="1">
      <c r="A142" s="1">
        <v>2013</v>
      </c>
      <c r="B142" s="1">
        <v>5</v>
      </c>
      <c r="C142" s="24">
        <v>41473</v>
      </c>
      <c r="D142" s="1">
        <v>243</v>
      </c>
      <c r="E142" s="1">
        <v>249.7</v>
      </c>
      <c r="F142" s="1">
        <v>241.8</v>
      </c>
      <c r="G142" s="1">
        <v>247.8</v>
      </c>
      <c r="H142" s="1">
        <v>107.81</v>
      </c>
      <c r="I142" s="1">
        <v>1</v>
      </c>
      <c r="J142" s="8"/>
      <c r="K142" s="8"/>
      <c r="L142" s="142"/>
      <c r="M142" s="142"/>
      <c r="N142" s="27">
        <v>7.8999999999999773</v>
      </c>
      <c r="O142" s="27">
        <v>254.3</v>
      </c>
      <c r="P142" s="27">
        <v>235.1</v>
      </c>
      <c r="Q142" s="27" t="s">
        <v>618</v>
      </c>
      <c r="R142" s="27" t="s">
        <v>618</v>
      </c>
      <c r="S142" s="27" t="s">
        <v>618</v>
      </c>
      <c r="T142" s="27" t="s">
        <v>618</v>
      </c>
      <c r="U142" s="27" t="s">
        <v>618</v>
      </c>
      <c r="V142" s="158">
        <v>0</v>
      </c>
      <c r="W142" s="27">
        <v>78.899999999999892</v>
      </c>
      <c r="X142" s="27">
        <v>80.599999999999909</v>
      </c>
      <c r="Y142" s="27">
        <v>-1.7000000000000171</v>
      </c>
      <c r="Z142" s="29">
        <v>106.23</v>
      </c>
      <c r="AA142" s="139">
        <v>4.7</v>
      </c>
      <c r="AB142" s="151">
        <v>5.4835964829347272E-3</v>
      </c>
      <c r="AC142" s="136" t="s">
        <v>253</v>
      </c>
      <c r="AD142" s="136">
        <v>12.2</v>
      </c>
      <c r="AE142" s="136" t="s">
        <v>618</v>
      </c>
      <c r="AF142" s="136" t="s">
        <v>618</v>
      </c>
      <c r="AG142" s="136">
        <v>0</v>
      </c>
      <c r="AH142" s="136">
        <v>30.499999999999801</v>
      </c>
      <c r="AI142" s="136">
        <v>-24.8</v>
      </c>
      <c r="AJ142" s="127">
        <v>245.8</v>
      </c>
      <c r="AK142" s="127">
        <v>245.8</v>
      </c>
      <c r="AL142" s="127">
        <v>241.3</v>
      </c>
      <c r="AM142" s="127">
        <v>242.8</v>
      </c>
      <c r="AN142" s="127">
        <v>239.95</v>
      </c>
      <c r="AO142" s="127">
        <v>4.8000000000000114</v>
      </c>
      <c r="AP142" s="127">
        <v>10.199999999999999</v>
      </c>
      <c r="AQ142" s="14">
        <v>89.100000000000051</v>
      </c>
      <c r="AR142" s="127" t="s">
        <v>618</v>
      </c>
      <c r="AS142" s="14">
        <v>14.799999999999386</v>
      </c>
      <c r="AT142" s="1">
        <v>250.1</v>
      </c>
      <c r="AU142" s="1">
        <v>254</v>
      </c>
      <c r="AV142" s="1">
        <v>250.1</v>
      </c>
      <c r="AW142" s="1">
        <v>252.7</v>
      </c>
      <c r="AX142" s="1">
        <v>250.1</v>
      </c>
      <c r="AY142" s="1">
        <v>254</v>
      </c>
      <c r="AZ142" s="1">
        <v>250.1</v>
      </c>
      <c r="BA142" s="1">
        <v>253.6</v>
      </c>
      <c r="BB142" s="8"/>
      <c r="BC142" s="8"/>
      <c r="BD142" s="62"/>
      <c r="BE142" s="62"/>
      <c r="BF142" s="8"/>
      <c r="BG142" s="8"/>
      <c r="BH142" s="62"/>
      <c r="BI142" s="62"/>
      <c r="BJ142" s="165"/>
      <c r="BK142" s="165"/>
      <c r="BL142" s="164"/>
      <c r="BM142" s="164"/>
      <c r="BN142" s="8"/>
      <c r="BO142" s="8"/>
      <c r="BP142" s="62"/>
      <c r="BQ142" s="62"/>
      <c r="BR142" s="1"/>
      <c r="BS142" s="1"/>
      <c r="BT142" s="1"/>
      <c r="BU142" s="1"/>
      <c r="BV142" s="86"/>
      <c r="BW142" s="1"/>
      <c r="BX142" s="1"/>
      <c r="BY142" s="1"/>
      <c r="BZ142" s="1"/>
      <c r="CA142" s="1"/>
      <c r="CB142" s="1"/>
      <c r="CC142" s="86">
        <v>79.5</v>
      </c>
      <c r="CD142" s="1">
        <v>242.7</v>
      </c>
      <c r="CE142" s="1">
        <v>472</v>
      </c>
      <c r="CF142" s="1">
        <v>366</v>
      </c>
      <c r="CG142" s="1">
        <v>1.2896174863387979</v>
      </c>
      <c r="CH142">
        <v>100.52</v>
      </c>
      <c r="CI142">
        <v>14958</v>
      </c>
      <c r="CJ142" s="101">
        <v>1</v>
      </c>
      <c r="CK142" s="101">
        <v>1</v>
      </c>
      <c r="CL142" s="1">
        <v>6.2000000000000171</v>
      </c>
      <c r="CM142" s="1">
        <v>65.7</v>
      </c>
      <c r="CN142" s="14">
        <v>-7.0999999999999943</v>
      </c>
      <c r="CO142" s="14">
        <v>57.000000000000085</v>
      </c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</row>
    <row r="143" spans="1:176" s="12" customFormat="1">
      <c r="A143" s="1">
        <v>2013</v>
      </c>
      <c r="B143" s="1">
        <v>6</v>
      </c>
      <c r="C143" s="24">
        <v>41474</v>
      </c>
      <c r="D143" s="1">
        <v>256.3</v>
      </c>
      <c r="E143" s="1">
        <v>262</v>
      </c>
      <c r="F143" s="1">
        <v>249.5</v>
      </c>
      <c r="G143" s="1">
        <v>251.9</v>
      </c>
      <c r="H143" s="1">
        <v>107.87</v>
      </c>
      <c r="I143" s="1">
        <v>1</v>
      </c>
      <c r="J143" s="8"/>
      <c r="K143" s="8"/>
      <c r="L143" s="142"/>
      <c r="M143" s="142"/>
      <c r="N143" s="27">
        <v>12.5</v>
      </c>
      <c r="O143" s="27">
        <v>255.7</v>
      </c>
      <c r="P143" s="27">
        <v>239.9</v>
      </c>
      <c r="Q143" s="27" t="s">
        <v>618</v>
      </c>
      <c r="R143" s="27" t="s">
        <v>618</v>
      </c>
      <c r="S143" s="27" t="s">
        <v>618</v>
      </c>
      <c r="T143" s="27" t="s">
        <v>618</v>
      </c>
      <c r="U143" s="27" t="s">
        <v>618</v>
      </c>
      <c r="V143" s="158">
        <v>0</v>
      </c>
      <c r="W143" s="27">
        <v>78.899999999999892</v>
      </c>
      <c r="X143" s="27">
        <v>80.599999999999909</v>
      </c>
      <c r="Y143" s="27">
        <v>-1.7000000000000171</v>
      </c>
      <c r="Z143" s="29">
        <v>107.56</v>
      </c>
      <c r="AA143" s="139">
        <v>7.5</v>
      </c>
      <c r="AB143" s="151">
        <v>1.372825575928549E-2</v>
      </c>
      <c r="AC143" s="136" t="s">
        <v>253</v>
      </c>
      <c r="AD143" s="136">
        <v>12.3</v>
      </c>
      <c r="AE143" s="136" t="s">
        <v>618</v>
      </c>
      <c r="AF143" s="136">
        <v>-5.0999999999999659</v>
      </c>
      <c r="AG143" s="136">
        <v>-5.0999999999999659</v>
      </c>
      <c r="AH143" s="136">
        <v>25.399999999999835</v>
      </c>
      <c r="AI143" s="136">
        <v>-29.899999999999949</v>
      </c>
      <c r="AJ143" s="127">
        <v>250.1</v>
      </c>
      <c r="AK143" s="127">
        <v>262</v>
      </c>
      <c r="AL143" s="127">
        <v>250.1</v>
      </c>
      <c r="AM143" s="127">
        <v>256.8</v>
      </c>
      <c r="AN143" s="127">
        <v>243.32499999999999</v>
      </c>
      <c r="AO143" s="127">
        <v>4.4000000000000057</v>
      </c>
      <c r="AP143" s="127" t="s">
        <v>618</v>
      </c>
      <c r="AQ143" s="14">
        <v>89.100000000000051</v>
      </c>
      <c r="AR143" s="127" t="s">
        <v>618</v>
      </c>
      <c r="AS143" s="14">
        <v>14.799999999999386</v>
      </c>
      <c r="AT143" s="1">
        <v>251.3</v>
      </c>
      <c r="AU143" s="1">
        <v>254.2</v>
      </c>
      <c r="AV143" s="1">
        <v>250</v>
      </c>
      <c r="AW143" s="1">
        <v>251.5</v>
      </c>
      <c r="AX143" s="1">
        <v>251.3</v>
      </c>
      <c r="AY143" s="1">
        <v>255.5</v>
      </c>
      <c r="AZ143" s="1">
        <v>250</v>
      </c>
      <c r="BA143" s="1">
        <v>255.2</v>
      </c>
      <c r="BB143" s="8"/>
      <c r="BC143" s="8"/>
      <c r="BD143" s="62"/>
      <c r="BE143" s="62"/>
      <c r="BF143" s="8"/>
      <c r="BG143" s="8"/>
      <c r="BH143" s="62"/>
      <c r="BI143" s="62"/>
      <c r="BJ143" s="165"/>
      <c r="BK143" s="165"/>
      <c r="BL143" s="164"/>
      <c r="BM143" s="164"/>
      <c r="BN143" s="8"/>
      <c r="BO143" s="8"/>
      <c r="BP143" s="62"/>
      <c r="BQ143" s="62"/>
      <c r="BR143" s="1"/>
      <c r="BS143" s="1"/>
      <c r="BT143" s="1"/>
      <c r="BU143" s="1"/>
      <c r="BV143" s="86"/>
      <c r="BW143" s="1"/>
      <c r="BX143" s="1"/>
      <c r="BY143" s="1"/>
      <c r="BZ143" s="1"/>
      <c r="CA143" s="1"/>
      <c r="CB143" s="1"/>
      <c r="CC143" s="86">
        <v>79.75</v>
      </c>
      <c r="CD143" s="1">
        <v>258.89999999999998</v>
      </c>
      <c r="CE143" s="1">
        <v>548</v>
      </c>
      <c r="CF143" s="1">
        <v>487</v>
      </c>
      <c r="CG143" s="1">
        <v>1.1252566735112937</v>
      </c>
      <c r="CH143">
        <v>100.38</v>
      </c>
      <c r="CI143">
        <v>14813</v>
      </c>
      <c r="CJ143" s="101">
        <v>1</v>
      </c>
      <c r="CK143" s="101">
        <v>1</v>
      </c>
      <c r="CL143" s="1">
        <v>5.3999999999999773</v>
      </c>
      <c r="CM143" s="1">
        <v>71.099999999999994</v>
      </c>
      <c r="CN143" s="14">
        <v>5</v>
      </c>
      <c r="CO143" s="14">
        <v>62.000000000000085</v>
      </c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</row>
    <row r="144" spans="1:176" s="12" customFormat="1">
      <c r="A144" s="1">
        <v>2013</v>
      </c>
      <c r="B144" s="1">
        <v>2</v>
      </c>
      <c r="C144" s="24">
        <v>41477</v>
      </c>
      <c r="D144" s="1">
        <v>256.7</v>
      </c>
      <c r="E144" s="1">
        <v>258.89999999999998</v>
      </c>
      <c r="F144" s="1">
        <v>253.2</v>
      </c>
      <c r="G144" s="1">
        <v>256.39999999999998</v>
      </c>
      <c r="H144" s="1">
        <v>106.94</v>
      </c>
      <c r="I144" s="1">
        <v>1</v>
      </c>
      <c r="J144" s="8"/>
      <c r="K144" s="8"/>
      <c r="L144" s="142"/>
      <c r="M144" s="142"/>
      <c r="N144" s="27">
        <v>5.6999999999999886</v>
      </c>
      <c r="O144" s="27">
        <v>264.39999999999998</v>
      </c>
      <c r="P144" s="27">
        <v>239.4</v>
      </c>
      <c r="Q144" s="27" t="s">
        <v>618</v>
      </c>
      <c r="R144" s="27" t="s">
        <v>618</v>
      </c>
      <c r="S144" s="27" t="s">
        <v>618</v>
      </c>
      <c r="T144" s="27" t="s">
        <v>618</v>
      </c>
      <c r="U144" s="27" t="s">
        <v>618</v>
      </c>
      <c r="V144" s="158">
        <v>0</v>
      </c>
      <c r="W144" s="27">
        <v>78.899999999999892</v>
      </c>
      <c r="X144" s="27">
        <v>80.599999999999909</v>
      </c>
      <c r="Y144" s="27">
        <v>-1.7000000000000171</v>
      </c>
      <c r="Z144" s="29">
        <v>108.23</v>
      </c>
      <c r="AA144" s="139">
        <v>3.4</v>
      </c>
      <c r="AB144" s="151">
        <v>5.5653464428173649E-4</v>
      </c>
      <c r="AC144" s="136">
        <v>0</v>
      </c>
      <c r="AD144" s="136">
        <v>12.5</v>
      </c>
      <c r="AE144" s="136" t="s">
        <v>618</v>
      </c>
      <c r="AF144" s="136" t="s">
        <v>618</v>
      </c>
      <c r="AG144" s="136">
        <v>0</v>
      </c>
      <c r="AH144" s="136">
        <v>25.399999999999835</v>
      </c>
      <c r="AI144" s="136">
        <v>-29.899999999999949</v>
      </c>
      <c r="AJ144" s="127">
        <v>251.3</v>
      </c>
      <c r="AK144" s="127">
        <v>258.89999999999998</v>
      </c>
      <c r="AL144" s="127">
        <v>250</v>
      </c>
      <c r="AM144" s="127">
        <v>255.2</v>
      </c>
      <c r="AN144" s="127">
        <v>248.22499999999999</v>
      </c>
      <c r="AO144" s="127">
        <v>0.30000000000001137</v>
      </c>
      <c r="AP144" s="127" t="s">
        <v>618</v>
      </c>
      <c r="AQ144" s="14">
        <v>89.100000000000051</v>
      </c>
      <c r="AR144" s="127" t="s">
        <v>618</v>
      </c>
      <c r="AS144" s="14">
        <v>14.799999999999386</v>
      </c>
      <c r="AT144" s="1">
        <v>256.8</v>
      </c>
      <c r="AU144" s="1">
        <v>257.2</v>
      </c>
      <c r="AV144" s="1">
        <v>256</v>
      </c>
      <c r="AW144" s="1">
        <v>257</v>
      </c>
      <c r="AX144" s="1">
        <v>256.8</v>
      </c>
      <c r="AY144" s="1">
        <v>257.89999999999998</v>
      </c>
      <c r="AZ144" s="1">
        <v>255.7</v>
      </c>
      <c r="BA144" s="1">
        <v>256.89999999999998</v>
      </c>
      <c r="BB144" s="8"/>
      <c r="BC144" s="8"/>
      <c r="BD144" s="62"/>
      <c r="BE144" s="62"/>
      <c r="BF144" s="8"/>
      <c r="BG144" s="8"/>
      <c r="BH144" s="62"/>
      <c r="BI144" s="62"/>
      <c r="BJ144" s="165"/>
      <c r="BK144" s="165"/>
      <c r="BL144" s="164"/>
      <c r="BM144" s="164"/>
      <c r="BN144" s="8"/>
      <c r="BO144" s="8"/>
      <c r="BP144" s="62"/>
      <c r="BQ144" s="62"/>
      <c r="BR144" s="1"/>
      <c r="BS144" s="1"/>
      <c r="BT144" s="1"/>
      <c r="BU144" s="1"/>
      <c r="BV144" s="86"/>
      <c r="BW144" s="1"/>
      <c r="BX144" s="1"/>
      <c r="BY144" s="1"/>
      <c r="BZ144" s="1"/>
      <c r="CA144" s="1"/>
      <c r="CB144" s="1"/>
      <c r="CC144" s="86">
        <v>79.75</v>
      </c>
      <c r="CD144" s="1">
        <v>258.89999999999998</v>
      </c>
      <c r="CE144" s="1">
        <v>548</v>
      </c>
      <c r="CF144" s="1">
        <v>487</v>
      </c>
      <c r="CG144" s="1">
        <v>1.1252566735112937</v>
      </c>
      <c r="CH144">
        <v>99.572500000000005</v>
      </c>
      <c r="CI144">
        <v>14673</v>
      </c>
      <c r="CJ144" s="101">
        <v>1</v>
      </c>
      <c r="CK144" s="101">
        <v>1</v>
      </c>
      <c r="CL144" s="1">
        <v>-0.40000000000003411</v>
      </c>
      <c r="CM144" s="1">
        <v>70.699999999999932</v>
      </c>
      <c r="CN144" s="14" t="s">
        <v>618</v>
      </c>
      <c r="CO144" s="14">
        <v>62.000000000000085</v>
      </c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</row>
    <row r="145" spans="1:176" s="12" customFormat="1">
      <c r="A145" s="1">
        <v>2013</v>
      </c>
      <c r="B145" s="1">
        <v>3</v>
      </c>
      <c r="C145" s="24">
        <v>41478</v>
      </c>
      <c r="D145" s="1">
        <v>256.39999999999998</v>
      </c>
      <c r="E145" s="1">
        <v>257.5</v>
      </c>
      <c r="F145" s="1">
        <v>254.3</v>
      </c>
      <c r="G145" s="1">
        <v>256.39999999999998</v>
      </c>
      <c r="H145" s="1">
        <v>107.38</v>
      </c>
      <c r="I145" s="1">
        <v>1</v>
      </c>
      <c r="J145" s="8"/>
      <c r="K145" s="8"/>
      <c r="L145" s="142"/>
      <c r="M145" s="142"/>
      <c r="N145" s="27">
        <v>3.1999999999999886</v>
      </c>
      <c r="O145" s="27">
        <v>262.10000000000002</v>
      </c>
      <c r="P145" s="27">
        <v>250.7</v>
      </c>
      <c r="Q145" s="27" t="s">
        <v>618</v>
      </c>
      <c r="R145" s="27" t="s">
        <v>618</v>
      </c>
      <c r="S145" s="27" t="s">
        <v>618</v>
      </c>
      <c r="T145" s="27" t="s">
        <v>618</v>
      </c>
      <c r="U145" s="27" t="s">
        <v>618</v>
      </c>
      <c r="V145" s="158">
        <v>0</v>
      </c>
      <c r="W145" s="27">
        <v>78.899999999999892</v>
      </c>
      <c r="X145" s="27">
        <v>80.599999999999909</v>
      </c>
      <c r="Y145" s="27">
        <v>-1.7000000000000171</v>
      </c>
      <c r="Z145" s="29">
        <v>106.2</v>
      </c>
      <c r="AA145" s="139">
        <v>1.9</v>
      </c>
      <c r="AB145" s="151">
        <v>8.6214888291462621E-3</v>
      </c>
      <c r="AC145" s="136" t="s">
        <v>255</v>
      </c>
      <c r="AD145" s="136">
        <v>12.8</v>
      </c>
      <c r="AE145" s="136" t="s">
        <v>618</v>
      </c>
      <c r="AF145" s="136" t="s">
        <v>618</v>
      </c>
      <c r="AG145" s="136">
        <v>0</v>
      </c>
      <c r="AH145" s="136">
        <v>25.399999999999835</v>
      </c>
      <c r="AI145" s="136">
        <v>-29.899999999999949</v>
      </c>
      <c r="AJ145" s="127">
        <v>256.8</v>
      </c>
      <c r="AK145" s="127">
        <v>257.89999999999998</v>
      </c>
      <c r="AL145" s="127">
        <v>254.5</v>
      </c>
      <c r="AM145" s="127">
        <v>254.6</v>
      </c>
      <c r="AN145" s="127">
        <v>252.35</v>
      </c>
      <c r="AO145" s="127">
        <v>0</v>
      </c>
      <c r="AP145" s="127" t="s">
        <v>618</v>
      </c>
      <c r="AQ145" s="14">
        <v>89.100000000000051</v>
      </c>
      <c r="AR145" s="127" t="s">
        <v>618</v>
      </c>
      <c r="AS145" s="14">
        <v>14.799999999999386</v>
      </c>
      <c r="AT145" s="1">
        <v>255.5</v>
      </c>
      <c r="AU145" s="1">
        <v>256</v>
      </c>
      <c r="AV145" s="1">
        <v>254.5</v>
      </c>
      <c r="AW145" s="1">
        <v>255.1</v>
      </c>
      <c r="AX145" s="1">
        <v>255.5</v>
      </c>
      <c r="AY145" s="1">
        <v>257</v>
      </c>
      <c r="AZ145" s="1">
        <v>254.5</v>
      </c>
      <c r="BA145" s="1">
        <v>257</v>
      </c>
      <c r="BB145" s="8"/>
      <c r="BC145" s="8"/>
      <c r="BD145" s="62"/>
      <c r="BE145" s="62"/>
      <c r="BF145" s="8"/>
      <c r="BG145" s="8"/>
      <c r="BH145" s="62"/>
      <c r="BI145" s="62"/>
      <c r="BJ145" s="165"/>
      <c r="BK145" s="165"/>
      <c r="BL145" s="164"/>
      <c r="BM145" s="164"/>
      <c r="BN145" s="8"/>
      <c r="BO145" s="8"/>
      <c r="BP145" s="62"/>
      <c r="BQ145" s="62"/>
      <c r="BR145" s="1"/>
      <c r="BS145" s="1"/>
      <c r="BT145" s="1"/>
      <c r="BU145" s="1"/>
      <c r="BV145" s="86"/>
      <c r="BW145" s="1"/>
      <c r="BX145" s="1"/>
      <c r="BY145" s="1"/>
      <c r="BZ145" s="1"/>
      <c r="CA145" s="1"/>
      <c r="CB145" s="1"/>
      <c r="CC145" s="86">
        <v>79.95</v>
      </c>
      <c r="CD145" s="1">
        <v>255.6</v>
      </c>
      <c r="CE145" s="1">
        <v>397</v>
      </c>
      <c r="CF145" s="1">
        <v>294</v>
      </c>
      <c r="CG145" s="1">
        <v>1.3503401360544218</v>
      </c>
      <c r="CH145">
        <v>99.487499999999997</v>
      </c>
      <c r="CI145">
        <v>14713</v>
      </c>
      <c r="CJ145" s="101">
        <v>1</v>
      </c>
      <c r="CK145" s="101">
        <v>1</v>
      </c>
      <c r="CL145" s="1">
        <v>2.5</v>
      </c>
      <c r="CM145" s="1">
        <v>73.199999999999932</v>
      </c>
      <c r="CN145" s="14" t="s">
        <v>618</v>
      </c>
      <c r="CO145" s="14">
        <v>62.000000000000085</v>
      </c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</row>
    <row r="146" spans="1:176" s="12" customFormat="1">
      <c r="A146" s="1">
        <v>2013</v>
      </c>
      <c r="B146" s="1">
        <v>4</v>
      </c>
      <c r="C146" s="24">
        <v>41479</v>
      </c>
      <c r="D146" s="1">
        <v>258</v>
      </c>
      <c r="E146" s="1">
        <v>259.3</v>
      </c>
      <c r="F146" s="1">
        <v>252.4</v>
      </c>
      <c r="G146" s="1">
        <v>257.5</v>
      </c>
      <c r="H146" s="1">
        <v>105.39</v>
      </c>
      <c r="I146" s="1">
        <v>0</v>
      </c>
      <c r="J146" s="8"/>
      <c r="K146" s="8"/>
      <c r="L146" s="142"/>
      <c r="M146" s="142"/>
      <c r="N146" s="27">
        <v>6.9000000000000057</v>
      </c>
      <c r="O146" s="27">
        <v>259.60000000000002</v>
      </c>
      <c r="P146" s="27">
        <v>253.2</v>
      </c>
      <c r="Q146" s="27" t="s">
        <v>618</v>
      </c>
      <c r="R146" s="27" t="s">
        <v>618</v>
      </c>
      <c r="S146" s="27" t="s">
        <v>252</v>
      </c>
      <c r="T146" s="27" t="s">
        <v>618</v>
      </c>
      <c r="U146" s="27">
        <v>-5.5</v>
      </c>
      <c r="V146" s="158">
        <v>-5.5</v>
      </c>
      <c r="W146" s="27">
        <v>73.399999999999892</v>
      </c>
      <c r="X146" s="27">
        <v>80.599999999999909</v>
      </c>
      <c r="Y146" s="27">
        <v>-7.2000000000000171</v>
      </c>
      <c r="Z146" s="29">
        <v>107.29</v>
      </c>
      <c r="AA146" s="139">
        <v>4.0999999999999996</v>
      </c>
      <c r="AB146" s="151">
        <v>4.114456704694236E-3</v>
      </c>
      <c r="AC146" s="136" t="s">
        <v>253</v>
      </c>
      <c r="AD146" s="136">
        <v>12.8</v>
      </c>
      <c r="AE146" s="136" t="s">
        <v>618</v>
      </c>
      <c r="AF146" s="136">
        <v>-2.5999999999999659</v>
      </c>
      <c r="AG146" s="136">
        <v>-2.5999999999999659</v>
      </c>
      <c r="AH146" s="136">
        <v>22.799999999999869</v>
      </c>
      <c r="AI146" s="136">
        <v>-32.499999999999915</v>
      </c>
      <c r="AJ146" s="127">
        <v>255.5</v>
      </c>
      <c r="AK146" s="127">
        <v>259.3</v>
      </c>
      <c r="AL146" s="127">
        <v>254.5</v>
      </c>
      <c r="AM146" s="127">
        <v>257.2</v>
      </c>
      <c r="AN146" s="127">
        <v>255.95</v>
      </c>
      <c r="AO146" s="127">
        <v>0.5</v>
      </c>
      <c r="AP146" s="127" t="s">
        <v>618</v>
      </c>
      <c r="AQ146" s="14">
        <v>89.100000000000051</v>
      </c>
      <c r="AR146" s="127" t="s">
        <v>618</v>
      </c>
      <c r="AS146" s="14">
        <v>14.799999999999386</v>
      </c>
      <c r="AT146" s="1">
        <v>258.89999999999998</v>
      </c>
      <c r="AU146" s="1">
        <v>259.2</v>
      </c>
      <c r="AV146" s="1">
        <v>257.3</v>
      </c>
      <c r="AW146" s="1">
        <v>257.5</v>
      </c>
      <c r="AX146" s="1">
        <v>258.89999999999998</v>
      </c>
      <c r="AY146" s="1">
        <v>261.39999999999998</v>
      </c>
      <c r="AZ146" s="1">
        <v>256.2</v>
      </c>
      <c r="BA146" s="1">
        <v>260.39999999999998</v>
      </c>
      <c r="BB146" s="8"/>
      <c r="BC146" s="8"/>
      <c r="BD146" s="62"/>
      <c r="BE146" s="62"/>
      <c r="BF146" s="8"/>
      <c r="BG146" s="8"/>
      <c r="BH146" s="62"/>
      <c r="BI146" s="62"/>
      <c r="BJ146" s="165"/>
      <c r="BK146" s="165"/>
      <c r="BL146" s="164"/>
      <c r="BM146" s="164"/>
      <c r="BN146" s="8"/>
      <c r="BO146" s="8"/>
      <c r="BP146" s="62"/>
      <c r="BQ146" s="62"/>
      <c r="BR146" s="1"/>
      <c r="BS146" s="1"/>
      <c r="BT146" s="1"/>
      <c r="BU146" s="1"/>
      <c r="BV146" s="86"/>
      <c r="BW146" s="1"/>
      <c r="BX146" s="1"/>
      <c r="BY146" s="1"/>
      <c r="BZ146" s="1"/>
      <c r="CA146" s="1"/>
      <c r="CB146" s="1"/>
      <c r="CC146" s="86">
        <v>79.099999999999994</v>
      </c>
      <c r="CD146" s="1">
        <v>258</v>
      </c>
      <c r="CE146" s="1">
        <v>577</v>
      </c>
      <c r="CF146" s="1">
        <v>542</v>
      </c>
      <c r="CG146" s="1">
        <v>1.0645756457564575</v>
      </c>
      <c r="CH146">
        <v>100.2595</v>
      </c>
      <c r="CI146">
        <v>14727</v>
      </c>
      <c r="CJ146" s="101">
        <v>1</v>
      </c>
      <c r="CK146" s="101">
        <v>1</v>
      </c>
      <c r="CL146" s="1">
        <v>-0.19999999999998863</v>
      </c>
      <c r="CM146" s="1">
        <v>72.999999999999943</v>
      </c>
      <c r="CN146" s="14" t="s">
        <v>618</v>
      </c>
      <c r="CO146" s="14">
        <v>62.000000000000085</v>
      </c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</row>
    <row r="147" spans="1:176" s="12" customFormat="1">
      <c r="A147" s="1">
        <v>2013</v>
      </c>
      <c r="B147" s="1">
        <v>5</v>
      </c>
      <c r="C147" s="24">
        <v>41480</v>
      </c>
      <c r="D147" s="1">
        <v>258.7</v>
      </c>
      <c r="E147" s="1">
        <v>258.8</v>
      </c>
      <c r="F147" s="1">
        <v>254.2</v>
      </c>
      <c r="G147" s="1">
        <v>256.10000000000002</v>
      </c>
      <c r="H147" s="1">
        <v>105.49</v>
      </c>
      <c r="I147" s="1">
        <v>0</v>
      </c>
      <c r="J147" s="8"/>
      <c r="K147" s="8"/>
      <c r="L147" s="142"/>
      <c r="M147" s="142"/>
      <c r="N147" s="27">
        <v>4.6000000000000227</v>
      </c>
      <c r="O147" s="27">
        <v>264.39999999999998</v>
      </c>
      <c r="P147" s="27">
        <v>250.6</v>
      </c>
      <c r="Q147" s="27" t="s">
        <v>618</v>
      </c>
      <c r="R147" s="27" t="s">
        <v>618</v>
      </c>
      <c r="S147" s="27" t="s">
        <v>618</v>
      </c>
      <c r="T147" s="27" t="s">
        <v>618</v>
      </c>
      <c r="U147" s="27" t="s">
        <v>618</v>
      </c>
      <c r="V147" s="158">
        <v>0</v>
      </c>
      <c r="W147" s="27">
        <v>73.399999999999892</v>
      </c>
      <c r="X147" s="27">
        <v>80.599999999999909</v>
      </c>
      <c r="Y147" s="27">
        <v>-7.2000000000000171</v>
      </c>
      <c r="Z147" s="29">
        <v>105.22</v>
      </c>
      <c r="AA147" s="139">
        <v>2.8</v>
      </c>
      <c r="AB147" s="151">
        <v>1.8532315142484546E-2</v>
      </c>
      <c r="AC147" s="136" t="s">
        <v>255</v>
      </c>
      <c r="AD147" s="136">
        <v>12.8</v>
      </c>
      <c r="AE147" s="136" t="s">
        <v>618</v>
      </c>
      <c r="AF147" s="136" t="s">
        <v>618</v>
      </c>
      <c r="AG147" s="136">
        <v>0</v>
      </c>
      <c r="AH147" s="136">
        <v>22.799999999999869</v>
      </c>
      <c r="AI147" s="136">
        <v>-32.499999999999915</v>
      </c>
      <c r="AJ147" s="127">
        <v>258.89999999999998</v>
      </c>
      <c r="AK147" s="127">
        <v>261.39999999999998</v>
      </c>
      <c r="AL147" s="127">
        <v>256.2</v>
      </c>
      <c r="AM147" s="127">
        <v>256.89999999999998</v>
      </c>
      <c r="AN147" s="127">
        <v>255.97499999999999</v>
      </c>
      <c r="AO147" s="127">
        <v>2.5999999999999659</v>
      </c>
      <c r="AP147" s="127" t="s">
        <v>618</v>
      </c>
      <c r="AQ147" s="14">
        <v>89.100000000000051</v>
      </c>
      <c r="AR147" s="127" t="s">
        <v>618</v>
      </c>
      <c r="AS147" s="14">
        <v>14.799999999999386</v>
      </c>
      <c r="AT147" s="1">
        <v>256.5</v>
      </c>
      <c r="AU147" s="1">
        <v>256.7</v>
      </c>
      <c r="AV147" s="1">
        <v>254.5</v>
      </c>
      <c r="AW147" s="1">
        <v>255.3</v>
      </c>
      <c r="AX147" s="1">
        <v>256.5</v>
      </c>
      <c r="AY147" s="1">
        <v>256.7</v>
      </c>
      <c r="AZ147" s="1">
        <v>253.7</v>
      </c>
      <c r="BA147" s="1">
        <v>253.7</v>
      </c>
      <c r="BB147" s="8"/>
      <c r="BC147" s="8"/>
      <c r="BD147" s="62"/>
      <c r="BE147" s="62"/>
      <c r="BF147" s="8"/>
      <c r="BG147" s="8"/>
      <c r="BH147" s="62"/>
      <c r="BI147" s="62"/>
      <c r="BJ147" s="165"/>
      <c r="BK147" s="165"/>
      <c r="BL147" s="164"/>
      <c r="BM147" s="164"/>
      <c r="BN147" s="8"/>
      <c r="BO147" s="8"/>
      <c r="BP147" s="62"/>
      <c r="BQ147" s="62"/>
      <c r="BR147" s="1"/>
      <c r="BS147" s="1"/>
      <c r="BT147" s="1"/>
      <c r="BU147" s="1"/>
      <c r="BV147" s="86"/>
      <c r="BW147" s="1"/>
      <c r="BX147" s="1"/>
      <c r="BY147" s="1"/>
      <c r="BZ147" s="1"/>
      <c r="CA147" s="1"/>
      <c r="CB147" s="1"/>
      <c r="CC147" s="86">
        <v>79.7</v>
      </c>
      <c r="CD147" s="1">
        <v>257.7</v>
      </c>
      <c r="CE147" s="1">
        <v>405</v>
      </c>
      <c r="CF147" s="1">
        <v>341</v>
      </c>
      <c r="CG147" s="1">
        <v>1.1876832844574781</v>
      </c>
      <c r="CH147">
        <v>99.265500000000003</v>
      </c>
      <c r="CI147">
        <v>14349</v>
      </c>
      <c r="CJ147" s="101">
        <v>1</v>
      </c>
      <c r="CK147" s="101">
        <v>-1</v>
      </c>
      <c r="CL147" s="1">
        <v>0.5</v>
      </c>
      <c r="CM147" s="1">
        <v>73.499999999999943</v>
      </c>
      <c r="CN147" s="14">
        <v>2.1999999999999886</v>
      </c>
      <c r="CO147" s="14">
        <v>64.200000000000074</v>
      </c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</row>
    <row r="148" spans="1:176" s="12" customFormat="1">
      <c r="A148" s="1">
        <v>2013</v>
      </c>
      <c r="B148" s="1">
        <v>6</v>
      </c>
      <c r="C148" s="24">
        <v>41481</v>
      </c>
      <c r="D148" s="1">
        <v>257</v>
      </c>
      <c r="E148" s="1">
        <v>258.89999999999998</v>
      </c>
      <c r="F148" s="1">
        <v>250.9</v>
      </c>
      <c r="G148" s="1">
        <v>251.4</v>
      </c>
      <c r="H148" s="1">
        <v>104.7</v>
      </c>
      <c r="I148" s="1">
        <v>1</v>
      </c>
      <c r="J148" s="8"/>
      <c r="K148" s="8"/>
      <c r="L148" s="142"/>
      <c r="M148" s="142"/>
      <c r="N148" s="27">
        <v>7.9999999999999716</v>
      </c>
      <c r="O148" s="27">
        <v>260.7</v>
      </c>
      <c r="P148" s="27">
        <v>251.5</v>
      </c>
      <c r="Q148" s="27" t="s">
        <v>618</v>
      </c>
      <c r="R148" s="27" t="s">
        <v>618</v>
      </c>
      <c r="S148" s="27" t="s">
        <v>252</v>
      </c>
      <c r="T148" s="27" t="s">
        <v>618</v>
      </c>
      <c r="U148" s="27">
        <v>4.4000000000000057</v>
      </c>
      <c r="V148" s="158">
        <v>4.4000000000000057</v>
      </c>
      <c r="W148" s="27">
        <v>77.799999999999898</v>
      </c>
      <c r="X148" s="27">
        <v>80.599999999999909</v>
      </c>
      <c r="Y148" s="27">
        <v>-2.8000000000000114</v>
      </c>
      <c r="Z148" s="29">
        <v>104.7</v>
      </c>
      <c r="AA148" s="139">
        <v>4.8</v>
      </c>
      <c r="AB148" s="151">
        <v>9.4885662776356128E-4</v>
      </c>
      <c r="AC148" s="136">
        <v>0</v>
      </c>
      <c r="AD148" s="136">
        <v>12.8</v>
      </c>
      <c r="AE148" s="136" t="s">
        <v>618</v>
      </c>
      <c r="AF148" s="136" t="s">
        <v>618</v>
      </c>
      <c r="AG148" s="136">
        <v>0</v>
      </c>
      <c r="AH148" s="136">
        <v>22.799999999999869</v>
      </c>
      <c r="AI148" s="136">
        <v>-32.499999999999915</v>
      </c>
      <c r="AJ148" s="127">
        <v>257</v>
      </c>
      <c r="AK148" s="127">
        <v>258.8</v>
      </c>
      <c r="AL148" s="127">
        <v>255</v>
      </c>
      <c r="AM148" s="127">
        <v>258.3</v>
      </c>
      <c r="AN148" s="127">
        <v>256.75</v>
      </c>
      <c r="AO148" s="127">
        <v>5.5999999999999943</v>
      </c>
      <c r="AP148" s="127" t="s">
        <v>618</v>
      </c>
      <c r="AQ148" s="14">
        <v>89.100000000000051</v>
      </c>
      <c r="AR148" s="127" t="s">
        <v>618</v>
      </c>
      <c r="AS148" s="14">
        <v>14.799999999999386</v>
      </c>
      <c r="AT148" s="1">
        <v>250.9</v>
      </c>
      <c r="AU148" s="1">
        <v>251</v>
      </c>
      <c r="AV148" s="1">
        <v>248.6</v>
      </c>
      <c r="AW148" s="1">
        <v>249.4</v>
      </c>
      <c r="AX148" s="1">
        <v>250.9</v>
      </c>
      <c r="AY148" s="1">
        <v>251</v>
      </c>
      <c r="AZ148" s="1">
        <v>248.6</v>
      </c>
      <c r="BA148" s="1">
        <v>250</v>
      </c>
      <c r="BB148" s="8"/>
      <c r="BC148" s="8"/>
      <c r="BD148" s="62"/>
      <c r="BE148" s="62"/>
      <c r="BF148" s="8"/>
      <c r="BG148" s="8"/>
      <c r="BH148" s="62"/>
      <c r="BI148" s="62"/>
      <c r="BJ148" s="165"/>
      <c r="BK148" s="165"/>
      <c r="BL148" s="164"/>
      <c r="BM148" s="164"/>
      <c r="BN148" s="8"/>
      <c r="BO148" s="8"/>
      <c r="BP148" s="62"/>
      <c r="BQ148" s="62"/>
      <c r="BR148" s="1"/>
      <c r="BS148" s="1"/>
      <c r="BT148" s="1"/>
      <c r="BU148" s="1"/>
      <c r="BV148" s="86"/>
      <c r="BW148" s="1"/>
      <c r="BX148" s="1"/>
      <c r="BY148" s="1"/>
      <c r="BZ148" s="1"/>
      <c r="CA148" s="1"/>
      <c r="CB148" s="1"/>
      <c r="CC148" s="86">
        <v>78.599999999999994</v>
      </c>
      <c r="CD148" s="1">
        <v>255.6</v>
      </c>
      <c r="CE148" s="1">
        <v>304</v>
      </c>
      <c r="CF148" s="1">
        <v>350</v>
      </c>
      <c r="CG148" s="1">
        <v>0.86857142857142855</v>
      </c>
      <c r="CH148">
        <v>98.3185</v>
      </c>
      <c r="CI148">
        <v>13937</v>
      </c>
      <c r="CJ148" s="101">
        <v>-1</v>
      </c>
      <c r="CK148" s="101">
        <v>-1</v>
      </c>
      <c r="CL148" s="1" t="s">
        <v>618</v>
      </c>
      <c r="CM148" s="1">
        <v>73.499999999999943</v>
      </c>
      <c r="CN148" s="14" t="s">
        <v>618</v>
      </c>
      <c r="CO148" s="14">
        <v>64.200000000000074</v>
      </c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</row>
    <row r="149" spans="1:176" s="12" customFormat="1">
      <c r="A149" s="1">
        <v>2013</v>
      </c>
      <c r="B149" s="1">
        <v>2</v>
      </c>
      <c r="C149" s="24">
        <v>41484</v>
      </c>
      <c r="D149" s="1">
        <v>247.1</v>
      </c>
      <c r="E149" s="1">
        <v>247.8</v>
      </c>
      <c r="F149" s="1">
        <v>240.2</v>
      </c>
      <c r="G149" s="1">
        <v>241.8</v>
      </c>
      <c r="H149" s="1">
        <v>104.55</v>
      </c>
      <c r="I149" s="1">
        <v>0</v>
      </c>
      <c r="J149" s="8"/>
      <c r="K149" s="8"/>
      <c r="L149" s="142"/>
      <c r="M149" s="142"/>
      <c r="N149" s="27">
        <v>7.6000000000000227</v>
      </c>
      <c r="O149" s="27">
        <v>259.39999999999998</v>
      </c>
      <c r="P149" s="27">
        <v>243.4</v>
      </c>
      <c r="Q149" s="27" t="s">
        <v>618</v>
      </c>
      <c r="R149" s="27" t="s">
        <v>618</v>
      </c>
      <c r="S149" s="27" t="s">
        <v>252</v>
      </c>
      <c r="T149" s="27" t="s">
        <v>618</v>
      </c>
      <c r="U149" s="27">
        <v>-1.4999999999999716</v>
      </c>
      <c r="V149" s="158">
        <v>-1.4999999999999716</v>
      </c>
      <c r="W149" s="27">
        <v>76.299999999999926</v>
      </c>
      <c r="X149" s="27">
        <v>80.599999999999909</v>
      </c>
      <c r="Y149" s="27">
        <v>-4.2999999999999829</v>
      </c>
      <c r="Z149" s="29">
        <v>103.94</v>
      </c>
      <c r="AA149" s="139">
        <v>4.5999999999999996</v>
      </c>
      <c r="AB149" s="151">
        <v>7.4888615034599537E-3</v>
      </c>
      <c r="AC149" s="136" t="s">
        <v>255</v>
      </c>
      <c r="AD149" s="136">
        <v>12.5</v>
      </c>
      <c r="AE149" s="136" t="s">
        <v>618</v>
      </c>
      <c r="AF149" s="136" t="s">
        <v>618</v>
      </c>
      <c r="AG149" s="136">
        <v>0</v>
      </c>
      <c r="AH149" s="136">
        <v>22.799999999999869</v>
      </c>
      <c r="AI149" s="136">
        <v>-32.499999999999915</v>
      </c>
      <c r="AJ149" s="127">
        <v>250.9</v>
      </c>
      <c r="AK149" s="127">
        <v>251</v>
      </c>
      <c r="AL149" s="127">
        <v>244</v>
      </c>
      <c r="AM149" s="127">
        <v>244</v>
      </c>
      <c r="AN149" s="127">
        <v>254.1</v>
      </c>
      <c r="AO149" s="127">
        <v>5.2999999999999829</v>
      </c>
      <c r="AP149" s="127" t="s">
        <v>618</v>
      </c>
      <c r="AQ149" s="14">
        <v>89.100000000000051</v>
      </c>
      <c r="AR149" s="127">
        <v>-1.2000000000000171</v>
      </c>
      <c r="AS149" s="14">
        <v>13.599999999999369</v>
      </c>
      <c r="AT149" s="1">
        <v>242.1</v>
      </c>
      <c r="AU149" s="1">
        <v>242.9</v>
      </c>
      <c r="AV149" s="1">
        <v>242.1</v>
      </c>
      <c r="AW149" s="1">
        <v>242.4</v>
      </c>
      <c r="AX149" s="1">
        <v>242.1</v>
      </c>
      <c r="AY149" s="1">
        <v>245.2</v>
      </c>
      <c r="AZ149" s="1">
        <v>242</v>
      </c>
      <c r="BA149" s="1">
        <v>244.9</v>
      </c>
      <c r="BB149" s="8"/>
      <c r="BC149" s="8"/>
      <c r="BD149" s="62"/>
      <c r="BE149" s="62"/>
      <c r="BF149" s="8"/>
      <c r="BG149" s="8"/>
      <c r="BH149" s="62"/>
      <c r="BI149" s="62"/>
      <c r="BJ149" s="165"/>
      <c r="BK149" s="165"/>
      <c r="BL149" s="164"/>
      <c r="BM149" s="164"/>
      <c r="BN149" s="8"/>
      <c r="BO149" s="8"/>
      <c r="BP149" s="62"/>
      <c r="BQ149" s="62"/>
      <c r="BR149" s="1"/>
      <c r="BS149" s="1"/>
      <c r="BT149" s="1"/>
      <c r="BU149" s="1"/>
      <c r="BV149" s="86"/>
      <c r="BW149" s="1"/>
      <c r="BX149" s="1"/>
      <c r="BY149" s="1"/>
      <c r="BZ149" s="1"/>
      <c r="CA149" s="1"/>
      <c r="CB149" s="1"/>
      <c r="CC149" s="86">
        <v>77</v>
      </c>
      <c r="CD149" s="1">
        <v>246.7</v>
      </c>
      <c r="CE149" s="1">
        <v>335</v>
      </c>
      <c r="CF149" s="1">
        <v>400</v>
      </c>
      <c r="CG149" s="1">
        <v>0.83750000000000002</v>
      </c>
      <c r="CH149">
        <v>97.95</v>
      </c>
      <c r="CI149">
        <v>13519</v>
      </c>
      <c r="CJ149" s="101">
        <v>-1</v>
      </c>
      <c r="CK149" s="101">
        <v>-1</v>
      </c>
      <c r="CL149" s="1">
        <v>-2.8000000000000114</v>
      </c>
      <c r="CM149" s="1">
        <v>70.699999999999932</v>
      </c>
      <c r="CN149" s="14" t="s">
        <v>618</v>
      </c>
      <c r="CO149" s="14">
        <v>64.200000000000074</v>
      </c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</row>
    <row r="150" spans="1:176" s="12" customFormat="1">
      <c r="A150" s="1">
        <v>2013</v>
      </c>
      <c r="B150" s="1">
        <v>3</v>
      </c>
      <c r="C150" s="24">
        <v>41485</v>
      </c>
      <c r="D150" s="1">
        <v>244.9</v>
      </c>
      <c r="E150" s="1">
        <v>247</v>
      </c>
      <c r="F150" s="1">
        <v>242</v>
      </c>
      <c r="G150" s="1">
        <v>243.6</v>
      </c>
      <c r="H150" s="1">
        <v>103.08</v>
      </c>
      <c r="I150" s="1">
        <v>0</v>
      </c>
      <c r="J150" s="8"/>
      <c r="K150" s="8"/>
      <c r="L150" s="142"/>
      <c r="M150" s="142"/>
      <c r="N150" s="27">
        <v>5</v>
      </c>
      <c r="O150" s="27">
        <v>249.4</v>
      </c>
      <c r="P150" s="27">
        <v>234.2</v>
      </c>
      <c r="Q150" s="27" t="s">
        <v>618</v>
      </c>
      <c r="R150" s="27" t="s">
        <v>618</v>
      </c>
      <c r="S150" s="27" t="s">
        <v>618</v>
      </c>
      <c r="T150" s="27" t="s">
        <v>618</v>
      </c>
      <c r="U150" s="27" t="s">
        <v>618</v>
      </c>
      <c r="V150" s="158">
        <v>0</v>
      </c>
      <c r="W150" s="27">
        <v>76.299999999999926</v>
      </c>
      <c r="X150" s="27">
        <v>80.599999999999909</v>
      </c>
      <c r="Y150" s="27">
        <v>-4.2999999999999829</v>
      </c>
      <c r="Z150" s="29">
        <v>104</v>
      </c>
      <c r="AA150" s="139">
        <v>3</v>
      </c>
      <c r="AB150" s="151">
        <v>1.4326647564470996E-3</v>
      </c>
      <c r="AC150" s="136">
        <v>0</v>
      </c>
      <c r="AD150" s="136">
        <v>12</v>
      </c>
      <c r="AE150" s="136" t="s">
        <v>618</v>
      </c>
      <c r="AF150" s="136" t="s">
        <v>618</v>
      </c>
      <c r="AG150" s="136">
        <v>0</v>
      </c>
      <c r="AH150" s="136">
        <v>22.799999999999869</v>
      </c>
      <c r="AI150" s="136">
        <v>-32.499999999999915</v>
      </c>
      <c r="AJ150" s="127">
        <v>242.1</v>
      </c>
      <c r="AK150" s="127">
        <v>246.4</v>
      </c>
      <c r="AL150" s="127">
        <v>242</v>
      </c>
      <c r="AM150" s="127">
        <v>243.8</v>
      </c>
      <c r="AN150" s="127">
        <v>250.75</v>
      </c>
      <c r="AO150" s="127">
        <v>1.3000000000000114</v>
      </c>
      <c r="AP150" s="127">
        <v>-7.1000000000000112</v>
      </c>
      <c r="AQ150" s="14">
        <v>82</v>
      </c>
      <c r="AR150" s="127" t="s">
        <v>618</v>
      </c>
      <c r="AS150" s="14">
        <v>13.599999999999369</v>
      </c>
      <c r="AT150" s="1">
        <v>242</v>
      </c>
      <c r="AU150" s="1">
        <v>243</v>
      </c>
      <c r="AV150" s="1">
        <v>241.7</v>
      </c>
      <c r="AW150" s="1">
        <v>242.5</v>
      </c>
      <c r="AX150" s="1">
        <v>242</v>
      </c>
      <c r="AY150" s="1">
        <v>243</v>
      </c>
      <c r="AZ150" s="1">
        <v>240.3</v>
      </c>
      <c r="BA150" s="1">
        <v>241.9</v>
      </c>
      <c r="BB150" s="8"/>
      <c r="BC150" s="8"/>
      <c r="BD150" s="62"/>
      <c r="BE150" s="62"/>
      <c r="BF150" s="8"/>
      <c r="BG150" s="8"/>
      <c r="BH150" s="62"/>
      <c r="BI150" s="62"/>
      <c r="BJ150" s="165"/>
      <c r="BK150" s="165"/>
      <c r="BL150" s="164"/>
      <c r="BM150" s="164"/>
      <c r="BN150" s="8"/>
      <c r="BO150" s="8"/>
      <c r="BP150" s="62"/>
      <c r="BQ150" s="62"/>
      <c r="BR150" s="1"/>
      <c r="BS150" s="1"/>
      <c r="BT150" s="1"/>
      <c r="BU150" s="1"/>
      <c r="BV150" s="86"/>
      <c r="BW150" s="1"/>
      <c r="BX150" s="1"/>
      <c r="BY150" s="1"/>
      <c r="BZ150" s="1"/>
      <c r="CA150" s="1"/>
      <c r="CB150" s="1"/>
      <c r="CC150" s="86">
        <v>77.7</v>
      </c>
      <c r="CD150" s="1">
        <v>245.6</v>
      </c>
      <c r="CE150" s="1">
        <v>446</v>
      </c>
      <c r="CF150" s="1">
        <v>373</v>
      </c>
      <c r="CG150" s="1">
        <v>1.195710455764075</v>
      </c>
      <c r="CH150">
        <v>98.05</v>
      </c>
      <c r="CI150">
        <v>13713</v>
      </c>
      <c r="CJ150" s="101">
        <v>-1</v>
      </c>
      <c r="CK150" s="101">
        <v>-1</v>
      </c>
      <c r="CL150" s="1">
        <v>2.4000000000000057</v>
      </c>
      <c r="CM150" s="1">
        <v>73.099999999999937</v>
      </c>
      <c r="CN150" s="14" t="s">
        <v>618</v>
      </c>
      <c r="CO150" s="14">
        <v>64.200000000000074</v>
      </c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</row>
    <row r="151" spans="1:176" s="12" customFormat="1">
      <c r="A151" s="1">
        <v>2013</v>
      </c>
      <c r="B151" s="1">
        <v>4</v>
      </c>
      <c r="C151" s="24">
        <v>41486</v>
      </c>
      <c r="D151" s="1">
        <v>239.6</v>
      </c>
      <c r="E151" s="1">
        <v>244.4</v>
      </c>
      <c r="F151" s="1">
        <v>238.7</v>
      </c>
      <c r="G151" s="1">
        <v>240.8</v>
      </c>
      <c r="H151" s="1">
        <v>105.18</v>
      </c>
      <c r="I151" s="1">
        <v>0</v>
      </c>
      <c r="J151" s="8"/>
      <c r="K151" s="8"/>
      <c r="L151" s="142"/>
      <c r="M151" s="142"/>
      <c r="N151" s="27">
        <v>5.7000000000000171</v>
      </c>
      <c r="O151" s="27">
        <v>248.6</v>
      </c>
      <c r="P151" s="27">
        <v>238.6</v>
      </c>
      <c r="Q151" s="27" t="s">
        <v>618</v>
      </c>
      <c r="R151" s="27" t="s">
        <v>618</v>
      </c>
      <c r="S151" s="27" t="s">
        <v>618</v>
      </c>
      <c r="T151" s="27" t="s">
        <v>618</v>
      </c>
      <c r="U151" s="27" t="s">
        <v>618</v>
      </c>
      <c r="V151" s="158">
        <v>0</v>
      </c>
      <c r="W151" s="27">
        <v>76.299999999999926</v>
      </c>
      <c r="X151" s="27">
        <v>80.599999999999909</v>
      </c>
      <c r="Y151" s="27">
        <v>-4.2999999999999829</v>
      </c>
      <c r="Z151" s="29">
        <v>103.59</v>
      </c>
      <c r="AA151" s="139">
        <v>3.4</v>
      </c>
      <c r="AB151" s="151">
        <v>1.40602582496413E-2</v>
      </c>
      <c r="AC151" s="136" t="s">
        <v>255</v>
      </c>
      <c r="AD151" s="136">
        <v>12.1</v>
      </c>
      <c r="AE151" s="136">
        <v>1</v>
      </c>
      <c r="AF151" s="136" t="s">
        <v>618</v>
      </c>
      <c r="AG151" s="136">
        <v>1</v>
      </c>
      <c r="AH151" s="136">
        <v>23.799999999999869</v>
      </c>
      <c r="AI151" s="136">
        <v>-31.499999999999915</v>
      </c>
      <c r="AJ151" s="127">
        <v>242</v>
      </c>
      <c r="AK151" s="127">
        <v>243</v>
      </c>
      <c r="AL151" s="127">
        <v>238.7</v>
      </c>
      <c r="AM151" s="127">
        <v>240.7</v>
      </c>
      <c r="AN151" s="127">
        <v>246.7</v>
      </c>
      <c r="AO151" s="127">
        <v>1.2000000000000171</v>
      </c>
      <c r="AP151" s="127">
        <v>0.29999999999999433</v>
      </c>
      <c r="AQ151" s="14">
        <v>82.3</v>
      </c>
      <c r="AR151" s="127" t="s">
        <v>618</v>
      </c>
      <c r="AS151" s="14">
        <v>13.599999999999369</v>
      </c>
      <c r="AT151" s="1">
        <v>243</v>
      </c>
      <c r="AU151" s="1">
        <v>243</v>
      </c>
      <c r="AV151" s="1">
        <v>241.1</v>
      </c>
      <c r="AW151" s="1">
        <v>242.3</v>
      </c>
      <c r="AX151" s="1">
        <v>243</v>
      </c>
      <c r="AY151" s="1">
        <v>243.3</v>
      </c>
      <c r="AZ151" s="1">
        <v>241.1</v>
      </c>
      <c r="BA151" s="1">
        <v>242.7</v>
      </c>
      <c r="BB151" s="8"/>
      <c r="BC151" s="8"/>
      <c r="BD151" s="62"/>
      <c r="BE151" s="62"/>
      <c r="BF151" s="8"/>
      <c r="BG151" s="8"/>
      <c r="BH151" s="62"/>
      <c r="BI151" s="62"/>
      <c r="BJ151" s="165"/>
      <c r="BK151" s="165"/>
      <c r="BL151" s="164"/>
      <c r="BM151" s="164"/>
      <c r="BN151" s="8"/>
      <c r="BO151" s="8"/>
      <c r="BP151" s="62"/>
      <c r="BQ151" s="62"/>
      <c r="BR151" s="1"/>
      <c r="BS151" s="1"/>
      <c r="BT151" s="1"/>
      <c r="BU151" s="1"/>
      <c r="BV151" s="86"/>
      <c r="BW151" s="1"/>
      <c r="BX151" s="1"/>
      <c r="BY151" s="1"/>
      <c r="BZ151" s="1"/>
      <c r="CA151" s="1"/>
      <c r="CB151" s="1"/>
      <c r="CC151" s="86">
        <v>77</v>
      </c>
      <c r="CD151" s="1">
        <v>239.2</v>
      </c>
      <c r="CE151" s="1">
        <v>348</v>
      </c>
      <c r="CF151" s="1">
        <v>403</v>
      </c>
      <c r="CG151" s="1">
        <v>0.8635235732009926</v>
      </c>
      <c r="CH151">
        <v>97.811999999999998</v>
      </c>
      <c r="CI151">
        <v>13643</v>
      </c>
      <c r="CJ151" s="101">
        <v>-1</v>
      </c>
      <c r="CK151" s="101">
        <v>-1</v>
      </c>
      <c r="CL151" s="1">
        <v>-0.59999999999999432</v>
      </c>
      <c r="CM151" s="1">
        <v>72.499999999999943</v>
      </c>
      <c r="CN151" s="14" t="s">
        <v>618</v>
      </c>
      <c r="CO151" s="14">
        <v>64.200000000000074</v>
      </c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</row>
    <row r="152" spans="1:176" s="12" customFormat="1">
      <c r="A152" s="1">
        <v>2013</v>
      </c>
      <c r="B152" s="1">
        <v>5</v>
      </c>
      <c r="C152" s="24">
        <v>41487</v>
      </c>
      <c r="D152" s="1">
        <v>243.6</v>
      </c>
      <c r="E152" s="1">
        <v>245.9</v>
      </c>
      <c r="F152" s="1">
        <v>243</v>
      </c>
      <c r="G152" s="1">
        <v>245.9</v>
      </c>
      <c r="H152" s="1">
        <v>107.89</v>
      </c>
      <c r="I152" s="1">
        <v>0</v>
      </c>
      <c r="J152" s="8"/>
      <c r="K152" s="8"/>
      <c r="L152" s="142"/>
      <c r="M152" s="142"/>
      <c r="N152" s="27">
        <v>2.9000000000000057</v>
      </c>
      <c r="O152" s="27">
        <v>246.5</v>
      </c>
      <c r="P152" s="27">
        <v>235.1</v>
      </c>
      <c r="Q152" s="27" t="s">
        <v>618</v>
      </c>
      <c r="R152" s="27" t="s">
        <v>618</v>
      </c>
      <c r="S152" s="27" t="s">
        <v>618</v>
      </c>
      <c r="T152" s="27" t="s">
        <v>618</v>
      </c>
      <c r="U152" s="27" t="s">
        <v>618</v>
      </c>
      <c r="V152" s="158">
        <v>0</v>
      </c>
      <c r="W152" s="27">
        <v>76.299999999999926</v>
      </c>
      <c r="X152" s="27">
        <v>80.599999999999909</v>
      </c>
      <c r="Y152" s="27">
        <v>-4.2999999999999829</v>
      </c>
      <c r="Z152" s="29">
        <v>105.48</v>
      </c>
      <c r="AA152" s="139">
        <v>1.7</v>
      </c>
      <c r="AB152" s="151">
        <v>2.0372526193248142E-2</v>
      </c>
      <c r="AC152" s="136" t="s">
        <v>253</v>
      </c>
      <c r="AD152" s="136">
        <v>12</v>
      </c>
      <c r="AE152" s="136" t="s">
        <v>618</v>
      </c>
      <c r="AF152" s="136" t="s">
        <v>618</v>
      </c>
      <c r="AG152" s="136">
        <v>0</v>
      </c>
      <c r="AH152" s="136">
        <v>23.799999999999869</v>
      </c>
      <c r="AI152" s="136">
        <v>-31.499999999999915</v>
      </c>
      <c r="AJ152" s="127">
        <v>243</v>
      </c>
      <c r="AK152" s="127">
        <v>245.3</v>
      </c>
      <c r="AL152" s="127">
        <v>241.1</v>
      </c>
      <c r="AM152" s="127">
        <v>244.1</v>
      </c>
      <c r="AN152" s="127">
        <v>243.15</v>
      </c>
      <c r="AO152" s="127">
        <v>2.3000000000000114</v>
      </c>
      <c r="AP152" s="127">
        <v>3.7</v>
      </c>
      <c r="AQ152" s="14">
        <v>86</v>
      </c>
      <c r="AR152" s="127" t="s">
        <v>618</v>
      </c>
      <c r="AS152" s="14">
        <v>13.599999999999369</v>
      </c>
      <c r="AT152" s="1">
        <v>247.4</v>
      </c>
      <c r="AU152" s="1">
        <v>248.5</v>
      </c>
      <c r="AV152" s="1">
        <v>246.2</v>
      </c>
      <c r="AW152" s="1">
        <v>246.7</v>
      </c>
      <c r="AX152" s="1">
        <v>247.4</v>
      </c>
      <c r="AY152" s="1">
        <v>248.5</v>
      </c>
      <c r="AZ152" s="1">
        <v>246.2</v>
      </c>
      <c r="BA152" s="1">
        <v>247.2</v>
      </c>
      <c r="BB152" s="8"/>
      <c r="BC152" s="8"/>
      <c r="BD152" s="62"/>
      <c r="BE152" s="62"/>
      <c r="BF152" s="8"/>
      <c r="BG152" s="8"/>
      <c r="BH152" s="62"/>
      <c r="BI152" s="62"/>
      <c r="BJ152" s="165"/>
      <c r="BK152" s="165"/>
      <c r="BL152" s="164"/>
      <c r="BM152" s="164"/>
      <c r="BN152" s="8"/>
      <c r="BO152" s="8"/>
      <c r="BP152" s="62"/>
      <c r="BQ152" s="62"/>
      <c r="BR152" s="1"/>
      <c r="BS152" s="1"/>
      <c r="BT152" s="1"/>
      <c r="BU152" s="1"/>
      <c r="BV152" s="86"/>
      <c r="BW152" s="1"/>
      <c r="BX152" s="1"/>
      <c r="BY152" s="1"/>
      <c r="BZ152" s="1"/>
      <c r="CA152" s="1"/>
      <c r="CB152" s="1"/>
      <c r="CC152" s="86">
        <v>76.8</v>
      </c>
      <c r="CD152" s="1">
        <v>244.8</v>
      </c>
      <c r="CE152" s="1">
        <v>357</v>
      </c>
      <c r="CF152" s="1">
        <v>253</v>
      </c>
      <c r="CG152" s="1">
        <v>1.4110671936758894</v>
      </c>
      <c r="CH152">
        <v>99.5</v>
      </c>
      <c r="CI152">
        <v>14174</v>
      </c>
      <c r="CJ152" s="101">
        <v>-1</v>
      </c>
      <c r="CK152" s="101">
        <v>-1</v>
      </c>
      <c r="CL152" s="1">
        <v>-1.9000000000000057</v>
      </c>
      <c r="CM152" s="1">
        <v>70.599999999999937</v>
      </c>
      <c r="CN152" s="14" t="s">
        <v>618</v>
      </c>
      <c r="CO152" s="14">
        <v>64.200000000000074</v>
      </c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</row>
    <row r="153" spans="1:176" s="12" customFormat="1">
      <c r="A153" s="1">
        <v>2013</v>
      </c>
      <c r="B153" s="1">
        <v>6</v>
      </c>
      <c r="C153" s="24">
        <v>41488</v>
      </c>
      <c r="D153" s="1">
        <v>249.3</v>
      </c>
      <c r="E153" s="1">
        <v>252</v>
      </c>
      <c r="F153" s="1">
        <v>246.1</v>
      </c>
      <c r="G153" s="1">
        <v>247.9</v>
      </c>
      <c r="H153" s="1">
        <v>106.94</v>
      </c>
      <c r="I153" s="1">
        <v>0</v>
      </c>
      <c r="J153" s="8"/>
      <c r="K153" s="8"/>
      <c r="L153" s="142"/>
      <c r="M153" s="142"/>
      <c r="N153" s="27">
        <v>5.9000000000000057</v>
      </c>
      <c r="O153" s="27">
        <v>248.8</v>
      </c>
      <c r="P153" s="27">
        <v>243</v>
      </c>
      <c r="Q153" s="27" t="s">
        <v>618</v>
      </c>
      <c r="R153" s="27" t="s">
        <v>618</v>
      </c>
      <c r="S153" s="27" t="s">
        <v>618</v>
      </c>
      <c r="T153" s="27" t="s">
        <v>618</v>
      </c>
      <c r="U153" s="27" t="s">
        <v>618</v>
      </c>
      <c r="V153" s="158">
        <v>0</v>
      </c>
      <c r="W153" s="27">
        <v>76.299999999999926</v>
      </c>
      <c r="X153" s="27">
        <v>80.599999999999909</v>
      </c>
      <c r="Y153" s="27">
        <v>-4.2999999999999829</v>
      </c>
      <c r="Z153" s="29">
        <v>108.15</v>
      </c>
      <c r="AA153" s="139">
        <v>3.5</v>
      </c>
      <c r="AB153" s="151">
        <v>2.5765354630157722E-2</v>
      </c>
      <c r="AC153" s="136" t="s">
        <v>253</v>
      </c>
      <c r="AD153" s="136">
        <v>12.2</v>
      </c>
      <c r="AE153" s="136" t="s">
        <v>618</v>
      </c>
      <c r="AF153" s="136">
        <v>1.0000000000000284</v>
      </c>
      <c r="AG153" s="136">
        <v>1.0000000000000284</v>
      </c>
      <c r="AH153" s="136">
        <v>24.799999999999898</v>
      </c>
      <c r="AI153" s="136">
        <v>-30.499999999999886</v>
      </c>
      <c r="AJ153" s="127">
        <v>247.4</v>
      </c>
      <c r="AK153" s="127">
        <v>251.5</v>
      </c>
      <c r="AL153" s="127">
        <v>246.2</v>
      </c>
      <c r="AM153" s="127">
        <v>251.2</v>
      </c>
      <c r="AN153" s="127">
        <v>244.95</v>
      </c>
      <c r="AO153" s="127">
        <v>1.4000000000000057</v>
      </c>
      <c r="AP153" s="127">
        <v>-5.2000000000000055</v>
      </c>
      <c r="AQ153" s="14">
        <v>80.8</v>
      </c>
      <c r="AR153" s="127" t="s">
        <v>618</v>
      </c>
      <c r="AS153" s="14">
        <v>13.599999999999369</v>
      </c>
      <c r="AT153" s="1">
        <v>247.8</v>
      </c>
      <c r="AU153" s="1">
        <v>248</v>
      </c>
      <c r="AV153" s="1">
        <v>246.4</v>
      </c>
      <c r="AW153" s="1">
        <v>247.5</v>
      </c>
      <c r="AX153" s="1">
        <v>247.8</v>
      </c>
      <c r="AY153" s="1">
        <v>248</v>
      </c>
      <c r="AZ153" s="1">
        <v>246.4</v>
      </c>
      <c r="BA153" s="1">
        <v>247.6</v>
      </c>
      <c r="BB153" s="8"/>
      <c r="BC153" s="8"/>
      <c r="BD153" s="62"/>
      <c r="BE153" s="62"/>
      <c r="BF153" s="8"/>
      <c r="BG153" s="8"/>
      <c r="BH153" s="62"/>
      <c r="BI153" s="62"/>
      <c r="BJ153" s="165"/>
      <c r="BK153" s="165"/>
      <c r="BL153" s="164"/>
      <c r="BM153" s="164"/>
      <c r="BN153" s="8"/>
      <c r="BO153" s="8"/>
      <c r="BP153" s="62"/>
      <c r="BQ153" s="62"/>
      <c r="BR153" s="1"/>
      <c r="BS153" s="1"/>
      <c r="BT153" s="1"/>
      <c r="BU153" s="1"/>
      <c r="BV153" s="86"/>
      <c r="BW153" s="1"/>
      <c r="BX153" s="1"/>
      <c r="BY153" s="1"/>
      <c r="BZ153" s="1"/>
      <c r="CA153" s="1"/>
      <c r="CB153" s="1"/>
      <c r="CC153" s="86">
        <v>77.900000000000006</v>
      </c>
      <c r="CD153" s="1">
        <v>250.5</v>
      </c>
      <c r="CE153" s="1">
        <v>449</v>
      </c>
      <c r="CF153" s="1">
        <v>466</v>
      </c>
      <c r="CG153" s="1">
        <v>0.96351931330472107</v>
      </c>
      <c r="CH153">
        <v>99.016499999999994</v>
      </c>
      <c r="CI153">
        <v>14311</v>
      </c>
      <c r="CJ153" s="101">
        <v>-1</v>
      </c>
      <c r="CK153" s="101">
        <v>-1</v>
      </c>
      <c r="CL153" s="1">
        <v>1.2000000000000171</v>
      </c>
      <c r="CM153" s="1">
        <v>71.8</v>
      </c>
      <c r="CN153" s="14" t="s">
        <v>618</v>
      </c>
      <c r="CO153" s="14">
        <v>64.200000000000074</v>
      </c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</row>
    <row r="154" spans="1:176" s="12" customFormat="1">
      <c r="A154" s="1">
        <v>2013</v>
      </c>
      <c r="B154" s="1">
        <v>2</v>
      </c>
      <c r="C154" s="24">
        <v>41491</v>
      </c>
      <c r="D154" s="1">
        <v>246.6</v>
      </c>
      <c r="E154" s="1">
        <v>249.4</v>
      </c>
      <c r="F154" s="1">
        <v>241.1</v>
      </c>
      <c r="G154" s="1">
        <v>245.5</v>
      </c>
      <c r="H154" s="1">
        <v>106.94</v>
      </c>
      <c r="I154" s="1">
        <v>0</v>
      </c>
      <c r="J154" s="8"/>
      <c r="K154" s="8"/>
      <c r="L154" s="142"/>
      <c r="M154" s="142"/>
      <c r="N154" s="27">
        <v>8.3000000000000114</v>
      </c>
      <c r="O154" s="27">
        <v>253.8</v>
      </c>
      <c r="P154" s="27">
        <v>242</v>
      </c>
      <c r="Q154" s="27" t="s">
        <v>618</v>
      </c>
      <c r="R154" s="27" t="s">
        <v>618</v>
      </c>
      <c r="S154" s="27" t="s">
        <v>252</v>
      </c>
      <c r="T154" s="27" t="s">
        <v>618</v>
      </c>
      <c r="U154" s="27">
        <v>-3.1999999999999886</v>
      </c>
      <c r="V154" s="158">
        <v>-3.1999999999999886</v>
      </c>
      <c r="W154" s="27">
        <v>73.099999999999937</v>
      </c>
      <c r="X154" s="27">
        <v>80.599999999999909</v>
      </c>
      <c r="Y154" s="27">
        <v>-7.4999999999999716</v>
      </c>
      <c r="Z154" s="29">
        <v>107.4</v>
      </c>
      <c r="AA154" s="139">
        <v>5</v>
      </c>
      <c r="AB154" s="151">
        <v>8.8052646213736541E-3</v>
      </c>
      <c r="AC154" s="136" t="s">
        <v>255</v>
      </c>
      <c r="AD154" s="136">
        <v>12.3</v>
      </c>
      <c r="AE154" s="136" t="s">
        <v>618</v>
      </c>
      <c r="AF154" s="136" t="s">
        <v>618</v>
      </c>
      <c r="AG154" s="136">
        <v>0</v>
      </c>
      <c r="AH154" s="136">
        <v>24.799999999999898</v>
      </c>
      <c r="AI154" s="136">
        <v>-30.499999999999886</v>
      </c>
      <c r="AJ154" s="127">
        <v>247.8</v>
      </c>
      <c r="AK154" s="127">
        <v>248</v>
      </c>
      <c r="AL154" s="127">
        <v>241.1</v>
      </c>
      <c r="AM154" s="127">
        <v>243.2</v>
      </c>
      <c r="AN154" s="127">
        <v>244.8</v>
      </c>
      <c r="AO154" s="127">
        <v>1.0999999999999943</v>
      </c>
      <c r="AP154" s="127">
        <v>-3.1000000000000112</v>
      </c>
      <c r="AQ154" s="14">
        <v>77.7</v>
      </c>
      <c r="AR154" s="127" t="s">
        <v>618</v>
      </c>
      <c r="AS154" s="14">
        <v>13.599999999999369</v>
      </c>
      <c r="AT154" s="1">
        <v>245.6</v>
      </c>
      <c r="AU154" s="1">
        <v>247.3</v>
      </c>
      <c r="AV154" s="1">
        <v>245.6</v>
      </c>
      <c r="AW154" s="1">
        <v>247.2</v>
      </c>
      <c r="AX154" s="1">
        <v>247.8</v>
      </c>
      <c r="AY154" s="1">
        <v>248</v>
      </c>
      <c r="AZ154" s="1">
        <v>246.4</v>
      </c>
      <c r="BA154" s="1">
        <v>247.6</v>
      </c>
      <c r="BB154" s="8"/>
      <c r="BC154" s="8"/>
      <c r="BD154" s="62"/>
      <c r="BE154" s="62"/>
      <c r="BF154" s="8"/>
      <c r="BG154" s="8"/>
      <c r="BH154" s="62"/>
      <c r="BI154" s="62"/>
      <c r="BJ154" s="165"/>
      <c r="BK154" s="165"/>
      <c r="BL154" s="164"/>
      <c r="BM154" s="164"/>
      <c r="BN154" s="8"/>
      <c r="BO154" s="8"/>
      <c r="BP154" s="62"/>
      <c r="BQ154" s="62"/>
      <c r="BR154" s="1"/>
      <c r="BS154" s="1"/>
      <c r="BT154" s="1"/>
      <c r="BU154" s="1"/>
      <c r="BV154" s="86"/>
      <c r="BW154" s="1"/>
      <c r="BX154" s="1"/>
      <c r="BY154" s="1"/>
      <c r="BZ154" s="1"/>
      <c r="CA154" s="1"/>
      <c r="CB154" s="1"/>
      <c r="CC154" s="86">
        <v>77.05</v>
      </c>
      <c r="CD154" s="1">
        <v>250.5</v>
      </c>
      <c r="CE154" s="1">
        <v>449</v>
      </c>
      <c r="CF154" s="1">
        <v>466</v>
      </c>
      <c r="CG154" s="1">
        <v>0.96351931330472107</v>
      </c>
      <c r="CH154">
        <v>99.016499999999994</v>
      </c>
      <c r="CI154">
        <v>14311</v>
      </c>
      <c r="CJ154" s="101">
        <v>-1</v>
      </c>
      <c r="CK154" s="101">
        <v>-1</v>
      </c>
      <c r="CL154" s="1">
        <v>0.40000000000000568</v>
      </c>
      <c r="CM154" s="1">
        <v>72.2</v>
      </c>
      <c r="CN154" s="14" t="s">
        <v>618</v>
      </c>
      <c r="CO154" s="14">
        <v>64.200000000000074</v>
      </c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</row>
    <row r="155" spans="1:176" s="12" customFormat="1">
      <c r="A155" s="1">
        <v>2013</v>
      </c>
      <c r="B155" s="1">
        <v>3</v>
      </c>
      <c r="C155" s="24">
        <v>41492</v>
      </c>
      <c r="D155" s="1">
        <v>245.2</v>
      </c>
      <c r="E155" s="1">
        <v>250.6</v>
      </c>
      <c r="F155" s="1">
        <v>243.4</v>
      </c>
      <c r="G155" s="1">
        <v>249.9</v>
      </c>
      <c r="H155" s="1">
        <v>105.3</v>
      </c>
      <c r="I155" s="1">
        <v>0</v>
      </c>
      <c r="J155" s="8"/>
      <c r="K155" s="8"/>
      <c r="L155" s="142"/>
      <c r="M155" s="142"/>
      <c r="N155" s="27">
        <v>7.1999999999999886</v>
      </c>
      <c r="O155" s="27">
        <v>253.8</v>
      </c>
      <c r="P155" s="27">
        <v>237.2</v>
      </c>
      <c r="Q155" s="27" t="s">
        <v>618</v>
      </c>
      <c r="R155" s="27" t="s">
        <v>618</v>
      </c>
      <c r="S155" s="27" t="s">
        <v>618</v>
      </c>
      <c r="T155" s="27" t="s">
        <v>618</v>
      </c>
      <c r="U155" s="27" t="s">
        <v>618</v>
      </c>
      <c r="V155" s="158">
        <v>0</v>
      </c>
      <c r="W155" s="27">
        <v>73.099999999999937</v>
      </c>
      <c r="X155" s="27">
        <v>80.599999999999909</v>
      </c>
      <c r="Y155" s="27">
        <v>-7.4999999999999716</v>
      </c>
      <c r="Z155" s="29">
        <v>106.21</v>
      </c>
      <c r="AA155" s="139">
        <v>4.3</v>
      </c>
      <c r="AB155" s="151">
        <v>0</v>
      </c>
      <c r="AC155" s="136">
        <v>0</v>
      </c>
      <c r="AD155" s="136">
        <v>12.2</v>
      </c>
      <c r="AE155" s="136" t="s">
        <v>618</v>
      </c>
      <c r="AF155" s="136" t="s">
        <v>618</v>
      </c>
      <c r="AG155" s="136">
        <v>0</v>
      </c>
      <c r="AH155" s="136">
        <v>24.799999999999898</v>
      </c>
      <c r="AI155" s="136">
        <v>-30.499999999999886</v>
      </c>
      <c r="AJ155" s="127">
        <v>245.6</v>
      </c>
      <c r="AK155" s="127">
        <v>247.3</v>
      </c>
      <c r="AL155" s="127">
        <v>243.4</v>
      </c>
      <c r="AM155" s="127">
        <v>244</v>
      </c>
      <c r="AN155" s="127">
        <v>245.625</v>
      </c>
      <c r="AO155" s="127">
        <v>4.7000000000000171</v>
      </c>
      <c r="AP155" s="127">
        <v>0.59999999999997722</v>
      </c>
      <c r="AQ155" s="14">
        <v>78.3</v>
      </c>
      <c r="AR155" s="127" t="s">
        <v>618</v>
      </c>
      <c r="AS155" s="14">
        <v>13.599999999999369</v>
      </c>
      <c r="AT155" s="1">
        <v>249.2</v>
      </c>
      <c r="AU155" s="1">
        <v>251</v>
      </c>
      <c r="AV155" s="1">
        <v>249.1</v>
      </c>
      <c r="AW155" s="1">
        <v>250.5</v>
      </c>
      <c r="AX155" s="1">
        <v>249.2</v>
      </c>
      <c r="AY155" s="1">
        <v>252.5</v>
      </c>
      <c r="AZ155" s="1">
        <v>249.1</v>
      </c>
      <c r="BA155" s="1">
        <v>251.8</v>
      </c>
      <c r="BB155" s="8"/>
      <c r="BC155" s="8"/>
      <c r="BD155" s="62"/>
      <c r="BE155" s="62"/>
      <c r="BF155" s="8"/>
      <c r="BG155" s="8"/>
      <c r="BH155" s="62"/>
      <c r="BI155" s="62"/>
      <c r="BJ155" s="165"/>
      <c r="BK155" s="165"/>
      <c r="BL155" s="164"/>
      <c r="BM155" s="164"/>
      <c r="BN155" s="8"/>
      <c r="BO155" s="8"/>
      <c r="BP155" s="62"/>
      <c r="BQ155" s="62"/>
      <c r="BR155" s="1"/>
      <c r="BS155" s="1"/>
      <c r="BT155" s="1"/>
      <c r="BU155" s="1"/>
      <c r="BV155" s="86"/>
      <c r="BW155" s="1"/>
      <c r="BX155" s="1"/>
      <c r="BY155" s="1"/>
      <c r="BZ155" s="1"/>
      <c r="CA155" s="1"/>
      <c r="CB155" s="1"/>
      <c r="CC155" s="86">
        <v>77.5</v>
      </c>
      <c r="CD155" s="1">
        <v>244.3</v>
      </c>
      <c r="CE155" s="1">
        <v>489</v>
      </c>
      <c r="CF155" s="1">
        <v>847</v>
      </c>
      <c r="CG155" s="1">
        <v>0.57733175914994095</v>
      </c>
      <c r="CH155">
        <v>97.78</v>
      </c>
      <c r="CI155">
        <v>14197</v>
      </c>
      <c r="CJ155" s="101">
        <v>-1</v>
      </c>
      <c r="CK155" s="101">
        <v>-1</v>
      </c>
      <c r="CL155" s="1">
        <v>1</v>
      </c>
      <c r="CM155" s="1">
        <v>73.2</v>
      </c>
      <c r="CN155" s="14" t="s">
        <v>618</v>
      </c>
      <c r="CO155" s="14">
        <v>64.200000000000074</v>
      </c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</row>
    <row r="156" spans="1:176" s="12" customFormat="1">
      <c r="A156" s="1">
        <v>2013</v>
      </c>
      <c r="B156" s="1">
        <v>4</v>
      </c>
      <c r="C156" s="24">
        <v>41493</v>
      </c>
      <c r="D156" s="1">
        <v>248.2</v>
      </c>
      <c r="E156" s="1">
        <v>251.2</v>
      </c>
      <c r="F156" s="1">
        <v>245.9</v>
      </c>
      <c r="G156" s="1">
        <v>246.8</v>
      </c>
      <c r="H156" s="1">
        <v>104.37</v>
      </c>
      <c r="I156" s="1">
        <v>0</v>
      </c>
      <c r="J156" s="8"/>
      <c r="K156" s="8"/>
      <c r="L156" s="142"/>
      <c r="M156" s="142"/>
      <c r="N156" s="27">
        <v>5.2999999999999829</v>
      </c>
      <c r="O156" s="27">
        <v>257.10000000000002</v>
      </c>
      <c r="P156" s="27">
        <v>242.7</v>
      </c>
      <c r="Q156" s="27" t="s">
        <v>618</v>
      </c>
      <c r="R156" s="27" t="s">
        <v>618</v>
      </c>
      <c r="S156" s="27" t="s">
        <v>618</v>
      </c>
      <c r="T156" s="27" t="s">
        <v>618</v>
      </c>
      <c r="U156" s="27" t="s">
        <v>618</v>
      </c>
      <c r="V156" s="158">
        <v>0</v>
      </c>
      <c r="W156" s="27">
        <v>73.099999999999937</v>
      </c>
      <c r="X156" s="27">
        <v>80.599999999999909</v>
      </c>
      <c r="Y156" s="27">
        <v>-7.4999999999999716</v>
      </c>
      <c r="Z156" s="29">
        <v>105.13</v>
      </c>
      <c r="AA156" s="139">
        <v>3.2</v>
      </c>
      <c r="AB156" s="151">
        <v>1.5335702262951223E-2</v>
      </c>
      <c r="AC156" s="136" t="s">
        <v>255</v>
      </c>
      <c r="AD156" s="136">
        <v>12.4</v>
      </c>
      <c r="AE156" s="136" t="s">
        <v>618</v>
      </c>
      <c r="AF156" s="136" t="s">
        <v>618</v>
      </c>
      <c r="AG156" s="136">
        <v>0</v>
      </c>
      <c r="AH156" s="136">
        <v>24.799999999999898</v>
      </c>
      <c r="AI156" s="136">
        <v>-30.499999999999886</v>
      </c>
      <c r="AJ156" s="127">
        <v>249.2</v>
      </c>
      <c r="AK156" s="127">
        <v>252.5</v>
      </c>
      <c r="AL156" s="127">
        <v>245.9</v>
      </c>
      <c r="AM156" s="127">
        <v>249</v>
      </c>
      <c r="AN156" s="127">
        <v>246.85</v>
      </c>
      <c r="AO156" s="127">
        <v>1.3999999999999773</v>
      </c>
      <c r="AP156" s="127" t="s">
        <v>618</v>
      </c>
      <c r="AQ156" s="14">
        <v>78.3</v>
      </c>
      <c r="AR156" s="127" t="s">
        <v>618</v>
      </c>
      <c r="AS156" s="14">
        <v>13.599999999999369</v>
      </c>
      <c r="AT156" s="1">
        <v>245.1</v>
      </c>
      <c r="AU156" s="1">
        <v>246.4</v>
      </c>
      <c r="AV156" s="1">
        <v>244.6</v>
      </c>
      <c r="AW156" s="1">
        <v>245.7</v>
      </c>
      <c r="AX156" s="1">
        <v>245.1</v>
      </c>
      <c r="AY156" s="1">
        <v>247.3</v>
      </c>
      <c r="AZ156" s="1">
        <v>244.6</v>
      </c>
      <c r="BA156" s="1">
        <v>247.2</v>
      </c>
      <c r="BB156" s="8"/>
      <c r="BC156" s="8"/>
      <c r="BD156" s="62"/>
      <c r="BE156" s="62"/>
      <c r="BF156" s="8"/>
      <c r="BG156" s="8"/>
      <c r="BH156" s="62"/>
      <c r="BI156" s="62"/>
      <c r="BJ156" s="165"/>
      <c r="BK156" s="165"/>
      <c r="BL156" s="164"/>
      <c r="BM156" s="164"/>
      <c r="BN156" s="8"/>
      <c r="BO156" s="8"/>
      <c r="BP156" s="62"/>
      <c r="BQ156" s="62"/>
      <c r="BR156" s="1"/>
      <c r="BS156" s="1"/>
      <c r="BT156" s="1"/>
      <c r="BU156" s="1"/>
      <c r="BV156" s="86"/>
      <c r="BW156" s="1"/>
      <c r="BX156" s="1"/>
      <c r="BY156" s="1"/>
      <c r="BZ156" s="1"/>
      <c r="CA156" s="1"/>
      <c r="CB156" s="1"/>
      <c r="CC156" s="86">
        <v>77.8</v>
      </c>
      <c r="CD156" s="1">
        <v>248</v>
      </c>
      <c r="CE156" s="1">
        <v>343</v>
      </c>
      <c r="CF156" s="1">
        <v>317</v>
      </c>
      <c r="CG156" s="1">
        <v>1.0820189274447949</v>
      </c>
      <c r="CH156">
        <v>96.391499999999994</v>
      </c>
      <c r="CI156">
        <v>13722</v>
      </c>
      <c r="CJ156" s="101">
        <v>-1</v>
      </c>
      <c r="CK156" s="101">
        <v>-1</v>
      </c>
      <c r="CL156" s="1">
        <v>-1.4000000000000057</v>
      </c>
      <c r="CM156" s="1">
        <v>71.8</v>
      </c>
      <c r="CN156" s="14" t="s">
        <v>618</v>
      </c>
      <c r="CO156" s="14">
        <v>64.200000000000074</v>
      </c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</row>
    <row r="157" spans="1:176" s="12" customFormat="1">
      <c r="A157" s="1">
        <v>2013</v>
      </c>
      <c r="B157" s="1">
        <v>5</v>
      </c>
      <c r="C157" s="24">
        <v>41494</v>
      </c>
      <c r="D157" s="1">
        <v>246.5</v>
      </c>
      <c r="E157" s="1">
        <v>258.8</v>
      </c>
      <c r="F157" s="1">
        <v>245.4</v>
      </c>
      <c r="G157" s="1">
        <v>256.10000000000002</v>
      </c>
      <c r="H157" s="1">
        <v>103.4</v>
      </c>
      <c r="I157" s="1">
        <v>1</v>
      </c>
      <c r="J157" s="8"/>
      <c r="K157" s="8"/>
      <c r="L157" s="142"/>
      <c r="M157" s="142"/>
      <c r="N157" s="27">
        <v>13.4</v>
      </c>
      <c r="O157" s="27">
        <v>252.1</v>
      </c>
      <c r="P157" s="27">
        <v>241.5</v>
      </c>
      <c r="Q157" s="27" t="s">
        <v>618</v>
      </c>
      <c r="R157" s="27" t="s">
        <v>254</v>
      </c>
      <c r="S157" s="27" t="s">
        <v>618</v>
      </c>
      <c r="T157" s="27">
        <v>6.9000000000000057</v>
      </c>
      <c r="U157" s="27" t="s">
        <v>618</v>
      </c>
      <c r="V157" s="158">
        <v>6.9000000000000057</v>
      </c>
      <c r="W157" s="27">
        <v>79.999999999999943</v>
      </c>
      <c r="X157" s="27">
        <v>80.599999999999909</v>
      </c>
      <c r="Y157" s="27">
        <v>-0.59999999999996589</v>
      </c>
      <c r="Z157" s="29">
        <v>104.46</v>
      </c>
      <c r="AA157" s="139">
        <v>8</v>
      </c>
      <c r="AB157" s="151">
        <v>8.8319088319087635E-3</v>
      </c>
      <c r="AC157" s="136" t="s">
        <v>255</v>
      </c>
      <c r="AD157" s="136">
        <v>12.3</v>
      </c>
      <c r="AE157" s="136">
        <v>9.3000000000000114</v>
      </c>
      <c r="AF157" s="136" t="s">
        <v>618</v>
      </c>
      <c r="AG157" s="136">
        <v>9.3000000000000114</v>
      </c>
      <c r="AH157" s="136">
        <v>34.099999999999909</v>
      </c>
      <c r="AI157" s="136">
        <v>-21.199999999999875</v>
      </c>
      <c r="AJ157" s="127">
        <v>245.1</v>
      </c>
      <c r="AK157" s="127">
        <v>251.7</v>
      </c>
      <c r="AL157" s="127">
        <v>244.6</v>
      </c>
      <c r="AM157" s="127">
        <v>251.3</v>
      </c>
      <c r="AN157" s="127">
        <v>246.875</v>
      </c>
      <c r="AO157" s="127">
        <v>9.6000000000000227</v>
      </c>
      <c r="AP157" s="127">
        <v>7.0000000000000115</v>
      </c>
      <c r="AQ157" s="14">
        <v>85.3</v>
      </c>
      <c r="AR157" s="127" t="s">
        <v>618</v>
      </c>
      <c r="AS157" s="14">
        <v>13.599999999999369</v>
      </c>
      <c r="AT157" s="1">
        <v>256</v>
      </c>
      <c r="AU157" s="1">
        <v>256.8</v>
      </c>
      <c r="AV157" s="1">
        <v>255.7</v>
      </c>
      <c r="AW157" s="1">
        <v>256.10000000000002</v>
      </c>
      <c r="AX157" s="1">
        <v>256</v>
      </c>
      <c r="AY157" s="1">
        <v>257.3</v>
      </c>
      <c r="AZ157" s="1">
        <v>255.7</v>
      </c>
      <c r="BA157" s="1">
        <v>257.2</v>
      </c>
      <c r="BB157" s="8"/>
      <c r="BC157" s="8"/>
      <c r="BD157" s="62"/>
      <c r="BE157" s="62"/>
      <c r="BF157" s="8"/>
      <c r="BG157" s="8"/>
      <c r="BH157" s="62"/>
      <c r="BI157" s="62"/>
      <c r="BJ157" s="165"/>
      <c r="BK157" s="165"/>
      <c r="BL157" s="164"/>
      <c r="BM157" s="164"/>
      <c r="BN157" s="8"/>
      <c r="BO157" s="8"/>
      <c r="BP157" s="62"/>
      <c r="BQ157" s="62"/>
      <c r="BR157" s="1"/>
      <c r="BS157" s="1"/>
      <c r="BT157" s="1"/>
      <c r="BU157" s="1"/>
      <c r="BV157" s="86"/>
      <c r="BW157" s="1"/>
      <c r="BX157" s="1"/>
      <c r="BY157" s="1"/>
      <c r="BZ157" s="1"/>
      <c r="CA157" s="1"/>
      <c r="CB157" s="1"/>
      <c r="CC157" s="86">
        <v>79.849999999999994</v>
      </c>
      <c r="CD157" s="1">
        <v>251.3</v>
      </c>
      <c r="CE157" s="1">
        <v>346</v>
      </c>
      <c r="CF157" s="1">
        <v>352</v>
      </c>
      <c r="CG157" s="1">
        <v>0.98295454545454541</v>
      </c>
      <c r="CH157">
        <v>96.662999999999997</v>
      </c>
      <c r="CI157">
        <v>13649</v>
      </c>
      <c r="CJ157" s="101">
        <v>-1</v>
      </c>
      <c r="CK157" s="101">
        <v>-1</v>
      </c>
      <c r="CL157" s="1">
        <v>-3</v>
      </c>
      <c r="CM157" s="1">
        <v>68.8</v>
      </c>
      <c r="CN157" s="14" t="s">
        <v>618</v>
      </c>
      <c r="CO157" s="14">
        <v>64.200000000000074</v>
      </c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</row>
    <row r="158" spans="1:176" s="12" customFormat="1">
      <c r="A158" s="1">
        <v>2013</v>
      </c>
      <c r="B158" s="1">
        <v>6</v>
      </c>
      <c r="C158" s="24">
        <v>41495</v>
      </c>
      <c r="D158" s="1">
        <v>259</v>
      </c>
      <c r="E158" s="1">
        <v>264</v>
      </c>
      <c r="F158" s="1">
        <v>257.7</v>
      </c>
      <c r="G158" s="1">
        <v>261.5</v>
      </c>
      <c r="H158" s="1">
        <v>105.97</v>
      </c>
      <c r="I158" s="1">
        <v>1</v>
      </c>
      <c r="J158" s="8"/>
      <c r="K158" s="8"/>
      <c r="L158" s="142"/>
      <c r="M158" s="142"/>
      <c r="N158" s="27">
        <v>6.3000000000000114</v>
      </c>
      <c r="O158" s="27">
        <v>269.5</v>
      </c>
      <c r="P158" s="27">
        <v>242.7</v>
      </c>
      <c r="Q158" s="27" t="s">
        <v>618</v>
      </c>
      <c r="R158" s="27" t="s">
        <v>618</v>
      </c>
      <c r="S158" s="27" t="s">
        <v>618</v>
      </c>
      <c r="T158" s="27" t="s">
        <v>618</v>
      </c>
      <c r="U158" s="27" t="s">
        <v>618</v>
      </c>
      <c r="V158" s="158">
        <v>0</v>
      </c>
      <c r="W158" s="27">
        <v>79.999999999999943</v>
      </c>
      <c r="X158" s="27">
        <v>80.599999999999909</v>
      </c>
      <c r="Y158" s="27">
        <v>-0.59999999999996589</v>
      </c>
      <c r="Z158" s="29">
        <v>103.89</v>
      </c>
      <c r="AA158" s="139">
        <v>3.8</v>
      </c>
      <c r="AB158" s="151">
        <v>9.2938583884257797E-3</v>
      </c>
      <c r="AC158" s="136" t="s">
        <v>255</v>
      </c>
      <c r="AD158" s="136">
        <v>12.8</v>
      </c>
      <c r="AE158" s="136" t="s">
        <v>618</v>
      </c>
      <c r="AF158" s="136" t="s">
        <v>618</v>
      </c>
      <c r="AG158" s="136">
        <v>0</v>
      </c>
      <c r="AH158" s="136">
        <v>34.099999999999909</v>
      </c>
      <c r="AI158" s="136">
        <v>-21.199999999999875</v>
      </c>
      <c r="AJ158" s="127">
        <v>256</v>
      </c>
      <c r="AK158" s="127">
        <v>261.7</v>
      </c>
      <c r="AL158" s="127">
        <v>255.7</v>
      </c>
      <c r="AM158" s="127">
        <v>261.2</v>
      </c>
      <c r="AN158" s="127">
        <v>251.375</v>
      </c>
      <c r="AO158" s="127">
        <v>2.5</v>
      </c>
      <c r="AP158" s="127">
        <v>0.89999999999998859</v>
      </c>
      <c r="AQ158" s="14">
        <v>86.2</v>
      </c>
      <c r="AR158" s="127" t="s">
        <v>618</v>
      </c>
      <c r="AS158" s="14">
        <v>13.599999999999369</v>
      </c>
      <c r="AT158" s="1">
        <v>262.10000000000002</v>
      </c>
      <c r="AU158" s="1">
        <v>262.3</v>
      </c>
      <c r="AV158" s="1">
        <v>259.10000000000002</v>
      </c>
      <c r="AW158" s="1">
        <v>259.39999999999998</v>
      </c>
      <c r="AX158" s="1">
        <v>262.10000000000002</v>
      </c>
      <c r="AY158" s="1">
        <v>262.3</v>
      </c>
      <c r="AZ158" s="1">
        <v>259.10000000000002</v>
      </c>
      <c r="BA158" s="1">
        <v>260.39999999999998</v>
      </c>
      <c r="BB158" s="8"/>
      <c r="BC158" s="8"/>
      <c r="BD158" s="62"/>
      <c r="BE158" s="62"/>
      <c r="BF158" s="8"/>
      <c r="BG158" s="8"/>
      <c r="BH158" s="62"/>
      <c r="BI158" s="62"/>
      <c r="BJ158" s="165"/>
      <c r="BK158" s="165"/>
      <c r="BL158" s="164"/>
      <c r="BM158" s="164"/>
      <c r="BN158" s="8"/>
      <c r="BO158" s="8"/>
      <c r="BP158" s="62"/>
      <c r="BQ158" s="62"/>
      <c r="BR158" s="1"/>
      <c r="BS158" s="1"/>
      <c r="BT158" s="1"/>
      <c r="BU158" s="1"/>
      <c r="BV158" s="86"/>
      <c r="BW158" s="1"/>
      <c r="BX158" s="1"/>
      <c r="BY158" s="1"/>
      <c r="BZ158" s="1"/>
      <c r="CA158" s="1"/>
      <c r="CB158" s="1"/>
      <c r="CC158" s="86">
        <v>81.95</v>
      </c>
      <c r="CD158" s="1">
        <v>258.5</v>
      </c>
      <c r="CE158" s="1">
        <v>570</v>
      </c>
      <c r="CF158" s="1">
        <v>326</v>
      </c>
      <c r="CG158" s="1">
        <v>1.7484662576687116</v>
      </c>
      <c r="CH158">
        <v>96.308999999999997</v>
      </c>
      <c r="CI158">
        <v>13546</v>
      </c>
      <c r="CJ158" s="101">
        <v>-1</v>
      </c>
      <c r="CK158" s="101">
        <v>-1</v>
      </c>
      <c r="CL158" s="1">
        <v>-0.79999999999995453</v>
      </c>
      <c r="CM158" s="1">
        <v>68</v>
      </c>
      <c r="CN158" s="14" t="s">
        <v>618</v>
      </c>
      <c r="CO158" s="14">
        <v>64.200000000000074</v>
      </c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</row>
    <row r="159" spans="1:176" s="12" customFormat="1">
      <c r="A159" s="1">
        <v>2013</v>
      </c>
      <c r="B159" s="1">
        <v>2</v>
      </c>
      <c r="C159" s="24">
        <v>41498</v>
      </c>
      <c r="D159" s="1">
        <v>262.89999999999998</v>
      </c>
      <c r="E159" s="1">
        <v>266.3</v>
      </c>
      <c r="F159" s="1">
        <v>261.3</v>
      </c>
      <c r="G159" s="1">
        <v>265.5</v>
      </c>
      <c r="H159" s="1">
        <v>106.11</v>
      </c>
      <c r="I159" s="1">
        <v>1</v>
      </c>
      <c r="J159" s="8"/>
      <c r="K159" s="8"/>
      <c r="L159" s="142"/>
      <c r="M159" s="142"/>
      <c r="N159" s="27">
        <v>5</v>
      </c>
      <c r="O159" s="27">
        <v>267.8</v>
      </c>
      <c r="P159" s="27">
        <v>255.2</v>
      </c>
      <c r="Q159" s="27" t="s">
        <v>618</v>
      </c>
      <c r="R159" s="27" t="s">
        <v>618</v>
      </c>
      <c r="S159" s="27" t="s">
        <v>618</v>
      </c>
      <c r="T159" s="27" t="s">
        <v>618</v>
      </c>
      <c r="U159" s="27" t="s">
        <v>618</v>
      </c>
      <c r="V159" s="158">
        <v>0</v>
      </c>
      <c r="W159" s="27">
        <v>79.999999999999943</v>
      </c>
      <c r="X159" s="27">
        <v>80.599999999999909</v>
      </c>
      <c r="Y159" s="27">
        <v>-0.59999999999996589</v>
      </c>
      <c r="Z159" s="29">
        <v>105.8</v>
      </c>
      <c r="AA159" s="139">
        <v>3</v>
      </c>
      <c r="AB159" s="151">
        <v>2.4854932301740851E-2</v>
      </c>
      <c r="AC159" s="136" t="s">
        <v>253</v>
      </c>
      <c r="AD159" s="136">
        <v>13</v>
      </c>
      <c r="AE159" s="136" t="s">
        <v>618</v>
      </c>
      <c r="AF159" s="136" t="s">
        <v>618</v>
      </c>
      <c r="AG159" s="136">
        <v>0</v>
      </c>
      <c r="AH159" s="136">
        <v>34.099999999999909</v>
      </c>
      <c r="AI159" s="136">
        <v>-21.199999999999875</v>
      </c>
      <c r="AJ159" s="127">
        <v>262.10000000000002</v>
      </c>
      <c r="AK159" s="127">
        <v>266.3</v>
      </c>
      <c r="AL159" s="127">
        <v>259.10000000000002</v>
      </c>
      <c r="AM159" s="127">
        <v>264.2</v>
      </c>
      <c r="AN159" s="127">
        <v>256.42500000000001</v>
      </c>
      <c r="AO159" s="127">
        <v>2.6000000000000227</v>
      </c>
      <c r="AP159" s="127" t="s">
        <v>618</v>
      </c>
      <c r="AQ159" s="14">
        <v>86.2</v>
      </c>
      <c r="AR159" s="127" t="s">
        <v>618</v>
      </c>
      <c r="AS159" s="14">
        <v>13.599999999999369</v>
      </c>
      <c r="AT159" s="1">
        <v>266</v>
      </c>
      <c r="AU159" s="1">
        <v>266</v>
      </c>
      <c r="AV159" s="1">
        <v>262.8</v>
      </c>
      <c r="AW159" s="1">
        <v>263.7</v>
      </c>
      <c r="AX159" s="1">
        <v>266</v>
      </c>
      <c r="AY159" s="1">
        <v>266</v>
      </c>
      <c r="AZ159" s="1">
        <v>260.8</v>
      </c>
      <c r="BA159" s="1">
        <v>261.10000000000002</v>
      </c>
      <c r="BB159" s="8"/>
      <c r="BC159" s="8"/>
      <c r="BD159" s="62"/>
      <c r="BE159" s="62"/>
      <c r="BF159" s="8"/>
      <c r="BG159" s="8"/>
      <c r="BH159" s="62"/>
      <c r="BI159" s="62"/>
      <c r="BJ159" s="165"/>
      <c r="BK159" s="165"/>
      <c r="BL159" s="164"/>
      <c r="BM159" s="164"/>
      <c r="BN159" s="8"/>
      <c r="BO159" s="8"/>
      <c r="BP159" s="62"/>
      <c r="BQ159" s="62"/>
      <c r="BR159" s="1"/>
      <c r="BS159" s="1"/>
      <c r="BT159" s="1"/>
      <c r="BU159" s="1"/>
      <c r="BV159" s="86"/>
      <c r="BW159" s="1"/>
      <c r="BX159" s="1"/>
      <c r="BY159" s="1"/>
      <c r="BZ159" s="1"/>
      <c r="CA159" s="1"/>
      <c r="CB159" s="1"/>
      <c r="CC159" s="86">
        <v>81.95</v>
      </c>
      <c r="CD159" s="1">
        <v>263.60000000000002</v>
      </c>
      <c r="CE159" s="1">
        <v>399</v>
      </c>
      <c r="CF159" s="1">
        <v>257</v>
      </c>
      <c r="CG159" s="1">
        <v>1.5525291828793775</v>
      </c>
      <c r="CH159">
        <v>97.123000000000005</v>
      </c>
      <c r="CI159">
        <v>13608</v>
      </c>
      <c r="CJ159" s="101">
        <v>-1</v>
      </c>
      <c r="CK159" s="101">
        <v>-1</v>
      </c>
      <c r="CL159" s="1">
        <v>1.8000000000000114</v>
      </c>
      <c r="CM159" s="1">
        <v>69.8</v>
      </c>
      <c r="CN159" s="14" t="s">
        <v>618</v>
      </c>
      <c r="CO159" s="14">
        <v>64.200000000000074</v>
      </c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</row>
    <row r="160" spans="1:176" s="12" customFormat="1">
      <c r="A160" s="1">
        <v>2013</v>
      </c>
      <c r="B160" s="1">
        <v>3</v>
      </c>
      <c r="C160" s="24">
        <v>41499</v>
      </c>
      <c r="D160" s="1">
        <v>264.2</v>
      </c>
      <c r="E160" s="1">
        <v>266.89999999999998</v>
      </c>
      <c r="F160" s="1">
        <v>262.8</v>
      </c>
      <c r="G160" s="1">
        <v>265.5</v>
      </c>
      <c r="H160" s="1">
        <v>106.83</v>
      </c>
      <c r="I160" s="1">
        <v>1</v>
      </c>
      <c r="J160" s="8"/>
      <c r="K160" s="8"/>
      <c r="L160" s="142"/>
      <c r="M160" s="142"/>
      <c r="N160" s="27">
        <v>4.0999999999999659</v>
      </c>
      <c r="O160" s="27">
        <v>270.5</v>
      </c>
      <c r="P160" s="27">
        <v>260.5</v>
      </c>
      <c r="Q160" s="27" t="s">
        <v>618</v>
      </c>
      <c r="R160" s="27" t="s">
        <v>618</v>
      </c>
      <c r="S160" s="27" t="s">
        <v>618</v>
      </c>
      <c r="T160" s="27" t="s">
        <v>618</v>
      </c>
      <c r="U160" s="27" t="s">
        <v>618</v>
      </c>
      <c r="V160" s="158">
        <v>0</v>
      </c>
      <c r="W160" s="27">
        <v>79.999999999999943</v>
      </c>
      <c r="X160" s="27">
        <v>80.599999999999909</v>
      </c>
      <c r="Y160" s="27">
        <v>-0.59999999999996589</v>
      </c>
      <c r="Z160" s="29">
        <v>106.93</v>
      </c>
      <c r="AA160" s="139">
        <v>2.5</v>
      </c>
      <c r="AB160" s="151">
        <v>1.3211286213079543E-3</v>
      </c>
      <c r="AC160" s="136">
        <v>0</v>
      </c>
      <c r="AD160" s="136">
        <v>13.2</v>
      </c>
      <c r="AE160" s="136" t="s">
        <v>618</v>
      </c>
      <c r="AF160" s="136" t="s">
        <v>618</v>
      </c>
      <c r="AG160" s="136">
        <v>0</v>
      </c>
      <c r="AH160" s="136">
        <v>34.099999999999909</v>
      </c>
      <c r="AI160" s="136">
        <v>-21.199999999999875</v>
      </c>
      <c r="AJ160" s="127">
        <v>266</v>
      </c>
      <c r="AK160" s="127">
        <v>266.39999999999998</v>
      </c>
      <c r="AL160" s="127">
        <v>260.8</v>
      </c>
      <c r="AM160" s="127">
        <v>265.10000000000002</v>
      </c>
      <c r="AN160" s="127">
        <v>260.45</v>
      </c>
      <c r="AO160" s="127">
        <v>1.3000000000000114</v>
      </c>
      <c r="AP160" s="127">
        <v>-0.19999999999997725</v>
      </c>
      <c r="AQ160" s="14">
        <v>86</v>
      </c>
      <c r="AR160" s="127" t="s">
        <v>618</v>
      </c>
      <c r="AS160" s="14">
        <v>13.599999999999369</v>
      </c>
      <c r="AT160" s="1">
        <v>266.39999999999998</v>
      </c>
      <c r="AU160" s="1">
        <v>268</v>
      </c>
      <c r="AV160" s="1">
        <v>265</v>
      </c>
      <c r="AW160" s="1">
        <v>267.89999999999998</v>
      </c>
      <c r="AX160" s="1">
        <v>266.39999999999998</v>
      </c>
      <c r="AY160" s="1">
        <v>269</v>
      </c>
      <c r="AZ160" s="1">
        <v>265</v>
      </c>
      <c r="BA160" s="1">
        <v>267.3</v>
      </c>
      <c r="BB160" s="8"/>
      <c r="BC160" s="8"/>
      <c r="BD160" s="62"/>
      <c r="BE160" s="62"/>
      <c r="BF160" s="8"/>
      <c r="BG160" s="8"/>
      <c r="BH160" s="62"/>
      <c r="BI160" s="62"/>
      <c r="BJ160" s="165"/>
      <c r="BK160" s="165"/>
      <c r="BL160" s="164"/>
      <c r="BM160" s="164"/>
      <c r="BN160" s="8"/>
      <c r="BO160" s="8"/>
      <c r="BP160" s="62"/>
      <c r="BQ160" s="62"/>
      <c r="BR160" s="1"/>
      <c r="BS160" s="1"/>
      <c r="BT160" s="1"/>
      <c r="BU160" s="1"/>
      <c r="BV160" s="86"/>
      <c r="BW160" s="1"/>
      <c r="BX160" s="1"/>
      <c r="BY160" s="1"/>
      <c r="BZ160" s="1"/>
      <c r="CA160" s="1"/>
      <c r="CB160" s="1"/>
      <c r="CC160" s="86">
        <v>82</v>
      </c>
      <c r="CD160" s="1">
        <v>264.3</v>
      </c>
      <c r="CE160" s="1">
        <v>374</v>
      </c>
      <c r="CF160" s="1">
        <v>257</v>
      </c>
      <c r="CG160" s="1">
        <v>1.4552529182879377</v>
      </c>
      <c r="CH160">
        <v>98.28</v>
      </c>
      <c r="CI160">
        <v>13960</v>
      </c>
      <c r="CJ160" s="101">
        <v>-1</v>
      </c>
      <c r="CK160" s="101">
        <v>-1</v>
      </c>
      <c r="CL160" s="1">
        <v>-0.10000000000002274</v>
      </c>
      <c r="CM160" s="1">
        <v>69.7</v>
      </c>
      <c r="CN160" s="14" t="s">
        <v>618</v>
      </c>
      <c r="CO160" s="14">
        <v>64.200000000000074</v>
      </c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</row>
    <row r="161" spans="1:176" s="12" customFormat="1">
      <c r="A161" s="1">
        <v>2013</v>
      </c>
      <c r="B161" s="1">
        <v>4</v>
      </c>
      <c r="C161" s="24">
        <v>41500</v>
      </c>
      <c r="D161" s="1">
        <v>266.5</v>
      </c>
      <c r="E161" s="1">
        <v>268.5</v>
      </c>
      <c r="F161" s="1">
        <v>262.7</v>
      </c>
      <c r="G161" s="1">
        <v>266.3</v>
      </c>
      <c r="H161" s="1">
        <v>106.85</v>
      </c>
      <c r="I161" s="1">
        <v>1</v>
      </c>
      <c r="J161" s="8"/>
      <c r="K161" s="8"/>
      <c r="L161" s="142"/>
      <c r="M161" s="142"/>
      <c r="N161" s="27">
        <v>5.8000000000000114</v>
      </c>
      <c r="O161" s="27">
        <v>269.60000000000002</v>
      </c>
      <c r="P161" s="27">
        <v>261.39999999999998</v>
      </c>
      <c r="Q161" s="27" t="s">
        <v>618</v>
      </c>
      <c r="R161" s="27" t="s">
        <v>618</v>
      </c>
      <c r="S161" s="27" t="s">
        <v>618</v>
      </c>
      <c r="T161" s="27" t="s">
        <v>618</v>
      </c>
      <c r="U161" s="27" t="s">
        <v>618</v>
      </c>
      <c r="V161" s="158">
        <v>0</v>
      </c>
      <c r="W161" s="27">
        <v>79.999999999999943</v>
      </c>
      <c r="X161" s="27">
        <v>80.599999999999909</v>
      </c>
      <c r="Y161" s="27">
        <v>-0.59999999999996589</v>
      </c>
      <c r="Z161" s="29">
        <v>106.47</v>
      </c>
      <c r="AA161" s="139">
        <v>3.5</v>
      </c>
      <c r="AB161" s="151">
        <v>6.785411365564098E-3</v>
      </c>
      <c r="AC161" s="136" t="s">
        <v>253</v>
      </c>
      <c r="AD161" s="136">
        <v>13.2</v>
      </c>
      <c r="AE161" s="136" t="s">
        <v>618</v>
      </c>
      <c r="AF161" s="136">
        <v>0.89999999999997726</v>
      </c>
      <c r="AG161" s="136">
        <v>0.89999999999997726</v>
      </c>
      <c r="AH161" s="136">
        <v>34.999999999999886</v>
      </c>
      <c r="AI161" s="136">
        <v>-20.299999999999898</v>
      </c>
      <c r="AJ161" s="127">
        <v>266.39999999999998</v>
      </c>
      <c r="AK161" s="127">
        <v>269</v>
      </c>
      <c r="AL161" s="127">
        <v>265</v>
      </c>
      <c r="AM161" s="127">
        <v>267</v>
      </c>
      <c r="AN161" s="127">
        <v>264.375</v>
      </c>
      <c r="AO161" s="127">
        <v>0.19999999999998863</v>
      </c>
      <c r="AP161" s="127" t="s">
        <v>618</v>
      </c>
      <c r="AQ161" s="14">
        <v>86</v>
      </c>
      <c r="AR161" s="127" t="s">
        <v>618</v>
      </c>
      <c r="AS161" s="14">
        <v>13.599999999999369</v>
      </c>
      <c r="AT161" s="1">
        <v>264.10000000000002</v>
      </c>
      <c r="AU161" s="1">
        <v>265.5</v>
      </c>
      <c r="AV161" s="1">
        <v>264</v>
      </c>
      <c r="AW161" s="1">
        <v>264.3</v>
      </c>
      <c r="AX161" s="1">
        <v>264.10000000000002</v>
      </c>
      <c r="AY161" s="1">
        <v>265.5</v>
      </c>
      <c r="AZ161" s="1">
        <v>263.2</v>
      </c>
      <c r="BA161" s="1">
        <v>263.2</v>
      </c>
      <c r="BB161" s="8"/>
      <c r="BC161" s="8"/>
      <c r="BD161" s="62"/>
      <c r="BE161" s="62"/>
      <c r="BF161" s="8"/>
      <c r="BG161" s="8"/>
      <c r="BH161" s="62"/>
      <c r="BI161" s="62"/>
      <c r="BJ161" s="165"/>
      <c r="BK161" s="165"/>
      <c r="BL161" s="164"/>
      <c r="BM161" s="164"/>
      <c r="BN161" s="8"/>
      <c r="BO161" s="8"/>
      <c r="BP161" s="62"/>
      <c r="BQ161" s="62"/>
      <c r="BR161" s="1"/>
      <c r="BS161" s="1"/>
      <c r="BT161" s="1"/>
      <c r="BU161" s="1"/>
      <c r="BV161" s="86"/>
      <c r="BW161" s="1"/>
      <c r="BX161" s="1"/>
      <c r="BY161" s="1"/>
      <c r="BZ161" s="1"/>
      <c r="CA161" s="1"/>
      <c r="CB161" s="1"/>
      <c r="CC161" s="86">
        <v>82.95</v>
      </c>
      <c r="CD161" s="1">
        <v>266.3</v>
      </c>
      <c r="CE161" s="1">
        <v>385</v>
      </c>
      <c r="CF161" s="1">
        <v>279</v>
      </c>
      <c r="CG161" s="1">
        <v>1.3799283154121864</v>
      </c>
      <c r="CH161">
        <v>98.1</v>
      </c>
      <c r="CI161">
        <v>13877</v>
      </c>
      <c r="CJ161" s="101">
        <v>-1</v>
      </c>
      <c r="CK161" s="101">
        <v>-1</v>
      </c>
      <c r="CL161" s="1">
        <v>1</v>
      </c>
      <c r="CM161" s="1">
        <v>70.7</v>
      </c>
      <c r="CN161" s="14" t="s">
        <v>618</v>
      </c>
      <c r="CO161" s="14">
        <v>64.200000000000074</v>
      </c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</row>
    <row r="162" spans="1:176" s="12" customFormat="1">
      <c r="A162" s="1">
        <v>2013</v>
      </c>
      <c r="B162" s="1">
        <v>5</v>
      </c>
      <c r="C162" s="24">
        <v>41501</v>
      </c>
      <c r="D162" s="1">
        <v>263.10000000000002</v>
      </c>
      <c r="E162" s="1">
        <v>267.39999999999998</v>
      </c>
      <c r="F162" s="1">
        <v>262.8</v>
      </c>
      <c r="G162" s="1">
        <v>264.89999999999998</v>
      </c>
      <c r="H162" s="1">
        <v>107.33</v>
      </c>
      <c r="I162" s="1">
        <v>1</v>
      </c>
      <c r="J162" s="8"/>
      <c r="K162" s="8"/>
      <c r="L162" s="142"/>
      <c r="M162" s="142"/>
      <c r="N162" s="27">
        <v>4.5999999999999659</v>
      </c>
      <c r="O162" s="27">
        <v>272.10000000000002</v>
      </c>
      <c r="P162" s="27">
        <v>260.5</v>
      </c>
      <c r="Q162" s="27" t="s">
        <v>618</v>
      </c>
      <c r="R162" s="27" t="s">
        <v>618</v>
      </c>
      <c r="S162" s="27" t="s">
        <v>618</v>
      </c>
      <c r="T162" s="27" t="s">
        <v>618</v>
      </c>
      <c r="U162" s="27" t="s">
        <v>618</v>
      </c>
      <c r="V162" s="158">
        <v>0</v>
      </c>
      <c r="W162" s="27">
        <v>79.999999999999943</v>
      </c>
      <c r="X162" s="27">
        <v>80.599999999999909</v>
      </c>
      <c r="Y162" s="27">
        <v>-0.59999999999996589</v>
      </c>
      <c r="Z162" s="29">
        <v>107.55</v>
      </c>
      <c r="AA162" s="139">
        <v>2.8</v>
      </c>
      <c r="AB162" s="151">
        <v>1.8721332958904213E-4</v>
      </c>
      <c r="AC162" s="136">
        <v>0</v>
      </c>
      <c r="AD162" s="136">
        <v>13.3</v>
      </c>
      <c r="AE162" s="136" t="s">
        <v>618</v>
      </c>
      <c r="AF162" s="136" t="s">
        <v>618</v>
      </c>
      <c r="AG162" s="136">
        <v>0</v>
      </c>
      <c r="AH162" s="136">
        <v>34.999999999999886</v>
      </c>
      <c r="AI162" s="136">
        <v>-20.299999999999898</v>
      </c>
      <c r="AJ162" s="127">
        <v>264.10000000000002</v>
      </c>
      <c r="AK162" s="127">
        <v>267.39999999999998</v>
      </c>
      <c r="AL162" s="127">
        <v>263.10000000000002</v>
      </c>
      <c r="AM162" s="127">
        <v>266</v>
      </c>
      <c r="AN162" s="127">
        <v>265.57499999999999</v>
      </c>
      <c r="AO162" s="127">
        <v>1.7999999999999545</v>
      </c>
      <c r="AP162" s="127" t="s">
        <v>618</v>
      </c>
      <c r="AQ162" s="14">
        <v>86</v>
      </c>
      <c r="AR162" s="127" t="s">
        <v>618</v>
      </c>
      <c r="AS162" s="14">
        <v>13.599999999999369</v>
      </c>
      <c r="AT162" s="1">
        <v>264.10000000000002</v>
      </c>
      <c r="AU162" s="1">
        <v>264.39999999999998</v>
      </c>
      <c r="AV162" s="1">
        <v>263.10000000000002</v>
      </c>
      <c r="AW162" s="1">
        <v>264.39999999999998</v>
      </c>
      <c r="AX162" s="1">
        <v>264.10000000000002</v>
      </c>
      <c r="AY162" s="1">
        <v>265.3</v>
      </c>
      <c r="AZ162" s="1">
        <v>263.10000000000002</v>
      </c>
      <c r="BA162" s="1">
        <v>264.3</v>
      </c>
      <c r="BB162" s="8"/>
      <c r="BC162" s="8"/>
      <c r="BD162" s="62"/>
      <c r="BE162" s="62"/>
      <c r="BF162" s="8"/>
      <c r="BG162" s="8"/>
      <c r="BH162" s="62"/>
      <c r="BI162" s="62"/>
      <c r="BJ162" s="165"/>
      <c r="BK162" s="165"/>
      <c r="BL162" s="164"/>
      <c r="BM162" s="164"/>
      <c r="BN162" s="8"/>
      <c r="BO162" s="8"/>
      <c r="BP162" s="62"/>
      <c r="BQ162" s="62"/>
      <c r="BR162" s="1"/>
      <c r="BS162" s="1"/>
      <c r="BT162" s="1"/>
      <c r="BU162" s="1"/>
      <c r="BV162" s="86"/>
      <c r="BW162" s="1"/>
      <c r="BX162" s="1"/>
      <c r="BY162" s="1"/>
      <c r="BZ162" s="1"/>
      <c r="CA162" s="1"/>
      <c r="CB162" s="1"/>
      <c r="CC162" s="86">
        <v>82.15</v>
      </c>
      <c r="CD162" s="1">
        <v>267.3</v>
      </c>
      <c r="CE162" s="1">
        <v>306</v>
      </c>
      <c r="CF162" s="1">
        <v>309</v>
      </c>
      <c r="CG162" s="1">
        <v>0.99029126213592233</v>
      </c>
      <c r="CH162">
        <v>97.275000000000006</v>
      </c>
      <c r="CI162">
        <v>13514</v>
      </c>
      <c r="CJ162" s="101">
        <v>-1</v>
      </c>
      <c r="CK162" s="101">
        <v>-1</v>
      </c>
      <c r="CL162" s="1">
        <v>1.4000000000000341</v>
      </c>
      <c r="CM162" s="1">
        <v>72.099999999999994</v>
      </c>
      <c r="CN162" s="14" t="s">
        <v>618</v>
      </c>
      <c r="CO162" s="14">
        <v>64.200000000000074</v>
      </c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</row>
    <row r="163" spans="1:176" s="12" customFormat="1">
      <c r="A163" s="1">
        <v>2013</v>
      </c>
      <c r="B163" s="1">
        <v>6</v>
      </c>
      <c r="C163" s="24">
        <v>41502</v>
      </c>
      <c r="D163" s="1">
        <v>262.7</v>
      </c>
      <c r="E163" s="1">
        <v>269</v>
      </c>
      <c r="F163" s="1">
        <v>261.60000000000002</v>
      </c>
      <c r="G163" s="1">
        <v>267</v>
      </c>
      <c r="H163" s="1">
        <v>107.29</v>
      </c>
      <c r="I163" s="1">
        <v>1</v>
      </c>
      <c r="J163" s="8"/>
      <c r="K163" s="8"/>
      <c r="L163" s="142"/>
      <c r="M163" s="142"/>
      <c r="N163" s="27">
        <v>7.3999999999999773</v>
      </c>
      <c r="O163" s="27">
        <v>269.5</v>
      </c>
      <c r="P163" s="27">
        <v>260.3</v>
      </c>
      <c r="Q163" s="27" t="s">
        <v>618</v>
      </c>
      <c r="R163" s="27" t="s">
        <v>618</v>
      </c>
      <c r="S163" s="27" t="s">
        <v>618</v>
      </c>
      <c r="T163" s="27" t="s">
        <v>618</v>
      </c>
      <c r="U163" s="27" t="s">
        <v>618</v>
      </c>
      <c r="V163" s="158">
        <v>0</v>
      </c>
      <c r="W163" s="27">
        <v>79.999999999999943</v>
      </c>
      <c r="X163" s="27">
        <v>80.599999999999909</v>
      </c>
      <c r="Y163" s="27">
        <v>-0.59999999999996589</v>
      </c>
      <c r="Z163" s="29">
        <v>107.29</v>
      </c>
      <c r="AA163" s="139">
        <v>4.4000000000000004</v>
      </c>
      <c r="AB163" s="151">
        <v>4.4922788956480719E-3</v>
      </c>
      <c r="AC163" s="136" t="s">
        <v>253</v>
      </c>
      <c r="AD163" s="136">
        <v>13.2</v>
      </c>
      <c r="AE163" s="136" t="s">
        <v>618</v>
      </c>
      <c r="AF163" s="136" t="s">
        <v>618</v>
      </c>
      <c r="AG163" s="136">
        <v>0</v>
      </c>
      <c r="AH163" s="136">
        <v>34.999999999999886</v>
      </c>
      <c r="AI163" s="136">
        <v>-20.299999999999898</v>
      </c>
      <c r="AJ163" s="127">
        <v>264.10000000000002</v>
      </c>
      <c r="AK163" s="127">
        <v>265.3</v>
      </c>
      <c r="AL163" s="127">
        <v>261.60000000000002</v>
      </c>
      <c r="AM163" s="127">
        <v>262.8</v>
      </c>
      <c r="AN163" s="127">
        <v>265.22500000000002</v>
      </c>
      <c r="AO163" s="127">
        <v>4.3000000000000114</v>
      </c>
      <c r="AP163" s="127">
        <v>2.2999999999999661</v>
      </c>
      <c r="AQ163" s="14">
        <v>88.3</v>
      </c>
      <c r="AR163" s="127" t="s">
        <v>618</v>
      </c>
      <c r="AS163" s="14">
        <v>13.599999999999369</v>
      </c>
      <c r="AT163" s="1">
        <v>266.3</v>
      </c>
      <c r="AU163" s="1">
        <v>266.3</v>
      </c>
      <c r="AV163" s="1">
        <v>265.10000000000002</v>
      </c>
      <c r="AW163" s="1">
        <v>265.5</v>
      </c>
      <c r="AX163" s="1">
        <v>266.3</v>
      </c>
      <c r="AY163" s="1">
        <v>266.7</v>
      </c>
      <c r="AZ163" s="1">
        <v>264.7</v>
      </c>
      <c r="BA163" s="1">
        <v>266</v>
      </c>
      <c r="BB163" s="8"/>
      <c r="BC163" s="8"/>
      <c r="BD163" s="62"/>
      <c r="BE163" s="62"/>
      <c r="BF163" s="8"/>
      <c r="BG163" s="8"/>
      <c r="BH163" s="62"/>
      <c r="BI163" s="62"/>
      <c r="BJ163" s="165"/>
      <c r="BK163" s="165"/>
      <c r="BL163" s="164"/>
      <c r="BM163" s="164"/>
      <c r="BN163" s="8"/>
      <c r="BO163" s="8"/>
      <c r="BP163" s="62"/>
      <c r="BQ163" s="62"/>
      <c r="BR163" s="1"/>
      <c r="BS163" s="1"/>
      <c r="BT163" s="1"/>
      <c r="BU163" s="1"/>
      <c r="BV163" s="86"/>
      <c r="BW163" s="1"/>
      <c r="BX163" s="1"/>
      <c r="BY163" s="1"/>
      <c r="BZ163" s="1"/>
      <c r="CA163" s="1"/>
      <c r="CB163" s="1"/>
      <c r="CC163" s="86">
        <v>82.8</v>
      </c>
      <c r="CD163" s="1">
        <v>262.8</v>
      </c>
      <c r="CE163" s="1">
        <v>329</v>
      </c>
      <c r="CF163" s="1">
        <v>366</v>
      </c>
      <c r="CG163" s="1">
        <v>0.89890710382513661</v>
      </c>
      <c r="CH163">
        <v>97.61</v>
      </c>
      <c r="CI163">
        <v>13619</v>
      </c>
      <c r="CJ163" s="101">
        <v>-1</v>
      </c>
      <c r="CK163" s="101">
        <v>-1</v>
      </c>
      <c r="CL163" s="1">
        <v>-1.5999999999999659</v>
      </c>
      <c r="CM163" s="1">
        <v>70.500000000000057</v>
      </c>
      <c r="CN163" s="14" t="s">
        <v>618</v>
      </c>
      <c r="CO163" s="14">
        <v>64.200000000000074</v>
      </c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</row>
    <row r="164" spans="1:176" s="12" customFormat="1">
      <c r="A164" s="1">
        <v>2013</v>
      </c>
      <c r="B164" s="1">
        <v>2</v>
      </c>
      <c r="C164" s="24">
        <v>41505</v>
      </c>
      <c r="D164" s="1">
        <v>267.89999999999998</v>
      </c>
      <c r="E164" s="1">
        <v>268.8</v>
      </c>
      <c r="F164" s="1">
        <v>266.3</v>
      </c>
      <c r="G164" s="1">
        <v>266.60000000000002</v>
      </c>
      <c r="H164" s="1">
        <v>106.86</v>
      </c>
      <c r="I164" s="1">
        <v>1</v>
      </c>
      <c r="J164" s="8"/>
      <c r="K164" s="8"/>
      <c r="L164" s="142"/>
      <c r="M164" s="142"/>
      <c r="N164" s="27">
        <v>2.5</v>
      </c>
      <c r="O164" s="27">
        <v>274.39999999999998</v>
      </c>
      <c r="P164" s="27">
        <v>259.60000000000002</v>
      </c>
      <c r="Q164" s="27" t="s">
        <v>618</v>
      </c>
      <c r="R164" s="27" t="s">
        <v>618</v>
      </c>
      <c r="S164" s="27" t="s">
        <v>618</v>
      </c>
      <c r="T164" s="27" t="s">
        <v>618</v>
      </c>
      <c r="U164" s="27" t="s">
        <v>618</v>
      </c>
      <c r="V164" s="158">
        <v>0</v>
      </c>
      <c r="W164" s="27">
        <v>79.999999999999943</v>
      </c>
      <c r="X164" s="27">
        <v>80.599999999999909</v>
      </c>
      <c r="Y164" s="27">
        <v>-0.59999999999996589</v>
      </c>
      <c r="Z164" s="29">
        <v>107.05</v>
      </c>
      <c r="AA164" s="139">
        <v>1.5</v>
      </c>
      <c r="AB164" s="151">
        <v>3.7268238144039234E-4</v>
      </c>
      <c r="AC164" s="136">
        <v>0</v>
      </c>
      <c r="AD164" s="136">
        <v>13.3</v>
      </c>
      <c r="AE164" s="136" t="s">
        <v>618</v>
      </c>
      <c r="AF164" s="136" t="s">
        <v>618</v>
      </c>
      <c r="AG164" s="136">
        <v>0</v>
      </c>
      <c r="AH164" s="136">
        <v>34.999999999999886</v>
      </c>
      <c r="AI164" s="136">
        <v>-20.299999999999898</v>
      </c>
      <c r="AJ164" s="127">
        <v>266.3</v>
      </c>
      <c r="AK164" s="127">
        <v>268.7</v>
      </c>
      <c r="AL164" s="127">
        <v>264.7</v>
      </c>
      <c r="AM164" s="127">
        <v>267.5</v>
      </c>
      <c r="AN164" s="127">
        <v>265.82499999999999</v>
      </c>
      <c r="AO164" s="127">
        <v>1.2999999999999545</v>
      </c>
      <c r="AP164" s="127" t="s">
        <v>618</v>
      </c>
      <c r="AQ164" s="14">
        <v>88.3</v>
      </c>
      <c r="AR164" s="127" t="s">
        <v>618</v>
      </c>
      <c r="AS164" s="14">
        <v>13.599999999999369</v>
      </c>
      <c r="AT164" s="1">
        <v>265.89999999999998</v>
      </c>
      <c r="AU164" s="1">
        <v>266.39999999999998</v>
      </c>
      <c r="AV164" s="1">
        <v>265.5</v>
      </c>
      <c r="AW164" s="1">
        <v>266.2</v>
      </c>
      <c r="AX164" s="1">
        <v>265.89999999999998</v>
      </c>
      <c r="AY164" s="1">
        <v>266.39999999999998</v>
      </c>
      <c r="AZ164" s="1">
        <v>265.3</v>
      </c>
      <c r="BA164" s="1">
        <v>266</v>
      </c>
      <c r="BB164" s="8"/>
      <c r="BC164" s="8"/>
      <c r="BD164" s="62"/>
      <c r="BE164" s="62"/>
      <c r="BF164" s="8"/>
      <c r="BG164" s="8"/>
      <c r="BH164" s="62"/>
      <c r="BI164" s="62"/>
      <c r="BJ164" s="165"/>
      <c r="BK164" s="165"/>
      <c r="BL164" s="164"/>
      <c r="BM164" s="164"/>
      <c r="BN164" s="8"/>
      <c r="BO164" s="8"/>
      <c r="BP164" s="62"/>
      <c r="BQ164" s="62"/>
      <c r="BR164" s="1"/>
      <c r="BS164" s="1"/>
      <c r="BT164" s="1"/>
      <c r="BU164" s="1"/>
      <c r="BV164" s="86"/>
      <c r="BW164" s="1"/>
      <c r="BX164" s="1"/>
      <c r="BY164" s="1"/>
      <c r="BZ164" s="1"/>
      <c r="CA164" s="1"/>
      <c r="CB164" s="1"/>
      <c r="CC164" s="86">
        <v>82.9</v>
      </c>
      <c r="CD164" s="1">
        <v>268</v>
      </c>
      <c r="CE164" s="1">
        <v>451</v>
      </c>
      <c r="CF164" s="1">
        <v>306</v>
      </c>
      <c r="CG164" s="1">
        <v>1.4738562091503269</v>
      </c>
      <c r="CH164">
        <v>97.64</v>
      </c>
      <c r="CI164">
        <v>13576</v>
      </c>
      <c r="CJ164" s="101">
        <v>-1</v>
      </c>
      <c r="CK164" s="101">
        <v>-1</v>
      </c>
      <c r="CL164" s="1">
        <v>0.89999999999997726</v>
      </c>
      <c r="CM164" s="1">
        <v>71.400000000000006</v>
      </c>
      <c r="CN164" s="14" t="s">
        <v>618</v>
      </c>
      <c r="CO164" s="14">
        <v>64.200000000000074</v>
      </c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</row>
    <row r="165" spans="1:176" s="12" customFormat="1">
      <c r="A165" s="1">
        <v>2013</v>
      </c>
      <c r="B165" s="1">
        <v>3</v>
      </c>
      <c r="C165" s="24">
        <v>41506</v>
      </c>
      <c r="D165" s="1">
        <v>265</v>
      </c>
      <c r="E165" s="1">
        <v>265.2</v>
      </c>
      <c r="F165" s="1">
        <v>259</v>
      </c>
      <c r="G165" s="1">
        <v>260.89999999999998</v>
      </c>
      <c r="H165" s="1">
        <v>105.11</v>
      </c>
      <c r="I165" s="1">
        <v>1</v>
      </c>
      <c r="J165" s="8"/>
      <c r="K165" s="8"/>
      <c r="L165" s="142"/>
      <c r="M165" s="142"/>
      <c r="N165" s="27">
        <v>6.1999999999999886</v>
      </c>
      <c r="O165" s="27">
        <v>269.10000000000002</v>
      </c>
      <c r="P165" s="27">
        <v>264.10000000000002</v>
      </c>
      <c r="Q165" s="27" t="s">
        <v>618</v>
      </c>
      <c r="R165" s="27" t="s">
        <v>618</v>
      </c>
      <c r="S165" s="27" t="s">
        <v>618</v>
      </c>
      <c r="T165" s="27" t="s">
        <v>618</v>
      </c>
      <c r="U165" s="27" t="s">
        <v>618</v>
      </c>
      <c r="V165" s="158">
        <v>0</v>
      </c>
      <c r="W165" s="27">
        <v>79.999999999999943</v>
      </c>
      <c r="X165" s="27">
        <v>80.599999999999909</v>
      </c>
      <c r="Y165" s="27">
        <v>-0.59999999999996589</v>
      </c>
      <c r="Z165" s="29">
        <v>106.06</v>
      </c>
      <c r="AA165" s="139">
        <v>3.7</v>
      </c>
      <c r="AB165" s="151">
        <v>4.0078292478330502E-3</v>
      </c>
      <c r="AC165" s="136" t="s">
        <v>255</v>
      </c>
      <c r="AD165" s="136">
        <v>13.3</v>
      </c>
      <c r="AE165" s="136" t="s">
        <v>618</v>
      </c>
      <c r="AF165" s="136" t="s">
        <v>618</v>
      </c>
      <c r="AG165" s="136">
        <v>0</v>
      </c>
      <c r="AH165" s="136">
        <v>34.999999999999886</v>
      </c>
      <c r="AI165" s="136">
        <v>-20.299999999999898</v>
      </c>
      <c r="AJ165" s="127">
        <v>265.89999999999998</v>
      </c>
      <c r="AK165" s="127">
        <v>266.39999999999998</v>
      </c>
      <c r="AL165" s="127">
        <v>263.7</v>
      </c>
      <c r="AM165" s="127">
        <v>264.5</v>
      </c>
      <c r="AN165" s="127">
        <v>265.2</v>
      </c>
      <c r="AO165" s="127">
        <v>4.1000000000000227</v>
      </c>
      <c r="AP165" s="127" t="s">
        <v>618</v>
      </c>
      <c r="AQ165" s="14">
        <v>88.3</v>
      </c>
      <c r="AR165" s="127">
        <v>3.6999999999999886</v>
      </c>
      <c r="AS165" s="14">
        <v>17.299999999999358</v>
      </c>
      <c r="AT165" s="1">
        <v>259.10000000000002</v>
      </c>
      <c r="AU165" s="1">
        <v>259.89999999999998</v>
      </c>
      <c r="AV165" s="1">
        <v>258.60000000000002</v>
      </c>
      <c r="AW165" s="1">
        <v>259.7</v>
      </c>
      <c r="AX165" s="1">
        <v>259.10000000000002</v>
      </c>
      <c r="AY165" s="1">
        <v>260</v>
      </c>
      <c r="AZ165" s="1">
        <v>258.60000000000002</v>
      </c>
      <c r="BA165" s="1">
        <v>259.10000000000002</v>
      </c>
      <c r="BB165" s="8"/>
      <c r="BC165" s="8"/>
      <c r="BD165" s="62"/>
      <c r="BE165" s="62"/>
      <c r="BF165" s="8"/>
      <c r="BG165" s="8"/>
      <c r="BH165" s="62"/>
      <c r="BI165" s="62"/>
      <c r="BJ165" s="165"/>
      <c r="BK165" s="165"/>
      <c r="BL165" s="164"/>
      <c r="BM165" s="164"/>
      <c r="BN165" s="8"/>
      <c r="BO165" s="8"/>
      <c r="BP165" s="62"/>
      <c r="BQ165" s="62"/>
      <c r="BR165" s="1"/>
      <c r="BS165" s="1"/>
      <c r="BT165" s="1"/>
      <c r="BU165" s="1"/>
      <c r="BV165" s="86"/>
      <c r="BW165" s="1"/>
      <c r="BX165" s="1"/>
      <c r="BY165" s="1"/>
      <c r="BZ165" s="1"/>
      <c r="CA165" s="1"/>
      <c r="CB165" s="1"/>
      <c r="CC165" s="86">
        <v>82.1</v>
      </c>
      <c r="CD165" s="1">
        <v>264.60000000000002</v>
      </c>
      <c r="CE165" s="1">
        <v>570</v>
      </c>
      <c r="CF165" s="1">
        <v>426</v>
      </c>
      <c r="CG165" s="1">
        <v>1.3380281690140845</v>
      </c>
      <c r="CH165">
        <v>97.31</v>
      </c>
      <c r="CI165">
        <v>13392</v>
      </c>
      <c r="CJ165" s="101">
        <v>-1</v>
      </c>
      <c r="CK165" s="101">
        <v>-1</v>
      </c>
      <c r="CL165" s="1">
        <v>-0.59999999999996589</v>
      </c>
      <c r="CM165" s="1">
        <v>70.800000000000068</v>
      </c>
      <c r="CN165" s="14" t="s">
        <v>618</v>
      </c>
      <c r="CO165" s="14">
        <v>64.200000000000074</v>
      </c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</row>
    <row r="166" spans="1:176" s="12" customFormat="1">
      <c r="A166" s="1">
        <v>2013</v>
      </c>
      <c r="B166" s="1">
        <v>4</v>
      </c>
      <c r="C166" s="24">
        <v>41507</v>
      </c>
      <c r="D166" s="1">
        <v>259.7</v>
      </c>
      <c r="E166" s="1">
        <v>263.7</v>
      </c>
      <c r="F166" s="1">
        <v>257.89999999999998</v>
      </c>
      <c r="G166" s="1">
        <v>261.2</v>
      </c>
      <c r="H166" s="1">
        <v>103.85</v>
      </c>
      <c r="I166" s="1">
        <v>1</v>
      </c>
      <c r="J166" s="8"/>
      <c r="K166" s="8"/>
      <c r="L166" s="142"/>
      <c r="M166" s="142"/>
      <c r="N166" s="27">
        <v>5.8000000000000114</v>
      </c>
      <c r="O166" s="27">
        <v>267.10000000000002</v>
      </c>
      <c r="P166" s="27">
        <v>254.7</v>
      </c>
      <c r="Q166" s="27" t="s">
        <v>618</v>
      </c>
      <c r="R166" s="27" t="s">
        <v>618</v>
      </c>
      <c r="S166" s="27" t="s">
        <v>618</v>
      </c>
      <c r="T166" s="27" t="s">
        <v>618</v>
      </c>
      <c r="U166" s="27" t="s">
        <v>618</v>
      </c>
      <c r="V166" s="158">
        <v>0</v>
      </c>
      <c r="W166" s="27">
        <v>79.999999999999943</v>
      </c>
      <c r="X166" s="27">
        <v>80.599999999999909</v>
      </c>
      <c r="Y166" s="27">
        <v>-0.59999999999996589</v>
      </c>
      <c r="Z166" s="29">
        <v>104.63</v>
      </c>
      <c r="AA166" s="139">
        <v>3.5</v>
      </c>
      <c r="AB166" s="151">
        <v>1.6376567471457992E-2</v>
      </c>
      <c r="AC166" s="136" t="s">
        <v>255</v>
      </c>
      <c r="AD166" s="136">
        <v>13</v>
      </c>
      <c r="AE166" s="136">
        <v>-3.0999999999999659</v>
      </c>
      <c r="AF166" s="136" t="s">
        <v>618</v>
      </c>
      <c r="AG166" s="136">
        <v>-3.0999999999999659</v>
      </c>
      <c r="AH166" s="136">
        <v>31.89999999999992</v>
      </c>
      <c r="AI166" s="136">
        <v>-23.399999999999864</v>
      </c>
      <c r="AJ166" s="127">
        <v>259.10000000000002</v>
      </c>
      <c r="AK166" s="127">
        <v>262.5</v>
      </c>
      <c r="AL166" s="127">
        <v>258.60000000000002</v>
      </c>
      <c r="AM166" s="127">
        <v>260.60000000000002</v>
      </c>
      <c r="AN166" s="127">
        <v>263.85000000000002</v>
      </c>
      <c r="AO166" s="127">
        <v>1.5</v>
      </c>
      <c r="AP166" s="127">
        <v>-2.4999999999999885</v>
      </c>
      <c r="AQ166" s="14">
        <v>85.8</v>
      </c>
      <c r="AR166" s="127">
        <v>-2</v>
      </c>
      <c r="AS166" s="14">
        <v>15.299999999999358</v>
      </c>
      <c r="AT166" s="1">
        <v>260.2</v>
      </c>
      <c r="AU166" s="1">
        <v>261.5</v>
      </c>
      <c r="AV166" s="1">
        <v>259.89999999999998</v>
      </c>
      <c r="AW166" s="1">
        <v>261.3</v>
      </c>
      <c r="AX166" s="1">
        <v>260.2</v>
      </c>
      <c r="AY166" s="1">
        <v>261.5</v>
      </c>
      <c r="AZ166" s="1">
        <v>259.89999999999998</v>
      </c>
      <c r="BA166" s="1">
        <v>261.10000000000002</v>
      </c>
      <c r="BB166" s="8"/>
      <c r="BC166" s="8"/>
      <c r="BD166" s="62"/>
      <c r="BE166" s="62"/>
      <c r="BF166" s="8"/>
      <c r="BG166" s="8"/>
      <c r="BH166" s="62"/>
      <c r="BI166" s="62"/>
      <c r="BJ166" s="165"/>
      <c r="BK166" s="165"/>
      <c r="BL166" s="164"/>
      <c r="BM166" s="164"/>
      <c r="BN166" s="8"/>
      <c r="BO166" s="8"/>
      <c r="BP166" s="62"/>
      <c r="BQ166" s="62"/>
      <c r="BR166" s="1"/>
      <c r="BS166" s="1"/>
      <c r="BT166" s="1"/>
      <c r="BU166" s="1"/>
      <c r="BV166" s="86"/>
      <c r="BW166" s="1"/>
      <c r="BX166" s="1"/>
      <c r="BY166" s="1"/>
      <c r="BZ166" s="1"/>
      <c r="CA166" s="1"/>
      <c r="CB166" s="1"/>
      <c r="CC166" s="86">
        <v>82</v>
      </c>
      <c r="CD166" s="1">
        <v>261.39999999999998</v>
      </c>
      <c r="CE166" s="1">
        <v>360</v>
      </c>
      <c r="CF166" s="1">
        <v>317</v>
      </c>
      <c r="CG166" s="1">
        <v>1.1356466876971609</v>
      </c>
      <c r="CH166">
        <v>97.66</v>
      </c>
      <c r="CI166">
        <v>13304</v>
      </c>
      <c r="CJ166" s="101">
        <v>-1</v>
      </c>
      <c r="CK166" s="101">
        <v>-1</v>
      </c>
      <c r="CL166" s="1">
        <v>-0.10000000000002274</v>
      </c>
      <c r="CM166" s="1">
        <v>70.7</v>
      </c>
      <c r="CN166" s="14" t="s">
        <v>618</v>
      </c>
      <c r="CO166" s="14">
        <v>64.200000000000074</v>
      </c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</row>
    <row r="167" spans="1:176" s="12" customFormat="1">
      <c r="A167" s="1">
        <v>2013</v>
      </c>
      <c r="B167" s="1">
        <v>5</v>
      </c>
      <c r="C167" s="24">
        <v>41508</v>
      </c>
      <c r="D167" s="1">
        <v>260.3</v>
      </c>
      <c r="E167" s="1">
        <v>267.8</v>
      </c>
      <c r="F167" s="1">
        <v>259.10000000000002</v>
      </c>
      <c r="G167" s="1">
        <v>266.10000000000002</v>
      </c>
      <c r="H167" s="1">
        <v>105.03</v>
      </c>
      <c r="I167" s="1">
        <v>2</v>
      </c>
      <c r="J167" s="8"/>
      <c r="K167" s="8"/>
      <c r="L167" s="142"/>
      <c r="M167" s="142"/>
      <c r="N167" s="27">
        <v>8.6999999999999886</v>
      </c>
      <c r="O167" s="27">
        <v>267</v>
      </c>
      <c r="P167" s="27">
        <v>255.4</v>
      </c>
      <c r="Q167" s="27" t="s">
        <v>618</v>
      </c>
      <c r="R167" s="27" t="s">
        <v>254</v>
      </c>
      <c r="S167" s="27" t="s">
        <v>618</v>
      </c>
      <c r="T167" s="27">
        <v>1.8000000000000114</v>
      </c>
      <c r="U167" s="27" t="s">
        <v>618</v>
      </c>
      <c r="V167" s="158">
        <v>1.8000000000000114</v>
      </c>
      <c r="W167" s="27">
        <v>81.8</v>
      </c>
      <c r="X167" s="27">
        <v>81.8</v>
      </c>
      <c r="Y167" s="27">
        <v>0</v>
      </c>
      <c r="Z167" s="29">
        <v>104.47</v>
      </c>
      <c r="AA167" s="139">
        <v>5.2</v>
      </c>
      <c r="AB167" s="151">
        <v>1.1987441727713821E-2</v>
      </c>
      <c r="AC167" s="136" t="s">
        <v>255</v>
      </c>
      <c r="AD167" s="136">
        <v>13</v>
      </c>
      <c r="AE167" s="136">
        <v>5</v>
      </c>
      <c r="AF167" s="136" t="s">
        <v>618</v>
      </c>
      <c r="AG167" s="136">
        <v>5</v>
      </c>
      <c r="AH167" s="136">
        <v>36.89999999999992</v>
      </c>
      <c r="AI167" s="136">
        <v>-18.399999999999864</v>
      </c>
      <c r="AJ167" s="127">
        <v>260.2</v>
      </c>
      <c r="AK167" s="127">
        <v>261.5</v>
      </c>
      <c r="AL167" s="127">
        <v>259.10000000000002</v>
      </c>
      <c r="AM167" s="127">
        <v>259.60000000000002</v>
      </c>
      <c r="AN167" s="127">
        <v>263.05</v>
      </c>
      <c r="AO167" s="127">
        <v>5.8000000000000114</v>
      </c>
      <c r="AP167" s="127">
        <v>7.0000000000000115</v>
      </c>
      <c r="AQ167" s="14">
        <v>92.8</v>
      </c>
      <c r="AR167" s="127" t="s">
        <v>618</v>
      </c>
      <c r="AS167" s="14">
        <v>15.299999999999358</v>
      </c>
      <c r="AT167" s="1">
        <v>266.2</v>
      </c>
      <c r="AU167" s="1">
        <v>268.3</v>
      </c>
      <c r="AV167" s="1">
        <v>265.8</v>
      </c>
      <c r="AW167" s="1">
        <v>267.8</v>
      </c>
      <c r="AX167" s="1">
        <v>266.2</v>
      </c>
      <c r="AY167" s="1">
        <v>268.39999999999998</v>
      </c>
      <c r="AZ167" s="1">
        <v>265.8</v>
      </c>
      <c r="BA167" s="1">
        <v>267.7</v>
      </c>
      <c r="BB167" s="8"/>
      <c r="BC167" s="8"/>
      <c r="BD167" s="62"/>
      <c r="BE167" s="62"/>
      <c r="BF167" s="8"/>
      <c r="BG167" s="8"/>
      <c r="BH167" s="62"/>
      <c r="BI167" s="62"/>
      <c r="BJ167" s="165"/>
      <c r="BK167" s="165"/>
      <c r="BL167" s="164"/>
      <c r="BM167" s="164"/>
      <c r="BN167" s="8"/>
      <c r="BO167" s="8"/>
      <c r="BP167" s="62"/>
      <c r="BQ167" s="62"/>
      <c r="BR167" s="1"/>
      <c r="BS167" s="1"/>
      <c r="BT167" s="1"/>
      <c r="BU167" s="1"/>
      <c r="BV167" s="86"/>
      <c r="BW167" s="1"/>
      <c r="BX167" s="1"/>
      <c r="BY167" s="1"/>
      <c r="BZ167" s="1"/>
      <c r="CA167" s="1"/>
      <c r="CB167" s="1"/>
      <c r="CC167" s="86">
        <v>83.4</v>
      </c>
      <c r="CD167" s="1">
        <v>260.39999999999998</v>
      </c>
      <c r="CE167" s="1">
        <v>323</v>
      </c>
      <c r="CF167" s="1">
        <v>523</v>
      </c>
      <c r="CG167" s="1">
        <v>0.61759082217973227</v>
      </c>
      <c r="CH167">
        <v>98.762</v>
      </c>
      <c r="CI167">
        <v>13569</v>
      </c>
      <c r="CJ167" s="101">
        <v>1</v>
      </c>
      <c r="CK167" s="101">
        <v>-1</v>
      </c>
      <c r="CL167" s="1">
        <v>-2.6000000000000227</v>
      </c>
      <c r="CM167" s="1">
        <v>68.099999999999994</v>
      </c>
      <c r="CN167" s="14" t="s">
        <v>618</v>
      </c>
      <c r="CO167" s="14">
        <v>64.200000000000074</v>
      </c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</row>
    <row r="168" spans="1:176" s="12" customFormat="1">
      <c r="A168" s="1">
        <v>2013</v>
      </c>
      <c r="B168" s="1">
        <v>6</v>
      </c>
      <c r="C168" s="24">
        <v>41509</v>
      </c>
      <c r="D168" s="1">
        <v>268.8</v>
      </c>
      <c r="E168" s="1">
        <v>272</v>
      </c>
      <c r="F168" s="1">
        <v>265.5</v>
      </c>
      <c r="G168" s="1">
        <v>269.60000000000002</v>
      </c>
      <c r="H168" s="1">
        <v>106.42</v>
      </c>
      <c r="I168" s="1">
        <v>2</v>
      </c>
      <c r="J168" s="8"/>
      <c r="K168" s="8"/>
      <c r="L168" s="142"/>
      <c r="M168" s="142"/>
      <c r="N168" s="27">
        <v>6.5</v>
      </c>
      <c r="O168" s="27">
        <v>274.8</v>
      </c>
      <c r="P168" s="27">
        <v>257.39999999999998</v>
      </c>
      <c r="Q168" s="27" t="s">
        <v>618</v>
      </c>
      <c r="R168" s="27" t="s">
        <v>618</v>
      </c>
      <c r="S168" s="27" t="s">
        <v>618</v>
      </c>
      <c r="T168" s="27" t="s">
        <v>618</v>
      </c>
      <c r="U168" s="27" t="s">
        <v>618</v>
      </c>
      <c r="V168" s="158">
        <v>0</v>
      </c>
      <c r="W168" s="27">
        <v>81.8</v>
      </c>
      <c r="X168" s="27">
        <v>81.8</v>
      </c>
      <c r="Y168" s="27">
        <v>0</v>
      </c>
      <c r="Z168" s="29">
        <v>105.09</v>
      </c>
      <c r="AA168" s="139">
        <v>3.9</v>
      </c>
      <c r="AB168" s="151">
        <v>1.1362542128069419E-2</v>
      </c>
      <c r="AC168" s="136" t="s">
        <v>253</v>
      </c>
      <c r="AD168" s="136">
        <v>13.3</v>
      </c>
      <c r="AE168" s="136" t="s">
        <v>618</v>
      </c>
      <c r="AF168" s="136" t="s">
        <v>618</v>
      </c>
      <c r="AG168" s="136">
        <v>0</v>
      </c>
      <c r="AH168" s="136">
        <v>36.89999999999992</v>
      </c>
      <c r="AI168" s="136">
        <v>-18.399999999999864</v>
      </c>
      <c r="AJ168" s="127">
        <v>266.2</v>
      </c>
      <c r="AK168" s="127">
        <v>270.8</v>
      </c>
      <c r="AL168" s="127">
        <v>265.8</v>
      </c>
      <c r="AM168" s="127">
        <v>268</v>
      </c>
      <c r="AN168" s="127">
        <v>263.17500000000001</v>
      </c>
      <c r="AO168" s="127">
        <v>0.80000000000001137</v>
      </c>
      <c r="AP168" s="127">
        <v>3.0999999999999774</v>
      </c>
      <c r="AQ168" s="14">
        <v>95.9</v>
      </c>
      <c r="AR168" s="127" t="s">
        <v>618</v>
      </c>
      <c r="AS168" s="14">
        <v>15.299999999999358</v>
      </c>
      <c r="AT168" s="1">
        <v>271</v>
      </c>
      <c r="AU168" s="1">
        <v>271.5</v>
      </c>
      <c r="AV168" s="1">
        <v>269.89999999999998</v>
      </c>
      <c r="AW168" s="1">
        <v>270.60000000000002</v>
      </c>
      <c r="AX168" s="1">
        <v>271</v>
      </c>
      <c r="AY168" s="1">
        <v>271.5</v>
      </c>
      <c r="AZ168" s="1">
        <v>269.89999999999998</v>
      </c>
      <c r="BA168" s="1">
        <v>271.10000000000002</v>
      </c>
      <c r="BB168" s="8"/>
      <c r="BC168" s="8"/>
      <c r="BD168" s="62"/>
      <c r="BE168" s="62"/>
      <c r="BF168" s="8"/>
      <c r="BG168" s="8"/>
      <c r="BH168" s="62"/>
      <c r="BI168" s="62"/>
      <c r="BJ168" s="165"/>
      <c r="BK168" s="165"/>
      <c r="BL168" s="164"/>
      <c r="BM168" s="164"/>
      <c r="BN168" s="8"/>
      <c r="BO168" s="8"/>
      <c r="BP168" s="62"/>
      <c r="BQ168" s="62"/>
      <c r="BR168" s="1"/>
      <c r="BS168" s="1"/>
      <c r="BT168" s="1"/>
      <c r="BU168" s="1"/>
      <c r="BV168" s="86"/>
      <c r="BW168" s="1"/>
      <c r="BX168" s="1"/>
      <c r="BY168" s="1"/>
      <c r="BZ168" s="1"/>
      <c r="CA168" s="1"/>
      <c r="CB168" s="1"/>
      <c r="CC168" s="86">
        <v>84.95</v>
      </c>
      <c r="CD168" s="1">
        <v>269</v>
      </c>
      <c r="CE168" s="1">
        <v>674</v>
      </c>
      <c r="CF168" s="1">
        <v>514</v>
      </c>
      <c r="CG168" s="1">
        <v>1.311284046692607</v>
      </c>
      <c r="CH168">
        <v>98.613500000000002</v>
      </c>
      <c r="CI168">
        <v>13722</v>
      </c>
      <c r="CJ168" s="101">
        <v>1</v>
      </c>
      <c r="CK168" s="101">
        <v>1</v>
      </c>
      <c r="CL168" s="1" t="s">
        <v>618</v>
      </c>
      <c r="CM168" s="1">
        <v>68.099999999999994</v>
      </c>
      <c r="CN168" s="14" t="s">
        <v>618</v>
      </c>
      <c r="CO168" s="14">
        <v>64.200000000000074</v>
      </c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</row>
    <row r="169" spans="1:176" s="12" customFormat="1">
      <c r="A169" s="1">
        <v>2013</v>
      </c>
      <c r="B169" s="1">
        <v>2</v>
      </c>
      <c r="C169" s="24">
        <v>41512</v>
      </c>
      <c r="D169" s="1">
        <v>274.2</v>
      </c>
      <c r="E169" s="1">
        <v>279</v>
      </c>
      <c r="F169" s="1">
        <v>273.5</v>
      </c>
      <c r="G169" s="1">
        <v>277.39999999999998</v>
      </c>
      <c r="H169" s="1">
        <v>105.92</v>
      </c>
      <c r="I169" s="1">
        <v>3</v>
      </c>
      <c r="J169" s="8"/>
      <c r="K169" s="8"/>
      <c r="L169" s="142"/>
      <c r="M169" s="142"/>
      <c r="N169" s="27">
        <v>5.5</v>
      </c>
      <c r="O169" s="27">
        <v>276.10000000000002</v>
      </c>
      <c r="P169" s="27">
        <v>263.10000000000002</v>
      </c>
      <c r="Q169" s="27" t="s">
        <v>618</v>
      </c>
      <c r="R169" s="27" t="s">
        <v>254</v>
      </c>
      <c r="S169" s="27" t="s">
        <v>618</v>
      </c>
      <c r="T169" s="27">
        <v>2.6999999999999886</v>
      </c>
      <c r="U169" s="27" t="s">
        <v>618</v>
      </c>
      <c r="V169" s="158">
        <v>2.6999999999999886</v>
      </c>
      <c r="W169" s="27">
        <v>84.499999999999943</v>
      </c>
      <c r="X169" s="27">
        <v>84.499999999999943</v>
      </c>
      <c r="Y169" s="27">
        <v>0</v>
      </c>
      <c r="Z169" s="29">
        <v>106.55</v>
      </c>
      <c r="AA169" s="139">
        <v>3.3</v>
      </c>
      <c r="AB169" s="151">
        <v>1.3234314005522219E-2</v>
      </c>
      <c r="AC169" s="136" t="s">
        <v>253</v>
      </c>
      <c r="AD169" s="136">
        <v>13.4</v>
      </c>
      <c r="AE169" s="136" t="s">
        <v>618</v>
      </c>
      <c r="AF169" s="136" t="s">
        <v>618</v>
      </c>
      <c r="AG169" s="136">
        <v>0</v>
      </c>
      <c r="AH169" s="136">
        <v>36.89999999999992</v>
      </c>
      <c r="AI169" s="136">
        <v>-18.399999999999864</v>
      </c>
      <c r="AJ169" s="127">
        <v>271</v>
      </c>
      <c r="AK169" s="127">
        <v>278</v>
      </c>
      <c r="AL169" s="127">
        <v>269.89999999999998</v>
      </c>
      <c r="AM169" s="127">
        <v>277.10000000000002</v>
      </c>
      <c r="AN169" s="127">
        <v>266.32499999999999</v>
      </c>
      <c r="AO169" s="127">
        <v>3.1999999999999886</v>
      </c>
      <c r="AP169" s="127">
        <v>0.50000000000001132</v>
      </c>
      <c r="AQ169" s="14">
        <v>96.4</v>
      </c>
      <c r="AR169" s="127" t="s">
        <v>618</v>
      </c>
      <c r="AS169" s="14">
        <v>15.299999999999358</v>
      </c>
      <c r="AT169" s="1">
        <v>276.39999999999998</v>
      </c>
      <c r="AU169" s="1">
        <v>277.10000000000002</v>
      </c>
      <c r="AV169" s="1">
        <v>276.10000000000002</v>
      </c>
      <c r="AW169" s="1">
        <v>276.7</v>
      </c>
      <c r="AX169" s="1">
        <v>276.39999999999998</v>
      </c>
      <c r="AY169" s="1">
        <v>277.2</v>
      </c>
      <c r="AZ169" s="1">
        <v>276.10000000000002</v>
      </c>
      <c r="BA169" s="1">
        <v>276.8</v>
      </c>
      <c r="BB169" s="8"/>
      <c r="BC169" s="8"/>
      <c r="BD169" s="62"/>
      <c r="BE169" s="62"/>
      <c r="BF169" s="8"/>
      <c r="BG169" s="8"/>
      <c r="BH169" s="62"/>
      <c r="BI169" s="62"/>
      <c r="BJ169" s="165"/>
      <c r="BK169" s="165"/>
      <c r="BL169" s="164"/>
      <c r="BM169" s="164"/>
      <c r="BN169" s="8"/>
      <c r="BO169" s="8"/>
      <c r="BP169" s="62"/>
      <c r="BQ169" s="62"/>
      <c r="BR169" s="1"/>
      <c r="BS169" s="1"/>
      <c r="BT169" s="1"/>
      <c r="BU169" s="1"/>
      <c r="BV169" s="86"/>
      <c r="BW169" s="1"/>
      <c r="BX169" s="1"/>
      <c r="BY169" s="1"/>
      <c r="BZ169" s="1"/>
      <c r="CA169" s="1"/>
      <c r="CB169" s="1"/>
      <c r="CC169" s="86">
        <v>85.7</v>
      </c>
      <c r="CD169" s="1">
        <v>276.3</v>
      </c>
      <c r="CE169" s="1">
        <v>313</v>
      </c>
      <c r="CF169" s="1">
        <v>460</v>
      </c>
      <c r="CG169" s="1">
        <v>0.68043478260869561</v>
      </c>
      <c r="CH169">
        <v>98.45</v>
      </c>
      <c r="CI169">
        <v>13542</v>
      </c>
      <c r="CJ169" s="101">
        <v>1</v>
      </c>
      <c r="CK169" s="101">
        <v>1</v>
      </c>
      <c r="CL169" s="1">
        <v>2.4000000000000341</v>
      </c>
      <c r="CM169" s="1">
        <v>70.500000000000057</v>
      </c>
      <c r="CN169" s="14" t="s">
        <v>618</v>
      </c>
      <c r="CO169" s="14">
        <v>64.200000000000074</v>
      </c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</row>
    <row r="170" spans="1:176" s="12" customFormat="1">
      <c r="A170" s="1">
        <v>2013</v>
      </c>
      <c r="B170" s="1">
        <v>3</v>
      </c>
      <c r="C170" s="24">
        <v>41513</v>
      </c>
      <c r="D170" s="1">
        <v>278.8</v>
      </c>
      <c r="E170" s="1">
        <v>279.60000000000002</v>
      </c>
      <c r="F170" s="1">
        <v>276</v>
      </c>
      <c r="G170" s="1">
        <v>278</v>
      </c>
      <c r="H170" s="1">
        <v>109.01</v>
      </c>
      <c r="I170" s="1">
        <v>3</v>
      </c>
      <c r="J170" s="8"/>
      <c r="K170" s="8"/>
      <c r="L170" s="142"/>
      <c r="M170" s="142"/>
      <c r="N170" s="27">
        <v>3.6000000000000227</v>
      </c>
      <c r="O170" s="27">
        <v>282.89999999999998</v>
      </c>
      <c r="P170" s="27">
        <v>271.89999999999998</v>
      </c>
      <c r="Q170" s="27" t="s">
        <v>618</v>
      </c>
      <c r="R170" s="27" t="s">
        <v>618</v>
      </c>
      <c r="S170" s="27" t="s">
        <v>618</v>
      </c>
      <c r="T170" s="27" t="s">
        <v>618</v>
      </c>
      <c r="U170" s="27" t="s">
        <v>618</v>
      </c>
      <c r="V170" s="158">
        <v>0</v>
      </c>
      <c r="W170" s="27">
        <v>84.499999999999943</v>
      </c>
      <c r="X170" s="27">
        <v>84.499999999999943</v>
      </c>
      <c r="Y170" s="27">
        <v>0</v>
      </c>
      <c r="Z170" s="29">
        <v>106.06</v>
      </c>
      <c r="AA170" s="139">
        <v>2.2000000000000002</v>
      </c>
      <c r="AB170" s="151">
        <v>4.6983649689907869E-3</v>
      </c>
      <c r="AC170" s="136" t="s">
        <v>255</v>
      </c>
      <c r="AD170" s="136">
        <v>13.8</v>
      </c>
      <c r="AE170" s="136" t="s">
        <v>618</v>
      </c>
      <c r="AF170" s="136" t="s">
        <v>618</v>
      </c>
      <c r="AG170" s="136">
        <v>0</v>
      </c>
      <c r="AH170" s="136">
        <v>36.89999999999992</v>
      </c>
      <c r="AI170" s="136">
        <v>-18.399999999999864</v>
      </c>
      <c r="AJ170" s="127">
        <v>278.8</v>
      </c>
      <c r="AK170" s="127">
        <v>279.60000000000002</v>
      </c>
      <c r="AL170" s="127">
        <v>277.10000000000002</v>
      </c>
      <c r="AM170" s="127">
        <v>277.39999999999998</v>
      </c>
      <c r="AN170" s="127">
        <v>270.52499999999998</v>
      </c>
      <c r="AO170" s="127">
        <v>0.80000000000001137</v>
      </c>
      <c r="AP170" s="127" t="s">
        <v>618</v>
      </c>
      <c r="AQ170" s="14">
        <v>96.4</v>
      </c>
      <c r="AR170" s="127" t="s">
        <v>618</v>
      </c>
      <c r="AS170" s="14">
        <v>15.299999999999358</v>
      </c>
      <c r="AT170" s="1">
        <v>276.10000000000002</v>
      </c>
      <c r="AU170" s="1">
        <v>276.7</v>
      </c>
      <c r="AV170" s="1">
        <v>275.7</v>
      </c>
      <c r="AW170" s="1">
        <v>276</v>
      </c>
      <c r="AX170" s="1">
        <v>276.10000000000002</v>
      </c>
      <c r="AY170" s="1">
        <v>276.7</v>
      </c>
      <c r="AZ170" s="1">
        <v>273.8</v>
      </c>
      <c r="BA170" s="1">
        <v>274.60000000000002</v>
      </c>
      <c r="BB170" s="8"/>
      <c r="BC170" s="8"/>
      <c r="BD170" s="62"/>
      <c r="BE170" s="62"/>
      <c r="BF170" s="8"/>
      <c r="BG170" s="8"/>
      <c r="BH170" s="62"/>
      <c r="BI170" s="62"/>
      <c r="BJ170" s="165"/>
      <c r="BK170" s="165"/>
      <c r="BL170" s="164"/>
      <c r="BM170" s="164"/>
      <c r="BN170" s="8"/>
      <c r="BO170" s="8"/>
      <c r="BP170" s="62"/>
      <c r="BQ170" s="62"/>
      <c r="BR170" s="1"/>
      <c r="BS170" s="1"/>
      <c r="BT170" s="1"/>
      <c r="BU170" s="1"/>
      <c r="BV170" s="86"/>
      <c r="BW170" s="1"/>
      <c r="BX170" s="1"/>
      <c r="BY170" s="1"/>
      <c r="BZ170" s="1"/>
      <c r="CA170" s="1"/>
      <c r="CB170" s="1"/>
      <c r="CC170" s="86">
        <v>86.5</v>
      </c>
      <c r="CD170" s="1">
        <v>278.89999999999998</v>
      </c>
      <c r="CE170" s="1">
        <v>365</v>
      </c>
      <c r="CF170" s="1">
        <v>368</v>
      </c>
      <c r="CG170" s="1">
        <v>0.99184782608695654</v>
      </c>
      <c r="CH170">
        <v>97.05</v>
      </c>
      <c r="CI170">
        <v>13211</v>
      </c>
      <c r="CJ170" s="101">
        <v>-1</v>
      </c>
      <c r="CK170" s="101">
        <v>-1</v>
      </c>
      <c r="CL170" s="1">
        <v>-1.1000000000000227</v>
      </c>
      <c r="CM170" s="1">
        <v>69.400000000000006</v>
      </c>
      <c r="CN170" s="14" t="s">
        <v>618</v>
      </c>
      <c r="CO170" s="14">
        <v>64.200000000000074</v>
      </c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</row>
    <row r="171" spans="1:176" s="12" customFormat="1">
      <c r="A171" s="1">
        <v>2013</v>
      </c>
      <c r="B171" s="1">
        <v>4</v>
      </c>
      <c r="C171" s="24">
        <v>41514</v>
      </c>
      <c r="D171" s="1">
        <v>275</v>
      </c>
      <c r="E171" s="1">
        <v>278.2</v>
      </c>
      <c r="F171" s="1">
        <v>273.5</v>
      </c>
      <c r="G171" s="1">
        <v>273.89999999999998</v>
      </c>
      <c r="H171" s="1">
        <v>110.1</v>
      </c>
      <c r="I171" s="1">
        <v>3</v>
      </c>
      <c r="J171" s="8"/>
      <c r="K171" s="8"/>
      <c r="L171" s="142"/>
      <c r="M171" s="142"/>
      <c r="N171" s="27">
        <v>4.6999999999999886</v>
      </c>
      <c r="O171" s="27">
        <v>281.60000000000002</v>
      </c>
      <c r="P171" s="27">
        <v>274.39999999999998</v>
      </c>
      <c r="Q171" s="27" t="s">
        <v>618</v>
      </c>
      <c r="R171" s="27" t="s">
        <v>618</v>
      </c>
      <c r="S171" s="27" t="s">
        <v>618</v>
      </c>
      <c r="T171" s="27" t="s">
        <v>618</v>
      </c>
      <c r="U171" s="27" t="s">
        <v>618</v>
      </c>
      <c r="V171" s="158">
        <v>0</v>
      </c>
      <c r="W171" s="27">
        <v>84.499999999999943</v>
      </c>
      <c r="X171" s="27">
        <v>84.499999999999943</v>
      </c>
      <c r="Y171" s="27">
        <v>0</v>
      </c>
      <c r="Z171" s="29">
        <v>110.13</v>
      </c>
      <c r="AA171" s="139">
        <v>2.8</v>
      </c>
      <c r="AB171" s="151">
        <v>2.917296072507547E-2</v>
      </c>
      <c r="AC171" s="136" t="s">
        <v>253</v>
      </c>
      <c r="AD171" s="136">
        <v>13.9</v>
      </c>
      <c r="AE171" s="136" t="s">
        <v>618</v>
      </c>
      <c r="AF171" s="136" t="s">
        <v>618</v>
      </c>
      <c r="AG171" s="136">
        <v>0</v>
      </c>
      <c r="AH171" s="136">
        <v>36.89999999999992</v>
      </c>
      <c r="AI171" s="136">
        <v>-18.399999999999864</v>
      </c>
      <c r="AJ171" s="127">
        <v>276.10000000000002</v>
      </c>
      <c r="AK171" s="127">
        <v>276.7</v>
      </c>
      <c r="AL171" s="127">
        <v>273.8</v>
      </c>
      <c r="AM171" s="127">
        <v>274.8</v>
      </c>
      <c r="AN171" s="127">
        <v>274.32499999999999</v>
      </c>
      <c r="AO171" s="127">
        <v>1.1000000000000227</v>
      </c>
      <c r="AP171" s="127">
        <v>-2.1999999999999771</v>
      </c>
      <c r="AQ171" s="14">
        <v>94.20000000000006</v>
      </c>
      <c r="AR171" s="127" t="s">
        <v>618</v>
      </c>
      <c r="AS171" s="14">
        <v>15.299999999999358</v>
      </c>
      <c r="AT171" s="1">
        <v>272.5</v>
      </c>
      <c r="AU171" s="1">
        <v>272.5</v>
      </c>
      <c r="AV171" s="1">
        <v>271</v>
      </c>
      <c r="AW171" s="1">
        <v>271.5</v>
      </c>
      <c r="AX171" s="1">
        <v>272.5</v>
      </c>
      <c r="AY171" s="1">
        <v>274.10000000000002</v>
      </c>
      <c r="AZ171" s="1">
        <v>271</v>
      </c>
      <c r="BA171" s="1">
        <v>273.8</v>
      </c>
      <c r="BB171" s="8"/>
      <c r="BC171" s="8"/>
      <c r="BD171" s="62"/>
      <c r="BE171" s="62"/>
      <c r="BF171" s="8"/>
      <c r="BG171" s="8"/>
      <c r="BH171" s="62"/>
      <c r="BI171" s="62"/>
      <c r="BJ171" s="165"/>
      <c r="BK171" s="165"/>
      <c r="BL171" s="164"/>
      <c r="BM171" s="164"/>
      <c r="BN171" s="8"/>
      <c r="BO171" s="8"/>
      <c r="BP171" s="62"/>
      <c r="BQ171" s="62"/>
      <c r="BR171" s="1"/>
      <c r="BS171" s="1"/>
      <c r="BT171" s="1"/>
      <c r="BU171" s="1"/>
      <c r="BV171" s="86"/>
      <c r="BW171" s="1"/>
      <c r="BX171" s="1"/>
      <c r="BY171" s="1"/>
      <c r="BZ171" s="1"/>
      <c r="CA171" s="1"/>
      <c r="CB171" s="1"/>
      <c r="CC171" s="86">
        <v>87.05</v>
      </c>
      <c r="CD171" s="1">
        <v>275.2</v>
      </c>
      <c r="CE171" s="1">
        <v>336</v>
      </c>
      <c r="CF171" s="1">
        <v>244</v>
      </c>
      <c r="CG171" s="1">
        <v>1.3770491803278688</v>
      </c>
      <c r="CH171">
        <v>97.685000000000002</v>
      </c>
      <c r="CI171">
        <v>13361</v>
      </c>
      <c r="CJ171" s="101">
        <v>-1</v>
      </c>
      <c r="CK171" s="101">
        <v>-1</v>
      </c>
      <c r="CL171" s="1">
        <v>-2.3000000000000114</v>
      </c>
      <c r="CM171" s="1">
        <v>67.099999999999994</v>
      </c>
      <c r="CN171" s="14" t="s">
        <v>618</v>
      </c>
      <c r="CO171" s="14">
        <v>64.200000000000074</v>
      </c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</row>
    <row r="172" spans="1:176" s="12" customFormat="1">
      <c r="A172" s="1">
        <v>2013</v>
      </c>
      <c r="B172" s="1">
        <v>5</v>
      </c>
      <c r="C172" s="24">
        <v>41515</v>
      </c>
      <c r="D172" s="1">
        <v>274.8</v>
      </c>
      <c r="E172" s="1">
        <v>275.7</v>
      </c>
      <c r="F172" s="1">
        <v>269.3</v>
      </c>
      <c r="G172" s="1">
        <v>272</v>
      </c>
      <c r="H172" s="1">
        <v>108.2</v>
      </c>
      <c r="I172" s="1">
        <v>3</v>
      </c>
      <c r="J172" s="8"/>
      <c r="K172" s="8"/>
      <c r="L172" s="142"/>
      <c r="M172" s="142"/>
      <c r="N172" s="27">
        <v>6.3999999999999773</v>
      </c>
      <c r="O172" s="27">
        <v>278.60000000000002</v>
      </c>
      <c r="P172" s="27">
        <v>269.2</v>
      </c>
      <c r="Q172" s="27" t="s">
        <v>618</v>
      </c>
      <c r="R172" s="27" t="s">
        <v>618</v>
      </c>
      <c r="S172" s="27" t="s">
        <v>618</v>
      </c>
      <c r="T172" s="27" t="s">
        <v>618</v>
      </c>
      <c r="U172" s="27" t="s">
        <v>618</v>
      </c>
      <c r="V172" s="158">
        <v>0</v>
      </c>
      <c r="W172" s="27">
        <v>84.499999999999943</v>
      </c>
      <c r="X172" s="27">
        <v>84.499999999999943</v>
      </c>
      <c r="Y172" s="27">
        <v>0</v>
      </c>
      <c r="Z172" s="29">
        <v>109</v>
      </c>
      <c r="AA172" s="139">
        <v>3.8</v>
      </c>
      <c r="AB172" s="151">
        <v>9.9990826529674504E-3</v>
      </c>
      <c r="AC172" s="136" t="s">
        <v>253</v>
      </c>
      <c r="AD172" s="136">
        <v>13.6</v>
      </c>
      <c r="AE172" s="136" t="s">
        <v>618</v>
      </c>
      <c r="AF172" s="136">
        <v>-0.80000000000001137</v>
      </c>
      <c r="AG172" s="136">
        <v>-0.80000000000001137</v>
      </c>
      <c r="AH172" s="136">
        <v>36.099999999999909</v>
      </c>
      <c r="AI172" s="136">
        <v>-19.199999999999875</v>
      </c>
      <c r="AJ172" s="127">
        <v>272.5</v>
      </c>
      <c r="AK172" s="127">
        <v>275.7</v>
      </c>
      <c r="AL172" s="127">
        <v>271</v>
      </c>
      <c r="AM172" s="127">
        <v>274.10000000000002</v>
      </c>
      <c r="AN172" s="127">
        <v>275.85000000000002</v>
      </c>
      <c r="AO172" s="127">
        <v>2.8000000000000114</v>
      </c>
      <c r="AP172" s="127" t="s">
        <v>618</v>
      </c>
      <c r="AQ172" s="14">
        <v>94.20000000000006</v>
      </c>
      <c r="AR172" s="127">
        <v>-2.1000000000000227</v>
      </c>
      <c r="AS172" s="14">
        <v>13.199999999999335</v>
      </c>
      <c r="AT172" s="1">
        <v>272.3</v>
      </c>
      <c r="AU172" s="1">
        <v>272.5</v>
      </c>
      <c r="AV172" s="1">
        <v>271.8</v>
      </c>
      <c r="AW172" s="1">
        <v>272.2</v>
      </c>
      <c r="AX172" s="1">
        <v>272.3</v>
      </c>
      <c r="AY172" s="1">
        <v>274.10000000000002</v>
      </c>
      <c r="AZ172" s="1">
        <v>271.8</v>
      </c>
      <c r="BA172" s="1">
        <v>273.89999999999998</v>
      </c>
      <c r="BB172" s="8"/>
      <c r="BC172" s="8"/>
      <c r="BD172" s="62"/>
      <c r="BE172" s="62"/>
      <c r="BF172" s="8"/>
      <c r="BG172" s="8"/>
      <c r="BH172" s="62"/>
      <c r="BI172" s="62"/>
      <c r="BJ172" s="165"/>
      <c r="BK172" s="165"/>
      <c r="BL172" s="164"/>
      <c r="BM172" s="164"/>
      <c r="BN172" s="8"/>
      <c r="BO172" s="8"/>
      <c r="BP172" s="62"/>
      <c r="BQ172" s="62"/>
      <c r="BR172" s="1"/>
      <c r="BS172" s="1"/>
      <c r="BT172" s="1"/>
      <c r="BU172" s="1"/>
      <c r="BV172" s="86"/>
      <c r="BW172" s="1"/>
      <c r="BX172" s="1"/>
      <c r="BY172" s="1"/>
      <c r="BZ172" s="1"/>
      <c r="CA172" s="1"/>
      <c r="CB172" s="1"/>
      <c r="CC172" s="86">
        <v>85.5</v>
      </c>
      <c r="CD172" s="1">
        <v>275.2</v>
      </c>
      <c r="CE172" s="1">
        <v>315</v>
      </c>
      <c r="CF172" s="1">
        <v>254</v>
      </c>
      <c r="CG172" s="1">
        <v>1.2401574803149606</v>
      </c>
      <c r="CH172">
        <v>98.317999999999998</v>
      </c>
      <c r="CI172">
        <v>13517</v>
      </c>
      <c r="CJ172" s="101">
        <v>-1</v>
      </c>
      <c r="CK172" s="101">
        <v>-1</v>
      </c>
      <c r="CL172" s="1">
        <v>-0.5</v>
      </c>
      <c r="CM172" s="1">
        <v>66.599999999999994</v>
      </c>
      <c r="CN172" s="14" t="s">
        <v>618</v>
      </c>
      <c r="CO172" s="14">
        <v>64.200000000000074</v>
      </c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</row>
    <row r="173" spans="1:176" s="12" customFormat="1">
      <c r="A173" s="1">
        <v>2013</v>
      </c>
      <c r="B173" s="1">
        <v>6</v>
      </c>
      <c r="C173" s="24">
        <v>41516</v>
      </c>
      <c r="D173" s="1">
        <v>272.8</v>
      </c>
      <c r="E173" s="1">
        <v>273.3</v>
      </c>
      <c r="F173" s="1">
        <v>268.2</v>
      </c>
      <c r="G173" s="1">
        <v>268.5</v>
      </c>
      <c r="H173" s="1">
        <v>106.12</v>
      </c>
      <c r="I173" s="1">
        <v>3</v>
      </c>
      <c r="J173" s="8"/>
      <c r="K173" s="8"/>
      <c r="L173" s="142"/>
      <c r="M173" s="142"/>
      <c r="N173" s="27">
        <v>5.1000000000000227</v>
      </c>
      <c r="O173" s="27">
        <v>278.39999999999998</v>
      </c>
      <c r="P173" s="27">
        <v>265.60000000000002</v>
      </c>
      <c r="Q173" s="27" t="s">
        <v>618</v>
      </c>
      <c r="R173" s="27" t="s">
        <v>618</v>
      </c>
      <c r="S173" s="27" t="s">
        <v>618</v>
      </c>
      <c r="T173" s="27" t="s">
        <v>618</v>
      </c>
      <c r="U173" s="27" t="s">
        <v>618</v>
      </c>
      <c r="V173" s="158">
        <v>0</v>
      </c>
      <c r="W173" s="27">
        <v>84.499999999999943</v>
      </c>
      <c r="X173" s="27">
        <v>84.499999999999943</v>
      </c>
      <c r="Y173" s="27">
        <v>0</v>
      </c>
      <c r="Z173" s="29">
        <v>108.05</v>
      </c>
      <c r="AA173" s="139">
        <v>3.1</v>
      </c>
      <c r="AB173" s="151">
        <v>1.72570390554041E-2</v>
      </c>
      <c r="AC173" s="136" t="s">
        <v>255</v>
      </c>
      <c r="AD173" s="136">
        <v>13.6</v>
      </c>
      <c r="AE173" s="136" t="s">
        <v>618</v>
      </c>
      <c r="AF173" s="136" t="s">
        <v>618</v>
      </c>
      <c r="AG173" s="136">
        <v>0</v>
      </c>
      <c r="AH173" s="136">
        <v>36.099999999999909</v>
      </c>
      <c r="AI173" s="136">
        <v>-19.199999999999875</v>
      </c>
      <c r="AJ173" s="127">
        <v>272.3</v>
      </c>
      <c r="AK173" s="127">
        <v>274.10000000000002</v>
      </c>
      <c r="AL173" s="127">
        <v>270.8</v>
      </c>
      <c r="AM173" s="127">
        <v>271</v>
      </c>
      <c r="AN173" s="127">
        <v>274.32499999999999</v>
      </c>
      <c r="AO173" s="127">
        <v>4.3000000000000114</v>
      </c>
      <c r="AP173" s="127" t="s">
        <v>618</v>
      </c>
      <c r="AQ173" s="14">
        <v>94.20000000000006</v>
      </c>
      <c r="AR173" s="127">
        <v>1.6999999999999886</v>
      </c>
      <c r="AS173" s="14">
        <v>14.899999999999324</v>
      </c>
      <c r="AT173" s="1">
        <v>268</v>
      </c>
      <c r="AU173" s="1">
        <v>269.5</v>
      </c>
      <c r="AV173" s="1">
        <v>268</v>
      </c>
      <c r="AW173" s="1">
        <v>268.89999999999998</v>
      </c>
      <c r="AX173" s="1">
        <v>268</v>
      </c>
      <c r="AY173" s="1">
        <v>270.89999999999998</v>
      </c>
      <c r="AZ173" s="1">
        <v>268</v>
      </c>
      <c r="BA173" s="1">
        <v>269.2</v>
      </c>
      <c r="BB173" s="8"/>
      <c r="BC173" s="8"/>
      <c r="BD173" s="62"/>
      <c r="BE173" s="62"/>
      <c r="BF173" s="8"/>
      <c r="BG173" s="8"/>
      <c r="BH173" s="62"/>
      <c r="BI173" s="62"/>
      <c r="BJ173" s="165"/>
      <c r="BK173" s="165"/>
      <c r="BL173" s="164"/>
      <c r="BM173" s="164"/>
      <c r="BN173" s="8"/>
      <c r="BO173" s="8"/>
      <c r="BP173" s="62"/>
      <c r="BQ173" s="62"/>
      <c r="BR173" s="1"/>
      <c r="BS173" s="1"/>
      <c r="BT173" s="1"/>
      <c r="BU173" s="1"/>
      <c r="BV173" s="86"/>
      <c r="BW173" s="1"/>
      <c r="BX173" s="1"/>
      <c r="BY173" s="1"/>
      <c r="BZ173" s="1"/>
      <c r="CA173" s="1"/>
      <c r="CB173" s="1"/>
      <c r="CC173" s="86">
        <v>86.8</v>
      </c>
      <c r="CD173" s="1">
        <v>272.10000000000002</v>
      </c>
      <c r="CE173" s="1">
        <v>373</v>
      </c>
      <c r="CF173" s="1">
        <v>446</v>
      </c>
      <c r="CG173" s="1">
        <v>0.83632286995515692</v>
      </c>
      <c r="CH173">
        <v>98.310500000000005</v>
      </c>
      <c r="CI173">
        <v>13313</v>
      </c>
      <c r="CJ173" s="101">
        <v>-1</v>
      </c>
      <c r="CK173" s="101">
        <v>-1</v>
      </c>
      <c r="CL173" s="1">
        <v>-0.80000000000001137</v>
      </c>
      <c r="CM173" s="1">
        <v>65.8</v>
      </c>
      <c r="CN173" s="14" t="s">
        <v>618</v>
      </c>
      <c r="CO173" s="14">
        <v>64.200000000000074</v>
      </c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</row>
    <row r="174" spans="1:176" s="12" customFormat="1">
      <c r="A174" s="1">
        <v>2013</v>
      </c>
      <c r="B174" s="1">
        <v>2</v>
      </c>
      <c r="C174" s="24">
        <v>41519</v>
      </c>
      <c r="D174" s="1">
        <v>268.8</v>
      </c>
      <c r="E174" s="1">
        <v>279.10000000000002</v>
      </c>
      <c r="F174" s="1">
        <v>268</v>
      </c>
      <c r="G174" s="1">
        <v>278.60000000000002</v>
      </c>
      <c r="H174" s="1">
        <v>106.82</v>
      </c>
      <c r="I174" s="1">
        <v>4</v>
      </c>
      <c r="J174" s="8"/>
      <c r="K174" s="8"/>
      <c r="L174" s="142"/>
      <c r="M174" s="142"/>
      <c r="N174" s="27">
        <v>11.1</v>
      </c>
      <c r="O174" s="27">
        <v>273.60000000000002</v>
      </c>
      <c r="P174" s="27">
        <v>263.39999999999998</v>
      </c>
      <c r="Q174" s="27" t="s">
        <v>618</v>
      </c>
      <c r="R174" s="27" t="s">
        <v>254</v>
      </c>
      <c r="S174" s="27" t="s">
        <v>618</v>
      </c>
      <c r="T174" s="27">
        <v>10.7</v>
      </c>
      <c r="U174" s="27" t="s">
        <v>618</v>
      </c>
      <c r="V174" s="158">
        <v>10.7</v>
      </c>
      <c r="W174" s="27">
        <v>95.199999999999932</v>
      </c>
      <c r="X174" s="27">
        <v>95.199999999999932</v>
      </c>
      <c r="Y174" s="27">
        <v>0</v>
      </c>
      <c r="Z174" s="29">
        <v>106.83</v>
      </c>
      <c r="AA174" s="139">
        <v>6.7</v>
      </c>
      <c r="AB174" s="151">
        <v>1.9223659889094247E-2</v>
      </c>
      <c r="AC174" s="136" t="s">
        <v>255</v>
      </c>
      <c r="AD174" s="136">
        <v>13.4</v>
      </c>
      <c r="AE174" s="136">
        <v>12.4</v>
      </c>
      <c r="AF174" s="136" t="s">
        <v>618</v>
      </c>
      <c r="AG174" s="136">
        <v>12.4</v>
      </c>
      <c r="AH174" s="136">
        <v>48.499999999999886</v>
      </c>
      <c r="AI174" s="136">
        <v>-6.7999999999998977</v>
      </c>
      <c r="AJ174" s="127">
        <v>268</v>
      </c>
      <c r="AK174" s="127">
        <v>272.10000000000002</v>
      </c>
      <c r="AL174" s="127">
        <v>268</v>
      </c>
      <c r="AM174" s="127">
        <v>271.39999999999998</v>
      </c>
      <c r="AN174" s="127">
        <v>272.82499999999999</v>
      </c>
      <c r="AO174" s="127">
        <v>9.8000000000000114</v>
      </c>
      <c r="AP174" s="127">
        <v>11.9</v>
      </c>
      <c r="AQ174" s="14">
        <v>106.1</v>
      </c>
      <c r="AR174" s="127" t="s">
        <v>618</v>
      </c>
      <c r="AS174" s="14">
        <v>14.899999999999324</v>
      </c>
      <c r="AT174" s="1">
        <v>281.5</v>
      </c>
      <c r="AU174" s="1">
        <v>283.5</v>
      </c>
      <c r="AV174" s="1">
        <v>281</v>
      </c>
      <c r="AW174" s="1">
        <v>283.5</v>
      </c>
      <c r="AX174" s="1">
        <v>281.5</v>
      </c>
      <c r="AY174" s="1">
        <v>285</v>
      </c>
      <c r="AZ174" s="1">
        <v>281</v>
      </c>
      <c r="BA174" s="1">
        <v>285</v>
      </c>
      <c r="BB174" s="8"/>
      <c r="BC174" s="8"/>
      <c r="BD174" s="62"/>
      <c r="BE174" s="62"/>
      <c r="BF174" s="8"/>
      <c r="BG174" s="8"/>
      <c r="BH174" s="62"/>
      <c r="BI174" s="62"/>
      <c r="BJ174" s="165"/>
      <c r="BK174" s="165"/>
      <c r="BL174" s="164"/>
      <c r="BM174" s="164"/>
      <c r="BN174" s="8"/>
      <c r="BO174" s="8"/>
      <c r="BP174" s="62"/>
      <c r="BQ174" s="62"/>
      <c r="BR174" s="1"/>
      <c r="BS174" s="1"/>
      <c r="BT174" s="1"/>
      <c r="BU174" s="1"/>
      <c r="BV174" s="86"/>
      <c r="BW174" s="1"/>
      <c r="BX174" s="1"/>
      <c r="BY174" s="1"/>
      <c r="BZ174" s="1"/>
      <c r="CA174" s="1"/>
      <c r="CB174" s="1"/>
      <c r="CC174" s="86">
        <v>87.4</v>
      </c>
      <c r="CD174" s="1">
        <v>268.8</v>
      </c>
      <c r="CE174" s="1">
        <v>347</v>
      </c>
      <c r="CF174" s="1">
        <v>310</v>
      </c>
      <c r="CG174" s="1">
        <v>1.1193548387096774</v>
      </c>
      <c r="CH174">
        <v>99.4</v>
      </c>
      <c r="CI174">
        <v>13728</v>
      </c>
      <c r="CJ174" s="101">
        <v>1</v>
      </c>
      <c r="CK174" s="101">
        <v>1</v>
      </c>
      <c r="CL174" s="1">
        <v>-2.8000000000000114</v>
      </c>
      <c r="CM174" s="1">
        <v>63</v>
      </c>
      <c r="CN174" s="14" t="s">
        <v>618</v>
      </c>
      <c r="CO174" s="14">
        <v>64.200000000000074</v>
      </c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</row>
    <row r="175" spans="1:176" s="12" customFormat="1">
      <c r="A175" s="1">
        <v>2013</v>
      </c>
      <c r="B175" s="1">
        <v>3</v>
      </c>
      <c r="C175" s="24">
        <v>41520</v>
      </c>
      <c r="D175" s="1">
        <v>284.3</v>
      </c>
      <c r="E175" s="1">
        <v>286.7</v>
      </c>
      <c r="F175" s="1">
        <v>281.5</v>
      </c>
      <c r="G175" s="1">
        <v>284.5</v>
      </c>
      <c r="H175" s="1">
        <v>108.42</v>
      </c>
      <c r="I175" s="1">
        <v>4</v>
      </c>
      <c r="J175" s="8"/>
      <c r="K175" s="8"/>
      <c r="L175" s="142"/>
      <c r="M175" s="142"/>
      <c r="N175" s="27">
        <v>5.1999999999999886</v>
      </c>
      <c r="O175" s="27">
        <v>289.7</v>
      </c>
      <c r="P175" s="27">
        <v>267.5</v>
      </c>
      <c r="Q175" s="27" t="s">
        <v>618</v>
      </c>
      <c r="R175" s="27" t="s">
        <v>618</v>
      </c>
      <c r="S175" s="27" t="s">
        <v>618</v>
      </c>
      <c r="T175" s="27" t="s">
        <v>618</v>
      </c>
      <c r="U175" s="27" t="s">
        <v>618</v>
      </c>
      <c r="V175" s="158">
        <v>0</v>
      </c>
      <c r="W175" s="27">
        <v>95.199999999999932</v>
      </c>
      <c r="X175" s="27">
        <v>95.199999999999932</v>
      </c>
      <c r="Y175" s="27">
        <v>0</v>
      </c>
      <c r="Z175" s="29">
        <v>106.98</v>
      </c>
      <c r="AA175" s="139">
        <v>3.1</v>
      </c>
      <c r="AB175" s="151">
        <v>6.5963060686013986E-3</v>
      </c>
      <c r="AC175" s="136" t="s">
        <v>253</v>
      </c>
      <c r="AD175" s="136">
        <v>13.9</v>
      </c>
      <c r="AE175" s="136" t="s">
        <v>618</v>
      </c>
      <c r="AF175" s="136" t="s">
        <v>618</v>
      </c>
      <c r="AG175" s="136">
        <v>0</v>
      </c>
      <c r="AH175" s="136">
        <v>48.499999999999886</v>
      </c>
      <c r="AI175" s="136">
        <v>-6.7999999999998977</v>
      </c>
      <c r="AJ175" s="127">
        <v>281.5</v>
      </c>
      <c r="AK175" s="127">
        <v>286.7</v>
      </c>
      <c r="AL175" s="127">
        <v>281</v>
      </c>
      <c r="AM175" s="127">
        <v>284.89999999999998</v>
      </c>
      <c r="AN175" s="127">
        <v>275.35000000000002</v>
      </c>
      <c r="AO175" s="127">
        <v>0.19999999999998863</v>
      </c>
      <c r="AP175" s="127" t="s">
        <v>618</v>
      </c>
      <c r="AQ175" s="14">
        <v>106.1</v>
      </c>
      <c r="AR175" s="127" t="s">
        <v>618</v>
      </c>
      <c r="AS175" s="14">
        <v>14.899999999999324</v>
      </c>
      <c r="AT175" s="1">
        <v>284.2</v>
      </c>
      <c r="AU175" s="1">
        <v>284.2</v>
      </c>
      <c r="AV175" s="1">
        <v>282.7</v>
      </c>
      <c r="AW175" s="1">
        <v>283</v>
      </c>
      <c r="AX175" s="1">
        <v>284.2</v>
      </c>
      <c r="AY175" s="1">
        <v>284.2</v>
      </c>
      <c r="AZ175" s="1">
        <v>281</v>
      </c>
      <c r="BA175" s="1">
        <v>282.60000000000002</v>
      </c>
      <c r="BB175" s="8"/>
      <c r="BC175" s="8"/>
      <c r="BD175" s="62"/>
      <c r="BE175" s="62"/>
      <c r="BF175" s="8"/>
      <c r="BG175" s="8"/>
      <c r="BH175" s="62"/>
      <c r="BI175" s="62"/>
      <c r="BJ175" s="165"/>
      <c r="BK175" s="165"/>
      <c r="BL175" s="164"/>
      <c r="BM175" s="164"/>
      <c r="BN175" s="8"/>
      <c r="BO175" s="8"/>
      <c r="BP175" s="62"/>
      <c r="BQ175" s="62"/>
      <c r="BR175" s="1"/>
      <c r="BS175" s="1"/>
      <c r="BT175" s="1"/>
      <c r="BU175" s="1"/>
      <c r="BV175" s="86"/>
      <c r="BW175" s="1"/>
      <c r="BX175" s="1"/>
      <c r="BY175" s="1"/>
      <c r="BZ175" s="1"/>
      <c r="CA175" s="1"/>
      <c r="CB175" s="1"/>
      <c r="CC175" s="86">
        <v>90</v>
      </c>
      <c r="CD175" s="1">
        <v>286.10000000000002</v>
      </c>
      <c r="CE175" s="1">
        <v>461</v>
      </c>
      <c r="CF175" s="1">
        <v>337</v>
      </c>
      <c r="CG175" s="1">
        <v>1.3679525222551929</v>
      </c>
      <c r="CH175">
        <v>99.59</v>
      </c>
      <c r="CI175">
        <v>13883</v>
      </c>
      <c r="CJ175" s="101">
        <v>1</v>
      </c>
      <c r="CK175" s="101">
        <v>1</v>
      </c>
      <c r="CL175" s="1">
        <v>-1.0999999999999659</v>
      </c>
      <c r="CM175" s="1">
        <v>61.9</v>
      </c>
      <c r="CN175" s="14">
        <v>0.10000000000002274</v>
      </c>
      <c r="CO175" s="14">
        <v>64.300000000000097</v>
      </c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</row>
    <row r="176" spans="1:176" s="12" customFormat="1">
      <c r="A176" s="1">
        <v>2013</v>
      </c>
      <c r="B176" s="1">
        <v>4</v>
      </c>
      <c r="C176" s="24">
        <v>41521</v>
      </c>
      <c r="D176" s="1">
        <v>283.10000000000002</v>
      </c>
      <c r="E176" s="1">
        <v>287.89999999999998</v>
      </c>
      <c r="F176" s="1">
        <v>281</v>
      </c>
      <c r="G176" s="1">
        <v>283</v>
      </c>
      <c r="H176" s="1">
        <v>108.42</v>
      </c>
      <c r="I176" s="1">
        <v>4</v>
      </c>
      <c r="J176" s="8"/>
      <c r="K176" s="8"/>
      <c r="L176" s="142"/>
      <c r="M176" s="142"/>
      <c r="N176" s="27">
        <v>6.8999999999999773</v>
      </c>
      <c r="O176" s="27">
        <v>289.7</v>
      </c>
      <c r="P176" s="27">
        <v>279.3</v>
      </c>
      <c r="Q176" s="27" t="s">
        <v>618</v>
      </c>
      <c r="R176" s="27" t="s">
        <v>618</v>
      </c>
      <c r="S176" s="27" t="s">
        <v>618</v>
      </c>
      <c r="T176" s="27" t="s">
        <v>618</v>
      </c>
      <c r="U176" s="27" t="s">
        <v>618</v>
      </c>
      <c r="V176" s="158">
        <v>0</v>
      </c>
      <c r="W176" s="27">
        <v>95.199999999999932</v>
      </c>
      <c r="X176" s="27">
        <v>95.199999999999932</v>
      </c>
      <c r="Y176" s="27">
        <v>0</v>
      </c>
      <c r="Z176" s="29">
        <v>108.2</v>
      </c>
      <c r="AA176" s="139">
        <v>4.0999999999999996</v>
      </c>
      <c r="AB176" s="151">
        <v>1.4978468451601001E-2</v>
      </c>
      <c r="AC176" s="136" t="s">
        <v>253</v>
      </c>
      <c r="AD176" s="136">
        <v>14.2</v>
      </c>
      <c r="AE176" s="136" t="s">
        <v>618</v>
      </c>
      <c r="AF176" s="136" t="s">
        <v>618</v>
      </c>
      <c r="AG176" s="136">
        <v>0</v>
      </c>
      <c r="AH176" s="136">
        <v>48.499999999999886</v>
      </c>
      <c r="AI176" s="136">
        <v>-6.7999999999998977</v>
      </c>
      <c r="AJ176" s="127">
        <v>284.2</v>
      </c>
      <c r="AK176" s="127">
        <v>287.89999999999998</v>
      </c>
      <c r="AL176" s="127">
        <v>281</v>
      </c>
      <c r="AM176" s="127">
        <v>284.3</v>
      </c>
      <c r="AN176" s="127">
        <v>277.89999999999998</v>
      </c>
      <c r="AO176" s="127">
        <v>0.10000000000002274</v>
      </c>
      <c r="AP176" s="127" t="s">
        <v>618</v>
      </c>
      <c r="AQ176" s="14">
        <v>106.1</v>
      </c>
      <c r="AR176" s="127" t="s">
        <v>618</v>
      </c>
      <c r="AS176" s="14">
        <v>14.899999999999324</v>
      </c>
      <c r="AT176" s="1">
        <v>281</v>
      </c>
      <c r="AU176" s="1">
        <v>282.8</v>
      </c>
      <c r="AV176" s="1">
        <v>280.5</v>
      </c>
      <c r="AW176" s="1">
        <v>282</v>
      </c>
      <c r="AX176" s="1">
        <v>284.2</v>
      </c>
      <c r="AY176" s="1">
        <v>284.2</v>
      </c>
      <c r="AZ176" s="1">
        <v>281</v>
      </c>
      <c r="BA176" s="1">
        <v>282.60000000000002</v>
      </c>
      <c r="BB176" s="8"/>
      <c r="BC176" s="8"/>
      <c r="BD176" s="62"/>
      <c r="BE176" s="62"/>
      <c r="BF176" s="8"/>
      <c r="BG176" s="8"/>
      <c r="BH176" s="62"/>
      <c r="BI176" s="62"/>
      <c r="BJ176" s="165"/>
      <c r="BK176" s="165"/>
      <c r="BL176" s="164"/>
      <c r="BM176" s="164"/>
      <c r="BN176" s="8"/>
      <c r="BO176" s="8"/>
      <c r="BP176" s="62"/>
      <c r="BQ176" s="62"/>
      <c r="BR176" s="1"/>
      <c r="BS176" s="1"/>
      <c r="BT176" s="1"/>
      <c r="BU176" s="1"/>
      <c r="BV176" s="86"/>
      <c r="BW176" s="1"/>
      <c r="BX176" s="1"/>
      <c r="BY176" s="1"/>
      <c r="BZ176" s="1"/>
      <c r="CA176" s="1"/>
      <c r="CB176" s="1"/>
      <c r="CC176" s="86">
        <v>89.55</v>
      </c>
      <c r="CD176" s="1">
        <v>287.2</v>
      </c>
      <c r="CE176" s="1">
        <v>750</v>
      </c>
      <c r="CF176" s="1">
        <v>617</v>
      </c>
      <c r="CG176" s="1">
        <v>1.2155591572123177</v>
      </c>
      <c r="CH176">
        <v>99.59</v>
      </c>
      <c r="CI176">
        <v>13883</v>
      </c>
      <c r="CJ176" s="101">
        <v>1</v>
      </c>
      <c r="CK176" s="101">
        <v>1</v>
      </c>
      <c r="CL176" s="1">
        <v>5.8999999999999773</v>
      </c>
      <c r="CM176" s="1">
        <v>67.8</v>
      </c>
      <c r="CN176" s="14">
        <v>2.1000000000000227</v>
      </c>
      <c r="CO176" s="14">
        <v>66.400000000000119</v>
      </c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</row>
    <row r="177" spans="1:176" s="12" customFormat="1">
      <c r="A177" s="1">
        <v>2013</v>
      </c>
      <c r="B177" s="1">
        <v>2</v>
      </c>
      <c r="C177" s="24">
        <v>41526</v>
      </c>
      <c r="D177" s="1">
        <v>286.89999999999998</v>
      </c>
      <c r="E177" s="1">
        <v>290.3</v>
      </c>
      <c r="F177" s="1">
        <v>284.8</v>
      </c>
      <c r="G177" s="1">
        <v>285.7</v>
      </c>
      <c r="H177" s="1">
        <v>109.52</v>
      </c>
      <c r="I177" s="1">
        <v>0</v>
      </c>
      <c r="J177" s="8"/>
      <c r="K177" s="8"/>
      <c r="L177" s="142"/>
      <c r="M177" s="142"/>
      <c r="N177" s="27">
        <v>5.5</v>
      </c>
      <c r="O177" s="27">
        <v>289.89999999999998</v>
      </c>
      <c r="P177" s="27">
        <v>276.10000000000002</v>
      </c>
      <c r="Q177" s="27" t="s">
        <v>618</v>
      </c>
      <c r="R177" s="27" t="s">
        <v>254</v>
      </c>
      <c r="S177" s="27" t="s">
        <v>618</v>
      </c>
      <c r="T177" s="27">
        <v>-5.5999999999999659</v>
      </c>
      <c r="U177" s="27" t="s">
        <v>618</v>
      </c>
      <c r="V177" s="158">
        <v>-5.5999999999999659</v>
      </c>
      <c r="W177" s="27">
        <v>89.6</v>
      </c>
      <c r="X177" s="27">
        <v>95.199999999999932</v>
      </c>
      <c r="Y177" s="27">
        <v>-5.5999999999999659</v>
      </c>
      <c r="Z177" s="29">
        <v>110.17</v>
      </c>
      <c r="AA177" s="139">
        <v>3.3</v>
      </c>
      <c r="AB177" s="151">
        <v>0</v>
      </c>
      <c r="AC177" s="136">
        <v>0</v>
      </c>
      <c r="AD177" s="136">
        <v>14.1</v>
      </c>
      <c r="AE177" s="136" t="s">
        <v>618</v>
      </c>
      <c r="AF177" s="136" t="s">
        <v>618</v>
      </c>
      <c r="AG177" s="136">
        <v>0</v>
      </c>
      <c r="AH177" s="136">
        <v>48.499999999999886</v>
      </c>
      <c r="AI177" s="136">
        <v>-6.7999999999998977</v>
      </c>
      <c r="AJ177" s="127">
        <v>281.60000000000002</v>
      </c>
      <c r="AK177" s="127">
        <v>290.3</v>
      </c>
      <c r="AL177" s="127">
        <v>281</v>
      </c>
      <c r="AM177" s="127">
        <v>287</v>
      </c>
      <c r="AN177" s="127">
        <v>281.89999999999998</v>
      </c>
      <c r="AO177" s="127">
        <v>1.1999999999999886</v>
      </c>
      <c r="AP177" s="127" t="s">
        <v>618</v>
      </c>
      <c r="AQ177" s="14">
        <v>106.1</v>
      </c>
      <c r="AR177" s="127" t="s">
        <v>618</v>
      </c>
      <c r="AS177" s="14">
        <v>14.899999999999324</v>
      </c>
      <c r="AT177" s="1">
        <v>285.89999999999998</v>
      </c>
      <c r="AU177" s="1">
        <v>286.39999999999998</v>
      </c>
      <c r="AV177" s="1">
        <v>285</v>
      </c>
      <c r="AW177" s="1">
        <v>285.2</v>
      </c>
      <c r="AX177" s="1">
        <v>285.89999999999998</v>
      </c>
      <c r="AY177" s="1">
        <v>286.39999999999998</v>
      </c>
      <c r="AZ177" s="1">
        <v>281.89999999999998</v>
      </c>
      <c r="BA177" s="1">
        <v>282</v>
      </c>
      <c r="BB177" s="8"/>
      <c r="BC177" s="8"/>
      <c r="BD177" s="62"/>
      <c r="BE177" s="62"/>
      <c r="BF177" s="8"/>
      <c r="BG177" s="8"/>
      <c r="BH177" s="62"/>
      <c r="BI177" s="62"/>
      <c r="BJ177" s="165"/>
      <c r="BK177" s="165"/>
      <c r="BL177" s="164"/>
      <c r="BM177" s="164"/>
      <c r="BN177" s="8"/>
      <c r="BO177" s="8"/>
      <c r="BP177" s="62"/>
      <c r="BQ177" s="62"/>
      <c r="BR177" s="1"/>
      <c r="BS177" s="1"/>
      <c r="BT177" s="1"/>
      <c r="BU177" s="1"/>
      <c r="BV177" s="86"/>
      <c r="BW177" s="1"/>
      <c r="BX177" s="1"/>
      <c r="BY177" s="1"/>
      <c r="BZ177" s="1"/>
      <c r="CA177" s="1"/>
      <c r="CB177" s="1"/>
      <c r="CC177" s="86">
        <v>91.4</v>
      </c>
      <c r="CD177" s="1">
        <v>288</v>
      </c>
      <c r="CE177" s="1">
        <v>399</v>
      </c>
      <c r="CF177" s="1">
        <v>284</v>
      </c>
      <c r="CG177" s="1">
        <v>1.4049295774647887</v>
      </c>
      <c r="CH177">
        <v>99.61</v>
      </c>
      <c r="CI177">
        <v>14318</v>
      </c>
      <c r="CJ177" s="101">
        <v>1</v>
      </c>
      <c r="CK177" s="101">
        <v>1</v>
      </c>
      <c r="CL177" s="1">
        <v>-1.5999999999999659</v>
      </c>
      <c r="CM177" s="1">
        <v>66.2</v>
      </c>
      <c r="CN177" s="14" t="s">
        <v>618</v>
      </c>
      <c r="CO177" s="14">
        <v>66.400000000000119</v>
      </c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</row>
    <row r="178" spans="1:176" s="12" customFormat="1">
      <c r="A178" s="1">
        <v>2013</v>
      </c>
      <c r="B178" s="1">
        <v>3</v>
      </c>
      <c r="C178" s="24">
        <v>41527</v>
      </c>
      <c r="D178" s="1">
        <v>284.3</v>
      </c>
      <c r="E178" s="1">
        <v>284.5</v>
      </c>
      <c r="F178" s="1">
        <v>279.60000000000002</v>
      </c>
      <c r="G178" s="1">
        <v>282.5</v>
      </c>
      <c r="H178" s="1">
        <v>107.39</v>
      </c>
      <c r="I178" s="1">
        <v>0</v>
      </c>
      <c r="J178" s="8"/>
      <c r="K178" s="8"/>
      <c r="L178" s="142"/>
      <c r="M178" s="142"/>
      <c r="N178" s="27">
        <v>4.8999999999999773</v>
      </c>
      <c r="O178" s="27">
        <v>291.2</v>
      </c>
      <c r="P178" s="27">
        <v>280.2</v>
      </c>
      <c r="Q178" s="27" t="s">
        <v>618</v>
      </c>
      <c r="R178" s="27" t="s">
        <v>618</v>
      </c>
      <c r="S178" s="27" t="s">
        <v>252</v>
      </c>
      <c r="T178" s="27" t="s">
        <v>618</v>
      </c>
      <c r="U178" s="27">
        <v>-3.5</v>
      </c>
      <c r="V178" s="158">
        <v>-3.5</v>
      </c>
      <c r="W178" s="27">
        <v>86.1</v>
      </c>
      <c r="X178" s="27">
        <v>95.199999999999932</v>
      </c>
      <c r="Y178" s="27">
        <v>-9.0999999999999659</v>
      </c>
      <c r="Z178" s="29">
        <v>108.52</v>
      </c>
      <c r="AA178" s="139">
        <v>2.9</v>
      </c>
      <c r="AB178" s="151">
        <v>1.0145729570189888E-2</v>
      </c>
      <c r="AC178" s="136" t="s">
        <v>253</v>
      </c>
      <c r="AD178" s="136">
        <v>14.2</v>
      </c>
      <c r="AE178" s="136" t="s">
        <v>618</v>
      </c>
      <c r="AF178" s="136">
        <v>-2.6999999999999886</v>
      </c>
      <c r="AG178" s="136">
        <v>-2.6999999999999886</v>
      </c>
      <c r="AH178" s="136">
        <v>45.799999999999898</v>
      </c>
      <c r="AI178" s="136">
        <v>-9.4999999999998863</v>
      </c>
      <c r="AJ178" s="127">
        <v>285.89999999999998</v>
      </c>
      <c r="AK178" s="127">
        <v>286.39999999999998</v>
      </c>
      <c r="AL178" s="127">
        <v>281.89999999999998</v>
      </c>
      <c r="AM178" s="127">
        <v>282.10000000000002</v>
      </c>
      <c r="AN178" s="127">
        <v>284.57499999999999</v>
      </c>
      <c r="AO178" s="127">
        <v>1.8000000000000114</v>
      </c>
      <c r="AP178" s="127" t="s">
        <v>618</v>
      </c>
      <c r="AQ178" s="14">
        <v>106.1</v>
      </c>
      <c r="AR178" s="127">
        <v>-2.1000000000000227</v>
      </c>
      <c r="AS178" s="14">
        <v>12.799999999999301</v>
      </c>
      <c r="AT178" s="1">
        <v>283.8</v>
      </c>
      <c r="AU178" s="1">
        <v>284.5</v>
      </c>
      <c r="AV178" s="1">
        <v>282.5</v>
      </c>
      <c r="AW178" s="1">
        <v>283.39999999999998</v>
      </c>
      <c r="AX178" s="1">
        <v>283.8</v>
      </c>
      <c r="AY178" s="1">
        <v>284.5</v>
      </c>
      <c r="AZ178" s="1">
        <v>282.5</v>
      </c>
      <c r="BA178" s="1">
        <v>284</v>
      </c>
      <c r="BB178" s="8"/>
      <c r="BC178" s="8"/>
      <c r="BD178" s="62"/>
      <c r="BE178" s="62"/>
      <c r="BF178" s="8"/>
      <c r="BG178" s="8"/>
      <c r="BH178" s="62"/>
      <c r="BI178" s="62"/>
      <c r="BJ178" s="165"/>
      <c r="BK178" s="165"/>
      <c r="BL178" s="164"/>
      <c r="BM178" s="164"/>
      <c r="BN178" s="8"/>
      <c r="BO178" s="8"/>
      <c r="BP178" s="62"/>
      <c r="BQ178" s="62"/>
      <c r="BR178" s="1"/>
      <c r="BS178" s="1"/>
      <c r="BT178" s="1"/>
      <c r="BU178" s="1"/>
      <c r="BV178" s="86"/>
      <c r="BW178" s="1"/>
      <c r="BX178" s="1"/>
      <c r="BY178" s="1"/>
      <c r="BZ178" s="1"/>
      <c r="CA178" s="1"/>
      <c r="CB178" s="1"/>
      <c r="CC178" s="86">
        <v>90.6</v>
      </c>
      <c r="CD178" s="1">
        <v>282.5</v>
      </c>
      <c r="CE178" s="1">
        <v>501</v>
      </c>
      <c r="CF178" s="1">
        <v>350</v>
      </c>
      <c r="CG178" s="1">
        <v>1.4314285714285715</v>
      </c>
      <c r="CH178">
        <v>100.4175</v>
      </c>
      <c r="CI178">
        <v>14579</v>
      </c>
      <c r="CJ178" s="101">
        <v>1</v>
      </c>
      <c r="CK178" s="101">
        <v>1</v>
      </c>
      <c r="CL178" s="1">
        <v>-0.10000000000002274</v>
      </c>
      <c r="CM178" s="1">
        <v>66.099999999999994</v>
      </c>
      <c r="CN178" s="14">
        <v>0.5</v>
      </c>
      <c r="CO178" s="14">
        <v>66.900000000000119</v>
      </c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</row>
    <row r="179" spans="1:176" s="12" customFormat="1">
      <c r="A179" s="1">
        <v>2013</v>
      </c>
      <c r="B179" s="1">
        <v>4</v>
      </c>
      <c r="C179" s="24">
        <v>41528</v>
      </c>
      <c r="D179" s="1">
        <v>283.7</v>
      </c>
      <c r="E179" s="1">
        <v>285.5</v>
      </c>
      <c r="F179" s="1">
        <v>281.5</v>
      </c>
      <c r="G179" s="1">
        <v>283.39999999999998</v>
      </c>
      <c r="H179" s="1">
        <v>107.56</v>
      </c>
      <c r="I179" s="1">
        <v>0</v>
      </c>
      <c r="J179" s="8"/>
      <c r="K179" s="8"/>
      <c r="L179" s="142"/>
      <c r="M179" s="142"/>
      <c r="N179" s="27">
        <v>4</v>
      </c>
      <c r="O179" s="27">
        <v>287.39999999999998</v>
      </c>
      <c r="P179" s="27">
        <v>277.60000000000002</v>
      </c>
      <c r="Q179" s="27" t="s">
        <v>618</v>
      </c>
      <c r="R179" s="27" t="s">
        <v>618</v>
      </c>
      <c r="S179" s="27" t="s">
        <v>618</v>
      </c>
      <c r="T179" s="27" t="s">
        <v>618</v>
      </c>
      <c r="U179" s="27" t="s">
        <v>618</v>
      </c>
      <c r="V179" s="158">
        <v>0</v>
      </c>
      <c r="W179" s="27">
        <v>86.1</v>
      </c>
      <c r="X179" s="27">
        <v>95.199999999999932</v>
      </c>
      <c r="Y179" s="27">
        <v>-9.0999999999999659</v>
      </c>
      <c r="Z179" s="29">
        <v>107.63</v>
      </c>
      <c r="AA179" s="139">
        <v>2.4</v>
      </c>
      <c r="AB179" s="151">
        <v>1.944850255661057E-2</v>
      </c>
      <c r="AC179" s="136" t="s">
        <v>255</v>
      </c>
      <c r="AD179" s="136">
        <v>14.1</v>
      </c>
      <c r="AE179" s="136" t="s">
        <v>618</v>
      </c>
      <c r="AF179" s="136" t="s">
        <v>618</v>
      </c>
      <c r="AG179" s="136">
        <v>0</v>
      </c>
      <c r="AH179" s="136">
        <v>45.799999999999898</v>
      </c>
      <c r="AI179" s="136">
        <v>-9.4999999999998863</v>
      </c>
      <c r="AJ179" s="127">
        <v>283.8</v>
      </c>
      <c r="AK179" s="127">
        <v>284.5</v>
      </c>
      <c r="AL179" s="127">
        <v>281.5</v>
      </c>
      <c r="AM179" s="127">
        <v>283</v>
      </c>
      <c r="AN179" s="127">
        <v>284.10000000000002</v>
      </c>
      <c r="AO179" s="127">
        <v>0.30000000000001137</v>
      </c>
      <c r="AP179" s="127">
        <v>-1.6999999999999773</v>
      </c>
      <c r="AQ179" s="14">
        <v>104.4</v>
      </c>
      <c r="AR179" s="127" t="s">
        <v>618</v>
      </c>
      <c r="AS179" s="14">
        <v>12.799999999999301</v>
      </c>
      <c r="AT179" s="1">
        <v>283.5</v>
      </c>
      <c r="AU179" s="1">
        <v>284.2</v>
      </c>
      <c r="AV179" s="1">
        <v>283.39999999999998</v>
      </c>
      <c r="AW179" s="1">
        <v>283.89999999999998</v>
      </c>
      <c r="AX179" s="1">
        <v>283.5</v>
      </c>
      <c r="AY179" s="1">
        <v>284.3</v>
      </c>
      <c r="AZ179" s="1">
        <v>283.39999999999998</v>
      </c>
      <c r="BA179" s="1">
        <v>283.8</v>
      </c>
      <c r="BB179" s="8"/>
      <c r="BC179" s="8"/>
      <c r="BD179" s="62"/>
      <c r="BE179" s="62"/>
      <c r="BF179" s="8"/>
      <c r="BG179" s="8"/>
      <c r="BH179" s="62"/>
      <c r="BI179" s="62"/>
      <c r="BJ179" s="165"/>
      <c r="BK179" s="165"/>
      <c r="BL179" s="164"/>
      <c r="BM179" s="164"/>
      <c r="BN179" s="8"/>
      <c r="BO179" s="8"/>
      <c r="BP179" s="62"/>
      <c r="BQ179" s="62"/>
      <c r="BR179" s="1"/>
      <c r="BS179" s="1"/>
      <c r="BT179" s="1"/>
      <c r="BU179" s="1"/>
      <c r="BV179" s="86"/>
      <c r="BW179" s="1"/>
      <c r="BX179" s="1"/>
      <c r="BY179" s="1"/>
      <c r="BZ179" s="1"/>
      <c r="CA179" s="1"/>
      <c r="CB179" s="1"/>
      <c r="CC179" s="86">
        <v>91.3</v>
      </c>
      <c r="CD179" s="1">
        <v>282.39999999999998</v>
      </c>
      <c r="CE179" s="1">
        <v>383</v>
      </c>
      <c r="CF179" s="1">
        <v>405</v>
      </c>
      <c r="CG179" s="1">
        <v>0.94567901234567897</v>
      </c>
      <c r="CH179">
        <v>99.94</v>
      </c>
      <c r="CI179">
        <v>14467</v>
      </c>
      <c r="CJ179" s="101">
        <v>1</v>
      </c>
      <c r="CK179" s="101">
        <v>1</v>
      </c>
      <c r="CL179" s="1">
        <v>-0.39999999999997726</v>
      </c>
      <c r="CM179" s="1">
        <v>65.7</v>
      </c>
      <c r="CN179" s="14">
        <v>0.19999999999998863</v>
      </c>
      <c r="CO179" s="14">
        <v>67.100000000000108</v>
      </c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</row>
    <row r="180" spans="1:176" s="12" customFormat="1">
      <c r="A180" s="1">
        <v>2013</v>
      </c>
      <c r="B180" s="1">
        <v>5</v>
      </c>
      <c r="C180" s="24">
        <v>41529</v>
      </c>
      <c r="D180" s="1">
        <v>283.10000000000002</v>
      </c>
      <c r="E180" s="1">
        <v>283.89999999999998</v>
      </c>
      <c r="F180" s="1">
        <v>278</v>
      </c>
      <c r="G180" s="1">
        <v>278.7</v>
      </c>
      <c r="H180" s="1">
        <v>108.6</v>
      </c>
      <c r="I180" s="1">
        <v>1</v>
      </c>
      <c r="J180" s="8"/>
      <c r="K180" s="8"/>
      <c r="L180" s="142"/>
      <c r="M180" s="142"/>
      <c r="N180" s="27">
        <v>5.8999999999999773</v>
      </c>
      <c r="O180" s="27">
        <v>287.39999999999998</v>
      </c>
      <c r="P180" s="27">
        <v>279.39999999999998</v>
      </c>
      <c r="Q180" s="27" t="s">
        <v>618</v>
      </c>
      <c r="R180" s="27" t="s">
        <v>618</v>
      </c>
      <c r="S180" s="27" t="s">
        <v>252</v>
      </c>
      <c r="T180" s="27" t="s">
        <v>618</v>
      </c>
      <c r="U180" s="27">
        <v>6.7999999999999545</v>
      </c>
      <c r="V180" s="158">
        <v>6.7999999999999545</v>
      </c>
      <c r="W180" s="27">
        <v>92.89999999999992</v>
      </c>
      <c r="X180" s="27">
        <v>95.199999999999932</v>
      </c>
      <c r="Y180" s="27">
        <v>-2.3000000000000114</v>
      </c>
      <c r="Z180" s="29">
        <v>107.81</v>
      </c>
      <c r="AA180" s="139">
        <v>3.5</v>
      </c>
      <c r="AB180" s="151">
        <v>1.5830151783220447E-3</v>
      </c>
      <c r="AC180" s="136">
        <v>0</v>
      </c>
      <c r="AD180" s="136">
        <v>14.1</v>
      </c>
      <c r="AE180" s="136" t="s">
        <v>618</v>
      </c>
      <c r="AF180" s="136" t="s">
        <v>618</v>
      </c>
      <c r="AG180" s="136">
        <v>0</v>
      </c>
      <c r="AH180" s="136">
        <v>45.799999999999898</v>
      </c>
      <c r="AI180" s="136">
        <v>-9.4999999999998863</v>
      </c>
      <c r="AJ180" s="127">
        <v>283.5</v>
      </c>
      <c r="AK180" s="127">
        <v>284.3</v>
      </c>
      <c r="AL180" s="127">
        <v>280.39999999999998</v>
      </c>
      <c r="AM180" s="127">
        <v>280.89999999999998</v>
      </c>
      <c r="AN180" s="127">
        <v>283.25</v>
      </c>
      <c r="AO180" s="127">
        <v>4.4000000000000341</v>
      </c>
      <c r="AP180" s="127" t="s">
        <v>618</v>
      </c>
      <c r="AQ180" s="14">
        <v>104.4</v>
      </c>
      <c r="AR180" s="127">
        <v>7.4999999999999432</v>
      </c>
      <c r="AS180" s="14">
        <v>20.299999999999244</v>
      </c>
      <c r="AT180" s="1">
        <v>276.39999999999998</v>
      </c>
      <c r="AU180" s="1">
        <v>277</v>
      </c>
      <c r="AV180" s="1">
        <v>276.2</v>
      </c>
      <c r="AW180" s="1">
        <v>276.39999999999998</v>
      </c>
      <c r="AX180" s="1">
        <v>276.39999999999998</v>
      </c>
      <c r="AY180" s="1">
        <v>277</v>
      </c>
      <c r="AZ180" s="1">
        <v>272.60000000000002</v>
      </c>
      <c r="BA180" s="1">
        <v>273.2</v>
      </c>
      <c r="BB180" s="8"/>
      <c r="BC180" s="8"/>
      <c r="BD180" s="62"/>
      <c r="BE180" s="62"/>
      <c r="BF180" s="8"/>
      <c r="BG180" s="8"/>
      <c r="BH180" s="62"/>
      <c r="BI180" s="62"/>
      <c r="BJ180" s="165"/>
      <c r="BK180" s="165"/>
      <c r="BL180" s="164"/>
      <c r="BM180" s="164"/>
      <c r="BN180" s="8"/>
      <c r="BO180" s="8"/>
      <c r="BP180" s="62"/>
      <c r="BQ180" s="62"/>
      <c r="BR180" s="1"/>
      <c r="BS180" s="1"/>
      <c r="BT180" s="1"/>
      <c r="BU180" s="1"/>
      <c r="BV180" s="86"/>
      <c r="BW180" s="1"/>
      <c r="BX180" s="1"/>
      <c r="BY180" s="1"/>
      <c r="BZ180" s="1"/>
      <c r="CA180" s="1"/>
      <c r="CB180" s="1"/>
      <c r="CC180" s="86">
        <v>89.5</v>
      </c>
      <c r="CD180" s="1">
        <v>282.60000000000002</v>
      </c>
      <c r="CE180" s="1">
        <v>325</v>
      </c>
      <c r="CF180" s="1">
        <v>426</v>
      </c>
      <c r="CG180" s="1">
        <v>0.76291079812206575</v>
      </c>
      <c r="CH180">
        <v>99.49</v>
      </c>
      <c r="CI180">
        <v>14271</v>
      </c>
      <c r="CJ180" s="101">
        <v>1</v>
      </c>
      <c r="CK180" s="101">
        <v>1</v>
      </c>
      <c r="CL180" s="1">
        <v>-3.7999999999999545</v>
      </c>
      <c r="CM180" s="1">
        <v>61.900000000000091</v>
      </c>
      <c r="CN180" s="14" t="s">
        <v>618</v>
      </c>
      <c r="CO180" s="14">
        <v>67.100000000000108</v>
      </c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</row>
    <row r="181" spans="1:176" s="12" customFormat="1">
      <c r="A181" s="1">
        <v>2013</v>
      </c>
      <c r="B181" s="1">
        <v>6</v>
      </c>
      <c r="C181" s="24">
        <v>41530</v>
      </c>
      <c r="D181" s="1">
        <v>272.60000000000002</v>
      </c>
      <c r="E181" s="1">
        <v>276</v>
      </c>
      <c r="F181" s="1">
        <v>271.10000000000002</v>
      </c>
      <c r="G181" s="1">
        <v>271.7</v>
      </c>
      <c r="H181" s="1">
        <v>106.59</v>
      </c>
      <c r="I181" s="1">
        <v>1</v>
      </c>
      <c r="J181" s="8"/>
      <c r="K181" s="8"/>
      <c r="L181" s="142"/>
      <c r="M181" s="142"/>
      <c r="N181" s="27">
        <v>4.8999999999999773</v>
      </c>
      <c r="O181" s="27">
        <v>284.60000000000002</v>
      </c>
      <c r="P181" s="27">
        <v>272.8</v>
      </c>
      <c r="Q181" s="27" t="s">
        <v>618</v>
      </c>
      <c r="R181" s="27" t="s">
        <v>618</v>
      </c>
      <c r="S181" s="27" t="s">
        <v>618</v>
      </c>
      <c r="T181" s="27" t="s">
        <v>618</v>
      </c>
      <c r="U181" s="27" t="s">
        <v>618</v>
      </c>
      <c r="V181" s="158">
        <v>0</v>
      </c>
      <c r="W181" s="27">
        <v>92.89999999999992</v>
      </c>
      <c r="X181" s="27">
        <v>95.199999999999932</v>
      </c>
      <c r="Y181" s="27">
        <v>-2.3000000000000114</v>
      </c>
      <c r="Z181" s="29">
        <v>108.05</v>
      </c>
      <c r="AA181" s="139">
        <v>2.9</v>
      </c>
      <c r="AB181" s="151">
        <v>9.6690219412420841E-3</v>
      </c>
      <c r="AC181" s="136" t="s">
        <v>253</v>
      </c>
      <c r="AD181" s="136">
        <v>13.9</v>
      </c>
      <c r="AE181" s="136" t="s">
        <v>618</v>
      </c>
      <c r="AF181" s="136" t="s">
        <v>618</v>
      </c>
      <c r="AG181" s="136">
        <v>0</v>
      </c>
      <c r="AH181" s="136">
        <v>45.799999999999898</v>
      </c>
      <c r="AI181" s="136">
        <v>-9.4999999999998863</v>
      </c>
      <c r="AJ181" s="127">
        <v>276.39999999999998</v>
      </c>
      <c r="AK181" s="127">
        <v>277</v>
      </c>
      <c r="AL181" s="127">
        <v>272</v>
      </c>
      <c r="AM181" s="127">
        <v>274.8</v>
      </c>
      <c r="AN181" s="127">
        <v>280.2</v>
      </c>
      <c r="AO181" s="127">
        <v>0.90000000000003411</v>
      </c>
      <c r="AP181" s="127" t="s">
        <v>618</v>
      </c>
      <c r="AQ181" s="14">
        <v>104.4</v>
      </c>
      <c r="AR181" s="127">
        <v>2</v>
      </c>
      <c r="AS181" s="14">
        <v>22.299999999999244</v>
      </c>
      <c r="AT181" s="1">
        <v>272.2</v>
      </c>
      <c r="AU181" s="1">
        <v>273.8</v>
      </c>
      <c r="AV181" s="1">
        <v>272.10000000000002</v>
      </c>
      <c r="AW181" s="1">
        <v>273.3</v>
      </c>
      <c r="AX181" s="1">
        <v>272.2</v>
      </c>
      <c r="AY181" s="1">
        <v>273.89999999999998</v>
      </c>
      <c r="AZ181" s="1">
        <v>272.10000000000002</v>
      </c>
      <c r="BA181" s="1">
        <v>273.89999999999998</v>
      </c>
      <c r="BB181" s="8"/>
      <c r="BC181" s="8"/>
      <c r="BD181" s="62"/>
      <c r="BE181" s="62"/>
      <c r="BF181" s="8"/>
      <c r="BG181" s="8"/>
      <c r="BH181" s="62"/>
      <c r="BI181" s="62"/>
      <c r="BJ181" s="165"/>
      <c r="BK181" s="165"/>
      <c r="BL181" s="164"/>
      <c r="BM181" s="164"/>
      <c r="BN181" s="8"/>
      <c r="BO181" s="8"/>
      <c r="BP181" s="62"/>
      <c r="BQ181" s="62"/>
      <c r="BR181" s="1"/>
      <c r="BS181" s="1"/>
      <c r="BT181" s="1"/>
      <c r="BU181" s="1"/>
      <c r="BV181" s="86"/>
      <c r="BW181" s="1"/>
      <c r="BX181" s="1"/>
      <c r="BY181" s="1"/>
      <c r="BZ181" s="1"/>
      <c r="CA181" s="1"/>
      <c r="CB181" s="1"/>
      <c r="CC181" s="86">
        <v>85.4</v>
      </c>
      <c r="CD181" s="1">
        <v>274.60000000000002</v>
      </c>
      <c r="CE181" s="1">
        <v>472</v>
      </c>
      <c r="CF181" s="1">
        <v>314</v>
      </c>
      <c r="CG181" s="1">
        <v>1.5031847133757963</v>
      </c>
      <c r="CH181">
        <v>99.08</v>
      </c>
      <c r="CI181">
        <v>14475</v>
      </c>
      <c r="CJ181" s="101">
        <v>1</v>
      </c>
      <c r="CK181" s="101">
        <v>1</v>
      </c>
      <c r="CL181" s="1">
        <v>-2.5</v>
      </c>
      <c r="CM181" s="1">
        <v>59.400000000000091</v>
      </c>
      <c r="CN181" s="14" t="s">
        <v>618</v>
      </c>
      <c r="CO181" s="14">
        <v>67.100000000000108</v>
      </c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</row>
    <row r="182" spans="1:176" s="12" customFormat="1">
      <c r="A182" s="1">
        <v>2013</v>
      </c>
      <c r="B182" s="1">
        <v>3</v>
      </c>
      <c r="C182" s="24">
        <v>41534</v>
      </c>
      <c r="D182" s="1">
        <v>269.7</v>
      </c>
      <c r="E182" s="1">
        <v>275.7</v>
      </c>
      <c r="F182" s="1">
        <v>268.39999999999998</v>
      </c>
      <c r="G182" s="1">
        <v>273.89999999999998</v>
      </c>
      <c r="H182" s="1">
        <v>105.42</v>
      </c>
      <c r="I182" s="1">
        <v>1</v>
      </c>
      <c r="J182" s="8"/>
      <c r="K182" s="8"/>
      <c r="L182" s="142"/>
      <c r="M182" s="142"/>
      <c r="N182" s="27">
        <v>7.3000000000000114</v>
      </c>
      <c r="O182" s="27">
        <v>276.60000000000002</v>
      </c>
      <c r="P182" s="27">
        <v>266.8</v>
      </c>
      <c r="Q182" s="27" t="s">
        <v>618</v>
      </c>
      <c r="R182" s="27" t="s">
        <v>618</v>
      </c>
      <c r="S182" s="27" t="s">
        <v>618</v>
      </c>
      <c r="T182" s="27" t="s">
        <v>618</v>
      </c>
      <c r="U182" s="27" t="s">
        <v>618</v>
      </c>
      <c r="V182" s="158">
        <v>0</v>
      </c>
      <c r="W182" s="27">
        <v>92.89999999999992</v>
      </c>
      <c r="X182" s="27">
        <v>95.199999999999932</v>
      </c>
      <c r="Y182" s="27">
        <v>-2.3000000000000114</v>
      </c>
      <c r="Z182" s="29">
        <v>106.03</v>
      </c>
      <c r="AA182" s="139">
        <v>4.4000000000000004</v>
      </c>
      <c r="AB182" s="151">
        <v>1.8508287292817616E-2</v>
      </c>
      <c r="AC182" s="136" t="s">
        <v>255</v>
      </c>
      <c r="AD182" s="136">
        <v>13.5</v>
      </c>
      <c r="AE182" s="136">
        <v>1.5000000000000568</v>
      </c>
      <c r="AF182" s="136" t="s">
        <v>618</v>
      </c>
      <c r="AG182" s="136">
        <v>1.5000000000000568</v>
      </c>
      <c r="AH182" s="136">
        <v>47.3</v>
      </c>
      <c r="AI182" s="136">
        <v>-7.9999999999998295</v>
      </c>
      <c r="AJ182" s="127">
        <v>272.2</v>
      </c>
      <c r="AK182" s="127">
        <v>273.89999999999998</v>
      </c>
      <c r="AL182" s="127">
        <v>269</v>
      </c>
      <c r="AM182" s="127">
        <v>269.2</v>
      </c>
      <c r="AN182" s="127">
        <v>276.97500000000002</v>
      </c>
      <c r="AO182" s="127">
        <v>4.1999999999999886</v>
      </c>
      <c r="AP182" s="127">
        <v>-9.9999999999954514E-2</v>
      </c>
      <c r="AQ182" s="14">
        <v>104.3</v>
      </c>
      <c r="AR182" s="127">
        <v>-5.4000000000000341</v>
      </c>
      <c r="AS182" s="14">
        <v>16.89999999999921</v>
      </c>
      <c r="AT182" s="1">
        <v>274.2</v>
      </c>
      <c r="AU182" s="1">
        <v>277.60000000000002</v>
      </c>
      <c r="AV182" s="1">
        <v>274.2</v>
      </c>
      <c r="AW182" s="1">
        <v>277</v>
      </c>
      <c r="AX182" s="1">
        <v>274.2</v>
      </c>
      <c r="AY182" s="1">
        <v>277.60000000000002</v>
      </c>
      <c r="AZ182" s="1">
        <v>274.2</v>
      </c>
      <c r="BA182" s="1">
        <v>276.60000000000002</v>
      </c>
      <c r="BB182" s="8"/>
      <c r="BC182" s="8"/>
      <c r="BD182" s="62"/>
      <c r="BE182" s="62"/>
      <c r="BF182" s="8"/>
      <c r="BG182" s="8"/>
      <c r="BH182" s="62"/>
      <c r="BI182" s="62"/>
      <c r="BJ182" s="165"/>
      <c r="BK182" s="165"/>
      <c r="BL182" s="164"/>
      <c r="BM182" s="164"/>
      <c r="BN182" s="8"/>
      <c r="BO182" s="8"/>
      <c r="BP182" s="62"/>
      <c r="BQ182" s="62"/>
      <c r="BR182" s="1"/>
      <c r="BS182" s="1"/>
      <c r="BT182" s="1"/>
      <c r="BU182" s="1"/>
      <c r="BV182" s="86"/>
      <c r="BW182" s="1"/>
      <c r="BX182" s="1"/>
      <c r="BY182" s="1"/>
      <c r="BZ182" s="1"/>
      <c r="CA182" s="1"/>
      <c r="CB182" s="1"/>
      <c r="CC182" s="86">
        <v>86.15</v>
      </c>
      <c r="CD182" s="1">
        <v>270.2</v>
      </c>
      <c r="CE182" s="1">
        <v>352</v>
      </c>
      <c r="CF182" s="1">
        <v>304</v>
      </c>
      <c r="CG182" s="1">
        <v>1.1578947368421053</v>
      </c>
      <c r="CH182">
        <v>99.17</v>
      </c>
      <c r="CI182">
        <v>14392</v>
      </c>
      <c r="CJ182" s="101">
        <v>1</v>
      </c>
      <c r="CK182" s="101">
        <v>1</v>
      </c>
      <c r="CL182" s="1">
        <v>-9.9999999999965894E-2</v>
      </c>
      <c r="CM182" s="1">
        <v>59.300000000000125</v>
      </c>
      <c r="CN182" s="14" t="s">
        <v>618</v>
      </c>
      <c r="CO182" s="14">
        <v>67.100000000000108</v>
      </c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</row>
    <row r="183" spans="1:176" s="12" customFormat="1">
      <c r="A183" s="1">
        <v>2013</v>
      </c>
      <c r="B183" s="1">
        <v>4</v>
      </c>
      <c r="C183" s="24">
        <v>41535</v>
      </c>
      <c r="D183" s="1">
        <v>274.10000000000002</v>
      </c>
      <c r="E183" s="1">
        <v>278.3</v>
      </c>
      <c r="F183" s="1">
        <v>272.60000000000002</v>
      </c>
      <c r="G183" s="1">
        <v>277.89999999999998</v>
      </c>
      <c r="H183" s="1">
        <v>108.07</v>
      </c>
      <c r="I183" s="1">
        <v>1</v>
      </c>
      <c r="J183" s="8"/>
      <c r="K183" s="8"/>
      <c r="L183" s="142"/>
      <c r="M183" s="142"/>
      <c r="N183" s="27">
        <v>5.6999999999999886</v>
      </c>
      <c r="O183" s="27">
        <v>281.2</v>
      </c>
      <c r="P183" s="27">
        <v>266.60000000000002</v>
      </c>
      <c r="Q183" s="27" t="s">
        <v>618</v>
      </c>
      <c r="R183" s="27" t="s">
        <v>618</v>
      </c>
      <c r="S183" s="27" t="s">
        <v>618</v>
      </c>
      <c r="T183" s="27" t="s">
        <v>618</v>
      </c>
      <c r="U183" s="27" t="s">
        <v>618</v>
      </c>
      <c r="V183" s="158">
        <v>0</v>
      </c>
      <c r="W183" s="27">
        <v>92.89999999999992</v>
      </c>
      <c r="X183" s="27">
        <v>95.199999999999932</v>
      </c>
      <c r="Y183" s="27">
        <v>-2.3000000000000114</v>
      </c>
      <c r="Z183" s="29">
        <v>106.41</v>
      </c>
      <c r="AA183" s="139">
        <v>3.4</v>
      </c>
      <c r="AB183" s="151">
        <v>1.0976639459611581E-2</v>
      </c>
      <c r="AC183" s="136" t="s">
        <v>255</v>
      </c>
      <c r="AD183" s="136">
        <v>13.6</v>
      </c>
      <c r="AE183" s="136" t="s">
        <v>618</v>
      </c>
      <c r="AF183" s="136" t="s">
        <v>618</v>
      </c>
      <c r="AG183" s="136">
        <v>0</v>
      </c>
      <c r="AH183" s="136">
        <v>47.3</v>
      </c>
      <c r="AI183" s="136">
        <v>-7.9999999999998295</v>
      </c>
      <c r="AJ183" s="127">
        <v>274.2</v>
      </c>
      <c r="AK183" s="127">
        <v>277.60000000000002</v>
      </c>
      <c r="AL183" s="127">
        <v>273.5</v>
      </c>
      <c r="AM183" s="127">
        <v>274.7</v>
      </c>
      <c r="AN183" s="127">
        <v>274.89999999999998</v>
      </c>
      <c r="AO183" s="127">
        <v>3.7999999999999545</v>
      </c>
      <c r="AP183" s="127">
        <v>7.0999999999999774</v>
      </c>
      <c r="AQ183" s="14">
        <v>111.4</v>
      </c>
      <c r="AR183" s="127">
        <v>-11.8</v>
      </c>
      <c r="AS183" s="14">
        <v>5.0999999999991985</v>
      </c>
      <c r="AT183" s="1">
        <v>278.8</v>
      </c>
      <c r="AU183" s="1">
        <v>279</v>
      </c>
      <c r="AV183" s="1">
        <v>276.2</v>
      </c>
      <c r="AW183" s="1">
        <v>276.5</v>
      </c>
      <c r="AX183" s="1">
        <v>278.8</v>
      </c>
      <c r="AY183" s="1">
        <v>279</v>
      </c>
      <c r="AZ183" s="1">
        <v>276.2</v>
      </c>
      <c r="BA183" s="1">
        <v>277.89999999999998</v>
      </c>
      <c r="BB183" s="8"/>
      <c r="BC183" s="8"/>
      <c r="BD183" s="62"/>
      <c r="BE183" s="62"/>
      <c r="BF183" s="8"/>
      <c r="BG183" s="8"/>
      <c r="BH183" s="62"/>
      <c r="BI183" s="62"/>
      <c r="BJ183" s="165"/>
      <c r="BK183" s="165"/>
      <c r="BL183" s="164"/>
      <c r="BM183" s="164"/>
      <c r="BN183" s="8"/>
      <c r="BO183" s="8"/>
      <c r="BP183" s="62"/>
      <c r="BQ183" s="62"/>
      <c r="BR183" s="1"/>
      <c r="BS183" s="1"/>
      <c r="BT183" s="1"/>
      <c r="BU183" s="1"/>
      <c r="BV183" s="86"/>
      <c r="BW183" s="1"/>
      <c r="BX183" s="1"/>
      <c r="BY183" s="1"/>
      <c r="BZ183" s="1"/>
      <c r="CA183" s="1"/>
      <c r="CB183" s="1"/>
      <c r="CC183" s="86">
        <v>86.5</v>
      </c>
      <c r="CD183" s="1">
        <v>275</v>
      </c>
      <c r="CE183" s="1">
        <v>474</v>
      </c>
      <c r="CF183" s="1">
        <v>283</v>
      </c>
      <c r="CG183" s="1">
        <v>1.6749116607773851</v>
      </c>
      <c r="CH183">
        <v>98.09</v>
      </c>
      <c r="CI183">
        <v>14716</v>
      </c>
      <c r="CJ183" s="101">
        <v>-1</v>
      </c>
      <c r="CK183" s="101">
        <v>1</v>
      </c>
      <c r="CL183" s="1">
        <v>6.1999999999999886</v>
      </c>
      <c r="CM183" s="1">
        <v>65.500000000000114</v>
      </c>
      <c r="CN183" s="14">
        <v>-4.6999999999999886</v>
      </c>
      <c r="CO183" s="14">
        <v>62.400000000000119</v>
      </c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</row>
    <row r="184" spans="1:176" s="12" customFormat="1">
      <c r="A184" s="1">
        <v>2013</v>
      </c>
      <c r="B184" s="1">
        <v>5</v>
      </c>
      <c r="C184" s="24">
        <v>41536</v>
      </c>
      <c r="D184" s="1">
        <v>285</v>
      </c>
      <c r="E184" s="1">
        <v>287</v>
      </c>
      <c r="F184" s="1">
        <v>284.3</v>
      </c>
      <c r="G184" s="1">
        <v>285.3</v>
      </c>
      <c r="H184" s="1">
        <v>105.79</v>
      </c>
      <c r="I184" s="1">
        <v>1</v>
      </c>
      <c r="J184" s="8"/>
      <c r="K184" s="8"/>
      <c r="L184" s="142"/>
      <c r="M184" s="142"/>
      <c r="N184" s="27">
        <v>2.6999999999999886</v>
      </c>
      <c r="O184" s="27">
        <v>283.60000000000002</v>
      </c>
      <c r="P184" s="27">
        <v>272.2</v>
      </c>
      <c r="Q184" s="27">
        <v>1</v>
      </c>
      <c r="R184" s="27" t="s">
        <v>618</v>
      </c>
      <c r="S184" s="27" t="s">
        <v>618</v>
      </c>
      <c r="T184" s="27" t="s">
        <v>618</v>
      </c>
      <c r="U184" s="27" t="s">
        <v>618</v>
      </c>
      <c r="V184" s="158">
        <v>0</v>
      </c>
      <c r="W184" s="27">
        <v>92.89999999999992</v>
      </c>
      <c r="X184" s="27">
        <v>95.199999999999932</v>
      </c>
      <c r="Y184" s="27">
        <v>-2.3000000000000114</v>
      </c>
      <c r="Z184" s="29">
        <v>107.75</v>
      </c>
      <c r="AA184" s="139">
        <v>1.6</v>
      </c>
      <c r="AB184" s="151">
        <v>2.5137545057863697E-2</v>
      </c>
      <c r="AC184" s="136" t="s">
        <v>253</v>
      </c>
      <c r="AD184" s="136">
        <v>13.8</v>
      </c>
      <c r="AE184" s="136" t="s">
        <v>618</v>
      </c>
      <c r="AF184" s="136" t="s">
        <v>618</v>
      </c>
      <c r="AG184" s="136">
        <v>0</v>
      </c>
      <c r="AH184" s="136">
        <v>47.3</v>
      </c>
      <c r="AI184" s="136">
        <v>-7.9999999999998295</v>
      </c>
      <c r="AJ184" s="127">
        <v>278.8</v>
      </c>
      <c r="AK184" s="127">
        <v>287</v>
      </c>
      <c r="AL184" s="127">
        <v>276.2</v>
      </c>
      <c r="AM184" s="127">
        <v>285.7</v>
      </c>
      <c r="AN184" s="127">
        <v>276.10000000000002</v>
      </c>
      <c r="AO184" s="127">
        <v>0.30000000000001137</v>
      </c>
      <c r="AP184" s="127" t="s">
        <v>618</v>
      </c>
      <c r="AQ184" s="14">
        <v>111.4</v>
      </c>
      <c r="AR184" s="127" t="s">
        <v>618</v>
      </c>
      <c r="AS184" s="14">
        <v>5.0999999999991985</v>
      </c>
      <c r="AT184" s="1">
        <v>286.7</v>
      </c>
      <c r="AU184" s="1">
        <v>286.89999999999998</v>
      </c>
      <c r="AV184" s="1">
        <v>285.39999999999998</v>
      </c>
      <c r="AW184" s="1">
        <v>285.7</v>
      </c>
      <c r="AX184" s="1">
        <v>286.7</v>
      </c>
      <c r="AY184" s="1">
        <v>286.89999999999998</v>
      </c>
      <c r="AZ184" s="1">
        <v>283.5</v>
      </c>
      <c r="BA184" s="1">
        <v>285</v>
      </c>
      <c r="BB184" s="8"/>
      <c r="BC184" s="8"/>
      <c r="BD184" s="62"/>
      <c r="BE184" s="62"/>
      <c r="BF184" s="8"/>
      <c r="BG184" s="8"/>
      <c r="BH184" s="62"/>
      <c r="BI184" s="62"/>
      <c r="BJ184" s="165"/>
      <c r="BK184" s="165"/>
      <c r="BL184" s="164"/>
      <c r="BM184" s="164"/>
      <c r="BN184" s="8"/>
      <c r="BO184" s="8"/>
      <c r="BP184" s="62"/>
      <c r="BQ184" s="62"/>
      <c r="BR184" s="1"/>
      <c r="BS184" s="1"/>
      <c r="BT184" s="1"/>
      <c r="BU184" s="1"/>
      <c r="BV184" s="86"/>
      <c r="BW184" s="1"/>
      <c r="BX184" s="1"/>
      <c r="BY184" s="1"/>
      <c r="BZ184" s="1"/>
      <c r="CA184" s="1"/>
      <c r="CB184" s="1"/>
      <c r="CC184" s="86">
        <v>89.3</v>
      </c>
      <c r="CD184" s="1">
        <v>285</v>
      </c>
      <c r="CE184" s="1">
        <v>399</v>
      </c>
      <c r="CF184" s="1">
        <v>382</v>
      </c>
      <c r="CG184" s="1">
        <v>1.044502617801047</v>
      </c>
      <c r="CH184">
        <v>99.42</v>
      </c>
      <c r="CI184">
        <v>14827</v>
      </c>
      <c r="CJ184" s="101">
        <v>-1</v>
      </c>
      <c r="CK184" s="101">
        <v>1</v>
      </c>
      <c r="CL184" s="1" t="s">
        <v>618</v>
      </c>
      <c r="CM184" s="1">
        <v>65.500000000000114</v>
      </c>
      <c r="CN184" s="14" t="s">
        <v>618</v>
      </c>
      <c r="CO184" s="14">
        <v>62.400000000000119</v>
      </c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</row>
    <row r="185" spans="1:176" s="12" customFormat="1">
      <c r="A185" s="1">
        <v>2013</v>
      </c>
      <c r="B185" s="1">
        <v>6</v>
      </c>
      <c r="C185" s="24">
        <v>41537</v>
      </c>
      <c r="D185" s="1">
        <v>285.3</v>
      </c>
      <c r="E185" s="1">
        <v>285.39999999999998</v>
      </c>
      <c r="F185" s="1">
        <v>281.5</v>
      </c>
      <c r="G185" s="1">
        <v>284.39999999999998</v>
      </c>
      <c r="H185" s="1">
        <v>103.59</v>
      </c>
      <c r="I185" s="1">
        <v>2</v>
      </c>
      <c r="J185" s="8"/>
      <c r="K185" s="8"/>
      <c r="L185" s="142"/>
      <c r="M185" s="142"/>
      <c r="N185" s="27">
        <v>3.8999999999999773</v>
      </c>
      <c r="O185" s="27">
        <v>288</v>
      </c>
      <c r="P185" s="27">
        <v>282.60000000000002</v>
      </c>
      <c r="Q185" s="27" t="s">
        <v>618</v>
      </c>
      <c r="R185" s="27" t="s">
        <v>618</v>
      </c>
      <c r="S185" s="27" t="s">
        <v>252</v>
      </c>
      <c r="T185" s="27" t="s">
        <v>618</v>
      </c>
      <c r="U185" s="27">
        <v>3.5</v>
      </c>
      <c r="V185" s="158">
        <v>3.5</v>
      </c>
      <c r="W185" s="27">
        <v>96.39999999999992</v>
      </c>
      <c r="X185" s="27">
        <v>96.39999999999992</v>
      </c>
      <c r="Y185" s="27">
        <v>0</v>
      </c>
      <c r="Z185" s="29">
        <v>105.83</v>
      </c>
      <c r="AA185" s="139">
        <v>2.2999999999999998</v>
      </c>
      <c r="AB185" s="151">
        <v>2.1097436846488238E-2</v>
      </c>
      <c r="AC185" s="136" t="s">
        <v>255</v>
      </c>
      <c r="AD185" s="136">
        <v>14.2</v>
      </c>
      <c r="AE185" s="136" t="s">
        <v>618</v>
      </c>
      <c r="AF185" s="136" t="s">
        <v>618</v>
      </c>
      <c r="AG185" s="136">
        <v>0</v>
      </c>
      <c r="AH185" s="136">
        <v>47.3</v>
      </c>
      <c r="AI185" s="136">
        <v>-7.9999999999998295</v>
      </c>
      <c r="AJ185" s="127">
        <v>286.7</v>
      </c>
      <c r="AK185" s="127">
        <v>286.89999999999998</v>
      </c>
      <c r="AL185" s="127">
        <v>281.5</v>
      </c>
      <c r="AM185" s="127">
        <v>281.89999999999998</v>
      </c>
      <c r="AN185" s="127">
        <v>277.875</v>
      </c>
      <c r="AO185" s="127">
        <v>0.90000000000003411</v>
      </c>
      <c r="AP185" s="127" t="s">
        <v>618</v>
      </c>
      <c r="AQ185" s="14">
        <v>111.4</v>
      </c>
      <c r="AR185" s="127" t="s">
        <v>618</v>
      </c>
      <c r="AS185" s="14">
        <v>5.0999999999991985</v>
      </c>
      <c r="AT185" s="1">
        <v>282.89999999999998</v>
      </c>
      <c r="AU185" s="1">
        <v>283</v>
      </c>
      <c r="AV185" s="1">
        <v>281.8</v>
      </c>
      <c r="AW185" s="1">
        <v>283</v>
      </c>
      <c r="AX185" s="1">
        <v>282.89999999999998</v>
      </c>
      <c r="AY185" s="1">
        <v>283.7</v>
      </c>
      <c r="AZ185" s="1">
        <v>281.8</v>
      </c>
      <c r="BA185" s="1">
        <v>283</v>
      </c>
      <c r="BB185" s="8"/>
      <c r="BC185" s="8"/>
      <c r="BD185" s="62"/>
      <c r="BE185" s="62"/>
      <c r="BF185" s="8"/>
      <c r="BG185" s="8"/>
      <c r="BH185" s="62"/>
      <c r="BI185" s="62"/>
      <c r="BJ185" s="165"/>
      <c r="BK185" s="165"/>
      <c r="BL185" s="164"/>
      <c r="BM185" s="164"/>
      <c r="BN185" s="8"/>
      <c r="BO185" s="8"/>
      <c r="BP185" s="62"/>
      <c r="BQ185" s="62"/>
      <c r="BR185" s="1"/>
      <c r="BS185" s="1"/>
      <c r="BT185" s="1"/>
      <c r="BU185" s="1"/>
      <c r="BV185" s="86"/>
      <c r="BW185" s="1"/>
      <c r="BX185" s="1"/>
      <c r="BY185" s="1"/>
      <c r="BZ185" s="1"/>
      <c r="CA185" s="1"/>
      <c r="CB185" s="1"/>
      <c r="CC185" s="86">
        <v>87.3</v>
      </c>
      <c r="CD185" s="1">
        <v>283.10000000000002</v>
      </c>
      <c r="CE185" s="1">
        <v>370</v>
      </c>
      <c r="CF185" s="1">
        <v>292</v>
      </c>
      <c r="CG185" s="1">
        <v>1.2671232876712328</v>
      </c>
      <c r="CH185">
        <v>98.81</v>
      </c>
      <c r="CI185">
        <v>14578</v>
      </c>
      <c r="CJ185" s="101">
        <v>-1</v>
      </c>
      <c r="CK185" s="101">
        <v>1</v>
      </c>
      <c r="CL185" s="1" t="s">
        <v>618</v>
      </c>
      <c r="CM185" s="1">
        <v>65.500000000000114</v>
      </c>
      <c r="CN185" s="14" t="s">
        <v>618</v>
      </c>
      <c r="CO185" s="14">
        <v>62.400000000000119</v>
      </c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</row>
    <row r="186" spans="1:176" s="12" customFormat="1">
      <c r="A186" s="1">
        <v>2013</v>
      </c>
      <c r="B186" s="1">
        <v>3</v>
      </c>
      <c r="C186" s="24">
        <v>41541</v>
      </c>
      <c r="D186" s="1">
        <v>279.10000000000002</v>
      </c>
      <c r="E186" s="1">
        <v>282.7</v>
      </c>
      <c r="F186" s="1">
        <v>275.10000000000002</v>
      </c>
      <c r="G186" s="1">
        <v>277.10000000000002</v>
      </c>
      <c r="H186" s="1">
        <v>103.13</v>
      </c>
      <c r="I186" s="1">
        <v>2</v>
      </c>
      <c r="J186" s="8"/>
      <c r="K186" s="8"/>
      <c r="L186" s="142"/>
      <c r="M186" s="142"/>
      <c r="N186" s="27">
        <v>7.5999999999999659</v>
      </c>
      <c r="O186" s="27">
        <v>288.3</v>
      </c>
      <c r="P186" s="27">
        <v>280.5</v>
      </c>
      <c r="Q186" s="27" t="s">
        <v>618</v>
      </c>
      <c r="R186" s="27" t="s">
        <v>618</v>
      </c>
      <c r="S186" s="27" t="s">
        <v>618</v>
      </c>
      <c r="T186" s="27" t="s">
        <v>618</v>
      </c>
      <c r="U186" s="27" t="s">
        <v>618</v>
      </c>
      <c r="V186" s="158">
        <v>0</v>
      </c>
      <c r="W186" s="27">
        <v>96.39999999999992</v>
      </c>
      <c r="X186" s="27">
        <v>96.39999999999992</v>
      </c>
      <c r="Y186" s="27">
        <v>0</v>
      </c>
      <c r="Z186" s="29">
        <v>103.36</v>
      </c>
      <c r="AA186" s="139">
        <v>4.5999999999999996</v>
      </c>
      <c r="AB186" s="151">
        <v>2.0795916438226647E-2</v>
      </c>
      <c r="AC186" s="136" t="s">
        <v>255</v>
      </c>
      <c r="AD186" s="136">
        <v>14.2</v>
      </c>
      <c r="AE186" s="136">
        <v>-3.5000000000000568</v>
      </c>
      <c r="AF186" s="136" t="s">
        <v>618</v>
      </c>
      <c r="AG186" s="136">
        <v>-3.5000000000000568</v>
      </c>
      <c r="AH186" s="136">
        <v>43.799999999999898</v>
      </c>
      <c r="AI186" s="136">
        <v>-11.499999999999886</v>
      </c>
      <c r="AJ186" s="127">
        <v>282.89999999999998</v>
      </c>
      <c r="AK186" s="127">
        <v>283.7</v>
      </c>
      <c r="AL186" s="127">
        <v>278.89999999999998</v>
      </c>
      <c r="AM186" s="127">
        <v>279.89999999999998</v>
      </c>
      <c r="AN186" s="127">
        <v>280.55</v>
      </c>
      <c r="AO186" s="127">
        <v>2</v>
      </c>
      <c r="AP186" s="127" t="s">
        <v>618</v>
      </c>
      <c r="AQ186" s="14">
        <v>111.4</v>
      </c>
      <c r="AR186" s="127">
        <v>0.69999999999998863</v>
      </c>
      <c r="AS186" s="14">
        <v>5.7999999999991871</v>
      </c>
      <c r="AT186" s="1">
        <v>277</v>
      </c>
      <c r="AU186" s="1">
        <v>277.60000000000002</v>
      </c>
      <c r="AV186" s="1">
        <v>275.60000000000002</v>
      </c>
      <c r="AW186" s="1">
        <v>276.39999999999998</v>
      </c>
      <c r="AX186" s="1">
        <v>277</v>
      </c>
      <c r="AY186" s="1">
        <v>277.60000000000002</v>
      </c>
      <c r="AZ186" s="1">
        <v>274.5</v>
      </c>
      <c r="BA186" s="1">
        <v>275.5</v>
      </c>
      <c r="BB186" s="8"/>
      <c r="BC186" s="8"/>
      <c r="BD186" s="62"/>
      <c r="BE186" s="62"/>
      <c r="BF186" s="8"/>
      <c r="BG186" s="8"/>
      <c r="BH186" s="62"/>
      <c r="BI186" s="62"/>
      <c r="BJ186" s="165"/>
      <c r="BK186" s="165"/>
      <c r="BL186" s="164"/>
      <c r="BM186" s="164"/>
      <c r="BN186" s="8"/>
      <c r="BO186" s="8"/>
      <c r="BP186" s="62"/>
      <c r="BQ186" s="62"/>
      <c r="BR186" s="1"/>
      <c r="BS186" s="1"/>
      <c r="BT186" s="1"/>
      <c r="BU186" s="1"/>
      <c r="BV186" s="86"/>
      <c r="BW186" s="1"/>
      <c r="BX186" s="1"/>
      <c r="BY186" s="1"/>
      <c r="BZ186" s="1"/>
      <c r="CA186" s="1"/>
      <c r="CB186" s="1"/>
      <c r="CC186" s="86">
        <v>86.3</v>
      </c>
      <c r="CD186" s="1">
        <v>280.7</v>
      </c>
      <c r="CE186" s="1">
        <v>395</v>
      </c>
      <c r="CF186" s="1">
        <v>423</v>
      </c>
      <c r="CG186" s="1">
        <v>0.93380614657210403</v>
      </c>
      <c r="CH186">
        <v>98.727000000000004</v>
      </c>
      <c r="CI186">
        <v>14678</v>
      </c>
      <c r="CJ186" s="101">
        <v>-1</v>
      </c>
      <c r="CK186" s="101">
        <v>1</v>
      </c>
      <c r="CL186" s="1" t="s">
        <v>618</v>
      </c>
      <c r="CM186" s="1">
        <v>65.500000000000114</v>
      </c>
      <c r="CN186" s="14" t="s">
        <v>618</v>
      </c>
      <c r="CO186" s="14">
        <v>62.400000000000119</v>
      </c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</row>
    <row r="187" spans="1:176" s="12" customFormat="1">
      <c r="A187" s="1">
        <v>2013</v>
      </c>
      <c r="B187" s="1">
        <v>4</v>
      </c>
      <c r="C187" s="24">
        <v>41542</v>
      </c>
      <c r="D187" s="1">
        <v>277.89999999999998</v>
      </c>
      <c r="E187" s="1">
        <v>278.5</v>
      </c>
      <c r="F187" s="1">
        <v>274.2</v>
      </c>
      <c r="G187" s="1">
        <v>277.8</v>
      </c>
      <c r="H187" s="1">
        <v>102.66</v>
      </c>
      <c r="I187" s="1">
        <v>2</v>
      </c>
      <c r="J187" s="8"/>
      <c r="K187" s="8"/>
      <c r="L187" s="142"/>
      <c r="M187" s="142"/>
      <c r="N187" s="27">
        <v>4.3000000000000114</v>
      </c>
      <c r="O187" s="27">
        <v>284.7</v>
      </c>
      <c r="P187" s="27">
        <v>269.5</v>
      </c>
      <c r="Q187" s="27" t="s">
        <v>618</v>
      </c>
      <c r="R187" s="27" t="s">
        <v>618</v>
      </c>
      <c r="S187" s="27" t="s">
        <v>618</v>
      </c>
      <c r="T187" s="27" t="s">
        <v>618</v>
      </c>
      <c r="U187" s="27" t="s">
        <v>618</v>
      </c>
      <c r="V187" s="158">
        <v>0</v>
      </c>
      <c r="W187" s="27">
        <v>96.39999999999992</v>
      </c>
      <c r="X187" s="27">
        <v>96.39999999999992</v>
      </c>
      <c r="Y187" s="27">
        <v>0</v>
      </c>
      <c r="Z187" s="29">
        <v>103.42</v>
      </c>
      <c r="AA187" s="139">
        <v>2.6</v>
      </c>
      <c r="AB187" s="151">
        <v>4.4405830678637681E-3</v>
      </c>
      <c r="AC187" s="136" t="s">
        <v>255</v>
      </c>
      <c r="AD187" s="136">
        <v>13.8</v>
      </c>
      <c r="AE187" s="136" t="s">
        <v>618</v>
      </c>
      <c r="AF187" s="136" t="s">
        <v>618</v>
      </c>
      <c r="AG187" s="136">
        <v>0</v>
      </c>
      <c r="AH187" s="136">
        <v>43.799999999999898</v>
      </c>
      <c r="AI187" s="136">
        <v>-11.499999999999886</v>
      </c>
      <c r="AJ187" s="127">
        <v>277.89999999999998</v>
      </c>
      <c r="AK187" s="127">
        <v>278</v>
      </c>
      <c r="AL187" s="127">
        <v>276.2</v>
      </c>
      <c r="AM187" s="127">
        <v>277.5</v>
      </c>
      <c r="AN187" s="127">
        <v>281.25</v>
      </c>
      <c r="AO187" s="127">
        <v>9.9999999999965894E-2</v>
      </c>
      <c r="AP187" s="127">
        <v>-3.3</v>
      </c>
      <c r="AQ187" s="14">
        <v>108.1</v>
      </c>
      <c r="AR187" s="127">
        <v>0.89999999999997726</v>
      </c>
      <c r="AS187" s="14">
        <v>6.6999999999991644</v>
      </c>
      <c r="AT187" s="1">
        <v>276.7</v>
      </c>
      <c r="AU187" s="1">
        <v>277.7</v>
      </c>
      <c r="AV187" s="1">
        <v>276.10000000000002</v>
      </c>
      <c r="AW187" s="1">
        <v>276.3</v>
      </c>
      <c r="AX187" s="1">
        <v>276.7</v>
      </c>
      <c r="AY187" s="1">
        <v>277.7</v>
      </c>
      <c r="AZ187" s="1">
        <v>275.89999999999998</v>
      </c>
      <c r="BA187" s="1">
        <v>276.8</v>
      </c>
      <c r="BB187" s="8"/>
      <c r="BC187" s="8"/>
      <c r="BD187" s="62"/>
      <c r="BE187" s="62"/>
      <c r="BF187" s="8"/>
      <c r="BG187" s="8"/>
      <c r="BH187" s="62"/>
      <c r="BI187" s="62"/>
      <c r="BJ187" s="165"/>
      <c r="BK187" s="165"/>
      <c r="BL187" s="164"/>
      <c r="BM187" s="164"/>
      <c r="BN187" s="8"/>
      <c r="BO187" s="8"/>
      <c r="BP187" s="62"/>
      <c r="BQ187" s="62"/>
      <c r="BR187" s="1"/>
      <c r="BS187" s="1"/>
      <c r="BT187" s="1"/>
      <c r="BU187" s="1"/>
      <c r="BV187" s="86"/>
      <c r="BW187" s="1"/>
      <c r="BX187" s="1"/>
      <c r="BY187" s="1"/>
      <c r="BZ187" s="1"/>
      <c r="CA187" s="1"/>
      <c r="CB187" s="1"/>
      <c r="CC187" s="86">
        <v>85.6</v>
      </c>
      <c r="CD187" s="1">
        <v>277.7</v>
      </c>
      <c r="CE187" s="1">
        <v>527</v>
      </c>
      <c r="CF187" s="1">
        <v>246</v>
      </c>
      <c r="CG187" s="1">
        <v>2.1422764227642275</v>
      </c>
      <c r="CH187">
        <v>98.47</v>
      </c>
      <c r="CI187">
        <v>14562</v>
      </c>
      <c r="CJ187" s="101">
        <v>-1</v>
      </c>
      <c r="CK187" s="101">
        <v>1</v>
      </c>
      <c r="CL187" s="1" t="s">
        <v>618</v>
      </c>
      <c r="CM187" s="1">
        <v>65.500000000000114</v>
      </c>
      <c r="CN187" s="14" t="s">
        <v>618</v>
      </c>
      <c r="CO187" s="14">
        <v>62.400000000000119</v>
      </c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</row>
    <row r="188" spans="1:176" s="12" customFormat="1">
      <c r="A188" s="1">
        <v>2013</v>
      </c>
      <c r="B188" s="1">
        <v>5</v>
      </c>
      <c r="C188" s="24">
        <v>41543</v>
      </c>
      <c r="D188" s="1">
        <v>275</v>
      </c>
      <c r="E188" s="1">
        <v>278</v>
      </c>
      <c r="F188" s="1">
        <v>274</v>
      </c>
      <c r="G188" s="1">
        <v>277.89999999999998</v>
      </c>
      <c r="H188" s="1">
        <v>103.03</v>
      </c>
      <c r="I188" s="1">
        <v>2</v>
      </c>
      <c r="J188" s="8"/>
      <c r="K188" s="8"/>
      <c r="L188" s="142"/>
      <c r="M188" s="142"/>
      <c r="N188" s="27">
        <v>4</v>
      </c>
      <c r="O188" s="27">
        <v>282.10000000000002</v>
      </c>
      <c r="P188" s="27">
        <v>273.5</v>
      </c>
      <c r="Q188" s="27" t="s">
        <v>618</v>
      </c>
      <c r="R188" s="27" t="s">
        <v>618</v>
      </c>
      <c r="S188" s="27" t="s">
        <v>618</v>
      </c>
      <c r="T188" s="27" t="s">
        <v>618</v>
      </c>
      <c r="U188" s="27" t="s">
        <v>618</v>
      </c>
      <c r="V188" s="158">
        <v>0</v>
      </c>
      <c r="W188" s="27">
        <v>96.39999999999992</v>
      </c>
      <c r="X188" s="27">
        <v>96.39999999999992</v>
      </c>
      <c r="Y188" s="27">
        <v>0</v>
      </c>
      <c r="Z188" s="29">
        <v>102.76</v>
      </c>
      <c r="AA188" s="139">
        <v>2.4</v>
      </c>
      <c r="AB188" s="151">
        <v>4.5573547949190329E-3</v>
      </c>
      <c r="AC188" s="136" t="s">
        <v>255</v>
      </c>
      <c r="AD188" s="136">
        <v>13.8</v>
      </c>
      <c r="AE188" s="136">
        <v>-1</v>
      </c>
      <c r="AF188" s="136" t="s">
        <v>618</v>
      </c>
      <c r="AG188" s="136">
        <v>-1</v>
      </c>
      <c r="AH188" s="136">
        <v>42.799999999999898</v>
      </c>
      <c r="AI188" s="136">
        <v>-12.499999999999886</v>
      </c>
      <c r="AJ188" s="127">
        <v>276.7</v>
      </c>
      <c r="AK188" s="127">
        <v>277.7</v>
      </c>
      <c r="AL188" s="127">
        <v>274.3</v>
      </c>
      <c r="AM188" s="127">
        <v>274.7</v>
      </c>
      <c r="AN188" s="127">
        <v>278.5</v>
      </c>
      <c r="AO188" s="127">
        <v>2.8999999999999773</v>
      </c>
      <c r="AP188" s="127" t="s">
        <v>618</v>
      </c>
      <c r="AQ188" s="14">
        <v>108.1</v>
      </c>
      <c r="AR188" s="127" t="s">
        <v>618</v>
      </c>
      <c r="AS188" s="14">
        <v>6.6999999999991644</v>
      </c>
      <c r="AT188" s="1">
        <v>277.5</v>
      </c>
      <c r="AU188" s="1">
        <v>277.8</v>
      </c>
      <c r="AV188" s="1">
        <v>277.10000000000002</v>
      </c>
      <c r="AW188" s="1">
        <v>277.60000000000002</v>
      </c>
      <c r="AX188" s="1">
        <v>277.5</v>
      </c>
      <c r="AY188" s="1">
        <v>277.8</v>
      </c>
      <c r="AZ188" s="1">
        <v>275.8</v>
      </c>
      <c r="BA188" s="1">
        <v>276.60000000000002</v>
      </c>
      <c r="BB188" s="8"/>
      <c r="BC188" s="8"/>
      <c r="BD188" s="62"/>
      <c r="BE188" s="62"/>
      <c r="BF188" s="8"/>
      <c r="BG188" s="8"/>
      <c r="BH188" s="62"/>
      <c r="BI188" s="62"/>
      <c r="BJ188" s="165"/>
      <c r="BK188" s="165"/>
      <c r="BL188" s="164"/>
      <c r="BM188" s="164"/>
      <c r="BN188" s="8"/>
      <c r="BO188" s="8"/>
      <c r="BP188" s="62"/>
      <c r="BQ188" s="62"/>
      <c r="BR188" s="1"/>
      <c r="BS188" s="1"/>
      <c r="BT188" s="1"/>
      <c r="BU188" s="1"/>
      <c r="BV188" s="86"/>
      <c r="BW188" s="1"/>
      <c r="BX188" s="1"/>
      <c r="BY188" s="1"/>
      <c r="BZ188" s="1"/>
      <c r="CA188" s="1"/>
      <c r="CB188" s="1"/>
      <c r="CC188" s="86">
        <v>85.5</v>
      </c>
      <c r="CD188" s="1">
        <v>275.2</v>
      </c>
      <c r="CE188" s="1">
        <v>359</v>
      </c>
      <c r="CF188" s="1">
        <v>329</v>
      </c>
      <c r="CG188" s="1">
        <v>1.0911854103343466</v>
      </c>
      <c r="CH188">
        <v>98.97</v>
      </c>
      <c r="CI188">
        <v>14842</v>
      </c>
      <c r="CJ188" s="101">
        <v>-1</v>
      </c>
      <c r="CK188" s="101">
        <v>1</v>
      </c>
      <c r="CL188" s="1" t="s">
        <v>618</v>
      </c>
      <c r="CM188" s="1">
        <v>65.500000000000114</v>
      </c>
      <c r="CN188" s="14" t="s">
        <v>618</v>
      </c>
      <c r="CO188" s="14">
        <v>62.400000000000119</v>
      </c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</row>
    <row r="189" spans="1:176" s="12" customFormat="1">
      <c r="A189" s="1">
        <v>2013</v>
      </c>
      <c r="B189" s="1">
        <v>6</v>
      </c>
      <c r="C189" s="24">
        <v>41544</v>
      </c>
      <c r="D189" s="1">
        <v>276.60000000000002</v>
      </c>
      <c r="E189" s="1">
        <v>278.5</v>
      </c>
      <c r="F189" s="1">
        <v>269.89999999999998</v>
      </c>
      <c r="G189" s="1">
        <v>270</v>
      </c>
      <c r="H189" s="1">
        <v>102.87</v>
      </c>
      <c r="I189" s="1">
        <v>3</v>
      </c>
      <c r="J189" s="8"/>
      <c r="K189" s="8"/>
      <c r="L189" s="142"/>
      <c r="M189" s="142"/>
      <c r="N189" s="27">
        <v>8.6000000000000227</v>
      </c>
      <c r="O189" s="27">
        <v>281.89999999999998</v>
      </c>
      <c r="P189" s="27">
        <v>273.89999999999998</v>
      </c>
      <c r="Q189" s="27" t="s">
        <v>618</v>
      </c>
      <c r="R189" s="27" t="s">
        <v>618</v>
      </c>
      <c r="S189" s="27" t="s">
        <v>252</v>
      </c>
      <c r="T189" s="27" t="s">
        <v>618</v>
      </c>
      <c r="U189" s="27">
        <v>5</v>
      </c>
      <c r="V189" s="158">
        <v>5</v>
      </c>
      <c r="W189" s="27">
        <v>101.4</v>
      </c>
      <c r="X189" s="27">
        <v>101.4</v>
      </c>
      <c r="Y189" s="27">
        <v>0</v>
      </c>
      <c r="Z189" s="29">
        <v>102.64</v>
      </c>
      <c r="AA189" s="139">
        <v>5.2</v>
      </c>
      <c r="AB189" s="151">
        <v>3.6041301383207269E-3</v>
      </c>
      <c r="AC189" s="136" t="s">
        <v>253</v>
      </c>
      <c r="AD189" s="136">
        <v>13.8</v>
      </c>
      <c r="AE189" s="136" t="s">
        <v>618</v>
      </c>
      <c r="AF189" s="136">
        <v>5.3000000000000682</v>
      </c>
      <c r="AG189" s="136">
        <v>5.3000000000000682</v>
      </c>
      <c r="AH189" s="136">
        <v>48.1</v>
      </c>
      <c r="AI189" s="136">
        <v>-7.1999999999998181</v>
      </c>
      <c r="AJ189" s="127">
        <v>277.5</v>
      </c>
      <c r="AK189" s="127">
        <v>278.5</v>
      </c>
      <c r="AL189" s="127">
        <v>275.8</v>
      </c>
      <c r="AM189" s="127">
        <v>278.5</v>
      </c>
      <c r="AN189" s="127">
        <v>277.64999999999998</v>
      </c>
      <c r="AO189" s="127">
        <v>6.6000000000000227</v>
      </c>
      <c r="AP189" s="127" t="s">
        <v>618</v>
      </c>
      <c r="AQ189" s="14">
        <v>108.1</v>
      </c>
      <c r="AR189" s="127" t="s">
        <v>618</v>
      </c>
      <c r="AS189" s="14">
        <v>6.6999999999991644</v>
      </c>
      <c r="AT189" s="1">
        <v>269.89999999999998</v>
      </c>
      <c r="AU189" s="1">
        <v>271.10000000000002</v>
      </c>
      <c r="AV189" s="1">
        <v>269.89999999999998</v>
      </c>
      <c r="AW189" s="1">
        <v>271</v>
      </c>
      <c r="AX189" s="1">
        <v>269.89999999999998</v>
      </c>
      <c r="AY189" s="1">
        <v>271.10000000000002</v>
      </c>
      <c r="AZ189" s="1">
        <v>269.89999999999998</v>
      </c>
      <c r="BA189" s="1">
        <v>271.10000000000002</v>
      </c>
      <c r="BB189" s="8"/>
      <c r="BC189" s="8"/>
      <c r="BD189" s="62"/>
      <c r="BE189" s="62"/>
      <c r="BF189" s="8"/>
      <c r="BG189" s="8"/>
      <c r="BH189" s="62"/>
      <c r="BI189" s="62"/>
      <c r="BJ189" s="165"/>
      <c r="BK189" s="165"/>
      <c r="BL189" s="164"/>
      <c r="BM189" s="164"/>
      <c r="BN189" s="8"/>
      <c r="BO189" s="8"/>
      <c r="BP189" s="62"/>
      <c r="BQ189" s="62"/>
      <c r="BR189" s="1"/>
      <c r="BS189" s="1"/>
      <c r="BT189" s="1"/>
      <c r="BU189" s="1"/>
      <c r="BV189" s="86"/>
      <c r="BW189" s="1"/>
      <c r="BX189" s="1"/>
      <c r="BY189" s="1"/>
      <c r="BZ189" s="1"/>
      <c r="CA189" s="1"/>
      <c r="CB189" s="1"/>
      <c r="CC189" s="86">
        <v>85.95</v>
      </c>
      <c r="CD189" s="1">
        <v>277</v>
      </c>
      <c r="CE189" s="1">
        <v>387</v>
      </c>
      <c r="CF189" s="1">
        <v>309</v>
      </c>
      <c r="CG189" s="1">
        <v>1.2524271844660195</v>
      </c>
      <c r="CH189">
        <v>97.739000000000004</v>
      </c>
      <c r="CI189">
        <v>14626</v>
      </c>
      <c r="CJ189" s="101">
        <v>-1</v>
      </c>
      <c r="CK189" s="101">
        <v>1</v>
      </c>
      <c r="CL189" s="1" t="s">
        <v>618</v>
      </c>
      <c r="CM189" s="1">
        <v>65.500000000000114</v>
      </c>
      <c r="CN189" s="14" t="s">
        <v>618</v>
      </c>
      <c r="CO189" s="14">
        <v>62.400000000000119</v>
      </c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</row>
    <row r="190" spans="1:176" s="12" customFormat="1">
      <c r="A190" s="1">
        <v>2013</v>
      </c>
      <c r="B190" s="1">
        <v>2</v>
      </c>
      <c r="C190" s="24">
        <v>41547</v>
      </c>
      <c r="D190" s="1">
        <v>268.89999999999998</v>
      </c>
      <c r="E190" s="1">
        <v>269.5</v>
      </c>
      <c r="F190" s="1">
        <v>264.10000000000002</v>
      </c>
      <c r="G190" s="1">
        <v>265.89999999999998</v>
      </c>
      <c r="H190" s="1">
        <v>102.37</v>
      </c>
      <c r="I190" s="1">
        <v>3</v>
      </c>
      <c r="J190" s="8"/>
      <c r="K190" s="8"/>
      <c r="L190" s="142"/>
      <c r="M190" s="142"/>
      <c r="N190" s="27">
        <v>5.3999999999999773</v>
      </c>
      <c r="O190" s="27">
        <v>278.60000000000002</v>
      </c>
      <c r="P190" s="27">
        <v>261.39999999999998</v>
      </c>
      <c r="Q190" s="27" t="s">
        <v>618</v>
      </c>
      <c r="R190" s="27" t="s">
        <v>618</v>
      </c>
      <c r="S190" s="27" t="s">
        <v>618</v>
      </c>
      <c r="T190" s="27" t="s">
        <v>618</v>
      </c>
      <c r="U190" s="27" t="s">
        <v>618</v>
      </c>
      <c r="V190" s="158">
        <v>0</v>
      </c>
      <c r="W190" s="27">
        <v>101.4</v>
      </c>
      <c r="X190" s="27">
        <v>101.4</v>
      </c>
      <c r="Y190" s="27">
        <v>0</v>
      </c>
      <c r="Z190" s="29">
        <v>101.71</v>
      </c>
      <c r="AA190" s="139">
        <v>3.2</v>
      </c>
      <c r="AB190" s="151">
        <v>1.5529457439580341E-3</v>
      </c>
      <c r="AC190" s="136">
        <v>0</v>
      </c>
      <c r="AD190" s="136">
        <v>13.5</v>
      </c>
      <c r="AE190" s="136" t="s">
        <v>618</v>
      </c>
      <c r="AF190" s="136" t="s">
        <v>618</v>
      </c>
      <c r="AG190" s="136">
        <v>0</v>
      </c>
      <c r="AH190" s="136">
        <v>48.1</v>
      </c>
      <c r="AI190" s="136">
        <v>-7.1999999999998181</v>
      </c>
      <c r="AJ190" s="127">
        <v>269.89999999999998</v>
      </c>
      <c r="AK190" s="127">
        <v>271.10000000000002</v>
      </c>
      <c r="AL190" s="127">
        <v>265.8</v>
      </c>
      <c r="AM190" s="127">
        <v>266.8</v>
      </c>
      <c r="AN190" s="127">
        <v>274.375</v>
      </c>
      <c r="AO190" s="127">
        <v>3</v>
      </c>
      <c r="AP190" s="127" t="s">
        <v>618</v>
      </c>
      <c r="AQ190" s="14">
        <v>108.1</v>
      </c>
      <c r="AR190" s="127">
        <v>0</v>
      </c>
      <c r="AS190" s="14">
        <v>6.6999999999991644</v>
      </c>
      <c r="AT190" s="1">
        <v>264.89999999999998</v>
      </c>
      <c r="AU190" s="1">
        <v>266.3</v>
      </c>
      <c r="AV190" s="1">
        <v>264.39999999999998</v>
      </c>
      <c r="AW190" s="1">
        <v>265.7</v>
      </c>
      <c r="AX190" s="1">
        <v>264.89999999999998</v>
      </c>
      <c r="AY190" s="1">
        <v>266.3</v>
      </c>
      <c r="AZ190" s="1">
        <v>264.39999999999998</v>
      </c>
      <c r="BA190" s="1">
        <v>264.8</v>
      </c>
      <c r="BB190" s="8"/>
      <c r="BC190" s="8"/>
      <c r="BD190" s="62"/>
      <c r="BE190" s="62"/>
      <c r="BF190" s="8"/>
      <c r="BG190" s="8"/>
      <c r="BH190" s="62"/>
      <c r="BI190" s="62"/>
      <c r="BJ190" s="165"/>
      <c r="BK190" s="165"/>
      <c r="BL190" s="164"/>
      <c r="BM190" s="164"/>
      <c r="BN190" s="8"/>
      <c r="BO190" s="8"/>
      <c r="BP190" s="62"/>
      <c r="BQ190" s="62"/>
      <c r="BR190" s="1"/>
      <c r="BS190" s="1"/>
      <c r="BT190" s="1"/>
      <c r="BU190" s="1"/>
      <c r="BV190" s="86"/>
      <c r="BW190" s="1"/>
      <c r="BX190" s="1"/>
      <c r="BY190" s="1"/>
      <c r="BZ190" s="1"/>
      <c r="CA190" s="1"/>
      <c r="CB190" s="1"/>
      <c r="CC190" s="86">
        <v>84</v>
      </c>
      <c r="CD190" s="1">
        <v>268</v>
      </c>
      <c r="CE190" s="1">
        <v>641</v>
      </c>
      <c r="CF190" s="1">
        <v>397</v>
      </c>
      <c r="CG190" s="1">
        <v>1.614609571788413</v>
      </c>
      <c r="CH190">
        <v>98.27</v>
      </c>
      <c r="CI190">
        <v>14536</v>
      </c>
      <c r="CJ190" s="101">
        <v>-1</v>
      </c>
      <c r="CK190" s="101">
        <v>-1</v>
      </c>
      <c r="CL190" s="1" t="s">
        <v>618</v>
      </c>
      <c r="CM190" s="1">
        <v>65.500000000000114</v>
      </c>
      <c r="CN190" s="14" t="s">
        <v>618</v>
      </c>
      <c r="CO190" s="14">
        <v>62.400000000000119</v>
      </c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</row>
    <row r="191" spans="1:176" s="12" customFormat="1">
      <c r="A191" s="1">
        <v>2013</v>
      </c>
      <c r="B191" s="1">
        <v>3</v>
      </c>
      <c r="C191" s="24">
        <v>41548</v>
      </c>
      <c r="D191" s="1">
        <v>265.5</v>
      </c>
      <c r="E191" s="1">
        <v>267.10000000000002</v>
      </c>
      <c r="F191" s="1">
        <v>260.60000000000002</v>
      </c>
      <c r="G191" s="1">
        <v>261</v>
      </c>
      <c r="H191" s="1">
        <v>102.37</v>
      </c>
      <c r="I191" s="1">
        <v>3</v>
      </c>
      <c r="J191" s="8"/>
      <c r="K191" s="8"/>
      <c r="L191" s="142"/>
      <c r="M191" s="142"/>
      <c r="N191" s="27">
        <v>6.5</v>
      </c>
      <c r="O191" s="27">
        <v>271.3</v>
      </c>
      <c r="P191" s="27">
        <v>260.5</v>
      </c>
      <c r="Q191" s="27" t="s">
        <v>618</v>
      </c>
      <c r="R191" s="27" t="s">
        <v>618</v>
      </c>
      <c r="S191" s="27" t="s">
        <v>618</v>
      </c>
      <c r="T191" s="27" t="s">
        <v>618</v>
      </c>
      <c r="U191" s="27" t="s">
        <v>618</v>
      </c>
      <c r="V191" s="158">
        <v>0</v>
      </c>
      <c r="W191" s="27">
        <v>101.4</v>
      </c>
      <c r="X191" s="27">
        <v>101.4</v>
      </c>
      <c r="Y191" s="27">
        <v>0</v>
      </c>
      <c r="Z191" s="29">
        <v>102.1</v>
      </c>
      <c r="AA191" s="139">
        <v>3.9</v>
      </c>
      <c r="AB191" s="151">
        <v>4.8605035481675829E-3</v>
      </c>
      <c r="AC191" s="136" t="s">
        <v>255</v>
      </c>
      <c r="AD191" s="136">
        <v>13.2</v>
      </c>
      <c r="AE191" s="136" t="s">
        <v>618</v>
      </c>
      <c r="AF191" s="136" t="s">
        <v>618</v>
      </c>
      <c r="AG191" s="136">
        <v>0</v>
      </c>
      <c r="AH191" s="136">
        <v>48.1</v>
      </c>
      <c r="AI191" s="136">
        <v>-7.1999999999998181</v>
      </c>
      <c r="AJ191" s="127">
        <v>264.89999999999998</v>
      </c>
      <c r="AK191" s="127">
        <v>267.10000000000002</v>
      </c>
      <c r="AL191" s="127">
        <v>264.39999999999998</v>
      </c>
      <c r="AM191" s="127">
        <v>265.2</v>
      </c>
      <c r="AN191" s="127">
        <v>271.3</v>
      </c>
      <c r="AO191" s="127">
        <v>4.5</v>
      </c>
      <c r="AP191" s="127" t="s">
        <v>618</v>
      </c>
      <c r="AQ191" s="14">
        <v>108.1</v>
      </c>
      <c r="AR191" s="127">
        <v>3.5999999999999659</v>
      </c>
      <c r="AS191" s="14">
        <v>10.29999999999913</v>
      </c>
      <c r="AT191" s="1">
        <v>261</v>
      </c>
      <c r="AU191" s="1">
        <v>261.8</v>
      </c>
      <c r="AV191" s="1">
        <v>260.89999999999998</v>
      </c>
      <c r="AW191" s="1">
        <v>261.8</v>
      </c>
      <c r="AX191" s="1"/>
      <c r="AY191" s="1"/>
      <c r="AZ191" s="1"/>
      <c r="BA191" s="1"/>
      <c r="BB191" s="8"/>
      <c r="BC191" s="8"/>
      <c r="BD191" s="62"/>
      <c r="BE191" s="62"/>
      <c r="BF191" s="8"/>
      <c r="BG191" s="8"/>
      <c r="BH191" s="62"/>
      <c r="BI191" s="62"/>
      <c r="BJ191" s="165"/>
      <c r="BK191" s="165"/>
      <c r="BL191" s="164"/>
      <c r="BM191" s="164"/>
      <c r="BN191" s="8"/>
      <c r="BO191" s="8"/>
      <c r="BP191" s="62"/>
      <c r="BQ191" s="62"/>
      <c r="BR191" s="1"/>
      <c r="BS191" s="1"/>
      <c r="BT191" s="1"/>
      <c r="BU191" s="1"/>
      <c r="BV191" s="86"/>
      <c r="BW191" s="1"/>
      <c r="BX191" s="1"/>
      <c r="BY191" s="1"/>
      <c r="BZ191" s="1"/>
      <c r="CA191" s="1"/>
      <c r="CB191" s="1"/>
      <c r="CC191" s="86">
        <v>83.25</v>
      </c>
      <c r="CD191" s="1">
        <v>266.89999999999998</v>
      </c>
      <c r="CE191" s="1">
        <v>425</v>
      </c>
      <c r="CF191" s="1">
        <v>209</v>
      </c>
      <c r="CG191" s="1">
        <v>2.0334928229665072</v>
      </c>
      <c r="CH191"/>
      <c r="CI191"/>
      <c r="CJ191" s="101">
        <v>-1</v>
      </c>
      <c r="CK191" s="101">
        <v>-1</v>
      </c>
      <c r="CL191" s="1">
        <v>0.5</v>
      </c>
      <c r="CM191" s="1">
        <v>66.000000000000114</v>
      </c>
      <c r="CN191" s="14" t="s">
        <v>618</v>
      </c>
      <c r="CO191" s="14">
        <v>62.400000000000119</v>
      </c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</row>
    <row r="192" spans="1:176" s="12" customFormat="1">
      <c r="A192" s="1">
        <v>2013</v>
      </c>
      <c r="B192" s="1">
        <v>4</v>
      </c>
      <c r="C192" s="24">
        <v>41549</v>
      </c>
      <c r="D192" s="1">
        <v>260.5</v>
      </c>
      <c r="E192" s="1">
        <v>260.89999999999998</v>
      </c>
      <c r="F192" s="1">
        <v>255.9</v>
      </c>
      <c r="G192" s="1">
        <v>256.5</v>
      </c>
      <c r="H192" s="1">
        <v>104.1</v>
      </c>
      <c r="I192" s="1">
        <v>3</v>
      </c>
      <c r="J192" s="8"/>
      <c r="K192" s="8"/>
      <c r="L192" s="142"/>
      <c r="M192" s="142"/>
      <c r="N192" s="27">
        <v>4.9999999999999716</v>
      </c>
      <c r="O192" s="27">
        <v>267.5</v>
      </c>
      <c r="P192" s="27">
        <v>254.5</v>
      </c>
      <c r="Q192" s="27" t="s">
        <v>618</v>
      </c>
      <c r="R192" s="27" t="s">
        <v>618</v>
      </c>
      <c r="S192" s="27" t="s">
        <v>618</v>
      </c>
      <c r="T192" s="27" t="s">
        <v>618</v>
      </c>
      <c r="U192" s="27" t="s">
        <v>618</v>
      </c>
      <c r="V192" s="158">
        <v>0</v>
      </c>
      <c r="W192" s="27">
        <v>101.4</v>
      </c>
      <c r="X192" s="27">
        <v>101.4</v>
      </c>
      <c r="Y192" s="27">
        <v>0</v>
      </c>
      <c r="Z192" s="29">
        <v>101.49</v>
      </c>
      <c r="AA192" s="139">
        <v>3</v>
      </c>
      <c r="AB192" s="151">
        <v>0</v>
      </c>
      <c r="AC192" s="136">
        <v>0</v>
      </c>
      <c r="AD192" s="136">
        <v>13</v>
      </c>
      <c r="AE192" s="136" t="s">
        <v>618</v>
      </c>
      <c r="AF192" s="136" t="s">
        <v>618</v>
      </c>
      <c r="AG192" s="136">
        <v>0</v>
      </c>
      <c r="AH192" s="136">
        <v>48.1</v>
      </c>
      <c r="AI192" s="136">
        <v>-7.1999999999998181</v>
      </c>
      <c r="AJ192" s="127">
        <v>261</v>
      </c>
      <c r="AK192" s="127">
        <v>263.2</v>
      </c>
      <c r="AL192" s="127">
        <v>256.39999999999998</v>
      </c>
      <c r="AM192" s="127">
        <v>257.10000000000002</v>
      </c>
      <c r="AN192" s="127">
        <v>266.89999999999998</v>
      </c>
      <c r="AO192" s="127">
        <v>4</v>
      </c>
      <c r="AP192" s="127" t="s">
        <v>618</v>
      </c>
      <c r="AQ192" s="14">
        <v>108.1</v>
      </c>
      <c r="AR192" s="127">
        <v>-3.1000000000000227</v>
      </c>
      <c r="AS192" s="14">
        <v>7.1999999999991076</v>
      </c>
      <c r="AT192" s="1">
        <v>255.9</v>
      </c>
      <c r="AU192" s="1">
        <v>256.7</v>
      </c>
      <c r="AV192" s="1">
        <v>255.7</v>
      </c>
      <c r="AW192" s="1">
        <v>256</v>
      </c>
      <c r="AX192" s="1">
        <v>255.9</v>
      </c>
      <c r="AY192" s="1">
        <v>260.7</v>
      </c>
      <c r="AZ192" s="1">
        <v>255.7</v>
      </c>
      <c r="BA192" s="1">
        <v>260</v>
      </c>
      <c r="BB192" s="8"/>
      <c r="BC192" s="8"/>
      <c r="BD192" s="62"/>
      <c r="BE192" s="62"/>
      <c r="BF192" s="8"/>
      <c r="BG192" s="8"/>
      <c r="BH192" s="62"/>
      <c r="BI192" s="62"/>
      <c r="BJ192" s="165"/>
      <c r="BK192" s="165"/>
      <c r="BL192" s="164"/>
      <c r="BM192" s="164"/>
      <c r="BN192" s="8"/>
      <c r="BO192" s="8"/>
      <c r="BP192" s="62"/>
      <c r="BQ192" s="62"/>
      <c r="BR192" s="1"/>
      <c r="BS192" s="1"/>
      <c r="BT192" s="1"/>
      <c r="BU192" s="1"/>
      <c r="BV192" s="86"/>
      <c r="BW192" s="1"/>
      <c r="BX192" s="1"/>
      <c r="BY192" s="1"/>
      <c r="BZ192" s="1"/>
      <c r="CA192" s="1"/>
      <c r="CB192" s="1"/>
      <c r="CC192" s="86">
        <v>82</v>
      </c>
      <c r="CD192" s="1">
        <v>258.39999999999998</v>
      </c>
      <c r="CE192" s="1">
        <v>428</v>
      </c>
      <c r="CF192" s="1">
        <v>468</v>
      </c>
      <c r="CG192" s="1">
        <v>0.9145299145299145</v>
      </c>
      <c r="CH192">
        <v>97.379000000000005</v>
      </c>
      <c r="CI192">
        <v>14190</v>
      </c>
      <c r="CJ192" s="101">
        <v>-1</v>
      </c>
      <c r="CK192" s="101">
        <v>-1</v>
      </c>
      <c r="CL192" s="1">
        <v>-3.2999999999999829</v>
      </c>
      <c r="CM192" s="1">
        <v>62.700000000000131</v>
      </c>
      <c r="CN192" s="14" t="s">
        <v>618</v>
      </c>
      <c r="CO192" s="14">
        <v>62.400000000000119</v>
      </c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</row>
    <row r="193" spans="1:176" s="12" customFormat="1">
      <c r="A193" s="1">
        <v>2013</v>
      </c>
      <c r="B193" s="1">
        <v>5</v>
      </c>
      <c r="C193" s="24">
        <v>41550</v>
      </c>
      <c r="D193" s="1">
        <v>259.2</v>
      </c>
      <c r="E193" s="1">
        <v>261.39999999999998</v>
      </c>
      <c r="F193" s="1">
        <v>256.60000000000002</v>
      </c>
      <c r="G193" s="1">
        <v>256.89999999999998</v>
      </c>
      <c r="H193" s="1">
        <v>104.1</v>
      </c>
      <c r="I193" s="1">
        <v>3</v>
      </c>
      <c r="J193" s="8"/>
      <c r="K193" s="8"/>
      <c r="L193" s="142"/>
      <c r="M193" s="142"/>
      <c r="N193" s="27">
        <v>4.7999999999999545</v>
      </c>
      <c r="O193" s="27">
        <v>261.5</v>
      </c>
      <c r="P193" s="27">
        <v>251.5</v>
      </c>
      <c r="Q193" s="27" t="s">
        <v>618</v>
      </c>
      <c r="R193" s="27" t="s">
        <v>618</v>
      </c>
      <c r="S193" s="27" t="s">
        <v>618</v>
      </c>
      <c r="T193" s="27" t="s">
        <v>618</v>
      </c>
      <c r="U193" s="27" t="s">
        <v>618</v>
      </c>
      <c r="V193" s="158">
        <v>0</v>
      </c>
      <c r="W193" s="27">
        <v>101.4</v>
      </c>
      <c r="X193" s="27">
        <v>101.4</v>
      </c>
      <c r="Y193" s="27">
        <v>0</v>
      </c>
      <c r="Z193" s="29">
        <v>103.54</v>
      </c>
      <c r="AA193" s="139">
        <v>2.9</v>
      </c>
      <c r="AB193" s="151">
        <v>1.689948227019622E-2</v>
      </c>
      <c r="AC193" s="136" t="s">
        <v>253</v>
      </c>
      <c r="AD193" s="136">
        <v>12.8</v>
      </c>
      <c r="AE193" s="136" t="s">
        <v>618</v>
      </c>
      <c r="AF193" s="136" t="s">
        <v>618</v>
      </c>
      <c r="AG193" s="136">
        <v>0</v>
      </c>
      <c r="AH193" s="136">
        <v>48.1</v>
      </c>
      <c r="AI193" s="136">
        <v>-7.1999999999998181</v>
      </c>
      <c r="AJ193" s="127">
        <v>255.9</v>
      </c>
      <c r="AK193" s="127">
        <v>260.7</v>
      </c>
      <c r="AL193" s="127">
        <v>255.7</v>
      </c>
      <c r="AM193" s="127">
        <v>258.39999999999998</v>
      </c>
      <c r="AN193" s="127">
        <v>261.875</v>
      </c>
      <c r="AO193" s="127">
        <v>2.3000000000000114</v>
      </c>
      <c r="AP193" s="127">
        <v>-6.3</v>
      </c>
      <c r="AQ193" s="14">
        <v>101.8</v>
      </c>
      <c r="AR193" s="127" t="s">
        <v>618</v>
      </c>
      <c r="AS193" s="14">
        <v>7.1999999999991076</v>
      </c>
      <c r="AT193" s="1">
        <v>257.5</v>
      </c>
      <c r="AU193" s="1">
        <v>258.3</v>
      </c>
      <c r="AV193" s="1">
        <v>257.2</v>
      </c>
      <c r="AW193" s="1">
        <v>258</v>
      </c>
      <c r="AX193" s="1"/>
      <c r="AY193" s="1"/>
      <c r="AZ193" s="1"/>
      <c r="BA193" s="1"/>
      <c r="BB193" s="8"/>
      <c r="BC193" s="8"/>
      <c r="BD193" s="62"/>
      <c r="BE193" s="62"/>
      <c r="BF193" s="8"/>
      <c r="BG193" s="8"/>
      <c r="BH193" s="62"/>
      <c r="BI193" s="62"/>
      <c r="BJ193" s="165"/>
      <c r="BK193" s="165"/>
      <c r="BL193" s="164"/>
      <c r="BM193" s="164"/>
      <c r="BN193" s="8"/>
      <c r="BO193" s="8"/>
      <c r="BP193" s="62"/>
      <c r="BQ193" s="62"/>
      <c r="BR193" s="1"/>
      <c r="BS193" s="1"/>
      <c r="BT193" s="1"/>
      <c r="BU193" s="1"/>
      <c r="BV193" s="86"/>
      <c r="BW193" s="1"/>
      <c r="BX193" s="1"/>
      <c r="BY193" s="1"/>
      <c r="BZ193" s="1"/>
      <c r="CA193" s="1"/>
      <c r="CB193" s="1"/>
      <c r="CC193" s="86">
        <v>83</v>
      </c>
      <c r="CD193" s="1">
        <v>257.2</v>
      </c>
      <c r="CE193" s="1">
        <v>508</v>
      </c>
      <c r="CF193" s="1">
        <v>356</v>
      </c>
      <c r="CG193" s="1">
        <v>1.4269662921348314</v>
      </c>
      <c r="CH193"/>
      <c r="CI193"/>
      <c r="CJ193" s="101">
        <v>-1</v>
      </c>
      <c r="CK193" s="101">
        <v>-1</v>
      </c>
      <c r="CL193" s="1">
        <v>2.8000000000000114</v>
      </c>
      <c r="CM193" s="1">
        <v>65.500000000000142</v>
      </c>
      <c r="CN193" s="14" t="s">
        <v>618</v>
      </c>
      <c r="CO193" s="14">
        <v>62.400000000000119</v>
      </c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</row>
    <row r="194" spans="1:176" s="12" customFormat="1">
      <c r="A194" s="1">
        <v>2013</v>
      </c>
      <c r="B194" s="1">
        <v>6</v>
      </c>
      <c r="C194" s="24">
        <v>41551</v>
      </c>
      <c r="D194" s="1">
        <v>254.7</v>
      </c>
      <c r="E194" s="1">
        <v>255.4</v>
      </c>
      <c r="F194" s="1">
        <v>253.8</v>
      </c>
      <c r="G194" s="1">
        <v>254.5</v>
      </c>
      <c r="H194" s="1">
        <v>103.84</v>
      </c>
      <c r="I194" s="1">
        <v>3</v>
      </c>
      <c r="J194" s="8"/>
      <c r="K194" s="8"/>
      <c r="L194" s="142"/>
      <c r="M194" s="142"/>
      <c r="N194" s="27">
        <v>1.5999999999999943</v>
      </c>
      <c r="O194" s="27">
        <v>261.7</v>
      </c>
      <c r="P194" s="27">
        <v>252.1</v>
      </c>
      <c r="Q194" s="27" t="s">
        <v>618</v>
      </c>
      <c r="R194" s="27" t="s">
        <v>618</v>
      </c>
      <c r="S194" s="27" t="s">
        <v>618</v>
      </c>
      <c r="T194" s="27" t="s">
        <v>618</v>
      </c>
      <c r="U194" s="27" t="s">
        <v>618</v>
      </c>
      <c r="V194" s="158">
        <v>0</v>
      </c>
      <c r="W194" s="27">
        <v>101.4</v>
      </c>
      <c r="X194" s="27">
        <v>101.4</v>
      </c>
      <c r="Y194" s="27">
        <v>0</v>
      </c>
      <c r="Z194" s="29">
        <v>103.47</v>
      </c>
      <c r="AA194" s="139">
        <v>1</v>
      </c>
      <c r="AB194" s="151">
        <v>0</v>
      </c>
      <c r="AC194" s="136">
        <v>0</v>
      </c>
      <c r="AD194" s="136">
        <v>12.8</v>
      </c>
      <c r="AE194" s="136" t="s">
        <v>618</v>
      </c>
      <c r="AF194" s="136" t="s">
        <v>618</v>
      </c>
      <c r="AG194" s="136">
        <v>0</v>
      </c>
      <c r="AH194" s="136">
        <v>48.1</v>
      </c>
      <c r="AI194" s="136">
        <v>-7.1999999999998181</v>
      </c>
      <c r="AJ194" s="127">
        <v>257.5</v>
      </c>
      <c r="AK194" s="127">
        <v>258.7</v>
      </c>
      <c r="AL194" s="127">
        <v>253.9</v>
      </c>
      <c r="AM194" s="127">
        <v>254.3</v>
      </c>
      <c r="AN194" s="127">
        <v>258.75</v>
      </c>
      <c r="AO194" s="127">
        <v>0.19999999999998863</v>
      </c>
      <c r="AP194" s="127" t="s">
        <v>618</v>
      </c>
      <c r="AQ194" s="14">
        <v>101.8</v>
      </c>
      <c r="AR194" s="127" t="s">
        <v>618</v>
      </c>
      <c r="AS194" s="14">
        <v>7.1999999999991076</v>
      </c>
      <c r="AT194" s="1">
        <v>254.1</v>
      </c>
      <c r="AU194" s="1">
        <v>255.4</v>
      </c>
      <c r="AV194" s="1">
        <v>254.1</v>
      </c>
      <c r="AW194" s="1">
        <v>255</v>
      </c>
      <c r="AX194" s="1">
        <v>254.1</v>
      </c>
      <c r="AY194" s="1">
        <v>256.3</v>
      </c>
      <c r="AZ194" s="1">
        <v>254.1</v>
      </c>
      <c r="BA194" s="1">
        <v>256.2</v>
      </c>
      <c r="BB194" s="8"/>
      <c r="BC194" s="8"/>
      <c r="BD194" s="62"/>
      <c r="BE194" s="62"/>
      <c r="BF194" s="8"/>
      <c r="BG194" s="8"/>
      <c r="BH194" s="62"/>
      <c r="BI194" s="62"/>
      <c r="BJ194" s="165"/>
      <c r="BK194" s="165"/>
      <c r="BL194" s="164"/>
      <c r="BM194" s="164"/>
      <c r="BN194" s="8"/>
      <c r="BO194" s="8"/>
      <c r="BP194" s="62"/>
      <c r="BQ194" s="62"/>
      <c r="BR194" s="1"/>
      <c r="BS194" s="1"/>
      <c r="BT194" s="1"/>
      <c r="BU194" s="1"/>
      <c r="BV194" s="86"/>
      <c r="BW194" s="1"/>
      <c r="BX194" s="1"/>
      <c r="BY194" s="1"/>
      <c r="BZ194" s="1"/>
      <c r="CA194" s="1"/>
      <c r="CB194" s="1"/>
      <c r="CC194" s="86">
        <v>82</v>
      </c>
      <c r="CD194" s="1">
        <v>255.1</v>
      </c>
      <c r="CE194" s="1">
        <v>317</v>
      </c>
      <c r="CF194" s="1">
        <v>328</v>
      </c>
      <c r="CG194" s="1">
        <v>0.96646341463414631</v>
      </c>
      <c r="CH194">
        <v>97.272499999999994</v>
      </c>
      <c r="CI194">
        <v>14190</v>
      </c>
      <c r="CJ194" s="101">
        <v>-1</v>
      </c>
      <c r="CK194" s="101">
        <v>-1</v>
      </c>
      <c r="CL194" s="1">
        <v>-0.70000000000001705</v>
      </c>
      <c r="CM194" s="1">
        <v>64.800000000000125</v>
      </c>
      <c r="CN194" s="14" t="s">
        <v>618</v>
      </c>
      <c r="CO194" s="14">
        <v>62.400000000000119</v>
      </c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</row>
    <row r="195" spans="1:176" s="12" customFormat="1">
      <c r="A195" s="1">
        <v>2013</v>
      </c>
      <c r="B195" s="1">
        <v>2</v>
      </c>
      <c r="C195" s="24">
        <v>41554</v>
      </c>
      <c r="D195" s="1">
        <v>254.8</v>
      </c>
      <c r="E195" s="1">
        <v>257.5</v>
      </c>
      <c r="F195" s="1">
        <v>254.6</v>
      </c>
      <c r="G195" s="1">
        <v>257.2</v>
      </c>
      <c r="H195" s="1">
        <v>103.03</v>
      </c>
      <c r="I195" s="1">
        <v>4</v>
      </c>
      <c r="J195" s="8"/>
      <c r="K195" s="8"/>
      <c r="L195" s="142"/>
      <c r="M195" s="142"/>
      <c r="N195" s="27">
        <v>2.9000000000000057</v>
      </c>
      <c r="O195" s="27">
        <v>256.10000000000002</v>
      </c>
      <c r="P195" s="27">
        <v>252.9</v>
      </c>
      <c r="Q195" s="27" t="s">
        <v>618</v>
      </c>
      <c r="R195" s="27" t="s">
        <v>254</v>
      </c>
      <c r="S195" s="27" t="s">
        <v>618</v>
      </c>
      <c r="T195" s="27">
        <v>2.2999999999999545</v>
      </c>
      <c r="U195" s="27" t="s">
        <v>618</v>
      </c>
      <c r="V195" s="158">
        <v>2.2999999999999545</v>
      </c>
      <c r="W195" s="27">
        <v>103.7</v>
      </c>
      <c r="X195" s="27">
        <v>103.7</v>
      </c>
      <c r="Y195" s="27">
        <v>0</v>
      </c>
      <c r="Z195" s="29">
        <v>102.78</v>
      </c>
      <c r="AA195" s="139">
        <v>1.7</v>
      </c>
      <c r="AB195" s="151">
        <v>2.4975984630162262E-3</v>
      </c>
      <c r="AC195" s="136">
        <v>0</v>
      </c>
      <c r="AD195" s="136">
        <v>12.7</v>
      </c>
      <c r="AE195" s="136" t="s">
        <v>618</v>
      </c>
      <c r="AF195" s="136" t="s">
        <v>618</v>
      </c>
      <c r="AG195" s="136">
        <v>0</v>
      </c>
      <c r="AH195" s="136">
        <v>48.1</v>
      </c>
      <c r="AI195" s="136">
        <v>-7.1999999999998181</v>
      </c>
      <c r="AJ195" s="127">
        <v>254.1</v>
      </c>
      <c r="AK195" s="127">
        <v>257.5</v>
      </c>
      <c r="AL195" s="127">
        <v>254.1</v>
      </c>
      <c r="AM195" s="127">
        <v>255.4</v>
      </c>
      <c r="AN195" s="127">
        <v>256.3</v>
      </c>
      <c r="AO195" s="127">
        <v>2.3999999999999773</v>
      </c>
      <c r="AP195" s="127" t="s">
        <v>618</v>
      </c>
      <c r="AQ195" s="14">
        <v>101.8</v>
      </c>
      <c r="AR195" s="127" t="s">
        <v>618</v>
      </c>
      <c r="AS195" s="14">
        <v>7.1999999999991076</v>
      </c>
      <c r="AT195" s="1">
        <v>256</v>
      </c>
      <c r="AU195" s="1">
        <v>258</v>
      </c>
      <c r="AV195" s="1">
        <v>254.9</v>
      </c>
      <c r="AW195" s="1">
        <v>257.89999999999998</v>
      </c>
      <c r="AX195" s="1">
        <v>256</v>
      </c>
      <c r="AY195" s="1">
        <v>259.8</v>
      </c>
      <c r="AZ195" s="1">
        <v>254.9</v>
      </c>
      <c r="BA195" s="1">
        <v>259.7</v>
      </c>
      <c r="BB195" s="8"/>
      <c r="BC195" s="8"/>
      <c r="BD195" s="62"/>
      <c r="BE195" s="62"/>
      <c r="BF195" s="8"/>
      <c r="BG195" s="8"/>
      <c r="BH195" s="62"/>
      <c r="BI195" s="62"/>
      <c r="BJ195" s="165"/>
      <c r="BK195" s="165"/>
      <c r="BL195" s="164"/>
      <c r="BM195" s="164"/>
      <c r="BN195" s="8"/>
      <c r="BO195" s="8"/>
      <c r="BP195" s="62"/>
      <c r="BQ195" s="62"/>
      <c r="BR195" s="1"/>
      <c r="BS195" s="1"/>
      <c r="BT195" s="1"/>
      <c r="BU195" s="1"/>
      <c r="BV195" s="86"/>
      <c r="BW195" s="1"/>
      <c r="BX195" s="1"/>
      <c r="BY195" s="1"/>
      <c r="BZ195" s="1"/>
      <c r="CA195" s="1"/>
      <c r="CB195" s="1"/>
      <c r="CC195" s="86">
        <v>83.3</v>
      </c>
      <c r="CD195" s="1">
        <v>255.3</v>
      </c>
      <c r="CE195" s="1">
        <v>342</v>
      </c>
      <c r="CF195" s="1">
        <v>364</v>
      </c>
      <c r="CG195" s="1">
        <v>0.93956043956043955</v>
      </c>
      <c r="CH195">
        <v>96.611000000000004</v>
      </c>
      <c r="CI195">
        <v>13767</v>
      </c>
      <c r="CJ195" s="101">
        <v>-1</v>
      </c>
      <c r="CK195" s="101">
        <v>-1</v>
      </c>
      <c r="CL195" s="1">
        <v>-2.3999999999999773</v>
      </c>
      <c r="CM195" s="1">
        <v>62.400000000000148</v>
      </c>
      <c r="CN195" s="14" t="s">
        <v>618</v>
      </c>
      <c r="CO195" s="14">
        <v>62.400000000000119</v>
      </c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</row>
    <row r="196" spans="1:176" s="12" customFormat="1">
      <c r="A196" s="1">
        <v>2013</v>
      </c>
      <c r="B196" s="1">
        <v>3</v>
      </c>
      <c r="C196" s="24">
        <v>41555</v>
      </c>
      <c r="D196" s="1">
        <v>258.39999999999998</v>
      </c>
      <c r="E196" s="1">
        <v>265.60000000000002</v>
      </c>
      <c r="F196" s="1">
        <v>257.8</v>
      </c>
      <c r="G196" s="1">
        <v>264.3</v>
      </c>
      <c r="H196" s="1">
        <v>103.49</v>
      </c>
      <c r="I196" s="1">
        <v>5</v>
      </c>
      <c r="J196" s="8"/>
      <c r="K196" s="8"/>
      <c r="L196" s="142"/>
      <c r="M196" s="142"/>
      <c r="N196" s="27">
        <v>7.8000000000000114</v>
      </c>
      <c r="O196" s="27">
        <v>260.10000000000002</v>
      </c>
      <c r="P196" s="27">
        <v>254.3</v>
      </c>
      <c r="Q196" s="27" t="s">
        <v>618</v>
      </c>
      <c r="R196" s="27" t="s">
        <v>254</v>
      </c>
      <c r="S196" s="27" t="s">
        <v>618</v>
      </c>
      <c r="T196" s="27">
        <v>1.5999999999999659</v>
      </c>
      <c r="U196" s="27" t="s">
        <v>618</v>
      </c>
      <c r="V196" s="158">
        <v>1.5999999999999659</v>
      </c>
      <c r="W196" s="27">
        <v>105.3</v>
      </c>
      <c r="X196" s="27">
        <v>105.3</v>
      </c>
      <c r="Y196" s="27">
        <v>0</v>
      </c>
      <c r="Z196" s="29">
        <v>103.27</v>
      </c>
      <c r="AA196" s="139">
        <v>4.7</v>
      </c>
      <c r="AB196" s="151">
        <v>7.8004622496148368E-3</v>
      </c>
      <c r="AC196" s="136" t="s">
        <v>255</v>
      </c>
      <c r="AD196" s="136">
        <v>12.8</v>
      </c>
      <c r="AE196" s="136">
        <v>1.6000000000000227</v>
      </c>
      <c r="AF196" s="136" t="s">
        <v>618</v>
      </c>
      <c r="AG196" s="136">
        <v>1.6000000000000227</v>
      </c>
      <c r="AH196" s="136">
        <v>49.7</v>
      </c>
      <c r="AI196" s="136">
        <v>-5.5999999999997954</v>
      </c>
      <c r="AJ196" s="127">
        <v>256</v>
      </c>
      <c r="AK196" s="127">
        <v>261</v>
      </c>
      <c r="AL196" s="127">
        <v>254.9</v>
      </c>
      <c r="AM196" s="127">
        <v>260.60000000000002</v>
      </c>
      <c r="AN196" s="127">
        <v>257.17500000000001</v>
      </c>
      <c r="AO196" s="127">
        <v>5.9000000000000341</v>
      </c>
      <c r="AP196" s="127">
        <v>0.39999999999998864</v>
      </c>
      <c r="AQ196" s="14">
        <v>102.2</v>
      </c>
      <c r="AR196" s="127" t="s">
        <v>618</v>
      </c>
      <c r="AS196" s="14">
        <v>7.1999999999991076</v>
      </c>
      <c r="AT196" s="1">
        <v>265.3</v>
      </c>
      <c r="AU196" s="1">
        <v>265.3</v>
      </c>
      <c r="AV196" s="1">
        <v>264.3</v>
      </c>
      <c r="AW196" s="1">
        <v>264.5</v>
      </c>
      <c r="AX196" s="1">
        <v>265.3</v>
      </c>
      <c r="AY196" s="1">
        <v>265.3</v>
      </c>
      <c r="AZ196" s="1">
        <v>263.2</v>
      </c>
      <c r="BA196" s="1">
        <v>264</v>
      </c>
      <c r="BB196" s="8"/>
      <c r="BC196" s="8"/>
      <c r="BD196" s="62"/>
      <c r="BE196" s="62"/>
      <c r="BF196" s="8"/>
      <c r="BG196" s="8"/>
      <c r="BH196" s="62"/>
      <c r="BI196" s="62"/>
      <c r="BJ196" s="165"/>
      <c r="BK196" s="165"/>
      <c r="BL196" s="164"/>
      <c r="BM196" s="164"/>
      <c r="BN196" s="8"/>
      <c r="BO196" s="8"/>
      <c r="BP196" s="62"/>
      <c r="BQ196" s="62"/>
      <c r="BR196" s="1"/>
      <c r="BS196" s="1"/>
      <c r="BT196" s="1"/>
      <c r="BU196" s="1"/>
      <c r="BV196" s="86"/>
      <c r="BW196" s="1"/>
      <c r="BX196" s="1"/>
      <c r="BY196" s="1"/>
      <c r="BZ196" s="1"/>
      <c r="CA196" s="1"/>
      <c r="CB196" s="1"/>
      <c r="CC196" s="86">
        <v>83.55</v>
      </c>
      <c r="CD196" s="1">
        <v>258.5</v>
      </c>
      <c r="CE196" s="1">
        <v>355</v>
      </c>
      <c r="CF196" s="1">
        <v>356</v>
      </c>
      <c r="CG196" s="1">
        <v>0.9971910112359551</v>
      </c>
      <c r="CH196">
        <v>96.89</v>
      </c>
      <c r="CI196">
        <v>13752</v>
      </c>
      <c r="CJ196" s="101">
        <v>-1</v>
      </c>
      <c r="CK196" s="101">
        <v>-1</v>
      </c>
      <c r="CL196" s="1">
        <v>3.6000000000000227</v>
      </c>
      <c r="CM196" s="1">
        <v>66.000000000000171</v>
      </c>
      <c r="CN196" s="14" t="s">
        <v>618</v>
      </c>
      <c r="CO196" s="14">
        <v>62.400000000000119</v>
      </c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</row>
    <row r="197" spans="1:176" s="12" customFormat="1">
      <c r="A197" s="1">
        <v>2013</v>
      </c>
      <c r="B197" s="1">
        <v>4</v>
      </c>
      <c r="C197" s="24">
        <v>41556</v>
      </c>
      <c r="D197" s="1">
        <v>261.7</v>
      </c>
      <c r="E197" s="1">
        <v>265.5</v>
      </c>
      <c r="F197" s="1">
        <v>261.2</v>
      </c>
      <c r="G197" s="1">
        <v>265.39999999999998</v>
      </c>
      <c r="H197" s="1">
        <v>101.61</v>
      </c>
      <c r="I197" s="1">
        <v>5</v>
      </c>
      <c r="J197" s="8"/>
      <c r="K197" s="8"/>
      <c r="L197" s="142"/>
      <c r="M197" s="142"/>
      <c r="N197" s="27">
        <v>4.3000000000000114</v>
      </c>
      <c r="O197" s="27">
        <v>272.10000000000002</v>
      </c>
      <c r="P197" s="27">
        <v>256.5</v>
      </c>
      <c r="Q197" s="27" t="s">
        <v>618</v>
      </c>
      <c r="R197" s="27" t="s">
        <v>618</v>
      </c>
      <c r="S197" s="27" t="s">
        <v>618</v>
      </c>
      <c r="T197" s="27" t="s">
        <v>618</v>
      </c>
      <c r="U197" s="27" t="s">
        <v>618</v>
      </c>
      <c r="V197" s="158">
        <v>0</v>
      </c>
      <c r="W197" s="27">
        <v>105.3</v>
      </c>
      <c r="X197" s="27">
        <v>105.3</v>
      </c>
      <c r="Y197" s="27">
        <v>0</v>
      </c>
      <c r="Z197" s="29">
        <v>103.27</v>
      </c>
      <c r="AA197" s="139">
        <v>2.6</v>
      </c>
      <c r="AB197" s="151">
        <v>4.464719013879348E-3</v>
      </c>
      <c r="AC197" s="136" t="s">
        <v>253</v>
      </c>
      <c r="AD197" s="136">
        <v>13.2</v>
      </c>
      <c r="AE197" s="136" t="s">
        <v>618</v>
      </c>
      <c r="AF197" s="136" t="s">
        <v>618</v>
      </c>
      <c r="AG197" s="136">
        <v>0</v>
      </c>
      <c r="AH197" s="136">
        <v>49.7</v>
      </c>
      <c r="AI197" s="136">
        <v>-5.5999999999997954</v>
      </c>
      <c r="AJ197" s="127">
        <v>265.3</v>
      </c>
      <c r="AK197" s="127">
        <v>265.3</v>
      </c>
      <c r="AL197" s="127">
        <v>261.2</v>
      </c>
      <c r="AM197" s="127">
        <v>263.10000000000002</v>
      </c>
      <c r="AN197" s="127">
        <v>258.35000000000002</v>
      </c>
      <c r="AO197" s="127">
        <v>3.6999999999999886</v>
      </c>
      <c r="AP197" s="127" t="s">
        <v>618</v>
      </c>
      <c r="AQ197" s="14">
        <v>102.2</v>
      </c>
      <c r="AR197" s="127" t="s">
        <v>618</v>
      </c>
      <c r="AS197" s="14">
        <v>7.1999999999991076</v>
      </c>
      <c r="AT197" s="1">
        <v>264.2</v>
      </c>
      <c r="AU197" s="1">
        <v>265.2</v>
      </c>
      <c r="AV197" s="1">
        <v>263.60000000000002</v>
      </c>
      <c r="AW197" s="1">
        <v>264.3</v>
      </c>
      <c r="AX197" s="1">
        <v>264.2</v>
      </c>
      <c r="AY197" s="1">
        <v>265.2</v>
      </c>
      <c r="AZ197" s="1">
        <v>261.89999999999998</v>
      </c>
      <c r="BA197" s="1">
        <v>262.2</v>
      </c>
      <c r="BB197" s="8"/>
      <c r="BC197" s="8"/>
      <c r="BD197" s="62"/>
      <c r="BE197" s="62"/>
      <c r="BF197" s="8"/>
      <c r="BG197" s="8"/>
      <c r="BH197" s="62"/>
      <c r="BI197" s="62"/>
      <c r="BJ197" s="165"/>
      <c r="BK197" s="165"/>
      <c r="BL197" s="164"/>
      <c r="BM197" s="164"/>
      <c r="BN197" s="8"/>
      <c r="BO197" s="8"/>
      <c r="BP197" s="62"/>
      <c r="BQ197" s="62"/>
      <c r="BR197" s="1"/>
      <c r="BS197" s="1"/>
      <c r="BT197" s="1"/>
      <c r="BU197" s="1"/>
      <c r="BV197" s="86"/>
      <c r="BW197" s="1"/>
      <c r="BX197" s="1"/>
      <c r="BY197" s="1"/>
      <c r="BZ197" s="1"/>
      <c r="CA197" s="1"/>
      <c r="CB197" s="1"/>
      <c r="CC197" s="86">
        <v>84.7</v>
      </c>
      <c r="CD197" s="1">
        <v>262.7</v>
      </c>
      <c r="CE197" s="1">
        <v>375</v>
      </c>
      <c r="CF197" s="1">
        <v>430</v>
      </c>
      <c r="CG197" s="1">
        <v>0.87209302325581395</v>
      </c>
      <c r="CH197">
        <v>97.370500000000007</v>
      </c>
      <c r="CI197">
        <v>14090</v>
      </c>
      <c r="CJ197" s="101">
        <v>-1</v>
      </c>
      <c r="CK197" s="101">
        <v>-1</v>
      </c>
      <c r="CL197" s="1">
        <v>2.3999999999999773</v>
      </c>
      <c r="CM197" s="1">
        <v>68.400000000000148</v>
      </c>
      <c r="CN197" s="14" t="s">
        <v>618</v>
      </c>
      <c r="CO197" s="14">
        <v>62.400000000000119</v>
      </c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</row>
    <row r="198" spans="1:176" s="12" customFormat="1">
      <c r="A198" s="1">
        <v>2013</v>
      </c>
      <c r="B198" s="1">
        <v>5</v>
      </c>
      <c r="C198" s="24">
        <v>41557</v>
      </c>
      <c r="D198" s="1">
        <v>261.8</v>
      </c>
      <c r="E198" s="1">
        <v>262.39999999999998</v>
      </c>
      <c r="F198" s="1">
        <v>258</v>
      </c>
      <c r="G198" s="1">
        <v>259.8</v>
      </c>
      <c r="H198" s="1">
        <v>103.01</v>
      </c>
      <c r="I198" s="1">
        <v>5</v>
      </c>
      <c r="J198" s="8"/>
      <c r="K198" s="8"/>
      <c r="L198" s="142"/>
      <c r="M198" s="142"/>
      <c r="N198" s="27">
        <v>4.3999999999999773</v>
      </c>
      <c r="O198" s="27">
        <v>269.7</v>
      </c>
      <c r="P198" s="27">
        <v>261.10000000000002</v>
      </c>
      <c r="Q198" s="27" t="s">
        <v>618</v>
      </c>
      <c r="R198" s="27" t="s">
        <v>618</v>
      </c>
      <c r="S198" s="27" t="s">
        <v>618</v>
      </c>
      <c r="T198" s="27" t="s">
        <v>618</v>
      </c>
      <c r="U198" s="27" t="s">
        <v>618</v>
      </c>
      <c r="V198" s="158">
        <v>0</v>
      </c>
      <c r="W198" s="27">
        <v>105.3</v>
      </c>
      <c r="X198" s="27">
        <v>105.3</v>
      </c>
      <c r="Y198" s="27">
        <v>0</v>
      </c>
      <c r="Z198" s="29">
        <v>102.06</v>
      </c>
      <c r="AA198" s="139">
        <v>2.6</v>
      </c>
      <c r="AB198" s="151">
        <v>1.8166006377427713E-2</v>
      </c>
      <c r="AC198" s="136" t="s">
        <v>255</v>
      </c>
      <c r="AD198" s="136">
        <v>13.2</v>
      </c>
      <c r="AE198" s="136" t="s">
        <v>618</v>
      </c>
      <c r="AF198" s="136" t="s">
        <v>618</v>
      </c>
      <c r="AG198" s="136">
        <v>0</v>
      </c>
      <c r="AH198" s="136">
        <v>49.7</v>
      </c>
      <c r="AI198" s="136">
        <v>-5.5999999999997954</v>
      </c>
      <c r="AJ198" s="127">
        <v>264.2</v>
      </c>
      <c r="AK198" s="127">
        <v>265.2</v>
      </c>
      <c r="AL198" s="127">
        <v>258</v>
      </c>
      <c r="AM198" s="127">
        <v>260.8</v>
      </c>
      <c r="AN198" s="127">
        <v>259.97500000000002</v>
      </c>
      <c r="AO198" s="127">
        <v>2</v>
      </c>
      <c r="AP198" s="127" t="s">
        <v>618</v>
      </c>
      <c r="AQ198" s="14">
        <v>102.2</v>
      </c>
      <c r="AR198" s="127" t="s">
        <v>618</v>
      </c>
      <c r="AS198" s="14">
        <v>7.1999999999991076</v>
      </c>
      <c r="AT198" s="1">
        <v>258.8</v>
      </c>
      <c r="AU198" s="1">
        <v>260.5</v>
      </c>
      <c r="AV198" s="1">
        <v>258.7</v>
      </c>
      <c r="AW198" s="1">
        <v>260</v>
      </c>
      <c r="AX198" s="1">
        <v>258.8</v>
      </c>
      <c r="AY198" s="1">
        <v>261</v>
      </c>
      <c r="AZ198" s="1">
        <v>258.7</v>
      </c>
      <c r="BA198" s="1">
        <v>261</v>
      </c>
      <c r="BB198" s="8"/>
      <c r="BC198" s="8"/>
      <c r="BD198" s="62"/>
      <c r="BE198" s="62"/>
      <c r="BF198" s="8"/>
      <c r="BG198" s="8"/>
      <c r="BH198" s="62"/>
      <c r="BI198" s="62"/>
      <c r="BJ198" s="165"/>
      <c r="BK198" s="165"/>
      <c r="BL198" s="164"/>
      <c r="BM198" s="164"/>
      <c r="BN198" s="8"/>
      <c r="BO198" s="8"/>
      <c r="BP198" s="62"/>
      <c r="BQ198" s="62"/>
      <c r="BR198" s="1"/>
      <c r="BS198" s="1"/>
      <c r="BT198" s="1"/>
      <c r="BU198" s="1"/>
      <c r="BV198" s="86"/>
      <c r="BW198" s="1"/>
      <c r="BX198" s="1"/>
      <c r="BY198" s="1"/>
      <c r="BZ198" s="1"/>
      <c r="CA198" s="1"/>
      <c r="CB198" s="1"/>
      <c r="CC198" s="86">
        <v>83.7</v>
      </c>
      <c r="CD198" s="1">
        <v>260.7</v>
      </c>
      <c r="CE198" s="1">
        <v>415</v>
      </c>
      <c r="CF198" s="1">
        <v>259</v>
      </c>
      <c r="CG198" s="1">
        <v>1.6023166023166022</v>
      </c>
      <c r="CH198">
        <v>98.31</v>
      </c>
      <c r="CI198">
        <v>14381</v>
      </c>
      <c r="CJ198" s="101">
        <v>-1</v>
      </c>
      <c r="CK198" s="101">
        <v>1</v>
      </c>
      <c r="CL198" s="1">
        <v>-3.8000000000000114</v>
      </c>
      <c r="CM198" s="1">
        <v>64.600000000000136</v>
      </c>
      <c r="CN198" s="14" t="s">
        <v>618</v>
      </c>
      <c r="CO198" s="14">
        <v>62.400000000000119</v>
      </c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</row>
    <row r="199" spans="1:176" s="12" customFormat="1">
      <c r="A199" s="1">
        <v>2013</v>
      </c>
      <c r="B199" s="1">
        <v>6</v>
      </c>
      <c r="C199" s="24">
        <v>41558</v>
      </c>
      <c r="D199" s="1">
        <v>262.60000000000002</v>
      </c>
      <c r="E199" s="1">
        <v>267</v>
      </c>
      <c r="F199" s="1">
        <v>262.60000000000002</v>
      </c>
      <c r="G199" s="1">
        <v>264.89999999999998</v>
      </c>
      <c r="H199" s="1">
        <v>102.41</v>
      </c>
      <c r="I199" s="1">
        <v>6</v>
      </c>
      <c r="J199" s="8"/>
      <c r="K199" s="8"/>
      <c r="L199" s="142"/>
      <c r="M199" s="142"/>
      <c r="N199" s="27">
        <v>4.3999999999999773</v>
      </c>
      <c r="O199" s="27">
        <v>264.2</v>
      </c>
      <c r="P199" s="27">
        <v>255.4</v>
      </c>
      <c r="Q199" s="27" t="s">
        <v>618</v>
      </c>
      <c r="R199" s="27" t="s">
        <v>254</v>
      </c>
      <c r="S199" s="27" t="s">
        <v>618</v>
      </c>
      <c r="T199" s="27">
        <v>3.4000000000000341</v>
      </c>
      <c r="U199" s="27" t="s">
        <v>618</v>
      </c>
      <c r="V199" s="158">
        <v>3.4000000000000341</v>
      </c>
      <c r="W199" s="27">
        <v>108.7</v>
      </c>
      <c r="X199" s="27">
        <v>108.7</v>
      </c>
      <c r="Y199" s="27">
        <v>0</v>
      </c>
      <c r="Z199" s="29">
        <v>102.17</v>
      </c>
      <c r="AA199" s="139">
        <v>2.6</v>
      </c>
      <c r="AB199" s="151">
        <v>1.3778171439819076E-2</v>
      </c>
      <c r="AC199" s="136" t="s">
        <v>253</v>
      </c>
      <c r="AD199" s="136">
        <v>12.9</v>
      </c>
      <c r="AE199" s="136" t="s">
        <v>618</v>
      </c>
      <c r="AF199" s="136" t="s">
        <v>618</v>
      </c>
      <c r="AG199" s="136">
        <v>0</v>
      </c>
      <c r="AH199" s="136">
        <v>49.7</v>
      </c>
      <c r="AI199" s="136">
        <v>-5.5999999999997954</v>
      </c>
      <c r="AJ199" s="127">
        <v>258.8</v>
      </c>
      <c r="AK199" s="127">
        <v>264.8</v>
      </c>
      <c r="AL199" s="127">
        <v>258.7</v>
      </c>
      <c r="AM199" s="127">
        <v>263.7</v>
      </c>
      <c r="AN199" s="127">
        <v>262.05</v>
      </c>
      <c r="AO199" s="127">
        <v>2.2999999999999545</v>
      </c>
      <c r="AP199" s="127">
        <v>2.5000000000000115</v>
      </c>
      <c r="AQ199" s="14">
        <v>104.7</v>
      </c>
      <c r="AR199" s="127" t="s">
        <v>618</v>
      </c>
      <c r="AS199" s="14">
        <v>7.1999999999991076</v>
      </c>
      <c r="AT199" s="1">
        <v>264</v>
      </c>
      <c r="AU199" s="1">
        <v>264.7</v>
      </c>
      <c r="AV199" s="1">
        <v>263.10000000000002</v>
      </c>
      <c r="AW199" s="1">
        <v>263.39999999999998</v>
      </c>
      <c r="AX199" s="1">
        <v>264</v>
      </c>
      <c r="AY199" s="1">
        <v>264.7</v>
      </c>
      <c r="AZ199" s="1">
        <v>262</v>
      </c>
      <c r="BA199" s="1">
        <v>263</v>
      </c>
      <c r="BB199" s="8"/>
      <c r="BC199" s="8"/>
      <c r="BD199" s="62"/>
      <c r="BE199" s="62"/>
      <c r="BF199" s="8"/>
      <c r="BG199" s="8"/>
      <c r="BH199" s="62"/>
      <c r="BI199" s="62"/>
      <c r="BJ199" s="165"/>
      <c r="BK199" s="165"/>
      <c r="BL199" s="164"/>
      <c r="BM199" s="164"/>
      <c r="BN199" s="8"/>
      <c r="BO199" s="8"/>
      <c r="BP199" s="62"/>
      <c r="BQ199" s="62"/>
      <c r="BR199" s="1"/>
      <c r="BS199" s="1"/>
      <c r="BT199" s="1"/>
      <c r="BU199" s="1"/>
      <c r="BV199" s="86"/>
      <c r="BW199" s="1"/>
      <c r="BX199" s="1"/>
      <c r="BY199" s="1"/>
      <c r="BZ199" s="1"/>
      <c r="CA199" s="1"/>
      <c r="CB199" s="1"/>
      <c r="CC199" s="86">
        <v>85</v>
      </c>
      <c r="CD199" s="1">
        <v>263.2</v>
      </c>
      <c r="CE199" s="1">
        <v>230</v>
      </c>
      <c r="CF199" s="1">
        <v>255</v>
      </c>
      <c r="CG199" s="1">
        <v>0.90196078431372551</v>
      </c>
      <c r="CH199">
        <v>98.640500000000003</v>
      </c>
      <c r="CI199">
        <v>14532</v>
      </c>
      <c r="CJ199" s="101">
        <v>-1</v>
      </c>
      <c r="CK199" s="101">
        <v>1</v>
      </c>
      <c r="CL199" s="1" t="s">
        <v>618</v>
      </c>
      <c r="CM199" s="1">
        <v>64.600000000000136</v>
      </c>
      <c r="CN199" s="14" t="s">
        <v>618</v>
      </c>
      <c r="CO199" s="14">
        <v>62.400000000000119</v>
      </c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</row>
    <row r="200" spans="1:176" s="12" customFormat="1">
      <c r="A200" s="1">
        <v>2013</v>
      </c>
      <c r="B200" s="1">
        <v>3</v>
      </c>
      <c r="C200" s="24">
        <v>41562</v>
      </c>
      <c r="D200" s="1">
        <v>267.60000000000002</v>
      </c>
      <c r="E200" s="1">
        <v>272</v>
      </c>
      <c r="F200" s="1">
        <v>267.10000000000002</v>
      </c>
      <c r="G200" s="1">
        <v>270.8</v>
      </c>
      <c r="H200" s="1">
        <v>101.41</v>
      </c>
      <c r="I200" s="1">
        <v>7</v>
      </c>
      <c r="J200" s="8"/>
      <c r="K200" s="8"/>
      <c r="L200" s="142"/>
      <c r="M200" s="142"/>
      <c r="N200" s="27">
        <v>4.8999999999999773</v>
      </c>
      <c r="O200" s="27">
        <v>269.3</v>
      </c>
      <c r="P200" s="27">
        <v>260.5</v>
      </c>
      <c r="Q200" s="27" t="s">
        <v>618</v>
      </c>
      <c r="R200" s="27" t="s">
        <v>254</v>
      </c>
      <c r="S200" s="27" t="s">
        <v>618</v>
      </c>
      <c r="T200" s="27">
        <v>0.40000000000003411</v>
      </c>
      <c r="U200" s="27" t="s">
        <v>618</v>
      </c>
      <c r="V200" s="158">
        <v>0.40000000000003411</v>
      </c>
      <c r="W200" s="27">
        <v>109.1</v>
      </c>
      <c r="X200" s="27">
        <v>109.1</v>
      </c>
      <c r="Y200" s="27">
        <v>0</v>
      </c>
      <c r="Z200" s="29">
        <v>102.41</v>
      </c>
      <c r="AA200" s="139">
        <v>2.9</v>
      </c>
      <c r="AB200" s="151">
        <v>5.8246772158043747E-3</v>
      </c>
      <c r="AC200" s="136" t="s">
        <v>255</v>
      </c>
      <c r="AD200" s="136">
        <v>13.2</v>
      </c>
      <c r="AE200" s="136">
        <v>-0.50000000000005684</v>
      </c>
      <c r="AF200" s="136" t="s">
        <v>618</v>
      </c>
      <c r="AG200" s="136">
        <v>-0.50000000000005684</v>
      </c>
      <c r="AH200" s="136">
        <v>49.199999999999932</v>
      </c>
      <c r="AI200" s="136">
        <v>-6.0999999999998522</v>
      </c>
      <c r="AJ200" s="127">
        <v>264</v>
      </c>
      <c r="AK200" s="127">
        <v>271</v>
      </c>
      <c r="AL200" s="127">
        <v>262</v>
      </c>
      <c r="AM200" s="127">
        <v>270.8</v>
      </c>
      <c r="AN200" s="127">
        <v>264.60000000000002</v>
      </c>
      <c r="AO200" s="127">
        <v>3.1999999999999886</v>
      </c>
      <c r="AP200" s="127">
        <v>-1.6000000000000114</v>
      </c>
      <c r="AQ200" s="14">
        <v>103.1</v>
      </c>
      <c r="AR200" s="127" t="s">
        <v>618</v>
      </c>
      <c r="AS200" s="14">
        <v>7.1999999999991076</v>
      </c>
      <c r="AT200" s="1">
        <v>271.10000000000002</v>
      </c>
      <c r="AU200" s="1">
        <v>271.7</v>
      </c>
      <c r="AV200" s="1">
        <v>270.3</v>
      </c>
      <c r="AW200" s="1">
        <v>271.39999999999998</v>
      </c>
      <c r="AX200" s="1">
        <v>271.10000000000002</v>
      </c>
      <c r="AY200" s="1">
        <v>271.7</v>
      </c>
      <c r="AZ200" s="1">
        <v>269.10000000000002</v>
      </c>
      <c r="BA200" s="1">
        <v>269.89999999999998</v>
      </c>
      <c r="BB200" s="8"/>
      <c r="BC200" s="8"/>
      <c r="BD200" s="62"/>
      <c r="BE200" s="62"/>
      <c r="BF200" s="8"/>
      <c r="BG200" s="8"/>
      <c r="BH200" s="62"/>
      <c r="BI200" s="62"/>
      <c r="BJ200" s="165"/>
      <c r="BK200" s="165"/>
      <c r="BL200" s="164"/>
      <c r="BM200" s="164"/>
      <c r="BN200" s="8"/>
      <c r="BO200" s="8"/>
      <c r="BP200" s="62"/>
      <c r="BQ200" s="62"/>
      <c r="BR200" s="1"/>
      <c r="BS200" s="1"/>
      <c r="BT200" s="1"/>
      <c r="BU200" s="1"/>
      <c r="BV200" s="86"/>
      <c r="BW200" s="1"/>
      <c r="BX200" s="1"/>
      <c r="BY200" s="1"/>
      <c r="BZ200" s="1"/>
      <c r="CA200" s="1"/>
      <c r="CB200" s="1"/>
      <c r="CC200" s="86">
        <v>86.55</v>
      </c>
      <c r="CD200" s="1"/>
      <c r="CE200" s="1"/>
      <c r="CF200" s="1"/>
      <c r="CG200" s="1"/>
      <c r="CH200">
        <v>98.23</v>
      </c>
      <c r="CI200">
        <v>14383</v>
      </c>
      <c r="CJ200" s="101">
        <v>-1</v>
      </c>
      <c r="CK200" s="101">
        <v>1</v>
      </c>
      <c r="CL200" s="1" t="s">
        <v>618</v>
      </c>
      <c r="CM200" s="1">
        <v>64.600000000000136</v>
      </c>
      <c r="CN200" s="14" t="s">
        <v>618</v>
      </c>
      <c r="CO200" s="14">
        <v>62.400000000000119</v>
      </c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</row>
    <row r="201" spans="1:176" s="12" customFormat="1">
      <c r="A201" s="1">
        <v>2013</v>
      </c>
      <c r="B201" s="1">
        <v>4</v>
      </c>
      <c r="C201" s="24">
        <v>41563</v>
      </c>
      <c r="D201" s="1">
        <v>269.7</v>
      </c>
      <c r="E201" s="1">
        <v>271.3</v>
      </c>
      <c r="F201" s="1">
        <v>267.5</v>
      </c>
      <c r="G201" s="1">
        <v>270.2</v>
      </c>
      <c r="H201" s="1">
        <v>102.49</v>
      </c>
      <c r="I201" s="1">
        <v>7</v>
      </c>
      <c r="J201" s="8"/>
      <c r="K201" s="8"/>
      <c r="L201" s="142"/>
      <c r="M201" s="142"/>
      <c r="N201" s="27">
        <v>3.8000000000000114</v>
      </c>
      <c r="O201" s="27">
        <v>275.7</v>
      </c>
      <c r="P201" s="27">
        <v>265.89999999999998</v>
      </c>
      <c r="Q201" s="27" t="s">
        <v>618</v>
      </c>
      <c r="R201" s="27" t="s">
        <v>618</v>
      </c>
      <c r="S201" s="27" t="s">
        <v>618</v>
      </c>
      <c r="T201" s="27" t="s">
        <v>618</v>
      </c>
      <c r="U201" s="27" t="s">
        <v>618</v>
      </c>
      <c r="V201" s="158">
        <v>0</v>
      </c>
      <c r="W201" s="27">
        <v>109.1</v>
      </c>
      <c r="X201" s="27">
        <v>109.1</v>
      </c>
      <c r="Y201" s="27">
        <v>0</v>
      </c>
      <c r="Z201" s="29">
        <v>101.48</v>
      </c>
      <c r="AA201" s="139">
        <v>2.2999999999999998</v>
      </c>
      <c r="AB201" s="151">
        <v>9.7646714188067696E-3</v>
      </c>
      <c r="AC201" s="136" t="s">
        <v>255</v>
      </c>
      <c r="AD201" s="136">
        <v>13.5</v>
      </c>
      <c r="AE201" s="136" t="s">
        <v>618</v>
      </c>
      <c r="AF201" s="136" t="s">
        <v>618</v>
      </c>
      <c r="AG201" s="136">
        <v>0</v>
      </c>
      <c r="AH201" s="136">
        <v>49.199999999999932</v>
      </c>
      <c r="AI201" s="136">
        <v>-6.0999999999998522</v>
      </c>
      <c r="AJ201" s="127">
        <v>271.10000000000002</v>
      </c>
      <c r="AK201" s="127">
        <v>271.7</v>
      </c>
      <c r="AL201" s="127">
        <v>267.5</v>
      </c>
      <c r="AM201" s="127">
        <v>269</v>
      </c>
      <c r="AN201" s="127">
        <v>266.07499999999999</v>
      </c>
      <c r="AO201" s="127">
        <v>0.5</v>
      </c>
      <c r="AP201" s="127" t="s">
        <v>618</v>
      </c>
      <c r="AQ201" s="14">
        <v>103.1</v>
      </c>
      <c r="AR201" s="127" t="s">
        <v>618</v>
      </c>
      <c r="AS201" s="14">
        <v>7.1999999999991076</v>
      </c>
      <c r="AT201" s="1">
        <v>270.2</v>
      </c>
      <c r="AU201" s="1">
        <v>270.3</v>
      </c>
      <c r="AV201" s="1">
        <v>268.3</v>
      </c>
      <c r="AW201" s="1">
        <v>269.8</v>
      </c>
      <c r="AX201" s="1">
        <v>270.2</v>
      </c>
      <c r="AY201" s="1">
        <v>270.7</v>
      </c>
      <c r="AZ201" s="1">
        <v>268.3</v>
      </c>
      <c r="BA201" s="1">
        <v>270.10000000000002</v>
      </c>
      <c r="BB201" s="8"/>
      <c r="BC201" s="8"/>
      <c r="BD201" s="62"/>
      <c r="BE201" s="62"/>
      <c r="BF201" s="8"/>
      <c r="BG201" s="8"/>
      <c r="BH201" s="62"/>
      <c r="BI201" s="62"/>
      <c r="BJ201" s="165"/>
      <c r="BK201" s="165"/>
      <c r="BL201" s="164"/>
      <c r="BM201" s="164"/>
      <c r="BN201" s="8"/>
      <c r="BO201" s="8"/>
      <c r="BP201" s="62"/>
      <c r="BQ201" s="62"/>
      <c r="BR201" s="1"/>
      <c r="BS201" s="1"/>
      <c r="BT201" s="1"/>
      <c r="BU201" s="1"/>
      <c r="BV201" s="86"/>
      <c r="BW201" s="1"/>
      <c r="BX201" s="1"/>
      <c r="BY201" s="1"/>
      <c r="BZ201" s="1"/>
      <c r="CA201" s="1"/>
      <c r="CB201" s="1"/>
      <c r="CC201" s="86">
        <v>85.7</v>
      </c>
      <c r="CD201" s="1">
        <v>268.3</v>
      </c>
      <c r="CE201" s="1">
        <v>342</v>
      </c>
      <c r="CF201" s="1">
        <v>296</v>
      </c>
      <c r="CG201" s="1">
        <v>1.1554054054054055</v>
      </c>
      <c r="CH201">
        <v>98.8</v>
      </c>
      <c r="CI201">
        <v>14640</v>
      </c>
      <c r="CJ201" s="101">
        <v>1</v>
      </c>
      <c r="CK201" s="101">
        <v>1</v>
      </c>
      <c r="CL201" s="1" t="s">
        <v>618</v>
      </c>
      <c r="CM201" s="1">
        <v>64.600000000000136</v>
      </c>
      <c r="CN201" s="14" t="s">
        <v>618</v>
      </c>
      <c r="CO201" s="14">
        <v>62.400000000000119</v>
      </c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</row>
    <row r="202" spans="1:176" s="12" customFormat="1">
      <c r="A202" s="1">
        <v>2013</v>
      </c>
      <c r="B202" s="1">
        <v>5</v>
      </c>
      <c r="C202" s="24">
        <v>41564</v>
      </c>
      <c r="D202" s="1">
        <v>274.5</v>
      </c>
      <c r="E202" s="1">
        <v>276</v>
      </c>
      <c r="F202" s="1">
        <v>268.39999999999998</v>
      </c>
      <c r="G202" s="1">
        <v>268.8</v>
      </c>
      <c r="H202" s="1">
        <v>100.87</v>
      </c>
      <c r="I202" s="1">
        <v>7</v>
      </c>
      <c r="J202" s="8"/>
      <c r="K202" s="8"/>
      <c r="L202" s="142"/>
      <c r="M202" s="142"/>
      <c r="N202" s="27">
        <v>7.6000000000000227</v>
      </c>
      <c r="O202" s="27">
        <v>274</v>
      </c>
      <c r="P202" s="27">
        <v>266.39999999999998</v>
      </c>
      <c r="Q202" s="27" t="s">
        <v>618</v>
      </c>
      <c r="R202" s="27" t="s">
        <v>618</v>
      </c>
      <c r="S202" s="27" t="s">
        <v>618</v>
      </c>
      <c r="T202" s="27" t="s">
        <v>618</v>
      </c>
      <c r="U202" s="27" t="s">
        <v>618</v>
      </c>
      <c r="V202" s="158">
        <v>0</v>
      </c>
      <c r="W202" s="27">
        <v>109.1</v>
      </c>
      <c r="X202" s="27">
        <v>109.1</v>
      </c>
      <c r="Y202" s="27">
        <v>0</v>
      </c>
      <c r="Z202" s="29">
        <v>101.97</v>
      </c>
      <c r="AA202" s="139">
        <v>4.5999999999999996</v>
      </c>
      <c r="AB202" s="151">
        <v>1.0649837294152364E-2</v>
      </c>
      <c r="AC202" s="136" t="s">
        <v>253</v>
      </c>
      <c r="AD202" s="136">
        <v>13.5</v>
      </c>
      <c r="AE202" s="136" t="s">
        <v>618</v>
      </c>
      <c r="AF202" s="136">
        <v>6.3999999999999773</v>
      </c>
      <c r="AG202" s="136">
        <v>6.3999999999999773</v>
      </c>
      <c r="AH202" s="136">
        <v>55.599999999999909</v>
      </c>
      <c r="AI202" s="136">
        <v>0</v>
      </c>
      <c r="AJ202" s="127">
        <v>270.2</v>
      </c>
      <c r="AK202" s="127">
        <v>276</v>
      </c>
      <c r="AL202" s="127">
        <v>268.3</v>
      </c>
      <c r="AM202" s="127">
        <v>274.39999999999998</v>
      </c>
      <c r="AN202" s="127">
        <v>269.47500000000002</v>
      </c>
      <c r="AO202" s="127">
        <v>5.6999999999999886</v>
      </c>
      <c r="AP202" s="127" t="s">
        <v>618</v>
      </c>
      <c r="AQ202" s="14">
        <v>103.1</v>
      </c>
      <c r="AR202" s="127" t="s">
        <v>618</v>
      </c>
      <c r="AS202" s="14">
        <v>7.1999999999991076</v>
      </c>
      <c r="AT202" s="1">
        <v>266.60000000000002</v>
      </c>
      <c r="AU202" s="1">
        <v>267</v>
      </c>
      <c r="AV202" s="1">
        <v>265.3</v>
      </c>
      <c r="AW202" s="1">
        <v>266.10000000000002</v>
      </c>
      <c r="AX202" s="1">
        <v>266.60000000000002</v>
      </c>
      <c r="AY202" s="1">
        <v>267.10000000000002</v>
      </c>
      <c r="AZ202" s="1">
        <v>264.3</v>
      </c>
      <c r="BA202" s="1">
        <v>264.3</v>
      </c>
      <c r="BB202" s="8"/>
      <c r="BC202" s="8"/>
      <c r="BD202" s="62"/>
      <c r="BE202" s="62"/>
      <c r="BF202" s="8"/>
      <c r="BG202" s="8"/>
      <c r="BH202" s="62"/>
      <c r="BI202" s="62"/>
      <c r="BJ202" s="165"/>
      <c r="BK202" s="165"/>
      <c r="BL202" s="164"/>
      <c r="BM202" s="164"/>
      <c r="BN202" s="8"/>
      <c r="BO202" s="8"/>
      <c r="BP202" s="62"/>
      <c r="BQ202" s="62"/>
      <c r="BR202" s="1"/>
      <c r="BS202" s="1"/>
      <c r="BT202" s="1"/>
      <c r="BU202" s="1"/>
      <c r="BV202" s="86"/>
      <c r="BW202" s="1"/>
      <c r="BX202" s="1"/>
      <c r="BY202" s="1"/>
      <c r="BZ202" s="1"/>
      <c r="CA202" s="1"/>
      <c r="CB202" s="1"/>
      <c r="CC202" s="86">
        <v>86.2</v>
      </c>
      <c r="CD202" s="1">
        <v>274.5</v>
      </c>
      <c r="CE202" s="1">
        <v>534</v>
      </c>
      <c r="CF202" s="1">
        <v>404</v>
      </c>
      <c r="CG202" s="1">
        <v>1.3217821782178218</v>
      </c>
      <c r="CH202">
        <v>97.861999999999995</v>
      </c>
      <c r="CI202">
        <v>14611</v>
      </c>
      <c r="CJ202" s="101">
        <v>1</v>
      </c>
      <c r="CK202" s="101">
        <v>1</v>
      </c>
      <c r="CL202" s="1">
        <v>-0.80000000000001137</v>
      </c>
      <c r="CM202" s="1">
        <v>63.800000000000125</v>
      </c>
      <c r="CN202" s="14">
        <v>7.8999999999999773</v>
      </c>
      <c r="CO202" s="14">
        <v>70.300000000000097</v>
      </c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</row>
    <row r="203" spans="1:176" s="12" customFormat="1">
      <c r="A203" s="1">
        <v>2013</v>
      </c>
      <c r="B203" s="1">
        <v>6</v>
      </c>
      <c r="C203" s="24">
        <v>41565</v>
      </c>
      <c r="D203" s="1">
        <v>265.8</v>
      </c>
      <c r="E203" s="1">
        <v>268.5</v>
      </c>
      <c r="F203" s="1">
        <v>264.3</v>
      </c>
      <c r="G203" s="1">
        <v>266.8</v>
      </c>
      <c r="H203" s="1">
        <v>101.11</v>
      </c>
      <c r="I203" s="1">
        <v>7</v>
      </c>
      <c r="J203" s="8"/>
      <c r="K203" s="8"/>
      <c r="L203" s="142"/>
      <c r="M203" s="142"/>
      <c r="N203" s="27">
        <v>4.1999999999999886</v>
      </c>
      <c r="O203" s="27">
        <v>276.39999999999998</v>
      </c>
      <c r="P203" s="27">
        <v>261.2</v>
      </c>
      <c r="Q203" s="27" t="s">
        <v>618</v>
      </c>
      <c r="R203" s="27" t="s">
        <v>618</v>
      </c>
      <c r="S203" s="27" t="s">
        <v>618</v>
      </c>
      <c r="T203" s="27" t="s">
        <v>618</v>
      </c>
      <c r="U203" s="27" t="s">
        <v>618</v>
      </c>
      <c r="V203" s="158">
        <v>0</v>
      </c>
      <c r="W203" s="27">
        <v>109.1</v>
      </c>
      <c r="X203" s="27">
        <v>109.1</v>
      </c>
      <c r="Y203" s="27">
        <v>0</v>
      </c>
      <c r="Z203" s="29">
        <v>100.91</v>
      </c>
      <c r="AA203" s="139">
        <v>2.5</v>
      </c>
      <c r="AB203" s="151">
        <v>1.5806420138550048E-2</v>
      </c>
      <c r="AC203" s="136" t="s">
        <v>255</v>
      </c>
      <c r="AD203" s="136">
        <v>13.4</v>
      </c>
      <c r="AE203" s="136" t="s">
        <v>618</v>
      </c>
      <c r="AF203" s="136" t="s">
        <v>618</v>
      </c>
      <c r="AG203" s="136">
        <v>0</v>
      </c>
      <c r="AH203" s="136">
        <v>55.599999999999909</v>
      </c>
      <c r="AI203" s="136">
        <v>0</v>
      </c>
      <c r="AJ203" s="127">
        <v>266.60000000000002</v>
      </c>
      <c r="AK203" s="127">
        <v>267.10000000000002</v>
      </c>
      <c r="AL203" s="127">
        <v>264.3</v>
      </c>
      <c r="AM203" s="127">
        <v>267</v>
      </c>
      <c r="AN203" s="127">
        <v>270.3</v>
      </c>
      <c r="AO203" s="127">
        <v>1</v>
      </c>
      <c r="AP203" s="127">
        <v>-3.3</v>
      </c>
      <c r="AQ203" s="14">
        <v>99.800000000000111</v>
      </c>
      <c r="AR203" s="127" t="s">
        <v>618</v>
      </c>
      <c r="AS203" s="14">
        <v>7.1999999999991076</v>
      </c>
      <c r="AT203" s="1">
        <v>266.60000000000002</v>
      </c>
      <c r="AU203" s="1">
        <v>267.39999999999998</v>
      </c>
      <c r="AV203" s="1">
        <v>265.5</v>
      </c>
      <c r="AW203" s="1">
        <v>265.5</v>
      </c>
      <c r="AX203" s="1">
        <v>266.60000000000002</v>
      </c>
      <c r="AY203" s="1">
        <v>267.39999999999998</v>
      </c>
      <c r="AZ203" s="1">
        <v>264.5</v>
      </c>
      <c r="BA203" s="1">
        <v>264.7</v>
      </c>
      <c r="BB203" s="8"/>
      <c r="BC203" s="8"/>
      <c r="BD203" s="62"/>
      <c r="BE203" s="62"/>
      <c r="BF203" s="8"/>
      <c r="BG203" s="8"/>
      <c r="BH203" s="62"/>
      <c r="BI203" s="62"/>
      <c r="BJ203" s="165"/>
      <c r="BK203" s="165"/>
      <c r="BL203" s="164"/>
      <c r="BM203" s="164"/>
      <c r="BN203" s="8"/>
      <c r="BO203" s="8"/>
      <c r="BP203" s="62"/>
      <c r="BQ203" s="62"/>
      <c r="BR203" s="1"/>
      <c r="BS203" s="1"/>
      <c r="BT203" s="1"/>
      <c r="BU203" s="1"/>
      <c r="BV203" s="86"/>
      <c r="BW203" s="1"/>
      <c r="BX203" s="1"/>
      <c r="BY203" s="1"/>
      <c r="BZ203" s="1"/>
      <c r="CA203" s="1"/>
      <c r="CB203" s="1"/>
      <c r="CC203" s="86">
        <v>85</v>
      </c>
      <c r="CD203" s="1">
        <v>265.7</v>
      </c>
      <c r="CE203" s="1">
        <v>588</v>
      </c>
      <c r="CF203" s="1">
        <v>356</v>
      </c>
      <c r="CG203" s="1">
        <v>1.651685393258427</v>
      </c>
      <c r="CH203">
        <v>97.866</v>
      </c>
      <c r="CI203">
        <v>14611</v>
      </c>
      <c r="CJ203" s="101">
        <v>1</v>
      </c>
      <c r="CK203" s="101">
        <v>1</v>
      </c>
      <c r="CL203" s="1">
        <v>-2.5</v>
      </c>
      <c r="CM203" s="1">
        <v>61.300000000000125</v>
      </c>
      <c r="CN203" s="14" t="s">
        <v>618</v>
      </c>
      <c r="CO203" s="14">
        <v>70.300000000000097</v>
      </c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</row>
    <row r="204" spans="1:176" s="12" customFormat="1">
      <c r="A204" s="1">
        <v>2013</v>
      </c>
      <c r="B204" s="1">
        <v>2</v>
      </c>
      <c r="C204" s="24">
        <v>41568</v>
      </c>
      <c r="D204" s="1">
        <v>264.10000000000002</v>
      </c>
      <c r="E204" s="1">
        <v>268.89999999999998</v>
      </c>
      <c r="F204" s="1">
        <v>263.10000000000002</v>
      </c>
      <c r="G204" s="1">
        <v>268.3</v>
      </c>
      <c r="H204" s="1">
        <v>99.68</v>
      </c>
      <c r="I204" s="1">
        <v>7</v>
      </c>
      <c r="J204" s="8"/>
      <c r="K204" s="8"/>
      <c r="L204" s="142"/>
      <c r="M204" s="142"/>
      <c r="N204" s="27">
        <v>5.7999999999999545</v>
      </c>
      <c r="O204" s="27">
        <v>271</v>
      </c>
      <c r="P204" s="27">
        <v>262.60000000000002</v>
      </c>
      <c r="Q204" s="27" t="s">
        <v>618</v>
      </c>
      <c r="R204" s="27" t="s">
        <v>618</v>
      </c>
      <c r="S204" s="27" t="s">
        <v>618</v>
      </c>
      <c r="T204" s="27" t="s">
        <v>618</v>
      </c>
      <c r="U204" s="27" t="s">
        <v>618</v>
      </c>
      <c r="V204" s="158">
        <v>0</v>
      </c>
      <c r="W204" s="27">
        <v>109.1</v>
      </c>
      <c r="X204" s="27">
        <v>109.1</v>
      </c>
      <c r="Y204" s="27">
        <v>0</v>
      </c>
      <c r="Z204" s="29">
        <v>100.62</v>
      </c>
      <c r="AA204" s="139">
        <v>3.5</v>
      </c>
      <c r="AB204" s="151">
        <v>2.3793000892236016E-3</v>
      </c>
      <c r="AC204" s="136">
        <v>0</v>
      </c>
      <c r="AD204" s="136">
        <v>13.3</v>
      </c>
      <c r="AE204" s="136" t="s">
        <v>618</v>
      </c>
      <c r="AF204" s="136" t="s">
        <v>618</v>
      </c>
      <c r="AG204" s="136">
        <v>0</v>
      </c>
      <c r="AH204" s="136">
        <v>55.599999999999909</v>
      </c>
      <c r="AI204" s="136">
        <v>0</v>
      </c>
      <c r="AJ204" s="127">
        <v>266.60000000000002</v>
      </c>
      <c r="AK204" s="127">
        <v>267.39999999999998</v>
      </c>
      <c r="AL204" s="127">
        <v>263.5</v>
      </c>
      <c r="AM204" s="127">
        <v>263.8</v>
      </c>
      <c r="AN204" s="127">
        <v>268.55</v>
      </c>
      <c r="AO204" s="127">
        <v>4.1999999999999886</v>
      </c>
      <c r="AP204" s="127">
        <v>-0.39999999999996588</v>
      </c>
      <c r="AQ204" s="14">
        <v>99.400000000000148</v>
      </c>
      <c r="AR204" s="127">
        <v>-4.1000000000000227</v>
      </c>
      <c r="AS204" s="14">
        <v>3.0999999999990848</v>
      </c>
      <c r="AT204" s="1">
        <v>268.10000000000002</v>
      </c>
      <c r="AU204" s="1">
        <v>268.10000000000002</v>
      </c>
      <c r="AV204" s="1">
        <v>267.8</v>
      </c>
      <c r="AW204" s="1">
        <v>267.8</v>
      </c>
      <c r="AX204" s="1">
        <v>268.10000000000002</v>
      </c>
      <c r="AY204" s="1">
        <v>268.10000000000002</v>
      </c>
      <c r="AZ204" s="1">
        <v>267.2</v>
      </c>
      <c r="BA204" s="1">
        <v>267.39999999999998</v>
      </c>
      <c r="BB204" s="8"/>
      <c r="BC204" s="8"/>
      <c r="BD204" s="62"/>
      <c r="BE204" s="62"/>
      <c r="BF204" s="8"/>
      <c r="BG204" s="8"/>
      <c r="BH204" s="62"/>
      <c r="BI204" s="62"/>
      <c r="BJ204" s="165"/>
      <c r="BK204" s="165"/>
      <c r="BL204" s="164"/>
      <c r="BM204" s="164"/>
      <c r="BN204" s="8"/>
      <c r="BO204" s="8"/>
      <c r="BP204" s="62"/>
      <c r="BQ204" s="62"/>
      <c r="BR204" s="1"/>
      <c r="BS204" s="1"/>
      <c r="BT204" s="1"/>
      <c r="BU204" s="1"/>
      <c r="BV204" s="86"/>
      <c r="BW204" s="1"/>
      <c r="BX204" s="1"/>
      <c r="BY204" s="1"/>
      <c r="BZ204" s="1"/>
      <c r="CA204" s="1"/>
      <c r="CB204" s="1"/>
      <c r="CC204" s="86">
        <v>84.35</v>
      </c>
      <c r="CD204" s="1">
        <v>265.7</v>
      </c>
      <c r="CE204" s="1">
        <v>588</v>
      </c>
      <c r="CF204" s="1">
        <v>356</v>
      </c>
      <c r="CG204" s="1">
        <v>1.651685393258427</v>
      </c>
      <c r="CH204"/>
      <c r="CI204">
        <v>14713</v>
      </c>
      <c r="CJ204" s="101">
        <v>-1</v>
      </c>
      <c r="CK204" s="101">
        <v>1</v>
      </c>
      <c r="CL204" s="1">
        <v>-0.80000000000001137</v>
      </c>
      <c r="CM204" s="1">
        <v>60.500000000000114</v>
      </c>
      <c r="CN204" s="14">
        <v>-4</v>
      </c>
      <c r="CO204" s="14">
        <v>66.300000000000097</v>
      </c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</row>
    <row r="205" spans="1:176" s="12" customFormat="1">
      <c r="A205" s="1">
        <v>2013</v>
      </c>
      <c r="B205" s="1">
        <v>3</v>
      </c>
      <c r="C205" s="24">
        <v>41569</v>
      </c>
      <c r="D205" s="1">
        <v>267.3</v>
      </c>
      <c r="E205" s="1">
        <v>271.3</v>
      </c>
      <c r="F205" s="1">
        <v>266.7</v>
      </c>
      <c r="G205" s="1">
        <v>268.89999999999998</v>
      </c>
      <c r="H205" s="1">
        <v>98.3</v>
      </c>
      <c r="I205" s="1">
        <v>7</v>
      </c>
      <c r="J205" s="8"/>
      <c r="K205" s="8"/>
      <c r="L205" s="142"/>
      <c r="M205" s="142"/>
      <c r="N205" s="27">
        <v>4.6000000000000227</v>
      </c>
      <c r="O205" s="27">
        <v>274.10000000000002</v>
      </c>
      <c r="P205" s="27">
        <v>262.5</v>
      </c>
      <c r="Q205" s="27" t="s">
        <v>618</v>
      </c>
      <c r="R205" s="27" t="s">
        <v>618</v>
      </c>
      <c r="S205" s="27" t="s">
        <v>618</v>
      </c>
      <c r="T205" s="27" t="s">
        <v>618</v>
      </c>
      <c r="U205" s="27" t="s">
        <v>618</v>
      </c>
      <c r="V205" s="158">
        <v>0</v>
      </c>
      <c r="W205" s="27">
        <v>109.1</v>
      </c>
      <c r="X205" s="27">
        <v>109.1</v>
      </c>
      <c r="Y205" s="27">
        <v>0</v>
      </c>
      <c r="Z205" s="29">
        <v>99.38</v>
      </c>
      <c r="AA205" s="139">
        <v>2.8</v>
      </c>
      <c r="AB205" s="151">
        <v>1.4143012560577484E-2</v>
      </c>
      <c r="AC205" s="136" t="s">
        <v>255</v>
      </c>
      <c r="AD205" s="136">
        <v>13.4</v>
      </c>
      <c r="AE205" s="136">
        <v>-2.9000000000000341</v>
      </c>
      <c r="AF205" s="136" t="s">
        <v>618</v>
      </c>
      <c r="AG205" s="136">
        <v>-2.9000000000000341</v>
      </c>
      <c r="AH205" s="136">
        <v>52.699999999999875</v>
      </c>
      <c r="AI205" s="136">
        <v>-2.9000000000000341</v>
      </c>
      <c r="AJ205" s="127">
        <v>268.10000000000002</v>
      </c>
      <c r="AK205" s="127">
        <v>268.60000000000002</v>
      </c>
      <c r="AL205" s="127">
        <v>266.7</v>
      </c>
      <c r="AM205" s="127">
        <v>268.2</v>
      </c>
      <c r="AN205" s="127">
        <v>268.35000000000002</v>
      </c>
      <c r="AO205" s="127">
        <v>1.5999999999999659</v>
      </c>
      <c r="AP205" s="127">
        <v>-1.0000000000000455</v>
      </c>
      <c r="AQ205" s="14">
        <v>98.400000000000105</v>
      </c>
      <c r="AR205" s="127" t="s">
        <v>618</v>
      </c>
      <c r="AS205" s="14">
        <v>3.0999999999990848</v>
      </c>
      <c r="AT205" s="1">
        <v>268.39999999999998</v>
      </c>
      <c r="AU205" s="1">
        <v>268.8</v>
      </c>
      <c r="AV205" s="1">
        <v>267.2</v>
      </c>
      <c r="AW205" s="1">
        <v>267.3</v>
      </c>
      <c r="AX205" s="1">
        <v>268.39999999999998</v>
      </c>
      <c r="AY205" s="1">
        <v>268.8</v>
      </c>
      <c r="AZ205" s="1">
        <v>266.39999999999998</v>
      </c>
      <c r="BA205" s="1">
        <v>266.39999999999998</v>
      </c>
      <c r="BB205" s="8"/>
      <c r="BC205" s="8"/>
      <c r="BD205" s="62"/>
      <c r="BE205" s="62"/>
      <c r="BF205" s="8"/>
      <c r="BG205" s="8"/>
      <c r="BH205" s="62"/>
      <c r="BI205" s="62"/>
      <c r="BJ205" s="165"/>
      <c r="BK205" s="165"/>
      <c r="BL205" s="164"/>
      <c r="BM205" s="164"/>
      <c r="BN205" s="8"/>
      <c r="BO205" s="8"/>
      <c r="BP205" s="62"/>
      <c r="BQ205" s="62"/>
      <c r="BR205" s="1"/>
      <c r="BS205" s="1"/>
      <c r="BT205" s="1"/>
      <c r="BU205" s="1"/>
      <c r="BV205" s="86"/>
      <c r="BW205" s="1"/>
      <c r="BX205" s="1"/>
      <c r="BY205" s="1"/>
      <c r="BZ205" s="1"/>
      <c r="CA205" s="1"/>
      <c r="CB205" s="1"/>
      <c r="CC205" s="86">
        <v>84.6</v>
      </c>
      <c r="CD205" s="1">
        <v>267.3</v>
      </c>
      <c r="CE205" s="1">
        <v>346</v>
      </c>
      <c r="CF205" s="1">
        <v>359</v>
      </c>
      <c r="CG205" s="1">
        <v>0.96378830083565459</v>
      </c>
      <c r="CH205">
        <v>98.1</v>
      </c>
      <c r="CI205">
        <v>14768</v>
      </c>
      <c r="CJ205" s="101">
        <v>-1</v>
      </c>
      <c r="CK205" s="101">
        <v>1</v>
      </c>
      <c r="CL205" s="1" t="s">
        <v>618</v>
      </c>
      <c r="CM205" s="1">
        <v>60.500000000000114</v>
      </c>
      <c r="CN205" s="14" t="s">
        <v>618</v>
      </c>
      <c r="CO205" s="14">
        <v>66.300000000000097</v>
      </c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</row>
    <row r="206" spans="1:176" s="12" customFormat="1">
      <c r="A206" s="1">
        <v>2013</v>
      </c>
      <c r="B206" s="1">
        <v>4</v>
      </c>
      <c r="C206" s="24">
        <v>41570</v>
      </c>
      <c r="D206" s="1">
        <v>267.89999999999998</v>
      </c>
      <c r="E206" s="1">
        <v>268.5</v>
      </c>
      <c r="F206" s="1">
        <v>261.2</v>
      </c>
      <c r="G206" s="1">
        <v>261.2</v>
      </c>
      <c r="H206" s="1">
        <v>96.86</v>
      </c>
      <c r="I206" s="1">
        <v>8</v>
      </c>
      <c r="J206" s="8"/>
      <c r="K206" s="8"/>
      <c r="L206" s="142"/>
      <c r="M206" s="142"/>
      <c r="N206" s="27">
        <v>7.3000000000000114</v>
      </c>
      <c r="O206" s="27">
        <v>273.5</v>
      </c>
      <c r="P206" s="27">
        <v>264.3</v>
      </c>
      <c r="Q206" s="27" t="s">
        <v>618</v>
      </c>
      <c r="R206" s="27" t="s">
        <v>618</v>
      </c>
      <c r="S206" s="27" t="s">
        <v>252</v>
      </c>
      <c r="T206" s="27" t="s">
        <v>618</v>
      </c>
      <c r="U206" s="27">
        <v>6.4999999999999432</v>
      </c>
      <c r="V206" s="158">
        <v>6.4999999999999432</v>
      </c>
      <c r="W206" s="27">
        <v>115.6</v>
      </c>
      <c r="X206" s="27">
        <v>115.6</v>
      </c>
      <c r="Y206" s="27">
        <v>0</v>
      </c>
      <c r="Z206" s="29">
        <v>97.49</v>
      </c>
      <c r="AA206" s="139">
        <v>4.4000000000000004</v>
      </c>
      <c r="AB206" s="151">
        <v>1.3844301765650213E-2</v>
      </c>
      <c r="AC206" s="136" t="s">
        <v>255</v>
      </c>
      <c r="AD206" s="136">
        <v>13.4</v>
      </c>
      <c r="AE206" s="136" t="s">
        <v>618</v>
      </c>
      <c r="AF206" s="136" t="s">
        <v>618</v>
      </c>
      <c r="AG206" s="136">
        <v>0</v>
      </c>
      <c r="AH206" s="136">
        <v>52.699999999999875</v>
      </c>
      <c r="AI206" s="136">
        <v>-2.9000000000000341</v>
      </c>
      <c r="AJ206" s="127">
        <v>268.39999999999998</v>
      </c>
      <c r="AK206" s="127">
        <v>268.8</v>
      </c>
      <c r="AL206" s="127">
        <v>266.39999999999998</v>
      </c>
      <c r="AM206" s="127">
        <v>267.39999999999998</v>
      </c>
      <c r="AN206" s="127">
        <v>266.60000000000002</v>
      </c>
      <c r="AO206" s="127">
        <v>6.6999999999999886</v>
      </c>
      <c r="AP206" s="127" t="s">
        <v>618</v>
      </c>
      <c r="AQ206" s="14">
        <v>98.400000000000105</v>
      </c>
      <c r="AR206" s="127" t="s">
        <v>618</v>
      </c>
      <c r="AS206" s="14">
        <v>3.0999999999990848</v>
      </c>
      <c r="AT206" s="1">
        <v>261.10000000000002</v>
      </c>
      <c r="AU206" s="1">
        <v>261.39999999999998</v>
      </c>
      <c r="AV206" s="1">
        <v>260</v>
      </c>
      <c r="AW206" s="1">
        <v>260.5</v>
      </c>
      <c r="AX206" s="1">
        <v>261.10000000000002</v>
      </c>
      <c r="AY206" s="1">
        <v>262</v>
      </c>
      <c r="AZ206" s="1">
        <v>260</v>
      </c>
      <c r="BA206" s="1">
        <v>262</v>
      </c>
      <c r="BB206" s="8"/>
      <c r="BC206" s="8"/>
      <c r="BD206" s="62"/>
      <c r="BE206" s="62"/>
      <c r="BF206" s="8"/>
      <c r="BG206" s="8"/>
      <c r="BH206" s="62"/>
      <c r="BI206" s="62"/>
      <c r="BJ206" s="165"/>
      <c r="BK206" s="165"/>
      <c r="BL206" s="164"/>
      <c r="BM206" s="164"/>
      <c r="BN206" s="8"/>
      <c r="BO206" s="8"/>
      <c r="BP206" s="62"/>
      <c r="BQ206" s="62"/>
      <c r="BR206" s="1"/>
      <c r="BS206" s="1"/>
      <c r="BT206" s="1"/>
      <c r="BU206" s="1"/>
      <c r="BV206" s="86"/>
      <c r="BW206" s="1"/>
      <c r="BX206" s="1"/>
      <c r="BY206" s="1"/>
      <c r="BZ206" s="1"/>
      <c r="CA206" s="1"/>
      <c r="CB206" s="1"/>
      <c r="CC206" s="86">
        <v>84.6</v>
      </c>
      <c r="CD206" s="1">
        <v>267.3</v>
      </c>
      <c r="CE206" s="1">
        <v>439</v>
      </c>
      <c r="CF206" s="1">
        <v>453</v>
      </c>
      <c r="CG206" s="1">
        <v>0.9690949227373068</v>
      </c>
      <c r="CH206">
        <v>97.36</v>
      </c>
      <c r="CI206">
        <v>14316</v>
      </c>
      <c r="CJ206" s="101">
        <v>-1</v>
      </c>
      <c r="CK206" s="101">
        <v>-1</v>
      </c>
      <c r="CL206" s="1" t="s">
        <v>618</v>
      </c>
      <c r="CM206" s="1">
        <v>60.500000000000114</v>
      </c>
      <c r="CN206" s="14" t="s">
        <v>618</v>
      </c>
      <c r="CO206" s="14">
        <v>66.300000000000097</v>
      </c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</row>
    <row r="207" spans="1:176" s="12" customFormat="1">
      <c r="A207" s="1">
        <v>2013</v>
      </c>
      <c r="B207" s="1">
        <v>5</v>
      </c>
      <c r="C207" s="24">
        <v>41571</v>
      </c>
      <c r="D207" s="1">
        <v>257.8</v>
      </c>
      <c r="E207" s="1">
        <v>263.89999999999998</v>
      </c>
      <c r="F207" s="1">
        <v>257.8</v>
      </c>
      <c r="G207" s="1">
        <v>262.5</v>
      </c>
      <c r="H207" s="1">
        <v>97.11</v>
      </c>
      <c r="I207" s="1">
        <v>8</v>
      </c>
      <c r="J207" s="8"/>
      <c r="K207" s="8"/>
      <c r="L207" s="142"/>
      <c r="M207" s="142"/>
      <c r="N207" s="27">
        <v>6.0999999999999659</v>
      </c>
      <c r="O207" s="27">
        <v>268.5</v>
      </c>
      <c r="P207" s="27">
        <v>253.9</v>
      </c>
      <c r="Q207" s="27" t="s">
        <v>618</v>
      </c>
      <c r="R207" s="27" t="s">
        <v>618</v>
      </c>
      <c r="S207" s="27" t="s">
        <v>618</v>
      </c>
      <c r="T207" s="27" t="s">
        <v>618</v>
      </c>
      <c r="U207" s="27" t="s">
        <v>618</v>
      </c>
      <c r="V207" s="158">
        <v>0</v>
      </c>
      <c r="W207" s="27">
        <v>115.6</v>
      </c>
      <c r="X207" s="27">
        <v>115.6</v>
      </c>
      <c r="Y207" s="27">
        <v>0</v>
      </c>
      <c r="Z207" s="29">
        <v>97.16</v>
      </c>
      <c r="AA207" s="139">
        <v>3.7</v>
      </c>
      <c r="AB207" s="151">
        <v>1.4649033570701908E-2</v>
      </c>
      <c r="AC207" s="136" t="s">
        <v>255</v>
      </c>
      <c r="AD207" s="136">
        <v>13</v>
      </c>
      <c r="AE207" s="136">
        <v>0.40000000000003411</v>
      </c>
      <c r="AF207" s="136" t="s">
        <v>618</v>
      </c>
      <c r="AG207" s="136">
        <v>0.40000000000003411</v>
      </c>
      <c r="AH207" s="136">
        <v>53.099999999999909</v>
      </c>
      <c r="AI207" s="136">
        <v>-2.5</v>
      </c>
      <c r="AJ207" s="127">
        <v>261.10000000000002</v>
      </c>
      <c r="AK207" s="127">
        <v>263</v>
      </c>
      <c r="AL207" s="127">
        <v>257.8</v>
      </c>
      <c r="AM207" s="127">
        <v>261</v>
      </c>
      <c r="AN207" s="127">
        <v>265.10000000000002</v>
      </c>
      <c r="AO207" s="127">
        <v>4.6999999999999886</v>
      </c>
      <c r="AP207" s="127">
        <v>-0.69999999999997731</v>
      </c>
      <c r="AQ207" s="14">
        <v>97.700000000000131</v>
      </c>
      <c r="AR207" s="127" t="s">
        <v>618</v>
      </c>
      <c r="AS207" s="14">
        <v>3.0999999999990848</v>
      </c>
      <c r="AT207" s="1">
        <v>263</v>
      </c>
      <c r="AU207" s="1">
        <v>264.5</v>
      </c>
      <c r="AV207" s="1">
        <v>262.60000000000002</v>
      </c>
      <c r="AW207" s="1">
        <v>264.10000000000002</v>
      </c>
      <c r="AX207" s="1">
        <v>263</v>
      </c>
      <c r="AY207" s="1">
        <v>264.5</v>
      </c>
      <c r="AZ207" s="1">
        <v>262.5</v>
      </c>
      <c r="BA207" s="1">
        <v>262.5</v>
      </c>
      <c r="BB207" s="8"/>
      <c r="BC207" s="8"/>
      <c r="BD207" s="62"/>
      <c r="BE207" s="62"/>
      <c r="BF207" s="8"/>
      <c r="BG207" s="8"/>
      <c r="BH207" s="62"/>
      <c r="BI207" s="62"/>
      <c r="BJ207" s="165"/>
      <c r="BK207" s="165"/>
      <c r="BL207" s="164"/>
      <c r="BM207" s="164"/>
      <c r="BN207" s="8"/>
      <c r="BO207" s="8"/>
      <c r="BP207" s="62"/>
      <c r="BQ207" s="62"/>
      <c r="BR207" s="1"/>
      <c r="BS207" s="1"/>
      <c r="BT207" s="1"/>
      <c r="BU207" s="1"/>
      <c r="BV207" s="86"/>
      <c r="BW207" s="1"/>
      <c r="BX207" s="1"/>
      <c r="BY207" s="1"/>
      <c r="BZ207" s="1"/>
      <c r="CA207" s="1"/>
      <c r="CB207" s="1"/>
      <c r="CC207" s="86">
        <v>83.55</v>
      </c>
      <c r="CD207" s="1">
        <v>260.39999999999998</v>
      </c>
      <c r="CE207" s="1">
        <v>447</v>
      </c>
      <c r="CF207" s="1">
        <v>304</v>
      </c>
      <c r="CG207" s="1">
        <v>1.4703947368421053</v>
      </c>
      <c r="CH207">
        <v>97.35</v>
      </c>
      <c r="CI207">
        <v>14410</v>
      </c>
      <c r="CJ207" s="101">
        <v>-1</v>
      </c>
      <c r="CK207" s="101">
        <v>-1</v>
      </c>
      <c r="CL207" s="1">
        <v>0.39999999999997726</v>
      </c>
      <c r="CM207" s="1">
        <v>60.900000000000091</v>
      </c>
      <c r="CN207" s="14" t="s">
        <v>618</v>
      </c>
      <c r="CO207" s="14">
        <v>66.300000000000097</v>
      </c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</row>
    <row r="208" spans="1:176" s="12" customFormat="1">
      <c r="A208" s="1">
        <v>2013</v>
      </c>
      <c r="B208" s="1">
        <v>6</v>
      </c>
      <c r="C208" s="24">
        <v>41572</v>
      </c>
      <c r="D208" s="1">
        <v>262.60000000000002</v>
      </c>
      <c r="E208" s="1">
        <v>264</v>
      </c>
      <c r="F208" s="1">
        <v>256.5</v>
      </c>
      <c r="G208" s="1">
        <v>256.7</v>
      </c>
      <c r="H208" s="1">
        <v>97.85</v>
      </c>
      <c r="I208" s="1">
        <v>8</v>
      </c>
      <c r="J208" s="8"/>
      <c r="K208" s="8"/>
      <c r="L208" s="142"/>
      <c r="M208" s="142"/>
      <c r="N208" s="27">
        <v>7.5</v>
      </c>
      <c r="O208" s="27">
        <v>268.60000000000002</v>
      </c>
      <c r="P208" s="27">
        <v>256.39999999999998</v>
      </c>
      <c r="Q208" s="27" t="s">
        <v>618</v>
      </c>
      <c r="R208" s="27" t="s">
        <v>618</v>
      </c>
      <c r="S208" s="27" t="s">
        <v>618</v>
      </c>
      <c r="T208" s="27" t="s">
        <v>618</v>
      </c>
      <c r="U208" s="27" t="s">
        <v>618</v>
      </c>
      <c r="V208" s="158">
        <v>0</v>
      </c>
      <c r="W208" s="27">
        <v>115.6</v>
      </c>
      <c r="X208" s="27">
        <v>115.6</v>
      </c>
      <c r="Y208" s="27">
        <v>0</v>
      </c>
      <c r="Z208" s="29">
        <v>97.14</v>
      </c>
      <c r="AA208" s="139">
        <v>4.5</v>
      </c>
      <c r="AB208" s="151">
        <v>2.5810448069378822E-3</v>
      </c>
      <c r="AC208" s="136">
        <v>0</v>
      </c>
      <c r="AD208" s="136">
        <v>13.1</v>
      </c>
      <c r="AE208" s="136" t="s">
        <v>618</v>
      </c>
      <c r="AF208" s="136" t="s">
        <v>618</v>
      </c>
      <c r="AG208" s="136">
        <v>0</v>
      </c>
      <c r="AH208" s="136">
        <v>53.099999999999909</v>
      </c>
      <c r="AI208" s="136">
        <v>-2.5</v>
      </c>
      <c r="AJ208" s="127">
        <v>263</v>
      </c>
      <c r="AK208" s="127">
        <v>264.5</v>
      </c>
      <c r="AL208" s="127">
        <v>261.7</v>
      </c>
      <c r="AM208" s="127">
        <v>263.3</v>
      </c>
      <c r="AN208" s="127">
        <v>264.97500000000002</v>
      </c>
      <c r="AO208" s="127">
        <v>5.9000000000000341</v>
      </c>
      <c r="AP208" s="127" t="s">
        <v>618</v>
      </c>
      <c r="AQ208" s="14">
        <v>97.700000000000131</v>
      </c>
      <c r="AR208" s="127">
        <v>0.29999999999995453</v>
      </c>
      <c r="AS208" s="14">
        <v>3.3999999999990393</v>
      </c>
      <c r="AT208" s="1">
        <v>255.6</v>
      </c>
      <c r="AU208" s="1">
        <v>256.89999999999998</v>
      </c>
      <c r="AV208" s="1">
        <v>255</v>
      </c>
      <c r="AW208" s="1">
        <v>255.6</v>
      </c>
      <c r="AX208" s="1">
        <v>255.6</v>
      </c>
      <c r="AY208" s="1">
        <v>259.10000000000002</v>
      </c>
      <c r="AZ208" s="1">
        <v>255</v>
      </c>
      <c r="BA208" s="1">
        <v>258.8</v>
      </c>
      <c r="BB208" s="8"/>
      <c r="BC208" s="8"/>
      <c r="BD208" s="62"/>
      <c r="BE208" s="62"/>
      <c r="BF208" s="8"/>
      <c r="BG208" s="8"/>
      <c r="BH208" s="62"/>
      <c r="BI208" s="62"/>
      <c r="BJ208" s="165"/>
      <c r="BK208" s="165"/>
      <c r="BL208" s="164"/>
      <c r="BM208" s="164"/>
      <c r="BN208" s="8"/>
      <c r="BO208" s="8"/>
      <c r="BP208" s="62"/>
      <c r="BQ208" s="62"/>
      <c r="BR208" s="1"/>
      <c r="BS208" s="1"/>
      <c r="BT208" s="1"/>
      <c r="BU208" s="1"/>
      <c r="BV208" s="86"/>
      <c r="BW208" s="1"/>
      <c r="BX208" s="1"/>
      <c r="BY208" s="1"/>
      <c r="BZ208" s="1"/>
      <c r="CA208" s="1"/>
      <c r="CB208" s="1"/>
      <c r="CC208" s="86">
        <v>83.8</v>
      </c>
      <c r="CD208" s="1">
        <v>262.5</v>
      </c>
      <c r="CE208" s="1">
        <v>486</v>
      </c>
      <c r="CF208" s="1">
        <v>422</v>
      </c>
      <c r="CG208" s="1">
        <v>1.1516587677725119</v>
      </c>
      <c r="CH208">
        <v>97.667000000000002</v>
      </c>
      <c r="CI208">
        <v>14203</v>
      </c>
      <c r="CJ208" s="101">
        <v>-1</v>
      </c>
      <c r="CK208" s="101">
        <v>-1</v>
      </c>
      <c r="CL208" s="1">
        <v>-5.5000000000000284</v>
      </c>
      <c r="CM208" s="1">
        <v>55.400000000000063</v>
      </c>
      <c r="CN208" s="14" t="s">
        <v>618</v>
      </c>
      <c r="CO208" s="14">
        <v>66.300000000000097</v>
      </c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</row>
    <row r="209" spans="1:176" s="12" customFormat="1">
      <c r="A209" s="1">
        <v>2013</v>
      </c>
      <c r="B209" s="1">
        <v>2</v>
      </c>
      <c r="C209" s="24">
        <v>41575</v>
      </c>
      <c r="D209" s="1">
        <v>261.10000000000002</v>
      </c>
      <c r="E209" s="1">
        <v>262.39999999999998</v>
      </c>
      <c r="F209" s="1">
        <v>258.5</v>
      </c>
      <c r="G209" s="1">
        <v>260.3</v>
      </c>
      <c r="H209" s="1">
        <v>98.68</v>
      </c>
      <c r="I209" s="1">
        <v>8</v>
      </c>
      <c r="J209" s="8"/>
      <c r="K209" s="8"/>
      <c r="L209" s="142"/>
      <c r="M209" s="142"/>
      <c r="N209" s="27">
        <v>3.8999999999999773</v>
      </c>
      <c r="O209" s="27">
        <v>264.2</v>
      </c>
      <c r="P209" s="27">
        <v>249.2</v>
      </c>
      <c r="Q209" s="27" t="s">
        <v>618</v>
      </c>
      <c r="R209" s="27" t="s">
        <v>618</v>
      </c>
      <c r="S209" s="27" t="s">
        <v>618</v>
      </c>
      <c r="T209" s="27" t="s">
        <v>618</v>
      </c>
      <c r="U209" s="27" t="s">
        <v>618</v>
      </c>
      <c r="V209" s="158">
        <v>0</v>
      </c>
      <c r="W209" s="27">
        <v>115.6</v>
      </c>
      <c r="X209" s="27">
        <v>115.6</v>
      </c>
      <c r="Y209" s="27">
        <v>0</v>
      </c>
      <c r="Z209" s="29">
        <v>97.68</v>
      </c>
      <c r="AA209" s="139">
        <v>2.2999999999999998</v>
      </c>
      <c r="AB209" s="151">
        <v>7.6202244876943936E-3</v>
      </c>
      <c r="AC209" s="136" t="s">
        <v>253</v>
      </c>
      <c r="AD209" s="136">
        <v>12.8</v>
      </c>
      <c r="AE209" s="136" t="s">
        <v>618</v>
      </c>
      <c r="AF209" s="136" t="s">
        <v>618</v>
      </c>
      <c r="AG209" s="136">
        <v>0</v>
      </c>
      <c r="AH209" s="136">
        <v>53.099999999999909</v>
      </c>
      <c r="AI209" s="136">
        <v>-2.5</v>
      </c>
      <c r="AJ209" s="127">
        <v>261.10000000000002</v>
      </c>
      <c r="AK209" s="127">
        <v>262.3</v>
      </c>
      <c r="AL209" s="127">
        <v>260.7</v>
      </c>
      <c r="AM209" s="127">
        <v>261</v>
      </c>
      <c r="AN209" s="127">
        <v>263.17500000000001</v>
      </c>
      <c r="AO209" s="127">
        <v>0.80000000000001137</v>
      </c>
      <c r="AP209" s="127" t="s">
        <v>618</v>
      </c>
      <c r="AQ209" s="14">
        <v>97.700000000000131</v>
      </c>
      <c r="AR209" s="127">
        <v>-0.90000000000003411</v>
      </c>
      <c r="AS209" s="14">
        <v>2.4999999999990052</v>
      </c>
      <c r="AT209" s="1">
        <v>260.39999999999998</v>
      </c>
      <c r="AU209" s="1">
        <v>260.60000000000002</v>
      </c>
      <c r="AV209" s="1">
        <v>260</v>
      </c>
      <c r="AW209" s="1">
        <v>260.5</v>
      </c>
      <c r="AX209" s="1">
        <v>260.39999999999998</v>
      </c>
      <c r="AY209" s="1">
        <v>262.10000000000002</v>
      </c>
      <c r="AZ209" s="1">
        <v>260</v>
      </c>
      <c r="BA209" s="1">
        <v>261.60000000000002</v>
      </c>
      <c r="BB209" s="8"/>
      <c r="BC209" s="8"/>
      <c r="BD209" s="62"/>
      <c r="BE209" s="62"/>
      <c r="BF209" s="8"/>
      <c r="BG209" s="8"/>
      <c r="BH209" s="62"/>
      <c r="BI209" s="62"/>
      <c r="BJ209" s="165"/>
      <c r="BK209" s="165"/>
      <c r="BL209" s="164"/>
      <c r="BM209" s="164"/>
      <c r="BN209" s="8"/>
      <c r="BO209" s="8"/>
      <c r="BP209" s="62"/>
      <c r="BQ209" s="62"/>
      <c r="BR209" s="1"/>
      <c r="BS209" s="1"/>
      <c r="BT209" s="1"/>
      <c r="BU209" s="1"/>
      <c r="BV209" s="86"/>
      <c r="BW209" s="1"/>
      <c r="BX209" s="1"/>
      <c r="BY209" s="1"/>
      <c r="BZ209" s="1"/>
      <c r="CA209" s="1"/>
      <c r="CB209" s="1"/>
      <c r="CC209" s="86">
        <v>81</v>
      </c>
      <c r="CD209" s="1">
        <v>261.60000000000002</v>
      </c>
      <c r="CE209" s="1">
        <v>862</v>
      </c>
      <c r="CF209" s="1">
        <v>504</v>
      </c>
      <c r="CG209" s="1">
        <v>1.7103174603174602</v>
      </c>
      <c r="CH209">
        <v>97.69</v>
      </c>
      <c r="CI209">
        <v>14313</v>
      </c>
      <c r="CJ209" s="101">
        <v>-1</v>
      </c>
      <c r="CK209" s="101">
        <v>-1</v>
      </c>
      <c r="CL209" s="1">
        <v>-0.90000000000003411</v>
      </c>
      <c r="CM209" s="1">
        <v>54.5</v>
      </c>
      <c r="CN209" s="14" t="s">
        <v>618</v>
      </c>
      <c r="CO209" s="14">
        <v>66.300000000000097</v>
      </c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</row>
    <row r="210" spans="1:176" s="12" customFormat="1">
      <c r="A210" s="1">
        <v>2013</v>
      </c>
      <c r="B210" s="1">
        <v>3</v>
      </c>
      <c r="C210" s="24">
        <v>41576</v>
      </c>
      <c r="D210" s="1">
        <v>261.3</v>
      </c>
      <c r="E210" s="1">
        <v>265</v>
      </c>
      <c r="F210" s="1">
        <v>259.60000000000002</v>
      </c>
      <c r="G210" s="1">
        <v>261.60000000000002</v>
      </c>
      <c r="H210" s="1">
        <v>98.2</v>
      </c>
      <c r="I210" s="1">
        <v>0</v>
      </c>
      <c r="J210" s="8"/>
      <c r="K210" s="8"/>
      <c r="L210" s="142"/>
      <c r="M210" s="142"/>
      <c r="N210" s="27">
        <v>5.3999999999999773</v>
      </c>
      <c r="O210" s="27">
        <v>264.2</v>
      </c>
      <c r="P210" s="27">
        <v>256.39999999999998</v>
      </c>
      <c r="Q210" s="27" t="s">
        <v>618</v>
      </c>
      <c r="R210" s="27" t="s">
        <v>254</v>
      </c>
      <c r="S210" s="27" t="s">
        <v>618</v>
      </c>
      <c r="T210" s="27">
        <v>-1.3000000000000114</v>
      </c>
      <c r="U210" s="27" t="s">
        <v>618</v>
      </c>
      <c r="V210" s="158">
        <v>-1.3000000000000114</v>
      </c>
      <c r="W210" s="27">
        <v>114.3</v>
      </c>
      <c r="X210" s="27">
        <v>115.6</v>
      </c>
      <c r="Y210" s="27">
        <v>-1.3000000000000114</v>
      </c>
      <c r="Z210" s="29">
        <v>98.24</v>
      </c>
      <c r="AA210" s="139">
        <v>3.2</v>
      </c>
      <c r="AB210" s="151">
        <v>8.4823709759838106E-3</v>
      </c>
      <c r="AC210" s="136" t="s">
        <v>253</v>
      </c>
      <c r="AD210" s="136">
        <v>13</v>
      </c>
      <c r="AE210" s="136" t="s">
        <v>618</v>
      </c>
      <c r="AF210" s="136" t="s">
        <v>618</v>
      </c>
      <c r="AG210" s="136">
        <v>0</v>
      </c>
      <c r="AH210" s="136">
        <v>53.099999999999909</v>
      </c>
      <c r="AI210" s="136">
        <v>-2.5</v>
      </c>
      <c r="AJ210" s="127">
        <v>260.39999999999998</v>
      </c>
      <c r="AK210" s="127">
        <v>262.10000000000002</v>
      </c>
      <c r="AL210" s="127">
        <v>259.60000000000002</v>
      </c>
      <c r="AM210" s="127">
        <v>260.7</v>
      </c>
      <c r="AN210" s="127">
        <v>261.5</v>
      </c>
      <c r="AO210" s="127">
        <v>0.30000000000001137</v>
      </c>
      <c r="AP210" s="127">
        <v>0.49999999999995454</v>
      </c>
      <c r="AQ210" s="14">
        <v>98.200000000000088</v>
      </c>
      <c r="AR210" s="127" t="s">
        <v>618</v>
      </c>
      <c r="AS210" s="14">
        <v>2.4999999999990052</v>
      </c>
      <c r="AT210" s="1">
        <v>261.39999999999998</v>
      </c>
      <c r="AU210" s="1">
        <v>261.8</v>
      </c>
      <c r="AV210" s="1">
        <v>260.7</v>
      </c>
      <c r="AW210" s="1">
        <v>261.8</v>
      </c>
      <c r="AX210" s="1">
        <v>261.39999999999998</v>
      </c>
      <c r="AY210" s="1">
        <v>262.7</v>
      </c>
      <c r="AZ210" s="1">
        <v>260.7</v>
      </c>
      <c r="BA210" s="1">
        <v>261.8</v>
      </c>
      <c r="BB210" s="8"/>
      <c r="BC210" s="8"/>
      <c r="BD210" s="62"/>
      <c r="BE210" s="62"/>
      <c r="BF210" s="8"/>
      <c r="BG210" s="8"/>
      <c r="BH210" s="62"/>
      <c r="BI210" s="62"/>
      <c r="BJ210" s="165"/>
      <c r="BK210" s="165"/>
      <c r="BL210" s="164"/>
      <c r="BM210" s="164"/>
      <c r="BN210" s="8"/>
      <c r="BO210" s="8"/>
      <c r="BP210" s="62"/>
      <c r="BQ210" s="62"/>
      <c r="BR210" s="1"/>
      <c r="BS210" s="1"/>
      <c r="BT210" s="1"/>
      <c r="BU210" s="1"/>
      <c r="BV210" s="86"/>
      <c r="BW210" s="1"/>
      <c r="BX210" s="1"/>
      <c r="BY210" s="1"/>
      <c r="BZ210" s="1"/>
      <c r="CA210" s="1"/>
      <c r="CB210" s="1"/>
      <c r="CC210" s="86">
        <v>82.05</v>
      </c>
      <c r="CD210" s="1">
        <v>260.2</v>
      </c>
      <c r="CE210" s="1">
        <v>380</v>
      </c>
      <c r="CF210" s="1">
        <v>263</v>
      </c>
      <c r="CG210" s="1">
        <v>1.4448669201520912</v>
      </c>
      <c r="CH210">
        <v>98.166499999999999</v>
      </c>
      <c r="CI210">
        <v>14484</v>
      </c>
      <c r="CJ210" s="101">
        <v>-1</v>
      </c>
      <c r="CK210" s="101">
        <v>-1</v>
      </c>
      <c r="CL210" s="1">
        <v>-1.5</v>
      </c>
      <c r="CM210" s="1">
        <v>53</v>
      </c>
      <c r="CN210" s="14" t="s">
        <v>618</v>
      </c>
      <c r="CO210" s="14">
        <v>66.300000000000097</v>
      </c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</row>
    <row r="211" spans="1:176" s="12" customFormat="1">
      <c r="A211" s="1">
        <v>2013</v>
      </c>
      <c r="B211" s="1">
        <v>4</v>
      </c>
      <c r="C211" s="24">
        <v>41577</v>
      </c>
      <c r="D211" s="1">
        <v>262.89999999999998</v>
      </c>
      <c r="E211" s="1">
        <v>264.8</v>
      </c>
      <c r="F211" s="1">
        <v>262.39999999999998</v>
      </c>
      <c r="G211" s="1">
        <v>264.5</v>
      </c>
      <c r="H211" s="1">
        <v>96.64</v>
      </c>
      <c r="I211" s="1">
        <v>0</v>
      </c>
      <c r="J211" s="8"/>
      <c r="K211" s="8"/>
      <c r="L211" s="142"/>
      <c r="M211" s="142"/>
      <c r="N211" s="27">
        <v>2.4000000000000341</v>
      </c>
      <c r="O211" s="27">
        <v>267</v>
      </c>
      <c r="P211" s="27">
        <v>256.2</v>
      </c>
      <c r="Q211" s="27" t="s">
        <v>618</v>
      </c>
      <c r="R211" s="27" t="s">
        <v>618</v>
      </c>
      <c r="S211" s="27" t="s">
        <v>618</v>
      </c>
      <c r="T211" s="27" t="s">
        <v>618</v>
      </c>
      <c r="U211" s="27" t="s">
        <v>618</v>
      </c>
      <c r="V211" s="158">
        <v>0</v>
      </c>
      <c r="W211" s="27">
        <v>114.3</v>
      </c>
      <c r="X211" s="27">
        <v>115.6</v>
      </c>
      <c r="Y211" s="27">
        <v>-1.3000000000000114</v>
      </c>
      <c r="Z211" s="29">
        <v>97.8</v>
      </c>
      <c r="AA211" s="139">
        <v>1.4</v>
      </c>
      <c r="AB211" s="151">
        <v>4.8642075395217699E-3</v>
      </c>
      <c r="AC211" s="136" t="s">
        <v>255</v>
      </c>
      <c r="AD211" s="136">
        <v>13</v>
      </c>
      <c r="AE211" s="136" t="s">
        <v>618</v>
      </c>
      <c r="AF211" s="136" t="s">
        <v>618</v>
      </c>
      <c r="AG211" s="136">
        <v>0</v>
      </c>
      <c r="AH211" s="136">
        <v>53.099999999999909</v>
      </c>
      <c r="AI211" s="136">
        <v>-2.5</v>
      </c>
      <c r="AJ211" s="127">
        <v>261.39999999999998</v>
      </c>
      <c r="AK211" s="127">
        <v>264.8</v>
      </c>
      <c r="AL211" s="127">
        <v>260.7</v>
      </c>
      <c r="AM211" s="127">
        <v>264.3</v>
      </c>
      <c r="AN211" s="127">
        <v>262.32499999999999</v>
      </c>
      <c r="AO211" s="127">
        <v>1.6000000000000227</v>
      </c>
      <c r="AP211" s="127" t="s">
        <v>618</v>
      </c>
      <c r="AQ211" s="14">
        <v>98.200000000000088</v>
      </c>
      <c r="AR211" s="127" t="s">
        <v>618</v>
      </c>
      <c r="AS211" s="14">
        <v>2.4999999999990052</v>
      </c>
      <c r="AT211" s="1">
        <v>265.2</v>
      </c>
      <c r="AU211" s="1">
        <v>265.39999999999998</v>
      </c>
      <c r="AV211" s="1">
        <v>263.89999999999998</v>
      </c>
      <c r="AW211" s="1">
        <v>264.60000000000002</v>
      </c>
      <c r="AX211" s="1">
        <v>265.2</v>
      </c>
      <c r="AY211" s="1">
        <v>265.39999999999998</v>
      </c>
      <c r="AZ211" s="1">
        <v>263.89999999999998</v>
      </c>
      <c r="BA211" s="1">
        <v>264.7</v>
      </c>
      <c r="BB211" s="8"/>
      <c r="BC211" s="8"/>
      <c r="BD211" s="62"/>
      <c r="BE211" s="62"/>
      <c r="BF211" s="8"/>
      <c r="BG211" s="8"/>
      <c r="BH211" s="62"/>
      <c r="BI211" s="62"/>
      <c r="BJ211" s="165"/>
      <c r="BK211" s="165"/>
      <c r="BL211" s="164"/>
      <c r="BM211" s="164"/>
      <c r="BN211" s="8"/>
      <c r="BO211" s="8"/>
      <c r="BP211" s="62"/>
      <c r="BQ211" s="62"/>
      <c r="BR211" s="1"/>
      <c r="BS211" s="1"/>
      <c r="BT211" s="1"/>
      <c r="BU211" s="1"/>
      <c r="BV211" s="86"/>
      <c r="BW211" s="1"/>
      <c r="BX211" s="1"/>
      <c r="BY211" s="1"/>
      <c r="BZ211" s="1"/>
      <c r="CA211" s="1"/>
      <c r="CB211" s="1"/>
      <c r="CC211" s="86">
        <v>82.9</v>
      </c>
      <c r="CD211" s="1">
        <v>263.8</v>
      </c>
      <c r="CE211" s="1">
        <v>559</v>
      </c>
      <c r="CF211" s="1">
        <v>337</v>
      </c>
      <c r="CG211" s="1">
        <v>1.6587537091988132</v>
      </c>
      <c r="CH211">
        <v>98.495999999999995</v>
      </c>
      <c r="CI211">
        <v>14571</v>
      </c>
      <c r="CJ211" s="101">
        <v>-1</v>
      </c>
      <c r="CK211" s="101">
        <v>-1</v>
      </c>
      <c r="CL211" s="1">
        <v>1.1999999999999886</v>
      </c>
      <c r="CM211" s="1">
        <v>54.2</v>
      </c>
      <c r="CN211" s="14" t="s">
        <v>618</v>
      </c>
      <c r="CO211" s="14">
        <v>66.300000000000097</v>
      </c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</row>
    <row r="212" spans="1:176" s="12" customFormat="1">
      <c r="A212" s="1">
        <v>2013</v>
      </c>
      <c r="B212" s="1">
        <v>5</v>
      </c>
      <c r="C212" s="24">
        <v>41578</v>
      </c>
      <c r="D212" s="1">
        <v>264</v>
      </c>
      <c r="E212" s="1">
        <v>264.8</v>
      </c>
      <c r="F212" s="1">
        <v>259.8</v>
      </c>
      <c r="G212" s="1">
        <v>261.89999999999998</v>
      </c>
      <c r="H212" s="1">
        <v>96.31</v>
      </c>
      <c r="I212" s="1">
        <v>1</v>
      </c>
      <c r="J212" s="8"/>
      <c r="K212" s="8"/>
      <c r="L212" s="142"/>
      <c r="M212" s="142"/>
      <c r="N212" s="27">
        <v>5</v>
      </c>
      <c r="O212" s="27">
        <v>266.89999999999998</v>
      </c>
      <c r="P212" s="27">
        <v>262.10000000000002</v>
      </c>
      <c r="Q212" s="27" t="s">
        <v>618</v>
      </c>
      <c r="R212" s="27" t="s">
        <v>618</v>
      </c>
      <c r="S212" s="27" t="s">
        <v>252</v>
      </c>
      <c r="T212" s="27" t="s">
        <v>618</v>
      </c>
      <c r="U212" s="27">
        <v>0.29999999999995453</v>
      </c>
      <c r="V212" s="158">
        <v>0.29999999999995453</v>
      </c>
      <c r="W212" s="27">
        <v>114.6</v>
      </c>
      <c r="X212" s="27">
        <v>115.6</v>
      </c>
      <c r="Y212" s="27">
        <v>-1.0000000000000568</v>
      </c>
      <c r="Z212" s="29">
        <v>96.55</v>
      </c>
      <c r="AA212" s="139">
        <v>3</v>
      </c>
      <c r="AB212" s="151">
        <v>1.5885947046843207E-2</v>
      </c>
      <c r="AC212" s="136" t="s">
        <v>255</v>
      </c>
      <c r="AD212" s="136">
        <v>13.2</v>
      </c>
      <c r="AE212" s="136" t="s">
        <v>618</v>
      </c>
      <c r="AF212" s="136" t="s">
        <v>618</v>
      </c>
      <c r="AG212" s="136">
        <v>0</v>
      </c>
      <c r="AH212" s="136">
        <v>53.099999999999909</v>
      </c>
      <c r="AI212" s="136">
        <v>-2.5</v>
      </c>
      <c r="AJ212" s="127">
        <v>265.2</v>
      </c>
      <c r="AK212" s="127">
        <v>265.39999999999998</v>
      </c>
      <c r="AL212" s="127">
        <v>262.60000000000002</v>
      </c>
      <c r="AM212" s="127">
        <v>262.8</v>
      </c>
      <c r="AN212" s="127">
        <v>262.2</v>
      </c>
      <c r="AO212" s="127">
        <v>2.1000000000000227</v>
      </c>
      <c r="AP212" s="127" t="s">
        <v>618</v>
      </c>
      <c r="AQ212" s="14">
        <v>98.200000000000088</v>
      </c>
      <c r="AR212" s="127" t="s">
        <v>618</v>
      </c>
      <c r="AS212" s="14">
        <v>2.4999999999990052</v>
      </c>
      <c r="AT212" s="1">
        <v>260.8</v>
      </c>
      <c r="AU212" s="1">
        <v>261.89999999999998</v>
      </c>
      <c r="AV212" s="1">
        <v>260.8</v>
      </c>
      <c r="AW212" s="1">
        <v>261.3</v>
      </c>
      <c r="AX212" s="1">
        <v>260.8</v>
      </c>
      <c r="AY212" s="1">
        <v>261.89999999999998</v>
      </c>
      <c r="AZ212" s="1">
        <v>260.8</v>
      </c>
      <c r="BA212" s="1">
        <v>261</v>
      </c>
      <c r="BB212" s="8"/>
      <c r="BC212" s="8"/>
      <c r="BD212" s="62"/>
      <c r="BE212" s="62"/>
      <c r="BF212" s="8"/>
      <c r="BG212" s="8"/>
      <c r="BH212" s="62"/>
      <c r="BI212" s="62"/>
      <c r="BJ212" s="165"/>
      <c r="BK212" s="165"/>
      <c r="BL212" s="164"/>
      <c r="BM212" s="164"/>
      <c r="BN212" s="8"/>
      <c r="BO212" s="8"/>
      <c r="BP212" s="62"/>
      <c r="BQ212" s="62"/>
      <c r="BR212" s="1"/>
      <c r="BS212" s="1"/>
      <c r="BT212" s="1"/>
      <c r="BU212" s="1"/>
      <c r="BV212" s="86"/>
      <c r="BW212" s="1"/>
      <c r="BX212" s="1"/>
      <c r="BY212" s="1"/>
      <c r="BZ212" s="1"/>
      <c r="CA212" s="1"/>
      <c r="CB212" s="1"/>
      <c r="CC212" s="86">
        <v>82.05</v>
      </c>
      <c r="CD212" s="1">
        <v>264</v>
      </c>
      <c r="CE212" s="1">
        <v>620</v>
      </c>
      <c r="CF212" s="1">
        <v>412</v>
      </c>
      <c r="CG212" s="1">
        <v>1.5048543689320388</v>
      </c>
      <c r="CH212">
        <v>98.37</v>
      </c>
      <c r="CI212">
        <v>14432</v>
      </c>
      <c r="CJ212" s="101">
        <v>-1</v>
      </c>
      <c r="CK212" s="101">
        <v>-1</v>
      </c>
      <c r="CL212" s="1">
        <v>-1</v>
      </c>
      <c r="CM212" s="1">
        <v>53.2</v>
      </c>
      <c r="CN212" s="14" t="s">
        <v>618</v>
      </c>
      <c r="CO212" s="14">
        <v>66.300000000000097</v>
      </c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</row>
    <row r="213" spans="1:176" s="12" customFormat="1">
      <c r="A213" s="1">
        <v>2013</v>
      </c>
      <c r="B213" s="1">
        <v>6</v>
      </c>
      <c r="C213" s="24">
        <v>41579</v>
      </c>
      <c r="D213" s="1">
        <v>261.8</v>
      </c>
      <c r="E213" s="1">
        <v>261.89999999999998</v>
      </c>
      <c r="F213" s="1">
        <v>258</v>
      </c>
      <c r="G213" s="1">
        <v>260</v>
      </c>
      <c r="H213" s="1">
        <v>94.48</v>
      </c>
      <c r="I213" s="1">
        <v>1</v>
      </c>
      <c r="J213" s="8"/>
      <c r="K213" s="8"/>
      <c r="L213" s="142"/>
      <c r="M213" s="142"/>
      <c r="N213" s="27">
        <v>3.8999999999999773</v>
      </c>
      <c r="O213" s="27">
        <v>266.89999999999998</v>
      </c>
      <c r="P213" s="27">
        <v>256.89999999999998</v>
      </c>
      <c r="Q213" s="27" t="s">
        <v>618</v>
      </c>
      <c r="R213" s="27" t="s">
        <v>618</v>
      </c>
      <c r="S213" s="27" t="s">
        <v>618</v>
      </c>
      <c r="T213" s="27" t="s">
        <v>618</v>
      </c>
      <c r="U213" s="27" t="s">
        <v>618</v>
      </c>
      <c r="V213" s="158">
        <v>0</v>
      </c>
      <c r="W213" s="27">
        <v>114.6</v>
      </c>
      <c r="X213" s="27">
        <v>115.6</v>
      </c>
      <c r="Y213" s="27">
        <v>-1.0000000000000568</v>
      </c>
      <c r="Z213" s="29">
        <v>96.35</v>
      </c>
      <c r="AA213" s="139">
        <v>2.2999999999999998</v>
      </c>
      <c r="AB213" s="151">
        <v>3.4147350993377623E-3</v>
      </c>
      <c r="AC213" s="136" t="s">
        <v>255</v>
      </c>
      <c r="AD213" s="136">
        <v>13</v>
      </c>
      <c r="AE213" s="136" t="s">
        <v>618</v>
      </c>
      <c r="AF213" s="136" t="s">
        <v>618</v>
      </c>
      <c r="AG213" s="136">
        <v>0</v>
      </c>
      <c r="AH213" s="136">
        <v>53.099999999999909</v>
      </c>
      <c r="AI213" s="136">
        <v>-2.5</v>
      </c>
      <c r="AJ213" s="127">
        <v>260.8</v>
      </c>
      <c r="AK213" s="127">
        <v>261.89999999999998</v>
      </c>
      <c r="AL213" s="127">
        <v>258.10000000000002</v>
      </c>
      <c r="AM213" s="127">
        <v>258.60000000000002</v>
      </c>
      <c r="AN213" s="127">
        <v>261.60000000000002</v>
      </c>
      <c r="AO213" s="127">
        <v>1.8000000000000114</v>
      </c>
      <c r="AP213" s="127" t="s">
        <v>618</v>
      </c>
      <c r="AQ213" s="14">
        <v>98.200000000000088</v>
      </c>
      <c r="AR213" s="127" t="s">
        <v>618</v>
      </c>
      <c r="AS213" s="14">
        <v>2.4999999999990052</v>
      </c>
      <c r="AT213" s="1">
        <v>260.5</v>
      </c>
      <c r="AU213" s="1">
        <v>262.60000000000002</v>
      </c>
      <c r="AV213" s="1">
        <v>260.3</v>
      </c>
      <c r="AW213" s="1">
        <v>261.10000000000002</v>
      </c>
      <c r="AX213" s="1">
        <v>260.5</v>
      </c>
      <c r="AY213" s="1">
        <v>262.60000000000002</v>
      </c>
      <c r="AZ213" s="1">
        <v>260.2</v>
      </c>
      <c r="BA213" s="1">
        <v>260.39999999999998</v>
      </c>
      <c r="BB213" s="8"/>
      <c r="BC213" s="8"/>
      <c r="BD213" s="62"/>
      <c r="BE213" s="62"/>
      <c r="BF213" s="8"/>
      <c r="BG213" s="8"/>
      <c r="BH213" s="62"/>
      <c r="BI213" s="62"/>
      <c r="BJ213" s="165"/>
      <c r="BK213" s="165"/>
      <c r="BL213" s="164"/>
      <c r="BM213" s="164"/>
      <c r="BN213" s="8"/>
      <c r="BO213" s="8"/>
      <c r="BP213" s="62"/>
      <c r="BQ213" s="62"/>
      <c r="BR213" s="1"/>
      <c r="BS213" s="1"/>
      <c r="BT213" s="1"/>
      <c r="BU213" s="1"/>
      <c r="BV213" s="86"/>
      <c r="BW213" s="1"/>
      <c r="BX213" s="1"/>
      <c r="BY213" s="1"/>
      <c r="BZ213" s="1"/>
      <c r="CA213" s="1"/>
      <c r="CB213" s="1"/>
      <c r="CC213" s="86">
        <v>82</v>
      </c>
      <c r="CD213" s="1">
        <v>261.60000000000002</v>
      </c>
      <c r="CE213" s="1">
        <v>614</v>
      </c>
      <c r="CF213" s="1">
        <v>340</v>
      </c>
      <c r="CG213" s="1">
        <v>1.8058823529411765</v>
      </c>
      <c r="CH213">
        <v>98.605500000000006</v>
      </c>
      <c r="CI213">
        <v>14325</v>
      </c>
      <c r="CJ213" s="101">
        <v>1</v>
      </c>
      <c r="CK213" s="101">
        <v>-1</v>
      </c>
      <c r="CL213" s="1">
        <v>1</v>
      </c>
      <c r="CM213" s="1">
        <v>54.2</v>
      </c>
      <c r="CN213" s="14" t="s">
        <v>618</v>
      </c>
      <c r="CO213" s="14">
        <v>66.300000000000097</v>
      </c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</row>
    <row r="214" spans="1:176" s="12" customFormat="1">
      <c r="A214" s="1">
        <v>2013</v>
      </c>
      <c r="B214" s="1">
        <v>3</v>
      </c>
      <c r="C214" s="24">
        <v>41583</v>
      </c>
      <c r="D214" s="1">
        <v>259.5</v>
      </c>
      <c r="E214" s="1">
        <v>261.5</v>
      </c>
      <c r="F214" s="1">
        <v>253.5</v>
      </c>
      <c r="G214" s="1">
        <v>255.8</v>
      </c>
      <c r="H214" s="1">
        <v>93.48</v>
      </c>
      <c r="I214" s="1">
        <v>2</v>
      </c>
      <c r="J214" s="8"/>
      <c r="K214" s="8"/>
      <c r="L214" s="142"/>
      <c r="M214" s="142"/>
      <c r="N214" s="27">
        <v>8</v>
      </c>
      <c r="O214" s="27">
        <v>263.89999999999998</v>
      </c>
      <c r="P214" s="27">
        <v>256.10000000000002</v>
      </c>
      <c r="Q214" s="27" t="s">
        <v>618</v>
      </c>
      <c r="R214" s="27" t="s">
        <v>618</v>
      </c>
      <c r="S214" s="27" t="s">
        <v>252</v>
      </c>
      <c r="T214" s="27" t="s">
        <v>618</v>
      </c>
      <c r="U214" s="27">
        <v>0.50000000000002842</v>
      </c>
      <c r="V214" s="158">
        <v>0.50000000000002842</v>
      </c>
      <c r="W214" s="27">
        <v>115.1</v>
      </c>
      <c r="X214" s="27">
        <v>115.6</v>
      </c>
      <c r="Y214" s="27">
        <v>-0.50000000000002842</v>
      </c>
      <c r="Z214" s="29">
        <v>94.5</v>
      </c>
      <c r="AA214" s="139">
        <v>4.8</v>
      </c>
      <c r="AB214" s="151">
        <v>1.9001142145156247E-2</v>
      </c>
      <c r="AC214" s="136" t="s">
        <v>255</v>
      </c>
      <c r="AD214" s="136">
        <v>13</v>
      </c>
      <c r="AE214" s="136" t="s">
        <v>618</v>
      </c>
      <c r="AF214" s="136" t="s">
        <v>618</v>
      </c>
      <c r="AG214" s="136">
        <v>0</v>
      </c>
      <c r="AH214" s="136">
        <v>53.099999999999909</v>
      </c>
      <c r="AI214" s="136">
        <v>-2.5</v>
      </c>
      <c r="AJ214" s="127">
        <v>260.5</v>
      </c>
      <c r="AK214" s="127">
        <v>262.60000000000002</v>
      </c>
      <c r="AL214" s="127">
        <v>259.5</v>
      </c>
      <c r="AM214" s="127">
        <v>260.39999999999998</v>
      </c>
      <c r="AN214" s="127">
        <v>261.52499999999998</v>
      </c>
      <c r="AO214" s="127">
        <v>3.6999999999999886</v>
      </c>
      <c r="AP214" s="127" t="s">
        <v>618</v>
      </c>
      <c r="AQ214" s="14">
        <v>98.200000000000088</v>
      </c>
      <c r="AR214" s="127">
        <v>3.5999999999999943</v>
      </c>
      <c r="AS214" s="14">
        <v>6.0999999999989996</v>
      </c>
      <c r="AT214" s="1">
        <v>255.1</v>
      </c>
      <c r="AU214" s="1">
        <v>255.7</v>
      </c>
      <c r="AV214" s="1">
        <v>254.3</v>
      </c>
      <c r="AW214" s="1">
        <v>255.5</v>
      </c>
      <c r="AX214" s="1">
        <v>255.1</v>
      </c>
      <c r="AY214" s="1">
        <v>256.5</v>
      </c>
      <c r="AZ214" s="1">
        <v>254.3</v>
      </c>
      <c r="BA214" s="1">
        <v>255.6</v>
      </c>
      <c r="BB214" s="8"/>
      <c r="BC214" s="8"/>
      <c r="BD214" s="62"/>
      <c r="BE214" s="62"/>
      <c r="BF214" s="8"/>
      <c r="BG214" s="8"/>
      <c r="BH214" s="62"/>
      <c r="BI214" s="62"/>
      <c r="BJ214" s="165"/>
      <c r="BK214" s="165"/>
      <c r="BL214" s="164"/>
      <c r="BM214" s="164"/>
      <c r="BN214" s="8"/>
      <c r="BO214" s="8"/>
      <c r="BP214" s="62"/>
      <c r="BQ214" s="62"/>
      <c r="BR214" s="1"/>
      <c r="BS214" s="1"/>
      <c r="BT214" s="1"/>
      <c r="BU214" s="1"/>
      <c r="BV214" s="86"/>
      <c r="BW214" s="1"/>
      <c r="BX214" s="1"/>
      <c r="BY214" s="1"/>
      <c r="BZ214" s="1"/>
      <c r="CA214" s="1"/>
      <c r="CB214" s="1"/>
      <c r="CC214" s="86">
        <v>82</v>
      </c>
      <c r="CD214" s="1">
        <v>261</v>
      </c>
      <c r="CE214" s="1">
        <v>625</v>
      </c>
      <c r="CF214" s="1">
        <v>468</v>
      </c>
      <c r="CG214" s="1">
        <v>1.3354700854700854</v>
      </c>
      <c r="CH214">
        <v>98.560500000000005</v>
      </c>
      <c r="CI214">
        <v>14167</v>
      </c>
      <c r="CJ214" s="101">
        <v>1</v>
      </c>
      <c r="CK214" s="101">
        <v>-1</v>
      </c>
      <c r="CL214" s="1" t="s">
        <v>618</v>
      </c>
      <c r="CM214" s="1">
        <v>54.2</v>
      </c>
      <c r="CN214" s="14" t="s">
        <v>618</v>
      </c>
      <c r="CO214" s="14">
        <v>66.300000000000097</v>
      </c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</row>
    <row r="215" spans="1:176" s="12" customFormat="1">
      <c r="A215" s="1">
        <v>2013</v>
      </c>
      <c r="B215" s="1">
        <v>4</v>
      </c>
      <c r="C215" s="24">
        <v>41584</v>
      </c>
      <c r="D215" s="1">
        <v>255.6</v>
      </c>
      <c r="E215" s="1">
        <v>256.39999999999998</v>
      </c>
      <c r="F215" s="1">
        <v>254</v>
      </c>
      <c r="G215" s="1">
        <v>255.4</v>
      </c>
      <c r="H215" s="1">
        <v>94.88</v>
      </c>
      <c r="I215" s="1">
        <v>2</v>
      </c>
      <c r="J215" s="8"/>
      <c r="K215" s="8"/>
      <c r="L215" s="142"/>
      <c r="M215" s="142"/>
      <c r="N215" s="27">
        <v>2.3999999999999773</v>
      </c>
      <c r="O215" s="27">
        <v>263.8</v>
      </c>
      <c r="P215" s="27">
        <v>247.8</v>
      </c>
      <c r="Q215" s="27" t="s">
        <v>618</v>
      </c>
      <c r="R215" s="27" t="s">
        <v>618</v>
      </c>
      <c r="S215" s="27" t="s">
        <v>618</v>
      </c>
      <c r="T215" s="27" t="s">
        <v>618</v>
      </c>
      <c r="U215" s="27" t="s">
        <v>618</v>
      </c>
      <c r="V215" s="158">
        <v>0</v>
      </c>
      <c r="W215" s="27">
        <v>115.1</v>
      </c>
      <c r="X215" s="27">
        <v>115.6</v>
      </c>
      <c r="Y215" s="27">
        <v>-0.50000000000002842</v>
      </c>
      <c r="Z215" s="29">
        <v>93.89</v>
      </c>
      <c r="AA215" s="139">
        <v>1.4</v>
      </c>
      <c r="AB215" s="151">
        <v>1.0584250635055081E-2</v>
      </c>
      <c r="AC215" s="136" t="s">
        <v>255</v>
      </c>
      <c r="AD215" s="136">
        <v>12.7</v>
      </c>
      <c r="AE215" s="136" t="s">
        <v>618</v>
      </c>
      <c r="AF215" s="136" t="s">
        <v>618</v>
      </c>
      <c r="AG215" s="136">
        <v>0</v>
      </c>
      <c r="AH215" s="136">
        <v>53.099999999999909</v>
      </c>
      <c r="AI215" s="136">
        <v>-2.5</v>
      </c>
      <c r="AJ215" s="127">
        <v>255.1</v>
      </c>
      <c r="AK215" s="127">
        <v>256.5</v>
      </c>
      <c r="AL215" s="127">
        <v>254</v>
      </c>
      <c r="AM215" s="127">
        <v>255.3</v>
      </c>
      <c r="AN215" s="127">
        <v>259.27499999999998</v>
      </c>
      <c r="AO215" s="127">
        <v>0.19999999999998863</v>
      </c>
      <c r="AP215" s="127" t="s">
        <v>618</v>
      </c>
      <c r="AQ215" s="14">
        <v>98.200000000000088</v>
      </c>
      <c r="AR215" s="127" t="s">
        <v>618</v>
      </c>
      <c r="AS215" s="14">
        <v>6.0999999999989996</v>
      </c>
      <c r="AT215" s="1">
        <v>255.1</v>
      </c>
      <c r="AU215" s="1">
        <v>255.7</v>
      </c>
      <c r="AV215" s="1">
        <v>254.2</v>
      </c>
      <c r="AW215" s="1">
        <v>254.5</v>
      </c>
      <c r="AX215" s="1">
        <v>255.1</v>
      </c>
      <c r="AY215" s="1">
        <v>255.7</v>
      </c>
      <c r="AZ215" s="1">
        <v>254.2</v>
      </c>
      <c r="BA215" s="1">
        <v>255.7</v>
      </c>
      <c r="BB215" s="8"/>
      <c r="BC215" s="8"/>
      <c r="BD215" s="62"/>
      <c r="BE215" s="62"/>
      <c r="BF215" s="8"/>
      <c r="BG215" s="8"/>
      <c r="BH215" s="62"/>
      <c r="BI215" s="62"/>
      <c r="BJ215" s="165"/>
      <c r="BK215" s="165"/>
      <c r="BL215" s="164"/>
      <c r="BM215" s="164"/>
      <c r="BN215" s="8"/>
      <c r="BO215" s="8"/>
      <c r="BP215" s="62"/>
      <c r="BQ215" s="62"/>
      <c r="BR215" s="1"/>
      <c r="BS215" s="1"/>
      <c r="BT215" s="1"/>
      <c r="BU215" s="1"/>
      <c r="BV215" s="86"/>
      <c r="BW215" s="1"/>
      <c r="BX215" s="1"/>
      <c r="BY215" s="1"/>
      <c r="BZ215" s="1"/>
      <c r="CA215" s="1"/>
      <c r="CB215" s="1"/>
      <c r="CC215" s="86">
        <v>81.5</v>
      </c>
      <c r="CD215" s="1">
        <v>254.6</v>
      </c>
      <c r="CE215" s="1">
        <v>526</v>
      </c>
      <c r="CF215" s="1">
        <v>430</v>
      </c>
      <c r="CG215" s="1">
        <v>1.2232558139534884</v>
      </c>
      <c r="CH215">
        <v>98.7</v>
      </c>
      <c r="CI215">
        <v>14396</v>
      </c>
      <c r="CJ215" s="101">
        <v>1</v>
      </c>
      <c r="CK215" s="101">
        <v>-1</v>
      </c>
      <c r="CL215" s="1" t="s">
        <v>618</v>
      </c>
      <c r="CM215" s="1">
        <v>54.2</v>
      </c>
      <c r="CN215" s="14" t="s">
        <v>618</v>
      </c>
      <c r="CO215" s="14">
        <v>66.300000000000097</v>
      </c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</row>
    <row r="216" spans="1:176" s="12" customFormat="1">
      <c r="A216" s="1">
        <v>2013</v>
      </c>
      <c r="B216" s="1">
        <v>5</v>
      </c>
      <c r="C216" s="24">
        <v>41585</v>
      </c>
      <c r="D216" s="1">
        <v>255.6</v>
      </c>
      <c r="E216" s="1">
        <v>258.39999999999998</v>
      </c>
      <c r="F216" s="1">
        <v>254.4</v>
      </c>
      <c r="G216" s="1">
        <v>258</v>
      </c>
      <c r="H216" s="1">
        <v>94.2</v>
      </c>
      <c r="I216" s="1">
        <v>0</v>
      </c>
      <c r="J216" s="8"/>
      <c r="K216" s="8"/>
      <c r="L216" s="142"/>
      <c r="M216" s="142"/>
      <c r="N216" s="27">
        <v>3.9999999999999716</v>
      </c>
      <c r="O216" s="27">
        <v>257.8</v>
      </c>
      <c r="P216" s="27">
        <v>253</v>
      </c>
      <c r="Q216" s="27" t="s">
        <v>618</v>
      </c>
      <c r="R216" s="27" t="s">
        <v>254</v>
      </c>
      <c r="S216" s="27" t="s">
        <v>618</v>
      </c>
      <c r="T216" s="27">
        <v>-1.8999999999999488</v>
      </c>
      <c r="U216" s="27" t="s">
        <v>618</v>
      </c>
      <c r="V216" s="158">
        <v>-1.8999999999999488</v>
      </c>
      <c r="W216" s="27">
        <v>113.2</v>
      </c>
      <c r="X216" s="27">
        <v>115.6</v>
      </c>
      <c r="Y216" s="27">
        <v>-2.3999999999999773</v>
      </c>
      <c r="Z216" s="29">
        <v>94.75</v>
      </c>
      <c r="AA216" s="139">
        <v>2.4</v>
      </c>
      <c r="AB216" s="151">
        <v>1.4976465554129126E-2</v>
      </c>
      <c r="AC216" s="136" t="s">
        <v>253</v>
      </c>
      <c r="AD216" s="136">
        <v>12.7</v>
      </c>
      <c r="AE216" s="136" t="s">
        <v>618</v>
      </c>
      <c r="AF216" s="136" t="s">
        <v>618</v>
      </c>
      <c r="AG216" s="136">
        <v>0</v>
      </c>
      <c r="AH216" s="136">
        <v>53.099999999999909</v>
      </c>
      <c r="AI216" s="136">
        <v>-2.5</v>
      </c>
      <c r="AJ216" s="127">
        <v>255.1</v>
      </c>
      <c r="AK216" s="127">
        <v>255.8</v>
      </c>
      <c r="AL216" s="127">
        <v>254.2</v>
      </c>
      <c r="AM216" s="127">
        <v>255.2</v>
      </c>
      <c r="AN216" s="127">
        <v>257.375</v>
      </c>
      <c r="AO216" s="127">
        <v>2.4000000000000057</v>
      </c>
      <c r="AP216" s="127">
        <v>-0.20000000000000567</v>
      </c>
      <c r="AQ216" s="14">
        <v>98.000000000000085</v>
      </c>
      <c r="AR216" s="127" t="s">
        <v>618</v>
      </c>
      <c r="AS216" s="14">
        <v>6.0999999999989996</v>
      </c>
      <c r="AT216" s="1">
        <v>257.89999999999998</v>
      </c>
      <c r="AU216" s="1">
        <v>258.2</v>
      </c>
      <c r="AV216" s="1">
        <v>257.7</v>
      </c>
      <c r="AW216" s="1">
        <v>257.89999999999998</v>
      </c>
      <c r="AX216" s="1">
        <v>257.89999999999998</v>
      </c>
      <c r="AY216" s="1">
        <v>258.2</v>
      </c>
      <c r="AZ216" s="1">
        <v>257.60000000000002</v>
      </c>
      <c r="BA216" s="1">
        <v>258</v>
      </c>
      <c r="BB216" s="8"/>
      <c r="BC216" s="8"/>
      <c r="BD216" s="62"/>
      <c r="BE216" s="62"/>
      <c r="BF216" s="8"/>
      <c r="BG216" s="8"/>
      <c r="BH216" s="62"/>
      <c r="BI216" s="62"/>
      <c r="BJ216" s="165"/>
      <c r="BK216" s="165"/>
      <c r="BL216" s="164"/>
      <c r="BM216" s="164"/>
      <c r="BN216" s="8"/>
      <c r="BO216" s="8"/>
      <c r="BP216" s="62"/>
      <c r="BQ216" s="62"/>
      <c r="BR216" s="1"/>
      <c r="BS216" s="1"/>
      <c r="BT216" s="1"/>
      <c r="BU216" s="1"/>
      <c r="BV216" s="86"/>
      <c r="BW216" s="1"/>
      <c r="BX216" s="1"/>
      <c r="BY216" s="1"/>
      <c r="BZ216" s="1"/>
      <c r="CA216" s="1"/>
      <c r="CB216" s="1"/>
      <c r="CC216" s="86">
        <v>81.400000000000006</v>
      </c>
      <c r="CD216" s="1">
        <v>255</v>
      </c>
      <c r="CE216" s="1">
        <v>583</v>
      </c>
      <c r="CF216" s="1">
        <v>501</v>
      </c>
      <c r="CG216" s="1">
        <v>1.1636726546906189</v>
      </c>
      <c r="CH216">
        <v>98.043000000000006</v>
      </c>
      <c r="CI216">
        <v>14011</v>
      </c>
      <c r="CJ216" s="101">
        <v>1</v>
      </c>
      <c r="CK216" s="101">
        <v>-1</v>
      </c>
      <c r="CL216" s="1" t="s">
        <v>618</v>
      </c>
      <c r="CM216" s="1">
        <v>54.2</v>
      </c>
      <c r="CN216" s="14" t="s">
        <v>618</v>
      </c>
      <c r="CO216" s="14">
        <v>66.300000000000097</v>
      </c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</row>
    <row r="217" spans="1:176" s="12" customFormat="1">
      <c r="A217" s="1">
        <v>2013</v>
      </c>
      <c r="B217" s="1">
        <v>6</v>
      </c>
      <c r="C217" s="24">
        <v>41586</v>
      </c>
      <c r="D217" s="1">
        <v>255.9</v>
      </c>
      <c r="E217" s="1">
        <v>259.39999999999998</v>
      </c>
      <c r="F217" s="1">
        <v>255.2</v>
      </c>
      <c r="G217" s="1">
        <v>257</v>
      </c>
      <c r="H217" s="1">
        <v>94.6</v>
      </c>
      <c r="I217" s="1">
        <v>0</v>
      </c>
      <c r="J217" s="8"/>
      <c r="K217" s="8"/>
      <c r="L217" s="142"/>
      <c r="M217" s="142"/>
      <c r="N217" s="27">
        <v>4.1999999999999886</v>
      </c>
      <c r="O217" s="27">
        <v>262</v>
      </c>
      <c r="P217" s="27">
        <v>254</v>
      </c>
      <c r="Q217" s="27" t="s">
        <v>618</v>
      </c>
      <c r="R217" s="27" t="s">
        <v>618</v>
      </c>
      <c r="S217" s="27" t="s">
        <v>618</v>
      </c>
      <c r="T217" s="27" t="s">
        <v>618</v>
      </c>
      <c r="U217" s="27" t="s">
        <v>618</v>
      </c>
      <c r="V217" s="158">
        <v>0</v>
      </c>
      <c r="W217" s="27">
        <v>113.2</v>
      </c>
      <c r="X217" s="27">
        <v>115.6</v>
      </c>
      <c r="Y217" s="27">
        <v>-2.3999999999999773</v>
      </c>
      <c r="Z217" s="29">
        <v>94.18</v>
      </c>
      <c r="AA217" s="139">
        <v>2.5</v>
      </c>
      <c r="AB217" s="151">
        <v>7.1669477234400647E-3</v>
      </c>
      <c r="AC217" s="136" t="s">
        <v>255</v>
      </c>
      <c r="AD217" s="136">
        <v>12.9</v>
      </c>
      <c r="AE217" s="136">
        <v>1.1999999999999886</v>
      </c>
      <c r="AF217" s="136" t="s">
        <v>618</v>
      </c>
      <c r="AG217" s="136">
        <v>1.1999999999999886</v>
      </c>
      <c r="AH217" s="136">
        <v>54.299999999999898</v>
      </c>
      <c r="AI217" s="136">
        <v>-1.3000000000000114</v>
      </c>
      <c r="AJ217" s="127">
        <v>257.89999999999998</v>
      </c>
      <c r="AK217" s="127">
        <v>258.2</v>
      </c>
      <c r="AL217" s="127">
        <v>255.2</v>
      </c>
      <c r="AM217" s="127">
        <v>256.3</v>
      </c>
      <c r="AN217" s="127">
        <v>256.8</v>
      </c>
      <c r="AO217" s="127">
        <v>1.0999999999999943</v>
      </c>
      <c r="AP217" s="127">
        <v>1.0000000000000113</v>
      </c>
      <c r="AQ217" s="14">
        <v>99.000000000000099</v>
      </c>
      <c r="AR217" s="127" t="s">
        <v>618</v>
      </c>
      <c r="AS217" s="14">
        <v>6.0999999999989996</v>
      </c>
      <c r="AT217" s="1">
        <v>257.60000000000002</v>
      </c>
      <c r="AU217" s="1">
        <v>257.7</v>
      </c>
      <c r="AV217" s="1">
        <v>256.8</v>
      </c>
      <c r="AW217" s="1">
        <v>257.10000000000002</v>
      </c>
      <c r="AX217" s="1">
        <v>257.60000000000002</v>
      </c>
      <c r="AY217" s="1">
        <v>258.7</v>
      </c>
      <c r="AZ217" s="1">
        <v>256.8</v>
      </c>
      <c r="BA217" s="1">
        <v>257.60000000000002</v>
      </c>
      <c r="BB217" s="8"/>
      <c r="BC217" s="8"/>
      <c r="BD217" s="62"/>
      <c r="BE217" s="62"/>
      <c r="BF217" s="8"/>
      <c r="BG217" s="8"/>
      <c r="BH217" s="62"/>
      <c r="BI217" s="62"/>
      <c r="BJ217" s="165"/>
      <c r="BK217" s="165"/>
      <c r="BL217" s="164"/>
      <c r="BM217" s="164"/>
      <c r="BN217" s="8"/>
      <c r="BO217" s="8"/>
      <c r="BP217" s="62"/>
      <c r="BQ217" s="62"/>
      <c r="BR217" s="1"/>
      <c r="BS217" s="1"/>
      <c r="BT217" s="1"/>
      <c r="BU217" s="1"/>
      <c r="BV217" s="86"/>
      <c r="BW217" s="1"/>
      <c r="BX217" s="1"/>
      <c r="BY217" s="1"/>
      <c r="BZ217" s="1"/>
      <c r="CA217" s="1"/>
      <c r="CB217" s="1"/>
      <c r="CC217" s="86">
        <v>81.5</v>
      </c>
      <c r="CD217" s="1">
        <v>255.6</v>
      </c>
      <c r="CE217" s="1">
        <v>690</v>
      </c>
      <c r="CF217" s="1">
        <v>443</v>
      </c>
      <c r="CG217" s="1">
        <v>1.5575620767494356</v>
      </c>
      <c r="CH217">
        <v>99.222999999999999</v>
      </c>
      <c r="CI217">
        <v>14257</v>
      </c>
      <c r="CJ217" s="101">
        <v>1</v>
      </c>
      <c r="CK217" s="101">
        <v>-1</v>
      </c>
      <c r="CL217" s="1" t="s">
        <v>618</v>
      </c>
      <c r="CM217" s="1">
        <v>54.2</v>
      </c>
      <c r="CN217" s="14" t="s">
        <v>618</v>
      </c>
      <c r="CO217" s="14">
        <v>66.300000000000097</v>
      </c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</row>
    <row r="218" spans="1:176" s="12" customFormat="1">
      <c r="A218" s="1">
        <v>2013</v>
      </c>
      <c r="B218" s="1">
        <v>2</v>
      </c>
      <c r="C218" s="24">
        <v>41589</v>
      </c>
      <c r="D218" s="1">
        <v>259.5</v>
      </c>
      <c r="E218" s="1">
        <v>262.2</v>
      </c>
      <c r="F218" s="1">
        <v>257.8</v>
      </c>
      <c r="G218" s="1">
        <v>259.39999999999998</v>
      </c>
      <c r="H218" s="1">
        <v>95.08</v>
      </c>
      <c r="I218" s="1">
        <v>0</v>
      </c>
      <c r="J218" s="8"/>
      <c r="K218" s="8"/>
      <c r="L218" s="142"/>
      <c r="M218" s="142"/>
      <c r="N218" s="27">
        <v>4.3999999999999773</v>
      </c>
      <c r="O218" s="27">
        <v>261.2</v>
      </c>
      <c r="P218" s="27">
        <v>252.8</v>
      </c>
      <c r="Q218" s="27" t="s">
        <v>618</v>
      </c>
      <c r="R218" s="27" t="s">
        <v>254</v>
      </c>
      <c r="S218" s="27" t="s">
        <v>618</v>
      </c>
      <c r="T218" s="27">
        <v>-2.0999999999999659</v>
      </c>
      <c r="U218" s="27" t="s">
        <v>618</v>
      </c>
      <c r="V218" s="158">
        <v>-2.0999999999999659</v>
      </c>
      <c r="W218" s="27">
        <v>111.1</v>
      </c>
      <c r="X218" s="27">
        <v>115.6</v>
      </c>
      <c r="Y218" s="27">
        <v>-4.4999999999999432</v>
      </c>
      <c r="Z218" s="29">
        <v>94.54</v>
      </c>
      <c r="AA218" s="139">
        <v>2.6</v>
      </c>
      <c r="AB218" s="151">
        <v>4.2462845010615702E-3</v>
      </c>
      <c r="AC218" s="136" t="s">
        <v>253</v>
      </c>
      <c r="AD218" s="136">
        <v>12.8</v>
      </c>
      <c r="AE218" s="136" t="s">
        <v>618</v>
      </c>
      <c r="AF218" s="136" t="s">
        <v>618</v>
      </c>
      <c r="AG218" s="136">
        <v>0</v>
      </c>
      <c r="AH218" s="136">
        <v>54.299999999999898</v>
      </c>
      <c r="AI218" s="136">
        <v>-1.3000000000000114</v>
      </c>
      <c r="AJ218" s="127">
        <v>257.60000000000002</v>
      </c>
      <c r="AK218" s="127">
        <v>261.7</v>
      </c>
      <c r="AL218" s="127">
        <v>256.8</v>
      </c>
      <c r="AM218" s="127">
        <v>260.89999999999998</v>
      </c>
      <c r="AN218" s="127">
        <v>256.92500000000001</v>
      </c>
      <c r="AO218" s="127">
        <v>0.10000000000002274</v>
      </c>
      <c r="AP218" s="127">
        <v>-2.8999999999999657</v>
      </c>
      <c r="AQ218" s="14">
        <v>96.100000000000136</v>
      </c>
      <c r="AR218" s="127" t="s">
        <v>618</v>
      </c>
      <c r="AS218" s="14">
        <v>6.0999999999989996</v>
      </c>
      <c r="AT218" s="1">
        <v>258.8</v>
      </c>
      <c r="AU218" s="1">
        <v>258.8</v>
      </c>
      <c r="AV218" s="1">
        <v>257.60000000000002</v>
      </c>
      <c r="AW218" s="1">
        <v>257.8</v>
      </c>
      <c r="AX218" s="1">
        <v>258.8</v>
      </c>
      <c r="AY218" s="1">
        <v>258.8</v>
      </c>
      <c r="AZ218" s="1">
        <v>257.60000000000002</v>
      </c>
      <c r="BA218" s="1">
        <v>258.10000000000002</v>
      </c>
      <c r="BB218" s="8"/>
      <c r="BC218" s="8"/>
      <c r="BD218" s="62"/>
      <c r="BE218" s="62"/>
      <c r="BF218" s="8"/>
      <c r="BG218" s="8"/>
      <c r="BH218" s="62"/>
      <c r="BI218" s="62"/>
      <c r="BJ218" s="165"/>
      <c r="BK218" s="165"/>
      <c r="BL218" s="164"/>
      <c r="BM218" s="164"/>
      <c r="BN218" s="8"/>
      <c r="BO218" s="8"/>
      <c r="BP218" s="62"/>
      <c r="BQ218" s="62"/>
      <c r="BR218" s="1"/>
      <c r="BS218" s="1"/>
      <c r="BT218" s="1"/>
      <c r="BU218" s="1"/>
      <c r="BV218" s="86"/>
      <c r="BW218" s="1"/>
      <c r="BX218" s="1"/>
      <c r="BY218" s="1"/>
      <c r="BZ218" s="1"/>
      <c r="CA218" s="1"/>
      <c r="CB218" s="1"/>
      <c r="CC218" s="86">
        <v>82.2</v>
      </c>
      <c r="CD218" s="1">
        <v>260.3</v>
      </c>
      <c r="CE218" s="1">
        <v>726</v>
      </c>
      <c r="CF218" s="1">
        <v>489</v>
      </c>
      <c r="CG218" s="1">
        <v>1.4846625766871167</v>
      </c>
      <c r="CH218">
        <v>99.21</v>
      </c>
      <c r="CI218">
        <v>14322</v>
      </c>
      <c r="CJ218" s="101">
        <v>1</v>
      </c>
      <c r="CK218" s="101">
        <v>-1</v>
      </c>
      <c r="CL218" s="1" t="s">
        <v>618</v>
      </c>
      <c r="CM218" s="1">
        <v>54.2</v>
      </c>
      <c r="CN218" s="14" t="s">
        <v>618</v>
      </c>
      <c r="CO218" s="14">
        <v>66.300000000000097</v>
      </c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</row>
    <row r="219" spans="1:176" s="12" customFormat="1">
      <c r="A219" s="1">
        <v>2013</v>
      </c>
      <c r="B219" s="1">
        <v>3</v>
      </c>
      <c r="C219" s="24">
        <v>41590</v>
      </c>
      <c r="D219" s="1">
        <v>259.10000000000002</v>
      </c>
      <c r="E219" s="1">
        <v>260.60000000000002</v>
      </c>
      <c r="F219" s="1">
        <v>256</v>
      </c>
      <c r="G219" s="1">
        <v>258.89999999999998</v>
      </c>
      <c r="H219" s="1">
        <v>93.07</v>
      </c>
      <c r="I219" s="1">
        <v>0</v>
      </c>
      <c r="J219" s="8"/>
      <c r="K219" s="8"/>
      <c r="L219" s="142"/>
      <c r="M219" s="142"/>
      <c r="N219" s="27">
        <v>4.6000000000000227</v>
      </c>
      <c r="O219" s="27">
        <v>263.8</v>
      </c>
      <c r="P219" s="27">
        <v>255</v>
      </c>
      <c r="Q219" s="27" t="s">
        <v>618</v>
      </c>
      <c r="R219" s="27" t="s">
        <v>618</v>
      </c>
      <c r="S219" s="27" t="s">
        <v>618</v>
      </c>
      <c r="T219" s="27" t="s">
        <v>618</v>
      </c>
      <c r="U219" s="27" t="s">
        <v>618</v>
      </c>
      <c r="V219" s="158">
        <v>0</v>
      </c>
      <c r="W219" s="27">
        <v>111.1</v>
      </c>
      <c r="X219" s="27">
        <v>115.6</v>
      </c>
      <c r="Y219" s="27">
        <v>-4.4999999999999432</v>
      </c>
      <c r="Z219" s="29">
        <v>94.87</v>
      </c>
      <c r="AA219" s="139">
        <v>2.8</v>
      </c>
      <c r="AB219" s="151">
        <v>5.0739957716703366E-3</v>
      </c>
      <c r="AC219" s="136" t="s">
        <v>253</v>
      </c>
      <c r="AD219" s="136">
        <v>12.9</v>
      </c>
      <c r="AE219" s="136" t="s">
        <v>618</v>
      </c>
      <c r="AF219" s="136">
        <v>-0.69999999999998863</v>
      </c>
      <c r="AG219" s="136">
        <v>-0.69999999999998863</v>
      </c>
      <c r="AH219" s="136">
        <v>53.599999999999909</v>
      </c>
      <c r="AI219" s="136">
        <v>-2</v>
      </c>
      <c r="AJ219" s="127">
        <v>258.8</v>
      </c>
      <c r="AK219" s="127">
        <v>260</v>
      </c>
      <c r="AL219" s="127">
        <v>257.60000000000002</v>
      </c>
      <c r="AM219" s="127">
        <v>259.5</v>
      </c>
      <c r="AN219" s="127">
        <v>257.97500000000002</v>
      </c>
      <c r="AO219" s="127">
        <v>0.20000000000004547</v>
      </c>
      <c r="AP219" s="127">
        <v>-3.1000000000000112</v>
      </c>
      <c r="AQ219" s="14">
        <v>93.000000000000128</v>
      </c>
      <c r="AR219" s="127" t="s">
        <v>618</v>
      </c>
      <c r="AS219" s="14">
        <v>6.0999999999989996</v>
      </c>
      <c r="AT219" s="1">
        <v>258.7</v>
      </c>
      <c r="AU219" s="1">
        <v>261.2</v>
      </c>
      <c r="AV219" s="1">
        <v>258.7</v>
      </c>
      <c r="AW219" s="1">
        <v>260.5</v>
      </c>
      <c r="AX219" s="1">
        <v>258.7</v>
      </c>
      <c r="AY219" s="1">
        <v>261.2</v>
      </c>
      <c r="AZ219" s="1">
        <v>258.7</v>
      </c>
      <c r="BA219" s="1">
        <v>259.10000000000002</v>
      </c>
      <c r="BB219" s="8"/>
      <c r="BC219" s="8"/>
      <c r="BD219" s="62"/>
      <c r="BE219" s="62"/>
      <c r="BF219" s="8"/>
      <c r="BG219" s="8"/>
      <c r="BH219" s="62"/>
      <c r="BI219" s="62"/>
      <c r="BJ219" s="165"/>
      <c r="BK219" s="165"/>
      <c r="BL219" s="164"/>
      <c r="BM219" s="164"/>
      <c r="BN219" s="8"/>
      <c r="BO219" s="8"/>
      <c r="BP219" s="62"/>
      <c r="BQ219" s="62"/>
      <c r="BR219" s="1"/>
      <c r="BS219" s="1"/>
      <c r="BT219" s="1"/>
      <c r="BU219" s="1"/>
      <c r="BV219" s="86"/>
      <c r="BW219" s="1"/>
      <c r="BX219" s="1"/>
      <c r="BY219" s="1"/>
      <c r="BZ219" s="1"/>
      <c r="CA219" s="1"/>
      <c r="CB219" s="1"/>
      <c r="CC219" s="86">
        <v>82.15</v>
      </c>
      <c r="CD219" s="1">
        <v>258.8</v>
      </c>
      <c r="CE219" s="1">
        <v>686</v>
      </c>
      <c r="CF219" s="1">
        <v>702</v>
      </c>
      <c r="CG219" s="1">
        <v>0.97720797720797725</v>
      </c>
      <c r="CH219">
        <v>99.67</v>
      </c>
      <c r="CI219">
        <v>14602</v>
      </c>
      <c r="CJ219" s="101">
        <v>1</v>
      </c>
      <c r="CK219" s="101">
        <v>1</v>
      </c>
      <c r="CL219" s="1" t="s">
        <v>618</v>
      </c>
      <c r="CM219" s="1">
        <v>54.2</v>
      </c>
      <c r="CN219" s="14" t="s">
        <v>618</v>
      </c>
      <c r="CO219" s="14">
        <v>66.300000000000097</v>
      </c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</row>
    <row r="220" spans="1:176" s="12" customFormat="1">
      <c r="A220" s="1">
        <v>2013</v>
      </c>
      <c r="B220" s="1">
        <v>4</v>
      </c>
      <c r="C220" s="24">
        <v>41591</v>
      </c>
      <c r="D220" s="1">
        <v>257.2</v>
      </c>
      <c r="E220" s="1">
        <v>259.89999999999998</v>
      </c>
      <c r="F220" s="1">
        <v>256.5</v>
      </c>
      <c r="G220" s="1">
        <v>258.7</v>
      </c>
      <c r="H220" s="1">
        <v>93.6</v>
      </c>
      <c r="I220" s="1">
        <v>0</v>
      </c>
      <c r="J220" s="8"/>
      <c r="K220" s="8"/>
      <c r="L220" s="142"/>
      <c r="M220" s="142"/>
      <c r="N220" s="27">
        <v>3.3999999999999773</v>
      </c>
      <c r="O220" s="27">
        <v>263.5</v>
      </c>
      <c r="P220" s="27">
        <v>254.3</v>
      </c>
      <c r="Q220" s="27" t="s">
        <v>618</v>
      </c>
      <c r="R220" s="27" t="s">
        <v>618</v>
      </c>
      <c r="S220" s="27" t="s">
        <v>618</v>
      </c>
      <c r="T220" s="27" t="s">
        <v>618</v>
      </c>
      <c r="U220" s="27" t="s">
        <v>618</v>
      </c>
      <c r="V220" s="158">
        <v>0</v>
      </c>
      <c r="W220" s="27">
        <v>111.1</v>
      </c>
      <c r="X220" s="27">
        <v>115.6</v>
      </c>
      <c r="Y220" s="27">
        <v>-4.4999999999999432</v>
      </c>
      <c r="Z220" s="29">
        <v>93.37</v>
      </c>
      <c r="AA220" s="139">
        <v>2</v>
      </c>
      <c r="AB220" s="151">
        <v>2.1140092553639134E-2</v>
      </c>
      <c r="AC220" s="136" t="s">
        <v>255</v>
      </c>
      <c r="AD220" s="136">
        <v>12.9</v>
      </c>
      <c r="AE220" s="136" t="s">
        <v>618</v>
      </c>
      <c r="AF220" s="136" t="s">
        <v>618</v>
      </c>
      <c r="AG220" s="136">
        <v>0</v>
      </c>
      <c r="AH220" s="136">
        <v>53.599999999999909</v>
      </c>
      <c r="AI220" s="136">
        <v>-2</v>
      </c>
      <c r="AJ220" s="127">
        <v>258.7</v>
      </c>
      <c r="AK220" s="127">
        <v>261.2</v>
      </c>
      <c r="AL220" s="127">
        <v>256.5</v>
      </c>
      <c r="AM220" s="127">
        <v>258.3</v>
      </c>
      <c r="AN220" s="127">
        <v>258.75</v>
      </c>
      <c r="AO220" s="127">
        <v>1.5</v>
      </c>
      <c r="AP220" s="127" t="s">
        <v>618</v>
      </c>
      <c r="AQ220" s="14">
        <v>93.000000000000128</v>
      </c>
      <c r="AR220" s="127" t="s">
        <v>618</v>
      </c>
      <c r="AS220" s="14">
        <v>6.0999999999989996</v>
      </c>
      <c r="AT220" s="1">
        <v>258</v>
      </c>
      <c r="AU220" s="1">
        <v>259.3</v>
      </c>
      <c r="AV220" s="1">
        <v>257.60000000000002</v>
      </c>
      <c r="AW220" s="1">
        <v>258.5</v>
      </c>
      <c r="AX220" s="1">
        <v>258</v>
      </c>
      <c r="AY220" s="1">
        <v>259.3</v>
      </c>
      <c r="AZ220" s="1">
        <v>257.60000000000002</v>
      </c>
      <c r="BA220" s="1">
        <v>258.89999999999998</v>
      </c>
      <c r="BB220" s="8"/>
      <c r="BC220" s="8"/>
      <c r="BD220" s="62"/>
      <c r="BE220" s="62"/>
      <c r="BF220" s="8"/>
      <c r="BG220" s="8"/>
      <c r="BH220" s="62"/>
      <c r="BI220" s="62"/>
      <c r="BJ220" s="165"/>
      <c r="BK220" s="165"/>
      <c r="BL220" s="164"/>
      <c r="BM220" s="164"/>
      <c r="BN220" s="8"/>
      <c r="BO220" s="8"/>
      <c r="BP220" s="62"/>
      <c r="BQ220" s="62"/>
      <c r="BR220" s="1"/>
      <c r="BS220" s="1"/>
      <c r="BT220" s="1"/>
      <c r="BU220" s="1"/>
      <c r="BV220" s="86"/>
      <c r="BW220" s="1"/>
      <c r="BX220" s="1"/>
      <c r="BY220" s="1"/>
      <c r="BZ220" s="1"/>
      <c r="CA220" s="1"/>
      <c r="CB220" s="1"/>
      <c r="CC220" s="86">
        <v>83.7</v>
      </c>
      <c r="CD220" s="1">
        <v>258</v>
      </c>
      <c r="CE220" s="1">
        <v>497</v>
      </c>
      <c r="CF220" s="1">
        <v>470</v>
      </c>
      <c r="CG220" s="1">
        <v>1.0574468085106383</v>
      </c>
      <c r="CH220">
        <v>99.276499999999999</v>
      </c>
      <c r="CI220">
        <v>14723</v>
      </c>
      <c r="CJ220" s="101">
        <v>1</v>
      </c>
      <c r="CK220" s="101">
        <v>1</v>
      </c>
      <c r="CL220" s="1">
        <v>-0.19999999999998863</v>
      </c>
      <c r="CM220" s="1">
        <v>54</v>
      </c>
      <c r="CN220" s="14">
        <v>-0.80000000000001137</v>
      </c>
      <c r="CO220" s="14">
        <v>65.500000000000085</v>
      </c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</row>
    <row r="221" spans="1:176" s="12" customFormat="1">
      <c r="A221" s="1">
        <v>2013</v>
      </c>
      <c r="B221" s="1">
        <v>5</v>
      </c>
      <c r="C221" s="24">
        <v>41592</v>
      </c>
      <c r="D221" s="1">
        <v>257.8</v>
      </c>
      <c r="E221" s="1">
        <v>260</v>
      </c>
      <c r="F221" s="1">
        <v>257.8</v>
      </c>
      <c r="G221" s="1">
        <v>259</v>
      </c>
      <c r="H221" s="1">
        <v>93.92</v>
      </c>
      <c r="I221" s="1">
        <v>0</v>
      </c>
      <c r="J221" s="8"/>
      <c r="K221" s="8"/>
      <c r="L221" s="142"/>
      <c r="M221" s="142"/>
      <c r="N221" s="27">
        <v>2.1999999999999886</v>
      </c>
      <c r="O221" s="27">
        <v>262.10000000000002</v>
      </c>
      <c r="P221" s="27">
        <v>255.3</v>
      </c>
      <c r="Q221" s="27" t="s">
        <v>618</v>
      </c>
      <c r="R221" s="27" t="s">
        <v>618</v>
      </c>
      <c r="S221" s="27" t="s">
        <v>618</v>
      </c>
      <c r="T221" s="27" t="s">
        <v>618</v>
      </c>
      <c r="U221" s="27" t="s">
        <v>618</v>
      </c>
      <c r="V221" s="158">
        <v>0</v>
      </c>
      <c r="W221" s="27">
        <v>111.1</v>
      </c>
      <c r="X221" s="27">
        <v>115.6</v>
      </c>
      <c r="Y221" s="27">
        <v>-4.4999999999999432</v>
      </c>
      <c r="Z221" s="29">
        <v>93.9</v>
      </c>
      <c r="AA221" s="139">
        <v>1.3</v>
      </c>
      <c r="AB221" s="151">
        <v>5.6946384441818321E-3</v>
      </c>
      <c r="AC221" s="136" t="s">
        <v>253</v>
      </c>
      <c r="AD221" s="136">
        <v>12.9</v>
      </c>
      <c r="AE221" s="136" t="s">
        <v>618</v>
      </c>
      <c r="AF221" s="136" t="s">
        <v>618</v>
      </c>
      <c r="AG221" s="136">
        <v>0</v>
      </c>
      <c r="AH221" s="136">
        <v>53.599999999999909</v>
      </c>
      <c r="AI221" s="136">
        <v>-2</v>
      </c>
      <c r="AJ221" s="127">
        <v>258</v>
      </c>
      <c r="AK221" s="127">
        <v>259.7</v>
      </c>
      <c r="AL221" s="127">
        <v>257.60000000000002</v>
      </c>
      <c r="AM221" s="127">
        <v>258.60000000000002</v>
      </c>
      <c r="AN221" s="127">
        <v>259.32499999999999</v>
      </c>
      <c r="AO221" s="127">
        <v>1.1999999999999886</v>
      </c>
      <c r="AP221" s="127" t="s">
        <v>618</v>
      </c>
      <c r="AQ221" s="14">
        <v>93.000000000000128</v>
      </c>
      <c r="AR221" s="127" t="s">
        <v>618</v>
      </c>
      <c r="AS221" s="14">
        <v>6.0999999999989996</v>
      </c>
      <c r="AT221" s="1">
        <v>259.5</v>
      </c>
      <c r="AU221" s="1">
        <v>259.7</v>
      </c>
      <c r="AV221" s="1">
        <v>259.2</v>
      </c>
      <c r="AW221" s="1">
        <v>259.39999999999998</v>
      </c>
      <c r="AX221" s="1">
        <v>259.5</v>
      </c>
      <c r="AY221" s="1">
        <v>260</v>
      </c>
      <c r="AZ221" s="1">
        <v>259.2</v>
      </c>
      <c r="BA221" s="1">
        <v>259.8</v>
      </c>
      <c r="BB221" s="8"/>
      <c r="BC221" s="8"/>
      <c r="BD221" s="62"/>
      <c r="BE221" s="62"/>
      <c r="BF221" s="8"/>
      <c r="BG221" s="8"/>
      <c r="BH221" s="62"/>
      <c r="BI221" s="62"/>
      <c r="BJ221" s="165"/>
      <c r="BK221" s="165"/>
      <c r="BL221" s="164"/>
      <c r="BM221" s="164"/>
      <c r="BN221" s="8"/>
      <c r="BO221" s="8"/>
      <c r="BP221" s="62"/>
      <c r="BQ221" s="62"/>
      <c r="BR221" s="1"/>
      <c r="BS221" s="1"/>
      <c r="BT221" s="1"/>
      <c r="BU221" s="1"/>
      <c r="BV221" s="86"/>
      <c r="BW221" s="1"/>
      <c r="BX221" s="1"/>
      <c r="BY221" s="1"/>
      <c r="BZ221" s="1"/>
      <c r="CA221" s="1"/>
      <c r="CB221" s="1"/>
      <c r="CC221" s="86">
        <v>84</v>
      </c>
      <c r="CD221" s="1">
        <v>258.60000000000002</v>
      </c>
      <c r="CE221" s="1">
        <v>639</v>
      </c>
      <c r="CF221" s="1">
        <v>371</v>
      </c>
      <c r="CG221" s="1">
        <v>1.7223719676549865</v>
      </c>
      <c r="CH221">
        <v>100.07</v>
      </c>
      <c r="CI221">
        <v>15068</v>
      </c>
      <c r="CJ221" s="101">
        <v>1</v>
      </c>
      <c r="CK221" s="101">
        <v>1</v>
      </c>
      <c r="CL221" s="1">
        <v>2</v>
      </c>
      <c r="CM221" s="1">
        <v>56</v>
      </c>
      <c r="CN221" s="14" t="s">
        <v>618</v>
      </c>
      <c r="CO221" s="14">
        <v>65.500000000000085</v>
      </c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</row>
    <row r="222" spans="1:176" s="12" customFormat="1">
      <c r="A222" s="1">
        <v>2013</v>
      </c>
      <c r="B222" s="1">
        <v>6</v>
      </c>
      <c r="C222" s="24">
        <v>41593</v>
      </c>
      <c r="D222" s="1">
        <v>261.5</v>
      </c>
      <c r="E222" s="1">
        <v>263.39999999999998</v>
      </c>
      <c r="F222" s="1">
        <v>260.60000000000002</v>
      </c>
      <c r="G222" s="1">
        <v>262.10000000000002</v>
      </c>
      <c r="H222" s="1">
        <v>93.93</v>
      </c>
      <c r="I222" s="1">
        <v>0</v>
      </c>
      <c r="J222" s="8"/>
      <c r="K222" s="8"/>
      <c r="L222" s="142"/>
      <c r="M222" s="142"/>
      <c r="N222" s="27">
        <v>2.7999999999999545</v>
      </c>
      <c r="O222" s="27">
        <v>261.2</v>
      </c>
      <c r="P222" s="27">
        <v>256.8</v>
      </c>
      <c r="Q222" s="27" t="s">
        <v>618</v>
      </c>
      <c r="R222" s="27" t="s">
        <v>618</v>
      </c>
      <c r="S222" s="27" t="s">
        <v>618</v>
      </c>
      <c r="T222" s="27" t="s">
        <v>618</v>
      </c>
      <c r="U222" s="27" t="s">
        <v>618</v>
      </c>
      <c r="V222" s="158">
        <v>0</v>
      </c>
      <c r="W222" s="27">
        <v>111.1</v>
      </c>
      <c r="X222" s="27">
        <v>115.6</v>
      </c>
      <c r="Y222" s="27">
        <v>-4.4999999999999432</v>
      </c>
      <c r="Z222" s="29">
        <v>93.6</v>
      </c>
      <c r="AA222" s="139">
        <v>1.7</v>
      </c>
      <c r="AB222" s="151">
        <v>3.4188034188034067E-3</v>
      </c>
      <c r="AC222" s="136" t="s">
        <v>253</v>
      </c>
      <c r="AD222" s="136">
        <v>12.9</v>
      </c>
      <c r="AE222" s="136" t="s">
        <v>618</v>
      </c>
      <c r="AF222" s="136" t="s">
        <v>618</v>
      </c>
      <c r="AG222" s="136">
        <v>0</v>
      </c>
      <c r="AH222" s="136">
        <v>53.599999999999909</v>
      </c>
      <c r="AI222" s="136">
        <v>-2</v>
      </c>
      <c r="AJ222" s="127">
        <v>259.5</v>
      </c>
      <c r="AK222" s="127">
        <v>263</v>
      </c>
      <c r="AL222" s="127">
        <v>259.2</v>
      </c>
      <c r="AM222" s="127">
        <v>261.89999999999998</v>
      </c>
      <c r="AN222" s="127">
        <v>259.57499999999999</v>
      </c>
      <c r="AO222" s="127">
        <v>0.60000000000002274</v>
      </c>
      <c r="AP222" s="127">
        <v>-3.4000000000000226</v>
      </c>
      <c r="AQ222" s="14">
        <v>89.600000000000108</v>
      </c>
      <c r="AR222" s="127" t="s">
        <v>618</v>
      </c>
      <c r="AS222" s="14">
        <v>6.0999999999989996</v>
      </c>
      <c r="AT222" s="1">
        <v>259.39999999999998</v>
      </c>
      <c r="AU222" s="1">
        <v>259.5</v>
      </c>
      <c r="AV222" s="1">
        <v>258.5</v>
      </c>
      <c r="AW222" s="1">
        <v>259</v>
      </c>
      <c r="AX222" s="1">
        <v>259.39999999999998</v>
      </c>
      <c r="AY222" s="1">
        <v>259.5</v>
      </c>
      <c r="AZ222" s="1">
        <v>258.5</v>
      </c>
      <c r="BA222" s="1">
        <v>259</v>
      </c>
      <c r="BB222" s="8"/>
      <c r="BC222" s="8"/>
      <c r="BD222" s="62"/>
      <c r="BE222" s="62"/>
      <c r="BF222" s="8"/>
      <c r="BG222" s="8"/>
      <c r="BH222" s="62"/>
      <c r="BI222" s="62"/>
      <c r="BJ222" s="165"/>
      <c r="BK222" s="165"/>
      <c r="BL222" s="164"/>
      <c r="BM222" s="164"/>
      <c r="BN222" s="8"/>
      <c r="BO222" s="8"/>
      <c r="BP222" s="62"/>
      <c r="BQ222" s="62"/>
      <c r="BR222" s="1"/>
      <c r="BS222" s="1"/>
      <c r="BT222" s="1"/>
      <c r="BU222" s="1"/>
      <c r="BV222" s="86"/>
      <c r="BW222" s="1"/>
      <c r="BX222" s="1"/>
      <c r="BY222" s="1"/>
      <c r="BZ222" s="1"/>
      <c r="CA222" s="1"/>
      <c r="CB222" s="1"/>
      <c r="CC222" s="86">
        <v>82.6</v>
      </c>
      <c r="CD222" s="1">
        <v>262.10000000000002</v>
      </c>
      <c r="CE222" s="1">
        <v>547</v>
      </c>
      <c r="CF222" s="1">
        <v>405</v>
      </c>
      <c r="CG222" s="1">
        <v>1.3506172839506172</v>
      </c>
      <c r="CH222">
        <v>100.1545</v>
      </c>
      <c r="CI222">
        <v>15199</v>
      </c>
      <c r="CJ222" s="101">
        <v>1</v>
      </c>
      <c r="CK222" s="101">
        <v>1</v>
      </c>
      <c r="CL222" s="1">
        <v>0.5</v>
      </c>
      <c r="CM222" s="1">
        <v>56.5</v>
      </c>
      <c r="CN222" s="14">
        <v>2.1000000000000227</v>
      </c>
      <c r="CO222" s="14">
        <v>67.600000000000108</v>
      </c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</row>
    <row r="223" spans="1:176" s="12" customFormat="1">
      <c r="A223" s="1">
        <v>2013</v>
      </c>
      <c r="B223" s="1">
        <v>4</v>
      </c>
      <c r="C223" s="24">
        <v>41598</v>
      </c>
      <c r="D223" s="1">
        <v>259.89999999999998</v>
      </c>
      <c r="E223" s="1">
        <v>261</v>
      </c>
      <c r="F223" s="1">
        <v>258.60000000000002</v>
      </c>
      <c r="G223" s="1">
        <v>258.60000000000002</v>
      </c>
      <c r="H223" s="1">
        <v>93.74</v>
      </c>
      <c r="I223" s="1">
        <v>0</v>
      </c>
      <c r="J223" s="8"/>
      <c r="K223" s="8"/>
      <c r="L223" s="142"/>
      <c r="M223" s="142"/>
      <c r="N223" s="27">
        <v>2.3999999999999773</v>
      </c>
      <c r="O223" s="27">
        <v>264.89999999999998</v>
      </c>
      <c r="P223" s="27">
        <v>259.3</v>
      </c>
      <c r="Q223" s="27" t="s">
        <v>618</v>
      </c>
      <c r="R223" s="27" t="s">
        <v>618</v>
      </c>
      <c r="S223" s="27" t="s">
        <v>618</v>
      </c>
      <c r="T223" s="27" t="s">
        <v>618</v>
      </c>
      <c r="U223" s="27" t="s">
        <v>618</v>
      </c>
      <c r="V223" s="158">
        <v>0</v>
      </c>
      <c r="W223" s="27">
        <v>111.1</v>
      </c>
      <c r="X223" s="27">
        <v>115.6</v>
      </c>
      <c r="Y223" s="27">
        <v>-4.4999999999999432</v>
      </c>
      <c r="Z223" s="29">
        <v>94.13</v>
      </c>
      <c r="AA223" s="139">
        <v>1.4</v>
      </c>
      <c r="AB223" s="151">
        <v>1.0647359454862837E-4</v>
      </c>
      <c r="AC223" s="136">
        <v>0</v>
      </c>
      <c r="AD223" s="136">
        <v>13.1</v>
      </c>
      <c r="AE223" s="136" t="s">
        <v>618</v>
      </c>
      <c r="AF223" s="136" t="s">
        <v>618</v>
      </c>
      <c r="AG223" s="136">
        <v>0</v>
      </c>
      <c r="AH223" s="136">
        <v>53.599999999999909</v>
      </c>
      <c r="AI223" s="136">
        <v>-2</v>
      </c>
      <c r="AJ223" s="127">
        <v>259.39999999999998</v>
      </c>
      <c r="AK223" s="127">
        <v>261</v>
      </c>
      <c r="AL223" s="127">
        <v>258.5</v>
      </c>
      <c r="AM223" s="127">
        <v>259.5</v>
      </c>
      <c r="AN223" s="127">
        <v>259.57499999999999</v>
      </c>
      <c r="AO223" s="127">
        <v>1.2999999999999545</v>
      </c>
      <c r="AP223" s="127" t="s">
        <v>618</v>
      </c>
      <c r="AQ223" s="14">
        <v>89.600000000000108</v>
      </c>
      <c r="AR223" s="127" t="s">
        <v>618</v>
      </c>
      <c r="AS223" s="14">
        <v>6.0999999999989996</v>
      </c>
      <c r="AT223" s="1">
        <v>259</v>
      </c>
      <c r="AU223" s="1">
        <v>259.7</v>
      </c>
      <c r="AV223" s="1">
        <v>258.8</v>
      </c>
      <c r="AW223" s="1">
        <v>259.60000000000002</v>
      </c>
      <c r="AX223" s="1">
        <v>259</v>
      </c>
      <c r="AY223" s="1">
        <v>259.7</v>
      </c>
      <c r="AZ223" s="1">
        <v>258.8</v>
      </c>
      <c r="BA223" s="1">
        <v>259.2</v>
      </c>
      <c r="BB223" s="8"/>
      <c r="BC223" s="8"/>
      <c r="BD223" s="62"/>
      <c r="BE223" s="62"/>
      <c r="BF223" s="8"/>
      <c r="BG223" s="8"/>
      <c r="BH223" s="62"/>
      <c r="BI223" s="62"/>
      <c r="BJ223" s="165"/>
      <c r="BK223" s="165"/>
      <c r="BL223" s="164"/>
      <c r="BM223" s="164"/>
      <c r="BN223" s="8"/>
      <c r="BO223" s="8"/>
      <c r="BP223" s="62"/>
      <c r="BQ223" s="62"/>
      <c r="BR223" s="1"/>
      <c r="BS223" s="1"/>
      <c r="BT223" s="1"/>
      <c r="BU223" s="1"/>
      <c r="BV223" s="86"/>
      <c r="BW223" s="1"/>
      <c r="BX223" s="1"/>
      <c r="BY223" s="1"/>
      <c r="BZ223" s="1"/>
      <c r="CA223" s="1"/>
      <c r="CB223" s="1"/>
      <c r="CC223" s="86">
        <v>83.2</v>
      </c>
      <c r="CD223" s="1">
        <v>260.39999999999998</v>
      </c>
      <c r="CE223" s="1">
        <v>489</v>
      </c>
      <c r="CF223" s="1">
        <v>356</v>
      </c>
      <c r="CG223" s="1">
        <v>1.3735955056179776</v>
      </c>
      <c r="CH223">
        <v>100.0065</v>
      </c>
      <c r="CI223">
        <v>15157</v>
      </c>
      <c r="CJ223" s="101">
        <v>1</v>
      </c>
      <c r="CK223" s="101">
        <v>1</v>
      </c>
      <c r="CL223" s="1">
        <v>0</v>
      </c>
      <c r="CM223" s="1">
        <v>56.5</v>
      </c>
      <c r="CN223" s="14">
        <v>0.89999999999997726</v>
      </c>
      <c r="CO223" s="14">
        <v>68.500000000000085</v>
      </c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</row>
    <row r="224" spans="1:176" s="12" customFormat="1">
      <c r="A224" s="1">
        <v>2013</v>
      </c>
      <c r="B224" s="1">
        <v>5</v>
      </c>
      <c r="C224" s="24">
        <v>41599</v>
      </c>
      <c r="D224" s="1">
        <v>259</v>
      </c>
      <c r="E224" s="1">
        <v>259.8</v>
      </c>
      <c r="F224" s="1">
        <v>257.89999999999998</v>
      </c>
      <c r="G224" s="1">
        <v>258.5</v>
      </c>
      <c r="H224" s="1">
        <v>95.23</v>
      </c>
      <c r="I224" s="1">
        <v>0</v>
      </c>
      <c r="J224" s="8"/>
      <c r="K224" s="8"/>
      <c r="L224" s="142"/>
      <c r="M224" s="142"/>
      <c r="N224" s="27">
        <v>1.9000000000000341</v>
      </c>
      <c r="O224" s="27">
        <v>261</v>
      </c>
      <c r="P224" s="27">
        <v>256.2</v>
      </c>
      <c r="Q224" s="27" t="s">
        <v>618</v>
      </c>
      <c r="R224" s="27" t="s">
        <v>618</v>
      </c>
      <c r="S224" s="27" t="s">
        <v>618</v>
      </c>
      <c r="T224" s="27" t="s">
        <v>618</v>
      </c>
      <c r="U224" s="27" t="s">
        <v>618</v>
      </c>
      <c r="V224" s="158">
        <v>0</v>
      </c>
      <c r="W224" s="27">
        <v>111.1</v>
      </c>
      <c r="X224" s="27">
        <v>115.6</v>
      </c>
      <c r="Y224" s="27">
        <v>-4.4999999999999432</v>
      </c>
      <c r="Z224" s="29">
        <v>93.75</v>
      </c>
      <c r="AA224" s="139">
        <v>1.1000000000000001</v>
      </c>
      <c r="AB224" s="151">
        <v>2.0227829234538142E-3</v>
      </c>
      <c r="AC224" s="136">
        <v>0</v>
      </c>
      <c r="AD224" s="136">
        <v>12.9</v>
      </c>
      <c r="AE224" s="136" t="s">
        <v>618</v>
      </c>
      <c r="AF224" s="136" t="s">
        <v>618</v>
      </c>
      <c r="AG224" s="136">
        <v>0</v>
      </c>
      <c r="AH224" s="136">
        <v>53.599999999999909</v>
      </c>
      <c r="AI224" s="136">
        <v>-2</v>
      </c>
      <c r="AJ224" s="127">
        <v>259</v>
      </c>
      <c r="AK224" s="127">
        <v>259.8</v>
      </c>
      <c r="AL224" s="127">
        <v>258.5</v>
      </c>
      <c r="AM224" s="127">
        <v>259.2</v>
      </c>
      <c r="AN224" s="127">
        <v>259.8</v>
      </c>
      <c r="AO224" s="127">
        <v>0.5</v>
      </c>
      <c r="AP224" s="127" t="s">
        <v>618</v>
      </c>
      <c r="AQ224" s="14">
        <v>89.600000000000108</v>
      </c>
      <c r="AR224" s="127">
        <v>-3.4000000000000341</v>
      </c>
      <c r="AS224" s="14">
        <v>2.6999999999989654</v>
      </c>
      <c r="AT224" s="1">
        <v>259</v>
      </c>
      <c r="AU224" s="1">
        <v>259.39999999999998</v>
      </c>
      <c r="AV224" s="1">
        <v>258.39999999999998</v>
      </c>
      <c r="AW224" s="1">
        <v>258.7</v>
      </c>
      <c r="AX224" s="1">
        <v>259</v>
      </c>
      <c r="AY224" s="1">
        <v>259.39999999999998</v>
      </c>
      <c r="AZ224" s="1">
        <v>258.39999999999998</v>
      </c>
      <c r="BA224" s="1">
        <v>258.60000000000002</v>
      </c>
      <c r="BB224" s="8"/>
      <c r="BC224" s="8"/>
      <c r="BD224" s="62"/>
      <c r="BE224" s="62"/>
      <c r="BF224" s="8"/>
      <c r="BG224" s="8"/>
      <c r="BH224" s="62"/>
      <c r="BI224" s="62"/>
      <c r="BJ224" s="165"/>
      <c r="BK224" s="165"/>
      <c r="BL224" s="164"/>
      <c r="BM224" s="164"/>
      <c r="BN224" s="8"/>
      <c r="BO224" s="8"/>
      <c r="BP224" s="62"/>
      <c r="BQ224" s="62"/>
      <c r="BR224" s="1"/>
      <c r="BS224" s="1"/>
      <c r="BT224" s="1"/>
      <c r="BU224" s="1"/>
      <c r="BV224" s="86"/>
      <c r="BW224" s="1"/>
      <c r="BX224" s="1"/>
      <c r="BY224" s="1"/>
      <c r="BZ224" s="1"/>
      <c r="CA224" s="1"/>
      <c r="CB224" s="1"/>
      <c r="CC224" s="86">
        <v>82.9</v>
      </c>
      <c r="CD224" s="1">
        <v>259.2</v>
      </c>
      <c r="CE224" s="1">
        <v>385</v>
      </c>
      <c r="CF224" s="1">
        <v>434</v>
      </c>
      <c r="CG224" s="1">
        <v>0.88709677419354838</v>
      </c>
      <c r="CH224">
        <v>101.15300000000001</v>
      </c>
      <c r="CI224">
        <v>15535</v>
      </c>
      <c r="CJ224" s="101">
        <v>1</v>
      </c>
      <c r="CK224" s="101">
        <v>1</v>
      </c>
      <c r="CL224" s="1">
        <v>2.6000000000000227</v>
      </c>
      <c r="CM224" s="1">
        <v>59.100000000000051</v>
      </c>
      <c r="CN224" s="14" t="s">
        <v>618</v>
      </c>
      <c r="CO224" s="14">
        <v>68.500000000000085</v>
      </c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</row>
    <row r="225" spans="1:176" s="12" customFormat="1">
      <c r="A225" s="1">
        <v>2013</v>
      </c>
      <c r="B225" s="1">
        <v>6</v>
      </c>
      <c r="C225" s="24">
        <v>41600</v>
      </c>
      <c r="D225" s="1">
        <v>261.60000000000002</v>
      </c>
      <c r="E225" s="1">
        <v>262.39999999999998</v>
      </c>
      <c r="F225" s="1">
        <v>259.7</v>
      </c>
      <c r="G225" s="1">
        <v>260.2</v>
      </c>
      <c r="H225" s="1">
        <v>94.84</v>
      </c>
      <c r="I225" s="1">
        <v>0</v>
      </c>
      <c r="J225" s="8"/>
      <c r="K225" s="8"/>
      <c r="L225" s="142"/>
      <c r="M225" s="142"/>
      <c r="N225" s="27">
        <v>2.6999999999999886</v>
      </c>
      <c r="O225" s="27">
        <v>260.39999999999998</v>
      </c>
      <c r="P225" s="27">
        <v>256.60000000000002</v>
      </c>
      <c r="Q225" s="27" t="s">
        <v>618</v>
      </c>
      <c r="R225" s="27" t="s">
        <v>618</v>
      </c>
      <c r="S225" s="27" t="s">
        <v>618</v>
      </c>
      <c r="T225" s="27" t="s">
        <v>618</v>
      </c>
      <c r="U225" s="27" t="s">
        <v>618</v>
      </c>
      <c r="V225" s="158">
        <v>0</v>
      </c>
      <c r="W225" s="27">
        <v>111.1</v>
      </c>
      <c r="X225" s="27">
        <v>115.6</v>
      </c>
      <c r="Y225" s="27">
        <v>-4.4999999999999432</v>
      </c>
      <c r="Z225" s="29">
        <v>95.23</v>
      </c>
      <c r="AA225" s="139">
        <v>1.6</v>
      </c>
      <c r="AB225" s="151">
        <v>1.5895028803072364E-2</v>
      </c>
      <c r="AC225" s="136" t="s">
        <v>253</v>
      </c>
      <c r="AD225" s="136">
        <v>12.9</v>
      </c>
      <c r="AE225" s="136" t="s">
        <v>618</v>
      </c>
      <c r="AF225" s="136">
        <v>-0.69999999999998863</v>
      </c>
      <c r="AG225" s="136">
        <v>-0.69999999999998863</v>
      </c>
      <c r="AH225" s="136">
        <v>52.89999999999992</v>
      </c>
      <c r="AI225" s="136">
        <v>-2.6999999999999886</v>
      </c>
      <c r="AJ225" s="127">
        <v>259</v>
      </c>
      <c r="AK225" s="127">
        <v>262.39999999999998</v>
      </c>
      <c r="AL225" s="127">
        <v>258.39999999999998</v>
      </c>
      <c r="AM225" s="127">
        <v>261.39999999999998</v>
      </c>
      <c r="AN225" s="127">
        <v>260.5</v>
      </c>
      <c r="AO225" s="127">
        <v>1.4000000000000341</v>
      </c>
      <c r="AP225" s="127" t="s">
        <v>618</v>
      </c>
      <c r="AQ225" s="14">
        <v>89.600000000000108</v>
      </c>
      <c r="AR225" s="127" t="s">
        <v>618</v>
      </c>
      <c r="AS225" s="14">
        <v>2.6999999999989654</v>
      </c>
      <c r="AT225" s="1">
        <v>259.7</v>
      </c>
      <c r="AU225" s="1">
        <v>259.89999999999998</v>
      </c>
      <c r="AV225" s="1">
        <v>259.3</v>
      </c>
      <c r="AW225" s="1">
        <v>259.60000000000002</v>
      </c>
      <c r="AX225" s="1">
        <v>259.7</v>
      </c>
      <c r="AY225" s="1">
        <v>260</v>
      </c>
      <c r="AZ225" s="1">
        <v>259.3</v>
      </c>
      <c r="BA225" s="1">
        <v>260</v>
      </c>
      <c r="BB225" s="8"/>
      <c r="BC225" s="8"/>
      <c r="BD225" s="62"/>
      <c r="BE225" s="62"/>
      <c r="BF225" s="8"/>
      <c r="BG225" s="8"/>
      <c r="BH225" s="62"/>
      <c r="BI225" s="62"/>
      <c r="BJ225" s="165"/>
      <c r="BK225" s="165"/>
      <c r="BL225" s="164"/>
      <c r="BM225" s="164"/>
      <c r="BN225" s="8"/>
      <c r="BO225" s="8"/>
      <c r="BP225" s="62"/>
      <c r="BQ225" s="62"/>
      <c r="BR225" s="1"/>
      <c r="BS225" s="1"/>
      <c r="BT225" s="1"/>
      <c r="BU225" s="1"/>
      <c r="BV225" s="86"/>
      <c r="BW225" s="1"/>
      <c r="BX225" s="1"/>
      <c r="BY225" s="1"/>
      <c r="BZ225" s="1"/>
      <c r="CA225" s="1"/>
      <c r="CB225" s="1"/>
      <c r="CC225" s="86">
        <v>83.2</v>
      </c>
      <c r="CD225" s="1">
        <v>261.89999999999998</v>
      </c>
      <c r="CE225" s="1">
        <v>666</v>
      </c>
      <c r="CF225" s="1">
        <v>545</v>
      </c>
      <c r="CG225" s="1">
        <v>1.2220183486238532</v>
      </c>
      <c r="CH225">
        <v>101.29349999999999</v>
      </c>
      <c r="CI225">
        <v>15523</v>
      </c>
      <c r="CJ225" s="101">
        <v>1</v>
      </c>
      <c r="CK225" s="101">
        <v>1</v>
      </c>
      <c r="CL225" s="1">
        <v>1.5</v>
      </c>
      <c r="CM225" s="1">
        <v>60.600000000000051</v>
      </c>
      <c r="CN225" s="14">
        <v>1.9000000000000341</v>
      </c>
      <c r="CO225" s="14">
        <v>70.400000000000119</v>
      </c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</row>
    <row r="226" spans="1:176" s="12" customFormat="1">
      <c r="A226" s="1">
        <v>2013</v>
      </c>
      <c r="B226" s="1">
        <v>2</v>
      </c>
      <c r="C226" s="24">
        <v>41603</v>
      </c>
      <c r="D226" s="1">
        <v>261.2</v>
      </c>
      <c r="E226" s="1">
        <v>262.5</v>
      </c>
      <c r="F226" s="1">
        <v>260.3</v>
      </c>
      <c r="G226" s="1">
        <v>261.10000000000002</v>
      </c>
      <c r="H226" s="1">
        <v>94.18</v>
      </c>
      <c r="I226" s="1">
        <v>0</v>
      </c>
      <c r="J226" s="8"/>
      <c r="K226" s="8"/>
      <c r="L226" s="142"/>
      <c r="M226" s="142"/>
      <c r="N226" s="27">
        <v>2.1999999999999886</v>
      </c>
      <c r="O226" s="27">
        <v>262.89999999999998</v>
      </c>
      <c r="P226" s="27">
        <v>257.5</v>
      </c>
      <c r="Q226" s="27" t="s">
        <v>618</v>
      </c>
      <c r="R226" s="27" t="s">
        <v>618</v>
      </c>
      <c r="S226" s="27" t="s">
        <v>618</v>
      </c>
      <c r="T226" s="27" t="s">
        <v>618</v>
      </c>
      <c r="U226" s="27" t="s">
        <v>618</v>
      </c>
      <c r="V226" s="158">
        <v>0</v>
      </c>
      <c r="W226" s="27">
        <v>111.1</v>
      </c>
      <c r="X226" s="27">
        <v>115.6</v>
      </c>
      <c r="Y226" s="27">
        <v>-4.4999999999999432</v>
      </c>
      <c r="Z226" s="29">
        <v>93.47</v>
      </c>
      <c r="AA226" s="139">
        <v>1.3</v>
      </c>
      <c r="AB226" s="151">
        <v>4.0953481045888918E-3</v>
      </c>
      <c r="AC226" s="136" t="s">
        <v>255</v>
      </c>
      <c r="AD226" s="136">
        <v>13</v>
      </c>
      <c r="AE226" s="136" t="s">
        <v>618</v>
      </c>
      <c r="AF226" s="136" t="s">
        <v>618</v>
      </c>
      <c r="AG226" s="136">
        <v>0</v>
      </c>
      <c r="AH226" s="136">
        <v>52.89999999999992</v>
      </c>
      <c r="AI226" s="136">
        <v>-2.6999999999999886</v>
      </c>
      <c r="AJ226" s="127">
        <v>259.7</v>
      </c>
      <c r="AK226" s="127">
        <v>262.5</v>
      </c>
      <c r="AL226" s="127">
        <v>259.3</v>
      </c>
      <c r="AM226" s="127">
        <v>261.8</v>
      </c>
      <c r="AN226" s="127">
        <v>260.47500000000002</v>
      </c>
      <c r="AO226" s="127">
        <v>9.9999999999965894E-2</v>
      </c>
      <c r="AP226" s="127" t="s">
        <v>618</v>
      </c>
      <c r="AQ226" s="14">
        <v>89.600000000000108</v>
      </c>
      <c r="AR226" s="127" t="s">
        <v>618</v>
      </c>
      <c r="AS226" s="14">
        <v>2.6999999999989654</v>
      </c>
      <c r="AT226" s="1">
        <v>259.8</v>
      </c>
      <c r="AU226" s="1">
        <v>260</v>
      </c>
      <c r="AV226" s="1">
        <v>259.10000000000002</v>
      </c>
      <c r="AW226" s="1">
        <v>259.7</v>
      </c>
      <c r="AX226" s="1">
        <v>259.8</v>
      </c>
      <c r="AY226" s="1">
        <v>260</v>
      </c>
      <c r="AZ226" s="1">
        <v>259.10000000000002</v>
      </c>
      <c r="BA226" s="1">
        <v>259.89999999999998</v>
      </c>
      <c r="BB226" s="8"/>
      <c r="BC226" s="8"/>
      <c r="BD226" s="62"/>
      <c r="BE226" s="62"/>
      <c r="BF226" s="8"/>
      <c r="BG226" s="8"/>
      <c r="BH226" s="62"/>
      <c r="BI226" s="62"/>
      <c r="BJ226" s="165"/>
      <c r="BK226" s="165"/>
      <c r="BL226" s="164"/>
      <c r="BM226" s="164"/>
      <c r="BN226" s="8"/>
      <c r="BO226" s="8"/>
      <c r="BP226" s="62"/>
      <c r="BQ226" s="62"/>
      <c r="BR226" s="1"/>
      <c r="BS226" s="1"/>
      <c r="BT226" s="1"/>
      <c r="BU226" s="1"/>
      <c r="BV226" s="86"/>
      <c r="BW226" s="1"/>
      <c r="BX226" s="1"/>
      <c r="BY226" s="1"/>
      <c r="BZ226" s="1"/>
      <c r="CA226" s="1"/>
      <c r="CB226" s="1"/>
      <c r="CC226" s="86">
        <v>82.75</v>
      </c>
      <c r="CD226" s="1">
        <v>261.3</v>
      </c>
      <c r="CE226" s="1">
        <v>476</v>
      </c>
      <c r="CF226" s="1">
        <v>537</v>
      </c>
      <c r="CG226" s="1">
        <v>0.88640595903165731</v>
      </c>
      <c r="CH226">
        <v>101.625</v>
      </c>
      <c r="CI226">
        <v>15515</v>
      </c>
      <c r="CJ226" s="101">
        <v>1</v>
      </c>
      <c r="CK226" s="101">
        <v>1</v>
      </c>
      <c r="CL226" s="1">
        <v>1</v>
      </c>
      <c r="CM226" s="1">
        <v>61.600000000000051</v>
      </c>
      <c r="CN226" s="14">
        <v>1.3999999999999773</v>
      </c>
      <c r="CO226" s="14">
        <v>71.800000000000097</v>
      </c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</row>
    <row r="227" spans="1:176" s="12" customFormat="1">
      <c r="A227" s="1">
        <v>2013</v>
      </c>
      <c r="B227" s="1">
        <v>3</v>
      </c>
      <c r="C227" s="24">
        <v>41604</v>
      </c>
      <c r="D227" s="1">
        <v>260.8</v>
      </c>
      <c r="E227" s="1">
        <v>261.3</v>
      </c>
      <c r="F227" s="1">
        <v>258</v>
      </c>
      <c r="G227" s="1">
        <v>260.2</v>
      </c>
      <c r="H227" s="1">
        <v>93.56</v>
      </c>
      <c r="I227" s="1">
        <v>1</v>
      </c>
      <c r="J227" s="8"/>
      <c r="K227" s="8"/>
      <c r="L227" s="142"/>
      <c r="M227" s="142"/>
      <c r="N227" s="27">
        <v>3.3000000000000114</v>
      </c>
      <c r="O227" s="27">
        <v>263.3</v>
      </c>
      <c r="P227" s="27">
        <v>258.89999999999998</v>
      </c>
      <c r="Q227" s="27" t="s">
        <v>618</v>
      </c>
      <c r="R227" s="27" t="s">
        <v>618</v>
      </c>
      <c r="S227" s="27" t="s">
        <v>252</v>
      </c>
      <c r="T227" s="27" t="s">
        <v>618</v>
      </c>
      <c r="U227" s="27">
        <v>1.2000000000000455</v>
      </c>
      <c r="V227" s="158">
        <v>1.2000000000000455</v>
      </c>
      <c r="W227" s="27">
        <v>112.3</v>
      </c>
      <c r="X227" s="27">
        <v>115.6</v>
      </c>
      <c r="Y227" s="27">
        <v>-3.2999999999998977</v>
      </c>
      <c r="Z227" s="29">
        <v>94.46</v>
      </c>
      <c r="AA227" s="139">
        <v>2</v>
      </c>
      <c r="AB227" s="151">
        <v>6.9590889919864951E-3</v>
      </c>
      <c r="AC227" s="136" t="s">
        <v>255</v>
      </c>
      <c r="AD227" s="136">
        <v>13</v>
      </c>
      <c r="AE227" s="136" t="s">
        <v>618</v>
      </c>
      <c r="AF227" s="136" t="s">
        <v>618</v>
      </c>
      <c r="AG227" s="136">
        <v>0</v>
      </c>
      <c r="AH227" s="136">
        <v>52.89999999999992</v>
      </c>
      <c r="AI227" s="136">
        <v>-2.6999999999999886</v>
      </c>
      <c r="AJ227" s="127">
        <v>260.8</v>
      </c>
      <c r="AK227" s="127">
        <v>261.3</v>
      </c>
      <c r="AL227" s="127">
        <v>258</v>
      </c>
      <c r="AM227" s="127">
        <v>258.8</v>
      </c>
      <c r="AN227" s="127">
        <v>260.3</v>
      </c>
      <c r="AO227" s="127">
        <v>0.60000000000002274</v>
      </c>
      <c r="AP227" s="127" t="s">
        <v>618</v>
      </c>
      <c r="AQ227" s="14">
        <v>89.600000000000108</v>
      </c>
      <c r="AR227" s="127" t="s">
        <v>618</v>
      </c>
      <c r="AS227" s="14">
        <v>2.6999999999989654</v>
      </c>
      <c r="AT227" s="1">
        <v>259.8</v>
      </c>
      <c r="AU227" s="1">
        <v>260.10000000000002</v>
      </c>
      <c r="AV227" s="1">
        <v>259.7</v>
      </c>
      <c r="AW227" s="1">
        <v>260</v>
      </c>
      <c r="AX227" s="1">
        <v>259.8</v>
      </c>
      <c r="AY227" s="1">
        <v>260.10000000000002</v>
      </c>
      <c r="AZ227" s="1">
        <v>258.60000000000002</v>
      </c>
      <c r="BA227" s="1">
        <v>258.60000000000002</v>
      </c>
      <c r="BB227" s="8"/>
      <c r="BC227" s="8"/>
      <c r="BD227" s="62"/>
      <c r="BE227" s="62"/>
      <c r="BF227" s="8"/>
      <c r="BG227" s="8"/>
      <c r="BH227" s="62"/>
      <c r="BI227" s="62"/>
      <c r="BJ227" s="165"/>
      <c r="BK227" s="165"/>
      <c r="BL227" s="164"/>
      <c r="BM227" s="164"/>
      <c r="BN227" s="8"/>
      <c r="BO227" s="8"/>
      <c r="BP227" s="62"/>
      <c r="BQ227" s="62"/>
      <c r="BR227" s="1"/>
      <c r="BS227" s="1"/>
      <c r="BT227" s="1"/>
      <c r="BU227" s="1"/>
      <c r="BV227" s="86"/>
      <c r="BW227" s="1"/>
      <c r="BX227" s="1"/>
      <c r="BY227" s="1"/>
      <c r="BZ227" s="1"/>
      <c r="CA227" s="1"/>
      <c r="CB227" s="1"/>
      <c r="CC227" s="86">
        <v>81.7</v>
      </c>
      <c r="CD227" s="1">
        <v>260.2</v>
      </c>
      <c r="CE227" s="1">
        <v>567</v>
      </c>
      <c r="CF227" s="1">
        <v>292</v>
      </c>
      <c r="CG227" s="1">
        <v>1.9417808219178083</v>
      </c>
      <c r="CH227">
        <v>101.199</v>
      </c>
      <c r="CI227">
        <v>15407</v>
      </c>
      <c r="CJ227" s="101">
        <v>1</v>
      </c>
      <c r="CK227" s="101">
        <v>1</v>
      </c>
      <c r="CL227" s="1">
        <v>-2.1000000000000227</v>
      </c>
      <c r="CM227" s="1">
        <v>59.5</v>
      </c>
      <c r="CN227" s="14">
        <v>1</v>
      </c>
      <c r="CO227" s="14">
        <v>72.800000000000097</v>
      </c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</row>
    <row r="228" spans="1:176" s="12" customFormat="1">
      <c r="A228" s="1">
        <v>2013</v>
      </c>
      <c r="B228" s="1">
        <v>4</v>
      </c>
      <c r="C228" s="24">
        <v>41605</v>
      </c>
      <c r="D228" s="1">
        <v>257.7</v>
      </c>
      <c r="E228" s="1">
        <v>258.39999999999998</v>
      </c>
      <c r="F228" s="1">
        <v>256.5</v>
      </c>
      <c r="G228" s="1">
        <v>256.5</v>
      </c>
      <c r="H228" s="1">
        <v>92.27</v>
      </c>
      <c r="I228" s="1">
        <v>1</v>
      </c>
      <c r="J228" s="8"/>
      <c r="K228" s="8"/>
      <c r="L228" s="142"/>
      <c r="M228" s="142"/>
      <c r="N228" s="27">
        <v>1.8999999999999773</v>
      </c>
      <c r="O228" s="27">
        <v>263.5</v>
      </c>
      <c r="P228" s="27">
        <v>256.89999999999998</v>
      </c>
      <c r="Q228" s="27" t="s">
        <v>618</v>
      </c>
      <c r="R228" s="27" t="s">
        <v>618</v>
      </c>
      <c r="S228" s="27" t="s">
        <v>618</v>
      </c>
      <c r="T228" s="27" t="s">
        <v>618</v>
      </c>
      <c r="U228" s="27" t="s">
        <v>618</v>
      </c>
      <c r="V228" s="158">
        <v>0</v>
      </c>
      <c r="W228" s="27">
        <v>112.3</v>
      </c>
      <c r="X228" s="27">
        <v>115.6</v>
      </c>
      <c r="Y228" s="27">
        <v>-3.2999999999998977</v>
      </c>
      <c r="Z228" s="29">
        <v>93.46</v>
      </c>
      <c r="AA228" s="139">
        <v>1.1000000000000001</v>
      </c>
      <c r="AB228" s="151">
        <v>6.5831386706307615E-3</v>
      </c>
      <c r="AC228" s="136" t="s">
        <v>255</v>
      </c>
      <c r="AD228" s="136">
        <v>13</v>
      </c>
      <c r="AE228" s="136" t="s">
        <v>618</v>
      </c>
      <c r="AF228" s="136" t="s">
        <v>618</v>
      </c>
      <c r="AG228" s="136">
        <v>0</v>
      </c>
      <c r="AH228" s="136">
        <v>52.89999999999992</v>
      </c>
      <c r="AI228" s="136">
        <v>-2.6999999999999886</v>
      </c>
      <c r="AJ228" s="127">
        <v>259.8</v>
      </c>
      <c r="AK228" s="127">
        <v>260.10000000000002</v>
      </c>
      <c r="AL228" s="127">
        <v>256.60000000000002</v>
      </c>
      <c r="AM228" s="127">
        <v>257.3</v>
      </c>
      <c r="AN228" s="127">
        <v>259.82499999999999</v>
      </c>
      <c r="AO228" s="127">
        <v>1.1999999999999886</v>
      </c>
      <c r="AP228" s="127" t="s">
        <v>618</v>
      </c>
      <c r="AQ228" s="14">
        <v>89.600000000000108</v>
      </c>
      <c r="AR228" s="127" t="s">
        <v>618</v>
      </c>
      <c r="AS228" s="14">
        <v>2.6999999999989654</v>
      </c>
      <c r="AT228" s="1">
        <v>257.60000000000002</v>
      </c>
      <c r="AU228" s="1">
        <v>257.89999999999998</v>
      </c>
      <c r="AV228" s="1">
        <v>257.3</v>
      </c>
      <c r="AW228" s="1">
        <v>257.60000000000002</v>
      </c>
      <c r="AX228" s="1">
        <v>257.60000000000002</v>
      </c>
      <c r="AY228" s="1">
        <v>258.10000000000002</v>
      </c>
      <c r="AZ228" s="1">
        <v>257.3</v>
      </c>
      <c r="BA228" s="1">
        <v>257.89999999999998</v>
      </c>
      <c r="BB228" s="8"/>
      <c r="BC228" s="8"/>
      <c r="BD228" s="62"/>
      <c r="BE228" s="62"/>
      <c r="BF228" s="8"/>
      <c r="BG228" s="8"/>
      <c r="BH228" s="62"/>
      <c r="BI228" s="62"/>
      <c r="BJ228" s="165"/>
      <c r="BK228" s="165"/>
      <c r="BL228" s="164"/>
      <c r="BM228" s="164"/>
      <c r="BN228" s="8"/>
      <c r="BO228" s="8"/>
      <c r="BP228" s="62"/>
      <c r="BQ228" s="62"/>
      <c r="BR228" s="1"/>
      <c r="BS228" s="1"/>
      <c r="BT228" s="1"/>
      <c r="BU228" s="1"/>
      <c r="BV228" s="86"/>
      <c r="BW228" s="1"/>
      <c r="BX228" s="1"/>
      <c r="BY228" s="1"/>
      <c r="BZ228" s="1"/>
      <c r="CA228" s="1"/>
      <c r="CB228" s="1"/>
      <c r="CC228" s="86">
        <v>81.400000000000006</v>
      </c>
      <c r="CD228" s="1">
        <v>258</v>
      </c>
      <c r="CE228" s="1">
        <v>710</v>
      </c>
      <c r="CF228" s="1">
        <v>493</v>
      </c>
      <c r="CG228" s="1">
        <v>1.4401622718052738</v>
      </c>
      <c r="CH228">
        <v>102.167</v>
      </c>
      <c r="CI228">
        <v>15631</v>
      </c>
      <c r="CJ228" s="101">
        <v>1</v>
      </c>
      <c r="CK228" s="101">
        <v>1</v>
      </c>
      <c r="CL228" s="1">
        <v>-0.60000000000002274</v>
      </c>
      <c r="CM228" s="1">
        <v>58.9</v>
      </c>
      <c r="CN228" s="14" t="s">
        <v>618</v>
      </c>
      <c r="CO228" s="14">
        <v>72.800000000000097</v>
      </c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</row>
    <row r="229" spans="1:176" s="12" customFormat="1">
      <c r="A229" s="1">
        <v>2013</v>
      </c>
      <c r="B229" s="1">
        <v>5</v>
      </c>
      <c r="C229" s="24">
        <v>41606</v>
      </c>
      <c r="D229" s="1">
        <v>257</v>
      </c>
      <c r="E229" s="1">
        <v>259.7</v>
      </c>
      <c r="F229" s="1">
        <v>256.60000000000002</v>
      </c>
      <c r="G229" s="1">
        <v>258.3</v>
      </c>
      <c r="H229" s="1">
        <v>92.25</v>
      </c>
      <c r="I229" s="1">
        <v>2</v>
      </c>
      <c r="J229" s="8"/>
      <c r="K229" s="8"/>
      <c r="L229" s="142"/>
      <c r="M229" s="142"/>
      <c r="N229" s="27">
        <v>3.0999999999999659</v>
      </c>
      <c r="O229" s="27">
        <v>258.39999999999998</v>
      </c>
      <c r="P229" s="27">
        <v>254.6</v>
      </c>
      <c r="Q229" s="27" t="s">
        <v>618</v>
      </c>
      <c r="R229" s="27" t="s">
        <v>254</v>
      </c>
      <c r="S229" s="27" t="s">
        <v>618</v>
      </c>
      <c r="T229" s="27">
        <v>2</v>
      </c>
      <c r="U229" s="27" t="s">
        <v>618</v>
      </c>
      <c r="V229" s="158">
        <v>2</v>
      </c>
      <c r="W229" s="27">
        <v>114.3</v>
      </c>
      <c r="X229" s="27">
        <v>115.6</v>
      </c>
      <c r="Y229" s="27">
        <v>-1.2999999999998977</v>
      </c>
      <c r="Z229" s="29">
        <v>92.3</v>
      </c>
      <c r="AA229" s="139">
        <v>1.9</v>
      </c>
      <c r="AB229" s="151">
        <v>1.3787943565626404E-2</v>
      </c>
      <c r="AC229" s="136" t="s">
        <v>255</v>
      </c>
      <c r="AD229" s="136">
        <v>12.8</v>
      </c>
      <c r="AE229" s="136">
        <v>2.2999999999999545</v>
      </c>
      <c r="AF229" s="136" t="s">
        <v>618</v>
      </c>
      <c r="AG229" s="136">
        <v>2.2999999999999545</v>
      </c>
      <c r="AH229" s="136">
        <v>55.199999999999875</v>
      </c>
      <c r="AI229" s="136">
        <v>-0.40000000000003411</v>
      </c>
      <c r="AJ229" s="127">
        <v>257.60000000000002</v>
      </c>
      <c r="AK229" s="127">
        <v>258.10000000000002</v>
      </c>
      <c r="AL229" s="127">
        <v>256.60000000000002</v>
      </c>
      <c r="AM229" s="127">
        <v>257.2</v>
      </c>
      <c r="AN229" s="127">
        <v>258.77499999999998</v>
      </c>
      <c r="AO229" s="127">
        <v>1.3000000000000114</v>
      </c>
      <c r="AP229" s="127">
        <v>1.9999999999999545</v>
      </c>
      <c r="AQ229" s="14">
        <v>91.600000000000065</v>
      </c>
      <c r="AR229" s="127" t="s">
        <v>618</v>
      </c>
      <c r="AS229" s="14">
        <v>2.6999999999989654</v>
      </c>
      <c r="AT229" s="1">
        <v>258.89999999999998</v>
      </c>
      <c r="AU229" s="1">
        <v>259.89999999999998</v>
      </c>
      <c r="AV229" s="1">
        <v>258.89999999999998</v>
      </c>
      <c r="AW229" s="1">
        <v>259.10000000000002</v>
      </c>
      <c r="AX229" s="1">
        <v>258.89999999999998</v>
      </c>
      <c r="AY229" s="1">
        <v>261.5</v>
      </c>
      <c r="AZ229" s="1">
        <v>258.89999999999998</v>
      </c>
      <c r="BA229" s="1">
        <v>261.39999999999998</v>
      </c>
      <c r="BB229" s="8"/>
      <c r="BC229" s="8"/>
      <c r="BD229" s="62"/>
      <c r="BE229" s="62"/>
      <c r="BF229" s="8"/>
      <c r="BG229" s="8"/>
      <c r="BH229" s="62"/>
      <c r="BI229" s="62"/>
      <c r="BJ229" s="165"/>
      <c r="BK229" s="165"/>
      <c r="BL229" s="164"/>
      <c r="BM229" s="164"/>
      <c r="BN229" s="8"/>
      <c r="BO229" s="8"/>
      <c r="BP229" s="62"/>
      <c r="BQ229" s="62"/>
      <c r="BR229" s="1"/>
      <c r="BS229" s="1"/>
      <c r="BT229" s="1"/>
      <c r="BU229" s="1"/>
      <c r="BV229" s="86"/>
      <c r="BW229" s="1"/>
      <c r="BX229" s="1"/>
      <c r="BY229" s="1"/>
      <c r="BZ229" s="1"/>
      <c r="CA229" s="1"/>
      <c r="CB229" s="1"/>
      <c r="CC229" s="86">
        <v>81.599999999999994</v>
      </c>
      <c r="CD229" s="1">
        <v>256.89999999999998</v>
      </c>
      <c r="CE229" s="1">
        <v>354</v>
      </c>
      <c r="CF229" s="1">
        <v>436</v>
      </c>
      <c r="CG229" s="1">
        <v>0.81192660550458717</v>
      </c>
      <c r="CH229">
        <v>102.2715</v>
      </c>
      <c r="CI229">
        <v>15709</v>
      </c>
      <c r="CJ229" s="101">
        <v>1</v>
      </c>
      <c r="CK229" s="101">
        <v>1</v>
      </c>
      <c r="CL229" s="1">
        <v>1.5</v>
      </c>
      <c r="CM229" s="1">
        <v>60.4</v>
      </c>
      <c r="CN229" s="14">
        <v>-1.8999999999999773</v>
      </c>
      <c r="CO229" s="14">
        <v>70.900000000000119</v>
      </c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</row>
    <row r="230" spans="1:176" s="12" customFormat="1">
      <c r="A230" s="1">
        <v>2013</v>
      </c>
      <c r="B230" s="1">
        <v>6</v>
      </c>
      <c r="C230" s="24">
        <v>41607</v>
      </c>
      <c r="D230" s="1">
        <v>260.39999999999998</v>
      </c>
      <c r="E230" s="1">
        <v>271.89999999999998</v>
      </c>
      <c r="F230" s="1">
        <v>260.39999999999998</v>
      </c>
      <c r="G230" s="1">
        <v>271.8</v>
      </c>
      <c r="H230" s="1">
        <v>92.72</v>
      </c>
      <c r="I230" s="1">
        <v>2</v>
      </c>
      <c r="J230" s="8"/>
      <c r="K230" s="8"/>
      <c r="L230" s="142"/>
      <c r="M230" s="142"/>
      <c r="N230" s="27">
        <v>11.5</v>
      </c>
      <c r="O230" s="27">
        <v>261.39999999999998</v>
      </c>
      <c r="P230" s="27">
        <v>255.2</v>
      </c>
      <c r="Q230" s="27" t="s">
        <v>618</v>
      </c>
      <c r="R230" s="27" t="s">
        <v>618</v>
      </c>
      <c r="S230" s="27" t="s">
        <v>618</v>
      </c>
      <c r="T230" s="27" t="s">
        <v>618</v>
      </c>
      <c r="U230" s="27" t="s">
        <v>618</v>
      </c>
      <c r="V230" s="158">
        <v>0</v>
      </c>
      <c r="W230" s="27">
        <v>114.3</v>
      </c>
      <c r="X230" s="27">
        <v>115.6</v>
      </c>
      <c r="Y230" s="27">
        <v>-1.2999999999998977</v>
      </c>
      <c r="Z230" s="29">
        <v>92.45</v>
      </c>
      <c r="AA230" s="139">
        <v>6.9</v>
      </c>
      <c r="AB230" s="151">
        <v>2.1675517502972586E-4</v>
      </c>
      <c r="AC230" s="136">
        <v>0</v>
      </c>
      <c r="AD230" s="136">
        <v>12.9</v>
      </c>
      <c r="AE230" s="136" t="s">
        <v>618</v>
      </c>
      <c r="AF230" s="136" t="s">
        <v>618</v>
      </c>
      <c r="AG230" s="136">
        <v>0</v>
      </c>
      <c r="AH230" s="136">
        <v>55.199999999999875</v>
      </c>
      <c r="AI230" s="136">
        <v>-0.40000000000003411</v>
      </c>
      <c r="AJ230" s="127">
        <v>258.89999999999998</v>
      </c>
      <c r="AK230" s="127">
        <v>265.3</v>
      </c>
      <c r="AL230" s="127">
        <v>258.89999999999998</v>
      </c>
      <c r="AM230" s="127">
        <v>264.8</v>
      </c>
      <c r="AN230" s="127">
        <v>259.52499999999998</v>
      </c>
      <c r="AO230" s="127">
        <v>11.4</v>
      </c>
      <c r="AP230" s="127">
        <v>5.7999999999999661</v>
      </c>
      <c r="AQ230" s="14">
        <v>97.4</v>
      </c>
      <c r="AR230" s="127" t="s">
        <v>618</v>
      </c>
      <c r="AS230" s="14">
        <v>2.6999999999989654</v>
      </c>
      <c r="AT230" s="1">
        <v>271.3</v>
      </c>
      <c r="AU230" s="1">
        <v>271.3</v>
      </c>
      <c r="AV230" s="1">
        <v>268.7</v>
      </c>
      <c r="AW230" s="1">
        <v>269</v>
      </c>
      <c r="AX230" s="1">
        <v>271.3</v>
      </c>
      <c r="AY230" s="1">
        <v>271.3</v>
      </c>
      <c r="AZ230" s="1">
        <v>268.5</v>
      </c>
      <c r="BA230" s="1">
        <v>269.7</v>
      </c>
      <c r="BB230" s="8"/>
      <c r="BC230" s="8"/>
      <c r="BD230" s="62"/>
      <c r="BE230" s="62"/>
      <c r="BF230" s="8"/>
      <c r="BG230" s="8"/>
      <c r="BH230" s="62"/>
      <c r="BI230" s="62"/>
      <c r="BJ230" s="165"/>
      <c r="BK230" s="165"/>
      <c r="BL230" s="164"/>
      <c r="BM230" s="164"/>
      <c r="BN230" s="8"/>
      <c r="BO230" s="8"/>
      <c r="BP230" s="62"/>
      <c r="BQ230" s="62"/>
      <c r="BR230" s="1"/>
      <c r="BS230" s="1"/>
      <c r="BT230" s="1"/>
      <c r="BU230" s="1"/>
      <c r="BV230" s="86"/>
      <c r="BW230" s="1"/>
      <c r="BX230" s="1"/>
      <c r="BY230" s="1"/>
      <c r="BZ230" s="1"/>
      <c r="CA230" s="1"/>
      <c r="CB230" s="1"/>
      <c r="CC230" s="86">
        <v>82.9</v>
      </c>
      <c r="CD230" s="1">
        <v>264.2</v>
      </c>
      <c r="CE230" s="1">
        <v>554</v>
      </c>
      <c r="CF230" s="1">
        <v>370</v>
      </c>
      <c r="CG230" s="1">
        <v>1.4972972972972973</v>
      </c>
      <c r="CH230">
        <v>102.46250000000001</v>
      </c>
      <c r="CI230">
        <v>15686</v>
      </c>
      <c r="CJ230" s="101">
        <v>1</v>
      </c>
      <c r="CK230" s="101">
        <v>1</v>
      </c>
      <c r="CL230" s="1">
        <v>9.9999999999965894E-2</v>
      </c>
      <c r="CM230" s="1">
        <v>60.5</v>
      </c>
      <c r="CN230" s="14">
        <v>-10.9</v>
      </c>
      <c r="CO230" s="14">
        <v>60.000000000000121</v>
      </c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</row>
    <row r="231" spans="1:176" s="12" customFormat="1">
      <c r="A231" s="1">
        <v>2013</v>
      </c>
      <c r="B231" s="1">
        <v>2</v>
      </c>
      <c r="C231" s="24">
        <v>41610</v>
      </c>
      <c r="D231" s="1">
        <v>271.39999999999998</v>
      </c>
      <c r="E231" s="1">
        <v>276.8</v>
      </c>
      <c r="F231" s="1">
        <v>271</v>
      </c>
      <c r="G231" s="1">
        <v>275.39999999999998</v>
      </c>
      <c r="H231" s="1">
        <v>93.83</v>
      </c>
      <c r="I231" s="1">
        <v>2</v>
      </c>
      <c r="J231" s="8"/>
      <c r="K231" s="8"/>
      <c r="L231" s="142"/>
      <c r="M231" s="142"/>
      <c r="N231" s="27">
        <v>5.8000000000000114</v>
      </c>
      <c r="O231" s="27">
        <v>283.3</v>
      </c>
      <c r="P231" s="27">
        <v>260.3</v>
      </c>
      <c r="Q231" s="27" t="s">
        <v>618</v>
      </c>
      <c r="R231" s="27" t="s">
        <v>618</v>
      </c>
      <c r="S231" s="27" t="s">
        <v>618</v>
      </c>
      <c r="T231" s="27" t="s">
        <v>618</v>
      </c>
      <c r="U231" s="27" t="s">
        <v>618</v>
      </c>
      <c r="V231" s="158">
        <v>0</v>
      </c>
      <c r="W231" s="27">
        <v>114.3</v>
      </c>
      <c r="X231" s="27">
        <v>115.6</v>
      </c>
      <c r="Y231" s="27">
        <v>-1.2999999999998977</v>
      </c>
      <c r="Z231" s="29">
        <v>93.12</v>
      </c>
      <c r="AA231" s="139">
        <v>3.5</v>
      </c>
      <c r="AB231" s="151">
        <v>5.0948509485093663E-3</v>
      </c>
      <c r="AC231" s="136" t="s">
        <v>253</v>
      </c>
      <c r="AD231" s="136">
        <v>13.5</v>
      </c>
      <c r="AE231" s="136" t="s">
        <v>618</v>
      </c>
      <c r="AF231" s="136" t="s">
        <v>618</v>
      </c>
      <c r="AG231" s="136">
        <v>0</v>
      </c>
      <c r="AH231" s="136">
        <v>55.199999999999875</v>
      </c>
      <c r="AI231" s="136">
        <v>-0.40000000000003411</v>
      </c>
      <c r="AJ231" s="127">
        <v>271.3</v>
      </c>
      <c r="AK231" s="127">
        <v>276.8</v>
      </c>
      <c r="AL231" s="127">
        <v>268.5</v>
      </c>
      <c r="AM231" s="127">
        <v>273.7</v>
      </c>
      <c r="AN231" s="127">
        <v>263.25</v>
      </c>
      <c r="AO231" s="127">
        <v>4</v>
      </c>
      <c r="AP231" s="127" t="s">
        <v>618</v>
      </c>
      <c r="AQ231" s="14">
        <v>97.4</v>
      </c>
      <c r="AR231" s="127" t="s">
        <v>618</v>
      </c>
      <c r="AS231" s="14">
        <v>2.6999999999989654</v>
      </c>
      <c r="AT231" s="1">
        <v>275.7</v>
      </c>
      <c r="AU231" s="1">
        <v>275.7</v>
      </c>
      <c r="AV231" s="1">
        <v>273.7</v>
      </c>
      <c r="AW231" s="1">
        <v>274.39999999999998</v>
      </c>
      <c r="AX231" s="1">
        <v>275.7</v>
      </c>
      <c r="AY231" s="1">
        <v>275.7</v>
      </c>
      <c r="AZ231" s="1">
        <v>273.7</v>
      </c>
      <c r="BA231" s="1">
        <v>274.60000000000002</v>
      </c>
      <c r="BB231" s="8"/>
      <c r="BC231" s="8"/>
      <c r="BD231" s="62"/>
      <c r="BE231" s="62"/>
      <c r="BF231" s="8"/>
      <c r="BG231" s="8"/>
      <c r="BH231" s="62"/>
      <c r="BI231" s="62"/>
      <c r="BJ231" s="165"/>
      <c r="BK231" s="165"/>
      <c r="BL231" s="164"/>
      <c r="BM231" s="164"/>
      <c r="BN231" s="8"/>
      <c r="BO231" s="8"/>
      <c r="BP231" s="62"/>
      <c r="BQ231" s="62"/>
      <c r="BR231" s="1"/>
      <c r="BS231" s="1"/>
      <c r="BT231" s="1"/>
      <c r="BU231" s="1"/>
      <c r="BV231" s="86"/>
      <c r="BW231" s="1"/>
      <c r="BX231" s="1"/>
      <c r="BY231" s="1"/>
      <c r="BZ231" s="1"/>
      <c r="CA231" s="1"/>
      <c r="CB231" s="1"/>
      <c r="CC231" s="86">
        <v>85</v>
      </c>
      <c r="CD231" s="1">
        <v>275</v>
      </c>
      <c r="CE231" s="1">
        <v>359</v>
      </c>
      <c r="CF231" s="1">
        <v>385</v>
      </c>
      <c r="CG231" s="1">
        <v>0.93246753246753245</v>
      </c>
      <c r="CH231">
        <v>102.96</v>
      </c>
      <c r="CI231">
        <v>15746</v>
      </c>
      <c r="CJ231" s="101">
        <v>1</v>
      </c>
      <c r="CK231" s="101">
        <v>1</v>
      </c>
      <c r="CL231" s="1">
        <v>0.60000000000002274</v>
      </c>
      <c r="CM231" s="1">
        <v>61.1</v>
      </c>
      <c r="CN231" s="14">
        <v>-4.3000000000000114</v>
      </c>
      <c r="CO231" s="14">
        <v>55.700000000000109</v>
      </c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</row>
    <row r="232" spans="1:176" s="12" customFormat="1">
      <c r="A232" s="1">
        <v>2013</v>
      </c>
      <c r="B232" s="1">
        <v>3</v>
      </c>
      <c r="C232" s="24">
        <v>41611</v>
      </c>
      <c r="D232" s="1">
        <v>276.3</v>
      </c>
      <c r="E232" s="1">
        <v>276.3</v>
      </c>
      <c r="F232" s="1">
        <v>272.5</v>
      </c>
      <c r="G232" s="1">
        <v>274</v>
      </c>
      <c r="H232" s="1">
        <v>96.54</v>
      </c>
      <c r="I232" s="1">
        <v>2</v>
      </c>
      <c r="J232" s="8"/>
      <c r="K232" s="8"/>
      <c r="L232" s="142"/>
      <c r="M232" s="142"/>
      <c r="N232" s="27">
        <v>3.8000000000000114</v>
      </c>
      <c r="O232" s="27">
        <v>281.2</v>
      </c>
      <c r="P232" s="27">
        <v>269.60000000000002</v>
      </c>
      <c r="Q232" s="27" t="s">
        <v>618</v>
      </c>
      <c r="R232" s="27" t="s">
        <v>618</v>
      </c>
      <c r="S232" s="27" t="s">
        <v>618</v>
      </c>
      <c r="T232" s="27" t="s">
        <v>618</v>
      </c>
      <c r="U232" s="27" t="s">
        <v>618</v>
      </c>
      <c r="V232" s="158">
        <v>0</v>
      </c>
      <c r="W232" s="27">
        <v>114.3</v>
      </c>
      <c r="X232" s="27">
        <v>115.6</v>
      </c>
      <c r="Y232" s="27">
        <v>-1.2999999999998977</v>
      </c>
      <c r="Z232" s="29">
        <v>94.13</v>
      </c>
      <c r="AA232" s="139">
        <v>2.2999999999999998</v>
      </c>
      <c r="AB232" s="151">
        <v>1.1971527178602281E-2</v>
      </c>
      <c r="AC232" s="136" t="s">
        <v>253</v>
      </c>
      <c r="AD232" s="136">
        <v>13.7</v>
      </c>
      <c r="AE232" s="136" t="s">
        <v>618</v>
      </c>
      <c r="AF232" s="136">
        <v>-1.1999999999999886</v>
      </c>
      <c r="AG232" s="136">
        <v>-1.1999999999999886</v>
      </c>
      <c r="AH232" s="136">
        <v>53.999999999999886</v>
      </c>
      <c r="AI232" s="136">
        <v>-1.6000000000000227</v>
      </c>
      <c r="AJ232" s="127">
        <v>275.7</v>
      </c>
      <c r="AK232" s="127">
        <v>276.3</v>
      </c>
      <c r="AL232" s="127">
        <v>273.7</v>
      </c>
      <c r="AM232" s="127">
        <v>274.60000000000002</v>
      </c>
      <c r="AN232" s="127">
        <v>267.57499999999999</v>
      </c>
      <c r="AO232" s="127">
        <v>2.3000000000000114</v>
      </c>
      <c r="AP232" s="127" t="s">
        <v>618</v>
      </c>
      <c r="AQ232" s="14">
        <v>97.4</v>
      </c>
      <c r="AR232" s="127" t="s">
        <v>618</v>
      </c>
      <c r="AS232" s="14">
        <v>2.6999999999989654</v>
      </c>
      <c r="AT232" s="1">
        <v>273.2</v>
      </c>
      <c r="AU232" s="1">
        <v>274.3</v>
      </c>
      <c r="AV232" s="1">
        <v>273.2</v>
      </c>
      <c r="AW232" s="1">
        <v>273.7</v>
      </c>
      <c r="AX232" s="1">
        <v>273.2</v>
      </c>
      <c r="AY232" s="1">
        <v>274.3</v>
      </c>
      <c r="AZ232" s="1">
        <v>272.10000000000002</v>
      </c>
      <c r="BA232" s="1">
        <v>272.5</v>
      </c>
      <c r="BB232" s="8"/>
      <c r="BC232" s="8"/>
      <c r="BD232" s="62"/>
      <c r="BE232" s="62"/>
      <c r="BF232" s="8"/>
      <c r="BG232" s="8"/>
      <c r="BH232" s="62"/>
      <c r="BI232" s="62"/>
      <c r="BJ232" s="165"/>
      <c r="BK232" s="165"/>
      <c r="BL232" s="164"/>
      <c r="BM232" s="164"/>
      <c r="BN232" s="8"/>
      <c r="BO232" s="8"/>
      <c r="BP232" s="62"/>
      <c r="BQ232" s="62"/>
      <c r="BR232" s="1"/>
      <c r="BS232" s="1"/>
      <c r="BT232" s="1"/>
      <c r="BU232" s="1"/>
      <c r="BV232" s="86"/>
      <c r="BW232" s="1"/>
      <c r="BX232" s="1"/>
      <c r="BY232" s="1"/>
      <c r="BZ232" s="1"/>
      <c r="CA232" s="1"/>
      <c r="CB232" s="1"/>
      <c r="CC232" s="86">
        <v>84.5</v>
      </c>
      <c r="CD232" s="1">
        <v>275</v>
      </c>
      <c r="CE232" s="1">
        <v>508</v>
      </c>
      <c r="CF232" s="1">
        <v>465</v>
      </c>
      <c r="CG232" s="1">
        <v>1.0924731182795699</v>
      </c>
      <c r="CH232">
        <v>102.5</v>
      </c>
      <c r="CI232">
        <v>15540</v>
      </c>
      <c r="CJ232" s="101">
        <v>1</v>
      </c>
      <c r="CK232" s="101">
        <v>1</v>
      </c>
      <c r="CL232" s="1">
        <v>0.80000000000001137</v>
      </c>
      <c r="CM232" s="1">
        <v>61.9</v>
      </c>
      <c r="CN232" s="14">
        <v>3.1000000000000227</v>
      </c>
      <c r="CO232" s="14">
        <v>58.800000000000132</v>
      </c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</row>
    <row r="233" spans="1:176" s="12" customFormat="1">
      <c r="A233" s="1">
        <v>2013</v>
      </c>
      <c r="B233" s="1">
        <v>4</v>
      </c>
      <c r="C233" s="24">
        <v>41612</v>
      </c>
      <c r="D233" s="1">
        <v>274</v>
      </c>
      <c r="E233" s="1">
        <v>275.60000000000002</v>
      </c>
      <c r="F233" s="1">
        <v>272.5</v>
      </c>
      <c r="G233" s="1">
        <v>274.7</v>
      </c>
      <c r="H233" s="1">
        <v>97.28</v>
      </c>
      <c r="I233" s="1">
        <v>2</v>
      </c>
      <c r="J233" s="8"/>
      <c r="K233" s="8"/>
      <c r="L233" s="142"/>
      <c r="M233" s="142"/>
      <c r="N233" s="27">
        <v>3.1000000000000227</v>
      </c>
      <c r="O233" s="27">
        <v>277.8</v>
      </c>
      <c r="P233" s="27">
        <v>270.2</v>
      </c>
      <c r="Q233" s="27" t="s">
        <v>618</v>
      </c>
      <c r="R233" s="27" t="s">
        <v>618</v>
      </c>
      <c r="S233" s="27" t="s">
        <v>618</v>
      </c>
      <c r="T233" s="27" t="s">
        <v>618</v>
      </c>
      <c r="U233" s="27" t="s">
        <v>618</v>
      </c>
      <c r="V233" s="158">
        <v>0</v>
      </c>
      <c r="W233" s="27">
        <v>114.3</v>
      </c>
      <c r="X233" s="27">
        <v>115.6</v>
      </c>
      <c r="Y233" s="27">
        <v>-1.2999999999998977</v>
      </c>
      <c r="Z233" s="29">
        <v>97.21</v>
      </c>
      <c r="AA233" s="139">
        <v>1.9</v>
      </c>
      <c r="AB233" s="151">
        <v>2.8882020675690123E-2</v>
      </c>
      <c r="AC233" s="136" t="s">
        <v>253</v>
      </c>
      <c r="AD233" s="136">
        <v>13.7</v>
      </c>
      <c r="AE233" s="136" t="s">
        <v>618</v>
      </c>
      <c r="AF233" s="136" t="s">
        <v>618</v>
      </c>
      <c r="AG233" s="136">
        <v>0</v>
      </c>
      <c r="AH233" s="136">
        <v>53.999999999999886</v>
      </c>
      <c r="AI233" s="136">
        <v>-1.6000000000000227</v>
      </c>
      <c r="AJ233" s="127">
        <v>273.2</v>
      </c>
      <c r="AK233" s="127">
        <v>274.3</v>
      </c>
      <c r="AL233" s="127">
        <v>272.10000000000002</v>
      </c>
      <c r="AM233" s="127">
        <v>273.7</v>
      </c>
      <c r="AN233" s="127">
        <v>271.7</v>
      </c>
      <c r="AO233" s="127">
        <v>0.69999999999998863</v>
      </c>
      <c r="AP233" s="127">
        <v>2.5999999999999774</v>
      </c>
      <c r="AQ233" s="14">
        <v>100</v>
      </c>
      <c r="AR233" s="127" t="s">
        <v>618</v>
      </c>
      <c r="AS233" s="14">
        <v>2.6999999999989654</v>
      </c>
      <c r="AT233" s="1">
        <v>274.60000000000002</v>
      </c>
      <c r="AU233" s="1">
        <v>275.10000000000002</v>
      </c>
      <c r="AV233" s="1">
        <v>273.8</v>
      </c>
      <c r="AW233" s="1">
        <v>274</v>
      </c>
      <c r="AX233" s="1">
        <v>274.60000000000002</v>
      </c>
      <c r="AY233" s="1">
        <v>275.10000000000002</v>
      </c>
      <c r="AZ233" s="1">
        <v>273.8</v>
      </c>
      <c r="BA233" s="1">
        <v>274</v>
      </c>
      <c r="BB233" s="8"/>
      <c r="BC233" s="8"/>
      <c r="BD233" s="62"/>
      <c r="BE233" s="62"/>
      <c r="BF233" s="8"/>
      <c r="BG233" s="8"/>
      <c r="BH233" s="62"/>
      <c r="BI233" s="62"/>
      <c r="BJ233" s="165"/>
      <c r="BK233" s="165"/>
      <c r="BL233" s="164"/>
      <c r="BM233" s="164"/>
      <c r="BN233" s="8"/>
      <c r="BO233" s="8"/>
      <c r="BP233" s="62"/>
      <c r="BQ233" s="62"/>
      <c r="BR233" s="1"/>
      <c r="BS233" s="1"/>
      <c r="BT233" s="1"/>
      <c r="BU233" s="1"/>
      <c r="BV233" s="86"/>
      <c r="BW233" s="1"/>
      <c r="BX233" s="1"/>
      <c r="BY233" s="1"/>
      <c r="BZ233" s="1"/>
      <c r="CA233" s="1"/>
      <c r="CB233" s="1"/>
      <c r="CC233" s="86">
        <v>85</v>
      </c>
      <c r="CD233" s="1">
        <v>274</v>
      </c>
      <c r="CE233" s="1">
        <v>670</v>
      </c>
      <c r="CF233" s="1">
        <v>423</v>
      </c>
      <c r="CG233" s="1">
        <v>1.5839243498817968</v>
      </c>
      <c r="CH233">
        <v>102.35</v>
      </c>
      <c r="CI233">
        <v>15402</v>
      </c>
      <c r="CJ233" s="101">
        <v>1</v>
      </c>
      <c r="CK233" s="101">
        <v>-1</v>
      </c>
      <c r="CL233" s="1">
        <v>2.5999999999999659</v>
      </c>
      <c r="CM233" s="1">
        <v>64.5</v>
      </c>
      <c r="CN233" s="14" t="s">
        <v>618</v>
      </c>
      <c r="CO233" s="14">
        <v>58.800000000000132</v>
      </c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</row>
    <row r="234" spans="1:176" s="12" customFormat="1">
      <c r="A234" s="1">
        <v>2013</v>
      </c>
      <c r="B234" s="1">
        <v>5</v>
      </c>
      <c r="C234" s="24">
        <v>41613</v>
      </c>
      <c r="D234" s="1">
        <v>277.2</v>
      </c>
      <c r="E234" s="1">
        <v>277.39999999999998</v>
      </c>
      <c r="F234" s="1">
        <v>273.5</v>
      </c>
      <c r="G234" s="1">
        <v>274.7</v>
      </c>
      <c r="H234" s="1">
        <v>97.65</v>
      </c>
      <c r="I234" s="1">
        <v>2</v>
      </c>
      <c r="J234" s="8"/>
      <c r="K234" s="8"/>
      <c r="L234" s="142"/>
      <c r="M234" s="142"/>
      <c r="N234" s="27">
        <v>3.8999999999999773</v>
      </c>
      <c r="O234" s="27">
        <v>277.8</v>
      </c>
      <c r="P234" s="27">
        <v>271.60000000000002</v>
      </c>
      <c r="Q234" s="27" t="s">
        <v>618</v>
      </c>
      <c r="R234" s="27" t="s">
        <v>618</v>
      </c>
      <c r="S234" s="27" t="s">
        <v>618</v>
      </c>
      <c r="T234" s="27" t="s">
        <v>618</v>
      </c>
      <c r="U234" s="27" t="s">
        <v>618</v>
      </c>
      <c r="V234" s="158">
        <v>0</v>
      </c>
      <c r="W234" s="27">
        <v>114.3</v>
      </c>
      <c r="X234" s="27">
        <v>115.6</v>
      </c>
      <c r="Y234" s="27">
        <v>-1.2999999999998977</v>
      </c>
      <c r="Z234" s="29">
        <v>97.27</v>
      </c>
      <c r="AA234" s="139">
        <v>2.2999999999999998</v>
      </c>
      <c r="AB234" s="151">
        <v>7.665216490573723E-3</v>
      </c>
      <c r="AC234" s="136" t="s">
        <v>253</v>
      </c>
      <c r="AD234" s="136">
        <v>13.7</v>
      </c>
      <c r="AE234" s="136" t="s">
        <v>618</v>
      </c>
      <c r="AF234" s="136">
        <v>-6.5999999999999659</v>
      </c>
      <c r="AG234" s="136">
        <v>-6.5999999999999659</v>
      </c>
      <c r="AH234" s="136">
        <v>47.39999999999992</v>
      </c>
      <c r="AI234" s="136">
        <v>-8.1999999999999886</v>
      </c>
      <c r="AJ234" s="127">
        <v>274.60000000000002</v>
      </c>
      <c r="AK234" s="127">
        <v>277.39999999999998</v>
      </c>
      <c r="AL234" s="127">
        <v>273.8</v>
      </c>
      <c r="AM234" s="127">
        <v>276.2</v>
      </c>
      <c r="AN234" s="127">
        <v>274.55</v>
      </c>
      <c r="AO234" s="127">
        <v>2.5</v>
      </c>
      <c r="AP234" s="127" t="s">
        <v>618</v>
      </c>
      <c r="AQ234" s="14">
        <v>100</v>
      </c>
      <c r="AR234" s="127" t="s">
        <v>618</v>
      </c>
      <c r="AS234" s="14">
        <v>2.6999999999989654</v>
      </c>
      <c r="AT234" s="1">
        <v>276</v>
      </c>
      <c r="AU234" s="1">
        <v>278.5</v>
      </c>
      <c r="AV234" s="1">
        <v>276</v>
      </c>
      <c r="AW234" s="1">
        <v>277.60000000000002</v>
      </c>
      <c r="AX234" s="1">
        <v>276</v>
      </c>
      <c r="AY234" s="1">
        <v>279.10000000000002</v>
      </c>
      <c r="AZ234" s="1">
        <v>276</v>
      </c>
      <c r="BA234" s="1">
        <v>278.60000000000002</v>
      </c>
      <c r="BB234" s="8"/>
      <c r="BC234" s="8"/>
      <c r="BD234" s="62"/>
      <c r="BE234" s="62"/>
      <c r="BF234" s="8"/>
      <c r="BG234" s="8"/>
      <c r="BH234" s="62"/>
      <c r="BI234" s="62"/>
      <c r="BJ234" s="165"/>
      <c r="BK234" s="165"/>
      <c r="BL234" s="164"/>
      <c r="BM234" s="164"/>
      <c r="BN234" s="8"/>
      <c r="BO234" s="8"/>
      <c r="BP234" s="62"/>
      <c r="BQ234" s="62"/>
      <c r="BR234" s="1"/>
      <c r="BS234" s="1"/>
      <c r="BT234" s="1"/>
      <c r="BU234" s="1"/>
      <c r="BV234" s="86"/>
      <c r="BW234" s="1"/>
      <c r="BX234" s="1"/>
      <c r="BY234" s="1"/>
      <c r="BZ234" s="1"/>
      <c r="CA234" s="1"/>
      <c r="CB234" s="1"/>
      <c r="CC234" s="86">
        <v>85</v>
      </c>
      <c r="CD234" s="1">
        <v>276.3</v>
      </c>
      <c r="CE234" s="1">
        <v>855</v>
      </c>
      <c r="CF234" s="1">
        <v>673</v>
      </c>
      <c r="CG234" s="1">
        <v>1.2704309063893016</v>
      </c>
      <c r="CH234">
        <v>103.003</v>
      </c>
      <c r="CI234">
        <v>15560</v>
      </c>
      <c r="CJ234" s="101">
        <v>1</v>
      </c>
      <c r="CK234" s="101">
        <v>-1</v>
      </c>
      <c r="CL234" s="1" t="s">
        <v>618</v>
      </c>
      <c r="CM234" s="1">
        <v>64.5</v>
      </c>
      <c r="CN234" s="14" t="s">
        <v>618</v>
      </c>
      <c r="CO234" s="14">
        <v>58.800000000000132</v>
      </c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</row>
    <row r="235" spans="1:176" s="12" customFormat="1">
      <c r="A235" s="1">
        <v>2013</v>
      </c>
      <c r="B235" s="1">
        <v>2</v>
      </c>
      <c r="C235" s="24">
        <v>41617</v>
      </c>
      <c r="D235" s="1">
        <v>281.89999999999998</v>
      </c>
      <c r="E235" s="1">
        <v>282.3</v>
      </c>
      <c r="F235" s="1">
        <v>280.2</v>
      </c>
      <c r="G235" s="1">
        <v>281</v>
      </c>
      <c r="H235" s="1">
        <v>97.21</v>
      </c>
      <c r="I235" s="1">
        <v>2</v>
      </c>
      <c r="J235" s="8"/>
      <c r="K235" s="8"/>
      <c r="L235" s="142"/>
      <c r="M235" s="142"/>
      <c r="N235" s="27">
        <v>2.1000000000000227</v>
      </c>
      <c r="O235" s="27">
        <v>278.60000000000002</v>
      </c>
      <c r="P235" s="27">
        <v>270.8</v>
      </c>
      <c r="Q235" s="27">
        <v>1</v>
      </c>
      <c r="R235" s="27" t="s">
        <v>618</v>
      </c>
      <c r="S235" s="27" t="s">
        <v>618</v>
      </c>
      <c r="T235" s="27" t="s">
        <v>618</v>
      </c>
      <c r="U235" s="27" t="s">
        <v>618</v>
      </c>
      <c r="V235" s="158">
        <v>0</v>
      </c>
      <c r="W235" s="27">
        <v>114.3</v>
      </c>
      <c r="X235" s="27">
        <v>115.6</v>
      </c>
      <c r="Y235" s="27">
        <v>-1.2999999999998977</v>
      </c>
      <c r="Z235" s="29">
        <v>97.83</v>
      </c>
      <c r="AA235" s="139">
        <v>1.3</v>
      </c>
      <c r="AB235" s="151">
        <v>3.8034539473683626E-3</v>
      </c>
      <c r="AC235" s="136" t="s">
        <v>253</v>
      </c>
      <c r="AD235" s="136">
        <v>13.7</v>
      </c>
      <c r="AE235" s="136" t="s">
        <v>618</v>
      </c>
      <c r="AF235" s="136" t="s">
        <v>618</v>
      </c>
      <c r="AG235" s="136">
        <v>0</v>
      </c>
      <c r="AH235" s="136">
        <v>47.39999999999992</v>
      </c>
      <c r="AI235" s="136">
        <v>-8.1999999999999886</v>
      </c>
      <c r="AJ235" s="127">
        <v>276</v>
      </c>
      <c r="AK235" s="127">
        <v>282.3</v>
      </c>
      <c r="AL235" s="127">
        <v>276</v>
      </c>
      <c r="AM235" s="127">
        <v>280.89999999999998</v>
      </c>
      <c r="AN235" s="127">
        <v>276.35000000000002</v>
      </c>
      <c r="AO235" s="127">
        <v>0.89999999999997726</v>
      </c>
      <c r="AP235" s="127" t="s">
        <v>618</v>
      </c>
      <c r="AQ235" s="14">
        <v>100</v>
      </c>
      <c r="AR235" s="127" t="s">
        <v>618</v>
      </c>
      <c r="AS235" s="14">
        <v>2.6999999999989654</v>
      </c>
      <c r="AT235" s="1">
        <v>281</v>
      </c>
      <c r="AU235" s="1">
        <v>281.39999999999998</v>
      </c>
      <c r="AV235" s="1">
        <v>280.5</v>
      </c>
      <c r="AW235" s="1">
        <v>280.8</v>
      </c>
      <c r="AX235" s="1">
        <v>281</v>
      </c>
      <c r="AY235" s="1">
        <v>281.39999999999998</v>
      </c>
      <c r="AZ235" s="1">
        <v>280.5</v>
      </c>
      <c r="BA235" s="1">
        <v>280.5</v>
      </c>
      <c r="BB235" s="8"/>
      <c r="BC235" s="8"/>
      <c r="BD235" s="62"/>
      <c r="BE235" s="62"/>
      <c r="BF235" s="8"/>
      <c r="BG235" s="8"/>
      <c r="BH235" s="62"/>
      <c r="BI235" s="62"/>
      <c r="BJ235" s="165"/>
      <c r="BK235" s="165"/>
      <c r="BL235" s="164"/>
      <c r="BM235" s="164"/>
      <c r="BN235" s="8"/>
      <c r="BO235" s="8"/>
      <c r="BP235" s="62"/>
      <c r="BQ235" s="62"/>
      <c r="BR235" s="1"/>
      <c r="BS235" s="1"/>
      <c r="BT235" s="1"/>
      <c r="BU235" s="1"/>
      <c r="BV235" s="86"/>
      <c r="BW235" s="1"/>
      <c r="BX235" s="1"/>
      <c r="BY235" s="1"/>
      <c r="BZ235" s="1"/>
      <c r="CA235" s="1"/>
      <c r="CB235" s="1"/>
      <c r="CC235" s="86">
        <v>87.45</v>
      </c>
      <c r="CD235" s="1">
        <v>281.10000000000002</v>
      </c>
      <c r="CE235" s="1">
        <v>813</v>
      </c>
      <c r="CF235" s="1">
        <v>657</v>
      </c>
      <c r="CG235" s="1">
        <v>1.2374429223744292</v>
      </c>
      <c r="CH235">
        <v>103.2985</v>
      </c>
      <c r="CI235">
        <v>15686</v>
      </c>
      <c r="CJ235" s="101">
        <v>1</v>
      </c>
      <c r="CK235" s="101">
        <v>-1</v>
      </c>
      <c r="CL235" s="1" t="s">
        <v>618</v>
      </c>
      <c r="CM235" s="1">
        <v>64.5</v>
      </c>
      <c r="CN235" s="14" t="s">
        <v>618</v>
      </c>
      <c r="CO235" s="14">
        <v>58.800000000000132</v>
      </c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</row>
    <row r="236" spans="1:176" s="12" customFormat="1">
      <c r="A236" s="1">
        <v>2013</v>
      </c>
      <c r="B236" s="1">
        <v>3</v>
      </c>
      <c r="C236" s="24">
        <v>41618</v>
      </c>
      <c r="D236" s="1">
        <v>282.5</v>
      </c>
      <c r="E236" s="1">
        <v>282.5</v>
      </c>
      <c r="F236" s="1">
        <v>278.3</v>
      </c>
      <c r="G236" s="1">
        <v>279.89999999999998</v>
      </c>
      <c r="H236" s="1">
        <v>98.52</v>
      </c>
      <c r="I236" s="1">
        <v>0</v>
      </c>
      <c r="J236" s="8"/>
      <c r="K236" s="8"/>
      <c r="L236" s="142"/>
      <c r="M236" s="142"/>
      <c r="N236" s="27">
        <v>4.1999999999999886</v>
      </c>
      <c r="O236" s="27">
        <v>283.10000000000002</v>
      </c>
      <c r="P236" s="27">
        <v>278.89999999999998</v>
      </c>
      <c r="Q236" s="27" t="s">
        <v>618</v>
      </c>
      <c r="R236" s="27" t="s">
        <v>618</v>
      </c>
      <c r="S236" s="27" t="s">
        <v>252</v>
      </c>
      <c r="T236" s="27" t="s">
        <v>618</v>
      </c>
      <c r="U236" s="27">
        <v>-0.10000000000002274</v>
      </c>
      <c r="V236" s="158">
        <v>-0.10000000000002274</v>
      </c>
      <c r="W236" s="27">
        <v>114.2</v>
      </c>
      <c r="X236" s="27">
        <v>115.6</v>
      </c>
      <c r="Y236" s="27">
        <v>-1.3999999999999204</v>
      </c>
      <c r="Z236" s="29">
        <v>97.75</v>
      </c>
      <c r="AA236" s="139">
        <v>2.5</v>
      </c>
      <c r="AB236" s="151">
        <v>4.5058883768562819E-3</v>
      </c>
      <c r="AC236" s="136" t="s">
        <v>255</v>
      </c>
      <c r="AD236" s="136">
        <v>14</v>
      </c>
      <c r="AE236" s="136" t="s">
        <v>618</v>
      </c>
      <c r="AF236" s="136" t="s">
        <v>618</v>
      </c>
      <c r="AG236" s="136">
        <v>0</v>
      </c>
      <c r="AH236" s="136">
        <v>47.39999999999992</v>
      </c>
      <c r="AI236" s="136">
        <v>-8.1999999999999886</v>
      </c>
      <c r="AJ236" s="127">
        <v>281</v>
      </c>
      <c r="AK236" s="127">
        <v>282.5</v>
      </c>
      <c r="AL236" s="127">
        <v>280.5</v>
      </c>
      <c r="AM236" s="127">
        <v>280.7</v>
      </c>
      <c r="AN236" s="127">
        <v>277.875</v>
      </c>
      <c r="AO236" s="127">
        <v>2.6000000000000227</v>
      </c>
      <c r="AP236" s="127" t="s">
        <v>618</v>
      </c>
      <c r="AQ236" s="14">
        <v>100</v>
      </c>
      <c r="AR236" s="127" t="s">
        <v>618</v>
      </c>
      <c r="AS236" s="14">
        <v>2.6999999999989654</v>
      </c>
      <c r="AT236" s="1">
        <v>280</v>
      </c>
      <c r="AU236" s="1">
        <v>280</v>
      </c>
      <c r="AV236" s="1">
        <v>279.39999999999998</v>
      </c>
      <c r="AW236" s="1">
        <v>279.7</v>
      </c>
      <c r="AX236" s="1">
        <v>280</v>
      </c>
      <c r="AY236" s="1">
        <v>280</v>
      </c>
      <c r="AZ236" s="1">
        <v>278.5</v>
      </c>
      <c r="BA236" s="1">
        <v>279</v>
      </c>
      <c r="BB236" s="8"/>
      <c r="BC236" s="8"/>
      <c r="BD236" s="62"/>
      <c r="BE236" s="62"/>
      <c r="BF236" s="8"/>
      <c r="BG236" s="8"/>
      <c r="BH236" s="62"/>
      <c r="BI236" s="62"/>
      <c r="BJ236" s="165"/>
      <c r="BK236" s="165"/>
      <c r="BL236" s="164"/>
      <c r="BM236" s="164"/>
      <c r="BN236" s="8"/>
      <c r="BO236" s="8"/>
      <c r="BP236" s="62"/>
      <c r="BQ236" s="62"/>
      <c r="BR236" s="1"/>
      <c r="BS236" s="1"/>
      <c r="BT236" s="1"/>
      <c r="BU236" s="1"/>
      <c r="BV236" s="86"/>
      <c r="BW236" s="1"/>
      <c r="BX236" s="1"/>
      <c r="BY236" s="1"/>
      <c r="BZ236" s="1"/>
      <c r="CA236" s="1"/>
      <c r="CB236" s="1"/>
      <c r="CC236" s="86">
        <v>87.45</v>
      </c>
      <c r="CD236" s="1">
        <v>280.89999999999998</v>
      </c>
      <c r="CE236" s="1">
        <v>850</v>
      </c>
      <c r="CF236" s="1">
        <v>332</v>
      </c>
      <c r="CG236" s="1">
        <v>2.5602409638554215</v>
      </c>
      <c r="CH236">
        <v>102.82</v>
      </c>
      <c r="CI236">
        <v>15531</v>
      </c>
      <c r="CJ236" s="101">
        <v>1</v>
      </c>
      <c r="CK236" s="101">
        <v>-1</v>
      </c>
      <c r="CL236" s="1" t="s">
        <v>618</v>
      </c>
      <c r="CM236" s="1">
        <v>64.5</v>
      </c>
      <c r="CN236" s="14" t="s">
        <v>618</v>
      </c>
      <c r="CO236" s="14">
        <v>58.800000000000132</v>
      </c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</row>
    <row r="237" spans="1:176" s="12" customFormat="1">
      <c r="A237" s="1">
        <v>2013</v>
      </c>
      <c r="B237" s="1">
        <v>4</v>
      </c>
      <c r="C237" s="24">
        <v>41619</v>
      </c>
      <c r="D237" s="1">
        <v>279</v>
      </c>
      <c r="E237" s="1">
        <v>282</v>
      </c>
      <c r="F237" s="1">
        <v>278.7</v>
      </c>
      <c r="G237" s="1">
        <v>279.8</v>
      </c>
      <c r="H237" s="1">
        <v>97.41</v>
      </c>
      <c r="I237" s="1">
        <v>0</v>
      </c>
      <c r="J237" s="8"/>
      <c r="K237" s="8"/>
      <c r="L237" s="142"/>
      <c r="M237" s="142"/>
      <c r="N237" s="27">
        <v>3.3000000000000114</v>
      </c>
      <c r="O237" s="27">
        <v>284.10000000000002</v>
      </c>
      <c r="P237" s="27">
        <v>275.7</v>
      </c>
      <c r="Q237" s="27" t="s">
        <v>618</v>
      </c>
      <c r="R237" s="27" t="s">
        <v>618</v>
      </c>
      <c r="S237" s="27" t="s">
        <v>618</v>
      </c>
      <c r="T237" s="27" t="s">
        <v>618</v>
      </c>
      <c r="U237" s="27" t="s">
        <v>618</v>
      </c>
      <c r="V237" s="158">
        <v>0</v>
      </c>
      <c r="W237" s="27">
        <v>114.2</v>
      </c>
      <c r="X237" s="27">
        <v>115.6</v>
      </c>
      <c r="Y237" s="27">
        <v>-1.3999999999999204</v>
      </c>
      <c r="Z237" s="29">
        <v>98.39</v>
      </c>
      <c r="AA237" s="139">
        <v>2</v>
      </c>
      <c r="AB237" s="151">
        <v>1.3475979837465291E-2</v>
      </c>
      <c r="AC237" s="136" t="s">
        <v>253</v>
      </c>
      <c r="AD237" s="136">
        <v>13.9</v>
      </c>
      <c r="AE237" s="136" t="s">
        <v>618</v>
      </c>
      <c r="AF237" s="136" t="s">
        <v>618</v>
      </c>
      <c r="AG237" s="136">
        <v>0</v>
      </c>
      <c r="AH237" s="136">
        <v>47.39999999999992</v>
      </c>
      <c r="AI237" s="136">
        <v>-8.1999999999999886</v>
      </c>
      <c r="AJ237" s="127">
        <v>280</v>
      </c>
      <c r="AK237" s="127">
        <v>282</v>
      </c>
      <c r="AL237" s="127">
        <v>278.5</v>
      </c>
      <c r="AM237" s="127">
        <v>281.5</v>
      </c>
      <c r="AN237" s="127">
        <v>279.82499999999999</v>
      </c>
      <c r="AO237" s="127">
        <v>0.80000000000001137</v>
      </c>
      <c r="AP237" s="127" t="s">
        <v>618</v>
      </c>
      <c r="AQ237" s="14">
        <v>100</v>
      </c>
      <c r="AR237" s="127" t="s">
        <v>618</v>
      </c>
      <c r="AS237" s="14">
        <v>2.6999999999989654</v>
      </c>
      <c r="AT237" s="1">
        <v>279</v>
      </c>
      <c r="AU237" s="1">
        <v>279.8</v>
      </c>
      <c r="AV237" s="1">
        <v>278.89999999999998</v>
      </c>
      <c r="AW237" s="1">
        <v>279.39999999999998</v>
      </c>
      <c r="AX237" s="1">
        <v>279</v>
      </c>
      <c r="AY237" s="1">
        <v>280.3</v>
      </c>
      <c r="AZ237" s="1">
        <v>278.89999999999998</v>
      </c>
      <c r="BA237" s="1">
        <v>280</v>
      </c>
      <c r="BB237" s="8"/>
      <c r="BC237" s="8"/>
      <c r="BD237" s="62"/>
      <c r="BE237" s="62"/>
      <c r="BF237" s="8"/>
      <c r="BG237" s="8"/>
      <c r="BH237" s="62"/>
      <c r="BI237" s="62"/>
      <c r="BJ237" s="165"/>
      <c r="BK237" s="165"/>
      <c r="BL237" s="164"/>
      <c r="BM237" s="164"/>
      <c r="BN237" s="8"/>
      <c r="BO237" s="8"/>
      <c r="BP237" s="62"/>
      <c r="BQ237" s="62"/>
      <c r="BR237" s="1"/>
      <c r="BS237" s="1"/>
      <c r="BT237" s="1"/>
      <c r="BU237" s="1"/>
      <c r="BV237" s="86"/>
      <c r="BW237" s="1"/>
      <c r="BX237" s="1"/>
      <c r="BY237" s="1"/>
      <c r="BZ237" s="1"/>
      <c r="CA237" s="1"/>
      <c r="CB237" s="1"/>
      <c r="CC237" s="86">
        <v>87</v>
      </c>
      <c r="CD237" s="1">
        <v>279.89999999999998</v>
      </c>
      <c r="CE237" s="1">
        <v>641</v>
      </c>
      <c r="CF237" s="1">
        <v>390</v>
      </c>
      <c r="CG237" s="1">
        <v>1.6435897435897435</v>
      </c>
      <c r="CH237">
        <v>102.43</v>
      </c>
      <c r="CI237">
        <v>15334</v>
      </c>
      <c r="CJ237" s="101">
        <v>1</v>
      </c>
      <c r="CK237" s="101">
        <v>-1</v>
      </c>
      <c r="CL237" s="1" t="s">
        <v>618</v>
      </c>
      <c r="CM237" s="1">
        <v>64.5</v>
      </c>
      <c r="CN237" s="14" t="s">
        <v>618</v>
      </c>
      <c r="CO237" s="14">
        <v>58.800000000000132</v>
      </c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</row>
    <row r="238" spans="1:176" s="12" customFormat="1">
      <c r="A238" s="1">
        <v>2013</v>
      </c>
      <c r="B238" s="1">
        <v>5</v>
      </c>
      <c r="C238" s="24">
        <v>41620</v>
      </c>
      <c r="D238" s="1">
        <v>279.10000000000002</v>
      </c>
      <c r="E238" s="1">
        <v>285.5</v>
      </c>
      <c r="F238" s="1">
        <v>279.10000000000002</v>
      </c>
      <c r="G238" s="1">
        <v>284.2</v>
      </c>
      <c r="H238" s="1">
        <v>97.43</v>
      </c>
      <c r="I238" s="1">
        <v>1</v>
      </c>
      <c r="J238" s="8"/>
      <c r="K238" s="8"/>
      <c r="L238" s="142"/>
      <c r="M238" s="142"/>
      <c r="N238" s="27">
        <v>6.3999999999999773</v>
      </c>
      <c r="O238" s="27">
        <v>283.10000000000002</v>
      </c>
      <c r="P238" s="27">
        <v>276.5</v>
      </c>
      <c r="Q238" s="27" t="s">
        <v>618</v>
      </c>
      <c r="R238" s="27" t="s">
        <v>254</v>
      </c>
      <c r="S238" s="27" t="s">
        <v>618</v>
      </c>
      <c r="T238" s="27">
        <v>2</v>
      </c>
      <c r="U238" s="27" t="s">
        <v>618</v>
      </c>
      <c r="V238" s="158">
        <v>2</v>
      </c>
      <c r="W238" s="27">
        <v>116.2</v>
      </c>
      <c r="X238" s="27">
        <v>116.2</v>
      </c>
      <c r="Y238" s="27">
        <v>0</v>
      </c>
      <c r="Z238" s="29">
        <v>97.49</v>
      </c>
      <c r="AA238" s="139">
        <v>3.8</v>
      </c>
      <c r="AB238" s="151">
        <v>1.1266747868453053E-2</v>
      </c>
      <c r="AC238" s="136" t="s">
        <v>255</v>
      </c>
      <c r="AD238" s="136">
        <v>13.9</v>
      </c>
      <c r="AE238" s="136">
        <v>4</v>
      </c>
      <c r="AF238" s="136" t="s">
        <v>618</v>
      </c>
      <c r="AG238" s="136">
        <v>4</v>
      </c>
      <c r="AH238" s="136">
        <v>51.39999999999992</v>
      </c>
      <c r="AI238" s="136">
        <v>-4.1999999999999886</v>
      </c>
      <c r="AJ238" s="127">
        <v>279</v>
      </c>
      <c r="AK238" s="127">
        <v>281.3</v>
      </c>
      <c r="AL238" s="127">
        <v>278.89999999999998</v>
      </c>
      <c r="AM238" s="127">
        <v>280.7</v>
      </c>
      <c r="AN238" s="127">
        <v>280.95</v>
      </c>
      <c r="AO238" s="127">
        <v>5.0999999999999659</v>
      </c>
      <c r="AP238" s="127">
        <v>3.5000000000000115</v>
      </c>
      <c r="AQ238" s="14">
        <v>103.5</v>
      </c>
      <c r="AR238" s="127" t="s">
        <v>618</v>
      </c>
      <c r="AS238" s="14">
        <v>2.6999999999989654</v>
      </c>
      <c r="AT238" s="1">
        <v>285.3</v>
      </c>
      <c r="AU238" s="1">
        <v>285.60000000000002</v>
      </c>
      <c r="AV238" s="1">
        <v>284.2</v>
      </c>
      <c r="AW238" s="1">
        <v>284.8</v>
      </c>
      <c r="AX238" s="1">
        <v>285.3</v>
      </c>
      <c r="AY238" s="1">
        <v>285.60000000000002</v>
      </c>
      <c r="AZ238" s="1">
        <v>283.8</v>
      </c>
      <c r="BA238" s="1">
        <v>284.3</v>
      </c>
      <c r="BB238" s="8"/>
      <c r="BC238" s="8"/>
      <c r="BD238" s="62"/>
      <c r="BE238" s="62"/>
      <c r="BF238" s="8"/>
      <c r="BG238" s="8"/>
      <c r="BH238" s="62"/>
      <c r="BI238" s="62"/>
      <c r="BJ238" s="165"/>
      <c r="BK238" s="165"/>
      <c r="BL238" s="164"/>
      <c r="BM238" s="164"/>
      <c r="BN238" s="8"/>
      <c r="BO238" s="8"/>
      <c r="BP238" s="62"/>
      <c r="BQ238" s="62"/>
      <c r="BR238" s="1"/>
      <c r="BS238" s="1"/>
      <c r="BT238" s="1"/>
      <c r="BU238" s="1"/>
      <c r="BV238" s="86"/>
      <c r="BW238" s="1"/>
      <c r="BX238" s="1"/>
      <c r="BY238" s="1"/>
      <c r="BZ238" s="1"/>
      <c r="CA238" s="1"/>
      <c r="CB238" s="1"/>
      <c r="CC238" s="86">
        <v>87</v>
      </c>
      <c r="CD238" s="1">
        <v>280.8</v>
      </c>
      <c r="CE238" s="1">
        <v>567</v>
      </c>
      <c r="CF238" s="1">
        <v>507</v>
      </c>
      <c r="CG238" s="1">
        <v>1.1183431952662721</v>
      </c>
      <c r="CH238">
        <v>103.37</v>
      </c>
      <c r="CI238">
        <v>15511</v>
      </c>
      <c r="CJ238" s="101">
        <v>1</v>
      </c>
      <c r="CK238" s="101">
        <v>-1</v>
      </c>
      <c r="CL238" s="1" t="s">
        <v>618</v>
      </c>
      <c r="CM238" s="1">
        <v>64.5</v>
      </c>
      <c r="CN238" s="14" t="s">
        <v>618</v>
      </c>
      <c r="CO238" s="14">
        <v>58.800000000000132</v>
      </c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</row>
    <row r="239" spans="1:176" s="12" customFormat="1">
      <c r="A239" s="1">
        <v>2013</v>
      </c>
      <c r="B239" s="1">
        <v>6</v>
      </c>
      <c r="C239" s="24">
        <v>41621</v>
      </c>
      <c r="D239" s="1">
        <v>285.10000000000002</v>
      </c>
      <c r="E239" s="1">
        <v>285.89999999999998</v>
      </c>
      <c r="F239" s="1">
        <v>283.3</v>
      </c>
      <c r="G239" s="1">
        <v>283.8</v>
      </c>
      <c r="H239" s="1">
        <v>97.29</v>
      </c>
      <c r="I239" s="1">
        <v>1</v>
      </c>
      <c r="J239" s="8"/>
      <c r="K239" s="8"/>
      <c r="L239" s="142"/>
      <c r="M239" s="142"/>
      <c r="N239" s="27">
        <v>2.5999999999999659</v>
      </c>
      <c r="O239" s="27">
        <v>290.60000000000002</v>
      </c>
      <c r="P239" s="27">
        <v>277.8</v>
      </c>
      <c r="Q239" s="27" t="s">
        <v>618</v>
      </c>
      <c r="R239" s="27" t="s">
        <v>618</v>
      </c>
      <c r="S239" s="27" t="s">
        <v>618</v>
      </c>
      <c r="T239" s="27" t="s">
        <v>618</v>
      </c>
      <c r="U239" s="27" t="s">
        <v>618</v>
      </c>
      <c r="V239" s="158">
        <v>0</v>
      </c>
      <c r="W239" s="27">
        <v>116.2</v>
      </c>
      <c r="X239" s="27">
        <v>116.2</v>
      </c>
      <c r="Y239" s="27">
        <v>0</v>
      </c>
      <c r="Z239" s="29">
        <v>96.31</v>
      </c>
      <c r="AA239" s="139">
        <v>1.6</v>
      </c>
      <c r="AB239" s="151">
        <v>2.0531772918608304E-4</v>
      </c>
      <c r="AC239" s="136">
        <v>0</v>
      </c>
      <c r="AD239" s="136">
        <v>14.2</v>
      </c>
      <c r="AE239" s="136" t="s">
        <v>618</v>
      </c>
      <c r="AF239" s="136" t="s">
        <v>618</v>
      </c>
      <c r="AG239" s="136">
        <v>0</v>
      </c>
      <c r="AH239" s="136">
        <v>51.39999999999992</v>
      </c>
      <c r="AI239" s="136">
        <v>-4.1999999999999886</v>
      </c>
      <c r="AJ239" s="127">
        <v>285.3</v>
      </c>
      <c r="AK239" s="127">
        <v>285.60000000000002</v>
      </c>
      <c r="AL239" s="127">
        <v>283.8</v>
      </c>
      <c r="AM239" s="127">
        <v>284.39999999999998</v>
      </c>
      <c r="AN239" s="127">
        <v>281.82499999999999</v>
      </c>
      <c r="AO239" s="127">
        <v>1.3000000000000114</v>
      </c>
      <c r="AP239" s="127" t="s">
        <v>618</v>
      </c>
      <c r="AQ239" s="14">
        <v>103.5</v>
      </c>
      <c r="AR239" s="127" t="s">
        <v>618</v>
      </c>
      <c r="AS239" s="14">
        <v>2.6999999999989654</v>
      </c>
      <c r="AT239" s="1">
        <v>283.39999999999998</v>
      </c>
      <c r="AU239" s="1">
        <v>284.60000000000002</v>
      </c>
      <c r="AV239" s="1">
        <v>283.39999999999998</v>
      </c>
      <c r="AW239" s="1">
        <v>284.60000000000002</v>
      </c>
      <c r="AX239" s="1">
        <v>283.39999999999998</v>
      </c>
      <c r="AY239" s="1">
        <v>285</v>
      </c>
      <c r="AZ239" s="1">
        <v>283.39999999999998</v>
      </c>
      <c r="BA239" s="1">
        <v>284.89999999999998</v>
      </c>
      <c r="BB239" s="8"/>
      <c r="BC239" s="8"/>
      <c r="BD239" s="62"/>
      <c r="BE239" s="62"/>
      <c r="BF239" s="8"/>
      <c r="BG239" s="8"/>
      <c r="BH239" s="62"/>
      <c r="BI239" s="62"/>
      <c r="BJ239" s="165"/>
      <c r="BK239" s="165"/>
      <c r="BL239" s="164"/>
      <c r="BM239" s="164"/>
      <c r="BN239" s="8"/>
      <c r="BO239" s="8"/>
      <c r="BP239" s="62"/>
      <c r="BQ239" s="62"/>
      <c r="BR239" s="1"/>
      <c r="BS239" s="1"/>
      <c r="BT239" s="1"/>
      <c r="BU239" s="1"/>
      <c r="BV239" s="86"/>
      <c r="BW239" s="1"/>
      <c r="BX239" s="1"/>
      <c r="BY239" s="1"/>
      <c r="BZ239" s="1"/>
      <c r="CA239" s="1"/>
      <c r="CB239" s="1"/>
      <c r="CC239" s="86">
        <v>87.2</v>
      </c>
      <c r="CD239" s="1">
        <v>284.7</v>
      </c>
      <c r="CE239" s="1">
        <v>453</v>
      </c>
      <c r="CF239" s="1">
        <v>843</v>
      </c>
      <c r="CG239" s="1">
        <v>0.53736654804270467</v>
      </c>
      <c r="CH239">
        <v>103.0185</v>
      </c>
      <c r="CI239">
        <v>15348</v>
      </c>
      <c r="CJ239" s="101">
        <v>1</v>
      </c>
      <c r="CK239" s="101">
        <v>-1</v>
      </c>
      <c r="CL239" s="1" t="s">
        <v>618</v>
      </c>
      <c r="CM239" s="1">
        <v>64.5</v>
      </c>
      <c r="CN239" s="14" t="s">
        <v>618</v>
      </c>
      <c r="CO239" s="14">
        <v>58.800000000000132</v>
      </c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</row>
    <row r="240" spans="1:176" s="12" customFormat="1">
      <c r="A240" s="1">
        <v>2013</v>
      </c>
      <c r="B240" s="1">
        <v>3</v>
      </c>
      <c r="C240" s="24">
        <v>41625</v>
      </c>
      <c r="D240" s="1">
        <v>285.5</v>
      </c>
      <c r="E240" s="1">
        <v>286.7</v>
      </c>
      <c r="F240" s="1">
        <v>280.8</v>
      </c>
      <c r="G240" s="1">
        <v>281.3</v>
      </c>
      <c r="H240" s="1">
        <v>97.31</v>
      </c>
      <c r="I240" s="1">
        <v>2</v>
      </c>
      <c r="J240" s="8"/>
      <c r="K240" s="8"/>
      <c r="L240" s="142"/>
      <c r="M240" s="142"/>
      <c r="N240" s="27">
        <v>5.8999999999999773</v>
      </c>
      <c r="O240" s="27">
        <v>286.39999999999998</v>
      </c>
      <c r="P240" s="27">
        <v>281.2</v>
      </c>
      <c r="Q240" s="27" t="s">
        <v>618</v>
      </c>
      <c r="R240" s="27" t="s">
        <v>618</v>
      </c>
      <c r="S240" s="27" t="s">
        <v>252</v>
      </c>
      <c r="T240" s="27" t="s">
        <v>618</v>
      </c>
      <c r="U240" s="27">
        <v>0.80000000000006821</v>
      </c>
      <c r="V240" s="158">
        <v>0.80000000000006821</v>
      </c>
      <c r="W240" s="27">
        <v>117</v>
      </c>
      <c r="X240" s="27">
        <v>117</v>
      </c>
      <c r="Y240" s="27">
        <v>0</v>
      </c>
      <c r="Z240" s="29">
        <v>97.12</v>
      </c>
      <c r="AA240" s="139">
        <v>3.5</v>
      </c>
      <c r="AB240" s="151">
        <v>1.4369290772862087E-3</v>
      </c>
      <c r="AC240" s="136">
        <v>0</v>
      </c>
      <c r="AD240" s="136">
        <v>14.1</v>
      </c>
      <c r="AE240" s="136" t="s">
        <v>618</v>
      </c>
      <c r="AF240" s="136" t="s">
        <v>618</v>
      </c>
      <c r="AG240" s="136">
        <v>0</v>
      </c>
      <c r="AH240" s="136">
        <v>51.39999999999992</v>
      </c>
      <c r="AI240" s="136">
        <v>-4.1999999999999886</v>
      </c>
      <c r="AJ240" s="127">
        <v>283.39999999999998</v>
      </c>
      <c r="AK240" s="127">
        <v>286.7</v>
      </c>
      <c r="AL240" s="127">
        <v>283.39999999999998</v>
      </c>
      <c r="AM240" s="127">
        <v>284.7</v>
      </c>
      <c r="AN240" s="127">
        <v>282.82499999999999</v>
      </c>
      <c r="AO240" s="127">
        <v>4.1999999999999886</v>
      </c>
      <c r="AP240" s="127" t="s">
        <v>618</v>
      </c>
      <c r="AQ240" s="14">
        <v>103.5</v>
      </c>
      <c r="AR240" s="127" t="s">
        <v>618</v>
      </c>
      <c r="AS240" s="14">
        <v>2.6999999999989654</v>
      </c>
      <c r="AT240" s="1">
        <v>280</v>
      </c>
      <c r="AU240" s="1">
        <v>281.2</v>
      </c>
      <c r="AV240" s="1">
        <v>279.2</v>
      </c>
      <c r="AW240" s="1">
        <v>280.3</v>
      </c>
      <c r="AX240" s="1">
        <v>280</v>
      </c>
      <c r="AY240" s="1">
        <v>281.2</v>
      </c>
      <c r="AZ240" s="1">
        <v>279.2</v>
      </c>
      <c r="BA240" s="1">
        <v>280</v>
      </c>
      <c r="BB240" s="8"/>
      <c r="BC240" s="8"/>
      <c r="BD240" s="62"/>
      <c r="BE240" s="62"/>
      <c r="BF240" s="8"/>
      <c r="BG240" s="8"/>
      <c r="BH240" s="62"/>
      <c r="BI240" s="62"/>
      <c r="BJ240" s="165"/>
      <c r="BK240" s="165"/>
      <c r="BL240" s="164"/>
      <c r="BM240" s="164"/>
      <c r="BN240" s="8"/>
      <c r="BO240" s="8"/>
      <c r="BP240" s="62"/>
      <c r="BQ240" s="62"/>
      <c r="BR240" s="1"/>
      <c r="BS240" s="1"/>
      <c r="BT240" s="1"/>
      <c r="BU240" s="1"/>
      <c r="BV240" s="86"/>
      <c r="BW240" s="1"/>
      <c r="BX240" s="1"/>
      <c r="BY240" s="1"/>
      <c r="BZ240" s="1"/>
      <c r="CA240" s="1"/>
      <c r="CB240" s="1"/>
      <c r="CC240" s="86">
        <v>86.5</v>
      </c>
      <c r="CD240" s="1">
        <v>285.60000000000002</v>
      </c>
      <c r="CE240" s="1">
        <v>583</v>
      </c>
      <c r="CF240" s="1">
        <v>420</v>
      </c>
      <c r="CG240" s="1">
        <v>1.388095238095238</v>
      </c>
      <c r="CH240">
        <v>102.629</v>
      </c>
      <c r="CI240">
        <v>15256</v>
      </c>
      <c r="CJ240" s="101">
        <v>1</v>
      </c>
      <c r="CK240" s="101">
        <v>-1</v>
      </c>
      <c r="CL240" s="1" t="s">
        <v>618</v>
      </c>
      <c r="CM240" s="1">
        <v>64.5</v>
      </c>
      <c r="CN240" s="14" t="s">
        <v>618</v>
      </c>
      <c r="CO240" s="14">
        <v>58.800000000000132</v>
      </c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</row>
    <row r="241" spans="1:176" s="12" customFormat="1">
      <c r="A241" s="1">
        <v>2013</v>
      </c>
      <c r="B241" s="1">
        <v>4</v>
      </c>
      <c r="C241" s="24">
        <v>41626</v>
      </c>
      <c r="D241" s="1">
        <v>280.39999999999998</v>
      </c>
      <c r="E241" s="1">
        <v>281.39999999999998</v>
      </c>
      <c r="F241" s="1">
        <v>279.2</v>
      </c>
      <c r="G241" s="1">
        <v>280.5</v>
      </c>
      <c r="H241" s="1">
        <v>98.66</v>
      </c>
      <c r="I241" s="1">
        <v>2</v>
      </c>
      <c r="J241" s="8"/>
      <c r="K241" s="8"/>
      <c r="L241" s="142"/>
      <c r="M241" s="142"/>
      <c r="N241" s="27">
        <v>2.1999999999999886</v>
      </c>
      <c r="O241" s="27">
        <v>287.2</v>
      </c>
      <c r="P241" s="27">
        <v>275.39999999999998</v>
      </c>
      <c r="Q241" s="27" t="s">
        <v>618</v>
      </c>
      <c r="R241" s="27" t="s">
        <v>618</v>
      </c>
      <c r="S241" s="27" t="s">
        <v>618</v>
      </c>
      <c r="T241" s="27" t="s">
        <v>618</v>
      </c>
      <c r="U241" s="27" t="s">
        <v>618</v>
      </c>
      <c r="V241" s="158">
        <v>0</v>
      </c>
      <c r="W241" s="27">
        <v>117</v>
      </c>
      <c r="X241" s="27">
        <v>117</v>
      </c>
      <c r="Y241" s="27">
        <v>0</v>
      </c>
      <c r="Z241" s="29">
        <v>98.07</v>
      </c>
      <c r="AA241" s="139">
        <v>1.3</v>
      </c>
      <c r="AB241" s="151">
        <v>2.0557097337858821E-4</v>
      </c>
      <c r="AC241" s="136">
        <v>0</v>
      </c>
      <c r="AD241" s="136">
        <v>14</v>
      </c>
      <c r="AE241" s="136" t="s">
        <v>618</v>
      </c>
      <c r="AF241" s="136" t="s">
        <v>618</v>
      </c>
      <c r="AG241" s="136">
        <v>0</v>
      </c>
      <c r="AH241" s="136">
        <v>51.39999999999992</v>
      </c>
      <c r="AI241" s="136">
        <v>-4.1999999999999886</v>
      </c>
      <c r="AJ241" s="127">
        <v>280</v>
      </c>
      <c r="AK241" s="127">
        <v>281.2</v>
      </c>
      <c r="AL241" s="127">
        <v>279.2</v>
      </c>
      <c r="AM241" s="127">
        <v>279.89999999999998</v>
      </c>
      <c r="AN241" s="127">
        <v>282.42500000000001</v>
      </c>
      <c r="AO241" s="127">
        <v>0.10000000000002274</v>
      </c>
      <c r="AP241" s="127" t="s">
        <v>618</v>
      </c>
      <c r="AQ241" s="14">
        <v>103.5</v>
      </c>
      <c r="AR241" s="127" t="s">
        <v>618</v>
      </c>
      <c r="AS241" s="14">
        <v>2.6999999999989654</v>
      </c>
      <c r="AT241" s="1">
        <v>280.3</v>
      </c>
      <c r="AU241" s="1">
        <v>280.89999999999998</v>
      </c>
      <c r="AV241" s="1">
        <v>280.10000000000002</v>
      </c>
      <c r="AW241" s="1">
        <v>280.5</v>
      </c>
      <c r="AX241" s="1">
        <v>280.3</v>
      </c>
      <c r="AY241" s="1">
        <v>281.7</v>
      </c>
      <c r="AZ241" s="1">
        <v>280.10000000000002</v>
      </c>
      <c r="BA241" s="1">
        <v>281.7</v>
      </c>
      <c r="BB241" s="8"/>
      <c r="BC241" s="8"/>
      <c r="BD241" s="62"/>
      <c r="BE241" s="62"/>
      <c r="BF241" s="8"/>
      <c r="BG241" s="8"/>
      <c r="BH241" s="62"/>
      <c r="BI241" s="62"/>
      <c r="BJ241" s="165"/>
      <c r="BK241" s="165"/>
      <c r="BL241" s="164"/>
      <c r="BM241" s="164"/>
      <c r="BN241" s="8"/>
      <c r="BO241" s="8"/>
      <c r="BP241" s="62"/>
      <c r="BQ241" s="62"/>
      <c r="BR241" s="1"/>
      <c r="BS241" s="1"/>
      <c r="BT241" s="1"/>
      <c r="BU241" s="1"/>
      <c r="BV241" s="86"/>
      <c r="BW241" s="1"/>
      <c r="BX241" s="1"/>
      <c r="BY241" s="1"/>
      <c r="BZ241" s="1"/>
      <c r="CA241" s="1"/>
      <c r="CB241" s="1"/>
      <c r="CC241" s="86">
        <v>86.3</v>
      </c>
      <c r="CD241" s="1"/>
      <c r="CE241" s="1"/>
      <c r="CF241" s="1"/>
      <c r="CG241" s="1"/>
      <c r="CH241">
        <v>104.233</v>
      </c>
      <c r="CI241">
        <v>15775</v>
      </c>
      <c r="CJ241" s="101">
        <v>1</v>
      </c>
      <c r="CK241" s="101">
        <v>1</v>
      </c>
      <c r="CL241" s="1" t="s">
        <v>618</v>
      </c>
      <c r="CM241" s="1">
        <v>64.5</v>
      </c>
      <c r="CN241" s="14" t="s">
        <v>618</v>
      </c>
      <c r="CO241" s="14">
        <v>58.800000000000132</v>
      </c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</row>
    <row r="242" spans="1:176" s="12" customFormat="1">
      <c r="A242" s="1">
        <v>2013</v>
      </c>
      <c r="B242" s="1">
        <v>6</v>
      </c>
      <c r="C242" s="24">
        <v>41628</v>
      </c>
      <c r="D242" s="1">
        <v>281</v>
      </c>
      <c r="E242" s="1">
        <v>284.5</v>
      </c>
      <c r="F242" s="1">
        <v>280.5</v>
      </c>
      <c r="G242" s="1">
        <v>282.89999999999998</v>
      </c>
      <c r="H242" s="1">
        <v>99.17</v>
      </c>
      <c r="I242" s="1">
        <v>0</v>
      </c>
      <c r="J242" s="8"/>
      <c r="K242" s="8"/>
      <c r="L242" s="142"/>
      <c r="M242" s="142"/>
      <c r="N242" s="27">
        <v>4</v>
      </c>
      <c r="O242" s="27">
        <v>282.7</v>
      </c>
      <c r="P242" s="27">
        <v>278.3</v>
      </c>
      <c r="Q242" s="27" t="s">
        <v>618</v>
      </c>
      <c r="R242" s="27" t="s">
        <v>254</v>
      </c>
      <c r="S242" s="27" t="s">
        <v>618</v>
      </c>
      <c r="T242" s="27">
        <v>-6.6999999999999886</v>
      </c>
      <c r="U242" s="27" t="s">
        <v>618</v>
      </c>
      <c r="V242" s="158">
        <v>-6.6999999999999886</v>
      </c>
      <c r="W242" s="27">
        <v>110.3</v>
      </c>
      <c r="X242" s="27">
        <v>117</v>
      </c>
      <c r="Y242" s="27">
        <v>-6.6999999999999886</v>
      </c>
      <c r="Z242" s="29">
        <v>98.77</v>
      </c>
      <c r="AA242" s="139">
        <v>2.4</v>
      </c>
      <c r="AB242" s="151">
        <v>1.3873188778131595E-2</v>
      </c>
      <c r="AC242" s="136" t="s">
        <v>253</v>
      </c>
      <c r="AD242" s="136">
        <v>14</v>
      </c>
      <c r="AE242" s="136" t="s">
        <v>618</v>
      </c>
      <c r="AF242" s="136" t="s">
        <v>618</v>
      </c>
      <c r="AG242" s="136">
        <v>0</v>
      </c>
      <c r="AH242" s="136">
        <v>51.39999999999992</v>
      </c>
      <c r="AI242" s="136">
        <v>-4.1999999999999886</v>
      </c>
      <c r="AJ242" s="127">
        <v>280.3</v>
      </c>
      <c r="AK242" s="127">
        <v>281.7</v>
      </c>
      <c r="AL242" s="127">
        <v>280.10000000000002</v>
      </c>
      <c r="AM242" s="127">
        <v>280.8</v>
      </c>
      <c r="AN242" s="127">
        <v>282.45</v>
      </c>
      <c r="AO242" s="127">
        <v>1.8999999999999773</v>
      </c>
      <c r="AP242" s="127">
        <v>-5.9999999999999885</v>
      </c>
      <c r="AQ242" s="14">
        <v>97.5</v>
      </c>
      <c r="AR242" s="127" t="s">
        <v>618</v>
      </c>
      <c r="AS242" s="14">
        <v>2.6999999999989654</v>
      </c>
      <c r="AT242" s="1">
        <v>276</v>
      </c>
      <c r="AU242" s="1">
        <v>276</v>
      </c>
      <c r="AV242" s="1">
        <v>274.2</v>
      </c>
      <c r="AW242" s="1">
        <v>274.3</v>
      </c>
      <c r="AX242" s="1">
        <v>276</v>
      </c>
      <c r="AY242" s="1">
        <v>276</v>
      </c>
      <c r="AZ242" s="1">
        <v>274.2</v>
      </c>
      <c r="BA242" s="1">
        <v>275.10000000000002</v>
      </c>
      <c r="BB242" s="8"/>
      <c r="BC242" s="8"/>
      <c r="BD242" s="62"/>
      <c r="BE242" s="62"/>
      <c r="BF242" s="8"/>
      <c r="BG242" s="8"/>
      <c r="BH242" s="62"/>
      <c r="BI242" s="62"/>
      <c r="BJ242" s="165"/>
      <c r="BK242" s="165"/>
      <c r="BL242" s="164"/>
      <c r="BM242" s="164"/>
      <c r="BN242" s="8"/>
      <c r="BO242" s="8"/>
      <c r="BP242" s="62"/>
      <c r="BQ242" s="62"/>
      <c r="BR242" s="1"/>
      <c r="BS242" s="1"/>
      <c r="BT242" s="1"/>
      <c r="BU242" s="1"/>
      <c r="BV242" s="86"/>
      <c r="BW242" s="1"/>
      <c r="BX242" s="1"/>
      <c r="BY242" s="1"/>
      <c r="BZ242" s="1"/>
      <c r="CA242" s="1"/>
      <c r="CB242" s="1"/>
      <c r="CC242" s="86">
        <v>85.1</v>
      </c>
      <c r="CD242" s="1">
        <v>281.5</v>
      </c>
      <c r="CE242" s="1">
        <v>718</v>
      </c>
      <c r="CF242" s="1">
        <v>991</v>
      </c>
      <c r="CG242" s="1">
        <v>0.72452068617558019</v>
      </c>
      <c r="CH242">
        <v>104.3515</v>
      </c>
      <c r="CI242">
        <v>15888</v>
      </c>
      <c r="CJ242" s="101">
        <v>1</v>
      </c>
      <c r="CK242" s="101">
        <v>1</v>
      </c>
      <c r="CL242" s="1">
        <v>0</v>
      </c>
      <c r="CM242" s="1">
        <v>64.5</v>
      </c>
      <c r="CN242" s="14">
        <v>5</v>
      </c>
      <c r="CO242" s="14">
        <v>63.800000000000132</v>
      </c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</row>
    <row r="243" spans="1:176" s="12" customFormat="1">
      <c r="A243" s="1">
        <v>2013</v>
      </c>
      <c r="B243" s="1">
        <v>4</v>
      </c>
      <c r="C243" s="24">
        <v>41633</v>
      </c>
      <c r="D243" s="1">
        <v>276</v>
      </c>
      <c r="E243" s="1">
        <v>277.8</v>
      </c>
      <c r="F243" s="1">
        <v>272.2</v>
      </c>
      <c r="G243" s="1">
        <v>272.5</v>
      </c>
      <c r="H243" s="1">
        <v>99.22</v>
      </c>
      <c r="I243" s="1">
        <v>0</v>
      </c>
      <c r="J243" s="8"/>
      <c r="K243" s="8"/>
      <c r="L243" s="142"/>
      <c r="M243" s="142"/>
      <c r="N243" s="27">
        <v>5.6000000000000227</v>
      </c>
      <c r="O243" s="27">
        <v>286.89999999999998</v>
      </c>
      <c r="P243" s="27">
        <v>278.89999999999998</v>
      </c>
      <c r="Q243" s="27">
        <v>-1</v>
      </c>
      <c r="R243" s="27" t="s">
        <v>618</v>
      </c>
      <c r="S243" s="27" t="s">
        <v>618</v>
      </c>
      <c r="T243" s="27" t="s">
        <v>618</v>
      </c>
      <c r="U243" s="27" t="s">
        <v>618</v>
      </c>
      <c r="V243" s="158">
        <v>0</v>
      </c>
      <c r="W243" s="27">
        <v>110.3</v>
      </c>
      <c r="X243" s="27">
        <v>117</v>
      </c>
      <c r="Y243" s="27">
        <v>-6.6999999999999886</v>
      </c>
      <c r="Z243" s="29">
        <v>99.22</v>
      </c>
      <c r="AA243" s="139">
        <v>3.4</v>
      </c>
      <c r="AB243" s="151">
        <v>5.1692681937969276E-3</v>
      </c>
      <c r="AC243" s="136" t="s">
        <v>253</v>
      </c>
      <c r="AD243" s="136">
        <v>14.1</v>
      </c>
      <c r="AE243" s="136" t="s">
        <v>618</v>
      </c>
      <c r="AF243" s="136">
        <v>-0.89999999999997726</v>
      </c>
      <c r="AG243" s="136">
        <v>-0.89999999999997726</v>
      </c>
      <c r="AH243" s="136">
        <v>50.499999999999943</v>
      </c>
      <c r="AI243" s="136">
        <v>-5.0999999999999659</v>
      </c>
      <c r="AJ243" s="127">
        <v>276</v>
      </c>
      <c r="AK243" s="127">
        <v>277.7</v>
      </c>
      <c r="AL243" s="127">
        <v>274.2</v>
      </c>
      <c r="AM243" s="127">
        <v>277.2</v>
      </c>
      <c r="AN243" s="127">
        <v>280.64999999999998</v>
      </c>
      <c r="AO243" s="127">
        <v>3.5</v>
      </c>
      <c r="AP243" s="127" t="s">
        <v>618</v>
      </c>
      <c r="AQ243" s="14">
        <v>97.5</v>
      </c>
      <c r="AR243" s="127">
        <v>-0.60000000000002274</v>
      </c>
      <c r="AS243" s="14">
        <v>2.0999999999989427</v>
      </c>
      <c r="AT243" s="1">
        <v>274.10000000000002</v>
      </c>
      <c r="AU243" s="1">
        <v>275.2</v>
      </c>
      <c r="AV243" s="1">
        <v>274.10000000000002</v>
      </c>
      <c r="AW243" s="1">
        <v>274.89999999999998</v>
      </c>
      <c r="AX243" s="1">
        <v>274.10000000000002</v>
      </c>
      <c r="AY243" s="1">
        <v>275.2</v>
      </c>
      <c r="AZ243" s="1">
        <v>274.10000000000002</v>
      </c>
      <c r="BA243" s="1">
        <v>274.60000000000002</v>
      </c>
      <c r="BB243" s="8"/>
      <c r="BC243" s="8"/>
      <c r="BD243" s="62"/>
      <c r="BE243" s="62"/>
      <c r="BF243" s="8"/>
      <c r="BG243" s="8"/>
      <c r="BH243" s="62"/>
      <c r="BI243" s="62"/>
      <c r="BJ243" s="165"/>
      <c r="BK243" s="165"/>
      <c r="BL243" s="164"/>
      <c r="BM243" s="164"/>
      <c r="BN243" s="8"/>
      <c r="BO243" s="8"/>
      <c r="BP243" s="62"/>
      <c r="BQ243" s="62"/>
      <c r="BR243" s="1"/>
      <c r="BS243" s="1"/>
      <c r="BT243" s="1"/>
      <c r="BU243" s="1"/>
      <c r="BV243" s="86"/>
      <c r="BW243" s="1"/>
      <c r="BX243" s="1"/>
      <c r="BY243" s="1"/>
      <c r="BZ243" s="1"/>
      <c r="CA243" s="1"/>
      <c r="CB243" s="1"/>
      <c r="CC243" s="86">
        <v>85</v>
      </c>
      <c r="CD243" s="1">
        <v>279.7</v>
      </c>
      <c r="CE243" s="1">
        <v>413</v>
      </c>
      <c r="CF243" s="1">
        <v>376</v>
      </c>
      <c r="CG243" s="1">
        <v>1.0984042553191489</v>
      </c>
      <c r="CH243">
        <v>104.379</v>
      </c>
      <c r="CI243">
        <v>16092</v>
      </c>
      <c r="CJ243" s="101">
        <v>1</v>
      </c>
      <c r="CK243" s="101">
        <v>1</v>
      </c>
      <c r="CL243" s="1">
        <v>0.39999999999997726</v>
      </c>
      <c r="CM243" s="1">
        <v>64.899999999999949</v>
      </c>
      <c r="CN243" s="14">
        <v>1.8999999999999773</v>
      </c>
      <c r="CO243" s="14">
        <v>65.700000000000102</v>
      </c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</row>
    <row r="244" spans="1:176" s="12" customFormat="1">
      <c r="A244" s="1">
        <v>2013</v>
      </c>
      <c r="B244" s="1">
        <v>5</v>
      </c>
      <c r="C244" s="24">
        <v>41634</v>
      </c>
      <c r="D244" s="1">
        <v>274.5</v>
      </c>
      <c r="E244" s="1">
        <v>276.5</v>
      </c>
      <c r="F244" s="1">
        <v>273.3</v>
      </c>
      <c r="G244" s="1">
        <v>274.89999999999998</v>
      </c>
      <c r="H244" s="1">
        <v>99.65</v>
      </c>
      <c r="I244" s="1">
        <v>0</v>
      </c>
      <c r="J244" s="8"/>
      <c r="K244" s="8"/>
      <c r="L244" s="142"/>
      <c r="M244" s="142"/>
      <c r="N244" s="27">
        <v>3.1999999999999886</v>
      </c>
      <c r="O244" s="27">
        <v>278.10000000000002</v>
      </c>
      <c r="P244" s="27">
        <v>266.89999999999998</v>
      </c>
      <c r="Q244" s="27" t="s">
        <v>618</v>
      </c>
      <c r="R244" s="27" t="s">
        <v>618</v>
      </c>
      <c r="S244" s="27" t="s">
        <v>618</v>
      </c>
      <c r="T244" s="27" t="s">
        <v>618</v>
      </c>
      <c r="U244" s="27" t="s">
        <v>618</v>
      </c>
      <c r="V244" s="158">
        <v>0</v>
      </c>
      <c r="W244" s="27">
        <v>110.3</v>
      </c>
      <c r="X244" s="27">
        <v>117</v>
      </c>
      <c r="Y244" s="27">
        <v>-6.6999999999999886</v>
      </c>
      <c r="Z244" s="29">
        <v>99.43</v>
      </c>
      <c r="AA244" s="139">
        <v>1.9</v>
      </c>
      <c r="AB244" s="151">
        <v>5.0418473328628366E-4</v>
      </c>
      <c r="AC244" s="136">
        <v>0</v>
      </c>
      <c r="AD244" s="136">
        <v>13.6</v>
      </c>
      <c r="AE244" s="136" t="s">
        <v>618</v>
      </c>
      <c r="AF244" s="136" t="s">
        <v>618</v>
      </c>
      <c r="AG244" s="136">
        <v>0</v>
      </c>
      <c r="AH244" s="136">
        <v>50.499999999999943</v>
      </c>
      <c r="AI244" s="136">
        <v>-5.0999999999999659</v>
      </c>
      <c r="AJ244" s="127">
        <v>274.10000000000002</v>
      </c>
      <c r="AK244" s="127">
        <v>276.5</v>
      </c>
      <c r="AL244" s="127">
        <v>274</v>
      </c>
      <c r="AM244" s="127">
        <v>275.39999999999998</v>
      </c>
      <c r="AN244" s="127">
        <v>278.32499999999999</v>
      </c>
      <c r="AO244" s="127">
        <v>0.39999999999997726</v>
      </c>
      <c r="AP244" s="127" t="s">
        <v>618</v>
      </c>
      <c r="AQ244" s="14">
        <v>97.5</v>
      </c>
      <c r="AR244" s="127">
        <v>-1.9000000000000341</v>
      </c>
      <c r="AS244" s="14">
        <v>0.19999999999890861</v>
      </c>
      <c r="AT244" s="1">
        <v>275.39999999999998</v>
      </c>
      <c r="AU244" s="1">
        <v>275.5</v>
      </c>
      <c r="AV244" s="1">
        <v>275.10000000000002</v>
      </c>
      <c r="AW244" s="1">
        <v>275.39999999999998</v>
      </c>
      <c r="AX244" s="1">
        <v>275.39999999999998</v>
      </c>
      <c r="AY244" s="1">
        <v>275.60000000000002</v>
      </c>
      <c r="AZ244" s="1">
        <v>275</v>
      </c>
      <c r="BA244" s="1">
        <v>275.60000000000002</v>
      </c>
      <c r="BB244" s="8"/>
      <c r="BC244" s="8"/>
      <c r="BD244" s="62"/>
      <c r="BE244" s="62"/>
      <c r="BF244" s="8"/>
      <c r="BG244" s="8"/>
      <c r="BH244" s="62"/>
      <c r="BI244" s="62"/>
      <c r="BJ244" s="165"/>
      <c r="BK244" s="165"/>
      <c r="BL244" s="164"/>
      <c r="BM244" s="164"/>
      <c r="BN244" s="8"/>
      <c r="BO244" s="8"/>
      <c r="BP244" s="62"/>
      <c r="BQ244" s="62"/>
      <c r="BR244" s="1"/>
      <c r="BS244" s="1"/>
      <c r="BT244" s="1"/>
      <c r="BU244" s="1"/>
      <c r="BV244" s="86"/>
      <c r="BW244" s="1"/>
      <c r="BX244" s="1"/>
      <c r="BY244" s="1"/>
      <c r="BZ244" s="1"/>
      <c r="CA244" s="1"/>
      <c r="CB244" s="1"/>
      <c r="CC244" s="86">
        <v>85.5</v>
      </c>
      <c r="CD244" s="1"/>
      <c r="CE244" s="1"/>
      <c r="CF244" s="1"/>
      <c r="CG244" s="1"/>
      <c r="CH244">
        <v>104.82</v>
      </c>
      <c r="CI244">
        <v>16235</v>
      </c>
      <c r="CJ244" s="101">
        <v>1</v>
      </c>
      <c r="CK244" s="101">
        <v>1</v>
      </c>
      <c r="CL244" s="1">
        <v>0.20000000000004547</v>
      </c>
      <c r="CM244" s="1">
        <v>65.099999999999994</v>
      </c>
      <c r="CN244" s="14">
        <v>-0.89999999999997726</v>
      </c>
      <c r="CO244" s="14">
        <v>64.800000000000125</v>
      </c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</row>
    <row r="245" spans="1:176" s="12" customFormat="1">
      <c r="A245" s="1">
        <v>2013</v>
      </c>
      <c r="B245" s="1">
        <v>6</v>
      </c>
      <c r="C245" s="24">
        <v>41635</v>
      </c>
      <c r="D245" s="1">
        <v>275.60000000000002</v>
      </c>
      <c r="E245" s="1">
        <v>277.5</v>
      </c>
      <c r="F245" s="1">
        <v>275.10000000000002</v>
      </c>
      <c r="G245" s="1">
        <v>277.5</v>
      </c>
      <c r="H245" s="1">
        <v>100.32</v>
      </c>
      <c r="I245" s="1">
        <v>0</v>
      </c>
      <c r="J245" s="8"/>
      <c r="K245" s="8"/>
      <c r="L245" s="142"/>
      <c r="M245" s="142"/>
      <c r="N245" s="27">
        <v>2.3999999999999773</v>
      </c>
      <c r="O245" s="27">
        <v>278.10000000000002</v>
      </c>
      <c r="P245" s="27">
        <v>271.7</v>
      </c>
      <c r="Q245" s="27" t="s">
        <v>618</v>
      </c>
      <c r="R245" s="27" t="s">
        <v>618</v>
      </c>
      <c r="S245" s="27" t="s">
        <v>618</v>
      </c>
      <c r="T245" s="27" t="s">
        <v>618</v>
      </c>
      <c r="U245" s="27" t="s">
        <v>618</v>
      </c>
      <c r="V245" s="158">
        <v>0</v>
      </c>
      <c r="W245" s="27">
        <v>110.3</v>
      </c>
      <c r="X245" s="27">
        <v>117</v>
      </c>
      <c r="Y245" s="27">
        <v>-6.6999999999999886</v>
      </c>
      <c r="Z245" s="29">
        <v>99.58</v>
      </c>
      <c r="AA245" s="139">
        <v>1.4</v>
      </c>
      <c r="AB245" s="151">
        <v>4.3338036686153547E-3</v>
      </c>
      <c r="AC245" s="136" t="s">
        <v>253</v>
      </c>
      <c r="AD245" s="136">
        <v>13.7</v>
      </c>
      <c r="AE245" s="136" t="s">
        <v>618</v>
      </c>
      <c r="AF245" s="136" t="s">
        <v>618</v>
      </c>
      <c r="AG245" s="136">
        <v>0</v>
      </c>
      <c r="AH245" s="136">
        <v>50.499999999999943</v>
      </c>
      <c r="AI245" s="136">
        <v>-5.0999999999999659</v>
      </c>
      <c r="AJ245" s="127">
        <v>275.39999999999998</v>
      </c>
      <c r="AK245" s="127">
        <v>277.39999999999998</v>
      </c>
      <c r="AL245" s="127">
        <v>275</v>
      </c>
      <c r="AM245" s="127">
        <v>276.39999999999998</v>
      </c>
      <c r="AN245" s="127">
        <v>277.45</v>
      </c>
      <c r="AO245" s="127">
        <v>1.8999999999999773</v>
      </c>
      <c r="AP245" s="127" t="s">
        <v>618</v>
      </c>
      <c r="AQ245" s="14">
        <v>97.5</v>
      </c>
      <c r="AR245" s="127" t="s">
        <v>618</v>
      </c>
      <c r="AS245" s="14">
        <v>0.19999999999890861</v>
      </c>
      <c r="AT245" s="1">
        <v>276.2</v>
      </c>
      <c r="AU245" s="1">
        <v>276.39999999999998</v>
      </c>
      <c r="AV245" s="1">
        <v>275.89999999999998</v>
      </c>
      <c r="AW245" s="1">
        <v>276.2</v>
      </c>
      <c r="AX245" s="1">
        <v>276.2</v>
      </c>
      <c r="AY245" s="1">
        <v>276.39999999999998</v>
      </c>
      <c r="AZ245" s="1">
        <v>275.60000000000002</v>
      </c>
      <c r="BA245" s="1">
        <v>276.2</v>
      </c>
      <c r="BB245" s="8"/>
      <c r="BC245" s="8"/>
      <c r="BD245" s="62"/>
      <c r="BE245" s="62"/>
      <c r="BF245" s="8"/>
      <c r="BG245" s="8"/>
      <c r="BH245" s="62"/>
      <c r="BI245" s="62"/>
      <c r="BJ245" s="165"/>
      <c r="BK245" s="165"/>
      <c r="BL245" s="164"/>
      <c r="BM245" s="164"/>
      <c r="BN245" s="8"/>
      <c r="BO245" s="8"/>
      <c r="BP245" s="62"/>
      <c r="BQ245" s="62"/>
      <c r="BR245" s="1"/>
      <c r="BS245" s="1"/>
      <c r="BT245" s="1"/>
      <c r="BU245" s="1"/>
      <c r="BV245" s="86"/>
      <c r="BW245" s="1"/>
      <c r="BX245" s="1"/>
      <c r="BY245" s="1"/>
      <c r="BZ245" s="1"/>
      <c r="CA245" s="1"/>
      <c r="CB245" s="1"/>
      <c r="CC245" s="86"/>
      <c r="CD245" s="1"/>
      <c r="CE245" s="1"/>
      <c r="CF245" s="1"/>
      <c r="CG245" s="1"/>
      <c r="CH245">
        <v>105.178</v>
      </c>
      <c r="CI245"/>
      <c r="CJ245" s="101">
        <v>1</v>
      </c>
      <c r="CK245" s="101">
        <v>-1</v>
      </c>
      <c r="CL245" s="1">
        <v>1.6999999999999886</v>
      </c>
      <c r="CM245" s="1">
        <v>66.8</v>
      </c>
      <c r="CN245" s="14">
        <v>-0.59999999999996589</v>
      </c>
      <c r="CO245" s="14">
        <v>64.200000000000159</v>
      </c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</row>
    <row r="246" spans="1:176" s="12" customFormat="1">
      <c r="A246" s="1">
        <v>2013</v>
      </c>
      <c r="B246" s="1">
        <v>2</v>
      </c>
      <c r="C246" s="24">
        <v>41638</v>
      </c>
      <c r="D246" s="1">
        <v>277.89999999999998</v>
      </c>
      <c r="E246" s="1">
        <v>278.5</v>
      </c>
      <c r="F246" s="1">
        <v>274.3</v>
      </c>
      <c r="G246" s="1">
        <v>274.60000000000002</v>
      </c>
      <c r="H246" s="1">
        <v>100.32</v>
      </c>
      <c r="I246" s="1">
        <v>1</v>
      </c>
      <c r="J246" s="8"/>
      <c r="K246" s="8"/>
      <c r="L246" s="142"/>
      <c r="M246" s="142"/>
      <c r="N246" s="27">
        <v>4.1999999999999886</v>
      </c>
      <c r="O246" s="27">
        <v>279.89999999999998</v>
      </c>
      <c r="P246" s="27">
        <v>275.10000000000002</v>
      </c>
      <c r="Q246" s="27" t="s">
        <v>618</v>
      </c>
      <c r="R246" s="27" t="s">
        <v>618</v>
      </c>
      <c r="S246" s="27" t="s">
        <v>252</v>
      </c>
      <c r="T246" s="27" t="s">
        <v>618</v>
      </c>
      <c r="U246" s="27">
        <v>8.8000000000000114</v>
      </c>
      <c r="V246" s="158">
        <v>8.8000000000000114</v>
      </c>
      <c r="W246" s="27">
        <v>119.1</v>
      </c>
      <c r="X246" s="27">
        <v>119.1</v>
      </c>
      <c r="Y246" s="27">
        <v>0</v>
      </c>
      <c r="Z246" s="29">
        <v>100.35</v>
      </c>
      <c r="AA246" s="139">
        <v>2.5</v>
      </c>
      <c r="AB246" s="151">
        <v>6.7235323632712785E-3</v>
      </c>
      <c r="AC246" s="136" t="s">
        <v>253</v>
      </c>
      <c r="AD246" s="136">
        <v>13.8</v>
      </c>
      <c r="AE246" s="136" t="s">
        <v>618</v>
      </c>
      <c r="AF246" s="136">
        <v>10.199999999999999</v>
      </c>
      <c r="AG246" s="136">
        <v>10.199999999999999</v>
      </c>
      <c r="AH246" s="136">
        <v>60.699999999999932</v>
      </c>
      <c r="AI246" s="136">
        <v>0</v>
      </c>
      <c r="AJ246" s="14">
        <v>277.89999999999998</v>
      </c>
      <c r="AK246" s="14">
        <v>277.89999999999998</v>
      </c>
      <c r="AL246" s="14">
        <v>277.89999999999998</v>
      </c>
      <c r="AM246" s="14">
        <v>277.89999999999998</v>
      </c>
      <c r="AN246" s="127">
        <v>276.72500000000002</v>
      </c>
      <c r="AO246" s="127">
        <v>3.2999999999999545</v>
      </c>
      <c r="AP246" s="127">
        <v>-11.9</v>
      </c>
      <c r="AQ246" s="14">
        <v>85.60000000000008</v>
      </c>
      <c r="AR246" s="127" t="s">
        <v>618</v>
      </c>
      <c r="AS246" s="14">
        <v>0.19999999999890861</v>
      </c>
      <c r="AT246" s="1">
        <v>276.2</v>
      </c>
      <c r="AU246" s="1">
        <v>278.5</v>
      </c>
      <c r="AV246" s="1">
        <v>274.3</v>
      </c>
      <c r="AW246" s="1">
        <v>274.3</v>
      </c>
      <c r="AX246" s="1">
        <v>274.3</v>
      </c>
      <c r="AY246" s="1">
        <v>274.3</v>
      </c>
      <c r="AZ246" s="1">
        <v>274.3</v>
      </c>
      <c r="BA246" s="1">
        <v>274.3</v>
      </c>
      <c r="BB246" s="8"/>
      <c r="BC246" s="8"/>
      <c r="BD246" s="62"/>
      <c r="BE246" s="62"/>
      <c r="BF246" s="8"/>
      <c r="BG246" s="8"/>
      <c r="BH246" s="62"/>
      <c r="BI246" s="62"/>
      <c r="BJ246" s="165"/>
      <c r="BK246" s="165"/>
      <c r="BL246" s="164"/>
      <c r="BM246" s="164"/>
      <c r="BN246" s="8"/>
      <c r="BO246" s="8"/>
      <c r="BP246" s="62"/>
      <c r="BQ246" s="62"/>
      <c r="BR246" s="1"/>
      <c r="BS246" s="1"/>
      <c r="BT246" s="1"/>
      <c r="BU246" s="1"/>
      <c r="BV246" s="86"/>
      <c r="BW246" s="1"/>
      <c r="BX246" s="1"/>
      <c r="BY246" s="1"/>
      <c r="BZ246" s="1"/>
      <c r="CA246" s="1"/>
      <c r="CB246" s="1"/>
      <c r="CC246" s="86"/>
      <c r="CD246" s="1"/>
      <c r="CE246" s="1"/>
      <c r="CF246" s="1"/>
      <c r="CG246" s="1"/>
      <c r="CH246"/>
      <c r="CI246"/>
      <c r="CJ246" s="101">
        <v>-1</v>
      </c>
      <c r="CK246" s="101">
        <v>-1</v>
      </c>
      <c r="CL246" s="1" t="s">
        <v>618</v>
      </c>
      <c r="CM246" s="1">
        <v>66.8</v>
      </c>
      <c r="CN246" s="14" t="s">
        <v>618</v>
      </c>
      <c r="CO246" s="14">
        <v>64.200000000000159</v>
      </c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</row>
    <row r="247" spans="1:176" s="12" customFormat="1">
      <c r="A247" s="1">
        <v>2014</v>
      </c>
      <c r="B247" s="1">
        <v>2</v>
      </c>
      <c r="C247" s="24">
        <v>41645</v>
      </c>
      <c r="D247" s="1">
        <v>266.3</v>
      </c>
      <c r="E247" s="1">
        <v>266.3</v>
      </c>
      <c r="F247" s="1">
        <v>262.10000000000002</v>
      </c>
      <c r="G247" s="1">
        <v>262.8</v>
      </c>
      <c r="H247" s="1">
        <v>100.32</v>
      </c>
      <c r="I247" s="1">
        <v>1</v>
      </c>
      <c r="J247" s="8"/>
      <c r="K247" s="8"/>
      <c r="L247" s="142"/>
      <c r="M247" s="142"/>
      <c r="N247" s="27">
        <v>4.1999999999999886</v>
      </c>
      <c r="O247" s="27">
        <v>278.8</v>
      </c>
      <c r="P247" s="27">
        <v>270.39999999999998</v>
      </c>
      <c r="Q247" s="27">
        <v>-1</v>
      </c>
      <c r="R247" s="27" t="s">
        <v>618</v>
      </c>
      <c r="S247" s="27" t="s">
        <v>618</v>
      </c>
      <c r="T247" s="27" t="s">
        <v>618</v>
      </c>
      <c r="U247" s="27" t="s">
        <v>618</v>
      </c>
      <c r="V247" s="158">
        <v>0</v>
      </c>
      <c r="W247" s="27">
        <v>119.1</v>
      </c>
      <c r="X247" s="27">
        <v>119.1</v>
      </c>
      <c r="Y247" s="27">
        <v>0</v>
      </c>
      <c r="Z247" s="29">
        <v>94.3</v>
      </c>
      <c r="AA247" s="139">
        <v>2.5</v>
      </c>
      <c r="AB247" s="151">
        <v>0</v>
      </c>
      <c r="AC247" s="136">
        <v>0</v>
      </c>
      <c r="AD247" s="136">
        <v>13.7</v>
      </c>
      <c r="AE247" s="136" t="s">
        <v>618</v>
      </c>
      <c r="AF247" s="136" t="s">
        <v>618</v>
      </c>
      <c r="AG247" s="136">
        <v>0</v>
      </c>
      <c r="AH247" s="136">
        <v>60.699999999999932</v>
      </c>
      <c r="AI247" s="136">
        <v>0</v>
      </c>
      <c r="AJ247" s="14">
        <v>266.3</v>
      </c>
      <c r="AK247" s="14">
        <v>266.3</v>
      </c>
      <c r="AL247" s="14">
        <v>266.3</v>
      </c>
      <c r="AM247" s="14">
        <v>266.3</v>
      </c>
      <c r="AN247" s="127">
        <v>274</v>
      </c>
      <c r="AO247" s="127">
        <v>3.5</v>
      </c>
      <c r="AP247" s="127" t="s">
        <v>618</v>
      </c>
      <c r="AQ247" s="14">
        <v>85.60000000000008</v>
      </c>
      <c r="AR247" s="127">
        <v>4.8999999999999773</v>
      </c>
      <c r="AS247" s="14">
        <v>5.0999999999988859</v>
      </c>
      <c r="AT247" s="1">
        <v>261</v>
      </c>
      <c r="AU247" s="1">
        <v>261.2</v>
      </c>
      <c r="AV247" s="1">
        <v>260.3</v>
      </c>
      <c r="AW247" s="1">
        <v>261</v>
      </c>
      <c r="AX247" s="1">
        <v>261</v>
      </c>
      <c r="AY247" s="1">
        <v>261</v>
      </c>
      <c r="AZ247" s="1">
        <v>261</v>
      </c>
      <c r="BA247" s="1">
        <v>261</v>
      </c>
      <c r="BB247" s="8"/>
      <c r="BC247" s="8"/>
      <c r="BD247" s="62"/>
      <c r="BE247" s="62"/>
      <c r="BF247" s="8"/>
      <c r="BG247" s="8"/>
      <c r="BH247" s="62"/>
      <c r="BI247" s="62"/>
      <c r="BJ247" s="165"/>
      <c r="BK247" s="165"/>
      <c r="BL247" s="164"/>
      <c r="BM247" s="164"/>
      <c r="BN247" s="8"/>
      <c r="BO247" s="8"/>
      <c r="BP247" s="62"/>
      <c r="BQ247" s="62"/>
      <c r="BR247" s="1"/>
      <c r="BS247" s="1"/>
      <c r="BT247" s="1"/>
      <c r="BU247" s="1"/>
      <c r="BV247" s="86"/>
      <c r="BW247" s="1"/>
      <c r="BX247" s="1"/>
      <c r="BY247" s="1"/>
      <c r="BZ247" s="1"/>
      <c r="CA247" s="1"/>
      <c r="CB247" s="1"/>
      <c r="CC247" s="86"/>
      <c r="CD247" s="1"/>
      <c r="CE247" s="1"/>
      <c r="CF247" s="1"/>
      <c r="CG247" s="1"/>
      <c r="CH247"/>
      <c r="CI247"/>
      <c r="CJ247" s="101">
        <v>-1</v>
      </c>
      <c r="CK247" s="101">
        <v>-1</v>
      </c>
      <c r="CL247" s="1">
        <v>-0.10000000000002274</v>
      </c>
      <c r="CM247" s="1">
        <v>66.7</v>
      </c>
      <c r="CN247" s="14" t="s">
        <v>618</v>
      </c>
      <c r="CO247" s="14">
        <v>64.200000000000159</v>
      </c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</row>
    <row r="248" spans="1:176">
      <c r="A248" s="1">
        <v>2014</v>
      </c>
      <c r="B248" s="1">
        <v>3</v>
      </c>
      <c r="C248" s="24">
        <v>41646</v>
      </c>
      <c r="D248" s="1">
        <v>261.10000000000002</v>
      </c>
      <c r="E248" s="1">
        <v>261.8</v>
      </c>
      <c r="F248" s="1">
        <v>254.1</v>
      </c>
      <c r="G248" s="1">
        <v>254.2</v>
      </c>
      <c r="H248" s="1">
        <v>93.92</v>
      </c>
      <c r="I248" s="1">
        <v>2</v>
      </c>
      <c r="N248" s="27">
        <v>7.7000000000000171</v>
      </c>
      <c r="O248" s="27">
        <v>267</v>
      </c>
      <c r="P248" s="27">
        <v>258.60000000000002</v>
      </c>
      <c r="Q248" s="27" t="s">
        <v>618</v>
      </c>
      <c r="R248" s="27" t="s">
        <v>618</v>
      </c>
      <c r="S248" s="27" t="s">
        <v>252</v>
      </c>
      <c r="T248" s="27" t="s">
        <v>618</v>
      </c>
      <c r="U248" s="27">
        <v>3.6000000000000227</v>
      </c>
      <c r="V248" s="158">
        <v>3.6000000000000227</v>
      </c>
      <c r="W248" s="27">
        <v>122.7</v>
      </c>
      <c r="X248" s="27">
        <v>122.7</v>
      </c>
      <c r="Y248" s="27">
        <v>0</v>
      </c>
      <c r="Z248" s="29">
        <v>93.76</v>
      </c>
      <c r="AA248" s="139">
        <v>4.5999999999999996</v>
      </c>
      <c r="AB248" s="151">
        <v>0</v>
      </c>
      <c r="AC248" s="136">
        <v>0</v>
      </c>
      <c r="AD248" s="136">
        <v>13.1</v>
      </c>
      <c r="AE248" s="136" t="s">
        <v>618</v>
      </c>
      <c r="AF248" s="136" t="s">
        <v>618</v>
      </c>
      <c r="AG248" s="136">
        <v>0</v>
      </c>
      <c r="AH248" s="136">
        <v>60.699999999999932</v>
      </c>
      <c r="AI248" s="136">
        <v>0</v>
      </c>
      <c r="AJ248" s="127">
        <v>261.10000000000002</v>
      </c>
      <c r="AK248" s="127">
        <v>261.10000000000002</v>
      </c>
      <c r="AL248" s="127">
        <v>261.10000000000002</v>
      </c>
      <c r="AM248" s="127">
        <v>261.10000000000002</v>
      </c>
      <c r="AN248" s="127">
        <v>270.42500000000001</v>
      </c>
      <c r="AO248" s="127">
        <v>6.9000000000000341</v>
      </c>
      <c r="AP248" s="127">
        <v>-6.4000000000000226</v>
      </c>
      <c r="AQ248" s="14">
        <v>79.20000000000006</v>
      </c>
      <c r="AR248" s="127">
        <v>5.8000000000000114</v>
      </c>
      <c r="AS248" s="14">
        <v>10.899999999998897</v>
      </c>
      <c r="AT248" s="1">
        <v>254.6</v>
      </c>
      <c r="AU248" s="1">
        <v>255.4</v>
      </c>
      <c r="AV248" s="1">
        <v>253.8</v>
      </c>
      <c r="AW248" s="1">
        <v>255.4</v>
      </c>
      <c r="AX248" s="1">
        <v>255</v>
      </c>
      <c r="AY248" s="1">
        <v>257</v>
      </c>
      <c r="AZ248" s="1">
        <v>254.3</v>
      </c>
      <c r="BA248" s="1">
        <v>256.10000000000002</v>
      </c>
      <c r="CH248">
        <v>104.59</v>
      </c>
      <c r="CJ248" s="101">
        <v>-1</v>
      </c>
      <c r="CK248" s="101">
        <v>-1</v>
      </c>
      <c r="CL248" s="1">
        <v>-0.40000000000000568</v>
      </c>
      <c r="CM248" s="1">
        <v>66.3</v>
      </c>
      <c r="CN248" s="14" t="s">
        <v>618</v>
      </c>
      <c r="CO248" s="14">
        <v>64.200000000000159</v>
      </c>
    </row>
    <row r="249" spans="1:176">
      <c r="A249" s="1">
        <v>2014</v>
      </c>
      <c r="B249" s="1">
        <v>4</v>
      </c>
      <c r="C249" s="24">
        <v>41647</v>
      </c>
      <c r="D249" s="1">
        <v>255</v>
      </c>
      <c r="E249" s="1">
        <v>256.89999999999998</v>
      </c>
      <c r="F249" s="1">
        <v>254.5</v>
      </c>
      <c r="G249" s="1">
        <v>255.5</v>
      </c>
      <c r="H249" s="1">
        <v>93.92</v>
      </c>
      <c r="I249" s="1">
        <v>2</v>
      </c>
      <c r="N249" s="27">
        <v>2.3999999999999773</v>
      </c>
      <c r="O249" s="27">
        <v>261.89999999999998</v>
      </c>
      <c r="P249" s="27">
        <v>246.5</v>
      </c>
      <c r="Q249" s="27" t="s">
        <v>618</v>
      </c>
      <c r="R249" s="27" t="s">
        <v>618</v>
      </c>
      <c r="S249" s="27" t="s">
        <v>618</v>
      </c>
      <c r="T249" s="27" t="s">
        <v>618</v>
      </c>
      <c r="U249" s="27" t="s">
        <v>618</v>
      </c>
      <c r="V249" s="158">
        <v>0</v>
      </c>
      <c r="W249" s="27">
        <v>122.7</v>
      </c>
      <c r="X249" s="27">
        <v>122.7</v>
      </c>
      <c r="Y249" s="27">
        <v>0</v>
      </c>
      <c r="Z249" s="29">
        <v>93.93</v>
      </c>
      <c r="AA249" s="139">
        <v>1.4</v>
      </c>
      <c r="AB249" s="151">
        <v>6.3795853269537406E-2</v>
      </c>
      <c r="AC249" s="136" t="s">
        <v>255</v>
      </c>
      <c r="AD249" s="136">
        <v>12.7</v>
      </c>
      <c r="AE249" s="136" t="s">
        <v>618</v>
      </c>
      <c r="AF249" s="136" t="s">
        <v>618</v>
      </c>
      <c r="AG249" s="136">
        <v>0</v>
      </c>
      <c r="AH249" s="136">
        <v>60.699999999999932</v>
      </c>
      <c r="AI249" s="136">
        <v>0</v>
      </c>
      <c r="AJ249" s="127">
        <v>255</v>
      </c>
      <c r="AK249" s="127">
        <v>255</v>
      </c>
      <c r="AL249" s="127">
        <v>255</v>
      </c>
      <c r="AM249" s="127">
        <v>255</v>
      </c>
      <c r="AN249" s="127">
        <v>265.07499999999999</v>
      </c>
      <c r="AO249" s="127">
        <v>0.5</v>
      </c>
      <c r="AP249" s="127">
        <v>0.50000000000001132</v>
      </c>
      <c r="AQ249" s="14">
        <v>79.700000000000074</v>
      </c>
      <c r="AR249" s="127">
        <v>-1.1000000000000227</v>
      </c>
      <c r="AS249" s="14">
        <v>9.7999999999988745</v>
      </c>
      <c r="AT249" s="1">
        <v>256</v>
      </c>
      <c r="AU249" s="1">
        <v>256.39999999999998</v>
      </c>
      <c r="AV249" s="1">
        <v>256</v>
      </c>
      <c r="AW249" s="1">
        <v>256.2</v>
      </c>
      <c r="AX249" s="1">
        <v>256.10000000000002</v>
      </c>
      <c r="AY249" s="1">
        <v>256.89999999999998</v>
      </c>
      <c r="AZ249" s="1">
        <v>255.7</v>
      </c>
      <c r="BA249" s="1">
        <v>256.7</v>
      </c>
      <c r="CH249">
        <v>104.87350000000001</v>
      </c>
      <c r="CI249">
        <v>16006</v>
      </c>
      <c r="CJ249" s="101">
        <v>-1</v>
      </c>
      <c r="CK249" s="101">
        <v>-1</v>
      </c>
      <c r="CL249" s="1">
        <v>0.19999999999998863</v>
      </c>
      <c r="CM249" s="1">
        <v>66.499999999999943</v>
      </c>
      <c r="CN249" s="14" t="s">
        <v>618</v>
      </c>
      <c r="CO249" s="14">
        <v>64.200000000000159</v>
      </c>
    </row>
    <row r="250" spans="1:176">
      <c r="A250" s="1">
        <v>2014</v>
      </c>
      <c r="B250" s="1">
        <v>5</v>
      </c>
      <c r="C250" s="24">
        <v>41648</v>
      </c>
      <c r="D250" s="1">
        <v>255.8</v>
      </c>
      <c r="E250" s="1">
        <v>259.8</v>
      </c>
      <c r="F250" s="1">
        <v>254.8</v>
      </c>
      <c r="G250" s="1">
        <v>257.2</v>
      </c>
      <c r="H250" s="1">
        <v>92.32</v>
      </c>
      <c r="I250" s="1">
        <v>0</v>
      </c>
      <c r="N250" s="27">
        <v>5</v>
      </c>
      <c r="O250" s="27">
        <v>257.89999999999998</v>
      </c>
      <c r="P250" s="27">
        <v>253.1</v>
      </c>
      <c r="Q250" s="27" t="s">
        <v>618</v>
      </c>
      <c r="R250" s="27" t="s">
        <v>254</v>
      </c>
      <c r="S250" s="27" t="s">
        <v>618</v>
      </c>
      <c r="T250" s="27">
        <v>-3.1999999999999886</v>
      </c>
      <c r="U250" s="27" t="s">
        <v>618</v>
      </c>
      <c r="V250" s="158">
        <v>-3.1999999999999886</v>
      </c>
      <c r="W250" s="27">
        <v>119.5</v>
      </c>
      <c r="X250" s="27">
        <v>122.7</v>
      </c>
      <c r="Y250" s="27">
        <v>-3.1999999999999886</v>
      </c>
      <c r="Z250" s="29">
        <v>92.6</v>
      </c>
      <c r="AA250" s="139">
        <v>3</v>
      </c>
      <c r="AB250" s="151">
        <v>0</v>
      </c>
      <c r="AC250" s="136">
        <v>0</v>
      </c>
      <c r="AD250" s="136">
        <v>12.7</v>
      </c>
      <c r="AE250" s="136" t="s">
        <v>618</v>
      </c>
      <c r="AF250" s="136" t="s">
        <v>618</v>
      </c>
      <c r="AG250" s="136">
        <v>0</v>
      </c>
      <c r="AH250" s="136">
        <v>60.699999999999932</v>
      </c>
      <c r="AI250" s="136">
        <v>0</v>
      </c>
      <c r="AJ250" s="127">
        <v>255.8</v>
      </c>
      <c r="AK250" s="127">
        <v>255.8</v>
      </c>
      <c r="AL250" s="127">
        <v>255.8</v>
      </c>
      <c r="AM250" s="127">
        <v>255.8</v>
      </c>
      <c r="AN250" s="127">
        <v>259.55</v>
      </c>
      <c r="AO250" s="127">
        <v>1.3999999999999773</v>
      </c>
      <c r="AP250" s="127">
        <v>-1.4000000000000228</v>
      </c>
      <c r="AQ250" s="14">
        <v>78.300000000000054</v>
      </c>
      <c r="AR250" s="127">
        <v>0.80000000000001137</v>
      </c>
      <c r="AS250" s="14">
        <v>10.599999999998886</v>
      </c>
      <c r="AT250" s="1">
        <v>257.3</v>
      </c>
      <c r="AU250" s="1">
        <v>257.5</v>
      </c>
      <c r="AV250" s="1">
        <v>256.7</v>
      </c>
      <c r="AW250" s="1">
        <v>257</v>
      </c>
      <c r="AX250" s="1">
        <v>257.3</v>
      </c>
      <c r="AY250" s="1">
        <v>258</v>
      </c>
      <c r="AZ250" s="1">
        <v>255.7</v>
      </c>
      <c r="BA250" s="1">
        <v>257.89999999999998</v>
      </c>
      <c r="CH250">
        <v>104.84</v>
      </c>
      <c r="CJ250" s="101">
        <v>-1</v>
      </c>
      <c r="CK250" s="101">
        <v>-1</v>
      </c>
      <c r="CL250" s="1">
        <v>2.6000000000000227</v>
      </c>
      <c r="CM250" s="1">
        <v>69.099999999999994</v>
      </c>
      <c r="CN250" s="14" t="s">
        <v>618</v>
      </c>
      <c r="CO250" s="14">
        <v>64.200000000000159</v>
      </c>
    </row>
    <row r="251" spans="1:176">
      <c r="A251" s="1">
        <v>2014</v>
      </c>
      <c r="B251" s="1">
        <v>6</v>
      </c>
      <c r="C251" s="24">
        <v>41649</v>
      </c>
      <c r="D251" s="1">
        <v>254.7</v>
      </c>
      <c r="E251" s="1">
        <v>257.5</v>
      </c>
      <c r="F251" s="1">
        <v>254.1</v>
      </c>
      <c r="G251" s="1">
        <v>256.60000000000002</v>
      </c>
      <c r="H251" s="1">
        <v>91.56</v>
      </c>
      <c r="I251" s="1">
        <v>0</v>
      </c>
      <c r="N251" s="27">
        <v>3.4000000000000057</v>
      </c>
      <c r="O251" s="27">
        <v>262.2</v>
      </c>
      <c r="P251" s="27">
        <v>252.2</v>
      </c>
      <c r="Q251" s="27" t="s">
        <v>618</v>
      </c>
      <c r="R251" s="27" t="s">
        <v>618</v>
      </c>
      <c r="S251" s="27" t="s">
        <v>618</v>
      </c>
      <c r="T251" s="27" t="s">
        <v>618</v>
      </c>
      <c r="U251" s="27" t="s">
        <v>618</v>
      </c>
      <c r="V251" s="158">
        <v>0</v>
      </c>
      <c r="W251" s="27">
        <v>119.5</v>
      </c>
      <c r="X251" s="27">
        <v>122.7</v>
      </c>
      <c r="Y251" s="27">
        <v>-3.1999999999999886</v>
      </c>
      <c r="Z251" s="29">
        <v>92.68</v>
      </c>
      <c r="AA251" s="139">
        <v>2</v>
      </c>
      <c r="AB251" s="151">
        <v>1.7035775127768438E-2</v>
      </c>
      <c r="AC251" s="136" t="s">
        <v>255</v>
      </c>
      <c r="AD251" s="136">
        <v>12.8</v>
      </c>
      <c r="AE251" s="136" t="s">
        <v>618</v>
      </c>
      <c r="AF251" s="136" t="s">
        <v>618</v>
      </c>
      <c r="AG251" s="136">
        <v>0</v>
      </c>
      <c r="AH251" s="136">
        <v>60.699999999999932</v>
      </c>
      <c r="AI251" s="136">
        <v>0</v>
      </c>
      <c r="AJ251" s="127">
        <v>254.7</v>
      </c>
      <c r="AK251" s="127">
        <v>254.7</v>
      </c>
      <c r="AL251" s="127">
        <v>254.7</v>
      </c>
      <c r="AM251" s="127">
        <v>254.7</v>
      </c>
      <c r="AN251" s="127">
        <v>256.64999999999998</v>
      </c>
      <c r="AO251" s="127">
        <v>1.9000000000000341</v>
      </c>
      <c r="AP251" s="127">
        <v>-7.3</v>
      </c>
      <c r="AQ251" s="14">
        <v>71.000000000000057</v>
      </c>
      <c r="AR251" s="127">
        <v>6.6999999999999886</v>
      </c>
      <c r="AS251" s="14">
        <v>17.299999999998875</v>
      </c>
      <c r="AT251" s="1">
        <v>256</v>
      </c>
      <c r="AU251" s="1">
        <v>256.60000000000002</v>
      </c>
      <c r="AV251" s="1">
        <v>255.9</v>
      </c>
      <c r="AW251" s="1">
        <v>256.2</v>
      </c>
      <c r="AX251" s="1">
        <v>256.10000000000002</v>
      </c>
      <c r="AY251" s="1">
        <v>257.60000000000002</v>
      </c>
      <c r="AZ251" s="1">
        <v>255.6</v>
      </c>
      <c r="BA251" s="1">
        <v>256.5</v>
      </c>
      <c r="CH251">
        <v>103.005</v>
      </c>
      <c r="CI251">
        <v>15487</v>
      </c>
      <c r="CJ251" s="101">
        <v>-1</v>
      </c>
      <c r="CK251" s="101">
        <v>-1</v>
      </c>
      <c r="CL251" s="1">
        <v>8.3000000000000114</v>
      </c>
      <c r="CM251" s="1">
        <v>77.400000000000006</v>
      </c>
      <c r="CN251" s="14" t="s">
        <v>618</v>
      </c>
      <c r="CO251" s="14">
        <v>64.200000000000159</v>
      </c>
    </row>
    <row r="252" spans="1:176">
      <c r="A252" s="1">
        <v>2014</v>
      </c>
      <c r="B252" s="1">
        <v>3</v>
      </c>
      <c r="C252" s="24">
        <v>41653</v>
      </c>
      <c r="D252" s="1">
        <v>247.7</v>
      </c>
      <c r="E252" s="1">
        <v>253.1</v>
      </c>
      <c r="F252" s="1">
        <v>246.4</v>
      </c>
      <c r="G252" s="1">
        <v>252.8</v>
      </c>
      <c r="H252" s="1">
        <v>92.56</v>
      </c>
      <c r="I252" s="1">
        <v>0</v>
      </c>
      <c r="N252" s="27">
        <v>6.6999999999999886</v>
      </c>
      <c r="O252" s="27">
        <v>260</v>
      </c>
      <c r="P252" s="27">
        <v>253.2</v>
      </c>
      <c r="Q252" s="27">
        <v>-1</v>
      </c>
      <c r="R252" s="27" t="s">
        <v>618</v>
      </c>
      <c r="S252" s="27" t="s">
        <v>618</v>
      </c>
      <c r="T252" s="27" t="s">
        <v>618</v>
      </c>
      <c r="U252" s="27" t="s">
        <v>618</v>
      </c>
      <c r="V252" s="158">
        <v>0</v>
      </c>
      <c r="W252" s="27">
        <v>119.5</v>
      </c>
      <c r="X252" s="27">
        <v>122.7</v>
      </c>
      <c r="Y252" s="27">
        <v>-3.1999999999999886</v>
      </c>
      <c r="Z252" s="29">
        <v>92.02</v>
      </c>
      <c r="AA252" s="139">
        <v>4</v>
      </c>
      <c r="AB252" s="151">
        <v>8.232235701906343E-3</v>
      </c>
      <c r="AC252" s="136" t="s">
        <v>255</v>
      </c>
      <c r="AD252" s="136">
        <v>12.8</v>
      </c>
      <c r="AE252" s="136">
        <v>8.3000000000000114</v>
      </c>
      <c r="AF252" s="136" t="s">
        <v>618</v>
      </c>
      <c r="AG252" s="136">
        <v>8.3000000000000114</v>
      </c>
      <c r="AH252" s="136">
        <v>68.999999999999943</v>
      </c>
      <c r="AI252" s="136">
        <v>0</v>
      </c>
      <c r="AJ252" s="127">
        <v>256.10000000000002</v>
      </c>
      <c r="AK252" s="127">
        <v>257.60000000000002</v>
      </c>
      <c r="AL252" s="127">
        <v>246.4</v>
      </c>
      <c r="AM252" s="127">
        <v>246.6</v>
      </c>
      <c r="AN252" s="127">
        <v>253.02500000000001</v>
      </c>
      <c r="AO252" s="127">
        <v>5.1000000000000227</v>
      </c>
      <c r="AP252" s="127" t="s">
        <v>618</v>
      </c>
      <c r="AQ252" s="14">
        <v>71.000000000000057</v>
      </c>
      <c r="AR252" s="127" t="s">
        <v>618</v>
      </c>
      <c r="AS252" s="14">
        <v>17.299999999998875</v>
      </c>
      <c r="AT252" s="1">
        <v>252.6</v>
      </c>
      <c r="AU252" s="1">
        <v>254.6</v>
      </c>
      <c r="AV252" s="1">
        <v>252.6</v>
      </c>
      <c r="AW252" s="1">
        <v>253.8</v>
      </c>
      <c r="AX252" s="1">
        <v>252.6</v>
      </c>
      <c r="AY252" s="1">
        <v>258.39999999999998</v>
      </c>
      <c r="AZ252" s="1">
        <v>252.6</v>
      </c>
      <c r="BA252" s="1">
        <v>257.39999999999998</v>
      </c>
      <c r="CH252">
        <v>104.19750000000001</v>
      </c>
      <c r="CI252">
        <v>15683</v>
      </c>
      <c r="CJ252" s="101">
        <v>-1</v>
      </c>
      <c r="CK252" s="101">
        <v>-1</v>
      </c>
      <c r="CL252" s="1">
        <v>-5.4000000000000057</v>
      </c>
      <c r="CM252" s="1">
        <v>72</v>
      </c>
      <c r="CN252" s="14" t="s">
        <v>618</v>
      </c>
      <c r="CO252" s="14">
        <v>64.200000000000159</v>
      </c>
    </row>
    <row r="253" spans="1:176">
      <c r="A253" s="1">
        <v>2014</v>
      </c>
      <c r="B253" s="1">
        <v>4</v>
      </c>
      <c r="C253" s="24">
        <v>41654</v>
      </c>
      <c r="D253" s="1">
        <v>258</v>
      </c>
      <c r="E253" s="1">
        <v>258</v>
      </c>
      <c r="F253" s="1">
        <v>251.3</v>
      </c>
      <c r="G253" s="1">
        <v>255.7</v>
      </c>
      <c r="H253" s="1">
        <v>94.39</v>
      </c>
      <c r="I253" s="1">
        <v>0</v>
      </c>
      <c r="N253" s="27">
        <v>6.6999999999999886</v>
      </c>
      <c r="O253" s="27">
        <v>259.5</v>
      </c>
      <c r="P253" s="27">
        <v>246.1</v>
      </c>
      <c r="Q253" s="27" t="s">
        <v>618</v>
      </c>
      <c r="R253" s="27" t="s">
        <v>618</v>
      </c>
      <c r="S253" s="27" t="s">
        <v>618</v>
      </c>
      <c r="T253" s="27" t="s">
        <v>618</v>
      </c>
      <c r="U253" s="27" t="s">
        <v>618</v>
      </c>
      <c r="V253" s="158">
        <v>0</v>
      </c>
      <c r="W253" s="27">
        <v>119.5</v>
      </c>
      <c r="X253" s="27">
        <v>122.7</v>
      </c>
      <c r="Y253" s="27">
        <v>-3.1999999999999886</v>
      </c>
      <c r="Z253" s="29">
        <v>92.73</v>
      </c>
      <c r="AA253" s="139">
        <v>4</v>
      </c>
      <c r="AB253" s="151">
        <v>1.0921799912625652E-2</v>
      </c>
      <c r="AC253" s="136" t="s">
        <v>253</v>
      </c>
      <c r="AD253" s="136">
        <v>12.6</v>
      </c>
      <c r="AE253" s="136" t="s">
        <v>618</v>
      </c>
      <c r="AF253" s="136">
        <v>-3.3999999999999773</v>
      </c>
      <c r="AG253" s="136">
        <v>-3.3999999999999773</v>
      </c>
      <c r="AH253" s="136">
        <v>65.599999999999994</v>
      </c>
      <c r="AI253" s="136">
        <v>-3.3999999999999773</v>
      </c>
      <c r="AJ253" s="127">
        <v>252.6</v>
      </c>
      <c r="AK253" s="127">
        <v>258.39999999999998</v>
      </c>
      <c r="AL253" s="127">
        <v>252.6</v>
      </c>
      <c r="AM253" s="127">
        <v>256.2</v>
      </c>
      <c r="AN253" s="127">
        <v>253.32499999999999</v>
      </c>
      <c r="AO253" s="127">
        <v>2.3000000000000114</v>
      </c>
      <c r="AP253" s="127" t="s">
        <v>618</v>
      </c>
      <c r="AQ253" s="14">
        <v>71.000000000000057</v>
      </c>
      <c r="AR253" s="127" t="s">
        <v>618</v>
      </c>
      <c r="AS253" s="14">
        <v>17.299999999998875</v>
      </c>
      <c r="AT253" s="1">
        <v>255.8</v>
      </c>
      <c r="AU253" s="1">
        <v>257.5</v>
      </c>
      <c r="AV253" s="1">
        <v>255.8</v>
      </c>
      <c r="AW253" s="1">
        <v>257.10000000000002</v>
      </c>
      <c r="AX253" s="1">
        <v>255.8</v>
      </c>
      <c r="AY253" s="1">
        <v>257.5</v>
      </c>
      <c r="AZ253" s="1">
        <v>255.1</v>
      </c>
      <c r="BA253" s="1">
        <v>255.4</v>
      </c>
      <c r="CH253">
        <v>104.57</v>
      </c>
      <c r="CI253">
        <v>15839</v>
      </c>
      <c r="CJ253" s="101">
        <v>-1</v>
      </c>
      <c r="CK253" s="101">
        <v>-1</v>
      </c>
      <c r="CL253" s="1">
        <v>-1.5999999999999659</v>
      </c>
      <c r="CM253" s="1">
        <v>70.400000000000006</v>
      </c>
      <c r="CN253" s="14" t="s">
        <v>618</v>
      </c>
      <c r="CO253" s="14">
        <v>64.200000000000159</v>
      </c>
    </row>
    <row r="254" spans="1:176">
      <c r="A254" s="1">
        <v>2014</v>
      </c>
      <c r="B254" s="1">
        <v>5</v>
      </c>
      <c r="C254" s="24">
        <v>41655</v>
      </c>
      <c r="D254" s="1">
        <v>257.39999999999998</v>
      </c>
      <c r="E254" s="1">
        <v>258.89999999999998</v>
      </c>
      <c r="F254" s="1">
        <v>255.6</v>
      </c>
      <c r="G254" s="1">
        <v>256.60000000000002</v>
      </c>
      <c r="H254" s="1">
        <v>94.22</v>
      </c>
      <c r="I254" s="1">
        <v>0</v>
      </c>
      <c r="N254" s="27">
        <v>3.2999999999999829</v>
      </c>
      <c r="O254" s="27">
        <v>262.39999999999998</v>
      </c>
      <c r="P254" s="27">
        <v>249</v>
      </c>
      <c r="Q254" s="27" t="s">
        <v>618</v>
      </c>
      <c r="R254" s="27" t="s">
        <v>618</v>
      </c>
      <c r="S254" s="27" t="s">
        <v>618</v>
      </c>
      <c r="T254" s="27" t="s">
        <v>618</v>
      </c>
      <c r="U254" s="27" t="s">
        <v>618</v>
      </c>
      <c r="V254" s="158">
        <v>0</v>
      </c>
      <c r="W254" s="27">
        <v>119.5</v>
      </c>
      <c r="X254" s="27">
        <v>122.7</v>
      </c>
      <c r="Y254" s="27">
        <v>-3.1999999999999886</v>
      </c>
      <c r="Z254" s="29">
        <v>94.02</v>
      </c>
      <c r="AA254" s="139">
        <v>2</v>
      </c>
      <c r="AB254" s="151">
        <v>1.9770959377700903E-2</v>
      </c>
      <c r="AC254" s="136" t="s">
        <v>253</v>
      </c>
      <c r="AD254" s="136">
        <v>12.7</v>
      </c>
      <c r="AE254" s="136" t="s">
        <v>618</v>
      </c>
      <c r="AF254" s="136" t="s">
        <v>618</v>
      </c>
      <c r="AG254" s="136">
        <v>0</v>
      </c>
      <c r="AH254" s="136">
        <v>65.599999999999994</v>
      </c>
      <c r="AI254" s="136">
        <v>-3.3999999999999773</v>
      </c>
      <c r="AJ254" s="127">
        <v>255.8</v>
      </c>
      <c r="AK254" s="127">
        <v>258.8</v>
      </c>
      <c r="AL254" s="127">
        <v>255.1</v>
      </c>
      <c r="AM254" s="127">
        <v>258.39999999999998</v>
      </c>
      <c r="AN254" s="127">
        <v>253.97499999999999</v>
      </c>
      <c r="AO254" s="127">
        <v>0.79999999999995453</v>
      </c>
      <c r="AP254" s="127" t="s">
        <v>618</v>
      </c>
      <c r="AQ254" s="14">
        <v>71.000000000000057</v>
      </c>
      <c r="AR254" s="127" t="s">
        <v>618</v>
      </c>
      <c r="AS254" s="14">
        <v>17.299999999998875</v>
      </c>
      <c r="AT254" s="1">
        <v>256.5</v>
      </c>
      <c r="AU254" s="1">
        <v>256.5</v>
      </c>
      <c r="AV254" s="1">
        <v>255.5</v>
      </c>
      <c r="AW254" s="1">
        <v>256.10000000000002</v>
      </c>
      <c r="AX254" s="1">
        <v>256.5</v>
      </c>
      <c r="AY254" s="1">
        <v>256.5</v>
      </c>
      <c r="AZ254" s="1">
        <v>255.3</v>
      </c>
      <c r="BA254" s="1">
        <v>256</v>
      </c>
      <c r="CH254">
        <v>104.33499999999999</v>
      </c>
      <c r="CI254">
        <v>15643</v>
      </c>
      <c r="CJ254" s="101">
        <v>-1</v>
      </c>
      <c r="CK254" s="101">
        <v>-1</v>
      </c>
      <c r="CL254" s="1">
        <v>1.5999999999999943</v>
      </c>
      <c r="CM254" s="1">
        <v>72</v>
      </c>
      <c r="CN254" s="14" t="s">
        <v>618</v>
      </c>
      <c r="CO254" s="14">
        <v>64.200000000000159</v>
      </c>
    </row>
    <row r="255" spans="1:176">
      <c r="A255" s="1">
        <v>2014</v>
      </c>
      <c r="B255" s="1">
        <v>6</v>
      </c>
      <c r="C255" s="24">
        <v>41656</v>
      </c>
      <c r="D255" s="1">
        <v>254.9</v>
      </c>
      <c r="E255" s="1">
        <v>255.5</v>
      </c>
      <c r="F255" s="1">
        <v>252.5</v>
      </c>
      <c r="G255" s="1">
        <v>253.5</v>
      </c>
      <c r="H255" s="1">
        <v>94.59</v>
      </c>
      <c r="I255" s="1">
        <v>1</v>
      </c>
      <c r="N255" s="27">
        <v>3</v>
      </c>
      <c r="O255" s="27">
        <v>259.89999999999998</v>
      </c>
      <c r="P255" s="27">
        <v>253.3</v>
      </c>
      <c r="Q255" s="27" t="s">
        <v>618</v>
      </c>
      <c r="R255" s="27" t="s">
        <v>618</v>
      </c>
      <c r="S255" s="27" t="s">
        <v>252</v>
      </c>
      <c r="T255" s="27" t="s">
        <v>618</v>
      </c>
      <c r="U255" s="27">
        <v>0.20000000000004547</v>
      </c>
      <c r="V255" s="158">
        <v>0.20000000000004547</v>
      </c>
      <c r="W255" s="27">
        <v>119.7</v>
      </c>
      <c r="X255" s="27">
        <v>122.7</v>
      </c>
      <c r="Y255" s="27">
        <v>-2.9999999999999432</v>
      </c>
      <c r="Z255" s="29">
        <v>94.42</v>
      </c>
      <c r="AA255" s="139">
        <v>1.8</v>
      </c>
      <c r="AB255" s="151">
        <v>1.8010382455768692E-3</v>
      </c>
      <c r="AC255" s="136">
        <v>0</v>
      </c>
      <c r="AD255" s="136">
        <v>12.8</v>
      </c>
      <c r="AE255" s="136" t="s">
        <v>618</v>
      </c>
      <c r="AF255" s="136" t="s">
        <v>618</v>
      </c>
      <c r="AG255" s="136">
        <v>0</v>
      </c>
      <c r="AH255" s="136">
        <v>65.599999999999994</v>
      </c>
      <c r="AI255" s="136">
        <v>-3.3999999999999773</v>
      </c>
      <c r="AJ255" s="127">
        <v>256.5</v>
      </c>
      <c r="AK255" s="127">
        <v>256.5</v>
      </c>
      <c r="AL255" s="127">
        <v>253.7</v>
      </c>
      <c r="AM255" s="127">
        <v>254.7</v>
      </c>
      <c r="AN255" s="127">
        <v>253.97499999999999</v>
      </c>
      <c r="AO255" s="127">
        <v>1.4000000000000057</v>
      </c>
      <c r="AP255" s="127" t="s">
        <v>618</v>
      </c>
      <c r="AQ255" s="14">
        <v>71.000000000000057</v>
      </c>
      <c r="AR255" s="127" t="s">
        <v>618</v>
      </c>
      <c r="AS255" s="14">
        <v>17.299999999998875</v>
      </c>
      <c r="AT255" s="1">
        <v>253.8</v>
      </c>
      <c r="AU255" s="1">
        <v>253.8</v>
      </c>
      <c r="AV255" s="1">
        <v>253.1</v>
      </c>
      <c r="AW255" s="1">
        <v>253.1</v>
      </c>
      <c r="AX255" s="1">
        <v>253.8</v>
      </c>
      <c r="AY255" s="1">
        <v>253.8</v>
      </c>
      <c r="AZ255" s="1">
        <v>253</v>
      </c>
      <c r="BA255" s="1">
        <v>253</v>
      </c>
      <c r="CH255">
        <v>104.22450000000001</v>
      </c>
      <c r="CI255">
        <v>15733</v>
      </c>
      <c r="CJ255" s="101">
        <v>-1</v>
      </c>
      <c r="CK255" s="101">
        <v>-1</v>
      </c>
      <c r="CL255" s="1">
        <v>0.70000000000001705</v>
      </c>
      <c r="CM255" s="1">
        <v>72.7</v>
      </c>
      <c r="CN255" s="14" t="s">
        <v>618</v>
      </c>
      <c r="CO255" s="14">
        <v>64.200000000000159</v>
      </c>
    </row>
    <row r="256" spans="1:176">
      <c r="A256" s="1">
        <v>2014</v>
      </c>
      <c r="B256" s="1">
        <v>2</v>
      </c>
      <c r="C256" s="24">
        <v>41659</v>
      </c>
      <c r="D256" s="1">
        <v>253.1</v>
      </c>
      <c r="E256" s="1">
        <v>253.7</v>
      </c>
      <c r="F256" s="1">
        <v>249.2</v>
      </c>
      <c r="G256" s="1">
        <v>252.6</v>
      </c>
      <c r="H256" s="1">
        <v>94.03</v>
      </c>
      <c r="I256" s="1">
        <v>0</v>
      </c>
      <c r="N256" s="27">
        <v>4.5</v>
      </c>
      <c r="O256" s="27">
        <v>256.5</v>
      </c>
      <c r="P256" s="27">
        <v>250.5</v>
      </c>
      <c r="Q256" s="27" t="s">
        <v>618</v>
      </c>
      <c r="R256" s="27" t="s">
        <v>618</v>
      </c>
      <c r="S256" s="27" t="s">
        <v>252</v>
      </c>
      <c r="T256" s="27" t="s">
        <v>618</v>
      </c>
      <c r="U256" s="27">
        <v>-2.9000000000000057</v>
      </c>
      <c r="V256" s="158">
        <v>-2.9000000000000057</v>
      </c>
      <c r="W256" s="27">
        <v>116.8</v>
      </c>
      <c r="X256" s="27">
        <v>122.7</v>
      </c>
      <c r="Y256" s="27">
        <v>-5.8999999999999488</v>
      </c>
      <c r="Z256" s="29">
        <v>93.93</v>
      </c>
      <c r="AA256" s="139">
        <v>2.7</v>
      </c>
      <c r="AB256" s="151">
        <v>3.9269794098917288E-3</v>
      </c>
      <c r="AC256" s="136" t="s">
        <v>253</v>
      </c>
      <c r="AD256" s="136">
        <v>12.6</v>
      </c>
      <c r="AE256" s="136" t="s">
        <v>618</v>
      </c>
      <c r="AF256" s="136">
        <v>-2.1000000000000227</v>
      </c>
      <c r="AG256" s="136">
        <v>-2.1000000000000227</v>
      </c>
      <c r="AH256" s="136">
        <v>63.499999999999943</v>
      </c>
      <c r="AI256" s="136">
        <v>-5.5</v>
      </c>
      <c r="AJ256" s="127">
        <v>253.8</v>
      </c>
      <c r="AK256" s="127">
        <v>253.8</v>
      </c>
      <c r="AL256" s="127">
        <v>249.2</v>
      </c>
      <c r="AM256" s="127">
        <v>250.8</v>
      </c>
      <c r="AN256" s="127">
        <v>255.02500000000001</v>
      </c>
      <c r="AO256" s="127">
        <v>0.5</v>
      </c>
      <c r="AP256" s="127" t="s">
        <v>618</v>
      </c>
      <c r="AQ256" s="14">
        <v>71.000000000000057</v>
      </c>
      <c r="AR256" s="127" t="s">
        <v>618</v>
      </c>
      <c r="AS256" s="14">
        <v>17.299999999998875</v>
      </c>
      <c r="AT256" s="1">
        <v>252.7</v>
      </c>
      <c r="AU256" s="1">
        <v>253</v>
      </c>
      <c r="AV256" s="1">
        <v>252.4</v>
      </c>
      <c r="AW256" s="1">
        <v>252.4</v>
      </c>
      <c r="AX256" s="1">
        <v>252.7</v>
      </c>
      <c r="AY256" s="1">
        <v>253.6</v>
      </c>
      <c r="AZ256" s="1">
        <v>252.4</v>
      </c>
      <c r="BA256" s="1">
        <v>253.2</v>
      </c>
      <c r="CD256" s="1">
        <v>253.4</v>
      </c>
      <c r="CE256" s="1">
        <v>941</v>
      </c>
      <c r="CF256" s="1">
        <v>542</v>
      </c>
      <c r="CG256" s="1">
        <v>1.7361623616236161</v>
      </c>
      <c r="CH256">
        <v>104.17</v>
      </c>
      <c r="CI256">
        <v>15684</v>
      </c>
      <c r="CJ256" s="101">
        <v>-1</v>
      </c>
      <c r="CK256" s="101">
        <v>-1</v>
      </c>
      <c r="CL256" s="1">
        <v>-0.70000000000001705</v>
      </c>
      <c r="CM256" s="1">
        <v>72</v>
      </c>
      <c r="CN256" s="14" t="s">
        <v>618</v>
      </c>
      <c r="CO256" s="14">
        <v>64.200000000000159</v>
      </c>
    </row>
    <row r="257" spans="1:93">
      <c r="A257" s="1">
        <v>2014</v>
      </c>
      <c r="B257" s="1">
        <v>3</v>
      </c>
      <c r="C257" s="24">
        <v>41660</v>
      </c>
      <c r="D257" s="1">
        <v>253.4</v>
      </c>
      <c r="E257" s="1">
        <v>254.6</v>
      </c>
      <c r="F257" s="1">
        <v>249.4</v>
      </c>
      <c r="G257" s="1">
        <v>250</v>
      </c>
      <c r="H257" s="1">
        <v>95.25</v>
      </c>
      <c r="I257" s="1">
        <v>0</v>
      </c>
      <c r="N257" s="27">
        <v>5.1999999999999886</v>
      </c>
      <c r="O257" s="27">
        <v>257.10000000000002</v>
      </c>
      <c r="P257" s="27">
        <v>248.1</v>
      </c>
      <c r="Q257" s="27" t="s">
        <v>618</v>
      </c>
      <c r="R257" s="27" t="s">
        <v>618</v>
      </c>
      <c r="S257" s="27" t="s">
        <v>618</v>
      </c>
      <c r="T257" s="27" t="s">
        <v>618</v>
      </c>
      <c r="U257" s="27" t="s">
        <v>618</v>
      </c>
      <c r="V257" s="158">
        <v>0</v>
      </c>
      <c r="W257" s="27">
        <v>116.8</v>
      </c>
      <c r="X257" s="27">
        <v>122.7</v>
      </c>
      <c r="Y257" s="27">
        <v>-5.8999999999999488</v>
      </c>
      <c r="Z257" s="29">
        <v>94.44</v>
      </c>
      <c r="AA257" s="139">
        <v>3.1</v>
      </c>
      <c r="AB257" s="151">
        <v>5.9202875568241664E-3</v>
      </c>
      <c r="AC257" s="136" t="s">
        <v>255</v>
      </c>
      <c r="AD257" s="136">
        <v>12.6</v>
      </c>
      <c r="AE257" s="136" t="s">
        <v>618</v>
      </c>
      <c r="AF257" s="136" t="s">
        <v>618</v>
      </c>
      <c r="AG257" s="136">
        <v>0</v>
      </c>
      <c r="AH257" s="136">
        <v>63.499999999999943</v>
      </c>
      <c r="AI257" s="136">
        <v>-5.5</v>
      </c>
      <c r="AJ257" s="127">
        <v>252.7</v>
      </c>
      <c r="AK257" s="127">
        <v>254.6</v>
      </c>
      <c r="AL257" s="127">
        <v>252.4</v>
      </c>
      <c r="AM257" s="127">
        <v>253.4</v>
      </c>
      <c r="AN257" s="127">
        <v>254.32499999999999</v>
      </c>
      <c r="AO257" s="127">
        <v>3.4000000000000057</v>
      </c>
      <c r="AP257" s="127" t="s">
        <v>618</v>
      </c>
      <c r="AQ257" s="14">
        <v>71.000000000000057</v>
      </c>
      <c r="AR257" s="127">
        <v>3.4000000000000057</v>
      </c>
      <c r="AS257" s="14">
        <v>20.69999999999888</v>
      </c>
      <c r="AT257" s="1">
        <v>249.9</v>
      </c>
      <c r="AU257" s="1">
        <v>250.8</v>
      </c>
      <c r="AV257" s="1">
        <v>249.9</v>
      </c>
      <c r="AW257" s="1">
        <v>250.2</v>
      </c>
      <c r="AX257" s="1">
        <v>249.9</v>
      </c>
      <c r="AY257" s="1">
        <v>250.8</v>
      </c>
      <c r="AZ257" s="1">
        <v>248.6</v>
      </c>
      <c r="BA257" s="1">
        <v>248.7</v>
      </c>
      <c r="CD257" s="1">
        <v>254.3</v>
      </c>
      <c r="CE257" s="1">
        <v>1077</v>
      </c>
      <c r="CF257" s="1">
        <v>410</v>
      </c>
      <c r="CG257" s="1">
        <v>2.626829268292683</v>
      </c>
      <c r="CH257">
        <v>104.29</v>
      </c>
      <c r="CI257">
        <v>15812</v>
      </c>
      <c r="CJ257" s="101">
        <v>-1</v>
      </c>
      <c r="CK257" s="101">
        <v>-1</v>
      </c>
      <c r="CL257" s="1">
        <v>1.2000000000000171</v>
      </c>
      <c r="CM257" s="1">
        <v>73.2</v>
      </c>
      <c r="CN257" s="14" t="s">
        <v>618</v>
      </c>
      <c r="CO257" s="14">
        <v>64.200000000000159</v>
      </c>
    </row>
    <row r="258" spans="1:93">
      <c r="A258" s="1">
        <v>2014</v>
      </c>
      <c r="B258" s="1">
        <v>4</v>
      </c>
      <c r="C258" s="24">
        <v>41661</v>
      </c>
      <c r="D258" s="1">
        <v>248.7</v>
      </c>
      <c r="E258" s="1">
        <v>250</v>
      </c>
      <c r="F258" s="1">
        <v>246</v>
      </c>
      <c r="G258" s="1">
        <v>248.3</v>
      </c>
      <c r="H258" s="1">
        <v>96.74</v>
      </c>
      <c r="I258" s="1">
        <v>0</v>
      </c>
      <c r="N258" s="27">
        <v>4</v>
      </c>
      <c r="O258" s="27">
        <v>255.2</v>
      </c>
      <c r="P258" s="27">
        <v>244.8</v>
      </c>
      <c r="Q258" s="27" t="s">
        <v>618</v>
      </c>
      <c r="R258" s="27" t="s">
        <v>618</v>
      </c>
      <c r="S258" s="27" t="s">
        <v>618</v>
      </c>
      <c r="T258" s="27" t="s">
        <v>618</v>
      </c>
      <c r="U258" s="27" t="s">
        <v>618</v>
      </c>
      <c r="V258" s="158">
        <v>0</v>
      </c>
      <c r="W258" s="27">
        <v>116.8</v>
      </c>
      <c r="X258" s="27">
        <v>122.7</v>
      </c>
      <c r="Y258" s="27">
        <v>-5.8999999999999488</v>
      </c>
      <c r="Z258" s="29">
        <v>95.54</v>
      </c>
      <c r="AA258" s="139">
        <v>2.4</v>
      </c>
      <c r="AB258" s="151">
        <v>1.2974582580027594E-2</v>
      </c>
      <c r="AC258" s="136" t="s">
        <v>253</v>
      </c>
      <c r="AD258" s="136">
        <v>12.5</v>
      </c>
      <c r="AE258" s="136" t="s">
        <v>618</v>
      </c>
      <c r="AF258" s="136" t="s">
        <v>618</v>
      </c>
      <c r="AG258" s="136">
        <v>0</v>
      </c>
      <c r="AH258" s="136">
        <v>63.499999999999943</v>
      </c>
      <c r="AI258" s="136">
        <v>-5.5</v>
      </c>
      <c r="AJ258" s="127">
        <v>249.9</v>
      </c>
      <c r="AK258" s="127">
        <v>250.8</v>
      </c>
      <c r="AL258" s="127">
        <v>246.6</v>
      </c>
      <c r="AM258" s="127">
        <v>246.7</v>
      </c>
      <c r="AN258" s="127">
        <v>251.4</v>
      </c>
      <c r="AO258" s="127">
        <v>0.39999999999997726</v>
      </c>
      <c r="AP258" s="127" t="s">
        <v>618</v>
      </c>
      <c r="AQ258" s="14">
        <v>71.000000000000057</v>
      </c>
      <c r="AR258" s="127">
        <v>-2.8000000000000114</v>
      </c>
      <c r="AS258" s="14">
        <v>17.899999999998869</v>
      </c>
      <c r="AT258" s="1">
        <v>247.6</v>
      </c>
      <c r="AU258" s="1">
        <v>248.4</v>
      </c>
      <c r="AV258" s="1">
        <v>247.4</v>
      </c>
      <c r="AW258" s="1">
        <v>248.1</v>
      </c>
      <c r="AX258" s="1">
        <v>247.6</v>
      </c>
      <c r="AY258" s="1">
        <v>248.5</v>
      </c>
      <c r="AZ258" s="1">
        <v>247.4</v>
      </c>
      <c r="BA258" s="1">
        <v>247.5</v>
      </c>
      <c r="CD258" s="1">
        <v>249.6</v>
      </c>
      <c r="CE258" s="1">
        <v>748</v>
      </c>
      <c r="CF258" s="1">
        <v>370</v>
      </c>
      <c r="CG258" s="1">
        <v>2.0216216216216214</v>
      </c>
      <c r="CH258">
        <v>104.539</v>
      </c>
      <c r="CI258">
        <v>15864</v>
      </c>
      <c r="CJ258" s="101">
        <v>-1</v>
      </c>
      <c r="CK258" s="101">
        <v>1</v>
      </c>
      <c r="CL258" s="1">
        <v>-1.5</v>
      </c>
      <c r="CM258" s="1">
        <v>71.7</v>
      </c>
      <c r="CN258" s="14" t="s">
        <v>618</v>
      </c>
      <c r="CO258" s="14">
        <v>64.200000000000159</v>
      </c>
    </row>
    <row r="259" spans="1:93">
      <c r="A259" s="1">
        <v>2014</v>
      </c>
      <c r="B259" s="1">
        <v>5</v>
      </c>
      <c r="C259" s="24">
        <v>41662</v>
      </c>
      <c r="D259" s="1">
        <v>249.1</v>
      </c>
      <c r="E259" s="1">
        <v>251.1</v>
      </c>
      <c r="F259" s="1">
        <v>245</v>
      </c>
      <c r="G259" s="1">
        <v>247.5</v>
      </c>
      <c r="H259" s="1">
        <v>97.55</v>
      </c>
      <c r="I259" s="1">
        <v>0</v>
      </c>
      <c r="N259" s="27">
        <v>6.0999999999999943</v>
      </c>
      <c r="O259" s="27">
        <v>252.3</v>
      </c>
      <c r="P259" s="27">
        <v>244.3</v>
      </c>
      <c r="Q259" s="27" t="s">
        <v>618</v>
      </c>
      <c r="R259" s="27" t="s">
        <v>618</v>
      </c>
      <c r="S259" s="27" t="s">
        <v>618</v>
      </c>
      <c r="T259" s="27" t="s">
        <v>618</v>
      </c>
      <c r="U259" s="27" t="s">
        <v>618</v>
      </c>
      <c r="V259" s="158">
        <v>0</v>
      </c>
      <c r="W259" s="27">
        <v>116.8</v>
      </c>
      <c r="X259" s="27">
        <v>122.7</v>
      </c>
      <c r="Y259" s="27">
        <v>-5.8999999999999488</v>
      </c>
      <c r="Z259" s="29">
        <v>96.68</v>
      </c>
      <c r="AA259" s="139">
        <v>3.7</v>
      </c>
      <c r="AB259" s="151">
        <v>1.5643044619422453E-2</v>
      </c>
      <c r="AC259" s="136" t="s">
        <v>253</v>
      </c>
      <c r="AD259" s="136">
        <v>12.4</v>
      </c>
      <c r="AE259" s="136" t="s">
        <v>618</v>
      </c>
      <c r="AF259" s="136">
        <v>2.1999999999999886</v>
      </c>
      <c r="AG259" s="136">
        <v>2.1999999999999886</v>
      </c>
      <c r="AH259" s="136">
        <v>65.699999999999932</v>
      </c>
      <c r="AI259" s="136">
        <v>-3.3000000000000114</v>
      </c>
      <c r="AJ259" s="127">
        <v>247.6</v>
      </c>
      <c r="AK259" s="127">
        <v>249.7</v>
      </c>
      <c r="AL259" s="127">
        <v>247.4</v>
      </c>
      <c r="AM259" s="127">
        <v>248.8</v>
      </c>
      <c r="AN259" s="127">
        <v>249.92500000000001</v>
      </c>
      <c r="AO259" s="127">
        <v>1.5999999999999943</v>
      </c>
      <c r="AP259" s="127">
        <v>-5.4999999999999885</v>
      </c>
      <c r="AQ259" s="14">
        <v>65.500000000000071</v>
      </c>
      <c r="AR259" s="127">
        <v>2.5999999999999943</v>
      </c>
      <c r="AS259" s="14">
        <v>20.499999999998863</v>
      </c>
      <c r="AT259" s="1">
        <v>247.1</v>
      </c>
      <c r="AU259" s="1">
        <v>248.3</v>
      </c>
      <c r="AV259" s="1">
        <v>247</v>
      </c>
      <c r="AW259" s="1">
        <v>248.2</v>
      </c>
      <c r="AX259" s="1">
        <v>247.1</v>
      </c>
      <c r="AY259" s="1">
        <v>248.4</v>
      </c>
      <c r="AZ259" s="1">
        <v>245.9</v>
      </c>
      <c r="BA259" s="1">
        <v>245.9</v>
      </c>
      <c r="BR259" s="35"/>
      <c r="BS259" s="35"/>
      <c r="BV259" s="112"/>
      <c r="BW259" s="35"/>
      <c r="BZ259" s="35"/>
      <c r="CC259" s="112"/>
      <c r="CD259" s="1">
        <v>249.1</v>
      </c>
      <c r="CE259" s="1">
        <v>575</v>
      </c>
      <c r="CF259" s="1">
        <v>360</v>
      </c>
      <c r="CG259" s="1">
        <v>1.5972222222222223</v>
      </c>
      <c r="CH259">
        <v>103.47</v>
      </c>
      <c r="CI259">
        <v>15416</v>
      </c>
      <c r="CJ259" s="101">
        <v>-1</v>
      </c>
      <c r="CK259" s="101">
        <v>-1</v>
      </c>
      <c r="CL259" s="1" t="s">
        <v>618</v>
      </c>
      <c r="CM259" s="1">
        <v>71.7</v>
      </c>
      <c r="CN259" s="14" t="s">
        <v>618</v>
      </c>
      <c r="CO259" s="14">
        <v>64.200000000000159</v>
      </c>
    </row>
    <row r="260" spans="1:93">
      <c r="A260" s="1">
        <v>2014</v>
      </c>
      <c r="B260" s="1">
        <v>6</v>
      </c>
      <c r="C260" s="24">
        <v>41663</v>
      </c>
      <c r="D260" s="1">
        <v>244.5</v>
      </c>
      <c r="E260" s="1">
        <v>244.8</v>
      </c>
      <c r="F260" s="1">
        <v>239.1</v>
      </c>
      <c r="G260" s="1">
        <v>241.7</v>
      </c>
      <c r="H260" s="1">
        <v>96.64</v>
      </c>
      <c r="I260" s="1">
        <v>1</v>
      </c>
      <c r="N260" s="27">
        <v>5.7000000000000171</v>
      </c>
      <c r="O260" s="27">
        <v>253.6</v>
      </c>
      <c r="P260" s="27">
        <v>241.4</v>
      </c>
      <c r="Q260" s="27" t="s">
        <v>618</v>
      </c>
      <c r="R260" s="27" t="s">
        <v>618</v>
      </c>
      <c r="S260" s="27" t="s">
        <v>252</v>
      </c>
      <c r="T260" s="27" t="s">
        <v>618</v>
      </c>
      <c r="U260" s="27">
        <v>7.5</v>
      </c>
      <c r="V260" s="158">
        <v>7.5</v>
      </c>
      <c r="W260" s="27">
        <v>124.3</v>
      </c>
      <c r="X260" s="27">
        <v>124.3</v>
      </c>
      <c r="Y260" s="27">
        <v>0</v>
      </c>
      <c r="Z260" s="29">
        <v>97.58</v>
      </c>
      <c r="AA260" s="139">
        <v>3.4</v>
      </c>
      <c r="AB260" s="151">
        <v>8.37295844531738E-3</v>
      </c>
      <c r="AC260" s="136" t="s">
        <v>253</v>
      </c>
      <c r="AD260" s="136">
        <v>12.3</v>
      </c>
      <c r="AE260" s="136" t="s">
        <v>618</v>
      </c>
      <c r="AF260" s="136">
        <v>6.9000000000000057</v>
      </c>
      <c r="AG260" s="136">
        <v>6.9000000000000057</v>
      </c>
      <c r="AH260" s="136">
        <v>72.599999999999937</v>
      </c>
      <c r="AI260" s="136">
        <v>0</v>
      </c>
      <c r="AJ260" s="127">
        <v>247.1</v>
      </c>
      <c r="AK260" s="127">
        <v>248.4</v>
      </c>
      <c r="AL260" s="127">
        <v>242.2</v>
      </c>
      <c r="AM260" s="127">
        <v>243.2</v>
      </c>
      <c r="AN260" s="127">
        <v>248.02500000000001</v>
      </c>
      <c r="AO260" s="127">
        <v>2.8000000000000114</v>
      </c>
      <c r="AP260" s="127" t="s">
        <v>618</v>
      </c>
      <c r="AQ260" s="14">
        <v>65.500000000000071</v>
      </c>
      <c r="AR260" s="127">
        <v>7.9999999999999716</v>
      </c>
      <c r="AS260" s="14">
        <v>28.499999999998835</v>
      </c>
      <c r="AT260" s="1">
        <v>241.3</v>
      </c>
      <c r="AU260" s="1">
        <v>241.5</v>
      </c>
      <c r="AV260" s="1">
        <v>239.2</v>
      </c>
      <c r="AW260" s="1">
        <v>239.5</v>
      </c>
      <c r="AX260" s="1">
        <v>241.3</v>
      </c>
      <c r="AY260" s="1">
        <v>241.5</v>
      </c>
      <c r="AZ260" s="1">
        <v>237</v>
      </c>
      <c r="BA260" s="1">
        <v>238.5</v>
      </c>
      <c r="BR260" s="35"/>
      <c r="BS260" s="35"/>
      <c r="BV260" s="112"/>
      <c r="BW260" s="35"/>
      <c r="BZ260" s="35"/>
      <c r="CC260" s="112"/>
      <c r="CD260" s="1">
        <v>243.5</v>
      </c>
      <c r="CE260" s="1">
        <v>596</v>
      </c>
      <c r="CF260" s="1">
        <v>661</v>
      </c>
      <c r="CG260" s="1">
        <v>0.90166414523449323</v>
      </c>
      <c r="CH260">
        <v>102.2235</v>
      </c>
      <c r="CI260">
        <v>14938</v>
      </c>
      <c r="CJ260" s="101">
        <v>-1</v>
      </c>
      <c r="CK260" s="101">
        <v>-1</v>
      </c>
      <c r="CL260" s="1">
        <v>7.4000000000000057</v>
      </c>
      <c r="CM260" s="1">
        <v>79.099999999999994</v>
      </c>
      <c r="CN260" s="14" t="s">
        <v>618</v>
      </c>
      <c r="CO260" s="14">
        <v>64.200000000000159</v>
      </c>
    </row>
    <row r="261" spans="1:93">
      <c r="A261" s="1">
        <v>2014</v>
      </c>
      <c r="B261" s="1">
        <v>2</v>
      </c>
      <c r="C261" s="24">
        <v>41666</v>
      </c>
      <c r="D261" s="1">
        <v>233.9</v>
      </c>
      <c r="E261" s="1">
        <v>235.8</v>
      </c>
      <c r="F261" s="1">
        <v>229.1</v>
      </c>
      <c r="G261" s="1">
        <v>229.2</v>
      </c>
      <c r="H261" s="1">
        <v>95.71</v>
      </c>
      <c r="I261" s="1">
        <v>1</v>
      </c>
      <c r="N261" s="27">
        <v>6.7000000000000171</v>
      </c>
      <c r="O261" s="27">
        <v>247.4</v>
      </c>
      <c r="P261" s="27">
        <v>236</v>
      </c>
      <c r="Q261" s="27">
        <v>-1</v>
      </c>
      <c r="R261" s="27" t="s">
        <v>618</v>
      </c>
      <c r="S261" s="27" t="s">
        <v>618</v>
      </c>
      <c r="T261" s="27" t="s">
        <v>618</v>
      </c>
      <c r="U261" s="27" t="s">
        <v>618</v>
      </c>
      <c r="V261" s="158">
        <v>0</v>
      </c>
      <c r="W261" s="27">
        <v>124.3</v>
      </c>
      <c r="X261" s="27">
        <v>124.3</v>
      </c>
      <c r="Y261" s="27">
        <v>0</v>
      </c>
      <c r="Z261" s="29">
        <v>97.04</v>
      </c>
      <c r="AA261" s="139">
        <v>4</v>
      </c>
      <c r="AB261" s="151">
        <v>9.3285494618143838E-3</v>
      </c>
      <c r="AC261" s="136" t="s">
        <v>255</v>
      </c>
      <c r="AD261" s="136">
        <v>12</v>
      </c>
      <c r="AE261" s="136" t="s">
        <v>618</v>
      </c>
      <c r="AF261" s="136" t="s">
        <v>618</v>
      </c>
      <c r="AG261" s="136">
        <v>0</v>
      </c>
      <c r="AH261" s="136">
        <v>72.599999999999937</v>
      </c>
      <c r="AI261" s="136">
        <v>0</v>
      </c>
      <c r="AJ261" s="127">
        <v>241.3</v>
      </c>
      <c r="AK261" s="127">
        <v>241.5</v>
      </c>
      <c r="AL261" s="127">
        <v>232.3</v>
      </c>
      <c r="AM261" s="127">
        <v>235.6</v>
      </c>
      <c r="AN261" s="127">
        <v>243.57499999999999</v>
      </c>
      <c r="AO261" s="127">
        <v>4.7000000000000171</v>
      </c>
      <c r="AP261" s="127" t="s">
        <v>618</v>
      </c>
      <c r="AQ261" s="14">
        <v>65.500000000000071</v>
      </c>
      <c r="AR261" s="127">
        <v>1.5</v>
      </c>
      <c r="AS261" s="14">
        <v>29.999999999998835</v>
      </c>
      <c r="AT261" s="1">
        <v>229.9</v>
      </c>
      <c r="AU261" s="1">
        <v>230.8</v>
      </c>
      <c r="AV261" s="1">
        <v>229</v>
      </c>
      <c r="AW261" s="1">
        <v>229.3</v>
      </c>
      <c r="AX261" s="1">
        <v>229.9</v>
      </c>
      <c r="AY261" s="1">
        <v>230.8</v>
      </c>
      <c r="AZ261" s="1">
        <v>226.5</v>
      </c>
      <c r="BA261" s="1">
        <v>227</v>
      </c>
      <c r="BR261" s="35"/>
      <c r="BS261" s="35"/>
      <c r="BV261" s="112"/>
      <c r="BW261" s="35"/>
      <c r="BZ261" s="35"/>
      <c r="CC261" s="112"/>
      <c r="CD261" s="1">
        <v>234.6</v>
      </c>
      <c r="CE261" s="1">
        <v>845</v>
      </c>
      <c r="CF261" s="1">
        <v>431</v>
      </c>
      <c r="CG261" s="1">
        <v>1.9605568445475638</v>
      </c>
      <c r="CH261">
        <v>102.5655</v>
      </c>
      <c r="CI261">
        <v>14974</v>
      </c>
      <c r="CJ261" s="101">
        <v>-1</v>
      </c>
      <c r="CK261" s="101">
        <v>-1</v>
      </c>
      <c r="CL261" s="1">
        <v>-0.59999999999999432</v>
      </c>
      <c r="CM261" s="1">
        <v>78.5</v>
      </c>
      <c r="CN261" s="14" t="s">
        <v>618</v>
      </c>
      <c r="CO261" s="14">
        <v>64.200000000000159</v>
      </c>
    </row>
    <row r="262" spans="1:93">
      <c r="A262" s="1">
        <v>2014</v>
      </c>
      <c r="B262" s="1">
        <v>3</v>
      </c>
      <c r="C262" s="24">
        <v>41667</v>
      </c>
      <c r="D262" s="1">
        <v>230.5</v>
      </c>
      <c r="E262" s="1">
        <v>234.3</v>
      </c>
      <c r="F262" s="1">
        <v>228</v>
      </c>
      <c r="G262" s="1">
        <v>228.4</v>
      </c>
      <c r="H262" s="1">
        <v>97.2</v>
      </c>
      <c r="I262" s="1">
        <v>1</v>
      </c>
      <c r="N262" s="27">
        <v>6.3000000000000114</v>
      </c>
      <c r="O262" s="27">
        <v>235.9</v>
      </c>
      <c r="P262" s="27">
        <v>222.5</v>
      </c>
      <c r="Q262" s="27" t="s">
        <v>618</v>
      </c>
      <c r="R262" s="27" t="s">
        <v>618</v>
      </c>
      <c r="S262" s="27" t="s">
        <v>618</v>
      </c>
      <c r="T262" s="27" t="s">
        <v>618</v>
      </c>
      <c r="U262" s="27" t="s">
        <v>618</v>
      </c>
      <c r="V262" s="158">
        <v>0</v>
      </c>
      <c r="W262" s="27">
        <v>124.3</v>
      </c>
      <c r="X262" s="27">
        <v>124.3</v>
      </c>
      <c r="Y262" s="27">
        <v>0</v>
      </c>
      <c r="Z262" s="29">
        <v>96.12</v>
      </c>
      <c r="AA262" s="139">
        <v>3.8</v>
      </c>
      <c r="AB262" s="151">
        <v>9.6233443708609867E-3</v>
      </c>
      <c r="AC262" s="136" t="s">
        <v>255</v>
      </c>
      <c r="AD262" s="136">
        <v>11.4</v>
      </c>
      <c r="AE262" s="136" t="s">
        <v>618</v>
      </c>
      <c r="AF262" s="136" t="s">
        <v>618</v>
      </c>
      <c r="AG262" s="136">
        <v>0</v>
      </c>
      <c r="AH262" s="136">
        <v>72.599999999999937</v>
      </c>
      <c r="AI262" s="136">
        <v>0</v>
      </c>
      <c r="AJ262" s="127">
        <v>230.5</v>
      </c>
      <c r="AK262" s="127">
        <v>231</v>
      </c>
      <c r="AL262" s="127">
        <v>228.3</v>
      </c>
      <c r="AM262" s="127">
        <v>229.8</v>
      </c>
      <c r="AN262" s="127">
        <v>239.35</v>
      </c>
      <c r="AO262" s="127">
        <v>2.0999999999999943</v>
      </c>
      <c r="AP262" s="127">
        <v>3.0000000000000115</v>
      </c>
      <c r="AQ262" s="14">
        <v>68.500000000000085</v>
      </c>
      <c r="AR262" s="127" t="s">
        <v>618</v>
      </c>
      <c r="AS262" s="14">
        <v>29.999999999998835</v>
      </c>
      <c r="AT262" s="1">
        <v>228.1</v>
      </c>
      <c r="AU262" s="1">
        <v>230.4</v>
      </c>
      <c r="AV262" s="1">
        <v>228.1</v>
      </c>
      <c r="AW262" s="1">
        <v>230.3</v>
      </c>
      <c r="AX262" s="1">
        <v>228.1</v>
      </c>
      <c r="AY262" s="1">
        <v>232.5</v>
      </c>
      <c r="AZ262" s="1">
        <v>228.1</v>
      </c>
      <c r="BA262" s="1">
        <v>231.7</v>
      </c>
      <c r="CC262" s="86">
        <v>72.099999999999994</v>
      </c>
      <c r="CD262" s="1">
        <v>229.1</v>
      </c>
      <c r="CE262" s="1">
        <v>526</v>
      </c>
      <c r="CF262" s="1">
        <v>614</v>
      </c>
      <c r="CG262" s="1">
        <v>0.85667752442996747</v>
      </c>
      <c r="CH262">
        <v>102.95</v>
      </c>
      <c r="CI262">
        <v>15134</v>
      </c>
      <c r="CJ262" s="101">
        <v>-1</v>
      </c>
      <c r="CK262" s="101">
        <v>-1</v>
      </c>
      <c r="CL262" s="1">
        <v>-6.2000000000000171</v>
      </c>
      <c r="CM262" s="1">
        <v>72.3</v>
      </c>
      <c r="CN262" s="14" t="s">
        <v>618</v>
      </c>
      <c r="CO262" s="14">
        <v>64.200000000000159</v>
      </c>
    </row>
    <row r="263" spans="1:93">
      <c r="A263" s="1">
        <v>2014</v>
      </c>
      <c r="B263" s="1">
        <v>4</v>
      </c>
      <c r="C263" s="24">
        <v>41668</v>
      </c>
      <c r="D263" s="1">
        <v>234.3</v>
      </c>
      <c r="E263" s="1">
        <v>234.3</v>
      </c>
      <c r="F263" s="1">
        <v>231</v>
      </c>
      <c r="G263" s="1">
        <v>232.7</v>
      </c>
      <c r="H263" s="1">
        <v>97.4</v>
      </c>
      <c r="I263" s="1">
        <v>1</v>
      </c>
      <c r="N263" s="27">
        <v>3.3000000000000114</v>
      </c>
      <c r="O263" s="27">
        <v>234.7</v>
      </c>
      <c r="P263" s="27">
        <v>222.1</v>
      </c>
      <c r="Q263" s="27" t="s">
        <v>618</v>
      </c>
      <c r="R263" s="27" t="s">
        <v>618</v>
      </c>
      <c r="S263" s="27" t="s">
        <v>618</v>
      </c>
      <c r="T263" s="27" t="s">
        <v>618</v>
      </c>
      <c r="U263" s="27" t="s">
        <v>618</v>
      </c>
      <c r="V263" s="158">
        <v>0</v>
      </c>
      <c r="W263" s="27">
        <v>124.3</v>
      </c>
      <c r="X263" s="27">
        <v>124.3</v>
      </c>
      <c r="Y263" s="27">
        <v>0</v>
      </c>
      <c r="Z263" s="29">
        <v>97.16</v>
      </c>
      <c r="AA263" s="139">
        <v>2</v>
      </c>
      <c r="AB263" s="151">
        <v>1.5567861247518744E-2</v>
      </c>
      <c r="AC263" s="136" t="s">
        <v>253</v>
      </c>
      <c r="AD263" s="136">
        <v>11.4</v>
      </c>
      <c r="AE263" s="136" t="s">
        <v>618</v>
      </c>
      <c r="AF263" s="136" t="s">
        <v>618</v>
      </c>
      <c r="AG263" s="136">
        <v>0</v>
      </c>
      <c r="AH263" s="136">
        <v>72.599999999999937</v>
      </c>
      <c r="AI263" s="136">
        <v>0</v>
      </c>
      <c r="AJ263" s="127">
        <v>228.1</v>
      </c>
      <c r="AK263" s="127">
        <v>234.3</v>
      </c>
      <c r="AL263" s="127">
        <v>228.1</v>
      </c>
      <c r="AM263" s="127">
        <v>231.9</v>
      </c>
      <c r="AN263" s="127">
        <v>235.125</v>
      </c>
      <c r="AO263" s="127">
        <v>1.6000000000000227</v>
      </c>
      <c r="AP263" s="127" t="s">
        <v>618</v>
      </c>
      <c r="AQ263" s="14">
        <v>68.500000000000085</v>
      </c>
      <c r="AR263" s="127" t="s">
        <v>618</v>
      </c>
      <c r="AS263" s="14">
        <v>29.999999999998835</v>
      </c>
      <c r="AT263" s="1">
        <v>232</v>
      </c>
      <c r="AU263" s="1">
        <v>233</v>
      </c>
      <c r="AV263" s="1">
        <v>232</v>
      </c>
      <c r="AW263" s="1">
        <v>232.5</v>
      </c>
      <c r="AX263" s="1">
        <v>232</v>
      </c>
      <c r="AY263" s="1">
        <v>234</v>
      </c>
      <c r="AZ263" s="1">
        <v>232</v>
      </c>
      <c r="BA263" s="1">
        <v>232.9</v>
      </c>
      <c r="CD263" s="1">
        <v>232.2</v>
      </c>
      <c r="CE263" s="1">
        <v>798</v>
      </c>
      <c r="CF263" s="1">
        <v>410</v>
      </c>
      <c r="CG263" s="1">
        <v>1.9463414634146341</v>
      </c>
      <c r="CH263">
        <v>102.2445</v>
      </c>
      <c r="CI263">
        <v>14972</v>
      </c>
      <c r="CJ263" s="101">
        <v>-1</v>
      </c>
      <c r="CK263" s="101">
        <v>-1</v>
      </c>
      <c r="CL263" s="1">
        <v>1.1999999999999886</v>
      </c>
      <c r="CM263" s="1">
        <v>73.5</v>
      </c>
      <c r="CN263" s="14" t="s">
        <v>618</v>
      </c>
      <c r="CO263" s="14">
        <v>64.200000000000159</v>
      </c>
    </row>
    <row r="264" spans="1:93">
      <c r="A264" s="1">
        <v>2014</v>
      </c>
      <c r="B264" s="1">
        <v>5</v>
      </c>
      <c r="C264" s="24">
        <v>41669</v>
      </c>
      <c r="D264" s="1">
        <v>230.8</v>
      </c>
      <c r="E264" s="1">
        <v>231.5</v>
      </c>
      <c r="F264" s="1">
        <v>225.5</v>
      </c>
      <c r="G264" s="1">
        <v>228.2</v>
      </c>
      <c r="H264" s="1">
        <v>97.96</v>
      </c>
      <c r="I264" s="1">
        <v>2</v>
      </c>
      <c r="N264" s="27">
        <v>6</v>
      </c>
      <c r="O264" s="27">
        <v>236</v>
      </c>
      <c r="P264" s="27">
        <v>229.4</v>
      </c>
      <c r="Q264" s="27" t="s">
        <v>618</v>
      </c>
      <c r="R264" s="27" t="s">
        <v>618</v>
      </c>
      <c r="S264" s="27" t="s">
        <v>252</v>
      </c>
      <c r="T264" s="27" t="s">
        <v>618</v>
      </c>
      <c r="U264" s="27">
        <v>1.1999999999999886</v>
      </c>
      <c r="V264" s="158">
        <v>1.1999999999999886</v>
      </c>
      <c r="W264" s="27">
        <v>125.5</v>
      </c>
      <c r="X264" s="27">
        <v>125.5</v>
      </c>
      <c r="Y264" s="27">
        <v>0</v>
      </c>
      <c r="Z264" s="29">
        <v>97.41</v>
      </c>
      <c r="AA264" s="139">
        <v>3.6</v>
      </c>
      <c r="AB264" s="151">
        <v>2.057613168724215E-3</v>
      </c>
      <c r="AC264" s="136">
        <v>0</v>
      </c>
      <c r="AD264" s="136">
        <v>11.6</v>
      </c>
      <c r="AE264" s="136" t="s">
        <v>618</v>
      </c>
      <c r="AF264" s="136" t="s">
        <v>618</v>
      </c>
      <c r="AG264" s="136">
        <v>0</v>
      </c>
      <c r="AH264" s="136">
        <v>72.599999999999937</v>
      </c>
      <c r="AI264" s="136">
        <v>0</v>
      </c>
      <c r="AJ264" s="127">
        <v>232</v>
      </c>
      <c r="AK264" s="127">
        <v>234</v>
      </c>
      <c r="AL264" s="127">
        <v>229.2</v>
      </c>
      <c r="AM264" s="127">
        <v>229.4</v>
      </c>
      <c r="AN264" s="127">
        <v>231.67500000000001</v>
      </c>
      <c r="AO264" s="127">
        <v>2.6000000000000227</v>
      </c>
      <c r="AP264" s="127" t="s">
        <v>618</v>
      </c>
      <c r="AQ264" s="14">
        <v>68.500000000000085</v>
      </c>
      <c r="AR264" s="127">
        <v>0.69999999999998863</v>
      </c>
      <c r="AS264" s="14">
        <v>30.699999999998823</v>
      </c>
      <c r="AT264" s="1">
        <v>226.9</v>
      </c>
      <c r="AU264" s="1">
        <v>227.6</v>
      </c>
      <c r="AV264" s="1">
        <v>226.3</v>
      </c>
      <c r="AW264" s="1">
        <v>226.8</v>
      </c>
      <c r="AX264" s="1">
        <v>226.9</v>
      </c>
      <c r="AY264" s="1">
        <v>227.6</v>
      </c>
      <c r="AZ264" s="1">
        <v>226.3</v>
      </c>
      <c r="BA264" s="1">
        <v>226.9</v>
      </c>
      <c r="BR264" s="35"/>
      <c r="BS264" s="35"/>
      <c r="BV264" s="112"/>
      <c r="BW264" s="35"/>
      <c r="BZ264" s="35"/>
      <c r="CC264" s="112"/>
      <c r="CD264" s="1">
        <v>231.5</v>
      </c>
      <c r="CE264" s="1">
        <v>609</v>
      </c>
      <c r="CF264" s="1">
        <v>452</v>
      </c>
      <c r="CG264" s="1">
        <v>1.3473451327433628</v>
      </c>
      <c r="CH264">
        <v>102.726</v>
      </c>
      <c r="CI264">
        <v>15088</v>
      </c>
      <c r="CJ264" s="101">
        <v>-1</v>
      </c>
      <c r="CK264" s="101">
        <v>-1</v>
      </c>
      <c r="CL264" s="1">
        <v>-1.2999999999999829</v>
      </c>
      <c r="CM264" s="1">
        <v>72.2</v>
      </c>
      <c r="CN264" s="14" t="s">
        <v>618</v>
      </c>
      <c r="CO264" s="14">
        <v>64.200000000000159</v>
      </c>
    </row>
    <row r="265" spans="1:93">
      <c r="A265" s="1">
        <v>2014</v>
      </c>
      <c r="B265" s="1">
        <v>6</v>
      </c>
      <c r="C265" s="24">
        <v>41670</v>
      </c>
      <c r="D265" s="1">
        <v>228.2</v>
      </c>
      <c r="E265" s="1">
        <v>231.8</v>
      </c>
      <c r="F265" s="1">
        <v>227.2</v>
      </c>
      <c r="G265" s="1">
        <v>227.7</v>
      </c>
      <c r="H265" s="1">
        <v>97.49</v>
      </c>
      <c r="I265" s="1">
        <v>2</v>
      </c>
      <c r="N265" s="27">
        <v>4.6000000000000227</v>
      </c>
      <c r="O265" s="27">
        <v>234.2</v>
      </c>
      <c r="P265" s="27">
        <v>222.2</v>
      </c>
      <c r="Q265" s="27" t="s">
        <v>618</v>
      </c>
      <c r="R265" s="27" t="s">
        <v>618</v>
      </c>
      <c r="S265" s="27" t="s">
        <v>618</v>
      </c>
      <c r="T265" s="27" t="s">
        <v>618</v>
      </c>
      <c r="U265" s="27" t="s">
        <v>618</v>
      </c>
      <c r="V265" s="158">
        <v>0</v>
      </c>
      <c r="W265" s="27">
        <v>125.5</v>
      </c>
      <c r="X265" s="27">
        <v>125.5</v>
      </c>
      <c r="Y265" s="27">
        <v>0</v>
      </c>
      <c r="Z265" s="29">
        <v>97.69</v>
      </c>
      <c r="AA265" s="139">
        <v>2.8</v>
      </c>
      <c r="AB265" s="151">
        <v>5.7494866529772537E-3</v>
      </c>
      <c r="AC265" s="136" t="s">
        <v>253</v>
      </c>
      <c r="AD265" s="136">
        <v>11.4</v>
      </c>
      <c r="AE265" s="136" t="s">
        <v>618</v>
      </c>
      <c r="AF265" s="136" t="s">
        <v>618</v>
      </c>
      <c r="AG265" s="136">
        <v>0</v>
      </c>
      <c r="AH265" s="136">
        <v>72.599999999999937</v>
      </c>
      <c r="AI265" s="136">
        <v>0</v>
      </c>
      <c r="AJ265" s="127">
        <v>226.9</v>
      </c>
      <c r="AK265" s="127">
        <v>231.7</v>
      </c>
      <c r="AL265" s="127">
        <v>226.3</v>
      </c>
      <c r="AM265" s="127">
        <v>230.8</v>
      </c>
      <c r="AN265" s="127">
        <v>230.47499999999999</v>
      </c>
      <c r="AO265" s="127">
        <v>0.5</v>
      </c>
      <c r="AP265" s="127" t="s">
        <v>618</v>
      </c>
      <c r="AQ265" s="14">
        <v>68.500000000000085</v>
      </c>
      <c r="AR265" s="127" t="s">
        <v>618</v>
      </c>
      <c r="AS265" s="14">
        <v>30.699999999998823</v>
      </c>
      <c r="AT265" s="1">
        <v>227.9</v>
      </c>
      <c r="AU265" s="1">
        <v>228</v>
      </c>
      <c r="AV265" s="1">
        <v>225</v>
      </c>
      <c r="AW265" s="1">
        <v>225.8</v>
      </c>
      <c r="AX265" s="1">
        <v>227.9</v>
      </c>
      <c r="AY265" s="1">
        <v>228</v>
      </c>
      <c r="AZ265" s="1">
        <v>225</v>
      </c>
      <c r="BA265" s="1">
        <v>226.5</v>
      </c>
      <c r="BR265" s="35"/>
      <c r="BS265" s="35"/>
      <c r="BV265" s="112"/>
      <c r="BW265" s="35"/>
      <c r="BZ265" s="35"/>
      <c r="CC265" s="112"/>
      <c r="CD265" s="1">
        <v>229.3</v>
      </c>
      <c r="CE265" s="1">
        <v>778</v>
      </c>
      <c r="CF265" s="1">
        <v>424</v>
      </c>
      <c r="CG265" s="1">
        <v>1.8349056603773586</v>
      </c>
      <c r="CH265">
        <v>101.995</v>
      </c>
      <c r="CI265">
        <v>14606</v>
      </c>
      <c r="CJ265" s="101">
        <v>-1</v>
      </c>
      <c r="CK265" s="101">
        <v>-1</v>
      </c>
      <c r="CL265" s="1">
        <v>3.5999999999999943</v>
      </c>
      <c r="CM265" s="1">
        <v>75.8</v>
      </c>
      <c r="CN265" s="14" t="s">
        <v>618</v>
      </c>
      <c r="CO265" s="14">
        <v>64.200000000000159</v>
      </c>
    </row>
    <row r="266" spans="1:93">
      <c r="A266" s="1">
        <v>2014</v>
      </c>
      <c r="B266" s="1">
        <v>2</v>
      </c>
      <c r="C266" s="24">
        <v>41673</v>
      </c>
      <c r="D266" s="1">
        <v>224.3</v>
      </c>
      <c r="E266" s="1">
        <v>229.2</v>
      </c>
      <c r="F266" s="1">
        <v>223.1</v>
      </c>
      <c r="G266" s="1">
        <v>227</v>
      </c>
      <c r="H266" s="1">
        <v>96.63</v>
      </c>
      <c r="I266" s="1">
        <v>3</v>
      </c>
      <c r="N266" s="27">
        <v>6.0999999999999943</v>
      </c>
      <c r="O266" s="27">
        <v>232.3</v>
      </c>
      <c r="P266" s="27">
        <v>223.1</v>
      </c>
      <c r="Q266" s="27" t="s">
        <v>618</v>
      </c>
      <c r="R266" s="27" t="s">
        <v>618</v>
      </c>
      <c r="S266" s="27" t="s">
        <v>252</v>
      </c>
      <c r="T266" s="27" t="s">
        <v>618</v>
      </c>
      <c r="U266" s="27">
        <v>0.19999999999996021</v>
      </c>
      <c r="V266" s="158">
        <v>0.19999999999996021</v>
      </c>
      <c r="W266" s="27">
        <v>125.7</v>
      </c>
      <c r="X266" s="27">
        <v>125.7</v>
      </c>
      <c r="Y266" s="27">
        <v>0</v>
      </c>
      <c r="Z266" s="29">
        <v>97.21</v>
      </c>
      <c r="AA266" s="139">
        <v>3.7</v>
      </c>
      <c r="AB266" s="151">
        <v>4.7978766843609355E-3</v>
      </c>
      <c r="AC266" s="136" t="s">
        <v>255</v>
      </c>
      <c r="AD266" s="136">
        <v>11.3</v>
      </c>
      <c r="AE266" s="136">
        <v>-4.2000000000000171</v>
      </c>
      <c r="AF266" s="136" t="s">
        <v>618</v>
      </c>
      <c r="AG266" s="136">
        <v>-4.2000000000000171</v>
      </c>
      <c r="AH266" s="136">
        <v>68.39999999999992</v>
      </c>
      <c r="AI266" s="136">
        <v>-4.2000000000000171</v>
      </c>
      <c r="AJ266" s="127">
        <v>227.9</v>
      </c>
      <c r="AK266" s="127">
        <v>228</v>
      </c>
      <c r="AL266" s="127">
        <v>223.1</v>
      </c>
      <c r="AM266" s="127">
        <v>224.1</v>
      </c>
      <c r="AN266" s="127">
        <v>229.05</v>
      </c>
      <c r="AO266" s="127">
        <v>2.6999999999999886</v>
      </c>
      <c r="AP266" s="127">
        <v>-5.3999999999999941</v>
      </c>
      <c r="AQ266" s="14">
        <v>63.100000000000094</v>
      </c>
      <c r="AR266" s="127" t="s">
        <v>618</v>
      </c>
      <c r="AS266" s="14">
        <v>30.699999999998823</v>
      </c>
      <c r="AT266" s="1">
        <v>226.1</v>
      </c>
      <c r="AU266" s="1">
        <v>228.3</v>
      </c>
      <c r="AV266" s="1">
        <v>226</v>
      </c>
      <c r="AW266" s="1">
        <v>227.4</v>
      </c>
      <c r="AX266" s="1">
        <v>226.1</v>
      </c>
      <c r="AY266" s="1">
        <v>228.3</v>
      </c>
      <c r="AZ266" s="1">
        <v>224.2</v>
      </c>
      <c r="BA266" s="1">
        <v>224.2</v>
      </c>
      <c r="CC266" s="86">
        <v>73</v>
      </c>
      <c r="CD266" s="1">
        <v>224.2</v>
      </c>
      <c r="CE266" s="1">
        <v>701</v>
      </c>
      <c r="CF266" s="1">
        <v>445</v>
      </c>
      <c r="CG266" s="1">
        <v>1.5752808988764044</v>
      </c>
      <c r="CH266">
        <v>100.965</v>
      </c>
      <c r="CI266">
        <v>14130</v>
      </c>
      <c r="CJ266" s="101">
        <v>-1</v>
      </c>
      <c r="CK266" s="101">
        <v>-1</v>
      </c>
      <c r="CL266" s="1">
        <v>3.1999999999999886</v>
      </c>
      <c r="CM266" s="1">
        <v>79</v>
      </c>
      <c r="CN266" s="14" t="s">
        <v>618</v>
      </c>
      <c r="CO266" s="14">
        <v>64.200000000000159</v>
      </c>
    </row>
    <row r="267" spans="1:93">
      <c r="A267" s="1">
        <v>2014</v>
      </c>
      <c r="B267" s="1">
        <v>3</v>
      </c>
      <c r="C267" s="24">
        <v>41674</v>
      </c>
      <c r="D267" s="1">
        <v>222.9</v>
      </c>
      <c r="E267" s="1">
        <v>225.4</v>
      </c>
      <c r="F267" s="1">
        <v>220.3</v>
      </c>
      <c r="G267" s="1">
        <v>221</v>
      </c>
      <c r="H267" s="1">
        <v>97.59</v>
      </c>
      <c r="I267" s="1">
        <v>0</v>
      </c>
      <c r="N267" s="27">
        <v>5.0999999999999943</v>
      </c>
      <c r="O267" s="27">
        <v>233.1</v>
      </c>
      <c r="P267" s="27">
        <v>220.9</v>
      </c>
      <c r="Q267" s="27" t="s">
        <v>618</v>
      </c>
      <c r="R267" s="27" t="s">
        <v>618</v>
      </c>
      <c r="S267" s="27" t="s">
        <v>252</v>
      </c>
      <c r="T267" s="27" t="s">
        <v>618</v>
      </c>
      <c r="U267" s="27">
        <v>-1.6999999999999886</v>
      </c>
      <c r="V267" s="158">
        <v>-1.6999999999999886</v>
      </c>
      <c r="W267" s="27">
        <v>124</v>
      </c>
      <c r="X267" s="27">
        <v>125.7</v>
      </c>
      <c r="Y267" s="27">
        <v>-1.6999999999999886</v>
      </c>
      <c r="Z267" s="29">
        <v>96.59</v>
      </c>
      <c r="AA267" s="139">
        <v>3.1</v>
      </c>
      <c r="AB267" s="151">
        <v>8.8214175812904028E-3</v>
      </c>
      <c r="AC267" s="136" t="s">
        <v>255</v>
      </c>
      <c r="AD267" s="136">
        <v>11.3</v>
      </c>
      <c r="AE267" s="136" t="s">
        <v>618</v>
      </c>
      <c r="AF267" s="136" t="s">
        <v>618</v>
      </c>
      <c r="AG267" s="136">
        <v>0</v>
      </c>
      <c r="AH267" s="136">
        <v>68.39999999999992</v>
      </c>
      <c r="AI267" s="136">
        <v>-4.2000000000000171</v>
      </c>
      <c r="AJ267" s="127">
        <v>226.1</v>
      </c>
      <c r="AK267" s="127">
        <v>228.3</v>
      </c>
      <c r="AL267" s="127">
        <v>221.8</v>
      </c>
      <c r="AM267" s="127">
        <v>222.5</v>
      </c>
      <c r="AN267" s="127">
        <v>226.7</v>
      </c>
      <c r="AO267" s="127">
        <v>1.9000000000000057</v>
      </c>
      <c r="AP267" s="127" t="s">
        <v>618</v>
      </c>
      <c r="AQ267" s="14">
        <v>63.100000000000094</v>
      </c>
      <c r="AR267" s="127">
        <v>-1.0999999999999943</v>
      </c>
      <c r="AS267" s="14">
        <v>29.599999999998829</v>
      </c>
      <c r="AT267" s="1">
        <v>221</v>
      </c>
      <c r="AU267" s="1">
        <v>222</v>
      </c>
      <c r="AV267" s="1">
        <v>217.8</v>
      </c>
      <c r="AW267" s="1">
        <v>219.6</v>
      </c>
      <c r="AX267" s="1">
        <v>221</v>
      </c>
      <c r="AY267" s="1">
        <v>222</v>
      </c>
      <c r="AZ267" s="1">
        <v>217.8</v>
      </c>
      <c r="BA267" s="1">
        <v>220</v>
      </c>
      <c r="CC267" s="86">
        <v>72.2</v>
      </c>
      <c r="CD267" s="1">
        <v>222.1</v>
      </c>
      <c r="CE267" s="1">
        <v>606</v>
      </c>
      <c r="CF267" s="1">
        <v>955</v>
      </c>
      <c r="CG267" s="1">
        <v>0.63455497382198955</v>
      </c>
      <c r="CH267">
        <v>101.633</v>
      </c>
      <c r="CI267">
        <v>14268</v>
      </c>
      <c r="CJ267" s="101">
        <v>-1</v>
      </c>
      <c r="CK267" s="101">
        <v>-1</v>
      </c>
      <c r="CL267" s="1">
        <v>-1.5999999999999943</v>
      </c>
      <c r="CM267" s="1">
        <v>77.400000000000006</v>
      </c>
      <c r="CN267" s="14" t="s">
        <v>618</v>
      </c>
      <c r="CO267" s="14">
        <v>64.200000000000159</v>
      </c>
    </row>
    <row r="268" spans="1:93">
      <c r="A268" s="1">
        <v>2014</v>
      </c>
      <c r="B268" s="1">
        <v>4</v>
      </c>
      <c r="C268" s="24">
        <v>41675</v>
      </c>
      <c r="D268" s="1">
        <v>222.6</v>
      </c>
      <c r="E268" s="1">
        <v>223.4</v>
      </c>
      <c r="F268" s="1">
        <v>220</v>
      </c>
      <c r="G268" s="1">
        <v>220.6</v>
      </c>
      <c r="H268" s="1">
        <v>97.3</v>
      </c>
      <c r="I268" s="1">
        <v>0</v>
      </c>
      <c r="N268" s="27">
        <v>3.4000000000000057</v>
      </c>
      <c r="O268" s="27">
        <v>226.1</v>
      </c>
      <c r="P268" s="27">
        <v>215.9</v>
      </c>
      <c r="Q268" s="27" t="s">
        <v>618</v>
      </c>
      <c r="R268" s="27" t="s">
        <v>618</v>
      </c>
      <c r="S268" s="27" t="s">
        <v>618</v>
      </c>
      <c r="T268" s="27" t="s">
        <v>618</v>
      </c>
      <c r="U268" s="27" t="s">
        <v>618</v>
      </c>
      <c r="V268" s="158">
        <v>0</v>
      </c>
      <c r="W268" s="27">
        <v>124</v>
      </c>
      <c r="X268" s="27">
        <v>125.7</v>
      </c>
      <c r="Y268" s="27">
        <v>-1.6999999999999886</v>
      </c>
      <c r="Z268" s="29">
        <v>97.73</v>
      </c>
      <c r="AA268" s="139">
        <v>2</v>
      </c>
      <c r="AB268" s="151">
        <v>9.9348028562558088E-3</v>
      </c>
      <c r="AC268" s="136" t="s">
        <v>253</v>
      </c>
      <c r="AD268" s="136">
        <v>11</v>
      </c>
      <c r="AE268" s="136" t="s">
        <v>618</v>
      </c>
      <c r="AF268" s="136" t="s">
        <v>618</v>
      </c>
      <c r="AG268" s="136">
        <v>0</v>
      </c>
      <c r="AH268" s="136">
        <v>68.39999999999992</v>
      </c>
      <c r="AI268" s="136">
        <v>-4.2000000000000171</v>
      </c>
      <c r="AJ268" s="127">
        <v>221</v>
      </c>
      <c r="AK268" s="127">
        <v>223.4</v>
      </c>
      <c r="AL268" s="127">
        <v>217.8</v>
      </c>
      <c r="AM268" s="127">
        <v>220.1</v>
      </c>
      <c r="AN268" s="127">
        <v>224.375</v>
      </c>
      <c r="AO268" s="127">
        <v>2</v>
      </c>
      <c r="AP268" s="127" t="s">
        <v>618</v>
      </c>
      <c r="AQ268" s="14">
        <v>63.100000000000094</v>
      </c>
      <c r="AR268" s="127" t="s">
        <v>618</v>
      </c>
      <c r="AS268" s="14">
        <v>29.599999999998829</v>
      </c>
      <c r="AT268" s="1">
        <v>219.9</v>
      </c>
      <c r="AU268" s="1">
        <v>220</v>
      </c>
      <c r="AV268" s="1">
        <v>218.3</v>
      </c>
      <c r="AW268" s="1">
        <v>219.1</v>
      </c>
      <c r="AX268" s="1">
        <v>219.9</v>
      </c>
      <c r="AY268" s="1">
        <v>220</v>
      </c>
      <c r="AZ268" s="1">
        <v>217.5</v>
      </c>
      <c r="BA268" s="1">
        <v>218</v>
      </c>
      <c r="CD268" s="1">
        <v>222.3</v>
      </c>
      <c r="CE268" s="1">
        <v>708</v>
      </c>
      <c r="CF268" s="1">
        <v>426</v>
      </c>
      <c r="CG268" s="1">
        <v>1.6619718309859155</v>
      </c>
      <c r="CH268">
        <v>101.4705</v>
      </c>
      <c r="CI268">
        <v>14142</v>
      </c>
      <c r="CJ268" s="101">
        <v>-1</v>
      </c>
      <c r="CK268" s="101">
        <v>-1</v>
      </c>
      <c r="CL268" s="1">
        <v>0.90000000000000568</v>
      </c>
      <c r="CM268" s="1">
        <v>78.3</v>
      </c>
      <c r="CN268" s="14" t="s">
        <v>618</v>
      </c>
      <c r="CO268" s="14">
        <v>64.200000000000159</v>
      </c>
    </row>
    <row r="269" spans="1:93">
      <c r="A269" s="1">
        <v>2014</v>
      </c>
      <c r="B269" s="1">
        <v>5</v>
      </c>
      <c r="C269" s="24">
        <v>41676</v>
      </c>
      <c r="D269" s="1">
        <v>219</v>
      </c>
      <c r="E269" s="1">
        <v>219.8</v>
      </c>
      <c r="F269" s="1">
        <v>210</v>
      </c>
      <c r="G269" s="1">
        <v>210.8</v>
      </c>
      <c r="H269" s="1">
        <v>97.9</v>
      </c>
      <c r="I269" s="1">
        <v>1</v>
      </c>
      <c r="N269" s="27">
        <v>9.8000000000000114</v>
      </c>
      <c r="O269" s="27">
        <v>224</v>
      </c>
      <c r="P269" s="27">
        <v>217.2</v>
      </c>
      <c r="Q269" s="27" t="s">
        <v>618</v>
      </c>
      <c r="R269" s="27" t="s">
        <v>618</v>
      </c>
      <c r="S269" s="27" t="s">
        <v>252</v>
      </c>
      <c r="T269" s="27" t="s">
        <v>618</v>
      </c>
      <c r="U269" s="27">
        <v>1.5999999999999943</v>
      </c>
      <c r="V269" s="158">
        <v>1.5999999999999943</v>
      </c>
      <c r="W269" s="27">
        <v>125.6</v>
      </c>
      <c r="X269" s="27">
        <v>125.7</v>
      </c>
      <c r="Y269" s="27">
        <v>-9.9999999999994316E-2</v>
      </c>
      <c r="Z269" s="29">
        <v>97.6</v>
      </c>
      <c r="AA269" s="139">
        <v>5.9</v>
      </c>
      <c r="AB269" s="151">
        <v>2.9716159442566559E-3</v>
      </c>
      <c r="AC269" s="136">
        <v>0</v>
      </c>
      <c r="AD269" s="136">
        <v>11</v>
      </c>
      <c r="AE269" s="136" t="s">
        <v>618</v>
      </c>
      <c r="AF269" s="136" t="s">
        <v>618</v>
      </c>
      <c r="AG269" s="136">
        <v>0</v>
      </c>
      <c r="AH269" s="136">
        <v>68.39999999999992</v>
      </c>
      <c r="AI269" s="136">
        <v>-4.2000000000000171</v>
      </c>
      <c r="AJ269" s="127">
        <v>219.9</v>
      </c>
      <c r="AK269" s="127">
        <v>220</v>
      </c>
      <c r="AL269" s="127">
        <v>217.5</v>
      </c>
      <c r="AM269" s="127">
        <v>217.9</v>
      </c>
      <c r="AN269" s="127">
        <v>221.15</v>
      </c>
      <c r="AO269" s="127">
        <v>8.1999999999999886</v>
      </c>
      <c r="AP269" s="127" t="s">
        <v>618</v>
      </c>
      <c r="AQ269" s="14">
        <v>63.100000000000094</v>
      </c>
      <c r="AR269" s="127">
        <v>1.5999999999999943</v>
      </c>
      <c r="AS269" s="14">
        <v>31.199999999998823</v>
      </c>
      <c r="AT269" s="1">
        <v>210.5</v>
      </c>
      <c r="AU269" s="1">
        <v>215.7</v>
      </c>
      <c r="AV269" s="1">
        <v>210.3</v>
      </c>
      <c r="AW269" s="1">
        <v>213.5</v>
      </c>
      <c r="AX269" s="1">
        <v>210.5</v>
      </c>
      <c r="AY269" s="1">
        <v>215.7</v>
      </c>
      <c r="AZ269" s="1">
        <v>210.3</v>
      </c>
      <c r="BA269" s="1">
        <v>214.5</v>
      </c>
      <c r="BZ269" s="35"/>
      <c r="CC269" s="112"/>
      <c r="CD269" s="1">
        <v>219.4</v>
      </c>
      <c r="CE269" s="1">
        <v>709</v>
      </c>
      <c r="CF269" s="1">
        <v>445</v>
      </c>
      <c r="CG269" s="1">
        <v>1.5932584269662922</v>
      </c>
      <c r="CH269">
        <v>102.1185</v>
      </c>
      <c r="CI269">
        <v>14434</v>
      </c>
      <c r="CJ269" s="101">
        <v>-1</v>
      </c>
      <c r="CK269" s="101">
        <v>-1</v>
      </c>
      <c r="CL269" s="1">
        <v>-5.0999999999999943</v>
      </c>
      <c r="CM269" s="1">
        <v>73.2</v>
      </c>
      <c r="CN269" s="14" t="s">
        <v>618</v>
      </c>
      <c r="CO269" s="14">
        <v>64.200000000000159</v>
      </c>
    </row>
    <row r="270" spans="1:93">
      <c r="A270" s="1">
        <v>2014</v>
      </c>
      <c r="B270" s="1">
        <v>6</v>
      </c>
      <c r="C270" s="24">
        <v>41677</v>
      </c>
      <c r="D270" s="1">
        <v>215.6</v>
      </c>
      <c r="E270" s="1">
        <v>223.3</v>
      </c>
      <c r="F270" s="1">
        <v>215.5</v>
      </c>
      <c r="G270" s="1">
        <v>222.5</v>
      </c>
      <c r="H270" s="1">
        <v>99.88</v>
      </c>
      <c r="I270" s="1">
        <v>2</v>
      </c>
      <c r="N270" s="27">
        <v>7.8000000000000114</v>
      </c>
      <c r="O270" s="27">
        <v>220.6</v>
      </c>
      <c r="P270" s="27">
        <v>201</v>
      </c>
      <c r="Q270" s="27" t="s">
        <v>618</v>
      </c>
      <c r="R270" s="27" t="s">
        <v>254</v>
      </c>
      <c r="S270" s="27" t="s">
        <v>618</v>
      </c>
      <c r="T270" s="27">
        <v>4.1999999999999886</v>
      </c>
      <c r="U270" s="27" t="s">
        <v>618</v>
      </c>
      <c r="V270" s="158">
        <v>4.1999999999999886</v>
      </c>
      <c r="W270" s="27">
        <v>129.80000000000001</v>
      </c>
      <c r="X270" s="27">
        <v>129.80000000000001</v>
      </c>
      <c r="Y270" s="27">
        <v>0</v>
      </c>
      <c r="Z270" s="29">
        <v>97.58</v>
      </c>
      <c r="AA270" s="139">
        <v>4.7</v>
      </c>
      <c r="AB270" s="151">
        <v>6.1664953751285889E-3</v>
      </c>
      <c r="AC270" s="136" t="s">
        <v>253</v>
      </c>
      <c r="AD270" s="136">
        <v>10.5</v>
      </c>
      <c r="AE270" s="136" t="s">
        <v>618</v>
      </c>
      <c r="AF270" s="136" t="s">
        <v>618</v>
      </c>
      <c r="AG270" s="136">
        <v>0</v>
      </c>
      <c r="AH270" s="136">
        <v>68.39999999999992</v>
      </c>
      <c r="AI270" s="136">
        <v>-4.2000000000000171</v>
      </c>
      <c r="AJ270" s="127">
        <v>210.5</v>
      </c>
      <c r="AK270" s="127">
        <v>219.4</v>
      </c>
      <c r="AL270" s="127">
        <v>210.3</v>
      </c>
      <c r="AM270" s="127">
        <v>219.2</v>
      </c>
      <c r="AN270" s="127">
        <v>219.92500000000001</v>
      </c>
      <c r="AO270" s="127">
        <v>6.9000000000000057</v>
      </c>
      <c r="AP270" s="127">
        <v>5.1000000000000059</v>
      </c>
      <c r="AQ270" s="14">
        <v>68.200000000000102</v>
      </c>
      <c r="AR270" s="127" t="s">
        <v>618</v>
      </c>
      <c r="AS270" s="14">
        <v>31.199999999998823</v>
      </c>
      <c r="AT270" s="1">
        <v>221.4</v>
      </c>
      <c r="AU270" s="1">
        <v>222</v>
      </c>
      <c r="AV270" s="1">
        <v>220.7</v>
      </c>
      <c r="AW270" s="1">
        <v>221.1</v>
      </c>
      <c r="AX270" s="1">
        <v>221.4</v>
      </c>
      <c r="AY270" s="1">
        <v>222</v>
      </c>
      <c r="AZ270" s="1">
        <v>218.3</v>
      </c>
      <c r="BA270" s="1">
        <v>221</v>
      </c>
      <c r="CC270" s="86">
        <v>68</v>
      </c>
      <c r="CD270" s="1">
        <v>217.5</v>
      </c>
      <c r="CE270" s="1">
        <v>1162</v>
      </c>
      <c r="CF270" s="1">
        <v>494</v>
      </c>
      <c r="CG270" s="1">
        <v>2.3522267206477734</v>
      </c>
      <c r="CH270">
        <v>102.5295</v>
      </c>
      <c r="CI270">
        <v>14662</v>
      </c>
      <c r="CJ270" s="101">
        <v>-1</v>
      </c>
      <c r="CK270" s="101">
        <v>-1</v>
      </c>
      <c r="CL270" s="1">
        <v>-3.4000000000000057</v>
      </c>
      <c r="CM270" s="1">
        <v>69.8</v>
      </c>
      <c r="CN270" s="14" t="s">
        <v>618</v>
      </c>
      <c r="CO270" s="14">
        <v>64.200000000000159</v>
      </c>
    </row>
    <row r="271" spans="1:93">
      <c r="A271" s="1">
        <v>2014</v>
      </c>
      <c r="B271" s="1">
        <v>2</v>
      </c>
      <c r="C271" s="24">
        <v>41680</v>
      </c>
      <c r="D271" s="1">
        <v>224.8</v>
      </c>
      <c r="E271" s="1">
        <v>228.9</v>
      </c>
      <c r="F271" s="1">
        <v>223.5</v>
      </c>
      <c r="G271" s="1">
        <v>228.3</v>
      </c>
      <c r="H271" s="1">
        <v>100.43</v>
      </c>
      <c r="I271" s="1">
        <v>2</v>
      </c>
      <c r="N271" s="27">
        <v>5.4000000000000057</v>
      </c>
      <c r="O271" s="27">
        <v>230.3</v>
      </c>
      <c r="P271" s="27">
        <v>214.7</v>
      </c>
      <c r="Q271" s="27" t="s">
        <v>618</v>
      </c>
      <c r="R271" s="27" t="s">
        <v>618</v>
      </c>
      <c r="S271" s="27" t="s">
        <v>618</v>
      </c>
      <c r="T271" s="27" t="s">
        <v>618</v>
      </c>
      <c r="U271" s="27" t="s">
        <v>618</v>
      </c>
      <c r="V271" s="158">
        <v>0</v>
      </c>
      <c r="W271" s="27">
        <v>129.80000000000001</v>
      </c>
      <c r="X271" s="27">
        <v>129.80000000000001</v>
      </c>
      <c r="Y271" s="27">
        <v>0</v>
      </c>
      <c r="Z271" s="29">
        <v>99.55</v>
      </c>
      <c r="AA271" s="139">
        <v>3.2</v>
      </c>
      <c r="AB271" s="151">
        <v>2.0224719101123556E-2</v>
      </c>
      <c r="AC271" s="136" t="s">
        <v>253</v>
      </c>
      <c r="AD271" s="136">
        <v>11.1</v>
      </c>
      <c r="AE271" s="136" t="s">
        <v>618</v>
      </c>
      <c r="AF271" s="136" t="s">
        <v>618</v>
      </c>
      <c r="AG271" s="136">
        <v>0</v>
      </c>
      <c r="AH271" s="136">
        <v>68.39999999999992</v>
      </c>
      <c r="AI271" s="136">
        <v>-4.2000000000000171</v>
      </c>
      <c r="AJ271" s="127">
        <v>221.4</v>
      </c>
      <c r="AK271" s="127">
        <v>226</v>
      </c>
      <c r="AL271" s="127">
        <v>218.3</v>
      </c>
      <c r="AM271" s="127">
        <v>225.4</v>
      </c>
      <c r="AN271" s="127">
        <v>220.65</v>
      </c>
      <c r="AO271" s="127">
        <v>3.5</v>
      </c>
      <c r="AP271" s="127">
        <v>4.3999999999999888</v>
      </c>
      <c r="AQ271" s="14">
        <v>72.600000000000094</v>
      </c>
      <c r="AR271" s="127" t="s">
        <v>618</v>
      </c>
      <c r="AS271" s="14">
        <v>31.199999999998823</v>
      </c>
      <c r="AT271" s="1">
        <v>227.5</v>
      </c>
      <c r="AU271" s="1">
        <v>227.6</v>
      </c>
      <c r="AV271" s="1">
        <v>226.3</v>
      </c>
      <c r="AW271" s="1">
        <v>226.5</v>
      </c>
      <c r="AX271" s="1">
        <v>227.5</v>
      </c>
      <c r="AY271" s="1">
        <v>227.6</v>
      </c>
      <c r="AZ271" s="1">
        <v>225.8</v>
      </c>
      <c r="BA271" s="1">
        <v>226.9</v>
      </c>
      <c r="CC271" s="86">
        <v>70.95</v>
      </c>
      <c r="CD271" s="1">
        <v>225.2</v>
      </c>
      <c r="CE271" s="1">
        <v>800</v>
      </c>
      <c r="CF271" s="1">
        <v>439</v>
      </c>
      <c r="CG271" s="1">
        <v>1.8223234624145785</v>
      </c>
      <c r="CH271">
        <v>102.63</v>
      </c>
      <c r="CI271">
        <v>14877</v>
      </c>
      <c r="CJ271" s="101">
        <v>-1</v>
      </c>
      <c r="CK271" s="101">
        <v>1</v>
      </c>
      <c r="CL271" s="1">
        <v>-3.1999999999999886</v>
      </c>
      <c r="CM271" s="1">
        <v>66.599999999999994</v>
      </c>
      <c r="CN271" s="14" t="s">
        <v>618</v>
      </c>
      <c r="CO271" s="14">
        <v>64.200000000000159</v>
      </c>
    </row>
    <row r="272" spans="1:93">
      <c r="A272" s="1">
        <v>2014</v>
      </c>
      <c r="B272" s="1">
        <v>4</v>
      </c>
      <c r="C272" s="24">
        <v>41682</v>
      </c>
      <c r="D272" s="1">
        <v>230.7</v>
      </c>
      <c r="E272" s="1">
        <v>230.7</v>
      </c>
      <c r="F272" s="1">
        <v>226.3</v>
      </c>
      <c r="G272" s="1">
        <v>227.6</v>
      </c>
      <c r="H272" s="1">
        <v>100.29</v>
      </c>
      <c r="I272" s="1">
        <v>2</v>
      </c>
      <c r="N272" s="27">
        <v>4.3999999999999773</v>
      </c>
      <c r="O272" s="27">
        <v>233.7</v>
      </c>
      <c r="P272" s="27">
        <v>222.9</v>
      </c>
      <c r="Q272" s="27" t="s">
        <v>618</v>
      </c>
      <c r="R272" s="27" t="s">
        <v>618</v>
      </c>
      <c r="S272" s="27" t="s">
        <v>618</v>
      </c>
      <c r="T272" s="27" t="s">
        <v>618</v>
      </c>
      <c r="U272" s="27" t="s">
        <v>618</v>
      </c>
      <c r="V272" s="158">
        <v>0</v>
      </c>
      <c r="W272" s="27">
        <v>129.80000000000001</v>
      </c>
      <c r="X272" s="27">
        <v>129.80000000000001</v>
      </c>
      <c r="Y272" s="27">
        <v>0</v>
      </c>
      <c r="Z272" s="29">
        <v>100.56</v>
      </c>
      <c r="AA272" s="139">
        <v>2.6</v>
      </c>
      <c r="AB272" s="151">
        <v>5.5066079295156278E-3</v>
      </c>
      <c r="AC272" s="136" t="s">
        <v>253</v>
      </c>
      <c r="AD272" s="136">
        <v>11.4</v>
      </c>
      <c r="AE272" s="136" t="s">
        <v>618</v>
      </c>
      <c r="AF272" s="136">
        <v>-0.59999999999999432</v>
      </c>
      <c r="AG272" s="136">
        <v>-0.59999999999999432</v>
      </c>
      <c r="AH272" s="136">
        <v>67.799999999999926</v>
      </c>
      <c r="AI272" s="136">
        <v>-4.8000000000000114</v>
      </c>
      <c r="AJ272" s="127">
        <v>227.5</v>
      </c>
      <c r="AK272" s="127">
        <v>230.7</v>
      </c>
      <c r="AL272" s="127">
        <v>225.8</v>
      </c>
      <c r="AM272" s="127">
        <v>229.8</v>
      </c>
      <c r="AN272" s="127">
        <v>223.07499999999999</v>
      </c>
      <c r="AO272" s="127">
        <v>3.0999999999999943</v>
      </c>
      <c r="AP272" s="127" t="s">
        <v>618</v>
      </c>
      <c r="AQ272" s="14">
        <v>72.600000000000094</v>
      </c>
      <c r="AR272" s="127" t="s">
        <v>618</v>
      </c>
      <c r="AS272" s="14">
        <v>31.199999999998823</v>
      </c>
      <c r="AT272" s="1">
        <v>227.9</v>
      </c>
      <c r="AU272" s="1">
        <v>228.3</v>
      </c>
      <c r="AV272" s="1">
        <v>227.1</v>
      </c>
      <c r="AW272" s="1">
        <v>227.9</v>
      </c>
      <c r="AX272" s="1">
        <v>227.9</v>
      </c>
      <c r="AY272" s="1">
        <v>228.7</v>
      </c>
      <c r="AZ272" s="1">
        <v>227.1</v>
      </c>
      <c r="BA272" s="1">
        <v>228.6</v>
      </c>
      <c r="CC272" s="86">
        <v>70.599999999999994</v>
      </c>
      <c r="CD272" s="1">
        <v>230.2</v>
      </c>
      <c r="CE272" s="1">
        <v>529</v>
      </c>
      <c r="CF272" s="1">
        <v>370</v>
      </c>
      <c r="CG272" s="1">
        <v>1.4297297297297298</v>
      </c>
      <c r="CH272">
        <v>102.524</v>
      </c>
      <c r="CI272">
        <v>14772</v>
      </c>
      <c r="CJ272" s="101">
        <v>-1</v>
      </c>
      <c r="CK272" s="101">
        <v>1</v>
      </c>
      <c r="CL272" s="1" t="s">
        <v>618</v>
      </c>
      <c r="CM272" s="1">
        <v>66.599999999999994</v>
      </c>
      <c r="CN272" s="14" t="s">
        <v>618</v>
      </c>
      <c r="CO272" s="14">
        <v>64.200000000000159</v>
      </c>
    </row>
    <row r="273" spans="1:93">
      <c r="A273" s="1">
        <v>2014</v>
      </c>
      <c r="B273" s="1">
        <v>5</v>
      </c>
      <c r="C273" s="24">
        <v>41683</v>
      </c>
      <c r="D273" s="1">
        <v>228.1</v>
      </c>
      <c r="E273" s="1">
        <v>228.8</v>
      </c>
      <c r="F273" s="1">
        <v>225.4</v>
      </c>
      <c r="G273" s="1">
        <v>225.9</v>
      </c>
      <c r="H273" s="1">
        <v>100.35</v>
      </c>
      <c r="I273" s="1">
        <v>2</v>
      </c>
      <c r="N273" s="27">
        <v>3.4000000000000057</v>
      </c>
      <c r="O273" s="27">
        <v>232</v>
      </c>
      <c r="P273" s="27">
        <v>223.2</v>
      </c>
      <c r="Q273" s="27" t="s">
        <v>618</v>
      </c>
      <c r="R273" s="27" t="s">
        <v>618</v>
      </c>
      <c r="S273" s="27" t="s">
        <v>618</v>
      </c>
      <c r="T273" s="27" t="s">
        <v>618</v>
      </c>
      <c r="U273" s="27" t="s">
        <v>618</v>
      </c>
      <c r="V273" s="158">
        <v>0</v>
      </c>
      <c r="W273" s="27">
        <v>129.80000000000001</v>
      </c>
      <c r="X273" s="27">
        <v>129.80000000000001</v>
      </c>
      <c r="Y273" s="27">
        <v>0</v>
      </c>
      <c r="Z273" s="29">
        <v>99.71</v>
      </c>
      <c r="AA273" s="139">
        <v>2</v>
      </c>
      <c r="AB273" s="151">
        <v>1.3940057751667956E-3</v>
      </c>
      <c r="AC273" s="136">
        <v>0</v>
      </c>
      <c r="AD273" s="136">
        <v>11.3</v>
      </c>
      <c r="AE273" s="136" t="s">
        <v>618</v>
      </c>
      <c r="AF273" s="136" t="s">
        <v>618</v>
      </c>
      <c r="AG273" s="136">
        <v>0</v>
      </c>
      <c r="AH273" s="136">
        <v>67.799999999999926</v>
      </c>
      <c r="AI273" s="136">
        <v>-4.8000000000000114</v>
      </c>
      <c r="AJ273" s="127">
        <v>227.9</v>
      </c>
      <c r="AK273" s="127">
        <v>228.7</v>
      </c>
      <c r="AL273" s="127">
        <v>226.8</v>
      </c>
      <c r="AM273" s="127">
        <v>227.6</v>
      </c>
      <c r="AN273" s="127">
        <v>225.5</v>
      </c>
      <c r="AO273" s="127">
        <v>2.1999999999999886</v>
      </c>
      <c r="AP273" s="127" t="s">
        <v>618</v>
      </c>
      <c r="AQ273" s="14">
        <v>72.600000000000094</v>
      </c>
      <c r="AR273" s="127" t="s">
        <v>618</v>
      </c>
      <c r="AS273" s="14">
        <v>31.199999999998823</v>
      </c>
      <c r="AT273" s="1">
        <v>225</v>
      </c>
      <c r="AU273" s="1">
        <v>225</v>
      </c>
      <c r="AV273" s="1">
        <v>222.6</v>
      </c>
      <c r="AW273" s="1">
        <v>223.9</v>
      </c>
      <c r="AX273" s="1">
        <v>225</v>
      </c>
      <c r="AY273" s="1">
        <v>225</v>
      </c>
      <c r="AZ273" s="1">
        <v>222.6</v>
      </c>
      <c r="BA273" s="1">
        <v>222.7</v>
      </c>
      <c r="CC273" s="86">
        <v>71.400000000000006</v>
      </c>
      <c r="CD273" s="1">
        <v>228</v>
      </c>
      <c r="CE273" s="1">
        <v>636</v>
      </c>
      <c r="CF273" s="1">
        <v>650</v>
      </c>
      <c r="CG273" s="1">
        <v>0.97846153846153849</v>
      </c>
      <c r="CH273">
        <v>102.15600000000001</v>
      </c>
      <c r="CI273">
        <v>14622</v>
      </c>
      <c r="CJ273" s="101">
        <v>-1</v>
      </c>
      <c r="CK273" s="101">
        <v>1</v>
      </c>
      <c r="CL273" s="1" t="s">
        <v>618</v>
      </c>
      <c r="CM273" s="1">
        <v>66.599999999999994</v>
      </c>
      <c r="CN273" s="14" t="s">
        <v>618</v>
      </c>
      <c r="CO273" s="14">
        <v>64.200000000000159</v>
      </c>
    </row>
    <row r="274" spans="1:93">
      <c r="A274" s="1">
        <v>2014</v>
      </c>
      <c r="B274" s="1">
        <v>6</v>
      </c>
      <c r="C274" s="24">
        <v>41684</v>
      </c>
      <c r="D274" s="1">
        <v>224.8</v>
      </c>
      <c r="E274" s="1">
        <v>226.9</v>
      </c>
      <c r="F274" s="1">
        <v>223</v>
      </c>
      <c r="G274" s="1">
        <v>225.5</v>
      </c>
      <c r="H274" s="1">
        <v>100.3</v>
      </c>
      <c r="I274" s="1">
        <v>2</v>
      </c>
      <c r="N274" s="27">
        <v>3.9000000000000057</v>
      </c>
      <c r="O274" s="27">
        <v>229.3</v>
      </c>
      <c r="P274" s="27">
        <v>222.5</v>
      </c>
      <c r="Q274" s="27" t="s">
        <v>618</v>
      </c>
      <c r="R274" s="27" t="s">
        <v>618</v>
      </c>
      <c r="S274" s="27" t="s">
        <v>618</v>
      </c>
      <c r="T274" s="27" t="s">
        <v>618</v>
      </c>
      <c r="U274" s="27" t="s">
        <v>618</v>
      </c>
      <c r="V274" s="158">
        <v>0</v>
      </c>
      <c r="W274" s="27">
        <v>129.80000000000001</v>
      </c>
      <c r="X274" s="27">
        <v>129.80000000000001</v>
      </c>
      <c r="Y274" s="27">
        <v>0</v>
      </c>
      <c r="Z274" s="29">
        <v>99.84</v>
      </c>
      <c r="AA274" s="139">
        <v>2.2999999999999998</v>
      </c>
      <c r="AB274" s="151">
        <v>5.9826503140869569E-4</v>
      </c>
      <c r="AC274" s="136">
        <v>0</v>
      </c>
      <c r="AD274" s="136">
        <v>11.2</v>
      </c>
      <c r="AE274" s="136" t="s">
        <v>618</v>
      </c>
      <c r="AF274" s="136" t="s">
        <v>618</v>
      </c>
      <c r="AG274" s="136">
        <v>0</v>
      </c>
      <c r="AH274" s="136">
        <v>67.799999999999926</v>
      </c>
      <c r="AI274" s="136">
        <v>-4.8000000000000114</v>
      </c>
      <c r="AJ274" s="127">
        <v>225</v>
      </c>
      <c r="AK274" s="127">
        <v>226.9</v>
      </c>
      <c r="AL274" s="127">
        <v>222.6</v>
      </c>
      <c r="AM274" s="127">
        <v>225.3</v>
      </c>
      <c r="AN274" s="127">
        <v>227.02500000000001</v>
      </c>
      <c r="AO274" s="127">
        <v>0.69999999999998863</v>
      </c>
      <c r="AP274" s="127" t="s">
        <v>618</v>
      </c>
      <c r="AQ274" s="14">
        <v>72.600000000000094</v>
      </c>
      <c r="AR274" s="127" t="s">
        <v>618</v>
      </c>
      <c r="AS274" s="14">
        <v>31.199999999998823</v>
      </c>
      <c r="AT274" s="1">
        <v>225.9</v>
      </c>
      <c r="AU274" s="1">
        <v>226.1</v>
      </c>
      <c r="AV274" s="1">
        <v>224</v>
      </c>
      <c r="AW274" s="1">
        <v>224.6</v>
      </c>
      <c r="AX274" s="1">
        <v>225.9</v>
      </c>
      <c r="AY274" s="1">
        <v>226.1</v>
      </c>
      <c r="AZ274" s="1">
        <v>224</v>
      </c>
      <c r="BA274" s="1">
        <v>225.7</v>
      </c>
      <c r="CC274" s="86">
        <v>71.400000000000006</v>
      </c>
      <c r="CD274" s="1">
        <v>225.8</v>
      </c>
      <c r="CE274" s="1">
        <v>975</v>
      </c>
      <c r="CF274" s="1">
        <v>505</v>
      </c>
      <c r="CG274" s="1">
        <v>1.9306930693069306</v>
      </c>
      <c r="CH274">
        <v>101.6215</v>
      </c>
      <c r="CI274">
        <v>14439</v>
      </c>
      <c r="CJ274" s="101">
        <v>-1</v>
      </c>
      <c r="CK274" s="101">
        <v>1</v>
      </c>
      <c r="CL274" s="1" t="s">
        <v>618</v>
      </c>
      <c r="CM274" s="1">
        <v>66.599999999999994</v>
      </c>
      <c r="CN274" s="14" t="s">
        <v>618</v>
      </c>
      <c r="CO274" s="14">
        <v>64.200000000000159</v>
      </c>
    </row>
    <row r="275" spans="1:93">
      <c r="A275" s="1">
        <v>2014</v>
      </c>
      <c r="B275" s="1">
        <v>2</v>
      </c>
      <c r="C275" s="24">
        <v>41687</v>
      </c>
      <c r="D275" s="1">
        <v>226.6</v>
      </c>
      <c r="E275" s="1">
        <v>233.8</v>
      </c>
      <c r="F275" s="1">
        <v>225.6</v>
      </c>
      <c r="G275" s="1">
        <v>233.6</v>
      </c>
      <c r="H275" s="1">
        <v>100.92</v>
      </c>
      <c r="I275" s="1">
        <v>3</v>
      </c>
      <c r="N275" s="27">
        <v>8.2000000000000171</v>
      </c>
      <c r="O275" s="27">
        <v>229.4</v>
      </c>
      <c r="P275" s="27">
        <v>221.6</v>
      </c>
      <c r="Q275" s="27" t="s">
        <v>618</v>
      </c>
      <c r="R275" s="27" t="s">
        <v>254</v>
      </c>
      <c r="S275" s="27" t="s">
        <v>618</v>
      </c>
      <c r="T275" s="27">
        <v>6.1999999999999886</v>
      </c>
      <c r="U275" s="27" t="s">
        <v>618</v>
      </c>
      <c r="V275" s="158">
        <v>6.1999999999999886</v>
      </c>
      <c r="W275" s="27">
        <v>136</v>
      </c>
      <c r="X275" s="27">
        <v>136</v>
      </c>
      <c r="Y275" s="27">
        <v>0</v>
      </c>
      <c r="Z275" s="29">
        <v>101.09</v>
      </c>
      <c r="AA275" s="139">
        <v>4.9000000000000004</v>
      </c>
      <c r="AB275" s="151">
        <v>4.9825610363729567E-4</v>
      </c>
      <c r="AC275" s="136">
        <v>0</v>
      </c>
      <c r="AD275" s="136">
        <v>11.2</v>
      </c>
      <c r="AE275" s="136" t="s">
        <v>618</v>
      </c>
      <c r="AF275" s="136" t="s">
        <v>618</v>
      </c>
      <c r="AG275" s="136">
        <v>0</v>
      </c>
      <c r="AH275" s="136">
        <v>67.799999999999926</v>
      </c>
      <c r="AI275" s="136">
        <v>-4.8000000000000114</v>
      </c>
      <c r="AJ275" s="127">
        <v>225.9</v>
      </c>
      <c r="AK275" s="127">
        <v>227.2</v>
      </c>
      <c r="AL275" s="127">
        <v>224</v>
      </c>
      <c r="AM275" s="127">
        <v>226.3</v>
      </c>
      <c r="AN275" s="127">
        <v>227.25</v>
      </c>
      <c r="AO275" s="127">
        <v>7</v>
      </c>
      <c r="AP275" s="127">
        <v>8.1</v>
      </c>
      <c r="AQ275" s="14">
        <v>80.700000000000102</v>
      </c>
      <c r="AR275" s="127" t="s">
        <v>618</v>
      </c>
      <c r="AS275" s="14">
        <v>31.199999999998823</v>
      </c>
      <c r="AT275" s="1">
        <v>234.1</v>
      </c>
      <c r="AU275" s="1">
        <v>235.4</v>
      </c>
      <c r="AV275" s="1">
        <v>234</v>
      </c>
      <c r="AW275" s="1">
        <v>234.7</v>
      </c>
      <c r="AX275" s="1">
        <v>234.1</v>
      </c>
      <c r="AY275" s="1">
        <v>235.4</v>
      </c>
      <c r="AZ275" s="1">
        <v>234</v>
      </c>
      <c r="BA275" s="1">
        <v>235.1</v>
      </c>
      <c r="CC275" s="86">
        <v>72.5</v>
      </c>
      <c r="CD275" s="1">
        <v>226.9</v>
      </c>
      <c r="CE275" s="1">
        <v>433</v>
      </c>
      <c r="CF275" s="1">
        <v>464</v>
      </c>
      <c r="CG275" s="1">
        <v>0.93318965517241381</v>
      </c>
      <c r="CH275">
        <v>101.907</v>
      </c>
      <c r="CI275">
        <v>14509</v>
      </c>
      <c r="CJ275" s="101">
        <v>-1</v>
      </c>
      <c r="CK275" s="101">
        <v>1</v>
      </c>
      <c r="CL275" s="1" t="s">
        <v>618</v>
      </c>
      <c r="CM275" s="1">
        <v>66.599999999999994</v>
      </c>
      <c r="CN275" s="14" t="s">
        <v>618</v>
      </c>
      <c r="CO275" s="14">
        <v>64.200000000000159</v>
      </c>
    </row>
    <row r="276" spans="1:93">
      <c r="A276" s="1">
        <v>2014</v>
      </c>
      <c r="B276" s="1">
        <v>3</v>
      </c>
      <c r="C276" s="24">
        <v>41688</v>
      </c>
      <c r="D276" s="1">
        <v>235.6</v>
      </c>
      <c r="E276" s="1">
        <v>237.4</v>
      </c>
      <c r="F276" s="1">
        <v>232.1</v>
      </c>
      <c r="G276" s="1">
        <v>234.1</v>
      </c>
      <c r="H276" s="1">
        <v>102.72</v>
      </c>
      <c r="I276" s="1">
        <v>3</v>
      </c>
      <c r="N276" s="27">
        <v>5.3000000000000114</v>
      </c>
      <c r="O276" s="27">
        <v>241.8</v>
      </c>
      <c r="P276" s="27">
        <v>225.4</v>
      </c>
      <c r="Q276" s="27" t="s">
        <v>618</v>
      </c>
      <c r="R276" s="27" t="s">
        <v>618</v>
      </c>
      <c r="S276" s="27" t="s">
        <v>618</v>
      </c>
      <c r="T276" s="27" t="s">
        <v>618</v>
      </c>
      <c r="U276" s="27" t="s">
        <v>618</v>
      </c>
      <c r="V276" s="158">
        <v>0</v>
      </c>
      <c r="W276" s="27">
        <v>136</v>
      </c>
      <c r="X276" s="27">
        <v>136</v>
      </c>
      <c r="Y276" s="27">
        <v>0</v>
      </c>
      <c r="Z276" s="29">
        <v>100.7</v>
      </c>
      <c r="AA276" s="139">
        <v>3.2</v>
      </c>
      <c r="AB276" s="151">
        <v>6.1814556331007964E-3</v>
      </c>
      <c r="AC276" s="136" t="s">
        <v>253</v>
      </c>
      <c r="AD276" s="136">
        <v>11.6</v>
      </c>
      <c r="AE276" s="136" t="s">
        <v>618</v>
      </c>
      <c r="AF276" s="136" t="s">
        <v>618</v>
      </c>
      <c r="AG276" s="136">
        <v>0</v>
      </c>
      <c r="AH276" s="136">
        <v>67.799999999999926</v>
      </c>
      <c r="AI276" s="136">
        <v>-4.8000000000000114</v>
      </c>
      <c r="AJ276" s="127">
        <v>234.1</v>
      </c>
      <c r="AK276" s="127">
        <v>237.4</v>
      </c>
      <c r="AL276" s="127">
        <v>234</v>
      </c>
      <c r="AM276" s="127">
        <v>235.6</v>
      </c>
      <c r="AN276" s="127">
        <v>228.7</v>
      </c>
      <c r="AO276" s="127">
        <v>1.5</v>
      </c>
      <c r="AP276" s="127" t="s">
        <v>618</v>
      </c>
      <c r="AQ276" s="14">
        <v>80.700000000000102</v>
      </c>
      <c r="AR276" s="127" t="s">
        <v>618</v>
      </c>
      <c r="AS276" s="14">
        <v>31.199999999998823</v>
      </c>
      <c r="AT276" s="1">
        <v>234.7</v>
      </c>
      <c r="AU276" s="1">
        <v>234.8</v>
      </c>
      <c r="AV276" s="1">
        <v>234</v>
      </c>
      <c r="AW276" s="1">
        <v>234.6</v>
      </c>
      <c r="AX276" s="1">
        <v>234.7</v>
      </c>
      <c r="AY276" s="1">
        <v>235.3</v>
      </c>
      <c r="AZ276" s="1">
        <v>234</v>
      </c>
      <c r="BA276" s="1">
        <v>235</v>
      </c>
      <c r="BR276" s="35"/>
      <c r="BS276" s="35"/>
      <c r="BV276" s="112"/>
      <c r="BW276" s="35"/>
      <c r="BZ276" s="35"/>
      <c r="CC276" s="112">
        <v>72.5</v>
      </c>
      <c r="CD276" s="1">
        <v>237.1</v>
      </c>
      <c r="CE276" s="1">
        <v>827</v>
      </c>
      <c r="CF276" s="1">
        <v>552</v>
      </c>
      <c r="CG276" s="1">
        <v>1.4981884057971016</v>
      </c>
      <c r="CH276">
        <v>102.3605</v>
      </c>
      <c r="CI276">
        <v>14769</v>
      </c>
      <c r="CJ276" s="101">
        <v>-1</v>
      </c>
      <c r="CK276" s="101">
        <v>1</v>
      </c>
      <c r="CL276" s="1" t="s">
        <v>618</v>
      </c>
      <c r="CM276" s="1">
        <v>66.599999999999994</v>
      </c>
      <c r="CN276" s="14" t="s">
        <v>618</v>
      </c>
      <c r="CO276" s="14">
        <v>64.200000000000159</v>
      </c>
    </row>
    <row r="277" spans="1:93">
      <c r="A277" s="1">
        <v>2014</v>
      </c>
      <c r="B277" s="1">
        <v>4</v>
      </c>
      <c r="C277" s="24">
        <v>41689</v>
      </c>
      <c r="D277" s="1">
        <v>235</v>
      </c>
      <c r="E277" s="1">
        <v>236.4</v>
      </c>
      <c r="F277" s="1">
        <v>232.4</v>
      </c>
      <c r="G277" s="1">
        <v>234.4</v>
      </c>
      <c r="H277" s="1">
        <v>102.9</v>
      </c>
      <c r="I277" s="1">
        <v>3</v>
      </c>
      <c r="N277" s="27">
        <v>4</v>
      </c>
      <c r="O277" s="27">
        <v>239.4</v>
      </c>
      <c r="P277" s="27">
        <v>228.8</v>
      </c>
      <c r="Q277" s="27" t="s">
        <v>618</v>
      </c>
      <c r="R277" s="27" t="s">
        <v>618</v>
      </c>
      <c r="S277" s="27" t="s">
        <v>618</v>
      </c>
      <c r="T277" s="27" t="s">
        <v>618</v>
      </c>
      <c r="U277" s="27" t="s">
        <v>618</v>
      </c>
      <c r="V277" s="158">
        <v>0</v>
      </c>
      <c r="W277" s="27">
        <v>136</v>
      </c>
      <c r="X277" s="27">
        <v>136</v>
      </c>
      <c r="Y277" s="27">
        <v>0</v>
      </c>
      <c r="Z277" s="29">
        <v>102.16</v>
      </c>
      <c r="AA277" s="139">
        <v>2.4</v>
      </c>
      <c r="AB277" s="151">
        <v>1.7835909631391145E-2</v>
      </c>
      <c r="AC277" s="136" t="s">
        <v>253</v>
      </c>
      <c r="AD277" s="136">
        <v>11.7</v>
      </c>
      <c r="AE277" s="136" t="s">
        <v>618</v>
      </c>
      <c r="AF277" s="136" t="s">
        <v>618</v>
      </c>
      <c r="AG277" s="136">
        <v>0</v>
      </c>
      <c r="AH277" s="136">
        <v>67.799999999999926</v>
      </c>
      <c r="AI277" s="136">
        <v>-4.8000000000000114</v>
      </c>
      <c r="AJ277" s="127">
        <v>234.7</v>
      </c>
      <c r="AK277" s="127">
        <v>236.4</v>
      </c>
      <c r="AL277" s="127">
        <v>234</v>
      </c>
      <c r="AM277" s="127">
        <v>235.7</v>
      </c>
      <c r="AN277" s="127">
        <v>230.72499999999999</v>
      </c>
      <c r="AO277" s="127">
        <v>0.59999999999999432</v>
      </c>
      <c r="AP277" s="127" t="s">
        <v>618</v>
      </c>
      <c r="AQ277" s="14">
        <v>80.700000000000102</v>
      </c>
      <c r="AR277" s="127" t="s">
        <v>618</v>
      </c>
      <c r="AS277" s="14">
        <v>31.199999999998823</v>
      </c>
      <c r="AT277" s="1">
        <v>233.9</v>
      </c>
      <c r="AU277" s="1">
        <v>234.3</v>
      </c>
      <c r="AV277" s="1">
        <v>232.9</v>
      </c>
      <c r="AW277" s="1">
        <v>233.7</v>
      </c>
      <c r="AX277" s="1">
        <v>233.9</v>
      </c>
      <c r="AY277" s="1">
        <v>234.7</v>
      </c>
      <c r="AZ277" s="1">
        <v>232.9</v>
      </c>
      <c r="BA277" s="1">
        <v>234.6</v>
      </c>
      <c r="CC277" s="86">
        <v>73.5</v>
      </c>
      <c r="CD277" s="1">
        <v>235.8</v>
      </c>
      <c r="CE277" s="1">
        <v>470</v>
      </c>
      <c r="CF277" s="1">
        <v>409</v>
      </c>
      <c r="CG277" s="1">
        <v>1.1491442542787287</v>
      </c>
      <c r="CH277">
        <v>102.33499999999999</v>
      </c>
      <c r="CI277">
        <v>14641</v>
      </c>
      <c r="CJ277" s="101">
        <v>-1</v>
      </c>
      <c r="CK277" s="101">
        <v>1</v>
      </c>
      <c r="CL277" s="1" t="s">
        <v>618</v>
      </c>
      <c r="CM277" s="1">
        <v>66.599999999999994</v>
      </c>
      <c r="CN277" s="14" t="s">
        <v>618</v>
      </c>
      <c r="CO277" s="14">
        <v>64.200000000000159</v>
      </c>
    </row>
    <row r="278" spans="1:93">
      <c r="A278" s="1">
        <v>2014</v>
      </c>
      <c r="B278" s="1">
        <v>5</v>
      </c>
      <c r="C278" s="24">
        <v>41690</v>
      </c>
      <c r="D278" s="1">
        <v>234.5</v>
      </c>
      <c r="E278" s="1">
        <v>235</v>
      </c>
      <c r="F278" s="1">
        <v>224.2</v>
      </c>
      <c r="G278" s="1">
        <v>224.2</v>
      </c>
      <c r="H278" s="1">
        <v>102.89</v>
      </c>
      <c r="I278" s="1">
        <v>4</v>
      </c>
      <c r="N278" s="27">
        <v>10.8</v>
      </c>
      <c r="O278" s="27">
        <v>238.4</v>
      </c>
      <c r="P278" s="27">
        <v>230.4</v>
      </c>
      <c r="Q278" s="27" t="s">
        <v>618</v>
      </c>
      <c r="R278" s="27" t="s">
        <v>618</v>
      </c>
      <c r="S278" s="27" t="s">
        <v>252</v>
      </c>
      <c r="T278" s="27" t="s">
        <v>618</v>
      </c>
      <c r="U278" s="27">
        <v>3.5</v>
      </c>
      <c r="V278" s="158">
        <v>3.5</v>
      </c>
      <c r="W278" s="27">
        <v>139.5</v>
      </c>
      <c r="X278" s="27">
        <v>139.5</v>
      </c>
      <c r="Y278" s="27">
        <v>0</v>
      </c>
      <c r="Z278" s="29">
        <v>102.69</v>
      </c>
      <c r="AA278" s="139">
        <v>6.5</v>
      </c>
      <c r="AB278" s="151">
        <v>1.7523364485982906E-3</v>
      </c>
      <c r="AC278" s="136">
        <v>0</v>
      </c>
      <c r="AD278" s="136">
        <v>11.7</v>
      </c>
      <c r="AE278" s="136" t="s">
        <v>618</v>
      </c>
      <c r="AF278" s="136" t="s">
        <v>618</v>
      </c>
      <c r="AG278" s="136">
        <v>0</v>
      </c>
      <c r="AH278" s="136">
        <v>67.799999999999926</v>
      </c>
      <c r="AI278" s="136">
        <v>-4.8000000000000114</v>
      </c>
      <c r="AJ278" s="127">
        <v>233.9</v>
      </c>
      <c r="AK278" s="127">
        <v>235</v>
      </c>
      <c r="AL278" s="127">
        <v>232.9</v>
      </c>
      <c r="AM278" s="127">
        <v>233.7</v>
      </c>
      <c r="AN278" s="127">
        <v>232.82499999999999</v>
      </c>
      <c r="AO278" s="127">
        <v>10.3</v>
      </c>
      <c r="AP278" s="127" t="s">
        <v>618</v>
      </c>
      <c r="AQ278" s="14">
        <v>80.700000000000102</v>
      </c>
      <c r="AR278" s="127" t="s">
        <v>618</v>
      </c>
      <c r="AS278" s="14">
        <v>31.199999999998823</v>
      </c>
      <c r="AT278" s="1">
        <v>223.8</v>
      </c>
      <c r="AU278" s="1">
        <v>223.8</v>
      </c>
      <c r="AV278" s="1">
        <v>221.3</v>
      </c>
      <c r="AW278" s="1">
        <v>223.5</v>
      </c>
      <c r="AX278" s="1">
        <v>223.8</v>
      </c>
      <c r="AY278" s="1">
        <v>225.3</v>
      </c>
      <c r="AZ278" s="1">
        <v>221.3</v>
      </c>
      <c r="BA278" s="1">
        <v>224.4</v>
      </c>
      <c r="CC278" s="86">
        <v>71.5</v>
      </c>
      <c r="CD278" s="1">
        <v>234.1</v>
      </c>
      <c r="CE278" s="1">
        <v>418</v>
      </c>
      <c r="CF278" s="1">
        <v>686</v>
      </c>
      <c r="CG278" s="1">
        <v>0.60932944606413997</v>
      </c>
      <c r="CH278">
        <v>102.29</v>
      </c>
      <c r="CI278">
        <v>14541</v>
      </c>
      <c r="CJ278" s="101">
        <v>-1</v>
      </c>
      <c r="CK278" s="101">
        <v>1</v>
      </c>
      <c r="CL278" s="1" t="s">
        <v>618</v>
      </c>
      <c r="CM278" s="1">
        <v>66.599999999999994</v>
      </c>
      <c r="CN278" s="14" t="s">
        <v>618</v>
      </c>
      <c r="CO278" s="14">
        <v>64.200000000000159</v>
      </c>
    </row>
    <row r="279" spans="1:93">
      <c r="A279" s="1">
        <v>2014</v>
      </c>
      <c r="B279" s="1">
        <v>6</v>
      </c>
      <c r="C279" s="24">
        <v>41691</v>
      </c>
      <c r="D279" s="1">
        <v>226.9</v>
      </c>
      <c r="E279" s="1">
        <v>227.7</v>
      </c>
      <c r="F279" s="1">
        <v>225.2</v>
      </c>
      <c r="G279" s="1">
        <v>227.1</v>
      </c>
      <c r="H279" s="1">
        <v>102.2</v>
      </c>
      <c r="I279" s="1">
        <v>4</v>
      </c>
      <c r="N279" s="27">
        <v>2.5</v>
      </c>
      <c r="O279" s="27">
        <v>235</v>
      </c>
      <c r="P279" s="27">
        <v>213.4</v>
      </c>
      <c r="Q279" s="27" t="s">
        <v>618</v>
      </c>
      <c r="R279" s="27" t="s">
        <v>618</v>
      </c>
      <c r="S279" s="27" t="s">
        <v>618</v>
      </c>
      <c r="T279" s="27" t="s">
        <v>618</v>
      </c>
      <c r="U279" s="27" t="s">
        <v>618</v>
      </c>
      <c r="V279" s="158">
        <v>0</v>
      </c>
      <c r="W279" s="27">
        <v>139.5</v>
      </c>
      <c r="X279" s="27">
        <v>139.5</v>
      </c>
      <c r="Y279" s="27">
        <v>0</v>
      </c>
      <c r="Z279" s="29">
        <v>102.66</v>
      </c>
      <c r="AA279" s="139">
        <v>1.5</v>
      </c>
      <c r="AB279" s="151">
        <v>9.7181729834860953E-5</v>
      </c>
      <c r="AC279" s="136">
        <v>0</v>
      </c>
      <c r="AD279" s="136">
        <v>11.2</v>
      </c>
      <c r="AE279" s="136" t="s">
        <v>618</v>
      </c>
      <c r="AF279" s="136" t="s">
        <v>618</v>
      </c>
      <c r="AG279" s="136">
        <v>0</v>
      </c>
      <c r="AH279" s="136">
        <v>67.799999999999926</v>
      </c>
      <c r="AI279" s="136">
        <v>-4.8000000000000114</v>
      </c>
      <c r="AJ279" s="127">
        <v>223.8</v>
      </c>
      <c r="AK279" s="127">
        <v>227.7</v>
      </c>
      <c r="AL279" s="127">
        <v>221.3</v>
      </c>
      <c r="AM279" s="127">
        <v>226</v>
      </c>
      <c r="AN279" s="127">
        <v>232.75</v>
      </c>
      <c r="AO279" s="127">
        <v>0.19999999999998863</v>
      </c>
      <c r="AP279" s="127" t="s">
        <v>618</v>
      </c>
      <c r="AQ279" s="14">
        <v>80.700000000000102</v>
      </c>
      <c r="AR279" s="127" t="s">
        <v>618</v>
      </c>
      <c r="AS279" s="14">
        <v>31.199999999998823</v>
      </c>
      <c r="AT279" s="1">
        <v>227</v>
      </c>
      <c r="AU279" s="1">
        <v>227.5</v>
      </c>
      <c r="AV279" s="1">
        <v>226.6</v>
      </c>
      <c r="AW279" s="1">
        <v>227.1</v>
      </c>
      <c r="AX279" s="1">
        <v>227</v>
      </c>
      <c r="AY279" s="1">
        <v>227.5</v>
      </c>
      <c r="AZ279" s="1">
        <v>226.3</v>
      </c>
      <c r="BA279" s="1">
        <v>227.1</v>
      </c>
      <c r="CC279" s="86">
        <v>71</v>
      </c>
      <c r="CD279" s="1">
        <v>226.7</v>
      </c>
      <c r="CE279" s="1">
        <v>827</v>
      </c>
      <c r="CF279" s="1">
        <v>572</v>
      </c>
      <c r="CG279" s="1">
        <v>1.4458041958041958</v>
      </c>
      <c r="CH279">
        <v>102.48</v>
      </c>
      <c r="CI279">
        <v>14777</v>
      </c>
      <c r="CJ279" s="101">
        <v>-1</v>
      </c>
      <c r="CK279" s="101">
        <v>1</v>
      </c>
      <c r="CL279" s="1" t="s">
        <v>618</v>
      </c>
      <c r="CM279" s="1">
        <v>66.599999999999994</v>
      </c>
      <c r="CN279" s="14" t="s">
        <v>618</v>
      </c>
      <c r="CO279" s="14">
        <v>64.200000000000159</v>
      </c>
    </row>
    <row r="280" spans="1:93">
      <c r="A280" s="1">
        <v>2014</v>
      </c>
      <c r="B280" s="1">
        <v>2</v>
      </c>
      <c r="C280" s="24">
        <v>41694</v>
      </c>
      <c r="D280" s="1">
        <v>226.7</v>
      </c>
      <c r="E280" s="1">
        <v>226.9</v>
      </c>
      <c r="F280" s="1">
        <v>215.5</v>
      </c>
      <c r="G280" s="1">
        <v>217.4</v>
      </c>
      <c r="H280" s="1">
        <v>102.83</v>
      </c>
      <c r="I280" s="1">
        <v>5</v>
      </c>
      <c r="N280" s="27">
        <v>11.4</v>
      </c>
      <c r="O280" s="27">
        <v>229.6</v>
      </c>
      <c r="P280" s="27">
        <v>224.6</v>
      </c>
      <c r="Q280" s="27" t="s">
        <v>618</v>
      </c>
      <c r="R280" s="27" t="s">
        <v>618</v>
      </c>
      <c r="S280" s="27" t="s">
        <v>252</v>
      </c>
      <c r="T280" s="27" t="s">
        <v>618</v>
      </c>
      <c r="U280" s="27">
        <v>5.0999999999999943</v>
      </c>
      <c r="V280" s="158">
        <v>5.0999999999999943</v>
      </c>
      <c r="W280" s="27">
        <v>144.6</v>
      </c>
      <c r="X280" s="27">
        <v>144.6</v>
      </c>
      <c r="Y280" s="27">
        <v>0</v>
      </c>
      <c r="Z280" s="29">
        <v>102.5</v>
      </c>
      <c r="AA280" s="139">
        <v>6.8</v>
      </c>
      <c r="AB280" s="151">
        <v>6.7061910778500877E-3</v>
      </c>
      <c r="AC280" s="136" t="s">
        <v>255</v>
      </c>
      <c r="AD280" s="136">
        <v>11.3</v>
      </c>
      <c r="AE280" s="136" t="s">
        <v>618</v>
      </c>
      <c r="AF280" s="136" t="s">
        <v>618</v>
      </c>
      <c r="AG280" s="136">
        <v>0</v>
      </c>
      <c r="AH280" s="136">
        <v>67.799999999999926</v>
      </c>
      <c r="AI280" s="136">
        <v>-4.8000000000000114</v>
      </c>
      <c r="AJ280" s="127">
        <v>227</v>
      </c>
      <c r="AK280" s="127">
        <v>227.5</v>
      </c>
      <c r="AL280" s="127">
        <v>222.2</v>
      </c>
      <c r="AM280" s="127">
        <v>222.2</v>
      </c>
      <c r="AN280" s="127">
        <v>229.4</v>
      </c>
      <c r="AO280" s="127">
        <v>9.2999999999999829</v>
      </c>
      <c r="AP280" s="127" t="s">
        <v>618</v>
      </c>
      <c r="AQ280" s="14">
        <v>80.700000000000102</v>
      </c>
      <c r="AR280" s="127">
        <v>2.3999999999999773</v>
      </c>
      <c r="AS280" s="14">
        <v>33.599999999998801</v>
      </c>
      <c r="AT280" s="1">
        <v>217.5</v>
      </c>
      <c r="AU280" s="1">
        <v>218.7</v>
      </c>
      <c r="AV280" s="1">
        <v>217.5</v>
      </c>
      <c r="AW280" s="1">
        <v>218</v>
      </c>
      <c r="AX280" s="1">
        <v>217.5</v>
      </c>
      <c r="AY280" s="1">
        <v>220.2</v>
      </c>
      <c r="AZ280" s="1">
        <v>217.5</v>
      </c>
      <c r="BA280" s="1">
        <v>219.2</v>
      </c>
      <c r="BR280" s="35"/>
      <c r="BS280" s="35"/>
      <c r="BV280" s="112"/>
      <c r="BW280" s="35"/>
      <c r="CC280" s="86">
        <v>68.400000000000006</v>
      </c>
      <c r="CD280" s="1">
        <v>226.1</v>
      </c>
      <c r="CE280" s="1">
        <v>964</v>
      </c>
      <c r="CF280" s="1">
        <v>582</v>
      </c>
      <c r="CG280" s="1">
        <v>1.6563573883161513</v>
      </c>
      <c r="CH280">
        <v>102.49</v>
      </c>
      <c r="CI280">
        <v>14941</v>
      </c>
      <c r="CJ280" s="101">
        <v>-1</v>
      </c>
      <c r="CK280" s="101">
        <v>1</v>
      </c>
      <c r="CL280" s="1" t="s">
        <v>618</v>
      </c>
      <c r="CM280" s="1">
        <v>66.599999999999994</v>
      </c>
      <c r="CN280" s="14" t="s">
        <v>618</v>
      </c>
      <c r="CO280" s="14">
        <v>64.200000000000159</v>
      </c>
    </row>
    <row r="281" spans="1:93">
      <c r="A281" s="1">
        <v>2014</v>
      </c>
      <c r="B281" s="1">
        <v>3</v>
      </c>
      <c r="C281" s="24">
        <v>41695</v>
      </c>
      <c r="D281" s="1">
        <v>219.5</v>
      </c>
      <c r="E281" s="1">
        <v>219.7</v>
      </c>
      <c r="F281" s="1">
        <v>216</v>
      </c>
      <c r="G281" s="1">
        <v>219.3</v>
      </c>
      <c r="H281" s="1">
        <v>102</v>
      </c>
      <c r="I281" s="1">
        <v>5</v>
      </c>
      <c r="N281" s="27">
        <v>3.6999999999999886</v>
      </c>
      <c r="O281" s="27">
        <v>228.8</v>
      </c>
      <c r="P281" s="27">
        <v>206</v>
      </c>
      <c r="Q281" s="27" t="s">
        <v>618</v>
      </c>
      <c r="R281" s="27" t="s">
        <v>618</v>
      </c>
      <c r="S281" s="27" t="s">
        <v>618</v>
      </c>
      <c r="T281" s="27" t="s">
        <v>618</v>
      </c>
      <c r="U281" s="27" t="s">
        <v>618</v>
      </c>
      <c r="V281" s="158">
        <v>0</v>
      </c>
      <c r="W281" s="27">
        <v>144.6</v>
      </c>
      <c r="X281" s="27">
        <v>144.6</v>
      </c>
      <c r="Y281" s="27">
        <v>0</v>
      </c>
      <c r="Z281" s="29">
        <v>102.17</v>
      </c>
      <c r="AA281" s="139">
        <v>2.2000000000000002</v>
      </c>
      <c r="AB281" s="151">
        <v>6.164383561643838E-3</v>
      </c>
      <c r="AC281" s="136" t="s">
        <v>253</v>
      </c>
      <c r="AD281" s="136">
        <v>10.8</v>
      </c>
      <c r="AE281" s="136" t="s">
        <v>618</v>
      </c>
      <c r="AF281" s="136" t="s">
        <v>618</v>
      </c>
      <c r="AG281" s="136">
        <v>0</v>
      </c>
      <c r="AH281" s="136">
        <v>67.799999999999926</v>
      </c>
      <c r="AI281" s="136">
        <v>-4.8000000000000114</v>
      </c>
      <c r="AJ281" s="127">
        <v>219.5</v>
      </c>
      <c r="AK281" s="127">
        <v>219.5</v>
      </c>
      <c r="AL281" s="127">
        <v>217.9</v>
      </c>
      <c r="AM281" s="127">
        <v>218.7</v>
      </c>
      <c r="AN281" s="127">
        <v>225.15</v>
      </c>
      <c r="AO281" s="127">
        <v>0.19999999999998863</v>
      </c>
      <c r="AP281" s="127" t="s">
        <v>618</v>
      </c>
      <c r="AQ281" s="14">
        <v>80.700000000000102</v>
      </c>
      <c r="AR281" s="127">
        <v>-1</v>
      </c>
      <c r="AS281" s="14">
        <v>32.599999999998801</v>
      </c>
      <c r="AT281" s="1">
        <v>218.9</v>
      </c>
      <c r="AU281" s="1">
        <v>219.5</v>
      </c>
      <c r="AV281" s="1">
        <v>218.7</v>
      </c>
      <c r="AW281" s="1">
        <v>219.2</v>
      </c>
      <c r="AX281" s="1">
        <v>218.9</v>
      </c>
      <c r="AY281" s="1">
        <v>220</v>
      </c>
      <c r="AZ281" s="1">
        <v>218.7</v>
      </c>
      <c r="BA281" s="1">
        <v>219.7</v>
      </c>
      <c r="CC281" s="86">
        <v>69</v>
      </c>
      <c r="CD281" s="1">
        <v>219.2</v>
      </c>
      <c r="CE281" s="1">
        <v>651</v>
      </c>
      <c r="CF281" s="1">
        <v>464</v>
      </c>
      <c r="CG281" s="1">
        <v>1.4030172413793103</v>
      </c>
      <c r="CH281">
        <v>102.19</v>
      </c>
      <c r="CI281">
        <v>14910</v>
      </c>
      <c r="CJ281" s="101">
        <v>-1</v>
      </c>
      <c r="CK281" s="101">
        <v>1</v>
      </c>
      <c r="CL281" s="1" t="s">
        <v>618</v>
      </c>
      <c r="CM281" s="1">
        <v>66.599999999999994</v>
      </c>
      <c r="CN281" s="14" t="s">
        <v>618</v>
      </c>
      <c r="CO281" s="14">
        <v>64.200000000000159</v>
      </c>
    </row>
    <row r="282" spans="1:93">
      <c r="A282" s="1">
        <v>2014</v>
      </c>
      <c r="B282" s="1">
        <v>4</v>
      </c>
      <c r="C282" s="24">
        <v>41696</v>
      </c>
      <c r="D282" s="1">
        <v>218.6</v>
      </c>
      <c r="E282" s="1">
        <v>220</v>
      </c>
      <c r="F282" s="1">
        <v>216.7</v>
      </c>
      <c r="G282" s="1">
        <v>220</v>
      </c>
      <c r="H282" s="1">
        <v>102.56</v>
      </c>
      <c r="I282" s="1">
        <v>5</v>
      </c>
      <c r="N282" s="27">
        <v>3.3000000000000114</v>
      </c>
      <c r="O282" s="27">
        <v>223</v>
      </c>
      <c r="P282" s="27">
        <v>215.6</v>
      </c>
      <c r="Q282" s="27" t="s">
        <v>618</v>
      </c>
      <c r="R282" s="27" t="s">
        <v>618</v>
      </c>
      <c r="S282" s="27" t="s">
        <v>618</v>
      </c>
      <c r="T282" s="27" t="s">
        <v>618</v>
      </c>
      <c r="U282" s="27" t="s">
        <v>618</v>
      </c>
      <c r="V282" s="158">
        <v>0</v>
      </c>
      <c r="W282" s="27">
        <v>144.6</v>
      </c>
      <c r="X282" s="27">
        <v>144.6</v>
      </c>
      <c r="Y282" s="27">
        <v>0</v>
      </c>
      <c r="Z282" s="29">
        <v>101.97</v>
      </c>
      <c r="AA282" s="139">
        <v>2</v>
      </c>
      <c r="AB282" s="151">
        <v>8.0715744432557912E-3</v>
      </c>
      <c r="AC282" s="136" t="s">
        <v>255</v>
      </c>
      <c r="AD282" s="136">
        <v>10.9</v>
      </c>
      <c r="AE282" s="136" t="s">
        <v>618</v>
      </c>
      <c r="AF282" s="136" t="s">
        <v>618</v>
      </c>
      <c r="AG282" s="136">
        <v>0</v>
      </c>
      <c r="AH282" s="136">
        <v>67.799999999999926</v>
      </c>
      <c r="AI282" s="136">
        <v>-4.8000000000000114</v>
      </c>
      <c r="AJ282" s="127">
        <v>218.9</v>
      </c>
      <c r="AK282" s="127">
        <v>220</v>
      </c>
      <c r="AL282" s="127">
        <v>216.7</v>
      </c>
      <c r="AM282" s="127">
        <v>217.3</v>
      </c>
      <c r="AN282" s="127">
        <v>221.05</v>
      </c>
      <c r="AO282" s="127">
        <v>1.4000000000000057</v>
      </c>
      <c r="AP282" s="127" t="s">
        <v>618</v>
      </c>
      <c r="AQ282" s="14">
        <v>80.700000000000102</v>
      </c>
      <c r="AR282" s="127" t="s">
        <v>618</v>
      </c>
      <c r="AS282" s="14">
        <v>32.599999999998801</v>
      </c>
      <c r="AT282" s="1">
        <v>220</v>
      </c>
      <c r="AU282" s="1">
        <v>220.4</v>
      </c>
      <c r="AV282" s="1">
        <v>219.8</v>
      </c>
      <c r="AW282" s="1">
        <v>220.1</v>
      </c>
      <c r="AX282" s="1">
        <v>220</v>
      </c>
      <c r="AY282" s="1">
        <v>220.5</v>
      </c>
      <c r="AZ282" s="1">
        <v>219</v>
      </c>
      <c r="BA282" s="1">
        <v>220.1</v>
      </c>
      <c r="CC282" s="86">
        <v>69</v>
      </c>
      <c r="CD282" s="1">
        <v>217.1</v>
      </c>
      <c r="CE282" s="1">
        <v>427</v>
      </c>
      <c r="CF282" s="1">
        <v>395</v>
      </c>
      <c r="CG282" s="1">
        <v>1.0810126582278481</v>
      </c>
      <c r="CH282">
        <v>102.345</v>
      </c>
      <c r="CI282">
        <v>14905</v>
      </c>
      <c r="CJ282" s="101">
        <v>-1</v>
      </c>
      <c r="CK282" s="101">
        <v>1</v>
      </c>
      <c r="CL282" s="1" t="s">
        <v>618</v>
      </c>
      <c r="CM282" s="1">
        <v>66.599999999999994</v>
      </c>
      <c r="CN282" s="14" t="s">
        <v>618</v>
      </c>
      <c r="CO282" s="14">
        <v>64.200000000000159</v>
      </c>
    </row>
    <row r="283" spans="1:93">
      <c r="A283" s="1">
        <v>2014</v>
      </c>
      <c r="B283" s="1">
        <v>5</v>
      </c>
      <c r="C283" s="24">
        <v>41697</v>
      </c>
      <c r="D283" s="1">
        <v>221.5</v>
      </c>
      <c r="E283" s="1">
        <v>222</v>
      </c>
      <c r="F283" s="1">
        <v>214.9</v>
      </c>
      <c r="G283" s="1">
        <v>218</v>
      </c>
      <c r="H283" s="1">
        <v>102.22</v>
      </c>
      <c r="I283" s="1">
        <v>0</v>
      </c>
      <c r="N283" s="27">
        <v>7.0999999999999943</v>
      </c>
      <c r="O283" s="27">
        <v>223.3</v>
      </c>
      <c r="P283" s="27">
        <v>216.7</v>
      </c>
      <c r="Q283" s="27" t="s">
        <v>618</v>
      </c>
      <c r="R283" s="27" t="s">
        <v>618</v>
      </c>
      <c r="S283" s="27" t="s">
        <v>252</v>
      </c>
      <c r="T283" s="27" t="s">
        <v>618</v>
      </c>
      <c r="U283" s="27">
        <v>-4.3000000000000114</v>
      </c>
      <c r="V283" s="158">
        <v>-4.3000000000000114</v>
      </c>
      <c r="W283" s="27">
        <v>140.30000000000001</v>
      </c>
      <c r="X283" s="27">
        <v>144.6</v>
      </c>
      <c r="Y283" s="27">
        <v>-4.3000000000000114</v>
      </c>
      <c r="Z283" s="29">
        <v>102.37</v>
      </c>
      <c r="AA283" s="139">
        <v>4.3</v>
      </c>
      <c r="AB283" s="151">
        <v>5.4901960784314863E-3</v>
      </c>
      <c r="AC283" s="136" t="s">
        <v>253</v>
      </c>
      <c r="AD283" s="136">
        <v>11</v>
      </c>
      <c r="AE283" s="136" t="s">
        <v>618</v>
      </c>
      <c r="AF283" s="136">
        <v>-1.5</v>
      </c>
      <c r="AG283" s="136">
        <v>-1.5</v>
      </c>
      <c r="AH283" s="136">
        <v>66.299999999999926</v>
      </c>
      <c r="AI283" s="136">
        <v>-6.3000000000000114</v>
      </c>
      <c r="AJ283" s="127">
        <v>220</v>
      </c>
      <c r="AK283" s="127">
        <v>222</v>
      </c>
      <c r="AL283" s="127">
        <v>218.2</v>
      </c>
      <c r="AM283" s="127">
        <v>218.3</v>
      </c>
      <c r="AN283" s="127">
        <v>219.125</v>
      </c>
      <c r="AO283" s="127">
        <v>3.5</v>
      </c>
      <c r="AP283" s="127" t="s">
        <v>618</v>
      </c>
      <c r="AQ283" s="14">
        <v>80.700000000000102</v>
      </c>
      <c r="AR283" s="127">
        <v>-3.1000000000000227</v>
      </c>
      <c r="AS283" s="14">
        <v>29.499999999998778</v>
      </c>
      <c r="AT283" s="1">
        <v>218</v>
      </c>
      <c r="AU283" s="1">
        <v>219.2</v>
      </c>
      <c r="AV283" s="1">
        <v>217.4</v>
      </c>
      <c r="AW283" s="1">
        <v>218.9</v>
      </c>
      <c r="AX283" s="1">
        <v>218</v>
      </c>
      <c r="AY283" s="1">
        <v>219.5</v>
      </c>
      <c r="AZ283" s="1">
        <v>217.4</v>
      </c>
      <c r="BA283" s="1">
        <v>219.1</v>
      </c>
      <c r="BR283" s="35"/>
      <c r="BS283" s="35"/>
      <c r="BV283" s="112"/>
      <c r="BW283" s="35"/>
      <c r="BZ283" s="35"/>
      <c r="CC283" s="112">
        <v>69</v>
      </c>
      <c r="CD283" s="1">
        <v>219.5</v>
      </c>
      <c r="CE283" s="1">
        <v>579</v>
      </c>
      <c r="CF283" s="1">
        <v>438</v>
      </c>
      <c r="CG283" s="1">
        <v>1.321917808219178</v>
      </c>
      <c r="CH283">
        <v>102.155</v>
      </c>
      <c r="CI283">
        <v>14917</v>
      </c>
      <c r="CJ283" s="101">
        <v>-1</v>
      </c>
      <c r="CK283" s="101">
        <v>1</v>
      </c>
      <c r="CL283" s="1" t="s">
        <v>618</v>
      </c>
      <c r="CM283" s="1">
        <v>66.599999999999994</v>
      </c>
      <c r="CN283" s="14" t="s">
        <v>618</v>
      </c>
      <c r="CO283" s="14">
        <v>64.200000000000159</v>
      </c>
    </row>
    <row r="284" spans="1:93">
      <c r="A284" s="1">
        <v>2014</v>
      </c>
      <c r="B284" s="1">
        <v>6</v>
      </c>
      <c r="C284" s="24">
        <v>41698</v>
      </c>
      <c r="D284" s="1">
        <v>221</v>
      </c>
      <c r="E284" s="1">
        <v>226.8</v>
      </c>
      <c r="F284" s="1">
        <v>219.4</v>
      </c>
      <c r="G284" s="1">
        <v>225.2</v>
      </c>
      <c r="H284" s="1">
        <v>102.59</v>
      </c>
      <c r="I284" s="1">
        <v>1</v>
      </c>
      <c r="N284" s="27">
        <v>7.4000000000000057</v>
      </c>
      <c r="O284" s="27">
        <v>225.1</v>
      </c>
      <c r="P284" s="27">
        <v>210.9</v>
      </c>
      <c r="Q284" s="27" t="s">
        <v>618</v>
      </c>
      <c r="R284" s="27" t="s">
        <v>254</v>
      </c>
      <c r="S284" s="27" t="s">
        <v>618</v>
      </c>
      <c r="T284" s="27">
        <v>0.20000000000001705</v>
      </c>
      <c r="U284" s="27" t="s">
        <v>618</v>
      </c>
      <c r="V284" s="158">
        <v>0.20000000000001705</v>
      </c>
      <c r="W284" s="27">
        <v>140.5</v>
      </c>
      <c r="X284" s="27">
        <v>144.6</v>
      </c>
      <c r="Y284" s="27">
        <v>-4.0999999999999943</v>
      </c>
      <c r="Z284" s="29">
        <v>102.02</v>
      </c>
      <c r="AA284" s="139">
        <v>4.4000000000000004</v>
      </c>
      <c r="AB284" s="151">
        <v>3.3151326053042496E-3</v>
      </c>
      <c r="AC284" s="136" t="s">
        <v>255</v>
      </c>
      <c r="AD284" s="136">
        <v>10.9</v>
      </c>
      <c r="AE284" s="136">
        <v>0</v>
      </c>
      <c r="AF284" s="136" t="s">
        <v>618</v>
      </c>
      <c r="AG284" s="136">
        <v>0</v>
      </c>
      <c r="AH284" s="136">
        <v>66.299999999999926</v>
      </c>
      <c r="AI284" s="136">
        <v>-6.3000000000000114</v>
      </c>
      <c r="AJ284" s="127">
        <v>218</v>
      </c>
      <c r="AK284" s="127">
        <v>221.2</v>
      </c>
      <c r="AL284" s="127">
        <v>217.4</v>
      </c>
      <c r="AM284" s="127">
        <v>219.7</v>
      </c>
      <c r="AN284" s="127">
        <v>218.5</v>
      </c>
      <c r="AO284" s="127">
        <v>4.1999999999999886</v>
      </c>
      <c r="AP284" s="127">
        <v>3.8000000000000229</v>
      </c>
      <c r="AQ284" s="14">
        <v>84.500000000000128</v>
      </c>
      <c r="AR284" s="127" t="s">
        <v>618</v>
      </c>
      <c r="AS284" s="14">
        <v>29.499999999998778</v>
      </c>
      <c r="AT284" s="1">
        <v>225</v>
      </c>
      <c r="AU284" s="1">
        <v>225.1</v>
      </c>
      <c r="AV284" s="1">
        <v>224</v>
      </c>
      <c r="AW284" s="1">
        <v>224.4</v>
      </c>
      <c r="AX284" s="1">
        <v>225</v>
      </c>
      <c r="AY284" s="1">
        <v>225.1</v>
      </c>
      <c r="AZ284" s="1">
        <v>224</v>
      </c>
      <c r="BA284" s="1">
        <v>224.2</v>
      </c>
      <c r="BR284" s="35"/>
      <c r="BS284" s="35"/>
      <c r="BV284" s="112"/>
      <c r="BW284" s="35"/>
      <c r="BZ284" s="35"/>
      <c r="CC284" s="112">
        <v>69</v>
      </c>
      <c r="CD284" s="1">
        <v>219.9</v>
      </c>
      <c r="CE284" s="1">
        <v>484</v>
      </c>
      <c r="CF284" s="1">
        <v>459</v>
      </c>
      <c r="CG284" s="1">
        <v>1.0544662309368191</v>
      </c>
      <c r="CH284">
        <v>101.395</v>
      </c>
      <c r="CI284">
        <v>14918</v>
      </c>
      <c r="CJ284" s="101">
        <v>-1</v>
      </c>
      <c r="CK284" s="101">
        <v>1</v>
      </c>
      <c r="CL284" s="1" t="s">
        <v>618</v>
      </c>
      <c r="CM284" s="1">
        <v>66.599999999999994</v>
      </c>
      <c r="CN284" s="14" t="s">
        <v>618</v>
      </c>
      <c r="CO284" s="14">
        <v>64.200000000000159</v>
      </c>
    </row>
    <row r="285" spans="1:93">
      <c r="A285" s="1">
        <v>2014</v>
      </c>
      <c r="B285" s="1">
        <v>2</v>
      </c>
      <c r="C285" s="24">
        <v>41701</v>
      </c>
      <c r="D285" s="1">
        <v>225.3</v>
      </c>
      <c r="E285" s="1">
        <v>225.8</v>
      </c>
      <c r="F285" s="1">
        <v>222.2</v>
      </c>
      <c r="G285" s="1">
        <v>224.5</v>
      </c>
      <c r="H285" s="1">
        <v>104.92</v>
      </c>
      <c r="I285" s="1">
        <v>1</v>
      </c>
      <c r="N285" s="27">
        <v>3.6000000000000227</v>
      </c>
      <c r="O285" s="27">
        <v>232.6</v>
      </c>
      <c r="P285" s="27">
        <v>217.8</v>
      </c>
      <c r="Q285" s="27" t="s">
        <v>618</v>
      </c>
      <c r="R285" s="27" t="s">
        <v>618</v>
      </c>
      <c r="S285" s="27" t="s">
        <v>618</v>
      </c>
      <c r="T285" s="27" t="s">
        <v>618</v>
      </c>
      <c r="U285" s="27" t="s">
        <v>618</v>
      </c>
      <c r="V285" s="158">
        <v>0</v>
      </c>
      <c r="W285" s="27">
        <v>140.5</v>
      </c>
      <c r="X285" s="27">
        <v>144.6</v>
      </c>
      <c r="Y285" s="27">
        <v>-4.0999999999999943</v>
      </c>
      <c r="Z285" s="29">
        <v>104.25</v>
      </c>
      <c r="AA285" s="139">
        <v>2.2000000000000002</v>
      </c>
      <c r="AB285" s="151">
        <v>3.6196439053022278E-3</v>
      </c>
      <c r="AC285" s="136" t="s">
        <v>253</v>
      </c>
      <c r="AD285" s="136">
        <v>11.2</v>
      </c>
      <c r="AE285" s="136" t="s">
        <v>618</v>
      </c>
      <c r="AF285" s="136" t="s">
        <v>618</v>
      </c>
      <c r="AG285" s="136">
        <v>0</v>
      </c>
      <c r="AH285" s="136">
        <v>66.299999999999926</v>
      </c>
      <c r="AI285" s="136">
        <v>-6.3000000000000114</v>
      </c>
      <c r="AJ285" s="127">
        <v>225</v>
      </c>
      <c r="AK285" s="127">
        <v>225.4</v>
      </c>
      <c r="AL285" s="127">
        <v>222.2</v>
      </c>
      <c r="AM285" s="127">
        <v>224.4</v>
      </c>
      <c r="AN285" s="127">
        <v>219.92500000000001</v>
      </c>
      <c r="AO285" s="127">
        <v>0.80000000000001137</v>
      </c>
      <c r="AP285" s="127">
        <v>0.1000000000000057</v>
      </c>
      <c r="AQ285" s="14">
        <v>84.600000000000136</v>
      </c>
      <c r="AR285" s="127" t="s">
        <v>618</v>
      </c>
      <c r="AS285" s="14">
        <v>29.499999999998778</v>
      </c>
      <c r="AT285" s="1">
        <v>224.2</v>
      </c>
      <c r="AU285" s="1">
        <v>228.8</v>
      </c>
      <c r="AV285" s="1">
        <v>224.2</v>
      </c>
      <c r="AW285" s="1">
        <v>225.9</v>
      </c>
      <c r="AX285" s="1">
        <v>224.2</v>
      </c>
      <c r="AY285" s="1">
        <v>228.8</v>
      </c>
      <c r="AZ285" s="1">
        <v>224.2</v>
      </c>
      <c r="BA285" s="1">
        <v>225</v>
      </c>
      <c r="BR285" s="35"/>
      <c r="BS285" s="35"/>
      <c r="BV285" s="112"/>
      <c r="BW285" s="35"/>
      <c r="BZ285" s="35"/>
      <c r="CC285" s="112">
        <v>69</v>
      </c>
      <c r="CD285" s="1">
        <v>222.5</v>
      </c>
      <c r="CE285" s="1">
        <v>492</v>
      </c>
      <c r="CF285" s="1">
        <v>381</v>
      </c>
      <c r="CG285" s="1">
        <v>1.2913385826771653</v>
      </c>
      <c r="CH285">
        <v>101.4395</v>
      </c>
      <c r="CI285">
        <v>14507</v>
      </c>
      <c r="CJ285" s="101">
        <v>-1</v>
      </c>
      <c r="CK285" s="101">
        <v>-1</v>
      </c>
      <c r="CL285" s="1" t="s">
        <v>618</v>
      </c>
      <c r="CM285" s="1">
        <v>66.599999999999994</v>
      </c>
      <c r="CN285" s="14" t="s">
        <v>618</v>
      </c>
      <c r="CO285" s="14">
        <v>64.200000000000159</v>
      </c>
    </row>
    <row r="286" spans="1:93">
      <c r="A286" s="1">
        <v>2014</v>
      </c>
      <c r="B286" s="1">
        <v>3</v>
      </c>
      <c r="C286" s="24">
        <v>41702</v>
      </c>
      <c r="D286" s="1">
        <v>225.8</v>
      </c>
      <c r="E286" s="1">
        <v>229</v>
      </c>
      <c r="F286" s="1">
        <v>224.6</v>
      </c>
      <c r="G286" s="1">
        <v>225.8</v>
      </c>
      <c r="H286" s="1">
        <v>103.38</v>
      </c>
      <c r="I286" s="1">
        <v>2</v>
      </c>
      <c r="N286" s="27">
        <v>4.4000000000000057</v>
      </c>
      <c r="O286" s="27">
        <v>228.1</v>
      </c>
      <c r="P286" s="27">
        <v>220.9</v>
      </c>
      <c r="Q286" s="27" t="s">
        <v>618</v>
      </c>
      <c r="R286" s="27" t="s">
        <v>254</v>
      </c>
      <c r="S286" s="27" t="s">
        <v>618</v>
      </c>
      <c r="T286" s="27">
        <v>0.69999999999998863</v>
      </c>
      <c r="U286" s="27" t="s">
        <v>618</v>
      </c>
      <c r="V286" s="158">
        <v>0.69999999999998863</v>
      </c>
      <c r="W286" s="27">
        <v>141.19999999999999</v>
      </c>
      <c r="X286" s="27">
        <v>144.6</v>
      </c>
      <c r="Y286" s="27">
        <v>-3.4000000000000057</v>
      </c>
      <c r="Z286" s="29">
        <v>103.8</v>
      </c>
      <c r="AA286" s="139">
        <v>2.6</v>
      </c>
      <c r="AB286" s="151">
        <v>2.2711765279266993E-2</v>
      </c>
      <c r="AC286" s="136" t="s">
        <v>253</v>
      </c>
      <c r="AD286" s="136">
        <v>11.2</v>
      </c>
      <c r="AE286" s="136" t="s">
        <v>618</v>
      </c>
      <c r="AF286" s="136" t="s">
        <v>618</v>
      </c>
      <c r="AG286" s="136">
        <v>0</v>
      </c>
      <c r="AH286" s="136">
        <v>66.299999999999926</v>
      </c>
      <c r="AI286" s="136">
        <v>-6.3000000000000114</v>
      </c>
      <c r="AJ286" s="127">
        <v>224.2</v>
      </c>
      <c r="AK286" s="127">
        <v>228.8</v>
      </c>
      <c r="AL286" s="127">
        <v>224.2</v>
      </c>
      <c r="AM286" s="127">
        <v>228.4</v>
      </c>
      <c r="AN286" s="127">
        <v>222.7</v>
      </c>
      <c r="AO286" s="127">
        <v>0</v>
      </c>
      <c r="AP286" s="127" t="s">
        <v>618</v>
      </c>
      <c r="AQ286" s="14">
        <v>84.600000000000136</v>
      </c>
      <c r="AR286" s="127" t="s">
        <v>618</v>
      </c>
      <c r="AS286" s="14">
        <v>29.499999999998778</v>
      </c>
      <c r="AT286" s="1">
        <v>226</v>
      </c>
      <c r="AU286" s="1">
        <v>227.6</v>
      </c>
      <c r="AV286" s="1">
        <v>225.8</v>
      </c>
      <c r="AW286" s="1">
        <v>227</v>
      </c>
      <c r="AX286" s="1">
        <v>226</v>
      </c>
      <c r="AY286" s="1">
        <v>227.6</v>
      </c>
      <c r="AZ286" s="1">
        <v>225.8</v>
      </c>
      <c r="BA286" s="1">
        <v>227.2</v>
      </c>
      <c r="BR286" s="35"/>
      <c r="BS286" s="35"/>
      <c r="BV286" s="112"/>
      <c r="BW286" s="35"/>
      <c r="BZ286" s="35"/>
      <c r="CC286" s="112">
        <v>69</v>
      </c>
      <c r="CD286" s="1">
        <v>226.4</v>
      </c>
      <c r="CE286" s="1">
        <v>602</v>
      </c>
      <c r="CF286" s="1">
        <v>455</v>
      </c>
      <c r="CG286" s="1">
        <v>1.323076923076923</v>
      </c>
      <c r="CH286">
        <v>102.2385</v>
      </c>
      <c r="CI286">
        <v>14973</v>
      </c>
      <c r="CJ286" s="101">
        <v>-1</v>
      </c>
      <c r="CK286" s="101">
        <v>1</v>
      </c>
      <c r="CL286" s="1">
        <v>-2.8000000000000114</v>
      </c>
      <c r="CM286" s="1">
        <v>63.8</v>
      </c>
      <c r="CN286" s="14" t="s">
        <v>618</v>
      </c>
      <c r="CO286" s="14">
        <v>64.200000000000159</v>
      </c>
    </row>
    <row r="287" spans="1:93">
      <c r="A287" s="1">
        <v>2014</v>
      </c>
      <c r="B287" s="1">
        <v>4</v>
      </c>
      <c r="C287" s="24">
        <v>41703</v>
      </c>
      <c r="D287" s="1">
        <v>228.8</v>
      </c>
      <c r="E287" s="1">
        <v>235.8</v>
      </c>
      <c r="F287" s="1">
        <v>228</v>
      </c>
      <c r="G287" s="1">
        <v>233.7</v>
      </c>
      <c r="H287" s="1">
        <v>100.94</v>
      </c>
      <c r="I287" s="1">
        <v>3</v>
      </c>
      <c r="N287" s="27">
        <v>7.8000000000000114</v>
      </c>
      <c r="O287" s="27">
        <v>230.2</v>
      </c>
      <c r="P287" s="27">
        <v>221.4</v>
      </c>
      <c r="Q287" s="27" t="s">
        <v>618</v>
      </c>
      <c r="R287" s="27" t="s">
        <v>254</v>
      </c>
      <c r="S287" s="27" t="s">
        <v>618</v>
      </c>
      <c r="T287" s="27">
        <v>1.0999999999999943</v>
      </c>
      <c r="U287" s="27" t="s">
        <v>618</v>
      </c>
      <c r="V287" s="158">
        <v>1.0999999999999943</v>
      </c>
      <c r="W287" s="27">
        <v>142.30000000000001</v>
      </c>
      <c r="X287" s="27">
        <v>144.6</v>
      </c>
      <c r="Y287" s="27">
        <v>-2.3000000000000114</v>
      </c>
      <c r="Z287" s="29">
        <v>103.39</v>
      </c>
      <c r="AA287" s="139">
        <v>4.7</v>
      </c>
      <c r="AB287" s="151">
        <v>1.46778497903165E-2</v>
      </c>
      <c r="AC287" s="136" t="s">
        <v>255</v>
      </c>
      <c r="AD287" s="136">
        <v>11.2</v>
      </c>
      <c r="AE287" s="136">
        <v>-9.9999999999994316E-2</v>
      </c>
      <c r="AF287" s="136" t="s">
        <v>618</v>
      </c>
      <c r="AG287" s="136">
        <v>-9.9999999999994316E-2</v>
      </c>
      <c r="AH287" s="136">
        <v>66.199999999999932</v>
      </c>
      <c r="AI287" s="136">
        <v>-6.4000000000000057</v>
      </c>
      <c r="AJ287" s="127">
        <v>226</v>
      </c>
      <c r="AK287" s="127">
        <v>230.8</v>
      </c>
      <c r="AL287" s="127">
        <v>225.8</v>
      </c>
      <c r="AM287" s="127">
        <v>230.7</v>
      </c>
      <c r="AN287" s="127">
        <v>225.8</v>
      </c>
      <c r="AO287" s="127">
        <v>4.8999999999999773</v>
      </c>
      <c r="AP287" s="127">
        <v>0.2</v>
      </c>
      <c r="AQ287" s="14">
        <v>84.800000000000139</v>
      </c>
      <c r="AR287" s="127" t="s">
        <v>618</v>
      </c>
      <c r="AS287" s="14">
        <v>29.499999999998778</v>
      </c>
      <c r="AT287" s="1">
        <v>233.4</v>
      </c>
      <c r="AU287" s="1">
        <v>233.4</v>
      </c>
      <c r="AV287" s="1">
        <v>232.1</v>
      </c>
      <c r="AW287" s="1">
        <v>232.2</v>
      </c>
      <c r="AX287" s="1">
        <v>233.4</v>
      </c>
      <c r="AY287" s="1">
        <v>233.4</v>
      </c>
      <c r="AZ287" s="1">
        <v>231.3</v>
      </c>
      <c r="BA287" s="1">
        <v>232.5</v>
      </c>
      <c r="BR287" s="35"/>
      <c r="BS287" s="35"/>
      <c r="BV287" s="112"/>
      <c r="BW287" s="35"/>
      <c r="BZ287" s="35"/>
      <c r="CC287" s="112">
        <v>69</v>
      </c>
      <c r="CD287" s="1">
        <v>228.6</v>
      </c>
      <c r="CE287" s="1">
        <v>772</v>
      </c>
      <c r="CF287" s="1">
        <v>481</v>
      </c>
      <c r="CG287" s="1">
        <v>1.6049896049896051</v>
      </c>
      <c r="CH287">
        <v>102.3125</v>
      </c>
      <c r="CI287">
        <v>14889</v>
      </c>
      <c r="CJ287" s="101">
        <v>-1</v>
      </c>
      <c r="CK287" s="101">
        <v>1</v>
      </c>
      <c r="CL287" s="1" t="s">
        <v>618</v>
      </c>
      <c r="CM287" s="1">
        <v>63.8</v>
      </c>
      <c r="CN287" s="14" t="s">
        <v>618</v>
      </c>
      <c r="CO287" s="14">
        <v>64.200000000000159</v>
      </c>
    </row>
    <row r="288" spans="1:93">
      <c r="A288" s="1">
        <v>2014</v>
      </c>
      <c r="B288" s="1">
        <v>5</v>
      </c>
      <c r="C288" s="24">
        <v>41704</v>
      </c>
      <c r="D288" s="1">
        <v>231.3</v>
      </c>
      <c r="E288" s="1">
        <v>234.6</v>
      </c>
      <c r="F288" s="1">
        <v>229.7</v>
      </c>
      <c r="G288" s="1">
        <v>233.5</v>
      </c>
      <c r="H288" s="1">
        <v>101.93</v>
      </c>
      <c r="I288" s="1">
        <v>3</v>
      </c>
      <c r="N288" s="27">
        <v>4.9000000000000057</v>
      </c>
      <c r="O288" s="27">
        <v>241.5</v>
      </c>
      <c r="P288" s="27">
        <v>225.9</v>
      </c>
      <c r="Q288" s="27" t="s">
        <v>618</v>
      </c>
      <c r="R288" s="27" t="s">
        <v>618</v>
      </c>
      <c r="S288" s="27" t="s">
        <v>618</v>
      </c>
      <c r="T288" s="27" t="s">
        <v>618</v>
      </c>
      <c r="U288" s="27" t="s">
        <v>618</v>
      </c>
      <c r="V288" s="158">
        <v>0</v>
      </c>
      <c r="W288" s="27">
        <v>142.30000000000001</v>
      </c>
      <c r="X288" s="27">
        <v>144.6</v>
      </c>
      <c r="Y288" s="27">
        <v>-2.3000000000000114</v>
      </c>
      <c r="Z288" s="29">
        <v>101.14</v>
      </c>
      <c r="AA288" s="139">
        <v>2.9</v>
      </c>
      <c r="AB288" s="151">
        <v>2.3602244147804208E-2</v>
      </c>
      <c r="AC288" s="136" t="s">
        <v>255</v>
      </c>
      <c r="AD288" s="136">
        <v>11.6</v>
      </c>
      <c r="AE288" s="136" t="s">
        <v>618</v>
      </c>
      <c r="AF288" s="136" t="s">
        <v>618</v>
      </c>
      <c r="AG288" s="136">
        <v>0</v>
      </c>
      <c r="AH288" s="136">
        <v>66.199999999999932</v>
      </c>
      <c r="AI288" s="136">
        <v>-6.4000000000000057</v>
      </c>
      <c r="AJ288" s="127">
        <v>233.4</v>
      </c>
      <c r="AK288" s="127">
        <v>233.4</v>
      </c>
      <c r="AL288" s="127">
        <v>229.7</v>
      </c>
      <c r="AM288" s="127">
        <v>230.1</v>
      </c>
      <c r="AN288" s="127">
        <v>228.4</v>
      </c>
      <c r="AO288" s="127">
        <v>2.1999999999999886</v>
      </c>
      <c r="AP288" s="127">
        <v>1.1000000000000056</v>
      </c>
      <c r="AQ288" s="14">
        <v>85.900000000000148</v>
      </c>
      <c r="AR288" s="127" t="s">
        <v>618</v>
      </c>
      <c r="AS288" s="14">
        <v>29.499999999998778</v>
      </c>
      <c r="AT288" s="1">
        <v>233.1</v>
      </c>
      <c r="AU288" s="1">
        <v>233.5</v>
      </c>
      <c r="AV288" s="1">
        <v>232.4</v>
      </c>
      <c r="AW288" s="1">
        <v>232.4</v>
      </c>
      <c r="AX288" s="1">
        <v>233.1</v>
      </c>
      <c r="AY288" s="1">
        <v>233.5</v>
      </c>
      <c r="AZ288" s="1">
        <v>231.6</v>
      </c>
      <c r="BA288" s="1">
        <v>231.6</v>
      </c>
      <c r="BR288" s="35"/>
      <c r="BS288" s="35"/>
      <c r="BV288" s="112"/>
      <c r="BW288" s="35"/>
      <c r="BZ288" s="35"/>
      <c r="CC288" s="112">
        <v>69</v>
      </c>
      <c r="CD288" s="1">
        <v>231.4</v>
      </c>
      <c r="CE288" s="1">
        <v>400</v>
      </c>
      <c r="CF288" s="1">
        <v>412</v>
      </c>
      <c r="CG288" s="1">
        <v>0.970873786407767</v>
      </c>
      <c r="CH288">
        <v>103.0745</v>
      </c>
      <c r="CI288">
        <v>15301</v>
      </c>
      <c r="CJ288" s="101">
        <v>1</v>
      </c>
      <c r="CK288" s="101">
        <v>1</v>
      </c>
      <c r="CL288" s="1" t="s">
        <v>618</v>
      </c>
      <c r="CM288" s="1">
        <v>63.8</v>
      </c>
      <c r="CN288" s="14" t="s">
        <v>618</v>
      </c>
      <c r="CO288" s="14">
        <v>64.200000000000159</v>
      </c>
    </row>
    <row r="289" spans="1:93">
      <c r="A289" s="1">
        <v>2014</v>
      </c>
      <c r="B289" s="1">
        <v>6</v>
      </c>
      <c r="C289" s="24">
        <v>41705</v>
      </c>
      <c r="D289" s="1">
        <v>234.8</v>
      </c>
      <c r="E289" s="1">
        <v>237.3</v>
      </c>
      <c r="F289" s="1">
        <v>231</v>
      </c>
      <c r="G289" s="1">
        <v>231.2</v>
      </c>
      <c r="H289" s="1">
        <v>102.58</v>
      </c>
      <c r="I289" s="1">
        <v>3</v>
      </c>
      <c r="N289" s="27">
        <v>6.3000000000000114</v>
      </c>
      <c r="O289" s="27">
        <v>238.4</v>
      </c>
      <c r="P289" s="27">
        <v>228.6</v>
      </c>
      <c r="Q289" s="27" t="s">
        <v>618</v>
      </c>
      <c r="R289" s="27" t="s">
        <v>618</v>
      </c>
      <c r="S289" s="27" t="s">
        <v>618</v>
      </c>
      <c r="T289" s="27" t="s">
        <v>618</v>
      </c>
      <c r="U289" s="27" t="s">
        <v>618</v>
      </c>
      <c r="V289" s="158">
        <v>0</v>
      </c>
      <c r="W289" s="27">
        <v>142.30000000000001</v>
      </c>
      <c r="X289" s="27">
        <v>144.6</v>
      </c>
      <c r="Y289" s="27">
        <v>-2.3000000000000114</v>
      </c>
      <c r="Z289" s="29">
        <v>101.73</v>
      </c>
      <c r="AA289" s="139">
        <v>3.8</v>
      </c>
      <c r="AB289" s="151">
        <v>9.8078066177929024E-3</v>
      </c>
      <c r="AC289" s="136" t="s">
        <v>253</v>
      </c>
      <c r="AD289" s="136">
        <v>11.6</v>
      </c>
      <c r="AE289" s="136" t="s">
        <v>618</v>
      </c>
      <c r="AF289" s="136">
        <v>3.5</v>
      </c>
      <c r="AG289" s="136">
        <v>3.5</v>
      </c>
      <c r="AH289" s="136">
        <v>69.699999999999932</v>
      </c>
      <c r="AI289" s="136">
        <v>-2.9000000000000057</v>
      </c>
      <c r="AJ289" s="127">
        <v>233.1</v>
      </c>
      <c r="AK289" s="127">
        <v>236.2</v>
      </c>
      <c r="AL289" s="127">
        <v>231.6</v>
      </c>
      <c r="AM289" s="127">
        <v>235.9</v>
      </c>
      <c r="AN289" s="127">
        <v>231.27500000000001</v>
      </c>
      <c r="AO289" s="127">
        <v>3.6000000000000227</v>
      </c>
      <c r="AP289" s="127">
        <v>-8.0999999999999837</v>
      </c>
      <c r="AQ289" s="14">
        <v>77.800000000000168</v>
      </c>
      <c r="AR289" s="127" t="s">
        <v>618</v>
      </c>
      <c r="AS289" s="14">
        <v>29.499999999998778</v>
      </c>
      <c r="AT289" s="1">
        <v>231.5</v>
      </c>
      <c r="AU289" s="1">
        <v>231.9</v>
      </c>
      <c r="AV289" s="1">
        <v>231.4</v>
      </c>
      <c r="AW289" s="1">
        <v>231.6</v>
      </c>
      <c r="AX289" s="1">
        <v>231.5</v>
      </c>
      <c r="AY289" s="1">
        <v>231.9</v>
      </c>
      <c r="AZ289" s="1">
        <v>230.7</v>
      </c>
      <c r="BA289" s="1">
        <v>230.7</v>
      </c>
      <c r="BR289" s="35"/>
      <c r="BS289" s="35"/>
      <c r="BV289" s="112"/>
      <c r="BW289" s="35"/>
      <c r="BZ289" s="35"/>
      <c r="CC289" s="112">
        <v>69</v>
      </c>
      <c r="CD289" s="1">
        <v>235.2</v>
      </c>
      <c r="CE289" s="1">
        <v>657</v>
      </c>
      <c r="CF289" s="1">
        <v>472</v>
      </c>
      <c r="CG289" s="1">
        <v>1.3919491525423728</v>
      </c>
      <c r="CH289">
        <v>103.066</v>
      </c>
      <c r="CI289">
        <v>15311</v>
      </c>
      <c r="CJ289" s="101">
        <v>1</v>
      </c>
      <c r="CK289" s="101">
        <v>1</v>
      </c>
      <c r="CL289" s="1">
        <v>-3.0999999999999943</v>
      </c>
      <c r="CM289" s="1">
        <v>60.7</v>
      </c>
      <c r="CN289" s="14">
        <v>3.3000000000000114</v>
      </c>
      <c r="CO289" s="14">
        <v>67.500000000000171</v>
      </c>
    </row>
    <row r="290" spans="1:93">
      <c r="A290" s="1">
        <v>2014</v>
      </c>
      <c r="B290" s="1">
        <v>2</v>
      </c>
      <c r="C290" s="24">
        <v>41708</v>
      </c>
      <c r="D290" s="1">
        <v>228.4</v>
      </c>
      <c r="E290" s="1">
        <v>228.5</v>
      </c>
      <c r="F290" s="1">
        <v>221.5</v>
      </c>
      <c r="G290" s="1">
        <v>224.7</v>
      </c>
      <c r="H290" s="1">
        <v>101.12</v>
      </c>
      <c r="I290" s="1">
        <v>0</v>
      </c>
      <c r="N290" s="27">
        <v>7</v>
      </c>
      <c r="O290" s="27">
        <v>237.5</v>
      </c>
      <c r="P290" s="27">
        <v>224.9</v>
      </c>
      <c r="Q290" s="27" t="s">
        <v>618</v>
      </c>
      <c r="R290" s="27" t="s">
        <v>618</v>
      </c>
      <c r="S290" s="27" t="s">
        <v>252</v>
      </c>
      <c r="T290" s="27" t="s">
        <v>618</v>
      </c>
      <c r="U290" s="27">
        <v>-2.3000000000000114</v>
      </c>
      <c r="V290" s="158">
        <v>-2.3000000000000114</v>
      </c>
      <c r="W290" s="27">
        <v>140</v>
      </c>
      <c r="X290" s="27">
        <v>144.6</v>
      </c>
      <c r="Y290" s="27">
        <v>-4.6000000000000227</v>
      </c>
      <c r="Z290" s="29">
        <v>101.44</v>
      </c>
      <c r="AA290" s="139">
        <v>4.2</v>
      </c>
      <c r="AB290" s="151">
        <v>6.3769253409200477E-3</v>
      </c>
      <c r="AC290" s="136" t="s">
        <v>253</v>
      </c>
      <c r="AD290" s="136">
        <v>11.5</v>
      </c>
      <c r="AE290" s="136" t="s">
        <v>618</v>
      </c>
      <c r="AF290" s="136">
        <v>-2.5999999999999943</v>
      </c>
      <c r="AG290" s="136">
        <v>-2.5999999999999943</v>
      </c>
      <c r="AH290" s="136">
        <v>67.099999999999937</v>
      </c>
      <c r="AI290" s="136">
        <v>-5.5</v>
      </c>
      <c r="AJ290" s="127">
        <v>231.5</v>
      </c>
      <c r="AK290" s="127">
        <v>231.9</v>
      </c>
      <c r="AL290" s="127">
        <v>221.5</v>
      </c>
      <c r="AM290" s="127">
        <v>223.3</v>
      </c>
      <c r="AN290" s="127">
        <v>230</v>
      </c>
      <c r="AO290" s="127">
        <v>3.7000000000000171</v>
      </c>
      <c r="AP290" s="127" t="s">
        <v>618</v>
      </c>
      <c r="AQ290" s="14">
        <v>77.800000000000168</v>
      </c>
      <c r="AR290" s="127" t="s">
        <v>618</v>
      </c>
      <c r="AS290" s="14">
        <v>29.499999999998778</v>
      </c>
      <c r="AT290" s="1">
        <v>223.9</v>
      </c>
      <c r="AU290" s="1">
        <v>227.6</v>
      </c>
      <c r="AV290" s="1">
        <v>223.9</v>
      </c>
      <c r="AW290" s="1">
        <v>227.6</v>
      </c>
      <c r="AX290" s="1">
        <v>223.9</v>
      </c>
      <c r="AY290" s="1">
        <v>228.3</v>
      </c>
      <c r="AZ290" s="1">
        <v>223.9</v>
      </c>
      <c r="BA290" s="1">
        <v>227.2</v>
      </c>
      <c r="BR290" s="35"/>
      <c r="BS290" s="35"/>
      <c r="BV290" s="112"/>
      <c r="BW290" s="35"/>
      <c r="BZ290" s="35"/>
      <c r="CC290" s="112">
        <v>69</v>
      </c>
      <c r="CD290" s="1">
        <v>224</v>
      </c>
      <c r="CE290" s="1">
        <v>584</v>
      </c>
      <c r="CF290" s="1">
        <v>433</v>
      </c>
      <c r="CG290" s="1">
        <v>1.3487297921478061</v>
      </c>
      <c r="CH290">
        <v>103.279</v>
      </c>
      <c r="CI290">
        <v>15221</v>
      </c>
      <c r="CJ290" s="101">
        <v>1</v>
      </c>
      <c r="CK290" s="101">
        <v>1</v>
      </c>
      <c r="CL290" s="1">
        <v>3.2999999999999829</v>
      </c>
      <c r="CM290" s="1">
        <v>64</v>
      </c>
      <c r="CN290" s="14" t="s">
        <v>618</v>
      </c>
      <c r="CO290" s="14">
        <v>67.500000000000171</v>
      </c>
    </row>
    <row r="291" spans="1:93">
      <c r="A291" s="1">
        <v>2014</v>
      </c>
      <c r="B291" s="1">
        <v>3</v>
      </c>
      <c r="C291" s="24">
        <v>41709</v>
      </c>
      <c r="D291" s="1">
        <v>227.2</v>
      </c>
      <c r="E291" s="1">
        <v>235.2</v>
      </c>
      <c r="F291" s="1">
        <v>226</v>
      </c>
      <c r="G291" s="1">
        <v>234.9</v>
      </c>
      <c r="H291" s="1">
        <v>100.03</v>
      </c>
      <c r="I291" s="1">
        <v>0</v>
      </c>
      <c r="N291" s="27">
        <v>9.1999999999999886</v>
      </c>
      <c r="O291" s="27">
        <v>231.7</v>
      </c>
      <c r="P291" s="27">
        <v>217.7</v>
      </c>
      <c r="Q291" s="27" t="s">
        <v>618</v>
      </c>
      <c r="R291" s="27" t="s">
        <v>254</v>
      </c>
      <c r="S291" s="27" t="s">
        <v>618</v>
      </c>
      <c r="T291" s="27">
        <v>-2.8999999999999773</v>
      </c>
      <c r="U291" s="27" t="s">
        <v>618</v>
      </c>
      <c r="V291" s="158">
        <v>-2.8999999999999773</v>
      </c>
      <c r="W291" s="27">
        <v>137.1</v>
      </c>
      <c r="X291" s="27">
        <v>144.6</v>
      </c>
      <c r="Y291" s="27">
        <v>-7.5</v>
      </c>
      <c r="Z291" s="29">
        <v>101.3</v>
      </c>
      <c r="AA291" s="139">
        <v>5.5</v>
      </c>
      <c r="AB291" s="151">
        <v>1.4232793916942765E-2</v>
      </c>
      <c r="AC291" s="136" t="s">
        <v>255</v>
      </c>
      <c r="AD291" s="136">
        <v>11.2</v>
      </c>
      <c r="AE291" s="136">
        <v>-2.5999999999999659</v>
      </c>
      <c r="AF291" s="136" t="s">
        <v>618</v>
      </c>
      <c r="AG291" s="136">
        <v>-2.5999999999999659</v>
      </c>
      <c r="AH291" s="136">
        <v>64.5</v>
      </c>
      <c r="AI291" s="136">
        <v>-8.0999999999999659</v>
      </c>
      <c r="AJ291" s="127">
        <v>223.9</v>
      </c>
      <c r="AK291" s="127">
        <v>228.4</v>
      </c>
      <c r="AL291" s="127">
        <v>223.9</v>
      </c>
      <c r="AM291" s="127">
        <v>228.2</v>
      </c>
      <c r="AN291" s="127">
        <v>229.375</v>
      </c>
      <c r="AO291" s="127">
        <v>7.7000000000000171</v>
      </c>
      <c r="AP291" s="127">
        <v>0.1000000000000057</v>
      </c>
      <c r="AQ291" s="14">
        <v>77.900000000000176</v>
      </c>
      <c r="AR291" s="127" t="s">
        <v>618</v>
      </c>
      <c r="AS291" s="14">
        <v>29.499999999998778</v>
      </c>
      <c r="AT291" s="1">
        <v>235.2</v>
      </c>
      <c r="AU291" s="1">
        <v>235.3</v>
      </c>
      <c r="AV291" s="1">
        <v>234.1</v>
      </c>
      <c r="AW291" s="1">
        <v>234.4</v>
      </c>
      <c r="AX291" s="1">
        <v>235.2</v>
      </c>
      <c r="AY291" s="1">
        <v>235.3</v>
      </c>
      <c r="AZ291" s="1">
        <v>233.3</v>
      </c>
      <c r="BA291" s="1">
        <v>233.5</v>
      </c>
      <c r="BR291" s="35"/>
      <c r="BS291" s="35"/>
      <c r="BV291" s="112"/>
      <c r="BW291" s="35"/>
      <c r="BZ291" s="35"/>
      <c r="CC291" s="112">
        <v>69</v>
      </c>
      <c r="CD291" s="1">
        <v>226.8</v>
      </c>
      <c r="CE291" s="1">
        <v>504</v>
      </c>
      <c r="CF291" s="1">
        <v>357</v>
      </c>
      <c r="CG291" s="1">
        <v>1.411764705882353</v>
      </c>
      <c r="CH291">
        <v>102.991</v>
      </c>
      <c r="CI291">
        <v>15022</v>
      </c>
      <c r="CJ291" s="101">
        <v>1</v>
      </c>
      <c r="CK291" s="101">
        <v>1</v>
      </c>
      <c r="CL291" s="1">
        <v>-6.3999999999999773</v>
      </c>
      <c r="CM291" s="1">
        <v>57.6</v>
      </c>
      <c r="CN291" s="14">
        <v>-8</v>
      </c>
      <c r="CO291" s="14">
        <v>59.500000000000171</v>
      </c>
    </row>
    <row r="292" spans="1:93">
      <c r="A292" s="1">
        <v>2014</v>
      </c>
      <c r="B292" s="1">
        <v>4</v>
      </c>
      <c r="C292" s="24">
        <v>41710</v>
      </c>
      <c r="D292" s="1">
        <v>228.8</v>
      </c>
      <c r="E292" s="1">
        <v>242.8</v>
      </c>
      <c r="F292" s="1">
        <v>228.5</v>
      </c>
      <c r="G292" s="1">
        <v>240.5</v>
      </c>
      <c r="H292" s="1">
        <v>97.99</v>
      </c>
      <c r="I292" s="1">
        <v>0</v>
      </c>
      <c r="N292" s="27">
        <v>14.3</v>
      </c>
      <c r="O292" s="27">
        <v>244.1</v>
      </c>
      <c r="P292" s="27">
        <v>225.7</v>
      </c>
      <c r="Q292" s="27" t="s">
        <v>618</v>
      </c>
      <c r="R292" s="27" t="s">
        <v>618</v>
      </c>
      <c r="S292" s="27" t="s">
        <v>618</v>
      </c>
      <c r="T292" s="27" t="s">
        <v>618</v>
      </c>
      <c r="U292" s="27" t="s">
        <v>618</v>
      </c>
      <c r="V292" s="158">
        <v>0</v>
      </c>
      <c r="W292" s="27">
        <v>137.1</v>
      </c>
      <c r="X292" s="27">
        <v>144.6</v>
      </c>
      <c r="Y292" s="27">
        <v>-7.5</v>
      </c>
      <c r="Z292" s="29">
        <v>99.15</v>
      </c>
      <c r="AA292" s="139">
        <v>8.6</v>
      </c>
      <c r="AB292" s="151">
        <v>1.0779272151898778E-2</v>
      </c>
      <c r="AC292" s="136" t="s">
        <v>255</v>
      </c>
      <c r="AD292" s="136">
        <v>11.7</v>
      </c>
      <c r="AE292" s="136">
        <v>5.5999999999999943</v>
      </c>
      <c r="AF292" s="136" t="s">
        <v>618</v>
      </c>
      <c r="AG292" s="136">
        <v>5.5999999999999943</v>
      </c>
      <c r="AH292" s="136">
        <v>70.099999999999994</v>
      </c>
      <c r="AI292" s="136">
        <v>-2.4999999999999716</v>
      </c>
      <c r="AJ292" s="127">
        <v>235.2</v>
      </c>
      <c r="AK292" s="127">
        <v>235.3</v>
      </c>
      <c r="AL292" s="127">
        <v>228.5</v>
      </c>
      <c r="AM292" s="127">
        <v>231.4</v>
      </c>
      <c r="AN292" s="127">
        <v>229.7</v>
      </c>
      <c r="AO292" s="127">
        <v>11.7</v>
      </c>
      <c r="AP292" s="127">
        <v>4.2999999999999945</v>
      </c>
      <c r="AQ292" s="14">
        <v>82.200000000000173</v>
      </c>
      <c r="AR292" s="127" t="s">
        <v>618</v>
      </c>
      <c r="AS292" s="14">
        <v>29.499999999998778</v>
      </c>
      <c r="AT292" s="1">
        <v>241.1</v>
      </c>
      <c r="AU292" s="1">
        <v>241.2</v>
      </c>
      <c r="AV292" s="1">
        <v>239.4</v>
      </c>
      <c r="AW292" s="1">
        <v>239.6</v>
      </c>
      <c r="AX292" s="1">
        <v>241.1</v>
      </c>
      <c r="AY292" s="1">
        <v>241.2</v>
      </c>
      <c r="AZ292" s="1">
        <v>238.1</v>
      </c>
      <c r="BA292" s="1">
        <v>238.1</v>
      </c>
      <c r="CC292" s="86">
        <v>74.5</v>
      </c>
      <c r="CD292" s="1">
        <v>229.8</v>
      </c>
      <c r="CE292" s="1">
        <v>686</v>
      </c>
      <c r="CF292" s="1">
        <v>470</v>
      </c>
      <c r="CG292" s="1">
        <v>1.4595744680851064</v>
      </c>
      <c r="CH292">
        <v>102.754</v>
      </c>
      <c r="CI292">
        <v>14809</v>
      </c>
      <c r="CJ292" s="101">
        <v>1</v>
      </c>
      <c r="CK292" s="101">
        <v>-1</v>
      </c>
      <c r="CL292" s="1">
        <v>-1.1999999999999886</v>
      </c>
      <c r="CM292" s="1">
        <v>56.4</v>
      </c>
      <c r="CN292" s="14" t="s">
        <v>618</v>
      </c>
      <c r="CO292" s="14">
        <v>59.500000000000171</v>
      </c>
    </row>
    <row r="293" spans="1:93">
      <c r="A293" s="1">
        <v>2014</v>
      </c>
      <c r="B293" s="1">
        <v>5</v>
      </c>
      <c r="C293" s="24">
        <v>41711</v>
      </c>
      <c r="D293" s="1">
        <v>239.9</v>
      </c>
      <c r="E293" s="1">
        <v>243</v>
      </c>
      <c r="F293" s="1">
        <v>239</v>
      </c>
      <c r="G293" s="1">
        <v>240.3</v>
      </c>
      <c r="H293" s="1">
        <v>98.2</v>
      </c>
      <c r="I293" s="1">
        <v>0</v>
      </c>
      <c r="N293" s="27">
        <v>4</v>
      </c>
      <c r="O293" s="27">
        <v>254.8</v>
      </c>
      <c r="P293" s="27">
        <v>226.2</v>
      </c>
      <c r="Q293" s="27" t="s">
        <v>618</v>
      </c>
      <c r="R293" s="27" t="s">
        <v>618</v>
      </c>
      <c r="S293" s="27" t="s">
        <v>618</v>
      </c>
      <c r="T293" s="27" t="s">
        <v>618</v>
      </c>
      <c r="U293" s="27" t="s">
        <v>618</v>
      </c>
      <c r="V293" s="158">
        <v>0</v>
      </c>
      <c r="W293" s="27">
        <v>137.1</v>
      </c>
      <c r="X293" s="27">
        <v>144.6</v>
      </c>
      <c r="Y293" s="27">
        <v>-7.5</v>
      </c>
      <c r="Z293" s="29">
        <v>98.04</v>
      </c>
      <c r="AA293" s="139">
        <v>2.4</v>
      </c>
      <c r="AB293" s="151">
        <v>2.0393881835449434E-2</v>
      </c>
      <c r="AC293" s="136" t="s">
        <v>255</v>
      </c>
      <c r="AD293" s="136">
        <v>12</v>
      </c>
      <c r="AE293" s="136" t="s">
        <v>618</v>
      </c>
      <c r="AF293" s="136" t="s">
        <v>618</v>
      </c>
      <c r="AG293" s="136">
        <v>0</v>
      </c>
      <c r="AH293" s="136">
        <v>70.099999999999994</v>
      </c>
      <c r="AI293" s="136">
        <v>-2.4999999999999716</v>
      </c>
      <c r="AJ293" s="127">
        <v>241.1</v>
      </c>
      <c r="AK293" s="127">
        <v>243</v>
      </c>
      <c r="AL293" s="127">
        <v>238.1</v>
      </c>
      <c r="AM293" s="127">
        <v>242</v>
      </c>
      <c r="AN293" s="127">
        <v>231.22499999999999</v>
      </c>
      <c r="AO293" s="127">
        <v>0.40000000000000568</v>
      </c>
      <c r="AP293" s="127" t="s">
        <v>618</v>
      </c>
      <c r="AQ293" s="14">
        <v>82.200000000000173</v>
      </c>
      <c r="AR293" s="127" t="s">
        <v>618</v>
      </c>
      <c r="AS293" s="14">
        <v>29.499999999998778</v>
      </c>
      <c r="AT293" s="1">
        <v>241</v>
      </c>
      <c r="AU293" s="1">
        <v>241.4</v>
      </c>
      <c r="AV293" s="1">
        <v>240.5</v>
      </c>
      <c r="AW293" s="1">
        <v>240.6</v>
      </c>
      <c r="AX293" s="1">
        <v>241</v>
      </c>
      <c r="AY293" s="1">
        <v>242.7</v>
      </c>
      <c r="AZ293" s="1">
        <v>240.2</v>
      </c>
      <c r="BA293" s="1">
        <v>241.5</v>
      </c>
      <c r="BR293" s="35"/>
      <c r="BS293" s="35"/>
      <c r="BV293" s="112"/>
      <c r="BW293" s="35"/>
      <c r="BZ293" s="35"/>
      <c r="CC293" s="112">
        <v>74.5</v>
      </c>
      <c r="CD293" s="1">
        <v>241.7</v>
      </c>
      <c r="CE293" s="1">
        <v>656</v>
      </c>
      <c r="CF293" s="1">
        <v>475</v>
      </c>
      <c r="CG293" s="1">
        <v>1.3810526315789473</v>
      </c>
      <c r="CH293">
        <v>101.846</v>
      </c>
      <c r="CI293">
        <v>14345</v>
      </c>
      <c r="CJ293" s="101">
        <v>1</v>
      </c>
      <c r="CK293" s="101">
        <v>-1</v>
      </c>
      <c r="CL293" s="1" t="s">
        <v>618</v>
      </c>
      <c r="CM293" s="1">
        <v>56.4</v>
      </c>
      <c r="CN293" s="14" t="s">
        <v>618</v>
      </c>
      <c r="CO293" s="14">
        <v>59.500000000000171</v>
      </c>
    </row>
    <row r="294" spans="1:93">
      <c r="A294" s="1">
        <v>2014</v>
      </c>
      <c r="B294" s="1">
        <v>6</v>
      </c>
      <c r="C294" s="24">
        <v>41712</v>
      </c>
      <c r="D294" s="1">
        <v>239.1</v>
      </c>
      <c r="E294" s="1">
        <v>240.9</v>
      </c>
      <c r="F294" s="1">
        <v>237.6</v>
      </c>
      <c r="G294" s="1">
        <v>240.7</v>
      </c>
      <c r="H294" s="1">
        <v>98.89</v>
      </c>
      <c r="I294" s="1">
        <v>0</v>
      </c>
      <c r="N294" s="27">
        <v>3.3000000000000114</v>
      </c>
      <c r="O294" s="27">
        <v>244.3</v>
      </c>
      <c r="P294" s="27">
        <v>236.3</v>
      </c>
      <c r="Q294" s="27" t="s">
        <v>618</v>
      </c>
      <c r="R294" s="27" t="s">
        <v>618</v>
      </c>
      <c r="S294" s="27" t="s">
        <v>618</v>
      </c>
      <c r="T294" s="27" t="s">
        <v>618</v>
      </c>
      <c r="U294" s="27" t="s">
        <v>618</v>
      </c>
      <c r="V294" s="158">
        <v>0</v>
      </c>
      <c r="W294" s="27">
        <v>137.1</v>
      </c>
      <c r="X294" s="27">
        <v>144.6</v>
      </c>
      <c r="Y294" s="27">
        <v>-7.5</v>
      </c>
      <c r="Z294" s="29">
        <v>98.31</v>
      </c>
      <c r="AA294" s="139">
        <v>2</v>
      </c>
      <c r="AB294" s="151">
        <v>2.1430758240637005E-3</v>
      </c>
      <c r="AC294" s="136">
        <v>0</v>
      </c>
      <c r="AD294" s="136">
        <v>12</v>
      </c>
      <c r="AE294" s="136" t="s">
        <v>618</v>
      </c>
      <c r="AF294" s="136" t="s">
        <v>618</v>
      </c>
      <c r="AG294" s="136">
        <v>0</v>
      </c>
      <c r="AH294" s="136">
        <v>70.099999999999994</v>
      </c>
      <c r="AI294" s="136">
        <v>-2.4999999999999716</v>
      </c>
      <c r="AJ294" s="127">
        <v>241</v>
      </c>
      <c r="AK294" s="127">
        <v>242.7</v>
      </c>
      <c r="AL294" s="127">
        <v>239.1</v>
      </c>
      <c r="AM294" s="127">
        <v>239.7</v>
      </c>
      <c r="AN294" s="127">
        <v>235.32499999999999</v>
      </c>
      <c r="AO294" s="127">
        <v>1.5999999999999943</v>
      </c>
      <c r="AP294" s="127" t="s">
        <v>618</v>
      </c>
      <c r="AQ294" s="14">
        <v>82.200000000000173</v>
      </c>
      <c r="AR294" s="127" t="s">
        <v>618</v>
      </c>
      <c r="AS294" s="14">
        <v>29.499999999998778</v>
      </c>
      <c r="AT294" s="1">
        <v>241.4</v>
      </c>
      <c r="AU294" s="1">
        <v>244.8</v>
      </c>
      <c r="AV294" s="1">
        <v>241.2</v>
      </c>
      <c r="AW294" s="1">
        <v>243.2</v>
      </c>
      <c r="AX294" s="1">
        <v>241.4</v>
      </c>
      <c r="AY294" s="1">
        <v>244.8</v>
      </c>
      <c r="AZ294" s="1">
        <v>241.2</v>
      </c>
      <c r="BA294" s="1">
        <v>243.5</v>
      </c>
      <c r="BR294" s="35"/>
      <c r="BS294" s="35"/>
      <c r="BV294" s="112"/>
      <c r="BW294" s="35"/>
      <c r="CC294" s="86">
        <v>74.900000000000006</v>
      </c>
      <c r="CD294" s="1">
        <v>240</v>
      </c>
      <c r="CE294" s="1">
        <v>459</v>
      </c>
      <c r="CF294" s="1">
        <v>435</v>
      </c>
      <c r="CG294" s="1">
        <v>1.0551724137931036</v>
      </c>
      <c r="CH294">
        <v>101.38</v>
      </c>
      <c r="CI294">
        <v>14141</v>
      </c>
      <c r="CJ294" s="101">
        <v>-1</v>
      </c>
      <c r="CK294" s="101">
        <v>-1</v>
      </c>
      <c r="CL294" s="1" t="s">
        <v>618</v>
      </c>
      <c r="CM294" s="1">
        <v>56.4</v>
      </c>
      <c r="CN294" s="14" t="s">
        <v>618</v>
      </c>
      <c r="CO294" s="14">
        <v>59.500000000000171</v>
      </c>
    </row>
    <row r="295" spans="1:93">
      <c r="A295" s="1">
        <v>2014</v>
      </c>
      <c r="B295" s="1">
        <v>2</v>
      </c>
      <c r="C295" s="24">
        <v>41715</v>
      </c>
      <c r="D295" s="1">
        <v>244</v>
      </c>
      <c r="E295" s="1">
        <v>244</v>
      </c>
      <c r="F295" s="1">
        <v>234.1</v>
      </c>
      <c r="G295" s="1">
        <v>234.6</v>
      </c>
      <c r="H295" s="1">
        <v>98.08</v>
      </c>
      <c r="I295" s="1">
        <v>1</v>
      </c>
      <c r="N295" s="27">
        <v>9.9000000000000057</v>
      </c>
      <c r="O295" s="27">
        <v>244</v>
      </c>
      <c r="P295" s="27">
        <v>237.4</v>
      </c>
      <c r="Q295" s="27" t="s">
        <v>618</v>
      </c>
      <c r="R295" s="27" t="s">
        <v>618</v>
      </c>
      <c r="S295" s="27" t="s">
        <v>252</v>
      </c>
      <c r="T295" s="27" t="s">
        <v>618</v>
      </c>
      <c r="U295" s="27">
        <v>2.3999999999999773</v>
      </c>
      <c r="V295" s="158">
        <v>2.3999999999999773</v>
      </c>
      <c r="W295" s="27">
        <v>139.5</v>
      </c>
      <c r="X295" s="27">
        <v>144.6</v>
      </c>
      <c r="Y295" s="27">
        <v>-5.1000000000000227</v>
      </c>
      <c r="Z295" s="29">
        <v>98.9</v>
      </c>
      <c r="AA295" s="139">
        <v>5.9</v>
      </c>
      <c r="AB295" s="151">
        <v>7.0264765784113781E-3</v>
      </c>
      <c r="AC295" s="136" t="s">
        <v>253</v>
      </c>
      <c r="AD295" s="136">
        <v>12</v>
      </c>
      <c r="AE295" s="136" t="s">
        <v>618</v>
      </c>
      <c r="AF295" s="136">
        <v>7</v>
      </c>
      <c r="AG295" s="136">
        <v>7</v>
      </c>
      <c r="AH295" s="136">
        <v>77.099999999999994</v>
      </c>
      <c r="AI295" s="136">
        <v>0</v>
      </c>
      <c r="AJ295" s="127">
        <v>241.4</v>
      </c>
      <c r="AK295" s="127">
        <v>244.8</v>
      </c>
      <c r="AL295" s="127">
        <v>241</v>
      </c>
      <c r="AM295" s="127">
        <v>241.2</v>
      </c>
      <c r="AN295" s="127">
        <v>238.57499999999999</v>
      </c>
      <c r="AO295" s="127">
        <v>9.4000000000000057</v>
      </c>
      <c r="AP295" s="127" t="s">
        <v>618</v>
      </c>
      <c r="AQ295" s="14">
        <v>82.200000000000173</v>
      </c>
      <c r="AR295" s="127" t="s">
        <v>618</v>
      </c>
      <c r="AS295" s="14">
        <v>29.499999999998778</v>
      </c>
      <c r="AT295" s="1">
        <v>233.7</v>
      </c>
      <c r="AU295" s="1">
        <v>236.5</v>
      </c>
      <c r="AV295" s="1">
        <v>232.6</v>
      </c>
      <c r="AW295" s="1">
        <v>235.6</v>
      </c>
      <c r="AX295" s="1">
        <v>233.7</v>
      </c>
      <c r="AY295" s="1">
        <v>236.5</v>
      </c>
      <c r="AZ295" s="1">
        <v>232.6</v>
      </c>
      <c r="BA295" s="1">
        <v>234.3</v>
      </c>
      <c r="CC295" s="86">
        <v>74.599999999999994</v>
      </c>
      <c r="CD295" s="1">
        <v>243.4</v>
      </c>
      <c r="CE295" s="1">
        <v>695</v>
      </c>
      <c r="CF295" s="1">
        <v>398</v>
      </c>
      <c r="CG295" s="1">
        <v>1.7462311557788945</v>
      </c>
      <c r="CH295">
        <v>101.777</v>
      </c>
      <c r="CI295">
        <v>14419</v>
      </c>
      <c r="CJ295" s="101">
        <v>-1</v>
      </c>
      <c r="CK295" s="101">
        <v>-1</v>
      </c>
      <c r="CL295" s="1">
        <v>-1.3000000000000114</v>
      </c>
      <c r="CM295" s="1">
        <v>55.1</v>
      </c>
      <c r="CN295" s="14" t="s">
        <v>618</v>
      </c>
      <c r="CO295" s="14">
        <v>59.500000000000171</v>
      </c>
    </row>
    <row r="296" spans="1:93">
      <c r="A296" s="1">
        <v>2014</v>
      </c>
      <c r="B296" s="1">
        <v>3</v>
      </c>
      <c r="C296" s="24">
        <v>41716</v>
      </c>
      <c r="D296" s="1">
        <v>235</v>
      </c>
      <c r="E296" s="1">
        <v>236.3</v>
      </c>
      <c r="F296" s="1">
        <v>233.1</v>
      </c>
      <c r="G296" s="1">
        <v>233.8</v>
      </c>
      <c r="H296" s="1">
        <v>99.7</v>
      </c>
      <c r="I296" s="1">
        <v>1</v>
      </c>
      <c r="N296" s="27">
        <v>3.2000000000000171</v>
      </c>
      <c r="O296" s="27">
        <v>244.5</v>
      </c>
      <c r="P296" s="27">
        <v>224.7</v>
      </c>
      <c r="Q296" s="27" t="s">
        <v>618</v>
      </c>
      <c r="R296" s="27" t="s">
        <v>618</v>
      </c>
      <c r="S296" s="27" t="s">
        <v>618</v>
      </c>
      <c r="T296" s="27" t="s">
        <v>618</v>
      </c>
      <c r="U296" s="27" t="s">
        <v>618</v>
      </c>
      <c r="V296" s="158">
        <v>0</v>
      </c>
      <c r="W296" s="27">
        <v>139.5</v>
      </c>
      <c r="X296" s="27">
        <v>144.6</v>
      </c>
      <c r="Y296" s="27">
        <v>-5.1000000000000227</v>
      </c>
      <c r="Z296" s="29">
        <v>98.21</v>
      </c>
      <c r="AA296" s="139">
        <v>1.9</v>
      </c>
      <c r="AB296" s="151">
        <v>8.1909192031550671E-3</v>
      </c>
      <c r="AC296" s="136" t="s">
        <v>255</v>
      </c>
      <c r="AD296" s="136">
        <v>11.7</v>
      </c>
      <c r="AE296" s="136" t="s">
        <v>618</v>
      </c>
      <c r="AF296" s="136" t="s">
        <v>618</v>
      </c>
      <c r="AG296" s="136">
        <v>0</v>
      </c>
      <c r="AH296" s="136">
        <v>77.099999999999994</v>
      </c>
      <c r="AI296" s="136">
        <v>0</v>
      </c>
      <c r="AJ296" s="127">
        <v>233.7</v>
      </c>
      <c r="AK296" s="127">
        <v>236.5</v>
      </c>
      <c r="AL296" s="127">
        <v>232.6</v>
      </c>
      <c r="AM296" s="127">
        <v>234.1</v>
      </c>
      <c r="AN296" s="127">
        <v>239.25</v>
      </c>
      <c r="AO296" s="127">
        <v>1.1999999999999886</v>
      </c>
      <c r="AP296" s="127" t="s">
        <v>618</v>
      </c>
      <c r="AQ296" s="14">
        <v>82.200000000000173</v>
      </c>
      <c r="AR296" s="127" t="s">
        <v>618</v>
      </c>
      <c r="AS296" s="14">
        <v>29.499999999998778</v>
      </c>
      <c r="AT296" s="1">
        <v>233.2</v>
      </c>
      <c r="AU296" s="1">
        <v>233.8</v>
      </c>
      <c r="AV296" s="1">
        <v>232.8</v>
      </c>
      <c r="AW296" s="1">
        <v>233.3</v>
      </c>
      <c r="AX296" s="1">
        <v>233.2</v>
      </c>
      <c r="AY296" s="1">
        <v>233.9</v>
      </c>
      <c r="AZ296" s="1">
        <v>232.4</v>
      </c>
      <c r="BA296" s="1">
        <v>232.4</v>
      </c>
      <c r="CC296" s="86">
        <v>73.3</v>
      </c>
      <c r="CD296" s="1">
        <v>235.7</v>
      </c>
      <c r="CE296" s="1">
        <v>484</v>
      </c>
      <c r="CF296" s="1">
        <v>565</v>
      </c>
      <c r="CG296" s="1">
        <v>0.85663716814159296</v>
      </c>
      <c r="CH296">
        <v>101.4255</v>
      </c>
      <c r="CI296">
        <v>14362</v>
      </c>
      <c r="CJ296" s="101">
        <v>-1</v>
      </c>
      <c r="CK296" s="101">
        <v>-1</v>
      </c>
      <c r="CL296" s="1">
        <v>-0.20000000000001705</v>
      </c>
      <c r="CM296" s="1">
        <v>54.9</v>
      </c>
      <c r="CN296" s="14" t="s">
        <v>618</v>
      </c>
      <c r="CO296" s="14">
        <v>59.500000000000171</v>
      </c>
    </row>
    <row r="297" spans="1:93">
      <c r="A297" s="1">
        <v>2014</v>
      </c>
      <c r="B297" s="1">
        <v>4</v>
      </c>
      <c r="C297" s="24">
        <v>41717</v>
      </c>
      <c r="D297" s="1">
        <v>233.4</v>
      </c>
      <c r="E297" s="1">
        <v>238</v>
      </c>
      <c r="F297" s="1">
        <v>233.1</v>
      </c>
      <c r="G297" s="1">
        <v>235</v>
      </c>
      <c r="H297" s="1">
        <v>99.17</v>
      </c>
      <c r="I297" s="1">
        <v>0</v>
      </c>
      <c r="N297" s="27">
        <v>4.9000000000000057</v>
      </c>
      <c r="O297" s="27">
        <v>237</v>
      </c>
      <c r="P297" s="27">
        <v>230.6</v>
      </c>
      <c r="Q297" s="27" t="s">
        <v>618</v>
      </c>
      <c r="R297" s="27" t="s">
        <v>254</v>
      </c>
      <c r="S297" s="27" t="s">
        <v>618</v>
      </c>
      <c r="T297" s="27">
        <v>-0.80000000000003979</v>
      </c>
      <c r="U297" s="27" t="s">
        <v>618</v>
      </c>
      <c r="V297" s="158">
        <v>-0.80000000000003979</v>
      </c>
      <c r="W297" s="27">
        <v>138.69999999999999</v>
      </c>
      <c r="X297" s="27">
        <v>144.6</v>
      </c>
      <c r="Y297" s="27">
        <v>-5.9000000000000625</v>
      </c>
      <c r="Z297" s="29">
        <v>98.59</v>
      </c>
      <c r="AA297" s="139">
        <v>2.9</v>
      </c>
      <c r="AB297" s="151">
        <v>1.6517128874388387E-2</v>
      </c>
      <c r="AC297" s="136" t="s">
        <v>253</v>
      </c>
      <c r="AD297" s="136">
        <v>11.6</v>
      </c>
      <c r="AE297" s="136" t="s">
        <v>618</v>
      </c>
      <c r="AF297" s="136" t="s">
        <v>618</v>
      </c>
      <c r="AG297" s="136">
        <v>0</v>
      </c>
      <c r="AH297" s="136">
        <v>77.099999999999994</v>
      </c>
      <c r="AI297" s="136">
        <v>0</v>
      </c>
      <c r="AJ297" s="127">
        <v>233.2</v>
      </c>
      <c r="AK297" s="127">
        <v>236</v>
      </c>
      <c r="AL297" s="127">
        <v>232.4</v>
      </c>
      <c r="AM297" s="127">
        <v>234.6</v>
      </c>
      <c r="AN297" s="127">
        <v>237.4</v>
      </c>
      <c r="AO297" s="127">
        <v>1.5999999999999943</v>
      </c>
      <c r="AP297" s="127">
        <v>-0.10000000000001136</v>
      </c>
      <c r="AQ297" s="14">
        <v>82.100000000000165</v>
      </c>
      <c r="AR297" s="127" t="s">
        <v>618</v>
      </c>
      <c r="AS297" s="14">
        <v>29.499999999998778</v>
      </c>
      <c r="AT297" s="1">
        <v>235.7</v>
      </c>
      <c r="AU297" s="1">
        <v>236.2</v>
      </c>
      <c r="AV297" s="1">
        <v>234.8</v>
      </c>
      <c r="AW297" s="1">
        <v>235.2</v>
      </c>
      <c r="AX297" s="1">
        <v>235.7</v>
      </c>
      <c r="AY297" s="1">
        <v>236.2</v>
      </c>
      <c r="AZ297" s="1">
        <v>234.5</v>
      </c>
      <c r="BA297" s="1">
        <v>235.8</v>
      </c>
      <c r="BR297" s="35"/>
      <c r="BS297" s="35"/>
      <c r="BV297" s="112"/>
      <c r="BW297" s="35"/>
      <c r="BZ297" s="35"/>
      <c r="CC297" s="112">
        <v>73.3</v>
      </c>
      <c r="CD297" s="1">
        <v>236</v>
      </c>
      <c r="CE297" s="1">
        <v>576</v>
      </c>
      <c r="CF297" s="1">
        <v>591</v>
      </c>
      <c r="CG297" s="1">
        <v>0.97461928934010156</v>
      </c>
      <c r="CH297">
        <v>102.37350000000001</v>
      </c>
      <c r="CI297">
        <v>14498</v>
      </c>
      <c r="CJ297" s="101">
        <v>-1</v>
      </c>
      <c r="CK297" s="101">
        <v>-1</v>
      </c>
      <c r="CL297" s="1">
        <v>-0.5</v>
      </c>
      <c r="CM297" s="1">
        <v>54.4</v>
      </c>
      <c r="CN297" s="14" t="s">
        <v>618</v>
      </c>
      <c r="CO297" s="14">
        <v>59.500000000000171</v>
      </c>
    </row>
    <row r="298" spans="1:93">
      <c r="A298" s="1">
        <v>2014</v>
      </c>
      <c r="B298" s="1">
        <v>5</v>
      </c>
      <c r="C298" s="24">
        <v>41718</v>
      </c>
      <c r="D298" s="1">
        <v>236.2</v>
      </c>
      <c r="E298" s="1">
        <v>237.6</v>
      </c>
      <c r="F298" s="1">
        <v>234.5</v>
      </c>
      <c r="G298" s="1">
        <v>235</v>
      </c>
      <c r="H298" s="1">
        <v>99.46</v>
      </c>
      <c r="I298" s="1">
        <v>0</v>
      </c>
      <c r="N298" s="27">
        <v>3.0999999999999943</v>
      </c>
      <c r="O298" s="27">
        <v>239.9</v>
      </c>
      <c r="P298" s="27">
        <v>230.1</v>
      </c>
      <c r="Q298" s="27" t="s">
        <v>618</v>
      </c>
      <c r="R298" s="27" t="s">
        <v>618</v>
      </c>
      <c r="S298" s="27" t="s">
        <v>618</v>
      </c>
      <c r="T298" s="27" t="s">
        <v>618</v>
      </c>
      <c r="U298" s="27" t="s">
        <v>618</v>
      </c>
      <c r="V298" s="158">
        <v>0</v>
      </c>
      <c r="W298" s="27">
        <v>138.69999999999999</v>
      </c>
      <c r="X298" s="27">
        <v>144.6</v>
      </c>
      <c r="Y298" s="27">
        <v>-5.9000000000000625</v>
      </c>
      <c r="Z298" s="29">
        <v>99.14</v>
      </c>
      <c r="AA298" s="139">
        <v>1.9</v>
      </c>
      <c r="AB298" s="151">
        <v>5.3159478435306218E-3</v>
      </c>
      <c r="AC298" s="136" t="s">
        <v>255</v>
      </c>
      <c r="AD298" s="136">
        <v>11.7</v>
      </c>
      <c r="AE298" s="136" t="s">
        <v>618</v>
      </c>
      <c r="AF298" s="136" t="s">
        <v>618</v>
      </c>
      <c r="AG298" s="136">
        <v>0</v>
      </c>
      <c r="AH298" s="136">
        <v>77.099999999999994</v>
      </c>
      <c r="AI298" s="136">
        <v>0</v>
      </c>
      <c r="AJ298" s="127">
        <v>235.7</v>
      </c>
      <c r="AK298" s="127">
        <v>237.6</v>
      </c>
      <c r="AL298" s="127">
        <v>234.5</v>
      </c>
      <c r="AM298" s="127">
        <v>236.3</v>
      </c>
      <c r="AN298" s="127">
        <v>236.55</v>
      </c>
      <c r="AO298" s="127">
        <v>1.1999999999999886</v>
      </c>
      <c r="AP298" s="127" t="s">
        <v>618</v>
      </c>
      <c r="AQ298" s="14">
        <v>82.100000000000165</v>
      </c>
      <c r="AR298" s="127" t="s">
        <v>618</v>
      </c>
      <c r="AS298" s="14">
        <v>29.499999999998778</v>
      </c>
      <c r="AT298" s="1">
        <v>234.3</v>
      </c>
      <c r="AU298" s="1">
        <v>235.1</v>
      </c>
      <c r="AV298" s="1">
        <v>234.3</v>
      </c>
      <c r="AW298" s="1">
        <v>234.9</v>
      </c>
      <c r="AX298" s="1">
        <v>234.3</v>
      </c>
      <c r="AY298" s="1">
        <v>235.1</v>
      </c>
      <c r="AZ298" s="1">
        <v>233.5</v>
      </c>
      <c r="BA298" s="1">
        <v>234.5</v>
      </c>
      <c r="CC298" s="86">
        <v>72.599999999999994</v>
      </c>
      <c r="CD298" s="1">
        <v>236.7</v>
      </c>
      <c r="CE298" s="1">
        <v>556</v>
      </c>
      <c r="CF298" s="1">
        <v>532</v>
      </c>
      <c r="CG298" s="1">
        <v>1.0451127819548873</v>
      </c>
      <c r="CH298">
        <v>102.18600000000001</v>
      </c>
      <c r="CI298">
        <v>14192</v>
      </c>
      <c r="CJ298" s="101">
        <v>-1</v>
      </c>
      <c r="CK298" s="101">
        <v>-1</v>
      </c>
      <c r="CL298" s="1">
        <v>-0.19999999999998863</v>
      </c>
      <c r="CM298" s="1">
        <v>54.2</v>
      </c>
      <c r="CN298" s="14" t="s">
        <v>618</v>
      </c>
      <c r="CO298" s="14">
        <v>59.500000000000171</v>
      </c>
    </row>
    <row r="299" spans="1:93">
      <c r="A299" s="1">
        <v>2014</v>
      </c>
      <c r="B299" s="1">
        <v>2</v>
      </c>
      <c r="C299" s="24">
        <v>41722</v>
      </c>
      <c r="D299" s="1">
        <v>234.5</v>
      </c>
      <c r="E299" s="1">
        <v>234.9</v>
      </c>
      <c r="F299" s="1">
        <v>230.1</v>
      </c>
      <c r="G299" s="1">
        <v>231.8</v>
      </c>
      <c r="H299" s="1">
        <v>99.6</v>
      </c>
      <c r="I299" s="1">
        <v>0</v>
      </c>
      <c r="N299" s="27">
        <v>4.8000000000000114</v>
      </c>
      <c r="O299" s="27">
        <v>238.1</v>
      </c>
      <c r="P299" s="27">
        <v>231.9</v>
      </c>
      <c r="Q299" s="27" t="s">
        <v>618</v>
      </c>
      <c r="R299" s="27" t="s">
        <v>618</v>
      </c>
      <c r="S299" s="27" t="s">
        <v>252</v>
      </c>
      <c r="T299" s="27" t="s">
        <v>618</v>
      </c>
      <c r="U299" s="27">
        <v>-0.19999999999998863</v>
      </c>
      <c r="V299" s="158">
        <v>-0.19999999999998863</v>
      </c>
      <c r="W299" s="27">
        <v>138.5</v>
      </c>
      <c r="X299" s="27">
        <v>144.6</v>
      </c>
      <c r="Y299" s="27">
        <v>-6.1000000000000512</v>
      </c>
      <c r="Z299" s="29">
        <v>99.48</v>
      </c>
      <c r="AA299" s="139">
        <v>2.9</v>
      </c>
      <c r="AB299" s="151">
        <v>2.9242714530604008E-3</v>
      </c>
      <c r="AC299" s="136">
        <v>0</v>
      </c>
      <c r="AD299" s="136">
        <v>11.7</v>
      </c>
      <c r="AE299" s="136" t="s">
        <v>618</v>
      </c>
      <c r="AF299" s="136" t="s">
        <v>618</v>
      </c>
      <c r="AG299" s="136">
        <v>0</v>
      </c>
      <c r="AH299" s="136">
        <v>77.099999999999994</v>
      </c>
      <c r="AI299" s="136">
        <v>0</v>
      </c>
      <c r="AJ299" s="127">
        <v>234.3</v>
      </c>
      <c r="AK299" s="127">
        <v>235.1</v>
      </c>
      <c r="AL299" s="127">
        <v>230.6</v>
      </c>
      <c r="AM299" s="127">
        <v>231</v>
      </c>
      <c r="AN299" s="127">
        <v>234</v>
      </c>
      <c r="AO299" s="127">
        <v>2.6999999999999886</v>
      </c>
      <c r="AP299" s="127" t="s">
        <v>618</v>
      </c>
      <c r="AQ299" s="14">
        <v>82.100000000000165</v>
      </c>
      <c r="AR299" s="127">
        <v>-1.8000000000000114</v>
      </c>
      <c r="AS299" s="14">
        <v>27.699999999998766</v>
      </c>
      <c r="AT299" s="1">
        <v>233.7</v>
      </c>
      <c r="AU299" s="1">
        <v>236.2</v>
      </c>
      <c r="AV299" s="1">
        <v>233.7</v>
      </c>
      <c r="AW299" s="1">
        <v>234</v>
      </c>
      <c r="AX299" s="1">
        <v>233.7</v>
      </c>
      <c r="AY299" s="1">
        <v>236.2</v>
      </c>
      <c r="AZ299" s="1">
        <v>232.5</v>
      </c>
      <c r="BA299" s="1">
        <v>232.5</v>
      </c>
      <c r="CC299" s="86">
        <v>75</v>
      </c>
      <c r="CD299" s="1">
        <v>234.3</v>
      </c>
      <c r="CE299" s="1">
        <v>568</v>
      </c>
      <c r="CF299" s="1">
        <v>387</v>
      </c>
      <c r="CG299" s="1">
        <v>1.4677002583979328</v>
      </c>
      <c r="CH299">
        <v>102.27</v>
      </c>
      <c r="CI299">
        <v>14292</v>
      </c>
      <c r="CJ299" s="101">
        <v>-1</v>
      </c>
      <c r="CK299" s="101">
        <v>-1</v>
      </c>
      <c r="CL299" s="1">
        <v>1.5999999999999943</v>
      </c>
      <c r="CM299" s="1">
        <v>55.8</v>
      </c>
      <c r="CN299" s="14" t="s">
        <v>618</v>
      </c>
      <c r="CO299" s="14">
        <v>59.500000000000171</v>
      </c>
    </row>
    <row r="300" spans="1:93">
      <c r="A300" s="1">
        <v>2014</v>
      </c>
      <c r="B300" s="1">
        <v>3</v>
      </c>
      <c r="C300" s="24">
        <v>41723</v>
      </c>
      <c r="D300" s="1">
        <v>232.1</v>
      </c>
      <c r="E300" s="1">
        <v>240</v>
      </c>
      <c r="F300" s="1">
        <v>231.4</v>
      </c>
      <c r="G300" s="1">
        <v>237.3</v>
      </c>
      <c r="H300" s="1">
        <v>99.21</v>
      </c>
      <c r="I300" s="1">
        <v>1</v>
      </c>
      <c r="N300" s="27">
        <v>8.5999999999999943</v>
      </c>
      <c r="O300" s="27">
        <v>236.6</v>
      </c>
      <c r="P300" s="27">
        <v>227</v>
      </c>
      <c r="Q300" s="27" t="s">
        <v>618</v>
      </c>
      <c r="R300" s="27" t="s">
        <v>254</v>
      </c>
      <c r="S300" s="27" t="s">
        <v>618</v>
      </c>
      <c r="T300" s="27">
        <v>1.7999999999999829</v>
      </c>
      <c r="U300" s="27" t="s">
        <v>618</v>
      </c>
      <c r="V300" s="158">
        <v>1.7999999999999829</v>
      </c>
      <c r="W300" s="27">
        <v>140.30000000000001</v>
      </c>
      <c r="X300" s="27">
        <v>144.6</v>
      </c>
      <c r="Y300" s="27">
        <v>-4.3000000000000682</v>
      </c>
      <c r="Z300" s="29">
        <v>99.76</v>
      </c>
      <c r="AA300" s="139">
        <v>5.2</v>
      </c>
      <c r="AB300" s="151">
        <v>1.4076010456465227E-3</v>
      </c>
      <c r="AC300" s="136">
        <v>0</v>
      </c>
      <c r="AD300" s="136">
        <v>11.5</v>
      </c>
      <c r="AE300" s="136" t="s">
        <v>618</v>
      </c>
      <c r="AF300" s="136" t="s">
        <v>618</v>
      </c>
      <c r="AG300" s="136">
        <v>0</v>
      </c>
      <c r="AH300" s="136">
        <v>77.099999999999994</v>
      </c>
      <c r="AI300" s="136">
        <v>0</v>
      </c>
      <c r="AJ300" s="127">
        <v>233.7</v>
      </c>
      <c r="AK300" s="127">
        <v>236.2</v>
      </c>
      <c r="AL300" s="127">
        <v>231.4</v>
      </c>
      <c r="AM300" s="127">
        <v>234.4</v>
      </c>
      <c r="AN300" s="127">
        <v>234.07499999999999</v>
      </c>
      <c r="AO300" s="127">
        <v>5.2000000000000171</v>
      </c>
      <c r="AP300" s="127">
        <v>1.900000000000017</v>
      </c>
      <c r="AQ300" s="14">
        <v>84.000000000000185</v>
      </c>
      <c r="AR300" s="127" t="s">
        <v>618</v>
      </c>
      <c r="AS300" s="14">
        <v>27.699999999998766</v>
      </c>
      <c r="AT300" s="1">
        <v>237.1</v>
      </c>
      <c r="AU300" s="1">
        <v>237.4</v>
      </c>
      <c r="AV300" s="1">
        <v>236.2</v>
      </c>
      <c r="AW300" s="1">
        <v>237.4</v>
      </c>
      <c r="AX300" s="1">
        <v>237.1</v>
      </c>
      <c r="AY300" s="1">
        <v>238.5</v>
      </c>
      <c r="AZ300" s="1">
        <v>236.2</v>
      </c>
      <c r="BA300" s="1">
        <v>238.5</v>
      </c>
      <c r="CC300" s="86">
        <v>75</v>
      </c>
      <c r="CD300" s="1">
        <v>233.3</v>
      </c>
      <c r="CE300" s="1">
        <v>758</v>
      </c>
      <c r="CF300" s="1">
        <v>918</v>
      </c>
      <c r="CG300" s="1">
        <v>0.82570806100217864</v>
      </c>
      <c r="CH300">
        <v>102.3</v>
      </c>
      <c r="CI300">
        <v>14350</v>
      </c>
      <c r="CJ300" s="101">
        <v>-1</v>
      </c>
      <c r="CK300" s="101">
        <v>-1</v>
      </c>
      <c r="CL300" s="1">
        <v>-1.3000000000000114</v>
      </c>
      <c r="CM300" s="1">
        <v>54.5</v>
      </c>
      <c r="CN300" s="14" t="s">
        <v>618</v>
      </c>
      <c r="CO300" s="14">
        <v>59.500000000000171</v>
      </c>
    </row>
    <row r="301" spans="1:93">
      <c r="A301" s="1">
        <v>2014</v>
      </c>
      <c r="B301" s="1">
        <v>4</v>
      </c>
      <c r="C301" s="24">
        <v>41724</v>
      </c>
      <c r="D301" s="1">
        <v>238.4</v>
      </c>
      <c r="E301" s="1">
        <v>239.3</v>
      </c>
      <c r="F301" s="1">
        <v>237.1</v>
      </c>
      <c r="G301" s="1">
        <v>237.6</v>
      </c>
      <c r="H301" s="1">
        <v>100.26</v>
      </c>
      <c r="I301" s="1">
        <v>1</v>
      </c>
      <c r="N301" s="27">
        <v>2.2000000000000171</v>
      </c>
      <c r="O301" s="27">
        <v>245.9</v>
      </c>
      <c r="P301" s="27">
        <v>228.7</v>
      </c>
      <c r="Q301" s="27" t="s">
        <v>618</v>
      </c>
      <c r="R301" s="27" t="s">
        <v>618</v>
      </c>
      <c r="S301" s="27" t="s">
        <v>618</v>
      </c>
      <c r="T301" s="27" t="s">
        <v>618</v>
      </c>
      <c r="U301" s="27" t="s">
        <v>618</v>
      </c>
      <c r="V301" s="158">
        <v>0</v>
      </c>
      <c r="W301" s="27">
        <v>140.30000000000001</v>
      </c>
      <c r="X301" s="27">
        <v>144.6</v>
      </c>
      <c r="Y301" s="27">
        <v>-4.3000000000000682</v>
      </c>
      <c r="Z301" s="29">
        <v>99.25</v>
      </c>
      <c r="AA301" s="139">
        <v>1.3</v>
      </c>
      <c r="AB301" s="151">
        <v>3.9156626506023917E-3</v>
      </c>
      <c r="AC301" s="136" t="s">
        <v>255</v>
      </c>
      <c r="AD301" s="136">
        <v>11.8</v>
      </c>
      <c r="AE301" s="136" t="s">
        <v>618</v>
      </c>
      <c r="AF301" s="136" t="s">
        <v>618</v>
      </c>
      <c r="AG301" s="136">
        <v>0</v>
      </c>
      <c r="AH301" s="136">
        <v>77.099999999999994</v>
      </c>
      <c r="AI301" s="136">
        <v>0</v>
      </c>
      <c r="AJ301" s="127">
        <v>238.4</v>
      </c>
      <c r="AK301" s="127">
        <v>239.3</v>
      </c>
      <c r="AL301" s="127">
        <v>237.1</v>
      </c>
      <c r="AM301" s="127">
        <v>237.6</v>
      </c>
      <c r="AN301" s="127">
        <v>234.82499999999999</v>
      </c>
      <c r="AO301" s="127">
        <v>0.80000000000001137</v>
      </c>
      <c r="AP301" s="127" t="s">
        <v>618</v>
      </c>
      <c r="AQ301" s="14">
        <v>84.000000000000185</v>
      </c>
      <c r="AR301" s="127" t="s">
        <v>618</v>
      </c>
      <c r="AS301" s="14">
        <v>27.699999999998766</v>
      </c>
      <c r="AT301" s="1">
        <v>237.4</v>
      </c>
      <c r="AU301" s="1">
        <v>238.2</v>
      </c>
      <c r="AV301" s="1">
        <v>235.2</v>
      </c>
      <c r="AW301" s="1">
        <v>235.6</v>
      </c>
      <c r="AX301" s="1">
        <v>237.4</v>
      </c>
      <c r="AY301" s="1">
        <v>238.2</v>
      </c>
      <c r="AZ301" s="1">
        <v>235.2</v>
      </c>
      <c r="BA301" s="1">
        <v>235.8</v>
      </c>
      <c r="CC301" s="86">
        <v>75</v>
      </c>
      <c r="CD301" s="1">
        <v>238.2</v>
      </c>
      <c r="CE301" s="1">
        <v>619</v>
      </c>
      <c r="CF301" s="1">
        <v>436</v>
      </c>
      <c r="CG301" s="1">
        <v>1.4197247706422018</v>
      </c>
      <c r="CH301">
        <v>102.0735</v>
      </c>
      <c r="CI301">
        <v>14288</v>
      </c>
      <c r="CJ301" s="101">
        <v>-1</v>
      </c>
      <c r="CK301" s="101">
        <v>-1</v>
      </c>
      <c r="CL301" s="1">
        <v>2.5999999999999943</v>
      </c>
      <c r="CM301" s="1">
        <v>57.1</v>
      </c>
      <c r="CN301" s="14" t="s">
        <v>618</v>
      </c>
      <c r="CO301" s="14">
        <v>59.500000000000171</v>
      </c>
    </row>
    <row r="302" spans="1:93">
      <c r="A302" s="1">
        <v>2014</v>
      </c>
      <c r="B302" s="1">
        <v>5</v>
      </c>
      <c r="C302" s="24">
        <v>41725</v>
      </c>
      <c r="D302" s="1">
        <v>234.8</v>
      </c>
      <c r="E302" s="1">
        <v>239.1</v>
      </c>
      <c r="F302" s="1">
        <v>233.1</v>
      </c>
      <c r="G302" s="1">
        <v>236.5</v>
      </c>
      <c r="H302" s="1">
        <v>101.28</v>
      </c>
      <c r="I302" s="1">
        <v>1</v>
      </c>
      <c r="N302" s="27">
        <v>6</v>
      </c>
      <c r="O302" s="27">
        <v>239.8</v>
      </c>
      <c r="P302" s="27">
        <v>235.4</v>
      </c>
      <c r="Q302" s="27" t="s">
        <v>618</v>
      </c>
      <c r="R302" s="27" t="s">
        <v>618</v>
      </c>
      <c r="S302" s="27" t="s">
        <v>618</v>
      </c>
      <c r="T302" s="27" t="s">
        <v>618</v>
      </c>
      <c r="U302" s="27" t="s">
        <v>618</v>
      </c>
      <c r="V302" s="158">
        <v>0</v>
      </c>
      <c r="W302" s="27">
        <v>140.30000000000001</v>
      </c>
      <c r="X302" s="27">
        <v>144.6</v>
      </c>
      <c r="Y302" s="27">
        <v>-4.3000000000000682</v>
      </c>
      <c r="Z302" s="29">
        <v>100.15</v>
      </c>
      <c r="AA302" s="139">
        <v>3.6</v>
      </c>
      <c r="AB302" s="151">
        <v>1.0583610523132947E-2</v>
      </c>
      <c r="AC302" s="136" t="s">
        <v>253</v>
      </c>
      <c r="AD302" s="136">
        <v>11.8</v>
      </c>
      <c r="AE302" s="136" t="s">
        <v>618</v>
      </c>
      <c r="AF302" s="136">
        <v>0.19999999999998863</v>
      </c>
      <c r="AG302" s="136">
        <v>0.19999999999998863</v>
      </c>
      <c r="AH302" s="136">
        <v>77.3</v>
      </c>
      <c r="AI302" s="136">
        <v>0</v>
      </c>
      <c r="AJ302" s="127">
        <v>237.4</v>
      </c>
      <c r="AK302" s="127">
        <v>238.2</v>
      </c>
      <c r="AL302" s="127">
        <v>233.1</v>
      </c>
      <c r="AM302" s="127">
        <v>233.9</v>
      </c>
      <c r="AN302" s="127">
        <v>234.22499999999999</v>
      </c>
      <c r="AO302" s="127">
        <v>1.6999999999999886</v>
      </c>
      <c r="AP302" s="127">
        <v>-5.1999999999999771</v>
      </c>
      <c r="AQ302" s="14">
        <v>78.80000000000021</v>
      </c>
      <c r="AR302" s="127" t="s">
        <v>618</v>
      </c>
      <c r="AS302" s="14">
        <v>27.699999999998766</v>
      </c>
      <c r="AT302" s="1">
        <v>234</v>
      </c>
      <c r="AU302" s="1">
        <v>234.3</v>
      </c>
      <c r="AV302" s="1">
        <v>232.6</v>
      </c>
      <c r="AW302" s="1">
        <v>233.2</v>
      </c>
      <c r="AX302" s="1">
        <v>234</v>
      </c>
      <c r="AY302" s="1">
        <v>234.3</v>
      </c>
      <c r="AZ302" s="1">
        <v>232.6</v>
      </c>
      <c r="BA302" s="1">
        <v>233.7</v>
      </c>
      <c r="CC302" s="86">
        <v>75</v>
      </c>
      <c r="CD302" s="1">
        <v>234.4</v>
      </c>
      <c r="CE302" s="1">
        <v>741</v>
      </c>
      <c r="CF302" s="1">
        <v>870</v>
      </c>
      <c r="CG302" s="1">
        <v>0.85172413793103452</v>
      </c>
      <c r="CH302">
        <v>102.22150000000001</v>
      </c>
      <c r="CI302">
        <v>14544</v>
      </c>
      <c r="CJ302" s="101">
        <v>-1</v>
      </c>
      <c r="CK302" s="101">
        <v>1</v>
      </c>
      <c r="CL302" s="1">
        <v>0.69999999999998863</v>
      </c>
      <c r="CM302" s="1">
        <v>57.8</v>
      </c>
      <c r="CN302" s="14" t="s">
        <v>618</v>
      </c>
      <c r="CO302" s="14">
        <v>59.500000000000171</v>
      </c>
    </row>
    <row r="303" spans="1:93">
      <c r="A303" s="1">
        <v>2014</v>
      </c>
      <c r="B303" s="1">
        <v>6</v>
      </c>
      <c r="C303" s="24">
        <v>41726</v>
      </c>
      <c r="D303" s="1">
        <v>233.3</v>
      </c>
      <c r="E303" s="1">
        <v>235</v>
      </c>
      <c r="F303" s="1">
        <v>232.1</v>
      </c>
      <c r="G303" s="1">
        <v>233.3</v>
      </c>
      <c r="H303" s="1">
        <v>101.67</v>
      </c>
      <c r="I303" s="1">
        <v>1</v>
      </c>
      <c r="N303" s="27">
        <v>2.9000000000000057</v>
      </c>
      <c r="O303" s="27">
        <v>242.5</v>
      </c>
      <c r="P303" s="27">
        <v>230.5</v>
      </c>
      <c r="Q303" s="27" t="s">
        <v>618</v>
      </c>
      <c r="R303" s="27" t="s">
        <v>618</v>
      </c>
      <c r="S303" s="27" t="s">
        <v>618</v>
      </c>
      <c r="T303" s="27" t="s">
        <v>618</v>
      </c>
      <c r="U303" s="27" t="s">
        <v>618</v>
      </c>
      <c r="V303" s="158">
        <v>0</v>
      </c>
      <c r="W303" s="27">
        <v>140.30000000000001</v>
      </c>
      <c r="X303" s="27">
        <v>144.6</v>
      </c>
      <c r="Y303" s="27">
        <v>-4.3000000000000682</v>
      </c>
      <c r="Z303" s="29">
        <v>101.52</v>
      </c>
      <c r="AA303" s="139">
        <v>1.7</v>
      </c>
      <c r="AB303" s="151">
        <v>1.0173548773189767E-2</v>
      </c>
      <c r="AC303" s="136" t="s">
        <v>253</v>
      </c>
      <c r="AD303" s="136">
        <v>11.8</v>
      </c>
      <c r="AE303" s="136" t="s">
        <v>618</v>
      </c>
      <c r="AF303" s="136" t="s">
        <v>618</v>
      </c>
      <c r="AG303" s="136">
        <v>0</v>
      </c>
      <c r="AH303" s="136">
        <v>77.3</v>
      </c>
      <c r="AI303" s="136">
        <v>0</v>
      </c>
      <c r="AJ303" s="127">
        <v>234</v>
      </c>
      <c r="AK303" s="127">
        <v>235</v>
      </c>
      <c r="AL303" s="127">
        <v>232.1</v>
      </c>
      <c r="AM303" s="127">
        <v>232.9</v>
      </c>
      <c r="AN303" s="127">
        <v>234.7</v>
      </c>
      <c r="AO303" s="127">
        <v>0</v>
      </c>
      <c r="AP303" s="127" t="s">
        <v>618</v>
      </c>
      <c r="AQ303" s="14">
        <v>78.80000000000021</v>
      </c>
      <c r="AR303" s="127" t="s">
        <v>618</v>
      </c>
      <c r="AS303" s="14">
        <v>27.699999999998766</v>
      </c>
      <c r="AT303" s="1">
        <v>233.2</v>
      </c>
      <c r="AU303" s="1">
        <v>234.9</v>
      </c>
      <c r="AV303" s="1">
        <v>233.1</v>
      </c>
      <c r="AW303" s="1">
        <v>234.4</v>
      </c>
      <c r="AX303" s="1">
        <v>233.2</v>
      </c>
      <c r="AY303" s="1">
        <v>234.9</v>
      </c>
      <c r="AZ303" s="1">
        <v>233</v>
      </c>
      <c r="BA303" s="1">
        <v>233.1</v>
      </c>
      <c r="BR303" s="35"/>
      <c r="BS303" s="35"/>
      <c r="BV303" s="112"/>
      <c r="BW303" s="35"/>
      <c r="BZ303" s="35"/>
      <c r="CC303" s="112">
        <v>75</v>
      </c>
      <c r="CD303" s="1">
        <v>233.8</v>
      </c>
      <c r="CE303" s="1">
        <v>602</v>
      </c>
      <c r="CF303" s="1">
        <v>379</v>
      </c>
      <c r="CG303" s="1">
        <v>1.5883905013192612</v>
      </c>
      <c r="CH303">
        <v>102.905</v>
      </c>
      <c r="CI303">
        <v>14793</v>
      </c>
      <c r="CJ303" s="101">
        <v>1</v>
      </c>
      <c r="CK303" s="101">
        <v>1</v>
      </c>
      <c r="CL303" s="1" t="s">
        <v>618</v>
      </c>
      <c r="CM303" s="1">
        <v>57.8</v>
      </c>
      <c r="CN303" s="14" t="s">
        <v>618</v>
      </c>
      <c r="CO303" s="14">
        <v>59.500000000000171</v>
      </c>
    </row>
    <row r="304" spans="1:93">
      <c r="A304" s="1">
        <v>2014</v>
      </c>
      <c r="B304" s="1">
        <v>2</v>
      </c>
      <c r="C304" s="24">
        <v>41729</v>
      </c>
      <c r="D304" s="1">
        <v>235.2</v>
      </c>
      <c r="E304" s="1">
        <v>237.4</v>
      </c>
      <c r="F304" s="1">
        <v>232.5</v>
      </c>
      <c r="G304" s="1">
        <v>233.9</v>
      </c>
      <c r="H304" s="1">
        <v>101.58</v>
      </c>
      <c r="I304" s="1">
        <v>1</v>
      </c>
      <c r="N304" s="27">
        <v>4.9000000000000057</v>
      </c>
      <c r="O304" s="27">
        <v>236.2</v>
      </c>
      <c r="P304" s="27">
        <v>230.4</v>
      </c>
      <c r="Q304" s="27" t="s">
        <v>618</v>
      </c>
      <c r="R304" s="27" t="s">
        <v>618</v>
      </c>
      <c r="S304" s="27" t="s">
        <v>618</v>
      </c>
      <c r="T304" s="27" t="s">
        <v>618</v>
      </c>
      <c r="U304" s="27" t="s">
        <v>618</v>
      </c>
      <c r="V304" s="158">
        <v>0</v>
      </c>
      <c r="W304" s="27">
        <v>140.30000000000001</v>
      </c>
      <c r="X304" s="27">
        <v>144.6</v>
      </c>
      <c r="Y304" s="27">
        <v>-4.3000000000000682</v>
      </c>
      <c r="Z304" s="29">
        <v>101.56</v>
      </c>
      <c r="AA304" s="139">
        <v>2.9</v>
      </c>
      <c r="AB304" s="151">
        <v>3.8507109004739526E-3</v>
      </c>
      <c r="AC304" s="136" t="s">
        <v>253</v>
      </c>
      <c r="AD304" s="136">
        <v>11.6</v>
      </c>
      <c r="AE304" s="136" t="s">
        <v>618</v>
      </c>
      <c r="AF304" s="136">
        <v>-2</v>
      </c>
      <c r="AG304" s="136">
        <v>-2</v>
      </c>
      <c r="AH304" s="136">
        <v>75.3</v>
      </c>
      <c r="AI304" s="136">
        <v>-2</v>
      </c>
      <c r="AJ304" s="127">
        <v>233.2</v>
      </c>
      <c r="AK304" s="127">
        <v>236.6</v>
      </c>
      <c r="AL304" s="127">
        <v>233</v>
      </c>
      <c r="AM304" s="127">
        <v>236</v>
      </c>
      <c r="AN304" s="127">
        <v>235.1</v>
      </c>
      <c r="AO304" s="127">
        <v>1.2999999999999829</v>
      </c>
      <c r="AP304" s="127">
        <v>-1.3999999999999944</v>
      </c>
      <c r="AQ304" s="14">
        <v>77.400000000000219</v>
      </c>
      <c r="AR304" s="127" t="s">
        <v>618</v>
      </c>
      <c r="AS304" s="14">
        <v>27.699999999998766</v>
      </c>
      <c r="AT304" s="1">
        <v>234.1</v>
      </c>
      <c r="AU304" s="1">
        <v>234.8</v>
      </c>
      <c r="AV304" s="1">
        <v>233.8</v>
      </c>
      <c r="AW304" s="1">
        <v>234.2</v>
      </c>
      <c r="AX304" s="1">
        <v>234.1</v>
      </c>
      <c r="AY304" s="1">
        <v>235.2</v>
      </c>
      <c r="AZ304" s="1">
        <v>233.8</v>
      </c>
      <c r="BA304" s="1">
        <v>234.6</v>
      </c>
      <c r="BR304" s="35"/>
      <c r="BS304" s="35"/>
      <c r="BV304" s="112"/>
      <c r="BW304" s="35"/>
      <c r="BZ304" s="35"/>
      <c r="CC304" s="112">
        <v>75</v>
      </c>
      <c r="CD304" s="1">
        <v>235.8</v>
      </c>
      <c r="CE304" s="1">
        <v>818</v>
      </c>
      <c r="CF304" s="1">
        <v>415</v>
      </c>
      <c r="CG304" s="1">
        <v>1.9710843373493976</v>
      </c>
      <c r="CH304">
        <v>103.235</v>
      </c>
      <c r="CI304">
        <v>14804</v>
      </c>
      <c r="CJ304" s="101">
        <v>1</v>
      </c>
      <c r="CK304" s="101">
        <v>1</v>
      </c>
      <c r="CL304" s="1">
        <v>1.4000000000000057</v>
      </c>
      <c r="CM304" s="1">
        <v>59.2</v>
      </c>
      <c r="CN304" s="14">
        <v>1.0999999999999943</v>
      </c>
      <c r="CO304" s="14">
        <v>60.600000000000165</v>
      </c>
    </row>
    <row r="305" spans="1:93">
      <c r="A305" s="1">
        <v>2014</v>
      </c>
      <c r="B305" s="1">
        <v>3</v>
      </c>
      <c r="C305" s="24">
        <v>41730</v>
      </c>
      <c r="D305" s="1">
        <v>235.5</v>
      </c>
      <c r="E305" s="1">
        <v>235.5</v>
      </c>
      <c r="F305" s="1">
        <v>233</v>
      </c>
      <c r="G305" s="1">
        <v>234.5</v>
      </c>
      <c r="H305" s="1">
        <v>99.74</v>
      </c>
      <c r="I305" s="1">
        <v>1</v>
      </c>
      <c r="N305" s="27">
        <v>2.5</v>
      </c>
      <c r="O305" s="27">
        <v>238.8</v>
      </c>
      <c r="P305" s="27">
        <v>229</v>
      </c>
      <c r="Q305" s="27" t="s">
        <v>618</v>
      </c>
      <c r="R305" s="27" t="s">
        <v>618</v>
      </c>
      <c r="S305" s="27" t="s">
        <v>618</v>
      </c>
      <c r="T305" s="27" t="s">
        <v>618</v>
      </c>
      <c r="U305" s="27" t="s">
        <v>618</v>
      </c>
      <c r="V305" s="158">
        <v>0</v>
      </c>
      <c r="W305" s="27">
        <v>140.30000000000001</v>
      </c>
      <c r="X305" s="27">
        <v>144.6</v>
      </c>
      <c r="Y305" s="27">
        <v>-4.3000000000000682</v>
      </c>
      <c r="Z305" s="29">
        <v>101.35</v>
      </c>
      <c r="AA305" s="139">
        <v>1.5</v>
      </c>
      <c r="AB305" s="151">
        <v>8.8521687813514216E-4</v>
      </c>
      <c r="AC305" s="136">
        <v>0</v>
      </c>
      <c r="AD305" s="136">
        <v>11.6</v>
      </c>
      <c r="AE305" s="136" t="s">
        <v>618</v>
      </c>
      <c r="AF305" s="136" t="s">
        <v>618</v>
      </c>
      <c r="AG305" s="136">
        <v>0</v>
      </c>
      <c r="AH305" s="136">
        <v>75.3</v>
      </c>
      <c r="AI305" s="136">
        <v>-2</v>
      </c>
      <c r="AJ305" s="127">
        <v>234.1</v>
      </c>
      <c r="AK305" s="127">
        <v>235.5</v>
      </c>
      <c r="AL305" s="127">
        <v>233.8</v>
      </c>
      <c r="AM305" s="127">
        <v>234.7</v>
      </c>
      <c r="AN305" s="127">
        <v>234.375</v>
      </c>
      <c r="AO305" s="127">
        <v>1</v>
      </c>
      <c r="AP305" s="127" t="s">
        <v>618</v>
      </c>
      <c r="AQ305" s="14">
        <v>77.400000000000219</v>
      </c>
      <c r="AR305" s="127" t="s">
        <v>618</v>
      </c>
      <c r="AS305" s="14">
        <v>27.699999999998766</v>
      </c>
      <c r="AT305" s="1">
        <v>234.6</v>
      </c>
      <c r="AU305" s="1">
        <v>234.6</v>
      </c>
      <c r="AV305" s="1">
        <v>233.8</v>
      </c>
      <c r="AW305" s="1">
        <v>233.8</v>
      </c>
      <c r="AX305" s="1">
        <v>234.6</v>
      </c>
      <c r="AY305" s="1">
        <v>234.6</v>
      </c>
      <c r="AZ305" s="1">
        <v>233.2</v>
      </c>
      <c r="BA305" s="1">
        <v>234</v>
      </c>
      <c r="BR305" s="35"/>
      <c r="BS305" s="35"/>
      <c r="BV305" s="112"/>
      <c r="BW305" s="35"/>
      <c r="BZ305" s="35"/>
      <c r="CC305" s="112">
        <v>75</v>
      </c>
      <c r="CD305" s="1">
        <v>234.9</v>
      </c>
      <c r="CE305" s="1">
        <v>819</v>
      </c>
      <c r="CF305" s="1">
        <v>341</v>
      </c>
      <c r="CG305" s="1">
        <v>2.4017595307917889</v>
      </c>
      <c r="CH305">
        <v>103.697</v>
      </c>
      <c r="CI305">
        <v>14895</v>
      </c>
      <c r="CJ305" s="101">
        <v>1</v>
      </c>
      <c r="CK305" s="101">
        <v>1</v>
      </c>
      <c r="CL305" s="1">
        <v>-0.59999999999999432</v>
      </c>
      <c r="CM305" s="1">
        <v>58.6</v>
      </c>
      <c r="CN305" s="14">
        <v>0.90000000000000568</v>
      </c>
      <c r="CO305" s="14">
        <v>61.500000000000171</v>
      </c>
    </row>
    <row r="306" spans="1:93">
      <c r="A306" s="1">
        <v>2014</v>
      </c>
      <c r="B306" s="1">
        <v>4</v>
      </c>
      <c r="C306" s="24">
        <v>41731</v>
      </c>
      <c r="D306" s="1">
        <v>234</v>
      </c>
      <c r="E306" s="1">
        <v>236.4</v>
      </c>
      <c r="F306" s="1">
        <v>226.1</v>
      </c>
      <c r="G306" s="1">
        <v>226.5</v>
      </c>
      <c r="H306" s="1">
        <v>99.62</v>
      </c>
      <c r="I306" s="1">
        <v>2</v>
      </c>
      <c r="N306" s="27">
        <v>10.3</v>
      </c>
      <c r="O306" s="27">
        <v>237</v>
      </c>
      <c r="P306" s="27">
        <v>232</v>
      </c>
      <c r="Q306" s="27" t="s">
        <v>618</v>
      </c>
      <c r="R306" s="27" t="s">
        <v>618</v>
      </c>
      <c r="S306" s="27" t="s">
        <v>252</v>
      </c>
      <c r="T306" s="27" t="s">
        <v>618</v>
      </c>
      <c r="U306" s="27">
        <v>9.5999999999999943</v>
      </c>
      <c r="V306" s="158">
        <v>9.5999999999999943</v>
      </c>
      <c r="W306" s="27">
        <v>149.9</v>
      </c>
      <c r="X306" s="27">
        <v>149.9</v>
      </c>
      <c r="Y306" s="27">
        <v>0</v>
      </c>
      <c r="Z306" s="29">
        <v>99.66</v>
      </c>
      <c r="AA306" s="139">
        <v>6.2</v>
      </c>
      <c r="AB306" s="151">
        <v>1.8113801929513729E-2</v>
      </c>
      <c r="AC306" s="136" t="s">
        <v>255</v>
      </c>
      <c r="AD306" s="136">
        <v>11.7</v>
      </c>
      <c r="AE306" s="136">
        <v>-13.1</v>
      </c>
      <c r="AF306" s="136" t="s">
        <v>618</v>
      </c>
      <c r="AG306" s="136">
        <v>-13.1</v>
      </c>
      <c r="AH306" s="136">
        <v>62.2</v>
      </c>
      <c r="AI306" s="136">
        <v>-15.1</v>
      </c>
      <c r="AJ306" s="127">
        <v>234.6</v>
      </c>
      <c r="AK306" s="127">
        <v>236.4</v>
      </c>
      <c r="AL306" s="127">
        <v>233.2</v>
      </c>
      <c r="AM306" s="127">
        <v>235.8</v>
      </c>
      <c r="AN306" s="127">
        <v>234.85</v>
      </c>
      <c r="AO306" s="127">
        <v>7.5</v>
      </c>
      <c r="AP306" s="127" t="s">
        <v>618</v>
      </c>
      <c r="AQ306" s="14">
        <v>77.400000000000219</v>
      </c>
      <c r="AR306" s="127" t="s">
        <v>618</v>
      </c>
      <c r="AS306" s="14">
        <v>27.699999999998766</v>
      </c>
      <c r="AT306" s="1">
        <v>226.7</v>
      </c>
      <c r="AU306" s="1">
        <v>227.5</v>
      </c>
      <c r="AV306" s="1">
        <v>226.5</v>
      </c>
      <c r="AW306" s="1">
        <v>226.9</v>
      </c>
      <c r="AX306" s="1">
        <v>226.7</v>
      </c>
      <c r="AY306" s="1">
        <v>227.5</v>
      </c>
      <c r="AZ306" s="1">
        <v>221.7</v>
      </c>
      <c r="BA306" s="1">
        <v>221.7</v>
      </c>
      <c r="BR306" s="35"/>
      <c r="BS306" s="35"/>
      <c r="BV306" s="112"/>
      <c r="BW306" s="35"/>
      <c r="BZ306" s="35"/>
      <c r="CC306" s="112">
        <v>75</v>
      </c>
      <c r="CD306" s="1">
        <v>233.7</v>
      </c>
      <c r="CE306" s="1">
        <v>667</v>
      </c>
      <c r="CF306" s="1">
        <v>470</v>
      </c>
      <c r="CG306" s="1">
        <v>1.4191489361702128</v>
      </c>
      <c r="CH306">
        <v>103.854</v>
      </c>
      <c r="CI306">
        <v>15073</v>
      </c>
      <c r="CJ306" s="101">
        <v>1</v>
      </c>
      <c r="CK306" s="101">
        <v>1</v>
      </c>
      <c r="CL306" s="1">
        <v>-4.2999999999999829</v>
      </c>
      <c r="CM306" s="1">
        <v>54.3</v>
      </c>
      <c r="CN306" s="14">
        <v>7.3000000000000114</v>
      </c>
      <c r="CO306" s="14">
        <v>68.800000000000182</v>
      </c>
    </row>
    <row r="307" spans="1:93">
      <c r="A307" s="1">
        <v>2014</v>
      </c>
      <c r="B307" s="1">
        <v>5</v>
      </c>
      <c r="C307" s="24">
        <v>41732</v>
      </c>
      <c r="D307" s="1">
        <v>222.4</v>
      </c>
      <c r="E307" s="1">
        <v>226</v>
      </c>
      <c r="F307" s="1">
        <v>219</v>
      </c>
      <c r="G307" s="1">
        <v>223.1</v>
      </c>
      <c r="H307" s="1">
        <v>100.29</v>
      </c>
      <c r="I307" s="1">
        <v>2</v>
      </c>
      <c r="N307" s="27">
        <v>7</v>
      </c>
      <c r="O307" s="27">
        <v>236.8</v>
      </c>
      <c r="P307" s="27">
        <v>216.2</v>
      </c>
      <c r="Q307" s="27" t="s">
        <v>618</v>
      </c>
      <c r="R307" s="27" t="s">
        <v>618</v>
      </c>
      <c r="S307" s="27" t="s">
        <v>618</v>
      </c>
      <c r="T307" s="27" t="s">
        <v>618</v>
      </c>
      <c r="U307" s="27" t="s">
        <v>618</v>
      </c>
      <c r="V307" s="158">
        <v>0</v>
      </c>
      <c r="W307" s="27">
        <v>149.9</v>
      </c>
      <c r="X307" s="27">
        <v>149.9</v>
      </c>
      <c r="Y307" s="27">
        <v>0</v>
      </c>
      <c r="Z307" s="29">
        <v>99.13</v>
      </c>
      <c r="AA307" s="139">
        <v>4.2</v>
      </c>
      <c r="AB307" s="151">
        <v>1.2031281331460475E-3</v>
      </c>
      <c r="AC307" s="136">
        <v>0</v>
      </c>
      <c r="AD307" s="136">
        <v>11.3</v>
      </c>
      <c r="AE307" s="136" t="s">
        <v>618</v>
      </c>
      <c r="AF307" s="136" t="s">
        <v>618</v>
      </c>
      <c r="AG307" s="136">
        <v>0</v>
      </c>
      <c r="AH307" s="136">
        <v>62.2</v>
      </c>
      <c r="AI307" s="136">
        <v>-15.1</v>
      </c>
      <c r="AJ307" s="127">
        <v>226.7</v>
      </c>
      <c r="AK307" s="127">
        <v>227.5</v>
      </c>
      <c r="AL307" s="127">
        <v>219</v>
      </c>
      <c r="AM307" s="127">
        <v>223.4</v>
      </c>
      <c r="AN307" s="127">
        <v>232.47499999999999</v>
      </c>
      <c r="AO307" s="127">
        <v>0.69999999999998863</v>
      </c>
      <c r="AP307" s="127" t="s">
        <v>618</v>
      </c>
      <c r="AQ307" s="14">
        <v>77.400000000000219</v>
      </c>
      <c r="AR307" s="127" t="s">
        <v>618</v>
      </c>
      <c r="AS307" s="14">
        <v>27.699999999998766</v>
      </c>
      <c r="AT307" s="1">
        <v>223.2</v>
      </c>
      <c r="AU307" s="1">
        <v>223.9</v>
      </c>
      <c r="AV307" s="1">
        <v>222.7</v>
      </c>
      <c r="AW307" s="1">
        <v>222.8</v>
      </c>
      <c r="AX307" s="1">
        <v>223.2</v>
      </c>
      <c r="AY307" s="1">
        <v>223.9</v>
      </c>
      <c r="AZ307" s="1">
        <v>222.4</v>
      </c>
      <c r="BA307" s="1">
        <v>223</v>
      </c>
      <c r="BR307" s="35"/>
      <c r="BS307" s="35"/>
      <c r="BV307" s="112"/>
      <c r="BW307" s="35"/>
      <c r="BZ307" s="35"/>
      <c r="CC307" s="112">
        <v>75</v>
      </c>
      <c r="CD307" s="1">
        <v>220.4</v>
      </c>
      <c r="CE307" s="1">
        <v>661</v>
      </c>
      <c r="CF307" s="1">
        <v>786</v>
      </c>
      <c r="CG307" s="1">
        <v>0.84096692111959293</v>
      </c>
      <c r="CH307">
        <v>103.9265</v>
      </c>
      <c r="CI307">
        <v>15068</v>
      </c>
      <c r="CJ307" s="101">
        <v>1</v>
      </c>
      <c r="CK307" s="101">
        <v>1</v>
      </c>
      <c r="CL307" s="1">
        <v>-1.5</v>
      </c>
      <c r="CM307" s="1">
        <v>52.8</v>
      </c>
      <c r="CN307" s="14">
        <v>-0.79999999999998295</v>
      </c>
      <c r="CO307" s="14">
        <v>68.000000000000199</v>
      </c>
    </row>
    <row r="308" spans="1:93">
      <c r="A308" s="1">
        <v>2014</v>
      </c>
      <c r="B308" s="1">
        <v>6</v>
      </c>
      <c r="C308" s="24">
        <v>41733</v>
      </c>
      <c r="D308" s="1">
        <v>221.7</v>
      </c>
      <c r="E308" s="1">
        <v>224.8</v>
      </c>
      <c r="F308" s="1">
        <v>221</v>
      </c>
      <c r="G308" s="1">
        <v>223.5</v>
      </c>
      <c r="H308" s="1">
        <v>101.14</v>
      </c>
      <c r="I308" s="1">
        <v>2</v>
      </c>
      <c r="N308" s="27">
        <v>3.8000000000000114</v>
      </c>
      <c r="O308" s="27">
        <v>230.1</v>
      </c>
      <c r="P308" s="27">
        <v>216.1</v>
      </c>
      <c r="Q308" s="27" t="s">
        <v>618</v>
      </c>
      <c r="R308" s="27" t="s">
        <v>618</v>
      </c>
      <c r="S308" s="27" t="s">
        <v>618</v>
      </c>
      <c r="T308" s="27" t="s">
        <v>618</v>
      </c>
      <c r="U308" s="27" t="s">
        <v>618</v>
      </c>
      <c r="V308" s="158">
        <v>0</v>
      </c>
      <c r="W308" s="27">
        <v>149.9</v>
      </c>
      <c r="X308" s="27">
        <v>149.9</v>
      </c>
      <c r="Y308" s="27">
        <v>0</v>
      </c>
      <c r="Z308" s="29">
        <v>100.86</v>
      </c>
      <c r="AA308" s="139">
        <v>2.2999999999999998</v>
      </c>
      <c r="AB308" s="151">
        <v>6.7255571170448114E-3</v>
      </c>
      <c r="AC308" s="136" t="s">
        <v>253</v>
      </c>
      <c r="AD308" s="136">
        <v>11.1</v>
      </c>
      <c r="AE308" s="136" t="s">
        <v>618</v>
      </c>
      <c r="AF308" s="136" t="s">
        <v>618</v>
      </c>
      <c r="AG308" s="136">
        <v>0</v>
      </c>
      <c r="AH308" s="136">
        <v>62.2</v>
      </c>
      <c r="AI308" s="136">
        <v>-15.1</v>
      </c>
      <c r="AJ308" s="127">
        <v>223.2</v>
      </c>
      <c r="AK308" s="127">
        <v>224.7</v>
      </c>
      <c r="AL308" s="127">
        <v>221</v>
      </c>
      <c r="AM308" s="127">
        <v>224.5</v>
      </c>
      <c r="AN308" s="127">
        <v>229.6</v>
      </c>
      <c r="AO308" s="127">
        <v>1.8000000000000114</v>
      </c>
      <c r="AP308" s="127" t="s">
        <v>618</v>
      </c>
      <c r="AQ308" s="14">
        <v>77.400000000000219</v>
      </c>
      <c r="AR308" s="127" t="s">
        <v>618</v>
      </c>
      <c r="AS308" s="14">
        <v>27.699999999998766</v>
      </c>
      <c r="AT308" s="1">
        <v>223.5</v>
      </c>
      <c r="AU308" s="1">
        <v>223.6</v>
      </c>
      <c r="AV308" s="1">
        <v>223.1</v>
      </c>
      <c r="AW308" s="1">
        <v>223.6</v>
      </c>
      <c r="AX308" s="1">
        <v>223.5</v>
      </c>
      <c r="AY308" s="1">
        <v>223.8</v>
      </c>
      <c r="AZ308" s="1">
        <v>223.1</v>
      </c>
      <c r="BA308" s="1">
        <v>223.6</v>
      </c>
      <c r="BR308" s="35"/>
      <c r="BS308" s="35"/>
      <c r="BV308" s="112"/>
      <c r="BW308" s="35"/>
      <c r="BZ308" s="35"/>
      <c r="CC308" s="112">
        <v>75</v>
      </c>
      <c r="CD308" s="1">
        <v>223.7</v>
      </c>
      <c r="CE308" s="1">
        <v>711</v>
      </c>
      <c r="CF308" s="1">
        <v>751</v>
      </c>
      <c r="CG308" s="1">
        <v>0.94673768308921435</v>
      </c>
      <c r="CH308">
        <v>103.334</v>
      </c>
      <c r="CI308">
        <v>14872</v>
      </c>
      <c r="CJ308" s="101">
        <v>1</v>
      </c>
      <c r="CK308" s="101">
        <v>1</v>
      </c>
      <c r="CL308" s="1">
        <v>-2.5</v>
      </c>
      <c r="CM308" s="1">
        <v>50.3</v>
      </c>
      <c r="CN308" s="14">
        <v>-1.8000000000000114</v>
      </c>
      <c r="CO308" s="14">
        <v>66.200000000000188</v>
      </c>
    </row>
    <row r="309" spans="1:93">
      <c r="A309" s="1">
        <v>2014</v>
      </c>
      <c r="B309" s="1">
        <v>2</v>
      </c>
      <c r="C309" s="24">
        <v>41736</v>
      </c>
      <c r="D309" s="1">
        <v>221</v>
      </c>
      <c r="E309" s="1">
        <v>222.7</v>
      </c>
      <c r="F309" s="1">
        <v>221</v>
      </c>
      <c r="G309" s="1">
        <v>221.5</v>
      </c>
      <c r="H309" s="1">
        <v>100.44</v>
      </c>
      <c r="I309" s="1">
        <v>2</v>
      </c>
      <c r="N309" s="27">
        <v>1.6999999999999886</v>
      </c>
      <c r="O309" s="27">
        <v>227.3</v>
      </c>
      <c r="P309" s="27">
        <v>219.7</v>
      </c>
      <c r="Q309" s="27" t="s">
        <v>618</v>
      </c>
      <c r="R309" s="27" t="s">
        <v>618</v>
      </c>
      <c r="S309" s="27" t="s">
        <v>618</v>
      </c>
      <c r="T309" s="27" t="s">
        <v>618</v>
      </c>
      <c r="U309" s="27" t="s">
        <v>618</v>
      </c>
      <c r="V309" s="158">
        <v>0</v>
      </c>
      <c r="W309" s="27">
        <v>149.9</v>
      </c>
      <c r="X309" s="27">
        <v>149.9</v>
      </c>
      <c r="Y309" s="27">
        <v>0</v>
      </c>
      <c r="Z309" s="29">
        <v>100.47</v>
      </c>
      <c r="AA309" s="139">
        <v>1</v>
      </c>
      <c r="AB309" s="151">
        <v>8.4754212782929272E-3</v>
      </c>
      <c r="AC309" s="136" t="s">
        <v>253</v>
      </c>
      <c r="AD309" s="136">
        <v>11.1</v>
      </c>
      <c r="AE309" s="136" t="s">
        <v>618</v>
      </c>
      <c r="AF309" s="136" t="s">
        <v>618</v>
      </c>
      <c r="AG309" s="136">
        <v>0</v>
      </c>
      <c r="AH309" s="136">
        <v>62.2</v>
      </c>
      <c r="AI309" s="136">
        <v>-15.1</v>
      </c>
      <c r="AJ309" s="127">
        <v>223.5</v>
      </c>
      <c r="AK309" s="127">
        <v>223.8</v>
      </c>
      <c r="AL309" s="127">
        <v>221</v>
      </c>
      <c r="AM309" s="127">
        <v>221.6</v>
      </c>
      <c r="AN309" s="127">
        <v>226.32499999999999</v>
      </c>
      <c r="AO309" s="127">
        <v>0.5</v>
      </c>
      <c r="AP309" s="127" t="s">
        <v>618</v>
      </c>
      <c r="AQ309" s="14">
        <v>77.400000000000219</v>
      </c>
      <c r="AR309" s="127" t="s">
        <v>618</v>
      </c>
      <c r="AS309" s="14">
        <v>27.699999999998766</v>
      </c>
      <c r="AT309" s="1">
        <v>221.2</v>
      </c>
      <c r="AU309" s="1">
        <v>221.2</v>
      </c>
      <c r="AV309" s="1">
        <v>220.1</v>
      </c>
      <c r="AW309" s="1">
        <v>220.9</v>
      </c>
      <c r="AX309" s="1">
        <v>221.2</v>
      </c>
      <c r="AY309" s="1">
        <v>221.3</v>
      </c>
      <c r="AZ309" s="1">
        <v>220.1</v>
      </c>
      <c r="BA309" s="1">
        <v>220.5</v>
      </c>
      <c r="BR309" s="35"/>
      <c r="BS309" s="35"/>
      <c r="BV309" s="112"/>
      <c r="BW309" s="35"/>
      <c r="BZ309" s="35"/>
      <c r="CC309" s="112">
        <v>75</v>
      </c>
      <c r="CD309" s="1">
        <v>221.5</v>
      </c>
      <c r="CE309" s="1">
        <v>680</v>
      </c>
      <c r="CF309" s="1">
        <v>557</v>
      </c>
      <c r="CG309" s="1">
        <v>1.2208258527827649</v>
      </c>
      <c r="CH309">
        <v>103.08499999999999</v>
      </c>
      <c r="CI309">
        <v>14708</v>
      </c>
      <c r="CJ309" s="101">
        <v>1</v>
      </c>
      <c r="CK309" s="101">
        <v>-1</v>
      </c>
      <c r="CL309" s="1">
        <v>-0.5</v>
      </c>
      <c r="CM309" s="1">
        <v>49.8</v>
      </c>
      <c r="CN309" s="14" t="s">
        <v>618</v>
      </c>
      <c r="CO309" s="14">
        <v>66.200000000000188</v>
      </c>
    </row>
    <row r="310" spans="1:93">
      <c r="A310" s="1">
        <v>2014</v>
      </c>
      <c r="B310" s="1">
        <v>3</v>
      </c>
      <c r="C310" s="24">
        <v>41737</v>
      </c>
      <c r="D310" s="1">
        <v>220.7</v>
      </c>
      <c r="E310" s="1">
        <v>226</v>
      </c>
      <c r="F310" s="1">
        <v>220.5</v>
      </c>
      <c r="G310" s="1">
        <v>225.4</v>
      </c>
      <c r="H310" s="1">
        <v>102.56</v>
      </c>
      <c r="I310" s="1">
        <v>3</v>
      </c>
      <c r="N310" s="27">
        <v>5.5</v>
      </c>
      <c r="O310" s="27">
        <v>223.2</v>
      </c>
      <c r="P310" s="27">
        <v>219.8</v>
      </c>
      <c r="Q310" s="27" t="s">
        <v>618</v>
      </c>
      <c r="R310" s="27" t="s">
        <v>254</v>
      </c>
      <c r="S310" s="27" t="s">
        <v>618</v>
      </c>
      <c r="T310" s="27">
        <v>0.40000000000000568</v>
      </c>
      <c r="U310" s="27" t="s">
        <v>618</v>
      </c>
      <c r="V310" s="158">
        <v>0.40000000000000568</v>
      </c>
      <c r="W310" s="27">
        <v>150.30000000000001</v>
      </c>
      <c r="X310" s="27">
        <v>150.30000000000001</v>
      </c>
      <c r="Y310" s="27">
        <v>0</v>
      </c>
      <c r="Z310" s="29">
        <v>101.32</v>
      </c>
      <c r="AA310" s="139">
        <v>3.3</v>
      </c>
      <c r="AB310" s="151">
        <v>6.9210994660866554E-3</v>
      </c>
      <c r="AC310" s="136" t="s">
        <v>255</v>
      </c>
      <c r="AD310" s="136">
        <v>11</v>
      </c>
      <c r="AE310" s="136">
        <v>1.9000000000000057</v>
      </c>
      <c r="AF310" s="136" t="s">
        <v>618</v>
      </c>
      <c r="AG310" s="136">
        <v>1.9000000000000057</v>
      </c>
      <c r="AH310" s="136">
        <v>64.099999999999994</v>
      </c>
      <c r="AI310" s="136">
        <v>-13.2</v>
      </c>
      <c r="AJ310" s="127">
        <v>221.2</v>
      </c>
      <c r="AK310" s="127">
        <v>223.8</v>
      </c>
      <c r="AL310" s="127">
        <v>220.1</v>
      </c>
      <c r="AM310" s="127">
        <v>223.7</v>
      </c>
      <c r="AN310" s="127">
        <v>223.3</v>
      </c>
      <c r="AO310" s="127">
        <v>4.7000000000000171</v>
      </c>
      <c r="AP310" s="127">
        <v>-0.5000000000000171</v>
      </c>
      <c r="AQ310" s="14">
        <v>76.900000000000205</v>
      </c>
      <c r="AR310" s="127" t="s">
        <v>618</v>
      </c>
      <c r="AS310" s="14">
        <v>27.699999999998766</v>
      </c>
      <c r="AT310" s="1">
        <v>224.8</v>
      </c>
      <c r="AU310" s="1">
        <v>224.8</v>
      </c>
      <c r="AV310" s="1">
        <v>224.1</v>
      </c>
      <c r="AW310" s="1">
        <v>224.8</v>
      </c>
      <c r="AX310" s="1">
        <v>224.8</v>
      </c>
      <c r="AY310" s="1">
        <v>224.8</v>
      </c>
      <c r="AZ310" s="1">
        <v>224.1</v>
      </c>
      <c r="BA310" s="1">
        <v>224.2</v>
      </c>
      <c r="BR310" s="35"/>
      <c r="BS310" s="35"/>
      <c r="BV310" s="112"/>
      <c r="BW310" s="35"/>
      <c r="BZ310" s="35"/>
      <c r="CC310" s="112">
        <v>75</v>
      </c>
      <c r="CD310" s="1">
        <v>221.2</v>
      </c>
      <c r="CE310" s="1">
        <v>483</v>
      </c>
      <c r="CF310" s="1">
        <v>683</v>
      </c>
      <c r="CG310" s="1">
        <v>0.70717423133235724</v>
      </c>
      <c r="CH310">
        <v>101.88</v>
      </c>
      <c r="CI310">
        <v>14353</v>
      </c>
      <c r="CJ310" s="101">
        <v>-1</v>
      </c>
      <c r="CK310" s="101">
        <v>-1</v>
      </c>
      <c r="CL310" s="1" t="s">
        <v>618</v>
      </c>
      <c r="CM310" s="1">
        <v>49.8</v>
      </c>
      <c r="CN310" s="14" t="s">
        <v>618</v>
      </c>
      <c r="CO310" s="14">
        <v>66.200000000000188</v>
      </c>
    </row>
    <row r="311" spans="1:93">
      <c r="A311" s="1">
        <v>2014</v>
      </c>
      <c r="B311" s="1">
        <v>4</v>
      </c>
      <c r="C311" s="24">
        <v>41738</v>
      </c>
      <c r="D311" s="1">
        <v>223.6</v>
      </c>
      <c r="E311" s="1">
        <v>226.8</v>
      </c>
      <c r="F311" s="1">
        <v>220.6</v>
      </c>
      <c r="G311" s="1">
        <v>221.4</v>
      </c>
      <c r="H311" s="1">
        <v>103.6</v>
      </c>
      <c r="I311" s="1">
        <v>3</v>
      </c>
      <c r="N311" s="27">
        <v>6.2000000000000171</v>
      </c>
      <c r="O311" s="27">
        <v>230.9</v>
      </c>
      <c r="P311" s="27">
        <v>219.9</v>
      </c>
      <c r="Q311" s="27" t="s">
        <v>618</v>
      </c>
      <c r="R311" s="27" t="s">
        <v>618</v>
      </c>
      <c r="S311" s="27" t="s">
        <v>618</v>
      </c>
      <c r="T311" s="27" t="s">
        <v>618</v>
      </c>
      <c r="U311" s="27" t="s">
        <v>618</v>
      </c>
      <c r="V311" s="158">
        <v>0</v>
      </c>
      <c r="W311" s="27">
        <v>150.30000000000001</v>
      </c>
      <c r="X311" s="27">
        <v>150.30000000000001</v>
      </c>
      <c r="Y311" s="27">
        <v>0</v>
      </c>
      <c r="Z311" s="29">
        <v>102.19</v>
      </c>
      <c r="AA311" s="139">
        <v>3.7</v>
      </c>
      <c r="AB311" s="151">
        <v>2.1107128634010319E-2</v>
      </c>
      <c r="AC311" s="136" t="s">
        <v>253</v>
      </c>
      <c r="AD311" s="136">
        <v>11.2</v>
      </c>
      <c r="AE311" s="136" t="s">
        <v>618</v>
      </c>
      <c r="AF311" s="136" t="s">
        <v>618</v>
      </c>
      <c r="AG311" s="136">
        <v>0</v>
      </c>
      <c r="AH311" s="136">
        <v>64.099999999999994</v>
      </c>
      <c r="AI311" s="136">
        <v>-13.2</v>
      </c>
      <c r="AJ311" s="127">
        <v>224.8</v>
      </c>
      <c r="AK311" s="127">
        <v>226.8</v>
      </c>
      <c r="AL311" s="127">
        <v>223.6</v>
      </c>
      <c r="AM311" s="127">
        <v>226.1</v>
      </c>
      <c r="AN311" s="127">
        <v>223.97499999999999</v>
      </c>
      <c r="AO311" s="127">
        <v>2.1999999999999886</v>
      </c>
      <c r="AP311" s="127" t="s">
        <v>618</v>
      </c>
      <c r="AQ311" s="14">
        <v>76.900000000000205</v>
      </c>
      <c r="AR311" s="127" t="s">
        <v>618</v>
      </c>
      <c r="AS311" s="14">
        <v>27.699999999998766</v>
      </c>
      <c r="AT311" s="1">
        <v>220.6</v>
      </c>
      <c r="AU311" s="1">
        <v>221.5</v>
      </c>
      <c r="AV311" s="1">
        <v>220.3</v>
      </c>
      <c r="AW311" s="1">
        <v>221.2</v>
      </c>
      <c r="AX311" s="1">
        <v>220.6</v>
      </c>
      <c r="AY311" s="1">
        <v>221.5</v>
      </c>
      <c r="AZ311" s="1">
        <v>220.3</v>
      </c>
      <c r="BA311" s="1">
        <v>221.3</v>
      </c>
      <c r="BR311" s="35"/>
      <c r="BS311" s="35"/>
      <c r="BV311" s="112"/>
      <c r="BW311" s="35"/>
      <c r="BZ311" s="35"/>
      <c r="CC311" s="112">
        <v>75</v>
      </c>
      <c r="CD311" s="1">
        <v>224.7</v>
      </c>
      <c r="CE311" s="1">
        <v>690</v>
      </c>
      <c r="CF311" s="1">
        <v>485</v>
      </c>
      <c r="CG311" s="1">
        <v>1.4226804123711341</v>
      </c>
      <c r="CH311">
        <v>101.995</v>
      </c>
      <c r="CI311">
        <v>14507</v>
      </c>
      <c r="CJ311" s="101">
        <v>-1</v>
      </c>
      <c r="CK311" s="101">
        <v>-1</v>
      </c>
      <c r="CL311" s="1">
        <v>-2</v>
      </c>
      <c r="CM311" s="1">
        <v>47.8</v>
      </c>
      <c r="CN311" s="14" t="s">
        <v>618</v>
      </c>
      <c r="CO311" s="14">
        <v>66.200000000000188</v>
      </c>
    </row>
    <row r="312" spans="1:93">
      <c r="A312" s="1">
        <v>2014</v>
      </c>
      <c r="B312" s="1">
        <v>5</v>
      </c>
      <c r="C312" s="24">
        <v>41739</v>
      </c>
      <c r="D312" s="1">
        <v>222.6</v>
      </c>
      <c r="E312" s="1">
        <v>223.2</v>
      </c>
      <c r="F312" s="1">
        <v>212.4</v>
      </c>
      <c r="G312" s="1">
        <v>215.5</v>
      </c>
      <c r="H312" s="1">
        <v>103.4</v>
      </c>
      <c r="I312" s="1">
        <v>4</v>
      </c>
      <c r="N312" s="27">
        <v>10.8</v>
      </c>
      <c r="O312" s="27">
        <v>227.6</v>
      </c>
      <c r="P312" s="27">
        <v>215.2</v>
      </c>
      <c r="Q312" s="27" t="s">
        <v>618</v>
      </c>
      <c r="R312" s="27" t="s">
        <v>618</v>
      </c>
      <c r="S312" s="27" t="s">
        <v>252</v>
      </c>
      <c r="T312" s="27" t="s">
        <v>618</v>
      </c>
      <c r="U312" s="27">
        <v>1</v>
      </c>
      <c r="V312" s="158">
        <v>1</v>
      </c>
      <c r="W312" s="27">
        <v>151.30000000000001</v>
      </c>
      <c r="X312" s="27">
        <v>151.30000000000001</v>
      </c>
      <c r="Y312" s="27">
        <v>0</v>
      </c>
      <c r="Z312" s="29">
        <v>103.63</v>
      </c>
      <c r="AA312" s="139">
        <v>6.5</v>
      </c>
      <c r="AB312" s="151">
        <v>1.0140405616224646E-2</v>
      </c>
      <c r="AC312" s="136" t="s">
        <v>253</v>
      </c>
      <c r="AD312" s="136">
        <v>11</v>
      </c>
      <c r="AE312" s="136" t="s">
        <v>618</v>
      </c>
      <c r="AF312" s="136">
        <v>4.7000000000000171</v>
      </c>
      <c r="AG312" s="136">
        <v>4.7000000000000171</v>
      </c>
      <c r="AH312" s="136">
        <v>68.8</v>
      </c>
      <c r="AI312" s="136">
        <v>-8.4999999999999716</v>
      </c>
      <c r="AJ312" s="127">
        <v>220.6</v>
      </c>
      <c r="AK312" s="127">
        <v>223.2</v>
      </c>
      <c r="AL312" s="127">
        <v>220.3</v>
      </c>
      <c r="AM312" s="127">
        <v>220.6</v>
      </c>
      <c r="AN312" s="127">
        <v>223</v>
      </c>
      <c r="AO312" s="127">
        <v>7.0999999999999943</v>
      </c>
      <c r="AP312" s="127" t="s">
        <v>618</v>
      </c>
      <c r="AQ312" s="14">
        <v>76.900000000000205</v>
      </c>
      <c r="AR312" s="127">
        <v>5.8000000000000114</v>
      </c>
      <c r="AS312" s="14">
        <v>33.499999999998778</v>
      </c>
      <c r="AT312" s="1">
        <v>215.6</v>
      </c>
      <c r="AU312" s="1">
        <v>216</v>
      </c>
      <c r="AV312" s="1">
        <v>215.1</v>
      </c>
      <c r="AW312" s="1">
        <v>215.5</v>
      </c>
      <c r="AX312" s="1">
        <v>215.6</v>
      </c>
      <c r="AY312" s="1">
        <v>216.5</v>
      </c>
      <c r="AZ312" s="1">
        <v>215</v>
      </c>
      <c r="BA312" s="1">
        <v>215.9</v>
      </c>
      <c r="BR312" s="35"/>
      <c r="BS312" s="35"/>
      <c r="BV312" s="112"/>
      <c r="BW312" s="35"/>
      <c r="BZ312" s="35"/>
      <c r="CC312" s="112">
        <v>75</v>
      </c>
      <c r="CD312" s="1">
        <v>222.2</v>
      </c>
      <c r="CE312" s="1">
        <v>683</v>
      </c>
      <c r="CF312" s="1">
        <v>655</v>
      </c>
      <c r="CG312" s="1">
        <v>1.0427480916030534</v>
      </c>
      <c r="CH312">
        <v>101.44499999999999</v>
      </c>
      <c r="CI312">
        <v>14017</v>
      </c>
      <c r="CJ312" s="101">
        <v>-1</v>
      </c>
      <c r="CK312" s="101">
        <v>-1</v>
      </c>
      <c r="CL312" s="1">
        <v>1.4000000000000057</v>
      </c>
      <c r="CM312" s="1">
        <v>49.2</v>
      </c>
      <c r="CN312" s="14" t="s">
        <v>618</v>
      </c>
      <c r="CO312" s="14">
        <v>66.200000000000188</v>
      </c>
    </row>
    <row r="313" spans="1:93">
      <c r="A313" s="1">
        <v>2014</v>
      </c>
      <c r="B313" s="1">
        <v>6</v>
      </c>
      <c r="C313" s="24">
        <v>41740</v>
      </c>
      <c r="D313" s="1">
        <v>214.2</v>
      </c>
      <c r="E313" s="1">
        <v>217.9</v>
      </c>
      <c r="F313" s="1">
        <v>212.5</v>
      </c>
      <c r="G313" s="1">
        <v>213.7</v>
      </c>
      <c r="H313" s="1">
        <v>103.74</v>
      </c>
      <c r="I313" s="1">
        <v>4</v>
      </c>
      <c r="N313" s="27">
        <v>5.4000000000000057</v>
      </c>
      <c r="O313" s="27">
        <v>226.3</v>
      </c>
      <c r="P313" s="27">
        <v>204.7</v>
      </c>
      <c r="Q313" s="27" t="s">
        <v>618</v>
      </c>
      <c r="R313" s="27" t="s">
        <v>618</v>
      </c>
      <c r="S313" s="27" t="s">
        <v>618</v>
      </c>
      <c r="T313" s="27" t="s">
        <v>618</v>
      </c>
      <c r="U313" s="27" t="s">
        <v>618</v>
      </c>
      <c r="V313" s="158">
        <v>0</v>
      </c>
      <c r="W313" s="27">
        <v>151.30000000000001</v>
      </c>
      <c r="X313" s="27">
        <v>151.30000000000001</v>
      </c>
      <c r="Y313" s="27">
        <v>0</v>
      </c>
      <c r="Z313" s="29">
        <v>103.12</v>
      </c>
      <c r="AA313" s="139">
        <v>3.2</v>
      </c>
      <c r="AB313" s="151">
        <v>1.9305019305018156E-3</v>
      </c>
      <c r="AC313" s="136">
        <v>0</v>
      </c>
      <c r="AD313" s="136">
        <v>10.7</v>
      </c>
      <c r="AE313" s="136" t="s">
        <v>618</v>
      </c>
      <c r="AF313" s="136" t="s">
        <v>618</v>
      </c>
      <c r="AG313" s="136">
        <v>0</v>
      </c>
      <c r="AH313" s="136">
        <v>68.8</v>
      </c>
      <c r="AI313" s="136">
        <v>-8.4999999999999716</v>
      </c>
      <c r="AJ313" s="127">
        <v>215.6</v>
      </c>
      <c r="AK313" s="127">
        <v>216.5</v>
      </c>
      <c r="AL313" s="127">
        <v>213.1</v>
      </c>
      <c r="AM313" s="127">
        <v>215.4</v>
      </c>
      <c r="AN313" s="127">
        <v>221.45</v>
      </c>
      <c r="AO313" s="127">
        <v>0.5</v>
      </c>
      <c r="AP313" s="127">
        <v>-3.8</v>
      </c>
      <c r="AQ313" s="14">
        <v>73.100000000000207</v>
      </c>
      <c r="AR313" s="127">
        <v>-0.20000000000001705</v>
      </c>
      <c r="AS313" s="14">
        <v>33.299999999998761</v>
      </c>
      <c r="AT313" s="1">
        <v>213.5</v>
      </c>
      <c r="AU313" s="1">
        <v>213.8</v>
      </c>
      <c r="AV313" s="1">
        <v>212.9</v>
      </c>
      <c r="AW313" s="1">
        <v>213.4</v>
      </c>
      <c r="AX313" s="1">
        <v>213.5</v>
      </c>
      <c r="AY313" s="1">
        <v>214.4</v>
      </c>
      <c r="AZ313" s="1">
        <v>212.9</v>
      </c>
      <c r="BA313" s="1">
        <v>214.1</v>
      </c>
      <c r="BR313" s="35"/>
      <c r="BS313" s="35"/>
      <c r="BV313" s="112"/>
      <c r="BW313" s="35"/>
      <c r="BZ313" s="35"/>
      <c r="CC313" s="112">
        <v>75</v>
      </c>
      <c r="CD313" s="35">
        <v>222.2</v>
      </c>
      <c r="CE313" s="35">
        <v>683</v>
      </c>
      <c r="CF313" s="35">
        <v>655</v>
      </c>
      <c r="CG313" s="35">
        <v>1.0427480916030534</v>
      </c>
      <c r="CH313">
        <v>101.6215</v>
      </c>
      <c r="CI313">
        <v>13887</v>
      </c>
      <c r="CJ313" s="101">
        <v>-1</v>
      </c>
      <c r="CK313" s="101">
        <v>-1</v>
      </c>
      <c r="CL313" s="1">
        <v>0.5</v>
      </c>
      <c r="CM313" s="1">
        <v>49.7</v>
      </c>
      <c r="CN313" s="14" t="s">
        <v>618</v>
      </c>
      <c r="CO313" s="14">
        <v>66.200000000000188</v>
      </c>
    </row>
    <row r="314" spans="1:93">
      <c r="A314" s="1">
        <v>2014</v>
      </c>
      <c r="B314" s="1">
        <v>2</v>
      </c>
      <c r="C314" s="24">
        <v>41743</v>
      </c>
      <c r="D314" s="1">
        <v>213</v>
      </c>
      <c r="E314" s="1">
        <v>216.7</v>
      </c>
      <c r="F314" s="1">
        <v>212.1</v>
      </c>
      <c r="G314" s="1">
        <v>214</v>
      </c>
      <c r="H314" s="1">
        <v>104.05</v>
      </c>
      <c r="I314" s="1">
        <v>4</v>
      </c>
      <c r="N314" s="27">
        <v>4.5999999999999943</v>
      </c>
      <c r="O314" s="27">
        <v>219.1</v>
      </c>
      <c r="P314" s="27">
        <v>208.3</v>
      </c>
      <c r="Q314" s="27" t="s">
        <v>618</v>
      </c>
      <c r="R314" s="27" t="s">
        <v>618</v>
      </c>
      <c r="S314" s="27" t="s">
        <v>618</v>
      </c>
      <c r="T314" s="27" t="s">
        <v>618</v>
      </c>
      <c r="U314" s="27" t="s">
        <v>618</v>
      </c>
      <c r="V314" s="158">
        <v>0</v>
      </c>
      <c r="W314" s="27">
        <v>151.30000000000001</v>
      </c>
      <c r="X314" s="27">
        <v>151.30000000000001</v>
      </c>
      <c r="Y314" s="27">
        <v>0</v>
      </c>
      <c r="Z314" s="29">
        <v>104.41</v>
      </c>
      <c r="AA314" s="139">
        <v>2.8</v>
      </c>
      <c r="AB314" s="151">
        <v>3.2882011605415151E-3</v>
      </c>
      <c r="AC314" s="136" t="s">
        <v>253</v>
      </c>
      <c r="AD314" s="136">
        <v>10.6</v>
      </c>
      <c r="AE314" s="136" t="s">
        <v>618</v>
      </c>
      <c r="AF314" s="136" t="s">
        <v>618</v>
      </c>
      <c r="AG314" s="136">
        <v>0</v>
      </c>
      <c r="AH314" s="136">
        <v>68.8</v>
      </c>
      <c r="AI314" s="136">
        <v>-8.4999999999999716</v>
      </c>
      <c r="AJ314" s="127">
        <v>213.5</v>
      </c>
      <c r="AK314" s="127">
        <v>214.4</v>
      </c>
      <c r="AL314" s="127">
        <v>212.1</v>
      </c>
      <c r="AM314" s="127">
        <v>212.4</v>
      </c>
      <c r="AN314" s="127">
        <v>218.625</v>
      </c>
      <c r="AO314" s="127">
        <v>1</v>
      </c>
      <c r="AP314" s="127">
        <v>-0.60000000000001141</v>
      </c>
      <c r="AQ314" s="14">
        <v>72.500000000000199</v>
      </c>
      <c r="AR314" s="127" t="s">
        <v>618</v>
      </c>
      <c r="AS314" s="14">
        <v>33.299999999998761</v>
      </c>
      <c r="AT314" s="1">
        <v>213.7</v>
      </c>
      <c r="AU314" s="1">
        <v>214.4</v>
      </c>
      <c r="AV314" s="1">
        <v>213.5</v>
      </c>
      <c r="AW314" s="1">
        <v>214.3</v>
      </c>
      <c r="AX314" s="1">
        <v>213.7</v>
      </c>
      <c r="AY314" s="1">
        <v>214.9</v>
      </c>
      <c r="AZ314" s="1">
        <v>213.5</v>
      </c>
      <c r="BA314" s="1">
        <v>214.8</v>
      </c>
      <c r="BR314" s="35"/>
      <c r="BS314" s="35"/>
      <c r="BV314" s="112"/>
      <c r="BW314" s="35"/>
      <c r="BZ314" s="35"/>
      <c r="CC314" s="112">
        <v>75</v>
      </c>
      <c r="CD314" s="1">
        <v>213.2</v>
      </c>
      <c r="CE314" s="1">
        <v>967</v>
      </c>
      <c r="CF314" s="1">
        <v>418</v>
      </c>
      <c r="CG314" s="1">
        <v>2.3133971291866029</v>
      </c>
      <c r="CH314">
        <v>101.89400000000001</v>
      </c>
      <c r="CI314">
        <v>14091</v>
      </c>
      <c r="CJ314" s="101">
        <v>-1</v>
      </c>
      <c r="CK314" s="101">
        <v>-1</v>
      </c>
      <c r="CL314" s="1">
        <v>-0.40000000000000568</v>
      </c>
      <c r="CM314" s="1">
        <v>49.3</v>
      </c>
      <c r="CN314" s="14" t="s">
        <v>618</v>
      </c>
      <c r="CO314" s="14">
        <v>66.200000000000188</v>
      </c>
    </row>
    <row r="315" spans="1:93">
      <c r="A315" s="1">
        <v>2014</v>
      </c>
      <c r="B315" s="1">
        <v>3</v>
      </c>
      <c r="C315" s="24">
        <v>41744</v>
      </c>
      <c r="D315" s="1">
        <v>214.1</v>
      </c>
      <c r="E315" s="1">
        <v>216</v>
      </c>
      <c r="F315" s="1">
        <v>214</v>
      </c>
      <c r="G315" s="1">
        <v>215.5</v>
      </c>
      <c r="H315" s="1">
        <v>103.75</v>
      </c>
      <c r="I315" s="1">
        <v>4</v>
      </c>
      <c r="N315" s="27">
        <v>2</v>
      </c>
      <c r="O315" s="27">
        <v>218.6</v>
      </c>
      <c r="P315" s="27">
        <v>209.4</v>
      </c>
      <c r="Q315" s="27" t="s">
        <v>618</v>
      </c>
      <c r="R315" s="27" t="s">
        <v>618</v>
      </c>
      <c r="S315" s="27" t="s">
        <v>618</v>
      </c>
      <c r="T315" s="27" t="s">
        <v>618</v>
      </c>
      <c r="U315" s="27" t="s">
        <v>618</v>
      </c>
      <c r="V315" s="158">
        <v>0</v>
      </c>
      <c r="W315" s="27">
        <v>151.30000000000001</v>
      </c>
      <c r="X315" s="27">
        <v>151.30000000000001</v>
      </c>
      <c r="Y315" s="27">
        <v>0</v>
      </c>
      <c r="Z315" s="29">
        <v>103.16</v>
      </c>
      <c r="AA315" s="139">
        <v>1.2</v>
      </c>
      <c r="AB315" s="151">
        <v>2.9882398303451296E-3</v>
      </c>
      <c r="AC315" s="136">
        <v>0</v>
      </c>
      <c r="AD315" s="136">
        <v>10.7</v>
      </c>
      <c r="AE315" s="136" t="s">
        <v>618</v>
      </c>
      <c r="AF315" s="136" t="s">
        <v>618</v>
      </c>
      <c r="AG315" s="136">
        <v>0</v>
      </c>
      <c r="AH315" s="136">
        <v>68.8</v>
      </c>
      <c r="AI315" s="136">
        <v>-8.4999999999999716</v>
      </c>
      <c r="AJ315" s="127">
        <v>213.7</v>
      </c>
      <c r="AK315" s="127">
        <v>215.9</v>
      </c>
      <c r="AL315" s="127">
        <v>213.5</v>
      </c>
      <c r="AM315" s="127">
        <v>215.6</v>
      </c>
      <c r="AN315" s="127">
        <v>216</v>
      </c>
      <c r="AO315" s="127">
        <v>1.4000000000000057</v>
      </c>
      <c r="AP315" s="127" t="s">
        <v>618</v>
      </c>
      <c r="AQ315" s="14">
        <v>72.500000000000199</v>
      </c>
      <c r="AR315" s="127" t="s">
        <v>618</v>
      </c>
      <c r="AS315" s="14">
        <v>33.299999999998761</v>
      </c>
      <c r="AT315" s="1">
        <v>215</v>
      </c>
      <c r="AU315" s="1">
        <v>215.7</v>
      </c>
      <c r="AV315" s="1">
        <v>214.1</v>
      </c>
      <c r="AW315" s="1">
        <v>215.4</v>
      </c>
      <c r="AX315" s="1">
        <v>215</v>
      </c>
      <c r="AY315" s="1">
        <v>216.7</v>
      </c>
      <c r="AZ315" s="1">
        <v>214.1</v>
      </c>
      <c r="BA315" s="1">
        <v>216.6</v>
      </c>
      <c r="BR315" s="35"/>
      <c r="BS315" s="35"/>
      <c r="BV315" s="112"/>
      <c r="BW315" s="35"/>
      <c r="BZ315" s="35"/>
      <c r="CC315" s="112">
        <v>75</v>
      </c>
      <c r="CD315" s="1">
        <v>215.3</v>
      </c>
      <c r="CE315" s="1">
        <v>917</v>
      </c>
      <c r="CF315" s="1">
        <v>511</v>
      </c>
      <c r="CG315" s="1">
        <v>1.7945205479452055</v>
      </c>
      <c r="CH315">
        <v>101.878</v>
      </c>
      <c r="CI315">
        <v>14106</v>
      </c>
      <c r="CJ315" s="101">
        <v>-1</v>
      </c>
      <c r="CK315" s="101">
        <v>-1</v>
      </c>
      <c r="CL315" s="1">
        <v>-0.30000000000001137</v>
      </c>
      <c r="CM315" s="1">
        <v>49</v>
      </c>
      <c r="CN315" s="14" t="s">
        <v>618</v>
      </c>
      <c r="CO315" s="14">
        <v>66.200000000000188</v>
      </c>
    </row>
    <row r="316" spans="1:93">
      <c r="A316" s="1">
        <v>2014</v>
      </c>
      <c r="B316" s="1">
        <v>4</v>
      </c>
      <c r="C316" s="24">
        <v>41745</v>
      </c>
      <c r="D316" s="1">
        <v>215.3</v>
      </c>
      <c r="E316" s="1">
        <v>220.4</v>
      </c>
      <c r="F316" s="1">
        <v>215.1</v>
      </c>
      <c r="G316" s="1">
        <v>218</v>
      </c>
      <c r="H316" s="1">
        <v>103.03</v>
      </c>
      <c r="I316" s="1">
        <v>5</v>
      </c>
      <c r="N316" s="27">
        <v>5.3000000000000114</v>
      </c>
      <c r="O316" s="27">
        <v>217.5</v>
      </c>
      <c r="P316" s="27">
        <v>213.5</v>
      </c>
      <c r="Q316" s="27" t="s">
        <v>618</v>
      </c>
      <c r="R316" s="27" t="s">
        <v>254</v>
      </c>
      <c r="S316" s="27" t="s">
        <v>618</v>
      </c>
      <c r="T316" s="27">
        <v>9.9999999999994316E-2</v>
      </c>
      <c r="U316" s="27" t="s">
        <v>618</v>
      </c>
      <c r="V316" s="158">
        <v>9.9999999999994316E-2</v>
      </c>
      <c r="W316" s="27">
        <v>151.4</v>
      </c>
      <c r="X316" s="27">
        <v>151.4</v>
      </c>
      <c r="Y316" s="27">
        <v>0</v>
      </c>
      <c r="Z316" s="29">
        <v>103.77</v>
      </c>
      <c r="AA316" s="139">
        <v>3.2</v>
      </c>
      <c r="AB316" s="151">
        <v>2.8832292167226825E-3</v>
      </c>
      <c r="AC316" s="136">
        <v>0</v>
      </c>
      <c r="AD316" s="136">
        <v>10.7</v>
      </c>
      <c r="AE316" s="136" t="s">
        <v>618</v>
      </c>
      <c r="AF316" s="136" t="s">
        <v>618</v>
      </c>
      <c r="AG316" s="136">
        <v>0</v>
      </c>
      <c r="AH316" s="136">
        <v>68.8</v>
      </c>
      <c r="AI316" s="136">
        <v>-8.4999999999999716</v>
      </c>
      <c r="AJ316" s="127">
        <v>215</v>
      </c>
      <c r="AK316" s="127">
        <v>217.2</v>
      </c>
      <c r="AL316" s="127">
        <v>214.1</v>
      </c>
      <c r="AM316" s="127">
        <v>216.1</v>
      </c>
      <c r="AN316" s="127">
        <v>214.875</v>
      </c>
      <c r="AO316" s="127">
        <v>2.6999999999999886</v>
      </c>
      <c r="AP316" s="127">
        <v>0.1000000000000057</v>
      </c>
      <c r="AQ316" s="14">
        <v>72.600000000000207</v>
      </c>
      <c r="AR316" s="127" t="s">
        <v>618</v>
      </c>
      <c r="AS316" s="14">
        <v>33.299999999998761</v>
      </c>
      <c r="AT316" s="1">
        <v>218.2</v>
      </c>
      <c r="AU316" s="1">
        <v>218.9</v>
      </c>
      <c r="AV316" s="1">
        <v>218</v>
      </c>
      <c r="AW316" s="1">
        <v>218.9</v>
      </c>
      <c r="AX316" s="1">
        <v>218.2</v>
      </c>
      <c r="AY316" s="1">
        <v>219.4</v>
      </c>
      <c r="AZ316" s="1">
        <v>218</v>
      </c>
      <c r="BA316" s="1">
        <v>218.5</v>
      </c>
      <c r="BR316" s="35"/>
      <c r="BS316" s="35"/>
      <c r="BV316" s="112"/>
      <c r="BW316" s="35"/>
      <c r="BZ316" s="35"/>
      <c r="CC316" s="112">
        <v>75</v>
      </c>
      <c r="CD316" s="1">
        <v>216.6</v>
      </c>
      <c r="CE316" s="1">
        <v>942</v>
      </c>
      <c r="CF316" s="1">
        <v>574</v>
      </c>
      <c r="CG316" s="1">
        <v>1.6411149825783973</v>
      </c>
      <c r="CH316">
        <v>102.2435</v>
      </c>
      <c r="CI316">
        <v>14466</v>
      </c>
      <c r="CJ316" s="101">
        <v>-1</v>
      </c>
      <c r="CK316" s="101">
        <v>-1</v>
      </c>
      <c r="CL316" s="1">
        <v>0.59999999999999432</v>
      </c>
      <c r="CM316" s="1">
        <v>49.6</v>
      </c>
      <c r="CN316" s="14" t="s">
        <v>618</v>
      </c>
      <c r="CO316" s="14">
        <v>66.200000000000188</v>
      </c>
    </row>
    <row r="317" spans="1:93">
      <c r="A317" s="1">
        <v>2014</v>
      </c>
      <c r="B317" s="1">
        <v>5</v>
      </c>
      <c r="C317" s="24">
        <v>41746</v>
      </c>
      <c r="D317" s="1">
        <v>217.6</v>
      </c>
      <c r="E317" s="1">
        <v>219.2</v>
      </c>
      <c r="F317" s="1">
        <v>214.5</v>
      </c>
      <c r="G317" s="1">
        <v>215.3</v>
      </c>
      <c r="H317" s="1">
        <v>103.37</v>
      </c>
      <c r="I317" s="1">
        <v>5</v>
      </c>
      <c r="N317" s="27">
        <v>4.6999999999999886</v>
      </c>
      <c r="O317" s="27">
        <v>223.3</v>
      </c>
      <c r="P317" s="27">
        <v>212.7</v>
      </c>
      <c r="Q317" s="27" t="s">
        <v>618</v>
      </c>
      <c r="R317" s="27" t="s">
        <v>618</v>
      </c>
      <c r="S317" s="27" t="s">
        <v>618</v>
      </c>
      <c r="T317" s="27" t="s">
        <v>618</v>
      </c>
      <c r="U317" s="27" t="s">
        <v>618</v>
      </c>
      <c r="V317" s="158">
        <v>0</v>
      </c>
      <c r="W317" s="27">
        <v>151.4</v>
      </c>
      <c r="X317" s="27">
        <v>151.4</v>
      </c>
      <c r="Y317" s="27">
        <v>0</v>
      </c>
      <c r="Z317" s="29">
        <v>103.21</v>
      </c>
      <c r="AA317" s="139">
        <v>2.8</v>
      </c>
      <c r="AB317" s="151">
        <v>6.9397590361445216E-3</v>
      </c>
      <c r="AC317" s="136" t="s">
        <v>255</v>
      </c>
      <c r="AD317" s="136">
        <v>10.9</v>
      </c>
      <c r="AE317" s="136" t="s">
        <v>618</v>
      </c>
      <c r="AF317" s="136" t="s">
        <v>618</v>
      </c>
      <c r="AG317" s="136">
        <v>0</v>
      </c>
      <c r="AH317" s="136">
        <v>68.8</v>
      </c>
      <c r="AI317" s="136">
        <v>-8.4999999999999716</v>
      </c>
      <c r="AJ317" s="127">
        <v>218.2</v>
      </c>
      <c r="AK317" s="127">
        <v>219.4</v>
      </c>
      <c r="AL317" s="127">
        <v>216</v>
      </c>
      <c r="AM317" s="127">
        <v>216.1</v>
      </c>
      <c r="AN317" s="127">
        <v>215.05</v>
      </c>
      <c r="AO317" s="127">
        <v>2.2999999999999829</v>
      </c>
      <c r="AP317" s="127" t="s">
        <v>618</v>
      </c>
      <c r="AQ317" s="14">
        <v>72.600000000000207</v>
      </c>
      <c r="AR317" s="127" t="s">
        <v>618</v>
      </c>
      <c r="AS317" s="14">
        <v>33.299999999998761</v>
      </c>
      <c r="AT317" s="1">
        <v>214.2</v>
      </c>
      <c r="AU317" s="1">
        <v>214.3</v>
      </c>
      <c r="AV317" s="1">
        <v>213.3</v>
      </c>
      <c r="AW317" s="1">
        <v>213.5</v>
      </c>
      <c r="AX317" s="1">
        <v>214.2</v>
      </c>
      <c r="AY317" s="1">
        <v>214.3</v>
      </c>
      <c r="AZ317" s="1">
        <v>212.2</v>
      </c>
      <c r="BA317" s="1">
        <v>212.5</v>
      </c>
      <c r="BR317" s="35"/>
      <c r="BS317" s="35"/>
      <c r="BV317" s="112"/>
      <c r="BW317" s="35"/>
      <c r="BZ317" s="35"/>
      <c r="CC317" s="112">
        <v>75</v>
      </c>
      <c r="CD317" s="1">
        <v>218.4</v>
      </c>
      <c r="CE317" s="1">
        <v>432</v>
      </c>
      <c r="CF317" s="1">
        <v>535</v>
      </c>
      <c r="CG317" s="1">
        <v>0.80747663551401871</v>
      </c>
      <c r="CH317">
        <v>102.3995</v>
      </c>
      <c r="CI317">
        <v>14490</v>
      </c>
      <c r="CJ317" s="101">
        <v>-1</v>
      </c>
      <c r="CK317" s="101">
        <v>-1</v>
      </c>
      <c r="CL317" s="1">
        <v>1.5999999999999943</v>
      </c>
      <c r="CM317" s="1">
        <v>51.2</v>
      </c>
      <c r="CN317" s="14" t="s">
        <v>618</v>
      </c>
      <c r="CO317" s="14">
        <v>66.200000000000188</v>
      </c>
    </row>
    <row r="318" spans="1:93">
      <c r="A318" s="1">
        <v>2014</v>
      </c>
      <c r="B318" s="1">
        <v>6</v>
      </c>
      <c r="C318" s="24">
        <v>41747</v>
      </c>
      <c r="D318" s="1">
        <v>212.6</v>
      </c>
      <c r="E318" s="1">
        <v>213.9</v>
      </c>
      <c r="F318" s="1">
        <v>205.1</v>
      </c>
      <c r="G318" s="1">
        <v>206.4</v>
      </c>
      <c r="H318" s="1">
        <v>103.37</v>
      </c>
      <c r="I318" s="1">
        <v>6</v>
      </c>
      <c r="N318" s="27">
        <v>8.8000000000000114</v>
      </c>
      <c r="O318" s="27">
        <v>220</v>
      </c>
      <c r="P318" s="27">
        <v>210.6</v>
      </c>
      <c r="Q318" s="27" t="s">
        <v>618</v>
      </c>
      <c r="R318" s="27" t="s">
        <v>618</v>
      </c>
      <c r="S318" s="27" t="s">
        <v>252</v>
      </c>
      <c r="T318" s="27" t="s">
        <v>618</v>
      </c>
      <c r="U318" s="27">
        <v>5.8000000000000114</v>
      </c>
      <c r="V318" s="158">
        <v>5.8000000000000114</v>
      </c>
      <c r="W318" s="27">
        <v>157.19999999999999</v>
      </c>
      <c r="X318" s="27">
        <v>157.19999999999999</v>
      </c>
      <c r="Y318" s="27">
        <v>0</v>
      </c>
      <c r="Z318" s="29">
        <v>103.37</v>
      </c>
      <c r="AA318" s="139">
        <v>5.3</v>
      </c>
      <c r="AB318" s="151">
        <v>3.3000097059108224E-3</v>
      </c>
      <c r="AC318" s="136" t="s">
        <v>253</v>
      </c>
      <c r="AD318" s="136">
        <v>10.7</v>
      </c>
      <c r="AE318" s="136" t="s">
        <v>618</v>
      </c>
      <c r="AF318" s="136">
        <v>4.9999999999999716</v>
      </c>
      <c r="AG318" s="136">
        <v>4.9999999999999716</v>
      </c>
      <c r="AH318" s="136">
        <v>73.8</v>
      </c>
      <c r="AI318" s="136">
        <v>-3.5</v>
      </c>
      <c r="AJ318" s="127">
        <v>214.2</v>
      </c>
      <c r="AK318" s="127">
        <v>214.3</v>
      </c>
      <c r="AL318" s="127">
        <v>212.2</v>
      </c>
      <c r="AM318" s="127">
        <v>213.6</v>
      </c>
      <c r="AN318" s="127">
        <v>215.35</v>
      </c>
      <c r="AO318" s="127">
        <v>6.1999999999999886</v>
      </c>
      <c r="AP318" s="127" t="s">
        <v>618</v>
      </c>
      <c r="AQ318" s="14">
        <v>72.600000000000207</v>
      </c>
      <c r="AR318" s="127">
        <v>7.0999999999999659</v>
      </c>
      <c r="AS318" s="14">
        <v>40.399999999998727</v>
      </c>
      <c r="AT318" s="1">
        <v>206.6</v>
      </c>
      <c r="AU318" s="1">
        <v>206.8</v>
      </c>
      <c r="AV318" s="1">
        <v>204.4</v>
      </c>
      <c r="AW318" s="1">
        <v>205</v>
      </c>
      <c r="AX318" s="1">
        <v>206.6</v>
      </c>
      <c r="AY318" s="1">
        <v>206.8</v>
      </c>
      <c r="AZ318" s="1">
        <v>203.9</v>
      </c>
      <c r="BA318" s="1">
        <v>204.8</v>
      </c>
      <c r="BR318" s="35"/>
      <c r="BS318" s="35"/>
      <c r="BV318" s="112"/>
      <c r="BW318" s="35"/>
      <c r="BZ318" s="35"/>
      <c r="CC318" s="112">
        <v>75</v>
      </c>
      <c r="CD318" s="1">
        <v>213.2</v>
      </c>
      <c r="CE318" s="1">
        <v>264</v>
      </c>
      <c r="CF318" s="1">
        <v>560</v>
      </c>
      <c r="CG318" s="1">
        <v>0.47142857142857142</v>
      </c>
      <c r="CH318">
        <v>102.434</v>
      </c>
      <c r="CI318">
        <v>14516</v>
      </c>
      <c r="CJ318" s="101">
        <v>-1</v>
      </c>
      <c r="CK318" s="101">
        <v>1</v>
      </c>
      <c r="CL318" s="1">
        <v>1.7999999999999829</v>
      </c>
      <c r="CM318" s="1">
        <v>53</v>
      </c>
      <c r="CN318" s="14" t="s">
        <v>618</v>
      </c>
      <c r="CO318" s="14">
        <v>66.200000000000188</v>
      </c>
    </row>
    <row r="319" spans="1:93">
      <c r="A319" s="1">
        <v>2014</v>
      </c>
      <c r="B319" s="1">
        <v>2</v>
      </c>
      <c r="C319" s="24">
        <v>41750</v>
      </c>
      <c r="D319" s="1">
        <v>204.8</v>
      </c>
      <c r="E319" s="1">
        <v>204.9</v>
      </c>
      <c r="F319" s="1">
        <v>200.5</v>
      </c>
      <c r="G319" s="1">
        <v>201.5</v>
      </c>
      <c r="H319" s="1">
        <v>103.65</v>
      </c>
      <c r="I319" s="1">
        <v>6</v>
      </c>
      <c r="N319" s="27">
        <v>4.4000000000000057</v>
      </c>
      <c r="O319" s="27">
        <v>215.2</v>
      </c>
      <c r="P319" s="27">
        <v>197.6</v>
      </c>
      <c r="Q319" s="27" t="s">
        <v>618</v>
      </c>
      <c r="R319" s="27" t="s">
        <v>618</v>
      </c>
      <c r="S319" s="27" t="s">
        <v>618</v>
      </c>
      <c r="T319" s="27" t="s">
        <v>618</v>
      </c>
      <c r="U319" s="27" t="s">
        <v>618</v>
      </c>
      <c r="V319" s="158">
        <v>0</v>
      </c>
      <c r="W319" s="27">
        <v>157.19999999999999</v>
      </c>
      <c r="X319" s="27">
        <v>157.19999999999999</v>
      </c>
      <c r="Y319" s="27">
        <v>0</v>
      </c>
      <c r="Z319" s="29">
        <v>103.22</v>
      </c>
      <c r="AA319" s="139">
        <v>2.6</v>
      </c>
      <c r="AB319" s="151">
        <v>0</v>
      </c>
      <c r="AC319" s="136">
        <v>0</v>
      </c>
      <c r="AD319" s="136">
        <v>10.3</v>
      </c>
      <c r="AE319" s="136" t="s">
        <v>618</v>
      </c>
      <c r="AF319" s="136" t="s">
        <v>618</v>
      </c>
      <c r="AG319" s="136">
        <v>0</v>
      </c>
      <c r="AH319" s="136">
        <v>73.8</v>
      </c>
      <c r="AI319" s="136">
        <v>-3.5</v>
      </c>
      <c r="AJ319" s="127">
        <v>206.6</v>
      </c>
      <c r="AK319" s="127">
        <v>206.8</v>
      </c>
      <c r="AL319" s="127">
        <v>202.5</v>
      </c>
      <c r="AM319" s="127">
        <v>203.9</v>
      </c>
      <c r="AN319" s="127">
        <v>212.42500000000001</v>
      </c>
      <c r="AO319" s="127">
        <v>3.3000000000000114</v>
      </c>
      <c r="AP319" s="127" t="s">
        <v>618</v>
      </c>
      <c r="AQ319" s="14">
        <v>72.600000000000207</v>
      </c>
      <c r="AR319" s="127">
        <v>3.3999999999999773</v>
      </c>
      <c r="AS319" s="14">
        <v>43.799999999998704</v>
      </c>
      <c r="AT319" s="1">
        <v>201</v>
      </c>
      <c r="AU319" s="1">
        <v>201.3</v>
      </c>
      <c r="AV319" s="1">
        <v>197.3</v>
      </c>
      <c r="AW319" s="1">
        <v>198.8</v>
      </c>
      <c r="AX319" s="1">
        <v>201</v>
      </c>
      <c r="AY319" s="1">
        <v>201.3</v>
      </c>
      <c r="AZ319" s="1">
        <v>196.7</v>
      </c>
      <c r="BA319" s="1">
        <v>199.6</v>
      </c>
      <c r="BR319" s="35"/>
      <c r="BS319" s="35"/>
      <c r="BV319" s="112"/>
      <c r="BW319" s="35"/>
      <c r="BZ319" s="35"/>
      <c r="CC319" s="112">
        <v>75</v>
      </c>
      <c r="CD319" s="1">
        <v>202.8</v>
      </c>
      <c r="CE319" s="1">
        <v>609</v>
      </c>
      <c r="CF319" s="1">
        <v>622</v>
      </c>
      <c r="CG319" s="1">
        <v>0.97909967845659163</v>
      </c>
      <c r="CH319">
        <v>102.629</v>
      </c>
      <c r="CI319">
        <v>14555</v>
      </c>
      <c r="CJ319" s="101">
        <v>-1</v>
      </c>
      <c r="CK319" s="101">
        <v>1</v>
      </c>
      <c r="CL319" s="1" t="s">
        <v>618</v>
      </c>
      <c r="CM319" s="1">
        <v>53</v>
      </c>
      <c r="CN319" s="14" t="s">
        <v>618</v>
      </c>
      <c r="CO319" s="14">
        <v>66.200000000000188</v>
      </c>
    </row>
    <row r="320" spans="1:93">
      <c r="A320" s="1">
        <v>2014</v>
      </c>
      <c r="B320" s="1">
        <v>3</v>
      </c>
      <c r="C320" s="24">
        <v>41751</v>
      </c>
      <c r="D320" s="1">
        <v>198.8</v>
      </c>
      <c r="E320" s="1">
        <v>202.2</v>
      </c>
      <c r="F320" s="1">
        <v>198.5</v>
      </c>
      <c r="G320" s="1">
        <v>201.8</v>
      </c>
      <c r="H320" s="1">
        <v>101.75</v>
      </c>
      <c r="I320" s="1">
        <v>6</v>
      </c>
      <c r="N320" s="27">
        <v>3.6999999999999886</v>
      </c>
      <c r="O320" s="27">
        <v>205.9</v>
      </c>
      <c r="P320" s="27">
        <v>197.1</v>
      </c>
      <c r="Q320" s="27" t="s">
        <v>618</v>
      </c>
      <c r="R320" s="27" t="s">
        <v>618</v>
      </c>
      <c r="S320" s="27" t="s">
        <v>618</v>
      </c>
      <c r="T320" s="27" t="s">
        <v>618</v>
      </c>
      <c r="U320" s="27" t="s">
        <v>618</v>
      </c>
      <c r="V320" s="158">
        <v>0</v>
      </c>
      <c r="W320" s="27">
        <v>157.19999999999999</v>
      </c>
      <c r="X320" s="27">
        <v>157.19999999999999</v>
      </c>
      <c r="Y320" s="27">
        <v>0</v>
      </c>
      <c r="Z320" s="29">
        <v>103.29</v>
      </c>
      <c r="AA320" s="139">
        <v>2.2000000000000002</v>
      </c>
      <c r="AB320" s="151">
        <v>2.7087162619716665E-3</v>
      </c>
      <c r="AC320" s="136">
        <v>0</v>
      </c>
      <c r="AD320" s="136">
        <v>10</v>
      </c>
      <c r="AE320" s="136" t="s">
        <v>618</v>
      </c>
      <c r="AF320" s="136" t="s">
        <v>618</v>
      </c>
      <c r="AG320" s="136">
        <v>0</v>
      </c>
      <c r="AH320" s="136">
        <v>73.8</v>
      </c>
      <c r="AI320" s="136">
        <v>-3.5</v>
      </c>
      <c r="AJ320" s="127">
        <v>201</v>
      </c>
      <c r="AK320" s="127">
        <v>201.3</v>
      </c>
      <c r="AL320" s="127">
        <v>196.7</v>
      </c>
      <c r="AM320" s="127">
        <v>201.2</v>
      </c>
      <c r="AN320" s="127">
        <v>208.7</v>
      </c>
      <c r="AO320" s="127">
        <v>3</v>
      </c>
      <c r="AP320" s="127">
        <v>1.5999999999999772</v>
      </c>
      <c r="AQ320" s="14">
        <v>74.200000000000188</v>
      </c>
      <c r="AR320" s="127" t="s">
        <v>618</v>
      </c>
      <c r="AS320" s="14">
        <v>43.799999999998704</v>
      </c>
      <c r="AT320" s="1">
        <v>202</v>
      </c>
      <c r="AU320" s="1">
        <v>203.5</v>
      </c>
      <c r="AV320" s="1">
        <v>201.5</v>
      </c>
      <c r="AW320" s="1">
        <v>202.8</v>
      </c>
      <c r="AX320" s="1">
        <v>202</v>
      </c>
      <c r="AY320" s="1">
        <v>204.2</v>
      </c>
      <c r="AZ320" s="1">
        <v>201.5</v>
      </c>
      <c r="BA320" s="1">
        <v>203.3</v>
      </c>
      <c r="BR320" s="35"/>
      <c r="BS320" s="35"/>
      <c r="BV320" s="112"/>
      <c r="BW320" s="35"/>
      <c r="BZ320" s="35"/>
      <c r="CC320" s="112">
        <v>75</v>
      </c>
      <c r="CD320" s="1">
        <v>199</v>
      </c>
      <c r="CE320" s="1">
        <v>550</v>
      </c>
      <c r="CF320" s="1">
        <v>389</v>
      </c>
      <c r="CG320" s="1">
        <v>1.4138817480719794</v>
      </c>
      <c r="CH320">
        <v>102.601</v>
      </c>
      <c r="CI320">
        <v>14478</v>
      </c>
      <c r="CJ320" s="101">
        <v>-1</v>
      </c>
      <c r="CK320" s="101">
        <v>1</v>
      </c>
      <c r="CL320" s="1" t="s">
        <v>618</v>
      </c>
      <c r="CM320" s="1">
        <v>53</v>
      </c>
      <c r="CN320" s="14" t="s">
        <v>618</v>
      </c>
      <c r="CO320" s="14">
        <v>66.200000000000188</v>
      </c>
    </row>
    <row r="321" spans="1:93">
      <c r="A321" s="1">
        <v>2014</v>
      </c>
      <c r="B321" s="1">
        <v>4</v>
      </c>
      <c r="C321" s="24">
        <v>41752</v>
      </c>
      <c r="D321" s="1">
        <v>203.2</v>
      </c>
      <c r="E321" s="1">
        <v>205.3</v>
      </c>
      <c r="F321" s="1">
        <v>198.8</v>
      </c>
      <c r="G321" s="1">
        <v>201</v>
      </c>
      <c r="H321" s="1">
        <v>101.44</v>
      </c>
      <c r="I321" s="1">
        <v>6</v>
      </c>
      <c r="N321" s="27">
        <v>6.5</v>
      </c>
      <c r="O321" s="27">
        <v>205.5</v>
      </c>
      <c r="P321" s="27">
        <v>198.1</v>
      </c>
      <c r="Q321" s="27" t="s">
        <v>618</v>
      </c>
      <c r="R321" s="27" t="s">
        <v>618</v>
      </c>
      <c r="S321" s="27" t="s">
        <v>618</v>
      </c>
      <c r="T321" s="27" t="s">
        <v>618</v>
      </c>
      <c r="U321" s="27" t="s">
        <v>618</v>
      </c>
      <c r="V321" s="158">
        <v>0</v>
      </c>
      <c r="W321" s="27">
        <v>157.19999999999999</v>
      </c>
      <c r="X321" s="27">
        <v>157.19999999999999</v>
      </c>
      <c r="Y321" s="27">
        <v>0</v>
      </c>
      <c r="Z321" s="29">
        <v>101.64</v>
      </c>
      <c r="AA321" s="139">
        <v>3.9</v>
      </c>
      <c r="AB321" s="151">
        <v>1.8330921369995257E-2</v>
      </c>
      <c r="AC321" s="136" t="s">
        <v>255</v>
      </c>
      <c r="AD321" s="136">
        <v>10</v>
      </c>
      <c r="AE321" s="136" t="s">
        <v>618</v>
      </c>
      <c r="AF321" s="136" t="s">
        <v>618</v>
      </c>
      <c r="AG321" s="136">
        <v>0</v>
      </c>
      <c r="AH321" s="136">
        <v>73.8</v>
      </c>
      <c r="AI321" s="136">
        <v>-3.5</v>
      </c>
      <c r="AJ321" s="127">
        <v>202</v>
      </c>
      <c r="AK321" s="127">
        <v>204.9</v>
      </c>
      <c r="AL321" s="127">
        <v>201.5</v>
      </c>
      <c r="AM321" s="127">
        <v>203.5</v>
      </c>
      <c r="AN321" s="127">
        <v>205.55</v>
      </c>
      <c r="AO321" s="127">
        <v>2.1999999999999886</v>
      </c>
      <c r="AP321" s="127">
        <v>-2.0000000000000169</v>
      </c>
      <c r="AQ321" s="14">
        <v>72.200000000000173</v>
      </c>
      <c r="AR321" s="127">
        <v>-2</v>
      </c>
      <c r="AS321" s="14">
        <v>41.799999999998704</v>
      </c>
      <c r="AT321" s="1">
        <v>201.5</v>
      </c>
      <c r="AU321" s="1">
        <v>202.8</v>
      </c>
      <c r="AV321" s="1">
        <v>201.5</v>
      </c>
      <c r="AW321" s="1">
        <v>202.1</v>
      </c>
      <c r="AX321" s="1">
        <v>201.5</v>
      </c>
      <c r="AY321" s="1">
        <v>202.8</v>
      </c>
      <c r="AZ321" s="1">
        <v>201.5</v>
      </c>
      <c r="BA321" s="1">
        <v>202.4</v>
      </c>
      <c r="BR321" s="35"/>
      <c r="BS321" s="35"/>
      <c r="BV321" s="112"/>
      <c r="BW321" s="35"/>
      <c r="BZ321" s="35"/>
      <c r="CC321" s="112">
        <v>75</v>
      </c>
      <c r="CD321" s="1">
        <v>203.8</v>
      </c>
      <c r="CE321" s="1">
        <v>687</v>
      </c>
      <c r="CF321" s="1">
        <v>679</v>
      </c>
      <c r="CG321" s="1">
        <v>1.0117820324005891</v>
      </c>
      <c r="CH321">
        <v>102.5425</v>
      </c>
      <c r="CI321">
        <v>14496</v>
      </c>
      <c r="CJ321" s="101">
        <v>-1</v>
      </c>
      <c r="CK321" s="101">
        <v>1</v>
      </c>
      <c r="CL321" s="1" t="s">
        <v>618</v>
      </c>
      <c r="CM321" s="1">
        <v>53</v>
      </c>
      <c r="CN321" s="14" t="s">
        <v>618</v>
      </c>
      <c r="CO321" s="14">
        <v>66.200000000000188</v>
      </c>
    </row>
    <row r="322" spans="1:93">
      <c r="A322" s="1">
        <v>2014</v>
      </c>
      <c r="B322" s="1">
        <v>5</v>
      </c>
      <c r="C322" s="24">
        <v>41753</v>
      </c>
      <c r="D322" s="1">
        <v>203.2</v>
      </c>
      <c r="E322" s="1">
        <v>204.4</v>
      </c>
      <c r="F322" s="1">
        <v>201.9</v>
      </c>
      <c r="G322" s="1">
        <v>203.3</v>
      </c>
      <c r="H322" s="1">
        <v>101.94</v>
      </c>
      <c r="I322" s="1">
        <v>6</v>
      </c>
      <c r="N322" s="27">
        <v>2.5</v>
      </c>
      <c r="O322" s="27">
        <v>207.5</v>
      </c>
      <c r="P322" s="27">
        <v>194.5</v>
      </c>
      <c r="Q322" s="27" t="s">
        <v>618</v>
      </c>
      <c r="R322" s="27" t="s">
        <v>618</v>
      </c>
      <c r="S322" s="27" t="s">
        <v>618</v>
      </c>
      <c r="T322" s="27" t="s">
        <v>618</v>
      </c>
      <c r="U322" s="27" t="s">
        <v>618</v>
      </c>
      <c r="V322" s="158">
        <v>0</v>
      </c>
      <c r="W322" s="27">
        <v>157.19999999999999</v>
      </c>
      <c r="X322" s="27">
        <v>157.19999999999999</v>
      </c>
      <c r="Y322" s="27">
        <v>0</v>
      </c>
      <c r="Z322" s="29">
        <v>101.68</v>
      </c>
      <c r="AA322" s="139">
        <v>1.5</v>
      </c>
      <c r="AB322" s="151">
        <v>3.0466830466830963E-3</v>
      </c>
      <c r="AC322" s="136" t="s">
        <v>255</v>
      </c>
      <c r="AD322" s="136">
        <v>10</v>
      </c>
      <c r="AE322" s="136" t="s">
        <v>618</v>
      </c>
      <c r="AF322" s="136" t="s">
        <v>618</v>
      </c>
      <c r="AG322" s="136">
        <v>0</v>
      </c>
      <c r="AH322" s="136">
        <v>73.8</v>
      </c>
      <c r="AI322" s="136">
        <v>-3.5</v>
      </c>
      <c r="AJ322" s="127">
        <v>203.2</v>
      </c>
      <c r="AK322" s="127">
        <v>203.9</v>
      </c>
      <c r="AL322" s="127">
        <v>202.3</v>
      </c>
      <c r="AM322" s="127">
        <v>203.2</v>
      </c>
      <c r="AN322" s="127">
        <v>202.95</v>
      </c>
      <c r="AO322" s="127">
        <v>0.10000000000002274</v>
      </c>
      <c r="AP322" s="127">
        <v>0.49999999999998296</v>
      </c>
      <c r="AQ322" s="14">
        <v>72.700000000000159</v>
      </c>
      <c r="AR322" s="127" t="s">
        <v>618</v>
      </c>
      <c r="AS322" s="14">
        <v>41.799999999998704</v>
      </c>
      <c r="AT322" s="1">
        <v>203.6</v>
      </c>
      <c r="AU322" s="1">
        <v>205</v>
      </c>
      <c r="AV322" s="1">
        <v>203.3</v>
      </c>
      <c r="AW322" s="1">
        <v>203.8</v>
      </c>
      <c r="AX322" s="1">
        <v>203.6</v>
      </c>
      <c r="AY322" s="1">
        <v>205</v>
      </c>
      <c r="AZ322" s="1">
        <v>203.3</v>
      </c>
      <c r="BA322" s="1">
        <v>204.2</v>
      </c>
      <c r="BR322" s="35"/>
      <c r="BS322" s="35"/>
      <c r="BV322" s="112"/>
      <c r="BW322" s="35"/>
      <c r="BZ322" s="35"/>
      <c r="CC322" s="112">
        <v>75</v>
      </c>
      <c r="CD322" s="1">
        <v>202.6</v>
      </c>
      <c r="CE322" s="1">
        <v>799</v>
      </c>
      <c r="CF322" s="1">
        <v>541</v>
      </c>
      <c r="CG322" s="1">
        <v>1.4768946395563771</v>
      </c>
      <c r="CH322">
        <v>102.28749999999999</v>
      </c>
      <c r="CI322">
        <v>14407</v>
      </c>
      <c r="CJ322" s="101">
        <v>-1</v>
      </c>
      <c r="CK322" s="101">
        <v>-1</v>
      </c>
      <c r="CL322" s="1" t="s">
        <v>618</v>
      </c>
      <c r="CM322" s="1">
        <v>53</v>
      </c>
      <c r="CN322" s="14" t="s">
        <v>618</v>
      </c>
      <c r="CO322" s="14">
        <v>66.200000000000188</v>
      </c>
    </row>
    <row r="323" spans="1:93">
      <c r="A323" s="1">
        <v>2014</v>
      </c>
      <c r="B323" s="1">
        <v>6</v>
      </c>
      <c r="C323" s="24">
        <v>41754</v>
      </c>
      <c r="D323" s="1">
        <v>204.7</v>
      </c>
      <c r="E323" s="1">
        <v>205.8</v>
      </c>
      <c r="F323" s="1">
        <v>201.1</v>
      </c>
      <c r="G323" s="1">
        <v>202.1</v>
      </c>
      <c r="H323" s="1">
        <v>100.6</v>
      </c>
      <c r="I323" s="1">
        <v>0</v>
      </c>
      <c r="N323" s="27">
        <v>4.7000000000000171</v>
      </c>
      <c r="O323" s="27">
        <v>205.8</v>
      </c>
      <c r="P323" s="27">
        <v>200.8</v>
      </c>
      <c r="Q323" s="27" t="s">
        <v>618</v>
      </c>
      <c r="R323" s="27" t="s">
        <v>254</v>
      </c>
      <c r="S323" s="27" t="s">
        <v>618</v>
      </c>
      <c r="T323" s="27">
        <v>-4.5</v>
      </c>
      <c r="U323" s="27" t="s">
        <v>618</v>
      </c>
      <c r="V323" s="158">
        <v>-4.5</v>
      </c>
      <c r="W323" s="27">
        <v>152.69999999999999</v>
      </c>
      <c r="X323" s="27">
        <v>157.19999999999999</v>
      </c>
      <c r="Y323" s="27">
        <v>-4.5</v>
      </c>
      <c r="Z323" s="29">
        <v>101.33</v>
      </c>
      <c r="AA323" s="139">
        <v>2.8</v>
      </c>
      <c r="AB323" s="151">
        <v>4.9290220820188413E-3</v>
      </c>
      <c r="AC323" s="136" t="s">
        <v>253</v>
      </c>
      <c r="AD323" s="136">
        <v>10.1</v>
      </c>
      <c r="AE323" s="136" t="s">
        <v>618</v>
      </c>
      <c r="AF323" s="136">
        <v>1.8999999999999773</v>
      </c>
      <c r="AG323" s="136">
        <v>1.8999999999999773</v>
      </c>
      <c r="AH323" s="136">
        <v>75.699999999999932</v>
      </c>
      <c r="AI323" s="136">
        <v>-1.6000000000000227</v>
      </c>
      <c r="AJ323" s="127">
        <v>203.6</v>
      </c>
      <c r="AK323" s="127">
        <v>205.8</v>
      </c>
      <c r="AL323" s="127">
        <v>203.3</v>
      </c>
      <c r="AM323" s="127">
        <v>205.1</v>
      </c>
      <c r="AN323" s="127">
        <v>203.25</v>
      </c>
      <c r="AO323" s="127">
        <v>2.5999999999999943</v>
      </c>
      <c r="AP323" s="127" t="s">
        <v>618</v>
      </c>
      <c r="AQ323" s="14">
        <v>72.700000000000159</v>
      </c>
      <c r="AR323" s="127" t="s">
        <v>618</v>
      </c>
      <c r="AS323" s="14">
        <v>41.799999999998704</v>
      </c>
      <c r="AT323" s="1">
        <v>201.5</v>
      </c>
      <c r="AU323" s="1">
        <v>202</v>
      </c>
      <c r="AV323" s="1">
        <v>201.3</v>
      </c>
      <c r="AW323" s="1">
        <v>201.8</v>
      </c>
      <c r="AX323" s="1">
        <v>201.5</v>
      </c>
      <c r="AY323" s="1">
        <v>202.2</v>
      </c>
      <c r="AZ323" s="1">
        <v>201.3</v>
      </c>
      <c r="BA323" s="1">
        <v>201.9</v>
      </c>
      <c r="BR323" s="35"/>
      <c r="BS323" s="35"/>
      <c r="BV323" s="112"/>
      <c r="BW323" s="35"/>
      <c r="BZ323" s="35"/>
      <c r="CC323" s="112">
        <v>75</v>
      </c>
      <c r="CD323" s="1">
        <v>205.4</v>
      </c>
      <c r="CE323" s="1">
        <v>608</v>
      </c>
      <c r="CF323" s="1">
        <v>344</v>
      </c>
      <c r="CG323" s="1">
        <v>1.7674418604651163</v>
      </c>
      <c r="CH323">
        <v>102.12</v>
      </c>
      <c r="CI323">
        <v>14319</v>
      </c>
      <c r="CJ323" s="101">
        <v>-1</v>
      </c>
      <c r="CK323" s="101">
        <v>-1</v>
      </c>
      <c r="CL323" s="1">
        <v>0.19999999999998863</v>
      </c>
      <c r="CM323" s="1">
        <v>53.2</v>
      </c>
      <c r="CN323" s="14" t="s">
        <v>618</v>
      </c>
      <c r="CO323" s="14">
        <v>66.200000000000188</v>
      </c>
    </row>
    <row r="324" spans="1:93">
      <c r="A324" s="1">
        <v>2014</v>
      </c>
      <c r="B324" s="1">
        <v>2</v>
      </c>
      <c r="C324" s="24">
        <v>41757</v>
      </c>
      <c r="D324" s="1">
        <v>201.3</v>
      </c>
      <c r="E324" s="1">
        <v>206.9</v>
      </c>
      <c r="F324" s="1">
        <v>200.5</v>
      </c>
      <c r="G324" s="1">
        <v>206.1</v>
      </c>
      <c r="H324" s="1">
        <v>101.28</v>
      </c>
      <c r="I324" s="1">
        <v>1</v>
      </c>
      <c r="N324" s="27">
        <v>6.4000000000000057</v>
      </c>
      <c r="O324" s="27">
        <v>206.8</v>
      </c>
      <c r="P324" s="27">
        <v>197.4</v>
      </c>
      <c r="Q324" s="27" t="s">
        <v>618</v>
      </c>
      <c r="R324" s="27" t="s">
        <v>254</v>
      </c>
      <c r="S324" s="27" t="s">
        <v>618</v>
      </c>
      <c r="T324" s="27">
        <v>2</v>
      </c>
      <c r="U324" s="27" t="s">
        <v>618</v>
      </c>
      <c r="V324" s="158">
        <v>2</v>
      </c>
      <c r="W324" s="27">
        <v>154.69999999999999</v>
      </c>
      <c r="X324" s="27">
        <v>157.19999999999999</v>
      </c>
      <c r="Y324" s="27">
        <v>-2.5</v>
      </c>
      <c r="Z324" s="29">
        <v>101.42</v>
      </c>
      <c r="AA324" s="139">
        <v>3.8</v>
      </c>
      <c r="AB324" s="151">
        <v>1.314498724740043E-2</v>
      </c>
      <c r="AC324" s="136" t="s">
        <v>255</v>
      </c>
      <c r="AD324" s="136">
        <v>10.1</v>
      </c>
      <c r="AE324" s="136">
        <v>4.6999999999999886</v>
      </c>
      <c r="AF324" s="136" t="s">
        <v>618</v>
      </c>
      <c r="AG324" s="136">
        <v>4.6999999999999886</v>
      </c>
      <c r="AH324" s="136">
        <v>80.39999999999992</v>
      </c>
      <c r="AI324" s="136">
        <v>0</v>
      </c>
      <c r="AJ324" s="127">
        <v>201.5</v>
      </c>
      <c r="AK324" s="127">
        <v>202.2</v>
      </c>
      <c r="AL324" s="127">
        <v>200.5</v>
      </c>
      <c r="AM324" s="127">
        <v>201</v>
      </c>
      <c r="AN324" s="127">
        <v>203.2</v>
      </c>
      <c r="AO324" s="127">
        <v>4.7999999999999829</v>
      </c>
      <c r="AP324" s="127">
        <v>6.3000000000000229</v>
      </c>
      <c r="AQ324" s="14">
        <v>79.000000000000185</v>
      </c>
      <c r="AR324" s="127" t="s">
        <v>618</v>
      </c>
      <c r="AS324" s="14">
        <v>41.799999999998704</v>
      </c>
      <c r="AT324" s="1">
        <v>206.9</v>
      </c>
      <c r="AU324" s="1">
        <v>207.8</v>
      </c>
      <c r="AV324" s="1">
        <v>206.7</v>
      </c>
      <c r="AW324" s="1">
        <v>207</v>
      </c>
      <c r="AX324" s="1">
        <v>206.9</v>
      </c>
      <c r="AY324" s="1">
        <v>207.9</v>
      </c>
      <c r="AZ324" s="1">
        <v>206.7</v>
      </c>
      <c r="BA324" s="1">
        <v>207</v>
      </c>
      <c r="BR324" s="35"/>
      <c r="BS324" s="35"/>
      <c r="BV324" s="112"/>
      <c r="BW324" s="35"/>
      <c r="BZ324" s="35"/>
      <c r="CC324" s="112">
        <v>75</v>
      </c>
      <c r="CD324" s="1">
        <v>201.4</v>
      </c>
      <c r="CE324" s="1">
        <v>626</v>
      </c>
      <c r="CF324" s="1">
        <v>479</v>
      </c>
      <c r="CG324" s="1">
        <v>1.3068893528183716</v>
      </c>
      <c r="CH324">
        <v>102.66</v>
      </c>
      <c r="CI324">
        <v>14443</v>
      </c>
      <c r="CJ324" s="101">
        <v>1</v>
      </c>
      <c r="CK324" s="101">
        <v>-1</v>
      </c>
      <c r="CL324" s="1">
        <v>-1.9000000000000057</v>
      </c>
      <c r="CM324" s="1">
        <v>51.3</v>
      </c>
      <c r="CN324" s="14" t="s">
        <v>618</v>
      </c>
      <c r="CO324" s="14">
        <v>66.200000000000188</v>
      </c>
    </row>
    <row r="325" spans="1:93">
      <c r="A325" s="1">
        <v>2014</v>
      </c>
      <c r="B325" s="1">
        <v>4</v>
      </c>
      <c r="C325" s="24">
        <v>41759</v>
      </c>
      <c r="D325" s="1">
        <v>208.8</v>
      </c>
      <c r="E325" s="1">
        <v>209</v>
      </c>
      <c r="F325" s="1">
        <v>204.1</v>
      </c>
      <c r="G325" s="1">
        <v>205.3</v>
      </c>
      <c r="H325" s="1">
        <v>101.28</v>
      </c>
      <c r="I325" s="1">
        <v>1</v>
      </c>
      <c r="N325" s="27">
        <v>4.9000000000000057</v>
      </c>
      <c r="O325" s="27">
        <v>212.5</v>
      </c>
      <c r="P325" s="27">
        <v>199.7</v>
      </c>
      <c r="Q325" s="27" t="s">
        <v>618</v>
      </c>
      <c r="R325" s="27" t="s">
        <v>618</v>
      </c>
      <c r="S325" s="27" t="s">
        <v>618</v>
      </c>
      <c r="T325" s="27" t="s">
        <v>618</v>
      </c>
      <c r="U325" s="27" t="s">
        <v>618</v>
      </c>
      <c r="V325" s="158">
        <v>0</v>
      </c>
      <c r="W325" s="27">
        <v>154.69999999999999</v>
      </c>
      <c r="X325" s="27">
        <v>157.19999999999999</v>
      </c>
      <c r="Y325" s="27">
        <v>-2.5</v>
      </c>
      <c r="Z325" s="29">
        <v>100.21</v>
      </c>
      <c r="AA325" s="139">
        <v>2.9</v>
      </c>
      <c r="AB325" s="151">
        <v>6.7594433399602583E-3</v>
      </c>
      <c r="AC325" s="136" t="s">
        <v>253</v>
      </c>
      <c r="AD325" s="136">
        <v>10.3</v>
      </c>
      <c r="AE325" s="136" t="s">
        <v>618</v>
      </c>
      <c r="AF325" s="136">
        <v>-2.9000000000000057</v>
      </c>
      <c r="AG325" s="136">
        <v>-2.9000000000000057</v>
      </c>
      <c r="AH325" s="136">
        <v>77.499999999999915</v>
      </c>
      <c r="AI325" s="136">
        <v>-2.9000000000000057</v>
      </c>
      <c r="AJ325" s="127">
        <v>206.9</v>
      </c>
      <c r="AK325" s="127">
        <v>209</v>
      </c>
      <c r="AL325" s="127">
        <v>206.7</v>
      </c>
      <c r="AM325" s="127">
        <v>207.7</v>
      </c>
      <c r="AN325" s="127">
        <v>204.25</v>
      </c>
      <c r="AO325" s="127">
        <v>3.5</v>
      </c>
      <c r="AP325" s="127" t="s">
        <v>618</v>
      </c>
      <c r="AQ325" s="14">
        <v>79.000000000000185</v>
      </c>
      <c r="AR325" s="127" t="s">
        <v>618</v>
      </c>
      <c r="AS325" s="14">
        <v>41.799999999998704</v>
      </c>
      <c r="AT325" s="1">
        <v>205.2</v>
      </c>
      <c r="AU325" s="1">
        <v>206</v>
      </c>
      <c r="AV325" s="1">
        <v>205</v>
      </c>
      <c r="AW325" s="1">
        <v>205.7</v>
      </c>
      <c r="AX325" s="1">
        <v>206.9</v>
      </c>
      <c r="AY325" s="1">
        <v>207.9</v>
      </c>
      <c r="AZ325" s="1">
        <v>206.7</v>
      </c>
      <c r="BA325" s="1">
        <v>207</v>
      </c>
      <c r="CD325" s="1">
        <v>208.1</v>
      </c>
      <c r="CE325" s="1">
        <v>690</v>
      </c>
      <c r="CF325" s="1">
        <v>415</v>
      </c>
      <c r="CG325" s="1">
        <v>1.6626506024096386</v>
      </c>
      <c r="CH325">
        <v>102.66</v>
      </c>
      <c r="CI325">
        <v>14443</v>
      </c>
      <c r="CJ325" s="101">
        <v>1</v>
      </c>
      <c r="CK325" s="101">
        <v>-1</v>
      </c>
      <c r="CL325" s="1" t="s">
        <v>618</v>
      </c>
      <c r="CM325" s="1">
        <v>51.3</v>
      </c>
      <c r="CN325" s="14" t="s">
        <v>618</v>
      </c>
      <c r="CO325" s="14">
        <v>66.200000000000188</v>
      </c>
    </row>
    <row r="326" spans="1:93">
      <c r="A326" s="1">
        <v>2014</v>
      </c>
      <c r="B326" s="1">
        <v>5</v>
      </c>
      <c r="C326" s="24">
        <v>41760</v>
      </c>
      <c r="D326" s="1">
        <v>207.9</v>
      </c>
      <c r="E326" s="1">
        <v>207.9</v>
      </c>
      <c r="F326" s="1">
        <v>205.7</v>
      </c>
      <c r="G326" s="1">
        <v>207.2</v>
      </c>
      <c r="H326" s="1">
        <v>99.21</v>
      </c>
      <c r="I326" s="1">
        <v>1</v>
      </c>
      <c r="N326" s="27">
        <v>2.2000000000000171</v>
      </c>
      <c r="O326" s="27">
        <v>210.2</v>
      </c>
      <c r="P326" s="27">
        <v>200.4</v>
      </c>
      <c r="Q326" s="27" t="s">
        <v>618</v>
      </c>
      <c r="R326" s="27" t="s">
        <v>618</v>
      </c>
      <c r="S326" s="27" t="s">
        <v>618</v>
      </c>
      <c r="T326" s="27" t="s">
        <v>618</v>
      </c>
      <c r="U326" s="27" t="s">
        <v>618</v>
      </c>
      <c r="V326" s="158">
        <v>0</v>
      </c>
      <c r="W326" s="27">
        <v>154.69999999999999</v>
      </c>
      <c r="X326" s="27">
        <v>157.19999999999999</v>
      </c>
      <c r="Y326" s="27">
        <v>-2.5</v>
      </c>
      <c r="Z326" s="29">
        <v>99.38</v>
      </c>
      <c r="AA326" s="139">
        <v>1.3</v>
      </c>
      <c r="AB326" s="151">
        <v>0</v>
      </c>
      <c r="AC326" s="136">
        <v>0</v>
      </c>
      <c r="AD326" s="136">
        <v>10.199999999999999</v>
      </c>
      <c r="AE326" s="136" t="s">
        <v>618</v>
      </c>
      <c r="AF326" s="136" t="s">
        <v>618</v>
      </c>
      <c r="AG326" s="136">
        <v>0</v>
      </c>
      <c r="AH326" s="136">
        <v>77.499999999999915</v>
      </c>
      <c r="AI326" s="136">
        <v>-2.9000000000000057</v>
      </c>
      <c r="AJ326" s="127">
        <v>205.2</v>
      </c>
      <c r="AK326" s="127">
        <v>207.9</v>
      </c>
      <c r="AL326" s="127">
        <v>205</v>
      </c>
      <c r="AM326" s="127">
        <v>206.1</v>
      </c>
      <c r="AN326" s="127">
        <v>204.97499999999999</v>
      </c>
      <c r="AO326" s="127">
        <v>0.70000000000001705</v>
      </c>
      <c r="AP326" s="127" t="s">
        <v>618</v>
      </c>
      <c r="AQ326" s="14">
        <v>79.000000000000185</v>
      </c>
      <c r="AR326" s="127" t="s">
        <v>618</v>
      </c>
      <c r="AS326" s="14">
        <v>41.799999999998704</v>
      </c>
      <c r="AT326" s="1">
        <v>207.5</v>
      </c>
      <c r="AU326" s="1">
        <v>207.5</v>
      </c>
      <c r="AV326" s="1">
        <v>206.4</v>
      </c>
      <c r="AW326" s="1">
        <v>206.9</v>
      </c>
      <c r="AX326" s="1">
        <v>207.5</v>
      </c>
      <c r="AY326" s="1">
        <v>207.5</v>
      </c>
      <c r="AZ326" s="1">
        <v>205.8</v>
      </c>
      <c r="BA326" s="1">
        <v>205.8</v>
      </c>
      <c r="BR326" s="35"/>
      <c r="BS326" s="35"/>
      <c r="BV326" s="112"/>
      <c r="BW326" s="35"/>
      <c r="BZ326" s="35"/>
      <c r="CC326" s="112"/>
      <c r="CD326" s="1">
        <v>206.3</v>
      </c>
      <c r="CE326" s="1">
        <v>707</v>
      </c>
      <c r="CF326" s="1">
        <v>440</v>
      </c>
      <c r="CG326" s="1">
        <v>1.6068181818181819</v>
      </c>
      <c r="CH326">
        <v>102.32550000000001</v>
      </c>
      <c r="CI326">
        <v>14453</v>
      </c>
      <c r="CJ326" s="101">
        <v>1</v>
      </c>
      <c r="CK326" s="101">
        <v>-1</v>
      </c>
      <c r="CL326" s="1" t="s">
        <v>618</v>
      </c>
      <c r="CM326" s="1">
        <v>51.3</v>
      </c>
      <c r="CN326" s="14" t="s">
        <v>618</v>
      </c>
      <c r="CO326" s="14">
        <v>66.200000000000188</v>
      </c>
    </row>
    <row r="327" spans="1:93">
      <c r="A327" s="1">
        <v>2014</v>
      </c>
      <c r="B327" s="1">
        <v>6</v>
      </c>
      <c r="C327" s="24">
        <v>41761</v>
      </c>
      <c r="D327" s="1">
        <v>206.9</v>
      </c>
      <c r="E327" s="1">
        <v>207.5</v>
      </c>
      <c r="F327" s="1">
        <v>205.2</v>
      </c>
      <c r="G327" s="1">
        <v>207.3</v>
      </c>
      <c r="H327" s="1">
        <v>99.5</v>
      </c>
      <c r="I327" s="1">
        <v>1</v>
      </c>
      <c r="N327" s="27">
        <v>2.3000000000000114</v>
      </c>
      <c r="O327" s="27">
        <v>209.4</v>
      </c>
      <c r="P327" s="27">
        <v>205</v>
      </c>
      <c r="Q327" s="27" t="s">
        <v>618</v>
      </c>
      <c r="R327" s="27" t="s">
        <v>618</v>
      </c>
      <c r="S327" s="27" t="s">
        <v>618</v>
      </c>
      <c r="T327" s="27" t="s">
        <v>618</v>
      </c>
      <c r="U327" s="27" t="s">
        <v>618</v>
      </c>
      <c r="V327" s="158">
        <v>0</v>
      </c>
      <c r="W327" s="27">
        <v>154.69999999999999</v>
      </c>
      <c r="X327" s="27">
        <v>157.19999999999999</v>
      </c>
      <c r="Y327" s="27">
        <v>-2.5</v>
      </c>
      <c r="Z327" s="29">
        <v>99.86</v>
      </c>
      <c r="AA327" s="139">
        <v>1.4</v>
      </c>
      <c r="AB327" s="151">
        <v>2.0438388625592441E-2</v>
      </c>
      <c r="AC327" s="136" t="s">
        <v>255</v>
      </c>
      <c r="AD327" s="136">
        <v>10.3</v>
      </c>
      <c r="AE327" s="136" t="s">
        <v>618</v>
      </c>
      <c r="AF327" s="136" t="s">
        <v>618</v>
      </c>
      <c r="AG327" s="136">
        <v>0</v>
      </c>
      <c r="AH327" s="136">
        <v>77.499999999999915</v>
      </c>
      <c r="AI327" s="136">
        <v>-2.9000000000000057</v>
      </c>
      <c r="AJ327" s="127">
        <v>207.5</v>
      </c>
      <c r="AK327" s="127">
        <v>207.5</v>
      </c>
      <c r="AL327" s="127">
        <v>205.2</v>
      </c>
      <c r="AM327" s="127">
        <v>206</v>
      </c>
      <c r="AN327" s="127">
        <v>205.2</v>
      </c>
      <c r="AO327" s="127">
        <v>0.40000000000000568</v>
      </c>
      <c r="AP327" s="127" t="s">
        <v>618</v>
      </c>
      <c r="AQ327" s="14">
        <v>79.000000000000185</v>
      </c>
      <c r="AR327" s="127" t="s">
        <v>618</v>
      </c>
      <c r="AS327" s="14">
        <v>41.799999999998704</v>
      </c>
      <c r="AT327" s="1">
        <v>206.3</v>
      </c>
      <c r="AU327" s="1">
        <v>206.8</v>
      </c>
      <c r="AV327" s="1">
        <v>203.3</v>
      </c>
      <c r="AW327" s="1">
        <v>203.5</v>
      </c>
      <c r="AX327" s="1">
        <v>206.3</v>
      </c>
      <c r="AY327" s="1">
        <v>206.8</v>
      </c>
      <c r="AZ327" s="1">
        <v>202.7</v>
      </c>
      <c r="BA327" s="1">
        <v>203.8</v>
      </c>
      <c r="BR327" s="35"/>
      <c r="BS327" s="35"/>
      <c r="BV327" s="112"/>
      <c r="BW327" s="35"/>
      <c r="BZ327" s="35"/>
      <c r="CC327" s="112"/>
      <c r="CD327" s="1">
        <v>205.8</v>
      </c>
      <c r="CE327" s="1">
        <v>841</v>
      </c>
      <c r="CF327" s="1">
        <v>570</v>
      </c>
      <c r="CG327" s="1">
        <v>1.475438596491228</v>
      </c>
      <c r="CH327">
        <v>101.72</v>
      </c>
      <c r="CI327">
        <v>14239</v>
      </c>
      <c r="CJ327" s="101">
        <v>-1</v>
      </c>
      <c r="CK327" s="101">
        <v>-1</v>
      </c>
      <c r="CL327" s="1" t="s">
        <v>618</v>
      </c>
      <c r="CM327" s="1">
        <v>51.3</v>
      </c>
      <c r="CN327" s="14" t="s">
        <v>618</v>
      </c>
      <c r="CO327" s="14">
        <v>66.200000000000188</v>
      </c>
    </row>
    <row r="328" spans="1:93">
      <c r="A328" s="1">
        <v>2014</v>
      </c>
      <c r="B328" s="1">
        <v>4</v>
      </c>
      <c r="C328" s="24">
        <v>41766</v>
      </c>
      <c r="D328" s="1">
        <v>198.5</v>
      </c>
      <c r="E328" s="1">
        <v>201.3</v>
      </c>
      <c r="F328" s="1">
        <v>197</v>
      </c>
      <c r="G328" s="1">
        <v>197.5</v>
      </c>
      <c r="H328" s="1">
        <v>100.77</v>
      </c>
      <c r="I328" s="1">
        <v>1</v>
      </c>
      <c r="N328" s="27">
        <v>4.3000000000000114</v>
      </c>
      <c r="O328" s="27">
        <v>209.6</v>
      </c>
      <c r="P328" s="27">
        <v>205</v>
      </c>
      <c r="Q328" s="27">
        <v>-1</v>
      </c>
      <c r="R328" s="27" t="s">
        <v>618</v>
      </c>
      <c r="S328" s="27" t="s">
        <v>618</v>
      </c>
      <c r="T328" s="27" t="s">
        <v>618</v>
      </c>
      <c r="U328" s="27" t="s">
        <v>618</v>
      </c>
      <c r="V328" s="158">
        <v>0</v>
      </c>
      <c r="W328" s="27">
        <v>154.69999999999999</v>
      </c>
      <c r="X328" s="27">
        <v>157.19999999999999</v>
      </c>
      <c r="Y328" s="27">
        <v>-2.5</v>
      </c>
      <c r="Z328" s="29">
        <v>100.45</v>
      </c>
      <c r="AA328" s="139">
        <v>2.6</v>
      </c>
      <c r="AB328" s="151">
        <v>2.923092430198615E-3</v>
      </c>
      <c r="AC328" s="136">
        <v>0</v>
      </c>
      <c r="AD328" s="136">
        <v>10.3</v>
      </c>
      <c r="AE328" s="136" t="s">
        <v>618</v>
      </c>
      <c r="AF328" s="136" t="s">
        <v>618</v>
      </c>
      <c r="AG328" s="136">
        <v>0</v>
      </c>
      <c r="AH328" s="136">
        <v>77.499999999999915</v>
      </c>
      <c r="AI328" s="136">
        <v>-2.9000000000000057</v>
      </c>
      <c r="AJ328" s="127">
        <v>206.3</v>
      </c>
      <c r="AK328" s="127">
        <v>206.8</v>
      </c>
      <c r="AL328" s="127">
        <v>197.3</v>
      </c>
      <c r="AM328" s="127">
        <v>198.9</v>
      </c>
      <c r="AN328" s="127">
        <v>204.67500000000001</v>
      </c>
      <c r="AO328" s="127">
        <v>1</v>
      </c>
      <c r="AP328" s="127" t="s">
        <v>618</v>
      </c>
      <c r="AQ328" s="14">
        <v>79.000000000000185</v>
      </c>
      <c r="AR328" s="127" t="s">
        <v>618</v>
      </c>
      <c r="AS328" s="14">
        <v>41.799999999998704</v>
      </c>
      <c r="AT328" s="1">
        <v>198.8</v>
      </c>
      <c r="AU328" s="1">
        <v>200.3</v>
      </c>
      <c r="AV328" s="1">
        <v>198.7</v>
      </c>
      <c r="AW328" s="1">
        <v>199.8</v>
      </c>
      <c r="AX328" s="1">
        <v>198.8</v>
      </c>
      <c r="AY328" s="1">
        <v>200.3</v>
      </c>
      <c r="AZ328" s="1">
        <v>198.2</v>
      </c>
      <c r="BA328" s="1">
        <v>199.2</v>
      </c>
      <c r="BR328" s="35"/>
      <c r="BS328" s="35"/>
      <c r="BV328" s="112"/>
      <c r="BW328" s="35"/>
      <c r="BZ328" s="35"/>
      <c r="CC328" s="112"/>
      <c r="CD328" s="1">
        <v>199.2</v>
      </c>
      <c r="CE328" s="1">
        <v>723</v>
      </c>
      <c r="CF328" s="1">
        <v>614</v>
      </c>
      <c r="CG328" s="1">
        <v>1.1775244299674268</v>
      </c>
      <c r="CH328">
        <v>101.871</v>
      </c>
      <c r="CI328">
        <v>14211</v>
      </c>
      <c r="CJ328" s="101">
        <v>-1</v>
      </c>
      <c r="CK328" s="101">
        <v>-1</v>
      </c>
      <c r="CL328" s="1">
        <v>-0.39999999999997726</v>
      </c>
      <c r="CM328" s="1">
        <v>50.9</v>
      </c>
      <c r="CN328" s="14" t="s">
        <v>618</v>
      </c>
      <c r="CO328" s="14">
        <v>66.200000000000188</v>
      </c>
    </row>
    <row r="329" spans="1:93">
      <c r="A329" s="1">
        <v>2014</v>
      </c>
      <c r="B329" s="1">
        <v>5</v>
      </c>
      <c r="C329" s="24">
        <v>41767</v>
      </c>
      <c r="D329" s="1">
        <v>199.2</v>
      </c>
      <c r="E329" s="1">
        <v>200.4</v>
      </c>
      <c r="F329" s="1">
        <v>198.3</v>
      </c>
      <c r="G329" s="1">
        <v>199.5</v>
      </c>
      <c r="H329" s="1">
        <v>100.26</v>
      </c>
      <c r="I329" s="1">
        <v>1</v>
      </c>
      <c r="N329" s="27">
        <v>2.0999999999999943</v>
      </c>
      <c r="O329" s="27">
        <v>201.8</v>
      </c>
      <c r="P329" s="27">
        <v>193.2</v>
      </c>
      <c r="Q329" s="27" t="s">
        <v>618</v>
      </c>
      <c r="R329" s="27" t="s">
        <v>618</v>
      </c>
      <c r="S329" s="27" t="s">
        <v>618</v>
      </c>
      <c r="T329" s="27" t="s">
        <v>618</v>
      </c>
      <c r="U329" s="27" t="s">
        <v>618</v>
      </c>
      <c r="V329" s="158">
        <v>0</v>
      </c>
      <c r="W329" s="27">
        <v>154.69999999999999</v>
      </c>
      <c r="X329" s="27">
        <v>157.19999999999999</v>
      </c>
      <c r="Y329" s="27">
        <v>-2.5</v>
      </c>
      <c r="Z329" s="29">
        <v>100.41</v>
      </c>
      <c r="AA329" s="139">
        <v>1.3</v>
      </c>
      <c r="AB329" s="151">
        <v>1.2763819095477302E-2</v>
      </c>
      <c r="AC329" s="136" t="s">
        <v>253</v>
      </c>
      <c r="AD329" s="136">
        <v>9.8000000000000007</v>
      </c>
      <c r="AE329" s="136" t="s">
        <v>618</v>
      </c>
      <c r="AF329" s="136" t="s">
        <v>618</v>
      </c>
      <c r="AG329" s="136">
        <v>0</v>
      </c>
      <c r="AH329" s="136">
        <v>77.499999999999915</v>
      </c>
      <c r="AI329" s="136">
        <v>-2.9000000000000057</v>
      </c>
      <c r="AJ329" s="127">
        <v>198.8</v>
      </c>
      <c r="AK329" s="127">
        <v>200.3</v>
      </c>
      <c r="AL329" s="127">
        <v>198.2</v>
      </c>
      <c r="AM329" s="127">
        <v>199.8</v>
      </c>
      <c r="AN329" s="127">
        <v>202.7</v>
      </c>
      <c r="AO329" s="127">
        <v>0.30000000000001137</v>
      </c>
      <c r="AP329" s="127" t="s">
        <v>618</v>
      </c>
      <c r="AQ329" s="14">
        <v>79.000000000000185</v>
      </c>
      <c r="AR329" s="127" t="s">
        <v>618</v>
      </c>
      <c r="AS329" s="14">
        <v>41.799999999998704</v>
      </c>
      <c r="AT329" s="1">
        <v>198.6</v>
      </c>
      <c r="AU329" s="1">
        <v>199.4</v>
      </c>
      <c r="AV329" s="1">
        <v>198.5</v>
      </c>
      <c r="AW329" s="1">
        <v>198.9</v>
      </c>
      <c r="AX329" s="1">
        <v>198.6</v>
      </c>
      <c r="AY329" s="1">
        <v>199.4</v>
      </c>
      <c r="AZ329" s="1">
        <v>198.5</v>
      </c>
      <c r="BA329" s="1">
        <v>198.7</v>
      </c>
      <c r="CD329" s="1">
        <v>199.9</v>
      </c>
      <c r="CE329" s="1">
        <v>669</v>
      </c>
      <c r="CF329" s="1">
        <v>685</v>
      </c>
      <c r="CG329" s="1">
        <v>0.97664233576642334</v>
      </c>
      <c r="CH329">
        <v>101.655</v>
      </c>
      <c r="CI329">
        <v>14093</v>
      </c>
      <c r="CJ329" s="101">
        <v>-1</v>
      </c>
      <c r="CK329" s="101">
        <v>-1</v>
      </c>
      <c r="CL329" s="1">
        <v>9.9999999999994316E-2</v>
      </c>
      <c r="CM329" s="1">
        <v>51</v>
      </c>
      <c r="CN329" s="14" t="s">
        <v>618</v>
      </c>
      <c r="CO329" s="14">
        <v>66.200000000000188</v>
      </c>
    </row>
    <row r="330" spans="1:93">
      <c r="A330" s="1">
        <v>2014</v>
      </c>
      <c r="B330" s="1">
        <v>6</v>
      </c>
      <c r="C330" s="24">
        <v>41768</v>
      </c>
      <c r="D330" s="1">
        <v>198.5</v>
      </c>
      <c r="E330" s="1">
        <v>200.3</v>
      </c>
      <c r="F330" s="1">
        <v>197.1</v>
      </c>
      <c r="G330" s="1">
        <v>198.5</v>
      </c>
      <c r="H330" s="1">
        <v>99.99</v>
      </c>
      <c r="I330" s="1">
        <v>0</v>
      </c>
      <c r="N330" s="27">
        <v>3.2000000000000171</v>
      </c>
      <c r="O330" s="27">
        <v>201.6</v>
      </c>
      <c r="P330" s="27">
        <v>197.4</v>
      </c>
      <c r="Q330" s="27" t="s">
        <v>618</v>
      </c>
      <c r="R330" s="27" t="s">
        <v>618</v>
      </c>
      <c r="S330" s="27" t="s">
        <v>252</v>
      </c>
      <c r="T330" s="27" t="s">
        <v>618</v>
      </c>
      <c r="U330" s="27">
        <v>-1.0999999999999943</v>
      </c>
      <c r="V330" s="158">
        <v>-1.0999999999999943</v>
      </c>
      <c r="W330" s="27">
        <v>153.6</v>
      </c>
      <c r="X330" s="27">
        <v>157.19999999999999</v>
      </c>
      <c r="Y330" s="27">
        <v>-3.5999999999999943</v>
      </c>
      <c r="Z330" s="29">
        <v>101.02</v>
      </c>
      <c r="AA330" s="139">
        <v>1.9</v>
      </c>
      <c r="AB330" s="151">
        <v>5.0610300684726939E-3</v>
      </c>
      <c r="AC330" s="136" t="s">
        <v>255</v>
      </c>
      <c r="AD330" s="136">
        <v>9.9</v>
      </c>
      <c r="AE330" s="136">
        <v>-1.3000000000000114</v>
      </c>
      <c r="AF330" s="136" t="s">
        <v>618</v>
      </c>
      <c r="AG330" s="136">
        <v>-1.3000000000000114</v>
      </c>
      <c r="AH330" s="136">
        <v>76.199999999999903</v>
      </c>
      <c r="AI330" s="136">
        <v>-4.2000000000000171</v>
      </c>
      <c r="AJ330" s="127">
        <v>198.6</v>
      </c>
      <c r="AK330" s="127">
        <v>200.3</v>
      </c>
      <c r="AL330" s="127">
        <v>198.2</v>
      </c>
      <c r="AM330" s="127">
        <v>198.6</v>
      </c>
      <c r="AN330" s="127">
        <v>200.82499999999999</v>
      </c>
      <c r="AO330" s="127">
        <v>0</v>
      </c>
      <c r="AP330" s="127" t="s">
        <v>618</v>
      </c>
      <c r="AQ330" s="14">
        <v>79.000000000000185</v>
      </c>
      <c r="AR330" s="127">
        <v>-0.60000000000002274</v>
      </c>
      <c r="AS330" s="14">
        <v>41.199999999998681</v>
      </c>
      <c r="AT330" s="1">
        <v>197.5</v>
      </c>
      <c r="AU330" s="1">
        <v>198.5</v>
      </c>
      <c r="AV330" s="1">
        <v>197.5</v>
      </c>
      <c r="AW330" s="1">
        <v>198.4</v>
      </c>
      <c r="AX330" s="1">
        <v>197.5</v>
      </c>
      <c r="AY330" s="1">
        <v>199.9</v>
      </c>
      <c r="AZ330" s="1">
        <v>197.5</v>
      </c>
      <c r="BA330" s="1">
        <v>199.5</v>
      </c>
      <c r="CD330" s="1">
        <v>198.6</v>
      </c>
      <c r="CE330" s="1">
        <v>666</v>
      </c>
      <c r="CF330" s="1">
        <v>685</v>
      </c>
      <c r="CG330" s="1">
        <v>0.9722627737226277</v>
      </c>
      <c r="CH330">
        <v>101.872</v>
      </c>
      <c r="CI330">
        <v>14176</v>
      </c>
      <c r="CJ330" s="101">
        <v>-1</v>
      </c>
      <c r="CK330" s="101">
        <v>-1</v>
      </c>
      <c r="CL330" s="1">
        <v>-1</v>
      </c>
      <c r="CM330" s="1">
        <v>50</v>
      </c>
      <c r="CN330" s="14" t="s">
        <v>618</v>
      </c>
      <c r="CO330" s="14">
        <v>66.200000000000188</v>
      </c>
    </row>
    <row r="331" spans="1:93">
      <c r="A331" s="1">
        <v>2014</v>
      </c>
      <c r="B331" s="1">
        <v>2</v>
      </c>
      <c r="C331" s="24">
        <v>41771</v>
      </c>
      <c r="D331" s="1">
        <v>198.5</v>
      </c>
      <c r="E331" s="1">
        <v>203.6</v>
      </c>
      <c r="F331" s="1">
        <v>198.4</v>
      </c>
      <c r="G331" s="1">
        <v>202.8</v>
      </c>
      <c r="H331" s="1">
        <v>100.59</v>
      </c>
      <c r="I331" s="1">
        <v>1</v>
      </c>
      <c r="N331" s="27">
        <v>5.1999999999999886</v>
      </c>
      <c r="O331" s="27">
        <v>201.7</v>
      </c>
      <c r="P331" s="27">
        <v>195.3</v>
      </c>
      <c r="Q331" s="27" t="s">
        <v>618</v>
      </c>
      <c r="R331" s="27" t="s">
        <v>254</v>
      </c>
      <c r="S331" s="27" t="s">
        <v>618</v>
      </c>
      <c r="T331" s="27">
        <v>2.2999999999999829</v>
      </c>
      <c r="U331" s="27" t="s">
        <v>618</v>
      </c>
      <c r="V331" s="158">
        <v>2.2999999999999829</v>
      </c>
      <c r="W331" s="27">
        <v>155.9</v>
      </c>
      <c r="X331" s="27">
        <v>157.19999999999999</v>
      </c>
      <c r="Y331" s="27">
        <v>-1.3000000000000114</v>
      </c>
      <c r="Z331" s="29">
        <v>100.17</v>
      </c>
      <c r="AA331" s="139">
        <v>3.1</v>
      </c>
      <c r="AB331" s="151">
        <v>2.6929982046679513E-3</v>
      </c>
      <c r="AC331" s="136">
        <v>0</v>
      </c>
      <c r="AD331" s="136">
        <v>9.9</v>
      </c>
      <c r="AE331" s="136" t="s">
        <v>618</v>
      </c>
      <c r="AF331" s="136" t="s">
        <v>618</v>
      </c>
      <c r="AG331" s="136">
        <v>0</v>
      </c>
      <c r="AH331" s="136">
        <v>76.199999999999903</v>
      </c>
      <c r="AI331" s="136">
        <v>-4.2000000000000171</v>
      </c>
      <c r="AJ331" s="127">
        <v>197.5</v>
      </c>
      <c r="AK331" s="127">
        <v>200.3</v>
      </c>
      <c r="AL331" s="127">
        <v>197.5</v>
      </c>
      <c r="AM331" s="127">
        <v>199.7</v>
      </c>
      <c r="AN331" s="127">
        <v>199.25</v>
      </c>
      <c r="AO331" s="127">
        <v>4.3000000000000114</v>
      </c>
      <c r="AP331" s="127">
        <v>3.3999999999999888</v>
      </c>
      <c r="AQ331" s="14">
        <v>82.400000000000176</v>
      </c>
      <c r="AR331" s="127" t="s">
        <v>618</v>
      </c>
      <c r="AS331" s="14">
        <v>41.199999999998681</v>
      </c>
      <c r="AT331" s="1">
        <v>202.4</v>
      </c>
      <c r="AU331" s="1">
        <v>203.6</v>
      </c>
      <c r="AV331" s="1">
        <v>201.9</v>
      </c>
      <c r="AW331" s="1">
        <v>203.5</v>
      </c>
      <c r="AX331" s="1">
        <v>202.4</v>
      </c>
      <c r="AY331" s="1">
        <v>204.1</v>
      </c>
      <c r="AZ331" s="1">
        <v>201.9</v>
      </c>
      <c r="BA331" s="1">
        <v>203.4</v>
      </c>
      <c r="CC331" s="86">
        <v>201.9</v>
      </c>
      <c r="CD331" s="1">
        <v>199.7</v>
      </c>
      <c r="CE331" s="1">
        <v>604</v>
      </c>
      <c r="CF331" s="1">
        <v>544</v>
      </c>
      <c r="CG331" s="1">
        <v>1.1102941176470589</v>
      </c>
      <c r="CH331">
        <v>102.15</v>
      </c>
      <c r="CI331">
        <v>14323</v>
      </c>
      <c r="CJ331" s="101">
        <v>-1</v>
      </c>
      <c r="CK331" s="101">
        <v>-1</v>
      </c>
      <c r="CL331" s="1">
        <v>-1.5999999999999943</v>
      </c>
      <c r="CM331" s="1">
        <v>48.4</v>
      </c>
      <c r="CN331" s="14" t="s">
        <v>618</v>
      </c>
      <c r="CO331" s="14">
        <v>66.200000000000188</v>
      </c>
    </row>
    <row r="332" spans="1:93">
      <c r="A332" s="1">
        <v>2014</v>
      </c>
      <c r="B332" s="1">
        <v>3</v>
      </c>
      <c r="C332" s="24">
        <v>41772</v>
      </c>
      <c r="D332" s="1">
        <v>204</v>
      </c>
      <c r="E332" s="1">
        <v>205.5</v>
      </c>
      <c r="F332" s="1">
        <v>203.1</v>
      </c>
      <c r="G332" s="1">
        <v>205.1</v>
      </c>
      <c r="H332" s="1">
        <v>101.7</v>
      </c>
      <c r="I332" s="1">
        <v>1</v>
      </c>
      <c r="N332" s="27">
        <v>2.4000000000000057</v>
      </c>
      <c r="O332" s="27">
        <v>208</v>
      </c>
      <c r="P332" s="27">
        <v>197.6</v>
      </c>
      <c r="Q332" s="27" t="s">
        <v>618</v>
      </c>
      <c r="R332" s="27" t="s">
        <v>618</v>
      </c>
      <c r="S332" s="27" t="s">
        <v>618</v>
      </c>
      <c r="T332" s="27" t="s">
        <v>618</v>
      </c>
      <c r="U332" s="27" t="s">
        <v>618</v>
      </c>
      <c r="V332" s="158">
        <v>0</v>
      </c>
      <c r="W332" s="27">
        <v>155.9</v>
      </c>
      <c r="X332" s="27">
        <v>157.19999999999999</v>
      </c>
      <c r="Y332" s="27">
        <v>-1.3000000000000114</v>
      </c>
      <c r="Z332" s="29">
        <v>100.4</v>
      </c>
      <c r="AA332" s="139">
        <v>1.4</v>
      </c>
      <c r="AB332" s="151">
        <v>6.0006000600061338E-3</v>
      </c>
      <c r="AC332" s="136" t="s">
        <v>253</v>
      </c>
      <c r="AD332" s="136">
        <v>10.1</v>
      </c>
      <c r="AE332" s="136" t="s">
        <v>618</v>
      </c>
      <c r="AF332" s="136" t="s">
        <v>618</v>
      </c>
      <c r="AG332" s="136">
        <v>0</v>
      </c>
      <c r="AH332" s="136">
        <v>76.199999999999903</v>
      </c>
      <c r="AI332" s="136">
        <v>-4.2000000000000171</v>
      </c>
      <c r="AJ332" s="127">
        <v>202.4</v>
      </c>
      <c r="AK332" s="127">
        <v>205</v>
      </c>
      <c r="AL332" s="127">
        <v>201.9</v>
      </c>
      <c r="AM332" s="127">
        <v>203.6</v>
      </c>
      <c r="AN332" s="127">
        <v>200.42500000000001</v>
      </c>
      <c r="AO332" s="127">
        <v>1.0999999999999943</v>
      </c>
      <c r="AP332" s="127">
        <v>-0.3999999999999943</v>
      </c>
      <c r="AQ332" s="14">
        <v>82.000000000000185</v>
      </c>
      <c r="AR332" s="127" t="s">
        <v>618</v>
      </c>
      <c r="AS332" s="14">
        <v>41.199999999998681</v>
      </c>
      <c r="AT332" s="1">
        <v>204.7</v>
      </c>
      <c r="AU332" s="1">
        <v>205</v>
      </c>
      <c r="AV332" s="1">
        <v>204</v>
      </c>
      <c r="AW332" s="1">
        <v>204.4</v>
      </c>
      <c r="AX332" s="1">
        <v>204.7</v>
      </c>
      <c r="AY332" s="1">
        <v>205</v>
      </c>
      <c r="AZ332" s="1">
        <v>204</v>
      </c>
      <c r="BA332" s="1">
        <v>205</v>
      </c>
      <c r="CC332" s="86">
        <v>204.7</v>
      </c>
      <c r="CD332" s="1">
        <v>204.9</v>
      </c>
      <c r="CE332" s="1">
        <v>954</v>
      </c>
      <c r="CF332" s="1">
        <v>636</v>
      </c>
      <c r="CG332" s="1">
        <v>1.5</v>
      </c>
      <c r="CH332">
        <v>102.271</v>
      </c>
      <c r="CI332">
        <v>14470</v>
      </c>
      <c r="CJ332" s="101">
        <v>-1</v>
      </c>
      <c r="CK332" s="101">
        <v>1</v>
      </c>
      <c r="CL332" s="1">
        <v>-0.20000000000001705</v>
      </c>
      <c r="CM332" s="1">
        <v>48.2</v>
      </c>
      <c r="CN332" s="14" t="s">
        <v>618</v>
      </c>
      <c r="CO332" s="14">
        <v>66.200000000000188</v>
      </c>
    </row>
    <row r="333" spans="1:93">
      <c r="A333" s="1">
        <v>2014</v>
      </c>
      <c r="B333" s="1">
        <v>4</v>
      </c>
      <c r="C333" s="24">
        <v>41773</v>
      </c>
      <c r="D333" s="1">
        <v>204.9</v>
      </c>
      <c r="E333" s="1">
        <v>207</v>
      </c>
      <c r="F333" s="1">
        <v>204.6</v>
      </c>
      <c r="G333" s="1">
        <v>206.3</v>
      </c>
      <c r="H333" s="1">
        <v>102.37</v>
      </c>
      <c r="I333" s="1">
        <v>1</v>
      </c>
      <c r="N333" s="27">
        <v>2.4000000000000057</v>
      </c>
      <c r="O333" s="27">
        <v>207.5</v>
      </c>
      <c r="P333" s="27">
        <v>202.7</v>
      </c>
      <c r="Q333" s="27" t="s">
        <v>618</v>
      </c>
      <c r="R333" s="27" t="s">
        <v>618</v>
      </c>
      <c r="S333" s="27" t="s">
        <v>618</v>
      </c>
      <c r="T333" s="27" t="s">
        <v>618</v>
      </c>
      <c r="U333" s="27" t="s">
        <v>618</v>
      </c>
      <c r="V333" s="158">
        <v>0</v>
      </c>
      <c r="W333" s="27">
        <v>155.9</v>
      </c>
      <c r="X333" s="27">
        <v>157.19999999999999</v>
      </c>
      <c r="Y333" s="27">
        <v>-1.3000000000000114</v>
      </c>
      <c r="Z333" s="29">
        <v>102.1</v>
      </c>
      <c r="AA333" s="139">
        <v>1.4</v>
      </c>
      <c r="AB333" s="151">
        <v>1.1034894124664518E-2</v>
      </c>
      <c r="AC333" s="136" t="s">
        <v>253</v>
      </c>
      <c r="AD333" s="136">
        <v>10.199999999999999</v>
      </c>
      <c r="AE333" s="136" t="s">
        <v>618</v>
      </c>
      <c r="AF333" s="136" t="s">
        <v>618</v>
      </c>
      <c r="AG333" s="136">
        <v>0</v>
      </c>
      <c r="AH333" s="136">
        <v>76.199999999999903</v>
      </c>
      <c r="AI333" s="136">
        <v>-4.2000000000000171</v>
      </c>
      <c r="AJ333" s="127">
        <v>204.7</v>
      </c>
      <c r="AK333" s="127">
        <v>206.2</v>
      </c>
      <c r="AL333" s="127">
        <v>204</v>
      </c>
      <c r="AM333" s="127">
        <v>205.9</v>
      </c>
      <c r="AN333" s="127">
        <v>201.95</v>
      </c>
      <c r="AO333" s="127">
        <v>1.4000000000000057</v>
      </c>
      <c r="AP333" s="127">
        <v>-1.6999999999999773</v>
      </c>
      <c r="AQ333" s="14">
        <v>80.30000000000021</v>
      </c>
      <c r="AR333" s="127" t="s">
        <v>618</v>
      </c>
      <c r="AS333" s="14">
        <v>41.199999999998681</v>
      </c>
      <c r="AT333" s="1">
        <v>206.5</v>
      </c>
      <c r="AU333" s="1">
        <v>206.6</v>
      </c>
      <c r="AV333" s="1">
        <v>205.8</v>
      </c>
      <c r="AW333" s="1">
        <v>206</v>
      </c>
      <c r="AX333" s="1">
        <v>206.5</v>
      </c>
      <c r="AY333" s="1">
        <v>206.6</v>
      </c>
      <c r="AZ333" s="1">
        <v>204.6</v>
      </c>
      <c r="BA333" s="1">
        <v>204.9</v>
      </c>
      <c r="CC333" s="86">
        <v>206.4</v>
      </c>
      <c r="CD333" s="1">
        <v>205.5</v>
      </c>
      <c r="CE333" s="1">
        <v>793</v>
      </c>
      <c r="CF333" s="1">
        <v>536</v>
      </c>
      <c r="CG333" s="1">
        <v>1.4794776119402986</v>
      </c>
      <c r="CH333">
        <v>101.8445</v>
      </c>
      <c r="CI333">
        <v>14251</v>
      </c>
      <c r="CJ333" s="101">
        <v>-1</v>
      </c>
      <c r="CK333" s="101">
        <v>1</v>
      </c>
      <c r="CL333" s="1" t="s">
        <v>618</v>
      </c>
      <c r="CM333" s="1">
        <v>48.2</v>
      </c>
      <c r="CN333" s="14" t="s">
        <v>618</v>
      </c>
      <c r="CO333" s="14">
        <v>66.200000000000188</v>
      </c>
    </row>
    <row r="334" spans="1:93">
      <c r="A334" s="1">
        <v>2014</v>
      </c>
      <c r="B334" s="1">
        <v>5</v>
      </c>
      <c r="C334" s="24">
        <v>41774</v>
      </c>
      <c r="D334" s="1">
        <v>204.8</v>
      </c>
      <c r="E334" s="1">
        <v>208</v>
      </c>
      <c r="F334" s="1">
        <v>204</v>
      </c>
      <c r="G334" s="1">
        <v>205</v>
      </c>
      <c r="H334" s="1">
        <v>101.5</v>
      </c>
      <c r="I334" s="1">
        <v>1</v>
      </c>
      <c r="N334" s="27">
        <v>4</v>
      </c>
      <c r="O334" s="27">
        <v>208.7</v>
      </c>
      <c r="P334" s="27">
        <v>203.9</v>
      </c>
      <c r="Q334" s="27" t="s">
        <v>618</v>
      </c>
      <c r="R334" s="27" t="s">
        <v>618</v>
      </c>
      <c r="S334" s="27" t="s">
        <v>618</v>
      </c>
      <c r="T334" s="27" t="s">
        <v>618</v>
      </c>
      <c r="U334" s="27" t="s">
        <v>618</v>
      </c>
      <c r="V334" s="158">
        <v>0</v>
      </c>
      <c r="W334" s="27">
        <v>155.9</v>
      </c>
      <c r="X334" s="27">
        <v>157.19999999999999</v>
      </c>
      <c r="Y334" s="27">
        <v>-1.3000000000000114</v>
      </c>
      <c r="Z334" s="29">
        <v>101.93</v>
      </c>
      <c r="AA334" s="139">
        <v>2.4</v>
      </c>
      <c r="AB334" s="151">
        <v>6.5880039331367435E-3</v>
      </c>
      <c r="AC334" s="136" t="s">
        <v>253</v>
      </c>
      <c r="AD334" s="136">
        <v>10.3</v>
      </c>
      <c r="AE334" s="136" t="s">
        <v>618</v>
      </c>
      <c r="AF334" s="136" t="s">
        <v>618</v>
      </c>
      <c r="AG334" s="136">
        <v>0</v>
      </c>
      <c r="AH334" s="136">
        <v>76.199999999999903</v>
      </c>
      <c r="AI334" s="136">
        <v>-4.2000000000000171</v>
      </c>
      <c r="AJ334" s="127">
        <v>206.5</v>
      </c>
      <c r="AK334" s="127">
        <v>206.6</v>
      </c>
      <c r="AL334" s="127">
        <v>204.5</v>
      </c>
      <c r="AM334" s="127">
        <v>205.5</v>
      </c>
      <c r="AN334" s="127">
        <v>203.67500000000001</v>
      </c>
      <c r="AO334" s="127">
        <v>0.19999999999998863</v>
      </c>
      <c r="AP334" s="127">
        <v>-4.3999999999999941</v>
      </c>
      <c r="AQ334" s="14">
        <v>75.900000000000219</v>
      </c>
      <c r="AR334" s="127" t="s">
        <v>618</v>
      </c>
      <c r="AS334" s="14">
        <v>41.199999999998681</v>
      </c>
      <c r="AT334" s="1">
        <v>204.8</v>
      </c>
      <c r="AU334" s="1">
        <v>205</v>
      </c>
      <c r="AV334" s="1">
        <v>204.3</v>
      </c>
      <c r="AW334" s="1">
        <v>204.5</v>
      </c>
      <c r="AX334" s="1">
        <v>204.8</v>
      </c>
      <c r="AY334" s="1">
        <v>205</v>
      </c>
      <c r="AZ334" s="1">
        <v>203.3</v>
      </c>
      <c r="BA334" s="1">
        <v>203.8</v>
      </c>
      <c r="CC334" s="86">
        <v>204.8</v>
      </c>
      <c r="CD334" s="1">
        <v>205.2</v>
      </c>
      <c r="CE334" s="1">
        <v>860</v>
      </c>
      <c r="CF334" s="1">
        <v>636</v>
      </c>
      <c r="CG334" s="1">
        <v>1.3522012578616351</v>
      </c>
      <c r="CH334">
        <v>101.57899999999999</v>
      </c>
      <c r="CI334">
        <v>14107</v>
      </c>
      <c r="CJ334" s="101">
        <v>-1</v>
      </c>
      <c r="CK334" s="101">
        <v>1</v>
      </c>
      <c r="CL334" s="1" t="s">
        <v>618</v>
      </c>
      <c r="CM334" s="1">
        <v>48.2</v>
      </c>
      <c r="CN334" s="14" t="s">
        <v>618</v>
      </c>
      <c r="CO334" s="14">
        <v>66.200000000000188</v>
      </c>
    </row>
    <row r="335" spans="1:93">
      <c r="A335" s="1">
        <v>2014</v>
      </c>
      <c r="B335" s="1">
        <v>6</v>
      </c>
      <c r="C335" s="24">
        <v>41775</v>
      </c>
      <c r="D335" s="1">
        <v>202.5</v>
      </c>
      <c r="E335" s="1">
        <v>203.3</v>
      </c>
      <c r="F335" s="1">
        <v>199.2</v>
      </c>
      <c r="G335" s="1">
        <v>200.4</v>
      </c>
      <c r="H335" s="1">
        <v>101.58</v>
      </c>
      <c r="I335" s="1">
        <v>0</v>
      </c>
      <c r="N335" s="27">
        <v>4.1000000000000227</v>
      </c>
      <c r="O335" s="27">
        <v>209</v>
      </c>
      <c r="P335" s="27">
        <v>201</v>
      </c>
      <c r="Q335" s="27" t="s">
        <v>618</v>
      </c>
      <c r="R335" s="27" t="s">
        <v>618</v>
      </c>
      <c r="S335" s="27" t="s">
        <v>252</v>
      </c>
      <c r="T335" s="27" t="s">
        <v>618</v>
      </c>
      <c r="U335" s="27">
        <v>-0.80000000000001137</v>
      </c>
      <c r="V335" s="158">
        <v>-0.80000000000001137</v>
      </c>
      <c r="W335" s="27">
        <v>155.1</v>
      </c>
      <c r="X335" s="27">
        <v>157.19999999999999</v>
      </c>
      <c r="Y335" s="27">
        <v>-2.1000000000000227</v>
      </c>
      <c r="Z335" s="29">
        <v>101.45</v>
      </c>
      <c r="AA335" s="139">
        <v>2.5</v>
      </c>
      <c r="AB335" s="151">
        <v>8.4985835694051381E-3</v>
      </c>
      <c r="AC335" s="136" t="s">
        <v>255</v>
      </c>
      <c r="AD335" s="136">
        <v>10.199999999999999</v>
      </c>
      <c r="AE335" s="136" t="s">
        <v>618</v>
      </c>
      <c r="AF335" s="136" t="s">
        <v>618</v>
      </c>
      <c r="AG335" s="136">
        <v>0</v>
      </c>
      <c r="AH335" s="136">
        <v>76.199999999999903</v>
      </c>
      <c r="AI335" s="136">
        <v>-4.2000000000000171</v>
      </c>
      <c r="AJ335" s="127">
        <v>204.8</v>
      </c>
      <c r="AK335" s="127">
        <v>205</v>
      </c>
      <c r="AL335" s="127">
        <v>201.6</v>
      </c>
      <c r="AM335" s="127">
        <v>202.7</v>
      </c>
      <c r="AN335" s="127">
        <v>204.42500000000001</v>
      </c>
      <c r="AO335" s="127">
        <v>2.0999999999999943</v>
      </c>
      <c r="AP335" s="127" t="s">
        <v>618</v>
      </c>
      <c r="AQ335" s="14">
        <v>75.900000000000219</v>
      </c>
      <c r="AR335" s="127">
        <v>-0.50000000000002842</v>
      </c>
      <c r="AS335" s="14">
        <v>40.699999999998653</v>
      </c>
      <c r="AT335" s="1">
        <v>200.8</v>
      </c>
      <c r="AU335" s="1">
        <v>201.4</v>
      </c>
      <c r="AV335" s="1">
        <v>200.5</v>
      </c>
      <c r="AW335" s="1">
        <v>201.2</v>
      </c>
      <c r="AX335" s="1">
        <v>200.8</v>
      </c>
      <c r="AY335" s="1">
        <v>202.5</v>
      </c>
      <c r="AZ335" s="1">
        <v>200.5</v>
      </c>
      <c r="BA335" s="1">
        <v>201.4</v>
      </c>
      <c r="CC335" s="86">
        <v>200.6</v>
      </c>
      <c r="CD335" s="1">
        <v>202.3</v>
      </c>
      <c r="CE335" s="1">
        <v>681</v>
      </c>
      <c r="CF335" s="1">
        <v>569</v>
      </c>
      <c r="CG335" s="1">
        <v>1.1968365553602811</v>
      </c>
      <c r="CH335">
        <v>101.5035</v>
      </c>
      <c r="CI335">
        <v>14171</v>
      </c>
      <c r="CJ335" s="101">
        <v>-1</v>
      </c>
      <c r="CK335" s="101">
        <v>1</v>
      </c>
      <c r="CL335" s="1" t="s">
        <v>618</v>
      </c>
      <c r="CM335" s="1">
        <v>48.2</v>
      </c>
      <c r="CN335" s="14" t="s">
        <v>618</v>
      </c>
      <c r="CO335" s="14">
        <v>66.200000000000188</v>
      </c>
    </row>
    <row r="336" spans="1:93">
      <c r="A336" s="1">
        <v>2014</v>
      </c>
      <c r="B336" s="1">
        <v>2</v>
      </c>
      <c r="C336" s="24">
        <v>41778</v>
      </c>
      <c r="D336" s="1">
        <v>201.8</v>
      </c>
      <c r="E336" s="1">
        <v>208.4</v>
      </c>
      <c r="F336" s="1">
        <v>201.4</v>
      </c>
      <c r="G336" s="1">
        <v>206.3</v>
      </c>
      <c r="H336" s="1">
        <v>102.16</v>
      </c>
      <c r="I336" s="1">
        <v>1</v>
      </c>
      <c r="N336" s="27">
        <v>7</v>
      </c>
      <c r="O336" s="27">
        <v>204.5</v>
      </c>
      <c r="P336" s="27">
        <v>196.3</v>
      </c>
      <c r="Q336" s="27" t="s">
        <v>618</v>
      </c>
      <c r="R336" s="27" t="s">
        <v>254</v>
      </c>
      <c r="S336" s="27" t="s">
        <v>618</v>
      </c>
      <c r="T336" s="27">
        <v>1.7999999999999829</v>
      </c>
      <c r="U336" s="27" t="s">
        <v>618</v>
      </c>
      <c r="V336" s="158">
        <v>1.7999999999999829</v>
      </c>
      <c r="W336" s="27">
        <v>156.9</v>
      </c>
      <c r="X336" s="27">
        <v>157.19999999999999</v>
      </c>
      <c r="Y336" s="27">
        <v>-0.30000000000003979</v>
      </c>
      <c r="Z336" s="29">
        <v>102.04</v>
      </c>
      <c r="AA336" s="139">
        <v>4.2</v>
      </c>
      <c r="AB336" s="151">
        <v>7.8817733990144134E-4</v>
      </c>
      <c r="AC336" s="136">
        <v>0</v>
      </c>
      <c r="AD336" s="136">
        <v>10</v>
      </c>
      <c r="AE336" s="136" t="s">
        <v>618</v>
      </c>
      <c r="AF336" s="136" t="s">
        <v>618</v>
      </c>
      <c r="AG336" s="136">
        <v>0</v>
      </c>
      <c r="AH336" s="136">
        <v>76.199999999999903</v>
      </c>
      <c r="AI336" s="136">
        <v>-4.2000000000000171</v>
      </c>
      <c r="AJ336" s="127">
        <v>200.8</v>
      </c>
      <c r="AK336" s="127">
        <v>202.5</v>
      </c>
      <c r="AL336" s="127">
        <v>200.5</v>
      </c>
      <c r="AM336" s="127">
        <v>201.8</v>
      </c>
      <c r="AN336" s="127">
        <v>203.97499999999999</v>
      </c>
      <c r="AO336" s="127">
        <v>4.5</v>
      </c>
      <c r="AP336" s="127">
        <v>3.5000000000000115</v>
      </c>
      <c r="AQ336" s="14">
        <v>79.400000000000233</v>
      </c>
      <c r="AR336" s="127" t="s">
        <v>618</v>
      </c>
      <c r="AS336" s="14">
        <v>40.699999999998653</v>
      </c>
      <c r="AT336" s="1">
        <v>207.1</v>
      </c>
      <c r="AU336" s="1">
        <v>207.4</v>
      </c>
      <c r="AV336" s="1">
        <v>206</v>
      </c>
      <c r="AW336" s="1">
        <v>206.5</v>
      </c>
      <c r="AX336" s="1">
        <v>207.1</v>
      </c>
      <c r="AY336" s="1">
        <v>207.9</v>
      </c>
      <c r="AZ336" s="1">
        <v>205.7</v>
      </c>
      <c r="BA336" s="1">
        <v>205.7</v>
      </c>
      <c r="CC336" s="86">
        <v>207.2</v>
      </c>
      <c r="CD336" s="1">
        <v>201.9</v>
      </c>
      <c r="CE336" s="1">
        <v>748</v>
      </c>
      <c r="CF336" s="1">
        <v>710</v>
      </c>
      <c r="CG336" s="1">
        <v>1.0535211267605633</v>
      </c>
      <c r="CH336">
        <v>101.476</v>
      </c>
      <c r="CI336">
        <v>14126</v>
      </c>
      <c r="CJ336" s="101">
        <v>-1</v>
      </c>
      <c r="CK336" s="101">
        <v>1</v>
      </c>
      <c r="CL336" s="1" t="s">
        <v>618</v>
      </c>
      <c r="CM336" s="1">
        <v>48.2</v>
      </c>
      <c r="CN336" s="14" t="s">
        <v>618</v>
      </c>
      <c r="CO336" s="14">
        <v>66.200000000000188</v>
      </c>
    </row>
    <row r="337" spans="1:93">
      <c r="A337" s="1">
        <v>2014</v>
      </c>
      <c r="B337" s="1">
        <v>3</v>
      </c>
      <c r="C337" s="24">
        <v>41779</v>
      </c>
      <c r="D337" s="1">
        <v>206.3</v>
      </c>
      <c r="E337" s="1">
        <v>206.7</v>
      </c>
      <c r="F337" s="1">
        <v>202</v>
      </c>
      <c r="G337" s="1">
        <v>203.5</v>
      </c>
      <c r="H337" s="1">
        <v>102.33</v>
      </c>
      <c r="I337" s="1">
        <v>1</v>
      </c>
      <c r="N337" s="27">
        <v>4.6999999999999886</v>
      </c>
      <c r="O337" s="27">
        <v>213.3</v>
      </c>
      <c r="P337" s="27">
        <v>199.3</v>
      </c>
      <c r="Q337" s="27" t="s">
        <v>618</v>
      </c>
      <c r="R337" s="27" t="s">
        <v>618</v>
      </c>
      <c r="S337" s="27" t="s">
        <v>618</v>
      </c>
      <c r="T337" s="27" t="s">
        <v>618</v>
      </c>
      <c r="U337" s="27" t="s">
        <v>618</v>
      </c>
      <c r="V337" s="158">
        <v>0</v>
      </c>
      <c r="W337" s="27">
        <v>156.9</v>
      </c>
      <c r="X337" s="27">
        <v>157.19999999999999</v>
      </c>
      <c r="Y337" s="27">
        <v>-0.30000000000003979</v>
      </c>
      <c r="Z337" s="29">
        <v>102.26</v>
      </c>
      <c r="AA337" s="139">
        <v>2.8</v>
      </c>
      <c r="AB337" s="151">
        <v>5.7097853908250062E-3</v>
      </c>
      <c r="AC337" s="136" t="s">
        <v>253</v>
      </c>
      <c r="AD337" s="136">
        <v>10.3</v>
      </c>
      <c r="AE337" s="136" t="s">
        <v>618</v>
      </c>
      <c r="AF337" s="136">
        <v>-2.2999999999999829</v>
      </c>
      <c r="AG337" s="136">
        <v>-2.2999999999999829</v>
      </c>
      <c r="AH337" s="136">
        <v>73.89999999999992</v>
      </c>
      <c r="AI337" s="136">
        <v>-6.5</v>
      </c>
      <c r="AJ337" s="127">
        <v>207.1</v>
      </c>
      <c r="AK337" s="127">
        <v>207.9</v>
      </c>
      <c r="AL337" s="127">
        <v>205.7</v>
      </c>
      <c r="AM337" s="127">
        <v>206.2</v>
      </c>
      <c r="AN337" s="127">
        <v>204.05</v>
      </c>
      <c r="AO337" s="127">
        <v>2.8000000000000114</v>
      </c>
      <c r="AP337" s="127" t="s">
        <v>618</v>
      </c>
      <c r="AQ337" s="14">
        <v>79.400000000000233</v>
      </c>
      <c r="AR337" s="127" t="s">
        <v>618</v>
      </c>
      <c r="AS337" s="14">
        <v>40.699999999998653</v>
      </c>
      <c r="AT337" s="1">
        <v>202.8</v>
      </c>
      <c r="AU337" s="1">
        <v>203.8</v>
      </c>
      <c r="AV337" s="1">
        <v>202.7</v>
      </c>
      <c r="AW337" s="1">
        <v>203.7</v>
      </c>
      <c r="AX337" s="1">
        <v>202.8</v>
      </c>
      <c r="AY337" s="1">
        <v>203.9</v>
      </c>
      <c r="AZ337" s="1">
        <v>202.7</v>
      </c>
      <c r="BA337" s="1">
        <v>203.8</v>
      </c>
      <c r="CC337" s="86">
        <v>202.6</v>
      </c>
      <c r="CD337" s="1">
        <v>206.1</v>
      </c>
      <c r="CE337" s="1">
        <v>869</v>
      </c>
      <c r="CF337" s="1">
        <v>639</v>
      </c>
      <c r="CG337" s="1">
        <v>1.3599374021909234</v>
      </c>
      <c r="CH337">
        <v>101.307</v>
      </c>
      <c r="CI337">
        <v>13981</v>
      </c>
      <c r="CJ337" s="101">
        <v>-1</v>
      </c>
      <c r="CK337" s="101">
        <v>-1</v>
      </c>
      <c r="CL337" s="1" t="s">
        <v>618</v>
      </c>
      <c r="CM337" s="1">
        <v>48.2</v>
      </c>
      <c r="CN337" s="14" t="s">
        <v>618</v>
      </c>
      <c r="CO337" s="14">
        <v>66.200000000000188</v>
      </c>
    </row>
    <row r="338" spans="1:93">
      <c r="A338" s="1">
        <v>2014</v>
      </c>
      <c r="B338" s="1">
        <v>4</v>
      </c>
      <c r="C338" s="24">
        <v>41780</v>
      </c>
      <c r="D338" s="1">
        <v>204.4</v>
      </c>
      <c r="E338" s="1">
        <v>206</v>
      </c>
      <c r="F338" s="1">
        <v>203</v>
      </c>
      <c r="G338" s="1">
        <v>203.4</v>
      </c>
      <c r="H338" s="1">
        <v>104.07</v>
      </c>
      <c r="I338" s="1">
        <v>1</v>
      </c>
      <c r="N338" s="27">
        <v>3</v>
      </c>
      <c r="O338" s="27">
        <v>208.2</v>
      </c>
      <c r="P338" s="27">
        <v>198.8</v>
      </c>
      <c r="Q338" s="27" t="s">
        <v>618</v>
      </c>
      <c r="R338" s="27" t="s">
        <v>618</v>
      </c>
      <c r="S338" s="27" t="s">
        <v>618</v>
      </c>
      <c r="T338" s="27" t="s">
        <v>618</v>
      </c>
      <c r="U338" s="27" t="s">
        <v>618</v>
      </c>
      <c r="V338" s="158">
        <v>0</v>
      </c>
      <c r="W338" s="27">
        <v>156.9</v>
      </c>
      <c r="X338" s="27">
        <v>157.19999999999999</v>
      </c>
      <c r="Y338" s="27">
        <v>-0.30000000000003979</v>
      </c>
      <c r="Z338" s="29">
        <v>103.11</v>
      </c>
      <c r="AA338" s="139">
        <v>1.8</v>
      </c>
      <c r="AB338" s="151">
        <v>1.6640563821457288E-3</v>
      </c>
      <c r="AC338" s="136">
        <v>0</v>
      </c>
      <c r="AD338" s="136">
        <v>10.1</v>
      </c>
      <c r="AE338" s="136" t="s">
        <v>618</v>
      </c>
      <c r="AF338" s="136" t="s">
        <v>618</v>
      </c>
      <c r="AG338" s="136">
        <v>0</v>
      </c>
      <c r="AH338" s="136">
        <v>73.89999999999992</v>
      </c>
      <c r="AI338" s="136">
        <v>-6.5</v>
      </c>
      <c r="AJ338" s="127">
        <v>202.8</v>
      </c>
      <c r="AK338" s="127">
        <v>204.6</v>
      </c>
      <c r="AL338" s="127">
        <v>202.7</v>
      </c>
      <c r="AM338" s="127">
        <v>204</v>
      </c>
      <c r="AN338" s="127">
        <v>203.67500000000001</v>
      </c>
      <c r="AO338" s="127">
        <v>1</v>
      </c>
      <c r="AP338" s="127">
        <v>-0.20000000000000567</v>
      </c>
      <c r="AQ338" s="14">
        <v>79.20000000000023</v>
      </c>
      <c r="AR338" s="127" t="s">
        <v>618</v>
      </c>
      <c r="AS338" s="14">
        <v>40.699999999998653</v>
      </c>
      <c r="AT338" s="1">
        <v>202.2</v>
      </c>
      <c r="AU338" s="1">
        <v>202.8</v>
      </c>
      <c r="AV338" s="1">
        <v>202.1</v>
      </c>
      <c r="AW338" s="1">
        <v>202.4</v>
      </c>
      <c r="AX338" s="1">
        <v>202.2</v>
      </c>
      <c r="AY338" s="1">
        <v>203.5</v>
      </c>
      <c r="AZ338" s="1">
        <v>201.8</v>
      </c>
      <c r="BA338" s="1">
        <v>203.1</v>
      </c>
      <c r="CC338" s="86">
        <v>202.3</v>
      </c>
      <c r="CD338" s="1">
        <v>204.3</v>
      </c>
      <c r="CE338" s="1">
        <v>977</v>
      </c>
      <c r="CF338" s="1">
        <v>535</v>
      </c>
      <c r="CG338" s="1">
        <v>1.8261682242990653</v>
      </c>
      <c r="CH338">
        <v>101.435</v>
      </c>
      <c r="CI338">
        <v>14186</v>
      </c>
      <c r="CJ338" s="101">
        <v>-1</v>
      </c>
      <c r="CK338" s="101">
        <v>-1</v>
      </c>
      <c r="CL338" s="1">
        <v>-2.5</v>
      </c>
      <c r="CM338" s="1">
        <v>45.7</v>
      </c>
      <c r="CN338" s="14" t="s">
        <v>618</v>
      </c>
      <c r="CO338" s="14">
        <v>66.200000000000188</v>
      </c>
    </row>
    <row r="339" spans="1:93">
      <c r="A339" s="1">
        <v>2014</v>
      </c>
      <c r="B339" s="1">
        <v>5</v>
      </c>
      <c r="C339" s="24">
        <v>41781</v>
      </c>
      <c r="D339" s="1">
        <v>204.7</v>
      </c>
      <c r="E339" s="1">
        <v>205.4</v>
      </c>
      <c r="F339" s="1">
        <v>203.6</v>
      </c>
      <c r="G339" s="1">
        <v>204.3</v>
      </c>
      <c r="H339" s="1">
        <v>103.74</v>
      </c>
      <c r="I339" s="1">
        <v>1</v>
      </c>
      <c r="N339" s="27">
        <v>1.8000000000000114</v>
      </c>
      <c r="O339" s="27">
        <v>206.4</v>
      </c>
      <c r="P339" s="27">
        <v>200.4</v>
      </c>
      <c r="Q339" s="27" t="s">
        <v>618</v>
      </c>
      <c r="R339" s="27" t="s">
        <v>618</v>
      </c>
      <c r="S339" s="27" t="s">
        <v>618</v>
      </c>
      <c r="T339" s="27" t="s">
        <v>618</v>
      </c>
      <c r="U339" s="27" t="s">
        <v>618</v>
      </c>
      <c r="V339" s="158">
        <v>0</v>
      </c>
      <c r="W339" s="27">
        <v>156.9</v>
      </c>
      <c r="X339" s="27">
        <v>157.19999999999999</v>
      </c>
      <c r="Y339" s="27">
        <v>-0.30000000000003979</v>
      </c>
      <c r="Z339" s="29">
        <v>104.03</v>
      </c>
      <c r="AA339" s="139">
        <v>1.1000000000000001</v>
      </c>
      <c r="AB339" s="151">
        <v>1.7003811199061802E-2</v>
      </c>
      <c r="AC339" s="136" t="s">
        <v>253</v>
      </c>
      <c r="AD339" s="136">
        <v>10.1</v>
      </c>
      <c r="AE339" s="136" t="s">
        <v>618</v>
      </c>
      <c r="AF339" s="136" t="s">
        <v>618</v>
      </c>
      <c r="AG339" s="136">
        <v>0</v>
      </c>
      <c r="AH339" s="136">
        <v>73.89999999999992</v>
      </c>
      <c r="AI339" s="136">
        <v>-6.5</v>
      </c>
      <c r="AJ339" s="127">
        <v>202.2</v>
      </c>
      <c r="AK339" s="127">
        <v>205</v>
      </c>
      <c r="AL339" s="127">
        <v>201.8</v>
      </c>
      <c r="AM339" s="127">
        <v>204.2</v>
      </c>
      <c r="AN339" s="127">
        <v>204.05</v>
      </c>
      <c r="AO339" s="127">
        <v>0.39999999999997726</v>
      </c>
      <c r="AP339" s="127">
        <v>-0.70000000000000573</v>
      </c>
      <c r="AQ339" s="14">
        <v>78.500000000000227</v>
      </c>
      <c r="AR339" s="127" t="s">
        <v>618</v>
      </c>
      <c r="AS339" s="14">
        <v>40.699999999998653</v>
      </c>
      <c r="AT339" s="1">
        <v>204</v>
      </c>
      <c r="AU339" s="1">
        <v>204.5</v>
      </c>
      <c r="AV339" s="1">
        <v>204</v>
      </c>
      <c r="AW339" s="1">
        <v>204.2</v>
      </c>
      <c r="AX339" s="1">
        <v>204</v>
      </c>
      <c r="AY339" s="1">
        <v>204.5</v>
      </c>
      <c r="AZ339" s="1">
        <v>203.9</v>
      </c>
      <c r="BA339" s="1">
        <v>204</v>
      </c>
      <c r="CC339" s="86">
        <v>204.3</v>
      </c>
      <c r="CD339" s="1">
        <v>204.1</v>
      </c>
      <c r="CE339" s="1">
        <v>916</v>
      </c>
      <c r="CF339" s="1">
        <v>609</v>
      </c>
      <c r="CG339" s="1">
        <v>1.5041050903119868</v>
      </c>
      <c r="CH339">
        <v>101.729</v>
      </c>
      <c r="CI339">
        <v>14384</v>
      </c>
      <c r="CJ339" s="101">
        <v>-1</v>
      </c>
      <c r="CK339" s="101">
        <v>1</v>
      </c>
      <c r="CL339" s="1">
        <v>-0.59999999999999432</v>
      </c>
      <c r="CM339" s="1">
        <v>45.1</v>
      </c>
      <c r="CN339" s="14" t="s">
        <v>618</v>
      </c>
      <c r="CO339" s="14">
        <v>66.200000000000188</v>
      </c>
    </row>
    <row r="340" spans="1:93">
      <c r="A340" s="1">
        <v>2014</v>
      </c>
      <c r="B340" s="1">
        <v>6</v>
      </c>
      <c r="C340" s="24">
        <v>41782</v>
      </c>
      <c r="D340" s="1">
        <v>204.6</v>
      </c>
      <c r="E340" s="1">
        <v>206.4</v>
      </c>
      <c r="F340" s="1">
        <v>203.3</v>
      </c>
      <c r="G340" s="1">
        <v>204.5</v>
      </c>
      <c r="H340" s="1">
        <v>104.35</v>
      </c>
      <c r="I340" s="1">
        <v>0</v>
      </c>
      <c r="N340" s="27">
        <v>3.0999999999999943</v>
      </c>
      <c r="O340" s="27">
        <v>206.1</v>
      </c>
      <c r="P340" s="27">
        <v>202.5</v>
      </c>
      <c r="Q340" s="27" t="s">
        <v>618</v>
      </c>
      <c r="R340" s="27" t="s">
        <v>254</v>
      </c>
      <c r="S340" s="27" t="s">
        <v>618</v>
      </c>
      <c r="T340" s="27">
        <v>-1.0000000000000284</v>
      </c>
      <c r="U340" s="27" t="s">
        <v>618</v>
      </c>
      <c r="V340" s="158">
        <v>-1.0000000000000284</v>
      </c>
      <c r="W340" s="27">
        <v>155.9</v>
      </c>
      <c r="X340" s="27">
        <v>157.19999999999999</v>
      </c>
      <c r="Y340" s="27">
        <v>-1.3000000000000682</v>
      </c>
      <c r="Z340" s="29">
        <v>103.79</v>
      </c>
      <c r="AA340" s="139">
        <v>1.9</v>
      </c>
      <c r="AB340" s="151">
        <v>3.1709426347650282E-3</v>
      </c>
      <c r="AC340" s="136" t="s">
        <v>255</v>
      </c>
      <c r="AD340" s="136">
        <v>10.199999999999999</v>
      </c>
      <c r="AE340" s="136">
        <v>-0.59999999999999432</v>
      </c>
      <c r="AF340" s="136" t="s">
        <v>618</v>
      </c>
      <c r="AG340" s="136">
        <v>-0.59999999999999432</v>
      </c>
      <c r="AH340" s="136">
        <v>73.299999999999926</v>
      </c>
      <c r="AI340" s="136">
        <v>-7.0999999999999943</v>
      </c>
      <c r="AJ340" s="127">
        <v>204</v>
      </c>
      <c r="AK340" s="127">
        <v>205.8</v>
      </c>
      <c r="AL340" s="127">
        <v>203.9</v>
      </c>
      <c r="AM340" s="127">
        <v>205.4</v>
      </c>
      <c r="AN340" s="127">
        <v>204.95</v>
      </c>
      <c r="AO340" s="127">
        <v>9.9999999999994316E-2</v>
      </c>
      <c r="AP340" s="127">
        <v>-1.0000000000000171</v>
      </c>
      <c r="AQ340" s="14">
        <v>77.500000000000213</v>
      </c>
      <c r="AR340" s="127" t="s">
        <v>618</v>
      </c>
      <c r="AS340" s="14">
        <v>40.699999999998653</v>
      </c>
      <c r="AT340" s="1">
        <v>204.6</v>
      </c>
      <c r="AU340" s="1">
        <v>205</v>
      </c>
      <c r="AV340" s="1">
        <v>204.3</v>
      </c>
      <c r="AW340" s="1">
        <v>205</v>
      </c>
      <c r="AX340" s="1">
        <v>204.6</v>
      </c>
      <c r="AY340" s="1">
        <v>205.4</v>
      </c>
      <c r="AZ340" s="1">
        <v>204.3</v>
      </c>
      <c r="BA340" s="1">
        <v>204.5</v>
      </c>
      <c r="CC340" s="86">
        <v>204.3</v>
      </c>
      <c r="CD340" s="1">
        <v>205.1</v>
      </c>
      <c r="CE340" s="1">
        <v>1570</v>
      </c>
      <c r="CF340" s="1">
        <v>781</v>
      </c>
      <c r="CG340" s="1">
        <v>2.0102432778489114</v>
      </c>
      <c r="CH340">
        <v>101.97</v>
      </c>
      <c r="CI340">
        <v>14561</v>
      </c>
      <c r="CJ340" s="101">
        <v>-1</v>
      </c>
      <c r="CK340" s="101">
        <v>1</v>
      </c>
      <c r="CL340" s="1" t="s">
        <v>618</v>
      </c>
      <c r="CM340" s="1">
        <v>45.1</v>
      </c>
      <c r="CN340" s="14" t="s">
        <v>618</v>
      </c>
      <c r="CO340" s="14">
        <v>66.200000000000188</v>
      </c>
    </row>
    <row r="341" spans="1:93">
      <c r="A341" s="1">
        <v>2014</v>
      </c>
      <c r="B341" s="1">
        <v>2</v>
      </c>
      <c r="C341" s="24">
        <v>41785</v>
      </c>
      <c r="D341" s="1">
        <v>205.1</v>
      </c>
      <c r="E341" s="1">
        <v>207.1</v>
      </c>
      <c r="F341" s="1">
        <v>204.1</v>
      </c>
      <c r="G341" s="1">
        <v>205.9</v>
      </c>
      <c r="H341" s="1">
        <v>104.18</v>
      </c>
      <c r="I341" s="1">
        <v>0</v>
      </c>
      <c r="N341" s="27">
        <v>3</v>
      </c>
      <c r="O341" s="27">
        <v>207.6</v>
      </c>
      <c r="P341" s="27">
        <v>201.4</v>
      </c>
      <c r="Q341" s="27" t="s">
        <v>618</v>
      </c>
      <c r="R341" s="27" t="s">
        <v>618</v>
      </c>
      <c r="S341" s="27" t="s">
        <v>618</v>
      </c>
      <c r="T341" s="27" t="s">
        <v>618</v>
      </c>
      <c r="U341" s="27" t="s">
        <v>618</v>
      </c>
      <c r="V341" s="158">
        <v>0</v>
      </c>
      <c r="W341" s="27">
        <v>155.9</v>
      </c>
      <c r="X341" s="27">
        <v>157.19999999999999</v>
      </c>
      <c r="Y341" s="27">
        <v>-1.3000000000000682</v>
      </c>
      <c r="Z341" s="29">
        <v>104.1</v>
      </c>
      <c r="AA341" s="139">
        <v>1.8</v>
      </c>
      <c r="AB341" s="151">
        <v>5.8800848274531692E-3</v>
      </c>
      <c r="AC341" s="136" t="s">
        <v>253</v>
      </c>
      <c r="AD341" s="136">
        <v>10.199999999999999</v>
      </c>
      <c r="AE341" s="136" t="s">
        <v>618</v>
      </c>
      <c r="AF341" s="136" t="s">
        <v>618</v>
      </c>
      <c r="AG341" s="136">
        <v>0</v>
      </c>
      <c r="AH341" s="136">
        <v>73.299999999999926</v>
      </c>
      <c r="AI341" s="136">
        <v>-7.0999999999999943</v>
      </c>
      <c r="AJ341" s="127">
        <v>204.6</v>
      </c>
      <c r="AK341" s="127">
        <v>205.8</v>
      </c>
      <c r="AL341" s="127">
        <v>204.3</v>
      </c>
      <c r="AM341" s="127">
        <v>205.2</v>
      </c>
      <c r="AN341" s="127">
        <v>204.7</v>
      </c>
      <c r="AO341" s="127">
        <v>0.80000000000001137</v>
      </c>
      <c r="AP341" s="127">
        <v>2.2999999999999945</v>
      </c>
      <c r="AQ341" s="14">
        <v>79.80000000000021</v>
      </c>
      <c r="AR341" s="127" t="s">
        <v>618</v>
      </c>
      <c r="AS341" s="14">
        <v>40.699999999998653</v>
      </c>
      <c r="AT341" s="1">
        <v>205.6</v>
      </c>
      <c r="AU341" s="1">
        <v>206.3</v>
      </c>
      <c r="AV341" s="1">
        <v>205.6</v>
      </c>
      <c r="AW341" s="1">
        <v>206</v>
      </c>
      <c r="AX341" s="1">
        <v>205.6</v>
      </c>
      <c r="AY341" s="1">
        <v>206.9</v>
      </c>
      <c r="AZ341" s="1">
        <v>205.6</v>
      </c>
      <c r="BA341" s="1">
        <v>206.2</v>
      </c>
      <c r="CD341" s="1">
        <v>205.1</v>
      </c>
      <c r="CE341" s="1">
        <v>478</v>
      </c>
      <c r="CF341" s="1">
        <v>469</v>
      </c>
      <c r="CG341" s="1">
        <v>1.0191897654584221</v>
      </c>
      <c r="CH341">
        <v>101.96</v>
      </c>
      <c r="CI341">
        <v>14618</v>
      </c>
      <c r="CJ341" s="101">
        <v>-1</v>
      </c>
      <c r="CK341" s="101">
        <v>1</v>
      </c>
      <c r="CL341" s="1" t="s">
        <v>618</v>
      </c>
      <c r="CM341" s="1">
        <v>45.1</v>
      </c>
      <c r="CN341" s="14" t="s">
        <v>618</v>
      </c>
      <c r="CO341" s="14">
        <v>66.200000000000188</v>
      </c>
    </row>
    <row r="342" spans="1:93">
      <c r="A342" s="1">
        <v>2014</v>
      </c>
      <c r="B342" s="1">
        <v>3</v>
      </c>
      <c r="C342" s="24">
        <v>41786</v>
      </c>
      <c r="D342" s="1">
        <v>208.4</v>
      </c>
      <c r="E342" s="1">
        <v>208.8</v>
      </c>
      <c r="F342" s="1">
        <v>205.9</v>
      </c>
      <c r="G342" s="1">
        <v>206</v>
      </c>
      <c r="H342" s="1">
        <v>104.11</v>
      </c>
      <c r="I342" s="1">
        <v>0</v>
      </c>
      <c r="N342" s="27">
        <v>2.9000000000000057</v>
      </c>
      <c r="O342" s="27">
        <v>208.9</v>
      </c>
      <c r="P342" s="27">
        <v>202.9</v>
      </c>
      <c r="Q342" s="27" t="s">
        <v>618</v>
      </c>
      <c r="R342" s="27" t="s">
        <v>618</v>
      </c>
      <c r="S342" s="27" t="s">
        <v>618</v>
      </c>
      <c r="T342" s="27" t="s">
        <v>618</v>
      </c>
      <c r="U342" s="27" t="s">
        <v>618</v>
      </c>
      <c r="V342" s="158">
        <v>0</v>
      </c>
      <c r="W342" s="27">
        <v>155.9</v>
      </c>
      <c r="X342" s="27">
        <v>157.19999999999999</v>
      </c>
      <c r="Y342" s="27">
        <v>-1.3000000000000682</v>
      </c>
      <c r="Z342" s="29">
        <v>104.25</v>
      </c>
      <c r="AA342" s="139">
        <v>1.7</v>
      </c>
      <c r="AB342" s="151">
        <v>1.6291327264014166E-3</v>
      </c>
      <c r="AC342" s="136">
        <v>0</v>
      </c>
      <c r="AD342" s="136">
        <v>10.199999999999999</v>
      </c>
      <c r="AE342" s="136" t="s">
        <v>618</v>
      </c>
      <c r="AF342" s="136" t="s">
        <v>618</v>
      </c>
      <c r="AG342" s="136">
        <v>0</v>
      </c>
      <c r="AH342" s="136">
        <v>73.299999999999926</v>
      </c>
      <c r="AI342" s="136">
        <v>-7.0999999999999943</v>
      </c>
      <c r="AJ342" s="127">
        <v>208.4</v>
      </c>
      <c r="AK342" s="127">
        <v>208.8</v>
      </c>
      <c r="AL342" s="127">
        <v>206.8</v>
      </c>
      <c r="AM342" s="127">
        <v>206.9</v>
      </c>
      <c r="AN342" s="127">
        <v>205.42500000000001</v>
      </c>
      <c r="AO342" s="127">
        <v>2.4000000000000057</v>
      </c>
      <c r="AP342" s="127" t="s">
        <v>618</v>
      </c>
      <c r="AQ342" s="14">
        <v>79.80000000000021</v>
      </c>
      <c r="AR342" s="127" t="s">
        <v>618</v>
      </c>
      <c r="AS342" s="14">
        <v>40.699999999998653</v>
      </c>
      <c r="AT342" s="1">
        <v>206</v>
      </c>
      <c r="AU342" s="1">
        <v>206.2</v>
      </c>
      <c r="AV342" s="1">
        <v>205.9</v>
      </c>
      <c r="AW342" s="1">
        <v>206</v>
      </c>
      <c r="AX342" s="1">
        <v>206</v>
      </c>
      <c r="AY342" s="1">
        <v>207</v>
      </c>
      <c r="AZ342" s="1">
        <v>205.9</v>
      </c>
      <c r="BA342" s="1">
        <v>207</v>
      </c>
      <c r="CC342" s="86">
        <v>205.9</v>
      </c>
      <c r="CD342" s="1">
        <v>208.1</v>
      </c>
      <c r="CE342" s="1">
        <v>874</v>
      </c>
      <c r="CF342" s="1">
        <v>488</v>
      </c>
      <c r="CG342" s="1">
        <v>1.790983606557377</v>
      </c>
      <c r="CH342">
        <v>102.018</v>
      </c>
      <c r="CI342">
        <v>14674</v>
      </c>
      <c r="CJ342" s="101">
        <v>-1</v>
      </c>
      <c r="CK342" s="101">
        <v>1</v>
      </c>
      <c r="CL342" s="1" t="s">
        <v>618</v>
      </c>
      <c r="CM342" s="1">
        <v>45.1</v>
      </c>
      <c r="CN342" s="14" t="s">
        <v>618</v>
      </c>
      <c r="CO342" s="14">
        <v>66.200000000000188</v>
      </c>
    </row>
    <row r="343" spans="1:93">
      <c r="A343" s="1">
        <v>2014</v>
      </c>
      <c r="B343" s="1">
        <v>4</v>
      </c>
      <c r="C343" s="24">
        <v>41787</v>
      </c>
      <c r="D343" s="1">
        <v>205.5</v>
      </c>
      <c r="E343" s="1">
        <v>206.8</v>
      </c>
      <c r="F343" s="1">
        <v>204.3</v>
      </c>
      <c r="G343" s="1">
        <v>204.8</v>
      </c>
      <c r="H343" s="1">
        <v>102.72</v>
      </c>
      <c r="I343" s="1">
        <v>0</v>
      </c>
      <c r="N343" s="27">
        <v>2.5</v>
      </c>
      <c r="O343" s="27">
        <v>208.9</v>
      </c>
      <c r="P343" s="27">
        <v>203.1</v>
      </c>
      <c r="Q343" s="27" t="s">
        <v>618</v>
      </c>
      <c r="R343" s="27" t="s">
        <v>618</v>
      </c>
      <c r="S343" s="27" t="s">
        <v>618</v>
      </c>
      <c r="T343" s="27" t="s">
        <v>618</v>
      </c>
      <c r="U343" s="27" t="s">
        <v>618</v>
      </c>
      <c r="V343" s="158">
        <v>0</v>
      </c>
      <c r="W343" s="27">
        <v>155.9</v>
      </c>
      <c r="X343" s="27">
        <v>157.19999999999999</v>
      </c>
      <c r="Y343" s="27">
        <v>-1.3000000000000682</v>
      </c>
      <c r="Z343" s="29">
        <v>104.32</v>
      </c>
      <c r="AA343" s="139">
        <v>1.5</v>
      </c>
      <c r="AB343" s="151">
        <v>6.7191399500865501E-4</v>
      </c>
      <c r="AC343" s="136">
        <v>0</v>
      </c>
      <c r="AD343" s="136">
        <v>10.3</v>
      </c>
      <c r="AE343" s="136" t="s">
        <v>618</v>
      </c>
      <c r="AF343" s="136" t="s">
        <v>618</v>
      </c>
      <c r="AG343" s="136">
        <v>0</v>
      </c>
      <c r="AH343" s="136">
        <v>73.299999999999926</v>
      </c>
      <c r="AI343" s="136">
        <v>-7.0999999999999943</v>
      </c>
      <c r="AJ343" s="127">
        <v>206</v>
      </c>
      <c r="AK343" s="127">
        <v>207</v>
      </c>
      <c r="AL343" s="127">
        <v>205.5</v>
      </c>
      <c r="AM343" s="127">
        <v>205.8</v>
      </c>
      <c r="AN343" s="127">
        <v>205.82499999999999</v>
      </c>
      <c r="AO343" s="127">
        <v>0.69999999999998863</v>
      </c>
      <c r="AP343" s="127" t="s">
        <v>618</v>
      </c>
      <c r="AQ343" s="14">
        <v>79.80000000000021</v>
      </c>
      <c r="AR343" s="127">
        <v>1.1999999999999886</v>
      </c>
      <c r="AS343" s="14">
        <v>41.899999999998641</v>
      </c>
      <c r="AT343" s="1">
        <v>205.2</v>
      </c>
      <c r="AU343" s="1">
        <v>205.2</v>
      </c>
      <c r="AV343" s="1">
        <v>204.5</v>
      </c>
      <c r="AW343" s="1">
        <v>204.8</v>
      </c>
      <c r="AX343" s="1">
        <v>205.2</v>
      </c>
      <c r="AY343" s="1">
        <v>205.2</v>
      </c>
      <c r="AZ343" s="1">
        <v>204.3</v>
      </c>
      <c r="BA343" s="1">
        <v>204.9</v>
      </c>
      <c r="CC343" s="86">
        <v>204.7</v>
      </c>
      <c r="CD343" s="1">
        <v>206.4</v>
      </c>
      <c r="CE343" s="1">
        <v>970</v>
      </c>
      <c r="CF343" s="1">
        <v>806</v>
      </c>
      <c r="CG343" s="1">
        <v>1.2034739454094292</v>
      </c>
      <c r="CH343">
        <v>101.83799999999999</v>
      </c>
      <c r="CI343">
        <v>14659</v>
      </c>
      <c r="CJ343" s="101">
        <v>-1</v>
      </c>
      <c r="CK343" s="101">
        <v>1</v>
      </c>
      <c r="CL343" s="1" t="s">
        <v>618</v>
      </c>
      <c r="CM343" s="1">
        <v>45.1</v>
      </c>
      <c r="CN343" s="14" t="s">
        <v>618</v>
      </c>
      <c r="CO343" s="14">
        <v>66.200000000000188</v>
      </c>
    </row>
    <row r="344" spans="1:93">
      <c r="A344" s="1">
        <v>2014</v>
      </c>
      <c r="B344" s="1">
        <v>5</v>
      </c>
      <c r="C344" s="24">
        <v>41788</v>
      </c>
      <c r="D344" s="1">
        <v>204</v>
      </c>
      <c r="E344" s="1">
        <v>205.3</v>
      </c>
      <c r="F344" s="1">
        <v>200.2</v>
      </c>
      <c r="G344" s="1">
        <v>200.5</v>
      </c>
      <c r="H344" s="1">
        <v>103.58</v>
      </c>
      <c r="I344" s="1">
        <v>1</v>
      </c>
      <c r="N344" s="27">
        <v>5.1000000000000227</v>
      </c>
      <c r="O344" s="27">
        <v>207.3</v>
      </c>
      <c r="P344" s="27">
        <v>202.3</v>
      </c>
      <c r="Q344" s="27" t="s">
        <v>618</v>
      </c>
      <c r="R344" s="27" t="s">
        <v>618</v>
      </c>
      <c r="S344" s="27" t="s">
        <v>252</v>
      </c>
      <c r="T344" s="27" t="s">
        <v>618</v>
      </c>
      <c r="U344" s="27">
        <v>4.3000000000000114</v>
      </c>
      <c r="V344" s="158">
        <v>4.3000000000000114</v>
      </c>
      <c r="W344" s="27">
        <v>160.19999999999999</v>
      </c>
      <c r="X344" s="27">
        <v>160.19999999999999</v>
      </c>
      <c r="Y344" s="27">
        <v>0</v>
      </c>
      <c r="Z344" s="29">
        <v>102.79</v>
      </c>
      <c r="AA344" s="139">
        <v>3.1</v>
      </c>
      <c r="AB344" s="151">
        <v>1.3351263087119425E-2</v>
      </c>
      <c r="AC344" s="136" t="s">
        <v>255</v>
      </c>
      <c r="AD344" s="136">
        <v>10.199999999999999</v>
      </c>
      <c r="AE344" s="136" t="s">
        <v>618</v>
      </c>
      <c r="AF344" s="136" t="s">
        <v>618</v>
      </c>
      <c r="AG344" s="136">
        <v>0</v>
      </c>
      <c r="AH344" s="136">
        <v>73.299999999999926</v>
      </c>
      <c r="AI344" s="136">
        <v>-7.0999999999999943</v>
      </c>
      <c r="AJ344" s="127">
        <v>205.2</v>
      </c>
      <c r="AK344" s="127">
        <v>205.2</v>
      </c>
      <c r="AL344" s="127">
        <v>202.2</v>
      </c>
      <c r="AM344" s="127">
        <v>203.8</v>
      </c>
      <c r="AN344" s="127">
        <v>205.42500000000001</v>
      </c>
      <c r="AO344" s="127">
        <v>3.5</v>
      </c>
      <c r="AP344" s="127" t="s">
        <v>618</v>
      </c>
      <c r="AQ344" s="14">
        <v>79.80000000000021</v>
      </c>
      <c r="AR344" s="127">
        <v>3.8999999999999773</v>
      </c>
      <c r="AS344" s="14">
        <v>45.799999999998619</v>
      </c>
      <c r="AT344" s="1">
        <v>200</v>
      </c>
      <c r="AU344" s="1">
        <v>200.5</v>
      </c>
      <c r="AV344" s="1">
        <v>199.4</v>
      </c>
      <c r="AW344" s="1">
        <v>199.7</v>
      </c>
      <c r="AX344" s="1">
        <v>200</v>
      </c>
      <c r="AY344" s="1">
        <v>200.5</v>
      </c>
      <c r="AZ344" s="1">
        <v>197.6</v>
      </c>
      <c r="BA344" s="1">
        <v>198</v>
      </c>
      <c r="CC344" s="86">
        <v>200.1</v>
      </c>
      <c r="CD344" s="1">
        <v>202.9</v>
      </c>
      <c r="CE344" s="1">
        <v>642</v>
      </c>
      <c r="CF344" s="1">
        <v>750</v>
      </c>
      <c r="CG344" s="1">
        <v>0.85599999999999998</v>
      </c>
      <c r="CH344">
        <v>101.755</v>
      </c>
      <c r="CI344">
        <v>14732</v>
      </c>
      <c r="CJ344" s="101">
        <v>-1</v>
      </c>
      <c r="CK344" s="101">
        <v>1</v>
      </c>
      <c r="CL344" s="1" t="s">
        <v>618</v>
      </c>
      <c r="CM344" s="1">
        <v>45.1</v>
      </c>
      <c r="CN344" s="14" t="s">
        <v>618</v>
      </c>
      <c r="CO344" s="14">
        <v>66.200000000000188</v>
      </c>
    </row>
    <row r="345" spans="1:93">
      <c r="A345" s="1">
        <v>2014</v>
      </c>
      <c r="B345" s="1">
        <v>6</v>
      </c>
      <c r="C345" s="24">
        <v>41789</v>
      </c>
      <c r="D345" s="1">
        <v>198</v>
      </c>
      <c r="E345" s="1">
        <v>201.6</v>
      </c>
      <c r="F345" s="1">
        <v>197.4</v>
      </c>
      <c r="G345" s="1">
        <v>198.4</v>
      </c>
      <c r="H345" s="1">
        <v>102.71</v>
      </c>
      <c r="I345" s="1">
        <v>1</v>
      </c>
      <c r="N345" s="27">
        <v>4.1999999999999886</v>
      </c>
      <c r="O345" s="27">
        <v>205.6</v>
      </c>
      <c r="P345" s="27">
        <v>195.4</v>
      </c>
      <c r="Q345" s="27" t="s">
        <v>618</v>
      </c>
      <c r="R345" s="27" t="s">
        <v>618</v>
      </c>
      <c r="S345" s="27" t="s">
        <v>618</v>
      </c>
      <c r="T345" s="27" t="s">
        <v>618</v>
      </c>
      <c r="U345" s="27" t="s">
        <v>618</v>
      </c>
      <c r="V345" s="158">
        <v>0</v>
      </c>
      <c r="W345" s="27">
        <v>160.19999999999999</v>
      </c>
      <c r="X345" s="27">
        <v>160.19999999999999</v>
      </c>
      <c r="Y345" s="27">
        <v>0</v>
      </c>
      <c r="Z345" s="29">
        <v>103.21</v>
      </c>
      <c r="AA345" s="139">
        <v>2.5</v>
      </c>
      <c r="AB345" s="151">
        <v>8.3722741433021053E-3</v>
      </c>
      <c r="AC345" s="136" t="s">
        <v>253</v>
      </c>
      <c r="AD345" s="136">
        <v>10</v>
      </c>
      <c r="AE345" s="136" t="s">
        <v>618</v>
      </c>
      <c r="AF345" s="136" t="s">
        <v>618</v>
      </c>
      <c r="AG345" s="136">
        <v>0</v>
      </c>
      <c r="AH345" s="136">
        <v>73.299999999999926</v>
      </c>
      <c r="AI345" s="136">
        <v>-7.0999999999999943</v>
      </c>
      <c r="AJ345" s="127">
        <v>200</v>
      </c>
      <c r="AK345" s="127">
        <v>200.5</v>
      </c>
      <c r="AL345" s="127">
        <v>197.6</v>
      </c>
      <c r="AM345" s="127">
        <v>198.9</v>
      </c>
      <c r="AN345" s="127">
        <v>203.85</v>
      </c>
      <c r="AO345" s="127">
        <v>0.40000000000000568</v>
      </c>
      <c r="AP345" s="127">
        <v>-8.3000000000000007</v>
      </c>
      <c r="AQ345" s="14">
        <v>71.500000000000213</v>
      </c>
      <c r="AR345" s="127" t="s">
        <v>618</v>
      </c>
      <c r="AS345" s="14">
        <v>45.799999999998619</v>
      </c>
      <c r="AT345" s="1">
        <v>198.1</v>
      </c>
      <c r="AU345" s="1">
        <v>198.5</v>
      </c>
      <c r="AV345" s="1">
        <v>198</v>
      </c>
      <c r="AW345" s="1">
        <v>198.1</v>
      </c>
      <c r="AX345" s="1">
        <v>198.1</v>
      </c>
      <c r="AY345" s="1">
        <v>198.5</v>
      </c>
      <c r="AZ345" s="1">
        <v>193.1</v>
      </c>
      <c r="BA345" s="1">
        <v>194.2</v>
      </c>
      <c r="CC345" s="86">
        <v>198</v>
      </c>
      <c r="CD345" s="1">
        <v>199.8</v>
      </c>
      <c r="CE345" s="1">
        <v>902</v>
      </c>
      <c r="CF345" s="1">
        <v>583</v>
      </c>
      <c r="CG345" s="1">
        <v>1.5471698113207548</v>
      </c>
      <c r="CH345">
        <v>101.83499999999999</v>
      </c>
      <c r="CI345">
        <v>14710</v>
      </c>
      <c r="CJ345" s="101">
        <v>-1</v>
      </c>
      <c r="CK345" s="101">
        <v>1</v>
      </c>
      <c r="CL345" s="1" t="s">
        <v>618</v>
      </c>
      <c r="CM345" s="1">
        <v>45.1</v>
      </c>
      <c r="CN345" s="14" t="s">
        <v>618</v>
      </c>
      <c r="CO345" s="14">
        <v>66.200000000000188</v>
      </c>
    </row>
    <row r="346" spans="1:93">
      <c r="A346" s="1">
        <v>2014</v>
      </c>
      <c r="B346" s="1">
        <v>2</v>
      </c>
      <c r="C346" s="24">
        <v>41792</v>
      </c>
      <c r="D346" s="1">
        <v>192.5</v>
      </c>
      <c r="E346" s="1">
        <v>193.4</v>
      </c>
      <c r="F346" s="1">
        <v>191.5</v>
      </c>
      <c r="G346" s="1">
        <v>192.6</v>
      </c>
      <c r="H346" s="1">
        <v>102.47</v>
      </c>
      <c r="I346" s="1">
        <v>1</v>
      </c>
      <c r="N346" s="27">
        <v>1.9000000000000057</v>
      </c>
      <c r="O346" s="27">
        <v>202.6</v>
      </c>
      <c r="P346" s="27">
        <v>194.2</v>
      </c>
      <c r="Q346" s="27">
        <v>-1</v>
      </c>
      <c r="R346" s="27" t="s">
        <v>618</v>
      </c>
      <c r="S346" s="27" t="s">
        <v>618</v>
      </c>
      <c r="T346" s="27" t="s">
        <v>618</v>
      </c>
      <c r="U346" s="27" t="s">
        <v>618</v>
      </c>
      <c r="V346" s="158">
        <v>0</v>
      </c>
      <c r="W346" s="27">
        <v>160.19999999999999</v>
      </c>
      <c r="X346" s="27">
        <v>160.19999999999999</v>
      </c>
      <c r="Y346" s="27">
        <v>0</v>
      </c>
      <c r="Z346" s="29">
        <v>103.12</v>
      </c>
      <c r="AA346" s="139">
        <v>1.1000000000000001</v>
      </c>
      <c r="AB346" s="151">
        <v>8.3993048851129792E-3</v>
      </c>
      <c r="AC346" s="136" t="s">
        <v>255</v>
      </c>
      <c r="AD346" s="136">
        <v>9.9</v>
      </c>
      <c r="AE346" s="136" t="s">
        <v>618</v>
      </c>
      <c r="AF346" s="136" t="s">
        <v>618</v>
      </c>
      <c r="AG346" s="136">
        <v>0</v>
      </c>
      <c r="AH346" s="136">
        <v>73.299999999999926</v>
      </c>
      <c r="AI346" s="136">
        <v>-7.0999999999999943</v>
      </c>
      <c r="AJ346" s="127">
        <v>198.1</v>
      </c>
      <c r="AK346" s="127">
        <v>198.5</v>
      </c>
      <c r="AL346" s="127">
        <v>191.5</v>
      </c>
      <c r="AM346" s="127">
        <v>193.1</v>
      </c>
      <c r="AN346" s="127">
        <v>200.4</v>
      </c>
      <c r="AO346" s="127">
        <v>9.9999999999994316E-2</v>
      </c>
      <c r="AP346" s="127" t="s">
        <v>618</v>
      </c>
      <c r="AQ346" s="14">
        <v>71.500000000000213</v>
      </c>
      <c r="AR346" s="127" t="s">
        <v>618</v>
      </c>
      <c r="AS346" s="14">
        <v>45.799999999998619</v>
      </c>
      <c r="AT346" s="1">
        <v>192.8</v>
      </c>
      <c r="AU346" s="1">
        <v>193.3</v>
      </c>
      <c r="AV346" s="1">
        <v>192.8</v>
      </c>
      <c r="AW346" s="1">
        <v>193.1</v>
      </c>
      <c r="AX346" s="1">
        <v>192.8</v>
      </c>
      <c r="AY346" s="1">
        <v>194.4</v>
      </c>
      <c r="AZ346" s="1">
        <v>192.8</v>
      </c>
      <c r="BA346" s="1">
        <v>194</v>
      </c>
      <c r="CC346" s="86">
        <v>193.2</v>
      </c>
      <c r="CD346" s="1">
        <v>192.6</v>
      </c>
      <c r="CE346" s="1">
        <v>813</v>
      </c>
      <c r="CF346" s="1">
        <v>1009</v>
      </c>
      <c r="CG346" s="1">
        <v>0.8057482656095144</v>
      </c>
      <c r="CH346">
        <v>102.38500000000001</v>
      </c>
      <c r="CI346">
        <v>15052</v>
      </c>
      <c r="CJ346" s="101">
        <v>1</v>
      </c>
      <c r="CK346" s="101">
        <v>1</v>
      </c>
      <c r="CL346" s="1" t="s">
        <v>618</v>
      </c>
      <c r="CM346" s="1">
        <v>45.1</v>
      </c>
      <c r="CN346" s="14" t="s">
        <v>618</v>
      </c>
      <c r="CO346" s="14">
        <v>66.200000000000188</v>
      </c>
    </row>
    <row r="347" spans="1:93">
      <c r="A347" s="1">
        <v>2014</v>
      </c>
      <c r="B347" s="1">
        <v>3</v>
      </c>
      <c r="C347" s="24">
        <v>41793</v>
      </c>
      <c r="D347" s="1">
        <v>194.7</v>
      </c>
      <c r="E347" s="1">
        <v>197</v>
      </c>
      <c r="F347" s="1">
        <v>192</v>
      </c>
      <c r="G347" s="1">
        <v>193.7</v>
      </c>
      <c r="H347" s="1">
        <v>102.66</v>
      </c>
      <c r="I347" s="1">
        <v>1</v>
      </c>
      <c r="N347" s="27">
        <v>5</v>
      </c>
      <c r="O347" s="27">
        <v>194.5</v>
      </c>
      <c r="P347" s="27">
        <v>190.7</v>
      </c>
      <c r="Q347" s="27" t="s">
        <v>618</v>
      </c>
      <c r="R347" s="27" t="s">
        <v>618</v>
      </c>
      <c r="S347" s="27" t="s">
        <v>618</v>
      </c>
      <c r="T347" s="27" t="s">
        <v>618</v>
      </c>
      <c r="U347" s="27" t="s">
        <v>618</v>
      </c>
      <c r="V347" s="158">
        <v>0</v>
      </c>
      <c r="W347" s="27">
        <v>160.19999999999999</v>
      </c>
      <c r="X347" s="27">
        <v>160.19999999999999</v>
      </c>
      <c r="Y347" s="27">
        <v>0</v>
      </c>
      <c r="Z347" s="29">
        <v>102.45</v>
      </c>
      <c r="AA347" s="139">
        <v>3</v>
      </c>
      <c r="AB347" s="151">
        <v>2.3366760782785878E-3</v>
      </c>
      <c r="AC347" s="136">
        <v>0</v>
      </c>
      <c r="AD347" s="136">
        <v>9.6</v>
      </c>
      <c r="AE347" s="136" t="s">
        <v>618</v>
      </c>
      <c r="AF347" s="136" t="s">
        <v>618</v>
      </c>
      <c r="AG347" s="136">
        <v>0</v>
      </c>
      <c r="AH347" s="136">
        <v>73.299999999999926</v>
      </c>
      <c r="AI347" s="136">
        <v>-7.0999999999999943</v>
      </c>
      <c r="AJ347" s="127">
        <v>192.8</v>
      </c>
      <c r="AK347" s="127">
        <v>196</v>
      </c>
      <c r="AL347" s="127">
        <v>192.8</v>
      </c>
      <c r="AM347" s="127">
        <v>196</v>
      </c>
      <c r="AN347" s="127">
        <v>197.95</v>
      </c>
      <c r="AO347" s="127">
        <v>1</v>
      </c>
      <c r="AP347" s="127">
        <v>-2.8</v>
      </c>
      <c r="AQ347" s="14">
        <v>68.700000000000216</v>
      </c>
      <c r="AR347" s="127">
        <v>-1</v>
      </c>
      <c r="AS347" s="14">
        <v>44.799999999998619</v>
      </c>
      <c r="AT347" s="1">
        <v>193.5</v>
      </c>
      <c r="AU347" s="1">
        <v>194</v>
      </c>
      <c r="AV347" s="1">
        <v>193.3</v>
      </c>
      <c r="AW347" s="1">
        <v>193.5</v>
      </c>
      <c r="AX347" s="1">
        <v>193.5</v>
      </c>
      <c r="AY347" s="1">
        <v>194.4</v>
      </c>
      <c r="AZ347" s="1">
        <v>193.3</v>
      </c>
      <c r="BA347" s="1">
        <v>193.5</v>
      </c>
      <c r="CC347" s="86">
        <v>193.5</v>
      </c>
      <c r="CD347" s="1">
        <v>194.9</v>
      </c>
      <c r="CE347" s="1">
        <v>759</v>
      </c>
      <c r="CF347" s="1">
        <v>492</v>
      </c>
      <c r="CG347" s="1">
        <v>1.5426829268292683</v>
      </c>
      <c r="CH347">
        <v>102.51600000000001</v>
      </c>
      <c r="CI347">
        <v>15056</v>
      </c>
      <c r="CJ347" s="101">
        <v>1</v>
      </c>
      <c r="CK347" s="101">
        <v>1</v>
      </c>
      <c r="CL347" s="1">
        <v>0</v>
      </c>
      <c r="CM347" s="1">
        <v>45.1</v>
      </c>
      <c r="CN347" s="14">
        <v>1.1999999999999886</v>
      </c>
      <c r="CO347" s="14">
        <v>67.400000000000176</v>
      </c>
    </row>
    <row r="348" spans="1:93" ht="14.25" customHeight="1">
      <c r="A348" s="1">
        <v>2014</v>
      </c>
      <c r="B348" s="1">
        <v>4</v>
      </c>
      <c r="C348" s="24">
        <v>41794</v>
      </c>
      <c r="D348" s="1">
        <v>193.5</v>
      </c>
      <c r="E348" s="1">
        <v>195.5</v>
      </c>
      <c r="F348" s="1">
        <v>193.1</v>
      </c>
      <c r="G348" s="1">
        <v>193.7</v>
      </c>
      <c r="H348" s="1">
        <v>102.64</v>
      </c>
      <c r="I348" s="1">
        <v>1</v>
      </c>
      <c r="N348" s="27">
        <v>2.4000000000000057</v>
      </c>
      <c r="O348" s="27">
        <v>198.7</v>
      </c>
      <c r="P348" s="27">
        <v>188.7</v>
      </c>
      <c r="Q348" s="27" t="s">
        <v>618</v>
      </c>
      <c r="R348" s="27" t="s">
        <v>618</v>
      </c>
      <c r="S348" s="27" t="s">
        <v>618</v>
      </c>
      <c r="T348" s="27" t="s">
        <v>618</v>
      </c>
      <c r="U348" s="27" t="s">
        <v>618</v>
      </c>
      <c r="V348" s="158">
        <v>0</v>
      </c>
      <c r="W348" s="27">
        <v>160.19999999999999</v>
      </c>
      <c r="X348" s="27">
        <v>160.19999999999999</v>
      </c>
      <c r="Y348" s="27">
        <v>0</v>
      </c>
      <c r="Z348" s="29">
        <v>103.21</v>
      </c>
      <c r="AA348" s="139">
        <v>1.4</v>
      </c>
      <c r="AB348" s="151">
        <v>1.8542012296280941E-3</v>
      </c>
      <c r="AC348" s="136">
        <v>0</v>
      </c>
      <c r="AD348" s="136">
        <v>9.6</v>
      </c>
      <c r="AE348" s="136" t="s">
        <v>618</v>
      </c>
      <c r="AF348" s="136" t="s">
        <v>618</v>
      </c>
      <c r="AG348" s="136">
        <v>0</v>
      </c>
      <c r="AH348" s="136">
        <v>73.299999999999926</v>
      </c>
      <c r="AI348" s="136">
        <v>-7.0999999999999943</v>
      </c>
      <c r="AJ348" s="127">
        <v>193.5</v>
      </c>
      <c r="AK348" s="127">
        <v>194.9</v>
      </c>
      <c r="AL348" s="127">
        <v>193.3</v>
      </c>
      <c r="AM348" s="127">
        <v>194.5</v>
      </c>
      <c r="AN348" s="127">
        <v>195.625</v>
      </c>
      <c r="AO348" s="127">
        <v>0.19999999999998863</v>
      </c>
      <c r="AP348" s="127">
        <v>-1.3</v>
      </c>
      <c r="AQ348" s="14">
        <v>67.400000000000219</v>
      </c>
      <c r="AR348" s="127" t="s">
        <v>618</v>
      </c>
      <c r="AS348" s="14">
        <v>44.799999999998619</v>
      </c>
      <c r="AT348" s="1">
        <v>194.3</v>
      </c>
      <c r="AU348" s="1">
        <v>194.3</v>
      </c>
      <c r="AV348" s="1">
        <v>193.7</v>
      </c>
      <c r="AW348" s="1">
        <v>194</v>
      </c>
      <c r="AX348" s="1">
        <v>194.3</v>
      </c>
      <c r="AY348" s="1">
        <v>195.5</v>
      </c>
      <c r="AZ348" s="1">
        <v>193.7</v>
      </c>
      <c r="BA348" s="1">
        <v>195.1</v>
      </c>
      <c r="CC348" s="86">
        <v>193.7</v>
      </c>
      <c r="CD348" s="1">
        <v>194.6</v>
      </c>
      <c r="CE348" s="1">
        <v>797</v>
      </c>
      <c r="CF348" s="1">
        <v>412</v>
      </c>
      <c r="CG348" s="1">
        <v>1.9344660194174756</v>
      </c>
      <c r="CH348">
        <v>102.7445</v>
      </c>
      <c r="CI348">
        <v>15161</v>
      </c>
      <c r="CJ348" s="101">
        <v>1</v>
      </c>
      <c r="CK348" s="101">
        <v>1</v>
      </c>
      <c r="CL348" s="1">
        <v>-0.40000000000000568</v>
      </c>
      <c r="CM348" s="1">
        <v>44.7</v>
      </c>
      <c r="CN348" s="14">
        <v>-0.80000000000001137</v>
      </c>
      <c r="CO348" s="14">
        <v>66.600000000000165</v>
      </c>
    </row>
    <row r="349" spans="1:93">
      <c r="A349" s="1">
        <v>2014</v>
      </c>
      <c r="B349" s="1">
        <v>5</v>
      </c>
      <c r="C349" s="24">
        <v>41795</v>
      </c>
      <c r="D349" s="1">
        <v>193.9</v>
      </c>
      <c r="E349" s="1">
        <v>195.4</v>
      </c>
      <c r="F349" s="1">
        <v>190.3</v>
      </c>
      <c r="G349" s="1">
        <v>191.5</v>
      </c>
      <c r="H349" s="1">
        <v>102.48</v>
      </c>
      <c r="I349" s="1">
        <v>0</v>
      </c>
      <c r="N349" s="27">
        <v>5.0999999999999943</v>
      </c>
      <c r="O349" s="27">
        <v>196.1</v>
      </c>
      <c r="P349" s="27">
        <v>191.3</v>
      </c>
      <c r="Q349" s="27" t="s">
        <v>618</v>
      </c>
      <c r="R349" s="27" t="s">
        <v>618</v>
      </c>
      <c r="S349" s="27" t="s">
        <v>252</v>
      </c>
      <c r="T349" s="27" t="s">
        <v>618</v>
      </c>
      <c r="U349" s="27">
        <v>-2.0000000000000284</v>
      </c>
      <c r="V349" s="158">
        <v>-2.0000000000000284</v>
      </c>
      <c r="W349" s="27">
        <v>158.19999999999999</v>
      </c>
      <c r="X349" s="27">
        <v>160.19999999999999</v>
      </c>
      <c r="Y349" s="27">
        <v>-2.0000000000000284</v>
      </c>
      <c r="Z349" s="29">
        <v>102.21</v>
      </c>
      <c r="AA349" s="139">
        <v>3.1</v>
      </c>
      <c r="AB349" s="151">
        <v>1.9481784531460988E-4</v>
      </c>
      <c r="AC349" s="136">
        <v>0</v>
      </c>
      <c r="AD349" s="136">
        <v>9.6</v>
      </c>
      <c r="AE349" s="136" t="s">
        <v>618</v>
      </c>
      <c r="AF349" s="136" t="s">
        <v>618</v>
      </c>
      <c r="AG349" s="136">
        <v>0</v>
      </c>
      <c r="AH349" s="136">
        <v>73.299999999999926</v>
      </c>
      <c r="AI349" s="136">
        <v>-7.0999999999999943</v>
      </c>
      <c r="AJ349" s="127">
        <v>194.3</v>
      </c>
      <c r="AK349" s="127">
        <v>195.5</v>
      </c>
      <c r="AL349" s="127">
        <v>192.8</v>
      </c>
      <c r="AM349" s="127">
        <v>193.6</v>
      </c>
      <c r="AN349" s="127">
        <v>194.3</v>
      </c>
      <c r="AO349" s="127">
        <v>2.4000000000000057</v>
      </c>
      <c r="AP349" s="127" t="s">
        <v>618</v>
      </c>
      <c r="AQ349" s="14">
        <v>67.400000000000219</v>
      </c>
      <c r="AR349" s="127">
        <v>-0.80000000000001137</v>
      </c>
      <c r="AS349" s="14">
        <v>43.999999999998607</v>
      </c>
      <c r="AT349" s="1">
        <v>192.9</v>
      </c>
      <c r="AU349" s="1">
        <v>193.5</v>
      </c>
      <c r="AV349" s="1">
        <v>192.2</v>
      </c>
      <c r="AW349" s="1">
        <v>193</v>
      </c>
      <c r="AX349" s="1">
        <v>192.9</v>
      </c>
      <c r="AY349" s="1">
        <v>193.5</v>
      </c>
      <c r="AZ349" s="1">
        <v>192.2</v>
      </c>
      <c r="BA349" s="1">
        <v>193</v>
      </c>
      <c r="CC349" s="86">
        <v>193</v>
      </c>
      <c r="CD349" s="1">
        <v>194.4</v>
      </c>
      <c r="CE349" s="1">
        <v>605</v>
      </c>
      <c r="CF349" s="1">
        <v>646</v>
      </c>
      <c r="CG349" s="1">
        <v>0.93653250773993812</v>
      </c>
      <c r="CH349">
        <v>102.4285</v>
      </c>
      <c r="CI349">
        <v>15159</v>
      </c>
      <c r="CJ349" s="101">
        <v>1</v>
      </c>
      <c r="CK349" s="101">
        <v>1</v>
      </c>
      <c r="CL349" s="1">
        <v>0.40000000000000568</v>
      </c>
      <c r="CM349" s="1">
        <v>45.1</v>
      </c>
      <c r="CN349" s="14">
        <v>1</v>
      </c>
      <c r="CO349" s="14">
        <v>67.600000000000165</v>
      </c>
    </row>
    <row r="350" spans="1:93">
      <c r="A350" s="1">
        <v>2014</v>
      </c>
      <c r="B350" s="1">
        <v>6</v>
      </c>
      <c r="C350" s="24">
        <v>41796</v>
      </c>
      <c r="D350" s="1">
        <v>193.3</v>
      </c>
      <c r="E350" s="1">
        <v>194.1</v>
      </c>
      <c r="F350" s="1">
        <v>192.1</v>
      </c>
      <c r="G350" s="1">
        <v>193.1</v>
      </c>
      <c r="H350" s="1">
        <v>102.66</v>
      </c>
      <c r="I350" s="1">
        <v>0</v>
      </c>
      <c r="N350" s="27">
        <v>2</v>
      </c>
      <c r="O350" s="27">
        <v>196.6</v>
      </c>
      <c r="P350" s="27">
        <v>186.4</v>
      </c>
      <c r="Q350" s="27" t="s">
        <v>618</v>
      </c>
      <c r="R350" s="27" t="s">
        <v>618</v>
      </c>
      <c r="S350" s="27" t="s">
        <v>618</v>
      </c>
      <c r="T350" s="27" t="s">
        <v>618</v>
      </c>
      <c r="U350" s="27" t="s">
        <v>618</v>
      </c>
      <c r="V350" s="158">
        <v>0</v>
      </c>
      <c r="W350" s="27">
        <v>158.19999999999999</v>
      </c>
      <c r="X350" s="27">
        <v>160.19999999999999</v>
      </c>
      <c r="Y350" s="27">
        <v>-2.0000000000000284</v>
      </c>
      <c r="Z350" s="29">
        <v>102.39</v>
      </c>
      <c r="AA350" s="139">
        <v>1.2</v>
      </c>
      <c r="AB350" s="151">
        <v>1.5588464536242519E-3</v>
      </c>
      <c r="AC350" s="136">
        <v>0</v>
      </c>
      <c r="AD350" s="136">
        <v>9.5</v>
      </c>
      <c r="AE350" s="136" t="s">
        <v>618</v>
      </c>
      <c r="AF350" s="136" t="s">
        <v>618</v>
      </c>
      <c r="AG350" s="136">
        <v>0</v>
      </c>
      <c r="AH350" s="136">
        <v>73.299999999999926</v>
      </c>
      <c r="AI350" s="136">
        <v>-7.0999999999999943</v>
      </c>
      <c r="AJ350" s="127">
        <v>192.9</v>
      </c>
      <c r="AK350" s="127">
        <v>194.1</v>
      </c>
      <c r="AL350" s="127">
        <v>192.2</v>
      </c>
      <c r="AM350" s="127">
        <v>192.7</v>
      </c>
      <c r="AN350" s="127">
        <v>194.2</v>
      </c>
      <c r="AO350" s="127">
        <v>0.20000000000001705</v>
      </c>
      <c r="AP350" s="127" t="s">
        <v>618</v>
      </c>
      <c r="AQ350" s="14">
        <v>67.400000000000219</v>
      </c>
      <c r="AR350" s="127" t="s">
        <v>618</v>
      </c>
      <c r="AS350" s="14">
        <v>43.999999999998607</v>
      </c>
      <c r="AT350" s="1">
        <v>193.2</v>
      </c>
      <c r="AU350" s="1">
        <v>193.4</v>
      </c>
      <c r="AV350" s="1">
        <v>191.6</v>
      </c>
      <c r="AW350" s="1">
        <v>192.8</v>
      </c>
      <c r="AX350" s="1">
        <v>193.2</v>
      </c>
      <c r="AY350" s="1">
        <v>195</v>
      </c>
      <c r="AZ350" s="1">
        <v>191.6</v>
      </c>
      <c r="BA350" s="1">
        <v>193.3</v>
      </c>
      <c r="CC350" s="86">
        <v>192.7</v>
      </c>
      <c r="CD350" s="1">
        <v>193.3</v>
      </c>
      <c r="CE350" s="1">
        <v>798</v>
      </c>
      <c r="CF350" s="1">
        <v>1006</v>
      </c>
      <c r="CG350" s="1">
        <v>0.79324055666003979</v>
      </c>
      <c r="CH350">
        <v>102.57550000000001</v>
      </c>
      <c r="CI350">
        <v>15197</v>
      </c>
      <c r="CJ350" s="101">
        <v>1</v>
      </c>
      <c r="CK350" s="101">
        <v>1</v>
      </c>
      <c r="CL350" s="1">
        <v>1.1000000000000227</v>
      </c>
      <c r="CM350" s="1">
        <v>46.2</v>
      </c>
      <c r="CN350" s="14" t="s">
        <v>618</v>
      </c>
      <c r="CO350" s="14">
        <v>67.600000000000165</v>
      </c>
    </row>
    <row r="351" spans="1:93">
      <c r="A351" s="1">
        <v>2014</v>
      </c>
      <c r="B351" s="1">
        <v>2</v>
      </c>
      <c r="C351" s="24">
        <v>41799</v>
      </c>
      <c r="D351" s="1">
        <v>194.3</v>
      </c>
      <c r="E351" s="1">
        <v>196.3</v>
      </c>
      <c r="F351" s="1">
        <v>193.3</v>
      </c>
      <c r="G351" s="1">
        <v>193.8</v>
      </c>
      <c r="H351" s="1">
        <v>104.41</v>
      </c>
      <c r="I351" s="1">
        <v>0</v>
      </c>
      <c r="N351" s="27">
        <v>3</v>
      </c>
      <c r="O351" s="27">
        <v>195.1</v>
      </c>
      <c r="P351" s="27">
        <v>191.1</v>
      </c>
      <c r="Q351" s="27" t="s">
        <v>618</v>
      </c>
      <c r="R351" s="27" t="s">
        <v>618</v>
      </c>
      <c r="S351" s="27" t="s">
        <v>618</v>
      </c>
      <c r="T351" s="27" t="s">
        <v>618</v>
      </c>
      <c r="U351" s="27" t="s">
        <v>618</v>
      </c>
      <c r="V351" s="158">
        <v>0</v>
      </c>
      <c r="W351" s="27">
        <v>158.19999999999999</v>
      </c>
      <c r="X351" s="27">
        <v>160.19999999999999</v>
      </c>
      <c r="Y351" s="27">
        <v>-2.0000000000000284</v>
      </c>
      <c r="Z351" s="29">
        <v>103.17</v>
      </c>
      <c r="AA351" s="139">
        <v>1.8</v>
      </c>
      <c r="AB351" s="151">
        <v>1.7564402810303914E-3</v>
      </c>
      <c r="AC351" s="136">
        <v>0</v>
      </c>
      <c r="AD351" s="136">
        <v>9.6</v>
      </c>
      <c r="AE351" s="136" t="s">
        <v>618</v>
      </c>
      <c r="AF351" s="136" t="s">
        <v>618</v>
      </c>
      <c r="AG351" s="136">
        <v>0</v>
      </c>
      <c r="AH351" s="136">
        <v>73.299999999999926</v>
      </c>
      <c r="AI351" s="136">
        <v>-7.0999999999999943</v>
      </c>
      <c r="AJ351" s="127">
        <v>193.2</v>
      </c>
      <c r="AK351" s="127">
        <v>195</v>
      </c>
      <c r="AL351" s="127">
        <v>191.6</v>
      </c>
      <c r="AM351" s="127">
        <v>193.5</v>
      </c>
      <c r="AN351" s="127">
        <v>193.57499999999999</v>
      </c>
      <c r="AO351" s="127">
        <v>0.5</v>
      </c>
      <c r="AP351" s="127">
        <v>-0.8</v>
      </c>
      <c r="AQ351" s="14">
        <v>66.600000000000222</v>
      </c>
      <c r="AR351" s="127" t="s">
        <v>618</v>
      </c>
      <c r="AS351" s="14">
        <v>43.999999999998607</v>
      </c>
      <c r="AT351" s="1">
        <v>194.1</v>
      </c>
      <c r="AU351" s="1">
        <v>194.4</v>
      </c>
      <c r="AV351" s="1">
        <v>193.8</v>
      </c>
      <c r="AW351" s="1">
        <v>194.4</v>
      </c>
      <c r="AX351" s="1">
        <v>194.1</v>
      </c>
      <c r="AY351" s="1">
        <v>194.6</v>
      </c>
      <c r="AZ351" s="1">
        <v>193.8</v>
      </c>
      <c r="BA351" s="1">
        <v>194</v>
      </c>
      <c r="CC351" s="86">
        <v>193.9</v>
      </c>
      <c r="CD351" s="1">
        <v>194.4</v>
      </c>
      <c r="CE351" s="1">
        <v>744</v>
      </c>
      <c r="CF351" s="1">
        <v>429</v>
      </c>
      <c r="CG351" s="1">
        <v>1.7342657342657342</v>
      </c>
      <c r="CH351">
        <v>102.542</v>
      </c>
      <c r="CI351">
        <v>15163</v>
      </c>
      <c r="CJ351" s="101">
        <v>1</v>
      </c>
      <c r="CK351" s="101">
        <v>1</v>
      </c>
      <c r="CL351" s="1">
        <v>0.40000000000000568</v>
      </c>
      <c r="CM351" s="1">
        <v>46.6</v>
      </c>
      <c r="CN351" s="14">
        <v>0.20000000000001705</v>
      </c>
      <c r="CO351" s="14">
        <v>67.800000000000182</v>
      </c>
    </row>
    <row r="352" spans="1:93">
      <c r="A352" s="1">
        <v>2014</v>
      </c>
      <c r="B352" s="1">
        <v>3</v>
      </c>
      <c r="C352" s="24">
        <v>41800</v>
      </c>
      <c r="D352" s="1">
        <v>194.5</v>
      </c>
      <c r="E352" s="1">
        <v>196.4</v>
      </c>
      <c r="F352" s="1">
        <v>193.5</v>
      </c>
      <c r="G352" s="1">
        <v>196.3</v>
      </c>
      <c r="H352" s="1">
        <v>104.35</v>
      </c>
      <c r="I352" s="1">
        <v>0</v>
      </c>
      <c r="N352" s="27">
        <v>2.9000000000000057</v>
      </c>
      <c r="O352" s="27">
        <v>196.8</v>
      </c>
      <c r="P352" s="27">
        <v>190.8</v>
      </c>
      <c r="Q352" s="27" t="s">
        <v>618</v>
      </c>
      <c r="R352" s="27" t="s">
        <v>618</v>
      </c>
      <c r="S352" s="27" t="s">
        <v>618</v>
      </c>
      <c r="T352" s="27" t="s">
        <v>618</v>
      </c>
      <c r="U352" s="27" t="s">
        <v>618</v>
      </c>
      <c r="V352" s="158">
        <v>0</v>
      </c>
      <c r="W352" s="27">
        <v>158.19999999999999</v>
      </c>
      <c r="X352" s="27">
        <v>160.19999999999999</v>
      </c>
      <c r="Y352" s="27">
        <v>-2.0000000000000284</v>
      </c>
      <c r="Z352" s="29">
        <v>104.7</v>
      </c>
      <c r="AA352" s="139">
        <v>1.7</v>
      </c>
      <c r="AB352" s="151">
        <v>1.7046561465030141E-2</v>
      </c>
      <c r="AC352" s="136" t="s">
        <v>253</v>
      </c>
      <c r="AD352" s="136">
        <v>9.6</v>
      </c>
      <c r="AE352" s="136" t="s">
        <v>618</v>
      </c>
      <c r="AF352" s="136" t="s">
        <v>618</v>
      </c>
      <c r="AG352" s="136">
        <v>0</v>
      </c>
      <c r="AH352" s="136">
        <v>73.299999999999926</v>
      </c>
      <c r="AI352" s="136">
        <v>-7.0999999999999943</v>
      </c>
      <c r="AJ352" s="127">
        <v>194.1</v>
      </c>
      <c r="AK352" s="127">
        <v>195.2</v>
      </c>
      <c r="AL352" s="127">
        <v>193.8</v>
      </c>
      <c r="AM352" s="127">
        <v>194.7</v>
      </c>
      <c r="AN352" s="127">
        <v>193.625</v>
      </c>
      <c r="AO352" s="127">
        <v>1.8000000000000114</v>
      </c>
      <c r="AP352" s="127">
        <v>2.8000000000000229</v>
      </c>
      <c r="AQ352" s="14">
        <v>69.400000000000247</v>
      </c>
      <c r="AR352" s="127" t="s">
        <v>618</v>
      </c>
      <c r="AS352" s="14">
        <v>43.999999999998607</v>
      </c>
      <c r="AT352" s="1">
        <v>196.3</v>
      </c>
      <c r="AU352" s="1">
        <v>197.8</v>
      </c>
      <c r="AV352" s="1">
        <v>196.2</v>
      </c>
      <c r="AW352" s="1">
        <v>197.6</v>
      </c>
      <c r="AX352" s="1">
        <v>196.3</v>
      </c>
      <c r="AY352" s="1">
        <v>198.6</v>
      </c>
      <c r="AZ352" s="1">
        <v>196.2</v>
      </c>
      <c r="BA352" s="1">
        <v>198.1</v>
      </c>
      <c r="CC352" s="86">
        <v>196.6</v>
      </c>
      <c r="CD352" s="1">
        <v>195</v>
      </c>
      <c r="CE352" s="1">
        <v>657</v>
      </c>
      <c r="CF352" s="1">
        <v>607</v>
      </c>
      <c r="CG352" s="1">
        <v>1.0823723228995057</v>
      </c>
      <c r="CH352">
        <v>102.358</v>
      </c>
      <c r="CI352">
        <v>15017</v>
      </c>
      <c r="CJ352" s="101">
        <v>1</v>
      </c>
      <c r="CK352" s="101">
        <v>-1</v>
      </c>
      <c r="CL352" s="1">
        <v>2</v>
      </c>
      <c r="CM352" s="1">
        <v>48.6</v>
      </c>
      <c r="CN352" s="14" t="s">
        <v>618</v>
      </c>
      <c r="CO352" s="14">
        <v>67.800000000000182</v>
      </c>
    </row>
    <row r="353" spans="1:93">
      <c r="A353" s="1">
        <v>2014</v>
      </c>
      <c r="B353" s="1">
        <v>4</v>
      </c>
      <c r="C353" s="24">
        <v>41801</v>
      </c>
      <c r="D353" s="1">
        <v>198.3</v>
      </c>
      <c r="E353" s="1">
        <v>200.3</v>
      </c>
      <c r="F353" s="1">
        <v>196.9</v>
      </c>
      <c r="G353" s="1">
        <v>200</v>
      </c>
      <c r="H353" s="1">
        <v>104.4</v>
      </c>
      <c r="I353" s="1">
        <v>0</v>
      </c>
      <c r="N353" s="27">
        <v>3.4000000000000057</v>
      </c>
      <c r="O353" s="27">
        <v>199.2</v>
      </c>
      <c r="P353" s="27">
        <v>193.4</v>
      </c>
      <c r="Q353" s="27" t="s">
        <v>618</v>
      </c>
      <c r="R353" s="27" t="s">
        <v>618</v>
      </c>
      <c r="S353" s="27" t="s">
        <v>618</v>
      </c>
      <c r="T353" s="27" t="s">
        <v>618</v>
      </c>
      <c r="U353" s="27" t="s">
        <v>618</v>
      </c>
      <c r="V353" s="158">
        <v>0</v>
      </c>
      <c r="W353" s="27">
        <v>158.19999999999999</v>
      </c>
      <c r="X353" s="27">
        <v>160.19999999999999</v>
      </c>
      <c r="Y353" s="27">
        <v>-2.0000000000000284</v>
      </c>
      <c r="Z353" s="29">
        <v>104.68</v>
      </c>
      <c r="AA353" s="139">
        <v>2</v>
      </c>
      <c r="AB353" s="151">
        <v>5.7465759984676179E-4</v>
      </c>
      <c r="AC353" s="136">
        <v>0</v>
      </c>
      <c r="AD353" s="136">
        <v>9.8000000000000007</v>
      </c>
      <c r="AE353" s="136" t="s">
        <v>618</v>
      </c>
      <c r="AF353" s="136" t="s">
        <v>618</v>
      </c>
      <c r="AG353" s="136">
        <v>0</v>
      </c>
      <c r="AH353" s="136">
        <v>73.299999999999926</v>
      </c>
      <c r="AI353" s="136">
        <v>-7.0999999999999943</v>
      </c>
      <c r="AJ353" s="127">
        <v>196.3</v>
      </c>
      <c r="AK353" s="127">
        <v>198.7</v>
      </c>
      <c r="AL353" s="127">
        <v>196.2</v>
      </c>
      <c r="AM353" s="127">
        <v>198.3</v>
      </c>
      <c r="AN353" s="127">
        <v>194.8</v>
      </c>
      <c r="AO353" s="127">
        <v>1.6999999999999886</v>
      </c>
      <c r="AP353" s="127">
        <v>1.0000000000000113</v>
      </c>
      <c r="AQ353" s="14">
        <v>70.400000000000261</v>
      </c>
      <c r="AR353" s="127" t="s">
        <v>618</v>
      </c>
      <c r="AS353" s="14">
        <v>43.999999999998607</v>
      </c>
      <c r="AT353" s="1">
        <v>200.6</v>
      </c>
      <c r="AU353" s="1">
        <v>201.4</v>
      </c>
      <c r="AV353" s="1">
        <v>199.8</v>
      </c>
      <c r="AW353" s="1">
        <v>201</v>
      </c>
      <c r="AX353" s="1">
        <v>200.6</v>
      </c>
      <c r="AY353" s="1">
        <v>201.7</v>
      </c>
      <c r="AZ353" s="1">
        <v>199.8</v>
      </c>
      <c r="BA353" s="1">
        <v>200.2</v>
      </c>
      <c r="CC353" s="86">
        <v>200</v>
      </c>
      <c r="CD353" s="1">
        <v>198.1</v>
      </c>
      <c r="CE353" s="1">
        <v>1131</v>
      </c>
      <c r="CF353" s="1">
        <v>667</v>
      </c>
      <c r="CG353" s="1">
        <v>1.6956521739130435</v>
      </c>
      <c r="CH353">
        <v>101.98650000000001</v>
      </c>
      <c r="CI353">
        <v>14942</v>
      </c>
      <c r="CJ353" s="101">
        <v>1</v>
      </c>
      <c r="CK353" s="101">
        <v>-1</v>
      </c>
      <c r="CL353" s="1" t="s">
        <v>618</v>
      </c>
      <c r="CM353" s="1">
        <v>48.6</v>
      </c>
      <c r="CN353" s="14" t="s">
        <v>618</v>
      </c>
      <c r="CO353" s="14">
        <v>67.800000000000182</v>
      </c>
    </row>
    <row r="354" spans="1:93">
      <c r="A354" s="1">
        <v>2014</v>
      </c>
      <c r="B354" s="1">
        <v>5</v>
      </c>
      <c r="C354" s="24">
        <v>41802</v>
      </c>
      <c r="D354" s="1">
        <v>200</v>
      </c>
      <c r="E354" s="1">
        <v>201.1</v>
      </c>
      <c r="F354" s="1">
        <v>198.8</v>
      </c>
      <c r="G354" s="1">
        <v>199</v>
      </c>
      <c r="H354" s="1">
        <v>106.53</v>
      </c>
      <c r="I354" s="1">
        <v>0</v>
      </c>
      <c r="N354" s="27">
        <v>2.2999999999999829</v>
      </c>
      <c r="O354" s="27">
        <v>203.4</v>
      </c>
      <c r="P354" s="27">
        <v>196.6</v>
      </c>
      <c r="Q354" s="27" t="s">
        <v>618</v>
      </c>
      <c r="R354" s="27" t="s">
        <v>618</v>
      </c>
      <c r="S354" s="27" t="s">
        <v>618</v>
      </c>
      <c r="T354" s="27" t="s">
        <v>618</v>
      </c>
      <c r="U354" s="27" t="s">
        <v>618</v>
      </c>
      <c r="V354" s="158">
        <v>0</v>
      </c>
      <c r="W354" s="27">
        <v>158.19999999999999</v>
      </c>
      <c r="X354" s="27">
        <v>160.19999999999999</v>
      </c>
      <c r="Y354" s="27">
        <v>-2.0000000000000284</v>
      </c>
      <c r="Z354" s="29">
        <v>105.35</v>
      </c>
      <c r="AA354" s="139">
        <v>1.4</v>
      </c>
      <c r="AB354" s="151">
        <v>4.7915668423592628E-4</v>
      </c>
      <c r="AC354" s="136">
        <v>0</v>
      </c>
      <c r="AD354" s="136">
        <v>10</v>
      </c>
      <c r="AE354" s="136" t="s">
        <v>618</v>
      </c>
      <c r="AF354" s="136" t="s">
        <v>618</v>
      </c>
      <c r="AG354" s="136">
        <v>0</v>
      </c>
      <c r="AH354" s="136">
        <v>73.299999999999926</v>
      </c>
      <c r="AI354" s="136">
        <v>-7.0999999999999943</v>
      </c>
      <c r="AJ354" s="127">
        <v>200.6</v>
      </c>
      <c r="AK354" s="127">
        <v>201.7</v>
      </c>
      <c r="AL354" s="127">
        <v>199.2</v>
      </c>
      <c r="AM354" s="127">
        <v>199.7</v>
      </c>
      <c r="AN354" s="127">
        <v>196.55</v>
      </c>
      <c r="AO354" s="127">
        <v>1</v>
      </c>
      <c r="AP354" s="127" t="s">
        <v>618</v>
      </c>
      <c r="AQ354" s="14">
        <v>70.400000000000261</v>
      </c>
      <c r="AR354" s="127" t="s">
        <v>618</v>
      </c>
      <c r="AS354" s="14">
        <v>43.999999999998607</v>
      </c>
      <c r="AT354" s="1">
        <v>198.4</v>
      </c>
      <c r="AU354" s="1">
        <v>198.8</v>
      </c>
      <c r="AV354" s="1">
        <v>197.2</v>
      </c>
      <c r="AW354" s="1">
        <v>197.6</v>
      </c>
      <c r="AX354" s="1">
        <v>198.4</v>
      </c>
      <c r="AY354" s="1">
        <v>198.8</v>
      </c>
      <c r="AZ354" s="1">
        <v>197.1</v>
      </c>
      <c r="BA354" s="1">
        <v>197.9</v>
      </c>
      <c r="CC354" s="86">
        <v>198.4</v>
      </c>
      <c r="CD354" s="1">
        <v>199.8</v>
      </c>
      <c r="CE354" s="1">
        <v>805</v>
      </c>
      <c r="CF354" s="1">
        <v>620</v>
      </c>
      <c r="CG354" s="1">
        <v>1.2983870967741935</v>
      </c>
      <c r="CH354">
        <v>101.77</v>
      </c>
      <c r="CI354">
        <v>14846</v>
      </c>
      <c r="CJ354" s="101">
        <v>1</v>
      </c>
      <c r="CK354" s="101">
        <v>-1</v>
      </c>
      <c r="CL354" s="1" t="s">
        <v>618</v>
      </c>
      <c r="CM354" s="1">
        <v>48.6</v>
      </c>
      <c r="CN354" s="14" t="s">
        <v>618</v>
      </c>
      <c r="CO354" s="14">
        <v>67.800000000000182</v>
      </c>
    </row>
    <row r="355" spans="1:93">
      <c r="A355" s="1">
        <v>2014</v>
      </c>
      <c r="B355" s="1">
        <v>6</v>
      </c>
      <c r="C355" s="24">
        <v>41803</v>
      </c>
      <c r="D355" s="1">
        <v>197.2</v>
      </c>
      <c r="E355" s="1">
        <v>201.3</v>
      </c>
      <c r="F355" s="1">
        <v>197</v>
      </c>
      <c r="G355" s="1">
        <v>200.8</v>
      </c>
      <c r="H355" s="1">
        <v>106.91</v>
      </c>
      <c r="I355" s="1">
        <v>0</v>
      </c>
      <c r="N355" s="27">
        <v>4.3000000000000114</v>
      </c>
      <c r="O355" s="27">
        <v>201.3</v>
      </c>
      <c r="P355" s="27">
        <v>196.7</v>
      </c>
      <c r="Q355" s="27" t="s">
        <v>618</v>
      </c>
      <c r="R355" s="27" t="s">
        <v>254</v>
      </c>
      <c r="S355" s="27" t="s">
        <v>618</v>
      </c>
      <c r="T355" s="27">
        <v>-0.59999999999999432</v>
      </c>
      <c r="U355" s="27" t="s">
        <v>618</v>
      </c>
      <c r="V355" s="158">
        <v>-0.59999999999999432</v>
      </c>
      <c r="W355" s="27">
        <v>157.6</v>
      </c>
      <c r="X355" s="27">
        <v>160.19999999999999</v>
      </c>
      <c r="Y355" s="27">
        <v>-2.6000000000000227</v>
      </c>
      <c r="Z355" s="29">
        <v>107.34</v>
      </c>
      <c r="AA355" s="139">
        <v>2.6</v>
      </c>
      <c r="AB355" s="151">
        <v>2.0402298850574763E-2</v>
      </c>
      <c r="AC355" s="136" t="s">
        <v>253</v>
      </c>
      <c r="AD355" s="136">
        <v>9.9</v>
      </c>
      <c r="AE355" s="136" t="s">
        <v>618</v>
      </c>
      <c r="AF355" s="136" t="s">
        <v>618</v>
      </c>
      <c r="AG355" s="136">
        <v>0</v>
      </c>
      <c r="AH355" s="136">
        <v>73.299999999999926</v>
      </c>
      <c r="AI355" s="136">
        <v>-7.0999999999999943</v>
      </c>
      <c r="AJ355" s="127">
        <v>198.4</v>
      </c>
      <c r="AK355" s="127">
        <v>198.8</v>
      </c>
      <c r="AL355" s="127">
        <v>197</v>
      </c>
      <c r="AM355" s="127">
        <v>197.9</v>
      </c>
      <c r="AN355" s="127">
        <v>197.65</v>
      </c>
      <c r="AO355" s="127">
        <v>3.6000000000000227</v>
      </c>
      <c r="AP355" s="127">
        <v>1.5999999999999772</v>
      </c>
      <c r="AQ355" s="14">
        <v>72.000000000000242</v>
      </c>
      <c r="AR355" s="127" t="s">
        <v>618</v>
      </c>
      <c r="AS355" s="14">
        <v>43.999999999998607</v>
      </c>
      <c r="AT355" s="1">
        <v>200.6</v>
      </c>
      <c r="AU355" s="1">
        <v>202</v>
      </c>
      <c r="AV355" s="1">
        <v>200.5</v>
      </c>
      <c r="AW355" s="1">
        <v>200.6</v>
      </c>
      <c r="AX355" s="1">
        <v>200.6</v>
      </c>
      <c r="AY355" s="1">
        <v>202</v>
      </c>
      <c r="AZ355" s="1">
        <v>199.3</v>
      </c>
      <c r="BA355" s="1">
        <v>199.3</v>
      </c>
      <c r="CC355" s="86">
        <v>200.7</v>
      </c>
      <c r="CD355" s="1">
        <v>197.8</v>
      </c>
      <c r="CE355" s="1">
        <v>722</v>
      </c>
      <c r="CF355" s="1">
        <v>1058</v>
      </c>
      <c r="CG355" s="1">
        <v>0.68241965973534968</v>
      </c>
      <c r="CH355">
        <v>101.98650000000001</v>
      </c>
      <c r="CI355">
        <v>15047</v>
      </c>
      <c r="CJ355" s="101">
        <v>1</v>
      </c>
      <c r="CK355" s="101">
        <v>-1</v>
      </c>
      <c r="CL355" s="1" t="s">
        <v>618</v>
      </c>
      <c r="CM355" s="1">
        <v>48.6</v>
      </c>
      <c r="CN355" s="14" t="s">
        <v>618</v>
      </c>
      <c r="CO355" s="14">
        <v>67.800000000000182</v>
      </c>
    </row>
    <row r="356" spans="1:93">
      <c r="A356" s="1">
        <v>2014</v>
      </c>
      <c r="B356" s="1">
        <v>2</v>
      </c>
      <c r="C356" s="24">
        <v>41806</v>
      </c>
      <c r="D356" s="1">
        <v>200.7</v>
      </c>
      <c r="E356" s="1">
        <v>201.4</v>
      </c>
      <c r="F356" s="1">
        <v>199</v>
      </c>
      <c r="G356" s="1">
        <v>199.4</v>
      </c>
      <c r="H356" s="1">
        <v>106.58</v>
      </c>
      <c r="I356" s="1">
        <v>0</v>
      </c>
      <c r="N356" s="27">
        <v>2.4000000000000057</v>
      </c>
      <c r="O356" s="27">
        <v>205.1</v>
      </c>
      <c r="P356" s="27">
        <v>196.5</v>
      </c>
      <c r="Q356" s="27" t="s">
        <v>618</v>
      </c>
      <c r="R356" s="27" t="s">
        <v>618</v>
      </c>
      <c r="S356" s="27" t="s">
        <v>618</v>
      </c>
      <c r="T356" s="27" t="s">
        <v>618</v>
      </c>
      <c r="U356" s="27" t="s">
        <v>618</v>
      </c>
      <c r="V356" s="158">
        <v>0</v>
      </c>
      <c r="W356" s="27">
        <v>157.6</v>
      </c>
      <c r="X356" s="27">
        <v>160.19999999999999</v>
      </c>
      <c r="Y356" s="27">
        <v>-2.6000000000000227</v>
      </c>
      <c r="Z356" s="29">
        <v>107.29</v>
      </c>
      <c r="AA356" s="139">
        <v>1.4</v>
      </c>
      <c r="AB356" s="151">
        <v>3.5670703088330757E-3</v>
      </c>
      <c r="AC356" s="136" t="s">
        <v>253</v>
      </c>
      <c r="AD356" s="136">
        <v>10</v>
      </c>
      <c r="AE356" s="136" t="s">
        <v>618</v>
      </c>
      <c r="AF356" s="136" t="s">
        <v>618</v>
      </c>
      <c r="AG356" s="136">
        <v>0</v>
      </c>
      <c r="AH356" s="136">
        <v>73.299999999999926</v>
      </c>
      <c r="AI356" s="136">
        <v>-7.0999999999999943</v>
      </c>
      <c r="AJ356" s="127">
        <v>200.6</v>
      </c>
      <c r="AK356" s="127">
        <v>202</v>
      </c>
      <c r="AL356" s="127">
        <v>199.3</v>
      </c>
      <c r="AM356" s="127">
        <v>200.7</v>
      </c>
      <c r="AN356" s="127">
        <v>199.15</v>
      </c>
      <c r="AO356" s="127">
        <v>1.2999999999999829</v>
      </c>
      <c r="AP356" s="127" t="s">
        <v>618</v>
      </c>
      <c r="AQ356" s="14">
        <v>72.000000000000242</v>
      </c>
      <c r="AR356" s="127" t="s">
        <v>618</v>
      </c>
      <c r="AS356" s="14">
        <v>43.999999999998607</v>
      </c>
      <c r="AT356" s="1">
        <v>199.7</v>
      </c>
      <c r="AU356" s="1">
        <v>200</v>
      </c>
      <c r="AV356" s="1">
        <v>199.5</v>
      </c>
      <c r="AW356" s="1">
        <v>200</v>
      </c>
      <c r="AX356" s="1">
        <v>199.7</v>
      </c>
      <c r="AY356" s="1">
        <v>201</v>
      </c>
      <c r="AZ356" s="1">
        <v>199.5</v>
      </c>
      <c r="BA356" s="1">
        <v>200.9</v>
      </c>
      <c r="CC356" s="86">
        <v>199.7</v>
      </c>
      <c r="CD356" s="1">
        <v>200.8</v>
      </c>
      <c r="CE356" s="1">
        <v>1304</v>
      </c>
      <c r="CF356" s="1">
        <v>1416</v>
      </c>
      <c r="CG356" s="1">
        <v>0.92090395480225984</v>
      </c>
      <c r="CH356">
        <v>101.83</v>
      </c>
      <c r="CI356">
        <v>14937</v>
      </c>
      <c r="CJ356" s="101">
        <v>1</v>
      </c>
      <c r="CK356" s="101">
        <v>-1</v>
      </c>
      <c r="CL356" s="1" t="s">
        <v>618</v>
      </c>
      <c r="CM356" s="1">
        <v>48.6</v>
      </c>
      <c r="CN356" s="14" t="s">
        <v>618</v>
      </c>
      <c r="CO356" s="14">
        <v>67.800000000000182</v>
      </c>
    </row>
    <row r="357" spans="1:93">
      <c r="A357" s="1">
        <v>2014</v>
      </c>
      <c r="B357" s="1">
        <v>3</v>
      </c>
      <c r="C357" s="24">
        <v>41807</v>
      </c>
      <c r="D357" s="1">
        <v>200.9</v>
      </c>
      <c r="E357" s="1">
        <v>201</v>
      </c>
      <c r="F357" s="1">
        <v>198.6</v>
      </c>
      <c r="G357" s="1">
        <v>199.9</v>
      </c>
      <c r="H357" s="1">
        <v>106.36</v>
      </c>
      <c r="I357" s="1">
        <v>0</v>
      </c>
      <c r="N357" s="27">
        <v>2.4000000000000057</v>
      </c>
      <c r="O357" s="27">
        <v>201.8</v>
      </c>
      <c r="P357" s="27">
        <v>197</v>
      </c>
      <c r="Q357" s="27" t="s">
        <v>618</v>
      </c>
      <c r="R357" s="27" t="s">
        <v>618</v>
      </c>
      <c r="S357" s="27" t="s">
        <v>618</v>
      </c>
      <c r="T357" s="27" t="s">
        <v>618</v>
      </c>
      <c r="U357" s="27" t="s">
        <v>618</v>
      </c>
      <c r="V357" s="158">
        <v>0</v>
      </c>
      <c r="W357" s="27">
        <v>157.6</v>
      </c>
      <c r="X357" s="27">
        <v>160.19999999999999</v>
      </c>
      <c r="Y357" s="27">
        <v>-2.6000000000000227</v>
      </c>
      <c r="Z357" s="29">
        <v>106.05</v>
      </c>
      <c r="AA357" s="139">
        <v>1.4</v>
      </c>
      <c r="AB357" s="151">
        <v>3.0867084463567229E-3</v>
      </c>
      <c r="AC357" s="136" t="s">
        <v>255</v>
      </c>
      <c r="AD357" s="136">
        <v>9.9</v>
      </c>
      <c r="AE357" s="136" t="s">
        <v>618</v>
      </c>
      <c r="AF357" s="136" t="s">
        <v>618</v>
      </c>
      <c r="AG357" s="136">
        <v>0</v>
      </c>
      <c r="AH357" s="136">
        <v>73.299999999999926</v>
      </c>
      <c r="AI357" s="136">
        <v>-7.0999999999999943</v>
      </c>
      <c r="AJ357" s="127">
        <v>199.7</v>
      </c>
      <c r="AK357" s="127">
        <v>201</v>
      </c>
      <c r="AL357" s="127">
        <v>199.5</v>
      </c>
      <c r="AM357" s="127">
        <v>200.1</v>
      </c>
      <c r="AN357" s="127">
        <v>199.6</v>
      </c>
      <c r="AO357" s="127">
        <v>1</v>
      </c>
      <c r="AP357" s="127" t="s">
        <v>618</v>
      </c>
      <c r="AQ357" s="14">
        <v>72.000000000000242</v>
      </c>
      <c r="AR357" s="127" t="s">
        <v>618</v>
      </c>
      <c r="AS357" s="14">
        <v>43.999999999998607</v>
      </c>
      <c r="AT357" s="1">
        <v>200.6</v>
      </c>
      <c r="AU357" s="1">
        <v>201.8</v>
      </c>
      <c r="AV357" s="1">
        <v>200.6</v>
      </c>
      <c r="AW357" s="1">
        <v>201.2</v>
      </c>
      <c r="AX357" s="1">
        <v>200.6</v>
      </c>
      <c r="AY357" s="1">
        <v>201.8</v>
      </c>
      <c r="AZ357" s="1">
        <v>200.6</v>
      </c>
      <c r="BA357" s="1">
        <v>201.4</v>
      </c>
      <c r="CC357" s="86">
        <v>200.7</v>
      </c>
      <c r="CD357" s="1">
        <v>200.3</v>
      </c>
      <c r="CE357" s="1">
        <v>561</v>
      </c>
      <c r="CF357" s="1">
        <v>524</v>
      </c>
      <c r="CG357" s="1">
        <v>1.0706106870229009</v>
      </c>
      <c r="CH357">
        <v>102.18</v>
      </c>
      <c r="CI357">
        <v>14999</v>
      </c>
      <c r="CJ357" s="101">
        <v>1</v>
      </c>
      <c r="CK357" s="101">
        <v>-1</v>
      </c>
      <c r="CL357" s="1" t="s">
        <v>618</v>
      </c>
      <c r="CM357" s="1">
        <v>48.6</v>
      </c>
      <c r="CN357" s="14" t="s">
        <v>618</v>
      </c>
      <c r="CO357" s="14">
        <v>67.800000000000182</v>
      </c>
    </row>
    <row r="358" spans="1:93">
      <c r="A358" s="1">
        <v>2014</v>
      </c>
      <c r="B358" s="1">
        <v>4</v>
      </c>
      <c r="C358" s="24">
        <v>41808</v>
      </c>
      <c r="D358" s="1">
        <v>201.9</v>
      </c>
      <c r="E358" s="1">
        <v>205.5</v>
      </c>
      <c r="F358" s="1">
        <v>200.8</v>
      </c>
      <c r="G358" s="1">
        <v>205.4</v>
      </c>
      <c r="H358" s="1">
        <v>105.97</v>
      </c>
      <c r="I358" s="1">
        <v>0</v>
      </c>
      <c r="N358" s="27">
        <v>4.6999999999999886</v>
      </c>
      <c r="O358" s="27">
        <v>202.3</v>
      </c>
      <c r="P358" s="27">
        <v>197.5</v>
      </c>
      <c r="Q358" s="27" t="s">
        <v>618</v>
      </c>
      <c r="R358" s="27" t="s">
        <v>618</v>
      </c>
      <c r="S358" s="27" t="s">
        <v>618</v>
      </c>
      <c r="T358" s="27" t="s">
        <v>618</v>
      </c>
      <c r="U358" s="27" t="s">
        <v>618</v>
      </c>
      <c r="V358" s="158">
        <v>0</v>
      </c>
      <c r="W358" s="27">
        <v>157.6</v>
      </c>
      <c r="X358" s="27">
        <v>160.19999999999999</v>
      </c>
      <c r="Y358" s="27">
        <v>-2.6000000000000227</v>
      </c>
      <c r="Z358" s="29">
        <v>106.73</v>
      </c>
      <c r="AA358" s="139">
        <v>2.8</v>
      </c>
      <c r="AB358" s="151">
        <v>2.0641771439294798E-3</v>
      </c>
      <c r="AC358" s="136">
        <v>0</v>
      </c>
      <c r="AD358" s="136">
        <v>9.9</v>
      </c>
      <c r="AE358" s="136" t="s">
        <v>618</v>
      </c>
      <c r="AF358" s="136" t="s">
        <v>618</v>
      </c>
      <c r="AG358" s="136">
        <v>0</v>
      </c>
      <c r="AH358" s="136">
        <v>73.299999999999926</v>
      </c>
      <c r="AI358" s="136">
        <v>-7.0999999999999943</v>
      </c>
      <c r="AJ358" s="127">
        <v>200.6</v>
      </c>
      <c r="AK358" s="127">
        <v>204.2</v>
      </c>
      <c r="AL358" s="127">
        <v>200.6</v>
      </c>
      <c r="AM358" s="127">
        <v>203.2</v>
      </c>
      <c r="AN358" s="127">
        <v>200.47499999999999</v>
      </c>
      <c r="AO358" s="127">
        <v>3.5</v>
      </c>
      <c r="AP358" s="127">
        <v>1.1379786002407855E-14</v>
      </c>
      <c r="AQ358" s="14">
        <v>72.000000000000256</v>
      </c>
      <c r="AR358" s="127" t="s">
        <v>618</v>
      </c>
      <c r="AS358" s="14">
        <v>43.999999999998607</v>
      </c>
      <c r="AT358" s="1">
        <v>205.2</v>
      </c>
      <c r="AU358" s="1">
        <v>205.3</v>
      </c>
      <c r="AV358" s="1">
        <v>204.1</v>
      </c>
      <c r="AW358" s="1">
        <v>204.7</v>
      </c>
      <c r="AX358" s="1">
        <v>205.2</v>
      </c>
      <c r="AY358" s="1">
        <v>205.3</v>
      </c>
      <c r="AZ358" s="1">
        <v>204.1</v>
      </c>
      <c r="BA358" s="1">
        <v>204.5</v>
      </c>
      <c r="CC358" s="86">
        <v>204.5</v>
      </c>
      <c r="CD358" s="1">
        <v>203.3</v>
      </c>
      <c r="CE358" s="1">
        <v>789</v>
      </c>
      <c r="CF358" s="1">
        <v>536</v>
      </c>
      <c r="CG358" s="1">
        <v>1.4720149253731343</v>
      </c>
      <c r="CH358">
        <v>101.94</v>
      </c>
      <c r="CI358">
        <v>15149</v>
      </c>
      <c r="CJ358" s="101">
        <v>1</v>
      </c>
      <c r="CK358" s="101">
        <v>1</v>
      </c>
      <c r="CL358" s="1" t="s">
        <v>618</v>
      </c>
      <c r="CM358" s="1">
        <v>48.6</v>
      </c>
      <c r="CN358" s="14" t="s">
        <v>618</v>
      </c>
      <c r="CO358" s="14">
        <v>67.800000000000182</v>
      </c>
    </row>
    <row r="359" spans="1:93">
      <c r="A359" s="1">
        <v>2014</v>
      </c>
      <c r="B359" s="1">
        <v>5</v>
      </c>
      <c r="C359" s="24">
        <v>41809</v>
      </c>
      <c r="D359" s="1">
        <v>204.5</v>
      </c>
      <c r="E359" s="1">
        <v>211.9</v>
      </c>
      <c r="F359" s="1">
        <v>204.5</v>
      </c>
      <c r="G359" s="1">
        <v>208.8</v>
      </c>
      <c r="H359" s="1">
        <v>106.05</v>
      </c>
      <c r="I359" s="1">
        <v>1</v>
      </c>
      <c r="N359" s="27">
        <v>7.4000000000000057</v>
      </c>
      <c r="O359" s="27">
        <v>210.1</v>
      </c>
      <c r="P359" s="27">
        <v>200.7</v>
      </c>
      <c r="Q359" s="27" t="s">
        <v>618</v>
      </c>
      <c r="R359" s="27" t="s">
        <v>254</v>
      </c>
      <c r="S359" s="27" t="s">
        <v>618</v>
      </c>
      <c r="T359" s="27">
        <v>0.90000000000000568</v>
      </c>
      <c r="U359" s="27" t="s">
        <v>618</v>
      </c>
      <c r="V359" s="158">
        <v>0.90000000000000568</v>
      </c>
      <c r="W359" s="27">
        <v>158.5</v>
      </c>
      <c r="X359" s="27">
        <v>160.19999999999999</v>
      </c>
      <c r="Y359" s="27">
        <v>-1.7000000000000171</v>
      </c>
      <c r="Z359" s="29">
        <v>105.85</v>
      </c>
      <c r="AA359" s="139">
        <v>4.4000000000000004</v>
      </c>
      <c r="AB359" s="151">
        <v>3.6667920270778698E-3</v>
      </c>
      <c r="AC359" s="136" t="s">
        <v>255</v>
      </c>
      <c r="AD359" s="136">
        <v>10.199999999999999</v>
      </c>
      <c r="AE359" s="136">
        <v>3.6999999999999886</v>
      </c>
      <c r="AF359" s="136" t="s">
        <v>618</v>
      </c>
      <c r="AG359" s="136">
        <v>3.6999999999999886</v>
      </c>
      <c r="AH359" s="136">
        <v>76.999999999999915</v>
      </c>
      <c r="AI359" s="136">
        <v>-3.4000000000000057</v>
      </c>
      <c r="AJ359" s="127">
        <v>205.2</v>
      </c>
      <c r="AK359" s="127">
        <v>207.4</v>
      </c>
      <c r="AL359" s="127">
        <v>204.1</v>
      </c>
      <c r="AM359" s="127">
        <v>206</v>
      </c>
      <c r="AN359" s="127">
        <v>202.5</v>
      </c>
      <c r="AO359" s="127">
        <v>4.3000000000000114</v>
      </c>
      <c r="AP359" s="127">
        <v>3.2999999999999945</v>
      </c>
      <c r="AQ359" s="14">
        <v>75.300000000000253</v>
      </c>
      <c r="AR359" s="127" t="s">
        <v>618</v>
      </c>
      <c r="AS359" s="14">
        <v>43.999999999998607</v>
      </c>
      <c r="AT359" s="1">
        <v>209</v>
      </c>
      <c r="AU359" s="1">
        <v>209</v>
      </c>
      <c r="AV359" s="1">
        <v>208.2</v>
      </c>
      <c r="AW359" s="1">
        <v>208.9</v>
      </c>
      <c r="AX359" s="1">
        <v>209</v>
      </c>
      <c r="AY359" s="1">
        <v>209.2</v>
      </c>
      <c r="AZ359" s="1">
        <v>208.1</v>
      </c>
      <c r="BA359" s="1">
        <v>208.2</v>
      </c>
      <c r="CC359" s="86">
        <v>208.1</v>
      </c>
      <c r="CD359" s="1">
        <v>205.1</v>
      </c>
      <c r="CE359" s="1">
        <v>890</v>
      </c>
      <c r="CF359" s="1">
        <v>612</v>
      </c>
      <c r="CG359" s="1">
        <v>1.4542483660130718</v>
      </c>
      <c r="CH359">
        <v>101.93300000000001</v>
      </c>
      <c r="CI359">
        <v>15372</v>
      </c>
      <c r="CJ359" s="101">
        <v>1</v>
      </c>
      <c r="CK359" s="101">
        <v>1</v>
      </c>
      <c r="CL359" s="1">
        <v>2</v>
      </c>
      <c r="CM359" s="1">
        <v>50.6</v>
      </c>
      <c r="CN359" s="14" t="s">
        <v>618</v>
      </c>
      <c r="CO359" s="14">
        <v>67.800000000000182</v>
      </c>
    </row>
    <row r="360" spans="1:93">
      <c r="A360" s="1">
        <v>2014</v>
      </c>
      <c r="B360" s="1">
        <v>6</v>
      </c>
      <c r="C360" s="24">
        <v>41810</v>
      </c>
      <c r="D360" s="1">
        <v>211</v>
      </c>
      <c r="E360" s="1">
        <v>213</v>
      </c>
      <c r="F360" s="1">
        <v>209</v>
      </c>
      <c r="G360" s="1">
        <v>212.8</v>
      </c>
      <c r="H360" s="1">
        <v>106.83</v>
      </c>
      <c r="I360" s="1">
        <v>1</v>
      </c>
      <c r="N360" s="27">
        <v>4</v>
      </c>
      <c r="O360" s="27">
        <v>216.2</v>
      </c>
      <c r="P360" s="27">
        <v>201.4</v>
      </c>
      <c r="Q360" s="27" t="s">
        <v>618</v>
      </c>
      <c r="R360" s="27" t="s">
        <v>618</v>
      </c>
      <c r="S360" s="27" t="s">
        <v>618</v>
      </c>
      <c r="T360" s="27" t="s">
        <v>618</v>
      </c>
      <c r="U360" s="27" t="s">
        <v>618</v>
      </c>
      <c r="V360" s="158">
        <v>0</v>
      </c>
      <c r="W360" s="27">
        <v>158.5</v>
      </c>
      <c r="X360" s="27">
        <v>160.19999999999999</v>
      </c>
      <c r="Y360" s="27">
        <v>-1.7000000000000171</v>
      </c>
      <c r="Z360" s="29">
        <v>105.93</v>
      </c>
      <c r="AA360" s="139">
        <v>2.4</v>
      </c>
      <c r="AB360" s="151">
        <v>7.5493064074727556E-4</v>
      </c>
      <c r="AC360" s="136">
        <v>0</v>
      </c>
      <c r="AD360" s="136">
        <v>10.4</v>
      </c>
      <c r="AE360" s="136" t="s">
        <v>618</v>
      </c>
      <c r="AF360" s="136" t="s">
        <v>618</v>
      </c>
      <c r="AG360" s="136">
        <v>0</v>
      </c>
      <c r="AH360" s="136">
        <v>76.999999999999915</v>
      </c>
      <c r="AI360" s="136">
        <v>-3.4000000000000057</v>
      </c>
      <c r="AJ360" s="127">
        <v>209</v>
      </c>
      <c r="AK360" s="127">
        <v>211</v>
      </c>
      <c r="AL360" s="127">
        <v>208.1</v>
      </c>
      <c r="AM360" s="127">
        <v>210.1</v>
      </c>
      <c r="AN360" s="127">
        <v>204.85</v>
      </c>
      <c r="AO360" s="127">
        <v>1.8000000000000114</v>
      </c>
      <c r="AP360" s="127">
        <v>2.3999999999999888</v>
      </c>
      <c r="AQ360" s="14">
        <v>77.700000000000244</v>
      </c>
      <c r="AR360" s="127" t="s">
        <v>618</v>
      </c>
      <c r="AS360" s="14">
        <v>43.999999999998607</v>
      </c>
      <c r="AT360" s="1">
        <v>212.9</v>
      </c>
      <c r="AU360" s="1">
        <v>213.1</v>
      </c>
      <c r="AV360" s="1">
        <v>211.6</v>
      </c>
      <c r="AW360" s="1">
        <v>212.2</v>
      </c>
      <c r="AX360" s="1">
        <v>212.9</v>
      </c>
      <c r="AY360" s="1">
        <v>213.1</v>
      </c>
      <c r="AZ360" s="1">
        <v>211.6</v>
      </c>
      <c r="BA360" s="1">
        <v>212.7</v>
      </c>
      <c r="CC360" s="86">
        <v>212.9</v>
      </c>
      <c r="CD360" s="1">
        <v>210</v>
      </c>
      <c r="CE360" s="1">
        <v>1215</v>
      </c>
      <c r="CF360" s="1">
        <v>746</v>
      </c>
      <c r="CG360" s="1">
        <v>1.6286863270777481</v>
      </c>
      <c r="CH360">
        <v>102.06950000000001</v>
      </c>
      <c r="CI360">
        <v>15429</v>
      </c>
      <c r="CJ360" s="101">
        <v>1</v>
      </c>
      <c r="CK360" s="101">
        <v>1</v>
      </c>
      <c r="CL360" s="1">
        <v>0.79999999999998295</v>
      </c>
      <c r="CM360" s="1">
        <v>51.4</v>
      </c>
      <c r="CN360" s="14" t="s">
        <v>618</v>
      </c>
      <c r="CO360" s="14">
        <v>67.800000000000182</v>
      </c>
    </row>
    <row r="361" spans="1:93">
      <c r="A361" s="1">
        <v>2014</v>
      </c>
      <c r="B361" s="1">
        <v>2</v>
      </c>
      <c r="C361" s="24">
        <v>41813</v>
      </c>
      <c r="D361" s="1">
        <v>213.7</v>
      </c>
      <c r="E361" s="1">
        <v>219.5</v>
      </c>
      <c r="F361" s="1">
        <v>213.1</v>
      </c>
      <c r="G361" s="1">
        <v>218.2</v>
      </c>
      <c r="H361" s="1">
        <v>106.17</v>
      </c>
      <c r="I361" s="1">
        <v>0</v>
      </c>
      <c r="N361" s="27">
        <v>6.4000000000000057</v>
      </c>
      <c r="O361" s="27">
        <v>216.8</v>
      </c>
      <c r="P361" s="27">
        <v>208.8</v>
      </c>
      <c r="Q361" s="27" t="s">
        <v>618</v>
      </c>
      <c r="R361" s="27" t="s">
        <v>254</v>
      </c>
      <c r="S361" s="27" t="s">
        <v>618</v>
      </c>
      <c r="T361" s="27">
        <v>-0.10000000000002274</v>
      </c>
      <c r="U361" s="27" t="s">
        <v>618</v>
      </c>
      <c r="V361" s="158">
        <v>-0.10000000000002274</v>
      </c>
      <c r="W361" s="27">
        <v>158.4</v>
      </c>
      <c r="X361" s="27">
        <v>160.19999999999999</v>
      </c>
      <c r="Y361" s="27">
        <v>-1.8000000000000398</v>
      </c>
      <c r="Z361" s="29">
        <v>107.13</v>
      </c>
      <c r="AA361" s="139">
        <v>3.8</v>
      </c>
      <c r="AB361" s="151">
        <v>7.3550212164072981E-3</v>
      </c>
      <c r="AC361" s="136" t="s">
        <v>253</v>
      </c>
      <c r="AD361" s="136">
        <v>10.6</v>
      </c>
      <c r="AE361" s="136" t="s">
        <v>618</v>
      </c>
      <c r="AF361" s="136" t="s">
        <v>618</v>
      </c>
      <c r="AG361" s="136">
        <v>0</v>
      </c>
      <c r="AH361" s="136">
        <v>76.999999999999915</v>
      </c>
      <c r="AI361" s="136">
        <v>-3.4000000000000057</v>
      </c>
      <c r="AJ361" s="127">
        <v>212.9</v>
      </c>
      <c r="AK361" s="127">
        <v>216.9</v>
      </c>
      <c r="AL361" s="127">
        <v>211.6</v>
      </c>
      <c r="AM361" s="127">
        <v>216.4</v>
      </c>
      <c r="AN361" s="127">
        <v>208.92500000000001</v>
      </c>
      <c r="AO361" s="127">
        <v>4.5</v>
      </c>
      <c r="AP361" s="127">
        <v>-0.5000000000000171</v>
      </c>
      <c r="AQ361" s="14">
        <v>77.20000000000023</v>
      </c>
      <c r="AR361" s="127" t="s">
        <v>618</v>
      </c>
      <c r="AS361" s="14">
        <v>43.999999999998607</v>
      </c>
      <c r="AT361" s="1">
        <v>218.3</v>
      </c>
      <c r="AU361" s="1">
        <v>218.3</v>
      </c>
      <c r="AV361" s="1">
        <v>216.6</v>
      </c>
      <c r="AW361" s="1">
        <v>217.6</v>
      </c>
      <c r="AX361" s="1">
        <v>218.3</v>
      </c>
      <c r="AY361" s="1">
        <v>218.3</v>
      </c>
      <c r="AZ361" s="1">
        <v>216.6</v>
      </c>
      <c r="BA361" s="1">
        <v>217.8</v>
      </c>
      <c r="CC361" s="86">
        <v>218</v>
      </c>
      <c r="CD361" s="1">
        <v>215.4</v>
      </c>
      <c r="CE361" s="1">
        <v>1626</v>
      </c>
      <c r="CF361" s="1">
        <v>603</v>
      </c>
      <c r="CG361" s="1">
        <v>2.6965174129353233</v>
      </c>
      <c r="CH361">
        <v>101.9265</v>
      </c>
      <c r="CI361">
        <v>15315</v>
      </c>
      <c r="CJ361" s="101">
        <v>1</v>
      </c>
      <c r="CK361" s="101">
        <v>1</v>
      </c>
      <c r="CL361" s="1">
        <v>-1.6000000000000227</v>
      </c>
      <c r="CM361" s="1">
        <v>49.8</v>
      </c>
      <c r="CN361" s="14">
        <v>-4.6000000000000227</v>
      </c>
      <c r="CO361" s="14">
        <v>63.200000000000159</v>
      </c>
    </row>
    <row r="362" spans="1:93">
      <c r="A362" s="1">
        <v>2014</v>
      </c>
      <c r="B362" s="1">
        <v>3</v>
      </c>
      <c r="C362" s="24">
        <v>41814</v>
      </c>
      <c r="D362" s="1">
        <v>216.7</v>
      </c>
      <c r="E362" s="1">
        <v>218</v>
      </c>
      <c r="F362" s="1">
        <v>216</v>
      </c>
      <c r="G362" s="1">
        <v>217</v>
      </c>
      <c r="H362" s="1">
        <v>106.03</v>
      </c>
      <c r="I362" s="1">
        <v>0</v>
      </c>
      <c r="N362" s="27">
        <v>2</v>
      </c>
      <c r="O362" s="27">
        <v>224.6</v>
      </c>
      <c r="P362" s="27">
        <v>211.8</v>
      </c>
      <c r="Q362" s="27" t="s">
        <v>618</v>
      </c>
      <c r="R362" s="27" t="s">
        <v>618</v>
      </c>
      <c r="S362" s="27" t="s">
        <v>618</v>
      </c>
      <c r="T362" s="27" t="s">
        <v>618</v>
      </c>
      <c r="U362" s="27" t="s">
        <v>618</v>
      </c>
      <c r="V362" s="158">
        <v>0</v>
      </c>
      <c r="W362" s="27">
        <v>158.4</v>
      </c>
      <c r="X362" s="27">
        <v>160.19999999999999</v>
      </c>
      <c r="Y362" s="27">
        <v>-1.8000000000000398</v>
      </c>
      <c r="Z362" s="29">
        <v>105.63</v>
      </c>
      <c r="AA362" s="139">
        <v>1.2</v>
      </c>
      <c r="AB362" s="151">
        <v>6.1780398764391675E-3</v>
      </c>
      <c r="AC362" s="136" t="s">
        <v>255</v>
      </c>
      <c r="AD362" s="136">
        <v>10.9</v>
      </c>
      <c r="AE362" s="136" t="s">
        <v>618</v>
      </c>
      <c r="AF362" s="136" t="s">
        <v>618</v>
      </c>
      <c r="AG362" s="136">
        <v>0</v>
      </c>
      <c r="AH362" s="136">
        <v>76.999999999999915</v>
      </c>
      <c r="AI362" s="136">
        <v>-3.4000000000000057</v>
      </c>
      <c r="AJ362" s="127">
        <v>218.3</v>
      </c>
      <c r="AK362" s="127">
        <v>218.3</v>
      </c>
      <c r="AL362" s="127">
        <v>216</v>
      </c>
      <c r="AM362" s="127">
        <v>217.1</v>
      </c>
      <c r="AN362" s="127">
        <v>212.4</v>
      </c>
      <c r="AO362" s="127">
        <v>0.30000000000001137</v>
      </c>
      <c r="AP362" s="127" t="s">
        <v>618</v>
      </c>
      <c r="AQ362" s="14">
        <v>77.20000000000023</v>
      </c>
      <c r="AR362" s="127" t="s">
        <v>618</v>
      </c>
      <c r="AS362" s="14">
        <v>43.999999999998607</v>
      </c>
      <c r="AT362" s="1">
        <v>217</v>
      </c>
      <c r="AU362" s="1">
        <v>217.5</v>
      </c>
      <c r="AV362" s="1">
        <v>216.8</v>
      </c>
      <c r="AW362" s="1">
        <v>217.2</v>
      </c>
      <c r="AX362" s="1">
        <v>217</v>
      </c>
      <c r="AY362" s="1">
        <v>217.5</v>
      </c>
      <c r="AZ362" s="1">
        <v>216.6</v>
      </c>
      <c r="BA362" s="1">
        <v>216.9</v>
      </c>
      <c r="CD362" s="1">
        <v>217</v>
      </c>
      <c r="CE362" s="1">
        <v>1021</v>
      </c>
      <c r="CF362" s="1">
        <v>801</v>
      </c>
      <c r="CG362" s="1">
        <v>1.2746566791510612</v>
      </c>
      <c r="CH362">
        <v>101.9545</v>
      </c>
      <c r="CI362">
        <v>15334</v>
      </c>
      <c r="CJ362" s="101">
        <v>1</v>
      </c>
      <c r="CK362" s="101">
        <v>1</v>
      </c>
      <c r="CL362" s="1">
        <v>1.5999999999999943</v>
      </c>
      <c r="CM362" s="1">
        <v>51.399999999999949</v>
      </c>
      <c r="CN362" s="14" t="s">
        <v>618</v>
      </c>
      <c r="CO362" s="14">
        <v>63.200000000000159</v>
      </c>
    </row>
    <row r="363" spans="1:93">
      <c r="A363" s="1">
        <v>2014</v>
      </c>
      <c r="B363" s="1">
        <v>4</v>
      </c>
      <c r="C363" s="24">
        <v>41815</v>
      </c>
      <c r="D363" s="1">
        <v>218.6</v>
      </c>
      <c r="E363" s="1">
        <v>219.7</v>
      </c>
      <c r="F363" s="1">
        <v>217.6</v>
      </c>
      <c r="G363" s="1">
        <v>219.5</v>
      </c>
      <c r="H363" s="1">
        <v>106.5</v>
      </c>
      <c r="I363" s="1">
        <v>0</v>
      </c>
      <c r="N363" s="27">
        <v>2.0999999999999943</v>
      </c>
      <c r="O363" s="27">
        <v>219</v>
      </c>
      <c r="P363" s="27">
        <v>215</v>
      </c>
      <c r="Q363" s="27" t="s">
        <v>618</v>
      </c>
      <c r="R363" s="27" t="s">
        <v>618</v>
      </c>
      <c r="S363" s="27" t="s">
        <v>618</v>
      </c>
      <c r="T363" s="27" t="s">
        <v>618</v>
      </c>
      <c r="U363" s="27" t="s">
        <v>618</v>
      </c>
      <c r="V363" s="158">
        <v>0</v>
      </c>
      <c r="W363" s="27">
        <v>158.4</v>
      </c>
      <c r="X363" s="27">
        <v>160.19999999999999</v>
      </c>
      <c r="Y363" s="27">
        <v>-1.8000000000000398</v>
      </c>
      <c r="Z363" s="29">
        <v>106.15</v>
      </c>
      <c r="AA363" s="139">
        <v>1.3</v>
      </c>
      <c r="AB363" s="151">
        <v>1.3186399171141172E-3</v>
      </c>
      <c r="AC363" s="136">
        <v>0</v>
      </c>
      <c r="AD363" s="136">
        <v>10.8</v>
      </c>
      <c r="AE363" s="136" t="s">
        <v>618</v>
      </c>
      <c r="AF363" s="136" t="s">
        <v>618</v>
      </c>
      <c r="AG363" s="136">
        <v>0</v>
      </c>
      <c r="AH363" s="136">
        <v>76.999999999999915</v>
      </c>
      <c r="AI363" s="136">
        <v>-3.4000000000000057</v>
      </c>
      <c r="AJ363" s="127">
        <v>218.6</v>
      </c>
      <c r="AK363" s="127">
        <v>219.5</v>
      </c>
      <c r="AL363" s="127">
        <v>217.9</v>
      </c>
      <c r="AM363" s="127">
        <v>218.7</v>
      </c>
      <c r="AN363" s="127">
        <v>215.57499999999999</v>
      </c>
      <c r="AO363" s="127">
        <v>0.90000000000000568</v>
      </c>
      <c r="AP363" s="127" t="s">
        <v>618</v>
      </c>
      <c r="AQ363" s="14">
        <v>77.20000000000023</v>
      </c>
      <c r="AR363" s="127" t="s">
        <v>618</v>
      </c>
      <c r="AS363" s="14">
        <v>43.999999999998607</v>
      </c>
      <c r="AT363" s="1">
        <v>219.9</v>
      </c>
      <c r="AU363" s="1">
        <v>220</v>
      </c>
      <c r="AV363" s="1">
        <v>219.1</v>
      </c>
      <c r="AW363" s="1">
        <v>219.3</v>
      </c>
      <c r="AX363" s="1">
        <v>219.9</v>
      </c>
      <c r="AY363" s="1">
        <v>220</v>
      </c>
      <c r="AZ363" s="1">
        <v>217.9</v>
      </c>
      <c r="BA363" s="1">
        <v>217.9</v>
      </c>
      <c r="CC363" s="86">
        <v>219.7</v>
      </c>
      <c r="CD363" s="1">
        <v>219.3</v>
      </c>
      <c r="CE363" s="1">
        <v>528</v>
      </c>
      <c r="CF363" s="1">
        <v>570</v>
      </c>
      <c r="CG363" s="1">
        <v>0.9263157894736842</v>
      </c>
      <c r="CH363">
        <v>101.84099999999999</v>
      </c>
      <c r="CI363">
        <v>15329</v>
      </c>
      <c r="CJ363" s="101">
        <v>1</v>
      </c>
      <c r="CK363" s="101">
        <v>1</v>
      </c>
      <c r="CL363" s="1">
        <v>-1.7000000000000171</v>
      </c>
      <c r="CM363" s="1">
        <v>49.699999999999932</v>
      </c>
      <c r="CN363" s="14">
        <v>-1.3000000000000114</v>
      </c>
      <c r="CO363" s="14">
        <v>61.900000000000148</v>
      </c>
    </row>
    <row r="364" spans="1:93">
      <c r="A364" s="1">
        <v>2014</v>
      </c>
      <c r="B364" s="1">
        <v>5</v>
      </c>
      <c r="C364" s="24">
        <v>41816</v>
      </c>
      <c r="D364" s="1">
        <v>218.2</v>
      </c>
      <c r="E364" s="1">
        <v>219.9</v>
      </c>
      <c r="F364" s="1">
        <v>218</v>
      </c>
      <c r="G364" s="1">
        <v>219.6</v>
      </c>
      <c r="H364" s="1">
        <v>105.84</v>
      </c>
      <c r="I364" s="1">
        <v>0</v>
      </c>
      <c r="N364" s="27">
        <v>1.9000000000000057</v>
      </c>
      <c r="O364" s="27">
        <v>221.6</v>
      </c>
      <c r="P364" s="27">
        <v>217.4</v>
      </c>
      <c r="Q364" s="27" t="s">
        <v>618</v>
      </c>
      <c r="R364" s="27" t="s">
        <v>618</v>
      </c>
      <c r="S364" s="27" t="s">
        <v>618</v>
      </c>
      <c r="T364" s="27" t="s">
        <v>618</v>
      </c>
      <c r="U364" s="27" t="s">
        <v>618</v>
      </c>
      <c r="V364" s="158">
        <v>0</v>
      </c>
      <c r="W364" s="27">
        <v>158.4</v>
      </c>
      <c r="X364" s="27">
        <v>160.19999999999999</v>
      </c>
      <c r="Y364" s="27">
        <v>-1.8000000000000398</v>
      </c>
      <c r="Z364" s="29">
        <v>106.49</v>
      </c>
      <c r="AA364" s="139">
        <v>1.1000000000000001</v>
      </c>
      <c r="AB364" s="151">
        <v>4.4327077242289903E-3</v>
      </c>
      <c r="AC364" s="136" t="s">
        <v>253</v>
      </c>
      <c r="AD364" s="136">
        <v>10.9</v>
      </c>
      <c r="AE364" s="136" t="s">
        <v>618</v>
      </c>
      <c r="AF364" s="136" t="s">
        <v>618</v>
      </c>
      <c r="AG364" s="136">
        <v>0</v>
      </c>
      <c r="AH364" s="136">
        <v>76.999999999999915</v>
      </c>
      <c r="AI364" s="136">
        <v>-3.4000000000000057</v>
      </c>
      <c r="AJ364" s="127">
        <v>219.9</v>
      </c>
      <c r="AK364" s="127">
        <v>220</v>
      </c>
      <c r="AL364" s="127">
        <v>217.9</v>
      </c>
      <c r="AM364" s="127">
        <v>219</v>
      </c>
      <c r="AN364" s="127">
        <v>217.8</v>
      </c>
      <c r="AO364" s="127">
        <v>1.4000000000000057</v>
      </c>
      <c r="AP364" s="127" t="s">
        <v>618</v>
      </c>
      <c r="AQ364" s="14">
        <v>77.20000000000023</v>
      </c>
      <c r="AR364" s="127" t="s">
        <v>618</v>
      </c>
      <c r="AS364" s="14">
        <v>43.999999999998607</v>
      </c>
      <c r="AT364" s="1">
        <v>218.9</v>
      </c>
      <c r="AU364" s="1">
        <v>219.4</v>
      </c>
      <c r="AV364" s="1">
        <v>218.3</v>
      </c>
      <c r="AW364" s="1">
        <v>218.9</v>
      </c>
      <c r="AX364" s="1">
        <v>218.9</v>
      </c>
      <c r="AY364" s="1">
        <v>219.4</v>
      </c>
      <c r="AZ364" s="1">
        <v>218.3</v>
      </c>
      <c r="BA364" s="1">
        <v>218.7</v>
      </c>
      <c r="CC364" s="86">
        <v>219</v>
      </c>
      <c r="CD364" s="1">
        <v>218.9</v>
      </c>
      <c r="CE364" s="1">
        <v>668</v>
      </c>
      <c r="CF364" s="1">
        <v>466</v>
      </c>
      <c r="CG364" s="1">
        <v>1.4334763948497855</v>
      </c>
      <c r="CH364">
        <v>101.68899999999999</v>
      </c>
      <c r="CI364">
        <v>15304</v>
      </c>
      <c r="CJ364" s="101">
        <v>-1</v>
      </c>
      <c r="CK364" s="101">
        <v>1</v>
      </c>
      <c r="CL364" s="1">
        <v>-0.40000000000000568</v>
      </c>
      <c r="CM364" s="1">
        <v>49.299999999999926</v>
      </c>
      <c r="CN364" s="14" t="s">
        <v>618</v>
      </c>
      <c r="CO364" s="14">
        <v>61.900000000000148</v>
      </c>
    </row>
    <row r="365" spans="1:93">
      <c r="A365" s="1">
        <v>2014</v>
      </c>
      <c r="B365" s="1">
        <v>6</v>
      </c>
      <c r="C365" s="24">
        <v>41817</v>
      </c>
      <c r="D365" s="1">
        <v>218.5</v>
      </c>
      <c r="E365" s="1">
        <v>218.9</v>
      </c>
      <c r="F365" s="1">
        <v>213.2</v>
      </c>
      <c r="G365" s="1">
        <v>214.8</v>
      </c>
      <c r="H365" s="1">
        <v>105.74</v>
      </c>
      <c r="I365" s="1">
        <v>0</v>
      </c>
      <c r="N365" s="27">
        <v>5.7000000000000171</v>
      </c>
      <c r="O365" s="27">
        <v>221.5</v>
      </c>
      <c r="P365" s="27">
        <v>217.7</v>
      </c>
      <c r="Q365" s="27" t="s">
        <v>618</v>
      </c>
      <c r="R365" s="27" t="s">
        <v>618</v>
      </c>
      <c r="S365" s="27" t="s">
        <v>618</v>
      </c>
      <c r="T365" s="27" t="s">
        <v>618</v>
      </c>
      <c r="U365" s="27" t="s">
        <v>618</v>
      </c>
      <c r="V365" s="158">
        <v>0</v>
      </c>
      <c r="W365" s="27">
        <v>158.4</v>
      </c>
      <c r="X365" s="27">
        <v>160.19999999999999</v>
      </c>
      <c r="Y365" s="27">
        <v>-1.8000000000000398</v>
      </c>
      <c r="Z365" s="29">
        <v>105.84</v>
      </c>
      <c r="AA365" s="139">
        <v>3.4</v>
      </c>
      <c r="AB365" s="151">
        <v>6.1971830985915188E-3</v>
      </c>
      <c r="AC365" s="136" t="s">
        <v>255</v>
      </c>
      <c r="AD365" s="136">
        <v>10.9</v>
      </c>
      <c r="AE365" s="136" t="s">
        <v>618</v>
      </c>
      <c r="AF365" s="136" t="s">
        <v>618</v>
      </c>
      <c r="AG365" s="136">
        <v>0</v>
      </c>
      <c r="AH365" s="136">
        <v>76.999999999999915</v>
      </c>
      <c r="AI365" s="136">
        <v>-3.4000000000000057</v>
      </c>
      <c r="AJ365" s="127">
        <v>218.9</v>
      </c>
      <c r="AK365" s="127">
        <v>219.4</v>
      </c>
      <c r="AL365" s="127">
        <v>218</v>
      </c>
      <c r="AM365" s="127">
        <v>218.5</v>
      </c>
      <c r="AN365" s="127">
        <v>218.32499999999999</v>
      </c>
      <c r="AO365" s="127">
        <v>3.6999999999999886</v>
      </c>
      <c r="AP365" s="127" t="s">
        <v>618</v>
      </c>
      <c r="AQ365" s="14">
        <v>77.20000000000023</v>
      </c>
      <c r="AR365" s="127" t="s">
        <v>618</v>
      </c>
      <c r="AS365" s="14">
        <v>43.999999999998607</v>
      </c>
      <c r="AT365" s="1">
        <v>213.9</v>
      </c>
      <c r="AU365" s="1">
        <v>215</v>
      </c>
      <c r="AV365" s="1">
        <v>213.6</v>
      </c>
      <c r="AW365" s="1">
        <v>213.9</v>
      </c>
      <c r="AX365" s="1">
        <v>213.9</v>
      </c>
      <c r="AY365" s="1">
        <v>215</v>
      </c>
      <c r="AZ365" s="1">
        <v>213.6</v>
      </c>
      <c r="BA365" s="1">
        <v>214</v>
      </c>
      <c r="CC365" s="86">
        <v>214.5</v>
      </c>
      <c r="CD365" s="1">
        <v>218.8</v>
      </c>
      <c r="CE365" s="1">
        <v>885</v>
      </c>
      <c r="CF365" s="1">
        <v>752</v>
      </c>
      <c r="CG365" s="1">
        <v>1.1768617021276595</v>
      </c>
      <c r="CH365">
        <v>101.4465</v>
      </c>
      <c r="CI365">
        <v>15137</v>
      </c>
      <c r="CJ365" s="101">
        <v>-1</v>
      </c>
      <c r="CK365" s="101">
        <v>-1</v>
      </c>
      <c r="CL365" s="1" t="s">
        <v>618</v>
      </c>
      <c r="CM365" s="1">
        <v>49.299999999999926</v>
      </c>
      <c r="CN365" s="14" t="s">
        <v>618</v>
      </c>
      <c r="CO365" s="14">
        <v>61.900000000000148</v>
      </c>
    </row>
    <row r="366" spans="1:93">
      <c r="A366" s="1">
        <v>2014</v>
      </c>
      <c r="B366" s="1">
        <v>2</v>
      </c>
      <c r="C366" s="24">
        <v>41820</v>
      </c>
      <c r="D366" s="1">
        <v>213.5</v>
      </c>
      <c r="E366" s="1">
        <v>214</v>
      </c>
      <c r="F366" s="1">
        <v>210</v>
      </c>
      <c r="G366" s="1">
        <v>210.9</v>
      </c>
      <c r="H366" s="1">
        <v>105.37</v>
      </c>
      <c r="I366" s="1">
        <v>0</v>
      </c>
      <c r="N366" s="27">
        <v>4</v>
      </c>
      <c r="O366" s="27">
        <v>220.5</v>
      </c>
      <c r="P366" s="27">
        <v>209.1</v>
      </c>
      <c r="Q366" s="27" t="s">
        <v>618</v>
      </c>
      <c r="R366" s="27" t="s">
        <v>618</v>
      </c>
      <c r="S366" s="27" t="s">
        <v>618</v>
      </c>
      <c r="T366" s="27" t="s">
        <v>618</v>
      </c>
      <c r="U366" s="27" t="s">
        <v>618</v>
      </c>
      <c r="V366" s="158">
        <v>0</v>
      </c>
      <c r="W366" s="27">
        <v>158.4</v>
      </c>
      <c r="X366" s="27">
        <v>160.19999999999999</v>
      </c>
      <c r="Y366" s="27">
        <v>-1.8000000000000398</v>
      </c>
      <c r="Z366" s="29">
        <v>105.19</v>
      </c>
      <c r="AA366" s="139">
        <v>2.4</v>
      </c>
      <c r="AB366" s="151">
        <v>9.448223733938832E-4</v>
      </c>
      <c r="AC366" s="136">
        <v>0</v>
      </c>
      <c r="AD366" s="136">
        <v>10.7</v>
      </c>
      <c r="AE366" s="136" t="s">
        <v>618</v>
      </c>
      <c r="AF366" s="136" t="s">
        <v>618</v>
      </c>
      <c r="AG366" s="136">
        <v>0</v>
      </c>
      <c r="AH366" s="136">
        <v>76.999999999999915</v>
      </c>
      <c r="AI366" s="136">
        <v>-3.4000000000000057</v>
      </c>
      <c r="AJ366" s="127">
        <v>213.9</v>
      </c>
      <c r="AK366" s="127">
        <v>215</v>
      </c>
      <c r="AL366" s="127">
        <v>210</v>
      </c>
      <c r="AM366" s="127">
        <v>211.5</v>
      </c>
      <c r="AN366" s="127">
        <v>216.92500000000001</v>
      </c>
      <c r="AO366" s="127">
        <v>2.5999999999999943</v>
      </c>
      <c r="AP366" s="127" t="s">
        <v>618</v>
      </c>
      <c r="AQ366" s="14">
        <v>77.20000000000023</v>
      </c>
      <c r="AR366" s="127" t="s">
        <v>618</v>
      </c>
      <c r="AS366" s="14">
        <v>43.999999999998607</v>
      </c>
      <c r="AT366" s="1">
        <v>210.8</v>
      </c>
      <c r="AU366" s="1">
        <v>211.3</v>
      </c>
      <c r="AV366" s="1">
        <v>210.2</v>
      </c>
      <c r="AW366" s="1">
        <v>211.2</v>
      </c>
      <c r="AX366" s="1">
        <v>210.8</v>
      </c>
      <c r="AY366" s="1">
        <v>211.4</v>
      </c>
      <c r="AZ366" s="1">
        <v>210.2</v>
      </c>
      <c r="BA366" s="1">
        <v>210.9</v>
      </c>
      <c r="CC366" s="86">
        <v>210.5</v>
      </c>
      <c r="CD366" s="1">
        <v>212.5</v>
      </c>
      <c r="CE366" s="1">
        <v>872</v>
      </c>
      <c r="CF366" s="1">
        <v>1013</v>
      </c>
      <c r="CG366" s="1">
        <v>0.86080947680157949</v>
      </c>
      <c r="CH366">
        <v>101.309</v>
      </c>
      <c r="CI366">
        <v>15162</v>
      </c>
      <c r="CJ366" s="101">
        <v>-1</v>
      </c>
      <c r="CK366" s="101">
        <v>-1</v>
      </c>
      <c r="CL366" s="1">
        <v>-9.9999999999994316E-2</v>
      </c>
      <c r="CM366" s="1">
        <v>49.199999999999932</v>
      </c>
      <c r="CN366" s="14" t="s">
        <v>618</v>
      </c>
      <c r="CO366" s="14">
        <v>61.900000000000148</v>
      </c>
    </row>
    <row r="367" spans="1:93">
      <c r="A367" s="1">
        <v>2014</v>
      </c>
      <c r="B367" s="1">
        <v>3</v>
      </c>
      <c r="C367" s="24">
        <v>41821</v>
      </c>
      <c r="D367" s="1">
        <v>210.9</v>
      </c>
      <c r="E367" s="1">
        <v>214.1</v>
      </c>
      <c r="F367" s="1">
        <v>210.7</v>
      </c>
      <c r="G367" s="1">
        <v>211.1</v>
      </c>
      <c r="H367" s="1">
        <v>105.34</v>
      </c>
      <c r="I367" s="1">
        <v>0</v>
      </c>
      <c r="N367" s="27">
        <v>3.4000000000000057</v>
      </c>
      <c r="O367" s="27">
        <v>214.9</v>
      </c>
      <c r="P367" s="27">
        <v>206.9</v>
      </c>
      <c r="Q367" s="27" t="s">
        <v>618</v>
      </c>
      <c r="R367" s="27" t="s">
        <v>618</v>
      </c>
      <c r="S367" s="27" t="s">
        <v>618</v>
      </c>
      <c r="T367" s="27" t="s">
        <v>618</v>
      </c>
      <c r="U367" s="27" t="s">
        <v>618</v>
      </c>
      <c r="V367" s="158">
        <v>0</v>
      </c>
      <c r="W367" s="27">
        <v>158.4</v>
      </c>
      <c r="X367" s="27">
        <v>160.19999999999999</v>
      </c>
      <c r="Y367" s="27">
        <v>-1.8000000000000398</v>
      </c>
      <c r="Z367" s="29">
        <v>105.8</v>
      </c>
      <c r="AA367" s="139">
        <v>2</v>
      </c>
      <c r="AB367" s="151">
        <v>3.499148855683698E-3</v>
      </c>
      <c r="AC367" s="136" t="s">
        <v>255</v>
      </c>
      <c r="AD367" s="136">
        <v>10.5</v>
      </c>
      <c r="AE367" s="136">
        <v>0</v>
      </c>
      <c r="AF367" s="136" t="s">
        <v>618</v>
      </c>
      <c r="AG367" s="136">
        <v>0</v>
      </c>
      <c r="AH367" s="136">
        <v>76.999999999999915</v>
      </c>
      <c r="AI367" s="136">
        <v>-3.4000000000000057</v>
      </c>
      <c r="AJ367" s="127">
        <v>210.8</v>
      </c>
      <c r="AK367" s="127">
        <v>214.1</v>
      </c>
      <c r="AL367" s="127">
        <v>210.2</v>
      </c>
      <c r="AM367" s="127">
        <v>212.9</v>
      </c>
      <c r="AN367" s="127">
        <v>215.47499999999999</v>
      </c>
      <c r="AO367" s="127">
        <v>0.19999999999998863</v>
      </c>
      <c r="AP367" s="127" t="s">
        <v>618</v>
      </c>
      <c r="AQ367" s="14">
        <v>77.20000000000023</v>
      </c>
      <c r="AR367" s="127" t="s">
        <v>618</v>
      </c>
      <c r="AS367" s="14">
        <v>43.999999999998607</v>
      </c>
      <c r="AT367" s="1">
        <v>212</v>
      </c>
      <c r="AU367" s="1">
        <v>213</v>
      </c>
      <c r="AV367" s="1">
        <v>211.5</v>
      </c>
      <c r="AW367" s="1">
        <v>212.5</v>
      </c>
      <c r="AX367" s="1">
        <v>212</v>
      </c>
      <c r="AY367" s="1">
        <v>213</v>
      </c>
      <c r="AZ367" s="1">
        <v>211.5</v>
      </c>
      <c r="BA367" s="1">
        <v>212.5</v>
      </c>
      <c r="CC367" s="86">
        <v>211.7</v>
      </c>
      <c r="CD367" s="1">
        <v>213.5</v>
      </c>
      <c r="CE367" s="1">
        <v>911</v>
      </c>
      <c r="CF367" s="1">
        <v>741</v>
      </c>
      <c r="CG367" s="1">
        <v>1.2294197031039136</v>
      </c>
      <c r="CH367">
        <v>101.55500000000001</v>
      </c>
      <c r="CI367">
        <v>15409</v>
      </c>
      <c r="CJ367" s="101">
        <v>-1</v>
      </c>
      <c r="CK367" s="101">
        <v>1</v>
      </c>
      <c r="CL367" s="1">
        <v>-1.3000000000000114</v>
      </c>
      <c r="CM367" s="1">
        <v>47.89999999999992</v>
      </c>
      <c r="CN367" s="14" t="s">
        <v>618</v>
      </c>
      <c r="CO367" s="14">
        <v>61.900000000000148</v>
      </c>
    </row>
    <row r="368" spans="1:93">
      <c r="A368" s="1">
        <v>2014</v>
      </c>
      <c r="B368" s="1">
        <v>4</v>
      </c>
      <c r="C368" s="24">
        <v>41822</v>
      </c>
      <c r="D368" s="1">
        <v>213.3</v>
      </c>
      <c r="E368" s="1">
        <v>214.5</v>
      </c>
      <c r="F368" s="1">
        <v>208.6</v>
      </c>
      <c r="G368" s="1">
        <v>212</v>
      </c>
      <c r="H368" s="1">
        <v>104.48</v>
      </c>
      <c r="I368" s="1">
        <v>0</v>
      </c>
      <c r="N368" s="27">
        <v>5.9000000000000057</v>
      </c>
      <c r="O368" s="27">
        <v>214.5</v>
      </c>
      <c r="P368" s="27">
        <v>207.7</v>
      </c>
      <c r="Q368" s="27" t="s">
        <v>618</v>
      </c>
      <c r="R368" s="27" t="s">
        <v>254</v>
      </c>
      <c r="S368" s="27" t="s">
        <v>618</v>
      </c>
      <c r="T368" s="27">
        <v>-0.90000000000000568</v>
      </c>
      <c r="U368" s="27" t="s">
        <v>618</v>
      </c>
      <c r="V368" s="158">
        <v>-0.90000000000000568</v>
      </c>
      <c r="W368" s="27">
        <v>157.5</v>
      </c>
      <c r="X368" s="27">
        <v>160.19999999999999</v>
      </c>
      <c r="Y368" s="27">
        <v>-2.7000000000000455</v>
      </c>
      <c r="Z368" s="29">
        <v>105.41</v>
      </c>
      <c r="AA368" s="139">
        <v>3.5</v>
      </c>
      <c r="AB368" s="151">
        <v>2.84711018316397E-4</v>
      </c>
      <c r="AC368" s="136">
        <v>0</v>
      </c>
      <c r="AD368" s="136">
        <v>10.5</v>
      </c>
      <c r="AE368" s="136" t="s">
        <v>618</v>
      </c>
      <c r="AF368" s="136" t="s">
        <v>618</v>
      </c>
      <c r="AG368" s="136">
        <v>0</v>
      </c>
      <c r="AH368" s="136">
        <v>76.999999999999915</v>
      </c>
      <c r="AI368" s="136">
        <v>-3.4000000000000057</v>
      </c>
      <c r="AJ368" s="127">
        <v>212</v>
      </c>
      <c r="AK368" s="127">
        <v>214.5</v>
      </c>
      <c r="AL368" s="127">
        <v>211.5</v>
      </c>
      <c r="AM368" s="127">
        <v>213.3</v>
      </c>
      <c r="AN368" s="127">
        <v>214.05</v>
      </c>
      <c r="AO368" s="127">
        <v>1.3000000000000114</v>
      </c>
      <c r="AP368" s="127" t="s">
        <v>618</v>
      </c>
      <c r="AQ368" s="14">
        <v>77.20000000000023</v>
      </c>
      <c r="AR368" s="127">
        <v>-2.4000000000000057</v>
      </c>
      <c r="AS368" s="14">
        <v>41.599999999998602</v>
      </c>
      <c r="AT368" s="1">
        <v>212.6</v>
      </c>
      <c r="AU368" s="1">
        <v>212.7</v>
      </c>
      <c r="AV368" s="1">
        <v>211.6</v>
      </c>
      <c r="AW368" s="1">
        <v>212.4</v>
      </c>
      <c r="AX368" s="1">
        <v>212.6</v>
      </c>
      <c r="AY368" s="1">
        <v>212.8</v>
      </c>
      <c r="AZ368" s="1">
        <v>211.5</v>
      </c>
      <c r="BA368" s="1">
        <v>212.8</v>
      </c>
      <c r="CC368" s="86">
        <v>211.5</v>
      </c>
      <c r="CD368" s="1">
        <v>213.8</v>
      </c>
      <c r="CE368" s="1">
        <v>1201</v>
      </c>
      <c r="CF368" s="1">
        <v>953</v>
      </c>
      <c r="CG368" s="1">
        <v>1.2602308499475341</v>
      </c>
      <c r="CH368">
        <v>101.7735</v>
      </c>
      <c r="CI368">
        <v>15407</v>
      </c>
      <c r="CJ368" s="101">
        <v>-1</v>
      </c>
      <c r="CK368" s="101">
        <v>1</v>
      </c>
      <c r="CL368" s="1" t="s">
        <v>618</v>
      </c>
      <c r="CM368" s="1">
        <v>47.89999999999992</v>
      </c>
      <c r="CN368" s="14" t="s">
        <v>618</v>
      </c>
      <c r="CO368" s="14">
        <v>61.900000000000148</v>
      </c>
    </row>
    <row r="369" spans="1:93">
      <c r="A369" s="1">
        <v>2014</v>
      </c>
      <c r="B369" s="1">
        <v>5</v>
      </c>
      <c r="C369" s="24">
        <v>41823</v>
      </c>
      <c r="D369" s="1">
        <v>213.6</v>
      </c>
      <c r="E369" s="1">
        <v>216.5</v>
      </c>
      <c r="F369" s="1">
        <v>213</v>
      </c>
      <c r="G369" s="1">
        <v>214.5</v>
      </c>
      <c r="H369" s="1">
        <v>104.1</v>
      </c>
      <c r="I369" s="1">
        <v>0</v>
      </c>
      <c r="N369" s="27">
        <v>3.5</v>
      </c>
      <c r="O369" s="27">
        <v>217.9</v>
      </c>
      <c r="P369" s="27">
        <v>206.1</v>
      </c>
      <c r="Q369" s="27" t="s">
        <v>618</v>
      </c>
      <c r="R369" s="27" t="s">
        <v>618</v>
      </c>
      <c r="S369" s="27" t="s">
        <v>618</v>
      </c>
      <c r="T369" s="27" t="s">
        <v>618</v>
      </c>
      <c r="U369" s="27" t="s">
        <v>618</v>
      </c>
      <c r="V369" s="158">
        <v>0</v>
      </c>
      <c r="W369" s="27">
        <v>157.5</v>
      </c>
      <c r="X369" s="27">
        <v>160.19999999999999</v>
      </c>
      <c r="Y369" s="27">
        <v>-2.7000000000000455</v>
      </c>
      <c r="Z369" s="29">
        <v>104.05</v>
      </c>
      <c r="AA369" s="139">
        <v>2.1</v>
      </c>
      <c r="AB369" s="151">
        <v>8.1640402506170107E-3</v>
      </c>
      <c r="AC369" s="136" t="s">
        <v>255</v>
      </c>
      <c r="AD369" s="136">
        <v>10.6</v>
      </c>
      <c r="AE369" s="136" t="s">
        <v>618</v>
      </c>
      <c r="AF369" s="136" t="s">
        <v>618</v>
      </c>
      <c r="AG369" s="136">
        <v>0</v>
      </c>
      <c r="AH369" s="136">
        <v>76.999999999999915</v>
      </c>
      <c r="AI369" s="136">
        <v>-3.4000000000000057</v>
      </c>
      <c r="AJ369" s="127">
        <v>212.6</v>
      </c>
      <c r="AK369" s="127">
        <v>216.5</v>
      </c>
      <c r="AL369" s="127">
        <v>211.5</v>
      </c>
      <c r="AM369" s="127">
        <v>215.2</v>
      </c>
      <c r="AN369" s="127">
        <v>213.22499999999999</v>
      </c>
      <c r="AO369" s="127">
        <v>0.90000000000000568</v>
      </c>
      <c r="AP369" s="127" t="s">
        <v>618</v>
      </c>
      <c r="AQ369" s="14">
        <v>77.20000000000023</v>
      </c>
      <c r="AR369" s="127" t="s">
        <v>618</v>
      </c>
      <c r="AS369" s="14">
        <v>41.599999999998602</v>
      </c>
      <c r="AT369" s="1">
        <v>214.3</v>
      </c>
      <c r="AU369" s="1">
        <v>214.3</v>
      </c>
      <c r="AV369" s="1">
        <v>212.7</v>
      </c>
      <c r="AW369" s="1">
        <v>212.9</v>
      </c>
      <c r="AX369" s="1">
        <v>214.3</v>
      </c>
      <c r="AY369" s="1">
        <v>214.3</v>
      </c>
      <c r="AZ369" s="1">
        <v>212.7</v>
      </c>
      <c r="BA369" s="1">
        <v>213.5</v>
      </c>
      <c r="CC369" s="86">
        <v>213.4</v>
      </c>
      <c r="CD369" s="1">
        <v>216.4</v>
      </c>
      <c r="CE369" s="1">
        <v>966</v>
      </c>
      <c r="CF369" s="1">
        <v>1036</v>
      </c>
      <c r="CG369" s="1">
        <v>0.93243243243243246</v>
      </c>
      <c r="CH369">
        <v>102.217</v>
      </c>
      <c r="CI369">
        <v>15441</v>
      </c>
      <c r="CJ369" s="101">
        <v>1</v>
      </c>
      <c r="CK369" s="101">
        <v>1</v>
      </c>
      <c r="CL369" s="1" t="s">
        <v>618</v>
      </c>
      <c r="CM369" s="1">
        <v>47.89999999999992</v>
      </c>
      <c r="CN369" s="14" t="s">
        <v>618</v>
      </c>
      <c r="CO369" s="14">
        <v>61.900000000000148</v>
      </c>
    </row>
    <row r="370" spans="1:93">
      <c r="A370" s="1">
        <v>2014</v>
      </c>
      <c r="B370" s="1">
        <v>6</v>
      </c>
      <c r="C370" s="24">
        <v>41824</v>
      </c>
      <c r="D370" s="1">
        <v>214.6</v>
      </c>
      <c r="E370" s="1">
        <v>214.7</v>
      </c>
      <c r="F370" s="1">
        <v>209.6</v>
      </c>
      <c r="G370" s="1">
        <v>211.9</v>
      </c>
      <c r="H370" s="1">
        <v>103.77</v>
      </c>
      <c r="I370" s="1">
        <v>1</v>
      </c>
      <c r="N370" s="27">
        <v>5.0999999999999943</v>
      </c>
      <c r="O370" s="27">
        <v>218</v>
      </c>
      <c r="P370" s="27">
        <v>211</v>
      </c>
      <c r="Q370" s="27" t="s">
        <v>618</v>
      </c>
      <c r="R370" s="27" t="s">
        <v>618</v>
      </c>
      <c r="S370" s="27" t="s">
        <v>252</v>
      </c>
      <c r="T370" s="27" t="s">
        <v>618</v>
      </c>
      <c r="U370" s="27">
        <v>0.40000000000000568</v>
      </c>
      <c r="V370" s="158">
        <v>0.40000000000000568</v>
      </c>
      <c r="W370" s="27">
        <v>157.9</v>
      </c>
      <c r="X370" s="27">
        <v>160.19999999999999</v>
      </c>
      <c r="Y370" s="27">
        <v>-2.3000000000000398</v>
      </c>
      <c r="Z370" s="29">
        <v>104.06</v>
      </c>
      <c r="AA370" s="139">
        <v>3.1</v>
      </c>
      <c r="AB370" s="151">
        <v>3.6370597243492453E-3</v>
      </c>
      <c r="AC370" s="136" t="s">
        <v>255</v>
      </c>
      <c r="AD370" s="136">
        <v>10.7</v>
      </c>
      <c r="AE370" s="136" t="s">
        <v>618</v>
      </c>
      <c r="AF370" s="136" t="s">
        <v>618</v>
      </c>
      <c r="AG370" s="136">
        <v>0</v>
      </c>
      <c r="AH370" s="136">
        <v>76.999999999999915</v>
      </c>
      <c r="AI370" s="136">
        <v>-3.4000000000000057</v>
      </c>
      <c r="AJ370" s="127">
        <v>214.3</v>
      </c>
      <c r="AK370" s="127">
        <v>214.7</v>
      </c>
      <c r="AL370" s="127">
        <v>212.2</v>
      </c>
      <c r="AM370" s="127">
        <v>212.8</v>
      </c>
      <c r="AN370" s="127">
        <v>213.55</v>
      </c>
      <c r="AO370" s="127">
        <v>2.6999999999999886</v>
      </c>
      <c r="AP370" s="127" t="s">
        <v>618</v>
      </c>
      <c r="AQ370" s="14">
        <v>77.20000000000023</v>
      </c>
      <c r="AR370" s="127">
        <v>1.2999999999999829</v>
      </c>
      <c r="AS370" s="14">
        <v>42.899999999998585</v>
      </c>
      <c r="AT370" s="1">
        <v>211.2</v>
      </c>
      <c r="AU370" s="1">
        <v>211.4</v>
      </c>
      <c r="AV370" s="1">
        <v>210.4</v>
      </c>
      <c r="AW370" s="1">
        <v>210.8</v>
      </c>
      <c r="AX370" s="1">
        <v>211.2</v>
      </c>
      <c r="AY370" s="1">
        <v>211.4</v>
      </c>
      <c r="AZ370" s="1">
        <v>210.4</v>
      </c>
      <c r="BA370" s="1">
        <v>211.1</v>
      </c>
      <c r="CC370" s="86">
        <v>210.4</v>
      </c>
      <c r="CD370" s="1">
        <v>212.9</v>
      </c>
      <c r="CE370" s="1">
        <v>908</v>
      </c>
      <c r="CF370" s="1">
        <v>768</v>
      </c>
      <c r="CG370" s="1">
        <v>1.1822916666666667</v>
      </c>
      <c r="CH370">
        <v>102.1125</v>
      </c>
      <c r="CI370">
        <v>15453</v>
      </c>
      <c r="CJ370" s="101">
        <v>1</v>
      </c>
      <c r="CK370" s="101">
        <v>1</v>
      </c>
      <c r="CL370" s="1">
        <v>-0.59999999999999432</v>
      </c>
      <c r="CM370" s="1">
        <v>47.299999999999926</v>
      </c>
      <c r="CN370" s="14">
        <v>3.4000000000000057</v>
      </c>
      <c r="CO370" s="14">
        <v>65.300000000000153</v>
      </c>
    </row>
    <row r="371" spans="1:93">
      <c r="A371" s="1">
        <v>2014</v>
      </c>
      <c r="B371" s="1">
        <v>2</v>
      </c>
      <c r="C371" s="24">
        <v>41827</v>
      </c>
      <c r="D371" s="1">
        <v>210.6</v>
      </c>
      <c r="E371" s="1">
        <v>211.5</v>
      </c>
      <c r="F371" s="1">
        <v>202.9</v>
      </c>
      <c r="G371" s="1">
        <v>203</v>
      </c>
      <c r="H371" s="1">
        <v>103.53</v>
      </c>
      <c r="I371" s="1">
        <v>2</v>
      </c>
      <c r="N371" s="27">
        <v>8.5999999999999943</v>
      </c>
      <c r="O371" s="27">
        <v>217</v>
      </c>
      <c r="P371" s="27">
        <v>206.8</v>
      </c>
      <c r="Q371" s="27" t="s">
        <v>618</v>
      </c>
      <c r="R371" s="27" t="s">
        <v>618</v>
      </c>
      <c r="S371" s="27" t="s">
        <v>252</v>
      </c>
      <c r="T371" s="27" t="s">
        <v>618</v>
      </c>
      <c r="U371" s="27">
        <v>5.1000000000000227</v>
      </c>
      <c r="V371" s="158">
        <v>5.1000000000000227</v>
      </c>
      <c r="W371" s="27">
        <v>163</v>
      </c>
      <c r="X371" s="27">
        <v>163</v>
      </c>
      <c r="Y371" s="27">
        <v>0</v>
      </c>
      <c r="Z371" s="29">
        <v>103.79</v>
      </c>
      <c r="AA371" s="139">
        <v>5.2</v>
      </c>
      <c r="AB371" s="151">
        <v>3.1700288184437486E-3</v>
      </c>
      <c r="AC371" s="136" t="s">
        <v>255</v>
      </c>
      <c r="AD371" s="136">
        <v>10.5</v>
      </c>
      <c r="AE371" s="136" t="s">
        <v>618</v>
      </c>
      <c r="AF371" s="136" t="s">
        <v>618</v>
      </c>
      <c r="AG371" s="136">
        <v>0</v>
      </c>
      <c r="AH371" s="136">
        <v>76.999999999999915</v>
      </c>
      <c r="AI371" s="136">
        <v>-3.4000000000000057</v>
      </c>
      <c r="AJ371" s="127">
        <v>211.2</v>
      </c>
      <c r="AK371" s="127">
        <v>211.5</v>
      </c>
      <c r="AL371" s="127">
        <v>210.3</v>
      </c>
      <c r="AM371" s="127">
        <v>210.7</v>
      </c>
      <c r="AN371" s="127">
        <v>213</v>
      </c>
      <c r="AO371" s="127">
        <v>7.5999999999999943</v>
      </c>
      <c r="AP371" s="127" t="s">
        <v>618</v>
      </c>
      <c r="AQ371" s="14">
        <v>77.20000000000023</v>
      </c>
      <c r="AR371" s="127">
        <v>8.3000000000000114</v>
      </c>
      <c r="AS371" s="14">
        <v>51.199999999998596</v>
      </c>
      <c r="AT371" s="1">
        <v>202.3</v>
      </c>
      <c r="AU371" s="1">
        <v>204</v>
      </c>
      <c r="AV371" s="1">
        <v>201.9</v>
      </c>
      <c r="AW371" s="1">
        <v>203.9</v>
      </c>
      <c r="AX371" s="1">
        <v>202.3</v>
      </c>
      <c r="AY371" s="1">
        <v>204</v>
      </c>
      <c r="AZ371" s="1">
        <v>201.9</v>
      </c>
      <c r="BA371" s="1">
        <v>202.9</v>
      </c>
      <c r="CC371" s="86">
        <v>202</v>
      </c>
      <c r="CD371" s="1">
        <v>211</v>
      </c>
      <c r="CE371" s="1">
        <v>706</v>
      </c>
      <c r="CF371" s="1">
        <v>765</v>
      </c>
      <c r="CG371" s="1">
        <v>0.9228758169934641</v>
      </c>
      <c r="CH371">
        <v>101.877</v>
      </c>
      <c r="CI371">
        <v>15312</v>
      </c>
      <c r="CJ371" s="101">
        <v>1</v>
      </c>
      <c r="CK371" s="101">
        <v>1</v>
      </c>
      <c r="CL371" s="1">
        <v>-0.60000000000002274</v>
      </c>
      <c r="CM371" s="1">
        <v>46.699999999999903</v>
      </c>
      <c r="CN371" s="14" t="s">
        <v>618</v>
      </c>
      <c r="CO371" s="14">
        <v>65.300000000000153</v>
      </c>
    </row>
    <row r="372" spans="1:93">
      <c r="A372" s="1">
        <v>2014</v>
      </c>
      <c r="B372" s="1">
        <v>3</v>
      </c>
      <c r="C372" s="24">
        <v>41828</v>
      </c>
      <c r="D372" s="1">
        <v>201.7</v>
      </c>
      <c r="E372" s="1">
        <v>205</v>
      </c>
      <c r="F372" s="1">
        <v>200.7</v>
      </c>
      <c r="G372" s="1">
        <v>203.7</v>
      </c>
      <c r="H372" s="1">
        <v>103.4</v>
      </c>
      <c r="I372" s="1">
        <v>2</v>
      </c>
      <c r="N372" s="27">
        <v>4.3000000000000114</v>
      </c>
      <c r="O372" s="27">
        <v>211.6</v>
      </c>
      <c r="P372" s="27">
        <v>194.4</v>
      </c>
      <c r="Q372" s="27" t="s">
        <v>618</v>
      </c>
      <c r="R372" s="27" t="s">
        <v>618</v>
      </c>
      <c r="S372" s="27" t="s">
        <v>618</v>
      </c>
      <c r="T372" s="27" t="s">
        <v>618</v>
      </c>
      <c r="U372" s="27" t="s">
        <v>618</v>
      </c>
      <c r="V372" s="158">
        <v>0</v>
      </c>
      <c r="W372" s="27">
        <v>163</v>
      </c>
      <c r="X372" s="27">
        <v>163</v>
      </c>
      <c r="Y372" s="27">
        <v>0</v>
      </c>
      <c r="Z372" s="29">
        <v>103.44</v>
      </c>
      <c r="AA372" s="139">
        <v>2.6</v>
      </c>
      <c r="AB372" s="151">
        <v>2.312807169702169E-3</v>
      </c>
      <c r="AC372" s="136">
        <v>0</v>
      </c>
      <c r="AD372" s="136">
        <v>10.1</v>
      </c>
      <c r="AE372" s="136" t="s">
        <v>618</v>
      </c>
      <c r="AF372" s="136" t="s">
        <v>618</v>
      </c>
      <c r="AG372" s="136">
        <v>0</v>
      </c>
      <c r="AH372" s="136">
        <v>76.999999999999915</v>
      </c>
      <c r="AI372" s="136">
        <v>-3.4000000000000057</v>
      </c>
      <c r="AJ372" s="127">
        <v>202.3</v>
      </c>
      <c r="AK372" s="127">
        <v>204</v>
      </c>
      <c r="AL372" s="127">
        <v>200.7</v>
      </c>
      <c r="AM372" s="127">
        <v>202.2</v>
      </c>
      <c r="AN372" s="127">
        <v>210.22499999999999</v>
      </c>
      <c r="AO372" s="127">
        <v>2</v>
      </c>
      <c r="AP372" s="127">
        <v>-1.8999999999999944</v>
      </c>
      <c r="AQ372" s="14">
        <v>75.300000000000239</v>
      </c>
      <c r="AR372" s="127" t="s">
        <v>618</v>
      </c>
      <c r="AS372" s="14">
        <v>51.199999999998596</v>
      </c>
      <c r="AT372" s="1">
        <v>203.3</v>
      </c>
      <c r="AU372" s="1">
        <v>203.8</v>
      </c>
      <c r="AV372" s="1">
        <v>203.3</v>
      </c>
      <c r="AW372" s="1">
        <v>203.7</v>
      </c>
      <c r="AX372" s="1">
        <v>203.3</v>
      </c>
      <c r="AY372" s="1">
        <v>204</v>
      </c>
      <c r="AZ372" s="1">
        <v>203.2</v>
      </c>
      <c r="BA372" s="1">
        <v>203.7</v>
      </c>
      <c r="CC372" s="86">
        <v>203.8</v>
      </c>
      <c r="CD372" s="1">
        <v>202</v>
      </c>
      <c r="CE372" s="1">
        <v>747</v>
      </c>
      <c r="CF372" s="1">
        <v>853</v>
      </c>
      <c r="CG372" s="1">
        <v>0.87573270808909731</v>
      </c>
      <c r="CH372">
        <v>101.5485</v>
      </c>
      <c r="CI372">
        <v>15254</v>
      </c>
      <c r="CJ372" s="101">
        <v>1</v>
      </c>
      <c r="CK372" s="101">
        <v>1</v>
      </c>
      <c r="CL372" s="1">
        <v>-0.90000000000000568</v>
      </c>
      <c r="CM372" s="1">
        <v>45.799999999999898</v>
      </c>
      <c r="CN372" s="14" t="s">
        <v>618</v>
      </c>
      <c r="CO372" s="14">
        <v>65.300000000000153</v>
      </c>
    </row>
    <row r="373" spans="1:93">
      <c r="A373" s="1">
        <v>2014</v>
      </c>
      <c r="B373" s="1">
        <v>4</v>
      </c>
      <c r="C373" s="24">
        <v>41829</v>
      </c>
      <c r="D373" s="1">
        <v>202.4</v>
      </c>
      <c r="E373" s="1">
        <v>203.1</v>
      </c>
      <c r="F373" s="1">
        <v>200.7</v>
      </c>
      <c r="G373" s="1">
        <v>202.4</v>
      </c>
      <c r="H373" s="1">
        <v>102.29</v>
      </c>
      <c r="I373" s="1">
        <v>2</v>
      </c>
      <c r="N373" s="27">
        <v>2.4000000000000057</v>
      </c>
      <c r="O373" s="27">
        <v>208</v>
      </c>
      <c r="P373" s="27">
        <v>199.4</v>
      </c>
      <c r="Q373" s="27" t="s">
        <v>618</v>
      </c>
      <c r="R373" s="27" t="s">
        <v>618</v>
      </c>
      <c r="S373" s="27" t="s">
        <v>618</v>
      </c>
      <c r="T373" s="27" t="s">
        <v>618</v>
      </c>
      <c r="U373" s="27" t="s">
        <v>618</v>
      </c>
      <c r="V373" s="158">
        <v>0</v>
      </c>
      <c r="W373" s="27">
        <v>163</v>
      </c>
      <c r="X373" s="27">
        <v>163</v>
      </c>
      <c r="Y373" s="27">
        <v>0</v>
      </c>
      <c r="Z373" s="29">
        <v>103.26</v>
      </c>
      <c r="AA373" s="139">
        <v>1.4</v>
      </c>
      <c r="AB373" s="151">
        <v>1.2556746836664967E-3</v>
      </c>
      <c r="AC373" s="136">
        <v>0</v>
      </c>
      <c r="AD373" s="136">
        <v>10.1</v>
      </c>
      <c r="AE373" s="136" t="s">
        <v>618</v>
      </c>
      <c r="AF373" s="136" t="s">
        <v>618</v>
      </c>
      <c r="AG373" s="136">
        <v>0</v>
      </c>
      <c r="AH373" s="136">
        <v>76.999999999999915</v>
      </c>
      <c r="AI373" s="136">
        <v>-3.4000000000000057</v>
      </c>
      <c r="AJ373" s="127">
        <v>203.3</v>
      </c>
      <c r="AK373" s="127">
        <v>204</v>
      </c>
      <c r="AL373" s="127">
        <v>201.4</v>
      </c>
      <c r="AM373" s="127">
        <v>202.4</v>
      </c>
      <c r="AN373" s="127">
        <v>207.02500000000001</v>
      </c>
      <c r="AO373" s="127">
        <v>0</v>
      </c>
      <c r="AP373" s="127" t="s">
        <v>618</v>
      </c>
      <c r="AQ373" s="14">
        <v>75.300000000000239</v>
      </c>
      <c r="AR373" s="127">
        <v>-0.40000000000000568</v>
      </c>
      <c r="AS373" s="14">
        <v>50.79999999999859</v>
      </c>
      <c r="AT373" s="1">
        <v>202.6</v>
      </c>
      <c r="AU373" s="1">
        <v>203</v>
      </c>
      <c r="AV373" s="1">
        <v>201.7</v>
      </c>
      <c r="AW373" s="1">
        <v>202.7</v>
      </c>
      <c r="AX373" s="1">
        <v>202.6</v>
      </c>
      <c r="AY373" s="1">
        <v>203</v>
      </c>
      <c r="AZ373" s="1">
        <v>201.7</v>
      </c>
      <c r="BA373" s="1">
        <v>202.6</v>
      </c>
      <c r="CC373" s="86">
        <v>202.3</v>
      </c>
      <c r="CD373" s="1">
        <v>201.9</v>
      </c>
      <c r="CE373" s="1">
        <v>616</v>
      </c>
      <c r="CF373" s="1">
        <v>511</v>
      </c>
      <c r="CG373" s="1">
        <v>1.2054794520547945</v>
      </c>
      <c r="CH373">
        <v>101.63500000000001</v>
      </c>
      <c r="CI373">
        <v>15348</v>
      </c>
      <c r="CJ373" s="101">
        <v>1</v>
      </c>
      <c r="CK373" s="101">
        <v>1</v>
      </c>
      <c r="CL373" s="1">
        <v>-1.0999999999999943</v>
      </c>
      <c r="CM373" s="1">
        <v>44.699999999999903</v>
      </c>
      <c r="CN373" s="14" t="s">
        <v>618</v>
      </c>
      <c r="CO373" s="14">
        <v>65.300000000000153</v>
      </c>
    </row>
    <row r="374" spans="1:93">
      <c r="A374" s="1">
        <v>2014</v>
      </c>
      <c r="B374" s="1">
        <v>5</v>
      </c>
      <c r="C374" s="24">
        <v>41830</v>
      </c>
      <c r="D374" s="1">
        <v>201.5</v>
      </c>
      <c r="E374" s="1">
        <v>202.2</v>
      </c>
      <c r="F374" s="1">
        <v>200.7</v>
      </c>
      <c r="G374" s="1">
        <v>201.3</v>
      </c>
      <c r="H374" s="1">
        <v>102.93</v>
      </c>
      <c r="I374" s="1">
        <v>2</v>
      </c>
      <c r="N374" s="27">
        <v>1.5</v>
      </c>
      <c r="O374" s="27">
        <v>204.8</v>
      </c>
      <c r="P374" s="27">
        <v>200</v>
      </c>
      <c r="Q374" s="27" t="s">
        <v>618</v>
      </c>
      <c r="R374" s="27" t="s">
        <v>618</v>
      </c>
      <c r="S374" s="27" t="s">
        <v>618</v>
      </c>
      <c r="T374" s="27" t="s">
        <v>618</v>
      </c>
      <c r="U374" s="27" t="s">
        <v>618</v>
      </c>
      <c r="V374" s="158">
        <v>0</v>
      </c>
      <c r="W374" s="27">
        <v>163</v>
      </c>
      <c r="X374" s="27">
        <v>163</v>
      </c>
      <c r="Y374" s="27">
        <v>0</v>
      </c>
      <c r="Z374" s="29">
        <v>101.67</v>
      </c>
      <c r="AA374" s="139">
        <v>0.9</v>
      </c>
      <c r="AB374" s="151">
        <v>1.0735009671179907E-2</v>
      </c>
      <c r="AC374" s="136" t="s">
        <v>255</v>
      </c>
      <c r="AD374" s="136">
        <v>10.1</v>
      </c>
      <c r="AE374" s="136" t="s">
        <v>618</v>
      </c>
      <c r="AF374" s="136" t="s">
        <v>618</v>
      </c>
      <c r="AG374" s="136">
        <v>0</v>
      </c>
      <c r="AH374" s="136">
        <v>76.999999999999915</v>
      </c>
      <c r="AI374" s="136">
        <v>-3.4000000000000057</v>
      </c>
      <c r="AJ374" s="127">
        <v>202.6</v>
      </c>
      <c r="AK374" s="127">
        <v>203</v>
      </c>
      <c r="AL374" s="127">
        <v>201.1</v>
      </c>
      <c r="AM374" s="127">
        <v>201.3</v>
      </c>
      <c r="AN374" s="127">
        <v>204.15</v>
      </c>
      <c r="AO374" s="127">
        <v>0.19999999999998863</v>
      </c>
      <c r="AP374" s="127" t="s">
        <v>618</v>
      </c>
      <c r="AQ374" s="14">
        <v>75.300000000000239</v>
      </c>
      <c r="AR374" s="127">
        <v>0.79999999999998295</v>
      </c>
      <c r="AS374" s="14">
        <v>51.599999999998573</v>
      </c>
      <c r="AT374" s="1">
        <v>201.3</v>
      </c>
      <c r="AU374" s="1">
        <v>201.4</v>
      </c>
      <c r="AV374" s="1">
        <v>199.3</v>
      </c>
      <c r="AW374" s="1">
        <v>200.7</v>
      </c>
      <c r="AX374" s="1">
        <v>201.3</v>
      </c>
      <c r="AY374" s="1">
        <v>201.6</v>
      </c>
      <c r="AZ374" s="1">
        <v>199.3</v>
      </c>
      <c r="BA374" s="1">
        <v>200.6</v>
      </c>
      <c r="CC374" s="86">
        <v>200.7</v>
      </c>
      <c r="CD374" s="1">
        <v>201.7</v>
      </c>
      <c r="CE374" s="1">
        <v>833</v>
      </c>
      <c r="CF374" s="1">
        <v>616</v>
      </c>
      <c r="CG374" s="1">
        <v>1.3522727272727273</v>
      </c>
      <c r="CH374">
        <v>101.34</v>
      </c>
      <c r="CI374">
        <v>15114</v>
      </c>
      <c r="CJ374" s="101">
        <v>1</v>
      </c>
      <c r="CK374" s="101">
        <v>-1</v>
      </c>
      <c r="CL374" s="1">
        <v>-1.3000000000000114</v>
      </c>
      <c r="CM374" s="1">
        <v>43.399999999999892</v>
      </c>
      <c r="CN374" s="14">
        <v>0.19999999999998863</v>
      </c>
      <c r="CO374" s="14">
        <v>65.500000000000142</v>
      </c>
    </row>
    <row r="375" spans="1:93">
      <c r="A375" s="1">
        <v>2014</v>
      </c>
      <c r="B375" s="1">
        <v>6</v>
      </c>
      <c r="C375" s="24">
        <v>41831</v>
      </c>
      <c r="D375" s="1">
        <v>200</v>
      </c>
      <c r="E375" s="1">
        <v>202.5</v>
      </c>
      <c r="F375" s="1">
        <v>200</v>
      </c>
      <c r="G375" s="1">
        <v>201.2</v>
      </c>
      <c r="H375" s="1">
        <v>100.83</v>
      </c>
      <c r="I375" s="1">
        <v>2</v>
      </c>
      <c r="N375" s="27">
        <v>2.5</v>
      </c>
      <c r="O375" s="27">
        <v>202.8</v>
      </c>
      <c r="P375" s="27">
        <v>199.8</v>
      </c>
      <c r="Q375" s="27" t="s">
        <v>618</v>
      </c>
      <c r="R375" s="27" t="s">
        <v>618</v>
      </c>
      <c r="S375" s="27" t="s">
        <v>618</v>
      </c>
      <c r="T375" s="27" t="s">
        <v>618</v>
      </c>
      <c r="U375" s="27" t="s">
        <v>618</v>
      </c>
      <c r="V375" s="158">
        <v>0</v>
      </c>
      <c r="W375" s="27">
        <v>163</v>
      </c>
      <c r="X375" s="27">
        <v>163</v>
      </c>
      <c r="Y375" s="27">
        <v>0</v>
      </c>
      <c r="Z375" s="29">
        <v>102.57</v>
      </c>
      <c r="AA375" s="139">
        <v>1.5</v>
      </c>
      <c r="AB375" s="151">
        <v>6.2567210871053991E-3</v>
      </c>
      <c r="AC375" s="136" t="s">
        <v>253</v>
      </c>
      <c r="AD375" s="136">
        <v>10</v>
      </c>
      <c r="AE375" s="136" t="s">
        <v>618</v>
      </c>
      <c r="AF375" s="136" t="s">
        <v>618</v>
      </c>
      <c r="AG375" s="136">
        <v>0</v>
      </c>
      <c r="AH375" s="136">
        <v>76.999999999999915</v>
      </c>
      <c r="AI375" s="136">
        <v>-3.4000000000000057</v>
      </c>
      <c r="AJ375" s="127">
        <v>201.3</v>
      </c>
      <c r="AK375" s="127">
        <v>201.7</v>
      </c>
      <c r="AL375" s="127">
        <v>199.3</v>
      </c>
      <c r="AM375" s="127">
        <v>201.2</v>
      </c>
      <c r="AN375" s="127">
        <v>201.77500000000001</v>
      </c>
      <c r="AO375" s="127">
        <v>1.1999999999999886</v>
      </c>
      <c r="AP375" s="127">
        <v>-0.69999999999997731</v>
      </c>
      <c r="AQ375" s="14">
        <v>74.600000000000264</v>
      </c>
      <c r="AR375" s="127" t="s">
        <v>618</v>
      </c>
      <c r="AS375" s="14">
        <v>51.599999999998573</v>
      </c>
      <c r="AT375" s="1">
        <v>201.3</v>
      </c>
      <c r="AU375" s="1">
        <v>201.5</v>
      </c>
      <c r="AV375" s="1">
        <v>201.1</v>
      </c>
      <c r="AW375" s="1">
        <v>201.3</v>
      </c>
      <c r="AX375" s="1">
        <v>201.3</v>
      </c>
      <c r="AY375" s="1">
        <v>202.9</v>
      </c>
      <c r="AZ375" s="1">
        <v>201.1</v>
      </c>
      <c r="BA375" s="1">
        <v>202.7</v>
      </c>
      <c r="CC375" s="86">
        <v>201.3</v>
      </c>
      <c r="CD375" s="1">
        <v>200.5</v>
      </c>
      <c r="CE375" s="1">
        <v>860</v>
      </c>
      <c r="CF375" s="1">
        <v>945</v>
      </c>
      <c r="CG375" s="1">
        <v>0.91005291005291</v>
      </c>
      <c r="CH375">
        <v>101.345</v>
      </c>
      <c r="CI375">
        <v>15173</v>
      </c>
      <c r="CJ375" s="101">
        <v>1</v>
      </c>
      <c r="CK375" s="101">
        <v>-1</v>
      </c>
      <c r="CL375" s="1" t="s">
        <v>618</v>
      </c>
      <c r="CM375" s="1">
        <v>43.399999999999892</v>
      </c>
      <c r="CN375" s="14" t="s">
        <v>618</v>
      </c>
      <c r="CO375" s="14">
        <v>65.500000000000142</v>
      </c>
    </row>
    <row r="376" spans="1:93">
      <c r="A376" s="1">
        <v>2014</v>
      </c>
      <c r="B376" s="1">
        <v>2</v>
      </c>
      <c r="C376" s="24">
        <v>41834</v>
      </c>
      <c r="D376" s="1">
        <v>201.3</v>
      </c>
      <c r="E376" s="1">
        <v>202.1</v>
      </c>
      <c r="F376" s="1">
        <v>200</v>
      </c>
      <c r="G376" s="1">
        <v>200.4</v>
      </c>
      <c r="H376" s="1">
        <v>100.91</v>
      </c>
      <c r="I376" s="1">
        <v>2</v>
      </c>
      <c r="N376" s="27">
        <v>2.0999999999999943</v>
      </c>
      <c r="O376" s="27">
        <v>203.7</v>
      </c>
      <c r="P376" s="27">
        <v>198.7</v>
      </c>
      <c r="Q376" s="27" t="s">
        <v>618</v>
      </c>
      <c r="R376" s="27" t="s">
        <v>618</v>
      </c>
      <c r="S376" s="27" t="s">
        <v>618</v>
      </c>
      <c r="T376" s="27" t="s">
        <v>618</v>
      </c>
      <c r="U376" s="27" t="s">
        <v>618</v>
      </c>
      <c r="V376" s="158">
        <v>0</v>
      </c>
      <c r="W376" s="27">
        <v>163</v>
      </c>
      <c r="X376" s="27">
        <v>163</v>
      </c>
      <c r="Y376" s="27">
        <v>0</v>
      </c>
      <c r="Z376" s="29">
        <v>100.47</v>
      </c>
      <c r="AA376" s="139">
        <v>1.3</v>
      </c>
      <c r="AB376" s="151">
        <v>2.0402215097639287E-2</v>
      </c>
      <c r="AC376" s="136" t="s">
        <v>255</v>
      </c>
      <c r="AD376" s="136">
        <v>10</v>
      </c>
      <c r="AE376" s="136" t="s">
        <v>618</v>
      </c>
      <c r="AF376" s="136" t="s">
        <v>618</v>
      </c>
      <c r="AG376" s="136">
        <v>0</v>
      </c>
      <c r="AH376" s="136">
        <v>76.999999999999915</v>
      </c>
      <c r="AI376" s="136">
        <v>-3.4000000000000057</v>
      </c>
      <c r="AJ376" s="127">
        <v>201.3</v>
      </c>
      <c r="AK376" s="127">
        <v>202.9</v>
      </c>
      <c r="AL376" s="127">
        <v>200.3</v>
      </c>
      <c r="AM376" s="127">
        <v>201.6</v>
      </c>
      <c r="AN376" s="127">
        <v>201.625</v>
      </c>
      <c r="AO376" s="127">
        <v>0.90000000000000568</v>
      </c>
      <c r="AP376" s="127" t="s">
        <v>618</v>
      </c>
      <c r="AQ376" s="14">
        <v>74.600000000000264</v>
      </c>
      <c r="AR376" s="127" t="s">
        <v>618</v>
      </c>
      <c r="AS376" s="14">
        <v>51.599999999998573</v>
      </c>
      <c r="AT376" s="1">
        <v>200.4</v>
      </c>
      <c r="AU376" s="1">
        <v>200.9</v>
      </c>
      <c r="AV376" s="1">
        <v>200.2</v>
      </c>
      <c r="AW376" s="1">
        <v>200.8</v>
      </c>
      <c r="AX376" s="1">
        <v>200.4</v>
      </c>
      <c r="AY376" s="1">
        <v>201.2</v>
      </c>
      <c r="AZ376" s="1">
        <v>200.2</v>
      </c>
      <c r="BA376" s="1">
        <v>201.1</v>
      </c>
      <c r="CC376" s="86">
        <v>200.4</v>
      </c>
      <c r="CD376" s="1">
        <v>201.5</v>
      </c>
      <c r="CE376" s="1">
        <v>953</v>
      </c>
      <c r="CF376" s="1">
        <v>681</v>
      </c>
      <c r="CG376" s="1">
        <v>1.3994126284875184</v>
      </c>
      <c r="CH376">
        <v>101.536</v>
      </c>
      <c r="CI376">
        <v>15339</v>
      </c>
      <c r="CJ376" s="101">
        <v>1</v>
      </c>
      <c r="CK376" s="101">
        <v>-1</v>
      </c>
      <c r="CL376" s="1" t="s">
        <v>618</v>
      </c>
      <c r="CM376" s="1">
        <v>43.399999999999892</v>
      </c>
      <c r="CN376" s="14" t="s">
        <v>618</v>
      </c>
      <c r="CO376" s="14">
        <v>65.500000000000142</v>
      </c>
    </row>
    <row r="377" spans="1:93">
      <c r="A377" s="1">
        <v>2014</v>
      </c>
      <c r="B377" s="1">
        <v>3</v>
      </c>
      <c r="C377" s="24">
        <v>41835</v>
      </c>
      <c r="D377" s="1">
        <v>201.5</v>
      </c>
      <c r="E377" s="1">
        <v>202.3</v>
      </c>
      <c r="F377" s="1">
        <v>196.2</v>
      </c>
      <c r="G377" s="1">
        <v>198.5</v>
      </c>
      <c r="H377" s="1">
        <v>99.96</v>
      </c>
      <c r="I377" s="1">
        <v>0</v>
      </c>
      <c r="N377" s="27">
        <v>6.1000000000000227</v>
      </c>
      <c r="O377" s="27">
        <v>202.5</v>
      </c>
      <c r="P377" s="27">
        <v>198.3</v>
      </c>
      <c r="Q377" s="27" t="s">
        <v>618</v>
      </c>
      <c r="R377" s="27" t="s">
        <v>618</v>
      </c>
      <c r="S377" s="27" t="s">
        <v>252</v>
      </c>
      <c r="T377" s="27" t="s">
        <v>618</v>
      </c>
      <c r="U377" s="27">
        <v>-0.69999999999998863</v>
      </c>
      <c r="V377" s="158">
        <v>-0.69999999999998863</v>
      </c>
      <c r="W377" s="27">
        <v>162.30000000000001</v>
      </c>
      <c r="X377" s="27">
        <v>163</v>
      </c>
      <c r="Y377" s="27">
        <v>-0.69999999999998863</v>
      </c>
      <c r="Z377" s="29">
        <v>100.8</v>
      </c>
      <c r="AA377" s="139">
        <v>3.7</v>
      </c>
      <c r="AB377" s="151">
        <v>7.9341465833571156E-4</v>
      </c>
      <c r="AC377" s="136">
        <v>0</v>
      </c>
      <c r="AD377" s="136">
        <v>10</v>
      </c>
      <c r="AE377" s="136" t="s">
        <v>618</v>
      </c>
      <c r="AF377" s="136" t="s">
        <v>618</v>
      </c>
      <c r="AG377" s="136">
        <v>0</v>
      </c>
      <c r="AH377" s="136">
        <v>76.999999999999915</v>
      </c>
      <c r="AI377" s="136">
        <v>-3.4000000000000057</v>
      </c>
      <c r="AJ377" s="127">
        <v>200.4</v>
      </c>
      <c r="AK377" s="127">
        <v>202</v>
      </c>
      <c r="AL377" s="127">
        <v>200.2</v>
      </c>
      <c r="AM377" s="127">
        <v>201.4</v>
      </c>
      <c r="AN377" s="127">
        <v>201.375</v>
      </c>
      <c r="AO377" s="127">
        <v>3</v>
      </c>
      <c r="AP377" s="127" t="s">
        <v>618</v>
      </c>
      <c r="AQ377" s="14">
        <v>74.600000000000264</v>
      </c>
      <c r="AR377" s="127" t="s">
        <v>618</v>
      </c>
      <c r="AS377" s="14">
        <v>51.599999999998573</v>
      </c>
      <c r="AT377" s="1">
        <v>198.1</v>
      </c>
      <c r="AU377" s="1">
        <v>198.5</v>
      </c>
      <c r="AV377" s="1">
        <v>198</v>
      </c>
      <c r="AW377" s="1">
        <v>198.3</v>
      </c>
      <c r="AX377" s="1">
        <v>198.1</v>
      </c>
      <c r="AY377" s="1">
        <v>199.3</v>
      </c>
      <c r="AZ377" s="1">
        <v>198</v>
      </c>
      <c r="BA377" s="1">
        <v>199.3</v>
      </c>
      <c r="CC377" s="86">
        <v>198.1</v>
      </c>
      <c r="CD377" s="1">
        <v>201.4</v>
      </c>
      <c r="CE377" s="1">
        <v>786</v>
      </c>
      <c r="CF377" s="1">
        <v>674</v>
      </c>
      <c r="CG377" s="1">
        <v>1.1661721068249258</v>
      </c>
      <c r="CH377">
        <v>101.676</v>
      </c>
      <c r="CI377">
        <v>15393</v>
      </c>
      <c r="CJ377" s="101">
        <v>1</v>
      </c>
      <c r="CK377" s="101">
        <v>1</v>
      </c>
      <c r="CL377" s="1" t="s">
        <v>618</v>
      </c>
      <c r="CM377" s="1">
        <v>43.399999999999892</v>
      </c>
      <c r="CN377" s="14" t="s">
        <v>618</v>
      </c>
      <c r="CO377" s="14">
        <v>65.500000000000142</v>
      </c>
    </row>
    <row r="378" spans="1:93">
      <c r="A378" s="1">
        <v>2014</v>
      </c>
      <c r="B378" s="1">
        <v>4</v>
      </c>
      <c r="C378" s="24">
        <v>41836</v>
      </c>
      <c r="D378" s="1">
        <v>199</v>
      </c>
      <c r="E378" s="1">
        <v>199.7</v>
      </c>
      <c r="F378" s="1">
        <v>197.3</v>
      </c>
      <c r="G378" s="1">
        <v>199.4</v>
      </c>
      <c r="H378" s="1">
        <v>101.2</v>
      </c>
      <c r="I378" s="1">
        <v>0</v>
      </c>
      <c r="N378" s="27">
        <v>2.3999999999999773</v>
      </c>
      <c r="O378" s="27">
        <v>204.6</v>
      </c>
      <c r="P378" s="27">
        <v>192.4</v>
      </c>
      <c r="Q378" s="27" t="s">
        <v>618</v>
      </c>
      <c r="R378" s="27" t="s">
        <v>618</v>
      </c>
      <c r="S378" s="27" t="s">
        <v>618</v>
      </c>
      <c r="T378" s="27" t="s">
        <v>618</v>
      </c>
      <c r="U378" s="27" t="s">
        <v>618</v>
      </c>
      <c r="V378" s="158">
        <v>0</v>
      </c>
      <c r="W378" s="27">
        <v>162.30000000000001</v>
      </c>
      <c r="X378" s="27">
        <v>163</v>
      </c>
      <c r="Y378" s="27">
        <v>-0.69999999999998863</v>
      </c>
      <c r="Z378" s="29">
        <v>100.65</v>
      </c>
      <c r="AA378" s="139">
        <v>1.4</v>
      </c>
      <c r="AB378" s="151">
        <v>9.4143296006342636E-3</v>
      </c>
      <c r="AC378" s="136" t="s">
        <v>255</v>
      </c>
      <c r="AD378" s="136">
        <v>9.9</v>
      </c>
      <c r="AE378" s="136" t="s">
        <v>618</v>
      </c>
      <c r="AF378" s="136" t="s">
        <v>618</v>
      </c>
      <c r="AG378" s="136">
        <v>0</v>
      </c>
      <c r="AH378" s="136">
        <v>76.999999999999915</v>
      </c>
      <c r="AI378" s="136">
        <v>-3.4000000000000057</v>
      </c>
      <c r="AJ378" s="127">
        <v>198.1</v>
      </c>
      <c r="AK378" s="127">
        <v>199.3</v>
      </c>
      <c r="AL378" s="127">
        <v>197.8</v>
      </c>
      <c r="AM378" s="127">
        <v>198.2</v>
      </c>
      <c r="AN378" s="127">
        <v>200.6</v>
      </c>
      <c r="AO378" s="127">
        <v>0.40000000000000568</v>
      </c>
      <c r="AP378" s="127">
        <v>1.3999999999999886</v>
      </c>
      <c r="AQ378" s="14">
        <v>76.000000000000256</v>
      </c>
      <c r="AR378" s="127">
        <v>-3.5</v>
      </c>
      <c r="AS378" s="14">
        <v>48.099999999998573</v>
      </c>
      <c r="AT378" s="1">
        <v>199.5</v>
      </c>
      <c r="AU378" s="1">
        <v>201.4</v>
      </c>
      <c r="AV378" s="1">
        <v>199.5</v>
      </c>
      <c r="AW378" s="1">
        <v>201.3</v>
      </c>
      <c r="AX378" s="1">
        <v>199.5</v>
      </c>
      <c r="AY378" s="1">
        <v>201.4</v>
      </c>
      <c r="AZ378" s="1">
        <v>199.5</v>
      </c>
      <c r="BA378" s="1">
        <v>201.2</v>
      </c>
      <c r="CC378" s="86">
        <v>199.7</v>
      </c>
      <c r="CD378" s="1">
        <v>198.5</v>
      </c>
      <c r="CE378" s="1">
        <v>820</v>
      </c>
      <c r="CF378" s="1">
        <v>1063</v>
      </c>
      <c r="CG378" s="1">
        <v>0.77140169332079023</v>
      </c>
      <c r="CH378">
        <v>101.6635</v>
      </c>
      <c r="CI378">
        <v>15437</v>
      </c>
      <c r="CJ378" s="101">
        <v>1</v>
      </c>
      <c r="CK378" s="101">
        <v>1</v>
      </c>
      <c r="CL378" s="1">
        <v>1.5</v>
      </c>
      <c r="CM378" s="1">
        <v>44.899999999999892</v>
      </c>
      <c r="CN378" s="14">
        <v>-0.5</v>
      </c>
      <c r="CO378" s="14">
        <v>65.000000000000142</v>
      </c>
    </row>
    <row r="379" spans="1:93">
      <c r="A379" s="1">
        <v>2014</v>
      </c>
      <c r="B379" s="1">
        <v>5</v>
      </c>
      <c r="C379" s="24">
        <v>41837</v>
      </c>
      <c r="D379" s="1">
        <v>201</v>
      </c>
      <c r="E379" s="1">
        <v>204</v>
      </c>
      <c r="F379" s="1">
        <v>200.2</v>
      </c>
      <c r="G379" s="1">
        <v>202.9</v>
      </c>
      <c r="H379" s="1">
        <v>103.19</v>
      </c>
      <c r="I379" s="1">
        <v>0</v>
      </c>
      <c r="N379" s="27">
        <v>3.8000000000000114</v>
      </c>
      <c r="O379" s="27">
        <v>201.8</v>
      </c>
      <c r="P379" s="27">
        <v>197</v>
      </c>
      <c r="Q379" s="27" t="s">
        <v>618</v>
      </c>
      <c r="R379" s="27" t="s">
        <v>618</v>
      </c>
      <c r="S379" s="27" t="s">
        <v>618</v>
      </c>
      <c r="T379" s="27" t="s">
        <v>618</v>
      </c>
      <c r="U379" s="27" t="s">
        <v>618</v>
      </c>
      <c r="V379" s="158">
        <v>0</v>
      </c>
      <c r="W379" s="27">
        <v>162.30000000000001</v>
      </c>
      <c r="X379" s="27">
        <v>163</v>
      </c>
      <c r="Y379" s="27">
        <v>-0.69999999999998863</v>
      </c>
      <c r="Z379" s="29">
        <v>102.1</v>
      </c>
      <c r="AA379" s="139">
        <v>2.2999999999999998</v>
      </c>
      <c r="AB379" s="151">
        <v>1.2404961984793905E-2</v>
      </c>
      <c r="AC379" s="136" t="s">
        <v>253</v>
      </c>
      <c r="AD379" s="136">
        <v>9.9</v>
      </c>
      <c r="AE379" s="136" t="s">
        <v>618</v>
      </c>
      <c r="AF379" s="136" t="s">
        <v>618</v>
      </c>
      <c r="AG379" s="136">
        <v>0</v>
      </c>
      <c r="AH379" s="136">
        <v>76.999999999999915</v>
      </c>
      <c r="AI379" s="136">
        <v>-3.4000000000000057</v>
      </c>
      <c r="AJ379" s="127">
        <v>199.5</v>
      </c>
      <c r="AK379" s="127">
        <v>201.7</v>
      </c>
      <c r="AL379" s="127">
        <v>199.5</v>
      </c>
      <c r="AM379" s="127">
        <v>200.8</v>
      </c>
      <c r="AN379" s="127">
        <v>200.5</v>
      </c>
      <c r="AO379" s="127">
        <v>1.9000000000000057</v>
      </c>
      <c r="AP379" s="127">
        <v>4.5000000000000115</v>
      </c>
      <c r="AQ379" s="14">
        <v>80.50000000000027</v>
      </c>
      <c r="AR379" s="127" t="s">
        <v>618</v>
      </c>
      <c r="AS379" s="14">
        <v>48.099999999998573</v>
      </c>
      <c r="AT379" s="1">
        <v>203.7</v>
      </c>
      <c r="AU379" s="1">
        <v>203.8</v>
      </c>
      <c r="AV379" s="1">
        <v>203.2</v>
      </c>
      <c r="AW379" s="1">
        <v>203.5</v>
      </c>
      <c r="AX379" s="1">
        <v>203.7</v>
      </c>
      <c r="AY379" s="1">
        <v>205.8</v>
      </c>
      <c r="AZ379" s="1">
        <v>203.2</v>
      </c>
      <c r="BA379" s="1">
        <v>205.6</v>
      </c>
      <c r="CC379" s="86">
        <v>203.4</v>
      </c>
      <c r="CD379" s="1">
        <v>201.5</v>
      </c>
      <c r="CE379" s="1">
        <v>659</v>
      </c>
      <c r="CF379" s="1">
        <v>641</v>
      </c>
      <c r="CG379" s="1">
        <v>1.0280811232449298</v>
      </c>
      <c r="CH379">
        <v>101.16500000000001</v>
      </c>
      <c r="CI379">
        <v>15240</v>
      </c>
      <c r="CJ379" s="101">
        <v>-1</v>
      </c>
      <c r="CK379" s="101">
        <v>1</v>
      </c>
      <c r="CL379" s="1">
        <v>2.8000000000000114</v>
      </c>
      <c r="CM379" s="1">
        <v>47.699999999999903</v>
      </c>
      <c r="CN379" s="14" t="s">
        <v>618</v>
      </c>
      <c r="CO379" s="14">
        <v>65.000000000000142</v>
      </c>
    </row>
    <row r="380" spans="1:93">
      <c r="A380" s="1">
        <v>2014</v>
      </c>
      <c r="B380" s="1">
        <v>6</v>
      </c>
      <c r="C380" s="24">
        <v>41838</v>
      </c>
      <c r="D380" s="1">
        <v>206.5</v>
      </c>
      <c r="E380" s="1">
        <v>206.9</v>
      </c>
      <c r="F380" s="1">
        <v>202</v>
      </c>
      <c r="G380" s="1">
        <v>202.6</v>
      </c>
      <c r="H380" s="1">
        <v>102.86</v>
      </c>
      <c r="I380" s="1">
        <v>0</v>
      </c>
      <c r="N380" s="27">
        <v>4.9000000000000057</v>
      </c>
      <c r="O380" s="27">
        <v>206.7</v>
      </c>
      <c r="P380" s="27">
        <v>199.1</v>
      </c>
      <c r="Q380" s="27" t="s">
        <v>618</v>
      </c>
      <c r="R380" s="27" t="s">
        <v>618</v>
      </c>
      <c r="S380" s="27" t="s">
        <v>618</v>
      </c>
      <c r="T380" s="27" t="s">
        <v>618</v>
      </c>
      <c r="U380" s="27" t="s">
        <v>618</v>
      </c>
      <c r="V380" s="158">
        <v>0</v>
      </c>
      <c r="W380" s="27">
        <v>162.30000000000001</v>
      </c>
      <c r="X380" s="27">
        <v>163</v>
      </c>
      <c r="Y380" s="27">
        <v>-0.69999999999998863</v>
      </c>
      <c r="Z380" s="29">
        <v>102.77</v>
      </c>
      <c r="AA380" s="139">
        <v>2.9</v>
      </c>
      <c r="AB380" s="151">
        <v>1.9664031620553413E-2</v>
      </c>
      <c r="AC380" s="136" t="s">
        <v>253</v>
      </c>
      <c r="AD380" s="136">
        <v>10.1</v>
      </c>
      <c r="AE380" s="136" t="s">
        <v>618</v>
      </c>
      <c r="AF380" s="136">
        <v>2.2999999999999829</v>
      </c>
      <c r="AG380" s="136">
        <v>2.2999999999999829</v>
      </c>
      <c r="AH380" s="136">
        <v>79.299999999999898</v>
      </c>
      <c r="AI380" s="136">
        <v>-1.1000000000000227</v>
      </c>
      <c r="AJ380" s="127">
        <v>203.7</v>
      </c>
      <c r="AK380" s="127">
        <v>206.9</v>
      </c>
      <c r="AL380" s="127">
        <v>203.2</v>
      </c>
      <c r="AM380" s="127">
        <v>205.2</v>
      </c>
      <c r="AN380" s="127">
        <v>201.4</v>
      </c>
      <c r="AO380" s="127">
        <v>3.9000000000000057</v>
      </c>
      <c r="AP380" s="127" t="s">
        <v>618</v>
      </c>
      <c r="AQ380" s="14">
        <v>80.50000000000027</v>
      </c>
      <c r="AR380" s="127" t="s">
        <v>618</v>
      </c>
      <c r="AS380" s="14">
        <v>48.099999999998573</v>
      </c>
      <c r="AT380" s="1">
        <v>202.3</v>
      </c>
      <c r="AU380" s="1">
        <v>202.4</v>
      </c>
      <c r="AV380" s="1">
        <v>201.4</v>
      </c>
      <c r="AW380" s="1">
        <v>202.4</v>
      </c>
      <c r="AX380" s="1">
        <v>202.3</v>
      </c>
      <c r="AY380" s="1">
        <v>203.2</v>
      </c>
      <c r="AZ380" s="1">
        <v>201.4</v>
      </c>
      <c r="BA380" s="1">
        <v>203</v>
      </c>
      <c r="CC380" s="86">
        <v>202.2</v>
      </c>
      <c r="CD380" s="1">
        <v>206</v>
      </c>
      <c r="CE380" s="1">
        <v>1139</v>
      </c>
      <c r="CF380" s="1">
        <v>695</v>
      </c>
      <c r="CG380" s="1">
        <v>1.6388489208633092</v>
      </c>
      <c r="CH380">
        <v>101.405</v>
      </c>
      <c r="CI380">
        <v>15269</v>
      </c>
      <c r="CJ380" s="101">
        <v>-1</v>
      </c>
      <c r="CK380" s="101">
        <v>1</v>
      </c>
      <c r="CL380" s="1" t="s">
        <v>618</v>
      </c>
      <c r="CM380" s="1">
        <v>47.699999999999903</v>
      </c>
      <c r="CN380" s="14" t="s">
        <v>618</v>
      </c>
      <c r="CO380" s="14">
        <v>65.000000000000142</v>
      </c>
    </row>
    <row r="381" spans="1:93">
      <c r="A381" s="1">
        <v>2014</v>
      </c>
      <c r="B381" s="1">
        <v>3</v>
      </c>
      <c r="C381" s="24">
        <v>41842</v>
      </c>
      <c r="D381" s="1">
        <v>201.9</v>
      </c>
      <c r="E381" s="1">
        <v>202.6</v>
      </c>
      <c r="F381" s="1">
        <v>199.7</v>
      </c>
      <c r="G381" s="1">
        <v>202</v>
      </c>
      <c r="H381" s="1">
        <v>102.39</v>
      </c>
      <c r="I381" s="1">
        <v>0</v>
      </c>
      <c r="N381" s="27">
        <v>2.9000000000000057</v>
      </c>
      <c r="O381" s="27">
        <v>207.5</v>
      </c>
      <c r="P381" s="27">
        <v>197.7</v>
      </c>
      <c r="Q381" s="27" t="s">
        <v>618</v>
      </c>
      <c r="R381" s="27" t="s">
        <v>618</v>
      </c>
      <c r="S381" s="27" t="s">
        <v>618</v>
      </c>
      <c r="T381" s="27" t="s">
        <v>618</v>
      </c>
      <c r="U381" s="27" t="s">
        <v>618</v>
      </c>
      <c r="V381" s="158">
        <v>0</v>
      </c>
      <c r="W381" s="27">
        <v>162.30000000000001</v>
      </c>
      <c r="X381" s="27">
        <v>163</v>
      </c>
      <c r="Y381" s="27">
        <v>-0.69999999999998863</v>
      </c>
      <c r="Z381" s="29">
        <v>103.17</v>
      </c>
      <c r="AA381" s="139">
        <v>1.7</v>
      </c>
      <c r="AB381" s="151">
        <v>3.197984300804313E-3</v>
      </c>
      <c r="AC381" s="136" t="s">
        <v>255</v>
      </c>
      <c r="AD381" s="136">
        <v>10.1</v>
      </c>
      <c r="AE381" s="136" t="s">
        <v>618</v>
      </c>
      <c r="AF381" s="136" t="s">
        <v>618</v>
      </c>
      <c r="AG381" s="136">
        <v>0</v>
      </c>
      <c r="AH381" s="136">
        <v>79.299999999999898</v>
      </c>
      <c r="AI381" s="136">
        <v>-1.1000000000000227</v>
      </c>
      <c r="AJ381" s="127">
        <v>202.3</v>
      </c>
      <c r="AK381" s="127">
        <v>203.2</v>
      </c>
      <c r="AL381" s="127">
        <v>201.1</v>
      </c>
      <c r="AM381" s="127">
        <v>201.4</v>
      </c>
      <c r="AN381" s="127">
        <v>201.4</v>
      </c>
      <c r="AO381" s="127">
        <v>9.9999999999994316E-2</v>
      </c>
      <c r="AP381" s="127" t="s">
        <v>618</v>
      </c>
      <c r="AQ381" s="14">
        <v>80.50000000000027</v>
      </c>
      <c r="AR381" s="127" t="s">
        <v>618</v>
      </c>
      <c r="AS381" s="14">
        <v>48.099999999998573</v>
      </c>
      <c r="AT381" s="1">
        <v>201.8</v>
      </c>
      <c r="AU381" s="1">
        <v>201.9</v>
      </c>
      <c r="AV381" s="1">
        <v>201.4</v>
      </c>
      <c r="AW381" s="1">
        <v>201.9</v>
      </c>
      <c r="AX381" s="1">
        <v>201.8</v>
      </c>
      <c r="AY381" s="1">
        <v>203.9</v>
      </c>
      <c r="AZ381" s="1">
        <v>201.4</v>
      </c>
      <c r="BA381" s="1">
        <v>203.3</v>
      </c>
      <c r="CC381" s="86">
        <v>201.6</v>
      </c>
      <c r="CD381" s="1">
        <v>201.7</v>
      </c>
      <c r="CE381" s="1">
        <v>801</v>
      </c>
      <c r="CF381" s="1">
        <v>765</v>
      </c>
      <c r="CG381" s="1">
        <v>1.0470588235294118</v>
      </c>
      <c r="CH381">
        <v>101.467</v>
      </c>
      <c r="CI381">
        <v>15359</v>
      </c>
      <c r="CJ381" s="101">
        <v>-1</v>
      </c>
      <c r="CK381" s="101">
        <v>1</v>
      </c>
      <c r="CL381" s="1" t="s">
        <v>618</v>
      </c>
      <c r="CM381" s="1">
        <v>47.699999999999903</v>
      </c>
      <c r="CN381" s="14" t="s">
        <v>618</v>
      </c>
      <c r="CO381" s="14">
        <v>65.000000000000142</v>
      </c>
    </row>
    <row r="382" spans="1:93">
      <c r="A382" s="1">
        <v>2014</v>
      </c>
      <c r="B382" s="1">
        <v>4</v>
      </c>
      <c r="C382" s="24">
        <v>41843</v>
      </c>
      <c r="D382" s="1">
        <v>202.6</v>
      </c>
      <c r="E382" s="1">
        <v>203.5</v>
      </c>
      <c r="F382" s="1">
        <v>200.1</v>
      </c>
      <c r="G382" s="1">
        <v>201.8</v>
      </c>
      <c r="H382" s="1">
        <v>103.12</v>
      </c>
      <c r="I382" s="1">
        <v>0</v>
      </c>
      <c r="N382" s="27">
        <v>3.4000000000000057</v>
      </c>
      <c r="O382" s="27">
        <v>204.9</v>
      </c>
      <c r="P382" s="27">
        <v>199.1</v>
      </c>
      <c r="Q382" s="27" t="s">
        <v>618</v>
      </c>
      <c r="R382" s="27" t="s">
        <v>618</v>
      </c>
      <c r="S382" s="27" t="s">
        <v>618</v>
      </c>
      <c r="T382" s="27" t="s">
        <v>618</v>
      </c>
      <c r="U382" s="27" t="s">
        <v>618</v>
      </c>
      <c r="V382" s="158">
        <v>0</v>
      </c>
      <c r="W382" s="27">
        <v>162.30000000000001</v>
      </c>
      <c r="X382" s="27">
        <v>163</v>
      </c>
      <c r="Y382" s="27">
        <v>-0.69999999999998863</v>
      </c>
      <c r="Z382" s="29">
        <v>101.96</v>
      </c>
      <c r="AA382" s="139">
        <v>2</v>
      </c>
      <c r="AB382" s="151">
        <v>4.5693175189578383E-3</v>
      </c>
      <c r="AC382" s="136" t="s">
        <v>255</v>
      </c>
      <c r="AD382" s="136">
        <v>10.1</v>
      </c>
      <c r="AE382" s="136" t="s">
        <v>618</v>
      </c>
      <c r="AF382" s="136" t="s">
        <v>618</v>
      </c>
      <c r="AG382" s="136">
        <v>0</v>
      </c>
      <c r="AH382" s="136">
        <v>79.299999999999898</v>
      </c>
      <c r="AI382" s="136">
        <v>-1.1000000000000227</v>
      </c>
      <c r="AJ382" s="127">
        <v>201.8</v>
      </c>
      <c r="AK382" s="127">
        <v>203.9</v>
      </c>
      <c r="AL382" s="127">
        <v>201.4</v>
      </c>
      <c r="AM382" s="127">
        <v>202.7</v>
      </c>
      <c r="AN382" s="127">
        <v>202.52500000000001</v>
      </c>
      <c r="AO382" s="127">
        <v>0.79999999999998295</v>
      </c>
      <c r="AP382" s="127" t="s">
        <v>618</v>
      </c>
      <c r="AQ382" s="14">
        <v>80.50000000000027</v>
      </c>
      <c r="AR382" s="127" t="s">
        <v>618</v>
      </c>
      <c r="AS382" s="14">
        <v>48.099999999998573</v>
      </c>
      <c r="AT382" s="1">
        <v>202.8</v>
      </c>
      <c r="AU382" s="1">
        <v>203.5</v>
      </c>
      <c r="AV382" s="1">
        <v>202.1</v>
      </c>
      <c r="AW382" s="1">
        <v>202.2</v>
      </c>
      <c r="AX382" s="1">
        <v>202.8</v>
      </c>
      <c r="AY382" s="1">
        <v>203.5</v>
      </c>
      <c r="AZ382" s="1">
        <v>202.1</v>
      </c>
      <c r="BA382" s="1">
        <v>202.5</v>
      </c>
      <c r="CC382" s="86">
        <v>203</v>
      </c>
      <c r="CD382" s="1">
        <v>203.2</v>
      </c>
      <c r="CE382" s="1">
        <v>761</v>
      </c>
      <c r="CF382" s="1">
        <v>591</v>
      </c>
      <c r="CG382" s="1">
        <v>1.287648054145516</v>
      </c>
      <c r="CH382">
        <v>101.54300000000001</v>
      </c>
      <c r="CI382">
        <v>15351</v>
      </c>
      <c r="CJ382" s="101">
        <v>-1</v>
      </c>
      <c r="CK382" s="101">
        <v>1</v>
      </c>
      <c r="CL382" s="1" t="s">
        <v>618</v>
      </c>
      <c r="CM382" s="1">
        <v>47.699999999999903</v>
      </c>
      <c r="CN382" s="14" t="s">
        <v>618</v>
      </c>
      <c r="CO382" s="14">
        <v>65.000000000000142</v>
      </c>
    </row>
    <row r="383" spans="1:93">
      <c r="A383" s="1">
        <v>2014</v>
      </c>
      <c r="B383" s="1">
        <v>5</v>
      </c>
      <c r="C383" s="24">
        <v>41844</v>
      </c>
      <c r="D383" s="1">
        <v>203.1</v>
      </c>
      <c r="E383" s="1">
        <v>205.7</v>
      </c>
      <c r="F383" s="1">
        <v>202.6</v>
      </c>
      <c r="G383" s="1">
        <v>205</v>
      </c>
      <c r="H383" s="1">
        <v>102.07</v>
      </c>
      <c r="I383" s="1">
        <v>0</v>
      </c>
      <c r="N383" s="27">
        <v>3.0999999999999943</v>
      </c>
      <c r="O383" s="27">
        <v>205.2</v>
      </c>
      <c r="P383" s="27">
        <v>198.4</v>
      </c>
      <c r="Q383" s="27" t="s">
        <v>618</v>
      </c>
      <c r="R383" s="27" t="s">
        <v>254</v>
      </c>
      <c r="S383" s="27" t="s">
        <v>618</v>
      </c>
      <c r="T383" s="27">
        <v>-0.20000000000001705</v>
      </c>
      <c r="U383" s="27" t="s">
        <v>618</v>
      </c>
      <c r="V383" s="158">
        <v>-0.20000000000001705</v>
      </c>
      <c r="W383" s="27">
        <v>162.1</v>
      </c>
      <c r="X383" s="27">
        <v>163</v>
      </c>
      <c r="Y383" s="27">
        <v>-0.90000000000000568</v>
      </c>
      <c r="Z383" s="29">
        <v>102.98</v>
      </c>
      <c r="AA383" s="139">
        <v>1.9</v>
      </c>
      <c r="AB383" s="151">
        <v>7.1296025002443031E-3</v>
      </c>
      <c r="AC383" s="136" t="s">
        <v>253</v>
      </c>
      <c r="AD383" s="136">
        <v>10</v>
      </c>
      <c r="AE383" s="136" t="s">
        <v>618</v>
      </c>
      <c r="AF383" s="136" t="s">
        <v>618</v>
      </c>
      <c r="AG383" s="136">
        <v>0</v>
      </c>
      <c r="AH383" s="136">
        <v>79.299999999999898</v>
      </c>
      <c r="AI383" s="136">
        <v>-1.1000000000000227</v>
      </c>
      <c r="AJ383" s="127">
        <v>202.8</v>
      </c>
      <c r="AK383" s="127">
        <v>203.5</v>
      </c>
      <c r="AL383" s="127">
        <v>202.1</v>
      </c>
      <c r="AM383" s="127">
        <v>203.2</v>
      </c>
      <c r="AN383" s="127">
        <v>203.125</v>
      </c>
      <c r="AO383" s="127">
        <v>1.9000000000000057</v>
      </c>
      <c r="AP383" s="127">
        <v>1.2</v>
      </c>
      <c r="AQ383" s="14">
        <v>81.700000000000273</v>
      </c>
      <c r="AR383" s="127" t="s">
        <v>618</v>
      </c>
      <c r="AS383" s="14">
        <v>48.099999999998573</v>
      </c>
      <c r="AT383" s="1">
        <v>204.7</v>
      </c>
      <c r="AU383" s="1">
        <v>204.7</v>
      </c>
      <c r="AV383" s="1">
        <v>203.8</v>
      </c>
      <c r="AW383" s="1">
        <v>204.7</v>
      </c>
      <c r="AX383" s="1">
        <v>204.7</v>
      </c>
      <c r="AY383" s="1">
        <v>204.8</v>
      </c>
      <c r="AZ383" s="1">
        <v>203.8</v>
      </c>
      <c r="BA383" s="1">
        <v>203.9</v>
      </c>
      <c r="CC383" s="86">
        <v>204.4</v>
      </c>
      <c r="CD383" s="1">
        <v>203.3</v>
      </c>
      <c r="CE383" s="1">
        <v>835</v>
      </c>
      <c r="CF383" s="1">
        <v>706</v>
      </c>
      <c r="CG383" s="1">
        <v>1.1827195467422096</v>
      </c>
      <c r="CH383">
        <v>101.821</v>
      </c>
      <c r="CI383">
        <v>15336</v>
      </c>
      <c r="CJ383" s="101">
        <v>1</v>
      </c>
      <c r="CK383" s="101">
        <v>1</v>
      </c>
      <c r="CL383" s="1" t="s">
        <v>618</v>
      </c>
      <c r="CM383" s="1">
        <v>47.699999999999903</v>
      </c>
      <c r="CN383" s="14" t="s">
        <v>618</v>
      </c>
      <c r="CO383" s="14">
        <v>65.000000000000142</v>
      </c>
    </row>
    <row r="384" spans="1:93">
      <c r="A384" s="1">
        <v>2014</v>
      </c>
      <c r="B384" s="1">
        <v>6</v>
      </c>
      <c r="C384" s="24">
        <v>41845</v>
      </c>
      <c r="D384" s="1">
        <v>205</v>
      </c>
      <c r="E384" s="1">
        <v>205.2</v>
      </c>
      <c r="F384" s="1">
        <v>202.9</v>
      </c>
      <c r="G384" s="1">
        <v>203.9</v>
      </c>
      <c r="H384" s="1">
        <v>102.09</v>
      </c>
      <c r="I384" s="1">
        <v>0</v>
      </c>
      <c r="N384" s="27">
        <v>2.2999999999999829</v>
      </c>
      <c r="O384" s="27">
        <v>208.1</v>
      </c>
      <c r="P384" s="27">
        <v>201.9</v>
      </c>
      <c r="Q384" s="27" t="s">
        <v>618</v>
      </c>
      <c r="R384" s="27" t="s">
        <v>618</v>
      </c>
      <c r="S384" s="27" t="s">
        <v>618</v>
      </c>
      <c r="T384" s="27" t="s">
        <v>618</v>
      </c>
      <c r="U384" s="27" t="s">
        <v>618</v>
      </c>
      <c r="V384" s="158">
        <v>0</v>
      </c>
      <c r="W384" s="27">
        <v>162.1</v>
      </c>
      <c r="X384" s="27">
        <v>163</v>
      </c>
      <c r="Y384" s="27">
        <v>-0.90000000000000568</v>
      </c>
      <c r="Z384" s="29">
        <v>102.05</v>
      </c>
      <c r="AA384" s="139">
        <v>1.4</v>
      </c>
      <c r="AB384" s="151">
        <v>1.018231186966656E-2</v>
      </c>
      <c r="AC384" s="136" t="s">
        <v>255</v>
      </c>
      <c r="AD384" s="136">
        <v>10.199999999999999</v>
      </c>
      <c r="AE384" s="136" t="s">
        <v>618</v>
      </c>
      <c r="AF384" s="136" t="s">
        <v>618</v>
      </c>
      <c r="AG384" s="136">
        <v>0</v>
      </c>
      <c r="AH384" s="136">
        <v>79.299999999999898</v>
      </c>
      <c r="AI384" s="136">
        <v>-1.1000000000000227</v>
      </c>
      <c r="AJ384" s="127">
        <v>204.7</v>
      </c>
      <c r="AK384" s="127">
        <v>205.2</v>
      </c>
      <c r="AL384" s="127">
        <v>203.8</v>
      </c>
      <c r="AM384" s="127">
        <v>204.7</v>
      </c>
      <c r="AN384" s="127">
        <v>203</v>
      </c>
      <c r="AO384" s="127">
        <v>1.0999999999999943</v>
      </c>
      <c r="AP384" s="127" t="s">
        <v>618</v>
      </c>
      <c r="AQ384" s="14">
        <v>81.700000000000273</v>
      </c>
      <c r="AR384" s="127" t="s">
        <v>618</v>
      </c>
      <c r="AS384" s="14">
        <v>48.099999999998573</v>
      </c>
      <c r="AT384" s="1">
        <v>206.3</v>
      </c>
      <c r="AU384" s="1">
        <v>207</v>
      </c>
      <c r="AV384" s="1">
        <v>205.9</v>
      </c>
      <c r="AW384" s="1">
        <v>206.7</v>
      </c>
      <c r="AX384" s="1">
        <v>206.3</v>
      </c>
      <c r="AY384" s="1">
        <v>207</v>
      </c>
      <c r="AZ384" s="1">
        <v>205.9</v>
      </c>
      <c r="BA384" s="1">
        <v>206.3</v>
      </c>
      <c r="CC384" s="86">
        <v>206.2</v>
      </c>
      <c r="CD384" s="1">
        <v>204.9</v>
      </c>
      <c r="CE384" s="1">
        <v>919</v>
      </c>
      <c r="CF384" s="1">
        <v>724</v>
      </c>
      <c r="CG384" s="1">
        <v>1.2693370165745856</v>
      </c>
      <c r="CH384">
        <v>101.804</v>
      </c>
      <c r="CI384">
        <v>15421</v>
      </c>
      <c r="CJ384" s="101">
        <v>1</v>
      </c>
      <c r="CK384" s="101">
        <v>1</v>
      </c>
      <c r="CL384" s="1">
        <v>-0.30000000000001137</v>
      </c>
      <c r="CM384" s="1">
        <v>47.399999999999892</v>
      </c>
      <c r="CN384" s="14">
        <v>-1.3000000000000114</v>
      </c>
      <c r="CO384" s="14">
        <v>63.700000000000131</v>
      </c>
    </row>
    <row r="385" spans="1:93">
      <c r="A385" s="1">
        <v>2014</v>
      </c>
      <c r="B385" s="1">
        <v>2</v>
      </c>
      <c r="C385" s="24">
        <v>41848</v>
      </c>
      <c r="D385" s="1">
        <v>206</v>
      </c>
      <c r="E385" s="1">
        <v>206.6</v>
      </c>
      <c r="F385" s="1">
        <v>204.7</v>
      </c>
      <c r="G385" s="1">
        <v>206.5</v>
      </c>
      <c r="H385" s="1">
        <v>101.67</v>
      </c>
      <c r="I385" s="1">
        <v>0</v>
      </c>
      <c r="N385" s="27">
        <v>1.9000000000000057</v>
      </c>
      <c r="O385" s="27">
        <v>206.2</v>
      </c>
      <c r="P385" s="27">
        <v>201.6</v>
      </c>
      <c r="Q385" s="27" t="s">
        <v>618</v>
      </c>
      <c r="R385" s="27" t="s">
        <v>618</v>
      </c>
      <c r="S385" s="27" t="s">
        <v>618</v>
      </c>
      <c r="T385" s="27" t="s">
        <v>618</v>
      </c>
      <c r="U385" s="27" t="s">
        <v>618</v>
      </c>
      <c r="V385" s="158">
        <v>0</v>
      </c>
      <c r="W385" s="27">
        <v>162.1</v>
      </c>
      <c r="X385" s="27">
        <v>163</v>
      </c>
      <c r="Y385" s="27">
        <v>-0.90000000000000568</v>
      </c>
      <c r="Z385" s="29">
        <v>101.65</v>
      </c>
      <c r="AA385" s="139">
        <v>1.1000000000000001</v>
      </c>
      <c r="AB385" s="151">
        <v>1.9594396002742265E-4</v>
      </c>
      <c r="AC385" s="136">
        <v>0</v>
      </c>
      <c r="AD385" s="136">
        <v>10.1</v>
      </c>
      <c r="AE385" s="136" t="s">
        <v>618</v>
      </c>
      <c r="AF385" s="136" t="s">
        <v>618</v>
      </c>
      <c r="AG385" s="136">
        <v>0</v>
      </c>
      <c r="AH385" s="136">
        <v>79.299999999999898</v>
      </c>
      <c r="AI385" s="136">
        <v>-1.1000000000000227</v>
      </c>
      <c r="AJ385" s="127">
        <v>206.3</v>
      </c>
      <c r="AK385" s="127">
        <v>207</v>
      </c>
      <c r="AL385" s="127">
        <v>205.6</v>
      </c>
      <c r="AM385" s="127">
        <v>206.1</v>
      </c>
      <c r="AN385" s="127">
        <v>204.17500000000001</v>
      </c>
      <c r="AO385" s="127">
        <v>0.5</v>
      </c>
      <c r="AP385" s="127" t="s">
        <v>618</v>
      </c>
      <c r="AQ385" s="14">
        <v>81.700000000000273</v>
      </c>
      <c r="AR385" s="127" t="s">
        <v>618</v>
      </c>
      <c r="AS385" s="14">
        <v>48.099999999998573</v>
      </c>
      <c r="AT385" s="1">
        <v>205.6</v>
      </c>
      <c r="AU385" s="1">
        <v>206.6</v>
      </c>
      <c r="AV385" s="1">
        <v>205.6</v>
      </c>
      <c r="AW385" s="1">
        <v>206.2</v>
      </c>
      <c r="AX385" s="1">
        <v>205.6</v>
      </c>
      <c r="AY385" s="1">
        <v>206.7</v>
      </c>
      <c r="AZ385" s="1">
        <v>205.6</v>
      </c>
      <c r="BA385" s="1">
        <v>206.7</v>
      </c>
      <c r="CC385" s="86">
        <v>205.7</v>
      </c>
      <c r="CD385" s="1">
        <v>206</v>
      </c>
      <c r="CE385" s="1">
        <v>1154</v>
      </c>
      <c r="CF385" s="1">
        <v>698</v>
      </c>
      <c r="CG385" s="1">
        <v>1.6532951289398281</v>
      </c>
      <c r="CH385">
        <v>101.848</v>
      </c>
      <c r="CI385">
        <v>15564</v>
      </c>
      <c r="CJ385" s="101">
        <v>1</v>
      </c>
      <c r="CK385" s="101">
        <v>1</v>
      </c>
      <c r="CL385" s="1">
        <v>1.2000000000000171</v>
      </c>
      <c r="CM385" s="1">
        <v>48.599999999999909</v>
      </c>
      <c r="CN385" s="14" t="s">
        <v>618</v>
      </c>
      <c r="CO385" s="14">
        <v>63.700000000000131</v>
      </c>
    </row>
    <row r="386" spans="1:93">
      <c r="A386" s="1">
        <v>2014</v>
      </c>
      <c r="B386" s="1">
        <v>3</v>
      </c>
      <c r="C386" s="24">
        <v>41849</v>
      </c>
      <c r="D386" s="1">
        <v>206.8</v>
      </c>
      <c r="E386" s="1">
        <v>213.5</v>
      </c>
      <c r="F386" s="1">
        <v>206.4</v>
      </c>
      <c r="G386" s="1">
        <v>212.7</v>
      </c>
      <c r="H386" s="1">
        <v>100.97</v>
      </c>
      <c r="I386" s="1">
        <v>1</v>
      </c>
      <c r="N386" s="27">
        <v>7.0999999999999943</v>
      </c>
      <c r="O386" s="27">
        <v>208.4</v>
      </c>
      <c r="P386" s="27">
        <v>204.6</v>
      </c>
      <c r="Q386" s="27" t="s">
        <v>618</v>
      </c>
      <c r="R386" s="27" t="s">
        <v>254</v>
      </c>
      <c r="S386" s="27" t="s">
        <v>618</v>
      </c>
      <c r="T386" s="27">
        <v>4.2999999999999829</v>
      </c>
      <c r="U386" s="27" t="s">
        <v>618</v>
      </c>
      <c r="V386" s="158">
        <v>4.2999999999999829</v>
      </c>
      <c r="W386" s="27">
        <v>166.4</v>
      </c>
      <c r="X386" s="27">
        <v>166.4</v>
      </c>
      <c r="Y386" s="27">
        <v>0</v>
      </c>
      <c r="Z386" s="29">
        <v>101.59</v>
      </c>
      <c r="AA386" s="139">
        <v>4.3</v>
      </c>
      <c r="AB386" s="151">
        <v>4.11401704378489E-3</v>
      </c>
      <c r="AC386" s="136" t="s">
        <v>255</v>
      </c>
      <c r="AD386" s="136">
        <v>10.3</v>
      </c>
      <c r="AE386" s="136">
        <v>4.7999999999999829</v>
      </c>
      <c r="AF386" s="136" t="s">
        <v>618</v>
      </c>
      <c r="AG386" s="136">
        <v>4.7999999999999829</v>
      </c>
      <c r="AH386" s="136">
        <v>84.099999999999881</v>
      </c>
      <c r="AI386" s="136">
        <v>0</v>
      </c>
      <c r="AJ386" s="127">
        <v>205.6</v>
      </c>
      <c r="AK386" s="127">
        <v>209.4</v>
      </c>
      <c r="AL386" s="127">
        <v>205.6</v>
      </c>
      <c r="AM386" s="127">
        <v>208.3</v>
      </c>
      <c r="AN386" s="127">
        <v>205.57499999999999</v>
      </c>
      <c r="AO386" s="127">
        <v>5.8999999999999773</v>
      </c>
      <c r="AP386" s="127">
        <v>2.9999999999999831</v>
      </c>
      <c r="AQ386" s="14">
        <v>84.700000000000259</v>
      </c>
      <c r="AR386" s="127" t="s">
        <v>618</v>
      </c>
      <c r="AS386" s="14">
        <v>48.099999999998573</v>
      </c>
      <c r="AT386" s="1">
        <v>213</v>
      </c>
      <c r="AU386" s="1">
        <v>213.1</v>
      </c>
      <c r="AV386" s="1">
        <v>212.1</v>
      </c>
      <c r="AW386" s="1">
        <v>212.1</v>
      </c>
      <c r="AX386" s="1">
        <v>213</v>
      </c>
      <c r="AY386" s="1">
        <v>213.1</v>
      </c>
      <c r="AZ386" s="1">
        <v>212.1</v>
      </c>
      <c r="BA386" s="1">
        <v>212.2</v>
      </c>
      <c r="CC386" s="86">
        <v>212.8</v>
      </c>
      <c r="CD386" s="1">
        <v>206.7</v>
      </c>
      <c r="CE386" s="1">
        <v>810</v>
      </c>
      <c r="CF386" s="1">
        <v>609</v>
      </c>
      <c r="CG386" s="1">
        <v>1.3300492610837438</v>
      </c>
      <c r="CH386">
        <v>102.11150000000001</v>
      </c>
      <c r="CI386">
        <v>15599</v>
      </c>
      <c r="CJ386" s="101">
        <v>1</v>
      </c>
      <c r="CK386" s="101">
        <v>1</v>
      </c>
      <c r="CL386" s="1">
        <v>-0.30000000000001137</v>
      </c>
      <c r="CM386" s="1">
        <v>48.299999999999898</v>
      </c>
      <c r="CN386" s="14">
        <v>-6.1999999999999886</v>
      </c>
      <c r="CO386" s="14">
        <v>57.500000000000142</v>
      </c>
    </row>
    <row r="387" spans="1:93">
      <c r="A387" s="1">
        <v>2014</v>
      </c>
      <c r="B387" s="1">
        <v>4</v>
      </c>
      <c r="C387" s="24">
        <v>41850</v>
      </c>
      <c r="D387" s="1">
        <v>212.7</v>
      </c>
      <c r="E387" s="1">
        <v>212.9</v>
      </c>
      <c r="F387" s="1">
        <v>211.1</v>
      </c>
      <c r="G387" s="1">
        <v>211.5</v>
      </c>
      <c r="H387" s="1">
        <v>100.27</v>
      </c>
      <c r="I387" s="1">
        <v>1</v>
      </c>
      <c r="N387" s="27">
        <v>1.8000000000000114</v>
      </c>
      <c r="O387" s="27">
        <v>219.8</v>
      </c>
      <c r="P387" s="27">
        <v>205.6</v>
      </c>
      <c r="Q387" s="27" t="s">
        <v>618</v>
      </c>
      <c r="R387" s="27" t="s">
        <v>618</v>
      </c>
      <c r="S387" s="27" t="s">
        <v>618</v>
      </c>
      <c r="T387" s="27" t="s">
        <v>618</v>
      </c>
      <c r="U387" s="27" t="s">
        <v>618</v>
      </c>
      <c r="V387" s="158">
        <v>0</v>
      </c>
      <c r="W387" s="27">
        <v>166.4</v>
      </c>
      <c r="X387" s="27">
        <v>166.4</v>
      </c>
      <c r="Y387" s="27">
        <v>0</v>
      </c>
      <c r="Z387" s="29">
        <v>101.42</v>
      </c>
      <c r="AA387" s="139">
        <v>1.1000000000000001</v>
      </c>
      <c r="AB387" s="151">
        <v>6.8850201632734143E-3</v>
      </c>
      <c r="AC387" s="136" t="s">
        <v>255</v>
      </c>
      <c r="AD387" s="136">
        <v>10.6</v>
      </c>
      <c r="AE387" s="136" t="s">
        <v>618</v>
      </c>
      <c r="AF387" s="136" t="s">
        <v>618</v>
      </c>
      <c r="AG387" s="136">
        <v>0</v>
      </c>
      <c r="AH387" s="136">
        <v>84.099999999999881</v>
      </c>
      <c r="AI387" s="136">
        <v>0</v>
      </c>
      <c r="AJ387" s="127">
        <v>213</v>
      </c>
      <c r="AK387" s="127">
        <v>213.1</v>
      </c>
      <c r="AL387" s="127">
        <v>212</v>
      </c>
      <c r="AM387" s="127">
        <v>212.2</v>
      </c>
      <c r="AN387" s="127">
        <v>207.82499999999999</v>
      </c>
      <c r="AO387" s="127">
        <v>1.1999999999999886</v>
      </c>
      <c r="AP387" s="127" t="s">
        <v>618</v>
      </c>
      <c r="AQ387" s="14">
        <v>84.700000000000259</v>
      </c>
      <c r="AR387" s="127" t="s">
        <v>618</v>
      </c>
      <c r="AS387" s="14">
        <v>48.099999999998573</v>
      </c>
      <c r="AT387" s="1">
        <v>212</v>
      </c>
      <c r="AU387" s="1">
        <v>212.2</v>
      </c>
      <c r="AV387" s="1">
        <v>211.8</v>
      </c>
      <c r="AW387" s="1">
        <v>212</v>
      </c>
      <c r="AX387" s="1">
        <v>212</v>
      </c>
      <c r="AY387" s="1">
        <v>212.2</v>
      </c>
      <c r="AZ387" s="1">
        <v>211.5</v>
      </c>
      <c r="BA387" s="1">
        <v>211.5</v>
      </c>
      <c r="CC387" s="86">
        <v>211.8</v>
      </c>
      <c r="CD387" s="1">
        <v>212.6</v>
      </c>
      <c r="CE387" s="1">
        <v>945</v>
      </c>
      <c r="CF387" s="1">
        <v>653</v>
      </c>
      <c r="CG387" s="1">
        <v>1.447166921898928</v>
      </c>
      <c r="CH387">
        <v>102.81399999999999</v>
      </c>
      <c r="CI387">
        <v>15756</v>
      </c>
      <c r="CJ387" s="101">
        <v>1</v>
      </c>
      <c r="CK387" s="101">
        <v>1</v>
      </c>
      <c r="CL387" s="1">
        <v>1.3000000000000114</v>
      </c>
      <c r="CM387" s="1">
        <v>49.599999999999909</v>
      </c>
      <c r="CN387" s="14">
        <v>0.69999999999998863</v>
      </c>
      <c r="CO387" s="14">
        <v>58.200000000000131</v>
      </c>
    </row>
    <row r="388" spans="1:93">
      <c r="A388" s="1">
        <v>2014</v>
      </c>
      <c r="B388" s="1">
        <v>5</v>
      </c>
      <c r="C388" s="24">
        <v>41851</v>
      </c>
      <c r="D388" s="1">
        <v>213.3</v>
      </c>
      <c r="E388" s="1">
        <v>213.9</v>
      </c>
      <c r="F388" s="1">
        <v>211.7</v>
      </c>
      <c r="G388" s="1">
        <v>212.3</v>
      </c>
      <c r="H388" s="1">
        <v>98.17</v>
      </c>
      <c r="I388" s="1">
        <v>1</v>
      </c>
      <c r="N388" s="27">
        <v>2.2000000000000171</v>
      </c>
      <c r="O388" s="27">
        <v>213.3</v>
      </c>
      <c r="P388" s="27">
        <v>209.7</v>
      </c>
      <c r="Q388" s="27" t="s">
        <v>618</v>
      </c>
      <c r="R388" s="27" t="s">
        <v>618</v>
      </c>
      <c r="S388" s="27" t="s">
        <v>618</v>
      </c>
      <c r="T388" s="27" t="s">
        <v>618</v>
      </c>
      <c r="U388" s="27" t="s">
        <v>618</v>
      </c>
      <c r="V388" s="158">
        <v>0</v>
      </c>
      <c r="W388" s="27">
        <v>166.4</v>
      </c>
      <c r="X388" s="27">
        <v>166.4</v>
      </c>
      <c r="Y388" s="27">
        <v>0</v>
      </c>
      <c r="Z388" s="29">
        <v>99.24</v>
      </c>
      <c r="AA388" s="139">
        <v>1.3</v>
      </c>
      <c r="AB388" s="151">
        <v>6.9327523026642135E-3</v>
      </c>
      <c r="AC388" s="136" t="s">
        <v>255</v>
      </c>
      <c r="AD388" s="136">
        <v>10.5</v>
      </c>
      <c r="AE388" s="136" t="s">
        <v>618</v>
      </c>
      <c r="AF388" s="136" t="s">
        <v>618</v>
      </c>
      <c r="AG388" s="136">
        <v>0</v>
      </c>
      <c r="AH388" s="136">
        <v>84.099999999999881</v>
      </c>
      <c r="AI388" s="136">
        <v>0</v>
      </c>
      <c r="AJ388" s="127">
        <v>212</v>
      </c>
      <c r="AK388" s="127">
        <v>213.9</v>
      </c>
      <c r="AL388" s="127">
        <v>211.5</v>
      </c>
      <c r="AM388" s="127">
        <v>212.4</v>
      </c>
      <c r="AN388" s="127">
        <v>209.75</v>
      </c>
      <c r="AO388" s="127">
        <v>1</v>
      </c>
      <c r="AP388" s="127" t="s">
        <v>618</v>
      </c>
      <c r="AQ388" s="14">
        <v>84.700000000000259</v>
      </c>
      <c r="AR388" s="127" t="s">
        <v>618</v>
      </c>
      <c r="AS388" s="14">
        <v>48.099999999998573</v>
      </c>
      <c r="AT388" s="1">
        <v>212.5</v>
      </c>
      <c r="AU388" s="1">
        <v>212.9</v>
      </c>
      <c r="AV388" s="1">
        <v>212.1</v>
      </c>
      <c r="AW388" s="1">
        <v>212.3</v>
      </c>
      <c r="AX388" s="1">
        <v>212.5</v>
      </c>
      <c r="AY388" s="1">
        <v>212.9</v>
      </c>
      <c r="AZ388" s="1">
        <v>212.1</v>
      </c>
      <c r="BA388" s="1">
        <v>212.3</v>
      </c>
      <c r="CC388" s="86">
        <v>212.6</v>
      </c>
      <c r="CD388" s="1">
        <v>212.8</v>
      </c>
      <c r="CE388" s="1">
        <v>869</v>
      </c>
      <c r="CF388" s="1">
        <v>865</v>
      </c>
      <c r="CG388" s="1">
        <v>1.0046242774566474</v>
      </c>
      <c r="CH388">
        <v>102.8035</v>
      </c>
      <c r="CI388">
        <v>15495</v>
      </c>
      <c r="CJ388" s="101">
        <v>1</v>
      </c>
      <c r="CK388" s="101">
        <v>1</v>
      </c>
      <c r="CL388" s="1">
        <v>-3</v>
      </c>
      <c r="CM388" s="1">
        <v>46.599999999999909</v>
      </c>
      <c r="CN388" s="14">
        <v>0.80000000000001137</v>
      </c>
      <c r="CO388" s="14">
        <v>59.000000000000142</v>
      </c>
    </row>
    <row r="389" spans="1:93">
      <c r="A389" s="1">
        <v>2014</v>
      </c>
      <c r="B389" s="1">
        <v>6</v>
      </c>
      <c r="C389" s="24">
        <v>41852</v>
      </c>
      <c r="D389" s="1">
        <v>209.5</v>
      </c>
      <c r="E389" s="1">
        <v>211.3</v>
      </c>
      <c r="F389" s="1">
        <v>205.3</v>
      </c>
      <c r="G389" s="1">
        <v>208.3</v>
      </c>
      <c r="H389" s="1">
        <v>97.88</v>
      </c>
      <c r="I389" s="1">
        <v>1</v>
      </c>
      <c r="N389" s="27">
        <v>6</v>
      </c>
      <c r="O389" s="27">
        <v>214.5</v>
      </c>
      <c r="P389" s="27">
        <v>210.1</v>
      </c>
      <c r="Q389" s="27" t="s">
        <v>618</v>
      </c>
      <c r="R389" s="27" t="s">
        <v>618</v>
      </c>
      <c r="S389" s="27" t="s">
        <v>618</v>
      </c>
      <c r="T389" s="27" t="s">
        <v>618</v>
      </c>
      <c r="U389" s="27" t="s">
        <v>618</v>
      </c>
      <c r="V389" s="158">
        <v>0</v>
      </c>
      <c r="W389" s="27">
        <v>166.4</v>
      </c>
      <c r="X389" s="27">
        <v>166.4</v>
      </c>
      <c r="Y389" s="27">
        <v>0</v>
      </c>
      <c r="Z389" s="29">
        <v>97.77</v>
      </c>
      <c r="AA389" s="139">
        <v>3.6</v>
      </c>
      <c r="AB389" s="151">
        <v>2.094345267776998E-2</v>
      </c>
      <c r="AC389" s="136" t="s">
        <v>255</v>
      </c>
      <c r="AD389" s="136">
        <v>10.6</v>
      </c>
      <c r="AE389" s="136">
        <v>-3.8000000000000114</v>
      </c>
      <c r="AF389" s="136" t="s">
        <v>618</v>
      </c>
      <c r="AG389" s="136">
        <v>-3.8000000000000114</v>
      </c>
      <c r="AH389" s="136">
        <v>80.299999999999869</v>
      </c>
      <c r="AI389" s="136">
        <v>-3.8000000000000114</v>
      </c>
      <c r="AJ389" s="127">
        <v>212.5</v>
      </c>
      <c r="AK389" s="127">
        <v>212.9</v>
      </c>
      <c r="AL389" s="127">
        <v>207.2</v>
      </c>
      <c r="AM389" s="130">
        <v>212.4</v>
      </c>
      <c r="AN389" s="127">
        <v>211.32499999999999</v>
      </c>
      <c r="AO389" s="127">
        <v>1.1999999999999886</v>
      </c>
      <c r="AP389" s="127" t="s">
        <v>618</v>
      </c>
      <c r="AQ389" s="14">
        <v>84.700000000000259</v>
      </c>
      <c r="AR389" s="127" t="s">
        <v>618</v>
      </c>
      <c r="AS389" s="14">
        <v>48.099999999998573</v>
      </c>
      <c r="AT389" s="1">
        <v>207.6</v>
      </c>
      <c r="AU389" s="1">
        <v>208.8</v>
      </c>
      <c r="AV389" s="1">
        <v>207.6</v>
      </c>
      <c r="AW389" s="1">
        <v>208.2</v>
      </c>
      <c r="AX389" s="1">
        <v>207.6</v>
      </c>
      <c r="AY389" s="1">
        <v>208.8</v>
      </c>
      <c r="AZ389" s="1">
        <v>207.6</v>
      </c>
      <c r="BA389" s="1">
        <v>207.9</v>
      </c>
      <c r="CC389" s="86">
        <v>208.5</v>
      </c>
      <c r="CD389" s="1">
        <v>209.5</v>
      </c>
      <c r="CE389" s="1">
        <v>747</v>
      </c>
      <c r="CF389" s="1">
        <v>1359</v>
      </c>
      <c r="CG389" s="1">
        <v>0.54966887417218546</v>
      </c>
      <c r="CH389">
        <v>102.5605</v>
      </c>
      <c r="CI389">
        <v>15409</v>
      </c>
      <c r="CJ389" s="101">
        <v>1</v>
      </c>
      <c r="CK389" s="101">
        <v>1</v>
      </c>
      <c r="CL389" s="1">
        <v>-0.59999999999999432</v>
      </c>
      <c r="CM389" s="1">
        <v>45.999999999999915</v>
      </c>
      <c r="CN389" s="14" t="s">
        <v>618</v>
      </c>
      <c r="CO389" s="14">
        <v>59.000000000000142</v>
      </c>
    </row>
    <row r="390" spans="1:93">
      <c r="A390" s="1">
        <v>2014</v>
      </c>
      <c r="B390" s="1">
        <v>2</v>
      </c>
      <c r="C390" s="24">
        <v>41855</v>
      </c>
      <c r="D390" s="1">
        <v>207</v>
      </c>
      <c r="E390" s="1">
        <v>208</v>
      </c>
      <c r="F390" s="1">
        <v>205.6</v>
      </c>
      <c r="G390" s="1">
        <v>206.1</v>
      </c>
      <c r="H390" s="1">
        <v>98.29</v>
      </c>
      <c r="I390" s="1">
        <v>1</v>
      </c>
      <c r="N390" s="27">
        <v>2.4000000000000057</v>
      </c>
      <c r="O390" s="27">
        <v>214.3</v>
      </c>
      <c r="P390" s="27">
        <v>202.3</v>
      </c>
      <c r="Q390" s="27" t="s">
        <v>618</v>
      </c>
      <c r="R390" s="27" t="s">
        <v>618</v>
      </c>
      <c r="S390" s="27" t="s">
        <v>618</v>
      </c>
      <c r="T390" s="27" t="s">
        <v>618</v>
      </c>
      <c r="U390" s="27" t="s">
        <v>618</v>
      </c>
      <c r="V390" s="158">
        <v>0</v>
      </c>
      <c r="W390" s="27">
        <v>166.4</v>
      </c>
      <c r="X390" s="27">
        <v>166.4</v>
      </c>
      <c r="Y390" s="27">
        <v>0</v>
      </c>
      <c r="Z390" s="29">
        <v>98.02</v>
      </c>
      <c r="AA390" s="139">
        <v>1.4</v>
      </c>
      <c r="AB390" s="151">
        <v>2.9540592849139902E-3</v>
      </c>
      <c r="AC390" s="136">
        <v>0</v>
      </c>
      <c r="AD390" s="136">
        <v>10.4</v>
      </c>
      <c r="AE390" s="136" t="s">
        <v>618</v>
      </c>
      <c r="AF390" s="136" t="s">
        <v>618</v>
      </c>
      <c r="AG390" s="136">
        <v>0</v>
      </c>
      <c r="AH390" s="136">
        <v>80.299999999999869</v>
      </c>
      <c r="AI390" s="136">
        <v>-3.8000000000000114</v>
      </c>
      <c r="AJ390" s="127">
        <v>207.6</v>
      </c>
      <c r="AK390" s="127">
        <v>208.8</v>
      </c>
      <c r="AL390" s="127">
        <v>205.6</v>
      </c>
      <c r="AM390" s="127">
        <v>206.3</v>
      </c>
      <c r="AN390" s="127">
        <v>210.82499999999999</v>
      </c>
      <c r="AO390" s="127">
        <v>0.90000000000000568</v>
      </c>
      <c r="AP390" s="127" t="s">
        <v>618</v>
      </c>
      <c r="AQ390" s="14">
        <v>84.700000000000259</v>
      </c>
      <c r="AR390" s="127" t="s">
        <v>618</v>
      </c>
      <c r="AS390" s="14">
        <v>48.099999999998573</v>
      </c>
      <c r="AT390" s="1">
        <v>206.2</v>
      </c>
      <c r="AU390" s="1">
        <v>207.4</v>
      </c>
      <c r="AV390" s="1">
        <v>206.1</v>
      </c>
      <c r="AW390" s="1">
        <v>207</v>
      </c>
      <c r="AX390" s="1">
        <v>206.2</v>
      </c>
      <c r="AY390" s="1">
        <v>207.4</v>
      </c>
      <c r="AZ390" s="1">
        <v>206.1</v>
      </c>
      <c r="BA390" s="1">
        <v>206.9</v>
      </c>
      <c r="CC390" s="86">
        <v>206.5</v>
      </c>
      <c r="CD390" s="1">
        <v>205.9</v>
      </c>
      <c r="CE390" s="1">
        <v>808</v>
      </c>
      <c r="CF390" s="1">
        <v>798</v>
      </c>
      <c r="CG390" s="1">
        <v>1.0125313283208019</v>
      </c>
      <c r="CH390">
        <v>102.551</v>
      </c>
      <c r="CI390">
        <v>15504</v>
      </c>
      <c r="CJ390" s="101">
        <v>1</v>
      </c>
      <c r="CK390" s="101">
        <v>1</v>
      </c>
      <c r="CL390" s="1">
        <v>0</v>
      </c>
      <c r="CM390" s="1">
        <v>45.999999999999915</v>
      </c>
      <c r="CN390" s="14" t="s">
        <v>618</v>
      </c>
      <c r="CO390" s="14">
        <v>59.000000000000142</v>
      </c>
    </row>
    <row r="391" spans="1:93">
      <c r="A391" s="1">
        <v>2014</v>
      </c>
      <c r="B391" s="1">
        <v>3</v>
      </c>
      <c r="C391" s="24">
        <v>41856</v>
      </c>
      <c r="D391" s="1">
        <v>206.2</v>
      </c>
      <c r="E391" s="1">
        <v>207.1</v>
      </c>
      <c r="F391" s="1">
        <v>204.2</v>
      </c>
      <c r="G391" s="1">
        <v>204.7</v>
      </c>
      <c r="H391" s="1">
        <v>97.38</v>
      </c>
      <c r="I391" s="1">
        <v>1</v>
      </c>
      <c r="N391" s="27">
        <v>2.9000000000000057</v>
      </c>
      <c r="O391" s="27">
        <v>208.5</v>
      </c>
      <c r="P391" s="27">
        <v>203.7</v>
      </c>
      <c r="Q391" s="27" t="s">
        <v>618</v>
      </c>
      <c r="R391" s="27" t="s">
        <v>618</v>
      </c>
      <c r="S391" s="27" t="s">
        <v>618</v>
      </c>
      <c r="T391" s="27" t="s">
        <v>618</v>
      </c>
      <c r="U391" s="27" t="s">
        <v>618</v>
      </c>
      <c r="V391" s="158">
        <v>0</v>
      </c>
      <c r="W391" s="27">
        <v>166.4</v>
      </c>
      <c r="X391" s="27">
        <v>166.4</v>
      </c>
      <c r="Y391" s="27">
        <v>0</v>
      </c>
      <c r="Z391" s="29">
        <v>98.62</v>
      </c>
      <c r="AA391" s="139">
        <v>1.7</v>
      </c>
      <c r="AB391" s="151">
        <v>4.1888026154475178E-3</v>
      </c>
      <c r="AC391" s="136" t="s">
        <v>253</v>
      </c>
      <c r="AD391" s="136">
        <v>10.3</v>
      </c>
      <c r="AE391" s="136" t="s">
        <v>618</v>
      </c>
      <c r="AF391" s="136">
        <v>0.99999999999997158</v>
      </c>
      <c r="AG391" s="136">
        <v>0.99999999999997158</v>
      </c>
      <c r="AH391" s="136">
        <v>81.299999999999841</v>
      </c>
      <c r="AI391" s="136">
        <v>-2.8000000000000398</v>
      </c>
      <c r="AJ391" s="127">
        <v>206.2</v>
      </c>
      <c r="AK391" s="127">
        <v>207.4</v>
      </c>
      <c r="AL391" s="127">
        <v>206</v>
      </c>
      <c r="AM391" s="127">
        <v>206.4</v>
      </c>
      <c r="AN391" s="127">
        <v>209.375</v>
      </c>
      <c r="AO391" s="127">
        <v>1.5</v>
      </c>
      <c r="AP391" s="127" t="s">
        <v>618</v>
      </c>
      <c r="AQ391" s="14">
        <v>84.700000000000259</v>
      </c>
      <c r="AR391" s="127">
        <v>1.8999999999999773</v>
      </c>
      <c r="AS391" s="14">
        <v>49.99999999999855</v>
      </c>
      <c r="AT391" s="1">
        <v>204.5</v>
      </c>
      <c r="AU391" s="1">
        <v>204.9</v>
      </c>
      <c r="AV391" s="1">
        <v>203.6</v>
      </c>
      <c r="AW391" s="1">
        <v>204.8</v>
      </c>
      <c r="AX391" s="1">
        <v>204.5</v>
      </c>
      <c r="AY391" s="1">
        <v>204.9</v>
      </c>
      <c r="AZ391" s="1">
        <v>203.6</v>
      </c>
      <c r="BA391" s="1">
        <v>204.6</v>
      </c>
      <c r="CC391" s="86">
        <v>204.3</v>
      </c>
      <c r="CD391" s="1">
        <v>206.6</v>
      </c>
      <c r="CE391" s="1">
        <v>1039</v>
      </c>
      <c r="CF391" s="1">
        <v>995</v>
      </c>
      <c r="CG391" s="1">
        <v>1.0442211055276382</v>
      </c>
      <c r="CH391">
        <v>102.6195</v>
      </c>
      <c r="CI391">
        <v>15228</v>
      </c>
      <c r="CJ391" s="101">
        <v>1</v>
      </c>
      <c r="CK391" s="101">
        <v>-1</v>
      </c>
      <c r="CL391" s="1">
        <v>-0.69999999999998863</v>
      </c>
      <c r="CM391" s="1">
        <v>45.299999999999926</v>
      </c>
      <c r="CN391" s="14" t="s">
        <v>618</v>
      </c>
      <c r="CO391" s="14">
        <v>59.000000000000142</v>
      </c>
    </row>
    <row r="392" spans="1:93">
      <c r="A392" s="1">
        <v>2014</v>
      </c>
      <c r="B392" s="1">
        <v>4</v>
      </c>
      <c r="C392" s="24">
        <v>41857</v>
      </c>
      <c r="D392" s="1">
        <v>203.8</v>
      </c>
      <c r="E392" s="1">
        <v>204.9</v>
      </c>
      <c r="F392" s="1">
        <v>203</v>
      </c>
      <c r="G392" s="1">
        <v>204.2</v>
      </c>
      <c r="H392" s="1">
        <v>96.92</v>
      </c>
      <c r="I392" s="1">
        <v>1</v>
      </c>
      <c r="N392" s="27">
        <v>1.9000000000000057</v>
      </c>
      <c r="O392" s="27">
        <v>207.6</v>
      </c>
      <c r="P392" s="27">
        <v>201.8</v>
      </c>
      <c r="Q392" s="27" t="s">
        <v>618</v>
      </c>
      <c r="R392" s="27" t="s">
        <v>618</v>
      </c>
      <c r="S392" s="27" t="s">
        <v>618</v>
      </c>
      <c r="T392" s="27" t="s">
        <v>618</v>
      </c>
      <c r="U392" s="27" t="s">
        <v>618</v>
      </c>
      <c r="V392" s="158">
        <v>0</v>
      </c>
      <c r="W392" s="27">
        <v>166.4</v>
      </c>
      <c r="X392" s="27">
        <v>166.4</v>
      </c>
      <c r="Y392" s="27">
        <v>0</v>
      </c>
      <c r="Z392" s="29">
        <v>97.61</v>
      </c>
      <c r="AA392" s="139">
        <v>1.1000000000000001</v>
      </c>
      <c r="AB392" s="151">
        <v>9.258317224539736E-3</v>
      </c>
      <c r="AC392" s="136" t="s">
        <v>255</v>
      </c>
      <c r="AD392" s="136">
        <v>10.199999999999999</v>
      </c>
      <c r="AE392" s="136" t="s">
        <v>618</v>
      </c>
      <c r="AF392" s="136" t="s">
        <v>618</v>
      </c>
      <c r="AG392" s="136">
        <v>0</v>
      </c>
      <c r="AH392" s="136">
        <v>81.299999999999841</v>
      </c>
      <c r="AI392" s="136">
        <v>-2.8000000000000398</v>
      </c>
      <c r="AJ392" s="127">
        <v>204.5</v>
      </c>
      <c r="AK392" s="127">
        <v>204.9</v>
      </c>
      <c r="AL392" s="127">
        <v>203</v>
      </c>
      <c r="AM392" s="127">
        <v>203.5</v>
      </c>
      <c r="AN392" s="127">
        <v>207.15</v>
      </c>
      <c r="AO392" s="127">
        <v>0.39999999999997726</v>
      </c>
      <c r="AP392" s="127" t="s">
        <v>618</v>
      </c>
      <c r="AQ392" s="14">
        <v>84.700000000000259</v>
      </c>
      <c r="AR392" s="127" t="s">
        <v>618</v>
      </c>
      <c r="AS392" s="14">
        <v>49.99999999999855</v>
      </c>
      <c r="AT392" s="1">
        <v>204</v>
      </c>
      <c r="AU392" s="1">
        <v>204.4</v>
      </c>
      <c r="AV392" s="1">
        <v>203.7</v>
      </c>
      <c r="AW392" s="1">
        <v>204.2</v>
      </c>
      <c r="AX392" s="1">
        <v>204</v>
      </c>
      <c r="AY392" s="1">
        <v>204.4</v>
      </c>
      <c r="AZ392" s="1">
        <v>203</v>
      </c>
      <c r="BA392" s="1">
        <v>203.1</v>
      </c>
      <c r="CC392" s="86">
        <v>204</v>
      </c>
      <c r="CD392" s="1">
        <v>203.8</v>
      </c>
      <c r="CE392" s="1">
        <v>1049</v>
      </c>
      <c r="CF392" s="1">
        <v>1159</v>
      </c>
      <c r="CG392" s="1">
        <v>0.90509059534081104</v>
      </c>
      <c r="CH392">
        <v>102.12350000000001</v>
      </c>
      <c r="CI392">
        <v>15078</v>
      </c>
      <c r="CJ392" s="101">
        <v>1</v>
      </c>
      <c r="CK392" s="101">
        <v>-1</v>
      </c>
      <c r="CL392" s="1" t="s">
        <v>618</v>
      </c>
      <c r="CM392" s="1">
        <v>45.299999999999926</v>
      </c>
      <c r="CN392" s="14" t="s">
        <v>618</v>
      </c>
      <c r="CO392" s="14">
        <v>59.000000000000142</v>
      </c>
    </row>
    <row r="393" spans="1:93">
      <c r="A393" s="1">
        <v>2014</v>
      </c>
      <c r="B393" s="1">
        <v>5</v>
      </c>
      <c r="C393" s="24">
        <v>41858</v>
      </c>
      <c r="D393" s="1">
        <v>202.8</v>
      </c>
      <c r="E393" s="1">
        <v>206.5</v>
      </c>
      <c r="F393" s="1">
        <v>202.3</v>
      </c>
      <c r="G393" s="1">
        <v>205.9</v>
      </c>
      <c r="H393" s="1">
        <v>97.34</v>
      </c>
      <c r="I393" s="1">
        <v>0</v>
      </c>
      <c r="N393" s="27">
        <v>4.1999999999999886</v>
      </c>
      <c r="O393" s="27">
        <v>206.1</v>
      </c>
      <c r="P393" s="27">
        <v>202.3</v>
      </c>
      <c r="Q393" s="27" t="s">
        <v>618</v>
      </c>
      <c r="R393" s="27" t="s">
        <v>254</v>
      </c>
      <c r="S393" s="27" t="s">
        <v>618</v>
      </c>
      <c r="T393" s="27">
        <v>-1.1999999999999886</v>
      </c>
      <c r="U393" s="27" t="s">
        <v>618</v>
      </c>
      <c r="V393" s="158">
        <v>-1.1999999999999886</v>
      </c>
      <c r="W393" s="27">
        <v>165.2</v>
      </c>
      <c r="X393" s="27">
        <v>166.4</v>
      </c>
      <c r="Y393" s="27">
        <v>-1.1999999999999886</v>
      </c>
      <c r="Z393" s="29">
        <v>96.84</v>
      </c>
      <c r="AA393" s="139">
        <v>2.5</v>
      </c>
      <c r="AB393" s="151">
        <v>4.7237625795850668E-3</v>
      </c>
      <c r="AC393" s="136" t="s">
        <v>255</v>
      </c>
      <c r="AD393" s="136">
        <v>10.199999999999999</v>
      </c>
      <c r="AE393" s="136">
        <v>1</v>
      </c>
      <c r="AF393" s="136" t="s">
        <v>618</v>
      </c>
      <c r="AG393" s="136">
        <v>1</v>
      </c>
      <c r="AH393" s="136">
        <v>82.299999999999841</v>
      </c>
      <c r="AI393" s="136">
        <v>-1.8000000000000398</v>
      </c>
      <c r="AJ393" s="127">
        <v>204</v>
      </c>
      <c r="AK393" s="127">
        <v>204.4</v>
      </c>
      <c r="AL393" s="127">
        <v>202.3</v>
      </c>
      <c r="AM393" s="127">
        <v>203.4</v>
      </c>
      <c r="AN393" s="127">
        <v>204.9</v>
      </c>
      <c r="AO393" s="127">
        <v>3.0999999999999943</v>
      </c>
      <c r="AP393" s="127">
        <v>0.2</v>
      </c>
      <c r="AQ393" s="14">
        <v>84.900000000000261</v>
      </c>
      <c r="AR393" s="127" t="s">
        <v>618</v>
      </c>
      <c r="AS393" s="14">
        <v>49.99999999999855</v>
      </c>
      <c r="AT393" s="1">
        <v>205.9</v>
      </c>
      <c r="AU393" s="1">
        <v>206</v>
      </c>
      <c r="AV393" s="1">
        <v>205.1</v>
      </c>
      <c r="AW393" s="1">
        <v>206</v>
      </c>
      <c r="AX393" s="1">
        <v>205.9</v>
      </c>
      <c r="AY393" s="1">
        <v>206.1</v>
      </c>
      <c r="AZ393" s="1">
        <v>205.1</v>
      </c>
      <c r="BA393" s="1">
        <v>205.5</v>
      </c>
      <c r="CC393" s="86">
        <v>205.8</v>
      </c>
      <c r="CD393" s="1">
        <v>202.7</v>
      </c>
      <c r="CE393" s="1">
        <v>986</v>
      </c>
      <c r="CF393" s="1">
        <v>828</v>
      </c>
      <c r="CG393" s="1">
        <v>1.1908212560386473</v>
      </c>
      <c r="CH393">
        <v>102.111</v>
      </c>
      <c r="CI393">
        <v>15008</v>
      </c>
      <c r="CJ393" s="101">
        <v>1</v>
      </c>
      <c r="CK393" s="101">
        <v>-1</v>
      </c>
      <c r="CL393" s="1" t="s">
        <v>618</v>
      </c>
      <c r="CM393" s="1">
        <v>45.299999999999926</v>
      </c>
      <c r="CN393" s="14" t="s">
        <v>618</v>
      </c>
      <c r="CO393" s="14">
        <v>59.000000000000142</v>
      </c>
    </row>
    <row r="394" spans="1:93">
      <c r="A394" s="1">
        <v>2014</v>
      </c>
      <c r="B394" s="1">
        <v>6</v>
      </c>
      <c r="C394" s="24">
        <v>41859</v>
      </c>
      <c r="D394" s="1">
        <v>204.9</v>
      </c>
      <c r="E394" s="1">
        <v>206</v>
      </c>
      <c r="F394" s="1">
        <v>204.4</v>
      </c>
      <c r="G394" s="1">
        <v>204.7</v>
      </c>
      <c r="H394" s="1">
        <v>97.65</v>
      </c>
      <c r="I394" s="1">
        <v>0</v>
      </c>
      <c r="N394" s="27">
        <v>1.5999999999999943</v>
      </c>
      <c r="O394" s="27">
        <v>210.1</v>
      </c>
      <c r="P394" s="27">
        <v>201.7</v>
      </c>
      <c r="Q394" s="27" t="s">
        <v>618</v>
      </c>
      <c r="R394" s="27" t="s">
        <v>618</v>
      </c>
      <c r="S394" s="27" t="s">
        <v>618</v>
      </c>
      <c r="T394" s="27" t="s">
        <v>618</v>
      </c>
      <c r="U394" s="27" t="s">
        <v>618</v>
      </c>
      <c r="V394" s="158">
        <v>0</v>
      </c>
      <c r="W394" s="27">
        <v>165.2</v>
      </c>
      <c r="X394" s="27">
        <v>166.4</v>
      </c>
      <c r="Y394" s="27">
        <v>-1.1999999999999886</v>
      </c>
      <c r="Z394" s="29">
        <v>98.07</v>
      </c>
      <c r="AA394" s="139">
        <v>1</v>
      </c>
      <c r="AB394" s="151">
        <v>4.3334709038382879E-3</v>
      </c>
      <c r="AC394" s="136" t="s">
        <v>253</v>
      </c>
      <c r="AD394" s="136">
        <v>10.199999999999999</v>
      </c>
      <c r="AE394" s="136" t="s">
        <v>618</v>
      </c>
      <c r="AF394" s="136" t="s">
        <v>618</v>
      </c>
      <c r="AG394" s="136">
        <v>0</v>
      </c>
      <c r="AH394" s="136">
        <v>82.299999999999841</v>
      </c>
      <c r="AI394" s="136">
        <v>-1.8000000000000398</v>
      </c>
      <c r="AJ394" s="127">
        <v>205.9</v>
      </c>
      <c r="AK394" s="127">
        <v>206.1</v>
      </c>
      <c r="AL394" s="127">
        <v>204.8</v>
      </c>
      <c r="AM394" s="127">
        <v>205.9</v>
      </c>
      <c r="AN394" s="127">
        <v>204.8</v>
      </c>
      <c r="AO394" s="127">
        <v>0.20000000000001705</v>
      </c>
      <c r="AP394" s="127" t="s">
        <v>618</v>
      </c>
      <c r="AQ394" s="14">
        <v>84.900000000000261</v>
      </c>
      <c r="AR394" s="127" t="s">
        <v>618</v>
      </c>
      <c r="AS394" s="14">
        <v>49.99999999999855</v>
      </c>
      <c r="AT394" s="1">
        <v>204.5</v>
      </c>
      <c r="AU394" s="1">
        <v>204.5</v>
      </c>
      <c r="AV394" s="1">
        <v>203.9</v>
      </c>
      <c r="AW394" s="1">
        <v>204.2</v>
      </c>
      <c r="AX394" s="1">
        <v>204.5</v>
      </c>
      <c r="AY394" s="1">
        <v>205.2</v>
      </c>
      <c r="AZ394" s="1">
        <v>203.9</v>
      </c>
      <c r="BA394" s="1">
        <v>205</v>
      </c>
      <c r="CC394" s="86">
        <v>204.2</v>
      </c>
      <c r="CD394" s="1">
        <v>205.7</v>
      </c>
      <c r="CE394" s="1">
        <v>1003</v>
      </c>
      <c r="CF394" s="1">
        <v>706</v>
      </c>
      <c r="CG394" s="1">
        <v>1.4206798866855523</v>
      </c>
      <c r="CH394">
        <v>102.12649999999999</v>
      </c>
      <c r="CI394">
        <v>15002</v>
      </c>
      <c r="CJ394" s="101">
        <v>1</v>
      </c>
      <c r="CK394" s="101">
        <v>-1</v>
      </c>
      <c r="CL394" s="1" t="s">
        <v>618</v>
      </c>
      <c r="CM394" s="1">
        <v>45.299999999999926</v>
      </c>
      <c r="CN394" s="14" t="s">
        <v>618</v>
      </c>
      <c r="CO394" s="14">
        <v>59.000000000000142</v>
      </c>
    </row>
    <row r="395" spans="1:93">
      <c r="A395" s="1">
        <v>2014</v>
      </c>
      <c r="B395" s="1">
        <v>2</v>
      </c>
      <c r="C395" s="24">
        <v>41862</v>
      </c>
      <c r="D395" s="1">
        <v>205.9</v>
      </c>
      <c r="E395" s="1">
        <v>206</v>
      </c>
      <c r="F395" s="1">
        <v>203.5</v>
      </c>
      <c r="G395" s="1">
        <v>204.8</v>
      </c>
      <c r="H395" s="1">
        <v>98.08</v>
      </c>
      <c r="I395" s="1">
        <v>0</v>
      </c>
      <c r="N395" s="27">
        <v>2.5</v>
      </c>
      <c r="O395" s="27">
        <v>206.3</v>
      </c>
      <c r="P395" s="27">
        <v>203.1</v>
      </c>
      <c r="Q395" s="27" t="s">
        <v>618</v>
      </c>
      <c r="R395" s="27" t="s">
        <v>618</v>
      </c>
      <c r="S395" s="27" t="s">
        <v>618</v>
      </c>
      <c r="T395" s="27" t="s">
        <v>618</v>
      </c>
      <c r="U395" s="27" t="s">
        <v>618</v>
      </c>
      <c r="V395" s="158">
        <v>0</v>
      </c>
      <c r="W395" s="27">
        <v>165.2</v>
      </c>
      <c r="X395" s="27">
        <v>166.4</v>
      </c>
      <c r="Y395" s="27">
        <v>-1.1999999999999886</v>
      </c>
      <c r="Z395" s="29">
        <v>97.86</v>
      </c>
      <c r="AA395" s="139">
        <v>1.5</v>
      </c>
      <c r="AB395" s="151">
        <v>3.1847133757962887E-3</v>
      </c>
      <c r="AC395" s="136" t="s">
        <v>253</v>
      </c>
      <c r="AD395" s="136">
        <v>10.199999999999999</v>
      </c>
      <c r="AE395" s="136" t="s">
        <v>618</v>
      </c>
      <c r="AF395" s="136">
        <v>1.2000000000000171</v>
      </c>
      <c r="AG395" s="136">
        <v>1.2000000000000171</v>
      </c>
      <c r="AH395" s="136">
        <v>83.499999999999858</v>
      </c>
      <c r="AI395" s="136">
        <v>-0.60000000000002274</v>
      </c>
      <c r="AJ395" s="127">
        <v>204.5</v>
      </c>
      <c r="AK395" s="127">
        <v>205.9</v>
      </c>
      <c r="AL395" s="127">
        <v>203.9</v>
      </c>
      <c r="AM395" s="127">
        <v>205.6</v>
      </c>
      <c r="AN395" s="127">
        <v>204.6</v>
      </c>
      <c r="AO395" s="127">
        <v>1.0999999999999943</v>
      </c>
      <c r="AP395" s="127" t="s">
        <v>618</v>
      </c>
      <c r="AQ395" s="14">
        <v>84.900000000000261</v>
      </c>
      <c r="AR395" s="127" t="s">
        <v>618</v>
      </c>
      <c r="AS395" s="14">
        <v>49.99999999999855</v>
      </c>
      <c r="AT395" s="1">
        <v>204.5</v>
      </c>
      <c r="AU395" s="1">
        <v>204.8</v>
      </c>
      <c r="AV395" s="1">
        <v>204.1</v>
      </c>
      <c r="AW395" s="1">
        <v>204.2</v>
      </c>
      <c r="AX395" s="1">
        <v>204.5</v>
      </c>
      <c r="AY395" s="1">
        <v>204.8</v>
      </c>
      <c r="AZ395" s="1">
        <v>203.7</v>
      </c>
      <c r="BA395" s="1">
        <v>204.3</v>
      </c>
      <c r="CC395" s="86">
        <v>204.1</v>
      </c>
      <c r="CD395" s="1">
        <v>205.5</v>
      </c>
      <c r="CE395" s="1">
        <v>884</v>
      </c>
      <c r="CF395" s="1">
        <v>878</v>
      </c>
      <c r="CG395" s="1">
        <v>1.0068337129840548</v>
      </c>
      <c r="CH395">
        <v>102.1825</v>
      </c>
      <c r="CI395">
        <v>15147</v>
      </c>
      <c r="CJ395" s="101">
        <v>1</v>
      </c>
      <c r="CK395" s="101">
        <v>-1</v>
      </c>
      <c r="CL395" s="1" t="s">
        <v>618</v>
      </c>
      <c r="CM395" s="1">
        <v>45.299999999999926</v>
      </c>
      <c r="CN395" s="14" t="s">
        <v>618</v>
      </c>
      <c r="CO395" s="14">
        <v>59.000000000000142</v>
      </c>
    </row>
    <row r="396" spans="1:93">
      <c r="A396" s="1">
        <v>2014</v>
      </c>
      <c r="B396" s="1">
        <v>3</v>
      </c>
      <c r="C396" s="24">
        <v>41863</v>
      </c>
      <c r="D396" s="1">
        <v>203.7</v>
      </c>
      <c r="E396" s="1">
        <v>205.4</v>
      </c>
      <c r="F396" s="1">
        <v>200.3</v>
      </c>
      <c r="G396" s="1">
        <v>201</v>
      </c>
      <c r="H396" s="1">
        <v>97.37</v>
      </c>
      <c r="I396" s="1">
        <v>1</v>
      </c>
      <c r="N396" s="27">
        <v>5.0999999999999943</v>
      </c>
      <c r="O396" s="27">
        <v>207.3</v>
      </c>
      <c r="P396" s="27">
        <v>202.3</v>
      </c>
      <c r="Q396" s="27" t="s">
        <v>618</v>
      </c>
      <c r="R396" s="27" t="s">
        <v>618</v>
      </c>
      <c r="S396" s="27" t="s">
        <v>252</v>
      </c>
      <c r="T396" s="27" t="s">
        <v>618</v>
      </c>
      <c r="U396" s="27">
        <v>3.2000000000000171</v>
      </c>
      <c r="V396" s="158">
        <v>3.2000000000000171</v>
      </c>
      <c r="W396" s="27">
        <v>168.4</v>
      </c>
      <c r="X396" s="27">
        <v>168.4</v>
      </c>
      <c r="Y396" s="27">
        <v>0</v>
      </c>
      <c r="Z396" s="29">
        <v>97.33</v>
      </c>
      <c r="AA396" s="139">
        <v>3.1</v>
      </c>
      <c r="AB396" s="151">
        <v>4.4034818228366746E-3</v>
      </c>
      <c r="AC396" s="136" t="s">
        <v>253</v>
      </c>
      <c r="AD396" s="136">
        <v>10.199999999999999</v>
      </c>
      <c r="AE396" s="136" t="s">
        <v>618</v>
      </c>
      <c r="AF396" s="136">
        <v>3.0999999999999943</v>
      </c>
      <c r="AG396" s="136">
        <v>3.0999999999999943</v>
      </c>
      <c r="AH396" s="136">
        <v>86.599999999999852</v>
      </c>
      <c r="AI396" s="136">
        <v>0</v>
      </c>
      <c r="AJ396" s="127">
        <v>204.5</v>
      </c>
      <c r="AK396" s="127">
        <v>205.4</v>
      </c>
      <c r="AL396" s="127">
        <v>203.6</v>
      </c>
      <c r="AM396" s="127">
        <v>204.2</v>
      </c>
      <c r="AN396" s="127">
        <v>204.77500000000001</v>
      </c>
      <c r="AO396" s="127">
        <v>2.6999999999999886</v>
      </c>
      <c r="AP396" s="127" t="s">
        <v>618</v>
      </c>
      <c r="AQ396" s="14">
        <v>84.900000000000261</v>
      </c>
      <c r="AR396" s="127">
        <v>4.1999999999999886</v>
      </c>
      <c r="AS396" s="14">
        <v>54.199999999998539</v>
      </c>
      <c r="AT396" s="1">
        <v>200.7</v>
      </c>
      <c r="AU396" s="1">
        <v>200.9</v>
      </c>
      <c r="AV396" s="1">
        <v>200</v>
      </c>
      <c r="AW396" s="1">
        <v>200.1</v>
      </c>
      <c r="AX396" s="1">
        <v>200.7</v>
      </c>
      <c r="AY396" s="1">
        <v>200.9</v>
      </c>
      <c r="AZ396" s="1">
        <v>200</v>
      </c>
      <c r="BA396" s="1">
        <v>200.5</v>
      </c>
      <c r="CC396" s="86">
        <v>200.5</v>
      </c>
      <c r="CD396" s="1">
        <v>204.5</v>
      </c>
      <c r="CE396" s="1">
        <v>1141</v>
      </c>
      <c r="CF396" s="1">
        <v>600</v>
      </c>
      <c r="CG396" s="1">
        <v>1.9016666666666666</v>
      </c>
      <c r="CH396">
        <v>102.254</v>
      </c>
      <c r="CI396">
        <v>15113</v>
      </c>
      <c r="CJ396" s="101">
        <v>1</v>
      </c>
      <c r="CK396" s="101">
        <v>-1</v>
      </c>
      <c r="CL396" s="1" t="s">
        <v>618</v>
      </c>
      <c r="CM396" s="1">
        <v>45.299999999999926</v>
      </c>
      <c r="CN396" s="14" t="s">
        <v>618</v>
      </c>
      <c r="CO396" s="14">
        <v>59.000000000000142</v>
      </c>
    </row>
    <row r="397" spans="1:93">
      <c r="A397" s="1">
        <v>2014</v>
      </c>
      <c r="B397" s="1">
        <v>4</v>
      </c>
      <c r="C397" s="24">
        <v>41864</v>
      </c>
      <c r="D397" s="1">
        <v>199.1</v>
      </c>
      <c r="E397" s="1">
        <v>199.8</v>
      </c>
      <c r="F397" s="1">
        <v>196.6</v>
      </c>
      <c r="G397" s="1">
        <v>198.1</v>
      </c>
      <c r="H397" s="1">
        <v>97.59</v>
      </c>
      <c r="I397" s="1">
        <v>1</v>
      </c>
      <c r="N397" s="27">
        <v>3.2000000000000171</v>
      </c>
      <c r="O397" s="27">
        <v>206.1</v>
      </c>
      <c r="P397" s="27">
        <v>195.9</v>
      </c>
      <c r="Q397" s="27" t="s">
        <v>618</v>
      </c>
      <c r="R397" s="27" t="s">
        <v>618</v>
      </c>
      <c r="S397" s="27" t="s">
        <v>618</v>
      </c>
      <c r="T397" s="27" t="s">
        <v>618</v>
      </c>
      <c r="U397" s="27" t="s">
        <v>618</v>
      </c>
      <c r="V397" s="158">
        <v>0</v>
      </c>
      <c r="W397" s="27">
        <v>168.4</v>
      </c>
      <c r="X397" s="27">
        <v>168.4</v>
      </c>
      <c r="Y397" s="27">
        <v>0</v>
      </c>
      <c r="Z397" s="29">
        <v>97.32</v>
      </c>
      <c r="AA397" s="139">
        <v>1.9</v>
      </c>
      <c r="AB397" s="151">
        <v>7.2389885807503385E-3</v>
      </c>
      <c r="AC397" s="136" t="s">
        <v>255</v>
      </c>
      <c r="AD397" s="136">
        <v>10</v>
      </c>
      <c r="AE397" s="136" t="s">
        <v>618</v>
      </c>
      <c r="AF397" s="136" t="s">
        <v>618</v>
      </c>
      <c r="AG397" s="136">
        <v>0</v>
      </c>
      <c r="AH397" s="136">
        <v>86.599999999999852</v>
      </c>
      <c r="AI397" s="136">
        <v>0</v>
      </c>
      <c r="AJ397" s="127">
        <v>200.7</v>
      </c>
      <c r="AK397" s="127">
        <v>200.9</v>
      </c>
      <c r="AL397" s="127">
        <v>196.6</v>
      </c>
      <c r="AM397" s="127">
        <v>198.4</v>
      </c>
      <c r="AN397" s="127">
        <v>203.52500000000001</v>
      </c>
      <c r="AO397" s="127">
        <v>1</v>
      </c>
      <c r="AP397" s="127" t="s">
        <v>618</v>
      </c>
      <c r="AQ397" s="14">
        <v>84.900000000000261</v>
      </c>
      <c r="AR397" s="127" t="s">
        <v>618</v>
      </c>
      <c r="AS397" s="14">
        <v>54.199999999998539</v>
      </c>
      <c r="AT397" s="1">
        <v>198.2</v>
      </c>
      <c r="AU397" s="1">
        <v>199.2</v>
      </c>
      <c r="AV397" s="1">
        <v>198</v>
      </c>
      <c r="AW397" s="1">
        <v>199</v>
      </c>
      <c r="AX397" s="1">
        <v>198.2</v>
      </c>
      <c r="AY397" s="1">
        <v>199.5</v>
      </c>
      <c r="AZ397" s="1">
        <v>198</v>
      </c>
      <c r="BA397" s="1">
        <v>198.7</v>
      </c>
      <c r="CC397" s="86">
        <v>198.1</v>
      </c>
      <c r="CD397" s="1">
        <v>198.1</v>
      </c>
      <c r="CE397" s="1">
        <v>800</v>
      </c>
      <c r="CF397" s="1">
        <v>857</v>
      </c>
      <c r="CG397" s="1">
        <v>0.93348891481913654</v>
      </c>
      <c r="CH397">
        <v>102.42400000000001</v>
      </c>
      <c r="CI397">
        <v>15304</v>
      </c>
      <c r="CJ397" s="101">
        <v>1</v>
      </c>
      <c r="CK397" s="101">
        <v>1</v>
      </c>
      <c r="CL397" s="1" t="s">
        <v>618</v>
      </c>
      <c r="CM397" s="1">
        <v>45.299999999999926</v>
      </c>
      <c r="CN397" s="14" t="s">
        <v>618</v>
      </c>
      <c r="CO397" s="14">
        <v>59.000000000000142</v>
      </c>
    </row>
    <row r="398" spans="1:93">
      <c r="A398" s="1">
        <v>2014</v>
      </c>
      <c r="B398" s="1">
        <v>5</v>
      </c>
      <c r="C398" s="24">
        <v>41865</v>
      </c>
      <c r="D398" s="1">
        <v>199.1</v>
      </c>
      <c r="E398" s="1">
        <v>199.9</v>
      </c>
      <c r="F398" s="1">
        <v>196.2</v>
      </c>
      <c r="G398" s="1">
        <v>197.5</v>
      </c>
      <c r="H398" s="1">
        <v>95.58</v>
      </c>
      <c r="I398" s="1">
        <v>1</v>
      </c>
      <c r="N398" s="27">
        <v>3.7000000000000171</v>
      </c>
      <c r="O398" s="27">
        <v>201.3</v>
      </c>
      <c r="P398" s="27">
        <v>194.9</v>
      </c>
      <c r="Q398" s="27" t="s">
        <v>618</v>
      </c>
      <c r="R398" s="27" t="s">
        <v>618</v>
      </c>
      <c r="S398" s="27" t="s">
        <v>618</v>
      </c>
      <c r="T398" s="27" t="s">
        <v>618</v>
      </c>
      <c r="U398" s="27" t="s">
        <v>618</v>
      </c>
      <c r="V398" s="158">
        <v>0</v>
      </c>
      <c r="W398" s="27">
        <v>168.4</v>
      </c>
      <c r="X398" s="27">
        <v>168.4</v>
      </c>
      <c r="Y398" s="27">
        <v>0</v>
      </c>
      <c r="Z398" s="29">
        <v>97.3</v>
      </c>
      <c r="AA398" s="139">
        <v>2.2000000000000002</v>
      </c>
      <c r="AB398" s="151">
        <v>2.2594228201704425E-3</v>
      </c>
      <c r="AC398" s="136">
        <v>0</v>
      </c>
      <c r="AD398" s="136">
        <v>9.9</v>
      </c>
      <c r="AE398" s="136" t="s">
        <v>618</v>
      </c>
      <c r="AF398" s="136" t="s">
        <v>618</v>
      </c>
      <c r="AG398" s="136">
        <v>0</v>
      </c>
      <c r="AH398" s="136">
        <v>86.599999999999852</v>
      </c>
      <c r="AI398" s="136">
        <v>0</v>
      </c>
      <c r="AJ398" s="127">
        <v>198.2</v>
      </c>
      <c r="AK398" s="127">
        <v>199.9</v>
      </c>
      <c r="AL398" s="127">
        <v>198</v>
      </c>
      <c r="AM398" s="127">
        <v>198.9</v>
      </c>
      <c r="AN398" s="127">
        <v>201.77500000000001</v>
      </c>
      <c r="AO398" s="127">
        <v>1.5999999999999943</v>
      </c>
      <c r="AP398" s="127" t="s">
        <v>618</v>
      </c>
      <c r="AQ398" s="14">
        <v>84.900000000000261</v>
      </c>
      <c r="AR398" s="127">
        <v>1.1999999999999886</v>
      </c>
      <c r="AS398" s="14">
        <v>55.399999999998528</v>
      </c>
      <c r="AT398" s="1">
        <v>197.8</v>
      </c>
      <c r="AU398" s="1">
        <v>198.5</v>
      </c>
      <c r="AV398" s="1">
        <v>197.5</v>
      </c>
      <c r="AW398" s="1">
        <v>197.5</v>
      </c>
      <c r="AX398" s="1">
        <v>197.8</v>
      </c>
      <c r="AY398" s="1">
        <v>198.5</v>
      </c>
      <c r="AZ398" s="1">
        <v>197.3</v>
      </c>
      <c r="BA398" s="1">
        <v>197.4</v>
      </c>
      <c r="CC398" s="86">
        <v>197.5</v>
      </c>
      <c r="CD398" s="1">
        <v>199.8</v>
      </c>
      <c r="CE398" s="1">
        <v>877</v>
      </c>
      <c r="CF398" s="1">
        <v>684</v>
      </c>
      <c r="CG398" s="1">
        <v>1.2821637426900585</v>
      </c>
      <c r="CH398">
        <v>102.46599999999999</v>
      </c>
      <c r="CI398">
        <v>15332</v>
      </c>
      <c r="CJ398" s="101">
        <v>1</v>
      </c>
      <c r="CK398" s="101">
        <v>1</v>
      </c>
      <c r="CL398" s="1">
        <v>-1.3000000000000114</v>
      </c>
      <c r="CM398" s="1">
        <v>43.999999999999915</v>
      </c>
      <c r="CN398" s="14">
        <v>1.2999999999999829</v>
      </c>
      <c r="CO398" s="14">
        <v>60.300000000000125</v>
      </c>
    </row>
    <row r="399" spans="1:93">
      <c r="A399" s="1">
        <v>2014</v>
      </c>
      <c r="B399" s="1">
        <v>6</v>
      </c>
      <c r="C399" s="24">
        <v>41866</v>
      </c>
      <c r="D399" s="1">
        <v>196.5</v>
      </c>
      <c r="E399" s="1">
        <v>197.9</v>
      </c>
      <c r="F399" s="1">
        <v>196</v>
      </c>
      <c r="G399" s="1">
        <v>196.8</v>
      </c>
      <c r="H399" s="1">
        <v>97.35</v>
      </c>
      <c r="I399" s="1">
        <v>1</v>
      </c>
      <c r="N399" s="27">
        <v>1.9000000000000057</v>
      </c>
      <c r="O399" s="27">
        <v>201.2</v>
      </c>
      <c r="P399" s="27">
        <v>193.8</v>
      </c>
      <c r="Q399" s="27" t="s">
        <v>618</v>
      </c>
      <c r="R399" s="27" t="s">
        <v>618</v>
      </c>
      <c r="S399" s="27" t="s">
        <v>618</v>
      </c>
      <c r="T399" s="27" t="s">
        <v>618</v>
      </c>
      <c r="U399" s="27" t="s">
        <v>618</v>
      </c>
      <c r="V399" s="158">
        <v>0</v>
      </c>
      <c r="W399" s="27">
        <v>168.4</v>
      </c>
      <c r="X399" s="27">
        <v>168.4</v>
      </c>
      <c r="Y399" s="27">
        <v>0</v>
      </c>
      <c r="Z399" s="29">
        <v>95.43</v>
      </c>
      <c r="AA399" s="139">
        <v>1.1000000000000001</v>
      </c>
      <c r="AB399" s="151">
        <v>2.0596372579157807E-2</v>
      </c>
      <c r="AC399" s="136" t="s">
        <v>255</v>
      </c>
      <c r="AD399" s="136">
        <v>9.8000000000000007</v>
      </c>
      <c r="AE399" s="136" t="s">
        <v>618</v>
      </c>
      <c r="AF399" s="136" t="s">
        <v>618</v>
      </c>
      <c r="AG399" s="136">
        <v>0</v>
      </c>
      <c r="AH399" s="136">
        <v>86.599999999999852</v>
      </c>
      <c r="AI399" s="136">
        <v>0</v>
      </c>
      <c r="AJ399" s="127">
        <v>197.8</v>
      </c>
      <c r="AK399" s="127">
        <v>198.5</v>
      </c>
      <c r="AL399" s="127">
        <v>196.1</v>
      </c>
      <c r="AM399" s="127">
        <v>196.4</v>
      </c>
      <c r="AN399" s="127">
        <v>199.47499999999999</v>
      </c>
      <c r="AO399" s="127">
        <v>0.30000000000001137</v>
      </c>
      <c r="AP399" s="127" t="s">
        <v>618</v>
      </c>
      <c r="AQ399" s="14">
        <v>84.900000000000261</v>
      </c>
      <c r="AR399" s="127" t="s">
        <v>618</v>
      </c>
      <c r="AS399" s="14">
        <v>55.399999999998528</v>
      </c>
      <c r="AT399" s="1">
        <v>196.1</v>
      </c>
      <c r="AU399" s="1">
        <v>196.4</v>
      </c>
      <c r="AV399" s="1">
        <v>195.5</v>
      </c>
      <c r="AW399" s="1">
        <v>196.4</v>
      </c>
      <c r="AX399" s="1">
        <v>196.1</v>
      </c>
      <c r="AY399" s="1">
        <v>196.9</v>
      </c>
      <c r="AZ399" s="1">
        <v>195.5</v>
      </c>
      <c r="BA399" s="1">
        <v>196.7</v>
      </c>
      <c r="CC399" s="86">
        <v>195.9</v>
      </c>
      <c r="CD399" s="1">
        <v>196.9</v>
      </c>
      <c r="CE399" s="1">
        <v>818</v>
      </c>
      <c r="CF399" s="1">
        <v>844</v>
      </c>
      <c r="CG399" s="1">
        <v>0.96919431279620849</v>
      </c>
      <c r="CH399">
        <v>102.378</v>
      </c>
      <c r="CI399">
        <v>15308</v>
      </c>
      <c r="CJ399" s="101">
        <v>1</v>
      </c>
      <c r="CK399" s="101">
        <v>1</v>
      </c>
      <c r="CL399" s="1">
        <v>0.20000000000001705</v>
      </c>
      <c r="CM399" s="1">
        <v>44.199999999999932</v>
      </c>
      <c r="CN399" s="14">
        <v>0.40000000000000568</v>
      </c>
      <c r="CO399" s="14">
        <v>60.700000000000131</v>
      </c>
    </row>
    <row r="400" spans="1:93">
      <c r="A400" s="1">
        <v>2014</v>
      </c>
      <c r="B400" s="1">
        <v>2</v>
      </c>
      <c r="C400" s="24">
        <v>41869</v>
      </c>
      <c r="D400" s="1">
        <v>196.3</v>
      </c>
      <c r="E400" s="1">
        <v>198.2</v>
      </c>
      <c r="F400" s="1">
        <v>195</v>
      </c>
      <c r="G400" s="1">
        <v>197.7</v>
      </c>
      <c r="H400" s="1">
        <v>96.41</v>
      </c>
      <c r="I400" s="1">
        <v>1</v>
      </c>
      <c r="N400" s="27">
        <v>3.1999999999999886</v>
      </c>
      <c r="O400" s="27">
        <v>198.7</v>
      </c>
      <c r="P400" s="27">
        <v>194.9</v>
      </c>
      <c r="Q400" s="27" t="s">
        <v>618</v>
      </c>
      <c r="R400" s="27" t="s">
        <v>618</v>
      </c>
      <c r="S400" s="27" t="s">
        <v>618</v>
      </c>
      <c r="T400" s="27" t="s">
        <v>618</v>
      </c>
      <c r="U400" s="27" t="s">
        <v>618</v>
      </c>
      <c r="V400" s="158">
        <v>0</v>
      </c>
      <c r="W400" s="27">
        <v>168.4</v>
      </c>
      <c r="X400" s="27">
        <v>168.4</v>
      </c>
      <c r="Y400" s="27">
        <v>0</v>
      </c>
      <c r="Z400" s="29">
        <v>96.57</v>
      </c>
      <c r="AA400" s="139">
        <v>1.9</v>
      </c>
      <c r="AB400" s="151">
        <v>1.8518518518518379E-2</v>
      </c>
      <c r="AC400" s="136" t="s">
        <v>253</v>
      </c>
      <c r="AD400" s="136">
        <v>9.8000000000000007</v>
      </c>
      <c r="AE400" s="136" t="s">
        <v>618</v>
      </c>
      <c r="AF400" s="136">
        <v>-2.1999999999999886</v>
      </c>
      <c r="AG400" s="136">
        <v>-2.1999999999999886</v>
      </c>
      <c r="AH400" s="136">
        <v>84.399999999999864</v>
      </c>
      <c r="AI400" s="136">
        <v>-2.1999999999999886</v>
      </c>
      <c r="AJ400" s="127">
        <v>196.1</v>
      </c>
      <c r="AK400" s="127">
        <v>196.9</v>
      </c>
      <c r="AL400" s="127">
        <v>195.5</v>
      </c>
      <c r="AM400" s="127">
        <v>195.7</v>
      </c>
      <c r="AN400" s="127">
        <v>197.35</v>
      </c>
      <c r="AO400" s="127">
        <v>1.3999999999999773</v>
      </c>
      <c r="AP400" s="127">
        <v>0.2</v>
      </c>
      <c r="AQ400" s="14">
        <v>85.100000000000264</v>
      </c>
      <c r="AR400" s="127">
        <v>-2.2000000000000171</v>
      </c>
      <c r="AS400" s="14">
        <v>53.199999999998511</v>
      </c>
      <c r="AT400" s="1">
        <v>197.4</v>
      </c>
      <c r="AU400" s="1">
        <v>197.4</v>
      </c>
      <c r="AV400" s="1">
        <v>196.8</v>
      </c>
      <c r="AW400" s="1">
        <v>197.2</v>
      </c>
      <c r="AX400" s="1">
        <v>197.4</v>
      </c>
      <c r="AY400" s="1">
        <v>197.6</v>
      </c>
      <c r="AZ400" s="1">
        <v>196.8</v>
      </c>
      <c r="BA400" s="1">
        <v>197.2</v>
      </c>
      <c r="CC400" s="86">
        <v>197.2</v>
      </c>
      <c r="CD400" s="1">
        <v>196.2</v>
      </c>
      <c r="CE400" s="1">
        <v>759</v>
      </c>
      <c r="CF400" s="1">
        <v>1057</v>
      </c>
      <c r="CG400" s="1">
        <v>0.71807000946073796</v>
      </c>
      <c r="CH400">
        <v>102.5685</v>
      </c>
      <c r="CI400">
        <v>15423</v>
      </c>
      <c r="CJ400" s="101">
        <v>1</v>
      </c>
      <c r="CK400" s="101">
        <v>1</v>
      </c>
      <c r="CL400" s="1">
        <v>0</v>
      </c>
      <c r="CM400" s="1">
        <v>44.199999999999932</v>
      </c>
      <c r="CN400" s="14" t="s">
        <v>618</v>
      </c>
      <c r="CO400" s="14">
        <v>60.700000000000131</v>
      </c>
    </row>
    <row r="401" spans="1:93">
      <c r="A401" s="1">
        <v>2014</v>
      </c>
      <c r="B401" s="1">
        <v>3</v>
      </c>
      <c r="C401" s="24">
        <v>41870</v>
      </c>
      <c r="D401" s="1">
        <v>197.4</v>
      </c>
      <c r="E401" s="1">
        <v>199</v>
      </c>
      <c r="F401" s="1">
        <v>196.9</v>
      </c>
      <c r="G401" s="1">
        <v>198.1</v>
      </c>
      <c r="H401" s="1">
        <v>92.86</v>
      </c>
      <c r="I401" s="1">
        <v>1</v>
      </c>
      <c r="N401" s="27">
        <v>2.0999999999999943</v>
      </c>
      <c r="O401" s="27">
        <v>200.9</v>
      </c>
      <c r="P401" s="27">
        <v>194.5</v>
      </c>
      <c r="Q401" s="27" t="s">
        <v>618</v>
      </c>
      <c r="R401" s="27" t="s">
        <v>618</v>
      </c>
      <c r="S401" s="27" t="s">
        <v>618</v>
      </c>
      <c r="T401" s="27" t="s">
        <v>618</v>
      </c>
      <c r="U401" s="27" t="s">
        <v>618</v>
      </c>
      <c r="V401" s="158">
        <v>0</v>
      </c>
      <c r="W401" s="27">
        <v>168.4</v>
      </c>
      <c r="X401" s="27">
        <v>168.4</v>
      </c>
      <c r="Y401" s="27">
        <v>0</v>
      </c>
      <c r="Z401" s="29">
        <v>94.1</v>
      </c>
      <c r="AA401" s="139">
        <v>1.3</v>
      </c>
      <c r="AB401" s="151">
        <v>9.6558808423214959E-3</v>
      </c>
      <c r="AC401" s="136" t="s">
        <v>255</v>
      </c>
      <c r="AD401" s="136">
        <v>9.8000000000000007</v>
      </c>
      <c r="AE401" s="136" t="s">
        <v>618</v>
      </c>
      <c r="AF401" s="136" t="s">
        <v>618</v>
      </c>
      <c r="AG401" s="136">
        <v>0</v>
      </c>
      <c r="AH401" s="136">
        <v>84.399999999999864</v>
      </c>
      <c r="AI401" s="136">
        <v>-2.1999999999999886</v>
      </c>
      <c r="AJ401" s="127">
        <v>197.4</v>
      </c>
      <c r="AK401" s="127">
        <v>197.6</v>
      </c>
      <c r="AL401" s="127">
        <v>196.8</v>
      </c>
      <c r="AM401" s="127">
        <v>197.3</v>
      </c>
      <c r="AN401" s="127">
        <v>197.07499999999999</v>
      </c>
      <c r="AO401" s="127">
        <v>0.69999999999998863</v>
      </c>
      <c r="AP401" s="127">
        <v>1.1379786002407855E-14</v>
      </c>
      <c r="AQ401" s="14">
        <v>85.100000000000279</v>
      </c>
      <c r="AR401" s="127" t="s">
        <v>618</v>
      </c>
      <c r="AS401" s="14">
        <v>53.199999999998511</v>
      </c>
      <c r="AT401" s="1">
        <v>198.2</v>
      </c>
      <c r="AU401" s="1">
        <v>198.9</v>
      </c>
      <c r="AV401" s="1">
        <v>198.2</v>
      </c>
      <c r="AW401" s="1">
        <v>198.7</v>
      </c>
      <c r="AX401" s="1">
        <v>198.2</v>
      </c>
      <c r="AY401" s="1">
        <v>199.3</v>
      </c>
      <c r="AZ401" s="1">
        <v>198.2</v>
      </c>
      <c r="BA401" s="1">
        <v>198.8</v>
      </c>
      <c r="CC401" s="86">
        <v>198.2</v>
      </c>
      <c r="CD401" s="1">
        <v>197.2</v>
      </c>
      <c r="CE401" s="1">
        <v>1152</v>
      </c>
      <c r="CF401" s="1">
        <v>823</v>
      </c>
      <c r="CG401" s="1">
        <v>1.399756986634265</v>
      </c>
      <c r="CH401">
        <v>102.9145</v>
      </c>
      <c r="CI401">
        <v>15497</v>
      </c>
      <c r="CJ401" s="101">
        <v>1</v>
      </c>
      <c r="CK401" s="101">
        <v>1</v>
      </c>
      <c r="CL401" s="1">
        <v>-0.29999999999998295</v>
      </c>
      <c r="CM401" s="1">
        <v>43.899999999999949</v>
      </c>
      <c r="CN401" s="14">
        <v>-0.79999999999998295</v>
      </c>
      <c r="CO401" s="14">
        <v>59.900000000000148</v>
      </c>
    </row>
    <row r="402" spans="1:93">
      <c r="A402" s="1">
        <v>2014</v>
      </c>
      <c r="B402" s="1">
        <v>4</v>
      </c>
      <c r="C402" s="24">
        <v>41871</v>
      </c>
      <c r="D402" s="1">
        <v>197.9</v>
      </c>
      <c r="E402" s="1">
        <v>199.9</v>
      </c>
      <c r="F402" s="1">
        <v>197</v>
      </c>
      <c r="G402" s="1">
        <v>199.4</v>
      </c>
      <c r="H402" s="1">
        <v>93.45</v>
      </c>
      <c r="I402" s="1">
        <v>1</v>
      </c>
      <c r="N402" s="27">
        <v>2.9000000000000057</v>
      </c>
      <c r="O402" s="27">
        <v>200.2</v>
      </c>
      <c r="P402" s="27">
        <v>196</v>
      </c>
      <c r="Q402" s="27" t="s">
        <v>618</v>
      </c>
      <c r="R402" s="27" t="s">
        <v>618</v>
      </c>
      <c r="S402" s="27" t="s">
        <v>618</v>
      </c>
      <c r="T402" s="27" t="s">
        <v>618</v>
      </c>
      <c r="U402" s="27" t="s">
        <v>618</v>
      </c>
      <c r="V402" s="158">
        <v>0</v>
      </c>
      <c r="W402" s="27">
        <v>168.4</v>
      </c>
      <c r="X402" s="27">
        <v>168.4</v>
      </c>
      <c r="Y402" s="27">
        <v>0</v>
      </c>
      <c r="Z402" s="29">
        <v>93.04</v>
      </c>
      <c r="AA402" s="139">
        <v>1.7</v>
      </c>
      <c r="AB402" s="151">
        <v>3.6821906441240504E-2</v>
      </c>
      <c r="AC402" s="136" t="s">
        <v>255</v>
      </c>
      <c r="AD402" s="136">
        <v>9.9</v>
      </c>
      <c r="AE402" s="136">
        <v>2.9999999999999716</v>
      </c>
      <c r="AF402" s="136" t="s">
        <v>618</v>
      </c>
      <c r="AG402" s="136">
        <v>2.9999999999999716</v>
      </c>
      <c r="AH402" s="136">
        <v>87.399999999999835</v>
      </c>
      <c r="AI402" s="136">
        <v>0</v>
      </c>
      <c r="AJ402" s="127">
        <v>198.2</v>
      </c>
      <c r="AK402" s="127">
        <v>199.3</v>
      </c>
      <c r="AL402" s="127">
        <v>197.7</v>
      </c>
      <c r="AM402" s="127">
        <v>199.3</v>
      </c>
      <c r="AN402" s="127">
        <v>197.17500000000001</v>
      </c>
      <c r="AO402" s="127">
        <v>1.5</v>
      </c>
      <c r="AP402" s="127">
        <v>2.5999999999999774</v>
      </c>
      <c r="AQ402" s="14">
        <v>87.700000000000259</v>
      </c>
      <c r="AR402" s="127" t="s">
        <v>618</v>
      </c>
      <c r="AS402" s="14">
        <v>53.199999999998511</v>
      </c>
      <c r="AT402" s="1">
        <v>199.4</v>
      </c>
      <c r="AU402" s="1">
        <v>202.2</v>
      </c>
      <c r="AV402" s="1">
        <v>199.3</v>
      </c>
      <c r="AW402" s="1">
        <v>201.7</v>
      </c>
      <c r="AX402" s="1">
        <v>199.4</v>
      </c>
      <c r="AY402" s="1">
        <v>202.2</v>
      </c>
      <c r="AZ402" s="1">
        <v>199.3</v>
      </c>
      <c r="BA402" s="1">
        <v>201.9</v>
      </c>
      <c r="CC402" s="86">
        <v>199.3</v>
      </c>
      <c r="CD402" s="1">
        <v>198.8</v>
      </c>
      <c r="CE402" s="1">
        <v>1031</v>
      </c>
      <c r="CF402" s="1">
        <v>1298</v>
      </c>
      <c r="CG402" s="1">
        <v>0.79429892141756553</v>
      </c>
      <c r="CH402">
        <v>103.727</v>
      </c>
      <c r="CI402">
        <v>15552</v>
      </c>
      <c r="CJ402" s="101">
        <v>1</v>
      </c>
      <c r="CK402" s="101">
        <v>1</v>
      </c>
      <c r="CL402" s="1">
        <v>2.7999999999999829</v>
      </c>
      <c r="CM402" s="1">
        <v>46.699999999999932</v>
      </c>
      <c r="CN402" s="14">
        <v>-1.5</v>
      </c>
      <c r="CO402" s="14">
        <v>58.400000000000148</v>
      </c>
    </row>
    <row r="403" spans="1:93">
      <c r="A403" s="1">
        <v>2014</v>
      </c>
      <c r="B403" s="1">
        <v>5</v>
      </c>
      <c r="C403" s="24">
        <v>41872</v>
      </c>
      <c r="D403" s="1">
        <v>202.2</v>
      </c>
      <c r="E403" s="1">
        <v>203.7</v>
      </c>
      <c r="F403" s="1">
        <v>201.1</v>
      </c>
      <c r="G403" s="1">
        <v>201.7</v>
      </c>
      <c r="H403" s="1">
        <v>93.96</v>
      </c>
      <c r="I403" s="1">
        <v>1</v>
      </c>
      <c r="N403" s="27">
        <v>2.5999999999999943</v>
      </c>
      <c r="O403" s="27">
        <v>202.3</v>
      </c>
      <c r="P403" s="27">
        <v>196.5</v>
      </c>
      <c r="Q403" s="27" t="s">
        <v>618</v>
      </c>
      <c r="R403" s="27" t="s">
        <v>618</v>
      </c>
      <c r="S403" s="27" t="s">
        <v>618</v>
      </c>
      <c r="T403" s="27" t="s">
        <v>618</v>
      </c>
      <c r="U403" s="27" t="s">
        <v>618</v>
      </c>
      <c r="V403" s="158">
        <v>0</v>
      </c>
      <c r="W403" s="27">
        <v>168.4</v>
      </c>
      <c r="X403" s="27">
        <v>168.4</v>
      </c>
      <c r="Y403" s="27">
        <v>0</v>
      </c>
      <c r="Z403" s="29">
        <v>93</v>
      </c>
      <c r="AA403" s="139">
        <v>1.6</v>
      </c>
      <c r="AB403" s="151">
        <v>6.3536506569028539E-3</v>
      </c>
      <c r="AC403" s="136" t="s">
        <v>253</v>
      </c>
      <c r="AD403" s="136">
        <v>9.9</v>
      </c>
      <c r="AE403" s="136" t="s">
        <v>618</v>
      </c>
      <c r="AF403" s="136" t="s">
        <v>618</v>
      </c>
      <c r="AG403" s="136">
        <v>0</v>
      </c>
      <c r="AH403" s="136">
        <v>87.399999999999835</v>
      </c>
      <c r="AI403" s="136">
        <v>0</v>
      </c>
      <c r="AJ403" s="127">
        <v>199.4</v>
      </c>
      <c r="AK403" s="127">
        <v>203.7</v>
      </c>
      <c r="AL403" s="127">
        <v>199.3</v>
      </c>
      <c r="AM403" s="127">
        <v>202</v>
      </c>
      <c r="AN403" s="127">
        <v>198.57499999999999</v>
      </c>
      <c r="AO403" s="127">
        <v>0.5</v>
      </c>
      <c r="AP403" s="127" t="s">
        <v>618</v>
      </c>
      <c r="AQ403" s="14">
        <v>87.700000000000259</v>
      </c>
      <c r="AR403" s="127" t="s">
        <v>618</v>
      </c>
      <c r="AS403" s="14">
        <v>53.199999999998511</v>
      </c>
      <c r="AT403" s="1">
        <v>201.6</v>
      </c>
      <c r="AU403" s="1">
        <v>201.7</v>
      </c>
      <c r="AV403" s="1">
        <v>200.7</v>
      </c>
      <c r="AW403" s="1">
        <v>201.1</v>
      </c>
      <c r="AX403" s="1">
        <v>201.6</v>
      </c>
      <c r="AY403" s="1">
        <v>201.7</v>
      </c>
      <c r="AZ403" s="1">
        <v>200.3</v>
      </c>
      <c r="BA403" s="1">
        <v>200.8</v>
      </c>
      <c r="CC403" s="86">
        <v>201.5</v>
      </c>
      <c r="CD403" s="1">
        <v>203.1</v>
      </c>
      <c r="CE403" s="1">
        <v>1544</v>
      </c>
      <c r="CF403" s="1">
        <v>782</v>
      </c>
      <c r="CG403" s="1">
        <v>1.9744245524296675</v>
      </c>
      <c r="CH403">
        <v>103.845</v>
      </c>
      <c r="CI403">
        <v>15643</v>
      </c>
      <c r="CJ403" s="101">
        <v>1</v>
      </c>
      <c r="CK403" s="101">
        <v>1</v>
      </c>
      <c r="CL403" s="1">
        <v>-0.40000000000000568</v>
      </c>
      <c r="CM403" s="1">
        <v>46.299999999999926</v>
      </c>
      <c r="CN403" s="14">
        <v>0.59999999999999432</v>
      </c>
      <c r="CO403" s="14">
        <v>59.000000000000142</v>
      </c>
    </row>
    <row r="404" spans="1:93">
      <c r="A404" s="1">
        <v>2014</v>
      </c>
      <c r="B404" s="1">
        <v>6</v>
      </c>
      <c r="C404" s="24">
        <v>41873</v>
      </c>
      <c r="D404" s="1">
        <v>201.2</v>
      </c>
      <c r="E404" s="1">
        <v>203.6</v>
      </c>
      <c r="F404" s="1">
        <v>201</v>
      </c>
      <c r="G404" s="1">
        <v>202.2</v>
      </c>
      <c r="H404" s="1">
        <v>93.44</v>
      </c>
      <c r="I404" s="1">
        <v>1</v>
      </c>
      <c r="N404" s="27">
        <v>2.5999999999999943</v>
      </c>
      <c r="O404" s="27">
        <v>204.3</v>
      </c>
      <c r="P404" s="27">
        <v>199.1</v>
      </c>
      <c r="Q404" s="27" t="s">
        <v>618</v>
      </c>
      <c r="R404" s="27" t="s">
        <v>618</v>
      </c>
      <c r="S404" s="27" t="s">
        <v>618</v>
      </c>
      <c r="T404" s="27" t="s">
        <v>618</v>
      </c>
      <c r="U404" s="27" t="s">
        <v>618</v>
      </c>
      <c r="V404" s="158">
        <v>0</v>
      </c>
      <c r="W404" s="27">
        <v>168.4</v>
      </c>
      <c r="X404" s="27">
        <v>168.4</v>
      </c>
      <c r="Y404" s="27">
        <v>0</v>
      </c>
      <c r="Z404" s="29">
        <v>93.63</v>
      </c>
      <c r="AA404" s="139">
        <v>1.6</v>
      </c>
      <c r="AB404" s="151">
        <v>5.4574638844300249E-3</v>
      </c>
      <c r="AC404" s="136" t="s">
        <v>253</v>
      </c>
      <c r="AD404" s="136">
        <v>10</v>
      </c>
      <c r="AE404" s="136" t="s">
        <v>618</v>
      </c>
      <c r="AF404" s="136" t="s">
        <v>618</v>
      </c>
      <c r="AG404" s="136">
        <v>0</v>
      </c>
      <c r="AH404" s="136">
        <v>87.399999999999835</v>
      </c>
      <c r="AI404" s="136">
        <v>0</v>
      </c>
      <c r="AJ404" s="127">
        <v>201.6</v>
      </c>
      <c r="AK404" s="127">
        <v>201.7</v>
      </c>
      <c r="AL404" s="127">
        <v>200.3</v>
      </c>
      <c r="AM404" s="127">
        <v>201.2</v>
      </c>
      <c r="AN404" s="127">
        <v>199.95</v>
      </c>
      <c r="AO404" s="127">
        <v>1</v>
      </c>
      <c r="AP404" s="127">
        <v>1.3000000000000227</v>
      </c>
      <c r="AQ404" s="14">
        <v>89.000000000000284</v>
      </c>
      <c r="AR404" s="127" t="s">
        <v>618</v>
      </c>
      <c r="AS404" s="14">
        <v>53.199999999998511</v>
      </c>
      <c r="AT404" s="1">
        <v>202.7</v>
      </c>
      <c r="AU404" s="1">
        <v>203.3</v>
      </c>
      <c r="AV404" s="1">
        <v>202.2</v>
      </c>
      <c r="AW404" s="1">
        <v>202.9</v>
      </c>
      <c r="AX404" s="1">
        <v>202.7</v>
      </c>
      <c r="AY404" s="1">
        <v>203.3</v>
      </c>
      <c r="AZ404" s="1">
        <v>201.9</v>
      </c>
      <c r="BA404" s="1">
        <v>202.7</v>
      </c>
      <c r="CC404" s="86">
        <v>202.3</v>
      </c>
      <c r="CD404" s="1">
        <v>201.3</v>
      </c>
      <c r="CE404" s="1">
        <v>1022</v>
      </c>
      <c r="CF404" s="1">
        <v>767</v>
      </c>
      <c r="CG404" s="1">
        <v>1.3324641460234681</v>
      </c>
      <c r="CH404">
        <v>104.26649999999999</v>
      </c>
      <c r="CI404">
        <v>15543</v>
      </c>
      <c r="CJ404" s="101">
        <v>1</v>
      </c>
      <c r="CK404" s="101">
        <v>1</v>
      </c>
      <c r="CL404" s="1">
        <v>0.60000000000002274</v>
      </c>
      <c r="CM404" s="1">
        <v>46.899999999999949</v>
      </c>
      <c r="CN404" s="14">
        <v>-1.5</v>
      </c>
      <c r="CO404" s="14">
        <v>57.500000000000142</v>
      </c>
    </row>
    <row r="405" spans="1:93">
      <c r="A405" s="1">
        <v>2014</v>
      </c>
      <c r="B405" s="1">
        <v>2</v>
      </c>
      <c r="C405" s="24">
        <v>41876</v>
      </c>
      <c r="D405" s="1">
        <v>203.3</v>
      </c>
      <c r="E405" s="1">
        <v>203.7</v>
      </c>
      <c r="F405" s="1">
        <v>202.1</v>
      </c>
      <c r="G405" s="1">
        <v>202.9</v>
      </c>
      <c r="H405" s="1">
        <v>93.35</v>
      </c>
      <c r="I405" s="1">
        <v>1</v>
      </c>
      <c r="N405" s="27">
        <v>1.5999999999999943</v>
      </c>
      <c r="O405" s="27">
        <v>204.8</v>
      </c>
      <c r="P405" s="27">
        <v>199.6</v>
      </c>
      <c r="Q405" s="27" t="s">
        <v>618</v>
      </c>
      <c r="R405" s="27" t="s">
        <v>618</v>
      </c>
      <c r="S405" s="27" t="s">
        <v>618</v>
      </c>
      <c r="T405" s="27" t="s">
        <v>618</v>
      </c>
      <c r="U405" s="27" t="s">
        <v>618</v>
      </c>
      <c r="V405" s="158">
        <v>0</v>
      </c>
      <c r="W405" s="27">
        <v>168.4</v>
      </c>
      <c r="X405" s="27">
        <v>168.4</v>
      </c>
      <c r="Y405" s="27">
        <v>0</v>
      </c>
      <c r="Z405" s="29">
        <v>93.58</v>
      </c>
      <c r="AA405" s="139">
        <v>1</v>
      </c>
      <c r="AB405" s="151">
        <v>5.5342699020859421E-3</v>
      </c>
      <c r="AC405" s="136" t="s">
        <v>255</v>
      </c>
      <c r="AD405" s="136">
        <v>10.1</v>
      </c>
      <c r="AE405" s="136" t="s">
        <v>618</v>
      </c>
      <c r="AF405" s="136" t="s">
        <v>618</v>
      </c>
      <c r="AG405" s="136">
        <v>0</v>
      </c>
      <c r="AH405" s="136">
        <v>87.399999999999835</v>
      </c>
      <c r="AI405" s="136">
        <v>0</v>
      </c>
      <c r="AJ405" s="127">
        <v>202.7</v>
      </c>
      <c r="AK405" s="127">
        <v>203.7</v>
      </c>
      <c r="AL405" s="127">
        <v>201.9</v>
      </c>
      <c r="AM405" s="127">
        <v>203</v>
      </c>
      <c r="AN405" s="127">
        <v>201.375</v>
      </c>
      <c r="AO405" s="127">
        <v>0.40000000000000568</v>
      </c>
      <c r="AP405" s="127" t="s">
        <v>618</v>
      </c>
      <c r="AQ405" s="14">
        <v>89.000000000000284</v>
      </c>
      <c r="AR405" s="127" t="s">
        <v>618</v>
      </c>
      <c r="AS405" s="14">
        <v>53.199999999998511</v>
      </c>
      <c r="AT405" s="1">
        <v>204.9</v>
      </c>
      <c r="AU405" s="1">
        <v>204.9</v>
      </c>
      <c r="AV405" s="1">
        <v>203.3</v>
      </c>
      <c r="AW405" s="1">
        <v>203.3</v>
      </c>
      <c r="AX405" s="1">
        <v>204.9</v>
      </c>
      <c r="AY405" s="1">
        <v>204.9</v>
      </c>
      <c r="AZ405" s="1">
        <v>202.7</v>
      </c>
      <c r="BA405" s="1">
        <v>202.9</v>
      </c>
      <c r="CC405" s="86">
        <v>204.2</v>
      </c>
      <c r="CD405" s="1">
        <v>203.5</v>
      </c>
      <c r="CE405" s="1">
        <v>755</v>
      </c>
      <c r="CF405" s="1">
        <v>361</v>
      </c>
      <c r="CG405" s="1">
        <v>2.0914127423822713</v>
      </c>
      <c r="CH405">
        <v>104.03700000000001</v>
      </c>
      <c r="CI405">
        <v>15586</v>
      </c>
      <c r="CJ405" s="101">
        <v>1</v>
      </c>
      <c r="CK405" s="101">
        <v>1</v>
      </c>
      <c r="CL405" s="1">
        <v>-2.3000000000000114</v>
      </c>
      <c r="CM405" s="1">
        <v>44.599999999999937</v>
      </c>
      <c r="CN405" s="14">
        <v>-1.5999999999999943</v>
      </c>
      <c r="CO405" s="14">
        <v>55.900000000000148</v>
      </c>
    </row>
    <row r="406" spans="1:93">
      <c r="A406" s="1">
        <v>2014</v>
      </c>
      <c r="B406" s="1">
        <v>3</v>
      </c>
      <c r="C406" s="24">
        <v>41877</v>
      </c>
      <c r="D406" s="1">
        <v>202.6</v>
      </c>
      <c r="E406" s="1">
        <v>202.6</v>
      </c>
      <c r="F406" s="1">
        <v>199.1</v>
      </c>
      <c r="G406" s="1">
        <v>199.9</v>
      </c>
      <c r="H406" s="1">
        <v>93.86</v>
      </c>
      <c r="I406" s="1">
        <v>2</v>
      </c>
      <c r="N406" s="27">
        <v>3.5</v>
      </c>
      <c r="O406" s="27">
        <v>204.5</v>
      </c>
      <c r="P406" s="27">
        <v>201.3</v>
      </c>
      <c r="Q406" s="27" t="s">
        <v>618</v>
      </c>
      <c r="R406" s="27" t="s">
        <v>618</v>
      </c>
      <c r="S406" s="27" t="s">
        <v>252</v>
      </c>
      <c r="T406" s="27" t="s">
        <v>618</v>
      </c>
      <c r="U406" s="27">
        <v>2.3000000000000114</v>
      </c>
      <c r="V406" s="158">
        <v>2.3000000000000114</v>
      </c>
      <c r="W406" s="27">
        <v>170.7</v>
      </c>
      <c r="X406" s="27">
        <v>170.7</v>
      </c>
      <c r="Y406" s="27">
        <v>0</v>
      </c>
      <c r="Z406" s="29">
        <v>93.41</v>
      </c>
      <c r="AA406" s="139">
        <v>2.1</v>
      </c>
      <c r="AB406" s="151">
        <v>9.6318493150693296E-4</v>
      </c>
      <c r="AC406" s="136">
        <v>0</v>
      </c>
      <c r="AD406" s="136">
        <v>10.1</v>
      </c>
      <c r="AE406" s="136" t="s">
        <v>618</v>
      </c>
      <c r="AF406" s="136" t="s">
        <v>618</v>
      </c>
      <c r="AG406" s="136">
        <v>0</v>
      </c>
      <c r="AH406" s="136">
        <v>87.399999999999835</v>
      </c>
      <c r="AI406" s="136">
        <v>0</v>
      </c>
      <c r="AJ406" s="127">
        <v>204.9</v>
      </c>
      <c r="AK406" s="127">
        <v>204.9</v>
      </c>
      <c r="AL406" s="127">
        <v>199.6</v>
      </c>
      <c r="AM406" s="127">
        <v>200.9</v>
      </c>
      <c r="AN406" s="127">
        <v>201.77500000000001</v>
      </c>
      <c r="AO406" s="127">
        <v>2.6999999999999886</v>
      </c>
      <c r="AP406" s="127" t="s">
        <v>618</v>
      </c>
      <c r="AQ406" s="14">
        <v>89.000000000000284</v>
      </c>
      <c r="AR406" s="127">
        <v>0.29999999999998295</v>
      </c>
      <c r="AS406" s="14">
        <v>53.499999999998494</v>
      </c>
      <c r="AT406" s="1">
        <v>199.8</v>
      </c>
      <c r="AU406" s="1">
        <v>200</v>
      </c>
      <c r="AV406" s="1">
        <v>199.1</v>
      </c>
      <c r="AW406" s="1">
        <v>199.6</v>
      </c>
      <c r="AX406" s="1">
        <v>199.8</v>
      </c>
      <c r="AY406" s="1">
        <v>200</v>
      </c>
      <c r="AZ406" s="1">
        <v>198.5</v>
      </c>
      <c r="BA406" s="1">
        <v>198.6</v>
      </c>
      <c r="CC406" s="86">
        <v>199.6</v>
      </c>
      <c r="CD406" s="1">
        <v>200.5</v>
      </c>
      <c r="CE406" s="1">
        <v>779</v>
      </c>
      <c r="CF406" s="1">
        <v>966</v>
      </c>
      <c r="CG406" s="1">
        <v>0.80641821946169767</v>
      </c>
      <c r="CH406">
        <v>104.10899999999999</v>
      </c>
      <c r="CI406">
        <v>15540</v>
      </c>
      <c r="CJ406" s="101">
        <v>1</v>
      </c>
      <c r="CK406" s="101">
        <v>1</v>
      </c>
      <c r="CL406" s="1">
        <v>-0.80000000000001137</v>
      </c>
      <c r="CM406" s="1">
        <v>43.799999999999926</v>
      </c>
      <c r="CN406" s="14" t="s">
        <v>618</v>
      </c>
      <c r="CO406" s="14">
        <v>55.900000000000148</v>
      </c>
    </row>
    <row r="407" spans="1:93">
      <c r="A407" s="1">
        <v>2014</v>
      </c>
      <c r="B407" s="1">
        <v>4</v>
      </c>
      <c r="C407" s="24">
        <v>41878</v>
      </c>
      <c r="D407" s="1">
        <v>199</v>
      </c>
      <c r="E407" s="1">
        <v>201.3</v>
      </c>
      <c r="F407" s="1">
        <v>198.8</v>
      </c>
      <c r="G407" s="1">
        <v>200</v>
      </c>
      <c r="H407" s="1">
        <v>93.88</v>
      </c>
      <c r="I407" s="1">
        <v>2</v>
      </c>
      <c r="N407" s="27">
        <v>2.5</v>
      </c>
      <c r="O407" s="27">
        <v>203.4</v>
      </c>
      <c r="P407" s="27">
        <v>196.4</v>
      </c>
      <c r="Q407" s="27" t="s">
        <v>618</v>
      </c>
      <c r="R407" s="27" t="s">
        <v>618</v>
      </c>
      <c r="S407" s="27" t="s">
        <v>618</v>
      </c>
      <c r="T407" s="27" t="s">
        <v>618</v>
      </c>
      <c r="U407" s="27" t="s">
        <v>618</v>
      </c>
      <c r="V407" s="158">
        <v>0</v>
      </c>
      <c r="W407" s="27">
        <v>170.7</v>
      </c>
      <c r="X407" s="27">
        <v>170.7</v>
      </c>
      <c r="Y407" s="27">
        <v>0</v>
      </c>
      <c r="Z407" s="29">
        <v>94.14</v>
      </c>
      <c r="AA407" s="139">
        <v>1.5</v>
      </c>
      <c r="AB407" s="151">
        <v>5.4633101231922332E-3</v>
      </c>
      <c r="AC407" s="136" t="s">
        <v>253</v>
      </c>
      <c r="AD407" s="136">
        <v>9.9</v>
      </c>
      <c r="AE407" s="136" t="s">
        <v>618</v>
      </c>
      <c r="AF407" s="136" t="s">
        <v>618</v>
      </c>
      <c r="AG407" s="136">
        <v>0</v>
      </c>
      <c r="AH407" s="136">
        <v>87.399999999999835</v>
      </c>
      <c r="AI407" s="136">
        <v>0</v>
      </c>
      <c r="AJ407" s="127">
        <v>199.8</v>
      </c>
      <c r="AK407" s="127">
        <v>201.1</v>
      </c>
      <c r="AL407" s="127">
        <v>198.5</v>
      </c>
      <c r="AM407" s="127">
        <v>200.5</v>
      </c>
      <c r="AN407" s="127">
        <v>201.4</v>
      </c>
      <c r="AO407" s="127">
        <v>1</v>
      </c>
      <c r="AP407" s="127" t="s">
        <v>618</v>
      </c>
      <c r="AQ407" s="14">
        <v>89.000000000000284</v>
      </c>
      <c r="AR407" s="127" t="s">
        <v>618</v>
      </c>
      <c r="AS407" s="14">
        <v>53.499999999998494</v>
      </c>
      <c r="AT407" s="1">
        <v>200.5</v>
      </c>
      <c r="AU407" s="1">
        <v>200.7</v>
      </c>
      <c r="AV407" s="1">
        <v>200.1</v>
      </c>
      <c r="AW407" s="1">
        <v>200.2</v>
      </c>
      <c r="AX407" s="1">
        <v>200.5</v>
      </c>
      <c r="AY407" s="1">
        <v>200.7</v>
      </c>
      <c r="AZ407" s="1">
        <v>199.6</v>
      </c>
      <c r="BA407" s="1">
        <v>200.5</v>
      </c>
      <c r="CC407" s="86">
        <v>200.4</v>
      </c>
      <c r="CD407" s="1">
        <v>199.8</v>
      </c>
      <c r="CE407" s="1">
        <v>623</v>
      </c>
      <c r="CF407" s="1">
        <v>544</v>
      </c>
      <c r="CG407" s="1">
        <v>1.1452205882352942</v>
      </c>
      <c r="CH407">
        <v>103.86750000000001</v>
      </c>
      <c r="CI407">
        <v>15479</v>
      </c>
      <c r="CJ407" s="101">
        <v>1</v>
      </c>
      <c r="CK407" s="101">
        <v>-1</v>
      </c>
      <c r="CL407" s="1">
        <v>-0.59999999999999432</v>
      </c>
      <c r="CM407" s="1">
        <v>43.199999999999932</v>
      </c>
      <c r="CN407" s="14">
        <v>-1.5</v>
      </c>
      <c r="CO407" s="14">
        <v>54.400000000000148</v>
      </c>
    </row>
    <row r="408" spans="1:93">
      <c r="A408" s="1">
        <v>2014</v>
      </c>
      <c r="B408" s="1">
        <v>5</v>
      </c>
      <c r="C408" s="24">
        <v>41879</v>
      </c>
      <c r="D408" s="1">
        <v>199.9</v>
      </c>
      <c r="E408" s="1">
        <v>200.2</v>
      </c>
      <c r="F408" s="1">
        <v>197.7</v>
      </c>
      <c r="G408" s="1">
        <v>199.8</v>
      </c>
      <c r="H408" s="1">
        <v>94.55</v>
      </c>
      <c r="I408" s="1">
        <v>2</v>
      </c>
      <c r="N408" s="27">
        <v>2.5</v>
      </c>
      <c r="O408" s="27">
        <v>202.5</v>
      </c>
      <c r="P408" s="27">
        <v>197.5</v>
      </c>
      <c r="Q408" s="27" t="s">
        <v>618</v>
      </c>
      <c r="R408" s="27" t="s">
        <v>618</v>
      </c>
      <c r="S408" s="27" t="s">
        <v>618</v>
      </c>
      <c r="T408" s="27" t="s">
        <v>618</v>
      </c>
      <c r="U408" s="27" t="s">
        <v>618</v>
      </c>
      <c r="V408" s="158">
        <v>0</v>
      </c>
      <c r="W408" s="27">
        <v>170.7</v>
      </c>
      <c r="X408" s="27">
        <v>170.7</v>
      </c>
      <c r="Y408" s="27">
        <v>0</v>
      </c>
      <c r="Z408" s="29">
        <v>93.49</v>
      </c>
      <c r="AA408" s="139">
        <v>1.5</v>
      </c>
      <c r="AB408" s="151">
        <v>2.1308331557645666E-4</v>
      </c>
      <c r="AC408" s="136">
        <v>0</v>
      </c>
      <c r="AD408" s="136">
        <v>10</v>
      </c>
      <c r="AE408" s="136" t="s">
        <v>618</v>
      </c>
      <c r="AF408" s="136" t="s">
        <v>618</v>
      </c>
      <c r="AG408" s="136">
        <v>0</v>
      </c>
      <c r="AH408" s="136">
        <v>87.399999999999835</v>
      </c>
      <c r="AI408" s="136">
        <v>0</v>
      </c>
      <c r="AJ408" s="127">
        <v>200.5</v>
      </c>
      <c r="AK408" s="127">
        <v>200.7</v>
      </c>
      <c r="AL408" s="127">
        <v>199.1</v>
      </c>
      <c r="AM408" s="127">
        <v>199.3</v>
      </c>
      <c r="AN408" s="127">
        <v>200.92500000000001</v>
      </c>
      <c r="AO408" s="127">
        <v>9.9999999999994316E-2</v>
      </c>
      <c r="AP408" s="127" t="s">
        <v>618</v>
      </c>
      <c r="AQ408" s="14">
        <v>89.000000000000284</v>
      </c>
      <c r="AR408" s="127">
        <v>0.39999999999997726</v>
      </c>
      <c r="AS408" s="14">
        <v>53.899999999998471</v>
      </c>
      <c r="AT408" s="1">
        <v>199.8</v>
      </c>
      <c r="AU408" s="1">
        <v>200</v>
      </c>
      <c r="AV408" s="1">
        <v>199.2</v>
      </c>
      <c r="AW408" s="1">
        <v>199.2</v>
      </c>
      <c r="AX408" s="1">
        <v>199.8</v>
      </c>
      <c r="AY408" s="1">
        <v>200</v>
      </c>
      <c r="AZ408" s="1">
        <v>198.3</v>
      </c>
      <c r="BA408" s="1">
        <v>198.4</v>
      </c>
      <c r="CC408" s="86">
        <v>199.4</v>
      </c>
      <c r="CD408" s="1">
        <v>199.4</v>
      </c>
      <c r="CE408" s="1">
        <v>759</v>
      </c>
      <c r="CF408" s="1">
        <v>1056</v>
      </c>
      <c r="CG408" s="1">
        <v>0.71875</v>
      </c>
      <c r="CH408">
        <v>103.724</v>
      </c>
      <c r="CI408">
        <v>15407</v>
      </c>
      <c r="CJ408" s="101">
        <v>1</v>
      </c>
      <c r="CK408" s="101">
        <v>-1</v>
      </c>
      <c r="CL408" s="1" t="s">
        <v>618</v>
      </c>
      <c r="CM408" s="1">
        <v>43.199999999999932</v>
      </c>
      <c r="CN408" s="14" t="s">
        <v>618</v>
      </c>
      <c r="CO408" s="14">
        <v>54.400000000000148</v>
      </c>
    </row>
    <row r="409" spans="1:93">
      <c r="A409" s="1">
        <v>2014</v>
      </c>
      <c r="B409" s="1">
        <v>6</v>
      </c>
      <c r="C409" s="24">
        <v>41880</v>
      </c>
      <c r="D409" s="1">
        <v>198.4</v>
      </c>
      <c r="E409" s="1">
        <v>198.9</v>
      </c>
      <c r="F409" s="1">
        <v>197.7</v>
      </c>
      <c r="G409" s="1">
        <v>198.5</v>
      </c>
      <c r="H409" s="1">
        <v>95.96</v>
      </c>
      <c r="I409" s="1">
        <v>2</v>
      </c>
      <c r="N409" s="27">
        <v>1.2000000000000171</v>
      </c>
      <c r="O409" s="27">
        <v>202.3</v>
      </c>
      <c r="P409" s="27">
        <v>197.3</v>
      </c>
      <c r="Q409" s="27" t="s">
        <v>618</v>
      </c>
      <c r="R409" s="27" t="s">
        <v>618</v>
      </c>
      <c r="S409" s="27" t="s">
        <v>618</v>
      </c>
      <c r="T409" s="27" t="s">
        <v>618</v>
      </c>
      <c r="U409" s="27" t="s">
        <v>618</v>
      </c>
      <c r="V409" s="158">
        <v>0</v>
      </c>
      <c r="W409" s="27">
        <v>170.7</v>
      </c>
      <c r="X409" s="27">
        <v>170.7</v>
      </c>
      <c r="Y409" s="27">
        <v>0</v>
      </c>
      <c r="Z409" s="29">
        <v>95.02</v>
      </c>
      <c r="AA409" s="139">
        <v>0.7</v>
      </c>
      <c r="AB409" s="151">
        <v>7.1367703451215014E-3</v>
      </c>
      <c r="AC409" s="136" t="s">
        <v>253</v>
      </c>
      <c r="AD409" s="136">
        <v>9.9</v>
      </c>
      <c r="AE409" s="136" t="s">
        <v>618</v>
      </c>
      <c r="AF409" s="136" t="s">
        <v>618</v>
      </c>
      <c r="AG409" s="136">
        <v>0</v>
      </c>
      <c r="AH409" s="136">
        <v>87.399999999999835</v>
      </c>
      <c r="AI409" s="136">
        <v>0</v>
      </c>
      <c r="AJ409" s="127">
        <v>199.8</v>
      </c>
      <c r="AK409" s="127">
        <v>200</v>
      </c>
      <c r="AL409" s="127">
        <v>197.9</v>
      </c>
      <c r="AM409" s="127">
        <v>198.7</v>
      </c>
      <c r="AN409" s="127">
        <v>199.85</v>
      </c>
      <c r="AO409" s="127">
        <v>9.9999999999994316E-2</v>
      </c>
      <c r="AP409" s="127" t="s">
        <v>618</v>
      </c>
      <c r="AQ409" s="14">
        <v>89.000000000000284</v>
      </c>
      <c r="AR409" s="127" t="s">
        <v>618</v>
      </c>
      <c r="AS409" s="14">
        <v>53.899999999998471</v>
      </c>
      <c r="AT409" s="1">
        <v>198.1</v>
      </c>
      <c r="AU409" s="1">
        <v>198.4</v>
      </c>
      <c r="AV409" s="1">
        <v>198</v>
      </c>
      <c r="AW409" s="1">
        <v>198</v>
      </c>
      <c r="AX409" s="1">
        <v>198.1</v>
      </c>
      <c r="AY409" s="1">
        <v>198.8</v>
      </c>
      <c r="AZ409" s="1">
        <v>198</v>
      </c>
      <c r="BA409" s="1">
        <v>198.5</v>
      </c>
      <c r="CC409" s="86">
        <v>198</v>
      </c>
      <c r="CD409" s="1">
        <v>198.4</v>
      </c>
      <c r="CE409" s="1">
        <v>794</v>
      </c>
      <c r="CF409" s="1">
        <v>1075</v>
      </c>
      <c r="CG409" s="1">
        <v>0.73860465116279073</v>
      </c>
      <c r="CH409">
        <v>104.187</v>
      </c>
      <c r="CI409">
        <v>15441</v>
      </c>
      <c r="CJ409" s="101">
        <v>1</v>
      </c>
      <c r="CK409" s="101">
        <v>-1</v>
      </c>
      <c r="CL409" s="1" t="s">
        <v>618</v>
      </c>
      <c r="CM409" s="1">
        <v>43.199999999999932</v>
      </c>
      <c r="CN409" s="14" t="s">
        <v>618</v>
      </c>
      <c r="CO409" s="14">
        <v>54.400000000000148</v>
      </c>
    </row>
    <row r="410" spans="1:93">
      <c r="A410" s="1">
        <v>2014</v>
      </c>
      <c r="B410" s="1">
        <v>2</v>
      </c>
      <c r="C410" s="24">
        <v>41883</v>
      </c>
      <c r="D410" s="1">
        <v>198.7</v>
      </c>
      <c r="E410" s="1">
        <v>199.5</v>
      </c>
      <c r="F410" s="1">
        <v>195.2</v>
      </c>
      <c r="G410" s="1">
        <v>196.4</v>
      </c>
      <c r="H410" s="1">
        <v>95.86</v>
      </c>
      <c r="I410" s="1">
        <v>3</v>
      </c>
      <c r="N410" s="27">
        <v>4.3000000000000114</v>
      </c>
      <c r="O410" s="27">
        <v>199.7</v>
      </c>
      <c r="P410" s="27">
        <v>197.3</v>
      </c>
      <c r="Q410" s="27" t="s">
        <v>618</v>
      </c>
      <c r="R410" s="27" t="s">
        <v>618</v>
      </c>
      <c r="S410" s="27" t="s">
        <v>252</v>
      </c>
      <c r="T410" s="27" t="s">
        <v>618</v>
      </c>
      <c r="U410" s="27">
        <v>1.6999999999999886</v>
      </c>
      <c r="V410" s="158">
        <v>1.6999999999999886</v>
      </c>
      <c r="W410" s="27">
        <v>172.4</v>
      </c>
      <c r="X410" s="27">
        <v>172.4</v>
      </c>
      <c r="Y410" s="27">
        <v>0</v>
      </c>
      <c r="Z410" s="29">
        <v>95.62</v>
      </c>
      <c r="AA410" s="139">
        <v>2.6</v>
      </c>
      <c r="AB410" s="151">
        <v>1.4912744579587578E-2</v>
      </c>
      <c r="AC410" s="136" t="s">
        <v>253</v>
      </c>
      <c r="AD410" s="136">
        <v>9.9</v>
      </c>
      <c r="AE410" s="136" t="s">
        <v>618</v>
      </c>
      <c r="AF410" s="136">
        <v>2.4000000000000057</v>
      </c>
      <c r="AG410" s="136">
        <v>2.4000000000000057</v>
      </c>
      <c r="AH410" s="136">
        <v>89.799999999999841</v>
      </c>
      <c r="AI410" s="136">
        <v>0</v>
      </c>
      <c r="AJ410" s="127">
        <v>198.1</v>
      </c>
      <c r="AK410" s="127">
        <v>199.5</v>
      </c>
      <c r="AL410" s="127">
        <v>198</v>
      </c>
      <c r="AM410" s="127">
        <v>198.9</v>
      </c>
      <c r="AN410" s="127">
        <v>199.35</v>
      </c>
      <c r="AO410" s="127">
        <v>2.2999999999999829</v>
      </c>
      <c r="AP410" s="127" t="s">
        <v>618</v>
      </c>
      <c r="AQ410" s="14">
        <v>89.000000000000284</v>
      </c>
      <c r="AR410" s="127">
        <v>2.0999999999999943</v>
      </c>
      <c r="AS410" s="14">
        <v>55.999999999998465</v>
      </c>
      <c r="AT410" s="1">
        <v>196.1</v>
      </c>
      <c r="AU410" s="1">
        <v>196.5</v>
      </c>
      <c r="AV410" s="1">
        <v>195.8</v>
      </c>
      <c r="AW410" s="1">
        <v>196.5</v>
      </c>
      <c r="AX410" s="1">
        <v>196.1</v>
      </c>
      <c r="AY410" s="1">
        <v>196.5</v>
      </c>
      <c r="AZ410" s="1">
        <v>195.8</v>
      </c>
      <c r="BA410" s="1">
        <v>196.1</v>
      </c>
      <c r="CC410" s="86">
        <v>196</v>
      </c>
      <c r="CD410" s="1">
        <v>199</v>
      </c>
      <c r="CE410" s="1">
        <v>1274</v>
      </c>
      <c r="CF410" s="1">
        <v>814</v>
      </c>
      <c r="CG410" s="1">
        <v>1.565110565110565</v>
      </c>
      <c r="CH410">
        <v>104.32250000000001</v>
      </c>
      <c r="CI410">
        <v>15478</v>
      </c>
      <c r="CJ410" s="101">
        <v>1</v>
      </c>
      <c r="CK410" s="101">
        <v>-1</v>
      </c>
      <c r="CL410" s="1" t="s">
        <v>618</v>
      </c>
      <c r="CM410" s="1">
        <v>43.199999999999932</v>
      </c>
      <c r="CN410" s="14" t="s">
        <v>618</v>
      </c>
      <c r="CO410" s="14">
        <v>54.400000000000148</v>
      </c>
    </row>
    <row r="411" spans="1:93">
      <c r="A411" s="1">
        <v>2014</v>
      </c>
      <c r="B411" s="1">
        <v>3</v>
      </c>
      <c r="C411" s="24">
        <v>41884</v>
      </c>
      <c r="D411" s="1">
        <v>195.6</v>
      </c>
      <c r="E411" s="1">
        <v>200.8</v>
      </c>
      <c r="F411" s="1">
        <v>195.5</v>
      </c>
      <c r="G411" s="1">
        <v>200.2</v>
      </c>
      <c r="H411" s="1">
        <v>92.88</v>
      </c>
      <c r="I411" s="1">
        <v>0</v>
      </c>
      <c r="N411" s="27">
        <v>5.3000000000000114</v>
      </c>
      <c r="O411" s="27">
        <v>200.7</v>
      </c>
      <c r="P411" s="27">
        <v>192.1</v>
      </c>
      <c r="Q411" s="27" t="s">
        <v>618</v>
      </c>
      <c r="R411" s="27" t="s">
        <v>254</v>
      </c>
      <c r="S411" s="27" t="s">
        <v>618</v>
      </c>
      <c r="T411" s="27">
        <v>-1.0000000000000284</v>
      </c>
      <c r="U411" s="27" t="s">
        <v>618</v>
      </c>
      <c r="V411" s="158">
        <v>-1.0000000000000284</v>
      </c>
      <c r="W411" s="27">
        <v>171.4</v>
      </c>
      <c r="X411" s="27">
        <v>172.4</v>
      </c>
      <c r="Y411" s="27">
        <v>-1.0000000000000284</v>
      </c>
      <c r="Z411" s="29">
        <v>95.62</v>
      </c>
      <c r="AA411" s="139">
        <v>3.2</v>
      </c>
      <c r="AB411" s="151">
        <v>1.0421008753647154E-3</v>
      </c>
      <c r="AC411" s="136">
        <v>0</v>
      </c>
      <c r="AD411" s="136">
        <v>9.8000000000000007</v>
      </c>
      <c r="AE411" s="136" t="s">
        <v>618</v>
      </c>
      <c r="AF411" s="136" t="s">
        <v>618</v>
      </c>
      <c r="AG411" s="136">
        <v>0</v>
      </c>
      <c r="AH411" s="136">
        <v>89.799999999999841</v>
      </c>
      <c r="AI411" s="136">
        <v>0</v>
      </c>
      <c r="AJ411" s="127">
        <v>196.1</v>
      </c>
      <c r="AK411" s="127">
        <v>196.8</v>
      </c>
      <c r="AL411" s="127">
        <v>195.5</v>
      </c>
      <c r="AM411" s="127">
        <v>196.5</v>
      </c>
      <c r="AN411" s="127">
        <v>198.35</v>
      </c>
      <c r="AO411" s="127">
        <v>4.5999999999999943</v>
      </c>
      <c r="AP411" s="127">
        <v>2.5999999999999774</v>
      </c>
      <c r="AQ411" s="14">
        <v>91.600000000000264</v>
      </c>
      <c r="AR411" s="127" t="s">
        <v>618</v>
      </c>
      <c r="AS411" s="14">
        <v>55.999999999998465</v>
      </c>
      <c r="AT411" s="1">
        <v>200</v>
      </c>
      <c r="AU411" s="1">
        <v>200.1</v>
      </c>
      <c r="AV411" s="1">
        <v>199.2</v>
      </c>
      <c r="AW411" s="1">
        <v>199.6</v>
      </c>
      <c r="AX411" s="1">
        <v>200</v>
      </c>
      <c r="AY411" s="1">
        <v>200.1</v>
      </c>
      <c r="AZ411" s="1">
        <v>199.2</v>
      </c>
      <c r="BA411" s="1">
        <v>199.8</v>
      </c>
      <c r="CC411" s="86">
        <v>199.2</v>
      </c>
      <c r="CD411" s="1">
        <v>195.9</v>
      </c>
      <c r="CE411" s="1">
        <v>1738</v>
      </c>
      <c r="CF411" s="1">
        <v>907</v>
      </c>
      <c r="CG411" s="1">
        <v>1.9162072767364939</v>
      </c>
      <c r="CH411">
        <v>105.098</v>
      </c>
      <c r="CI411">
        <v>15755</v>
      </c>
      <c r="CJ411" s="101">
        <v>1</v>
      </c>
      <c r="CK411" s="101">
        <v>1</v>
      </c>
      <c r="CL411" s="1" t="s">
        <v>618</v>
      </c>
      <c r="CM411" s="1">
        <v>43.199999999999932</v>
      </c>
      <c r="CN411" s="14" t="s">
        <v>618</v>
      </c>
      <c r="CO411" s="14">
        <v>54.400000000000148</v>
      </c>
    </row>
    <row r="412" spans="1:93">
      <c r="A412" s="1">
        <v>2014</v>
      </c>
      <c r="B412" s="1">
        <v>4</v>
      </c>
      <c r="C412" s="24">
        <v>41885</v>
      </c>
      <c r="D412" s="1">
        <v>199.7</v>
      </c>
      <c r="E412" s="1">
        <v>200.6</v>
      </c>
      <c r="F412" s="1">
        <v>198.3</v>
      </c>
      <c r="G412" s="1">
        <v>200.2</v>
      </c>
      <c r="H412" s="1">
        <v>95.54</v>
      </c>
      <c r="I412" s="1">
        <v>0</v>
      </c>
      <c r="N412" s="27">
        <v>2.2999999999999829</v>
      </c>
      <c r="O412" s="27">
        <v>205.5</v>
      </c>
      <c r="P412" s="27">
        <v>194.9</v>
      </c>
      <c r="Q412" s="27" t="s">
        <v>618</v>
      </c>
      <c r="R412" s="27" t="s">
        <v>618</v>
      </c>
      <c r="S412" s="27" t="s">
        <v>618</v>
      </c>
      <c r="T412" s="27" t="s">
        <v>618</v>
      </c>
      <c r="U412" s="27" t="s">
        <v>618</v>
      </c>
      <c r="V412" s="158">
        <v>0</v>
      </c>
      <c r="W412" s="27">
        <v>171.4</v>
      </c>
      <c r="X412" s="27">
        <v>172.4</v>
      </c>
      <c r="Y412" s="27">
        <v>-1.0000000000000284</v>
      </c>
      <c r="Z412" s="29">
        <v>93.4</v>
      </c>
      <c r="AA412" s="139">
        <v>1.4</v>
      </c>
      <c r="AB412" s="151">
        <v>3.1087001877738385E-2</v>
      </c>
      <c r="AC412" s="136" t="s">
        <v>255</v>
      </c>
      <c r="AD412" s="136">
        <v>10</v>
      </c>
      <c r="AE412" s="136" t="s">
        <v>618</v>
      </c>
      <c r="AF412" s="136" t="s">
        <v>618</v>
      </c>
      <c r="AG412" s="136">
        <v>0</v>
      </c>
      <c r="AH412" s="136">
        <v>89.799999999999841</v>
      </c>
      <c r="AI412" s="136">
        <v>0</v>
      </c>
      <c r="AJ412" s="127">
        <v>200</v>
      </c>
      <c r="AK412" s="127">
        <v>200.6</v>
      </c>
      <c r="AL412" s="127">
        <v>198.6</v>
      </c>
      <c r="AM412" s="127">
        <v>199</v>
      </c>
      <c r="AN412" s="127">
        <v>198.27500000000001</v>
      </c>
      <c r="AO412" s="127">
        <v>0.5</v>
      </c>
      <c r="AP412" s="127" t="s">
        <v>618</v>
      </c>
      <c r="AQ412" s="14">
        <v>91.600000000000264</v>
      </c>
      <c r="AR412" s="127" t="s">
        <v>618</v>
      </c>
      <c r="AS412" s="14">
        <v>55.999999999998465</v>
      </c>
      <c r="AT412" s="1">
        <v>199.8</v>
      </c>
      <c r="AU412" s="1">
        <v>199.8</v>
      </c>
      <c r="AV412" s="1">
        <v>199.4</v>
      </c>
      <c r="AW412" s="1">
        <v>199.7</v>
      </c>
      <c r="AX412" s="1">
        <v>199.8</v>
      </c>
      <c r="AY412" s="1">
        <v>199.8</v>
      </c>
      <c r="AZ412" s="1">
        <v>198.9</v>
      </c>
      <c r="BA412" s="1">
        <v>199</v>
      </c>
      <c r="CC412" s="86">
        <v>199.5</v>
      </c>
      <c r="CD412" s="1">
        <v>200</v>
      </c>
      <c r="CE412" s="1">
        <v>888</v>
      </c>
      <c r="CF412" s="1">
        <v>938</v>
      </c>
      <c r="CG412" s="1">
        <v>0.94669509594882728</v>
      </c>
      <c r="CH412">
        <v>104.8305</v>
      </c>
      <c r="CI412">
        <v>15706</v>
      </c>
      <c r="CJ412" s="101">
        <v>1</v>
      </c>
      <c r="CK412" s="101">
        <v>1</v>
      </c>
      <c r="CL412" s="1">
        <v>-0.80000000000001137</v>
      </c>
      <c r="CM412" s="1">
        <v>42.39999999999992</v>
      </c>
      <c r="CN412" s="14">
        <v>-0.10000000000002274</v>
      </c>
      <c r="CO412" s="14">
        <v>54.300000000000125</v>
      </c>
    </row>
    <row r="413" spans="1:93">
      <c r="A413" s="1">
        <v>2014</v>
      </c>
      <c r="B413" s="1">
        <v>5</v>
      </c>
      <c r="C413" s="24">
        <v>41886</v>
      </c>
      <c r="D413" s="1">
        <v>199</v>
      </c>
      <c r="E413" s="1">
        <v>200.3</v>
      </c>
      <c r="F413" s="1">
        <v>198.9</v>
      </c>
      <c r="G413" s="1">
        <v>199.7</v>
      </c>
      <c r="H413" s="1">
        <v>94.58</v>
      </c>
      <c r="I413" s="1">
        <v>0</v>
      </c>
      <c r="N413" s="27">
        <v>1.4000000000000057</v>
      </c>
      <c r="O413" s="27">
        <v>202.5</v>
      </c>
      <c r="P413" s="27">
        <v>197.9</v>
      </c>
      <c r="Q413" s="27" t="s">
        <v>618</v>
      </c>
      <c r="R413" s="27" t="s">
        <v>618</v>
      </c>
      <c r="S413" s="27" t="s">
        <v>618</v>
      </c>
      <c r="T413" s="27" t="s">
        <v>618</v>
      </c>
      <c r="U413" s="27" t="s">
        <v>618</v>
      </c>
      <c r="V413" s="158">
        <v>0</v>
      </c>
      <c r="W413" s="27">
        <v>171.4</v>
      </c>
      <c r="X413" s="27">
        <v>172.4</v>
      </c>
      <c r="Y413" s="27">
        <v>-1.0000000000000284</v>
      </c>
      <c r="Z413" s="29">
        <v>94.76</v>
      </c>
      <c r="AA413" s="139">
        <v>0.8</v>
      </c>
      <c r="AB413" s="151">
        <v>2.8639104220499645E-2</v>
      </c>
      <c r="AC413" s="136" t="s">
        <v>253</v>
      </c>
      <c r="AD413" s="136">
        <v>10</v>
      </c>
      <c r="AE413" s="136" t="s">
        <v>618</v>
      </c>
      <c r="AF413" s="136" t="s">
        <v>618</v>
      </c>
      <c r="AG413" s="136">
        <v>0</v>
      </c>
      <c r="AH413" s="136">
        <v>89.799999999999841</v>
      </c>
      <c r="AI413" s="136">
        <v>0</v>
      </c>
      <c r="AJ413" s="127">
        <v>199.8</v>
      </c>
      <c r="AK413" s="127">
        <v>199.8</v>
      </c>
      <c r="AL413" s="127">
        <v>198.9</v>
      </c>
      <c r="AM413" s="127">
        <v>199.5</v>
      </c>
      <c r="AN413" s="127">
        <v>198.47499999999999</v>
      </c>
      <c r="AO413" s="127">
        <v>0.69999999999998863</v>
      </c>
      <c r="AP413" s="127">
        <v>0.29999999999999433</v>
      </c>
      <c r="AQ413" s="14">
        <v>91.900000000000261</v>
      </c>
      <c r="AR413" s="127" t="s">
        <v>618</v>
      </c>
      <c r="AS413" s="14">
        <v>55.999999999998465</v>
      </c>
      <c r="AT413" s="1">
        <v>199.8</v>
      </c>
      <c r="AU413" s="1">
        <v>200</v>
      </c>
      <c r="AV413" s="1">
        <v>199.5</v>
      </c>
      <c r="AW413" s="1">
        <v>200</v>
      </c>
      <c r="AX413" s="1">
        <v>199.8</v>
      </c>
      <c r="AY413" s="1">
        <v>200</v>
      </c>
      <c r="AZ413" s="1">
        <v>199.5</v>
      </c>
      <c r="BA413" s="1">
        <v>199.6</v>
      </c>
      <c r="CC413" s="86">
        <v>199.7</v>
      </c>
      <c r="CD413" s="1">
        <v>199.4</v>
      </c>
      <c r="CE413" s="1">
        <v>1085</v>
      </c>
      <c r="CF413" s="1">
        <v>927</v>
      </c>
      <c r="CG413" s="1">
        <v>1.1704422869471414</v>
      </c>
      <c r="CH413">
        <v>105.27249999999999</v>
      </c>
      <c r="CI413">
        <v>15712</v>
      </c>
      <c r="CJ413" s="101">
        <v>1</v>
      </c>
      <c r="CK413" s="101">
        <v>1</v>
      </c>
      <c r="CL413" s="1">
        <v>0.59999999999999432</v>
      </c>
      <c r="CM413" s="1">
        <v>42.999999999999915</v>
      </c>
      <c r="CN413" s="14" t="s">
        <v>618</v>
      </c>
      <c r="CO413" s="14">
        <v>54.300000000000125</v>
      </c>
    </row>
    <row r="414" spans="1:93">
      <c r="A414" s="1">
        <v>2014</v>
      </c>
      <c r="B414" s="1">
        <v>6</v>
      </c>
      <c r="C414" s="24">
        <v>41887</v>
      </c>
      <c r="D414" s="1">
        <v>200.4</v>
      </c>
      <c r="E414" s="1">
        <v>201.6</v>
      </c>
      <c r="F414" s="1">
        <v>197</v>
      </c>
      <c r="G414" s="1">
        <v>197.5</v>
      </c>
      <c r="H414" s="1">
        <v>93.29</v>
      </c>
      <c r="I414" s="1">
        <v>1</v>
      </c>
      <c r="N414" s="27">
        <v>4.5999999999999943</v>
      </c>
      <c r="O414" s="27">
        <v>201.1</v>
      </c>
      <c r="P414" s="27">
        <v>198.3</v>
      </c>
      <c r="Q414" s="27" t="s">
        <v>618</v>
      </c>
      <c r="R414" s="27" t="s">
        <v>618</v>
      </c>
      <c r="S414" s="27" t="s">
        <v>252</v>
      </c>
      <c r="T414" s="27" t="s">
        <v>618</v>
      </c>
      <c r="U414" s="27">
        <v>0.29999999999998295</v>
      </c>
      <c r="V414" s="158">
        <v>0.29999999999998295</v>
      </c>
      <c r="W414" s="27">
        <v>171.7</v>
      </c>
      <c r="X414" s="27">
        <v>172.4</v>
      </c>
      <c r="Y414" s="27">
        <v>-0.70000000000004547</v>
      </c>
      <c r="Z414" s="29">
        <v>94.75</v>
      </c>
      <c r="AA414" s="139">
        <v>2.8</v>
      </c>
      <c r="AB414" s="151">
        <v>1.004814737282822E-2</v>
      </c>
      <c r="AC414" s="136" t="s">
        <v>255</v>
      </c>
      <c r="AD414" s="136">
        <v>9.9</v>
      </c>
      <c r="AE414" s="136">
        <v>-3.2000000000000171</v>
      </c>
      <c r="AF414" s="136" t="s">
        <v>618</v>
      </c>
      <c r="AG414" s="136">
        <v>-3.2000000000000171</v>
      </c>
      <c r="AH414" s="136">
        <v>86.599999999999824</v>
      </c>
      <c r="AI414" s="136">
        <v>-3.2000000000000171</v>
      </c>
      <c r="AJ414" s="127">
        <v>199.8</v>
      </c>
      <c r="AK414" s="127">
        <v>201.5</v>
      </c>
      <c r="AL414" s="127">
        <v>199.5</v>
      </c>
      <c r="AM414" s="127">
        <v>201.4</v>
      </c>
      <c r="AN414" s="127">
        <v>199.1</v>
      </c>
      <c r="AO414" s="127">
        <v>2.9000000000000057</v>
      </c>
      <c r="AP414" s="127" t="s">
        <v>618</v>
      </c>
      <c r="AQ414" s="14">
        <v>91.900000000000261</v>
      </c>
      <c r="AR414" s="127" t="s">
        <v>618</v>
      </c>
      <c r="AS414" s="14">
        <v>55.999999999998465</v>
      </c>
      <c r="AT414" s="1">
        <v>197.5</v>
      </c>
      <c r="AU414" s="1">
        <v>197.9</v>
      </c>
      <c r="AV414" s="1">
        <v>197.3</v>
      </c>
      <c r="AW414" s="1">
        <v>197.5</v>
      </c>
      <c r="AX414" s="1">
        <v>197.5</v>
      </c>
      <c r="AY414" s="1">
        <v>198</v>
      </c>
      <c r="AZ414" s="1">
        <v>197.3</v>
      </c>
      <c r="BA414" s="1">
        <v>198</v>
      </c>
      <c r="CC414" s="86">
        <v>197.5</v>
      </c>
      <c r="CD414" s="1">
        <v>200.9</v>
      </c>
      <c r="CE414" s="1">
        <v>1133</v>
      </c>
      <c r="CF414" s="1">
        <v>1418</v>
      </c>
      <c r="CG414" s="1">
        <v>0.79901269393511987</v>
      </c>
      <c r="CH414">
        <v>105.09</v>
      </c>
      <c r="CI414">
        <v>15679</v>
      </c>
      <c r="CJ414" s="101">
        <v>1</v>
      </c>
      <c r="CK414" s="101">
        <v>1</v>
      </c>
      <c r="CL414" s="1">
        <v>0.5</v>
      </c>
      <c r="CM414" s="1">
        <v>43.499999999999915</v>
      </c>
      <c r="CN414" s="14">
        <v>2.9000000000000057</v>
      </c>
      <c r="CO414" s="14">
        <v>57.200000000000131</v>
      </c>
    </row>
    <row r="415" spans="1:93">
      <c r="A415" s="1">
        <v>2014</v>
      </c>
      <c r="B415" s="1">
        <v>2</v>
      </c>
      <c r="C415" s="24">
        <v>41890</v>
      </c>
      <c r="D415" s="1">
        <v>198</v>
      </c>
      <c r="E415" s="1">
        <v>198</v>
      </c>
      <c r="F415" s="1">
        <v>196.1</v>
      </c>
      <c r="G415" s="1">
        <v>196.7</v>
      </c>
      <c r="H415" s="1">
        <v>92.66</v>
      </c>
      <c r="I415" s="1">
        <v>1</v>
      </c>
      <c r="N415" s="27">
        <v>1.9000000000000057</v>
      </c>
      <c r="O415" s="27">
        <v>202.1</v>
      </c>
      <c r="P415" s="27">
        <v>192.9</v>
      </c>
      <c r="Q415" s="27" t="s">
        <v>618</v>
      </c>
      <c r="R415" s="27" t="s">
        <v>618</v>
      </c>
      <c r="S415" s="27" t="s">
        <v>618</v>
      </c>
      <c r="T415" s="27" t="s">
        <v>618</v>
      </c>
      <c r="U415" s="27" t="s">
        <v>618</v>
      </c>
      <c r="V415" s="158">
        <v>0</v>
      </c>
      <c r="W415" s="27">
        <v>171.7</v>
      </c>
      <c r="X415" s="27">
        <v>172.4</v>
      </c>
      <c r="Y415" s="27">
        <v>-0.70000000000004547</v>
      </c>
      <c r="Z415" s="29">
        <v>92.74</v>
      </c>
      <c r="AA415" s="139">
        <v>1.1000000000000001</v>
      </c>
      <c r="AB415" s="151">
        <v>1.3639247198139026E-2</v>
      </c>
      <c r="AC415" s="136" t="s">
        <v>255</v>
      </c>
      <c r="AD415" s="136">
        <v>9.8000000000000007</v>
      </c>
      <c r="AE415" s="136" t="s">
        <v>618</v>
      </c>
      <c r="AF415" s="136" t="s">
        <v>618</v>
      </c>
      <c r="AG415" s="136">
        <v>0</v>
      </c>
      <c r="AH415" s="136">
        <v>86.599999999999824</v>
      </c>
      <c r="AI415" s="136">
        <v>-3.2000000000000171</v>
      </c>
      <c r="AJ415" s="127">
        <v>197.5</v>
      </c>
      <c r="AK415" s="127">
        <v>198</v>
      </c>
      <c r="AL415" s="127">
        <v>196.1</v>
      </c>
      <c r="AM415" s="127">
        <v>196.6</v>
      </c>
      <c r="AN415" s="127">
        <v>199.125</v>
      </c>
      <c r="AO415" s="127">
        <v>1.3000000000000114</v>
      </c>
      <c r="AP415" s="127" t="s">
        <v>618</v>
      </c>
      <c r="AQ415" s="14">
        <v>91.900000000000261</v>
      </c>
      <c r="AR415" s="127" t="s">
        <v>618</v>
      </c>
      <c r="AS415" s="14">
        <v>55.999999999998465</v>
      </c>
      <c r="AT415" s="1">
        <v>196.3</v>
      </c>
      <c r="AU415" s="1">
        <v>197</v>
      </c>
      <c r="AV415" s="1">
        <v>196.3</v>
      </c>
      <c r="AW415" s="1">
        <v>196.6</v>
      </c>
      <c r="AX415" s="1">
        <v>196.3</v>
      </c>
      <c r="AY415" s="1">
        <v>197</v>
      </c>
      <c r="AZ415" s="1">
        <v>196.2</v>
      </c>
      <c r="BA415" s="1">
        <v>196.2</v>
      </c>
      <c r="CC415" s="86">
        <v>196.4</v>
      </c>
      <c r="CD415" s="1">
        <v>197</v>
      </c>
      <c r="CE415" s="1">
        <v>1304</v>
      </c>
      <c r="CF415" s="1">
        <v>633</v>
      </c>
      <c r="CG415" s="1">
        <v>2.0600315955766191</v>
      </c>
      <c r="CH415">
        <v>106.0445</v>
      </c>
      <c r="CI415">
        <v>15804</v>
      </c>
      <c r="CJ415" s="101">
        <v>1</v>
      </c>
      <c r="CK415" s="101">
        <v>1</v>
      </c>
      <c r="CL415" s="1">
        <v>0.19999999999998863</v>
      </c>
      <c r="CM415" s="1">
        <v>43.699999999999903</v>
      </c>
      <c r="CN415" s="14" t="s">
        <v>618</v>
      </c>
      <c r="CO415" s="14">
        <v>57.200000000000131</v>
      </c>
    </row>
    <row r="416" spans="1:93">
      <c r="A416" s="1">
        <v>2014</v>
      </c>
      <c r="B416" s="1">
        <v>3</v>
      </c>
      <c r="C416" s="24">
        <v>41891</v>
      </c>
      <c r="D416" s="1">
        <v>196.5</v>
      </c>
      <c r="E416" s="1">
        <v>197.5</v>
      </c>
      <c r="F416" s="1">
        <v>190.8</v>
      </c>
      <c r="G416" s="1">
        <v>190.8</v>
      </c>
      <c r="H416" s="1">
        <v>92.75</v>
      </c>
      <c r="I416" s="1">
        <v>2</v>
      </c>
      <c r="N416" s="27">
        <v>6.6999999999999886</v>
      </c>
      <c r="O416" s="27">
        <v>198.6</v>
      </c>
      <c r="P416" s="27">
        <v>194.8</v>
      </c>
      <c r="Q416" s="27" t="s">
        <v>618</v>
      </c>
      <c r="R416" s="27" t="s">
        <v>618</v>
      </c>
      <c r="S416" s="27" t="s">
        <v>252</v>
      </c>
      <c r="T416" s="27" t="s">
        <v>618</v>
      </c>
      <c r="U416" s="27">
        <v>5.5999999999999943</v>
      </c>
      <c r="V416" s="158">
        <v>5.5999999999999943</v>
      </c>
      <c r="W416" s="27">
        <v>177.3</v>
      </c>
      <c r="X416" s="27">
        <v>177.3</v>
      </c>
      <c r="Y416" s="27">
        <v>0</v>
      </c>
      <c r="Z416" s="29">
        <v>92.97</v>
      </c>
      <c r="AA416" s="139">
        <v>4</v>
      </c>
      <c r="AB416" s="151">
        <v>6.7531353842856801E-3</v>
      </c>
      <c r="AC416" s="136" t="s">
        <v>255</v>
      </c>
      <c r="AD416" s="136">
        <v>9.8000000000000007</v>
      </c>
      <c r="AE416" s="136" t="s">
        <v>618</v>
      </c>
      <c r="AF416" s="136" t="s">
        <v>618</v>
      </c>
      <c r="AG416" s="136">
        <v>0</v>
      </c>
      <c r="AH416" s="136">
        <v>86.599999999999824</v>
      </c>
      <c r="AI416" s="136">
        <v>-3.2000000000000171</v>
      </c>
      <c r="AJ416" s="127">
        <v>196.3</v>
      </c>
      <c r="AK416" s="127">
        <v>197.5</v>
      </c>
      <c r="AL416" s="127">
        <v>196.2</v>
      </c>
      <c r="AM416" s="127">
        <v>196.4</v>
      </c>
      <c r="AN416" s="127">
        <v>198.47499999999999</v>
      </c>
      <c r="AO416" s="127">
        <v>5.6999999999999886</v>
      </c>
      <c r="AP416" s="127" t="s">
        <v>618</v>
      </c>
      <c r="AQ416" s="14">
        <v>91.900000000000261</v>
      </c>
      <c r="AR416" s="127">
        <v>6.6999999999999886</v>
      </c>
      <c r="AS416" s="14">
        <v>62.699999999998454</v>
      </c>
      <c r="AT416" s="1">
        <v>191</v>
      </c>
      <c r="AU416" s="1">
        <v>191.4</v>
      </c>
      <c r="AV416" s="1">
        <v>189.8</v>
      </c>
      <c r="AW416" s="1">
        <v>190.1</v>
      </c>
      <c r="AX416" s="1">
        <v>191</v>
      </c>
      <c r="AY416" s="1">
        <v>191.4</v>
      </c>
      <c r="AZ416" s="1">
        <v>189.8</v>
      </c>
      <c r="BA416" s="1">
        <v>190.7</v>
      </c>
      <c r="CC416" s="86">
        <v>190.9</v>
      </c>
      <c r="CD416" s="1">
        <v>197.2</v>
      </c>
      <c r="CE416" s="1">
        <v>1384</v>
      </c>
      <c r="CF416" s="1">
        <v>699</v>
      </c>
      <c r="CG416" s="1">
        <v>1.9799713876967096</v>
      </c>
      <c r="CH416">
        <v>106.23350000000001</v>
      </c>
      <c r="CI416">
        <v>15661</v>
      </c>
      <c r="CJ416" s="101">
        <v>1</v>
      </c>
      <c r="CK416" s="101">
        <v>1</v>
      </c>
      <c r="CL416" s="1">
        <v>-1.8000000000000114</v>
      </c>
      <c r="CM416" s="1">
        <v>41.899999999999892</v>
      </c>
      <c r="CN416" s="14">
        <v>5.5</v>
      </c>
      <c r="CO416" s="14">
        <v>62.700000000000131</v>
      </c>
    </row>
    <row r="417" spans="1:93">
      <c r="A417" s="1">
        <v>2014</v>
      </c>
      <c r="B417" s="1">
        <v>4</v>
      </c>
      <c r="C417" s="24">
        <v>41892</v>
      </c>
      <c r="D417" s="1">
        <v>189.2</v>
      </c>
      <c r="E417" s="1">
        <v>190.3</v>
      </c>
      <c r="F417" s="1">
        <v>187</v>
      </c>
      <c r="G417" s="1">
        <v>189</v>
      </c>
      <c r="H417" s="1">
        <v>91.67</v>
      </c>
      <c r="I417" s="1">
        <v>2</v>
      </c>
      <c r="N417" s="27">
        <v>3.3000000000000114</v>
      </c>
      <c r="O417" s="27">
        <v>197.5</v>
      </c>
      <c r="P417" s="27">
        <v>184.1</v>
      </c>
      <c r="Q417" s="27" t="s">
        <v>618</v>
      </c>
      <c r="R417" s="27" t="s">
        <v>618</v>
      </c>
      <c r="S417" s="27" t="s">
        <v>618</v>
      </c>
      <c r="T417" s="27" t="s">
        <v>618</v>
      </c>
      <c r="U417" s="27" t="s">
        <v>618</v>
      </c>
      <c r="V417" s="158">
        <v>0</v>
      </c>
      <c r="W417" s="27">
        <v>177.3</v>
      </c>
      <c r="X417" s="27">
        <v>177.3</v>
      </c>
      <c r="Y417" s="27">
        <v>0</v>
      </c>
      <c r="Z417" s="29">
        <v>92.71</v>
      </c>
      <c r="AA417" s="139">
        <v>2</v>
      </c>
      <c r="AB417" s="151">
        <v>9.7129289876973779E-4</v>
      </c>
      <c r="AC417" s="136">
        <v>0</v>
      </c>
      <c r="AD417" s="136">
        <v>9.5</v>
      </c>
      <c r="AE417" s="136" t="s">
        <v>618</v>
      </c>
      <c r="AF417" s="136" t="s">
        <v>618</v>
      </c>
      <c r="AG417" s="136">
        <v>0</v>
      </c>
      <c r="AH417" s="136">
        <v>86.599999999999824</v>
      </c>
      <c r="AI417" s="136">
        <v>-3.2000000000000171</v>
      </c>
      <c r="AJ417" s="127">
        <v>191</v>
      </c>
      <c r="AK417" s="127">
        <v>191.4</v>
      </c>
      <c r="AL417" s="127">
        <v>188.5</v>
      </c>
      <c r="AM417" s="127">
        <v>188.7</v>
      </c>
      <c r="AN417" s="127">
        <v>195.77500000000001</v>
      </c>
      <c r="AO417" s="127">
        <v>0.19999999999998863</v>
      </c>
      <c r="AP417" s="127" t="s">
        <v>618</v>
      </c>
      <c r="AQ417" s="14">
        <v>91.900000000000261</v>
      </c>
      <c r="AR417" s="127">
        <v>-0.90000000000000568</v>
      </c>
      <c r="AS417" s="14">
        <v>61.799999999998448</v>
      </c>
      <c r="AT417" s="1">
        <v>189</v>
      </c>
      <c r="AU417" s="1">
        <v>189.3</v>
      </c>
      <c r="AV417" s="1">
        <v>188.2</v>
      </c>
      <c r="AW417" s="1">
        <v>189.2</v>
      </c>
      <c r="AX417" s="1">
        <v>189</v>
      </c>
      <c r="AY417" s="1">
        <v>189.8</v>
      </c>
      <c r="AZ417" s="1">
        <v>188.2</v>
      </c>
      <c r="BA417" s="1">
        <v>189.5</v>
      </c>
      <c r="CC417" s="86">
        <v>188.6</v>
      </c>
      <c r="CD417" s="1">
        <v>190.4</v>
      </c>
      <c r="CE417" s="1">
        <v>1341</v>
      </c>
      <c r="CF417" s="1">
        <v>1066</v>
      </c>
      <c r="CG417" s="1">
        <v>1.2579737335834897</v>
      </c>
      <c r="CH417">
        <v>106.849</v>
      </c>
      <c r="CI417">
        <v>15926</v>
      </c>
      <c r="CJ417" s="101">
        <v>1</v>
      </c>
      <c r="CK417" s="101">
        <v>1</v>
      </c>
      <c r="CL417" s="1">
        <v>9.9999999999994316E-2</v>
      </c>
      <c r="CM417" s="1">
        <v>41.999999999999886</v>
      </c>
      <c r="CN417" s="14">
        <v>0.19999999999998863</v>
      </c>
      <c r="CO417" s="14">
        <v>62.900000000000119</v>
      </c>
    </row>
    <row r="418" spans="1:93">
      <c r="A418" s="1">
        <v>2014</v>
      </c>
      <c r="B418" s="1">
        <v>5</v>
      </c>
      <c r="C418" s="24">
        <v>41893</v>
      </c>
      <c r="D418" s="1">
        <v>189.1</v>
      </c>
      <c r="E418" s="1">
        <v>189.4</v>
      </c>
      <c r="F418" s="1">
        <v>186.3</v>
      </c>
      <c r="G418" s="1">
        <v>187.8</v>
      </c>
      <c r="H418" s="1">
        <v>92.83</v>
      </c>
      <c r="I418" s="1">
        <v>2</v>
      </c>
      <c r="N418" s="27">
        <v>3.0999999999999943</v>
      </c>
      <c r="O418" s="27">
        <v>192.3</v>
      </c>
      <c r="P418" s="27">
        <v>185.7</v>
      </c>
      <c r="Q418" s="27" t="s">
        <v>618</v>
      </c>
      <c r="R418" s="27" t="s">
        <v>618</v>
      </c>
      <c r="S418" s="27" t="s">
        <v>618</v>
      </c>
      <c r="T418" s="27" t="s">
        <v>618</v>
      </c>
      <c r="U418" s="27" t="s">
        <v>618</v>
      </c>
      <c r="V418" s="158">
        <v>0</v>
      </c>
      <c r="W418" s="27">
        <v>177.3</v>
      </c>
      <c r="X418" s="27">
        <v>177.3</v>
      </c>
      <c r="Y418" s="27">
        <v>0</v>
      </c>
      <c r="Z418" s="29">
        <v>91.43</v>
      </c>
      <c r="AA418" s="139">
        <v>1.9</v>
      </c>
      <c r="AB418" s="151">
        <v>1.1644204851751994E-2</v>
      </c>
      <c r="AC418" s="136" t="s">
        <v>255</v>
      </c>
      <c r="AD418" s="136">
        <v>9.4</v>
      </c>
      <c r="AE418" s="136" t="s">
        <v>618</v>
      </c>
      <c r="AF418" s="136" t="s">
        <v>618</v>
      </c>
      <c r="AG418" s="136">
        <v>0</v>
      </c>
      <c r="AH418" s="136">
        <v>86.599999999999824</v>
      </c>
      <c r="AI418" s="136">
        <v>-3.2000000000000171</v>
      </c>
      <c r="AJ418" s="127">
        <v>189</v>
      </c>
      <c r="AK418" s="127">
        <v>189.8</v>
      </c>
      <c r="AL418" s="127">
        <v>188.2</v>
      </c>
      <c r="AM418" s="127">
        <v>188.9</v>
      </c>
      <c r="AN418" s="127">
        <v>192.65</v>
      </c>
      <c r="AO418" s="127">
        <v>1.2999999999999829</v>
      </c>
      <c r="AP418" s="127" t="s">
        <v>618</v>
      </c>
      <c r="AQ418" s="14">
        <v>91.900000000000261</v>
      </c>
      <c r="AR418" s="127">
        <v>-2.2000000000000171</v>
      </c>
      <c r="AS418" s="14">
        <v>59.599999999998431</v>
      </c>
      <c r="AT418" s="1">
        <v>188</v>
      </c>
      <c r="AU418" s="1">
        <v>188.1</v>
      </c>
      <c r="AV418" s="1">
        <v>187.2</v>
      </c>
      <c r="AW418" s="1">
        <v>187.6</v>
      </c>
      <c r="AX418" s="1">
        <v>188</v>
      </c>
      <c r="AY418" s="1">
        <v>190.3</v>
      </c>
      <c r="AZ418" s="1">
        <v>187.2</v>
      </c>
      <c r="BA418" s="1">
        <v>190.3</v>
      </c>
      <c r="CC418" s="86">
        <v>187.7</v>
      </c>
      <c r="CD418" s="1">
        <v>189.2</v>
      </c>
      <c r="CE418" s="1">
        <v>1294</v>
      </c>
      <c r="CF418" s="1">
        <v>1057</v>
      </c>
      <c r="CG418" s="1">
        <v>1.2242194891201514</v>
      </c>
      <c r="CH418">
        <v>107.0115</v>
      </c>
      <c r="CI418">
        <v>15836</v>
      </c>
      <c r="CJ418" s="101">
        <v>1</v>
      </c>
      <c r="CK418" s="101">
        <v>1</v>
      </c>
      <c r="CL418" s="1">
        <v>2.0999999999999943</v>
      </c>
      <c r="CM418" s="1">
        <v>44.099999999999881</v>
      </c>
      <c r="CN418" s="14">
        <v>1.0999999999999943</v>
      </c>
      <c r="CO418" s="14">
        <v>64.000000000000114</v>
      </c>
    </row>
    <row r="419" spans="1:93">
      <c r="A419" s="1">
        <v>2014</v>
      </c>
      <c r="B419" s="1">
        <v>6</v>
      </c>
      <c r="C419" s="24">
        <v>41894</v>
      </c>
      <c r="D419" s="1">
        <v>190.1</v>
      </c>
      <c r="E419" s="1">
        <v>191.8</v>
      </c>
      <c r="F419" s="1">
        <v>189.6</v>
      </c>
      <c r="G419" s="1">
        <v>190.1</v>
      </c>
      <c r="H419" s="1">
        <v>92.92</v>
      </c>
      <c r="I419" s="1">
        <v>2</v>
      </c>
      <c r="N419" s="27">
        <v>2.2000000000000171</v>
      </c>
      <c r="O419" s="27">
        <v>190.9</v>
      </c>
      <c r="P419" s="27">
        <v>184.7</v>
      </c>
      <c r="Q419" s="27" t="s">
        <v>618</v>
      </c>
      <c r="R419" s="27" t="s">
        <v>618</v>
      </c>
      <c r="S419" s="27" t="s">
        <v>618</v>
      </c>
      <c r="T419" s="27" t="s">
        <v>618</v>
      </c>
      <c r="U419" s="27" t="s">
        <v>618</v>
      </c>
      <c r="V419" s="158">
        <v>0</v>
      </c>
      <c r="W419" s="27">
        <v>177.3</v>
      </c>
      <c r="X419" s="27">
        <v>177.3</v>
      </c>
      <c r="Y419" s="27">
        <v>0</v>
      </c>
      <c r="Z419" s="29">
        <v>93.41</v>
      </c>
      <c r="AA419" s="139">
        <v>1.3</v>
      </c>
      <c r="AB419" s="151">
        <v>1.2654085305988882E-2</v>
      </c>
      <c r="AC419" s="136" t="s">
        <v>253</v>
      </c>
      <c r="AD419" s="136">
        <v>9.3000000000000007</v>
      </c>
      <c r="AE419" s="136" t="s">
        <v>618</v>
      </c>
      <c r="AF419" s="136" t="s">
        <v>618</v>
      </c>
      <c r="AG419" s="136">
        <v>0</v>
      </c>
      <c r="AH419" s="136">
        <v>86.599999999999824</v>
      </c>
      <c r="AI419" s="136">
        <v>-3.2000000000000171</v>
      </c>
      <c r="AJ419" s="127">
        <v>188</v>
      </c>
      <c r="AK419" s="127">
        <v>191.1</v>
      </c>
      <c r="AL419" s="127">
        <v>187.2</v>
      </c>
      <c r="AM419" s="127">
        <v>190.1</v>
      </c>
      <c r="AN419" s="127">
        <v>191.02500000000001</v>
      </c>
      <c r="AO419" s="127">
        <v>0</v>
      </c>
      <c r="AP419" s="127">
        <v>0.40000000000001706</v>
      </c>
      <c r="AQ419" s="14">
        <v>92.300000000000281</v>
      </c>
      <c r="AR419" s="127" t="s">
        <v>618</v>
      </c>
      <c r="AS419" s="14">
        <v>59.599999999998431</v>
      </c>
      <c r="AT419" s="1">
        <v>190.6</v>
      </c>
      <c r="AU419" s="1">
        <v>191</v>
      </c>
      <c r="AV419" s="1">
        <v>190.3</v>
      </c>
      <c r="AW419" s="1">
        <v>191</v>
      </c>
      <c r="AX419" s="1">
        <v>190.6</v>
      </c>
      <c r="AY419" s="1">
        <v>192</v>
      </c>
      <c r="AZ419" s="1">
        <v>190.3</v>
      </c>
      <c r="BA419" s="1">
        <v>191.9</v>
      </c>
      <c r="CC419" s="86">
        <v>190.3</v>
      </c>
      <c r="CD419" s="1">
        <v>190.6</v>
      </c>
      <c r="CE419" s="1">
        <v>1208</v>
      </c>
      <c r="CF419" s="1">
        <v>915</v>
      </c>
      <c r="CG419" s="1">
        <v>1.3202185792349728</v>
      </c>
      <c r="CH419">
        <v>107.18300000000001</v>
      </c>
      <c r="CI419">
        <v>15836</v>
      </c>
      <c r="CJ419" s="101">
        <v>1</v>
      </c>
      <c r="CK419" s="101">
        <v>1</v>
      </c>
      <c r="CL419" s="1">
        <v>1.2000000000000171</v>
      </c>
      <c r="CM419" s="1">
        <v>45.299999999999898</v>
      </c>
      <c r="CN419" s="14">
        <v>-0.5</v>
      </c>
      <c r="CO419" s="14">
        <v>63.500000000000114</v>
      </c>
    </row>
    <row r="420" spans="1:93">
      <c r="A420" s="1">
        <v>2014</v>
      </c>
      <c r="B420" s="1">
        <v>3</v>
      </c>
      <c r="C420" s="24">
        <v>41898</v>
      </c>
      <c r="D420" s="1">
        <v>191.8</v>
      </c>
      <c r="E420" s="1">
        <v>193.4</v>
      </c>
      <c r="F420" s="1">
        <v>191.3</v>
      </c>
      <c r="G420" s="1">
        <v>191.3</v>
      </c>
      <c r="H420" s="1">
        <v>94.88</v>
      </c>
      <c r="I420" s="1">
        <v>2</v>
      </c>
      <c r="N420" s="27">
        <v>2.0999999999999943</v>
      </c>
      <c r="O420" s="27">
        <v>192.3</v>
      </c>
      <c r="P420" s="27">
        <v>187.9</v>
      </c>
      <c r="Q420" s="27" t="s">
        <v>618</v>
      </c>
      <c r="R420" s="27" t="s">
        <v>618</v>
      </c>
      <c r="S420" s="27" t="s">
        <v>618</v>
      </c>
      <c r="T420" s="27" t="s">
        <v>618</v>
      </c>
      <c r="U420" s="27" t="s">
        <v>618</v>
      </c>
      <c r="V420" s="158">
        <v>0</v>
      </c>
      <c r="W420" s="27">
        <v>177.3</v>
      </c>
      <c r="X420" s="27">
        <v>177.3</v>
      </c>
      <c r="Y420" s="27">
        <v>0</v>
      </c>
      <c r="Z420" s="29">
        <v>92.57</v>
      </c>
      <c r="AA420" s="139">
        <v>1.3</v>
      </c>
      <c r="AB420" s="151">
        <v>9.6951416567914173E-4</v>
      </c>
      <c r="AC420" s="136">
        <v>0</v>
      </c>
      <c r="AD420" s="136">
        <v>9.5</v>
      </c>
      <c r="AE420" s="136" t="s">
        <v>618</v>
      </c>
      <c r="AF420" s="136" t="s">
        <v>618</v>
      </c>
      <c r="AG420" s="136">
        <v>0</v>
      </c>
      <c r="AH420" s="136">
        <v>86.599999999999824</v>
      </c>
      <c r="AI420" s="136">
        <v>-3.2000000000000171</v>
      </c>
      <c r="AJ420" s="127">
        <v>190.6</v>
      </c>
      <c r="AK420" s="127">
        <v>193.4</v>
      </c>
      <c r="AL420" s="127">
        <v>190.3</v>
      </c>
      <c r="AM420" s="127">
        <v>192.7</v>
      </c>
      <c r="AN420" s="127">
        <v>190.1</v>
      </c>
      <c r="AO420" s="127">
        <v>0.5</v>
      </c>
      <c r="AP420" s="127" t="s">
        <v>618</v>
      </c>
      <c r="AQ420" s="14">
        <v>92.300000000000281</v>
      </c>
      <c r="AR420" s="127" t="s">
        <v>618</v>
      </c>
      <c r="AS420" s="14">
        <v>59.599999999998431</v>
      </c>
      <c r="AT420" s="1">
        <v>192</v>
      </c>
      <c r="AU420" s="1">
        <v>192</v>
      </c>
      <c r="AV420" s="1">
        <v>190.9</v>
      </c>
      <c r="AW420" s="1">
        <v>191.2</v>
      </c>
      <c r="AX420" s="1">
        <v>192</v>
      </c>
      <c r="AY420" s="1">
        <v>192.1</v>
      </c>
      <c r="AZ420" s="1">
        <v>190.9</v>
      </c>
      <c r="BA420" s="1">
        <v>191.8</v>
      </c>
      <c r="CC420" s="86">
        <v>191.8</v>
      </c>
      <c r="CD420" s="1">
        <v>193.3</v>
      </c>
      <c r="CE420" s="1">
        <v>1326</v>
      </c>
      <c r="CF420" s="1">
        <v>867</v>
      </c>
      <c r="CG420" s="1">
        <v>1.5294117647058822</v>
      </c>
      <c r="CH420">
        <v>107.126</v>
      </c>
      <c r="CI420">
        <v>15906</v>
      </c>
      <c r="CJ420" s="101">
        <v>1</v>
      </c>
      <c r="CK420" s="101">
        <v>1</v>
      </c>
      <c r="CL420" s="1">
        <v>0.5</v>
      </c>
      <c r="CM420" s="1">
        <v>45.799999999999898</v>
      </c>
      <c r="CN420" s="14">
        <v>-0.19999999999998863</v>
      </c>
      <c r="CO420" s="14">
        <v>63.300000000000125</v>
      </c>
    </row>
    <row r="421" spans="1:93">
      <c r="A421" s="1">
        <v>2014</v>
      </c>
      <c r="B421" s="1">
        <v>4</v>
      </c>
      <c r="C421" s="24">
        <v>41899</v>
      </c>
      <c r="D421" s="1">
        <v>192.5</v>
      </c>
      <c r="E421" s="1">
        <v>193.3</v>
      </c>
      <c r="F421" s="1">
        <v>192.3</v>
      </c>
      <c r="G421" s="1">
        <v>192.8</v>
      </c>
      <c r="H421" s="1">
        <v>94.42</v>
      </c>
      <c r="I421" s="1">
        <v>2</v>
      </c>
      <c r="N421" s="27">
        <v>1</v>
      </c>
      <c r="O421" s="27">
        <v>193.4</v>
      </c>
      <c r="P421" s="27">
        <v>189.2</v>
      </c>
      <c r="Q421" s="27" t="s">
        <v>618</v>
      </c>
      <c r="R421" s="27" t="s">
        <v>618</v>
      </c>
      <c r="S421" s="27" t="s">
        <v>618</v>
      </c>
      <c r="T421" s="27" t="s">
        <v>618</v>
      </c>
      <c r="U421" s="27" t="s">
        <v>618</v>
      </c>
      <c r="V421" s="158">
        <v>0</v>
      </c>
      <c r="W421" s="27">
        <v>177.3</v>
      </c>
      <c r="X421" s="27">
        <v>177.3</v>
      </c>
      <c r="Y421" s="27">
        <v>0</v>
      </c>
      <c r="Z421" s="29">
        <v>94.53</v>
      </c>
      <c r="AA421" s="139">
        <v>0.6</v>
      </c>
      <c r="AB421" s="151">
        <v>2.1093413689194929E-2</v>
      </c>
      <c r="AC421" s="136" t="s">
        <v>253</v>
      </c>
      <c r="AD421" s="136">
        <v>9.5</v>
      </c>
      <c r="AE421" s="136" t="s">
        <v>618</v>
      </c>
      <c r="AF421" s="136" t="s">
        <v>618</v>
      </c>
      <c r="AG421" s="136">
        <v>0</v>
      </c>
      <c r="AH421" s="136">
        <v>86.599999999999824</v>
      </c>
      <c r="AI421" s="136">
        <v>-3.2000000000000171</v>
      </c>
      <c r="AJ421" s="127">
        <v>192</v>
      </c>
      <c r="AK421" s="127">
        <v>193.3</v>
      </c>
      <c r="AL421" s="127">
        <v>190.9</v>
      </c>
      <c r="AM421" s="127">
        <v>192.6</v>
      </c>
      <c r="AN421" s="127">
        <v>191.07499999999999</v>
      </c>
      <c r="AO421" s="127">
        <v>0.30000000000001137</v>
      </c>
      <c r="AP421" s="127" t="s">
        <v>618</v>
      </c>
      <c r="AQ421" s="14">
        <v>92.300000000000281</v>
      </c>
      <c r="AR421" s="127" t="s">
        <v>618</v>
      </c>
      <c r="AS421" s="14">
        <v>59.599999999998431</v>
      </c>
      <c r="AT421" s="1">
        <v>192.8</v>
      </c>
      <c r="AU421" s="1">
        <v>193</v>
      </c>
      <c r="AV421" s="1">
        <v>192.7</v>
      </c>
      <c r="AW421" s="1">
        <v>192.9</v>
      </c>
      <c r="AX421" s="1">
        <v>192.8</v>
      </c>
      <c r="AY421" s="1">
        <v>194.6</v>
      </c>
      <c r="AZ421" s="1">
        <v>192.7</v>
      </c>
      <c r="BA421" s="1">
        <v>194.3</v>
      </c>
      <c r="CC421" s="86">
        <v>192.8</v>
      </c>
      <c r="CD421" s="1">
        <v>192.8</v>
      </c>
      <c r="CE421" s="1">
        <v>936</v>
      </c>
      <c r="CF421" s="1">
        <v>968</v>
      </c>
      <c r="CG421" s="1">
        <v>0.96694214876033058</v>
      </c>
      <c r="CH421">
        <v>108.49</v>
      </c>
      <c r="CI421">
        <v>15979</v>
      </c>
      <c r="CJ421" s="101">
        <v>1</v>
      </c>
      <c r="CK421" s="101">
        <v>1</v>
      </c>
      <c r="CL421" s="1">
        <v>2.5</v>
      </c>
      <c r="CM421" s="1">
        <v>48.299999999999898</v>
      </c>
      <c r="CN421" s="14" t="s">
        <v>618</v>
      </c>
      <c r="CO421" s="14">
        <v>63.300000000000125</v>
      </c>
    </row>
    <row r="422" spans="1:93">
      <c r="A422" s="1">
        <v>2014</v>
      </c>
      <c r="B422" s="1">
        <v>5</v>
      </c>
      <c r="C422" s="24">
        <v>41900</v>
      </c>
      <c r="D422" s="1">
        <v>195.3</v>
      </c>
      <c r="E422" s="1">
        <v>195.5</v>
      </c>
      <c r="F422" s="1">
        <v>191.4</v>
      </c>
      <c r="G422" s="1">
        <v>192.1</v>
      </c>
      <c r="H422" s="1">
        <v>93.07</v>
      </c>
      <c r="I422" s="1">
        <v>0</v>
      </c>
      <c r="N422" s="27">
        <v>4.0999999999999943</v>
      </c>
      <c r="O422" s="27">
        <v>193.8</v>
      </c>
      <c r="P422" s="27">
        <v>191.8</v>
      </c>
      <c r="Q422" s="27" t="s">
        <v>618</v>
      </c>
      <c r="R422" s="27" t="s">
        <v>618</v>
      </c>
      <c r="S422" s="27" t="s">
        <v>252</v>
      </c>
      <c r="T422" s="27" t="s">
        <v>618</v>
      </c>
      <c r="U422" s="27">
        <v>-0.29999999999998295</v>
      </c>
      <c r="V422" s="158">
        <v>-0.29999999999998295</v>
      </c>
      <c r="W422" s="27">
        <v>177</v>
      </c>
      <c r="X422" s="27">
        <v>177.3</v>
      </c>
      <c r="Y422" s="27">
        <v>-0.29999999999998295</v>
      </c>
      <c r="Z422" s="29">
        <v>94.14</v>
      </c>
      <c r="AA422" s="139">
        <v>2.5</v>
      </c>
      <c r="AB422" s="151">
        <v>4.8482293423270928E-3</v>
      </c>
      <c r="AC422" s="136" t="s">
        <v>255</v>
      </c>
      <c r="AD422" s="136">
        <v>9.6</v>
      </c>
      <c r="AE422" s="136" t="s">
        <v>618</v>
      </c>
      <c r="AF422" s="136" t="s">
        <v>618</v>
      </c>
      <c r="AG422" s="136">
        <v>0</v>
      </c>
      <c r="AH422" s="136">
        <v>86.599999999999824</v>
      </c>
      <c r="AI422" s="136">
        <v>-3.2000000000000171</v>
      </c>
      <c r="AJ422" s="127">
        <v>192.8</v>
      </c>
      <c r="AK422" s="127">
        <v>195.5</v>
      </c>
      <c r="AL422" s="127">
        <v>192.7</v>
      </c>
      <c r="AM422" s="127">
        <v>194.4</v>
      </c>
      <c r="AN422" s="127">
        <v>192.45</v>
      </c>
      <c r="AO422" s="127">
        <v>3.2000000000000171</v>
      </c>
      <c r="AP422" s="127" t="s">
        <v>618</v>
      </c>
      <c r="AQ422" s="14">
        <v>92.300000000000281</v>
      </c>
      <c r="AR422" s="127" t="s">
        <v>618</v>
      </c>
      <c r="AS422" s="14">
        <v>59.599999999998431</v>
      </c>
      <c r="AT422" s="1">
        <v>192.7</v>
      </c>
      <c r="AU422" s="1">
        <v>192.8</v>
      </c>
      <c r="AV422" s="1">
        <v>192.1</v>
      </c>
      <c r="AW422" s="1">
        <v>192.2</v>
      </c>
      <c r="AX422" s="1">
        <v>192.7</v>
      </c>
      <c r="AY422" s="1">
        <v>192.9</v>
      </c>
      <c r="AZ422" s="1">
        <v>192</v>
      </c>
      <c r="BA422" s="1">
        <v>192.5</v>
      </c>
      <c r="CC422" s="86">
        <v>192.5</v>
      </c>
      <c r="CD422" s="1">
        <v>194.6</v>
      </c>
      <c r="CE422" s="1">
        <v>1310</v>
      </c>
      <c r="CF422" s="1">
        <v>1029</v>
      </c>
      <c r="CG422" s="1">
        <v>1.2730806608357628</v>
      </c>
      <c r="CH422">
        <v>108.75</v>
      </c>
      <c r="CI422">
        <v>16142</v>
      </c>
      <c r="CJ422" s="101">
        <v>1</v>
      </c>
      <c r="CK422" s="101">
        <v>1</v>
      </c>
      <c r="CL422" s="1">
        <v>-0.59999999999999432</v>
      </c>
      <c r="CM422" s="1">
        <v>47.699999999999903</v>
      </c>
      <c r="CN422" s="14">
        <v>2.6000000000000227</v>
      </c>
      <c r="CO422" s="14">
        <v>65.900000000000148</v>
      </c>
    </row>
    <row r="423" spans="1:93">
      <c r="A423" s="1">
        <v>2014</v>
      </c>
      <c r="B423" s="1">
        <v>6</v>
      </c>
      <c r="C423" s="24">
        <v>41901</v>
      </c>
      <c r="D423" s="1">
        <v>192.1</v>
      </c>
      <c r="E423" s="1">
        <v>192.6</v>
      </c>
      <c r="F423" s="1">
        <v>189</v>
      </c>
      <c r="G423" s="1">
        <v>189.1</v>
      </c>
      <c r="H423" s="1">
        <v>91.65</v>
      </c>
      <c r="I423" s="1">
        <v>0</v>
      </c>
      <c r="N423" s="27">
        <v>3.5999999999999943</v>
      </c>
      <c r="O423" s="27">
        <v>196.2</v>
      </c>
      <c r="P423" s="27">
        <v>188</v>
      </c>
      <c r="Q423" s="27" t="s">
        <v>618</v>
      </c>
      <c r="R423" s="27" t="s">
        <v>618</v>
      </c>
      <c r="S423" s="27" t="s">
        <v>618</v>
      </c>
      <c r="T423" s="27" t="s">
        <v>618</v>
      </c>
      <c r="U423" s="27" t="s">
        <v>618</v>
      </c>
      <c r="V423" s="158">
        <v>0</v>
      </c>
      <c r="W423" s="27">
        <v>177</v>
      </c>
      <c r="X423" s="27">
        <v>177.3</v>
      </c>
      <c r="Y423" s="27">
        <v>-0.29999999999998295</v>
      </c>
      <c r="Z423" s="29">
        <v>91.64</v>
      </c>
      <c r="AA423" s="139">
        <v>2.2000000000000002</v>
      </c>
      <c r="AB423" s="151">
        <v>1.4297818258843575E-2</v>
      </c>
      <c r="AC423" s="136" t="s">
        <v>255</v>
      </c>
      <c r="AD423" s="136">
        <v>9.6</v>
      </c>
      <c r="AE423" s="136" t="s">
        <v>618</v>
      </c>
      <c r="AF423" s="136" t="s">
        <v>618</v>
      </c>
      <c r="AG423" s="136">
        <v>0</v>
      </c>
      <c r="AH423" s="136">
        <v>86.599999999999824</v>
      </c>
      <c r="AI423" s="136">
        <v>-3.2000000000000171</v>
      </c>
      <c r="AJ423" s="127">
        <v>192.7</v>
      </c>
      <c r="AK423" s="127">
        <v>192.9</v>
      </c>
      <c r="AL423" s="127">
        <v>191.6</v>
      </c>
      <c r="AM423" s="127">
        <v>191.6</v>
      </c>
      <c r="AN423" s="127">
        <v>192.82499999999999</v>
      </c>
      <c r="AO423" s="127">
        <v>3</v>
      </c>
      <c r="AP423" s="127" t="s">
        <v>618</v>
      </c>
      <c r="AQ423" s="14">
        <v>92.300000000000281</v>
      </c>
      <c r="AR423" s="127">
        <v>2.1999999999999886</v>
      </c>
      <c r="AS423" s="14">
        <v>61.79999999999842</v>
      </c>
      <c r="AT423" s="1">
        <v>188.5</v>
      </c>
      <c r="AU423" s="1">
        <v>189.7</v>
      </c>
      <c r="AV423" s="1">
        <v>188.2</v>
      </c>
      <c r="AW423" s="1">
        <v>189.7</v>
      </c>
      <c r="AX423" s="1">
        <v>188.5</v>
      </c>
      <c r="AY423" s="1">
        <v>190.5</v>
      </c>
      <c r="AZ423" s="1">
        <v>188.2</v>
      </c>
      <c r="BA423" s="1">
        <v>190</v>
      </c>
      <c r="CC423" s="86">
        <v>188.4</v>
      </c>
      <c r="CD423" s="1">
        <v>192</v>
      </c>
      <c r="CE423" s="1">
        <v>1308</v>
      </c>
      <c r="CF423" s="1">
        <v>1007</v>
      </c>
      <c r="CG423" s="1">
        <v>1.2989076464746772</v>
      </c>
      <c r="CH423">
        <v>109.03</v>
      </c>
      <c r="CI423">
        <v>16205</v>
      </c>
      <c r="CJ423" s="101">
        <v>1</v>
      </c>
      <c r="CK423" s="101">
        <v>1</v>
      </c>
      <c r="CL423" s="1">
        <v>0.59999999999999432</v>
      </c>
      <c r="CM423" s="1">
        <v>48.299999999999898</v>
      </c>
      <c r="CN423" s="14">
        <v>3.5999999999999943</v>
      </c>
      <c r="CO423" s="14">
        <v>69.500000000000142</v>
      </c>
    </row>
    <row r="424" spans="1:93">
      <c r="A424" s="1">
        <v>2014</v>
      </c>
      <c r="B424" s="1">
        <v>2</v>
      </c>
      <c r="C424" s="24">
        <v>41904</v>
      </c>
      <c r="D424" s="1">
        <v>189.1</v>
      </c>
      <c r="E424" s="1">
        <v>189.9</v>
      </c>
      <c r="F424" s="1">
        <v>183</v>
      </c>
      <c r="G424" s="1">
        <v>183.8</v>
      </c>
      <c r="H424" s="1">
        <v>91.56</v>
      </c>
      <c r="I424" s="1">
        <v>1</v>
      </c>
      <c r="N424" s="27">
        <v>6.9000000000000057</v>
      </c>
      <c r="O424" s="27">
        <v>192.7</v>
      </c>
      <c r="P424" s="27">
        <v>185.5</v>
      </c>
      <c r="Q424" s="27" t="s">
        <v>618</v>
      </c>
      <c r="R424" s="27" t="s">
        <v>618</v>
      </c>
      <c r="S424" s="27" t="s">
        <v>252</v>
      </c>
      <c r="T424" s="27" t="s">
        <v>618</v>
      </c>
      <c r="U424" s="27">
        <v>3.1999999999999886</v>
      </c>
      <c r="V424" s="158">
        <v>3.1999999999999886</v>
      </c>
      <c r="W424" s="27">
        <v>180.2</v>
      </c>
      <c r="X424" s="27">
        <v>180.2</v>
      </c>
      <c r="Y424" s="27">
        <v>0</v>
      </c>
      <c r="Z424" s="29">
        <v>91.33</v>
      </c>
      <c r="AA424" s="139">
        <v>4.0999999999999996</v>
      </c>
      <c r="AB424" s="151">
        <v>1.5257333190071831E-2</v>
      </c>
      <c r="AC424" s="136" t="s">
        <v>255</v>
      </c>
      <c r="AD424" s="136">
        <v>9.4</v>
      </c>
      <c r="AE424" s="136" t="s">
        <v>618</v>
      </c>
      <c r="AF424" s="136" t="s">
        <v>618</v>
      </c>
      <c r="AG424" s="136">
        <v>0</v>
      </c>
      <c r="AH424" s="136">
        <v>86.599999999999824</v>
      </c>
      <c r="AI424" s="136">
        <v>-3.2000000000000171</v>
      </c>
      <c r="AJ424" s="127">
        <v>188.5</v>
      </c>
      <c r="AK424" s="127">
        <v>190.5</v>
      </c>
      <c r="AL424" s="127">
        <v>188</v>
      </c>
      <c r="AM424" s="127">
        <v>188.3</v>
      </c>
      <c r="AN424" s="127">
        <v>191.72499999999999</v>
      </c>
      <c r="AO424" s="127">
        <v>5.2999999999999829</v>
      </c>
      <c r="AP424" s="127" t="s">
        <v>618</v>
      </c>
      <c r="AQ424" s="14">
        <v>92.300000000000281</v>
      </c>
      <c r="AR424" s="127">
        <v>5.3999999999999773</v>
      </c>
      <c r="AS424" s="14">
        <v>67.199999999998397</v>
      </c>
      <c r="AT424" s="1">
        <v>184</v>
      </c>
      <c r="AU424" s="1">
        <v>184.1</v>
      </c>
      <c r="AV424" s="1">
        <v>183.2</v>
      </c>
      <c r="AW424" s="1">
        <v>184.1</v>
      </c>
      <c r="AX424" s="1">
        <v>184</v>
      </c>
      <c r="AY424" s="1">
        <v>184.2</v>
      </c>
      <c r="AZ424" s="1">
        <v>183.2</v>
      </c>
      <c r="BA424" s="1">
        <v>183.9</v>
      </c>
      <c r="CC424" s="86">
        <v>183.3</v>
      </c>
      <c r="CD424" s="1">
        <v>188.6</v>
      </c>
      <c r="CE424" s="1">
        <v>1243</v>
      </c>
      <c r="CF424" s="1">
        <v>1138</v>
      </c>
      <c r="CG424" s="1">
        <v>1.0922671353251319</v>
      </c>
      <c r="CH424">
        <v>108.8545</v>
      </c>
      <c r="CI424">
        <v>16031</v>
      </c>
      <c r="CJ424" s="101">
        <v>1</v>
      </c>
      <c r="CK424" s="101">
        <v>1</v>
      </c>
      <c r="CL424" s="1">
        <v>-1.6999999999999886</v>
      </c>
      <c r="CM424" s="1">
        <v>46.599999999999909</v>
      </c>
      <c r="CN424" s="14">
        <v>5.0999999999999943</v>
      </c>
      <c r="CO424" s="14">
        <v>74.600000000000136</v>
      </c>
    </row>
    <row r="425" spans="1:93">
      <c r="A425" s="1">
        <v>2014</v>
      </c>
      <c r="B425" s="1">
        <v>4</v>
      </c>
      <c r="C425" s="24">
        <v>41906</v>
      </c>
      <c r="D425" s="1">
        <v>182.3</v>
      </c>
      <c r="E425" s="1">
        <v>185</v>
      </c>
      <c r="F425" s="1">
        <v>180.7</v>
      </c>
      <c r="G425" s="1">
        <v>183.4</v>
      </c>
      <c r="H425" s="1">
        <v>92.8</v>
      </c>
      <c r="I425" s="1">
        <v>1</v>
      </c>
      <c r="N425" s="27">
        <v>4.3000000000000114</v>
      </c>
      <c r="O425" s="27">
        <v>190.7</v>
      </c>
      <c r="P425" s="27">
        <v>176.9</v>
      </c>
      <c r="Q425" s="27" t="s">
        <v>618</v>
      </c>
      <c r="R425" s="27" t="s">
        <v>618</v>
      </c>
      <c r="S425" s="27" t="s">
        <v>618</v>
      </c>
      <c r="T425" s="27" t="s">
        <v>618</v>
      </c>
      <c r="U425" s="27" t="s">
        <v>618</v>
      </c>
      <c r="V425" s="158">
        <v>0</v>
      </c>
      <c r="W425" s="27">
        <v>180.2</v>
      </c>
      <c r="X425" s="27">
        <v>180.2</v>
      </c>
      <c r="Y425" s="27">
        <v>0</v>
      </c>
      <c r="Z425" s="29">
        <v>91.66</v>
      </c>
      <c r="AA425" s="139">
        <v>2.6</v>
      </c>
      <c r="AB425" s="151">
        <v>9.8199672667764748E-4</v>
      </c>
      <c r="AC425" s="136">
        <v>0</v>
      </c>
      <c r="AD425" s="136">
        <v>9.1</v>
      </c>
      <c r="AE425" s="136" t="s">
        <v>618</v>
      </c>
      <c r="AF425" s="136" t="s">
        <v>618</v>
      </c>
      <c r="AG425" s="136">
        <v>0</v>
      </c>
      <c r="AH425" s="136">
        <v>86.599999999999824</v>
      </c>
      <c r="AI425" s="136">
        <v>-3.2000000000000171</v>
      </c>
      <c r="AJ425" s="127">
        <v>184</v>
      </c>
      <c r="AK425" s="127">
        <v>184.2</v>
      </c>
      <c r="AL425" s="127">
        <v>180.7</v>
      </c>
      <c r="AM425" s="127">
        <v>183</v>
      </c>
      <c r="AN425" s="127">
        <v>189.32499999999999</v>
      </c>
      <c r="AO425" s="127">
        <v>1.0999999999999943</v>
      </c>
      <c r="AP425" s="127">
        <v>1.400000000000017</v>
      </c>
      <c r="AQ425" s="14">
        <v>93.700000000000301</v>
      </c>
      <c r="AR425" s="127" t="s">
        <v>618</v>
      </c>
      <c r="AS425" s="14">
        <v>67.199999999998397</v>
      </c>
      <c r="AT425" s="1">
        <v>184.5</v>
      </c>
      <c r="AU425" s="1">
        <v>185.3</v>
      </c>
      <c r="AV425" s="1">
        <v>184.1</v>
      </c>
      <c r="AW425" s="1">
        <v>185</v>
      </c>
      <c r="AX425" s="1">
        <v>184.5</v>
      </c>
      <c r="AY425" s="1">
        <v>185.3</v>
      </c>
      <c r="AZ425" s="1">
        <v>184.1</v>
      </c>
      <c r="BA425" s="1">
        <v>184.6</v>
      </c>
      <c r="CC425" s="86">
        <v>184.5</v>
      </c>
      <c r="CD425" s="1">
        <v>181.6</v>
      </c>
      <c r="CE425" s="1">
        <v>1529</v>
      </c>
      <c r="CF425" s="1">
        <v>1017</v>
      </c>
      <c r="CG425" s="1">
        <v>1.503441494591937</v>
      </c>
      <c r="CH425">
        <v>109.07299999999999</v>
      </c>
      <c r="CI425">
        <v>16260</v>
      </c>
      <c r="CJ425" s="101">
        <v>1</v>
      </c>
      <c r="CK425" s="101">
        <v>1</v>
      </c>
      <c r="CL425" s="1">
        <v>1.4000000000000057</v>
      </c>
      <c r="CM425" s="1">
        <v>47.999999999999915</v>
      </c>
      <c r="CN425" s="14" t="s">
        <v>618</v>
      </c>
      <c r="CO425" s="14">
        <v>74.600000000000136</v>
      </c>
    </row>
    <row r="426" spans="1:93">
      <c r="A426" s="1">
        <v>2014</v>
      </c>
      <c r="B426" s="1">
        <v>5</v>
      </c>
      <c r="C426" s="24">
        <v>41907</v>
      </c>
      <c r="D426" s="1">
        <v>185.9</v>
      </c>
      <c r="E426" s="1">
        <v>186.4</v>
      </c>
      <c r="F426" s="1">
        <v>179</v>
      </c>
      <c r="G426" s="1">
        <v>181</v>
      </c>
      <c r="H426" s="1">
        <v>92.53</v>
      </c>
      <c r="I426" s="1">
        <v>0</v>
      </c>
      <c r="N426" s="27">
        <v>7.4000000000000057</v>
      </c>
      <c r="O426" s="27">
        <v>187.7</v>
      </c>
      <c r="P426" s="27">
        <v>179.1</v>
      </c>
      <c r="Q426" s="27" t="s">
        <v>618</v>
      </c>
      <c r="R426" s="27" t="s">
        <v>618</v>
      </c>
      <c r="S426" s="27" t="s">
        <v>252</v>
      </c>
      <c r="T426" s="27" t="s">
        <v>618</v>
      </c>
      <c r="U426" s="27">
        <v>-2.7000000000000171</v>
      </c>
      <c r="V426" s="158">
        <v>-2.7000000000000171</v>
      </c>
      <c r="W426" s="27">
        <v>177.5</v>
      </c>
      <c r="X426" s="27">
        <v>180.2</v>
      </c>
      <c r="Y426" s="27">
        <v>-2.7000000000000171</v>
      </c>
      <c r="Z426" s="29">
        <v>92.66</v>
      </c>
      <c r="AA426" s="139">
        <v>4.4000000000000004</v>
      </c>
      <c r="AB426" s="151">
        <v>1.3543031891655621E-2</v>
      </c>
      <c r="AC426" s="136" t="s">
        <v>253</v>
      </c>
      <c r="AD426" s="136">
        <v>9.1</v>
      </c>
      <c r="AE426" s="136" t="s">
        <v>618</v>
      </c>
      <c r="AF426" s="136">
        <v>1.5</v>
      </c>
      <c r="AG426" s="136">
        <v>1.5</v>
      </c>
      <c r="AH426" s="136">
        <v>88.099999999999824</v>
      </c>
      <c r="AI426" s="136">
        <v>-1.7000000000000171</v>
      </c>
      <c r="AJ426" s="127">
        <v>184.5</v>
      </c>
      <c r="AK426" s="127">
        <v>186.4</v>
      </c>
      <c r="AL426" s="127">
        <v>184.1</v>
      </c>
      <c r="AM426" s="127">
        <v>186</v>
      </c>
      <c r="AN426" s="127">
        <v>187.22499999999999</v>
      </c>
      <c r="AO426" s="127">
        <v>4.9000000000000057</v>
      </c>
      <c r="AP426" s="127" t="s">
        <v>618</v>
      </c>
      <c r="AQ426" s="14">
        <v>93.700000000000301</v>
      </c>
      <c r="AR426" s="127">
        <v>1.9999999999999716</v>
      </c>
      <c r="AS426" s="14">
        <v>69.199999999998369</v>
      </c>
      <c r="AT426" s="1">
        <v>182.4</v>
      </c>
      <c r="AU426" s="1">
        <v>183.5</v>
      </c>
      <c r="AV426" s="1">
        <v>182.2</v>
      </c>
      <c r="AW426" s="1">
        <v>182.8</v>
      </c>
      <c r="AX426" s="1">
        <v>182.4</v>
      </c>
      <c r="AY426" s="1">
        <v>183.5</v>
      </c>
      <c r="AZ426" s="1">
        <v>182.2</v>
      </c>
      <c r="BA426" s="1">
        <v>182.4</v>
      </c>
      <c r="CC426" s="86">
        <v>182.5</v>
      </c>
      <c r="CD426" s="1">
        <v>186.1</v>
      </c>
      <c r="CE426" s="1">
        <v>1198</v>
      </c>
      <c r="CF426" s="1">
        <v>995</v>
      </c>
      <c r="CG426" s="1">
        <v>1.2040201005025126</v>
      </c>
      <c r="CH426">
        <v>108.73650000000001</v>
      </c>
      <c r="CI426">
        <v>16114</v>
      </c>
      <c r="CJ426" s="101">
        <v>1</v>
      </c>
      <c r="CK426" s="101">
        <v>1</v>
      </c>
      <c r="CL426" s="1">
        <v>-0.59999999999999432</v>
      </c>
      <c r="CM426" s="1">
        <v>47.39999999999992</v>
      </c>
      <c r="CN426" s="14">
        <v>3.5</v>
      </c>
      <c r="CO426" s="14">
        <v>78.100000000000136</v>
      </c>
    </row>
    <row r="427" spans="1:93">
      <c r="A427" s="1">
        <v>2014</v>
      </c>
      <c r="B427" s="1">
        <v>6</v>
      </c>
      <c r="C427" s="24">
        <v>41908</v>
      </c>
      <c r="D427" s="1">
        <v>181.8</v>
      </c>
      <c r="E427" s="1">
        <v>185.5</v>
      </c>
      <c r="F427" s="1">
        <v>179.5</v>
      </c>
      <c r="G427" s="1">
        <v>185.5</v>
      </c>
      <c r="H427" s="1">
        <v>93.54</v>
      </c>
      <c r="I427" s="1">
        <v>0</v>
      </c>
      <c r="N427" s="27">
        <v>6</v>
      </c>
      <c r="O427" s="27">
        <v>188.4</v>
      </c>
      <c r="P427" s="27">
        <v>173.6</v>
      </c>
      <c r="Q427" s="27" t="s">
        <v>618</v>
      </c>
      <c r="R427" s="27" t="s">
        <v>618</v>
      </c>
      <c r="S427" s="27" t="s">
        <v>618</v>
      </c>
      <c r="T427" s="27" t="s">
        <v>618</v>
      </c>
      <c r="U427" s="27" t="s">
        <v>618</v>
      </c>
      <c r="V427" s="158">
        <v>0</v>
      </c>
      <c r="W427" s="27">
        <v>177.5</v>
      </c>
      <c r="X427" s="27">
        <v>180.2</v>
      </c>
      <c r="Y427" s="27">
        <v>-2.7000000000000171</v>
      </c>
      <c r="Z427" s="29">
        <v>92.43</v>
      </c>
      <c r="AA427" s="139">
        <v>3.6</v>
      </c>
      <c r="AB427" s="151">
        <v>2.9094827586206851E-3</v>
      </c>
      <c r="AC427" s="136">
        <v>0</v>
      </c>
      <c r="AD427" s="136">
        <v>9</v>
      </c>
      <c r="AE427" s="136" t="s">
        <v>618</v>
      </c>
      <c r="AF427" s="136" t="s">
        <v>618</v>
      </c>
      <c r="AG427" s="136">
        <v>0</v>
      </c>
      <c r="AH427" s="136">
        <v>88.099999999999824</v>
      </c>
      <c r="AI427" s="136">
        <v>-1.7000000000000171</v>
      </c>
      <c r="AJ427" s="127">
        <v>182.4</v>
      </c>
      <c r="AK427" s="127">
        <v>183.5</v>
      </c>
      <c r="AL427" s="127">
        <v>179.5</v>
      </c>
      <c r="AM427" s="127">
        <v>181.2</v>
      </c>
      <c r="AN427" s="127">
        <v>184.625</v>
      </c>
      <c r="AO427" s="127">
        <v>3.6999999999999886</v>
      </c>
      <c r="AP427" s="127">
        <v>0.39999999999998864</v>
      </c>
      <c r="AQ427" s="14">
        <v>94.100000000000293</v>
      </c>
      <c r="AR427" s="127" t="s">
        <v>618</v>
      </c>
      <c r="AS427" s="14">
        <v>69.199999999998369</v>
      </c>
      <c r="AT427" s="1">
        <v>185.6</v>
      </c>
      <c r="AU427" s="1">
        <v>185.9</v>
      </c>
      <c r="AV427" s="1">
        <v>185</v>
      </c>
      <c r="AW427" s="1">
        <v>185.6</v>
      </c>
      <c r="AX427" s="1">
        <v>185.6</v>
      </c>
      <c r="AY427" s="1">
        <v>186.3</v>
      </c>
      <c r="AZ427" s="1">
        <v>185</v>
      </c>
      <c r="BA427" s="1">
        <v>185.8</v>
      </c>
      <c r="CC427" s="86">
        <v>185.6</v>
      </c>
      <c r="CD427" s="1">
        <v>181.1</v>
      </c>
      <c r="CE427" s="1">
        <v>1941</v>
      </c>
      <c r="CF427" s="1">
        <v>652</v>
      </c>
      <c r="CG427" s="1">
        <v>2.9769938650306749</v>
      </c>
      <c r="CH427">
        <v>109.33</v>
      </c>
      <c r="CI427">
        <v>16362</v>
      </c>
      <c r="CJ427" s="101">
        <v>1</v>
      </c>
      <c r="CK427" s="101">
        <v>1</v>
      </c>
      <c r="CL427" s="1">
        <v>-1.4000000000000057</v>
      </c>
      <c r="CM427" s="1">
        <v>45.999999999999915</v>
      </c>
      <c r="CN427" s="14" t="s">
        <v>618</v>
      </c>
      <c r="CO427" s="14">
        <v>78.100000000000136</v>
      </c>
    </row>
    <row r="428" spans="1:93">
      <c r="A428" s="1">
        <v>2014</v>
      </c>
      <c r="B428" s="1">
        <v>2</v>
      </c>
      <c r="C428" s="24">
        <v>41911</v>
      </c>
      <c r="D428" s="1">
        <v>184.2</v>
      </c>
      <c r="E428" s="1">
        <v>185.9</v>
      </c>
      <c r="F428" s="1">
        <v>181.5</v>
      </c>
      <c r="G428" s="1">
        <v>182.8</v>
      </c>
      <c r="H428" s="1">
        <v>94.57</v>
      </c>
      <c r="I428" s="1">
        <v>0</v>
      </c>
      <c r="N428" s="27">
        <v>4.4000000000000057</v>
      </c>
      <c r="O428" s="27">
        <v>191.5</v>
      </c>
      <c r="P428" s="27">
        <v>179.5</v>
      </c>
      <c r="Q428" s="27" t="s">
        <v>618</v>
      </c>
      <c r="R428" s="27" t="s">
        <v>618</v>
      </c>
      <c r="S428" s="27" t="s">
        <v>618</v>
      </c>
      <c r="T428" s="27" t="s">
        <v>618</v>
      </c>
      <c r="U428" s="27" t="s">
        <v>618</v>
      </c>
      <c r="V428" s="158">
        <v>0</v>
      </c>
      <c r="W428" s="27">
        <v>177.5</v>
      </c>
      <c r="X428" s="27">
        <v>180.2</v>
      </c>
      <c r="Y428" s="27">
        <v>-2.7000000000000171</v>
      </c>
      <c r="Z428" s="29">
        <v>92.81</v>
      </c>
      <c r="AA428" s="139">
        <v>2.6</v>
      </c>
      <c r="AB428" s="151">
        <v>1.09153787960663E-2</v>
      </c>
      <c r="AC428" s="136" t="s">
        <v>253</v>
      </c>
      <c r="AD428" s="136">
        <v>9.1999999999999993</v>
      </c>
      <c r="AE428" s="136" t="s">
        <v>618</v>
      </c>
      <c r="AF428" s="136" t="s">
        <v>618</v>
      </c>
      <c r="AG428" s="136">
        <v>0</v>
      </c>
      <c r="AH428" s="136">
        <v>88.099999999999824</v>
      </c>
      <c r="AI428" s="136">
        <v>-1.7000000000000171</v>
      </c>
      <c r="AJ428" s="127">
        <v>185.6</v>
      </c>
      <c r="AK428" s="127">
        <v>186.3</v>
      </c>
      <c r="AL428" s="127">
        <v>183.7</v>
      </c>
      <c r="AM428" s="127">
        <v>184.9</v>
      </c>
      <c r="AN428" s="127">
        <v>183.77500000000001</v>
      </c>
      <c r="AO428" s="127">
        <v>1.3999999999999773</v>
      </c>
      <c r="AP428" s="127" t="s">
        <v>618</v>
      </c>
      <c r="AQ428" s="14">
        <v>94.100000000000293</v>
      </c>
      <c r="AR428" s="127" t="s">
        <v>618</v>
      </c>
      <c r="AS428" s="14">
        <v>69.199999999998369</v>
      </c>
      <c r="AT428" s="1">
        <v>182.8</v>
      </c>
      <c r="AU428" s="1">
        <v>183.1</v>
      </c>
      <c r="AV428" s="1">
        <v>182.1</v>
      </c>
      <c r="AW428" s="1">
        <v>182.9</v>
      </c>
      <c r="AX428" s="1">
        <v>182.8</v>
      </c>
      <c r="AY428" s="1">
        <v>183.5</v>
      </c>
      <c r="AZ428" s="1">
        <v>182.1</v>
      </c>
      <c r="BA428" s="1">
        <v>183</v>
      </c>
      <c r="CC428" s="86">
        <v>182.2</v>
      </c>
      <c r="CD428" s="1">
        <v>185.6</v>
      </c>
      <c r="CE428" s="1">
        <v>1352</v>
      </c>
      <c r="CF428" s="1">
        <v>801</v>
      </c>
      <c r="CG428" s="1">
        <v>1.6878901373283395</v>
      </c>
      <c r="CH428">
        <v>109.482</v>
      </c>
      <c r="CI428">
        <v>16263</v>
      </c>
      <c r="CJ428" s="101">
        <v>1</v>
      </c>
      <c r="CK428" s="101">
        <v>1</v>
      </c>
      <c r="CL428" s="1">
        <v>-0.5</v>
      </c>
      <c r="CM428" s="1">
        <v>45.499999999999915</v>
      </c>
      <c r="CN428" s="14">
        <v>1.3999999999999773</v>
      </c>
      <c r="CO428" s="14">
        <v>79.500000000000114</v>
      </c>
    </row>
    <row r="429" spans="1:93">
      <c r="A429" s="1">
        <v>2014</v>
      </c>
      <c r="B429" s="1">
        <v>3</v>
      </c>
      <c r="C429" s="24">
        <v>41912</v>
      </c>
      <c r="D429" s="1">
        <v>182.3</v>
      </c>
      <c r="E429" s="1">
        <v>186.1</v>
      </c>
      <c r="F429" s="1">
        <v>182</v>
      </c>
      <c r="G429" s="1">
        <v>183.2</v>
      </c>
      <c r="H429" s="1">
        <v>91.16</v>
      </c>
      <c r="I429" s="1">
        <v>0</v>
      </c>
      <c r="N429" s="27">
        <v>4.0999999999999943</v>
      </c>
      <c r="O429" s="27">
        <v>187.2</v>
      </c>
      <c r="P429" s="27">
        <v>178.4</v>
      </c>
      <c r="Q429" s="27" t="s">
        <v>618</v>
      </c>
      <c r="R429" s="27" t="s">
        <v>618</v>
      </c>
      <c r="S429" s="27" t="s">
        <v>618</v>
      </c>
      <c r="T429" s="27" t="s">
        <v>618</v>
      </c>
      <c r="U429" s="27" t="s">
        <v>618</v>
      </c>
      <c r="V429" s="158">
        <v>0</v>
      </c>
      <c r="W429" s="27">
        <v>177.5</v>
      </c>
      <c r="X429" s="27">
        <v>180.2</v>
      </c>
      <c r="Y429" s="27">
        <v>-2.7000000000000171</v>
      </c>
      <c r="Z429" s="29">
        <v>94.63</v>
      </c>
      <c r="AA429" s="139">
        <v>2.5</v>
      </c>
      <c r="AB429" s="151">
        <v>1.1011332050459455E-2</v>
      </c>
      <c r="AC429" s="136" t="s">
        <v>253</v>
      </c>
      <c r="AD429" s="136">
        <v>9.1</v>
      </c>
      <c r="AE429" s="136" t="s">
        <v>618</v>
      </c>
      <c r="AF429" s="136" t="s">
        <v>618</v>
      </c>
      <c r="AG429" s="136">
        <v>0</v>
      </c>
      <c r="AH429" s="136">
        <v>88.099999999999824</v>
      </c>
      <c r="AI429" s="136">
        <v>-1.7000000000000171</v>
      </c>
      <c r="AJ429" s="127">
        <v>182.8</v>
      </c>
      <c r="AK429" s="127">
        <v>183.5</v>
      </c>
      <c r="AL429" s="127">
        <v>182</v>
      </c>
      <c r="AM429" s="127">
        <v>182.8</v>
      </c>
      <c r="AN429" s="127">
        <v>183.72499999999999</v>
      </c>
      <c r="AO429" s="127">
        <v>0.89999999999997726</v>
      </c>
      <c r="AP429" s="127">
        <v>-3.3</v>
      </c>
      <c r="AQ429" s="14">
        <v>90.800000000000296</v>
      </c>
      <c r="AR429" s="127" t="s">
        <v>618</v>
      </c>
      <c r="AS429" s="14">
        <v>69.199999999998369</v>
      </c>
      <c r="AT429" s="1">
        <v>183.6</v>
      </c>
      <c r="AU429" s="1">
        <v>183.8</v>
      </c>
      <c r="AV429" s="1">
        <v>183.2</v>
      </c>
      <c r="AW429" s="1">
        <v>183.5</v>
      </c>
      <c r="AX429" s="1">
        <v>183.6</v>
      </c>
      <c r="AY429" s="1">
        <v>183.9</v>
      </c>
      <c r="AZ429" s="1">
        <v>183</v>
      </c>
      <c r="BA429" s="1">
        <v>183.1</v>
      </c>
      <c r="CC429" s="86">
        <v>183.3</v>
      </c>
      <c r="CD429" s="1">
        <v>182.5</v>
      </c>
      <c r="CE429" s="1">
        <v>822</v>
      </c>
      <c r="CF429" s="1">
        <v>1113</v>
      </c>
      <c r="CG429" s="1">
        <v>0.73854447439353099</v>
      </c>
      <c r="CH429">
        <v>109.581</v>
      </c>
      <c r="CI429">
        <v>16187</v>
      </c>
      <c r="CJ429" s="101">
        <v>1</v>
      </c>
      <c r="CK429" s="101">
        <v>1</v>
      </c>
      <c r="CL429" s="1">
        <v>-3.0999999999999943</v>
      </c>
      <c r="CM429" s="1">
        <v>42.39999999999992</v>
      </c>
      <c r="CN429" s="14">
        <v>-1.2999999999999829</v>
      </c>
      <c r="CO429" s="14">
        <v>78.200000000000131</v>
      </c>
    </row>
    <row r="430" spans="1:93">
      <c r="A430" s="1">
        <v>2014</v>
      </c>
      <c r="B430" s="1">
        <v>4</v>
      </c>
      <c r="C430" s="24">
        <v>41913</v>
      </c>
      <c r="D430" s="1">
        <v>180.5</v>
      </c>
      <c r="E430" s="1">
        <v>181.5</v>
      </c>
      <c r="F430" s="1">
        <v>175.5</v>
      </c>
      <c r="G430" s="1">
        <v>176</v>
      </c>
      <c r="H430" s="1">
        <v>90.73</v>
      </c>
      <c r="I430" s="1">
        <v>1</v>
      </c>
      <c r="N430" s="27">
        <v>6</v>
      </c>
      <c r="O430" s="27">
        <v>187.3</v>
      </c>
      <c r="P430" s="27">
        <v>179.1</v>
      </c>
      <c r="Q430" s="27" t="s">
        <v>618</v>
      </c>
      <c r="R430" s="27" t="s">
        <v>618</v>
      </c>
      <c r="S430" s="27" t="s">
        <v>252</v>
      </c>
      <c r="T430" s="27" t="s">
        <v>618</v>
      </c>
      <c r="U430" s="27">
        <v>4.0999999999999943</v>
      </c>
      <c r="V430" s="158">
        <v>4.0999999999999943</v>
      </c>
      <c r="W430" s="27">
        <v>181.6</v>
      </c>
      <c r="X430" s="27">
        <v>181.6</v>
      </c>
      <c r="Y430" s="27">
        <v>0</v>
      </c>
      <c r="Z430" s="29">
        <v>91.52</v>
      </c>
      <c r="AA430" s="139">
        <v>3.6</v>
      </c>
      <c r="AB430" s="151">
        <v>3.6057946494659987E-2</v>
      </c>
      <c r="AC430" s="136" t="s">
        <v>255</v>
      </c>
      <c r="AD430" s="136">
        <v>9.1</v>
      </c>
      <c r="AE430" s="136" t="s">
        <v>618</v>
      </c>
      <c r="AF430" s="136" t="s">
        <v>618</v>
      </c>
      <c r="AG430" s="136">
        <v>0</v>
      </c>
      <c r="AH430" s="136">
        <v>88.099999999999824</v>
      </c>
      <c r="AI430" s="136">
        <v>-1.7000000000000171</v>
      </c>
      <c r="AJ430" s="127">
        <v>183.6</v>
      </c>
      <c r="AK430" s="127">
        <v>183.9</v>
      </c>
      <c r="AL430" s="127">
        <v>180.1</v>
      </c>
      <c r="AM430" s="127">
        <v>180.1</v>
      </c>
      <c r="AN430" s="127">
        <v>182.25</v>
      </c>
      <c r="AO430" s="127">
        <v>4.5</v>
      </c>
      <c r="AP430" s="127" t="s">
        <v>618</v>
      </c>
      <c r="AQ430" s="14">
        <v>90.800000000000296</v>
      </c>
      <c r="AR430" s="127">
        <v>4.7999999999999829</v>
      </c>
      <c r="AS430" s="14">
        <v>73.999999999998352</v>
      </c>
      <c r="AT430" s="1">
        <v>175.9</v>
      </c>
      <c r="AU430" s="1">
        <v>178.4</v>
      </c>
      <c r="AV430" s="1">
        <v>175.9</v>
      </c>
      <c r="AW430" s="1">
        <v>177.1</v>
      </c>
      <c r="AX430" s="1">
        <v>175.9</v>
      </c>
      <c r="AY430" s="1">
        <v>178.4</v>
      </c>
      <c r="AZ430" s="1">
        <v>175</v>
      </c>
      <c r="BA430" s="1">
        <v>175.7</v>
      </c>
      <c r="CC430" s="86">
        <v>176.1</v>
      </c>
      <c r="CD430" s="1">
        <v>181.3</v>
      </c>
      <c r="CE430" s="1">
        <v>999</v>
      </c>
      <c r="CF430" s="1">
        <v>1721</v>
      </c>
      <c r="CG430" s="1">
        <v>0.58047646717024981</v>
      </c>
      <c r="CH430">
        <v>109.02800000000001</v>
      </c>
      <c r="CI430">
        <v>15862</v>
      </c>
      <c r="CJ430" s="101">
        <v>1</v>
      </c>
      <c r="CK430" s="101">
        <v>-1</v>
      </c>
      <c r="CL430" s="1">
        <v>-0.90000000000000568</v>
      </c>
      <c r="CM430" s="1">
        <v>41.499999999999915</v>
      </c>
      <c r="CN430" s="14">
        <v>4.5999999999999943</v>
      </c>
      <c r="CO430" s="14">
        <v>82.800000000000125</v>
      </c>
    </row>
    <row r="431" spans="1:93">
      <c r="A431" s="1">
        <v>2014</v>
      </c>
      <c r="B431" s="1">
        <v>5</v>
      </c>
      <c r="C431" s="24">
        <v>41914</v>
      </c>
      <c r="D431" s="1">
        <v>175</v>
      </c>
      <c r="E431" s="1">
        <v>176.6</v>
      </c>
      <c r="F431" s="1">
        <v>174</v>
      </c>
      <c r="G431" s="1">
        <v>175.8</v>
      </c>
      <c r="H431" s="1">
        <v>91.01</v>
      </c>
      <c r="I431" s="1">
        <v>1</v>
      </c>
      <c r="N431" s="27">
        <v>2.5999999999999943</v>
      </c>
      <c r="O431" s="27">
        <v>182</v>
      </c>
      <c r="P431" s="27">
        <v>170</v>
      </c>
      <c r="Q431" s="27" t="s">
        <v>618</v>
      </c>
      <c r="R431" s="27" t="s">
        <v>618</v>
      </c>
      <c r="S431" s="27" t="s">
        <v>618</v>
      </c>
      <c r="T431" s="27" t="s">
        <v>618</v>
      </c>
      <c r="U431" s="27" t="s">
        <v>618</v>
      </c>
      <c r="V431" s="158">
        <v>0</v>
      </c>
      <c r="W431" s="27">
        <v>181.6</v>
      </c>
      <c r="X431" s="27">
        <v>181.6</v>
      </c>
      <c r="Y431" s="27">
        <v>0</v>
      </c>
      <c r="Z431" s="29">
        <v>89.63</v>
      </c>
      <c r="AA431" s="139">
        <v>1.6</v>
      </c>
      <c r="AB431" s="151">
        <v>4.7169811320754151E-3</v>
      </c>
      <c r="AC431" s="136" t="s">
        <v>255</v>
      </c>
      <c r="AD431" s="136">
        <v>8.8000000000000007</v>
      </c>
      <c r="AE431" s="136" t="s">
        <v>618</v>
      </c>
      <c r="AF431" s="136" t="s">
        <v>618</v>
      </c>
      <c r="AG431" s="136">
        <v>0</v>
      </c>
      <c r="AH431" s="136">
        <v>88.099999999999824</v>
      </c>
      <c r="AI431" s="136">
        <v>-1.7000000000000171</v>
      </c>
      <c r="AJ431" s="127">
        <v>175.9</v>
      </c>
      <c r="AK431" s="127">
        <v>178.4</v>
      </c>
      <c r="AL431" s="127">
        <v>174</v>
      </c>
      <c r="AM431" s="127">
        <v>175.2</v>
      </c>
      <c r="AN431" s="127">
        <v>180.75</v>
      </c>
      <c r="AO431" s="127">
        <v>0.80000000000001137</v>
      </c>
      <c r="AP431" s="127" t="s">
        <v>618</v>
      </c>
      <c r="AQ431" s="14">
        <v>90.800000000000296</v>
      </c>
      <c r="AR431" s="127" t="s">
        <v>618</v>
      </c>
      <c r="AS431" s="14">
        <v>73.999999999998352</v>
      </c>
      <c r="AT431" s="1">
        <v>175.5</v>
      </c>
      <c r="AU431" s="1">
        <v>176.1</v>
      </c>
      <c r="AV431" s="1">
        <v>175</v>
      </c>
      <c r="AW431" s="1">
        <v>175.3</v>
      </c>
      <c r="AX431" s="1">
        <v>175.5</v>
      </c>
      <c r="AY431" s="1">
        <v>176.1</v>
      </c>
      <c r="AZ431" s="1">
        <v>174.5</v>
      </c>
      <c r="BA431" s="1">
        <v>175.3</v>
      </c>
      <c r="CC431" s="86">
        <v>175.9</v>
      </c>
      <c r="CD431" s="1">
        <v>174.4</v>
      </c>
      <c r="CE431" s="1">
        <v>915</v>
      </c>
      <c r="CF431" s="1">
        <v>1488</v>
      </c>
      <c r="CG431" s="1">
        <v>0.61491935483870963</v>
      </c>
      <c r="CH431">
        <v>108.367</v>
      </c>
      <c r="CI431">
        <v>15585</v>
      </c>
      <c r="CJ431" s="101">
        <v>1</v>
      </c>
      <c r="CK431" s="101">
        <v>-1</v>
      </c>
      <c r="CL431" s="1" t="s">
        <v>618</v>
      </c>
      <c r="CM431" s="1">
        <v>41.499999999999915</v>
      </c>
      <c r="CN431" s="14" t="s">
        <v>618</v>
      </c>
      <c r="CO431" s="14">
        <v>82.800000000000125</v>
      </c>
    </row>
    <row r="432" spans="1:93">
      <c r="A432" s="1">
        <v>2014</v>
      </c>
      <c r="B432" s="1">
        <v>6</v>
      </c>
      <c r="C432" s="24">
        <v>41915</v>
      </c>
      <c r="D432" s="1">
        <v>174.5</v>
      </c>
      <c r="E432" s="1">
        <v>177.6</v>
      </c>
      <c r="F432" s="1">
        <v>173.8</v>
      </c>
      <c r="G432" s="1">
        <v>176.7</v>
      </c>
      <c r="H432" s="1">
        <v>89.74</v>
      </c>
      <c r="I432" s="1">
        <v>1</v>
      </c>
      <c r="N432" s="27">
        <v>3.7999999999999829</v>
      </c>
      <c r="O432" s="27">
        <v>178.4</v>
      </c>
      <c r="P432" s="27">
        <v>173.2</v>
      </c>
      <c r="Q432" s="27" t="s">
        <v>618</v>
      </c>
      <c r="R432" s="27" t="s">
        <v>618</v>
      </c>
      <c r="S432" s="27" t="s">
        <v>618</v>
      </c>
      <c r="T432" s="27" t="s">
        <v>618</v>
      </c>
      <c r="U432" s="27" t="s">
        <v>618</v>
      </c>
      <c r="V432" s="158">
        <v>0</v>
      </c>
      <c r="W432" s="27">
        <v>181.6</v>
      </c>
      <c r="X432" s="27">
        <v>181.6</v>
      </c>
      <c r="Y432" s="27">
        <v>0</v>
      </c>
      <c r="Z432" s="29">
        <v>91.22</v>
      </c>
      <c r="AA432" s="139">
        <v>2.2999999999999998</v>
      </c>
      <c r="AB432" s="151">
        <v>3.0860795767662097E-3</v>
      </c>
      <c r="AC432" s="136" t="s">
        <v>253</v>
      </c>
      <c r="AD432" s="136">
        <v>8.6999999999999993</v>
      </c>
      <c r="AE432" s="136" t="s">
        <v>618</v>
      </c>
      <c r="AF432" s="136" t="s">
        <v>618</v>
      </c>
      <c r="AG432" s="136">
        <v>0</v>
      </c>
      <c r="AH432" s="136">
        <v>88.099999999999824</v>
      </c>
      <c r="AI432" s="136">
        <v>-1.7000000000000171</v>
      </c>
      <c r="AJ432" s="127">
        <v>175.5</v>
      </c>
      <c r="AK432" s="127">
        <v>176.1</v>
      </c>
      <c r="AL432" s="127">
        <v>173.8</v>
      </c>
      <c r="AM432" s="127">
        <v>174.5</v>
      </c>
      <c r="AN432" s="127">
        <v>178.15</v>
      </c>
      <c r="AO432" s="127">
        <v>2.1999999999999886</v>
      </c>
      <c r="AP432" s="127">
        <v>-1.3</v>
      </c>
      <c r="AQ432" s="14">
        <v>89.500000000000298</v>
      </c>
      <c r="AR432" s="127" t="s">
        <v>618</v>
      </c>
      <c r="AS432" s="14">
        <v>73.999999999998352</v>
      </c>
      <c r="AT432" s="1">
        <v>177.4</v>
      </c>
      <c r="AU432" s="1">
        <v>177.4</v>
      </c>
      <c r="AV432" s="1">
        <v>176</v>
      </c>
      <c r="AW432" s="1">
        <v>176</v>
      </c>
      <c r="AX432" s="1">
        <v>177.4</v>
      </c>
      <c r="AY432" s="1">
        <v>177.4</v>
      </c>
      <c r="AZ432" s="1">
        <v>175.6</v>
      </c>
      <c r="BA432" s="1">
        <v>176</v>
      </c>
      <c r="CC432" s="86">
        <v>177</v>
      </c>
      <c r="CD432" s="1">
        <v>174.3</v>
      </c>
      <c r="CE432" s="1">
        <v>1203</v>
      </c>
      <c r="CF432" s="1">
        <v>796</v>
      </c>
      <c r="CG432" s="1">
        <v>1.5113065326633166</v>
      </c>
      <c r="CH432">
        <v>109.73099999999999</v>
      </c>
      <c r="CI432">
        <v>15907</v>
      </c>
      <c r="CJ432" s="101">
        <v>1</v>
      </c>
      <c r="CK432" s="101">
        <v>-1</v>
      </c>
      <c r="CL432" s="1" t="s">
        <v>618</v>
      </c>
      <c r="CM432" s="1">
        <v>41.499999999999915</v>
      </c>
      <c r="CN432" s="14" t="s">
        <v>618</v>
      </c>
      <c r="CO432" s="14">
        <v>82.800000000000125</v>
      </c>
    </row>
    <row r="433" spans="1:93">
      <c r="A433" s="1">
        <v>2014</v>
      </c>
      <c r="B433" s="1">
        <v>2</v>
      </c>
      <c r="C433" s="24">
        <v>41918</v>
      </c>
      <c r="D433" s="1">
        <v>175.1</v>
      </c>
      <c r="E433" s="1">
        <v>177.1</v>
      </c>
      <c r="F433" s="1">
        <v>174.8</v>
      </c>
      <c r="G433" s="1">
        <v>176.9</v>
      </c>
      <c r="H433" s="1">
        <v>90.34</v>
      </c>
      <c r="I433" s="1">
        <v>1</v>
      </c>
      <c r="N433" s="27">
        <v>2.2999999999999829</v>
      </c>
      <c r="O433" s="27">
        <v>180.5</v>
      </c>
      <c r="P433" s="27">
        <v>172.9</v>
      </c>
      <c r="Q433" s="27" t="s">
        <v>618</v>
      </c>
      <c r="R433" s="27" t="s">
        <v>618</v>
      </c>
      <c r="S433" s="27" t="s">
        <v>618</v>
      </c>
      <c r="T433" s="27" t="s">
        <v>618</v>
      </c>
      <c r="U433" s="27" t="s">
        <v>618</v>
      </c>
      <c r="V433" s="158">
        <v>0</v>
      </c>
      <c r="W433" s="27">
        <v>181.6</v>
      </c>
      <c r="X433" s="27">
        <v>181.6</v>
      </c>
      <c r="Y433" s="27">
        <v>0</v>
      </c>
      <c r="Z433" s="29">
        <v>90</v>
      </c>
      <c r="AA433" s="139">
        <v>1.4</v>
      </c>
      <c r="AB433" s="151">
        <v>1.3954510493352501E-2</v>
      </c>
      <c r="AC433" s="136" t="s">
        <v>255</v>
      </c>
      <c r="AD433" s="136">
        <v>8.8000000000000007</v>
      </c>
      <c r="AE433" s="136" t="s">
        <v>618</v>
      </c>
      <c r="AF433" s="136" t="s">
        <v>618</v>
      </c>
      <c r="AG433" s="136">
        <v>0</v>
      </c>
      <c r="AH433" s="136">
        <v>88.099999999999824</v>
      </c>
      <c r="AI433" s="136">
        <v>-1.7000000000000171</v>
      </c>
      <c r="AJ433" s="127">
        <v>177.4</v>
      </c>
      <c r="AK433" s="127">
        <v>177.4</v>
      </c>
      <c r="AL433" s="127">
        <v>174.8</v>
      </c>
      <c r="AM433" s="127">
        <v>175.7</v>
      </c>
      <c r="AN433" s="127">
        <v>176.375</v>
      </c>
      <c r="AO433" s="127">
        <v>1.8000000000000114</v>
      </c>
      <c r="AP433" s="127" t="s">
        <v>618</v>
      </c>
      <c r="AQ433" s="14">
        <v>89.500000000000298</v>
      </c>
      <c r="AR433" s="127" t="s">
        <v>618</v>
      </c>
      <c r="AS433" s="14">
        <v>73.999999999998352</v>
      </c>
      <c r="AT433" s="1">
        <v>175.8</v>
      </c>
      <c r="AU433" s="1">
        <v>176.8</v>
      </c>
      <c r="AV433" s="1">
        <v>175.8</v>
      </c>
      <c r="AW433" s="1">
        <v>176.6</v>
      </c>
      <c r="AX433" s="1">
        <v>175.8</v>
      </c>
      <c r="AY433" s="1">
        <v>177.1</v>
      </c>
      <c r="AZ433" s="1">
        <v>175.8</v>
      </c>
      <c r="BA433" s="1">
        <v>176.8</v>
      </c>
      <c r="CC433" s="86">
        <v>175.7</v>
      </c>
      <c r="CD433" s="1">
        <v>175.6</v>
      </c>
      <c r="CE433" s="1">
        <v>652</v>
      </c>
      <c r="CF433" s="1">
        <v>648</v>
      </c>
      <c r="CG433" s="1">
        <v>1.0061728395061729</v>
      </c>
      <c r="CH433">
        <v>108.762</v>
      </c>
      <c r="CI433">
        <v>15776</v>
      </c>
      <c r="CJ433" s="101">
        <v>1</v>
      </c>
      <c r="CK433" s="101">
        <v>-1</v>
      </c>
      <c r="CL433" s="1" t="s">
        <v>618</v>
      </c>
      <c r="CM433" s="1">
        <v>41.499999999999915</v>
      </c>
      <c r="CN433" s="14" t="s">
        <v>618</v>
      </c>
      <c r="CO433" s="14">
        <v>82.800000000000125</v>
      </c>
    </row>
    <row r="434" spans="1:93">
      <c r="A434" s="1">
        <v>2014</v>
      </c>
      <c r="B434" s="1">
        <v>3</v>
      </c>
      <c r="C434" s="24">
        <v>41919</v>
      </c>
      <c r="D434" s="1">
        <v>176</v>
      </c>
      <c r="E434" s="1">
        <v>180.5</v>
      </c>
      <c r="F434" s="1">
        <v>175.9</v>
      </c>
      <c r="G434" s="1">
        <v>179.3</v>
      </c>
      <c r="H434" s="1">
        <v>88.85</v>
      </c>
      <c r="I434" s="1">
        <v>0</v>
      </c>
      <c r="N434" s="27">
        <v>4.5999999999999943</v>
      </c>
      <c r="O434" s="27">
        <v>179.2</v>
      </c>
      <c r="P434" s="27">
        <v>174.6</v>
      </c>
      <c r="Q434" s="27" t="s">
        <v>618</v>
      </c>
      <c r="R434" s="27" t="s">
        <v>254</v>
      </c>
      <c r="S434" s="27" t="s">
        <v>618</v>
      </c>
      <c r="T434" s="27">
        <v>-1.5999999999999943</v>
      </c>
      <c r="U434" s="27" t="s">
        <v>618</v>
      </c>
      <c r="V434" s="158">
        <v>-1.5999999999999943</v>
      </c>
      <c r="W434" s="27">
        <v>180</v>
      </c>
      <c r="X434" s="27">
        <v>181.6</v>
      </c>
      <c r="Y434" s="27">
        <v>-1.5999999999999943</v>
      </c>
      <c r="Z434" s="29">
        <v>89.95</v>
      </c>
      <c r="AA434" s="139">
        <v>2.8</v>
      </c>
      <c r="AB434" s="151">
        <v>6.6859817249833586E-3</v>
      </c>
      <c r="AC434" s="136" t="s">
        <v>253</v>
      </c>
      <c r="AD434" s="136">
        <v>8.8000000000000007</v>
      </c>
      <c r="AE434" s="136" t="s">
        <v>618</v>
      </c>
      <c r="AF434" s="136" t="s">
        <v>618</v>
      </c>
      <c r="AG434" s="136">
        <v>0</v>
      </c>
      <c r="AH434" s="136">
        <v>88.099999999999824</v>
      </c>
      <c r="AI434" s="136">
        <v>-1.7000000000000171</v>
      </c>
      <c r="AJ434" s="127">
        <v>175.8</v>
      </c>
      <c r="AK434" s="127">
        <v>179.5</v>
      </c>
      <c r="AL434" s="127">
        <v>175.8</v>
      </c>
      <c r="AM434" s="127">
        <v>178.8</v>
      </c>
      <c r="AN434" s="127">
        <v>176.05</v>
      </c>
      <c r="AO434" s="127">
        <v>3.3000000000000114</v>
      </c>
      <c r="AP434" s="127">
        <v>-2.2000000000000055</v>
      </c>
      <c r="AQ434" s="14">
        <v>87.300000000000296</v>
      </c>
      <c r="AR434" s="127" t="s">
        <v>618</v>
      </c>
      <c r="AS434" s="14">
        <v>73.999999999998352</v>
      </c>
      <c r="AT434" s="1">
        <v>180</v>
      </c>
      <c r="AU434" s="1">
        <v>180.1</v>
      </c>
      <c r="AV434" s="1">
        <v>179.1</v>
      </c>
      <c r="AW434" s="1">
        <v>179.2</v>
      </c>
      <c r="AX434" s="1">
        <v>180</v>
      </c>
      <c r="AY434" s="1">
        <v>180.1</v>
      </c>
      <c r="AZ434" s="1">
        <v>179</v>
      </c>
      <c r="BA434" s="1">
        <v>179.6</v>
      </c>
      <c r="CC434" s="86">
        <v>179.5</v>
      </c>
      <c r="CD434" s="1">
        <v>177.1</v>
      </c>
      <c r="CE434" s="1">
        <v>909</v>
      </c>
      <c r="CF434" s="1">
        <v>747</v>
      </c>
      <c r="CG434" s="1">
        <v>1.2168674698795181</v>
      </c>
      <c r="CH434">
        <v>108.13500000000001</v>
      </c>
      <c r="CI434">
        <v>15516</v>
      </c>
      <c r="CJ434" s="101">
        <v>-1</v>
      </c>
      <c r="CK434" s="101">
        <v>-1</v>
      </c>
      <c r="CL434" s="1" t="s">
        <v>618</v>
      </c>
      <c r="CM434" s="1">
        <v>41.499999999999915</v>
      </c>
      <c r="CN434" s="14" t="s">
        <v>618</v>
      </c>
      <c r="CO434" s="14">
        <v>82.800000000000125</v>
      </c>
    </row>
    <row r="435" spans="1:93">
      <c r="A435" s="1">
        <v>2014</v>
      </c>
      <c r="B435" s="1">
        <v>4</v>
      </c>
      <c r="C435" s="24">
        <v>41920</v>
      </c>
      <c r="D435" s="1">
        <v>177.6</v>
      </c>
      <c r="E435" s="1">
        <v>182.4</v>
      </c>
      <c r="F435" s="1">
        <v>176.1</v>
      </c>
      <c r="G435" s="1">
        <v>181.3</v>
      </c>
      <c r="H435" s="1">
        <v>87.31</v>
      </c>
      <c r="I435" s="1">
        <v>0</v>
      </c>
      <c r="N435" s="27">
        <v>6.3000000000000114</v>
      </c>
      <c r="O435" s="27">
        <v>183.9</v>
      </c>
      <c r="P435" s="27">
        <v>174.7</v>
      </c>
      <c r="Q435" s="27" t="s">
        <v>618</v>
      </c>
      <c r="R435" s="27" t="s">
        <v>618</v>
      </c>
      <c r="S435" s="27" t="s">
        <v>618</v>
      </c>
      <c r="T435" s="27" t="s">
        <v>618</v>
      </c>
      <c r="U435" s="27" t="s">
        <v>618</v>
      </c>
      <c r="V435" s="158">
        <v>0</v>
      </c>
      <c r="W435" s="27">
        <v>180</v>
      </c>
      <c r="X435" s="27">
        <v>181.6</v>
      </c>
      <c r="Y435" s="27">
        <v>-1.5999999999999943</v>
      </c>
      <c r="Z435" s="29">
        <v>87.86</v>
      </c>
      <c r="AA435" s="139">
        <v>3.8</v>
      </c>
      <c r="AB435" s="151">
        <v>1.6493247730794858E-2</v>
      </c>
      <c r="AC435" s="136" t="s">
        <v>255</v>
      </c>
      <c r="AD435" s="136">
        <v>8.9</v>
      </c>
      <c r="AE435" s="136">
        <v>1.0999999999999943</v>
      </c>
      <c r="AF435" s="136" t="s">
        <v>618</v>
      </c>
      <c r="AG435" s="136">
        <v>1.0999999999999943</v>
      </c>
      <c r="AH435" s="136">
        <v>89.199999999999818</v>
      </c>
      <c r="AI435" s="136">
        <v>-0.60000000000002274</v>
      </c>
      <c r="AJ435" s="127">
        <v>180</v>
      </c>
      <c r="AK435" s="127">
        <v>180.1</v>
      </c>
      <c r="AL435" s="127">
        <v>176.1</v>
      </c>
      <c r="AM435" s="127">
        <v>177.7</v>
      </c>
      <c r="AN435" s="127">
        <v>176.67500000000001</v>
      </c>
      <c r="AO435" s="127">
        <v>3.7000000000000171</v>
      </c>
      <c r="AP435" s="127">
        <v>1.1000000000000056</v>
      </c>
      <c r="AQ435" s="14">
        <v>88.400000000000304</v>
      </c>
      <c r="AR435" s="127" t="s">
        <v>618</v>
      </c>
      <c r="AS435" s="14">
        <v>73.999999999998352</v>
      </c>
      <c r="AT435" s="1">
        <v>181.5</v>
      </c>
      <c r="AU435" s="1">
        <v>184.6</v>
      </c>
      <c r="AV435" s="1">
        <v>181.2</v>
      </c>
      <c r="AW435" s="1">
        <v>183.5</v>
      </c>
      <c r="AX435" s="1">
        <v>181.5</v>
      </c>
      <c r="AY435" s="1">
        <v>184.6</v>
      </c>
      <c r="AZ435" s="1">
        <v>181.1</v>
      </c>
      <c r="BA435" s="1">
        <v>181.4</v>
      </c>
      <c r="CC435" s="86">
        <v>181.1</v>
      </c>
      <c r="CD435" s="1">
        <v>178.6</v>
      </c>
      <c r="CE435" s="1">
        <v>860</v>
      </c>
      <c r="CF435" s="1">
        <v>793</v>
      </c>
      <c r="CG435" s="1">
        <v>1.0844892812105926</v>
      </c>
      <c r="CH435">
        <v>108.117</v>
      </c>
      <c r="CI435">
        <v>15692</v>
      </c>
      <c r="CJ435" s="101">
        <v>-1</v>
      </c>
      <c r="CK435" s="101">
        <v>-1</v>
      </c>
      <c r="CL435" s="1">
        <v>0</v>
      </c>
      <c r="CM435" s="1">
        <v>41.499999999999915</v>
      </c>
      <c r="CN435" s="14" t="s">
        <v>618</v>
      </c>
      <c r="CO435" s="14">
        <v>82.800000000000125</v>
      </c>
    </row>
    <row r="436" spans="1:93">
      <c r="A436" s="1">
        <v>2014</v>
      </c>
      <c r="B436" s="1">
        <v>5</v>
      </c>
      <c r="C436" s="24">
        <v>41921</v>
      </c>
      <c r="D436" s="1">
        <v>181.5</v>
      </c>
      <c r="E436" s="1">
        <v>183.3</v>
      </c>
      <c r="F436" s="1">
        <v>180.1</v>
      </c>
      <c r="G436" s="1">
        <v>182.4</v>
      </c>
      <c r="H436" s="1">
        <v>85.77</v>
      </c>
      <c r="I436" s="1">
        <v>0</v>
      </c>
      <c r="N436" s="27">
        <v>3.2000000000000171</v>
      </c>
      <c r="O436" s="27">
        <v>187.6</v>
      </c>
      <c r="P436" s="27">
        <v>175</v>
      </c>
      <c r="Q436" s="27" t="s">
        <v>618</v>
      </c>
      <c r="R436" s="27" t="s">
        <v>618</v>
      </c>
      <c r="S436" s="27" t="s">
        <v>618</v>
      </c>
      <c r="T436" s="27" t="s">
        <v>618</v>
      </c>
      <c r="U436" s="27" t="s">
        <v>618</v>
      </c>
      <c r="V436" s="158">
        <v>0</v>
      </c>
      <c r="W436" s="27">
        <v>180</v>
      </c>
      <c r="X436" s="27">
        <v>181.6</v>
      </c>
      <c r="Y436" s="27">
        <v>-1.5999999999999943</v>
      </c>
      <c r="Z436" s="29">
        <v>87.69</v>
      </c>
      <c r="AA436" s="139">
        <v>1.9</v>
      </c>
      <c r="AB436" s="151">
        <v>1.7332583005064572E-2</v>
      </c>
      <c r="AC436" s="136" t="s">
        <v>255</v>
      </c>
      <c r="AD436" s="136">
        <v>9</v>
      </c>
      <c r="AE436" s="136" t="s">
        <v>618</v>
      </c>
      <c r="AF436" s="136" t="s">
        <v>618</v>
      </c>
      <c r="AG436" s="136">
        <v>0</v>
      </c>
      <c r="AH436" s="136">
        <v>89.199999999999818</v>
      </c>
      <c r="AI436" s="136">
        <v>-0.60000000000002274</v>
      </c>
      <c r="AJ436" s="127">
        <v>181.5</v>
      </c>
      <c r="AK436" s="127">
        <v>184.6</v>
      </c>
      <c r="AL436" s="127">
        <v>181.1</v>
      </c>
      <c r="AM436" s="127">
        <v>183.1</v>
      </c>
      <c r="AN436" s="127">
        <v>178.82499999999999</v>
      </c>
      <c r="AO436" s="127">
        <v>0.90000000000000568</v>
      </c>
      <c r="AP436" s="127" t="s">
        <v>618</v>
      </c>
      <c r="AQ436" s="14">
        <v>88.400000000000304</v>
      </c>
      <c r="AR436" s="127" t="s">
        <v>618</v>
      </c>
      <c r="AS436" s="14">
        <v>73.999999999998352</v>
      </c>
      <c r="AT436" s="1">
        <v>182.3</v>
      </c>
      <c r="AU436" s="1">
        <v>183.1</v>
      </c>
      <c r="AV436" s="1">
        <v>182.2</v>
      </c>
      <c r="AW436" s="1">
        <v>182.9</v>
      </c>
      <c r="AX436" s="1">
        <v>182.3</v>
      </c>
      <c r="AY436" s="1">
        <v>183.1</v>
      </c>
      <c r="AZ436" s="1">
        <v>182.2</v>
      </c>
      <c r="BA436" s="1">
        <v>182.8</v>
      </c>
      <c r="CC436" s="86">
        <v>182.1</v>
      </c>
      <c r="CD436" s="1">
        <v>183.1</v>
      </c>
      <c r="CE436" s="1">
        <v>1780</v>
      </c>
      <c r="CF436" s="1">
        <v>935</v>
      </c>
      <c r="CG436" s="1">
        <v>1.9037433155080214</v>
      </c>
      <c r="CH436">
        <v>107.834</v>
      </c>
      <c r="CI436">
        <v>15306</v>
      </c>
      <c r="CJ436" s="101">
        <v>-1</v>
      </c>
      <c r="CK436" s="101">
        <v>-1</v>
      </c>
      <c r="CL436" s="1">
        <v>1.7000000000000171</v>
      </c>
      <c r="CM436" s="1">
        <v>43.199999999999932</v>
      </c>
      <c r="CN436" s="14" t="s">
        <v>618</v>
      </c>
      <c r="CO436" s="14">
        <v>82.800000000000125</v>
      </c>
    </row>
    <row r="437" spans="1:93">
      <c r="A437" s="1">
        <v>2014</v>
      </c>
      <c r="B437" s="1">
        <v>6</v>
      </c>
      <c r="C437" s="24">
        <v>41922</v>
      </c>
      <c r="D437" s="1">
        <v>180.6</v>
      </c>
      <c r="E437" s="1">
        <v>181.1</v>
      </c>
      <c r="F437" s="1">
        <v>178.5</v>
      </c>
      <c r="G437" s="1">
        <v>179</v>
      </c>
      <c r="H437" s="1">
        <v>85.74</v>
      </c>
      <c r="I437" s="1">
        <v>0</v>
      </c>
      <c r="N437" s="27">
        <v>2.5999999999999943</v>
      </c>
      <c r="O437" s="27">
        <v>185.6</v>
      </c>
      <c r="P437" s="27">
        <v>179.2</v>
      </c>
      <c r="Q437" s="27" t="s">
        <v>618</v>
      </c>
      <c r="R437" s="27" t="s">
        <v>618</v>
      </c>
      <c r="S437" s="27" t="s">
        <v>252</v>
      </c>
      <c r="T437" s="27" t="s">
        <v>618</v>
      </c>
      <c r="U437" s="27">
        <v>-1.6000000000000227</v>
      </c>
      <c r="V437" s="158">
        <v>-1.6000000000000227</v>
      </c>
      <c r="W437" s="27">
        <v>178.4</v>
      </c>
      <c r="X437" s="27">
        <v>181.6</v>
      </c>
      <c r="Y437" s="27">
        <v>-3.2000000000000171</v>
      </c>
      <c r="Z437" s="29">
        <v>84.52</v>
      </c>
      <c r="AA437" s="139">
        <v>1.6</v>
      </c>
      <c r="AB437" s="151">
        <v>1.763830030924296E-2</v>
      </c>
      <c r="AC437" s="136" t="s">
        <v>255</v>
      </c>
      <c r="AD437" s="136">
        <v>9.1</v>
      </c>
      <c r="AE437" s="136" t="s">
        <v>618</v>
      </c>
      <c r="AF437" s="136" t="s">
        <v>618</v>
      </c>
      <c r="AG437" s="136">
        <v>0</v>
      </c>
      <c r="AH437" s="136">
        <v>89.199999999999818</v>
      </c>
      <c r="AI437" s="136">
        <v>-0.60000000000002274</v>
      </c>
      <c r="AJ437" s="127">
        <v>182.3</v>
      </c>
      <c r="AK437" s="127">
        <v>183.1</v>
      </c>
      <c r="AL437" s="127">
        <v>179.7</v>
      </c>
      <c r="AM437" s="127">
        <v>180.2</v>
      </c>
      <c r="AN437" s="127">
        <v>179.95</v>
      </c>
      <c r="AO437" s="127">
        <v>1.5999999999999943</v>
      </c>
      <c r="AP437" s="127" t="s">
        <v>618</v>
      </c>
      <c r="AQ437" s="14">
        <v>88.400000000000304</v>
      </c>
      <c r="AR437" s="127" t="s">
        <v>618</v>
      </c>
      <c r="AS437" s="14">
        <v>73.999999999998352</v>
      </c>
      <c r="AT437" s="1">
        <v>178.2</v>
      </c>
      <c r="AU437" s="1">
        <v>180</v>
      </c>
      <c r="AV437" s="1">
        <v>178.1</v>
      </c>
      <c r="AW437" s="1">
        <v>180</v>
      </c>
      <c r="AX437" s="1">
        <v>178.2</v>
      </c>
      <c r="AY437" s="1">
        <v>180.3</v>
      </c>
      <c r="AZ437" s="1">
        <v>178.1</v>
      </c>
      <c r="BA437" s="1">
        <v>179.5</v>
      </c>
      <c r="CC437" s="86">
        <v>178.2</v>
      </c>
      <c r="CD437" s="1">
        <v>180.2</v>
      </c>
      <c r="CE437" s="1">
        <v>922</v>
      </c>
      <c r="CF437" s="1">
        <v>905</v>
      </c>
      <c r="CG437" s="1">
        <v>1.0187845303867404</v>
      </c>
      <c r="CH437">
        <v>106.946</v>
      </c>
      <c r="CI437">
        <v>14833</v>
      </c>
      <c r="CJ437" s="101">
        <v>-1</v>
      </c>
      <c r="CK437" s="101">
        <v>-1</v>
      </c>
      <c r="CL437" s="1">
        <v>-2.6000000000000227</v>
      </c>
      <c r="CM437" s="1">
        <v>40.599999999999909</v>
      </c>
      <c r="CN437" s="14" t="s">
        <v>618</v>
      </c>
      <c r="CO437" s="14">
        <v>82.800000000000125</v>
      </c>
    </row>
    <row r="438" spans="1:93">
      <c r="A438" s="1">
        <v>2014</v>
      </c>
      <c r="B438" s="1">
        <v>3</v>
      </c>
      <c r="C438" s="24">
        <v>41926</v>
      </c>
      <c r="D438" s="1">
        <v>180.8</v>
      </c>
      <c r="E438" s="1">
        <v>184.9</v>
      </c>
      <c r="F438" s="1">
        <v>179.5</v>
      </c>
      <c r="G438" s="1">
        <v>184.3</v>
      </c>
      <c r="H438" s="1">
        <v>81.84</v>
      </c>
      <c r="I438" s="1">
        <v>0</v>
      </c>
      <c r="N438" s="27">
        <v>5.4000000000000057</v>
      </c>
      <c r="O438" s="27">
        <v>181.6</v>
      </c>
      <c r="P438" s="27">
        <v>176.4</v>
      </c>
      <c r="Q438" s="27" t="s">
        <v>618</v>
      </c>
      <c r="R438" s="27" t="s">
        <v>618</v>
      </c>
      <c r="S438" s="27" t="s">
        <v>618</v>
      </c>
      <c r="T438" s="27" t="s">
        <v>618</v>
      </c>
      <c r="U438" s="27" t="s">
        <v>618</v>
      </c>
      <c r="V438" s="158">
        <v>0</v>
      </c>
      <c r="W438" s="27">
        <v>178.4</v>
      </c>
      <c r="X438" s="27">
        <v>181.6</v>
      </c>
      <c r="Y438" s="27">
        <v>-3.2000000000000171</v>
      </c>
      <c r="Z438" s="29">
        <v>85.37</v>
      </c>
      <c r="AA438" s="139">
        <v>3.2</v>
      </c>
      <c r="AB438" s="151">
        <v>3.4977264777891204E-4</v>
      </c>
      <c r="AC438" s="136">
        <v>0</v>
      </c>
      <c r="AD438" s="136">
        <v>8.9</v>
      </c>
      <c r="AE438" s="136" t="s">
        <v>618</v>
      </c>
      <c r="AF438" s="136" t="s">
        <v>618</v>
      </c>
      <c r="AG438" s="136">
        <v>0</v>
      </c>
      <c r="AH438" s="136">
        <v>89.199999999999818</v>
      </c>
      <c r="AI438" s="136">
        <v>-0.60000000000002274</v>
      </c>
      <c r="AJ438" s="127">
        <v>178.2</v>
      </c>
      <c r="AK438" s="127">
        <v>184.9</v>
      </c>
      <c r="AL438" s="127">
        <v>178.1</v>
      </c>
      <c r="AM438" s="127">
        <v>184.5</v>
      </c>
      <c r="AN438" s="127">
        <v>181.375</v>
      </c>
      <c r="AO438" s="127">
        <v>3.5</v>
      </c>
      <c r="AP438" s="127" t="s">
        <v>618</v>
      </c>
      <c r="AQ438" s="14">
        <v>88.400000000000304</v>
      </c>
      <c r="AR438" s="127" t="s">
        <v>618</v>
      </c>
      <c r="AS438" s="14">
        <v>73.999999999998352</v>
      </c>
      <c r="AT438" s="1">
        <v>184.5</v>
      </c>
      <c r="AU438" s="1">
        <v>184.5</v>
      </c>
      <c r="AV438" s="1">
        <v>184.1</v>
      </c>
      <c r="AW438" s="1">
        <v>184.4</v>
      </c>
      <c r="AX438" s="1">
        <v>184.5</v>
      </c>
      <c r="AY438" s="1">
        <v>184.7</v>
      </c>
      <c r="AZ438" s="1">
        <v>184</v>
      </c>
      <c r="BA438" s="1">
        <v>184.4</v>
      </c>
      <c r="CC438" s="86">
        <v>184.1</v>
      </c>
      <c r="CD438" s="1">
        <v>182.9</v>
      </c>
      <c r="CE438" s="1">
        <v>901</v>
      </c>
      <c r="CF438" s="1">
        <v>839</v>
      </c>
      <c r="CG438" s="1">
        <v>1.0738974970202622</v>
      </c>
      <c r="CH438">
        <v>107.139</v>
      </c>
      <c r="CI438">
        <v>14937</v>
      </c>
      <c r="CJ438" s="101">
        <v>-1</v>
      </c>
      <c r="CK438" s="101">
        <v>-1</v>
      </c>
      <c r="CL438" s="1">
        <v>9.9999999999994316E-2</v>
      </c>
      <c r="CM438" s="1">
        <v>40.699999999999903</v>
      </c>
      <c r="CN438" s="14" t="s">
        <v>618</v>
      </c>
      <c r="CO438" s="14">
        <v>82.800000000000125</v>
      </c>
    </row>
    <row r="439" spans="1:93">
      <c r="A439" s="1">
        <v>2014</v>
      </c>
      <c r="B439" s="1">
        <v>4</v>
      </c>
      <c r="C439" s="24">
        <v>41927</v>
      </c>
      <c r="D439" s="1">
        <v>184.4</v>
      </c>
      <c r="E439" s="1">
        <v>184.9</v>
      </c>
      <c r="F439" s="1">
        <v>182.8</v>
      </c>
      <c r="G439" s="1">
        <v>183.9</v>
      </c>
      <c r="H439" s="1">
        <v>81.78</v>
      </c>
      <c r="I439" s="1">
        <v>0</v>
      </c>
      <c r="N439" s="27">
        <v>2.0999999999999943</v>
      </c>
      <c r="O439" s="27">
        <v>189.7</v>
      </c>
      <c r="P439" s="27">
        <v>178.9</v>
      </c>
      <c r="Q439" s="27" t="s">
        <v>618</v>
      </c>
      <c r="R439" s="27" t="s">
        <v>618</v>
      </c>
      <c r="S439" s="27" t="s">
        <v>618</v>
      </c>
      <c r="T439" s="27" t="s">
        <v>618</v>
      </c>
      <c r="U439" s="27" t="s">
        <v>618</v>
      </c>
      <c r="V439" s="158">
        <v>0</v>
      </c>
      <c r="W439" s="27">
        <v>178.4</v>
      </c>
      <c r="X439" s="27">
        <v>181.6</v>
      </c>
      <c r="Y439" s="27">
        <v>-3.2000000000000171</v>
      </c>
      <c r="Z439" s="29">
        <v>80.86</v>
      </c>
      <c r="AA439" s="139">
        <v>1.3</v>
      </c>
      <c r="AB439" s="151">
        <v>4.5486354093771775E-2</v>
      </c>
      <c r="AC439" s="136" t="s">
        <v>255</v>
      </c>
      <c r="AD439" s="136">
        <v>9.1999999999999993</v>
      </c>
      <c r="AE439" s="136" t="s">
        <v>618</v>
      </c>
      <c r="AF439" s="136" t="s">
        <v>618</v>
      </c>
      <c r="AG439" s="136">
        <v>0</v>
      </c>
      <c r="AH439" s="136">
        <v>89.199999999999818</v>
      </c>
      <c r="AI439" s="136">
        <v>-0.60000000000002274</v>
      </c>
      <c r="AJ439" s="127">
        <v>184.5</v>
      </c>
      <c r="AK439" s="127">
        <v>184.7</v>
      </c>
      <c r="AL439" s="127">
        <v>183</v>
      </c>
      <c r="AM439" s="127">
        <v>184.3</v>
      </c>
      <c r="AN439" s="127">
        <v>183.02500000000001</v>
      </c>
      <c r="AO439" s="127">
        <v>0.5</v>
      </c>
      <c r="AP439" s="127" t="s">
        <v>618</v>
      </c>
      <c r="AQ439" s="14">
        <v>88.400000000000304</v>
      </c>
      <c r="AR439" s="127" t="s">
        <v>618</v>
      </c>
      <c r="AS439" s="14">
        <v>73.999999999998352</v>
      </c>
      <c r="AT439" s="1">
        <v>183.9</v>
      </c>
      <c r="AU439" s="1">
        <v>184.5</v>
      </c>
      <c r="AV439" s="1">
        <v>183.9</v>
      </c>
      <c r="AW439" s="1">
        <v>184.2</v>
      </c>
      <c r="AX439" s="1">
        <v>183.9</v>
      </c>
      <c r="AY439" s="1">
        <v>184.5</v>
      </c>
      <c r="AZ439" s="1">
        <v>183.9</v>
      </c>
      <c r="BA439" s="1">
        <v>184.5</v>
      </c>
      <c r="CC439" s="86">
        <v>183.9</v>
      </c>
      <c r="CD439" s="1">
        <v>183.5</v>
      </c>
      <c r="CE439" s="1">
        <v>715</v>
      </c>
      <c r="CF439" s="1">
        <v>879</v>
      </c>
      <c r="CG439" s="1">
        <v>0.81342434584755408</v>
      </c>
      <c r="CH439">
        <v>105.962</v>
      </c>
      <c r="CI439">
        <v>14661</v>
      </c>
      <c r="CJ439" s="101">
        <v>-1</v>
      </c>
      <c r="CK439" s="101">
        <v>-1</v>
      </c>
      <c r="CL439" s="1">
        <v>1</v>
      </c>
      <c r="CM439" s="1">
        <v>41.699999999999903</v>
      </c>
      <c r="CN439" s="14" t="s">
        <v>618</v>
      </c>
      <c r="CO439" s="14">
        <v>82.800000000000125</v>
      </c>
    </row>
    <row r="440" spans="1:93">
      <c r="A440" s="1">
        <v>2014</v>
      </c>
      <c r="B440" s="1">
        <v>5</v>
      </c>
      <c r="C440" s="24">
        <v>41928</v>
      </c>
      <c r="D440" s="1">
        <v>182.9</v>
      </c>
      <c r="E440" s="1">
        <v>183.3</v>
      </c>
      <c r="F440" s="1">
        <v>179.3</v>
      </c>
      <c r="G440" s="1">
        <v>182.7</v>
      </c>
      <c r="H440" s="1">
        <v>82.7</v>
      </c>
      <c r="I440" s="1">
        <v>0</v>
      </c>
      <c r="N440" s="27">
        <v>4</v>
      </c>
      <c r="O440" s="27">
        <v>186</v>
      </c>
      <c r="P440" s="27">
        <v>181.8</v>
      </c>
      <c r="Q440" s="27" t="s">
        <v>618</v>
      </c>
      <c r="R440" s="27" t="s">
        <v>618</v>
      </c>
      <c r="S440" s="27" t="s">
        <v>252</v>
      </c>
      <c r="T440" s="27" t="s">
        <v>618</v>
      </c>
      <c r="U440" s="27">
        <v>-1.5999999999999943</v>
      </c>
      <c r="V440" s="158">
        <v>-1.5999999999999943</v>
      </c>
      <c r="W440" s="27">
        <v>176.8</v>
      </c>
      <c r="X440" s="27">
        <v>181.6</v>
      </c>
      <c r="Y440" s="27">
        <v>-4.8000000000000114</v>
      </c>
      <c r="Z440" s="29">
        <v>80.58</v>
      </c>
      <c r="AA440" s="139">
        <v>2.4</v>
      </c>
      <c r="AB440" s="151">
        <v>7.3313782991202281E-4</v>
      </c>
      <c r="AC440" s="136">
        <v>0</v>
      </c>
      <c r="AD440" s="136">
        <v>9.1</v>
      </c>
      <c r="AE440" s="136" t="s">
        <v>618</v>
      </c>
      <c r="AF440" s="136" t="s">
        <v>618</v>
      </c>
      <c r="AG440" s="136">
        <v>0</v>
      </c>
      <c r="AH440" s="136">
        <v>89.199999999999818</v>
      </c>
      <c r="AI440" s="136">
        <v>-0.60000000000002274</v>
      </c>
      <c r="AJ440" s="127">
        <v>183.9</v>
      </c>
      <c r="AK440" s="127">
        <v>184.5</v>
      </c>
      <c r="AL440" s="127">
        <v>181.6</v>
      </c>
      <c r="AM440" s="127">
        <v>181.7</v>
      </c>
      <c r="AN440" s="127">
        <v>182.67500000000001</v>
      </c>
      <c r="AO440" s="127">
        <v>0.20000000000001705</v>
      </c>
      <c r="AP440" s="127" t="s">
        <v>618</v>
      </c>
      <c r="AQ440" s="14">
        <v>88.400000000000304</v>
      </c>
      <c r="AR440" s="127">
        <v>-2.1000000000000227</v>
      </c>
      <c r="AS440" s="14">
        <v>71.899999999998329</v>
      </c>
      <c r="AT440" s="1">
        <v>182.8</v>
      </c>
      <c r="AU440" s="1">
        <v>183.1</v>
      </c>
      <c r="AV440" s="1">
        <v>182</v>
      </c>
      <c r="AW440" s="1">
        <v>182.5</v>
      </c>
      <c r="AX440" s="1">
        <v>182.8</v>
      </c>
      <c r="AY440" s="1">
        <v>183.1</v>
      </c>
      <c r="AZ440" s="1">
        <v>181.2</v>
      </c>
      <c r="BA440" s="1">
        <v>181.8</v>
      </c>
      <c r="CC440" s="86">
        <v>182.8</v>
      </c>
      <c r="CD440" s="1">
        <v>183</v>
      </c>
      <c r="CE440" s="1">
        <v>1140</v>
      </c>
      <c r="CF440" s="1">
        <v>1184</v>
      </c>
      <c r="CG440" s="1">
        <v>0.96283783783783783</v>
      </c>
      <c r="CH440">
        <v>106.30200000000001</v>
      </c>
      <c r="CI440">
        <v>14684</v>
      </c>
      <c r="CJ440" s="101">
        <v>-1</v>
      </c>
      <c r="CK440" s="101">
        <v>-1</v>
      </c>
      <c r="CL440" s="1">
        <v>-0.59999999999999432</v>
      </c>
      <c r="CM440" s="1">
        <v>41.099999999999909</v>
      </c>
      <c r="CN440" s="14" t="s">
        <v>618</v>
      </c>
      <c r="CO440" s="14">
        <v>82.800000000000125</v>
      </c>
    </row>
    <row r="441" spans="1:93">
      <c r="A441" s="1">
        <v>2014</v>
      </c>
      <c r="B441" s="1">
        <v>6</v>
      </c>
      <c r="C441" s="24">
        <v>41929</v>
      </c>
      <c r="D441" s="1">
        <v>183.4</v>
      </c>
      <c r="E441" s="1">
        <v>191</v>
      </c>
      <c r="F441" s="1">
        <v>183.3</v>
      </c>
      <c r="G441" s="1">
        <v>189</v>
      </c>
      <c r="H441" s="1">
        <v>82.06</v>
      </c>
      <c r="I441" s="1">
        <v>1</v>
      </c>
      <c r="N441" s="27">
        <v>7.6999999999999886</v>
      </c>
      <c r="O441" s="27">
        <v>186.7</v>
      </c>
      <c r="P441" s="27">
        <v>178.7</v>
      </c>
      <c r="Q441" s="27" t="s">
        <v>618</v>
      </c>
      <c r="R441" s="27" t="s">
        <v>254</v>
      </c>
      <c r="S441" s="27" t="s">
        <v>618</v>
      </c>
      <c r="T441" s="27">
        <v>6.2000000000000171</v>
      </c>
      <c r="U441" s="27" t="s">
        <v>618</v>
      </c>
      <c r="V441" s="158">
        <v>6.2000000000000171</v>
      </c>
      <c r="W441" s="27">
        <v>183</v>
      </c>
      <c r="X441" s="27">
        <v>183</v>
      </c>
      <c r="Y441" s="27">
        <v>0</v>
      </c>
      <c r="Z441" s="29">
        <v>83.05</v>
      </c>
      <c r="AA441" s="139">
        <v>4.5999999999999996</v>
      </c>
      <c r="AB441" s="151">
        <v>1.124969430178524E-2</v>
      </c>
      <c r="AC441" s="136" t="s">
        <v>253</v>
      </c>
      <c r="AD441" s="136">
        <v>9.1</v>
      </c>
      <c r="AE441" s="136" t="s">
        <v>618</v>
      </c>
      <c r="AF441" s="136" t="s">
        <v>618</v>
      </c>
      <c r="AG441" s="136">
        <v>0</v>
      </c>
      <c r="AH441" s="136">
        <v>89.199999999999818</v>
      </c>
      <c r="AI441" s="136">
        <v>-0.60000000000002274</v>
      </c>
      <c r="AJ441" s="127">
        <v>182.8</v>
      </c>
      <c r="AK441" s="127">
        <v>191</v>
      </c>
      <c r="AL441" s="127">
        <v>181.2</v>
      </c>
      <c r="AM441" s="127">
        <v>189.3</v>
      </c>
      <c r="AN441" s="127">
        <v>184.95</v>
      </c>
      <c r="AO441" s="127">
        <v>5.5999999999999943</v>
      </c>
      <c r="AP441" s="127" t="s">
        <v>618</v>
      </c>
      <c r="AQ441" s="14">
        <v>88.400000000000304</v>
      </c>
      <c r="AR441" s="127" t="s">
        <v>618</v>
      </c>
      <c r="AS441" s="14">
        <v>71.899999999998329</v>
      </c>
      <c r="AT441" s="1">
        <v>188.9</v>
      </c>
      <c r="AU441" s="1">
        <v>189</v>
      </c>
      <c r="AV441" s="1">
        <v>187.8</v>
      </c>
      <c r="AW441" s="1">
        <v>188.5</v>
      </c>
      <c r="AX441" s="1">
        <v>188.9</v>
      </c>
      <c r="AY441" s="1">
        <v>189</v>
      </c>
      <c r="AZ441" s="1">
        <v>187.8</v>
      </c>
      <c r="BA441" s="1">
        <v>188.9</v>
      </c>
      <c r="CC441" s="86">
        <v>188.7</v>
      </c>
      <c r="CD441" s="1">
        <v>188</v>
      </c>
      <c r="CE441" s="1">
        <v>1003</v>
      </c>
      <c r="CF441" s="1">
        <v>671</v>
      </c>
      <c r="CG441" s="1">
        <v>1.4947839046199702</v>
      </c>
      <c r="CH441">
        <v>107.084</v>
      </c>
      <c r="CI441">
        <v>14878</v>
      </c>
      <c r="CJ441" s="101">
        <v>-1</v>
      </c>
      <c r="CK441" s="101">
        <v>-1</v>
      </c>
      <c r="CL441" s="1">
        <v>-4</v>
      </c>
      <c r="CM441" s="1">
        <v>37.099999999999909</v>
      </c>
      <c r="CN441" s="14" t="s">
        <v>618</v>
      </c>
      <c r="CO441" s="14">
        <v>82.800000000000125</v>
      </c>
    </row>
    <row r="442" spans="1:93">
      <c r="A442" s="1">
        <v>2014</v>
      </c>
      <c r="B442" s="1">
        <v>2</v>
      </c>
      <c r="C442" s="24">
        <v>41932</v>
      </c>
      <c r="D442" s="1">
        <v>192.9</v>
      </c>
      <c r="E442" s="1">
        <v>195.4</v>
      </c>
      <c r="F442" s="1">
        <v>191.6</v>
      </c>
      <c r="G442" s="1">
        <v>192.5</v>
      </c>
      <c r="H442" s="1">
        <v>81.91</v>
      </c>
      <c r="I442" s="1">
        <v>1</v>
      </c>
      <c r="N442" s="27">
        <v>3.8000000000000114</v>
      </c>
      <c r="O442" s="27">
        <v>196.7</v>
      </c>
      <c r="P442" s="27">
        <v>181.3</v>
      </c>
      <c r="Q442" s="27" t="s">
        <v>618</v>
      </c>
      <c r="R442" s="27" t="s">
        <v>618</v>
      </c>
      <c r="S442" s="27" t="s">
        <v>618</v>
      </c>
      <c r="T442" s="27" t="s">
        <v>618</v>
      </c>
      <c r="U442" s="27" t="s">
        <v>618</v>
      </c>
      <c r="V442" s="158">
        <v>0</v>
      </c>
      <c r="W442" s="27">
        <v>183</v>
      </c>
      <c r="X442" s="27">
        <v>183</v>
      </c>
      <c r="Y442" s="27">
        <v>0</v>
      </c>
      <c r="Z442" s="29">
        <v>82.3</v>
      </c>
      <c r="AA442" s="139">
        <v>2.2999999999999998</v>
      </c>
      <c r="AB442" s="151">
        <v>7.738814993954013E-3</v>
      </c>
      <c r="AC442" s="136" t="s">
        <v>255</v>
      </c>
      <c r="AD442" s="136">
        <v>9.4</v>
      </c>
      <c r="AE442" s="136" t="s">
        <v>618</v>
      </c>
      <c r="AF442" s="136" t="s">
        <v>618</v>
      </c>
      <c r="AG442" s="136">
        <v>0</v>
      </c>
      <c r="AH442" s="136">
        <v>89.199999999999818</v>
      </c>
      <c r="AI442" s="136">
        <v>-0.60000000000002274</v>
      </c>
      <c r="AJ442" s="127">
        <v>188.9</v>
      </c>
      <c r="AK442" s="127">
        <v>195.4</v>
      </c>
      <c r="AL442" s="127">
        <v>187.8</v>
      </c>
      <c r="AM442" s="127">
        <v>193.4</v>
      </c>
      <c r="AN442" s="127">
        <v>187.17500000000001</v>
      </c>
      <c r="AO442" s="127">
        <v>0.40000000000000568</v>
      </c>
      <c r="AP442" s="127" t="s">
        <v>618</v>
      </c>
      <c r="AQ442" s="14">
        <v>88.400000000000304</v>
      </c>
      <c r="AR442" s="127" t="s">
        <v>618</v>
      </c>
      <c r="AS442" s="14">
        <v>71.899999999998329</v>
      </c>
      <c r="AT442" s="1">
        <v>192.9</v>
      </c>
      <c r="AU442" s="1">
        <v>192.9</v>
      </c>
      <c r="AV442" s="1">
        <v>191.9</v>
      </c>
      <c r="AW442" s="1">
        <v>192</v>
      </c>
      <c r="AX442" s="1">
        <v>192.9</v>
      </c>
      <c r="AY442" s="1">
        <v>192.9</v>
      </c>
      <c r="AZ442" s="1">
        <v>191.5</v>
      </c>
      <c r="BA442" s="1">
        <v>192</v>
      </c>
      <c r="CC442" s="86">
        <v>192.5</v>
      </c>
      <c r="CD442" s="1">
        <v>194.3</v>
      </c>
      <c r="CE442" s="1">
        <v>3443</v>
      </c>
      <c r="CF442" s="1">
        <v>965</v>
      </c>
      <c r="CG442" s="1">
        <v>3.5678756476683939</v>
      </c>
      <c r="CH442">
        <v>106.95099999999999</v>
      </c>
      <c r="CI442">
        <v>15122</v>
      </c>
      <c r="CJ442" s="101">
        <v>-1</v>
      </c>
      <c r="CK442" s="101">
        <v>-1</v>
      </c>
      <c r="CL442" s="1">
        <v>0.90000000000000568</v>
      </c>
      <c r="CM442" s="1">
        <v>37.999999999999915</v>
      </c>
      <c r="CN442" s="14" t="s">
        <v>618</v>
      </c>
      <c r="CO442" s="14">
        <v>82.800000000000125</v>
      </c>
    </row>
    <row r="443" spans="1:93">
      <c r="A443" s="1">
        <v>2014</v>
      </c>
      <c r="B443" s="1">
        <v>3</v>
      </c>
      <c r="C443" s="24">
        <v>41933</v>
      </c>
      <c r="D443" s="1">
        <v>192</v>
      </c>
      <c r="E443" s="1">
        <v>193.9</v>
      </c>
      <c r="F443" s="1">
        <v>190.5</v>
      </c>
      <c r="G443" s="1">
        <v>192.3</v>
      </c>
      <c r="H443" s="1">
        <v>82.49</v>
      </c>
      <c r="I443" s="1">
        <v>1</v>
      </c>
      <c r="N443" s="27">
        <v>3.4000000000000057</v>
      </c>
      <c r="O443" s="27">
        <v>196.3</v>
      </c>
      <c r="P443" s="27">
        <v>188.7</v>
      </c>
      <c r="Q443" s="27" t="s">
        <v>618</v>
      </c>
      <c r="R443" s="27" t="s">
        <v>618</v>
      </c>
      <c r="S443" s="27" t="s">
        <v>618</v>
      </c>
      <c r="T443" s="27" t="s">
        <v>618</v>
      </c>
      <c r="U443" s="27" t="s">
        <v>618</v>
      </c>
      <c r="V443" s="158">
        <v>0</v>
      </c>
      <c r="W443" s="27">
        <v>183</v>
      </c>
      <c r="X443" s="27">
        <v>183</v>
      </c>
      <c r="Y443" s="27">
        <v>0</v>
      </c>
      <c r="Z443" s="29">
        <v>82.47</v>
      </c>
      <c r="AA443" s="139">
        <v>2</v>
      </c>
      <c r="AB443" s="151">
        <v>1.8279307823544366E-3</v>
      </c>
      <c r="AC443" s="136">
        <v>0</v>
      </c>
      <c r="AD443" s="136">
        <v>9.6</v>
      </c>
      <c r="AE443" s="136" t="s">
        <v>618</v>
      </c>
      <c r="AF443" s="136" t="s">
        <v>618</v>
      </c>
      <c r="AG443" s="136">
        <v>0</v>
      </c>
      <c r="AH443" s="136">
        <v>89.199999999999818</v>
      </c>
      <c r="AI443" s="136">
        <v>-0.60000000000002274</v>
      </c>
      <c r="AJ443" s="127">
        <v>192.9</v>
      </c>
      <c r="AK443" s="127">
        <v>192.9</v>
      </c>
      <c r="AL443" s="127">
        <v>191.3</v>
      </c>
      <c r="AM443" s="127">
        <v>191.8</v>
      </c>
      <c r="AN443" s="127">
        <v>189.05</v>
      </c>
      <c r="AO443" s="127">
        <v>0.30000000000001137</v>
      </c>
      <c r="AP443" s="127">
        <v>1.6000000000000056</v>
      </c>
      <c r="AQ443" s="14">
        <v>90.000000000000313</v>
      </c>
      <c r="AR443" s="127" t="s">
        <v>618</v>
      </c>
      <c r="AS443" s="14">
        <v>71.899999999998329</v>
      </c>
      <c r="AT443" s="1">
        <v>192.5</v>
      </c>
      <c r="AU443" s="1">
        <v>193.9</v>
      </c>
      <c r="AV443" s="1">
        <v>192.4</v>
      </c>
      <c r="AW443" s="1">
        <v>193.6</v>
      </c>
      <c r="AX443" s="1">
        <v>192.5</v>
      </c>
      <c r="AY443" s="1">
        <v>193.9</v>
      </c>
      <c r="AZ443" s="1">
        <v>192.4</v>
      </c>
      <c r="BA443" s="1">
        <v>193.1</v>
      </c>
      <c r="CC443" s="86">
        <v>192.7</v>
      </c>
      <c r="CD443" s="1">
        <v>192.2</v>
      </c>
      <c r="CE443" s="1">
        <v>2204</v>
      </c>
      <c r="CF443" s="1">
        <v>629</v>
      </c>
      <c r="CG443" s="1">
        <v>3.5039745627980921</v>
      </c>
      <c r="CH443">
        <v>107.104</v>
      </c>
      <c r="CI443">
        <v>15073</v>
      </c>
      <c r="CJ443" s="101">
        <v>-1</v>
      </c>
      <c r="CK443" s="101">
        <v>-1</v>
      </c>
      <c r="CL443" s="1">
        <v>-2.3000000000000114</v>
      </c>
      <c r="CM443" s="1">
        <v>35.699999999999903</v>
      </c>
      <c r="CN443" s="14" t="s">
        <v>618</v>
      </c>
      <c r="CO443" s="14">
        <v>82.800000000000125</v>
      </c>
    </row>
    <row r="444" spans="1:93">
      <c r="A444" s="1">
        <v>2014</v>
      </c>
      <c r="B444" s="1">
        <v>4</v>
      </c>
      <c r="C444" s="24">
        <v>41934</v>
      </c>
      <c r="D444" s="1">
        <v>194.8</v>
      </c>
      <c r="E444" s="1">
        <v>195.1</v>
      </c>
      <c r="F444" s="1">
        <v>190.1</v>
      </c>
      <c r="G444" s="1">
        <v>193</v>
      </c>
      <c r="H444" s="1">
        <v>80.319999999999993</v>
      </c>
      <c r="I444" s="1">
        <v>1</v>
      </c>
      <c r="N444" s="27">
        <v>5</v>
      </c>
      <c r="O444" s="27">
        <v>195.7</v>
      </c>
      <c r="P444" s="27">
        <v>188.9</v>
      </c>
      <c r="Q444" s="27" t="s">
        <v>618</v>
      </c>
      <c r="R444" s="27" t="s">
        <v>618</v>
      </c>
      <c r="S444" s="27" t="s">
        <v>618</v>
      </c>
      <c r="T444" s="27" t="s">
        <v>618</v>
      </c>
      <c r="U444" s="27" t="s">
        <v>618</v>
      </c>
      <c r="V444" s="158">
        <v>0</v>
      </c>
      <c r="W444" s="27">
        <v>183</v>
      </c>
      <c r="X444" s="27">
        <v>183</v>
      </c>
      <c r="Y444" s="27">
        <v>0</v>
      </c>
      <c r="Z444" s="29">
        <v>82.67</v>
      </c>
      <c r="AA444" s="139">
        <v>3</v>
      </c>
      <c r="AB444" s="151">
        <v>7.0809424978635072E-3</v>
      </c>
      <c r="AC444" s="136" t="s">
        <v>253</v>
      </c>
      <c r="AD444" s="136">
        <v>9.6</v>
      </c>
      <c r="AE444" s="136" t="s">
        <v>618</v>
      </c>
      <c r="AF444" s="136">
        <v>-1.6999999999999886</v>
      </c>
      <c r="AG444" s="136">
        <v>-1.6999999999999886</v>
      </c>
      <c r="AH444" s="136">
        <v>87.499999999999829</v>
      </c>
      <c r="AI444" s="136">
        <v>-2.3000000000000114</v>
      </c>
      <c r="AJ444" s="127">
        <v>192.5</v>
      </c>
      <c r="AK444" s="127">
        <v>195.1</v>
      </c>
      <c r="AL444" s="127">
        <v>192.4</v>
      </c>
      <c r="AM444" s="127">
        <v>194.2</v>
      </c>
      <c r="AN444" s="127">
        <v>192.17500000000001</v>
      </c>
      <c r="AO444" s="127">
        <v>1.8000000000000114</v>
      </c>
      <c r="AP444" s="127" t="s">
        <v>618</v>
      </c>
      <c r="AQ444" s="14">
        <v>90.000000000000313</v>
      </c>
      <c r="AR444" s="127" t="s">
        <v>618</v>
      </c>
      <c r="AS444" s="14">
        <v>71.899999999998329</v>
      </c>
      <c r="AT444" s="1">
        <v>194.5</v>
      </c>
      <c r="AU444" s="1">
        <v>196</v>
      </c>
      <c r="AV444" s="1">
        <v>193.5</v>
      </c>
      <c r="AW444" s="1">
        <v>194.7</v>
      </c>
      <c r="AX444" s="1">
        <v>194.5</v>
      </c>
      <c r="AY444" s="1">
        <v>196</v>
      </c>
      <c r="AZ444" s="1">
        <v>193.5</v>
      </c>
      <c r="BA444" s="1">
        <v>195.9</v>
      </c>
      <c r="CC444" s="86">
        <v>193.6</v>
      </c>
      <c r="CD444" s="1">
        <v>194.2</v>
      </c>
      <c r="CE444" s="1">
        <v>1894</v>
      </c>
      <c r="CF444" s="1">
        <v>837</v>
      </c>
      <c r="CG444" s="1">
        <v>2.2628434886499402</v>
      </c>
      <c r="CH444">
        <v>107.16200000000001</v>
      </c>
      <c r="CI444">
        <v>15097</v>
      </c>
      <c r="CJ444" s="101">
        <v>-1</v>
      </c>
      <c r="CK444" s="101">
        <v>-1</v>
      </c>
      <c r="CL444" s="1">
        <v>0</v>
      </c>
      <c r="CM444" s="1">
        <v>35.699999999999903</v>
      </c>
      <c r="CN444" s="14" t="s">
        <v>618</v>
      </c>
      <c r="CO444" s="14">
        <v>82.800000000000125</v>
      </c>
    </row>
    <row r="445" spans="1:93">
      <c r="A445" s="1">
        <v>2014</v>
      </c>
      <c r="B445" s="1">
        <v>5</v>
      </c>
      <c r="C445" s="24">
        <v>41935</v>
      </c>
      <c r="D445" s="1">
        <v>194.5</v>
      </c>
      <c r="E445" s="1">
        <v>196.2</v>
      </c>
      <c r="F445" s="1">
        <v>192.3</v>
      </c>
      <c r="G445" s="1">
        <v>195.7</v>
      </c>
      <c r="H445" s="1">
        <v>82.09</v>
      </c>
      <c r="I445" s="1">
        <v>1</v>
      </c>
      <c r="N445" s="27">
        <v>3.8999999999999773</v>
      </c>
      <c r="O445" s="27">
        <v>198</v>
      </c>
      <c r="P445" s="27">
        <v>188</v>
      </c>
      <c r="Q445" s="27" t="s">
        <v>618</v>
      </c>
      <c r="R445" s="27" t="s">
        <v>618</v>
      </c>
      <c r="S445" s="27" t="s">
        <v>618</v>
      </c>
      <c r="T445" s="27" t="s">
        <v>618</v>
      </c>
      <c r="U445" s="27" t="s">
        <v>618</v>
      </c>
      <c r="V445" s="158">
        <v>0</v>
      </c>
      <c r="W445" s="27">
        <v>183</v>
      </c>
      <c r="X445" s="27">
        <v>183</v>
      </c>
      <c r="Y445" s="27">
        <v>0</v>
      </c>
      <c r="Z445" s="29">
        <v>80.48</v>
      </c>
      <c r="AA445" s="139">
        <v>2.2999999999999998</v>
      </c>
      <c r="AB445" s="151">
        <v>2.6306218935628567E-2</v>
      </c>
      <c r="AC445" s="136" t="s">
        <v>255</v>
      </c>
      <c r="AD445" s="136">
        <v>9.6</v>
      </c>
      <c r="AE445" s="136" t="s">
        <v>618</v>
      </c>
      <c r="AF445" s="136" t="s">
        <v>618</v>
      </c>
      <c r="AG445" s="136">
        <v>0</v>
      </c>
      <c r="AH445" s="136">
        <v>87.499999999999829</v>
      </c>
      <c r="AI445" s="136">
        <v>-2.3000000000000114</v>
      </c>
      <c r="AJ445" s="127">
        <v>194.5</v>
      </c>
      <c r="AK445" s="127">
        <v>196</v>
      </c>
      <c r="AL445" s="127">
        <v>192.3</v>
      </c>
      <c r="AM445" s="127">
        <v>192.9</v>
      </c>
      <c r="AN445" s="127">
        <v>193.07499999999999</v>
      </c>
      <c r="AO445" s="127">
        <v>1.1999999999999886</v>
      </c>
      <c r="AP445" s="127" t="s">
        <v>618</v>
      </c>
      <c r="AQ445" s="14">
        <v>90.000000000000313</v>
      </c>
      <c r="AR445" s="127" t="s">
        <v>618</v>
      </c>
      <c r="AS445" s="14">
        <v>71.899999999998329</v>
      </c>
      <c r="AT445" s="1">
        <v>196.3</v>
      </c>
      <c r="AU445" s="1">
        <v>197.2</v>
      </c>
      <c r="AV445" s="1">
        <v>196.2</v>
      </c>
      <c r="AW445" s="1">
        <v>196.9</v>
      </c>
      <c r="AX445" s="1">
        <v>196.3</v>
      </c>
      <c r="AY445" s="1">
        <v>199.3</v>
      </c>
      <c r="AZ445" s="1">
        <v>196.2</v>
      </c>
      <c r="BA445" s="1">
        <v>199.2</v>
      </c>
      <c r="CC445" s="86">
        <v>196.1</v>
      </c>
      <c r="CD445" s="1">
        <v>193.7</v>
      </c>
      <c r="CE445" s="1">
        <v>796</v>
      </c>
      <c r="CF445" s="1">
        <v>1392</v>
      </c>
      <c r="CG445" s="1">
        <v>0.57183908045977017</v>
      </c>
      <c r="CH445">
        <v>108.27800000000001</v>
      </c>
      <c r="CI445">
        <v>15364</v>
      </c>
      <c r="CJ445" s="101">
        <v>1</v>
      </c>
      <c r="CK445" s="101">
        <v>1</v>
      </c>
      <c r="CL445" s="1">
        <v>-3.5999999999999943</v>
      </c>
      <c r="CM445" s="1">
        <v>32.099999999999909</v>
      </c>
      <c r="CN445" s="14" t="s">
        <v>618</v>
      </c>
      <c r="CO445" s="14">
        <v>82.800000000000125</v>
      </c>
    </row>
    <row r="446" spans="1:93">
      <c r="A446" s="1">
        <v>2014</v>
      </c>
      <c r="B446" s="1">
        <v>6</v>
      </c>
      <c r="C446" s="24">
        <v>41936</v>
      </c>
      <c r="D446" s="1">
        <v>199.9</v>
      </c>
      <c r="E446" s="1">
        <v>200.8</v>
      </c>
      <c r="F446" s="1">
        <v>197.2</v>
      </c>
      <c r="G446" s="1">
        <v>199.4</v>
      </c>
      <c r="H446" s="1">
        <v>81.010000000000005</v>
      </c>
      <c r="I446" s="1">
        <v>1</v>
      </c>
      <c r="N446" s="27">
        <v>3.6000000000000227</v>
      </c>
      <c r="O446" s="27">
        <v>199.6</v>
      </c>
      <c r="P446" s="27">
        <v>191.8</v>
      </c>
      <c r="Q446" s="27" t="s">
        <v>618</v>
      </c>
      <c r="R446" s="27" t="s">
        <v>618</v>
      </c>
      <c r="S446" s="27" t="s">
        <v>618</v>
      </c>
      <c r="T446" s="27" t="s">
        <v>618</v>
      </c>
      <c r="U446" s="27" t="s">
        <v>618</v>
      </c>
      <c r="V446" s="158">
        <v>0</v>
      </c>
      <c r="W446" s="27">
        <v>183</v>
      </c>
      <c r="X446" s="27">
        <v>183</v>
      </c>
      <c r="Y446" s="27">
        <v>0</v>
      </c>
      <c r="Z446" s="29">
        <v>81.45</v>
      </c>
      <c r="AA446" s="139">
        <v>2.2000000000000002</v>
      </c>
      <c r="AB446" s="151">
        <v>2.2036852589641498E-2</v>
      </c>
      <c r="AC446" s="136" t="s">
        <v>253</v>
      </c>
      <c r="AD446" s="136">
        <v>9.6999999999999993</v>
      </c>
      <c r="AE446" s="136" t="s">
        <v>618</v>
      </c>
      <c r="AF446" s="136">
        <v>-3.3000000000000114</v>
      </c>
      <c r="AG446" s="136">
        <v>-3.3000000000000114</v>
      </c>
      <c r="AH446" s="136">
        <v>84.199999999999818</v>
      </c>
      <c r="AI446" s="136">
        <v>-5.6000000000000227</v>
      </c>
      <c r="AJ446" s="127">
        <v>196.3</v>
      </c>
      <c r="AK446" s="127">
        <v>200.8</v>
      </c>
      <c r="AL446" s="127">
        <v>196.2</v>
      </c>
      <c r="AM446" s="127">
        <v>198.4</v>
      </c>
      <c r="AN446" s="127">
        <v>194.32499999999999</v>
      </c>
      <c r="AO446" s="127">
        <v>0.5</v>
      </c>
      <c r="AP446" s="127" t="s">
        <v>618</v>
      </c>
      <c r="AQ446" s="14">
        <v>90.000000000000313</v>
      </c>
      <c r="AR446" s="127" t="s">
        <v>618</v>
      </c>
      <c r="AS446" s="14">
        <v>71.899999999998329</v>
      </c>
      <c r="AT446" s="1">
        <v>200.1</v>
      </c>
      <c r="AU446" s="1">
        <v>200.2</v>
      </c>
      <c r="AV446" s="1">
        <v>199.6</v>
      </c>
      <c r="AW446" s="1">
        <v>199.8</v>
      </c>
      <c r="AX446" s="1">
        <v>200.1</v>
      </c>
      <c r="AY446" s="1">
        <v>200.5</v>
      </c>
      <c r="AZ446" s="1">
        <v>199</v>
      </c>
      <c r="BA446" s="1">
        <v>200</v>
      </c>
      <c r="CC446" s="86">
        <v>199.6</v>
      </c>
      <c r="CD446" s="1">
        <v>199.7</v>
      </c>
      <c r="CE446" s="1">
        <v>996</v>
      </c>
      <c r="CF446" s="1">
        <v>676</v>
      </c>
      <c r="CG446" s="1">
        <v>1.4733727810650887</v>
      </c>
      <c r="CH446">
        <v>108.285</v>
      </c>
      <c r="CI446">
        <v>15431</v>
      </c>
      <c r="CJ446" s="101">
        <v>1</v>
      </c>
      <c r="CK446" s="101">
        <v>1</v>
      </c>
      <c r="CL446" s="1">
        <v>0.80000000000001137</v>
      </c>
      <c r="CM446" s="1">
        <v>32.89999999999992</v>
      </c>
      <c r="CN446" s="14">
        <v>-0.19999999999998863</v>
      </c>
      <c r="CO446" s="14">
        <v>82.600000000000136</v>
      </c>
    </row>
    <row r="447" spans="1:93">
      <c r="A447" s="1">
        <v>2014</v>
      </c>
      <c r="B447" s="1">
        <v>2</v>
      </c>
      <c r="C447" s="24">
        <v>41939</v>
      </c>
      <c r="D447" s="1">
        <v>200.9</v>
      </c>
      <c r="E447" s="1">
        <v>202</v>
      </c>
      <c r="F447" s="1">
        <v>194.8</v>
      </c>
      <c r="G447" s="1">
        <v>196.4</v>
      </c>
      <c r="H447" s="1">
        <v>81</v>
      </c>
      <c r="I447" s="1">
        <v>0</v>
      </c>
      <c r="N447" s="27">
        <v>7.1999999999999886</v>
      </c>
      <c r="O447" s="27">
        <v>203</v>
      </c>
      <c r="P447" s="27">
        <v>195.8</v>
      </c>
      <c r="Q447" s="27" t="s">
        <v>618</v>
      </c>
      <c r="R447" s="27" t="s">
        <v>618</v>
      </c>
      <c r="S447" s="27" t="s">
        <v>252</v>
      </c>
      <c r="T447" s="27" t="s">
        <v>618</v>
      </c>
      <c r="U447" s="27">
        <v>-2.7000000000000171</v>
      </c>
      <c r="V447" s="158">
        <v>-2.7000000000000171</v>
      </c>
      <c r="W447" s="27">
        <v>180.3</v>
      </c>
      <c r="X447" s="27">
        <v>183</v>
      </c>
      <c r="Y447" s="27">
        <v>-2.7000000000000171</v>
      </c>
      <c r="Z447" s="29">
        <v>81.069999999999993</v>
      </c>
      <c r="AA447" s="139">
        <v>4.3</v>
      </c>
      <c r="AB447" s="151">
        <v>1.315629187477152E-2</v>
      </c>
      <c r="AC447" s="136" t="s">
        <v>255</v>
      </c>
      <c r="AD447" s="136">
        <v>9.9</v>
      </c>
      <c r="AE447" s="136" t="s">
        <v>618</v>
      </c>
      <c r="AF447" s="136" t="s">
        <v>618</v>
      </c>
      <c r="AG447" s="136">
        <v>0</v>
      </c>
      <c r="AH447" s="136">
        <v>84.199999999999818</v>
      </c>
      <c r="AI447" s="136">
        <v>-5.6000000000000227</v>
      </c>
      <c r="AJ447" s="127">
        <v>200.1</v>
      </c>
      <c r="AK447" s="127">
        <v>202</v>
      </c>
      <c r="AL447" s="127">
        <v>199</v>
      </c>
      <c r="AM447" s="127">
        <v>199.7</v>
      </c>
      <c r="AN447" s="127">
        <v>196.3</v>
      </c>
      <c r="AO447" s="127">
        <v>4.5</v>
      </c>
      <c r="AP447" s="127" t="s">
        <v>618</v>
      </c>
      <c r="AQ447" s="14">
        <v>90.000000000000313</v>
      </c>
      <c r="AR447" s="127" t="s">
        <v>618</v>
      </c>
      <c r="AS447" s="14">
        <v>71.899999999998329</v>
      </c>
      <c r="AT447" s="1">
        <v>198.9</v>
      </c>
      <c r="AU447" s="1">
        <v>198.9</v>
      </c>
      <c r="AV447" s="1">
        <v>197.3</v>
      </c>
      <c r="AW447" s="1">
        <v>198</v>
      </c>
      <c r="AX447" s="1">
        <v>198.9</v>
      </c>
      <c r="AY447" s="1">
        <v>198.9</v>
      </c>
      <c r="AZ447" s="1">
        <v>196</v>
      </c>
      <c r="BA447" s="1">
        <v>196.7</v>
      </c>
      <c r="CC447" s="86">
        <v>197.9</v>
      </c>
      <c r="CD447" s="1">
        <v>199.6</v>
      </c>
      <c r="CE447" s="1">
        <v>1093</v>
      </c>
      <c r="CF447" s="1">
        <v>2028</v>
      </c>
      <c r="CG447" s="1">
        <v>0.53895463510848129</v>
      </c>
      <c r="CH447">
        <v>107.821</v>
      </c>
      <c r="CI447">
        <v>15314</v>
      </c>
      <c r="CJ447" s="101">
        <v>1</v>
      </c>
      <c r="CK447" s="101">
        <v>1</v>
      </c>
      <c r="CL447" s="1">
        <v>-0.40000000000000568</v>
      </c>
      <c r="CM447" s="1">
        <v>32.499999999999915</v>
      </c>
      <c r="CN447" s="14">
        <v>2</v>
      </c>
      <c r="CO447" s="14">
        <v>84.600000000000136</v>
      </c>
    </row>
    <row r="448" spans="1:93">
      <c r="A448" s="1">
        <v>2014</v>
      </c>
      <c r="B448" s="1">
        <v>3</v>
      </c>
      <c r="C448" s="24">
        <v>41940</v>
      </c>
      <c r="D448" s="1">
        <v>198.5</v>
      </c>
      <c r="E448" s="1">
        <v>198.8</v>
      </c>
      <c r="F448" s="1">
        <v>196.2</v>
      </c>
      <c r="G448" s="1">
        <v>197.2</v>
      </c>
      <c r="H448" s="1">
        <v>81.42</v>
      </c>
      <c r="I448" s="1">
        <v>0</v>
      </c>
      <c r="N448" s="27">
        <v>2.6000000000000227</v>
      </c>
      <c r="O448" s="27">
        <v>203.6</v>
      </c>
      <c r="P448" s="27">
        <v>189.2</v>
      </c>
      <c r="Q448" s="27" t="s">
        <v>618</v>
      </c>
      <c r="R448" s="27" t="s">
        <v>618</v>
      </c>
      <c r="S448" s="27" t="s">
        <v>618</v>
      </c>
      <c r="T448" s="27" t="s">
        <v>618</v>
      </c>
      <c r="U448" s="27" t="s">
        <v>618</v>
      </c>
      <c r="V448" s="158">
        <v>0</v>
      </c>
      <c r="W448" s="27">
        <v>180.3</v>
      </c>
      <c r="X448" s="27">
        <v>183</v>
      </c>
      <c r="Y448" s="27">
        <v>-2.7000000000000171</v>
      </c>
      <c r="Z448" s="29">
        <v>81.09</v>
      </c>
      <c r="AA448" s="139">
        <v>1.6</v>
      </c>
      <c r="AB448" s="151">
        <v>1.2344155042598448E-4</v>
      </c>
      <c r="AC448" s="136">
        <v>0</v>
      </c>
      <c r="AD448" s="136">
        <v>9.8000000000000007</v>
      </c>
      <c r="AE448" s="136" t="s">
        <v>618</v>
      </c>
      <c r="AF448" s="136" t="s">
        <v>618</v>
      </c>
      <c r="AG448" s="136">
        <v>0</v>
      </c>
      <c r="AH448" s="136">
        <v>84.199999999999818</v>
      </c>
      <c r="AI448" s="136">
        <v>-5.6000000000000227</v>
      </c>
      <c r="AJ448" s="127">
        <v>198.9</v>
      </c>
      <c r="AK448" s="127">
        <v>198.9</v>
      </c>
      <c r="AL448" s="127">
        <v>196</v>
      </c>
      <c r="AM448" s="127">
        <v>197.4</v>
      </c>
      <c r="AN448" s="127">
        <v>197.1</v>
      </c>
      <c r="AO448" s="127">
        <v>1.3000000000000114</v>
      </c>
      <c r="AP448" s="127" t="s">
        <v>618</v>
      </c>
      <c r="AQ448" s="14">
        <v>90.000000000000313</v>
      </c>
      <c r="AR448" s="127" t="s">
        <v>618</v>
      </c>
      <c r="AS448" s="14">
        <v>71.899999999998329</v>
      </c>
      <c r="AT448" s="1">
        <v>198.2</v>
      </c>
      <c r="AU448" s="1">
        <v>198.3</v>
      </c>
      <c r="AV448" s="1">
        <v>197</v>
      </c>
      <c r="AW448" s="1">
        <v>197.9</v>
      </c>
      <c r="AX448" s="1">
        <v>198.2</v>
      </c>
      <c r="AY448" s="1">
        <v>198.6</v>
      </c>
      <c r="AZ448" s="1">
        <v>197</v>
      </c>
      <c r="BA448" s="1">
        <v>197.4</v>
      </c>
      <c r="CC448" s="86">
        <v>198</v>
      </c>
      <c r="CD448" s="1">
        <v>198</v>
      </c>
      <c r="CE448" s="1">
        <v>1124</v>
      </c>
      <c r="CF448" s="1">
        <v>1086</v>
      </c>
      <c r="CG448" s="1">
        <v>1.0349907918968693</v>
      </c>
      <c r="CH448">
        <v>108.15900000000001</v>
      </c>
      <c r="CI448">
        <v>15430</v>
      </c>
      <c r="CJ448" s="101">
        <v>1</v>
      </c>
      <c r="CK448" s="101">
        <v>1</v>
      </c>
      <c r="CL448" s="1">
        <v>-0.19999999999998863</v>
      </c>
      <c r="CM448" s="1">
        <v>32.299999999999926</v>
      </c>
      <c r="CN448" s="14" t="s">
        <v>618</v>
      </c>
      <c r="CO448" s="14">
        <v>84.600000000000136</v>
      </c>
    </row>
    <row r="449" spans="1:93">
      <c r="A449" s="1">
        <v>2014</v>
      </c>
      <c r="B449" s="1">
        <v>4</v>
      </c>
      <c r="C449" s="24">
        <v>41941</v>
      </c>
      <c r="D449" s="1">
        <v>198</v>
      </c>
      <c r="E449" s="1">
        <v>200.2</v>
      </c>
      <c r="F449" s="1">
        <v>197.7</v>
      </c>
      <c r="G449" s="1">
        <v>199.8</v>
      </c>
      <c r="H449" s="1">
        <v>82.2</v>
      </c>
      <c r="I449" s="1">
        <v>1</v>
      </c>
      <c r="N449" s="27">
        <v>2.5</v>
      </c>
      <c r="O449" s="27">
        <v>199.8</v>
      </c>
      <c r="P449" s="27">
        <v>194.6</v>
      </c>
      <c r="Q449" s="27" t="s">
        <v>618</v>
      </c>
      <c r="R449" s="27" t="s">
        <v>254</v>
      </c>
      <c r="S449" s="27" t="s">
        <v>618</v>
      </c>
      <c r="T449" s="27">
        <v>1.7999999999999829</v>
      </c>
      <c r="U449" s="27" t="s">
        <v>618</v>
      </c>
      <c r="V449" s="158">
        <v>1.7999999999999829</v>
      </c>
      <c r="W449" s="27">
        <v>182.1</v>
      </c>
      <c r="X449" s="27">
        <v>183</v>
      </c>
      <c r="Y449" s="27">
        <v>-0.90000000000003411</v>
      </c>
      <c r="Z449" s="29">
        <v>81.83</v>
      </c>
      <c r="AA449" s="139">
        <v>1.5</v>
      </c>
      <c r="AB449" s="151">
        <v>5.1851851851851816E-3</v>
      </c>
      <c r="AC449" s="136" t="s">
        <v>253</v>
      </c>
      <c r="AD449" s="136">
        <v>9.8000000000000007</v>
      </c>
      <c r="AE449" s="136" t="s">
        <v>618</v>
      </c>
      <c r="AF449" s="136" t="s">
        <v>618</v>
      </c>
      <c r="AG449" s="136">
        <v>0</v>
      </c>
      <c r="AH449" s="136">
        <v>84.199999999999818</v>
      </c>
      <c r="AI449" s="136">
        <v>-5.6000000000000227</v>
      </c>
      <c r="AJ449" s="127">
        <v>198.2</v>
      </c>
      <c r="AK449" s="127">
        <v>199.8</v>
      </c>
      <c r="AL449" s="127">
        <v>197</v>
      </c>
      <c r="AM449" s="127">
        <v>199.7</v>
      </c>
      <c r="AN449" s="127">
        <v>198.8</v>
      </c>
      <c r="AO449" s="127">
        <v>1.8000000000000114</v>
      </c>
      <c r="AP449" s="127">
        <v>1.4999999999999829</v>
      </c>
      <c r="AQ449" s="14">
        <v>91.500000000000298</v>
      </c>
      <c r="AR449" s="127" t="s">
        <v>618</v>
      </c>
      <c r="AS449" s="14">
        <v>71.899999999998329</v>
      </c>
      <c r="AT449" s="1">
        <v>199.9</v>
      </c>
      <c r="AU449" s="1">
        <v>201.2</v>
      </c>
      <c r="AV449" s="1">
        <v>199.9</v>
      </c>
      <c r="AW449" s="1">
        <v>200.9</v>
      </c>
      <c r="AX449" s="1">
        <v>199.9</v>
      </c>
      <c r="AY449" s="1">
        <v>201.5</v>
      </c>
      <c r="AZ449" s="1">
        <v>199.9</v>
      </c>
      <c r="BA449" s="1">
        <v>201.1</v>
      </c>
      <c r="CC449" s="86">
        <v>199.8</v>
      </c>
      <c r="CD449" s="1">
        <v>198.9</v>
      </c>
      <c r="CE449" s="1">
        <v>735</v>
      </c>
      <c r="CF449" s="1">
        <v>424</v>
      </c>
      <c r="CG449" s="1">
        <v>1.7334905660377358</v>
      </c>
      <c r="CH449">
        <v>108.845</v>
      </c>
      <c r="CI449">
        <v>15666</v>
      </c>
      <c r="CJ449" s="101">
        <v>1</v>
      </c>
      <c r="CK449" s="101">
        <v>1</v>
      </c>
      <c r="CL449" s="1">
        <v>1.6999999999999886</v>
      </c>
      <c r="CM449" s="1">
        <v>33.999999999999915</v>
      </c>
      <c r="CN449" s="14">
        <v>-1.9000000000000057</v>
      </c>
      <c r="CO449" s="14">
        <v>82.700000000000131</v>
      </c>
    </row>
    <row r="450" spans="1:93">
      <c r="A450" s="1">
        <v>2014</v>
      </c>
      <c r="B450" s="1">
        <v>5</v>
      </c>
      <c r="C450" s="24">
        <v>41942</v>
      </c>
      <c r="D450" s="1">
        <v>201.6</v>
      </c>
      <c r="E450" s="1">
        <v>204.9</v>
      </c>
      <c r="F450" s="1">
        <v>200.9</v>
      </c>
      <c r="G450" s="1">
        <v>202.2</v>
      </c>
      <c r="H450" s="1">
        <v>81.12</v>
      </c>
      <c r="I450" s="1">
        <v>1</v>
      </c>
      <c r="N450" s="27">
        <v>4</v>
      </c>
      <c r="O450" s="27">
        <v>202.3</v>
      </c>
      <c r="P450" s="27">
        <v>197.3</v>
      </c>
      <c r="Q450" s="27" t="s">
        <v>618</v>
      </c>
      <c r="R450" s="27" t="s">
        <v>618</v>
      </c>
      <c r="S450" s="27" t="s">
        <v>618</v>
      </c>
      <c r="T450" s="27" t="s">
        <v>618</v>
      </c>
      <c r="U450" s="27" t="s">
        <v>618</v>
      </c>
      <c r="V450" s="158">
        <v>0</v>
      </c>
      <c r="W450" s="27">
        <v>182.1</v>
      </c>
      <c r="X450" s="27">
        <v>183</v>
      </c>
      <c r="Y450" s="27">
        <v>-0.90000000000003411</v>
      </c>
      <c r="Z450" s="29">
        <v>81.58</v>
      </c>
      <c r="AA450" s="139">
        <v>2.4</v>
      </c>
      <c r="AB450" s="151">
        <v>9.579955784819516E-3</v>
      </c>
      <c r="AC450" s="136" t="s">
        <v>253</v>
      </c>
      <c r="AD450" s="136">
        <v>9.9</v>
      </c>
      <c r="AE450" s="136" t="s">
        <v>618</v>
      </c>
      <c r="AF450" s="136" t="s">
        <v>618</v>
      </c>
      <c r="AG450" s="136">
        <v>0</v>
      </c>
      <c r="AH450" s="136">
        <v>84.199999999999818</v>
      </c>
      <c r="AI450" s="136">
        <v>-5.6000000000000227</v>
      </c>
      <c r="AJ450" s="127">
        <v>199.9</v>
      </c>
      <c r="AK450" s="127">
        <v>204.5</v>
      </c>
      <c r="AL450" s="127">
        <v>199.9</v>
      </c>
      <c r="AM450" s="130">
        <v>199.7</v>
      </c>
      <c r="AN450" s="127">
        <v>199.125</v>
      </c>
      <c r="AO450" s="127">
        <v>0.59999999999999432</v>
      </c>
      <c r="AP450" s="127">
        <v>-5.6000000000000112</v>
      </c>
      <c r="AQ450" s="14">
        <v>85.90000000000029</v>
      </c>
      <c r="AR450" s="127" t="s">
        <v>618</v>
      </c>
      <c r="AS450" s="14">
        <v>71.899999999998329</v>
      </c>
      <c r="AT450" s="1">
        <v>202.1</v>
      </c>
      <c r="AU450" s="1">
        <v>202.2</v>
      </c>
      <c r="AV450" s="1">
        <v>201.1</v>
      </c>
      <c r="AW450" s="1">
        <v>201.2</v>
      </c>
      <c r="AX450" s="1">
        <v>202.1</v>
      </c>
      <c r="AY450" s="1">
        <v>202.2</v>
      </c>
      <c r="AZ450" s="1">
        <v>197.6</v>
      </c>
      <c r="BA450" s="1">
        <v>198.2</v>
      </c>
      <c r="CC450" s="86">
        <v>201.8</v>
      </c>
      <c r="CD450" s="1">
        <v>202.7</v>
      </c>
      <c r="CE450" s="1">
        <v>550</v>
      </c>
      <c r="CF450" s="1">
        <v>806</v>
      </c>
      <c r="CG450" s="1">
        <v>0.68238213399503722</v>
      </c>
      <c r="CH450">
        <v>109.24</v>
      </c>
      <c r="CI450">
        <v>15782</v>
      </c>
      <c r="CJ450" s="101">
        <v>1</v>
      </c>
      <c r="CK450" s="101">
        <v>1</v>
      </c>
      <c r="CL450" s="1">
        <v>-2.9000000000000057</v>
      </c>
      <c r="CM450" s="1">
        <v>31.099999999999909</v>
      </c>
      <c r="CN450" s="14">
        <v>-0.5</v>
      </c>
      <c r="CO450" s="14">
        <v>82.200000000000131</v>
      </c>
    </row>
    <row r="451" spans="1:93">
      <c r="A451" s="1">
        <v>2014</v>
      </c>
      <c r="B451" s="1">
        <v>6</v>
      </c>
      <c r="C451" s="24">
        <v>41943</v>
      </c>
      <c r="D451" s="1">
        <v>199.2</v>
      </c>
      <c r="E451" s="1">
        <v>203.2</v>
      </c>
      <c r="F451" s="1">
        <v>198.8</v>
      </c>
      <c r="G451" s="1">
        <v>201.9</v>
      </c>
      <c r="H451" s="1">
        <v>78.22</v>
      </c>
      <c r="I451" s="1">
        <v>1</v>
      </c>
      <c r="N451" s="27">
        <v>4.3999999999999773</v>
      </c>
      <c r="O451" s="27">
        <v>206.2</v>
      </c>
      <c r="P451" s="27">
        <v>198.2</v>
      </c>
      <c r="Q451" s="27" t="s">
        <v>618</v>
      </c>
      <c r="R451" s="27" t="s">
        <v>618</v>
      </c>
      <c r="S451" s="27" t="s">
        <v>618</v>
      </c>
      <c r="T451" s="27" t="s">
        <v>618</v>
      </c>
      <c r="U451" s="27" t="s">
        <v>618</v>
      </c>
      <c r="V451" s="158">
        <v>0</v>
      </c>
      <c r="W451" s="27">
        <v>182.1</v>
      </c>
      <c r="X451" s="27">
        <v>183</v>
      </c>
      <c r="Y451" s="27">
        <v>-0.90000000000003411</v>
      </c>
      <c r="Z451" s="29">
        <v>80.650000000000006</v>
      </c>
      <c r="AA451" s="139">
        <v>2.6</v>
      </c>
      <c r="AB451" s="151">
        <v>1.3138686131386801E-2</v>
      </c>
      <c r="AC451" s="136" t="s">
        <v>255</v>
      </c>
      <c r="AD451" s="136">
        <v>10.1</v>
      </c>
      <c r="AE451" s="136">
        <v>-0.79999999999998295</v>
      </c>
      <c r="AF451" s="136" t="s">
        <v>618</v>
      </c>
      <c r="AG451" s="136">
        <v>-0.79999999999998295</v>
      </c>
      <c r="AH451" s="136">
        <v>83.399999999999835</v>
      </c>
      <c r="AI451" s="136">
        <v>-6.4000000000000057</v>
      </c>
      <c r="AJ451" s="127">
        <v>202.1</v>
      </c>
      <c r="AK451" s="127">
        <v>202.2</v>
      </c>
      <c r="AL451" s="127">
        <v>197.6</v>
      </c>
      <c r="AM451" s="127">
        <v>199.3</v>
      </c>
      <c r="AN451" s="127">
        <v>199.02500000000001</v>
      </c>
      <c r="AO451" s="127">
        <v>2.7000000000000171</v>
      </c>
      <c r="AP451" s="127">
        <v>-1.6999999999999773</v>
      </c>
      <c r="AQ451" s="14">
        <v>84.200000000000315</v>
      </c>
      <c r="AR451" s="127" t="s">
        <v>618</v>
      </c>
      <c r="AS451" s="14">
        <v>71.899999999998329</v>
      </c>
      <c r="AT451" s="1">
        <v>201.7</v>
      </c>
      <c r="AU451" s="1">
        <v>202.9</v>
      </c>
      <c r="AV451" s="1">
        <v>201.1</v>
      </c>
      <c r="AW451" s="1">
        <v>201.3</v>
      </c>
      <c r="AX451" s="1">
        <v>201.7</v>
      </c>
      <c r="AY451" s="1">
        <v>202.9</v>
      </c>
      <c r="AZ451" s="1">
        <v>200.7</v>
      </c>
      <c r="BA451" s="1">
        <v>200.7</v>
      </c>
      <c r="CC451" s="86">
        <v>201.5</v>
      </c>
      <c r="CD451" s="1">
        <v>200.5</v>
      </c>
      <c r="CE451" s="1">
        <v>768</v>
      </c>
      <c r="CF451" s="1">
        <v>795</v>
      </c>
      <c r="CG451" s="1">
        <v>0.96603773584905661</v>
      </c>
      <c r="CH451">
        <v>113.9</v>
      </c>
      <c r="CI451">
        <v>17341</v>
      </c>
      <c r="CJ451" s="101">
        <v>1</v>
      </c>
      <c r="CK451" s="101">
        <v>1</v>
      </c>
      <c r="CL451" s="1">
        <v>-0.89999999999997726</v>
      </c>
      <c r="CM451" s="1">
        <v>30.199999999999932</v>
      </c>
      <c r="CN451" s="14">
        <v>-2.5</v>
      </c>
      <c r="CO451" s="14">
        <v>79.700000000000131</v>
      </c>
    </row>
    <row r="452" spans="1:93">
      <c r="A452" s="1">
        <v>2014</v>
      </c>
      <c r="B452" s="1">
        <v>3</v>
      </c>
      <c r="C452" s="24">
        <v>41947</v>
      </c>
      <c r="D452" s="1">
        <v>200.8</v>
      </c>
      <c r="E452" s="1">
        <v>202.2</v>
      </c>
      <c r="F452" s="1">
        <v>198.3</v>
      </c>
      <c r="G452" s="1">
        <v>199.7</v>
      </c>
      <c r="H452" s="1">
        <v>77.22</v>
      </c>
      <c r="I452" s="1">
        <v>1</v>
      </c>
      <c r="N452" s="27">
        <v>3.8999999999999773</v>
      </c>
      <c r="O452" s="27">
        <v>206.3</v>
      </c>
      <c r="P452" s="27">
        <v>197.5</v>
      </c>
      <c r="Q452" s="27" t="s">
        <v>618</v>
      </c>
      <c r="R452" s="27" t="s">
        <v>618</v>
      </c>
      <c r="S452" s="27" t="s">
        <v>618</v>
      </c>
      <c r="T452" s="27" t="s">
        <v>618</v>
      </c>
      <c r="U452" s="27" t="s">
        <v>618</v>
      </c>
      <c r="V452" s="158">
        <v>0</v>
      </c>
      <c r="W452" s="27">
        <v>182.1</v>
      </c>
      <c r="X452" s="27">
        <v>183</v>
      </c>
      <c r="Y452" s="27">
        <v>-0.90000000000003411</v>
      </c>
      <c r="Z452" s="29">
        <v>77.400000000000006</v>
      </c>
      <c r="AA452" s="139">
        <v>2.2999999999999998</v>
      </c>
      <c r="AB452" s="151">
        <v>3.5749506903353101E-2</v>
      </c>
      <c r="AC452" s="136" t="s">
        <v>255</v>
      </c>
      <c r="AD452" s="136">
        <v>10</v>
      </c>
      <c r="AE452" s="136" t="s">
        <v>618</v>
      </c>
      <c r="AF452" s="136" t="s">
        <v>618</v>
      </c>
      <c r="AG452" s="136">
        <v>0</v>
      </c>
      <c r="AH452" s="136">
        <v>83.399999999999835</v>
      </c>
      <c r="AI452" s="136">
        <v>-6.4000000000000057</v>
      </c>
      <c r="AJ452" s="127">
        <v>201.7</v>
      </c>
      <c r="AK452" s="127">
        <v>202.9</v>
      </c>
      <c r="AL452" s="127">
        <v>200.7</v>
      </c>
      <c r="AM452" s="127">
        <v>202</v>
      </c>
      <c r="AN452" s="127">
        <v>200.17500000000001</v>
      </c>
      <c r="AO452" s="127">
        <v>1.1000000000000227</v>
      </c>
      <c r="AP452" s="127" t="s">
        <v>618</v>
      </c>
      <c r="AQ452" s="14">
        <v>84.200000000000315</v>
      </c>
      <c r="AR452" s="127" t="s">
        <v>618</v>
      </c>
      <c r="AS452" s="14">
        <v>71.899999999998329</v>
      </c>
      <c r="AT452" s="1">
        <v>199.9</v>
      </c>
      <c r="AU452" s="1">
        <v>199.9</v>
      </c>
      <c r="AV452" s="1">
        <v>198.5</v>
      </c>
      <c r="AW452" s="1">
        <v>199.4</v>
      </c>
      <c r="AX452" s="1">
        <v>199.9</v>
      </c>
      <c r="AY452" s="1">
        <v>199.9</v>
      </c>
      <c r="AZ452" s="1">
        <v>197</v>
      </c>
      <c r="BA452" s="1">
        <v>198</v>
      </c>
      <c r="CC452" s="86">
        <v>199.4</v>
      </c>
      <c r="CD452" s="1">
        <v>201.7</v>
      </c>
      <c r="CE452" s="1">
        <v>942</v>
      </c>
      <c r="CF452" s="1">
        <v>634</v>
      </c>
      <c r="CG452" s="1">
        <v>1.4858044164037856</v>
      </c>
      <c r="CH452">
        <v>113.624</v>
      </c>
      <c r="CI452">
        <v>16945</v>
      </c>
      <c r="CJ452" s="101">
        <v>1</v>
      </c>
      <c r="CK452" s="101">
        <v>1</v>
      </c>
      <c r="CL452" s="1">
        <v>-1.4000000000000057</v>
      </c>
      <c r="CM452" s="1">
        <v>28.799999999999926</v>
      </c>
      <c r="CN452" s="14">
        <v>0.90000000000000568</v>
      </c>
      <c r="CO452" s="14">
        <v>80.600000000000136</v>
      </c>
    </row>
    <row r="453" spans="1:93">
      <c r="A453" s="1">
        <v>2014</v>
      </c>
      <c r="B453" s="1">
        <v>4</v>
      </c>
      <c r="C453" s="24">
        <v>41948</v>
      </c>
      <c r="D453" s="1">
        <v>198.5</v>
      </c>
      <c r="E453" s="1">
        <v>198.6</v>
      </c>
      <c r="F453" s="1">
        <v>191.9</v>
      </c>
      <c r="G453" s="1">
        <v>192.3</v>
      </c>
      <c r="H453" s="1">
        <v>78.84</v>
      </c>
      <c r="I453" s="1">
        <v>2</v>
      </c>
      <c r="N453" s="27">
        <v>6.6999999999999886</v>
      </c>
      <c r="O453" s="27">
        <v>203.6</v>
      </c>
      <c r="P453" s="27">
        <v>195.8</v>
      </c>
      <c r="Q453" s="27" t="s">
        <v>618</v>
      </c>
      <c r="R453" s="27" t="s">
        <v>618</v>
      </c>
      <c r="S453" s="27" t="s">
        <v>252</v>
      </c>
      <c r="T453" s="27" t="s">
        <v>618</v>
      </c>
      <c r="U453" s="27">
        <v>3.3000000000000114</v>
      </c>
      <c r="V453" s="158">
        <v>3.3000000000000114</v>
      </c>
      <c r="W453" s="27">
        <v>185.4</v>
      </c>
      <c r="X453" s="27">
        <v>185.4</v>
      </c>
      <c r="Y453" s="27">
        <v>0</v>
      </c>
      <c r="Z453" s="29">
        <v>76.73</v>
      </c>
      <c r="AA453" s="139">
        <v>4</v>
      </c>
      <c r="AB453" s="151">
        <v>1.2784454103809795E-2</v>
      </c>
      <c r="AC453" s="136" t="s">
        <v>255</v>
      </c>
      <c r="AD453" s="136">
        <v>9.9</v>
      </c>
      <c r="AE453" s="136" t="s">
        <v>618</v>
      </c>
      <c r="AF453" s="136" t="s">
        <v>618</v>
      </c>
      <c r="AG453" s="136">
        <v>0</v>
      </c>
      <c r="AH453" s="136">
        <v>83.399999999999835</v>
      </c>
      <c r="AI453" s="136">
        <v>-6.4000000000000057</v>
      </c>
      <c r="AJ453" s="127">
        <v>199.9</v>
      </c>
      <c r="AK453" s="127">
        <v>199.9</v>
      </c>
      <c r="AL453" s="127">
        <v>196.5</v>
      </c>
      <c r="AM453" s="127">
        <v>197.5</v>
      </c>
      <c r="AN453" s="127">
        <v>199.625</v>
      </c>
      <c r="AO453" s="127">
        <v>6.1999999999999886</v>
      </c>
      <c r="AP453" s="127" t="s">
        <v>618</v>
      </c>
      <c r="AQ453" s="14">
        <v>84.200000000000315</v>
      </c>
      <c r="AR453" s="127">
        <v>3.6999999999999886</v>
      </c>
      <c r="AS453" s="14">
        <v>75.599999999998317</v>
      </c>
      <c r="AT453" s="1">
        <v>192.2</v>
      </c>
      <c r="AU453" s="1">
        <v>193.1</v>
      </c>
      <c r="AV453" s="1">
        <v>192.2</v>
      </c>
      <c r="AW453" s="1">
        <v>193</v>
      </c>
      <c r="AX453" s="1">
        <v>192.2</v>
      </c>
      <c r="AY453" s="1">
        <v>193.9</v>
      </c>
      <c r="AZ453" s="1">
        <v>192.2</v>
      </c>
      <c r="BA453" s="1">
        <v>193</v>
      </c>
      <c r="CC453" s="86">
        <v>192.2</v>
      </c>
      <c r="CD453" s="1">
        <v>197.3</v>
      </c>
      <c r="CE453" s="1">
        <v>1233</v>
      </c>
      <c r="CF453" s="1">
        <v>598</v>
      </c>
      <c r="CG453" s="1">
        <v>2.0618729096989967</v>
      </c>
      <c r="CH453">
        <v>114.681</v>
      </c>
      <c r="CI453">
        <v>17069</v>
      </c>
      <c r="CJ453" s="101">
        <v>1</v>
      </c>
      <c r="CK453" s="101">
        <v>1</v>
      </c>
      <c r="CL453" s="1">
        <v>0.30000000000001137</v>
      </c>
      <c r="CM453" s="1">
        <v>29.099999999999937</v>
      </c>
      <c r="CN453" s="14" t="s">
        <v>618</v>
      </c>
      <c r="CO453" s="14">
        <v>80.600000000000136</v>
      </c>
    </row>
    <row r="454" spans="1:93">
      <c r="A454" s="1">
        <v>2014</v>
      </c>
      <c r="B454" s="1">
        <v>5</v>
      </c>
      <c r="C454" s="24">
        <v>41949</v>
      </c>
      <c r="D454" s="1">
        <v>192.5</v>
      </c>
      <c r="E454" s="1">
        <v>195.5</v>
      </c>
      <c r="F454" s="1">
        <v>192.4</v>
      </c>
      <c r="G454" s="1">
        <v>194.4</v>
      </c>
      <c r="H454" s="1">
        <v>77.989999999999995</v>
      </c>
      <c r="I454" s="1">
        <v>2</v>
      </c>
      <c r="N454" s="27">
        <v>3.0999999999999943</v>
      </c>
      <c r="O454" s="27">
        <v>199</v>
      </c>
      <c r="P454" s="27">
        <v>185.6</v>
      </c>
      <c r="Q454" s="27" t="s">
        <v>618</v>
      </c>
      <c r="R454" s="27" t="s">
        <v>618</v>
      </c>
      <c r="S454" s="27" t="s">
        <v>618</v>
      </c>
      <c r="T454" s="27" t="s">
        <v>618</v>
      </c>
      <c r="U454" s="27" t="s">
        <v>618</v>
      </c>
      <c r="V454" s="158">
        <v>0</v>
      </c>
      <c r="W454" s="27">
        <v>185.4</v>
      </c>
      <c r="X454" s="27">
        <v>185.4</v>
      </c>
      <c r="Y454" s="27">
        <v>0</v>
      </c>
      <c r="Z454" s="29">
        <v>78.33</v>
      </c>
      <c r="AA454" s="139">
        <v>1.9</v>
      </c>
      <c r="AB454" s="151">
        <v>2.0979020979021046E-2</v>
      </c>
      <c r="AC454" s="136" t="s">
        <v>253</v>
      </c>
      <c r="AD454" s="136">
        <v>9.6</v>
      </c>
      <c r="AE454" s="136" t="s">
        <v>618</v>
      </c>
      <c r="AF454" s="136" t="s">
        <v>618</v>
      </c>
      <c r="AG454" s="136">
        <v>0</v>
      </c>
      <c r="AH454" s="136">
        <v>83.399999999999835</v>
      </c>
      <c r="AI454" s="136">
        <v>-6.4000000000000057</v>
      </c>
      <c r="AJ454" s="127">
        <v>192.2</v>
      </c>
      <c r="AK454" s="127">
        <v>194.9</v>
      </c>
      <c r="AL454" s="127">
        <v>192.2</v>
      </c>
      <c r="AM454" s="127">
        <v>193.9</v>
      </c>
      <c r="AN454" s="127">
        <v>198.17500000000001</v>
      </c>
      <c r="AO454" s="127">
        <v>1.9000000000000057</v>
      </c>
      <c r="AP454" s="127">
        <v>3.3999999999999888</v>
      </c>
      <c r="AQ454" s="14">
        <v>87.600000000000307</v>
      </c>
      <c r="AR454" s="127" t="s">
        <v>618</v>
      </c>
      <c r="AS454" s="14">
        <v>75.599999999998317</v>
      </c>
      <c r="AT454" s="1">
        <v>194.6</v>
      </c>
      <c r="AU454" s="1">
        <v>196.1</v>
      </c>
      <c r="AV454" s="1">
        <v>194.6</v>
      </c>
      <c r="AW454" s="1">
        <v>196.1</v>
      </c>
      <c r="AX454" s="1">
        <v>194.6</v>
      </c>
      <c r="AY454" s="1">
        <v>198.5</v>
      </c>
      <c r="AZ454" s="1">
        <v>194.6</v>
      </c>
      <c r="BA454" s="1">
        <v>198.5</v>
      </c>
      <c r="CC454" s="86">
        <v>194.6</v>
      </c>
      <c r="CD454" s="1">
        <v>193.2</v>
      </c>
      <c r="CE454" s="1">
        <v>995</v>
      </c>
      <c r="CF454" s="1">
        <v>1161</v>
      </c>
      <c r="CG454" s="1">
        <v>0.85701981050818266</v>
      </c>
      <c r="CH454">
        <v>115.164</v>
      </c>
      <c r="CI454">
        <v>16941</v>
      </c>
      <c r="CJ454" s="101">
        <v>1</v>
      </c>
      <c r="CK454" s="101">
        <v>1</v>
      </c>
      <c r="CL454" s="1">
        <v>4</v>
      </c>
      <c r="CM454" s="1">
        <v>33.099999999999937</v>
      </c>
      <c r="CN454" s="14">
        <v>-2.0999999999999943</v>
      </c>
      <c r="CO454" s="14">
        <v>78.500000000000142</v>
      </c>
    </row>
    <row r="455" spans="1:93">
      <c r="A455" s="1">
        <v>2014</v>
      </c>
      <c r="B455" s="1">
        <v>6</v>
      </c>
      <c r="C455" s="24">
        <v>41950</v>
      </c>
      <c r="D455" s="1">
        <v>198.6</v>
      </c>
      <c r="E455" s="1">
        <v>201.9</v>
      </c>
      <c r="F455" s="1">
        <v>197.8</v>
      </c>
      <c r="G455" s="1">
        <v>200.6</v>
      </c>
      <c r="H455" s="1">
        <v>78.650000000000006</v>
      </c>
      <c r="I455" s="1">
        <v>2</v>
      </c>
      <c r="N455" s="27">
        <v>4.0999999999999943</v>
      </c>
      <c r="O455" s="27">
        <v>197.5</v>
      </c>
      <c r="P455" s="27">
        <v>191.3</v>
      </c>
      <c r="Q455" s="27">
        <v>1</v>
      </c>
      <c r="R455" s="27" t="s">
        <v>618</v>
      </c>
      <c r="S455" s="27" t="s">
        <v>618</v>
      </c>
      <c r="T455" s="27" t="s">
        <v>618</v>
      </c>
      <c r="U455" s="27" t="s">
        <v>618</v>
      </c>
      <c r="V455" s="158">
        <v>0</v>
      </c>
      <c r="W455" s="27">
        <v>185.4</v>
      </c>
      <c r="X455" s="27">
        <v>185.4</v>
      </c>
      <c r="Y455" s="27">
        <v>0</v>
      </c>
      <c r="Z455" s="29">
        <v>77.67</v>
      </c>
      <c r="AA455" s="139">
        <v>2.5</v>
      </c>
      <c r="AB455" s="151">
        <v>1.0781329274480056E-2</v>
      </c>
      <c r="AC455" s="136" t="s">
        <v>255</v>
      </c>
      <c r="AD455" s="136">
        <v>9.6999999999999993</v>
      </c>
      <c r="AE455" s="136">
        <v>1.1999999999999886</v>
      </c>
      <c r="AF455" s="136" t="s">
        <v>618</v>
      </c>
      <c r="AG455" s="136">
        <v>1.1999999999999886</v>
      </c>
      <c r="AH455" s="136">
        <v>84.599999999999824</v>
      </c>
      <c r="AI455" s="136">
        <v>-5.2000000000000171</v>
      </c>
      <c r="AJ455" s="127">
        <v>194.6</v>
      </c>
      <c r="AK455" s="127">
        <v>199.9</v>
      </c>
      <c r="AL455" s="127">
        <v>194.6</v>
      </c>
      <c r="AM455" s="127">
        <v>198.4</v>
      </c>
      <c r="AN455" s="127">
        <v>197.95</v>
      </c>
      <c r="AO455" s="127">
        <v>2</v>
      </c>
      <c r="AP455" s="127">
        <v>1.4999999999999829</v>
      </c>
      <c r="AQ455" s="14">
        <v>89.100000000000293</v>
      </c>
      <c r="AR455" s="127" t="s">
        <v>618</v>
      </c>
      <c r="AS455" s="14">
        <v>75.599999999998317</v>
      </c>
      <c r="AT455" s="1">
        <v>201.6</v>
      </c>
      <c r="AU455" s="1">
        <v>201.7</v>
      </c>
      <c r="AV455" s="1">
        <v>200.8</v>
      </c>
      <c r="AW455" s="1">
        <v>200.9</v>
      </c>
      <c r="AX455" s="1">
        <v>201.6</v>
      </c>
      <c r="AY455" s="1">
        <v>201.8</v>
      </c>
      <c r="AZ455" s="1">
        <v>200.8</v>
      </c>
      <c r="BA455" s="1">
        <v>201</v>
      </c>
      <c r="CC455" s="86">
        <v>201.1</v>
      </c>
      <c r="CD455" s="1">
        <v>199</v>
      </c>
      <c r="CE455" s="1">
        <v>1120</v>
      </c>
      <c r="CF455" s="1">
        <v>899</v>
      </c>
      <c r="CG455" s="1">
        <v>1.2458286985539488</v>
      </c>
      <c r="CH455">
        <v>114.462</v>
      </c>
      <c r="CI455">
        <v>16775</v>
      </c>
      <c r="CJ455" s="101">
        <v>1</v>
      </c>
      <c r="CK455" s="101">
        <v>1</v>
      </c>
      <c r="CL455" s="1">
        <v>9.9999999999994316E-2</v>
      </c>
      <c r="CM455" s="1">
        <v>33.199999999999932</v>
      </c>
      <c r="CN455" s="14">
        <v>-3</v>
      </c>
      <c r="CO455" s="14">
        <v>75.500000000000142</v>
      </c>
    </row>
    <row r="456" spans="1:93">
      <c r="A456" s="1">
        <v>2014</v>
      </c>
      <c r="B456" s="1">
        <v>2</v>
      </c>
      <c r="C456" s="24">
        <v>41953</v>
      </c>
      <c r="D456" s="1">
        <v>201.7</v>
      </c>
      <c r="E456" s="1">
        <v>202.5</v>
      </c>
      <c r="F456" s="1">
        <v>198.7</v>
      </c>
      <c r="G456" s="1">
        <v>199.5</v>
      </c>
      <c r="H456" s="1">
        <v>77.19</v>
      </c>
      <c r="I456" s="1">
        <v>2</v>
      </c>
      <c r="N456" s="27">
        <v>3.8000000000000114</v>
      </c>
      <c r="O456" s="27">
        <v>204.7</v>
      </c>
      <c r="P456" s="27">
        <v>196.5</v>
      </c>
      <c r="Q456" s="27" t="s">
        <v>618</v>
      </c>
      <c r="R456" s="27" t="s">
        <v>618</v>
      </c>
      <c r="S456" s="27" t="s">
        <v>618</v>
      </c>
      <c r="T456" s="27" t="s">
        <v>618</v>
      </c>
      <c r="U456" s="27" t="s">
        <v>618</v>
      </c>
      <c r="V456" s="158">
        <v>0</v>
      </c>
      <c r="W456" s="27">
        <v>185.4</v>
      </c>
      <c r="X456" s="27">
        <v>185.4</v>
      </c>
      <c r="Y456" s="27">
        <v>0</v>
      </c>
      <c r="Z456" s="29">
        <v>78.709999999999994</v>
      </c>
      <c r="AA456" s="139">
        <v>2.2999999999999998</v>
      </c>
      <c r="AB456" s="151">
        <v>8.4626234132583189E-3</v>
      </c>
      <c r="AC456" s="136" t="s">
        <v>253</v>
      </c>
      <c r="AD456" s="136">
        <v>10</v>
      </c>
      <c r="AE456" s="136" t="s">
        <v>618</v>
      </c>
      <c r="AF456" s="136">
        <v>-0.70000000000001705</v>
      </c>
      <c r="AG456" s="136">
        <v>-0.70000000000001705</v>
      </c>
      <c r="AH456" s="136">
        <v>83.899999999999807</v>
      </c>
      <c r="AI456" s="136">
        <v>-5.9000000000000341</v>
      </c>
      <c r="AJ456" s="127">
        <v>201.6</v>
      </c>
      <c r="AK456" s="127">
        <v>202.5</v>
      </c>
      <c r="AL456" s="127">
        <v>200.8</v>
      </c>
      <c r="AM456" s="127">
        <v>200.9</v>
      </c>
      <c r="AN456" s="127">
        <v>197.67500000000001</v>
      </c>
      <c r="AO456" s="127">
        <v>2.1999999999999886</v>
      </c>
      <c r="AP456" s="127" t="s">
        <v>618</v>
      </c>
      <c r="AQ456" s="14">
        <v>89.100000000000293</v>
      </c>
      <c r="AR456" s="127" t="s">
        <v>618</v>
      </c>
      <c r="AS456" s="14">
        <v>75.599999999998317</v>
      </c>
      <c r="AT456" s="1">
        <v>199.8</v>
      </c>
      <c r="AU456" s="1">
        <v>200.1</v>
      </c>
      <c r="AV456" s="1">
        <v>199.2</v>
      </c>
      <c r="AW456" s="1">
        <v>199.7</v>
      </c>
      <c r="AX456" s="1">
        <v>199.8</v>
      </c>
      <c r="AY456" s="1">
        <v>200.1</v>
      </c>
      <c r="AZ456" s="1">
        <v>199.2</v>
      </c>
      <c r="BA456" s="1">
        <v>199.5</v>
      </c>
      <c r="CC456" s="86">
        <v>199.6</v>
      </c>
      <c r="CD456" s="1">
        <v>201.9</v>
      </c>
      <c r="CE456" s="1">
        <v>919</v>
      </c>
      <c r="CF456" s="1">
        <v>825</v>
      </c>
      <c r="CG456" s="1">
        <v>1.113939393939394</v>
      </c>
      <c r="CH456">
        <v>114.833</v>
      </c>
      <c r="CI456">
        <v>16920</v>
      </c>
      <c r="CJ456" s="101">
        <v>1</v>
      </c>
      <c r="CK456" s="101">
        <v>1</v>
      </c>
      <c r="CL456" s="1">
        <v>9.9999999999994316E-2</v>
      </c>
      <c r="CM456" s="1">
        <v>33.299999999999926</v>
      </c>
      <c r="CN456" s="14" t="s">
        <v>618</v>
      </c>
      <c r="CO456" s="14">
        <v>75.500000000000142</v>
      </c>
    </row>
    <row r="457" spans="1:93">
      <c r="A457" s="1">
        <v>2014</v>
      </c>
      <c r="B457" s="1">
        <v>3</v>
      </c>
      <c r="C457" s="24">
        <v>41954</v>
      </c>
      <c r="D457" s="1">
        <v>199.9</v>
      </c>
      <c r="E457" s="1">
        <v>200.8</v>
      </c>
      <c r="F457" s="1">
        <v>198</v>
      </c>
      <c r="G457" s="1">
        <v>200.5</v>
      </c>
      <c r="H457" s="1">
        <v>77.52</v>
      </c>
      <c r="I457" s="1">
        <v>2</v>
      </c>
      <c r="N457" s="27">
        <v>2.8000000000000114</v>
      </c>
      <c r="O457" s="27">
        <v>203.3</v>
      </c>
      <c r="P457" s="27">
        <v>195.7</v>
      </c>
      <c r="Q457" s="27" t="s">
        <v>618</v>
      </c>
      <c r="R457" s="27" t="s">
        <v>618</v>
      </c>
      <c r="S457" s="27" t="s">
        <v>618</v>
      </c>
      <c r="T457" s="27" t="s">
        <v>618</v>
      </c>
      <c r="U457" s="27" t="s">
        <v>618</v>
      </c>
      <c r="V457" s="158">
        <v>0</v>
      </c>
      <c r="W457" s="27">
        <v>185.4</v>
      </c>
      <c r="X457" s="27">
        <v>185.4</v>
      </c>
      <c r="Y457" s="27">
        <v>0</v>
      </c>
      <c r="Z457" s="29">
        <v>76.58</v>
      </c>
      <c r="AA457" s="139">
        <v>1.7</v>
      </c>
      <c r="AB457" s="151">
        <v>1.856325492689137E-2</v>
      </c>
      <c r="AC457" s="136" t="s">
        <v>255</v>
      </c>
      <c r="AD457" s="136">
        <v>9.9</v>
      </c>
      <c r="AE457" s="136" t="s">
        <v>618</v>
      </c>
      <c r="AF457" s="136" t="s">
        <v>618</v>
      </c>
      <c r="AG457" s="136">
        <v>0</v>
      </c>
      <c r="AH457" s="136">
        <v>83.899999999999807</v>
      </c>
      <c r="AI457" s="136">
        <v>-5.9000000000000341</v>
      </c>
      <c r="AJ457" s="127">
        <v>199.8</v>
      </c>
      <c r="AK457" s="127">
        <v>200.1</v>
      </c>
      <c r="AL457" s="127">
        <v>198.3</v>
      </c>
      <c r="AM457" s="127">
        <v>198.3</v>
      </c>
      <c r="AN457" s="127">
        <v>197.875</v>
      </c>
      <c r="AO457" s="127">
        <v>0.59999999999999432</v>
      </c>
      <c r="AP457" s="127">
        <v>0.60000000000000564</v>
      </c>
      <c r="AQ457" s="14">
        <v>89.700000000000301</v>
      </c>
      <c r="AR457" s="127" t="s">
        <v>618</v>
      </c>
      <c r="AS457" s="14">
        <v>75.599999999998317</v>
      </c>
      <c r="AT457" s="1">
        <v>200.3</v>
      </c>
      <c r="AU457" s="1">
        <v>201.8</v>
      </c>
      <c r="AV457" s="1">
        <v>200.1</v>
      </c>
      <c r="AW457" s="1">
        <v>200.3</v>
      </c>
      <c r="AX457" s="1">
        <v>200.3</v>
      </c>
      <c r="AY457" s="1">
        <v>201.8</v>
      </c>
      <c r="AZ457" s="1">
        <v>200</v>
      </c>
      <c r="BA457" s="1">
        <v>200.9</v>
      </c>
      <c r="CC457" s="86">
        <v>200.3</v>
      </c>
      <c r="CD457" s="1">
        <v>199</v>
      </c>
      <c r="CE457" s="1">
        <v>975</v>
      </c>
      <c r="CF457" s="1">
        <v>1370</v>
      </c>
      <c r="CG457" s="1">
        <v>0.71167883211678828</v>
      </c>
      <c r="CH457">
        <v>115.742</v>
      </c>
      <c r="CI457">
        <v>17223</v>
      </c>
      <c r="CJ457" s="101">
        <v>1</v>
      </c>
      <c r="CK457" s="101">
        <v>1</v>
      </c>
      <c r="CL457" s="1">
        <v>0.69999999999998863</v>
      </c>
      <c r="CM457" s="1">
        <v>33.999999999999915</v>
      </c>
      <c r="CN457" s="14">
        <v>-0.40000000000000568</v>
      </c>
      <c r="CO457" s="14">
        <v>75.100000000000136</v>
      </c>
    </row>
    <row r="458" spans="1:93">
      <c r="A458" s="1">
        <v>2014</v>
      </c>
      <c r="B458" s="1">
        <v>4</v>
      </c>
      <c r="C458" s="24">
        <v>41955</v>
      </c>
      <c r="D458" s="1">
        <v>201</v>
      </c>
      <c r="E458" s="1">
        <v>205.8</v>
      </c>
      <c r="F458" s="1">
        <v>200.8</v>
      </c>
      <c r="G458" s="1">
        <v>204.7</v>
      </c>
      <c r="H458" s="1">
        <v>76.98</v>
      </c>
      <c r="I458" s="1">
        <v>3</v>
      </c>
      <c r="N458" s="27">
        <v>5</v>
      </c>
      <c r="O458" s="27">
        <v>203.3</v>
      </c>
      <c r="P458" s="27">
        <v>197.7</v>
      </c>
      <c r="Q458" s="27" t="s">
        <v>618</v>
      </c>
      <c r="R458" s="27" t="s">
        <v>254</v>
      </c>
      <c r="S458" s="27" t="s">
        <v>618</v>
      </c>
      <c r="T458" s="27">
        <v>1.5</v>
      </c>
      <c r="U458" s="27" t="s">
        <v>618</v>
      </c>
      <c r="V458" s="158">
        <v>1.5</v>
      </c>
      <c r="W458" s="27">
        <v>186.9</v>
      </c>
      <c r="X458" s="27">
        <v>186.9</v>
      </c>
      <c r="Y458" s="27">
        <v>0</v>
      </c>
      <c r="Z458" s="29">
        <v>77.53</v>
      </c>
      <c r="AA458" s="139">
        <v>3</v>
      </c>
      <c r="AB458" s="151">
        <v>4.2751651768364596E-3</v>
      </c>
      <c r="AC458" s="136" t="s">
        <v>253</v>
      </c>
      <c r="AD458" s="136">
        <v>10</v>
      </c>
      <c r="AE458" s="136" t="s">
        <v>618</v>
      </c>
      <c r="AF458" s="136" t="s">
        <v>618</v>
      </c>
      <c r="AG458" s="136">
        <v>0</v>
      </c>
      <c r="AH458" s="136">
        <v>83.899999999999807</v>
      </c>
      <c r="AI458" s="136">
        <v>-5.9000000000000341</v>
      </c>
      <c r="AJ458" s="127">
        <v>200.3</v>
      </c>
      <c r="AK458" s="127">
        <v>202</v>
      </c>
      <c r="AL458" s="127">
        <v>200</v>
      </c>
      <c r="AM458" s="127">
        <v>201.5</v>
      </c>
      <c r="AN458" s="127">
        <v>199.77500000000001</v>
      </c>
      <c r="AO458" s="127">
        <v>3.6999999999999886</v>
      </c>
      <c r="AP458" s="127">
        <v>2.5000000000000115</v>
      </c>
      <c r="AQ458" s="14">
        <v>92.200000000000315</v>
      </c>
      <c r="AR458" s="127" t="s">
        <v>618</v>
      </c>
      <c r="AS458" s="14">
        <v>75.599999999998317</v>
      </c>
      <c r="AT458" s="1">
        <v>204.8</v>
      </c>
      <c r="AU458" s="1">
        <v>204.9</v>
      </c>
      <c r="AV458" s="1">
        <v>203.8</v>
      </c>
      <c r="AW458" s="1">
        <v>204.8</v>
      </c>
      <c r="AX458" s="1">
        <v>204.8</v>
      </c>
      <c r="AY458" s="1">
        <v>205</v>
      </c>
      <c r="AZ458" s="1">
        <v>203.8</v>
      </c>
      <c r="BA458" s="1">
        <v>204.5</v>
      </c>
      <c r="CC458" s="86">
        <v>204.5</v>
      </c>
      <c r="CD458" s="1">
        <v>201.1</v>
      </c>
      <c r="CE458" s="1">
        <v>1654</v>
      </c>
      <c r="CF458" s="1">
        <v>626</v>
      </c>
      <c r="CG458" s="1">
        <v>2.6421725239616611</v>
      </c>
      <c r="CH458">
        <v>115.527</v>
      </c>
      <c r="CI458">
        <v>17249</v>
      </c>
      <c r="CJ458" s="101">
        <v>1</v>
      </c>
      <c r="CK458" s="101">
        <v>1</v>
      </c>
      <c r="CL458" s="1">
        <v>0</v>
      </c>
      <c r="CM458" s="1">
        <v>33.999999999999915</v>
      </c>
      <c r="CN458" s="14">
        <v>-3.8000000000000114</v>
      </c>
      <c r="CO458" s="14">
        <v>71.300000000000125</v>
      </c>
    </row>
    <row r="459" spans="1:93">
      <c r="A459" s="1">
        <v>2014</v>
      </c>
      <c r="B459" s="1">
        <v>5</v>
      </c>
      <c r="C459" s="24">
        <v>41956</v>
      </c>
      <c r="D459" s="1">
        <v>204.8</v>
      </c>
      <c r="E459" s="1">
        <v>206.3</v>
      </c>
      <c r="F459" s="1">
        <v>203.7</v>
      </c>
      <c r="G459" s="1">
        <v>205.7</v>
      </c>
      <c r="H459" s="1">
        <v>74.319999999999993</v>
      </c>
      <c r="I459" s="1">
        <v>3</v>
      </c>
      <c r="N459" s="27">
        <v>2.6000000000000227</v>
      </c>
      <c r="O459" s="27">
        <v>209.7</v>
      </c>
      <c r="P459" s="27">
        <v>199.7</v>
      </c>
      <c r="Q459" s="27" t="s">
        <v>618</v>
      </c>
      <c r="R459" s="27" t="s">
        <v>618</v>
      </c>
      <c r="S459" s="27" t="s">
        <v>618</v>
      </c>
      <c r="T459" s="27" t="s">
        <v>618</v>
      </c>
      <c r="U459" s="27" t="s">
        <v>618</v>
      </c>
      <c r="V459" s="158">
        <v>0</v>
      </c>
      <c r="W459" s="27">
        <v>186.9</v>
      </c>
      <c r="X459" s="27">
        <v>186.9</v>
      </c>
      <c r="Y459" s="27">
        <v>0</v>
      </c>
      <c r="Z459" s="29">
        <v>76.81</v>
      </c>
      <c r="AA459" s="139">
        <v>1.6</v>
      </c>
      <c r="AB459" s="151">
        <v>6.9659442724456788E-3</v>
      </c>
      <c r="AC459" s="136" t="s">
        <v>255</v>
      </c>
      <c r="AD459" s="136">
        <v>10.199999999999999</v>
      </c>
      <c r="AE459" s="136" t="s">
        <v>618</v>
      </c>
      <c r="AF459" s="136" t="s">
        <v>618</v>
      </c>
      <c r="AG459" s="136">
        <v>0</v>
      </c>
      <c r="AH459" s="136">
        <v>83.899999999999807</v>
      </c>
      <c r="AI459" s="136">
        <v>-5.9000000000000341</v>
      </c>
      <c r="AJ459" s="127">
        <v>204.8</v>
      </c>
      <c r="AK459" s="127">
        <v>205.6</v>
      </c>
      <c r="AL459" s="127">
        <v>203.8</v>
      </c>
      <c r="AM459" s="127">
        <v>204</v>
      </c>
      <c r="AN459" s="127">
        <v>201.17500000000001</v>
      </c>
      <c r="AO459" s="127">
        <v>0.89999999999997726</v>
      </c>
      <c r="AP459" s="127">
        <v>-1.8999999999999944</v>
      </c>
      <c r="AQ459" s="14">
        <v>90.300000000000324</v>
      </c>
      <c r="AR459" s="127" t="s">
        <v>618</v>
      </c>
      <c r="AS459" s="14">
        <v>75.599999999998317</v>
      </c>
      <c r="AT459" s="1">
        <v>205.8</v>
      </c>
      <c r="AU459" s="1">
        <v>205.9</v>
      </c>
      <c r="AV459" s="1">
        <v>205.3</v>
      </c>
      <c r="AW459" s="1">
        <v>205.6</v>
      </c>
      <c r="AX459" s="1">
        <v>205.8</v>
      </c>
      <c r="AY459" s="1">
        <v>206.7</v>
      </c>
      <c r="AZ459" s="1">
        <v>205.3</v>
      </c>
      <c r="BA459" s="1">
        <v>206.4</v>
      </c>
      <c r="CC459" s="86">
        <v>205.4</v>
      </c>
      <c r="CD459" s="1">
        <v>204.7</v>
      </c>
      <c r="CE459" s="1">
        <v>724</v>
      </c>
      <c r="CF459" s="1">
        <v>872</v>
      </c>
      <c r="CG459" s="1">
        <v>0.83027522935779818</v>
      </c>
      <c r="CH459">
        <v>115.753</v>
      </c>
      <c r="CI459">
        <v>17405</v>
      </c>
      <c r="CJ459" s="101">
        <v>1</v>
      </c>
      <c r="CK459" s="101">
        <v>1</v>
      </c>
      <c r="CL459" s="1">
        <v>-1.8000000000000114</v>
      </c>
      <c r="CM459" s="1">
        <v>32.199999999999903</v>
      </c>
      <c r="CN459" s="14" t="s">
        <v>618</v>
      </c>
      <c r="CO459" s="14">
        <v>71.300000000000125</v>
      </c>
    </row>
    <row r="460" spans="1:93">
      <c r="A460" s="1">
        <v>2014</v>
      </c>
      <c r="B460" s="1">
        <v>6</v>
      </c>
      <c r="C460" s="24">
        <v>41957</v>
      </c>
      <c r="D460" s="1">
        <v>204</v>
      </c>
      <c r="E460" s="1">
        <v>206.5</v>
      </c>
      <c r="F460" s="1">
        <v>203.5</v>
      </c>
      <c r="G460" s="1">
        <v>205.2</v>
      </c>
      <c r="H460" s="1">
        <v>75.819999999999993</v>
      </c>
      <c r="I460" s="1">
        <v>3</v>
      </c>
      <c r="N460" s="27">
        <v>3</v>
      </c>
      <c r="O460" s="27">
        <v>208.3</v>
      </c>
      <c r="P460" s="27">
        <v>203.1</v>
      </c>
      <c r="Q460" s="27" t="s">
        <v>618</v>
      </c>
      <c r="R460" s="27" t="s">
        <v>618</v>
      </c>
      <c r="S460" s="27" t="s">
        <v>618</v>
      </c>
      <c r="T460" s="27" t="s">
        <v>618</v>
      </c>
      <c r="U460" s="27" t="s">
        <v>618</v>
      </c>
      <c r="V460" s="158">
        <v>0</v>
      </c>
      <c r="W460" s="27">
        <v>186.9</v>
      </c>
      <c r="X460" s="27">
        <v>186.9</v>
      </c>
      <c r="Y460" s="27">
        <v>0</v>
      </c>
      <c r="Z460" s="29">
        <v>73.5</v>
      </c>
      <c r="AA460" s="139">
        <v>1.8</v>
      </c>
      <c r="AB460" s="151">
        <v>3.4554429722005842E-2</v>
      </c>
      <c r="AC460" s="136" t="s">
        <v>255</v>
      </c>
      <c r="AD460" s="136">
        <v>10.199999999999999</v>
      </c>
      <c r="AE460" s="136">
        <v>1</v>
      </c>
      <c r="AF460" s="136" t="s">
        <v>618</v>
      </c>
      <c r="AG460" s="136">
        <v>1</v>
      </c>
      <c r="AH460" s="136">
        <v>84.899999999999807</v>
      </c>
      <c r="AI460" s="136">
        <v>-4.9000000000000341</v>
      </c>
      <c r="AJ460" s="127">
        <v>205.8</v>
      </c>
      <c r="AK460" s="127">
        <v>206.7</v>
      </c>
      <c r="AL460" s="127">
        <v>203.5</v>
      </c>
      <c r="AM460" s="127">
        <v>203.8</v>
      </c>
      <c r="AN460" s="127">
        <v>201.9</v>
      </c>
      <c r="AO460" s="127">
        <v>1.1999999999999886</v>
      </c>
      <c r="AP460" s="127" t="s">
        <v>618</v>
      </c>
      <c r="AQ460" s="14">
        <v>90.300000000000324</v>
      </c>
      <c r="AR460" s="127" t="s">
        <v>618</v>
      </c>
      <c r="AS460" s="14">
        <v>75.599999999998317</v>
      </c>
      <c r="AT460" s="1">
        <v>205.5</v>
      </c>
      <c r="AU460" s="1">
        <v>205.8</v>
      </c>
      <c r="AV460" s="1">
        <v>204.7</v>
      </c>
      <c r="AW460" s="1">
        <v>204.9</v>
      </c>
      <c r="AX460" s="1">
        <v>205.5</v>
      </c>
      <c r="AY460" s="1">
        <v>205.8</v>
      </c>
      <c r="AZ460" s="1">
        <v>204.5</v>
      </c>
      <c r="BA460" s="1">
        <v>204.9</v>
      </c>
      <c r="CC460" s="86">
        <v>205.2</v>
      </c>
      <c r="CD460" s="1">
        <v>204.8</v>
      </c>
      <c r="CE460" s="1">
        <v>1176</v>
      </c>
      <c r="CF460" s="1">
        <v>902</v>
      </c>
      <c r="CG460" s="1">
        <v>1.3037694013303769</v>
      </c>
      <c r="CH460">
        <v>116.508</v>
      </c>
      <c r="CI460">
        <v>17479</v>
      </c>
      <c r="CJ460" s="101">
        <v>1</v>
      </c>
      <c r="CK460" s="101">
        <v>1</v>
      </c>
      <c r="CL460" s="1">
        <v>1.0999999999999943</v>
      </c>
      <c r="CM460" s="1">
        <v>33.299999999999898</v>
      </c>
      <c r="CN460" s="14">
        <v>-1.5</v>
      </c>
      <c r="CO460" s="14">
        <v>69.800000000000125</v>
      </c>
    </row>
    <row r="461" spans="1:93">
      <c r="A461" s="1">
        <v>2014</v>
      </c>
      <c r="B461" s="1">
        <v>2</v>
      </c>
      <c r="C461" s="24">
        <v>41960</v>
      </c>
      <c r="D461" s="1">
        <v>206.6</v>
      </c>
      <c r="E461" s="1">
        <v>208</v>
      </c>
      <c r="F461" s="1">
        <v>202.6</v>
      </c>
      <c r="G461" s="1">
        <v>203.6</v>
      </c>
      <c r="H461" s="1">
        <v>75.47</v>
      </c>
      <c r="I461" s="1">
        <v>3</v>
      </c>
      <c r="N461" s="27">
        <v>5.4000000000000057</v>
      </c>
      <c r="O461" s="27">
        <v>208.2</v>
      </c>
      <c r="P461" s="27">
        <v>202.2</v>
      </c>
      <c r="Q461" s="27" t="s">
        <v>618</v>
      </c>
      <c r="R461" s="27" t="s">
        <v>618</v>
      </c>
      <c r="S461" s="27" t="s">
        <v>618</v>
      </c>
      <c r="T461" s="27" t="s">
        <v>618</v>
      </c>
      <c r="U461" s="27" t="s">
        <v>618</v>
      </c>
      <c r="V461" s="158">
        <v>0</v>
      </c>
      <c r="W461" s="27">
        <v>186.9</v>
      </c>
      <c r="X461" s="27">
        <v>186.9</v>
      </c>
      <c r="Y461" s="27">
        <v>0</v>
      </c>
      <c r="Z461" s="29">
        <v>74.89</v>
      </c>
      <c r="AA461" s="139">
        <v>3.2</v>
      </c>
      <c r="AB461" s="151">
        <v>2.0182992465016092E-2</v>
      </c>
      <c r="AC461" s="136" t="s">
        <v>253</v>
      </c>
      <c r="AD461" s="136">
        <v>10.199999999999999</v>
      </c>
      <c r="AE461" s="136" t="s">
        <v>618</v>
      </c>
      <c r="AF461" s="136">
        <v>0.89999999999997726</v>
      </c>
      <c r="AG461" s="136">
        <v>0.89999999999997726</v>
      </c>
      <c r="AH461" s="136">
        <v>85.799999999999784</v>
      </c>
      <c r="AI461" s="136">
        <v>-4.0000000000000568</v>
      </c>
      <c r="AJ461" s="127">
        <v>205.5</v>
      </c>
      <c r="AK461" s="127">
        <v>207.9</v>
      </c>
      <c r="AL461" s="127">
        <v>204.5</v>
      </c>
      <c r="AM461" s="127">
        <v>207</v>
      </c>
      <c r="AN461" s="127">
        <v>204.07499999999999</v>
      </c>
      <c r="AO461" s="127">
        <v>3</v>
      </c>
      <c r="AP461" s="127" t="s">
        <v>618</v>
      </c>
      <c r="AQ461" s="14">
        <v>90.300000000000324</v>
      </c>
      <c r="AR461" s="127" t="s">
        <v>618</v>
      </c>
      <c r="AS461" s="14">
        <v>75.599999999998317</v>
      </c>
      <c r="AT461" s="1">
        <v>203</v>
      </c>
      <c r="AU461" s="1">
        <v>203.2</v>
      </c>
      <c r="AV461" s="1">
        <v>202.6</v>
      </c>
      <c r="AW461" s="1">
        <v>203.1</v>
      </c>
      <c r="AX461" s="1">
        <v>203</v>
      </c>
      <c r="AY461" s="1">
        <v>203.2</v>
      </c>
      <c r="AZ461" s="1">
        <v>201.6</v>
      </c>
      <c r="BA461" s="1">
        <v>202.1</v>
      </c>
      <c r="CC461" s="86">
        <v>202.7</v>
      </c>
      <c r="CD461" s="1">
        <v>207.2</v>
      </c>
      <c r="CE461" s="1">
        <v>868</v>
      </c>
      <c r="CF461" s="1">
        <v>749</v>
      </c>
      <c r="CG461" s="1">
        <v>1.1588785046728971</v>
      </c>
      <c r="CH461">
        <v>116.596</v>
      </c>
      <c r="CI461">
        <v>17188</v>
      </c>
      <c r="CJ461" s="101">
        <v>1</v>
      </c>
      <c r="CK461" s="101">
        <v>1</v>
      </c>
      <c r="CL461" s="1">
        <v>0.90000000000000568</v>
      </c>
      <c r="CM461" s="1">
        <v>34.199999999999903</v>
      </c>
      <c r="CN461" s="14">
        <v>3.5999999999999943</v>
      </c>
      <c r="CO461" s="14">
        <v>73.400000000000119</v>
      </c>
    </row>
    <row r="462" spans="1:93">
      <c r="A462" s="1">
        <v>2014</v>
      </c>
      <c r="B462" s="1">
        <v>3</v>
      </c>
      <c r="C462" s="24">
        <v>41961</v>
      </c>
      <c r="D462" s="1">
        <v>203.9</v>
      </c>
      <c r="E462" s="1">
        <v>204.4</v>
      </c>
      <c r="F462" s="1">
        <v>198.7</v>
      </c>
      <c r="G462" s="1">
        <v>200.1</v>
      </c>
      <c r="H462" s="1">
        <v>74.239999999999995</v>
      </c>
      <c r="I462" s="1">
        <v>3</v>
      </c>
      <c r="N462" s="27">
        <v>5.7000000000000171</v>
      </c>
      <c r="O462" s="27">
        <v>209</v>
      </c>
      <c r="P462" s="27">
        <v>198.2</v>
      </c>
      <c r="Q462" s="27" t="s">
        <v>618</v>
      </c>
      <c r="R462" s="27" t="s">
        <v>618</v>
      </c>
      <c r="S462" s="27" t="s">
        <v>618</v>
      </c>
      <c r="T462" s="27" t="s">
        <v>618</v>
      </c>
      <c r="U462" s="27" t="s">
        <v>618</v>
      </c>
      <c r="V462" s="158">
        <v>0</v>
      </c>
      <c r="W462" s="27">
        <v>186.9</v>
      </c>
      <c r="X462" s="27">
        <v>186.9</v>
      </c>
      <c r="Y462" s="27">
        <v>0</v>
      </c>
      <c r="Z462" s="29">
        <v>75.62</v>
      </c>
      <c r="AA462" s="139">
        <v>3.4</v>
      </c>
      <c r="AB462" s="151">
        <v>4.6161962542864421E-3</v>
      </c>
      <c r="AC462" s="136" t="s">
        <v>255</v>
      </c>
      <c r="AD462" s="136">
        <v>10.1</v>
      </c>
      <c r="AE462" s="136" t="s">
        <v>618</v>
      </c>
      <c r="AF462" s="136" t="s">
        <v>618</v>
      </c>
      <c r="AG462" s="136">
        <v>0</v>
      </c>
      <c r="AH462" s="136">
        <v>85.799999999999784</v>
      </c>
      <c r="AI462" s="136">
        <v>-4.0000000000000568</v>
      </c>
      <c r="AJ462" s="127">
        <v>203</v>
      </c>
      <c r="AK462" s="127">
        <v>204.4</v>
      </c>
      <c r="AL462" s="127">
        <v>201.6</v>
      </c>
      <c r="AM462" s="127">
        <v>202.4</v>
      </c>
      <c r="AN462" s="127">
        <v>204.3</v>
      </c>
      <c r="AO462" s="127">
        <v>3.8000000000000114</v>
      </c>
      <c r="AP462" s="127" t="s">
        <v>618</v>
      </c>
      <c r="AQ462" s="14">
        <v>90.300000000000324</v>
      </c>
      <c r="AR462" s="127">
        <v>-0.60000000000002274</v>
      </c>
      <c r="AS462" s="14">
        <v>74.999999999998295</v>
      </c>
      <c r="AT462" s="1">
        <v>200.3</v>
      </c>
      <c r="AU462" s="1">
        <v>202.1</v>
      </c>
      <c r="AV462" s="1">
        <v>200.3</v>
      </c>
      <c r="AW462" s="1">
        <v>201.9</v>
      </c>
      <c r="AX462" s="1">
        <v>200.3</v>
      </c>
      <c r="AY462" s="1">
        <v>203</v>
      </c>
      <c r="AZ462" s="1">
        <v>200.3</v>
      </c>
      <c r="BA462" s="1">
        <v>202.6</v>
      </c>
      <c r="CC462" s="86">
        <v>200.5</v>
      </c>
      <c r="CD462" s="1">
        <v>203.7</v>
      </c>
      <c r="CE462" s="1">
        <v>1138</v>
      </c>
      <c r="CF462" s="1">
        <v>722</v>
      </c>
      <c r="CG462" s="1">
        <v>1.5761772853185596</v>
      </c>
      <c r="CH462">
        <v>116.875</v>
      </c>
      <c r="CI462">
        <v>17415</v>
      </c>
      <c r="CJ462" s="101">
        <v>1</v>
      </c>
      <c r="CK462" s="101">
        <v>1</v>
      </c>
      <c r="CL462" s="1">
        <v>1.5999999999999943</v>
      </c>
      <c r="CM462" s="1">
        <v>35.799999999999898</v>
      </c>
      <c r="CN462" s="14">
        <v>3.5999999999999943</v>
      </c>
      <c r="CO462" s="14">
        <v>77.000000000000114</v>
      </c>
    </row>
    <row r="463" spans="1:93">
      <c r="A463" s="1">
        <v>2014</v>
      </c>
      <c r="B463" s="1">
        <v>4</v>
      </c>
      <c r="C463" s="24">
        <v>41962</v>
      </c>
      <c r="D463" s="1">
        <v>201.9</v>
      </c>
      <c r="E463" s="1">
        <v>206.4</v>
      </c>
      <c r="F463" s="1">
        <v>201.3</v>
      </c>
      <c r="G463" s="1">
        <v>205</v>
      </c>
      <c r="H463" s="1">
        <v>74.38</v>
      </c>
      <c r="I463" s="1">
        <v>4</v>
      </c>
      <c r="N463" s="27">
        <v>5.0999999999999943</v>
      </c>
      <c r="O463" s="27">
        <v>205.8</v>
      </c>
      <c r="P463" s="27">
        <v>194.4</v>
      </c>
      <c r="Q463" s="27" t="s">
        <v>618</v>
      </c>
      <c r="R463" s="27" t="s">
        <v>254</v>
      </c>
      <c r="S463" s="27" t="s">
        <v>618</v>
      </c>
      <c r="T463" s="27">
        <v>0.29999999999998295</v>
      </c>
      <c r="U463" s="27" t="s">
        <v>618</v>
      </c>
      <c r="V463" s="158">
        <v>0.29999999999998295</v>
      </c>
      <c r="W463" s="27">
        <v>187.2</v>
      </c>
      <c r="X463" s="27">
        <v>187.2</v>
      </c>
      <c r="Y463" s="27">
        <v>0</v>
      </c>
      <c r="Z463" s="29">
        <v>73.989999999999995</v>
      </c>
      <c r="AA463" s="139">
        <v>3.1</v>
      </c>
      <c r="AB463" s="151">
        <v>1.6297866702000841E-2</v>
      </c>
      <c r="AC463" s="136" t="s">
        <v>255</v>
      </c>
      <c r="AD463" s="136">
        <v>10</v>
      </c>
      <c r="AE463" s="136">
        <v>0.79999999999998295</v>
      </c>
      <c r="AF463" s="136" t="s">
        <v>618</v>
      </c>
      <c r="AG463" s="136">
        <v>0.79999999999998295</v>
      </c>
      <c r="AH463" s="136">
        <v>86.599999999999767</v>
      </c>
      <c r="AI463" s="136">
        <v>-3.2000000000000739</v>
      </c>
      <c r="AJ463" s="127">
        <v>200.3</v>
      </c>
      <c r="AK463" s="127">
        <v>203</v>
      </c>
      <c r="AL463" s="127">
        <v>200.3</v>
      </c>
      <c r="AM463" s="127">
        <v>201.7</v>
      </c>
      <c r="AN463" s="127">
        <v>203.72499999999999</v>
      </c>
      <c r="AO463" s="127">
        <v>3.0999999999999943</v>
      </c>
      <c r="AP463" s="127">
        <v>2.7999999999999945</v>
      </c>
      <c r="AQ463" s="14">
        <v>93.100000000000321</v>
      </c>
      <c r="AR463" s="127" t="s">
        <v>618</v>
      </c>
      <c r="AS463" s="14">
        <v>74.999999999998295</v>
      </c>
      <c r="AT463" s="1">
        <v>206.2</v>
      </c>
      <c r="AU463" s="1">
        <v>206.2</v>
      </c>
      <c r="AV463" s="1">
        <v>205.2</v>
      </c>
      <c r="AW463" s="1">
        <v>205.2</v>
      </c>
      <c r="AX463" s="1">
        <v>206.2</v>
      </c>
      <c r="AY463" s="1">
        <v>206.2</v>
      </c>
      <c r="AZ463" s="1">
        <v>204.6</v>
      </c>
      <c r="BA463" s="1">
        <v>205.3</v>
      </c>
      <c r="CC463" s="86">
        <v>205.5</v>
      </c>
      <c r="CD463" s="1">
        <v>202.1</v>
      </c>
      <c r="CE463" s="1">
        <v>476</v>
      </c>
      <c r="CF463" s="1">
        <v>606</v>
      </c>
      <c r="CG463" s="1">
        <v>0.78547854785478544</v>
      </c>
      <c r="CH463">
        <v>117.971</v>
      </c>
      <c r="CI463">
        <v>17438</v>
      </c>
      <c r="CJ463" s="101">
        <v>1</v>
      </c>
      <c r="CK463" s="101">
        <v>1</v>
      </c>
      <c r="CL463" s="1">
        <v>-9.9999999999994316E-2</v>
      </c>
      <c r="CM463" s="1">
        <v>35.699999999999903</v>
      </c>
      <c r="CN463" s="14">
        <v>-4.2999999999999829</v>
      </c>
      <c r="CO463" s="14">
        <v>72.700000000000131</v>
      </c>
    </row>
    <row r="464" spans="1:93">
      <c r="A464" s="1">
        <v>2014</v>
      </c>
      <c r="B464" s="1">
        <v>5</v>
      </c>
      <c r="C464" s="24">
        <v>41963</v>
      </c>
      <c r="D464" s="1">
        <v>206.1</v>
      </c>
      <c r="E464" s="1">
        <v>207</v>
      </c>
      <c r="F464" s="1">
        <v>202.3</v>
      </c>
      <c r="G464" s="1">
        <v>206</v>
      </c>
      <c r="H464" s="1">
        <v>75.849999999999994</v>
      </c>
      <c r="I464" s="1">
        <v>4</v>
      </c>
      <c r="N464" s="27">
        <v>4.6999999999999886</v>
      </c>
      <c r="O464" s="27">
        <v>210.1</v>
      </c>
      <c r="P464" s="27">
        <v>199.9</v>
      </c>
      <c r="Q464" s="27" t="s">
        <v>618</v>
      </c>
      <c r="R464" s="27" t="s">
        <v>618</v>
      </c>
      <c r="S464" s="27" t="s">
        <v>618</v>
      </c>
      <c r="T464" s="27" t="s">
        <v>618</v>
      </c>
      <c r="U464" s="27" t="s">
        <v>618</v>
      </c>
      <c r="V464" s="158">
        <v>0</v>
      </c>
      <c r="W464" s="27">
        <v>187.2</v>
      </c>
      <c r="X464" s="27">
        <v>187.2</v>
      </c>
      <c r="Y464" s="27">
        <v>0</v>
      </c>
      <c r="Z464" s="29">
        <v>74.599999999999994</v>
      </c>
      <c r="AA464" s="139">
        <v>2.8</v>
      </c>
      <c r="AB464" s="151">
        <v>1.8857758620689502E-3</v>
      </c>
      <c r="AC464" s="136">
        <v>0</v>
      </c>
      <c r="AD464" s="136">
        <v>10.199999999999999</v>
      </c>
      <c r="AE464" s="136" t="s">
        <v>618</v>
      </c>
      <c r="AF464" s="136" t="s">
        <v>618</v>
      </c>
      <c r="AG464" s="136">
        <v>0</v>
      </c>
      <c r="AH464" s="136">
        <v>86.599999999999767</v>
      </c>
      <c r="AI464" s="136">
        <v>-3.2000000000000739</v>
      </c>
      <c r="AJ464" s="127">
        <v>206.2</v>
      </c>
      <c r="AK464" s="127">
        <v>206.2</v>
      </c>
      <c r="AL464" s="127">
        <v>204.6</v>
      </c>
      <c r="AM464" s="127">
        <v>205.1</v>
      </c>
      <c r="AN464" s="127">
        <v>204.05</v>
      </c>
      <c r="AO464" s="127">
        <v>9.9999999999994316E-2</v>
      </c>
      <c r="AP464" s="127">
        <v>0.60000000000000564</v>
      </c>
      <c r="AQ464" s="14">
        <v>93.70000000000033</v>
      </c>
      <c r="AR464" s="127" t="s">
        <v>618</v>
      </c>
      <c r="AS464" s="14">
        <v>74.999999999998295</v>
      </c>
      <c r="AT464" s="1">
        <v>207</v>
      </c>
      <c r="AU464" s="1">
        <v>207</v>
      </c>
      <c r="AV464" s="1">
        <v>205.3</v>
      </c>
      <c r="AW464" s="1">
        <v>206</v>
      </c>
      <c r="AX464" s="1">
        <v>207</v>
      </c>
      <c r="AY464" s="1">
        <v>207</v>
      </c>
      <c r="AZ464" s="1">
        <v>205.3</v>
      </c>
      <c r="BA464" s="1">
        <v>206</v>
      </c>
      <c r="CC464" s="86">
        <v>206.6</v>
      </c>
      <c r="CD464" s="1">
        <v>205.2</v>
      </c>
      <c r="CE464" s="1">
        <v>454</v>
      </c>
      <c r="CF464" s="1">
        <v>564</v>
      </c>
      <c r="CG464" s="1">
        <v>0.80496453900709219</v>
      </c>
      <c r="CH464">
        <v>118.096</v>
      </c>
      <c r="CI464">
        <v>17247</v>
      </c>
      <c r="CJ464" s="101">
        <v>1</v>
      </c>
      <c r="CK464" s="101">
        <v>1</v>
      </c>
      <c r="CL464" s="1">
        <v>9.9999999999994316E-2</v>
      </c>
      <c r="CM464" s="1">
        <v>35.799999999999898</v>
      </c>
      <c r="CN464" s="14">
        <v>-0.90000000000000568</v>
      </c>
      <c r="CO464" s="14">
        <v>71.800000000000125</v>
      </c>
    </row>
    <row r="465" spans="1:93">
      <c r="A465" s="1">
        <v>2014</v>
      </c>
      <c r="B465" s="1">
        <v>6</v>
      </c>
      <c r="C465" s="24">
        <v>41964</v>
      </c>
      <c r="D465" s="1">
        <v>207.1</v>
      </c>
      <c r="E465" s="1">
        <v>207.8</v>
      </c>
      <c r="F465" s="1">
        <v>201</v>
      </c>
      <c r="G465" s="1">
        <v>201.6</v>
      </c>
      <c r="H465" s="1">
        <v>75.7</v>
      </c>
      <c r="I465" s="1">
        <v>0</v>
      </c>
      <c r="N465" s="27">
        <v>6.8000000000000114</v>
      </c>
      <c r="O465" s="27">
        <v>210.7</v>
      </c>
      <c r="P465" s="27">
        <v>201.3</v>
      </c>
      <c r="Q465" s="27" t="s">
        <v>618</v>
      </c>
      <c r="R465" s="27" t="s">
        <v>618</v>
      </c>
      <c r="S465" s="27" t="s">
        <v>252</v>
      </c>
      <c r="T465" s="27" t="s">
        <v>618</v>
      </c>
      <c r="U465" s="27">
        <v>-2.5999999999999943</v>
      </c>
      <c r="V465" s="158">
        <v>-2.5999999999999943</v>
      </c>
      <c r="W465" s="27">
        <v>184.6</v>
      </c>
      <c r="X465" s="27">
        <v>187.2</v>
      </c>
      <c r="Y465" s="27">
        <v>-2.5999999999999943</v>
      </c>
      <c r="Z465" s="29">
        <v>76.19</v>
      </c>
      <c r="AA465" s="139">
        <v>4.0999999999999996</v>
      </c>
      <c r="AB465" s="151">
        <v>1.9763377251949432E-2</v>
      </c>
      <c r="AC465" s="136" t="s">
        <v>253</v>
      </c>
      <c r="AD465" s="136">
        <v>10.3</v>
      </c>
      <c r="AE465" s="136" t="s">
        <v>618</v>
      </c>
      <c r="AF465" s="136">
        <v>0.39999999999997726</v>
      </c>
      <c r="AG465" s="136">
        <v>0.39999999999997726</v>
      </c>
      <c r="AH465" s="136">
        <v>86.999999999999744</v>
      </c>
      <c r="AI465" s="136">
        <v>-2.8000000000000966</v>
      </c>
      <c r="AJ465" s="127">
        <v>207</v>
      </c>
      <c r="AK465" s="127">
        <v>207.8</v>
      </c>
      <c r="AL465" s="127">
        <v>205.3</v>
      </c>
      <c r="AM465" s="127">
        <v>207.4</v>
      </c>
      <c r="AN465" s="127">
        <v>204.15</v>
      </c>
      <c r="AO465" s="127">
        <v>5.5</v>
      </c>
      <c r="AP465" s="127" t="s">
        <v>618</v>
      </c>
      <c r="AQ465" s="14">
        <v>93.70000000000033</v>
      </c>
      <c r="AR465" s="127" t="s">
        <v>618</v>
      </c>
      <c r="AS465" s="14">
        <v>74.999999999998295</v>
      </c>
      <c r="AT465" s="1">
        <v>203</v>
      </c>
      <c r="AU465" s="1">
        <v>203.2</v>
      </c>
      <c r="AV465" s="1">
        <v>202.3</v>
      </c>
      <c r="AW465" s="1">
        <v>202.6</v>
      </c>
      <c r="AX465" s="1">
        <v>203</v>
      </c>
      <c r="AY465" s="1">
        <v>203.5</v>
      </c>
      <c r="AZ465" s="1">
        <v>202.3</v>
      </c>
      <c r="BA465" s="1">
        <v>202.6</v>
      </c>
      <c r="CC465" s="86">
        <v>202.4</v>
      </c>
      <c r="CD465" s="35">
        <v>205.2</v>
      </c>
      <c r="CE465" s="35">
        <v>454</v>
      </c>
      <c r="CF465" s="35">
        <v>564</v>
      </c>
      <c r="CG465" s="35">
        <v>0.80496453900709219</v>
      </c>
      <c r="CH465">
        <v>118.255</v>
      </c>
      <c r="CI465">
        <v>17475</v>
      </c>
      <c r="CJ465" s="101">
        <v>1</v>
      </c>
      <c r="CK465" s="101">
        <v>1</v>
      </c>
      <c r="CL465" s="1">
        <v>0.90000000000000568</v>
      </c>
      <c r="CM465" s="1">
        <v>36.699999999999903</v>
      </c>
      <c r="CN465" s="14">
        <v>4.0999999999999943</v>
      </c>
      <c r="CO465" s="14">
        <v>75.900000000000119</v>
      </c>
    </row>
    <row r="466" spans="1:93">
      <c r="A466" s="1">
        <v>2014</v>
      </c>
      <c r="B466" s="1">
        <v>3</v>
      </c>
      <c r="C466" s="24">
        <v>41968</v>
      </c>
      <c r="D466" s="1">
        <v>203.9</v>
      </c>
      <c r="E466" s="1">
        <v>206</v>
      </c>
      <c r="F466" s="1">
        <v>203.5</v>
      </c>
      <c r="G466" s="1">
        <v>204.6</v>
      </c>
      <c r="H466" s="1">
        <v>73.77</v>
      </c>
      <c r="I466" s="1">
        <v>0</v>
      </c>
      <c r="N466" s="27">
        <v>2.5</v>
      </c>
      <c r="O466" s="27">
        <v>208.4</v>
      </c>
      <c r="P466" s="27">
        <v>194.8</v>
      </c>
      <c r="Q466" s="27" t="s">
        <v>618</v>
      </c>
      <c r="R466" s="27" t="s">
        <v>618</v>
      </c>
      <c r="S466" s="27" t="s">
        <v>618</v>
      </c>
      <c r="T466" s="27" t="s">
        <v>618</v>
      </c>
      <c r="U466" s="27" t="s">
        <v>618</v>
      </c>
      <c r="V466" s="158">
        <v>0</v>
      </c>
      <c r="W466" s="27">
        <v>184.6</v>
      </c>
      <c r="X466" s="27">
        <v>187.2</v>
      </c>
      <c r="Y466" s="27">
        <v>-2.5999999999999943</v>
      </c>
      <c r="Z466" s="29">
        <v>75.63</v>
      </c>
      <c r="AA466" s="139">
        <v>1.5</v>
      </c>
      <c r="AB466" s="151">
        <v>1.9775873434408897E-3</v>
      </c>
      <c r="AC466" s="136">
        <v>0</v>
      </c>
      <c r="AD466" s="136">
        <v>10</v>
      </c>
      <c r="AE466" s="136" t="s">
        <v>618</v>
      </c>
      <c r="AF466" s="136" t="s">
        <v>618</v>
      </c>
      <c r="AG466" s="136">
        <v>0</v>
      </c>
      <c r="AH466" s="136">
        <v>86.999999999999744</v>
      </c>
      <c r="AI466" s="136">
        <v>-2.8000000000000966</v>
      </c>
      <c r="AJ466" s="127">
        <v>203</v>
      </c>
      <c r="AK466" s="127">
        <v>206</v>
      </c>
      <c r="AL466" s="127">
        <v>202.3</v>
      </c>
      <c r="AM466" s="127">
        <v>205.2</v>
      </c>
      <c r="AN466" s="127">
        <v>204.85</v>
      </c>
      <c r="AO466" s="127">
        <v>0.69999999999998863</v>
      </c>
      <c r="AP466" s="127" t="s">
        <v>618</v>
      </c>
      <c r="AQ466" s="14">
        <v>93.70000000000033</v>
      </c>
      <c r="AR466" s="127" t="s">
        <v>618</v>
      </c>
      <c r="AS466" s="14">
        <v>74.999999999998295</v>
      </c>
      <c r="AT466" s="1">
        <v>205.2</v>
      </c>
      <c r="AU466" s="1">
        <v>205.5</v>
      </c>
      <c r="AV466" s="1">
        <v>204.8</v>
      </c>
      <c r="AW466" s="1">
        <v>204.9</v>
      </c>
      <c r="AX466" s="1">
        <v>205.2</v>
      </c>
      <c r="AY466" s="1">
        <v>206</v>
      </c>
      <c r="AZ466" s="1">
        <v>204.8</v>
      </c>
      <c r="BA466" s="1">
        <v>206</v>
      </c>
      <c r="CC466" s="86">
        <v>205</v>
      </c>
      <c r="CD466" s="1">
        <v>205.6</v>
      </c>
      <c r="CE466" s="1">
        <v>930</v>
      </c>
      <c r="CF466" s="1">
        <v>465</v>
      </c>
      <c r="CG466" s="1">
        <v>2</v>
      </c>
      <c r="CH466">
        <v>117.96599999999999</v>
      </c>
      <c r="CI466">
        <v>17403</v>
      </c>
      <c r="CJ466" s="101">
        <v>1</v>
      </c>
      <c r="CK466" s="101">
        <v>1</v>
      </c>
      <c r="CL466" s="1">
        <v>-0.59999999999999432</v>
      </c>
      <c r="CM466" s="1">
        <v>36.099999999999909</v>
      </c>
      <c r="CN466" s="14">
        <v>-1.2999999999999829</v>
      </c>
      <c r="CO466" s="14">
        <v>74.600000000000136</v>
      </c>
    </row>
    <row r="467" spans="1:93">
      <c r="A467" s="1">
        <v>2014</v>
      </c>
      <c r="B467" s="1">
        <v>4</v>
      </c>
      <c r="C467" s="24">
        <v>41969</v>
      </c>
      <c r="D467" s="1">
        <v>204.6</v>
      </c>
      <c r="E467" s="1">
        <v>205.5</v>
      </c>
      <c r="F467" s="1">
        <v>201.4</v>
      </c>
      <c r="G467" s="1">
        <v>202.8</v>
      </c>
      <c r="H467" s="1">
        <v>73.55</v>
      </c>
      <c r="I467" s="1">
        <v>1</v>
      </c>
      <c r="N467" s="27">
        <v>4.0999999999999943</v>
      </c>
      <c r="O467" s="27">
        <v>207.1</v>
      </c>
      <c r="P467" s="27">
        <v>202.1</v>
      </c>
      <c r="Q467" s="27" t="s">
        <v>618</v>
      </c>
      <c r="R467" s="27" t="s">
        <v>618</v>
      </c>
      <c r="S467" s="27" t="s">
        <v>252</v>
      </c>
      <c r="T467" s="27" t="s">
        <v>618</v>
      </c>
      <c r="U467" s="27">
        <v>0.19999999999998863</v>
      </c>
      <c r="V467" s="158">
        <v>0.19999999999998863</v>
      </c>
      <c r="W467" s="27">
        <v>184.8</v>
      </c>
      <c r="X467" s="27">
        <v>187.2</v>
      </c>
      <c r="Y467" s="27">
        <v>-2.4000000000000057</v>
      </c>
      <c r="Z467" s="29">
        <v>73.86</v>
      </c>
      <c r="AA467" s="139">
        <v>2.5</v>
      </c>
      <c r="AB467" s="151">
        <v>2.549537648612954E-2</v>
      </c>
      <c r="AC467" s="136" t="s">
        <v>255</v>
      </c>
      <c r="AD467" s="136">
        <v>10.199999999999999</v>
      </c>
      <c r="AE467" s="136" t="s">
        <v>618</v>
      </c>
      <c r="AF467" s="136" t="s">
        <v>618</v>
      </c>
      <c r="AG467" s="136">
        <v>0</v>
      </c>
      <c r="AH467" s="136">
        <v>86.999999999999744</v>
      </c>
      <c r="AI467" s="136">
        <v>-2.8000000000000966</v>
      </c>
      <c r="AJ467" s="127">
        <v>205.2</v>
      </c>
      <c r="AK467" s="127">
        <v>206</v>
      </c>
      <c r="AL467" s="127">
        <v>203.9</v>
      </c>
      <c r="AM467" s="127">
        <v>204.1</v>
      </c>
      <c r="AN467" s="127">
        <v>205.45</v>
      </c>
      <c r="AO467" s="127">
        <v>1.7999999999999829</v>
      </c>
      <c r="AP467" s="127" t="s">
        <v>618</v>
      </c>
      <c r="AQ467" s="14">
        <v>93.70000000000033</v>
      </c>
      <c r="AR467" s="127">
        <v>1.6999999999999886</v>
      </c>
      <c r="AS467" s="14">
        <v>76.699999999998283</v>
      </c>
      <c r="AT467" s="1">
        <v>202.6</v>
      </c>
      <c r="AU467" s="1">
        <v>202.7</v>
      </c>
      <c r="AV467" s="1">
        <v>202.2</v>
      </c>
      <c r="AW467" s="1">
        <v>202.4</v>
      </c>
      <c r="AX467" s="1">
        <v>202.6</v>
      </c>
      <c r="AY467" s="1">
        <v>202.7</v>
      </c>
      <c r="AZ467" s="1">
        <v>202.1</v>
      </c>
      <c r="BA467" s="1">
        <v>202.7</v>
      </c>
      <c r="CC467" s="86">
        <v>202.3</v>
      </c>
      <c r="CD467" s="35">
        <v>205.6</v>
      </c>
      <c r="CE467" s="35">
        <v>930</v>
      </c>
      <c r="CF467" s="35">
        <v>465</v>
      </c>
      <c r="CG467" s="35">
        <v>2</v>
      </c>
      <c r="CH467">
        <v>117.7</v>
      </c>
      <c r="CI467">
        <v>17339</v>
      </c>
      <c r="CJ467" s="101">
        <v>1</v>
      </c>
      <c r="CK467" s="101">
        <v>1</v>
      </c>
      <c r="CL467" s="1">
        <v>-0.69999999999998863</v>
      </c>
      <c r="CM467" s="1">
        <v>35.39999999999992</v>
      </c>
      <c r="CN467" s="14" t="s">
        <v>618</v>
      </c>
      <c r="CO467" s="14">
        <v>74.600000000000136</v>
      </c>
    </row>
    <row r="468" spans="1:93">
      <c r="A468" s="1">
        <v>2014</v>
      </c>
      <c r="B468" s="1">
        <v>5</v>
      </c>
      <c r="C468" s="24">
        <v>41970</v>
      </c>
      <c r="D468" s="1">
        <v>201.9</v>
      </c>
      <c r="E468" s="1">
        <v>202.2</v>
      </c>
      <c r="F468" s="1">
        <v>199.3</v>
      </c>
      <c r="G468" s="1">
        <v>199.9</v>
      </c>
      <c r="H468" s="1">
        <v>69.05</v>
      </c>
      <c r="I468" s="1">
        <v>1</v>
      </c>
      <c r="N468" s="27">
        <v>2.8999999999999773</v>
      </c>
      <c r="O468" s="27">
        <v>206.9</v>
      </c>
      <c r="P468" s="27">
        <v>198.7</v>
      </c>
      <c r="Q468" s="27" t="s">
        <v>618</v>
      </c>
      <c r="R468" s="27" t="s">
        <v>618</v>
      </c>
      <c r="S468" s="27" t="s">
        <v>618</v>
      </c>
      <c r="T468" s="27" t="s">
        <v>618</v>
      </c>
      <c r="U468" s="27" t="s">
        <v>618</v>
      </c>
      <c r="V468" s="158">
        <v>0</v>
      </c>
      <c r="W468" s="27">
        <v>184.8</v>
      </c>
      <c r="X468" s="27">
        <v>187.2</v>
      </c>
      <c r="Y468" s="27">
        <v>-2.4000000000000057</v>
      </c>
      <c r="Z468" s="29">
        <v>72.86</v>
      </c>
      <c r="AA468" s="139">
        <v>1.7</v>
      </c>
      <c r="AB468" s="151">
        <v>2.9822421038362412E-3</v>
      </c>
      <c r="AC468" s="136">
        <v>0</v>
      </c>
      <c r="AD468" s="136">
        <v>10.1</v>
      </c>
      <c r="AE468" s="136" t="s">
        <v>618</v>
      </c>
      <c r="AF468" s="136" t="s">
        <v>618</v>
      </c>
      <c r="AG468" s="136">
        <v>0</v>
      </c>
      <c r="AH468" s="136">
        <v>86.999999999999744</v>
      </c>
      <c r="AI468" s="136">
        <v>-2.8000000000000966</v>
      </c>
      <c r="AJ468" s="127">
        <v>202.6</v>
      </c>
      <c r="AK468" s="127">
        <v>202.7</v>
      </c>
      <c r="AL468" s="127">
        <v>200.4</v>
      </c>
      <c r="AM468" s="127">
        <v>200.6</v>
      </c>
      <c r="AN468" s="127">
        <v>204.32499999999999</v>
      </c>
      <c r="AO468" s="127">
        <v>2</v>
      </c>
      <c r="AP468" s="127" t="s">
        <v>618</v>
      </c>
      <c r="AQ468" s="14">
        <v>93.70000000000033</v>
      </c>
      <c r="AR468" s="127">
        <v>0.90000000000000568</v>
      </c>
      <c r="AS468" s="14">
        <v>77.599999999998289</v>
      </c>
      <c r="AT468" s="1">
        <v>201.1</v>
      </c>
      <c r="AU468" s="1">
        <v>202.5</v>
      </c>
      <c r="AV468" s="1">
        <v>200.9</v>
      </c>
      <c r="AW468" s="1">
        <v>202.4</v>
      </c>
      <c r="AX468" s="1">
        <v>201.1</v>
      </c>
      <c r="AY468" s="1">
        <v>202.5</v>
      </c>
      <c r="AZ468" s="1">
        <v>200.9</v>
      </c>
      <c r="BA468" s="1">
        <v>202.1</v>
      </c>
      <c r="CC468" s="86">
        <v>201.1</v>
      </c>
      <c r="CD468" s="1">
        <v>201.9</v>
      </c>
      <c r="CE468" s="1">
        <v>729</v>
      </c>
      <c r="CF468" s="1">
        <v>704</v>
      </c>
      <c r="CG468" s="1">
        <v>1.0355113636363635</v>
      </c>
      <c r="CH468">
        <v>117.761</v>
      </c>
      <c r="CI468">
        <v>17288</v>
      </c>
      <c r="CJ468" s="101">
        <v>1</v>
      </c>
      <c r="CK468" s="101">
        <v>1</v>
      </c>
      <c r="CL468" s="1">
        <v>-1.9000000000000057</v>
      </c>
      <c r="CM468" s="1">
        <v>33.499999999999915</v>
      </c>
      <c r="CN468" s="14" t="s">
        <v>618</v>
      </c>
      <c r="CO468" s="14">
        <v>74.600000000000136</v>
      </c>
    </row>
    <row r="469" spans="1:93">
      <c r="A469" s="1">
        <v>2014</v>
      </c>
      <c r="B469" s="1">
        <v>6</v>
      </c>
      <c r="C469" s="24">
        <v>41971</v>
      </c>
      <c r="D469" s="1">
        <v>199.2</v>
      </c>
      <c r="E469" s="1">
        <v>200.8</v>
      </c>
      <c r="F469" s="1">
        <v>197.5</v>
      </c>
      <c r="G469" s="1">
        <v>200.4</v>
      </c>
      <c r="H469" s="1">
        <v>66.150000000000006</v>
      </c>
      <c r="I469" s="1">
        <v>1</v>
      </c>
      <c r="N469" s="27">
        <v>3.3000000000000114</v>
      </c>
      <c r="O469" s="27">
        <v>202.8</v>
      </c>
      <c r="P469" s="27">
        <v>197</v>
      </c>
      <c r="Q469" s="27" t="s">
        <v>618</v>
      </c>
      <c r="R469" s="27" t="s">
        <v>618</v>
      </c>
      <c r="S469" s="27" t="s">
        <v>618</v>
      </c>
      <c r="T469" s="27" t="s">
        <v>618</v>
      </c>
      <c r="U469" s="27" t="s">
        <v>618</v>
      </c>
      <c r="V469" s="158">
        <v>0</v>
      </c>
      <c r="W469" s="27">
        <v>184.8</v>
      </c>
      <c r="X469" s="27">
        <v>187.2</v>
      </c>
      <c r="Y469" s="27">
        <v>-2.4000000000000057</v>
      </c>
      <c r="Z469" s="29">
        <v>68.650000000000006</v>
      </c>
      <c r="AA469" s="139">
        <v>2</v>
      </c>
      <c r="AB469" s="151">
        <v>6.1182868796736956E-2</v>
      </c>
      <c r="AC469" s="136" t="s">
        <v>255</v>
      </c>
      <c r="AD469" s="136">
        <v>9.9</v>
      </c>
      <c r="AE469" s="136" t="s">
        <v>618</v>
      </c>
      <c r="AF469" s="136" t="s">
        <v>618</v>
      </c>
      <c r="AG469" s="136">
        <v>0</v>
      </c>
      <c r="AH469" s="136">
        <v>86.999999999999744</v>
      </c>
      <c r="AI469" s="136">
        <v>-2.8000000000000966</v>
      </c>
      <c r="AJ469" s="127">
        <v>201.1</v>
      </c>
      <c r="AK469" s="127">
        <v>202.5</v>
      </c>
      <c r="AL469" s="127">
        <v>197.5</v>
      </c>
      <c r="AM469" s="127">
        <v>198.7</v>
      </c>
      <c r="AN469" s="127">
        <v>202.15</v>
      </c>
      <c r="AO469" s="127">
        <v>1.2000000000000171</v>
      </c>
      <c r="AP469" s="127" t="s">
        <v>618</v>
      </c>
      <c r="AQ469" s="14">
        <v>93.70000000000033</v>
      </c>
      <c r="AR469" s="127" t="s">
        <v>618</v>
      </c>
      <c r="AS469" s="14">
        <v>77.599999999998289</v>
      </c>
      <c r="AT469" s="1">
        <v>200.2</v>
      </c>
      <c r="AU469" s="1">
        <v>201.1</v>
      </c>
      <c r="AV469" s="1">
        <v>200</v>
      </c>
      <c r="AW469" s="1">
        <v>200.8</v>
      </c>
      <c r="AX469" s="1">
        <v>200.2</v>
      </c>
      <c r="AY469" s="1">
        <v>201.7</v>
      </c>
      <c r="AZ469" s="1">
        <v>200</v>
      </c>
      <c r="BA469" s="1">
        <v>201.5</v>
      </c>
      <c r="CD469" s="35">
        <v>201.9</v>
      </c>
      <c r="CE469" s="35">
        <v>729</v>
      </c>
      <c r="CF469" s="35">
        <v>704</v>
      </c>
      <c r="CG469" s="35">
        <v>1.0355113636363635</v>
      </c>
      <c r="CH469">
        <v>118.727</v>
      </c>
      <c r="CI469">
        <v>17457</v>
      </c>
      <c r="CJ469" s="101">
        <v>1</v>
      </c>
      <c r="CK469" s="101">
        <v>1</v>
      </c>
      <c r="CL469" s="1">
        <v>-3</v>
      </c>
      <c r="CM469" s="1">
        <v>30.499999999999915</v>
      </c>
      <c r="CN469" s="14">
        <v>-1</v>
      </c>
      <c r="CO469" s="14">
        <v>73.600000000000136</v>
      </c>
    </row>
    <row r="470" spans="1:93">
      <c r="A470" s="1">
        <v>2014</v>
      </c>
      <c r="B470" s="1">
        <v>2</v>
      </c>
      <c r="C470" s="24">
        <v>41974</v>
      </c>
      <c r="D470" s="1">
        <v>197.2</v>
      </c>
      <c r="E470" s="1">
        <v>198.1</v>
      </c>
      <c r="F470" s="1">
        <v>195.7</v>
      </c>
      <c r="G470" s="1">
        <v>196.4</v>
      </c>
      <c r="H470" s="1">
        <v>69.319999999999993</v>
      </c>
      <c r="I470" s="1">
        <v>1</v>
      </c>
      <c r="N470" s="27">
        <v>2.4000000000000057</v>
      </c>
      <c r="O470" s="27">
        <v>203.7</v>
      </c>
      <c r="P470" s="27">
        <v>197.1</v>
      </c>
      <c r="Q470" s="27" t="s">
        <v>618</v>
      </c>
      <c r="R470" s="27" t="s">
        <v>618</v>
      </c>
      <c r="S470" s="27" t="s">
        <v>618</v>
      </c>
      <c r="T470" s="27" t="s">
        <v>618</v>
      </c>
      <c r="U470" s="27" t="s">
        <v>618</v>
      </c>
      <c r="V470" s="158">
        <v>0</v>
      </c>
      <c r="W470" s="27">
        <v>184.8</v>
      </c>
      <c r="X470" s="27">
        <v>187.2</v>
      </c>
      <c r="Y470" s="27">
        <v>-2.4000000000000057</v>
      </c>
      <c r="Z470" s="29">
        <v>64.2</v>
      </c>
      <c r="AA470" s="139">
        <v>1.4</v>
      </c>
      <c r="AB470" s="151">
        <v>4.1998551774076631E-2</v>
      </c>
      <c r="AC470" s="136" t="s">
        <v>255</v>
      </c>
      <c r="AD470" s="136">
        <v>10</v>
      </c>
      <c r="AE470" s="136" t="s">
        <v>618</v>
      </c>
      <c r="AF470" s="136" t="s">
        <v>618</v>
      </c>
      <c r="AG470" s="136">
        <v>0</v>
      </c>
      <c r="AH470" s="136">
        <v>86.999999999999744</v>
      </c>
      <c r="AI470" s="136">
        <v>-2.8000000000000966</v>
      </c>
      <c r="AJ470" s="127">
        <v>200.2</v>
      </c>
      <c r="AK470" s="127">
        <v>201.7</v>
      </c>
      <c r="AL470" s="127">
        <v>196</v>
      </c>
      <c r="AM470" s="127">
        <v>196.2</v>
      </c>
      <c r="AN470" s="127">
        <v>199.9</v>
      </c>
      <c r="AO470" s="127">
        <v>0.79999999999998295</v>
      </c>
      <c r="AP470" s="127" t="s">
        <v>618</v>
      </c>
      <c r="AQ470" s="14">
        <v>93.70000000000033</v>
      </c>
      <c r="AR470" s="127" t="s">
        <v>618</v>
      </c>
      <c r="AS470" s="14">
        <v>77.599999999998289</v>
      </c>
      <c r="AT470" s="1">
        <v>196.2</v>
      </c>
      <c r="AU470" s="1">
        <v>197</v>
      </c>
      <c r="AV470" s="1">
        <v>195.3</v>
      </c>
      <c r="AW470" s="1">
        <v>195.5</v>
      </c>
      <c r="AX470" s="1">
        <v>196.2</v>
      </c>
      <c r="AY470" s="1">
        <v>197</v>
      </c>
      <c r="AZ470" s="1">
        <v>195.3</v>
      </c>
      <c r="BA470" s="1">
        <v>196.1</v>
      </c>
      <c r="CC470" s="86">
        <v>196.7</v>
      </c>
      <c r="CD470" s="35">
        <v>201.9</v>
      </c>
      <c r="CE470" s="35">
        <v>729</v>
      </c>
      <c r="CF470" s="35">
        <v>704</v>
      </c>
      <c r="CG470" s="35">
        <v>1.0355113636363635</v>
      </c>
      <c r="CH470">
        <v>118.373</v>
      </c>
      <c r="CI470">
        <v>17533</v>
      </c>
      <c r="CJ470" s="101">
        <v>1</v>
      </c>
      <c r="CK470" s="101">
        <v>1</v>
      </c>
      <c r="CL470" s="1">
        <v>1.7000000000000171</v>
      </c>
      <c r="CM470" s="1">
        <v>32.199999999999932</v>
      </c>
      <c r="CN470" s="14">
        <v>1</v>
      </c>
      <c r="CO470" s="14">
        <v>74.600000000000136</v>
      </c>
    </row>
    <row r="471" spans="1:93">
      <c r="A471" s="1">
        <v>2014</v>
      </c>
      <c r="B471" s="1">
        <v>3</v>
      </c>
      <c r="C471" s="24">
        <v>41975</v>
      </c>
      <c r="D471" s="1">
        <v>197.9</v>
      </c>
      <c r="E471" s="1">
        <v>200.1</v>
      </c>
      <c r="F471" s="1">
        <v>197.1</v>
      </c>
      <c r="G471" s="1">
        <v>198.2</v>
      </c>
      <c r="H471" s="1">
        <v>67.3</v>
      </c>
      <c r="I471" s="1">
        <v>1</v>
      </c>
      <c r="N471" s="27">
        <v>3</v>
      </c>
      <c r="O471" s="27">
        <v>198.8</v>
      </c>
      <c r="P471" s="27">
        <v>194</v>
      </c>
      <c r="Q471" s="27" t="s">
        <v>618</v>
      </c>
      <c r="R471" s="27" t="s">
        <v>618</v>
      </c>
      <c r="S471" s="27" t="s">
        <v>618</v>
      </c>
      <c r="T471" s="27" t="s">
        <v>618</v>
      </c>
      <c r="U471" s="27" t="s">
        <v>618</v>
      </c>
      <c r="V471" s="158">
        <v>0</v>
      </c>
      <c r="W471" s="27">
        <v>184.8</v>
      </c>
      <c r="X471" s="27">
        <v>187.2</v>
      </c>
      <c r="Y471" s="27">
        <v>-2.4000000000000057</v>
      </c>
      <c r="Z471" s="29">
        <v>68.44</v>
      </c>
      <c r="AA471" s="139">
        <v>1.8</v>
      </c>
      <c r="AB471" s="151">
        <v>4.7921390778533413E-2</v>
      </c>
      <c r="AC471" s="136" t="s">
        <v>253</v>
      </c>
      <c r="AD471" s="136">
        <v>9.8000000000000007</v>
      </c>
      <c r="AE471" s="136" t="s">
        <v>618</v>
      </c>
      <c r="AF471" s="136" t="s">
        <v>618</v>
      </c>
      <c r="AG471" s="136">
        <v>0</v>
      </c>
      <c r="AH471" s="136">
        <v>86.999999999999744</v>
      </c>
      <c r="AI471" s="136">
        <v>-2.8000000000000966</v>
      </c>
      <c r="AJ471" s="127">
        <v>196.2</v>
      </c>
      <c r="AK471" s="127">
        <v>200</v>
      </c>
      <c r="AL471" s="127">
        <v>195.3</v>
      </c>
      <c r="AM471" s="127">
        <v>199.9</v>
      </c>
      <c r="AN471" s="127">
        <v>198.85</v>
      </c>
      <c r="AO471" s="127">
        <v>0.29999999999998295</v>
      </c>
      <c r="AP471" s="127" t="s">
        <v>618</v>
      </c>
      <c r="AQ471" s="14">
        <v>93.70000000000033</v>
      </c>
      <c r="AR471" s="127" t="s">
        <v>618</v>
      </c>
      <c r="AS471" s="14">
        <v>77.599999999998289</v>
      </c>
      <c r="AT471" s="1">
        <v>198.2</v>
      </c>
      <c r="AU471" s="1">
        <v>198.5</v>
      </c>
      <c r="AV471" s="1">
        <v>198</v>
      </c>
      <c r="AW471" s="1">
        <v>198.2</v>
      </c>
      <c r="AX471" s="1">
        <v>198.2</v>
      </c>
      <c r="AY471" s="1">
        <v>198.6</v>
      </c>
      <c r="AZ471" s="1">
        <v>197.8</v>
      </c>
      <c r="BA471" s="1">
        <v>198.5</v>
      </c>
      <c r="CC471" s="86">
        <v>198.3</v>
      </c>
      <c r="CD471" s="1">
        <v>199</v>
      </c>
      <c r="CE471" s="1">
        <v>669</v>
      </c>
      <c r="CF471" s="1">
        <v>742</v>
      </c>
      <c r="CG471" s="1">
        <v>0.90161725067385445</v>
      </c>
      <c r="CH471">
        <v>119.26</v>
      </c>
      <c r="CI471">
        <v>17771</v>
      </c>
      <c r="CJ471" s="101">
        <v>1</v>
      </c>
      <c r="CK471" s="101">
        <v>1</v>
      </c>
      <c r="CL471" s="1">
        <v>-0.19999999999998863</v>
      </c>
      <c r="CM471" s="1">
        <v>31.999999999999943</v>
      </c>
      <c r="CN471" s="14" t="s">
        <v>618</v>
      </c>
      <c r="CO471" s="14">
        <v>74.600000000000136</v>
      </c>
    </row>
    <row r="472" spans="1:93">
      <c r="A472" s="1">
        <v>2014</v>
      </c>
      <c r="B472" s="1">
        <v>4</v>
      </c>
      <c r="C472" s="24">
        <v>41976</v>
      </c>
      <c r="D472" s="1">
        <v>198</v>
      </c>
      <c r="E472" s="1">
        <v>199.2</v>
      </c>
      <c r="F472" s="1">
        <v>197.5</v>
      </c>
      <c r="G472" s="1">
        <v>198.1</v>
      </c>
      <c r="H472" s="1">
        <v>67.39</v>
      </c>
      <c r="I472" s="1">
        <v>1</v>
      </c>
      <c r="N472" s="27">
        <v>1.6999999999999886</v>
      </c>
      <c r="O472" s="27">
        <v>201.2</v>
      </c>
      <c r="P472" s="27">
        <v>195.2</v>
      </c>
      <c r="Q472" s="27" t="s">
        <v>618</v>
      </c>
      <c r="R472" s="27" t="s">
        <v>618</v>
      </c>
      <c r="S472" s="27" t="s">
        <v>618</v>
      </c>
      <c r="T472" s="27" t="s">
        <v>618</v>
      </c>
      <c r="U472" s="27" t="s">
        <v>618</v>
      </c>
      <c r="V472" s="158">
        <v>0</v>
      </c>
      <c r="W472" s="27">
        <v>184.8</v>
      </c>
      <c r="X472" s="27">
        <v>187.2</v>
      </c>
      <c r="Y472" s="27">
        <v>-2.4000000000000057</v>
      </c>
      <c r="Z472" s="29">
        <v>67.52</v>
      </c>
      <c r="AA472" s="139">
        <v>1</v>
      </c>
      <c r="AB472" s="151">
        <v>2.9140219272937085E-2</v>
      </c>
      <c r="AC472" s="136" t="s">
        <v>255</v>
      </c>
      <c r="AD472" s="136">
        <v>9.9</v>
      </c>
      <c r="AE472" s="136" t="s">
        <v>618</v>
      </c>
      <c r="AF472" s="136" t="s">
        <v>618</v>
      </c>
      <c r="AG472" s="136">
        <v>0</v>
      </c>
      <c r="AH472" s="136">
        <v>86.999999999999744</v>
      </c>
      <c r="AI472" s="136">
        <v>-2.8000000000000966</v>
      </c>
      <c r="AJ472" s="127">
        <v>198.2</v>
      </c>
      <c r="AK472" s="127">
        <v>199.2</v>
      </c>
      <c r="AL472" s="127">
        <v>197.8</v>
      </c>
      <c r="AM472" s="127">
        <v>198</v>
      </c>
      <c r="AN472" s="127">
        <v>198.2</v>
      </c>
      <c r="AO472" s="127">
        <v>9.9999999999994316E-2</v>
      </c>
      <c r="AP472" s="127" t="s">
        <v>618</v>
      </c>
      <c r="AQ472" s="14">
        <v>93.70000000000033</v>
      </c>
      <c r="AR472" s="127" t="s">
        <v>618</v>
      </c>
      <c r="AS472" s="14">
        <v>77.599999999998289</v>
      </c>
      <c r="AT472" s="1">
        <v>199</v>
      </c>
      <c r="AU472" s="1">
        <v>199</v>
      </c>
      <c r="AV472" s="1">
        <v>198.3</v>
      </c>
      <c r="AW472" s="1">
        <v>198.8</v>
      </c>
      <c r="AX472" s="1">
        <v>199</v>
      </c>
      <c r="AY472" s="1">
        <v>199</v>
      </c>
      <c r="AZ472" s="1">
        <v>197.5</v>
      </c>
      <c r="BA472" s="1">
        <v>197.9</v>
      </c>
      <c r="CC472" s="86">
        <v>198.7</v>
      </c>
      <c r="CD472" s="1">
        <v>198.5</v>
      </c>
      <c r="CE472" s="1">
        <v>577</v>
      </c>
      <c r="CF472" s="1">
        <v>673</v>
      </c>
      <c r="CG472" s="1">
        <v>0.85735512630014854</v>
      </c>
      <c r="CH472">
        <v>119.816</v>
      </c>
      <c r="CI472">
        <v>17906</v>
      </c>
      <c r="CJ472" s="101">
        <v>1</v>
      </c>
      <c r="CK472" s="101">
        <v>1</v>
      </c>
      <c r="CL472" s="1">
        <v>-0.5</v>
      </c>
      <c r="CM472" s="1">
        <v>31.499999999999943</v>
      </c>
      <c r="CN472" s="14">
        <v>-1</v>
      </c>
      <c r="CO472" s="14">
        <v>73.600000000000136</v>
      </c>
    </row>
    <row r="473" spans="1:93">
      <c r="A473" s="1">
        <v>2014</v>
      </c>
      <c r="B473" s="1">
        <v>5</v>
      </c>
      <c r="C473" s="24">
        <v>41977</v>
      </c>
      <c r="D473" s="1">
        <v>198.5</v>
      </c>
      <c r="E473" s="1">
        <v>200.9</v>
      </c>
      <c r="F473" s="1">
        <v>198</v>
      </c>
      <c r="G473" s="1">
        <v>200.8</v>
      </c>
      <c r="H473" s="1">
        <v>66.77</v>
      </c>
      <c r="I473" s="1">
        <v>2</v>
      </c>
      <c r="N473" s="27">
        <v>2.9000000000000057</v>
      </c>
      <c r="O473" s="27">
        <v>199.8</v>
      </c>
      <c r="P473" s="27">
        <v>196.4</v>
      </c>
      <c r="Q473" s="27" t="s">
        <v>618</v>
      </c>
      <c r="R473" s="27" t="s">
        <v>254</v>
      </c>
      <c r="S473" s="27" t="s">
        <v>618</v>
      </c>
      <c r="T473" s="27">
        <v>0.20000000000001705</v>
      </c>
      <c r="U473" s="27" t="s">
        <v>618</v>
      </c>
      <c r="V473" s="158">
        <v>0.20000000000001705</v>
      </c>
      <c r="W473" s="27">
        <v>185</v>
      </c>
      <c r="X473" s="27">
        <v>187.2</v>
      </c>
      <c r="Y473" s="27">
        <v>-2.1999999999999886</v>
      </c>
      <c r="Z473" s="29">
        <v>67.73</v>
      </c>
      <c r="AA473" s="139">
        <v>1.7</v>
      </c>
      <c r="AB473" s="151">
        <v>1.3372956909361022E-3</v>
      </c>
      <c r="AC473" s="136">
        <v>0</v>
      </c>
      <c r="AD473" s="136">
        <v>9.9</v>
      </c>
      <c r="AE473" s="136" t="s">
        <v>618</v>
      </c>
      <c r="AF473" s="136" t="s">
        <v>618</v>
      </c>
      <c r="AG473" s="136">
        <v>0</v>
      </c>
      <c r="AH473" s="136">
        <v>86.999999999999744</v>
      </c>
      <c r="AI473" s="136">
        <v>-2.8000000000000966</v>
      </c>
      <c r="AJ473" s="127">
        <v>199</v>
      </c>
      <c r="AK473" s="127">
        <v>199</v>
      </c>
      <c r="AL473" s="127">
        <v>197.5</v>
      </c>
      <c r="AM473" s="127">
        <v>198.8</v>
      </c>
      <c r="AN473" s="127">
        <v>198.22499999999999</v>
      </c>
      <c r="AO473" s="127">
        <v>2.3000000000000114</v>
      </c>
      <c r="AP473" s="127">
        <v>0.7</v>
      </c>
      <c r="AQ473" s="14">
        <v>94.400000000000333</v>
      </c>
      <c r="AR473" s="127" t="s">
        <v>618</v>
      </c>
      <c r="AS473" s="14">
        <v>77.599999999998289</v>
      </c>
      <c r="AT473" s="1">
        <v>200.7</v>
      </c>
      <c r="AU473" s="1">
        <v>200.8</v>
      </c>
      <c r="AV473" s="1">
        <v>199.9</v>
      </c>
      <c r="AW473" s="1">
        <v>200</v>
      </c>
      <c r="AX473" s="1">
        <v>200.7</v>
      </c>
      <c r="AY473" s="1">
        <v>200.8</v>
      </c>
      <c r="AZ473" s="1">
        <v>199.5</v>
      </c>
      <c r="BA473" s="1">
        <v>199.7</v>
      </c>
      <c r="CC473" s="86">
        <v>200.6</v>
      </c>
      <c r="CD473" s="1">
        <v>198.6</v>
      </c>
      <c r="CE473" s="1">
        <v>510</v>
      </c>
      <c r="CF473" s="1">
        <v>512</v>
      </c>
      <c r="CG473" s="1">
        <v>0.99609375</v>
      </c>
      <c r="CH473">
        <v>119.753</v>
      </c>
      <c r="CI473">
        <v>17851</v>
      </c>
      <c r="CJ473" s="101">
        <v>1</v>
      </c>
      <c r="CK473" s="101">
        <v>1</v>
      </c>
      <c r="CL473" s="1">
        <v>-0.69999999999998863</v>
      </c>
      <c r="CM473" s="1">
        <v>30.8</v>
      </c>
      <c r="CN473" s="14">
        <v>-2.1999999999999886</v>
      </c>
      <c r="CO473" s="14">
        <v>71.400000000000148</v>
      </c>
    </row>
    <row r="474" spans="1:93">
      <c r="A474" s="1">
        <v>2014</v>
      </c>
      <c r="B474" s="1">
        <v>6</v>
      </c>
      <c r="C474" s="24">
        <v>41978</v>
      </c>
      <c r="D474" s="1">
        <v>200</v>
      </c>
      <c r="E474" s="1">
        <v>200.1</v>
      </c>
      <c r="F474" s="1">
        <v>196.6</v>
      </c>
      <c r="G474" s="1">
        <v>197.3</v>
      </c>
      <c r="H474" s="1">
        <v>65.84</v>
      </c>
      <c r="I474" s="1">
        <v>0</v>
      </c>
      <c r="N474" s="27">
        <v>3.5</v>
      </c>
      <c r="O474" s="27">
        <v>203.7</v>
      </c>
      <c r="P474" s="27">
        <v>197.9</v>
      </c>
      <c r="Q474" s="27" t="s">
        <v>618</v>
      </c>
      <c r="R474" s="27" t="s">
        <v>618</v>
      </c>
      <c r="S474" s="27" t="s">
        <v>252</v>
      </c>
      <c r="T474" s="27" t="s">
        <v>618</v>
      </c>
      <c r="U474" s="27">
        <v>-1.9000000000000057</v>
      </c>
      <c r="V474" s="158">
        <v>-1.9000000000000057</v>
      </c>
      <c r="W474" s="27">
        <v>183.1</v>
      </c>
      <c r="X474" s="27">
        <v>187.2</v>
      </c>
      <c r="Y474" s="27">
        <v>-4.0999999999999943</v>
      </c>
      <c r="Z474" s="29">
        <v>66.290000000000006</v>
      </c>
      <c r="AA474" s="139">
        <v>2.1</v>
      </c>
      <c r="AB474" s="151">
        <v>9.2001780679626943E-3</v>
      </c>
      <c r="AC474" s="136" t="s">
        <v>255</v>
      </c>
      <c r="AD474" s="136">
        <v>10</v>
      </c>
      <c r="AE474" s="136" t="s">
        <v>618</v>
      </c>
      <c r="AF474" s="136" t="s">
        <v>618</v>
      </c>
      <c r="AG474" s="136">
        <v>0</v>
      </c>
      <c r="AH474" s="136">
        <v>86.999999999999744</v>
      </c>
      <c r="AI474" s="136">
        <v>-2.8000000000000966</v>
      </c>
      <c r="AJ474" s="127">
        <v>200.7</v>
      </c>
      <c r="AK474" s="127">
        <v>200.8</v>
      </c>
      <c r="AL474" s="127">
        <v>196.6</v>
      </c>
      <c r="AM474" s="127">
        <v>196.9</v>
      </c>
      <c r="AN474" s="127">
        <v>198.4</v>
      </c>
      <c r="AO474" s="127">
        <v>2.6999999999999886</v>
      </c>
      <c r="AP474" s="127" t="s">
        <v>618</v>
      </c>
      <c r="AQ474" s="14">
        <v>94.400000000000333</v>
      </c>
      <c r="AR474" s="127" t="s">
        <v>618</v>
      </c>
      <c r="AS474" s="14">
        <v>77.599999999998289</v>
      </c>
      <c r="AT474" s="1">
        <v>197.4</v>
      </c>
      <c r="AU474" s="1">
        <v>197.5</v>
      </c>
      <c r="AV474" s="1">
        <v>196.6</v>
      </c>
      <c r="AW474" s="1">
        <v>197.2</v>
      </c>
      <c r="AX474" s="1">
        <v>197.4</v>
      </c>
      <c r="AY474" s="1">
        <v>199.9</v>
      </c>
      <c r="AZ474" s="1">
        <v>196.6</v>
      </c>
      <c r="BA474" s="1">
        <v>199.9</v>
      </c>
      <c r="CC474" s="86">
        <v>197.2</v>
      </c>
      <c r="CD474" s="1">
        <v>196.9</v>
      </c>
      <c r="CE474" s="1">
        <v>885</v>
      </c>
      <c r="CF474" s="1">
        <v>633</v>
      </c>
      <c r="CG474" s="1">
        <v>1.3981042654028435</v>
      </c>
      <c r="CH474">
        <v>121.63</v>
      </c>
      <c r="CI474">
        <v>18041</v>
      </c>
      <c r="CJ474" s="101">
        <v>1</v>
      </c>
      <c r="CK474" s="101">
        <v>1</v>
      </c>
      <c r="CL474" s="1">
        <v>2.4000000000000057</v>
      </c>
      <c r="CM474" s="1">
        <v>33.200000000000003</v>
      </c>
      <c r="CN474" s="14" t="s">
        <v>618</v>
      </c>
      <c r="CO474" s="14">
        <v>71.400000000000148</v>
      </c>
    </row>
    <row r="475" spans="1:93">
      <c r="A475" s="1">
        <v>2014</v>
      </c>
      <c r="B475" s="1">
        <v>2</v>
      </c>
      <c r="C475" s="24">
        <v>41981</v>
      </c>
      <c r="D475" s="1">
        <v>199.8</v>
      </c>
      <c r="E475" s="1">
        <v>205.2</v>
      </c>
      <c r="F475" s="1">
        <v>198.5</v>
      </c>
      <c r="G475" s="1">
        <v>200.8</v>
      </c>
      <c r="H475" s="1">
        <v>62.98</v>
      </c>
      <c r="I475" s="1">
        <v>0</v>
      </c>
      <c r="N475" s="27">
        <v>6.6999999999999886</v>
      </c>
      <c r="O475" s="27">
        <v>200.8</v>
      </c>
      <c r="P475" s="27">
        <v>193.8</v>
      </c>
      <c r="Q475" s="27" t="s">
        <v>618</v>
      </c>
      <c r="R475" s="27" t="s">
        <v>618</v>
      </c>
      <c r="S475" s="27" t="s">
        <v>618</v>
      </c>
      <c r="T475" s="27" t="s">
        <v>618</v>
      </c>
      <c r="U475" s="27" t="s">
        <v>618</v>
      </c>
      <c r="V475" s="158">
        <v>0</v>
      </c>
      <c r="W475" s="27">
        <v>183.1</v>
      </c>
      <c r="X475" s="27">
        <v>187.2</v>
      </c>
      <c r="Y475" s="27">
        <v>-4.0999999999999943</v>
      </c>
      <c r="Z475" s="29">
        <v>65.06</v>
      </c>
      <c r="AA475" s="139">
        <v>4</v>
      </c>
      <c r="AB475" s="151">
        <v>1.3928410963007232E-2</v>
      </c>
      <c r="AC475" s="136" t="s">
        <v>255</v>
      </c>
      <c r="AD475" s="136">
        <v>9.8000000000000007</v>
      </c>
      <c r="AE475" s="136">
        <v>-5.9000000000000057</v>
      </c>
      <c r="AF475" s="136" t="s">
        <v>618</v>
      </c>
      <c r="AG475" s="136">
        <v>-5.9000000000000057</v>
      </c>
      <c r="AH475" s="136">
        <v>81.099999999999739</v>
      </c>
      <c r="AI475" s="136">
        <v>-8.7000000000001023</v>
      </c>
      <c r="AJ475" s="127">
        <v>197.4</v>
      </c>
      <c r="AK475" s="127">
        <v>205.2</v>
      </c>
      <c r="AL475" s="127">
        <v>196.6</v>
      </c>
      <c r="AM475" s="127">
        <v>202.7</v>
      </c>
      <c r="AN475" s="127">
        <v>199.1</v>
      </c>
      <c r="AO475" s="127">
        <v>1</v>
      </c>
      <c r="AP475" s="127" t="s">
        <v>618</v>
      </c>
      <c r="AQ475" s="14">
        <v>94.400000000000333</v>
      </c>
      <c r="AR475" s="127" t="s">
        <v>618</v>
      </c>
      <c r="AS475" s="14">
        <v>77.599999999998289</v>
      </c>
      <c r="AT475" s="1">
        <v>199.6</v>
      </c>
      <c r="AU475" s="1">
        <v>200</v>
      </c>
      <c r="AV475" s="1">
        <v>198.7</v>
      </c>
      <c r="AW475" s="1">
        <v>199.3</v>
      </c>
      <c r="AX475" s="1">
        <v>199.6</v>
      </c>
      <c r="AY475" s="1">
        <v>200</v>
      </c>
      <c r="AZ475" s="1">
        <v>198.7</v>
      </c>
      <c r="BA475" s="1">
        <v>199</v>
      </c>
      <c r="CC475" s="86">
        <v>199.7</v>
      </c>
      <c r="CD475" s="1">
        <v>202.3</v>
      </c>
      <c r="CE475" s="1">
        <v>776</v>
      </c>
      <c r="CF475" s="1">
        <v>609</v>
      </c>
      <c r="CG475" s="1">
        <v>1.2742200328407225</v>
      </c>
      <c r="CH475">
        <v>120.79900000000001</v>
      </c>
      <c r="CI475">
        <v>17736</v>
      </c>
      <c r="CJ475" s="101">
        <v>1</v>
      </c>
      <c r="CK475" s="101">
        <v>1</v>
      </c>
      <c r="CL475" s="1">
        <v>-3.5999999999999943</v>
      </c>
      <c r="CM475" s="1">
        <v>29.6</v>
      </c>
      <c r="CN475" s="14">
        <v>0.20000000000001705</v>
      </c>
      <c r="CO475" s="14">
        <v>71.600000000000165</v>
      </c>
    </row>
    <row r="476" spans="1:93">
      <c r="A476" s="1">
        <v>2014</v>
      </c>
      <c r="B476" s="1">
        <v>3</v>
      </c>
      <c r="C476" s="24">
        <v>41982</v>
      </c>
      <c r="D476" s="1">
        <v>196</v>
      </c>
      <c r="E476" s="1">
        <v>197.9</v>
      </c>
      <c r="F476" s="1">
        <v>192.7</v>
      </c>
      <c r="G476" s="1">
        <v>193.4</v>
      </c>
      <c r="H476" s="1">
        <v>63.61</v>
      </c>
      <c r="I476" s="1">
        <v>1</v>
      </c>
      <c r="N476" s="27">
        <v>5.2000000000000171</v>
      </c>
      <c r="O476" s="27">
        <v>207.5</v>
      </c>
      <c r="P476" s="27">
        <v>194.1</v>
      </c>
      <c r="Q476" s="27" t="s">
        <v>618</v>
      </c>
      <c r="R476" s="27" t="s">
        <v>618</v>
      </c>
      <c r="S476" s="27" t="s">
        <v>252</v>
      </c>
      <c r="T476" s="27" t="s">
        <v>618</v>
      </c>
      <c r="U476" s="27">
        <v>0.80000000000001137</v>
      </c>
      <c r="V476" s="158">
        <v>0.80000000000001137</v>
      </c>
      <c r="W476" s="27">
        <v>183.9</v>
      </c>
      <c r="X476" s="27">
        <v>187.2</v>
      </c>
      <c r="Y476" s="27">
        <v>-3.2999999999999829</v>
      </c>
      <c r="Z476" s="29">
        <v>62.84</v>
      </c>
      <c r="AA476" s="139">
        <v>3.1</v>
      </c>
      <c r="AB476" s="151">
        <v>4.3438639125152001E-2</v>
      </c>
      <c r="AC476" s="136" t="s">
        <v>255</v>
      </c>
      <c r="AD476" s="136">
        <v>10</v>
      </c>
      <c r="AE476" s="136" t="s">
        <v>618</v>
      </c>
      <c r="AF476" s="136" t="s">
        <v>618</v>
      </c>
      <c r="AG476" s="136">
        <v>0</v>
      </c>
      <c r="AH476" s="136">
        <v>81.099999999999739</v>
      </c>
      <c r="AI476" s="136">
        <v>-8.7000000000001023</v>
      </c>
      <c r="AJ476" s="127">
        <v>199.6</v>
      </c>
      <c r="AK476" s="127">
        <v>200</v>
      </c>
      <c r="AL476" s="127">
        <v>195.5</v>
      </c>
      <c r="AM476" s="127">
        <v>196.2</v>
      </c>
      <c r="AN476" s="127">
        <v>198.65</v>
      </c>
      <c r="AO476" s="127">
        <v>2.5999999999999943</v>
      </c>
      <c r="AP476" s="127" t="s">
        <v>618</v>
      </c>
      <c r="AQ476" s="14">
        <v>94.400000000000333</v>
      </c>
      <c r="AR476" s="127">
        <v>1.8999999999999773</v>
      </c>
      <c r="AS476" s="14">
        <v>79.499999999998266</v>
      </c>
      <c r="AT476" s="1">
        <v>195.3</v>
      </c>
      <c r="AU476" s="1">
        <v>196.1</v>
      </c>
      <c r="AV476" s="1">
        <v>193.8</v>
      </c>
      <c r="AW476" s="1">
        <v>194</v>
      </c>
      <c r="AX476" s="1">
        <v>195.3</v>
      </c>
      <c r="AY476" s="1">
        <v>196.1</v>
      </c>
      <c r="AZ476" s="1">
        <v>193.8</v>
      </c>
      <c r="BA476" s="1">
        <v>194.9</v>
      </c>
      <c r="CC476" s="86">
        <v>195.1</v>
      </c>
      <c r="CD476" s="1">
        <v>197.5</v>
      </c>
      <c r="CE476" s="1">
        <v>900</v>
      </c>
      <c r="CF476" s="1">
        <v>557</v>
      </c>
      <c r="CG476" s="1">
        <v>1.6157989228007181</v>
      </c>
      <c r="CH476">
        <v>119.663</v>
      </c>
      <c r="CI476">
        <v>17619</v>
      </c>
      <c r="CJ476" s="101">
        <v>1</v>
      </c>
      <c r="CK476" s="101">
        <v>1</v>
      </c>
      <c r="CL476" s="1">
        <v>-2</v>
      </c>
      <c r="CM476" s="1">
        <v>27.6</v>
      </c>
      <c r="CN476" s="14" t="s">
        <v>618</v>
      </c>
      <c r="CO476" s="14">
        <v>71.600000000000165</v>
      </c>
    </row>
    <row r="477" spans="1:93">
      <c r="A477" s="1">
        <v>2014</v>
      </c>
      <c r="B477" s="1">
        <v>4</v>
      </c>
      <c r="C477" s="24">
        <v>41983</v>
      </c>
      <c r="D477" s="1">
        <v>193.3</v>
      </c>
      <c r="E477" s="1">
        <v>195.4</v>
      </c>
      <c r="F477" s="1">
        <v>190.8</v>
      </c>
      <c r="G477" s="1">
        <v>194.8</v>
      </c>
      <c r="H477" s="1">
        <v>61.16</v>
      </c>
      <c r="I477" s="1">
        <v>1</v>
      </c>
      <c r="N477" s="27">
        <v>4.5999999999999943</v>
      </c>
      <c r="O477" s="27">
        <v>198.6</v>
      </c>
      <c r="P477" s="27">
        <v>188.2</v>
      </c>
      <c r="Q477" s="27" t="s">
        <v>618</v>
      </c>
      <c r="R477" s="27" t="s">
        <v>618</v>
      </c>
      <c r="S477" s="27" t="s">
        <v>618</v>
      </c>
      <c r="T477" s="27" t="s">
        <v>618</v>
      </c>
      <c r="U477" s="27" t="s">
        <v>618</v>
      </c>
      <c r="V477" s="158">
        <v>0</v>
      </c>
      <c r="W477" s="27">
        <v>183.9</v>
      </c>
      <c r="X477" s="27">
        <v>187.2</v>
      </c>
      <c r="Y477" s="27">
        <v>-3.2999999999999829</v>
      </c>
      <c r="Z477" s="29">
        <v>62.8</v>
      </c>
      <c r="AA477" s="139">
        <v>2.8</v>
      </c>
      <c r="AB477" s="151">
        <v>1.0003175611305259E-2</v>
      </c>
      <c r="AC477" s="136" t="s">
        <v>253</v>
      </c>
      <c r="AD477" s="136">
        <v>9.6</v>
      </c>
      <c r="AE477" s="136" t="s">
        <v>618</v>
      </c>
      <c r="AF477" s="136" t="s">
        <v>618</v>
      </c>
      <c r="AG477" s="136">
        <v>0</v>
      </c>
      <c r="AH477" s="136">
        <v>81.099999999999739</v>
      </c>
      <c r="AI477" s="136">
        <v>-8.7000000000001023</v>
      </c>
      <c r="AJ477" s="127">
        <v>195.3</v>
      </c>
      <c r="AK477" s="127">
        <v>196.1</v>
      </c>
      <c r="AL477" s="127">
        <v>193.2</v>
      </c>
      <c r="AM477" s="127">
        <v>194.4</v>
      </c>
      <c r="AN477" s="127">
        <v>197.55</v>
      </c>
      <c r="AO477" s="127">
        <v>1.5</v>
      </c>
      <c r="AP477" s="127" t="s">
        <v>618</v>
      </c>
      <c r="AQ477" s="14">
        <v>94.400000000000333</v>
      </c>
      <c r="AR477" s="127">
        <v>3.2999999999999829</v>
      </c>
      <c r="AS477" s="14">
        <v>82.799999999998249</v>
      </c>
      <c r="AT477" s="1">
        <v>193.9</v>
      </c>
      <c r="AU477" s="1">
        <v>194</v>
      </c>
      <c r="AV477" s="1">
        <v>192.8</v>
      </c>
      <c r="AW477" s="1">
        <v>193.4</v>
      </c>
      <c r="AX477" s="1">
        <v>193.9</v>
      </c>
      <c r="AY477" s="1">
        <v>194</v>
      </c>
      <c r="AZ477" s="1">
        <v>192.8</v>
      </c>
      <c r="BA477" s="1">
        <v>193</v>
      </c>
      <c r="CC477" s="86">
        <v>193.6</v>
      </c>
      <c r="CD477" s="1">
        <v>193.7</v>
      </c>
      <c r="CE477" s="1">
        <v>1016</v>
      </c>
      <c r="CF477" s="1">
        <v>672</v>
      </c>
      <c r="CG477" s="1">
        <v>1.5119047619047619</v>
      </c>
      <c r="CH477">
        <v>117.92</v>
      </c>
      <c r="CI477">
        <v>17163</v>
      </c>
      <c r="CJ477" s="101">
        <v>1</v>
      </c>
      <c r="CK477" s="101">
        <v>-1</v>
      </c>
      <c r="CL477" s="1">
        <v>-4.3000000000000114</v>
      </c>
      <c r="CM477" s="1">
        <v>23.3</v>
      </c>
      <c r="CN477" s="14" t="s">
        <v>618</v>
      </c>
      <c r="CO477" s="14">
        <v>71.600000000000165</v>
      </c>
    </row>
    <row r="478" spans="1:93">
      <c r="A478" s="1">
        <v>2014</v>
      </c>
      <c r="B478" s="1">
        <v>5</v>
      </c>
      <c r="C478" s="24">
        <v>41984</v>
      </c>
      <c r="D478" s="1">
        <v>189.6</v>
      </c>
      <c r="E478" s="1">
        <v>194</v>
      </c>
      <c r="F478" s="1">
        <v>188</v>
      </c>
      <c r="G478" s="1">
        <v>191</v>
      </c>
      <c r="H478" s="1">
        <v>59.37</v>
      </c>
      <c r="I478" s="1">
        <v>1</v>
      </c>
      <c r="N478" s="27">
        <v>6</v>
      </c>
      <c r="O478" s="27">
        <v>199.4</v>
      </c>
      <c r="P478" s="27">
        <v>190.2</v>
      </c>
      <c r="Q478" s="27" t="s">
        <v>618</v>
      </c>
      <c r="R478" s="27" t="s">
        <v>618</v>
      </c>
      <c r="S478" s="27" t="s">
        <v>618</v>
      </c>
      <c r="T478" s="27" t="s">
        <v>618</v>
      </c>
      <c r="U478" s="27" t="s">
        <v>618</v>
      </c>
      <c r="V478" s="158">
        <v>0</v>
      </c>
      <c r="W478" s="27">
        <v>183.9</v>
      </c>
      <c r="X478" s="27">
        <v>187.2</v>
      </c>
      <c r="Y478" s="27">
        <v>-3.2999999999999829</v>
      </c>
      <c r="Z478" s="29">
        <v>61.16</v>
      </c>
      <c r="AA478" s="139">
        <v>3.6</v>
      </c>
      <c r="AB478" s="151">
        <v>3.8515956610595814E-2</v>
      </c>
      <c r="AC478" s="136" t="s">
        <v>255</v>
      </c>
      <c r="AD478" s="136">
        <v>9.6999999999999993</v>
      </c>
      <c r="AE478" s="136">
        <v>-0.59999999999999432</v>
      </c>
      <c r="AF478" s="136" t="s">
        <v>618</v>
      </c>
      <c r="AG478" s="136">
        <v>-0.59999999999999432</v>
      </c>
      <c r="AH478" s="136">
        <v>80.499999999999744</v>
      </c>
      <c r="AI478" s="136">
        <v>-9.3000000000000966</v>
      </c>
      <c r="AJ478" s="127">
        <v>193.9</v>
      </c>
      <c r="AK478" s="127">
        <v>194</v>
      </c>
      <c r="AL478" s="127">
        <v>188</v>
      </c>
      <c r="AM478" s="127">
        <v>190</v>
      </c>
      <c r="AN478" s="127">
        <v>195.82499999999999</v>
      </c>
      <c r="AO478" s="127">
        <v>1.4000000000000057</v>
      </c>
      <c r="AP478" s="127" t="s">
        <v>618</v>
      </c>
      <c r="AQ478" s="14">
        <v>94.400000000000333</v>
      </c>
      <c r="AR478" s="127" t="s">
        <v>618</v>
      </c>
      <c r="AS478" s="14">
        <v>82.799999999998249</v>
      </c>
      <c r="AT478" s="1">
        <v>191</v>
      </c>
      <c r="AU478" s="1">
        <v>191.8</v>
      </c>
      <c r="AV478" s="1">
        <v>191</v>
      </c>
      <c r="AW478" s="1">
        <v>191.6</v>
      </c>
      <c r="AX478" s="1">
        <v>191</v>
      </c>
      <c r="AY478" s="1">
        <v>193.1</v>
      </c>
      <c r="AZ478" s="1">
        <v>191</v>
      </c>
      <c r="BA478" s="1">
        <v>192.5</v>
      </c>
      <c r="CC478" s="86">
        <v>191</v>
      </c>
      <c r="CD478" s="1">
        <v>188.8</v>
      </c>
      <c r="CE478" s="1">
        <v>514</v>
      </c>
      <c r="CF478" s="1">
        <v>697</v>
      </c>
      <c r="CG478" s="1">
        <v>0.73744619799139166</v>
      </c>
      <c r="CH478">
        <v>118.83</v>
      </c>
      <c r="CI478">
        <v>17295</v>
      </c>
      <c r="CJ478" s="101">
        <v>1</v>
      </c>
      <c r="CK478" s="101">
        <v>-1</v>
      </c>
      <c r="CL478" s="1" t="s">
        <v>618</v>
      </c>
      <c r="CM478" s="1">
        <v>23.3</v>
      </c>
      <c r="CN478" s="14" t="s">
        <v>618</v>
      </c>
      <c r="CO478" s="14">
        <v>71.600000000000165</v>
      </c>
    </row>
    <row r="479" spans="1:93">
      <c r="A479" s="1">
        <v>2014</v>
      </c>
      <c r="B479" s="1">
        <v>6</v>
      </c>
      <c r="C479" s="24">
        <v>41985</v>
      </c>
      <c r="D479" s="1">
        <v>191.8</v>
      </c>
      <c r="E479" s="1">
        <v>196.4</v>
      </c>
      <c r="F479" s="1">
        <v>191.1</v>
      </c>
      <c r="G479" s="1">
        <v>195.8</v>
      </c>
      <c r="H479" s="1">
        <v>57.81</v>
      </c>
      <c r="I479" s="1">
        <v>1</v>
      </c>
      <c r="N479" s="27">
        <v>5.3000000000000114</v>
      </c>
      <c r="O479" s="27">
        <v>197</v>
      </c>
      <c r="P479" s="27">
        <v>185</v>
      </c>
      <c r="Q479" s="27" t="s">
        <v>618</v>
      </c>
      <c r="R479" s="27" t="s">
        <v>618</v>
      </c>
      <c r="S479" s="27" t="s">
        <v>618</v>
      </c>
      <c r="T479" s="27" t="s">
        <v>618</v>
      </c>
      <c r="U479" s="27" t="s">
        <v>618</v>
      </c>
      <c r="V479" s="158">
        <v>0</v>
      </c>
      <c r="W479" s="27">
        <v>183.9</v>
      </c>
      <c r="X479" s="27">
        <v>187.2</v>
      </c>
      <c r="Y479" s="27">
        <v>-3.2999999999999829</v>
      </c>
      <c r="Z479" s="29">
        <v>59.23</v>
      </c>
      <c r="AA479" s="139">
        <v>3.2</v>
      </c>
      <c r="AB479" s="151">
        <v>2.9267495094833174E-2</v>
      </c>
      <c r="AC479" s="136" t="s">
        <v>255</v>
      </c>
      <c r="AD479" s="136">
        <v>9.5</v>
      </c>
      <c r="AE479" s="136">
        <v>-9.9999999999994316E-2</v>
      </c>
      <c r="AF479" s="136" t="s">
        <v>618</v>
      </c>
      <c r="AG479" s="136">
        <v>-9.9999999999994316E-2</v>
      </c>
      <c r="AH479" s="136">
        <v>80.39999999999975</v>
      </c>
      <c r="AI479" s="136">
        <v>-9.4000000000000909</v>
      </c>
      <c r="AJ479" s="127">
        <v>191</v>
      </c>
      <c r="AK479" s="127">
        <v>193.1</v>
      </c>
      <c r="AL479" s="127">
        <v>191</v>
      </c>
      <c r="AM479" s="127">
        <v>191.7</v>
      </c>
      <c r="AN479" s="127">
        <v>193.07499999999999</v>
      </c>
      <c r="AO479" s="127">
        <v>4</v>
      </c>
      <c r="AP479" s="127">
        <v>1.900000000000017</v>
      </c>
      <c r="AQ479" s="14">
        <v>96.300000000000352</v>
      </c>
      <c r="AR479" s="127" t="s">
        <v>618</v>
      </c>
      <c r="AS479" s="14">
        <v>82.799999999998249</v>
      </c>
      <c r="AT479" s="1">
        <v>196.2</v>
      </c>
      <c r="AU479" s="1">
        <v>196.9</v>
      </c>
      <c r="AV479" s="1">
        <v>195.5</v>
      </c>
      <c r="AW479" s="1">
        <v>196.1</v>
      </c>
      <c r="AX479" s="1">
        <v>196.2</v>
      </c>
      <c r="AY479" s="1">
        <v>197.9</v>
      </c>
      <c r="AZ479" s="1">
        <v>195.5</v>
      </c>
      <c r="BA479" s="1">
        <v>197.9</v>
      </c>
      <c r="CC479" s="86">
        <v>196.1</v>
      </c>
      <c r="CD479" s="1">
        <v>191.5</v>
      </c>
      <c r="CE479" s="1">
        <v>500</v>
      </c>
      <c r="CF479" s="1">
        <v>698</v>
      </c>
      <c r="CG479" s="1">
        <v>0.71633237822349571</v>
      </c>
      <c r="CH479">
        <v>118.63500000000001</v>
      </c>
      <c r="CI479">
        <v>17126</v>
      </c>
      <c r="CJ479" s="101">
        <v>1</v>
      </c>
      <c r="CK479" s="101">
        <v>-1</v>
      </c>
      <c r="CL479" s="1" t="s">
        <v>618</v>
      </c>
      <c r="CM479" s="1">
        <v>23.3</v>
      </c>
      <c r="CN479" s="14" t="s">
        <v>618</v>
      </c>
      <c r="CO479" s="14">
        <v>71.600000000000165</v>
      </c>
    </row>
    <row r="480" spans="1:93">
      <c r="A480" s="1">
        <v>2014</v>
      </c>
      <c r="B480" s="1">
        <v>2</v>
      </c>
      <c r="C480" s="24">
        <v>41988</v>
      </c>
      <c r="D480" s="1">
        <v>195.3</v>
      </c>
      <c r="E480" s="1">
        <v>204.6</v>
      </c>
      <c r="F480" s="1">
        <v>195.3</v>
      </c>
      <c r="G480" s="1">
        <v>204</v>
      </c>
      <c r="H480" s="1">
        <v>55.29</v>
      </c>
      <c r="I480" s="1">
        <v>2</v>
      </c>
      <c r="N480" s="27">
        <v>9.2999999999999829</v>
      </c>
      <c r="O480" s="27">
        <v>201.1</v>
      </c>
      <c r="P480" s="27">
        <v>190.5</v>
      </c>
      <c r="Q480" s="27" t="s">
        <v>618</v>
      </c>
      <c r="R480" s="27" t="s">
        <v>254</v>
      </c>
      <c r="S480" s="27" t="s">
        <v>618</v>
      </c>
      <c r="T480" s="27">
        <v>1.2999999999999829</v>
      </c>
      <c r="U480" s="27" t="s">
        <v>618</v>
      </c>
      <c r="V480" s="158">
        <v>1.2999999999999829</v>
      </c>
      <c r="W480" s="27">
        <v>185.2</v>
      </c>
      <c r="X480" s="27">
        <v>187.2</v>
      </c>
      <c r="Y480" s="27">
        <v>-2</v>
      </c>
      <c r="Z480" s="29">
        <v>58.46</v>
      </c>
      <c r="AA480" s="139">
        <v>5.6</v>
      </c>
      <c r="AB480" s="151">
        <v>2.62758969176351E-2</v>
      </c>
      <c r="AC480" s="136" t="s">
        <v>255</v>
      </c>
      <c r="AD480" s="136">
        <v>9.6999999999999993</v>
      </c>
      <c r="AE480" s="136">
        <v>3.9000000000000057</v>
      </c>
      <c r="AF480" s="136" t="s">
        <v>618</v>
      </c>
      <c r="AG480" s="136">
        <v>3.9000000000000057</v>
      </c>
      <c r="AH480" s="136">
        <v>84.299999999999756</v>
      </c>
      <c r="AI480" s="136">
        <v>-5.5000000000000853</v>
      </c>
      <c r="AJ480" s="127">
        <v>196.2</v>
      </c>
      <c r="AK480" s="127">
        <v>197.9</v>
      </c>
      <c r="AL480" s="127">
        <v>195.3</v>
      </c>
      <c r="AM480" s="127">
        <v>196.8</v>
      </c>
      <c r="AN480" s="127">
        <v>193.22499999999999</v>
      </c>
      <c r="AO480" s="127">
        <v>8.6999999999999886</v>
      </c>
      <c r="AP480" s="127">
        <v>4.2</v>
      </c>
      <c r="AQ480" s="14">
        <v>100.5</v>
      </c>
      <c r="AR480" s="127" t="s">
        <v>618</v>
      </c>
      <c r="AS480" s="14">
        <v>82.799999999998249</v>
      </c>
      <c r="AT480" s="1">
        <v>203.7</v>
      </c>
      <c r="AU480" s="1">
        <v>203.8</v>
      </c>
      <c r="AV480" s="1">
        <v>201.8</v>
      </c>
      <c r="AW480" s="1">
        <v>203</v>
      </c>
      <c r="AX480" s="1">
        <v>203.7</v>
      </c>
      <c r="AY480" s="1">
        <v>203.9</v>
      </c>
      <c r="AZ480" s="1">
        <v>201.8</v>
      </c>
      <c r="BA480" s="1">
        <v>203.5</v>
      </c>
      <c r="CC480" s="86">
        <v>203.3</v>
      </c>
      <c r="CD480" s="1">
        <v>196.7</v>
      </c>
      <c r="CE480" s="1">
        <v>558</v>
      </c>
      <c r="CF480" s="1">
        <v>538</v>
      </c>
      <c r="CG480" s="1">
        <v>1.037174721189591</v>
      </c>
      <c r="CH480">
        <v>117.837</v>
      </c>
      <c r="CI480">
        <v>16688</v>
      </c>
      <c r="CJ480" s="101">
        <v>-1</v>
      </c>
      <c r="CK480" s="101">
        <v>-1</v>
      </c>
      <c r="CL480" s="1" t="s">
        <v>618</v>
      </c>
      <c r="CM480" s="1">
        <v>23.3</v>
      </c>
      <c r="CN480" s="14" t="s">
        <v>618</v>
      </c>
      <c r="CO480" s="14">
        <v>71.600000000000165</v>
      </c>
    </row>
    <row r="481" spans="1:93">
      <c r="A481" s="1">
        <v>2014</v>
      </c>
      <c r="B481" s="1">
        <v>3</v>
      </c>
      <c r="C481" s="24">
        <v>41989</v>
      </c>
      <c r="D481" s="1">
        <v>202.4</v>
      </c>
      <c r="E481" s="1">
        <v>204</v>
      </c>
      <c r="F481" s="1">
        <v>200.3</v>
      </c>
      <c r="G481" s="1">
        <v>201.9</v>
      </c>
      <c r="H481" s="1">
        <v>55.6</v>
      </c>
      <c r="I481" s="1">
        <v>2</v>
      </c>
      <c r="N481" s="27">
        <v>3.6999999999999886</v>
      </c>
      <c r="O481" s="27">
        <v>213.3</v>
      </c>
      <c r="P481" s="27">
        <v>194.7</v>
      </c>
      <c r="Q481" s="27" t="s">
        <v>618</v>
      </c>
      <c r="R481" s="27" t="s">
        <v>618</v>
      </c>
      <c r="S481" s="27" t="s">
        <v>618</v>
      </c>
      <c r="T481" s="27" t="s">
        <v>618</v>
      </c>
      <c r="U481" s="27" t="s">
        <v>618</v>
      </c>
      <c r="V481" s="158">
        <v>0</v>
      </c>
      <c r="W481" s="27">
        <v>185.2</v>
      </c>
      <c r="X481" s="27">
        <v>187.2</v>
      </c>
      <c r="Y481" s="27">
        <v>-2</v>
      </c>
      <c r="Z481" s="29">
        <v>54.94</v>
      </c>
      <c r="AA481" s="139">
        <v>2.2000000000000002</v>
      </c>
      <c r="AB481" s="151">
        <v>4.3591074208614522E-2</v>
      </c>
      <c r="AC481" s="136" t="s">
        <v>255</v>
      </c>
      <c r="AD481" s="136">
        <v>10.199999999999999</v>
      </c>
      <c r="AE481" s="136" t="s">
        <v>618</v>
      </c>
      <c r="AF481" s="136" t="s">
        <v>618</v>
      </c>
      <c r="AG481" s="136">
        <v>0</v>
      </c>
      <c r="AH481" s="136">
        <v>84.299999999999756</v>
      </c>
      <c r="AI481" s="136">
        <v>-5.5000000000000853</v>
      </c>
      <c r="AJ481" s="127">
        <v>203.7</v>
      </c>
      <c r="AK481" s="127">
        <v>204</v>
      </c>
      <c r="AL481" s="127">
        <v>201.6</v>
      </c>
      <c r="AM481" s="127">
        <v>203.1</v>
      </c>
      <c r="AN481" s="127">
        <v>195.4</v>
      </c>
      <c r="AO481" s="127">
        <v>0.5</v>
      </c>
      <c r="AP481" s="127" t="s">
        <v>618</v>
      </c>
      <c r="AQ481" s="14">
        <v>100.5</v>
      </c>
      <c r="AR481" s="127" t="s">
        <v>618</v>
      </c>
      <c r="AS481" s="14">
        <v>82.799999999998249</v>
      </c>
      <c r="AT481" s="1">
        <v>202.2</v>
      </c>
      <c r="AU481" s="1">
        <v>203.4</v>
      </c>
      <c r="AV481" s="1">
        <v>201.6</v>
      </c>
      <c r="AW481" s="1">
        <v>201.8</v>
      </c>
      <c r="AX481" s="1">
        <v>202.2</v>
      </c>
      <c r="AY481" s="1">
        <v>203.4</v>
      </c>
      <c r="AZ481" s="1">
        <v>200.7</v>
      </c>
      <c r="BA481" s="1">
        <v>201</v>
      </c>
      <c r="CC481" s="86">
        <v>202.7</v>
      </c>
      <c r="CD481" s="1">
        <v>202.5</v>
      </c>
      <c r="CE481" s="1">
        <v>798</v>
      </c>
      <c r="CF481" s="1">
        <v>671</v>
      </c>
      <c r="CG481" s="1">
        <v>1.1892697466467959</v>
      </c>
      <c r="CH481">
        <v>116.559</v>
      </c>
      <c r="CI481">
        <v>16558</v>
      </c>
      <c r="CJ481" s="101">
        <v>-1</v>
      </c>
      <c r="CK481" s="101">
        <v>-1</v>
      </c>
      <c r="CL481" s="1">
        <v>0.39999999999997726</v>
      </c>
      <c r="CM481" s="1">
        <v>23.699999999999932</v>
      </c>
      <c r="CN481" s="14" t="s">
        <v>618</v>
      </c>
      <c r="CO481" s="14">
        <v>71.600000000000165</v>
      </c>
    </row>
    <row r="482" spans="1:93">
      <c r="A482" s="1">
        <v>2014</v>
      </c>
      <c r="B482" s="1">
        <v>4</v>
      </c>
      <c r="C482" s="24">
        <v>41990</v>
      </c>
      <c r="D482" s="1">
        <v>201.8</v>
      </c>
      <c r="E482" s="1">
        <v>205</v>
      </c>
      <c r="F482" s="1">
        <v>201.1</v>
      </c>
      <c r="G482" s="1">
        <v>202.1</v>
      </c>
      <c r="H482" s="1">
        <v>55.92</v>
      </c>
      <c r="I482" s="1">
        <v>2</v>
      </c>
      <c r="N482" s="27">
        <v>3.9000000000000057</v>
      </c>
      <c r="O482" s="27">
        <v>205.6</v>
      </c>
      <c r="P482" s="27">
        <v>198.2</v>
      </c>
      <c r="Q482" s="27" t="s">
        <v>618</v>
      </c>
      <c r="R482" s="27" t="s">
        <v>618</v>
      </c>
      <c r="S482" s="27" t="s">
        <v>618</v>
      </c>
      <c r="T482" s="27" t="s">
        <v>618</v>
      </c>
      <c r="U482" s="27" t="s">
        <v>618</v>
      </c>
      <c r="V482" s="158">
        <v>0</v>
      </c>
      <c r="W482" s="27">
        <v>185.2</v>
      </c>
      <c r="X482" s="27">
        <v>187.2</v>
      </c>
      <c r="Y482" s="27">
        <v>-2</v>
      </c>
      <c r="Z482" s="29">
        <v>55.59</v>
      </c>
      <c r="AA482" s="139">
        <v>2.2999999999999998</v>
      </c>
      <c r="AB482" s="151">
        <v>5.606800506420706E-3</v>
      </c>
      <c r="AC482" s="136" t="s">
        <v>253</v>
      </c>
      <c r="AD482" s="136">
        <v>10</v>
      </c>
      <c r="AE482" s="136" t="s">
        <v>618</v>
      </c>
      <c r="AF482" s="136" t="s">
        <v>618</v>
      </c>
      <c r="AG482" s="136">
        <v>0</v>
      </c>
      <c r="AH482" s="136">
        <v>84.299999999999756</v>
      </c>
      <c r="AI482" s="136">
        <v>-5.5000000000000853</v>
      </c>
      <c r="AJ482" s="127">
        <v>202.2</v>
      </c>
      <c r="AK482" s="127">
        <v>203.4</v>
      </c>
      <c r="AL482" s="127">
        <v>200.7</v>
      </c>
      <c r="AM482" s="127">
        <v>202.4</v>
      </c>
      <c r="AN482" s="127">
        <v>198.5</v>
      </c>
      <c r="AO482" s="127">
        <v>0.29999999999998295</v>
      </c>
      <c r="AP482" s="127">
        <v>1.9999999999999829</v>
      </c>
      <c r="AQ482" s="14">
        <v>102.5</v>
      </c>
      <c r="AR482" s="127" t="s">
        <v>618</v>
      </c>
      <c r="AS482" s="14">
        <v>82.799999999998249</v>
      </c>
      <c r="AT482" s="1">
        <v>202.2</v>
      </c>
      <c r="AU482" s="1">
        <v>203.5</v>
      </c>
      <c r="AV482" s="1">
        <v>201.7</v>
      </c>
      <c r="AW482" s="1">
        <v>203</v>
      </c>
      <c r="AX482" s="1">
        <v>202.2</v>
      </c>
      <c r="AY482" s="1">
        <v>203.5</v>
      </c>
      <c r="AZ482" s="1">
        <v>201.6</v>
      </c>
      <c r="BA482" s="1">
        <v>202</v>
      </c>
      <c r="CC482" s="86">
        <v>202</v>
      </c>
      <c r="CD482" s="1">
        <v>202.8</v>
      </c>
      <c r="CE482" s="1">
        <v>792</v>
      </c>
      <c r="CF482" s="1">
        <v>512</v>
      </c>
      <c r="CG482" s="1">
        <v>1.546875</v>
      </c>
      <c r="CH482">
        <v>118.636</v>
      </c>
      <c r="CI482">
        <v>17183</v>
      </c>
      <c r="CJ482" s="101">
        <v>-1</v>
      </c>
      <c r="CK482" s="101">
        <v>-1</v>
      </c>
      <c r="CL482" s="1">
        <v>-3.5</v>
      </c>
      <c r="CM482" s="1">
        <v>20.199999999999932</v>
      </c>
      <c r="CN482" s="14" t="s">
        <v>618</v>
      </c>
      <c r="CO482" s="14">
        <v>71.600000000000165</v>
      </c>
    </row>
    <row r="483" spans="1:93">
      <c r="A483" s="1">
        <v>2014</v>
      </c>
      <c r="B483" s="1">
        <v>5</v>
      </c>
      <c r="C483" s="24">
        <v>41991</v>
      </c>
      <c r="D483" s="1">
        <v>205.7</v>
      </c>
      <c r="E483" s="1">
        <v>206.3</v>
      </c>
      <c r="F483" s="1">
        <v>202.3</v>
      </c>
      <c r="G483" s="1">
        <v>203.6</v>
      </c>
      <c r="H483" s="1">
        <v>54.79</v>
      </c>
      <c r="I483" s="1">
        <v>2</v>
      </c>
      <c r="N483" s="27">
        <v>4</v>
      </c>
      <c r="O483" s="27">
        <v>206</v>
      </c>
      <c r="P483" s="27">
        <v>198.2</v>
      </c>
      <c r="Q483" s="27" t="s">
        <v>618</v>
      </c>
      <c r="R483" s="27" t="s">
        <v>618</v>
      </c>
      <c r="S483" s="27" t="s">
        <v>618</v>
      </c>
      <c r="T483" s="27" t="s">
        <v>618</v>
      </c>
      <c r="U483" s="27" t="s">
        <v>618</v>
      </c>
      <c r="V483" s="158">
        <v>0</v>
      </c>
      <c r="W483" s="27">
        <v>185.2</v>
      </c>
      <c r="X483" s="27">
        <v>187.2</v>
      </c>
      <c r="Y483" s="27">
        <v>-2</v>
      </c>
      <c r="Z483" s="29">
        <v>56.36</v>
      </c>
      <c r="AA483" s="139">
        <v>2.4</v>
      </c>
      <c r="AB483" s="151">
        <v>5.7553956834532904E-3</v>
      </c>
      <c r="AC483" s="136" t="s">
        <v>253</v>
      </c>
      <c r="AD483" s="136">
        <v>10.1</v>
      </c>
      <c r="AE483" s="136" t="s">
        <v>618</v>
      </c>
      <c r="AF483" s="136">
        <v>-0.80000000000001137</v>
      </c>
      <c r="AG483" s="136">
        <v>-0.80000000000001137</v>
      </c>
      <c r="AH483" s="136">
        <v>83.499999999999744</v>
      </c>
      <c r="AI483" s="136">
        <v>-6.3000000000000966</v>
      </c>
      <c r="AJ483" s="127">
        <v>202.2</v>
      </c>
      <c r="AK483" s="127">
        <v>206.3</v>
      </c>
      <c r="AL483" s="127">
        <v>201.6</v>
      </c>
      <c r="AM483" s="127">
        <v>204.3</v>
      </c>
      <c r="AN483" s="127">
        <v>201.65</v>
      </c>
      <c r="AO483" s="127">
        <v>2.0999999999999943</v>
      </c>
      <c r="AP483" s="127" t="s">
        <v>618</v>
      </c>
      <c r="AQ483" s="14">
        <v>102.5</v>
      </c>
      <c r="AR483" s="127" t="s">
        <v>618</v>
      </c>
      <c r="AS483" s="14">
        <v>82.799999999998249</v>
      </c>
      <c r="AT483" s="1">
        <v>203.4</v>
      </c>
      <c r="AU483" s="1">
        <v>203.7</v>
      </c>
      <c r="AV483" s="1">
        <v>203.1</v>
      </c>
      <c r="AW483" s="1">
        <v>203.6</v>
      </c>
      <c r="AX483" s="1">
        <v>203.4</v>
      </c>
      <c r="AY483" s="1">
        <v>204</v>
      </c>
      <c r="AZ483" s="1">
        <v>203</v>
      </c>
      <c r="BA483" s="1">
        <v>203.7</v>
      </c>
      <c r="CC483" s="86">
        <v>203.3</v>
      </c>
      <c r="CD483" s="1">
        <v>204.8</v>
      </c>
      <c r="CE483" s="1">
        <v>751</v>
      </c>
      <c r="CF483" s="1">
        <v>505</v>
      </c>
      <c r="CG483" s="1">
        <v>1.4871287128712871</v>
      </c>
      <c r="CH483">
        <v>118.80500000000001</v>
      </c>
      <c r="CI483">
        <v>17539</v>
      </c>
      <c r="CJ483" s="101">
        <v>-1</v>
      </c>
      <c r="CK483" s="101">
        <v>1</v>
      </c>
      <c r="CL483" s="1">
        <v>-0.79999999999998295</v>
      </c>
      <c r="CM483" s="1">
        <v>19.399999999999949</v>
      </c>
      <c r="CN483" s="14" t="s">
        <v>618</v>
      </c>
      <c r="CO483" s="14">
        <v>71.600000000000165</v>
      </c>
    </row>
    <row r="484" spans="1:93">
      <c r="A484" s="1">
        <v>2014</v>
      </c>
      <c r="B484" s="1">
        <v>6</v>
      </c>
      <c r="C484" s="24">
        <v>41992</v>
      </c>
      <c r="D484" s="1">
        <v>204.2</v>
      </c>
      <c r="E484" s="1">
        <v>204.5</v>
      </c>
      <c r="F484" s="1">
        <v>202.6</v>
      </c>
      <c r="G484" s="1">
        <v>203.8</v>
      </c>
      <c r="H484" s="1">
        <v>57.13</v>
      </c>
      <c r="I484" s="1">
        <v>2</v>
      </c>
      <c r="N484" s="27">
        <v>1.9000000000000057</v>
      </c>
      <c r="O484" s="27">
        <v>207.6</v>
      </c>
      <c r="P484" s="27">
        <v>199.6</v>
      </c>
      <c r="Q484" s="27" t="s">
        <v>618</v>
      </c>
      <c r="R484" s="27" t="s">
        <v>618</v>
      </c>
      <c r="S484" s="27" t="s">
        <v>618</v>
      </c>
      <c r="T484" s="27" t="s">
        <v>618</v>
      </c>
      <c r="U484" s="27" t="s">
        <v>618</v>
      </c>
      <c r="V484" s="158">
        <v>0</v>
      </c>
      <c r="W484" s="27">
        <v>185.2</v>
      </c>
      <c r="X484" s="27">
        <v>187.2</v>
      </c>
      <c r="Y484" s="27">
        <v>-2</v>
      </c>
      <c r="Z484" s="29">
        <v>54.76</v>
      </c>
      <c r="AA484" s="139">
        <v>1.1000000000000001</v>
      </c>
      <c r="AB484" s="151">
        <v>2.0207439198855592E-2</v>
      </c>
      <c r="AC484" s="136" t="s">
        <v>255</v>
      </c>
      <c r="AD484" s="136">
        <v>10.1</v>
      </c>
      <c r="AE484" s="136" t="s">
        <v>618</v>
      </c>
      <c r="AF484" s="136" t="s">
        <v>618</v>
      </c>
      <c r="AG484" s="136">
        <v>0</v>
      </c>
      <c r="AH484" s="136">
        <v>83.499999999999744</v>
      </c>
      <c r="AI484" s="136">
        <v>-6.3000000000000966</v>
      </c>
      <c r="AJ484" s="127">
        <v>203.4</v>
      </c>
      <c r="AK484" s="127">
        <v>204.5</v>
      </c>
      <c r="AL484" s="127">
        <v>203</v>
      </c>
      <c r="AM484" s="127">
        <v>204.3</v>
      </c>
      <c r="AN484" s="127">
        <v>203.52500000000001</v>
      </c>
      <c r="AO484" s="127">
        <v>0.39999999999997726</v>
      </c>
      <c r="AP484" s="127" t="s">
        <v>618</v>
      </c>
      <c r="AQ484" s="14">
        <v>102.5</v>
      </c>
      <c r="AR484" s="127" t="s">
        <v>618</v>
      </c>
      <c r="AS484" s="14">
        <v>82.799999999998249</v>
      </c>
      <c r="AT484" s="1">
        <v>205</v>
      </c>
      <c r="AU484" s="1">
        <v>205.4</v>
      </c>
      <c r="AV484" s="1">
        <v>204.7</v>
      </c>
      <c r="AW484" s="1">
        <v>205.4</v>
      </c>
      <c r="AX484" s="1">
        <v>205</v>
      </c>
      <c r="AY484" s="1">
        <v>206.4</v>
      </c>
      <c r="AZ484" s="1">
        <v>204.7</v>
      </c>
      <c r="BA484" s="1">
        <v>206.1</v>
      </c>
      <c r="CC484" s="86">
        <v>204.4</v>
      </c>
      <c r="CD484" s="1">
        <v>204.2</v>
      </c>
      <c r="CE484" s="1">
        <v>607</v>
      </c>
      <c r="CF484" s="1">
        <v>406</v>
      </c>
      <c r="CG484" s="1">
        <v>1.4950738916256157</v>
      </c>
      <c r="CH484">
        <v>119.631</v>
      </c>
      <c r="CI484">
        <v>17691</v>
      </c>
      <c r="CJ484" s="101">
        <v>-1</v>
      </c>
      <c r="CK484" s="101">
        <v>1</v>
      </c>
      <c r="CL484" s="1" t="s">
        <v>618</v>
      </c>
      <c r="CM484" s="1">
        <v>19.399999999999949</v>
      </c>
      <c r="CN484" s="14" t="s">
        <v>618</v>
      </c>
      <c r="CO484" s="14">
        <v>71.600000000000165</v>
      </c>
    </row>
    <row r="485" spans="1:93">
      <c r="A485" s="1">
        <v>2014</v>
      </c>
      <c r="B485" s="1">
        <v>2</v>
      </c>
      <c r="C485" s="24">
        <v>41995</v>
      </c>
      <c r="D485" s="1">
        <v>206.9</v>
      </c>
      <c r="E485" s="1">
        <v>207.5</v>
      </c>
      <c r="F485" s="1">
        <v>206</v>
      </c>
      <c r="G485" s="1">
        <v>207.3</v>
      </c>
      <c r="H485" s="1">
        <v>56.9</v>
      </c>
      <c r="I485" s="1">
        <v>2</v>
      </c>
      <c r="N485" s="27">
        <v>1.5</v>
      </c>
      <c r="O485" s="27">
        <v>205.7</v>
      </c>
      <c r="P485" s="27">
        <v>201.9</v>
      </c>
      <c r="Q485" s="27">
        <v>1</v>
      </c>
      <c r="R485" s="27" t="s">
        <v>618</v>
      </c>
      <c r="S485" s="27" t="s">
        <v>618</v>
      </c>
      <c r="T485" s="27" t="s">
        <v>618</v>
      </c>
      <c r="U485" s="27" t="s">
        <v>618</v>
      </c>
      <c r="V485" s="158">
        <v>0</v>
      </c>
      <c r="W485" s="27">
        <v>185.2</v>
      </c>
      <c r="X485" s="27">
        <v>187.2</v>
      </c>
      <c r="Y485" s="27">
        <v>-2</v>
      </c>
      <c r="Z485" s="29">
        <v>58.31</v>
      </c>
      <c r="AA485" s="139">
        <v>0.9</v>
      </c>
      <c r="AB485" s="151">
        <v>4.2708523453184988E-2</v>
      </c>
      <c r="AC485" s="136" t="s">
        <v>253</v>
      </c>
      <c r="AD485" s="136">
        <v>10.1</v>
      </c>
      <c r="AE485" s="136" t="s">
        <v>618</v>
      </c>
      <c r="AF485" s="136" t="s">
        <v>618</v>
      </c>
      <c r="AG485" s="136">
        <v>0</v>
      </c>
      <c r="AH485" s="136">
        <v>83.499999999999744</v>
      </c>
      <c r="AI485" s="136">
        <v>-6.3000000000000966</v>
      </c>
      <c r="AJ485" s="127">
        <v>205</v>
      </c>
      <c r="AK485" s="127">
        <v>207.5</v>
      </c>
      <c r="AL485" s="127">
        <v>204.7</v>
      </c>
      <c r="AM485" s="127">
        <v>207.1</v>
      </c>
      <c r="AN485" s="127">
        <v>204.52500000000001</v>
      </c>
      <c r="AO485" s="127">
        <v>0.40000000000000568</v>
      </c>
      <c r="AP485" s="127" t="s">
        <v>618</v>
      </c>
      <c r="AQ485" s="14">
        <v>102.5</v>
      </c>
      <c r="AR485" s="127" t="s">
        <v>618</v>
      </c>
      <c r="AS485" s="14">
        <v>82.799999999998249</v>
      </c>
      <c r="AT485" s="1">
        <v>207.1</v>
      </c>
      <c r="AU485" s="1">
        <v>207.4</v>
      </c>
      <c r="AV485" s="1">
        <v>206.8</v>
      </c>
      <c r="AW485" s="1">
        <v>207</v>
      </c>
      <c r="AX485" s="1">
        <v>207.1</v>
      </c>
      <c r="AY485" s="1">
        <v>207.4</v>
      </c>
      <c r="AZ485" s="1">
        <v>206.8</v>
      </c>
      <c r="BA485" s="1">
        <v>207.3</v>
      </c>
      <c r="CC485" s="86">
        <v>207</v>
      </c>
      <c r="CD485" s="1">
        <v>206.9</v>
      </c>
      <c r="CE485" s="1">
        <v>590</v>
      </c>
      <c r="CF485" s="1">
        <v>448</v>
      </c>
      <c r="CG485" s="1">
        <v>1.3169642857142858</v>
      </c>
      <c r="CH485">
        <v>120.76</v>
      </c>
      <c r="CI485">
        <v>17850</v>
      </c>
      <c r="CJ485" s="101">
        <v>-1</v>
      </c>
      <c r="CK485" s="101">
        <v>1</v>
      </c>
      <c r="CL485" s="1" t="s">
        <v>618</v>
      </c>
      <c r="CM485" s="1">
        <v>19.399999999999949</v>
      </c>
      <c r="CN485" s="14" t="s">
        <v>618</v>
      </c>
      <c r="CO485" s="14">
        <v>71.600000000000165</v>
      </c>
    </row>
    <row r="486" spans="1:93">
      <c r="A486" s="1">
        <v>2014</v>
      </c>
      <c r="B486" s="1">
        <v>4</v>
      </c>
      <c r="C486" s="24">
        <v>41997</v>
      </c>
      <c r="D486" s="1">
        <v>206.8</v>
      </c>
      <c r="E486" s="1">
        <v>206.8</v>
      </c>
      <c r="F486" s="1">
        <v>201.9</v>
      </c>
      <c r="G486" s="1">
        <v>202.3</v>
      </c>
      <c r="H486" s="1">
        <v>55.85</v>
      </c>
      <c r="I486" s="1">
        <v>2</v>
      </c>
      <c r="N486" s="27">
        <v>4.9000000000000057</v>
      </c>
      <c r="O486" s="27">
        <v>208.8</v>
      </c>
      <c r="P486" s="27">
        <v>205.8</v>
      </c>
      <c r="Q486" s="27" t="s">
        <v>618</v>
      </c>
      <c r="R486" s="27" t="s">
        <v>618</v>
      </c>
      <c r="S486" s="27" t="s">
        <v>618</v>
      </c>
      <c r="T486" s="27" t="s">
        <v>618</v>
      </c>
      <c r="U486" s="27" t="s">
        <v>618</v>
      </c>
      <c r="V486" s="158">
        <v>0</v>
      </c>
      <c r="W486" s="27">
        <v>185.2</v>
      </c>
      <c r="X486" s="27">
        <v>187.2</v>
      </c>
      <c r="Y486" s="27">
        <v>-2</v>
      </c>
      <c r="Z486" s="29">
        <v>56.67</v>
      </c>
      <c r="AA486" s="139">
        <v>2.9</v>
      </c>
      <c r="AB486" s="151">
        <v>4.0259058288115712E-3</v>
      </c>
      <c r="AC486" s="136" t="s">
        <v>255</v>
      </c>
      <c r="AD486" s="136">
        <v>10.3</v>
      </c>
      <c r="AE486" s="136" t="s">
        <v>618</v>
      </c>
      <c r="AF486" s="136" t="s">
        <v>618</v>
      </c>
      <c r="AG486" s="136">
        <v>0</v>
      </c>
      <c r="AH486" s="136">
        <v>83.499999999999744</v>
      </c>
      <c r="AI486" s="136">
        <v>-6.3000000000000966</v>
      </c>
      <c r="AJ486" s="127">
        <v>207.1</v>
      </c>
      <c r="AK486" s="127">
        <v>207.4</v>
      </c>
      <c r="AL486" s="127">
        <v>204</v>
      </c>
      <c r="AM486" s="127">
        <v>204.4</v>
      </c>
      <c r="AN486" s="127">
        <v>205.02500000000001</v>
      </c>
      <c r="AO486" s="127">
        <v>4.5</v>
      </c>
      <c r="AP486" s="127" t="s">
        <v>618</v>
      </c>
      <c r="AQ486" s="14">
        <v>102.5</v>
      </c>
      <c r="AR486" s="127">
        <v>0.5</v>
      </c>
      <c r="AS486" s="14">
        <v>83.299999999998249</v>
      </c>
      <c r="AT486" s="1">
        <v>203.2</v>
      </c>
      <c r="AU486" s="1">
        <v>203.7</v>
      </c>
      <c r="AV486" s="1">
        <v>202.8</v>
      </c>
      <c r="AW486" s="1">
        <v>203.4</v>
      </c>
      <c r="AX486" s="1">
        <v>203.2</v>
      </c>
      <c r="AY486" s="1">
        <v>203.9</v>
      </c>
      <c r="AZ486" s="1">
        <v>202.8</v>
      </c>
      <c r="BA486" s="1">
        <v>203.5</v>
      </c>
      <c r="CC486" s="86">
        <v>202.7</v>
      </c>
      <c r="CD486" s="1">
        <v>204.7</v>
      </c>
      <c r="CE486" s="1">
        <v>919</v>
      </c>
      <c r="CF486" s="1">
        <v>461</v>
      </c>
      <c r="CG486" s="1">
        <v>1.9934924078091105</v>
      </c>
      <c r="CH486">
        <v>120.41800000000001</v>
      </c>
      <c r="CI486">
        <v>17825</v>
      </c>
      <c r="CJ486" s="101">
        <v>-1</v>
      </c>
      <c r="CK486" s="101">
        <v>1</v>
      </c>
      <c r="CL486" s="1" t="s">
        <v>618</v>
      </c>
      <c r="CM486" s="1">
        <v>19.399999999999949</v>
      </c>
      <c r="CN486" s="14" t="s">
        <v>618</v>
      </c>
      <c r="CO486" s="14">
        <v>71.600000000000165</v>
      </c>
    </row>
    <row r="487" spans="1:93">
      <c r="A487" s="1">
        <v>2014</v>
      </c>
      <c r="B487" s="1">
        <v>5</v>
      </c>
      <c r="C487" s="24">
        <v>41998</v>
      </c>
      <c r="D487" s="1">
        <v>203.2</v>
      </c>
      <c r="E487" s="1">
        <v>203.5</v>
      </c>
      <c r="F487" s="1">
        <v>199.9</v>
      </c>
      <c r="G487" s="1">
        <v>203.1</v>
      </c>
      <c r="H487" s="1">
        <v>55.84</v>
      </c>
      <c r="I487" s="1">
        <v>2</v>
      </c>
      <c r="N487" s="27">
        <v>3.5999999999999943</v>
      </c>
      <c r="O487" s="27">
        <v>207.2</v>
      </c>
      <c r="P487" s="27">
        <v>197.4</v>
      </c>
      <c r="Q487" s="27" t="s">
        <v>618</v>
      </c>
      <c r="R487" s="27" t="s">
        <v>618</v>
      </c>
      <c r="S487" s="27" t="s">
        <v>618</v>
      </c>
      <c r="T487" s="27" t="s">
        <v>618</v>
      </c>
      <c r="U487" s="27" t="s">
        <v>618</v>
      </c>
      <c r="V487" s="158">
        <v>0</v>
      </c>
      <c r="W487" s="27">
        <v>185.2</v>
      </c>
      <c r="X487" s="27">
        <v>187.2</v>
      </c>
      <c r="Y487" s="27">
        <v>-2</v>
      </c>
      <c r="Z487" s="29">
        <v>55.84</v>
      </c>
      <c r="AA487" s="139">
        <v>2.2000000000000002</v>
      </c>
      <c r="AB487" s="151">
        <v>1.8453427065026284E-2</v>
      </c>
      <c r="AC487" s="136" t="s">
        <v>255</v>
      </c>
      <c r="AD487" s="136">
        <v>10.1</v>
      </c>
      <c r="AE487" s="136" t="s">
        <v>618</v>
      </c>
      <c r="AF487" s="136" t="s">
        <v>618</v>
      </c>
      <c r="AG487" s="136">
        <v>0</v>
      </c>
      <c r="AH487" s="136">
        <v>83.499999999999744</v>
      </c>
      <c r="AI487" s="136">
        <v>-6.3000000000000966</v>
      </c>
      <c r="AJ487" s="127">
        <v>203.2</v>
      </c>
      <c r="AK487" s="127">
        <v>203.9</v>
      </c>
      <c r="AL487" s="127">
        <v>199.9</v>
      </c>
      <c r="AM487" s="127">
        <v>201.5</v>
      </c>
      <c r="AN487" s="127">
        <v>204.32499999999999</v>
      </c>
      <c r="AO487" s="127">
        <v>9.9999999999994316E-2</v>
      </c>
      <c r="AP487" s="127" t="s">
        <v>618</v>
      </c>
      <c r="AQ487" s="14">
        <v>102.5</v>
      </c>
      <c r="AR487" s="127" t="s">
        <v>618</v>
      </c>
      <c r="AS487" s="14">
        <v>83.299999999998249</v>
      </c>
      <c r="AT487" s="1">
        <v>203.7</v>
      </c>
      <c r="AU487" s="1">
        <v>204.6</v>
      </c>
      <c r="AV487" s="1">
        <v>202.7</v>
      </c>
      <c r="AW487" s="1">
        <v>203.7</v>
      </c>
      <c r="AX487" s="1">
        <v>203.7</v>
      </c>
      <c r="AY487" s="1">
        <v>204.6</v>
      </c>
      <c r="AZ487" s="1">
        <v>202.7</v>
      </c>
      <c r="BA487" s="1">
        <v>203.5</v>
      </c>
      <c r="CC487" s="86">
        <v>204.3</v>
      </c>
      <c r="CD487" s="1">
        <v>202</v>
      </c>
      <c r="CE487" s="1">
        <v>200</v>
      </c>
      <c r="CF487" s="1">
        <v>239</v>
      </c>
      <c r="CG487" s="1">
        <v>0.83682008368200833</v>
      </c>
      <c r="CH487">
        <v>120.11499999999999</v>
      </c>
      <c r="CI487">
        <v>17752</v>
      </c>
      <c r="CJ487" s="101">
        <v>-1</v>
      </c>
      <c r="CK487" s="101">
        <v>1</v>
      </c>
      <c r="CL487" s="1" t="s">
        <v>618</v>
      </c>
      <c r="CM487" s="1">
        <v>19.399999999999949</v>
      </c>
      <c r="CN487" s="14" t="s">
        <v>618</v>
      </c>
      <c r="CO487" s="14">
        <v>71.600000000000165</v>
      </c>
    </row>
    <row r="488" spans="1:93">
      <c r="A488" s="1">
        <v>2014</v>
      </c>
      <c r="B488" s="1">
        <v>6</v>
      </c>
      <c r="C488" s="24">
        <v>41999</v>
      </c>
      <c r="D488" s="1">
        <v>204</v>
      </c>
      <c r="E488" s="1">
        <v>206.8</v>
      </c>
      <c r="F488" s="1">
        <v>202.7</v>
      </c>
      <c r="G488" s="1">
        <v>203.9</v>
      </c>
      <c r="H488" s="1">
        <v>54.73</v>
      </c>
      <c r="I488" s="1">
        <v>0</v>
      </c>
      <c r="N488" s="27">
        <v>4.1000000000000227</v>
      </c>
      <c r="O488" s="27">
        <v>206.7</v>
      </c>
      <c r="P488" s="27">
        <v>199.5</v>
      </c>
      <c r="Q488" s="27" t="s">
        <v>618</v>
      </c>
      <c r="R488" s="27" t="s">
        <v>254</v>
      </c>
      <c r="S488" s="27" t="s">
        <v>618</v>
      </c>
      <c r="T488" s="27">
        <v>-1.6999999999999886</v>
      </c>
      <c r="U488" s="27" t="s">
        <v>618</v>
      </c>
      <c r="V488" s="158">
        <v>-1.6999999999999886</v>
      </c>
      <c r="W488" s="27">
        <v>183.5</v>
      </c>
      <c r="X488" s="27">
        <v>187.2</v>
      </c>
      <c r="Y488" s="27">
        <v>-3.6999999999999886</v>
      </c>
      <c r="Z488" s="29">
        <v>56.17</v>
      </c>
      <c r="AA488" s="139">
        <v>2.5</v>
      </c>
      <c r="AB488" s="151">
        <v>1.790510295434089E-4</v>
      </c>
      <c r="AC488" s="136">
        <v>0</v>
      </c>
      <c r="AD488" s="136">
        <v>10.1</v>
      </c>
      <c r="AE488" s="136" t="s">
        <v>618</v>
      </c>
      <c r="AF488" s="136" t="s">
        <v>618</v>
      </c>
      <c r="AG488" s="136">
        <v>0</v>
      </c>
      <c r="AH488" s="136">
        <v>83.499999999999744</v>
      </c>
      <c r="AI488" s="136">
        <v>-6.3000000000000966</v>
      </c>
      <c r="AJ488" s="127">
        <v>203.7</v>
      </c>
      <c r="AK488" s="127">
        <v>206.8</v>
      </c>
      <c r="AL488" s="127">
        <v>202.7</v>
      </c>
      <c r="AM488" s="127">
        <v>206.4</v>
      </c>
      <c r="AN488" s="127">
        <v>204.85</v>
      </c>
      <c r="AO488" s="127">
        <v>9.9999999999994316E-2</v>
      </c>
      <c r="AP488" s="127" t="s">
        <v>618</v>
      </c>
      <c r="AQ488" s="14">
        <v>102.5</v>
      </c>
      <c r="AR488" s="127" t="s">
        <v>618</v>
      </c>
      <c r="AS488" s="14">
        <v>83.299999999998249</v>
      </c>
      <c r="AT488" s="1">
        <v>203.5</v>
      </c>
      <c r="AU488" s="1">
        <v>205</v>
      </c>
      <c r="AV488" s="1">
        <v>203.5</v>
      </c>
      <c r="AW488" s="1">
        <v>204.6</v>
      </c>
      <c r="AX488" s="1">
        <v>203.5</v>
      </c>
      <c r="AY488" s="1">
        <v>205</v>
      </c>
      <c r="AZ488" s="1">
        <v>203.5</v>
      </c>
      <c r="BA488" s="1">
        <v>205</v>
      </c>
      <c r="CC488" s="86">
        <v>203.8</v>
      </c>
      <c r="CD488" s="1">
        <v>204.5</v>
      </c>
      <c r="CE488" s="1">
        <v>585</v>
      </c>
      <c r="CF488" s="1">
        <v>452</v>
      </c>
      <c r="CG488" s="1">
        <v>1.2942477876106195</v>
      </c>
      <c r="CH488">
        <v>120.328</v>
      </c>
      <c r="CI488">
        <v>17920</v>
      </c>
      <c r="CJ488" s="101">
        <v>-1</v>
      </c>
      <c r="CK488" s="101">
        <v>1</v>
      </c>
      <c r="CL488" s="1" t="s">
        <v>618</v>
      </c>
      <c r="CM488" s="1">
        <v>19.399999999999949</v>
      </c>
      <c r="CN488" s="14" t="s">
        <v>618</v>
      </c>
      <c r="CO488" s="14">
        <v>71.600000000000165</v>
      </c>
    </row>
    <row r="489" spans="1:93">
      <c r="A489" s="1">
        <v>2014</v>
      </c>
      <c r="B489" s="1">
        <v>2</v>
      </c>
      <c r="C489" s="24">
        <v>42002</v>
      </c>
      <c r="D489" s="1">
        <v>205</v>
      </c>
      <c r="E489" s="1">
        <v>205.6</v>
      </c>
      <c r="F489" s="1">
        <v>203.9</v>
      </c>
      <c r="G489" s="1">
        <v>205.2</v>
      </c>
      <c r="H489" s="1">
        <v>53.7</v>
      </c>
      <c r="I489" s="1">
        <v>0</v>
      </c>
      <c r="N489" s="27">
        <v>1.6999999999999886</v>
      </c>
      <c r="O489" s="27">
        <v>208</v>
      </c>
      <c r="P489" s="27">
        <v>199.8</v>
      </c>
      <c r="Q489" s="27" t="s">
        <v>618</v>
      </c>
      <c r="R489" s="27" t="s">
        <v>618</v>
      </c>
      <c r="S489" s="27" t="s">
        <v>618</v>
      </c>
      <c r="T489" s="27" t="s">
        <v>618</v>
      </c>
      <c r="U489" s="27" t="s">
        <v>618</v>
      </c>
      <c r="V489" s="158">
        <v>0</v>
      </c>
      <c r="W489" s="27">
        <v>183.5</v>
      </c>
      <c r="X489" s="27">
        <v>187.2</v>
      </c>
      <c r="Y489" s="27">
        <v>-3.6999999999999886</v>
      </c>
      <c r="Z489" s="29">
        <v>55.3</v>
      </c>
      <c r="AA489" s="139">
        <v>1</v>
      </c>
      <c r="AB489" s="151">
        <v>1.9878223495702119E-2</v>
      </c>
      <c r="AC489" s="136" t="s">
        <v>255</v>
      </c>
      <c r="AD489" s="136">
        <v>10.1</v>
      </c>
      <c r="AE489" s="136" t="s">
        <v>618</v>
      </c>
      <c r="AF489" s="136" t="s">
        <v>618</v>
      </c>
      <c r="AG489" s="136">
        <v>0</v>
      </c>
      <c r="AH489" s="136">
        <v>83.499999999999744</v>
      </c>
      <c r="AI489" s="136">
        <v>-6.3000000000000966</v>
      </c>
      <c r="AJ489" s="127">
        <v>203.5</v>
      </c>
      <c r="AK489" s="127">
        <v>205.5</v>
      </c>
      <c r="AL489" s="127">
        <v>203.5</v>
      </c>
      <c r="AM489" s="127">
        <v>204.2</v>
      </c>
      <c r="AN489" s="127">
        <v>204.125</v>
      </c>
      <c r="AO489" s="127">
        <v>0.19999999999998863</v>
      </c>
      <c r="AP489" s="127" t="s">
        <v>618</v>
      </c>
      <c r="AQ489" s="14">
        <v>102.5</v>
      </c>
      <c r="AR489" s="127" t="s">
        <v>618</v>
      </c>
      <c r="AS489" s="14">
        <v>83.299999999998249</v>
      </c>
      <c r="AT489" s="1">
        <v>205</v>
      </c>
      <c r="AU489" s="1">
        <v>205.5</v>
      </c>
      <c r="AV489" s="1">
        <v>205</v>
      </c>
      <c r="AW489" s="1">
        <v>205.2</v>
      </c>
      <c r="AX489" s="1">
        <v>205</v>
      </c>
      <c r="AY489" s="1">
        <v>205.5</v>
      </c>
      <c r="AZ489" s="1">
        <v>205</v>
      </c>
      <c r="BA489" s="1">
        <v>205</v>
      </c>
      <c r="CC489" s="86">
        <v>205.2</v>
      </c>
      <c r="CD489" s="1">
        <v>204.2</v>
      </c>
      <c r="CE489" s="1">
        <v>646</v>
      </c>
      <c r="CF489" s="1">
        <v>587</v>
      </c>
      <c r="CG489" s="1">
        <v>1.100511073253833</v>
      </c>
      <c r="CH489">
        <v>120.67</v>
      </c>
      <c r="CI489">
        <v>17743</v>
      </c>
      <c r="CJ489" s="101">
        <v>-1</v>
      </c>
      <c r="CK489" s="101">
        <v>1</v>
      </c>
      <c r="CL489" s="1" t="s">
        <v>618</v>
      </c>
      <c r="CM489" s="1">
        <v>19.399999999999949</v>
      </c>
      <c r="CN489" s="14" t="s">
        <v>618</v>
      </c>
      <c r="CO489" s="14">
        <v>71.600000000000165</v>
      </c>
    </row>
    <row r="490" spans="1:93">
      <c r="A490" s="1">
        <v>2014</v>
      </c>
      <c r="B490" s="1">
        <v>3</v>
      </c>
      <c r="C490" s="24">
        <v>42003</v>
      </c>
      <c r="D490" s="1">
        <v>203.5</v>
      </c>
      <c r="E490" s="1">
        <v>214.3</v>
      </c>
      <c r="F490" s="1">
        <v>203.2</v>
      </c>
      <c r="G490" s="1">
        <v>214</v>
      </c>
      <c r="H490" s="1">
        <v>52.69</v>
      </c>
      <c r="I490" s="1">
        <v>1</v>
      </c>
      <c r="N490" s="27">
        <v>11.1</v>
      </c>
      <c r="O490" s="27">
        <v>206.9</v>
      </c>
      <c r="P490" s="27">
        <v>203.5</v>
      </c>
      <c r="Q490" s="27" t="s">
        <v>618</v>
      </c>
      <c r="R490" s="27" t="s">
        <v>254</v>
      </c>
      <c r="S490" s="27" t="s">
        <v>618</v>
      </c>
      <c r="T490" s="27">
        <v>6.6000000000000227</v>
      </c>
      <c r="U490" s="27" t="s">
        <v>618</v>
      </c>
      <c r="V490" s="158">
        <v>6.6000000000000227</v>
      </c>
      <c r="W490" s="27">
        <v>190.1</v>
      </c>
      <c r="X490" s="27">
        <v>190.1</v>
      </c>
      <c r="Y490" s="27">
        <v>0</v>
      </c>
      <c r="Z490" s="29">
        <v>52.83</v>
      </c>
      <c r="AA490" s="139">
        <v>6.7</v>
      </c>
      <c r="AB490" s="151">
        <v>1.8819660149826278E-2</v>
      </c>
      <c r="AC490" s="136" t="s">
        <v>255</v>
      </c>
      <c r="AD490" s="136">
        <v>10.199999999999999</v>
      </c>
      <c r="AE490" s="136">
        <v>9</v>
      </c>
      <c r="AF490" s="136" t="s">
        <v>618</v>
      </c>
      <c r="AG490" s="136">
        <v>9</v>
      </c>
      <c r="AH490" s="136">
        <v>92.499999999999744</v>
      </c>
      <c r="AI490" s="136">
        <v>0</v>
      </c>
      <c r="AJ490" s="127">
        <v>205</v>
      </c>
      <c r="AK490" s="127">
        <v>205.5</v>
      </c>
      <c r="AL490" s="127">
        <v>203.2</v>
      </c>
      <c r="AM490" s="127">
        <v>204.7</v>
      </c>
      <c r="AN490" s="127">
        <v>204.2</v>
      </c>
      <c r="AO490" s="127">
        <v>10.5</v>
      </c>
      <c r="AP490" s="127">
        <v>7.7</v>
      </c>
      <c r="AQ490" s="14">
        <v>110.2</v>
      </c>
      <c r="AR490" s="127" t="s">
        <v>618</v>
      </c>
      <c r="AS490" s="14">
        <v>83.299999999998249</v>
      </c>
      <c r="AT490" s="1">
        <v>204.1</v>
      </c>
      <c r="AU490" s="1">
        <v>204.4</v>
      </c>
      <c r="AV490" s="1">
        <v>203.9</v>
      </c>
      <c r="AW490" s="1">
        <v>203.9</v>
      </c>
      <c r="AX490" s="1">
        <v>205</v>
      </c>
      <c r="AY490" s="1">
        <v>205.5</v>
      </c>
      <c r="AZ490" s="1">
        <v>205</v>
      </c>
      <c r="BA490" s="1">
        <v>205</v>
      </c>
      <c r="CC490" s="86">
        <v>210.4</v>
      </c>
      <c r="CD490" s="1">
        <v>204.3</v>
      </c>
      <c r="CE490" s="1">
        <v>819</v>
      </c>
      <c r="CF490" s="1">
        <v>772</v>
      </c>
      <c r="CG490" s="1">
        <v>1.060880829015544</v>
      </c>
      <c r="CH490">
        <v>120.375</v>
      </c>
      <c r="CI490">
        <v>17378</v>
      </c>
      <c r="CJ490" s="101">
        <v>-1</v>
      </c>
      <c r="CK490" s="101">
        <v>-1</v>
      </c>
      <c r="CL490" s="1" t="s">
        <v>618</v>
      </c>
      <c r="CM490" s="1">
        <v>19.399999999999949</v>
      </c>
      <c r="CN490" s="14" t="s">
        <v>618</v>
      </c>
      <c r="CO490" s="14">
        <v>71.600000000000165</v>
      </c>
    </row>
    <row r="491" spans="1:93">
      <c r="A491" s="1">
        <v>2015</v>
      </c>
      <c r="B491" s="1">
        <v>2</v>
      </c>
      <c r="C491" s="24">
        <v>42009</v>
      </c>
      <c r="D491" s="1">
        <v>213.5</v>
      </c>
      <c r="E491" s="1">
        <v>215.2</v>
      </c>
      <c r="F491" s="1">
        <v>212.5</v>
      </c>
      <c r="G491" s="1">
        <v>214.5</v>
      </c>
      <c r="H491" s="1">
        <v>49.86</v>
      </c>
      <c r="I491" s="1">
        <v>1</v>
      </c>
      <c r="N491" s="27">
        <v>2.6999999999999886</v>
      </c>
      <c r="O491" s="27">
        <v>225.1</v>
      </c>
      <c r="P491" s="27">
        <v>202.9</v>
      </c>
      <c r="Q491" s="27" t="s">
        <v>618</v>
      </c>
      <c r="R491" s="27" t="s">
        <v>618</v>
      </c>
      <c r="S491" s="27" t="s">
        <v>618</v>
      </c>
      <c r="T491" s="27" t="s">
        <v>618</v>
      </c>
      <c r="U491" s="27" t="s">
        <v>618</v>
      </c>
      <c r="V491" s="158">
        <v>0</v>
      </c>
      <c r="W491" s="27">
        <v>190.1</v>
      </c>
      <c r="X491" s="27">
        <v>190.1</v>
      </c>
      <c r="Y491" s="27">
        <v>0</v>
      </c>
      <c r="Z491" s="29">
        <v>51.91</v>
      </c>
      <c r="AA491" s="139">
        <v>1.6</v>
      </c>
      <c r="AB491" s="151">
        <v>1.8808193668528927E-2</v>
      </c>
      <c r="AC491" s="136" t="s">
        <v>255</v>
      </c>
      <c r="AD491" s="136">
        <v>10.7</v>
      </c>
      <c r="AE491" s="136" t="s">
        <v>618</v>
      </c>
      <c r="AF491" s="136" t="s">
        <v>618</v>
      </c>
      <c r="AG491" s="136">
        <v>0</v>
      </c>
      <c r="AH491" s="136">
        <v>92.499999999999744</v>
      </c>
      <c r="AI491" s="136">
        <v>0</v>
      </c>
      <c r="AJ491" s="127">
        <v>213.5</v>
      </c>
      <c r="AK491" s="127">
        <v>215.2</v>
      </c>
      <c r="AL491" s="127">
        <v>212.8</v>
      </c>
      <c r="AM491" s="127">
        <v>214</v>
      </c>
      <c r="AN491" s="127">
        <v>207.32499999999999</v>
      </c>
      <c r="AO491" s="127">
        <v>1</v>
      </c>
      <c r="AP491" s="127" t="s">
        <v>618</v>
      </c>
      <c r="AQ491" s="14">
        <v>110.2</v>
      </c>
      <c r="AR491" s="127" t="s">
        <v>618</v>
      </c>
      <c r="AS491" s="14">
        <v>83.299999999998249</v>
      </c>
      <c r="AT491" s="1">
        <v>214.9</v>
      </c>
      <c r="AU491" s="1">
        <v>214.9</v>
      </c>
      <c r="AV491" s="1">
        <v>213.9</v>
      </c>
      <c r="AW491" s="1">
        <v>214.1</v>
      </c>
      <c r="AX491" s="1">
        <v>214.9</v>
      </c>
      <c r="AY491" s="1">
        <v>214.9</v>
      </c>
      <c r="AZ491" s="1">
        <v>213.7</v>
      </c>
      <c r="BA491" s="1">
        <v>214.2</v>
      </c>
      <c r="CC491" s="86">
        <v>214.5</v>
      </c>
      <c r="CD491" s="1">
        <v>214.3</v>
      </c>
      <c r="CE491" s="1">
        <v>539</v>
      </c>
      <c r="CF491" s="1">
        <v>596</v>
      </c>
      <c r="CG491" s="1">
        <v>0.90436241610738255</v>
      </c>
      <c r="CH491">
        <v>119.58799999999999</v>
      </c>
      <c r="CI491">
        <v>17088</v>
      </c>
      <c r="CJ491" s="101">
        <v>-1</v>
      </c>
      <c r="CK491" s="101">
        <v>-1</v>
      </c>
      <c r="CL491" s="1">
        <v>2.5</v>
      </c>
      <c r="CM491" s="1">
        <v>21.899999999999949</v>
      </c>
      <c r="CN491" s="14" t="s">
        <v>618</v>
      </c>
      <c r="CO491" s="14">
        <v>71.600000000000165</v>
      </c>
    </row>
    <row r="492" spans="1:93">
      <c r="A492" s="1">
        <v>2015</v>
      </c>
      <c r="B492" s="1">
        <v>3</v>
      </c>
      <c r="C492" s="24">
        <v>42010</v>
      </c>
      <c r="D492" s="1">
        <v>212.4</v>
      </c>
      <c r="E492" s="1">
        <v>215.5</v>
      </c>
      <c r="F492" s="1">
        <v>211.4</v>
      </c>
      <c r="G492" s="1">
        <v>214.5</v>
      </c>
      <c r="H492" s="1">
        <v>48.06</v>
      </c>
      <c r="I492" s="1">
        <v>1</v>
      </c>
      <c r="N492" s="27">
        <v>4.0999999999999943</v>
      </c>
      <c r="O492" s="27">
        <v>217.2</v>
      </c>
      <c r="P492" s="27">
        <v>211.8</v>
      </c>
      <c r="Q492" s="27" t="s">
        <v>618</v>
      </c>
      <c r="R492" s="27" t="s">
        <v>618</v>
      </c>
      <c r="S492" s="27" t="s">
        <v>618</v>
      </c>
      <c r="T492" s="27" t="s">
        <v>618</v>
      </c>
      <c r="U492" s="27" t="s">
        <v>618</v>
      </c>
      <c r="V492" s="158">
        <v>0</v>
      </c>
      <c r="W492" s="27">
        <v>190.1</v>
      </c>
      <c r="X492" s="27">
        <v>190.1</v>
      </c>
      <c r="Y492" s="27">
        <v>0</v>
      </c>
      <c r="Z492" s="29">
        <v>49.41</v>
      </c>
      <c r="AA492" s="139">
        <v>2.5</v>
      </c>
      <c r="AB492" s="151">
        <v>5.3710381476561042E-2</v>
      </c>
      <c r="AC492" s="136" t="s">
        <v>255</v>
      </c>
      <c r="AD492" s="136">
        <v>10.7</v>
      </c>
      <c r="AE492" s="136">
        <v>-3.8000000000000114</v>
      </c>
      <c r="AF492" s="136" t="s">
        <v>618</v>
      </c>
      <c r="AG492" s="136">
        <v>-3.8000000000000114</v>
      </c>
      <c r="AH492" s="136">
        <v>88.699999999999733</v>
      </c>
      <c r="AI492" s="136">
        <v>-3.8000000000000114</v>
      </c>
      <c r="AJ492" s="127">
        <v>214.9</v>
      </c>
      <c r="AK492" s="127">
        <v>214.9</v>
      </c>
      <c r="AL492" s="127">
        <v>211.4</v>
      </c>
      <c r="AM492" s="127">
        <v>214.2</v>
      </c>
      <c r="AN492" s="127">
        <v>209.27500000000001</v>
      </c>
      <c r="AO492" s="127">
        <v>2.0999999999999943</v>
      </c>
      <c r="AP492" s="127">
        <v>-5.0000000000000169</v>
      </c>
      <c r="AQ492" s="14">
        <v>105.2</v>
      </c>
      <c r="AR492" s="127" t="s">
        <v>618</v>
      </c>
      <c r="AS492" s="14">
        <v>83.299999999998249</v>
      </c>
      <c r="AT492" s="1">
        <v>213.7</v>
      </c>
      <c r="AU492" s="1">
        <v>213.8</v>
      </c>
      <c r="AV492" s="1">
        <v>212.8</v>
      </c>
      <c r="AW492" s="1">
        <v>212.9</v>
      </c>
      <c r="AX492" s="1">
        <v>213.7</v>
      </c>
      <c r="AY492" s="1">
        <v>213.8</v>
      </c>
      <c r="AZ492" s="1">
        <v>210.6</v>
      </c>
      <c r="BA492" s="1">
        <v>210.8</v>
      </c>
      <c r="CC492" s="86">
        <v>213.4</v>
      </c>
      <c r="CD492" s="1">
        <v>213.7</v>
      </c>
      <c r="CE492" s="1">
        <v>774</v>
      </c>
      <c r="CF492" s="1">
        <v>512</v>
      </c>
      <c r="CG492" s="1">
        <v>1.51171875</v>
      </c>
      <c r="CH492">
        <v>118.533</v>
      </c>
      <c r="CI492">
        <v>16727</v>
      </c>
      <c r="CJ492" s="101">
        <v>-1</v>
      </c>
      <c r="CK492" s="101">
        <v>-1</v>
      </c>
      <c r="CL492" s="1">
        <v>3.5</v>
      </c>
      <c r="CM492" s="1">
        <v>25.399999999999949</v>
      </c>
      <c r="CN492" s="14" t="s">
        <v>618</v>
      </c>
      <c r="CO492" s="14">
        <v>71.600000000000165</v>
      </c>
    </row>
    <row r="493" spans="1:93">
      <c r="A493" s="1">
        <v>2015</v>
      </c>
      <c r="B493" s="1">
        <v>4</v>
      </c>
      <c r="C493" s="24">
        <v>42011</v>
      </c>
      <c r="D493" s="1">
        <v>210.2</v>
      </c>
      <c r="E493" s="1">
        <v>213.7</v>
      </c>
      <c r="F493" s="1">
        <v>209.2</v>
      </c>
      <c r="G493" s="1">
        <v>209.5</v>
      </c>
      <c r="H493" s="1">
        <v>48.82</v>
      </c>
      <c r="I493" s="1">
        <v>1</v>
      </c>
      <c r="N493" s="27">
        <v>4.5</v>
      </c>
      <c r="O493" s="27">
        <v>218.6</v>
      </c>
      <c r="P493" s="27">
        <v>210.4</v>
      </c>
      <c r="Q493" s="27" t="s">
        <v>618</v>
      </c>
      <c r="R493" s="27" t="s">
        <v>618</v>
      </c>
      <c r="S493" s="27" t="s">
        <v>618</v>
      </c>
      <c r="T493" s="27" t="s">
        <v>618</v>
      </c>
      <c r="U493" s="27" t="s">
        <v>618</v>
      </c>
      <c r="V493" s="158">
        <v>0</v>
      </c>
      <c r="W493" s="27">
        <v>190.1</v>
      </c>
      <c r="X493" s="27">
        <v>190.1</v>
      </c>
      <c r="Y493" s="27">
        <v>0</v>
      </c>
      <c r="Z493" s="29">
        <v>47.22</v>
      </c>
      <c r="AA493" s="139">
        <v>2.7</v>
      </c>
      <c r="AB493" s="151">
        <v>3.6101083032490933E-2</v>
      </c>
      <c r="AC493" s="136" t="s">
        <v>255</v>
      </c>
      <c r="AD493" s="136">
        <v>10.7</v>
      </c>
      <c r="AE493" s="136">
        <v>-5.8999999999999773</v>
      </c>
      <c r="AF493" s="136" t="s">
        <v>618</v>
      </c>
      <c r="AG493" s="136">
        <v>-5.8999999999999773</v>
      </c>
      <c r="AH493" s="136">
        <v>82.799999999999756</v>
      </c>
      <c r="AI493" s="136">
        <v>-9.6999999999999886</v>
      </c>
      <c r="AJ493" s="127">
        <v>213.7</v>
      </c>
      <c r="AK493" s="127">
        <v>213.8</v>
      </c>
      <c r="AL493" s="127">
        <v>210</v>
      </c>
      <c r="AM493" s="127">
        <v>212.7</v>
      </c>
      <c r="AN493" s="127">
        <v>211.4</v>
      </c>
      <c r="AO493" s="127">
        <v>0.69999999999998863</v>
      </c>
      <c r="AP493" s="127" t="s">
        <v>618</v>
      </c>
      <c r="AQ493" s="14">
        <v>105.2</v>
      </c>
      <c r="AR493" s="127" t="s">
        <v>618</v>
      </c>
      <c r="AS493" s="14">
        <v>83.299999999998249</v>
      </c>
      <c r="AT493" s="1">
        <v>209</v>
      </c>
      <c r="AU493" s="1">
        <v>209.5</v>
      </c>
      <c r="AV493" s="1">
        <v>208.8</v>
      </c>
      <c r="AW493" s="1">
        <v>209.3</v>
      </c>
      <c r="AX493" s="1">
        <v>209</v>
      </c>
      <c r="AY493" s="1">
        <v>209.5</v>
      </c>
      <c r="AZ493" s="1">
        <v>205.2</v>
      </c>
      <c r="BA493" s="1">
        <v>207</v>
      </c>
      <c r="CC493" s="86">
        <v>209</v>
      </c>
      <c r="CD493" s="1">
        <v>212.3</v>
      </c>
      <c r="CE493" s="1">
        <v>1004</v>
      </c>
      <c r="CF493" s="1">
        <v>775</v>
      </c>
      <c r="CG493" s="1">
        <v>1.2954838709677419</v>
      </c>
      <c r="CH493">
        <v>119.131</v>
      </c>
      <c r="CI493">
        <v>17010</v>
      </c>
      <c r="CJ493" s="101">
        <v>-1</v>
      </c>
      <c r="CK493" s="101">
        <v>-1</v>
      </c>
      <c r="CL493" s="1">
        <v>2.1999999999999886</v>
      </c>
      <c r="CM493" s="1">
        <v>27.599999999999937</v>
      </c>
      <c r="CN493" s="14" t="s">
        <v>618</v>
      </c>
      <c r="CO493" s="14">
        <v>71.600000000000165</v>
      </c>
    </row>
    <row r="494" spans="1:93">
      <c r="A494" s="1">
        <v>2015</v>
      </c>
      <c r="B494" s="1">
        <v>5</v>
      </c>
      <c r="C494" s="24">
        <v>42012</v>
      </c>
      <c r="D494" s="1">
        <v>206.8</v>
      </c>
      <c r="E494" s="1">
        <v>208.6</v>
      </c>
      <c r="F494" s="1">
        <v>204.5</v>
      </c>
      <c r="G494" s="1">
        <v>205.2</v>
      </c>
      <c r="H494" s="1">
        <v>48.94</v>
      </c>
      <c r="I494" s="1">
        <v>0</v>
      </c>
      <c r="N494" s="27">
        <v>4.0999999999999943</v>
      </c>
      <c r="O494" s="27">
        <v>214</v>
      </c>
      <c r="P494" s="27">
        <v>205</v>
      </c>
      <c r="Q494" s="27" t="s">
        <v>618</v>
      </c>
      <c r="R494" s="27" t="s">
        <v>618</v>
      </c>
      <c r="S494" s="27" t="s">
        <v>252</v>
      </c>
      <c r="T494" s="27" t="s">
        <v>618</v>
      </c>
      <c r="U494" s="27">
        <v>-2.5999999999999943</v>
      </c>
      <c r="V494" s="158">
        <v>-2.5999999999999943</v>
      </c>
      <c r="W494" s="27">
        <v>187.5</v>
      </c>
      <c r="X494" s="27">
        <v>190.1</v>
      </c>
      <c r="Y494" s="27">
        <v>-2.5999999999999943</v>
      </c>
      <c r="Z494" s="29">
        <v>48.69</v>
      </c>
      <c r="AA494" s="139">
        <v>2.5</v>
      </c>
      <c r="AB494" s="151">
        <v>1.5813566375364019E-2</v>
      </c>
      <c r="AC494" s="136" t="s">
        <v>253</v>
      </c>
      <c r="AD494" s="136">
        <v>10.4</v>
      </c>
      <c r="AE494" s="136" t="s">
        <v>618</v>
      </c>
      <c r="AF494" s="136" t="s">
        <v>618</v>
      </c>
      <c r="AG494" s="136">
        <v>0</v>
      </c>
      <c r="AH494" s="136">
        <v>82.799999999999756</v>
      </c>
      <c r="AI494" s="136">
        <v>-9.6999999999999886</v>
      </c>
      <c r="AJ494" s="127">
        <v>209</v>
      </c>
      <c r="AK494" s="127">
        <v>209.5</v>
      </c>
      <c r="AL494" s="127">
        <v>205.2</v>
      </c>
      <c r="AM494" s="127">
        <v>208</v>
      </c>
      <c r="AN494" s="127">
        <v>212.22499999999999</v>
      </c>
      <c r="AO494" s="127">
        <v>1.6000000000000227</v>
      </c>
      <c r="AP494" s="127" t="s">
        <v>618</v>
      </c>
      <c r="AQ494" s="14">
        <v>105.2</v>
      </c>
      <c r="AR494" s="127">
        <v>-2.7000000000000171</v>
      </c>
      <c r="AS494" s="14">
        <v>80.599999999998232</v>
      </c>
      <c r="AT494" s="1">
        <v>205.1</v>
      </c>
      <c r="AU494" s="1">
        <v>206.3</v>
      </c>
      <c r="AV494" s="1">
        <v>205.1</v>
      </c>
      <c r="AW494" s="1">
        <v>206.1</v>
      </c>
      <c r="AX494" s="1">
        <v>205.1</v>
      </c>
      <c r="AY494" s="1">
        <v>206.6</v>
      </c>
      <c r="AZ494" s="1">
        <v>205.1</v>
      </c>
      <c r="BA494" s="1">
        <v>206.5</v>
      </c>
      <c r="CC494" s="86">
        <v>205.3</v>
      </c>
      <c r="CD494" s="1">
        <v>208.1</v>
      </c>
      <c r="CE494" s="1">
        <v>593</v>
      </c>
      <c r="CF494" s="1">
        <v>666</v>
      </c>
      <c r="CG494" s="1">
        <v>0.89039039039039036</v>
      </c>
      <c r="CH494">
        <v>119.678</v>
      </c>
      <c r="CI494">
        <v>17350</v>
      </c>
      <c r="CJ494" s="101">
        <v>-1</v>
      </c>
      <c r="CK494" s="101">
        <v>-1</v>
      </c>
      <c r="CL494" s="1">
        <v>-2.5</v>
      </c>
      <c r="CM494" s="1">
        <v>25.099999999999937</v>
      </c>
      <c r="CN494" s="14" t="s">
        <v>618</v>
      </c>
      <c r="CO494" s="14">
        <v>71.600000000000165</v>
      </c>
    </row>
    <row r="495" spans="1:93">
      <c r="A495" s="1">
        <v>2015</v>
      </c>
      <c r="B495" s="1">
        <v>6</v>
      </c>
      <c r="C495" s="24">
        <v>42013</v>
      </c>
      <c r="D495" s="1">
        <v>207.6</v>
      </c>
      <c r="E495" s="1">
        <v>208.3</v>
      </c>
      <c r="F495" s="1">
        <v>205.3</v>
      </c>
      <c r="G495" s="1">
        <v>206.9</v>
      </c>
      <c r="H495" s="1">
        <v>45.78</v>
      </c>
      <c r="I495" s="1">
        <v>0</v>
      </c>
      <c r="N495" s="27">
        <v>3</v>
      </c>
      <c r="O495" s="27">
        <v>209.3</v>
      </c>
      <c r="P495" s="27">
        <v>201.1</v>
      </c>
      <c r="Q495" s="27" t="s">
        <v>618</v>
      </c>
      <c r="R495" s="27" t="s">
        <v>618</v>
      </c>
      <c r="S495" s="27" t="s">
        <v>618</v>
      </c>
      <c r="T495" s="27" t="s">
        <v>618</v>
      </c>
      <c r="U495" s="27" t="s">
        <v>618</v>
      </c>
      <c r="V495" s="158">
        <v>0</v>
      </c>
      <c r="W495" s="27">
        <v>187.5</v>
      </c>
      <c r="X495" s="27">
        <v>190.1</v>
      </c>
      <c r="Y495" s="27">
        <v>-2.5999999999999943</v>
      </c>
      <c r="Z495" s="29">
        <v>49.03</v>
      </c>
      <c r="AA495" s="139">
        <v>1.8</v>
      </c>
      <c r="AB495" s="151">
        <v>2.4580090126997689E-3</v>
      </c>
      <c r="AC495" s="136">
        <v>0</v>
      </c>
      <c r="AD495" s="136">
        <v>10.199999999999999</v>
      </c>
      <c r="AE495" s="136" t="s">
        <v>618</v>
      </c>
      <c r="AF495" s="136" t="s">
        <v>618</v>
      </c>
      <c r="AG495" s="136">
        <v>0</v>
      </c>
      <c r="AH495" s="136">
        <v>82.799999999999756</v>
      </c>
      <c r="AI495" s="136">
        <v>-9.6999999999999886</v>
      </c>
      <c r="AJ495" s="127">
        <v>205.1</v>
      </c>
      <c r="AK495" s="127">
        <v>208.3</v>
      </c>
      <c r="AL495" s="127">
        <v>205.1</v>
      </c>
      <c r="AM495" s="127">
        <v>207.5</v>
      </c>
      <c r="AN495" s="127">
        <v>210.6</v>
      </c>
      <c r="AO495" s="127">
        <v>0.69999999999998863</v>
      </c>
      <c r="AP495" s="127" t="s">
        <v>618</v>
      </c>
      <c r="AQ495" s="14">
        <v>105.2</v>
      </c>
      <c r="AR495" s="127" t="s">
        <v>618</v>
      </c>
      <c r="AS495" s="14">
        <v>80.599999999998232</v>
      </c>
      <c r="AT495" s="1">
        <v>206.6</v>
      </c>
      <c r="AU495" s="1">
        <v>207.2</v>
      </c>
      <c r="AV495" s="1">
        <v>206.2</v>
      </c>
      <c r="AW495" s="1">
        <v>207.1</v>
      </c>
      <c r="AX495" s="1">
        <v>206.6</v>
      </c>
      <c r="AY495" s="1">
        <v>208.7</v>
      </c>
      <c r="AZ495" s="1">
        <v>206.2</v>
      </c>
      <c r="BA495" s="1">
        <v>208.2</v>
      </c>
      <c r="CC495" s="86">
        <v>206.2</v>
      </c>
      <c r="CD495" s="1">
        <v>207.6</v>
      </c>
      <c r="CE495" s="1">
        <v>715</v>
      </c>
      <c r="CF495" s="1">
        <v>580</v>
      </c>
      <c r="CG495" s="1">
        <v>1.2327586206896552</v>
      </c>
      <c r="CH495">
        <v>118.277</v>
      </c>
      <c r="CI495">
        <v>16876</v>
      </c>
      <c r="CJ495" s="101">
        <v>-1</v>
      </c>
      <c r="CK495" s="101">
        <v>-1</v>
      </c>
      <c r="CL495" s="1">
        <v>1.5</v>
      </c>
      <c r="CM495" s="1">
        <v>26.599999999999937</v>
      </c>
      <c r="CN495" s="14" t="s">
        <v>618</v>
      </c>
      <c r="CO495" s="14">
        <v>71.600000000000165</v>
      </c>
    </row>
    <row r="496" spans="1:93">
      <c r="A496" s="1">
        <v>2015</v>
      </c>
      <c r="B496" s="1">
        <v>3</v>
      </c>
      <c r="C496" s="24">
        <v>42017</v>
      </c>
      <c r="D496" s="1">
        <v>205.1</v>
      </c>
      <c r="E496" s="1">
        <v>205.1</v>
      </c>
      <c r="F496" s="1">
        <v>203.1</v>
      </c>
      <c r="G496" s="1">
        <v>203.6</v>
      </c>
      <c r="H496" s="1">
        <v>45.99</v>
      </c>
      <c r="I496" s="1">
        <v>1</v>
      </c>
      <c r="N496" s="27">
        <v>2</v>
      </c>
      <c r="O496" s="27">
        <v>209.9</v>
      </c>
      <c r="P496" s="27">
        <v>203.9</v>
      </c>
      <c r="Q496" s="27" t="s">
        <v>618</v>
      </c>
      <c r="R496" s="27" t="s">
        <v>618</v>
      </c>
      <c r="S496" s="27" t="s">
        <v>252</v>
      </c>
      <c r="T496" s="27" t="s">
        <v>618</v>
      </c>
      <c r="U496" s="27">
        <v>5</v>
      </c>
      <c r="V496" s="158">
        <v>5</v>
      </c>
      <c r="W496" s="27">
        <v>192.5</v>
      </c>
      <c r="X496" s="27">
        <v>192.5</v>
      </c>
      <c r="Y496" s="27">
        <v>0</v>
      </c>
      <c r="Z496" s="29">
        <v>44.68</v>
      </c>
      <c r="AA496" s="139">
        <v>1.2</v>
      </c>
      <c r="AB496" s="151">
        <v>6.4568859828361247E-2</v>
      </c>
      <c r="AC496" s="136" t="s">
        <v>255</v>
      </c>
      <c r="AD496" s="136">
        <v>10.3</v>
      </c>
      <c r="AE496" s="136" t="s">
        <v>618</v>
      </c>
      <c r="AF496" s="136" t="s">
        <v>618</v>
      </c>
      <c r="AG496" s="136">
        <v>0</v>
      </c>
      <c r="AH496" s="136">
        <v>82.799999999999756</v>
      </c>
      <c r="AI496" s="136">
        <v>-9.6999999999999886</v>
      </c>
      <c r="AJ496" s="127">
        <v>206.6</v>
      </c>
      <c r="AK496" s="127">
        <v>208.7</v>
      </c>
      <c r="AL496" s="127">
        <v>203.1</v>
      </c>
      <c r="AM496" s="127">
        <v>203.5</v>
      </c>
      <c r="AN496" s="127">
        <v>207.92500000000001</v>
      </c>
      <c r="AO496" s="127">
        <v>1.5</v>
      </c>
      <c r="AP496" s="127" t="s">
        <v>618</v>
      </c>
      <c r="AQ496" s="14">
        <v>105.2</v>
      </c>
      <c r="AR496" s="127" t="s">
        <v>618</v>
      </c>
      <c r="AS496" s="14">
        <v>80.599999999998232</v>
      </c>
      <c r="AT496" s="1">
        <v>202.9</v>
      </c>
      <c r="AU496" s="1">
        <v>202.9</v>
      </c>
      <c r="AV496" s="1">
        <v>200.5</v>
      </c>
      <c r="AW496" s="1">
        <v>201.6</v>
      </c>
      <c r="AX496" s="1">
        <v>202.9</v>
      </c>
      <c r="AY496" s="1">
        <v>202.9</v>
      </c>
      <c r="AZ496" s="1">
        <v>200.5</v>
      </c>
      <c r="BA496" s="1">
        <v>200.9</v>
      </c>
      <c r="CC496" s="86">
        <v>202.3</v>
      </c>
      <c r="CD496" s="1">
        <v>204.6</v>
      </c>
      <c r="CE496" s="1">
        <v>1230</v>
      </c>
      <c r="CF496" s="1">
        <v>587</v>
      </c>
      <c r="CG496" s="1">
        <v>2.0954003407155026</v>
      </c>
      <c r="CH496">
        <v>117.913</v>
      </c>
      <c r="CI496">
        <v>16928</v>
      </c>
      <c r="CJ496" s="101">
        <v>-1</v>
      </c>
      <c r="CK496" s="101">
        <v>-1</v>
      </c>
      <c r="CL496" s="1">
        <v>4</v>
      </c>
      <c r="CM496" s="1">
        <v>30.599999999999937</v>
      </c>
      <c r="CN496" s="14" t="s">
        <v>618</v>
      </c>
      <c r="CO496" s="14">
        <v>71.600000000000165</v>
      </c>
    </row>
    <row r="497" spans="1:93">
      <c r="A497" s="1">
        <v>2015</v>
      </c>
      <c r="B497" s="1">
        <v>4</v>
      </c>
      <c r="C497" s="24">
        <v>42018</v>
      </c>
      <c r="D497" s="1">
        <v>198.9</v>
      </c>
      <c r="E497" s="1">
        <v>199.6</v>
      </c>
      <c r="F497" s="1">
        <v>194.3</v>
      </c>
      <c r="G497" s="1">
        <v>195.3</v>
      </c>
      <c r="H497" s="1">
        <v>48.53</v>
      </c>
      <c r="I497" s="1">
        <v>1</v>
      </c>
      <c r="N497" s="27">
        <v>5.2999999999999829</v>
      </c>
      <c r="O497" s="27">
        <v>205.6</v>
      </c>
      <c r="P497" s="27">
        <v>201.6</v>
      </c>
      <c r="Q497" s="27">
        <v>-1</v>
      </c>
      <c r="R497" s="27" t="s">
        <v>618</v>
      </c>
      <c r="S497" s="27" t="s">
        <v>618</v>
      </c>
      <c r="T497" s="27" t="s">
        <v>618</v>
      </c>
      <c r="U497" s="27" t="s">
        <v>618</v>
      </c>
      <c r="V497" s="158">
        <v>0</v>
      </c>
      <c r="W497" s="27">
        <v>192.5</v>
      </c>
      <c r="X497" s="27">
        <v>192.5</v>
      </c>
      <c r="Y497" s="27">
        <v>0</v>
      </c>
      <c r="Z497" s="29">
        <v>45.18</v>
      </c>
      <c r="AA497" s="139">
        <v>3.2</v>
      </c>
      <c r="AB497" s="151">
        <v>4.5871559633028358E-3</v>
      </c>
      <c r="AC497" s="136" t="s">
        <v>253</v>
      </c>
      <c r="AD497" s="136">
        <v>10.1</v>
      </c>
      <c r="AE497" s="136" t="s">
        <v>618</v>
      </c>
      <c r="AF497" s="136">
        <v>1.6000000000000227</v>
      </c>
      <c r="AG497" s="136">
        <v>1.6000000000000227</v>
      </c>
      <c r="AH497" s="136">
        <v>84.399999999999778</v>
      </c>
      <c r="AI497" s="136">
        <v>-8.0999999999999659</v>
      </c>
      <c r="AJ497" s="127">
        <v>202.9</v>
      </c>
      <c r="AK497" s="127">
        <v>202.9</v>
      </c>
      <c r="AL497" s="127">
        <v>196.8</v>
      </c>
      <c r="AM497" s="127">
        <v>198.5</v>
      </c>
      <c r="AN497" s="127">
        <v>204.375</v>
      </c>
      <c r="AO497" s="127">
        <v>3.5999999999999943</v>
      </c>
      <c r="AP497" s="127" t="s">
        <v>618</v>
      </c>
      <c r="AQ497" s="14">
        <v>105.2</v>
      </c>
      <c r="AR497" s="127">
        <v>0.40000000000000568</v>
      </c>
      <c r="AS497" s="14">
        <v>80.999999999998238</v>
      </c>
      <c r="AT497" s="1">
        <v>194.3</v>
      </c>
      <c r="AU497" s="1">
        <v>195.9</v>
      </c>
      <c r="AV497" s="1">
        <v>194.3</v>
      </c>
      <c r="AW497" s="1">
        <v>195.1</v>
      </c>
      <c r="AX497" s="1">
        <v>194.3</v>
      </c>
      <c r="AY497" s="1">
        <v>196</v>
      </c>
      <c r="AZ497" s="1">
        <v>194.3</v>
      </c>
      <c r="BA497" s="1">
        <v>196</v>
      </c>
      <c r="CC497" s="86">
        <v>194.5</v>
      </c>
      <c r="CD497" s="1">
        <v>198.8</v>
      </c>
      <c r="CE497" s="1">
        <v>836</v>
      </c>
      <c r="CF497" s="1">
        <v>503</v>
      </c>
      <c r="CG497" s="1">
        <v>1.662027833001988</v>
      </c>
      <c r="CH497">
        <v>117.366</v>
      </c>
      <c r="CI497">
        <v>16778</v>
      </c>
      <c r="CJ497" s="101">
        <v>-1</v>
      </c>
      <c r="CK497" s="101">
        <v>-1</v>
      </c>
      <c r="CL497" s="1">
        <v>-1.7999999999999829</v>
      </c>
      <c r="CM497" s="1">
        <v>28.8</v>
      </c>
      <c r="CN497" s="14" t="s">
        <v>618</v>
      </c>
      <c r="CO497" s="14">
        <v>71.600000000000165</v>
      </c>
    </row>
    <row r="498" spans="1:93">
      <c r="A498" s="1">
        <v>2015</v>
      </c>
      <c r="B498" s="1">
        <v>5</v>
      </c>
      <c r="C498" s="24">
        <v>42019</v>
      </c>
      <c r="D498" s="1">
        <v>196.1</v>
      </c>
      <c r="E498" s="1">
        <v>198.5</v>
      </c>
      <c r="F498" s="1">
        <v>195.3</v>
      </c>
      <c r="G498" s="1">
        <v>196.4</v>
      </c>
      <c r="H498" s="1">
        <v>46.22</v>
      </c>
      <c r="I498" s="1">
        <v>1</v>
      </c>
      <c r="N498" s="27">
        <v>3.1999999999999886</v>
      </c>
      <c r="O498" s="27">
        <v>200.6</v>
      </c>
      <c r="P498" s="27">
        <v>190</v>
      </c>
      <c r="Q498" s="27" t="s">
        <v>618</v>
      </c>
      <c r="R498" s="27" t="s">
        <v>618</v>
      </c>
      <c r="S498" s="27" t="s">
        <v>618</v>
      </c>
      <c r="T498" s="27" t="s">
        <v>618</v>
      </c>
      <c r="U498" s="27" t="s">
        <v>618</v>
      </c>
      <c r="V498" s="158">
        <v>0</v>
      </c>
      <c r="W498" s="27">
        <v>192.5</v>
      </c>
      <c r="X498" s="27">
        <v>192.5</v>
      </c>
      <c r="Y498" s="27">
        <v>0</v>
      </c>
      <c r="Z498" s="29">
        <v>47.84</v>
      </c>
      <c r="AA498" s="139">
        <v>1.9</v>
      </c>
      <c r="AB498" s="151">
        <v>5.5229397695151006E-2</v>
      </c>
      <c r="AC498" s="136" t="s">
        <v>253</v>
      </c>
      <c r="AD498" s="136">
        <v>9.6999999999999993</v>
      </c>
      <c r="AE498" s="136" t="s">
        <v>618</v>
      </c>
      <c r="AF498" s="136" t="s">
        <v>618</v>
      </c>
      <c r="AG498" s="136">
        <v>0</v>
      </c>
      <c r="AH498" s="136">
        <v>84.399999999999778</v>
      </c>
      <c r="AI498" s="136">
        <v>-8.0999999999999659</v>
      </c>
      <c r="AJ498" s="127">
        <v>194.3</v>
      </c>
      <c r="AK498" s="127">
        <v>198.5</v>
      </c>
      <c r="AL498" s="127">
        <v>194.3</v>
      </c>
      <c r="AM498" s="127">
        <v>197.7</v>
      </c>
      <c r="AN498" s="127">
        <v>201.8</v>
      </c>
      <c r="AO498" s="127">
        <v>0.30000000000001137</v>
      </c>
      <c r="AP498" s="127" t="s">
        <v>618</v>
      </c>
      <c r="AQ498" s="14">
        <v>105.2</v>
      </c>
      <c r="AR498" s="127" t="s">
        <v>618</v>
      </c>
      <c r="AS498" s="14">
        <v>80.999999999998238</v>
      </c>
      <c r="AT498" s="1">
        <v>196</v>
      </c>
      <c r="AU498" s="1">
        <v>196.4</v>
      </c>
      <c r="AV498" s="1">
        <v>195.3</v>
      </c>
      <c r="AW498" s="1">
        <v>195.8</v>
      </c>
      <c r="AX498" s="1">
        <v>196</v>
      </c>
      <c r="AY498" s="1">
        <v>196.4</v>
      </c>
      <c r="AZ498" s="1">
        <v>195</v>
      </c>
      <c r="BA498" s="1">
        <v>195.4</v>
      </c>
      <c r="CC498" s="86">
        <v>196</v>
      </c>
      <c r="CD498" s="1">
        <v>198.5</v>
      </c>
      <c r="CE498" s="1">
        <v>678</v>
      </c>
      <c r="CF498" s="1">
        <v>500</v>
      </c>
      <c r="CG498" s="1">
        <v>1.3560000000000001</v>
      </c>
      <c r="CH498">
        <v>116.206</v>
      </c>
      <c r="CI498">
        <v>16799</v>
      </c>
      <c r="CJ498" s="101">
        <v>-1</v>
      </c>
      <c r="CK498" s="101">
        <v>-1</v>
      </c>
      <c r="CL498" s="1">
        <v>0.69999999999998863</v>
      </c>
      <c r="CM498" s="1">
        <v>29.499999999999943</v>
      </c>
      <c r="CN498" s="14" t="s">
        <v>618</v>
      </c>
      <c r="CO498" s="14">
        <v>71.600000000000165</v>
      </c>
    </row>
    <row r="499" spans="1:93">
      <c r="A499" s="1">
        <v>2015</v>
      </c>
      <c r="B499" s="1">
        <v>6</v>
      </c>
      <c r="C499" s="24">
        <v>42020</v>
      </c>
      <c r="D499" s="1">
        <v>195.3</v>
      </c>
      <c r="E499" s="1">
        <v>195.9</v>
      </c>
      <c r="F499" s="1">
        <v>191.4</v>
      </c>
      <c r="G499" s="1">
        <v>193.4</v>
      </c>
      <c r="H499" s="1">
        <v>49.13</v>
      </c>
      <c r="I499" s="1">
        <v>0</v>
      </c>
      <c r="N499" s="27">
        <v>4.5</v>
      </c>
      <c r="O499" s="27">
        <v>199.6</v>
      </c>
      <c r="P499" s="27">
        <v>193.2</v>
      </c>
      <c r="Q499" s="27" t="s">
        <v>618</v>
      </c>
      <c r="R499" s="27" t="s">
        <v>618</v>
      </c>
      <c r="S499" s="27" t="s">
        <v>252</v>
      </c>
      <c r="T499" s="27" t="s">
        <v>618</v>
      </c>
      <c r="U499" s="27">
        <v>-0.59999999999999432</v>
      </c>
      <c r="V499" s="158">
        <v>-0.59999999999999432</v>
      </c>
      <c r="W499" s="27">
        <v>191.9</v>
      </c>
      <c r="X499" s="27">
        <v>192.5</v>
      </c>
      <c r="Y499" s="27">
        <v>-0.59999999999999432</v>
      </c>
      <c r="Z499" s="29">
        <v>47.14</v>
      </c>
      <c r="AA499" s="139">
        <v>2.7</v>
      </c>
      <c r="AB499" s="151">
        <v>4.7599423037296584E-2</v>
      </c>
      <c r="AC499" s="136" t="s">
        <v>255</v>
      </c>
      <c r="AD499" s="136">
        <v>9.8000000000000007</v>
      </c>
      <c r="AE499" s="136" t="s">
        <v>618</v>
      </c>
      <c r="AF499" s="136" t="s">
        <v>618</v>
      </c>
      <c r="AG499" s="136">
        <v>0</v>
      </c>
      <c r="AH499" s="136">
        <v>84.399999999999778</v>
      </c>
      <c r="AI499" s="136">
        <v>-8.0999999999999659</v>
      </c>
      <c r="AJ499" s="127">
        <v>196</v>
      </c>
      <c r="AK499" s="127">
        <v>196.4</v>
      </c>
      <c r="AL499" s="127">
        <v>194.6</v>
      </c>
      <c r="AM499" s="127">
        <v>194.6</v>
      </c>
      <c r="AN499" s="127">
        <v>198.57499999999999</v>
      </c>
      <c r="AO499" s="127">
        <v>1.9000000000000057</v>
      </c>
      <c r="AP499" s="127" t="s">
        <v>618</v>
      </c>
      <c r="AQ499" s="14">
        <v>105.2</v>
      </c>
      <c r="AR499" s="127">
        <v>0.49999999999997158</v>
      </c>
      <c r="AS499" s="14">
        <v>81.499999999998209</v>
      </c>
      <c r="AT499" s="1">
        <v>193</v>
      </c>
      <c r="AU499" s="1">
        <v>193.7</v>
      </c>
      <c r="AV499" s="1">
        <v>192.2</v>
      </c>
      <c r="AW499" s="1">
        <v>193.1</v>
      </c>
      <c r="AX499" s="1">
        <v>193</v>
      </c>
      <c r="AY499" s="1">
        <v>193.7</v>
      </c>
      <c r="AZ499" s="1">
        <v>192.2</v>
      </c>
      <c r="BA499" s="1">
        <v>192.7</v>
      </c>
      <c r="CC499" s="86">
        <v>192.7</v>
      </c>
      <c r="CD499" s="1">
        <v>195.1</v>
      </c>
      <c r="CE499" s="1">
        <v>748</v>
      </c>
      <c r="CF499" s="1">
        <v>664</v>
      </c>
      <c r="CG499" s="1">
        <v>1.1265060240963856</v>
      </c>
      <c r="CH499">
        <v>117.46599999999999</v>
      </c>
      <c r="CI499">
        <v>17068</v>
      </c>
      <c r="CJ499" s="101">
        <v>-1</v>
      </c>
      <c r="CK499" s="101">
        <v>-1</v>
      </c>
      <c r="CL499" s="1">
        <v>-0.80000000000001137</v>
      </c>
      <c r="CM499" s="1">
        <v>28.699999999999932</v>
      </c>
      <c r="CN499" s="14" t="s">
        <v>618</v>
      </c>
      <c r="CO499" s="14">
        <v>71.600000000000165</v>
      </c>
    </row>
    <row r="500" spans="1:93">
      <c r="A500" s="1">
        <v>2015</v>
      </c>
      <c r="B500" s="1">
        <v>2</v>
      </c>
      <c r="C500" s="24">
        <v>42023</v>
      </c>
      <c r="D500" s="1">
        <v>193.8</v>
      </c>
      <c r="E500" s="1">
        <v>197.5</v>
      </c>
      <c r="F500" s="1">
        <v>193.6</v>
      </c>
      <c r="G500" s="1">
        <v>193.9</v>
      </c>
      <c r="H500" s="1">
        <v>47.89</v>
      </c>
      <c r="I500" s="1">
        <v>0</v>
      </c>
      <c r="N500" s="27">
        <v>3.9000000000000057</v>
      </c>
      <c r="O500" s="27">
        <v>197.9</v>
      </c>
      <c r="P500" s="27">
        <v>188.9</v>
      </c>
      <c r="Q500" s="27" t="s">
        <v>618</v>
      </c>
      <c r="R500" s="27" t="s">
        <v>618</v>
      </c>
      <c r="S500" s="27" t="s">
        <v>618</v>
      </c>
      <c r="T500" s="27" t="s">
        <v>618</v>
      </c>
      <c r="U500" s="27" t="s">
        <v>618</v>
      </c>
      <c r="V500" s="158">
        <v>0</v>
      </c>
      <c r="W500" s="27">
        <v>191.9</v>
      </c>
      <c r="X500" s="27">
        <v>192.5</v>
      </c>
      <c r="Y500" s="27">
        <v>-0.59999999999999432</v>
      </c>
      <c r="Z500" s="29">
        <v>48.33</v>
      </c>
      <c r="AA500" s="139">
        <v>2.2999999999999998</v>
      </c>
      <c r="AB500" s="151">
        <v>6.2959757680657757E-2</v>
      </c>
      <c r="AC500" s="136" t="s">
        <v>253</v>
      </c>
      <c r="AD500" s="136">
        <v>9.6</v>
      </c>
      <c r="AE500" s="136" t="s">
        <v>618</v>
      </c>
      <c r="AF500" s="136" t="s">
        <v>618</v>
      </c>
      <c r="AG500" s="136">
        <v>0</v>
      </c>
      <c r="AH500" s="136">
        <v>84.399999999999778</v>
      </c>
      <c r="AI500" s="136">
        <v>-8.0999999999999659</v>
      </c>
      <c r="AJ500" s="127">
        <v>193</v>
      </c>
      <c r="AK500" s="127">
        <v>197.5</v>
      </c>
      <c r="AL500" s="127">
        <v>192.2</v>
      </c>
      <c r="AM500" s="127">
        <v>195.9</v>
      </c>
      <c r="AN500" s="127">
        <v>196.67500000000001</v>
      </c>
      <c r="AO500" s="127">
        <v>9.9999999999994316E-2</v>
      </c>
      <c r="AP500" s="127" t="s">
        <v>618</v>
      </c>
      <c r="AQ500" s="14">
        <v>105.2</v>
      </c>
      <c r="AR500" s="127" t="s">
        <v>618</v>
      </c>
      <c r="AS500" s="14">
        <v>81.499999999998209</v>
      </c>
      <c r="AT500" s="1">
        <v>194.8</v>
      </c>
      <c r="AU500" s="1">
        <v>195.1</v>
      </c>
      <c r="AV500" s="1">
        <v>193.9</v>
      </c>
      <c r="AW500" s="1">
        <v>193.9</v>
      </c>
      <c r="AX500" s="1">
        <v>194.8</v>
      </c>
      <c r="AY500" s="1">
        <v>195.1</v>
      </c>
      <c r="AZ500" s="1">
        <v>193.4</v>
      </c>
      <c r="BA500" s="1">
        <v>193.5</v>
      </c>
      <c r="CC500" s="86">
        <v>194.4</v>
      </c>
      <c r="CD500" s="1">
        <v>196</v>
      </c>
      <c r="CE500" s="1">
        <v>748</v>
      </c>
      <c r="CF500" s="1">
        <v>543</v>
      </c>
      <c r="CG500" s="1">
        <v>1.3775322283609577</v>
      </c>
      <c r="CH500">
        <v>117.65</v>
      </c>
      <c r="CI500">
        <v>17051</v>
      </c>
      <c r="CJ500" s="101">
        <v>-1</v>
      </c>
      <c r="CK500" s="101">
        <v>-1</v>
      </c>
      <c r="CL500" s="1">
        <v>1.4000000000000057</v>
      </c>
      <c r="CM500" s="1">
        <v>30.099999999999937</v>
      </c>
      <c r="CN500" s="14" t="s">
        <v>618</v>
      </c>
      <c r="CO500" s="14">
        <v>71.600000000000165</v>
      </c>
    </row>
    <row r="501" spans="1:93">
      <c r="A501" s="1">
        <v>2015</v>
      </c>
      <c r="B501" s="1">
        <v>3</v>
      </c>
      <c r="C501" s="24">
        <v>42024</v>
      </c>
      <c r="D501" s="1">
        <v>193.4</v>
      </c>
      <c r="E501" s="1">
        <v>196.4</v>
      </c>
      <c r="F501" s="1">
        <v>193.3</v>
      </c>
      <c r="G501" s="1">
        <v>195.6</v>
      </c>
      <c r="H501" s="1">
        <v>46.65</v>
      </c>
      <c r="I501" s="1">
        <v>0</v>
      </c>
      <c r="N501" s="27">
        <v>3.0999999999999943</v>
      </c>
      <c r="O501" s="27">
        <v>197.8</v>
      </c>
      <c r="P501" s="27">
        <v>190</v>
      </c>
      <c r="Q501" s="27" t="s">
        <v>618</v>
      </c>
      <c r="R501" s="27" t="s">
        <v>618</v>
      </c>
      <c r="S501" s="27" t="s">
        <v>618</v>
      </c>
      <c r="T501" s="27" t="s">
        <v>618</v>
      </c>
      <c r="U501" s="27" t="s">
        <v>618</v>
      </c>
      <c r="V501" s="158">
        <v>0</v>
      </c>
      <c r="W501" s="27">
        <v>191.9</v>
      </c>
      <c r="X501" s="27">
        <v>192.5</v>
      </c>
      <c r="Y501" s="27">
        <v>-0.59999999999999432</v>
      </c>
      <c r="Z501" s="29">
        <v>47.6</v>
      </c>
      <c r="AA501" s="139">
        <v>1.9</v>
      </c>
      <c r="AB501" s="151">
        <v>2.5239161408508126E-2</v>
      </c>
      <c r="AC501" s="136" t="s">
        <v>255</v>
      </c>
      <c r="AD501" s="136">
        <v>9.6</v>
      </c>
      <c r="AE501" s="136">
        <v>-2.1000000000000227</v>
      </c>
      <c r="AF501" s="136" t="s">
        <v>618</v>
      </c>
      <c r="AG501" s="136">
        <v>-2.1000000000000227</v>
      </c>
      <c r="AH501" s="136">
        <v>82.299999999999756</v>
      </c>
      <c r="AI501" s="136">
        <v>-10.199999999999999</v>
      </c>
      <c r="AJ501" s="127">
        <v>194.8</v>
      </c>
      <c r="AK501" s="127">
        <v>195.1</v>
      </c>
      <c r="AL501" s="127">
        <v>193.3</v>
      </c>
      <c r="AM501" s="127">
        <v>193.9</v>
      </c>
      <c r="AN501" s="127">
        <v>195.52500000000001</v>
      </c>
      <c r="AO501" s="127">
        <v>2.1999999999999886</v>
      </c>
      <c r="AP501" s="127">
        <v>-1.8</v>
      </c>
      <c r="AQ501" s="14">
        <v>103.4</v>
      </c>
      <c r="AR501" s="127" t="s">
        <v>618</v>
      </c>
      <c r="AS501" s="14">
        <v>81.499999999998209</v>
      </c>
      <c r="AT501" s="1">
        <v>195.2</v>
      </c>
      <c r="AU501" s="1">
        <v>195.3</v>
      </c>
      <c r="AV501" s="1">
        <v>194.5</v>
      </c>
      <c r="AW501" s="1">
        <v>194.5</v>
      </c>
      <c r="AX501" s="1">
        <v>195.2</v>
      </c>
      <c r="AY501" s="1">
        <v>195.3</v>
      </c>
      <c r="AZ501" s="1">
        <v>193.6</v>
      </c>
      <c r="BA501" s="1">
        <v>194.8</v>
      </c>
      <c r="CC501" s="86">
        <v>195</v>
      </c>
      <c r="CD501" s="1">
        <v>193.6</v>
      </c>
      <c r="CE501" s="1">
        <v>783</v>
      </c>
      <c r="CF501" s="1">
        <v>630</v>
      </c>
      <c r="CG501" s="1">
        <v>1.2428571428571429</v>
      </c>
      <c r="CH501">
        <v>118.818</v>
      </c>
      <c r="CI501">
        <v>17386</v>
      </c>
      <c r="CJ501" s="101">
        <v>-1</v>
      </c>
      <c r="CK501" s="101">
        <v>1</v>
      </c>
      <c r="CL501" s="1">
        <v>1.5999999999999943</v>
      </c>
      <c r="CM501" s="1">
        <v>31.699999999999932</v>
      </c>
      <c r="CN501" s="14" t="s">
        <v>618</v>
      </c>
      <c r="CO501" s="14">
        <v>71.600000000000165</v>
      </c>
    </row>
    <row r="502" spans="1:93">
      <c r="A502" s="1">
        <v>2015</v>
      </c>
      <c r="B502" s="1">
        <v>4</v>
      </c>
      <c r="C502" s="24">
        <v>42025</v>
      </c>
      <c r="D502" s="1">
        <v>193.6</v>
      </c>
      <c r="E502" s="1">
        <v>196.8</v>
      </c>
      <c r="F502" s="1">
        <v>190.9</v>
      </c>
      <c r="G502" s="1">
        <v>195.7</v>
      </c>
      <c r="H502" s="1">
        <v>47.36</v>
      </c>
      <c r="I502" s="1">
        <v>0</v>
      </c>
      <c r="N502" s="27">
        <v>5.9000000000000057</v>
      </c>
      <c r="O502" s="27">
        <v>198.7</v>
      </c>
      <c r="P502" s="27">
        <v>192.5</v>
      </c>
      <c r="Q502" s="27" t="s">
        <v>618</v>
      </c>
      <c r="R502" s="27" t="s">
        <v>618</v>
      </c>
      <c r="S502" s="27" t="s">
        <v>252</v>
      </c>
      <c r="T502" s="27" t="s">
        <v>618</v>
      </c>
      <c r="U502" s="27">
        <v>-5.8000000000000114</v>
      </c>
      <c r="V502" s="158">
        <v>-5.8000000000000114</v>
      </c>
      <c r="W502" s="27">
        <v>186.1</v>
      </c>
      <c r="X502" s="27">
        <v>192.5</v>
      </c>
      <c r="Y502" s="27">
        <v>-6.4000000000000057</v>
      </c>
      <c r="Z502" s="29">
        <v>46.93</v>
      </c>
      <c r="AA502" s="139">
        <v>3.5</v>
      </c>
      <c r="AB502" s="151">
        <v>2.5892670703696052E-2</v>
      </c>
      <c r="AC502" s="136" t="s">
        <v>255</v>
      </c>
      <c r="AD502" s="136">
        <v>9.6999999999999993</v>
      </c>
      <c r="AE502" s="136">
        <v>2.8000000000000114</v>
      </c>
      <c r="AF502" s="136" t="s">
        <v>618</v>
      </c>
      <c r="AG502" s="136">
        <v>2.8000000000000114</v>
      </c>
      <c r="AH502" s="136">
        <v>85.099999999999767</v>
      </c>
      <c r="AI502" s="136">
        <v>-7.3999999999999773</v>
      </c>
      <c r="AJ502" s="127">
        <v>195.2</v>
      </c>
      <c r="AK502" s="127">
        <v>195.3</v>
      </c>
      <c r="AL502" s="127">
        <v>190.9</v>
      </c>
      <c r="AM502" s="127">
        <v>191.9</v>
      </c>
      <c r="AN502" s="127">
        <v>194.07499999999999</v>
      </c>
      <c r="AO502" s="127">
        <v>2.0999999999999943</v>
      </c>
      <c r="AP502" s="127">
        <v>2.7</v>
      </c>
      <c r="AQ502" s="14">
        <v>106.1</v>
      </c>
      <c r="AR502" s="127" t="s">
        <v>618</v>
      </c>
      <c r="AS502" s="14">
        <v>81.499999999998209</v>
      </c>
      <c r="AT502" s="1">
        <v>195.9</v>
      </c>
      <c r="AU502" s="1">
        <v>196.1</v>
      </c>
      <c r="AV502" s="1">
        <v>195</v>
      </c>
      <c r="AW502" s="1">
        <v>196</v>
      </c>
      <c r="AX502" s="1">
        <v>195.9</v>
      </c>
      <c r="AY502" s="1">
        <v>197</v>
      </c>
      <c r="AZ502" s="1">
        <v>195</v>
      </c>
      <c r="BA502" s="1">
        <v>196.6</v>
      </c>
      <c r="CC502" s="86">
        <v>195.7</v>
      </c>
      <c r="CD502" s="1">
        <v>193.9</v>
      </c>
      <c r="CE502" s="1">
        <v>711</v>
      </c>
      <c r="CF502" s="1">
        <v>740</v>
      </c>
      <c r="CG502" s="1">
        <v>0.96081081081081077</v>
      </c>
      <c r="CH502">
        <v>117.898</v>
      </c>
      <c r="CI502">
        <v>17337</v>
      </c>
      <c r="CJ502" s="101">
        <v>-1</v>
      </c>
      <c r="CK502" s="101">
        <v>1</v>
      </c>
      <c r="CL502" s="1" t="s">
        <v>618</v>
      </c>
      <c r="CM502" s="1">
        <v>31.699999999999932</v>
      </c>
      <c r="CN502" s="14" t="s">
        <v>618</v>
      </c>
      <c r="CO502" s="14">
        <v>71.600000000000165</v>
      </c>
    </row>
    <row r="503" spans="1:93">
      <c r="A503" s="1">
        <v>2015</v>
      </c>
      <c r="B503" s="1">
        <v>5</v>
      </c>
      <c r="C503" s="24">
        <v>42026</v>
      </c>
      <c r="D503" s="1">
        <v>198.3</v>
      </c>
      <c r="E503" s="1">
        <v>201.9</v>
      </c>
      <c r="F503" s="1">
        <v>198.2</v>
      </c>
      <c r="G503" s="1">
        <v>201.8</v>
      </c>
      <c r="H503" s="1">
        <v>46.52</v>
      </c>
      <c r="I503" s="1">
        <v>0</v>
      </c>
      <c r="N503" s="27">
        <v>3.7000000000000171</v>
      </c>
      <c r="O503" s="27">
        <v>201.6</v>
      </c>
      <c r="P503" s="27">
        <v>189.8</v>
      </c>
      <c r="Q503" s="27" t="s">
        <v>618</v>
      </c>
      <c r="R503" s="27" t="s">
        <v>254</v>
      </c>
      <c r="S503" s="27" t="s">
        <v>618</v>
      </c>
      <c r="T503" s="27">
        <v>-0.59999999999999432</v>
      </c>
      <c r="U503" s="27" t="s">
        <v>618</v>
      </c>
      <c r="V503" s="158">
        <v>-0.59999999999999432</v>
      </c>
      <c r="W503" s="27">
        <v>185.5</v>
      </c>
      <c r="X503" s="27">
        <v>192.5</v>
      </c>
      <c r="Y503" s="27">
        <v>-7</v>
      </c>
      <c r="Z503" s="29">
        <v>47.17</v>
      </c>
      <c r="AA503" s="139">
        <v>2.2000000000000002</v>
      </c>
      <c r="AB503" s="151">
        <v>1.5219721329046143E-2</v>
      </c>
      <c r="AC503" s="136" t="s">
        <v>253</v>
      </c>
      <c r="AD503" s="136">
        <v>9.6999999999999993</v>
      </c>
      <c r="AE503" s="136" t="s">
        <v>618</v>
      </c>
      <c r="AF503" s="136" t="s">
        <v>618</v>
      </c>
      <c r="AG503" s="136">
        <v>0</v>
      </c>
      <c r="AH503" s="136">
        <v>85.099999999999767</v>
      </c>
      <c r="AI503" s="136">
        <v>-7.3999999999999773</v>
      </c>
      <c r="AJ503" s="127">
        <v>195.9</v>
      </c>
      <c r="AK503" s="127">
        <v>199.8</v>
      </c>
      <c r="AL503" s="127">
        <v>195</v>
      </c>
      <c r="AM503" s="127">
        <v>198.8</v>
      </c>
      <c r="AN503" s="127">
        <v>195.125</v>
      </c>
      <c r="AO503" s="127">
        <v>3.5</v>
      </c>
      <c r="AP503" s="127">
        <v>0.89999999999998859</v>
      </c>
      <c r="AQ503" s="14">
        <v>107</v>
      </c>
      <c r="AR503" s="127" t="s">
        <v>618</v>
      </c>
      <c r="AS503" s="14">
        <v>81.499999999998209</v>
      </c>
      <c r="AT503" s="1">
        <v>199.5</v>
      </c>
      <c r="AU503" s="1">
        <v>199.5</v>
      </c>
      <c r="AV503" s="1">
        <v>198.8</v>
      </c>
      <c r="AW503" s="1">
        <v>198.9</v>
      </c>
      <c r="AX503" s="1">
        <v>199.5</v>
      </c>
      <c r="AY503" s="1">
        <v>200</v>
      </c>
      <c r="AZ503" s="1">
        <v>198.8</v>
      </c>
      <c r="BA503" s="1">
        <v>199</v>
      </c>
      <c r="CC503" s="86">
        <v>199.3</v>
      </c>
      <c r="CD503" s="1">
        <v>199.1</v>
      </c>
      <c r="CE503" s="1">
        <v>718</v>
      </c>
      <c r="CF503" s="1">
        <v>578</v>
      </c>
      <c r="CG503" s="1">
        <v>1.2422145328719723</v>
      </c>
      <c r="CH503">
        <v>118.462</v>
      </c>
      <c r="CI503">
        <v>17554</v>
      </c>
      <c r="CJ503" s="101">
        <v>-1</v>
      </c>
      <c r="CK503" s="101">
        <v>1</v>
      </c>
      <c r="CL503" s="1" t="s">
        <v>618</v>
      </c>
      <c r="CM503" s="1">
        <v>31.699999999999932</v>
      </c>
      <c r="CN503" s="14" t="s">
        <v>618</v>
      </c>
      <c r="CO503" s="14">
        <v>71.600000000000165</v>
      </c>
    </row>
    <row r="504" spans="1:93">
      <c r="A504" s="1">
        <v>2015</v>
      </c>
      <c r="B504" s="1">
        <v>6</v>
      </c>
      <c r="C504" s="24">
        <v>42027</v>
      </c>
      <c r="D504" s="1">
        <v>201</v>
      </c>
      <c r="E504" s="1">
        <v>201.4</v>
      </c>
      <c r="F504" s="1">
        <v>197.3</v>
      </c>
      <c r="G504" s="1">
        <v>198.7</v>
      </c>
      <c r="H504" s="1">
        <v>45.59</v>
      </c>
      <c r="I504" s="1">
        <v>0</v>
      </c>
      <c r="N504" s="27">
        <v>4.0999999999999943</v>
      </c>
      <c r="O504" s="27">
        <v>205.5</v>
      </c>
      <c r="P504" s="27">
        <v>198.1</v>
      </c>
      <c r="Q504" s="27" t="s">
        <v>618</v>
      </c>
      <c r="R504" s="27" t="s">
        <v>618</v>
      </c>
      <c r="S504" s="27" t="s">
        <v>252</v>
      </c>
      <c r="T504" s="27" t="s">
        <v>618</v>
      </c>
      <c r="U504" s="27">
        <v>-1.5</v>
      </c>
      <c r="V504" s="158">
        <v>-1.5</v>
      </c>
      <c r="W504" s="27">
        <v>184</v>
      </c>
      <c r="X504" s="27">
        <v>192.5</v>
      </c>
      <c r="Y504" s="27">
        <v>-8.5</v>
      </c>
      <c r="Z504" s="29">
        <v>47.15</v>
      </c>
      <c r="AA504" s="139">
        <v>2.5</v>
      </c>
      <c r="AB504" s="151">
        <v>1.7736486486486402E-2</v>
      </c>
      <c r="AC504" s="136" t="s">
        <v>255</v>
      </c>
      <c r="AD504" s="136">
        <v>10</v>
      </c>
      <c r="AE504" s="136" t="s">
        <v>618</v>
      </c>
      <c r="AF504" s="136" t="s">
        <v>618</v>
      </c>
      <c r="AG504" s="136">
        <v>0</v>
      </c>
      <c r="AH504" s="136">
        <v>85.099999999999767</v>
      </c>
      <c r="AI504" s="136">
        <v>-7.3999999999999773</v>
      </c>
      <c r="AJ504" s="127">
        <v>199.5</v>
      </c>
      <c r="AK504" s="127">
        <v>201.4</v>
      </c>
      <c r="AL504" s="127">
        <v>198.8</v>
      </c>
      <c r="AM504" s="127">
        <v>199.9</v>
      </c>
      <c r="AN504" s="127">
        <v>196.125</v>
      </c>
      <c r="AO504" s="127">
        <v>2.3000000000000114</v>
      </c>
      <c r="AP504" s="127" t="s">
        <v>618</v>
      </c>
      <c r="AQ504" s="14">
        <v>107</v>
      </c>
      <c r="AR504" s="127" t="s">
        <v>618</v>
      </c>
      <c r="AS504" s="14">
        <v>81.499999999998209</v>
      </c>
      <c r="AT504" s="1">
        <v>199.3</v>
      </c>
      <c r="AU504" s="1">
        <v>199.6</v>
      </c>
      <c r="AV504" s="1">
        <v>198.9</v>
      </c>
      <c r="AW504" s="1">
        <v>199.6</v>
      </c>
      <c r="AX504" s="1">
        <v>199.3</v>
      </c>
      <c r="AY504" s="1">
        <v>201.6</v>
      </c>
      <c r="AZ504" s="1">
        <v>198.9</v>
      </c>
      <c r="BA504" s="1">
        <v>201.6</v>
      </c>
      <c r="CC504" s="86">
        <v>199</v>
      </c>
      <c r="CD504" s="1">
        <v>200.6</v>
      </c>
      <c r="CE504" s="1">
        <v>1176</v>
      </c>
      <c r="CF504" s="1">
        <v>675</v>
      </c>
      <c r="CG504" s="1">
        <v>1.7422222222222221</v>
      </c>
      <c r="CH504">
        <v>117.506</v>
      </c>
      <c r="CI504">
        <v>17403</v>
      </c>
      <c r="CJ504" s="101">
        <v>-1</v>
      </c>
      <c r="CK504" s="101">
        <v>1</v>
      </c>
      <c r="CL504" s="1" t="s">
        <v>618</v>
      </c>
      <c r="CM504" s="1">
        <v>31.699999999999932</v>
      </c>
      <c r="CN504" s="14" t="s">
        <v>618</v>
      </c>
      <c r="CO504" s="14">
        <v>71.600000000000165</v>
      </c>
    </row>
    <row r="505" spans="1:93">
      <c r="A505" s="1">
        <v>2015</v>
      </c>
      <c r="B505" s="1">
        <v>2</v>
      </c>
      <c r="C505" s="24">
        <v>42030</v>
      </c>
      <c r="D505" s="1">
        <v>199.6</v>
      </c>
      <c r="E505" s="1">
        <v>201</v>
      </c>
      <c r="F505" s="1">
        <v>196.1</v>
      </c>
      <c r="G505" s="1">
        <v>196.7</v>
      </c>
      <c r="H505" s="1">
        <v>45.12</v>
      </c>
      <c r="I505" s="1">
        <v>0</v>
      </c>
      <c r="N505" s="27">
        <v>4.9000000000000057</v>
      </c>
      <c r="O505" s="27">
        <v>202.8</v>
      </c>
      <c r="P505" s="27">
        <v>194.6</v>
      </c>
      <c r="Q505" s="27" t="s">
        <v>618</v>
      </c>
      <c r="R505" s="27" t="s">
        <v>618</v>
      </c>
      <c r="S505" s="27" t="s">
        <v>618</v>
      </c>
      <c r="T505" s="27" t="s">
        <v>618</v>
      </c>
      <c r="U505" s="27" t="s">
        <v>618</v>
      </c>
      <c r="V505" s="158">
        <v>0</v>
      </c>
      <c r="W505" s="27">
        <v>184</v>
      </c>
      <c r="X505" s="27">
        <v>192.5</v>
      </c>
      <c r="Y505" s="27">
        <v>-8.5</v>
      </c>
      <c r="Z505" s="29">
        <v>45.15</v>
      </c>
      <c r="AA505" s="139">
        <v>2.9</v>
      </c>
      <c r="AB505" s="151">
        <v>1.9991401547721388E-2</v>
      </c>
      <c r="AC505" s="136" t="s">
        <v>255</v>
      </c>
      <c r="AD505" s="136">
        <v>9.9</v>
      </c>
      <c r="AE505" s="136" t="s">
        <v>618</v>
      </c>
      <c r="AF505" s="136" t="s">
        <v>618</v>
      </c>
      <c r="AG505" s="136">
        <v>0</v>
      </c>
      <c r="AH505" s="136">
        <v>85.099999999999767</v>
      </c>
      <c r="AI505" s="136">
        <v>-7.3999999999999773</v>
      </c>
      <c r="AJ505" s="127">
        <v>199.3</v>
      </c>
      <c r="AK505" s="127">
        <v>201.6</v>
      </c>
      <c r="AL505" s="127">
        <v>198.9</v>
      </c>
      <c r="AM505" s="127">
        <v>200.5</v>
      </c>
      <c r="AN505" s="127">
        <v>197.77500000000001</v>
      </c>
      <c r="AO505" s="127">
        <v>2.9000000000000057</v>
      </c>
      <c r="AP505" s="127" t="s">
        <v>618</v>
      </c>
      <c r="AQ505" s="14">
        <v>107</v>
      </c>
      <c r="AR505" s="127" t="s">
        <v>618</v>
      </c>
      <c r="AS505" s="14">
        <v>81.499999999998209</v>
      </c>
      <c r="AT505" s="1">
        <v>197.5</v>
      </c>
      <c r="AU505" s="1">
        <v>199</v>
      </c>
      <c r="AV505" s="1">
        <v>197.5</v>
      </c>
      <c r="AW505" s="1">
        <v>199</v>
      </c>
      <c r="AX505" s="1">
        <v>197.5</v>
      </c>
      <c r="AY505" s="1">
        <v>199.7</v>
      </c>
      <c r="AZ505" s="1">
        <v>197.5</v>
      </c>
      <c r="BA505" s="1">
        <v>199.1</v>
      </c>
      <c r="CC505" s="86">
        <v>197.7</v>
      </c>
      <c r="CD505" s="1">
        <v>199.6</v>
      </c>
      <c r="CE505" s="1">
        <v>585</v>
      </c>
      <c r="CF505" s="1">
        <v>582</v>
      </c>
      <c r="CG505" s="1">
        <v>1.0051546391752577</v>
      </c>
      <c r="CH505">
        <v>118.49</v>
      </c>
      <c r="CI505">
        <v>17665</v>
      </c>
      <c r="CJ505" s="101">
        <v>-1</v>
      </c>
      <c r="CK505" s="101">
        <v>1</v>
      </c>
      <c r="CL505" s="1" t="s">
        <v>618</v>
      </c>
      <c r="CM505" s="1">
        <v>31.699999999999932</v>
      </c>
      <c r="CN505" s="14" t="s">
        <v>618</v>
      </c>
      <c r="CO505" s="14">
        <v>71.600000000000165</v>
      </c>
    </row>
    <row r="506" spans="1:93">
      <c r="A506" s="1">
        <v>2015</v>
      </c>
      <c r="B506" s="1">
        <v>3</v>
      </c>
      <c r="C506" s="24">
        <v>42031</v>
      </c>
      <c r="D506" s="1">
        <v>200</v>
      </c>
      <c r="E506" s="1">
        <v>202.2</v>
      </c>
      <c r="F506" s="1">
        <v>198.8</v>
      </c>
      <c r="G506" s="1">
        <v>201.1</v>
      </c>
      <c r="H506" s="1">
        <v>45.7</v>
      </c>
      <c r="I506" s="1">
        <v>0</v>
      </c>
      <c r="N506" s="27">
        <v>3.3999999999999773</v>
      </c>
      <c r="O506" s="27">
        <v>201.6</v>
      </c>
      <c r="P506" s="27">
        <v>191.8</v>
      </c>
      <c r="Q506" s="27" t="s">
        <v>618</v>
      </c>
      <c r="R506" s="27" t="s">
        <v>254</v>
      </c>
      <c r="S506" s="27" t="s">
        <v>618</v>
      </c>
      <c r="T506" s="27">
        <v>-9.9999999999994316E-2</v>
      </c>
      <c r="U506" s="27" t="s">
        <v>618</v>
      </c>
      <c r="V506" s="158">
        <v>-9.9999999999994316E-2</v>
      </c>
      <c r="W506" s="27">
        <v>183.9</v>
      </c>
      <c r="X506" s="27">
        <v>192.5</v>
      </c>
      <c r="Y506" s="27">
        <v>-8.5999999999999943</v>
      </c>
      <c r="Z506" s="29">
        <v>44.92</v>
      </c>
      <c r="AA506" s="139">
        <v>2</v>
      </c>
      <c r="AB506" s="151">
        <v>1.0309278350515649E-2</v>
      </c>
      <c r="AC506" s="136" t="s">
        <v>255</v>
      </c>
      <c r="AD506" s="136">
        <v>9.8000000000000007</v>
      </c>
      <c r="AE506" s="136" t="s">
        <v>618</v>
      </c>
      <c r="AF506" s="136" t="s">
        <v>618</v>
      </c>
      <c r="AG506" s="136">
        <v>0</v>
      </c>
      <c r="AH506" s="136">
        <v>85.099999999999767</v>
      </c>
      <c r="AI506" s="136">
        <v>-7.3999999999999773</v>
      </c>
      <c r="AJ506" s="127">
        <v>197.5</v>
      </c>
      <c r="AK506" s="127">
        <v>201.3</v>
      </c>
      <c r="AL506" s="127">
        <v>197.5</v>
      </c>
      <c r="AM506" s="127">
        <v>200.8</v>
      </c>
      <c r="AN506" s="127">
        <v>200</v>
      </c>
      <c r="AO506" s="127">
        <v>1.0999999999999943</v>
      </c>
      <c r="AP506" s="127">
        <v>-0.10000000000001136</v>
      </c>
      <c r="AQ506" s="14">
        <v>106.9</v>
      </c>
      <c r="AR506" s="127" t="s">
        <v>618</v>
      </c>
      <c r="AS506" s="14">
        <v>81.499999999998209</v>
      </c>
      <c r="AT506" s="1">
        <v>201.5</v>
      </c>
      <c r="AU506" s="1">
        <v>201.5</v>
      </c>
      <c r="AV506" s="1">
        <v>200.7</v>
      </c>
      <c r="AW506" s="1">
        <v>200.7</v>
      </c>
      <c r="AX506" s="1">
        <v>201.5</v>
      </c>
      <c r="AY506" s="1">
        <v>201.6</v>
      </c>
      <c r="AZ506" s="1">
        <v>200.7</v>
      </c>
      <c r="BA506" s="1">
        <v>201</v>
      </c>
      <c r="CC506" s="86">
        <v>201.1</v>
      </c>
      <c r="CD506" s="1">
        <v>199.5</v>
      </c>
      <c r="CE506" s="1">
        <v>664</v>
      </c>
      <c r="CF506" s="1">
        <v>517</v>
      </c>
      <c r="CG506" s="1">
        <v>1.2843326885880078</v>
      </c>
      <c r="CH506">
        <v>117.898</v>
      </c>
      <c r="CI506">
        <v>17630</v>
      </c>
      <c r="CJ506" s="101">
        <v>-1</v>
      </c>
      <c r="CK506" s="101">
        <v>1</v>
      </c>
      <c r="CL506" s="1" t="s">
        <v>618</v>
      </c>
      <c r="CM506" s="1">
        <v>31.699999999999932</v>
      </c>
      <c r="CN506" s="14" t="s">
        <v>618</v>
      </c>
      <c r="CO506" s="14">
        <v>71.600000000000165</v>
      </c>
    </row>
    <row r="507" spans="1:93">
      <c r="A507" s="1">
        <v>2015</v>
      </c>
      <c r="B507" s="1">
        <v>4</v>
      </c>
      <c r="C507" s="24">
        <v>42032</v>
      </c>
      <c r="D507" s="1">
        <v>201.5</v>
      </c>
      <c r="E507" s="1">
        <v>203.9</v>
      </c>
      <c r="F507" s="1">
        <v>199.6</v>
      </c>
      <c r="G507" s="1">
        <v>202.1</v>
      </c>
      <c r="H507" s="1">
        <v>44.34</v>
      </c>
      <c r="I507" s="1">
        <v>0</v>
      </c>
      <c r="N507" s="27">
        <v>4.3000000000000114</v>
      </c>
      <c r="O507" s="27">
        <v>204.5</v>
      </c>
      <c r="P507" s="27">
        <v>197.7</v>
      </c>
      <c r="Q507" s="27" t="s">
        <v>618</v>
      </c>
      <c r="R507" s="27" t="s">
        <v>618</v>
      </c>
      <c r="S507" s="27" t="s">
        <v>618</v>
      </c>
      <c r="T507" s="27" t="s">
        <v>618</v>
      </c>
      <c r="U507" s="27" t="s">
        <v>618</v>
      </c>
      <c r="V507" s="158">
        <v>0</v>
      </c>
      <c r="W507" s="27">
        <v>183.9</v>
      </c>
      <c r="X507" s="27">
        <v>192.5</v>
      </c>
      <c r="Y507" s="27">
        <v>-8.5999999999999943</v>
      </c>
      <c r="Z507" s="29">
        <v>45.47</v>
      </c>
      <c r="AA507" s="139">
        <v>2.6</v>
      </c>
      <c r="AB507" s="151">
        <v>1.2854609929078054E-2</v>
      </c>
      <c r="AC507" s="136" t="s">
        <v>253</v>
      </c>
      <c r="AD507" s="136">
        <v>10</v>
      </c>
      <c r="AE507" s="136" t="s">
        <v>618</v>
      </c>
      <c r="AF507" s="136" t="s">
        <v>618</v>
      </c>
      <c r="AG507" s="136">
        <v>0</v>
      </c>
      <c r="AH507" s="136">
        <v>85.099999999999767</v>
      </c>
      <c r="AI507" s="136">
        <v>-7.3999999999999773</v>
      </c>
      <c r="AJ507" s="127">
        <v>201.5</v>
      </c>
      <c r="AK507" s="127">
        <v>201.6</v>
      </c>
      <c r="AL507" s="127">
        <v>199.6</v>
      </c>
      <c r="AM507" s="127">
        <v>200.3</v>
      </c>
      <c r="AN507" s="127">
        <v>200.375</v>
      </c>
      <c r="AO507" s="127">
        <v>0.59999999999999432</v>
      </c>
      <c r="AP507" s="127">
        <v>-1.8999999999999944</v>
      </c>
      <c r="AQ507" s="14">
        <v>105</v>
      </c>
      <c r="AR507" s="127" t="s">
        <v>618</v>
      </c>
      <c r="AS507" s="14">
        <v>81.499999999998209</v>
      </c>
      <c r="AT507" s="1">
        <v>202.2</v>
      </c>
      <c r="AU507" s="1">
        <v>202.8</v>
      </c>
      <c r="AV507" s="1">
        <v>202.1</v>
      </c>
      <c r="AW507" s="1">
        <v>202.7</v>
      </c>
      <c r="AX507" s="1">
        <v>202.2</v>
      </c>
      <c r="AY507" s="1">
        <v>202.8</v>
      </c>
      <c r="AZ507" s="1">
        <v>201.1</v>
      </c>
      <c r="BA507" s="1">
        <v>202</v>
      </c>
      <c r="CC507" s="86">
        <v>202</v>
      </c>
      <c r="CD507" s="1">
        <v>200.5</v>
      </c>
      <c r="CE507" s="1">
        <v>654</v>
      </c>
      <c r="CF507" s="1">
        <v>504</v>
      </c>
      <c r="CG507" s="1">
        <v>1.2976190476190477</v>
      </c>
      <c r="CH507">
        <v>117.504</v>
      </c>
      <c r="CI507">
        <v>17519</v>
      </c>
      <c r="CJ507" s="101">
        <v>-1</v>
      </c>
      <c r="CK507" s="101">
        <v>1</v>
      </c>
      <c r="CL507" s="1" t="s">
        <v>618</v>
      </c>
      <c r="CM507" s="1">
        <v>31.699999999999932</v>
      </c>
      <c r="CN507" s="14" t="s">
        <v>618</v>
      </c>
      <c r="CO507" s="14">
        <v>71.600000000000165</v>
      </c>
    </row>
    <row r="508" spans="1:93">
      <c r="A508" s="1">
        <v>2015</v>
      </c>
      <c r="B508" s="1">
        <v>5</v>
      </c>
      <c r="C508" s="24">
        <v>42033</v>
      </c>
      <c r="D508" s="1">
        <v>200</v>
      </c>
      <c r="E508" s="1">
        <v>200.7</v>
      </c>
      <c r="F508" s="1">
        <v>198.1</v>
      </c>
      <c r="G508" s="1">
        <v>199.1</v>
      </c>
      <c r="H508" s="1">
        <v>44.52</v>
      </c>
      <c r="I508" s="1">
        <v>0</v>
      </c>
      <c r="N508" s="27">
        <v>2.5999999999999943</v>
      </c>
      <c r="O508" s="27">
        <v>206.4</v>
      </c>
      <c r="P508" s="27">
        <v>197.8</v>
      </c>
      <c r="Q508" s="27" t="s">
        <v>618</v>
      </c>
      <c r="R508" s="27" t="s">
        <v>618</v>
      </c>
      <c r="S508" s="27" t="s">
        <v>618</v>
      </c>
      <c r="T508" s="27" t="s">
        <v>618</v>
      </c>
      <c r="U508" s="27" t="s">
        <v>618</v>
      </c>
      <c r="V508" s="158">
        <v>0</v>
      </c>
      <c r="W508" s="27">
        <v>183.9</v>
      </c>
      <c r="X508" s="27">
        <v>192.5</v>
      </c>
      <c r="Y508" s="27">
        <v>-8.5999999999999943</v>
      </c>
      <c r="Z508" s="29">
        <v>44.27</v>
      </c>
      <c r="AA508" s="139">
        <v>1.6</v>
      </c>
      <c r="AB508" s="151">
        <v>2.9759299781181636E-2</v>
      </c>
      <c r="AC508" s="136" t="s">
        <v>255</v>
      </c>
      <c r="AD508" s="136">
        <v>10.1</v>
      </c>
      <c r="AE508" s="136" t="s">
        <v>618</v>
      </c>
      <c r="AF508" s="136" t="s">
        <v>618</v>
      </c>
      <c r="AG508" s="136">
        <v>0</v>
      </c>
      <c r="AH508" s="136">
        <v>85.099999999999767</v>
      </c>
      <c r="AI508" s="136">
        <v>-7.3999999999999773</v>
      </c>
      <c r="AJ508" s="127">
        <v>202.2</v>
      </c>
      <c r="AK508" s="127">
        <v>202.8</v>
      </c>
      <c r="AL508" s="127">
        <v>198.1</v>
      </c>
      <c r="AM508" s="127">
        <v>198.9</v>
      </c>
      <c r="AN508" s="127">
        <v>200.125</v>
      </c>
      <c r="AO508" s="127">
        <v>0.90000000000000568</v>
      </c>
      <c r="AP508" s="127" t="s">
        <v>618</v>
      </c>
      <c r="AQ508" s="14">
        <v>105</v>
      </c>
      <c r="AR508" s="127" t="s">
        <v>618</v>
      </c>
      <c r="AS508" s="14">
        <v>81.499999999998209</v>
      </c>
      <c r="AT508" s="1">
        <v>198.6</v>
      </c>
      <c r="AU508" s="1">
        <v>199.2</v>
      </c>
      <c r="AV508" s="1">
        <v>198.2</v>
      </c>
      <c r="AW508" s="1">
        <v>199</v>
      </c>
      <c r="AX508" s="1">
        <v>198.6</v>
      </c>
      <c r="AY508" s="1">
        <v>199.2</v>
      </c>
      <c r="AZ508" s="1">
        <v>198.2</v>
      </c>
      <c r="BA508" s="1">
        <v>198.8</v>
      </c>
      <c r="CC508" s="86">
        <v>198.9</v>
      </c>
      <c r="CD508" s="1">
        <v>198.6</v>
      </c>
      <c r="CE508" s="1">
        <v>770</v>
      </c>
      <c r="CF508" s="1">
        <v>812</v>
      </c>
      <c r="CG508" s="1">
        <v>0.94827586206896552</v>
      </c>
      <c r="CH508">
        <v>118.34099999999999</v>
      </c>
      <c r="CI508">
        <v>17828</v>
      </c>
      <c r="CJ508" s="101">
        <v>-1</v>
      </c>
      <c r="CK508" s="101">
        <v>1</v>
      </c>
      <c r="CL508" s="1" t="s">
        <v>618</v>
      </c>
      <c r="CM508" s="1">
        <v>31.699999999999932</v>
      </c>
      <c r="CN508" s="14" t="s">
        <v>618</v>
      </c>
      <c r="CO508" s="14">
        <v>71.600000000000165</v>
      </c>
    </row>
    <row r="509" spans="1:93">
      <c r="A509" s="1">
        <v>2015</v>
      </c>
      <c r="B509" s="1">
        <v>6</v>
      </c>
      <c r="C509" s="24">
        <v>42034</v>
      </c>
      <c r="D509" s="1">
        <v>200</v>
      </c>
      <c r="E509" s="1">
        <v>201.9</v>
      </c>
      <c r="F509" s="1">
        <v>195.6</v>
      </c>
      <c r="G509" s="1">
        <v>195.9</v>
      </c>
      <c r="H509" s="1">
        <v>48.24</v>
      </c>
      <c r="I509" s="1">
        <v>0</v>
      </c>
      <c r="N509" s="27">
        <v>6.3000000000000114</v>
      </c>
      <c r="O509" s="27">
        <v>201.7</v>
      </c>
      <c r="P509" s="27">
        <v>196.5</v>
      </c>
      <c r="Q509" s="27" t="s">
        <v>618</v>
      </c>
      <c r="R509" s="27" t="s">
        <v>254</v>
      </c>
      <c r="S509" s="27" t="s">
        <v>252</v>
      </c>
      <c r="T509" s="27">
        <v>-5.1999999999999886</v>
      </c>
      <c r="U509" s="27">
        <v>0</v>
      </c>
      <c r="V509" s="158">
        <v>-5.1999999999999886</v>
      </c>
      <c r="W509" s="27">
        <v>178.7</v>
      </c>
      <c r="X509" s="27">
        <v>192.5</v>
      </c>
      <c r="Y509" s="27">
        <v>-13.8</v>
      </c>
      <c r="Z509" s="29">
        <v>44.52</v>
      </c>
      <c r="AA509" s="139">
        <v>3.8</v>
      </c>
      <c r="AB509" s="151">
        <v>4.0595399188092518E-3</v>
      </c>
      <c r="AC509" s="136" t="s">
        <v>253</v>
      </c>
      <c r="AD509" s="136">
        <v>9.9</v>
      </c>
      <c r="AE509" s="136" t="s">
        <v>618</v>
      </c>
      <c r="AF509" s="136">
        <v>1.9000000000000057</v>
      </c>
      <c r="AG509" s="136">
        <v>1.9000000000000057</v>
      </c>
      <c r="AH509" s="136">
        <v>86.999999999999773</v>
      </c>
      <c r="AI509" s="136">
        <v>-5.4999999999999716</v>
      </c>
      <c r="AJ509" s="127">
        <v>198.6</v>
      </c>
      <c r="AK509" s="127">
        <v>200.7</v>
      </c>
      <c r="AL509" s="127">
        <v>198.2</v>
      </c>
      <c r="AM509" s="127">
        <v>199.7</v>
      </c>
      <c r="AN509" s="127">
        <v>199.92500000000001</v>
      </c>
      <c r="AO509" s="127">
        <v>4.0999999999999943</v>
      </c>
      <c r="AP509" s="127">
        <v>-4.4999999999999885</v>
      </c>
      <c r="AQ509" s="14">
        <v>100.5</v>
      </c>
      <c r="AR509" s="127">
        <v>1.3999999999999773</v>
      </c>
      <c r="AS509" s="14">
        <v>82.899999999998187</v>
      </c>
      <c r="AT509" s="1">
        <v>195.6</v>
      </c>
      <c r="AU509" s="1">
        <v>195.8</v>
      </c>
      <c r="AV509" s="1">
        <v>194.8</v>
      </c>
      <c r="AW509" s="1">
        <v>195.8</v>
      </c>
      <c r="AX509" s="1">
        <v>195.6</v>
      </c>
      <c r="AY509" s="1">
        <v>196.7</v>
      </c>
      <c r="AZ509" s="1">
        <v>194.8</v>
      </c>
      <c r="BA509" s="1">
        <v>196.6</v>
      </c>
      <c r="CC509" s="86">
        <v>195.3</v>
      </c>
      <c r="CD509" s="1">
        <v>199.8</v>
      </c>
      <c r="CE509" s="1">
        <v>921</v>
      </c>
      <c r="CF509" s="1">
        <v>593</v>
      </c>
      <c r="CG509" s="1">
        <v>1.5531197301854975</v>
      </c>
      <c r="CH509">
        <v>116.922</v>
      </c>
      <c r="CI509">
        <v>17493</v>
      </c>
      <c r="CJ509" s="101">
        <v>-1</v>
      </c>
      <c r="CK509" s="101">
        <v>1</v>
      </c>
      <c r="CL509" s="1" t="s">
        <v>618</v>
      </c>
      <c r="CM509" s="1">
        <v>31.699999999999932</v>
      </c>
      <c r="CN509" s="14" t="s">
        <v>618</v>
      </c>
      <c r="CO509" s="14">
        <v>71.600000000000165</v>
      </c>
    </row>
    <row r="510" spans="1:93">
      <c r="A510" s="1">
        <v>2015</v>
      </c>
      <c r="B510" s="1">
        <v>2</v>
      </c>
      <c r="C510" s="24">
        <v>42037</v>
      </c>
      <c r="D510" s="1">
        <v>196.5</v>
      </c>
      <c r="E510" s="1">
        <v>202.5</v>
      </c>
      <c r="F510" s="1">
        <v>196.4</v>
      </c>
      <c r="G510" s="1">
        <v>202.1</v>
      </c>
      <c r="H510" s="1">
        <v>49.81</v>
      </c>
      <c r="I510" s="1">
        <v>1</v>
      </c>
      <c r="N510" s="27">
        <v>6.0999999999999943</v>
      </c>
      <c r="O510" s="27">
        <v>202.2</v>
      </c>
      <c r="P510" s="27">
        <v>189.6</v>
      </c>
      <c r="Q510" s="27" t="s">
        <v>618</v>
      </c>
      <c r="R510" s="27" t="s">
        <v>254</v>
      </c>
      <c r="S510" s="27" t="s">
        <v>618</v>
      </c>
      <c r="T510" s="27">
        <v>1.7999999999999829</v>
      </c>
      <c r="U510" s="27" t="s">
        <v>618</v>
      </c>
      <c r="V510" s="158">
        <v>1.7999999999999829</v>
      </c>
      <c r="W510" s="27">
        <v>180.5</v>
      </c>
      <c r="X510" s="27">
        <v>192.5</v>
      </c>
      <c r="Y510" s="27">
        <v>-12</v>
      </c>
      <c r="Z510" s="29">
        <v>46.89</v>
      </c>
      <c r="AA510" s="139">
        <v>3.7</v>
      </c>
      <c r="AB510" s="151">
        <v>8.3557951482479798E-2</v>
      </c>
      <c r="AC510" s="136" t="s">
        <v>253</v>
      </c>
      <c r="AD510" s="136">
        <v>9.6999999999999993</v>
      </c>
      <c r="AE510" s="136" t="s">
        <v>618</v>
      </c>
      <c r="AF510" s="136" t="s">
        <v>618</v>
      </c>
      <c r="AG510" s="136">
        <v>0</v>
      </c>
      <c r="AH510" s="136">
        <v>86.999999999999773</v>
      </c>
      <c r="AI510" s="136">
        <v>-5.4999999999999716</v>
      </c>
      <c r="AJ510" s="127">
        <v>195.6</v>
      </c>
      <c r="AK510" s="127">
        <v>197.8</v>
      </c>
      <c r="AL510" s="127">
        <v>194.8</v>
      </c>
      <c r="AM510" s="127">
        <v>197.4</v>
      </c>
      <c r="AN510" s="127">
        <v>199.07499999999999</v>
      </c>
      <c r="AO510" s="127">
        <v>5.5999999999999943</v>
      </c>
      <c r="AP510" s="127">
        <v>5.8999999999999888</v>
      </c>
      <c r="AQ510" s="14">
        <v>106.4</v>
      </c>
      <c r="AR510" s="127" t="s">
        <v>618</v>
      </c>
      <c r="AS510" s="14">
        <v>82.899999999998187</v>
      </c>
      <c r="AT510" s="1">
        <v>202.9</v>
      </c>
      <c r="AU510" s="1">
        <v>204.8</v>
      </c>
      <c r="AV510" s="1">
        <v>202.5</v>
      </c>
      <c r="AW510" s="1">
        <v>204.1</v>
      </c>
      <c r="AX510" s="1">
        <v>202.9</v>
      </c>
      <c r="AY510" s="1">
        <v>204.8</v>
      </c>
      <c r="AZ510" s="1">
        <v>202.5</v>
      </c>
      <c r="BA510" s="1">
        <v>203</v>
      </c>
      <c r="CC510" s="86">
        <v>202.7</v>
      </c>
      <c r="CD510" s="1">
        <v>197.5</v>
      </c>
      <c r="CE510" s="1">
        <v>884</v>
      </c>
      <c r="CF510" s="1">
        <v>653</v>
      </c>
      <c r="CG510" s="1">
        <v>1.3537519142419603</v>
      </c>
      <c r="CH510">
        <v>117.613</v>
      </c>
      <c r="CI510">
        <v>17624</v>
      </c>
      <c r="CJ510" s="101">
        <v>-1</v>
      </c>
      <c r="CK510" s="101">
        <v>1</v>
      </c>
      <c r="CL510" s="1" t="s">
        <v>618</v>
      </c>
      <c r="CM510" s="1">
        <v>31.699999999999932</v>
      </c>
      <c r="CN510" s="14" t="s">
        <v>618</v>
      </c>
      <c r="CO510" s="14">
        <v>71.600000000000165</v>
      </c>
    </row>
    <row r="511" spans="1:93">
      <c r="A511" s="1">
        <v>2015</v>
      </c>
      <c r="B511" s="1">
        <v>3</v>
      </c>
      <c r="C511" s="24">
        <v>42038</v>
      </c>
      <c r="D511" s="1">
        <v>204</v>
      </c>
      <c r="E511" s="1">
        <v>206.5</v>
      </c>
      <c r="F511" s="1">
        <v>203.6</v>
      </c>
      <c r="G511" s="1">
        <v>204.7</v>
      </c>
      <c r="H511" s="1">
        <v>51.71</v>
      </c>
      <c r="I511" s="1">
        <v>1</v>
      </c>
      <c r="N511" s="27">
        <v>2.9000000000000057</v>
      </c>
      <c r="O511" s="27">
        <v>208.2</v>
      </c>
      <c r="P511" s="27">
        <v>196</v>
      </c>
      <c r="Q511" s="27" t="s">
        <v>618</v>
      </c>
      <c r="R511" s="27" t="s">
        <v>618</v>
      </c>
      <c r="S511" s="27" t="s">
        <v>618</v>
      </c>
      <c r="T511" s="27" t="s">
        <v>618</v>
      </c>
      <c r="U511" s="27" t="s">
        <v>618</v>
      </c>
      <c r="V511" s="158">
        <v>0</v>
      </c>
      <c r="W511" s="27">
        <v>180.5</v>
      </c>
      <c r="X511" s="27">
        <v>192.5</v>
      </c>
      <c r="Y511" s="27">
        <v>-12</v>
      </c>
      <c r="Z511" s="29">
        <v>50.02</v>
      </c>
      <c r="AA511" s="139">
        <v>1.7</v>
      </c>
      <c r="AB511" s="151">
        <v>3.2545605306799397E-2</v>
      </c>
      <c r="AC511" s="136" t="s">
        <v>253</v>
      </c>
      <c r="AD511" s="136">
        <v>10.1</v>
      </c>
      <c r="AE511" s="136" t="s">
        <v>618</v>
      </c>
      <c r="AF511" s="136" t="s">
        <v>618</v>
      </c>
      <c r="AG511" s="136">
        <v>0</v>
      </c>
      <c r="AH511" s="136">
        <v>86.999999999999773</v>
      </c>
      <c r="AI511" s="136">
        <v>-5.4999999999999716</v>
      </c>
      <c r="AJ511" s="127">
        <v>202.9</v>
      </c>
      <c r="AK511" s="127">
        <v>204.9</v>
      </c>
      <c r="AL511" s="127">
        <v>202.5</v>
      </c>
      <c r="AM511" s="127">
        <v>204.2</v>
      </c>
      <c r="AN511" s="127">
        <v>200.05</v>
      </c>
      <c r="AO511" s="127">
        <v>0.69999999999998863</v>
      </c>
      <c r="AP511" s="127">
        <v>1.7</v>
      </c>
      <c r="AQ511" s="14">
        <v>108.1</v>
      </c>
      <c r="AR511" s="127" t="s">
        <v>618</v>
      </c>
      <c r="AS511" s="14">
        <v>82.899999999998187</v>
      </c>
      <c r="AT511" s="1">
        <v>204.2</v>
      </c>
      <c r="AU511" s="1">
        <v>205</v>
      </c>
      <c r="AV511" s="1">
        <v>204.2</v>
      </c>
      <c r="AW511" s="1">
        <v>204.7</v>
      </c>
      <c r="AX511" s="1">
        <v>204.2</v>
      </c>
      <c r="AY511" s="1">
        <v>205.7</v>
      </c>
      <c r="AZ511" s="1">
        <v>204.2</v>
      </c>
      <c r="BA511" s="1">
        <v>205.1</v>
      </c>
      <c r="CC511" s="86">
        <v>204.3</v>
      </c>
      <c r="CD511" s="1">
        <v>203.8</v>
      </c>
      <c r="CE511" s="1">
        <v>833</v>
      </c>
      <c r="CF511" s="1">
        <v>842</v>
      </c>
      <c r="CG511" s="1">
        <v>0.9893111638954869</v>
      </c>
      <c r="CH511">
        <v>117.577</v>
      </c>
      <c r="CI511">
        <v>17561</v>
      </c>
      <c r="CJ511" s="101">
        <v>-1</v>
      </c>
      <c r="CK511" s="101">
        <v>1</v>
      </c>
      <c r="CL511" s="1" t="s">
        <v>618</v>
      </c>
      <c r="CM511" s="1">
        <v>31.699999999999932</v>
      </c>
      <c r="CN511" s="14" t="s">
        <v>618</v>
      </c>
      <c r="CO511" s="14">
        <v>71.600000000000165</v>
      </c>
    </row>
    <row r="512" spans="1:93">
      <c r="A512" s="1">
        <v>2015</v>
      </c>
      <c r="B512" s="1">
        <v>4</v>
      </c>
      <c r="C512" s="24">
        <v>42039</v>
      </c>
      <c r="D512" s="1">
        <v>206.9</v>
      </c>
      <c r="E512" s="1">
        <v>209.8</v>
      </c>
      <c r="F512" s="1">
        <v>206.2</v>
      </c>
      <c r="G512" s="1">
        <v>208.9</v>
      </c>
      <c r="H512" s="1">
        <v>48.51</v>
      </c>
      <c r="I512" s="1">
        <v>1</v>
      </c>
      <c r="N512" s="27">
        <v>3.6000000000000227</v>
      </c>
      <c r="O512" s="27">
        <v>207.6</v>
      </c>
      <c r="P512" s="27">
        <v>201.8</v>
      </c>
      <c r="Q512" s="27" t="s">
        <v>618</v>
      </c>
      <c r="R512" s="27" t="s">
        <v>618</v>
      </c>
      <c r="S512" s="27" t="s">
        <v>618</v>
      </c>
      <c r="T512" s="27" t="s">
        <v>618</v>
      </c>
      <c r="U512" s="27" t="s">
        <v>618</v>
      </c>
      <c r="V512" s="158">
        <v>0</v>
      </c>
      <c r="W512" s="27">
        <v>180.5</v>
      </c>
      <c r="X512" s="27">
        <v>192.5</v>
      </c>
      <c r="Y512" s="27">
        <v>-12</v>
      </c>
      <c r="Z512" s="29">
        <v>52.06</v>
      </c>
      <c r="AA512" s="139">
        <v>2.2000000000000002</v>
      </c>
      <c r="AB512" s="151">
        <v>3.8144950813089773E-2</v>
      </c>
      <c r="AC512" s="136" t="s">
        <v>253</v>
      </c>
      <c r="AD512" s="136">
        <v>10.199999999999999</v>
      </c>
      <c r="AE512" s="136" t="s">
        <v>618</v>
      </c>
      <c r="AF512" s="136" t="s">
        <v>618</v>
      </c>
      <c r="AG512" s="136">
        <v>0</v>
      </c>
      <c r="AH512" s="136">
        <v>86.999999999999773</v>
      </c>
      <c r="AI512" s="136">
        <v>-5.4999999999999716</v>
      </c>
      <c r="AJ512" s="127">
        <v>204.2</v>
      </c>
      <c r="AK512" s="127">
        <v>207</v>
      </c>
      <c r="AL512" s="127">
        <v>204.2</v>
      </c>
      <c r="AM512" s="127">
        <v>207</v>
      </c>
      <c r="AN512" s="127">
        <v>202.07499999999999</v>
      </c>
      <c r="AO512" s="127">
        <v>2</v>
      </c>
      <c r="AP512" s="127">
        <v>-1.3</v>
      </c>
      <c r="AQ512" s="14">
        <v>106.8</v>
      </c>
      <c r="AR512" s="127" t="s">
        <v>618</v>
      </c>
      <c r="AS512" s="14">
        <v>82.899999999998187</v>
      </c>
      <c r="AT512" s="1">
        <v>208</v>
      </c>
      <c r="AU512" s="1">
        <v>208</v>
      </c>
      <c r="AV512" s="1">
        <v>206</v>
      </c>
      <c r="AW512" s="1">
        <v>206</v>
      </c>
      <c r="AX512" s="1">
        <v>208</v>
      </c>
      <c r="AY512" s="1">
        <v>208</v>
      </c>
      <c r="AZ512" s="1">
        <v>205.7</v>
      </c>
      <c r="BA512" s="1">
        <v>205.9</v>
      </c>
      <c r="CC512" s="86">
        <v>207.8</v>
      </c>
      <c r="CD512" s="1">
        <v>206.5</v>
      </c>
      <c r="CE512" s="1">
        <v>748</v>
      </c>
      <c r="CF512" s="1">
        <v>723</v>
      </c>
      <c r="CG512" s="1">
        <v>1.0345781466113417</v>
      </c>
      <c r="CH512">
        <v>117.173</v>
      </c>
      <c r="CI512">
        <v>17563</v>
      </c>
      <c r="CJ512" s="101">
        <v>-1</v>
      </c>
      <c r="CK512" s="101">
        <v>1</v>
      </c>
      <c r="CL512" s="1" t="s">
        <v>618</v>
      </c>
      <c r="CM512" s="1">
        <v>31.699999999999932</v>
      </c>
      <c r="CN512" s="14" t="s">
        <v>618</v>
      </c>
      <c r="CO512" s="14">
        <v>71.600000000000165</v>
      </c>
    </row>
    <row r="513" spans="1:93">
      <c r="A513" s="1">
        <v>2015</v>
      </c>
      <c r="B513" s="1">
        <v>5</v>
      </c>
      <c r="C513" s="24">
        <v>42040</v>
      </c>
      <c r="D513" s="1">
        <v>206</v>
      </c>
      <c r="E513" s="1">
        <v>208</v>
      </c>
      <c r="F513" s="1">
        <v>205.9</v>
      </c>
      <c r="G513" s="1">
        <v>206.4</v>
      </c>
      <c r="H513" s="1">
        <v>50.69</v>
      </c>
      <c r="I513" s="1">
        <v>1</v>
      </c>
      <c r="N513" s="27">
        <v>2.0999999999999943</v>
      </c>
      <c r="O513" s="27">
        <v>212.5</v>
      </c>
      <c r="P513" s="27">
        <v>205.3</v>
      </c>
      <c r="Q513" s="27" t="s">
        <v>618</v>
      </c>
      <c r="R513" s="27" t="s">
        <v>618</v>
      </c>
      <c r="S513" s="27" t="s">
        <v>618</v>
      </c>
      <c r="T513" s="27" t="s">
        <v>618</v>
      </c>
      <c r="U513" s="27" t="s">
        <v>618</v>
      </c>
      <c r="V513" s="158">
        <v>0</v>
      </c>
      <c r="W513" s="27">
        <v>180.5</v>
      </c>
      <c r="X513" s="27">
        <v>192.5</v>
      </c>
      <c r="Y513" s="27">
        <v>-12</v>
      </c>
      <c r="Z513" s="29">
        <v>48.08</v>
      </c>
      <c r="AA513" s="139">
        <v>1.3</v>
      </c>
      <c r="AB513" s="151">
        <v>6.1883581512280128E-2</v>
      </c>
      <c r="AC513" s="136" t="s">
        <v>255</v>
      </c>
      <c r="AD513" s="136">
        <v>10.4</v>
      </c>
      <c r="AE513" s="136" t="s">
        <v>618</v>
      </c>
      <c r="AF513" s="136" t="s">
        <v>618</v>
      </c>
      <c r="AG513" s="136">
        <v>0</v>
      </c>
      <c r="AH513" s="136">
        <v>86.999999999999773</v>
      </c>
      <c r="AI513" s="136">
        <v>-5.4999999999999716</v>
      </c>
      <c r="AJ513" s="127">
        <v>208</v>
      </c>
      <c r="AK513" s="127">
        <v>208</v>
      </c>
      <c r="AL513" s="127">
        <v>205.7</v>
      </c>
      <c r="AM513" s="127">
        <v>207.4</v>
      </c>
      <c r="AN513" s="127">
        <v>204</v>
      </c>
      <c r="AO513" s="127">
        <v>0.40000000000000568</v>
      </c>
      <c r="AP513" s="127" t="s">
        <v>618</v>
      </c>
      <c r="AQ513" s="14">
        <v>106.8</v>
      </c>
      <c r="AR513" s="127" t="s">
        <v>618</v>
      </c>
      <c r="AS513" s="14">
        <v>82.899999999998187</v>
      </c>
      <c r="AT513" s="1">
        <v>206.1</v>
      </c>
      <c r="AU513" s="1">
        <v>206.1</v>
      </c>
      <c r="AV513" s="1">
        <v>205.1</v>
      </c>
      <c r="AW513" s="1">
        <v>205.5</v>
      </c>
      <c r="AX513" s="1">
        <v>206.1</v>
      </c>
      <c r="AY513" s="1">
        <v>207.6</v>
      </c>
      <c r="AZ513" s="1">
        <v>205.1</v>
      </c>
      <c r="BA513" s="1">
        <v>207</v>
      </c>
      <c r="CC513" s="86">
        <v>205.4</v>
      </c>
      <c r="CD513" s="1">
        <v>207.4</v>
      </c>
      <c r="CE513" s="1">
        <v>758</v>
      </c>
      <c r="CF513" s="1">
        <v>569</v>
      </c>
      <c r="CG513" s="1">
        <v>1.3321616871704745</v>
      </c>
      <c r="CH513">
        <v>117.554</v>
      </c>
      <c r="CI513">
        <v>17723</v>
      </c>
      <c r="CJ513" s="101">
        <v>-1</v>
      </c>
      <c r="CK513" s="101">
        <v>1</v>
      </c>
      <c r="CL513" s="1" t="s">
        <v>618</v>
      </c>
      <c r="CM513" s="1">
        <v>31.699999999999932</v>
      </c>
      <c r="CN513" s="14" t="s">
        <v>618</v>
      </c>
      <c r="CO513" s="14">
        <v>71.600000000000165</v>
      </c>
    </row>
    <row r="514" spans="1:93">
      <c r="A514" s="1">
        <v>2015</v>
      </c>
      <c r="B514" s="1">
        <v>6</v>
      </c>
      <c r="C514" s="24">
        <v>42041</v>
      </c>
      <c r="D514" s="1">
        <v>208.3</v>
      </c>
      <c r="E514" s="1">
        <v>209.4</v>
      </c>
      <c r="F514" s="1">
        <v>207.8</v>
      </c>
      <c r="G514" s="1">
        <v>209.2</v>
      </c>
      <c r="H514" s="1">
        <v>51.69</v>
      </c>
      <c r="I514" s="1">
        <v>1</v>
      </c>
      <c r="N514" s="27">
        <v>1.5999999999999943</v>
      </c>
      <c r="O514" s="27">
        <v>208.5</v>
      </c>
      <c r="P514" s="27">
        <v>204.3</v>
      </c>
      <c r="Q514" s="27" t="s">
        <v>618</v>
      </c>
      <c r="R514" s="27" t="s">
        <v>618</v>
      </c>
      <c r="S514" s="27" t="s">
        <v>618</v>
      </c>
      <c r="T514" s="27" t="s">
        <v>618</v>
      </c>
      <c r="U514" s="27" t="s">
        <v>618</v>
      </c>
      <c r="V514" s="158">
        <v>0</v>
      </c>
      <c r="W514" s="27">
        <v>180.5</v>
      </c>
      <c r="X514" s="27">
        <v>192.5</v>
      </c>
      <c r="Y514" s="27">
        <v>-12</v>
      </c>
      <c r="Z514" s="29">
        <v>51.25</v>
      </c>
      <c r="AA514" s="139">
        <v>1</v>
      </c>
      <c r="AB514" s="151">
        <v>4.4939187796330549E-2</v>
      </c>
      <c r="AC514" s="136" t="s">
        <v>253</v>
      </c>
      <c r="AD514" s="136">
        <v>10.3</v>
      </c>
      <c r="AE514" s="136" t="s">
        <v>618</v>
      </c>
      <c r="AF514" s="136" t="s">
        <v>618</v>
      </c>
      <c r="AG514" s="136">
        <v>0</v>
      </c>
      <c r="AH514" s="136">
        <v>86.999999999999773</v>
      </c>
      <c r="AI514" s="136">
        <v>-5.4999999999999716</v>
      </c>
      <c r="AJ514" s="127">
        <v>206.1</v>
      </c>
      <c r="AK514" s="127">
        <v>209.4</v>
      </c>
      <c r="AL514" s="127">
        <v>205.1</v>
      </c>
      <c r="AM514" s="127">
        <v>208.4</v>
      </c>
      <c r="AN514" s="127">
        <v>206.75</v>
      </c>
      <c r="AO514" s="127">
        <v>0.89999999999997726</v>
      </c>
      <c r="AP514" s="127" t="s">
        <v>618</v>
      </c>
      <c r="AQ514" s="14">
        <v>106.8</v>
      </c>
      <c r="AR514" s="127" t="s">
        <v>618</v>
      </c>
      <c r="AS514" s="14">
        <v>82.899999999998187</v>
      </c>
      <c r="AT514" s="1">
        <v>209.5</v>
      </c>
      <c r="AU514" s="1">
        <v>212.9</v>
      </c>
      <c r="AV514" s="1">
        <v>209.2</v>
      </c>
      <c r="AW514" s="1">
        <v>211</v>
      </c>
      <c r="AX514" s="1">
        <v>209.5</v>
      </c>
      <c r="AY514" s="1">
        <v>212.9</v>
      </c>
      <c r="AZ514" s="1">
        <v>209.2</v>
      </c>
      <c r="BA514" s="1">
        <v>211</v>
      </c>
      <c r="CC514" s="86">
        <v>209.2</v>
      </c>
      <c r="CD514" s="1">
        <v>208.4</v>
      </c>
      <c r="CE514" s="1">
        <v>964</v>
      </c>
      <c r="CF514" s="1">
        <v>656</v>
      </c>
      <c r="CG514" s="1">
        <v>1.4695121951219512</v>
      </c>
      <c r="CH514">
        <v>119.04</v>
      </c>
      <c r="CI514">
        <v>17806</v>
      </c>
      <c r="CJ514" s="101">
        <v>1</v>
      </c>
      <c r="CK514" s="101">
        <v>1</v>
      </c>
      <c r="CL514" s="1" t="s">
        <v>618</v>
      </c>
      <c r="CM514" s="1">
        <v>31.699999999999932</v>
      </c>
      <c r="CN514" s="14" t="s">
        <v>618</v>
      </c>
      <c r="CO514" s="14">
        <v>71.600000000000165</v>
      </c>
    </row>
    <row r="515" spans="1:93">
      <c r="A515" s="1">
        <v>2015</v>
      </c>
      <c r="B515" s="1">
        <v>2</v>
      </c>
      <c r="C515" s="24">
        <v>42044</v>
      </c>
      <c r="D515" s="1">
        <v>213.7</v>
      </c>
      <c r="E515" s="1">
        <v>214.8</v>
      </c>
      <c r="F515" s="1">
        <v>211.3</v>
      </c>
      <c r="G515" s="1">
        <v>214.6</v>
      </c>
      <c r="H515" s="1">
        <v>52.67</v>
      </c>
      <c r="I515" s="1">
        <v>1</v>
      </c>
      <c r="N515" s="27">
        <v>3.5</v>
      </c>
      <c r="O515" s="27">
        <v>210.8</v>
      </c>
      <c r="P515" s="27">
        <v>207.6</v>
      </c>
      <c r="Q515" s="27">
        <v>1</v>
      </c>
      <c r="R515" s="27" t="s">
        <v>618</v>
      </c>
      <c r="S515" s="27" t="s">
        <v>618</v>
      </c>
      <c r="T515" s="27" t="s">
        <v>618</v>
      </c>
      <c r="U515" s="27" t="s">
        <v>618</v>
      </c>
      <c r="V515" s="158">
        <v>0</v>
      </c>
      <c r="W515" s="27">
        <v>180.5</v>
      </c>
      <c r="X515" s="27">
        <v>192.5</v>
      </c>
      <c r="Y515" s="27">
        <v>-12</v>
      </c>
      <c r="Z515" s="29">
        <v>51.99</v>
      </c>
      <c r="AA515" s="139">
        <v>2.1</v>
      </c>
      <c r="AB515" s="151">
        <v>1.9727756954034392E-2</v>
      </c>
      <c r="AC515" s="136" t="s">
        <v>253</v>
      </c>
      <c r="AD515" s="136">
        <v>10.4</v>
      </c>
      <c r="AE515" s="136" t="s">
        <v>618</v>
      </c>
      <c r="AF515" s="136">
        <v>-0.90000000000000568</v>
      </c>
      <c r="AG515" s="136">
        <v>-0.90000000000000568</v>
      </c>
      <c r="AH515" s="136">
        <v>86.099999999999767</v>
      </c>
      <c r="AI515" s="136">
        <v>-6.3999999999999773</v>
      </c>
      <c r="AJ515" s="127">
        <v>209.5</v>
      </c>
      <c r="AK515" s="127">
        <v>214.3</v>
      </c>
      <c r="AL515" s="127">
        <v>209.2</v>
      </c>
      <c r="AM515" s="127">
        <v>214</v>
      </c>
      <c r="AN515" s="127">
        <v>209.2</v>
      </c>
      <c r="AO515" s="127">
        <v>0.90000000000000568</v>
      </c>
      <c r="AP515" s="127">
        <v>-1.0000000000000171</v>
      </c>
      <c r="AQ515" s="14">
        <v>105.8</v>
      </c>
      <c r="AR515" s="127" t="s">
        <v>618</v>
      </c>
      <c r="AS515" s="14">
        <v>82.899999999998187</v>
      </c>
      <c r="AT515" s="1">
        <v>214.7</v>
      </c>
      <c r="AU515" s="1">
        <v>214.8</v>
      </c>
      <c r="AV515" s="1">
        <v>213.7</v>
      </c>
      <c r="AW515" s="1">
        <v>213.9</v>
      </c>
      <c r="AX515" s="1">
        <v>214.7</v>
      </c>
      <c r="AY515" s="1">
        <v>214.8</v>
      </c>
      <c r="AZ515" s="1">
        <v>212.5</v>
      </c>
      <c r="BA515" s="1">
        <v>212.6</v>
      </c>
      <c r="CC515" s="86">
        <v>214.6</v>
      </c>
      <c r="CD515" s="1">
        <v>214</v>
      </c>
      <c r="CE515" s="1">
        <v>751</v>
      </c>
      <c r="CF515" s="1">
        <v>642</v>
      </c>
      <c r="CG515" s="1">
        <v>1.1697819314641744</v>
      </c>
      <c r="CH515">
        <v>118.633</v>
      </c>
      <c r="CI515">
        <v>17571</v>
      </c>
      <c r="CJ515" s="101">
        <v>1</v>
      </c>
      <c r="CK515" s="101">
        <v>1</v>
      </c>
      <c r="CL515" s="1">
        <v>-1.0999999999999943</v>
      </c>
      <c r="CM515" s="1">
        <v>30.599999999999937</v>
      </c>
      <c r="CN515" s="14">
        <v>-1</v>
      </c>
      <c r="CO515" s="14">
        <v>70.600000000000165</v>
      </c>
    </row>
    <row r="516" spans="1:93">
      <c r="A516" s="1">
        <v>2015</v>
      </c>
      <c r="B516" s="1">
        <v>3</v>
      </c>
      <c r="C516" s="24">
        <v>42045</v>
      </c>
      <c r="D516" s="1">
        <v>213.6</v>
      </c>
      <c r="E516" s="1">
        <v>214.7</v>
      </c>
      <c r="F516" s="1">
        <v>211.5</v>
      </c>
      <c r="G516" s="1">
        <v>212.2</v>
      </c>
      <c r="H516" s="1">
        <v>49.32</v>
      </c>
      <c r="I516" s="1">
        <v>1</v>
      </c>
      <c r="N516" s="27">
        <v>3.1999999999999886</v>
      </c>
      <c r="O516" s="27">
        <v>218.1</v>
      </c>
      <c r="P516" s="27">
        <v>211.1</v>
      </c>
      <c r="Q516" s="27" t="s">
        <v>618</v>
      </c>
      <c r="R516" s="27" t="s">
        <v>618</v>
      </c>
      <c r="S516" s="27" t="s">
        <v>618</v>
      </c>
      <c r="T516" s="27" t="s">
        <v>618</v>
      </c>
      <c r="U516" s="27" t="s">
        <v>618</v>
      </c>
      <c r="V516" s="158">
        <v>0</v>
      </c>
      <c r="W516" s="27">
        <v>180.5</v>
      </c>
      <c r="X516" s="27">
        <v>192.5</v>
      </c>
      <c r="Y516" s="27">
        <v>-12</v>
      </c>
      <c r="Z516" s="29">
        <v>52.18</v>
      </c>
      <c r="AA516" s="139">
        <v>1.9</v>
      </c>
      <c r="AB516" s="151">
        <v>1.8959179725285491E-2</v>
      </c>
      <c r="AC516" s="136" t="s">
        <v>253</v>
      </c>
      <c r="AD516" s="136">
        <v>10.7</v>
      </c>
      <c r="AE516" s="136" t="s">
        <v>618</v>
      </c>
      <c r="AF516" s="136">
        <v>-2.6999999999999886</v>
      </c>
      <c r="AG516" s="136">
        <v>-2.6999999999999886</v>
      </c>
      <c r="AH516" s="136">
        <v>83.399999999999778</v>
      </c>
      <c r="AI516" s="136">
        <v>-9.0999999999999659</v>
      </c>
      <c r="AJ516" s="127">
        <v>214.7</v>
      </c>
      <c r="AK516" s="127">
        <v>214.8</v>
      </c>
      <c r="AL516" s="127">
        <v>212.5</v>
      </c>
      <c r="AM516" s="127">
        <v>213.9</v>
      </c>
      <c r="AN516" s="127">
        <v>210.92500000000001</v>
      </c>
      <c r="AO516" s="127">
        <v>1.4000000000000057</v>
      </c>
      <c r="AP516" s="127" t="s">
        <v>618</v>
      </c>
      <c r="AQ516" s="14">
        <v>105.8</v>
      </c>
      <c r="AR516" s="127" t="s">
        <v>618</v>
      </c>
      <c r="AS516" s="14">
        <v>82.899999999998187</v>
      </c>
      <c r="AT516" s="1">
        <v>212.6</v>
      </c>
      <c r="AU516" s="1">
        <v>213.2</v>
      </c>
      <c r="AV516" s="1">
        <v>212.5</v>
      </c>
      <c r="AW516" s="1">
        <v>212.8</v>
      </c>
      <c r="AX516" s="1">
        <v>212.6</v>
      </c>
      <c r="AY516" s="1">
        <v>213.3</v>
      </c>
      <c r="AZ516" s="1">
        <v>211.9</v>
      </c>
      <c r="BA516" s="1">
        <v>212.2</v>
      </c>
      <c r="CC516" s="86">
        <v>212.5</v>
      </c>
      <c r="CD516" s="1">
        <v>213.5</v>
      </c>
      <c r="CE516" s="1">
        <v>683</v>
      </c>
      <c r="CF516" s="1">
        <v>717</v>
      </c>
      <c r="CG516" s="1">
        <v>0.95258019525801951</v>
      </c>
      <c r="CH516">
        <v>120.438</v>
      </c>
      <c r="CI516">
        <v>18000</v>
      </c>
      <c r="CJ516" s="101">
        <v>1</v>
      </c>
      <c r="CK516" s="101">
        <v>1</v>
      </c>
      <c r="CL516" s="1">
        <v>1.5999999999999943</v>
      </c>
      <c r="CM516" s="1">
        <v>32.199999999999932</v>
      </c>
      <c r="CN516" s="14" t="s">
        <v>618</v>
      </c>
      <c r="CO516" s="14">
        <v>70.600000000000165</v>
      </c>
    </row>
    <row r="517" spans="1:93">
      <c r="A517" s="1">
        <v>2015</v>
      </c>
      <c r="B517" s="1">
        <v>5</v>
      </c>
      <c r="C517" s="24">
        <v>42047</v>
      </c>
      <c r="D517" s="1">
        <v>214.2</v>
      </c>
      <c r="E517" s="1">
        <v>218.3</v>
      </c>
      <c r="F517" s="1">
        <v>213.9</v>
      </c>
      <c r="G517" s="1">
        <v>217.7</v>
      </c>
      <c r="H517" s="1">
        <v>51.13</v>
      </c>
      <c r="I517" s="1">
        <v>2</v>
      </c>
      <c r="N517" s="27">
        <v>4.4000000000000057</v>
      </c>
      <c r="O517" s="27">
        <v>215.4</v>
      </c>
      <c r="P517" s="27">
        <v>209</v>
      </c>
      <c r="Q517" s="27" t="s">
        <v>618</v>
      </c>
      <c r="R517" s="27" t="s">
        <v>254</v>
      </c>
      <c r="S517" s="27" t="s">
        <v>618</v>
      </c>
      <c r="T517" s="27">
        <v>3.9000000000000341</v>
      </c>
      <c r="U517" s="27" t="s">
        <v>618</v>
      </c>
      <c r="V517" s="158">
        <v>3.9000000000000341</v>
      </c>
      <c r="W517" s="27">
        <v>184.4</v>
      </c>
      <c r="X517" s="27">
        <v>192.5</v>
      </c>
      <c r="Y517" s="27">
        <v>-8.0999999999999659</v>
      </c>
      <c r="Z517" s="29">
        <v>50</v>
      </c>
      <c r="AA517" s="139">
        <v>2.6</v>
      </c>
      <c r="AB517" s="151">
        <v>6.3603569394342196E-2</v>
      </c>
      <c r="AC517" s="136" t="s">
        <v>255</v>
      </c>
      <c r="AD517" s="136">
        <v>10.6</v>
      </c>
      <c r="AE517" s="136">
        <v>3.2000000000000171</v>
      </c>
      <c r="AF517" s="136" t="s">
        <v>618</v>
      </c>
      <c r="AG517" s="136">
        <v>3.2000000000000171</v>
      </c>
      <c r="AH517" s="136">
        <v>86.599999999999795</v>
      </c>
      <c r="AI517" s="136">
        <v>-5.8999999999999488</v>
      </c>
      <c r="AJ517" s="127">
        <v>212.6</v>
      </c>
      <c r="AK517" s="127">
        <v>217.2</v>
      </c>
      <c r="AL517" s="127">
        <v>211.9</v>
      </c>
      <c r="AM517" s="127">
        <v>215.8</v>
      </c>
      <c r="AN517" s="127">
        <v>213.02500000000001</v>
      </c>
      <c r="AO517" s="127">
        <v>3.5</v>
      </c>
      <c r="AP517" s="127">
        <v>1.8000000000000227</v>
      </c>
      <c r="AQ517" s="14">
        <v>107.6</v>
      </c>
      <c r="AR517" s="127" t="s">
        <v>618</v>
      </c>
      <c r="AS517" s="14">
        <v>82.899999999998187</v>
      </c>
      <c r="AT517" s="1">
        <v>217.4</v>
      </c>
      <c r="AU517" s="1">
        <v>217.8</v>
      </c>
      <c r="AV517" s="1">
        <v>216.4</v>
      </c>
      <c r="AW517" s="1">
        <v>216.4</v>
      </c>
      <c r="AX517" s="1">
        <v>217.4</v>
      </c>
      <c r="AY517" s="1">
        <v>217.8</v>
      </c>
      <c r="AZ517" s="1">
        <v>215.8</v>
      </c>
      <c r="BA517" s="1">
        <v>217.8</v>
      </c>
      <c r="CC517" s="86">
        <v>217.5</v>
      </c>
      <c r="CD517" s="1">
        <v>215.9</v>
      </c>
      <c r="CE517" s="1">
        <v>679</v>
      </c>
      <c r="CF517" s="1">
        <v>713</v>
      </c>
      <c r="CG517" s="1">
        <v>0.95231416549789616</v>
      </c>
      <c r="CH517">
        <v>118.97499999999999</v>
      </c>
      <c r="CI517">
        <v>17919</v>
      </c>
      <c r="CJ517" s="101">
        <v>1</v>
      </c>
      <c r="CK517" s="101">
        <v>1</v>
      </c>
      <c r="CL517" s="1">
        <v>1.9000000000000057</v>
      </c>
      <c r="CM517" s="1">
        <v>34.099999999999937</v>
      </c>
      <c r="CN517" s="14">
        <v>-3.2000000000000171</v>
      </c>
      <c r="CO517" s="14">
        <v>67.400000000000148</v>
      </c>
    </row>
    <row r="518" spans="1:93">
      <c r="A518" s="1">
        <v>2015</v>
      </c>
      <c r="B518" s="1">
        <v>6</v>
      </c>
      <c r="C518" s="24">
        <v>42048</v>
      </c>
      <c r="D518" s="1">
        <v>219.3</v>
      </c>
      <c r="E518" s="1">
        <v>221</v>
      </c>
      <c r="F518" s="1">
        <v>218.1</v>
      </c>
      <c r="G518" s="1">
        <v>220.5</v>
      </c>
      <c r="H518" s="1">
        <v>52.78</v>
      </c>
      <c r="I518" s="1">
        <v>2</v>
      </c>
      <c r="N518" s="27">
        <v>2.9000000000000057</v>
      </c>
      <c r="O518" s="27">
        <v>222.1</v>
      </c>
      <c r="P518" s="27">
        <v>213.3</v>
      </c>
      <c r="Q518" s="27" t="s">
        <v>618</v>
      </c>
      <c r="R518" s="27" t="s">
        <v>618</v>
      </c>
      <c r="S518" s="27" t="s">
        <v>618</v>
      </c>
      <c r="T518" s="27" t="s">
        <v>618</v>
      </c>
      <c r="U518" s="27" t="s">
        <v>618</v>
      </c>
      <c r="V518" s="158">
        <v>0</v>
      </c>
      <c r="W518" s="27">
        <v>184.4</v>
      </c>
      <c r="X518" s="27">
        <v>192.5</v>
      </c>
      <c r="Y518" s="27">
        <v>-8.0999999999999659</v>
      </c>
      <c r="Z518" s="29">
        <v>51.83</v>
      </c>
      <c r="AA518" s="139">
        <v>1.7</v>
      </c>
      <c r="AB518" s="151">
        <v>3.6699107866991154E-2</v>
      </c>
      <c r="AC518" s="136" t="s">
        <v>253</v>
      </c>
      <c r="AD518" s="136">
        <v>10.8</v>
      </c>
      <c r="AE518" s="136" t="s">
        <v>618</v>
      </c>
      <c r="AF518" s="136" t="s">
        <v>618</v>
      </c>
      <c r="AG518" s="136">
        <v>0</v>
      </c>
      <c r="AH518" s="136">
        <v>86.599999999999795</v>
      </c>
      <c r="AI518" s="136">
        <v>-5.8999999999999488</v>
      </c>
      <c r="AJ518" s="127">
        <v>217.4</v>
      </c>
      <c r="AK518" s="127">
        <v>220.7</v>
      </c>
      <c r="AL518" s="127">
        <v>215.8</v>
      </c>
      <c r="AM518" s="127">
        <v>220.3</v>
      </c>
      <c r="AN518" s="127">
        <v>216</v>
      </c>
      <c r="AO518" s="127">
        <v>1.1999999999999886</v>
      </c>
      <c r="AP518" s="127" t="s">
        <v>618</v>
      </c>
      <c r="AQ518" s="14">
        <v>107.6</v>
      </c>
      <c r="AR518" s="127" t="s">
        <v>618</v>
      </c>
      <c r="AS518" s="14">
        <v>82.899999999998187</v>
      </c>
      <c r="AT518" s="1">
        <v>221.1</v>
      </c>
      <c r="AU518" s="1">
        <v>222.4</v>
      </c>
      <c r="AV518" s="1">
        <v>220.8</v>
      </c>
      <c r="AW518" s="1">
        <v>222.3</v>
      </c>
      <c r="AX518" s="1">
        <v>221.1</v>
      </c>
      <c r="AY518" s="1">
        <v>222.4</v>
      </c>
      <c r="AZ518" s="1">
        <v>220.8</v>
      </c>
      <c r="BA518" s="1">
        <v>221.3</v>
      </c>
      <c r="CC518" s="86">
        <v>221.5</v>
      </c>
      <c r="CD518" s="1">
        <v>218.5</v>
      </c>
      <c r="CE518" s="1">
        <v>676</v>
      </c>
      <c r="CF518" s="1">
        <v>697</v>
      </c>
      <c r="CG518" s="1">
        <v>0.96987087517934001</v>
      </c>
      <c r="CH518">
        <v>118.39400000000001</v>
      </c>
      <c r="CI518">
        <v>18054</v>
      </c>
      <c r="CJ518" s="101">
        <v>1</v>
      </c>
      <c r="CK518" s="101">
        <v>1</v>
      </c>
      <c r="CL518" s="1">
        <v>1.0999999999999943</v>
      </c>
      <c r="CM518" s="1">
        <v>35.199999999999932</v>
      </c>
      <c r="CN518" s="14" t="s">
        <v>618</v>
      </c>
      <c r="CO518" s="14">
        <v>67.400000000000148</v>
      </c>
    </row>
    <row r="519" spans="1:93">
      <c r="A519" s="1">
        <v>2015</v>
      </c>
      <c r="B519" s="1">
        <v>2</v>
      </c>
      <c r="C519" s="24">
        <v>42051</v>
      </c>
      <c r="D519" s="1">
        <v>222.2</v>
      </c>
      <c r="E519" s="1">
        <v>223.9</v>
      </c>
      <c r="F519" s="1">
        <v>220.5</v>
      </c>
      <c r="G519" s="1">
        <v>222</v>
      </c>
      <c r="H519" s="1">
        <v>52.78</v>
      </c>
      <c r="I519" s="1">
        <v>0</v>
      </c>
      <c r="N519" s="27">
        <v>3.4000000000000057</v>
      </c>
      <c r="O519" s="27">
        <v>223.4</v>
      </c>
      <c r="P519" s="27">
        <v>217.6</v>
      </c>
      <c r="Q519" s="27" t="s">
        <v>618</v>
      </c>
      <c r="R519" s="27" t="s">
        <v>254</v>
      </c>
      <c r="S519" s="27" t="s">
        <v>618</v>
      </c>
      <c r="T519" s="27">
        <v>-0.59999999999999432</v>
      </c>
      <c r="U519" s="27" t="s">
        <v>618</v>
      </c>
      <c r="V519" s="158">
        <v>-0.59999999999999432</v>
      </c>
      <c r="W519" s="27">
        <v>183.8</v>
      </c>
      <c r="X519" s="27">
        <v>192.5</v>
      </c>
      <c r="Y519" s="27">
        <v>-8.6999999999999602</v>
      </c>
      <c r="Z519" s="29">
        <v>52.23</v>
      </c>
      <c r="AA519" s="139">
        <v>2</v>
      </c>
      <c r="AB519" s="151">
        <v>3.2270682573831477E-2</v>
      </c>
      <c r="AC519" s="136" t="s">
        <v>253</v>
      </c>
      <c r="AD519" s="136">
        <v>11</v>
      </c>
      <c r="AE519" s="136" t="s">
        <v>618</v>
      </c>
      <c r="AF519" s="136">
        <v>-2.3000000000000114</v>
      </c>
      <c r="AG519" s="136">
        <v>-2.3000000000000114</v>
      </c>
      <c r="AH519" s="136">
        <v>84.299999999999784</v>
      </c>
      <c r="AI519" s="136">
        <v>-8.1999999999999602</v>
      </c>
      <c r="AJ519" s="127">
        <v>221.1</v>
      </c>
      <c r="AK519" s="127">
        <v>223.9</v>
      </c>
      <c r="AL519" s="127">
        <v>220.8</v>
      </c>
      <c r="AM519" s="127">
        <v>223.8</v>
      </c>
      <c r="AN519" s="127">
        <v>218.45</v>
      </c>
      <c r="AO519" s="127">
        <v>0.19999999999998863</v>
      </c>
      <c r="AP519" s="127" t="s">
        <v>618</v>
      </c>
      <c r="AQ519" s="14">
        <v>107.6</v>
      </c>
      <c r="AR519" s="127" t="s">
        <v>618</v>
      </c>
      <c r="AS519" s="14">
        <v>82.899999999998187</v>
      </c>
      <c r="AT519" s="1">
        <v>221.7</v>
      </c>
      <c r="AU519" s="1">
        <v>221.9</v>
      </c>
      <c r="AV519" s="1">
        <v>221.3</v>
      </c>
      <c r="AW519" s="1">
        <v>221.4</v>
      </c>
      <c r="AX519" s="1">
        <v>221.7</v>
      </c>
      <c r="AY519" s="1">
        <v>221.9</v>
      </c>
      <c r="AZ519" s="1">
        <v>220.9</v>
      </c>
      <c r="BA519" s="1">
        <v>221.2</v>
      </c>
      <c r="CC519" s="86">
        <v>221.6</v>
      </c>
      <c r="CD519" s="1">
        <v>222.4</v>
      </c>
      <c r="CE519" s="1">
        <v>649</v>
      </c>
      <c r="CF519" s="1">
        <v>473</v>
      </c>
      <c r="CG519" s="1">
        <v>1.3720930232558139</v>
      </c>
      <c r="CH519">
        <v>118.425</v>
      </c>
      <c r="CI519">
        <v>17957</v>
      </c>
      <c r="CJ519" s="101">
        <v>1</v>
      </c>
      <c r="CK519" s="101">
        <v>1</v>
      </c>
      <c r="CL519" s="1">
        <v>1.1000000000000227</v>
      </c>
      <c r="CM519" s="1">
        <v>36.299999999999997</v>
      </c>
      <c r="CN519" s="14" t="s">
        <v>618</v>
      </c>
      <c r="CO519" s="14">
        <v>67.400000000000148</v>
      </c>
    </row>
    <row r="520" spans="1:93">
      <c r="A520" s="1">
        <v>2015</v>
      </c>
      <c r="B520" s="1">
        <v>3</v>
      </c>
      <c r="C520" s="24">
        <v>42052</v>
      </c>
      <c r="D520" s="1">
        <v>222.8</v>
      </c>
      <c r="E520" s="1">
        <v>222.8</v>
      </c>
      <c r="F520" s="1">
        <v>217.2</v>
      </c>
      <c r="G520" s="1">
        <v>218.1</v>
      </c>
      <c r="H520" s="1">
        <v>53.2</v>
      </c>
      <c r="I520" s="1">
        <v>1</v>
      </c>
      <c r="N520" s="27">
        <v>5.6000000000000227</v>
      </c>
      <c r="O520" s="27">
        <v>225.4</v>
      </c>
      <c r="P520" s="27">
        <v>218.6</v>
      </c>
      <c r="Q520" s="27" t="s">
        <v>618</v>
      </c>
      <c r="R520" s="27" t="s">
        <v>618</v>
      </c>
      <c r="S520" s="27" t="s">
        <v>252</v>
      </c>
      <c r="T520" s="27" t="s">
        <v>618</v>
      </c>
      <c r="U520" s="27">
        <v>1.0999999999999943</v>
      </c>
      <c r="V520" s="158">
        <v>1.0999999999999943</v>
      </c>
      <c r="W520" s="27">
        <v>184.9</v>
      </c>
      <c r="X520" s="27">
        <v>192.5</v>
      </c>
      <c r="Y520" s="27">
        <v>-7.5999999999999659</v>
      </c>
      <c r="Z520" s="29">
        <v>53.06</v>
      </c>
      <c r="AA520" s="139">
        <v>3.4</v>
      </c>
      <c r="AB520" s="151">
        <v>0</v>
      </c>
      <c r="AC520" s="136">
        <v>0</v>
      </c>
      <c r="AD520" s="136">
        <v>11.1</v>
      </c>
      <c r="AE520" s="136" t="s">
        <v>618</v>
      </c>
      <c r="AF520" s="136" t="s">
        <v>618</v>
      </c>
      <c r="AG520" s="136">
        <v>0</v>
      </c>
      <c r="AH520" s="136">
        <v>84.299999999999784</v>
      </c>
      <c r="AI520" s="136">
        <v>-8.1999999999999602</v>
      </c>
      <c r="AJ520" s="127">
        <v>221.7</v>
      </c>
      <c r="AK520" s="127">
        <v>222.8</v>
      </c>
      <c r="AL520" s="127">
        <v>220.9</v>
      </c>
      <c r="AM520" s="127">
        <v>222</v>
      </c>
      <c r="AN520" s="127">
        <v>220.47499999999999</v>
      </c>
      <c r="AO520" s="127">
        <v>4.7000000000000171</v>
      </c>
      <c r="AP520" s="127" t="s">
        <v>618</v>
      </c>
      <c r="AQ520" s="14">
        <v>107.6</v>
      </c>
      <c r="AR520" s="127" t="s">
        <v>618</v>
      </c>
      <c r="AS520" s="14">
        <v>82.899999999998187</v>
      </c>
      <c r="AT520" s="1">
        <v>217.8</v>
      </c>
      <c r="AU520" s="1">
        <v>218.3</v>
      </c>
      <c r="AV520" s="1">
        <v>216.1</v>
      </c>
      <c r="AW520" s="1">
        <v>216.7</v>
      </c>
      <c r="AX520" s="1">
        <v>217.8</v>
      </c>
      <c r="AY520" s="1">
        <v>218.3</v>
      </c>
      <c r="AZ520" s="1">
        <v>216.1</v>
      </c>
      <c r="BA520" s="1">
        <v>217.5</v>
      </c>
      <c r="CC520" s="86">
        <v>218</v>
      </c>
      <c r="CD520" s="1">
        <v>221.7</v>
      </c>
      <c r="CE520" s="1">
        <v>565</v>
      </c>
      <c r="CF520" s="1">
        <v>496</v>
      </c>
      <c r="CG520" s="1">
        <v>1.1391129032258065</v>
      </c>
      <c r="CH520">
        <v>119.28400000000001</v>
      </c>
      <c r="CI520">
        <v>18101</v>
      </c>
      <c r="CJ520" s="101">
        <v>1</v>
      </c>
      <c r="CK520" s="101">
        <v>1</v>
      </c>
      <c r="CL520" s="1">
        <v>-0.30000000000001137</v>
      </c>
      <c r="CM520" s="1">
        <v>35.999999999999943</v>
      </c>
      <c r="CN520" s="14">
        <v>5</v>
      </c>
      <c r="CO520" s="14">
        <v>72.400000000000148</v>
      </c>
    </row>
    <row r="521" spans="1:93">
      <c r="A521" s="1">
        <v>2015</v>
      </c>
      <c r="B521" s="1">
        <v>4</v>
      </c>
      <c r="C521" s="24">
        <v>42053</v>
      </c>
      <c r="D521" s="1">
        <v>217.5</v>
      </c>
      <c r="E521" s="1">
        <v>221</v>
      </c>
      <c r="F521" s="1">
        <v>217.3</v>
      </c>
      <c r="G521" s="1">
        <v>218.1</v>
      </c>
      <c r="H521" s="1">
        <v>50.94</v>
      </c>
      <c r="I521" s="1">
        <v>1</v>
      </c>
      <c r="N521" s="27">
        <v>3.6999999999999886</v>
      </c>
      <c r="O521" s="27">
        <v>223.7</v>
      </c>
      <c r="P521" s="27">
        <v>212.5</v>
      </c>
      <c r="Q521" s="27" t="s">
        <v>618</v>
      </c>
      <c r="R521" s="27" t="s">
        <v>618</v>
      </c>
      <c r="S521" s="27" t="s">
        <v>618</v>
      </c>
      <c r="T521" s="27" t="s">
        <v>618</v>
      </c>
      <c r="U521" s="27" t="s">
        <v>618</v>
      </c>
      <c r="V521" s="158">
        <v>0</v>
      </c>
      <c r="W521" s="27">
        <v>184.9</v>
      </c>
      <c r="X521" s="27">
        <v>192.5</v>
      </c>
      <c r="Y521" s="27">
        <v>-7.5999999999999659</v>
      </c>
      <c r="Z521" s="29">
        <v>53.07</v>
      </c>
      <c r="AA521" s="139">
        <v>2.2000000000000002</v>
      </c>
      <c r="AB521" s="151">
        <v>7.9575596816976457E-3</v>
      </c>
      <c r="AC521" s="136" t="s">
        <v>253</v>
      </c>
      <c r="AD521" s="136">
        <v>10.9</v>
      </c>
      <c r="AE521" s="136" t="s">
        <v>618</v>
      </c>
      <c r="AF521" s="136" t="s">
        <v>618</v>
      </c>
      <c r="AG521" s="136">
        <v>0</v>
      </c>
      <c r="AH521" s="136">
        <v>84.299999999999784</v>
      </c>
      <c r="AI521" s="136">
        <v>-8.1999999999999602</v>
      </c>
      <c r="AJ521" s="127">
        <v>217.8</v>
      </c>
      <c r="AK521" s="127">
        <v>220</v>
      </c>
      <c r="AL521" s="127">
        <v>216.1</v>
      </c>
      <c r="AM521" s="127">
        <v>219.7</v>
      </c>
      <c r="AN521" s="127">
        <v>221.45</v>
      </c>
      <c r="AO521" s="127">
        <v>0.59999999999999432</v>
      </c>
      <c r="AP521" s="127">
        <v>-4.7000000000000055</v>
      </c>
      <c r="AQ521" s="14">
        <v>102.9</v>
      </c>
      <c r="AR521" s="127" t="s">
        <v>618</v>
      </c>
      <c r="AS521" s="14">
        <v>82.899999999998187</v>
      </c>
      <c r="AT521" s="1">
        <v>218.4</v>
      </c>
      <c r="AU521" s="1">
        <v>219.5</v>
      </c>
      <c r="AV521" s="1">
        <v>218.2</v>
      </c>
      <c r="AW521" s="1">
        <v>218.2</v>
      </c>
      <c r="AX521" s="1">
        <v>218.4</v>
      </c>
      <c r="AY521" s="1">
        <v>219.5</v>
      </c>
      <c r="AZ521" s="1">
        <v>217.4</v>
      </c>
      <c r="BA521" s="1">
        <v>218.8</v>
      </c>
      <c r="CC521" s="86">
        <v>218.5</v>
      </c>
      <c r="CD521" s="1">
        <v>218.2</v>
      </c>
      <c r="CE521" s="1">
        <v>895</v>
      </c>
      <c r="CF521" s="1">
        <v>645</v>
      </c>
      <c r="CG521" s="1">
        <v>1.3875968992248062</v>
      </c>
      <c r="CH521">
        <v>118.755</v>
      </c>
      <c r="CI521">
        <v>18245</v>
      </c>
      <c r="CJ521" s="101">
        <v>1</v>
      </c>
      <c r="CK521" s="101">
        <v>1</v>
      </c>
      <c r="CL521" s="1">
        <v>-2.8000000000000114</v>
      </c>
      <c r="CM521" s="1">
        <v>33.199999999999932</v>
      </c>
      <c r="CN521" s="14">
        <v>-0.90000000000000568</v>
      </c>
      <c r="CO521" s="14">
        <v>71.500000000000142</v>
      </c>
    </row>
    <row r="522" spans="1:93">
      <c r="A522" s="1">
        <v>2015</v>
      </c>
      <c r="B522" s="1">
        <v>5</v>
      </c>
      <c r="C522" s="24">
        <v>42054</v>
      </c>
      <c r="D522" s="1">
        <v>215.6</v>
      </c>
      <c r="E522" s="1">
        <v>219.4</v>
      </c>
      <c r="F522" s="1">
        <v>215.6</v>
      </c>
      <c r="G522" s="1">
        <v>219.1</v>
      </c>
      <c r="H522" s="1">
        <v>52</v>
      </c>
      <c r="I522" s="1">
        <v>1</v>
      </c>
      <c r="N522" s="27">
        <v>3.8000000000000114</v>
      </c>
      <c r="O522" s="27">
        <v>221.8</v>
      </c>
      <c r="P522" s="27">
        <v>214.4</v>
      </c>
      <c r="Q522" s="27" t="s">
        <v>618</v>
      </c>
      <c r="R522" s="27" t="s">
        <v>618</v>
      </c>
      <c r="S522" s="27" t="s">
        <v>618</v>
      </c>
      <c r="T522" s="27" t="s">
        <v>618</v>
      </c>
      <c r="U522" s="27" t="s">
        <v>618</v>
      </c>
      <c r="V522" s="158">
        <v>0</v>
      </c>
      <c r="W522" s="27">
        <v>184.9</v>
      </c>
      <c r="X522" s="27">
        <v>192.5</v>
      </c>
      <c r="Y522" s="27">
        <v>-7.5999999999999659</v>
      </c>
      <c r="Z522" s="29">
        <v>50.42</v>
      </c>
      <c r="AA522" s="139">
        <v>2.2999999999999998</v>
      </c>
      <c r="AB522" s="151">
        <v>4.2481203007518897E-2</v>
      </c>
      <c r="AC522" s="136" t="s">
        <v>255</v>
      </c>
      <c r="AD522" s="136">
        <v>10.9</v>
      </c>
      <c r="AE522" s="136">
        <v>2.5000000000000284</v>
      </c>
      <c r="AF522" s="136" t="s">
        <v>618</v>
      </c>
      <c r="AG522" s="136">
        <v>2.5000000000000284</v>
      </c>
      <c r="AH522" s="136">
        <v>86.799999999999812</v>
      </c>
      <c r="AI522" s="136">
        <v>-5.6999999999999318</v>
      </c>
      <c r="AJ522" s="127">
        <v>218.4</v>
      </c>
      <c r="AK522" s="127">
        <v>219.5</v>
      </c>
      <c r="AL522" s="127">
        <v>215.6</v>
      </c>
      <c r="AM522" s="127">
        <v>217.8</v>
      </c>
      <c r="AN522" s="127">
        <v>220.82499999999999</v>
      </c>
      <c r="AO522" s="127">
        <v>3.5</v>
      </c>
      <c r="AP522" s="127" t="s">
        <v>618</v>
      </c>
      <c r="AQ522" s="14">
        <v>102.9</v>
      </c>
      <c r="AR522" s="127" t="s">
        <v>618</v>
      </c>
      <c r="AS522" s="14">
        <v>82.899999999998187</v>
      </c>
      <c r="AT522" s="1">
        <v>218.6</v>
      </c>
      <c r="AU522" s="1">
        <v>218.9</v>
      </c>
      <c r="AV522" s="1">
        <v>218.2</v>
      </c>
      <c r="AW522" s="1">
        <v>218.2</v>
      </c>
      <c r="AX522" s="1">
        <v>218.6</v>
      </c>
      <c r="AY522" s="1">
        <v>220.4</v>
      </c>
      <c r="AZ522" s="1">
        <v>218.2</v>
      </c>
      <c r="BA522" s="1">
        <v>219.9</v>
      </c>
      <c r="CC522" s="86">
        <v>218.3</v>
      </c>
      <c r="CD522" s="1">
        <v>217.4</v>
      </c>
      <c r="CE522" s="1">
        <v>1086</v>
      </c>
      <c r="CF522" s="1">
        <v>677</v>
      </c>
      <c r="CG522" s="1">
        <v>1.6041358936484491</v>
      </c>
      <c r="CH522">
        <v>118.94199999999999</v>
      </c>
      <c r="CI522">
        <v>18359</v>
      </c>
      <c r="CJ522" s="101">
        <v>1</v>
      </c>
      <c r="CK522" s="101">
        <v>1</v>
      </c>
      <c r="CL522" s="1">
        <v>1.7000000000000171</v>
      </c>
      <c r="CM522" s="1">
        <v>34.899999999999949</v>
      </c>
      <c r="CN522" s="14" t="s">
        <v>618</v>
      </c>
      <c r="CO522" s="14">
        <v>71.500000000000142</v>
      </c>
    </row>
    <row r="523" spans="1:93">
      <c r="A523" s="1">
        <v>2015</v>
      </c>
      <c r="B523" s="1">
        <v>6</v>
      </c>
      <c r="C523" s="24">
        <v>42055</v>
      </c>
      <c r="D523" s="1">
        <v>220.3</v>
      </c>
      <c r="E523" s="1">
        <v>222.7</v>
      </c>
      <c r="F523" s="1">
        <v>220.1</v>
      </c>
      <c r="G523" s="1">
        <v>222.2</v>
      </c>
      <c r="H523" s="1">
        <v>50.81</v>
      </c>
      <c r="I523" s="1">
        <v>1</v>
      </c>
      <c r="N523" s="27">
        <v>2.5999999999999943</v>
      </c>
      <c r="O523" s="27">
        <v>222.9</v>
      </c>
      <c r="P523" s="27">
        <v>215.3</v>
      </c>
      <c r="Q523" s="27" t="s">
        <v>618</v>
      </c>
      <c r="R523" s="27" t="s">
        <v>618</v>
      </c>
      <c r="S523" s="27" t="s">
        <v>618</v>
      </c>
      <c r="T523" s="27" t="s">
        <v>618</v>
      </c>
      <c r="U523" s="27" t="s">
        <v>618</v>
      </c>
      <c r="V523" s="158">
        <v>0</v>
      </c>
      <c r="W523" s="27">
        <v>184.9</v>
      </c>
      <c r="X523" s="27">
        <v>192.5</v>
      </c>
      <c r="Y523" s="27">
        <v>-7.5999999999999659</v>
      </c>
      <c r="Z523" s="29">
        <v>52.06</v>
      </c>
      <c r="AA523" s="139">
        <v>1.6</v>
      </c>
      <c r="AB523" s="151">
        <v>2.0808794660384766E-2</v>
      </c>
      <c r="AC523" s="136" t="s">
        <v>253</v>
      </c>
      <c r="AD523" s="136">
        <v>10.9</v>
      </c>
      <c r="AE523" s="136" t="s">
        <v>618</v>
      </c>
      <c r="AF523" s="136" t="s">
        <v>618</v>
      </c>
      <c r="AG523" s="136">
        <v>0</v>
      </c>
      <c r="AH523" s="136">
        <v>86.799999999999812</v>
      </c>
      <c r="AI523" s="136">
        <v>-5.6999999999999318</v>
      </c>
      <c r="AJ523" s="127">
        <v>218.6</v>
      </c>
      <c r="AK523" s="127">
        <v>222.4</v>
      </c>
      <c r="AL523" s="127">
        <v>218.2</v>
      </c>
      <c r="AM523" s="127">
        <v>222.3</v>
      </c>
      <c r="AN523" s="127">
        <v>220.45</v>
      </c>
      <c r="AO523" s="127">
        <v>1.8999999999999773</v>
      </c>
      <c r="AP523" s="127" t="s">
        <v>618</v>
      </c>
      <c r="AQ523" s="14">
        <v>102.9</v>
      </c>
      <c r="AR523" s="127" t="s">
        <v>618</v>
      </c>
      <c r="AS523" s="14">
        <v>82.899999999998187</v>
      </c>
      <c r="AT523" s="1">
        <v>222.7</v>
      </c>
      <c r="AU523" s="1">
        <v>222.7</v>
      </c>
      <c r="AV523" s="1">
        <v>221</v>
      </c>
      <c r="AW523" s="1">
        <v>221.6</v>
      </c>
      <c r="AX523" s="1">
        <v>222.7</v>
      </c>
      <c r="AY523" s="1">
        <v>222.7</v>
      </c>
      <c r="AZ523" s="1">
        <v>221</v>
      </c>
      <c r="BA523" s="1">
        <v>221.4</v>
      </c>
      <c r="CC523" s="86">
        <v>222.4</v>
      </c>
      <c r="CD523" s="1">
        <v>220.4</v>
      </c>
      <c r="CE523" s="1">
        <v>846</v>
      </c>
      <c r="CF523" s="1">
        <v>765</v>
      </c>
      <c r="CG523" s="1">
        <v>1.1058823529411765</v>
      </c>
      <c r="CH523">
        <v>119.11799999999999</v>
      </c>
      <c r="CI523">
        <v>18517</v>
      </c>
      <c r="CJ523" s="101">
        <v>1</v>
      </c>
      <c r="CK523" s="101">
        <v>1</v>
      </c>
      <c r="CL523" s="1">
        <v>-0.79999999999998295</v>
      </c>
      <c r="CM523" s="1">
        <v>34.1</v>
      </c>
      <c r="CN523" s="14">
        <v>-2.3999999999999773</v>
      </c>
      <c r="CO523" s="14">
        <v>69.100000000000165</v>
      </c>
    </row>
    <row r="524" spans="1:93">
      <c r="A524" s="1">
        <v>2015</v>
      </c>
      <c r="B524" s="1">
        <v>2</v>
      </c>
      <c r="C524" s="24">
        <v>42058</v>
      </c>
      <c r="D524" s="1">
        <v>221.9</v>
      </c>
      <c r="E524" s="1">
        <v>222.4</v>
      </c>
      <c r="F524" s="1">
        <v>216.2</v>
      </c>
      <c r="G524" s="1">
        <v>216.9</v>
      </c>
      <c r="H524" s="1">
        <v>49.43</v>
      </c>
      <c r="I524" s="1">
        <v>2</v>
      </c>
      <c r="N524" s="27">
        <v>6.2000000000000171</v>
      </c>
      <c r="O524" s="27">
        <v>224.8</v>
      </c>
      <c r="P524" s="27">
        <v>219.6</v>
      </c>
      <c r="Q524" s="27" t="s">
        <v>618</v>
      </c>
      <c r="R524" s="27" t="s">
        <v>618</v>
      </c>
      <c r="S524" s="27" t="s">
        <v>252</v>
      </c>
      <c r="T524" s="27" t="s">
        <v>618</v>
      </c>
      <c r="U524" s="27">
        <v>4.5</v>
      </c>
      <c r="V524" s="158">
        <v>4.5</v>
      </c>
      <c r="W524" s="27">
        <v>189.4</v>
      </c>
      <c r="X524" s="27">
        <v>192.5</v>
      </c>
      <c r="Y524" s="27">
        <v>-3.0999999999999659</v>
      </c>
      <c r="Z524" s="29">
        <v>50.33</v>
      </c>
      <c r="AA524" s="139">
        <v>3.7</v>
      </c>
      <c r="AB524" s="151">
        <v>2.2884615384615392E-2</v>
      </c>
      <c r="AC524" s="136" t="s">
        <v>255</v>
      </c>
      <c r="AD524" s="136">
        <v>11.1</v>
      </c>
      <c r="AE524" s="136" t="s">
        <v>618</v>
      </c>
      <c r="AF524" s="136" t="s">
        <v>618</v>
      </c>
      <c r="AG524" s="136">
        <v>0</v>
      </c>
      <c r="AH524" s="136">
        <v>86.799999999999812</v>
      </c>
      <c r="AI524" s="136">
        <v>-5.6999999999999318</v>
      </c>
      <c r="AJ524" s="127">
        <v>222.7</v>
      </c>
      <c r="AK524" s="127">
        <v>222.7</v>
      </c>
      <c r="AL524" s="127">
        <v>221</v>
      </c>
      <c r="AM524" s="127">
        <v>221.9</v>
      </c>
      <c r="AN524" s="127">
        <v>220.42500000000001</v>
      </c>
      <c r="AO524" s="127">
        <v>5</v>
      </c>
      <c r="AP524" s="127" t="s">
        <v>618</v>
      </c>
      <c r="AQ524" s="14">
        <v>102.9</v>
      </c>
      <c r="AR524" s="127" t="s">
        <v>618</v>
      </c>
      <c r="AS524" s="14">
        <v>82.899999999998187</v>
      </c>
      <c r="AT524" s="1">
        <v>216</v>
      </c>
      <c r="AU524" s="1">
        <v>217.5</v>
      </c>
      <c r="AV524" s="1">
        <v>216</v>
      </c>
      <c r="AW524" s="1">
        <v>216.9</v>
      </c>
      <c r="AX524" s="1">
        <v>216</v>
      </c>
      <c r="AY524" s="1">
        <v>217.5</v>
      </c>
      <c r="AZ524" s="1">
        <v>216</v>
      </c>
      <c r="BA524" s="1">
        <v>216.3</v>
      </c>
      <c r="CC524" s="86">
        <v>216.1</v>
      </c>
      <c r="CD524" s="1">
        <v>221.6</v>
      </c>
      <c r="CE524" s="1">
        <v>833</v>
      </c>
      <c r="CF524" s="1">
        <v>622</v>
      </c>
      <c r="CG524" s="1">
        <v>1.3392282958199357</v>
      </c>
      <c r="CH524">
        <v>118.767</v>
      </c>
      <c r="CI524">
        <v>18484</v>
      </c>
      <c r="CJ524" s="101">
        <v>1</v>
      </c>
      <c r="CK524" s="101">
        <v>1</v>
      </c>
      <c r="CL524" s="1">
        <v>-0.90000000000000568</v>
      </c>
      <c r="CM524" s="1">
        <v>33.200000000000003</v>
      </c>
      <c r="CN524" s="14">
        <v>5.9000000000000057</v>
      </c>
      <c r="CO524" s="14">
        <v>75.000000000000171</v>
      </c>
    </row>
    <row r="525" spans="1:93">
      <c r="A525" s="1">
        <v>2015</v>
      </c>
      <c r="B525" s="1">
        <v>3</v>
      </c>
      <c r="C525" s="24">
        <v>42059</v>
      </c>
      <c r="D525" s="1">
        <v>215.1</v>
      </c>
      <c r="E525" s="1">
        <v>215.4</v>
      </c>
      <c r="F525" s="1">
        <v>212.1</v>
      </c>
      <c r="G525" s="1">
        <v>213.7</v>
      </c>
      <c r="H525" s="1">
        <v>49.09</v>
      </c>
      <c r="I525" s="1">
        <v>2</v>
      </c>
      <c r="N525" s="27">
        <v>3.3000000000000114</v>
      </c>
      <c r="O525" s="27">
        <v>223.1</v>
      </c>
      <c r="P525" s="27">
        <v>210.7</v>
      </c>
      <c r="Q525" s="27" t="s">
        <v>618</v>
      </c>
      <c r="R525" s="27" t="s">
        <v>618</v>
      </c>
      <c r="S525" s="27" t="s">
        <v>618</v>
      </c>
      <c r="T525" s="27" t="s">
        <v>618</v>
      </c>
      <c r="U525" s="27" t="s">
        <v>618</v>
      </c>
      <c r="V525" s="158">
        <v>0</v>
      </c>
      <c r="W525" s="27">
        <v>189.4</v>
      </c>
      <c r="X525" s="27">
        <v>192.5</v>
      </c>
      <c r="Y525" s="27">
        <v>-3.0999999999999659</v>
      </c>
      <c r="Z525" s="29">
        <v>49.05</v>
      </c>
      <c r="AA525" s="139">
        <v>2</v>
      </c>
      <c r="AB525" s="151">
        <v>2.7160007872466085E-2</v>
      </c>
      <c r="AC525" s="136" t="s">
        <v>255</v>
      </c>
      <c r="AD525" s="136">
        <v>10.8</v>
      </c>
      <c r="AE525" s="136" t="s">
        <v>618</v>
      </c>
      <c r="AF525" s="136" t="s">
        <v>618</v>
      </c>
      <c r="AG525" s="136">
        <v>0</v>
      </c>
      <c r="AH525" s="136">
        <v>86.799999999999812</v>
      </c>
      <c r="AI525" s="136">
        <v>-5.6999999999999318</v>
      </c>
      <c r="AJ525" s="127">
        <v>216</v>
      </c>
      <c r="AK525" s="127">
        <v>217.5</v>
      </c>
      <c r="AL525" s="127">
        <v>212.1</v>
      </c>
      <c r="AM525" s="127">
        <v>212.9</v>
      </c>
      <c r="AN525" s="127">
        <v>218.72499999999999</v>
      </c>
      <c r="AO525" s="127">
        <v>1.4000000000000057</v>
      </c>
      <c r="AP525" s="127" t="s">
        <v>618</v>
      </c>
      <c r="AQ525" s="14">
        <v>102.9</v>
      </c>
      <c r="AR525" s="127" t="s">
        <v>618</v>
      </c>
      <c r="AS525" s="14">
        <v>82.899999999998187</v>
      </c>
      <c r="AT525" s="1">
        <v>212.6</v>
      </c>
      <c r="AU525" s="1">
        <v>213.5</v>
      </c>
      <c r="AV525" s="1">
        <v>212.6</v>
      </c>
      <c r="AW525" s="1">
        <v>213</v>
      </c>
      <c r="AX525" s="1">
        <v>212.6</v>
      </c>
      <c r="AY525" s="1">
        <v>214.9</v>
      </c>
      <c r="AZ525" s="1">
        <v>212.6</v>
      </c>
      <c r="BA525" s="1">
        <v>214.4</v>
      </c>
      <c r="CC525" s="86">
        <v>212.9</v>
      </c>
      <c r="CD525" s="1">
        <v>214.3</v>
      </c>
      <c r="CE525" s="1">
        <v>678</v>
      </c>
      <c r="CF525" s="1">
        <v>487</v>
      </c>
      <c r="CG525" s="1">
        <v>1.3921971252566736</v>
      </c>
      <c r="CH525">
        <v>118.934</v>
      </c>
      <c r="CI525">
        <v>18658</v>
      </c>
      <c r="CJ525" s="101">
        <v>1</v>
      </c>
      <c r="CK525" s="101">
        <v>1</v>
      </c>
      <c r="CL525" s="1">
        <v>0.90000000000000568</v>
      </c>
      <c r="CM525" s="1">
        <v>34.1</v>
      </c>
      <c r="CN525" s="14" t="s">
        <v>618</v>
      </c>
      <c r="CO525" s="14">
        <v>75.000000000000171</v>
      </c>
    </row>
    <row r="526" spans="1:93">
      <c r="A526" s="1">
        <v>2015</v>
      </c>
      <c r="B526" s="1">
        <v>4</v>
      </c>
      <c r="C526" s="24">
        <v>42060</v>
      </c>
      <c r="D526" s="1">
        <v>213.5</v>
      </c>
      <c r="E526" s="1">
        <v>218.3</v>
      </c>
      <c r="F526" s="1">
        <v>213.5</v>
      </c>
      <c r="G526" s="1">
        <v>214.4</v>
      </c>
      <c r="H526" s="1">
        <v>51.06</v>
      </c>
      <c r="I526" s="1">
        <v>0</v>
      </c>
      <c r="N526" s="27">
        <v>4.8000000000000114</v>
      </c>
      <c r="O526" s="27">
        <v>217</v>
      </c>
      <c r="P526" s="27">
        <v>210.4</v>
      </c>
      <c r="Q526" s="27" t="s">
        <v>618</v>
      </c>
      <c r="R526" s="27" t="s">
        <v>254</v>
      </c>
      <c r="S526" s="27" t="s">
        <v>618</v>
      </c>
      <c r="T526" s="27">
        <v>-0.5</v>
      </c>
      <c r="U526" s="27" t="s">
        <v>618</v>
      </c>
      <c r="V526" s="158">
        <v>-0.5</v>
      </c>
      <c r="W526" s="27">
        <v>188.9</v>
      </c>
      <c r="X526" s="27">
        <v>192.5</v>
      </c>
      <c r="Y526" s="27">
        <v>-3.5999999999999659</v>
      </c>
      <c r="Z526" s="29">
        <v>49.16</v>
      </c>
      <c r="AA526" s="139">
        <v>2.9</v>
      </c>
      <c r="AB526" s="151">
        <v>6.8784139186728321E-3</v>
      </c>
      <c r="AC526" s="136" t="s">
        <v>255</v>
      </c>
      <c r="AD526" s="136">
        <v>10.6</v>
      </c>
      <c r="AE526" s="136">
        <v>1</v>
      </c>
      <c r="AF526" s="136" t="s">
        <v>618</v>
      </c>
      <c r="AG526" s="136">
        <v>1</v>
      </c>
      <c r="AH526" s="136">
        <v>87.799999999999812</v>
      </c>
      <c r="AI526" s="136">
        <v>-4.6999999999999318</v>
      </c>
      <c r="AJ526" s="127">
        <v>212.6</v>
      </c>
      <c r="AK526" s="127">
        <v>217.3</v>
      </c>
      <c r="AL526" s="127">
        <v>212.6</v>
      </c>
      <c r="AM526" s="127">
        <v>216.4</v>
      </c>
      <c r="AN526" s="127">
        <v>218.375</v>
      </c>
      <c r="AO526" s="127">
        <v>0.90000000000000568</v>
      </c>
      <c r="AP526" s="127">
        <v>-1.1000000000000114</v>
      </c>
      <c r="AQ526" s="14">
        <v>101.8</v>
      </c>
      <c r="AR526" s="127" t="s">
        <v>618</v>
      </c>
      <c r="AS526" s="14">
        <v>82.899999999998187</v>
      </c>
      <c r="AT526" s="1">
        <v>214.5</v>
      </c>
      <c r="AU526" s="1">
        <v>215.2</v>
      </c>
      <c r="AV526" s="1">
        <v>214.4</v>
      </c>
      <c r="AW526" s="1">
        <v>215.1</v>
      </c>
      <c r="AX526" s="1">
        <v>214.5</v>
      </c>
      <c r="AY526" s="1">
        <v>215.6</v>
      </c>
      <c r="AZ526" s="1">
        <v>214.4</v>
      </c>
      <c r="BA526" s="1">
        <v>215.6</v>
      </c>
      <c r="CC526" s="86">
        <v>214.8</v>
      </c>
      <c r="CD526" s="1">
        <v>214.6</v>
      </c>
      <c r="CE526" s="1">
        <v>1000</v>
      </c>
      <c r="CF526" s="1">
        <v>443</v>
      </c>
      <c r="CG526" s="1">
        <v>2.2573363431151243</v>
      </c>
      <c r="CH526">
        <v>118.852</v>
      </c>
      <c r="CI526">
        <v>18624</v>
      </c>
      <c r="CJ526" s="101">
        <v>1</v>
      </c>
      <c r="CK526" s="101">
        <v>1</v>
      </c>
      <c r="CL526" s="1">
        <v>2</v>
      </c>
      <c r="CM526" s="1">
        <v>36.1</v>
      </c>
      <c r="CN526" s="14">
        <v>-1</v>
      </c>
      <c r="CO526" s="14">
        <v>74.000000000000171</v>
      </c>
    </row>
    <row r="527" spans="1:93">
      <c r="A527" s="1">
        <v>2015</v>
      </c>
      <c r="B527" s="1">
        <v>5</v>
      </c>
      <c r="C527" s="24">
        <v>42061</v>
      </c>
      <c r="D527" s="1">
        <v>216.5</v>
      </c>
      <c r="E527" s="1">
        <v>219</v>
      </c>
      <c r="F527" s="1">
        <v>216</v>
      </c>
      <c r="G527" s="1">
        <v>218.8</v>
      </c>
      <c r="H527" s="1">
        <v>48.95</v>
      </c>
      <c r="I527" s="1">
        <v>0</v>
      </c>
      <c r="N527" s="27">
        <v>3</v>
      </c>
      <c r="O527" s="27">
        <v>219.2</v>
      </c>
      <c r="P527" s="27">
        <v>209.6</v>
      </c>
      <c r="Q527" s="27" t="s">
        <v>618</v>
      </c>
      <c r="R527" s="27" t="s">
        <v>618</v>
      </c>
      <c r="S527" s="27" t="s">
        <v>618</v>
      </c>
      <c r="T527" s="27" t="s">
        <v>618</v>
      </c>
      <c r="U527" s="27" t="s">
        <v>618</v>
      </c>
      <c r="V527" s="158">
        <v>0</v>
      </c>
      <c r="W527" s="27">
        <v>188.9</v>
      </c>
      <c r="X527" s="27">
        <v>192.5</v>
      </c>
      <c r="Y527" s="27">
        <v>-3.5999999999999659</v>
      </c>
      <c r="Z527" s="29">
        <v>50.52</v>
      </c>
      <c r="AA527" s="139">
        <v>1.8</v>
      </c>
      <c r="AB527" s="151">
        <v>4.0130372784681123E-2</v>
      </c>
      <c r="AC527" s="136" t="s">
        <v>253</v>
      </c>
      <c r="AD527" s="136">
        <v>10.7</v>
      </c>
      <c r="AE527" s="136" t="s">
        <v>618</v>
      </c>
      <c r="AF527" s="136" t="s">
        <v>618</v>
      </c>
      <c r="AG527" s="136">
        <v>0</v>
      </c>
      <c r="AH527" s="136">
        <v>87.799999999999812</v>
      </c>
      <c r="AI527" s="136">
        <v>-4.6999999999999318</v>
      </c>
      <c r="AJ527" s="127">
        <v>214.5</v>
      </c>
      <c r="AK527" s="127">
        <v>217.5</v>
      </c>
      <c r="AL527" s="127">
        <v>214.4</v>
      </c>
      <c r="AM527" s="127">
        <v>217.3</v>
      </c>
      <c r="AN527" s="127">
        <v>217.125</v>
      </c>
      <c r="AO527" s="127">
        <v>2.3000000000000114</v>
      </c>
      <c r="AP527" s="127">
        <v>3.6000000000000059</v>
      </c>
      <c r="AQ527" s="14">
        <v>105.4</v>
      </c>
      <c r="AR527" s="127" t="s">
        <v>618</v>
      </c>
      <c r="AS527" s="14">
        <v>82.899999999998187</v>
      </c>
      <c r="AT527" s="1">
        <v>219.7</v>
      </c>
      <c r="AU527" s="1">
        <v>221</v>
      </c>
      <c r="AV527" s="1">
        <v>219.5</v>
      </c>
      <c r="AW527" s="1">
        <v>220.8</v>
      </c>
      <c r="AX527" s="1">
        <v>219.7</v>
      </c>
      <c r="AY527" s="1">
        <v>221.7</v>
      </c>
      <c r="AZ527" s="1">
        <v>219.5</v>
      </c>
      <c r="BA527" s="1">
        <v>221.3</v>
      </c>
      <c r="CC527" s="86">
        <v>219.7</v>
      </c>
      <c r="CD527" s="1">
        <v>216.9</v>
      </c>
      <c r="CE527" s="1">
        <v>893</v>
      </c>
      <c r="CF527" s="1">
        <v>706</v>
      </c>
      <c r="CG527" s="1">
        <v>1.2648725212464589</v>
      </c>
      <c r="CH527">
        <v>119.414</v>
      </c>
      <c r="CI527">
        <v>18877</v>
      </c>
      <c r="CJ527" s="101">
        <v>1</v>
      </c>
      <c r="CK527" s="101">
        <v>1</v>
      </c>
      <c r="CL527" s="1">
        <v>1.7000000000000171</v>
      </c>
      <c r="CM527" s="1">
        <v>37.799999999999997</v>
      </c>
      <c r="CN527" s="14" t="s">
        <v>618</v>
      </c>
      <c r="CO527" s="14">
        <v>74.000000000000171</v>
      </c>
    </row>
    <row r="528" spans="1:93">
      <c r="A528" s="1">
        <v>2015</v>
      </c>
      <c r="B528" s="1">
        <v>6</v>
      </c>
      <c r="C528" s="24">
        <v>42062</v>
      </c>
      <c r="D528" s="1">
        <v>221.4</v>
      </c>
      <c r="E528" s="1">
        <v>222.4</v>
      </c>
      <c r="F528" s="1">
        <v>216.6</v>
      </c>
      <c r="G528" s="1">
        <v>222.2</v>
      </c>
      <c r="H528" s="1">
        <v>49.76</v>
      </c>
      <c r="I528" s="1">
        <v>0</v>
      </c>
      <c r="N528" s="27">
        <v>5.8000000000000114</v>
      </c>
      <c r="O528" s="27">
        <v>221.8</v>
      </c>
      <c r="P528" s="27">
        <v>215.8</v>
      </c>
      <c r="Q528" s="27" t="s">
        <v>618</v>
      </c>
      <c r="R528" s="27" t="s">
        <v>618</v>
      </c>
      <c r="S528" s="27" t="s">
        <v>618</v>
      </c>
      <c r="T528" s="27" t="s">
        <v>618</v>
      </c>
      <c r="U528" s="27" t="s">
        <v>618</v>
      </c>
      <c r="V528" s="158">
        <v>0</v>
      </c>
      <c r="W528" s="27">
        <v>188.9</v>
      </c>
      <c r="X528" s="27">
        <v>192.5</v>
      </c>
      <c r="Y528" s="27">
        <v>-3.5999999999999659</v>
      </c>
      <c r="Z528" s="29">
        <v>49.21</v>
      </c>
      <c r="AA528" s="139">
        <v>3.5</v>
      </c>
      <c r="AB528" s="151">
        <v>4.1323932628280491E-2</v>
      </c>
      <c r="AC528" s="136" t="s">
        <v>255</v>
      </c>
      <c r="AD528" s="136">
        <v>10.9</v>
      </c>
      <c r="AE528" s="136" t="s">
        <v>618</v>
      </c>
      <c r="AF528" s="136" t="s">
        <v>618</v>
      </c>
      <c r="AG528" s="136">
        <v>0</v>
      </c>
      <c r="AH528" s="136">
        <v>87.799999999999812</v>
      </c>
      <c r="AI528" s="136">
        <v>-4.6999999999999318</v>
      </c>
      <c r="AJ528" s="127">
        <v>219.7</v>
      </c>
      <c r="AK528" s="127">
        <v>221.7</v>
      </c>
      <c r="AL528" s="127">
        <v>219.5</v>
      </c>
      <c r="AM528" s="127">
        <v>219.5</v>
      </c>
      <c r="AN528" s="127">
        <v>216.52500000000001</v>
      </c>
      <c r="AO528" s="127">
        <v>0.79999999999998295</v>
      </c>
      <c r="AP528" s="127">
        <v>1.3000000000000227</v>
      </c>
      <c r="AQ528" s="14">
        <v>106.7</v>
      </c>
      <c r="AR528" s="127" t="s">
        <v>618</v>
      </c>
      <c r="AS528" s="14">
        <v>82.899999999998187</v>
      </c>
      <c r="AT528" s="1">
        <v>222.5</v>
      </c>
      <c r="AU528" s="1">
        <v>223.4</v>
      </c>
      <c r="AV528" s="1">
        <v>221</v>
      </c>
      <c r="AW528" s="1">
        <v>221</v>
      </c>
      <c r="AX528" s="1">
        <v>222.5</v>
      </c>
      <c r="AY528" s="1">
        <v>223.4</v>
      </c>
      <c r="AZ528" s="1">
        <v>220.8</v>
      </c>
      <c r="BA528" s="1">
        <v>221.2</v>
      </c>
      <c r="CC528" s="86">
        <v>223</v>
      </c>
      <c r="CD528" s="1">
        <v>220.7</v>
      </c>
      <c r="CE528" s="1">
        <v>706</v>
      </c>
      <c r="CF528" s="1">
        <v>534</v>
      </c>
      <c r="CG528" s="1">
        <v>1.3220973782771535</v>
      </c>
      <c r="CH528">
        <v>119.738</v>
      </c>
      <c r="CI528">
        <v>18858</v>
      </c>
      <c r="CJ528" s="101">
        <v>1</v>
      </c>
      <c r="CK528" s="101">
        <v>1</v>
      </c>
      <c r="CL528" s="1">
        <v>0.80000000000001137</v>
      </c>
      <c r="CM528" s="1">
        <v>38.6</v>
      </c>
      <c r="CN528" s="14">
        <v>-1.0999999999999943</v>
      </c>
      <c r="CO528" s="14">
        <v>72.900000000000176</v>
      </c>
    </row>
    <row r="529" spans="1:93">
      <c r="A529" s="1">
        <v>2015</v>
      </c>
      <c r="B529" s="1">
        <v>2</v>
      </c>
      <c r="C529" s="24">
        <v>42065</v>
      </c>
      <c r="D529" s="1">
        <v>223.3</v>
      </c>
      <c r="E529" s="1">
        <v>226.7</v>
      </c>
      <c r="F529" s="1">
        <v>219.6</v>
      </c>
      <c r="G529" s="1">
        <v>221.9</v>
      </c>
      <c r="H529" s="1">
        <v>49.77</v>
      </c>
      <c r="I529" s="1">
        <v>0</v>
      </c>
      <c r="N529" s="27">
        <v>7.0999999999999943</v>
      </c>
      <c r="O529" s="27">
        <v>228</v>
      </c>
      <c r="P529" s="27">
        <v>216.4</v>
      </c>
      <c r="Q529" s="27" t="s">
        <v>618</v>
      </c>
      <c r="R529" s="27" t="s">
        <v>618</v>
      </c>
      <c r="S529" s="27" t="s">
        <v>618</v>
      </c>
      <c r="T529" s="27" t="s">
        <v>618</v>
      </c>
      <c r="U529" s="27" t="s">
        <v>618</v>
      </c>
      <c r="V529" s="158">
        <v>0</v>
      </c>
      <c r="W529" s="27">
        <v>188.9</v>
      </c>
      <c r="X529" s="27">
        <v>192.5</v>
      </c>
      <c r="Y529" s="27">
        <v>-3.5999999999999659</v>
      </c>
      <c r="Z529" s="29">
        <v>49.21</v>
      </c>
      <c r="AA529" s="139">
        <v>4.3</v>
      </c>
      <c r="AB529" s="151">
        <v>1.6547497446373738E-2</v>
      </c>
      <c r="AC529" s="136" t="s">
        <v>253</v>
      </c>
      <c r="AD529" s="136">
        <v>11.1</v>
      </c>
      <c r="AE529" s="136" t="s">
        <v>618</v>
      </c>
      <c r="AF529" s="136">
        <v>-2.6999999999999886</v>
      </c>
      <c r="AG529" s="136">
        <v>-2.6999999999999886</v>
      </c>
      <c r="AH529" s="136">
        <v>85.099999999999824</v>
      </c>
      <c r="AI529" s="136">
        <v>-7.3999999999999204</v>
      </c>
      <c r="AJ529" s="127">
        <v>222.5</v>
      </c>
      <c r="AK529" s="127">
        <v>226.7</v>
      </c>
      <c r="AL529" s="127">
        <v>220.8</v>
      </c>
      <c r="AM529" s="127">
        <v>225.2</v>
      </c>
      <c r="AN529" s="127">
        <v>219.6</v>
      </c>
      <c r="AO529" s="127">
        <v>1.4000000000000057</v>
      </c>
      <c r="AP529" s="127" t="s">
        <v>618</v>
      </c>
      <c r="AQ529" s="14">
        <v>106.7</v>
      </c>
      <c r="AR529" s="127" t="s">
        <v>618</v>
      </c>
      <c r="AS529" s="14">
        <v>82.899999999998187</v>
      </c>
      <c r="AT529" s="1">
        <v>221.4</v>
      </c>
      <c r="AU529" s="1">
        <v>222.5</v>
      </c>
      <c r="AV529" s="1">
        <v>221.1</v>
      </c>
      <c r="AW529" s="1">
        <v>222.3</v>
      </c>
      <c r="AX529" s="1">
        <v>221.4</v>
      </c>
      <c r="AY529" s="1">
        <v>222.5</v>
      </c>
      <c r="AZ529" s="1">
        <v>221.1</v>
      </c>
      <c r="BA529" s="1">
        <v>222</v>
      </c>
      <c r="CC529" s="86">
        <v>221.6</v>
      </c>
      <c r="CD529" s="1">
        <v>225.7</v>
      </c>
      <c r="CE529" s="1">
        <v>760</v>
      </c>
      <c r="CF529" s="1">
        <v>635</v>
      </c>
      <c r="CG529" s="1">
        <v>1.1968503937007875</v>
      </c>
      <c r="CH529">
        <v>120.176</v>
      </c>
      <c r="CI529">
        <v>18931</v>
      </c>
      <c r="CJ529" s="101">
        <v>1</v>
      </c>
      <c r="CK529" s="101">
        <v>1</v>
      </c>
      <c r="CL529" s="1">
        <v>1.0999999999999943</v>
      </c>
      <c r="CM529" s="1">
        <v>39.700000000000003</v>
      </c>
      <c r="CN529" s="14">
        <v>1.9000000000000057</v>
      </c>
      <c r="CO529" s="14">
        <v>74.800000000000182</v>
      </c>
    </row>
    <row r="530" spans="1:93">
      <c r="A530" s="1">
        <v>2015</v>
      </c>
      <c r="B530" s="1">
        <v>3</v>
      </c>
      <c r="C530" s="24">
        <v>42066</v>
      </c>
      <c r="D530" s="1">
        <v>222.5</v>
      </c>
      <c r="E530" s="1">
        <v>223.5</v>
      </c>
      <c r="F530" s="1">
        <v>217.9</v>
      </c>
      <c r="G530" s="1">
        <v>218.6</v>
      </c>
      <c r="H530" s="1">
        <v>50.68</v>
      </c>
      <c r="I530" s="1">
        <v>0</v>
      </c>
      <c r="N530" s="27">
        <v>5.5999999999999943</v>
      </c>
      <c r="O530" s="27">
        <v>229</v>
      </c>
      <c r="P530" s="27">
        <v>214.8</v>
      </c>
      <c r="Q530" s="27" t="s">
        <v>618</v>
      </c>
      <c r="R530" s="27" t="s">
        <v>618</v>
      </c>
      <c r="S530" s="27" t="s">
        <v>618</v>
      </c>
      <c r="T530" s="27" t="s">
        <v>618</v>
      </c>
      <c r="U530" s="27" t="s">
        <v>618</v>
      </c>
      <c r="V530" s="158">
        <v>0</v>
      </c>
      <c r="W530" s="27">
        <v>188.9</v>
      </c>
      <c r="X530" s="27">
        <v>192.5</v>
      </c>
      <c r="Y530" s="27">
        <v>-3.5999999999999659</v>
      </c>
      <c r="Z530" s="29">
        <v>49.97</v>
      </c>
      <c r="AA530" s="139">
        <v>3.4</v>
      </c>
      <c r="AB530" s="151">
        <v>2.0096463022523103E-4</v>
      </c>
      <c r="AC530" s="136">
        <v>0</v>
      </c>
      <c r="AD530" s="136">
        <v>11</v>
      </c>
      <c r="AE530" s="136" t="s">
        <v>618</v>
      </c>
      <c r="AF530" s="136" t="s">
        <v>618</v>
      </c>
      <c r="AG530" s="136">
        <v>0</v>
      </c>
      <c r="AH530" s="136">
        <v>85.099999999999824</v>
      </c>
      <c r="AI530" s="136">
        <v>-7.3999999999999204</v>
      </c>
      <c r="AJ530" s="127">
        <v>221.4</v>
      </c>
      <c r="AK530" s="127">
        <v>223.5</v>
      </c>
      <c r="AL530" s="127">
        <v>221.1</v>
      </c>
      <c r="AM530" s="127">
        <v>223.5</v>
      </c>
      <c r="AN530" s="127">
        <v>221.375</v>
      </c>
      <c r="AO530" s="127">
        <v>3.9000000000000057</v>
      </c>
      <c r="AP530" s="127" t="s">
        <v>618</v>
      </c>
      <c r="AQ530" s="14">
        <v>106.7</v>
      </c>
      <c r="AR530" s="127" t="s">
        <v>618</v>
      </c>
      <c r="AS530" s="14">
        <v>82.899999999998187</v>
      </c>
      <c r="AT530" s="1">
        <v>218</v>
      </c>
      <c r="AU530" s="1">
        <v>218.4</v>
      </c>
      <c r="AV530" s="1">
        <v>217.5</v>
      </c>
      <c r="AW530" s="1">
        <v>217.8</v>
      </c>
      <c r="AX530" s="1">
        <v>218</v>
      </c>
      <c r="AY530" s="1">
        <v>218.4</v>
      </c>
      <c r="AZ530" s="1">
        <v>217.2</v>
      </c>
      <c r="BA530" s="1">
        <v>217.7</v>
      </c>
      <c r="CC530" s="86">
        <v>218</v>
      </c>
      <c r="CD530" s="1">
        <v>221.9</v>
      </c>
      <c r="CE530" s="1">
        <v>888</v>
      </c>
      <c r="CF530" s="1">
        <v>674</v>
      </c>
      <c r="CG530" s="1">
        <v>1.3175074183976261</v>
      </c>
      <c r="CH530">
        <v>119.733</v>
      </c>
      <c r="CI530">
        <v>18723</v>
      </c>
      <c r="CJ530" s="101">
        <v>1</v>
      </c>
      <c r="CK530" s="101">
        <v>1</v>
      </c>
      <c r="CL530" s="1">
        <v>-1</v>
      </c>
      <c r="CM530" s="1">
        <v>38.700000000000003</v>
      </c>
      <c r="CN530" s="14">
        <v>4.5</v>
      </c>
      <c r="CO530" s="14">
        <v>79.300000000000182</v>
      </c>
    </row>
    <row r="531" spans="1:93">
      <c r="A531" s="1">
        <v>2015</v>
      </c>
      <c r="B531" s="1">
        <v>4</v>
      </c>
      <c r="C531" s="24">
        <v>42067</v>
      </c>
      <c r="D531" s="1">
        <v>217</v>
      </c>
      <c r="E531" s="1">
        <v>220.9</v>
      </c>
      <c r="F531" s="1">
        <v>216.6</v>
      </c>
      <c r="G531" s="1">
        <v>219.6</v>
      </c>
      <c r="H531" s="1">
        <v>51.66</v>
      </c>
      <c r="I531" s="1">
        <v>0</v>
      </c>
      <c r="N531" s="27">
        <v>4.3000000000000114</v>
      </c>
      <c r="O531" s="27">
        <v>224.2</v>
      </c>
      <c r="P531" s="27">
        <v>213</v>
      </c>
      <c r="Q531" s="27" t="s">
        <v>618</v>
      </c>
      <c r="R531" s="27" t="s">
        <v>618</v>
      </c>
      <c r="S531" s="27" t="s">
        <v>618</v>
      </c>
      <c r="T531" s="27" t="s">
        <v>618</v>
      </c>
      <c r="U531" s="27" t="s">
        <v>618</v>
      </c>
      <c r="V531" s="158">
        <v>0</v>
      </c>
      <c r="W531" s="27">
        <v>188.9</v>
      </c>
      <c r="X531" s="27">
        <v>192.5</v>
      </c>
      <c r="Y531" s="27">
        <v>-3.5999999999999659</v>
      </c>
      <c r="Z531" s="29">
        <v>50.57</v>
      </c>
      <c r="AA531" s="139">
        <v>2.6</v>
      </c>
      <c r="AB531" s="151">
        <v>1.8284106891701679E-2</v>
      </c>
      <c r="AC531" s="136" t="s">
        <v>253</v>
      </c>
      <c r="AD531" s="136">
        <v>10.9</v>
      </c>
      <c r="AE531" s="136" t="s">
        <v>618</v>
      </c>
      <c r="AF531" s="136" t="s">
        <v>618</v>
      </c>
      <c r="AG531" s="136">
        <v>0</v>
      </c>
      <c r="AH531" s="136">
        <v>85.099999999999824</v>
      </c>
      <c r="AI531" s="136">
        <v>-7.3999999999999204</v>
      </c>
      <c r="AJ531" s="127">
        <v>218</v>
      </c>
      <c r="AK531" s="127">
        <v>218.4</v>
      </c>
      <c r="AL531" s="127">
        <v>216.6</v>
      </c>
      <c r="AM531" s="127">
        <v>217.2</v>
      </c>
      <c r="AN531" s="127">
        <v>221.35</v>
      </c>
      <c r="AO531" s="127">
        <v>2.5999999999999943</v>
      </c>
      <c r="AP531" s="127">
        <v>-2.2000000000000055</v>
      </c>
      <c r="AQ531" s="14">
        <v>104.5</v>
      </c>
      <c r="AR531" s="127" t="s">
        <v>618</v>
      </c>
      <c r="AS531" s="14">
        <v>82.899999999998187</v>
      </c>
      <c r="AT531" s="1">
        <v>218.5</v>
      </c>
      <c r="AU531" s="1">
        <v>219.1</v>
      </c>
      <c r="AV531" s="1">
        <v>217.3</v>
      </c>
      <c r="AW531" s="1">
        <v>217.9</v>
      </c>
      <c r="AX531" s="1">
        <v>218.5</v>
      </c>
      <c r="AY531" s="1">
        <v>219.1</v>
      </c>
      <c r="AZ531" s="1">
        <v>217.3</v>
      </c>
      <c r="BA531" s="1">
        <v>217.5</v>
      </c>
      <c r="CD531" s="1">
        <v>217.2</v>
      </c>
      <c r="CE531" s="1">
        <v>657</v>
      </c>
      <c r="CF531" s="1">
        <v>632</v>
      </c>
      <c r="CG531" s="1">
        <v>1.0395569620253164</v>
      </c>
      <c r="CH531">
        <v>119.693</v>
      </c>
      <c r="CI531">
        <v>18697</v>
      </c>
      <c r="CJ531" s="101">
        <v>1</v>
      </c>
      <c r="CK531" s="101">
        <v>1</v>
      </c>
      <c r="CL531" s="1">
        <v>-2</v>
      </c>
      <c r="CM531" s="1">
        <v>36.700000000000003</v>
      </c>
      <c r="CN531" s="14" t="s">
        <v>618</v>
      </c>
      <c r="CO531" s="14">
        <v>79.300000000000182</v>
      </c>
    </row>
    <row r="532" spans="1:93">
      <c r="A532" s="1">
        <v>2015</v>
      </c>
      <c r="B532" s="1">
        <v>5</v>
      </c>
      <c r="C532" s="24">
        <v>42068</v>
      </c>
      <c r="D532" s="1">
        <v>216.5</v>
      </c>
      <c r="E532" s="1">
        <v>217.5</v>
      </c>
      <c r="F532" s="1">
        <v>214.1</v>
      </c>
      <c r="G532" s="1">
        <v>214.2</v>
      </c>
      <c r="H532" s="1">
        <v>50.89</v>
      </c>
      <c r="I532" s="1">
        <v>0</v>
      </c>
      <c r="N532" s="27">
        <v>3.4000000000000057</v>
      </c>
      <c r="O532" s="27">
        <v>223.9</v>
      </c>
      <c r="P532" s="27">
        <v>215.3</v>
      </c>
      <c r="Q532" s="27" t="s">
        <v>618</v>
      </c>
      <c r="R532" s="27" t="s">
        <v>618</v>
      </c>
      <c r="S532" s="27" t="s">
        <v>252</v>
      </c>
      <c r="T532" s="27" t="s">
        <v>618</v>
      </c>
      <c r="U532" s="27">
        <v>-0.60000000000002274</v>
      </c>
      <c r="V532" s="158">
        <v>-0.60000000000002274</v>
      </c>
      <c r="W532" s="27">
        <v>188.3</v>
      </c>
      <c r="X532" s="27">
        <v>192.5</v>
      </c>
      <c r="Y532" s="27">
        <v>-4.1999999999999886</v>
      </c>
      <c r="Z532" s="29">
        <v>51.66</v>
      </c>
      <c r="AA532" s="139">
        <v>2</v>
      </c>
      <c r="AB532" s="151">
        <v>1.9337016574585641E-2</v>
      </c>
      <c r="AC532" s="136" t="s">
        <v>253</v>
      </c>
      <c r="AD532" s="136">
        <v>10.9</v>
      </c>
      <c r="AE532" s="136" t="s">
        <v>618</v>
      </c>
      <c r="AF532" s="136" t="s">
        <v>618</v>
      </c>
      <c r="AG532" s="136">
        <v>0</v>
      </c>
      <c r="AH532" s="136">
        <v>85.099999999999824</v>
      </c>
      <c r="AI532" s="136">
        <v>-7.3999999999999204</v>
      </c>
      <c r="AJ532" s="127">
        <v>218.5</v>
      </c>
      <c r="AK532" s="127">
        <v>219.1</v>
      </c>
      <c r="AL532" s="127">
        <v>215.3</v>
      </c>
      <c r="AM532" s="127">
        <v>216</v>
      </c>
      <c r="AN532" s="127">
        <v>220.47499999999999</v>
      </c>
      <c r="AO532" s="127">
        <v>2.3000000000000114</v>
      </c>
      <c r="AP532" s="127" t="s">
        <v>618</v>
      </c>
      <c r="AQ532" s="14">
        <v>104.5</v>
      </c>
      <c r="AR532" s="127">
        <v>-0.90000000000000568</v>
      </c>
      <c r="AS532" s="14">
        <v>81.999999999998181</v>
      </c>
      <c r="AT532" s="1">
        <v>214.3</v>
      </c>
      <c r="AU532" s="1">
        <v>215.1</v>
      </c>
      <c r="AV532" s="1">
        <v>214.1</v>
      </c>
      <c r="AW532" s="1">
        <v>214.4</v>
      </c>
      <c r="AX532" s="1">
        <v>214.3</v>
      </c>
      <c r="AY532" s="1">
        <v>216</v>
      </c>
      <c r="AZ532" s="1">
        <v>214.1</v>
      </c>
      <c r="BA532" s="1">
        <v>215.6</v>
      </c>
      <c r="CC532" s="86">
        <v>214.3</v>
      </c>
      <c r="CD532" s="1">
        <v>216.9</v>
      </c>
      <c r="CE532" s="1">
        <v>885</v>
      </c>
      <c r="CF532" s="1">
        <v>2159</v>
      </c>
      <c r="CG532" s="1">
        <v>0.4099119962945808</v>
      </c>
      <c r="CH532">
        <v>120.14</v>
      </c>
      <c r="CI532">
        <v>18853</v>
      </c>
      <c r="CJ532" s="101">
        <v>1</v>
      </c>
      <c r="CK532" s="101">
        <v>1</v>
      </c>
      <c r="CL532" s="1">
        <v>1.5999999999999943</v>
      </c>
      <c r="CM532" s="1">
        <v>38.299999999999997</v>
      </c>
      <c r="CN532" s="14" t="s">
        <v>618</v>
      </c>
      <c r="CO532" s="14">
        <v>79.300000000000182</v>
      </c>
    </row>
    <row r="533" spans="1:93">
      <c r="A533" s="1">
        <v>2015</v>
      </c>
      <c r="B533" s="1">
        <v>6</v>
      </c>
      <c r="C533" s="24">
        <v>42069</v>
      </c>
      <c r="D533" s="1">
        <v>215.9</v>
      </c>
      <c r="E533" s="1">
        <v>216</v>
      </c>
      <c r="F533" s="1">
        <v>209.4</v>
      </c>
      <c r="G533" s="1">
        <v>209.7</v>
      </c>
      <c r="H533" s="1">
        <v>49.61</v>
      </c>
      <c r="I533" s="1">
        <v>1</v>
      </c>
      <c r="N533" s="27">
        <v>6.5999999999999943</v>
      </c>
      <c r="O533" s="27">
        <v>217.6</v>
      </c>
      <c r="P533" s="27">
        <v>210.8</v>
      </c>
      <c r="Q533" s="27" t="s">
        <v>618</v>
      </c>
      <c r="R533" s="27" t="s">
        <v>618</v>
      </c>
      <c r="S533" s="27" t="s">
        <v>252</v>
      </c>
      <c r="T533" s="27" t="s">
        <v>618</v>
      </c>
      <c r="U533" s="27">
        <v>3.6999999999999886</v>
      </c>
      <c r="V533" s="158">
        <v>3.6999999999999886</v>
      </c>
      <c r="W533" s="27">
        <v>192</v>
      </c>
      <c r="X533" s="27">
        <v>192.5</v>
      </c>
      <c r="Y533" s="27">
        <v>-0.5</v>
      </c>
      <c r="Z533" s="29">
        <v>50.93</v>
      </c>
      <c r="AA533" s="139">
        <v>4</v>
      </c>
      <c r="AB533" s="151">
        <v>1.4905149051490429E-2</v>
      </c>
      <c r="AC533" s="136" t="s">
        <v>255</v>
      </c>
      <c r="AD533" s="136">
        <v>10.7</v>
      </c>
      <c r="AE533" s="136" t="s">
        <v>618</v>
      </c>
      <c r="AF533" s="136" t="s">
        <v>618</v>
      </c>
      <c r="AG533" s="136">
        <v>0</v>
      </c>
      <c r="AH533" s="136">
        <v>85.099999999999824</v>
      </c>
      <c r="AI533" s="136">
        <v>-7.3999999999999204</v>
      </c>
      <c r="AJ533" s="127">
        <v>214.3</v>
      </c>
      <c r="AK533" s="127">
        <v>216</v>
      </c>
      <c r="AL533" s="127">
        <v>214.1</v>
      </c>
      <c r="AM533" s="127">
        <v>215.1</v>
      </c>
      <c r="AN533" s="127">
        <v>217.95</v>
      </c>
      <c r="AO533" s="127">
        <v>6.2000000000000171</v>
      </c>
      <c r="AP533" s="127" t="s">
        <v>618</v>
      </c>
      <c r="AQ533" s="14">
        <v>104.5</v>
      </c>
      <c r="AR533" s="127">
        <v>6.6999999999999886</v>
      </c>
      <c r="AS533" s="14">
        <v>88.69999999999817</v>
      </c>
      <c r="AT533" s="1">
        <v>209.9</v>
      </c>
      <c r="AU533" s="1">
        <v>211</v>
      </c>
      <c r="AV533" s="1">
        <v>208.6</v>
      </c>
      <c r="AW533" s="1">
        <v>209.5</v>
      </c>
      <c r="AX533" s="1">
        <v>209.9</v>
      </c>
      <c r="AY533" s="1">
        <v>211</v>
      </c>
      <c r="AZ533" s="1">
        <v>208.2</v>
      </c>
      <c r="BA533" s="1">
        <v>208.2</v>
      </c>
      <c r="CC533" s="86">
        <v>209.8</v>
      </c>
      <c r="CD533" s="1">
        <v>215.1</v>
      </c>
      <c r="CE533" s="1">
        <v>730</v>
      </c>
      <c r="CF533" s="1">
        <v>823</v>
      </c>
      <c r="CG533" s="1">
        <v>0.8869987849331713</v>
      </c>
      <c r="CH533">
        <v>120.73699999999999</v>
      </c>
      <c r="CI533">
        <v>18853</v>
      </c>
      <c r="CJ533" s="101">
        <v>1</v>
      </c>
      <c r="CK533" s="101">
        <v>1</v>
      </c>
      <c r="CL533" s="1">
        <v>-2.8000000000000114</v>
      </c>
      <c r="CM533" s="1">
        <v>35.5</v>
      </c>
      <c r="CN533" s="14">
        <v>6</v>
      </c>
      <c r="CO533" s="14">
        <v>85.300000000000182</v>
      </c>
    </row>
    <row r="534" spans="1:93">
      <c r="A534" s="1">
        <v>2015</v>
      </c>
      <c r="B534" s="1">
        <v>2</v>
      </c>
      <c r="C534" s="24">
        <v>42072</v>
      </c>
      <c r="D534" s="1">
        <v>207.1</v>
      </c>
      <c r="E534" s="1">
        <v>210.9</v>
      </c>
      <c r="F534" s="1">
        <v>206.6</v>
      </c>
      <c r="G534" s="1">
        <v>210.5</v>
      </c>
      <c r="H534" s="1">
        <v>50</v>
      </c>
      <c r="I534" s="1">
        <v>1</v>
      </c>
      <c r="N534" s="27">
        <v>4.3000000000000114</v>
      </c>
      <c r="O534" s="27">
        <v>216.3</v>
      </c>
      <c r="P534" s="27">
        <v>203.1</v>
      </c>
      <c r="Q534" s="27" t="s">
        <v>618</v>
      </c>
      <c r="R534" s="27" t="s">
        <v>618</v>
      </c>
      <c r="S534" s="27" t="s">
        <v>618</v>
      </c>
      <c r="T534" s="27" t="s">
        <v>618</v>
      </c>
      <c r="U534" s="27" t="s">
        <v>618</v>
      </c>
      <c r="V534" s="158">
        <v>0</v>
      </c>
      <c r="W534" s="27">
        <v>192</v>
      </c>
      <c r="X534" s="27">
        <v>192.5</v>
      </c>
      <c r="Y534" s="27">
        <v>-0.5</v>
      </c>
      <c r="Z534" s="29">
        <v>49.7</v>
      </c>
      <c r="AA534" s="139">
        <v>2.6</v>
      </c>
      <c r="AB534" s="151">
        <v>2.5152289251326398E-2</v>
      </c>
      <c r="AC534" s="136" t="s">
        <v>255</v>
      </c>
      <c r="AD534" s="136">
        <v>10.4</v>
      </c>
      <c r="AE534" s="136" t="s">
        <v>618</v>
      </c>
      <c r="AF534" s="136" t="s">
        <v>618</v>
      </c>
      <c r="AG534" s="136">
        <v>0</v>
      </c>
      <c r="AH534" s="136">
        <v>85.099999999999824</v>
      </c>
      <c r="AI534" s="136">
        <v>-7.3999999999999204</v>
      </c>
      <c r="AJ534" s="127">
        <v>209.9</v>
      </c>
      <c r="AK534" s="127">
        <v>211</v>
      </c>
      <c r="AL534" s="127">
        <v>206.6</v>
      </c>
      <c r="AM534" s="127">
        <v>207</v>
      </c>
      <c r="AN534" s="127">
        <v>213.82499999999999</v>
      </c>
      <c r="AO534" s="127">
        <v>3.4000000000000057</v>
      </c>
      <c r="AP534" s="127" t="s">
        <v>618</v>
      </c>
      <c r="AQ534" s="14">
        <v>104.5</v>
      </c>
      <c r="AR534" s="127" t="s">
        <v>618</v>
      </c>
      <c r="AS534" s="14">
        <v>88.69999999999817</v>
      </c>
      <c r="AT534" s="1">
        <v>210.4</v>
      </c>
      <c r="AU534" s="1">
        <v>210.9</v>
      </c>
      <c r="AV534" s="1">
        <v>208.9</v>
      </c>
      <c r="AW534" s="1">
        <v>209.2</v>
      </c>
      <c r="AX534" s="1">
        <v>210.4</v>
      </c>
      <c r="AY534" s="1">
        <v>210.9</v>
      </c>
      <c r="AZ534" s="1">
        <v>207.4</v>
      </c>
      <c r="BA534" s="1">
        <v>208</v>
      </c>
      <c r="CC534" s="86">
        <v>210.4</v>
      </c>
      <c r="CD534" s="1">
        <v>207.5</v>
      </c>
      <c r="CE534" s="1">
        <v>834</v>
      </c>
      <c r="CF534" s="1">
        <v>684</v>
      </c>
      <c r="CG534" s="1">
        <v>1.2192982456140351</v>
      </c>
      <c r="CH534">
        <v>121.197</v>
      </c>
      <c r="CI534">
        <v>18853</v>
      </c>
      <c r="CJ534" s="101">
        <v>1</v>
      </c>
      <c r="CK534" s="101">
        <v>1</v>
      </c>
      <c r="CL534" s="1">
        <v>-2.4000000000000057</v>
      </c>
      <c r="CM534" s="1">
        <v>33.1</v>
      </c>
      <c r="CN534" s="14">
        <v>-3.3000000000000114</v>
      </c>
      <c r="CO534" s="14">
        <v>82.000000000000171</v>
      </c>
    </row>
    <row r="535" spans="1:93">
      <c r="A535" s="1">
        <v>2015</v>
      </c>
      <c r="B535" s="1">
        <v>3</v>
      </c>
      <c r="C535" s="24">
        <v>42073</v>
      </c>
      <c r="D535" s="1">
        <v>208</v>
      </c>
      <c r="E535" s="1">
        <v>211.8</v>
      </c>
      <c r="F535" s="1">
        <v>207.7</v>
      </c>
      <c r="G535" s="1">
        <v>208.5</v>
      </c>
      <c r="H535" s="1">
        <v>48.29</v>
      </c>
      <c r="I535" s="1">
        <v>1</v>
      </c>
      <c r="N535" s="27">
        <v>4.1000000000000227</v>
      </c>
      <c r="O535" s="27">
        <v>214.8</v>
      </c>
      <c r="P535" s="27">
        <v>206.2</v>
      </c>
      <c r="Q535" s="27" t="s">
        <v>618</v>
      </c>
      <c r="R535" s="27" t="s">
        <v>618</v>
      </c>
      <c r="S535" s="27" t="s">
        <v>618</v>
      </c>
      <c r="T535" s="27" t="s">
        <v>618</v>
      </c>
      <c r="U535" s="27" t="s">
        <v>618</v>
      </c>
      <c r="V535" s="158">
        <v>0</v>
      </c>
      <c r="W535" s="27">
        <v>192</v>
      </c>
      <c r="X535" s="27">
        <v>192.5</v>
      </c>
      <c r="Y535" s="27">
        <v>-0.5</v>
      </c>
      <c r="Z535" s="29">
        <v>49.66</v>
      </c>
      <c r="AA535" s="139">
        <v>2.5</v>
      </c>
      <c r="AB535" s="151">
        <v>7.8613182826043904E-3</v>
      </c>
      <c r="AC535" s="136" t="s">
        <v>253</v>
      </c>
      <c r="AD535" s="136">
        <v>10.5</v>
      </c>
      <c r="AE535" s="136" t="s">
        <v>618</v>
      </c>
      <c r="AF535" s="136" t="s">
        <v>618</v>
      </c>
      <c r="AG535" s="136">
        <v>0</v>
      </c>
      <c r="AH535" s="136">
        <v>85.099999999999824</v>
      </c>
      <c r="AI535" s="136">
        <v>-7.3999999999999204</v>
      </c>
      <c r="AJ535" s="127">
        <v>210.4</v>
      </c>
      <c r="AK535" s="127">
        <v>210.9</v>
      </c>
      <c r="AL535" s="127">
        <v>207.4</v>
      </c>
      <c r="AM535" s="127">
        <v>208.7</v>
      </c>
      <c r="AN535" s="127">
        <v>211.7</v>
      </c>
      <c r="AO535" s="127">
        <v>0.5</v>
      </c>
      <c r="AP535" s="127">
        <v>-4.5000000000000169</v>
      </c>
      <c r="AQ535" s="14">
        <v>100</v>
      </c>
      <c r="AR535" s="127" t="s">
        <v>618</v>
      </c>
      <c r="AS535" s="14">
        <v>88.69999999999817</v>
      </c>
      <c r="AT535" s="1">
        <v>207.6</v>
      </c>
      <c r="AU535" s="1">
        <v>208.4</v>
      </c>
      <c r="AV535" s="1">
        <v>207</v>
      </c>
      <c r="AW535" s="1">
        <v>207.9</v>
      </c>
      <c r="AX535" s="1">
        <v>207.6</v>
      </c>
      <c r="AY535" s="1">
        <v>208.4</v>
      </c>
      <c r="AZ535" s="1">
        <v>207</v>
      </c>
      <c r="BA535" s="1">
        <v>207.4</v>
      </c>
      <c r="CC535" s="86">
        <v>207.7</v>
      </c>
      <c r="CD535" s="1">
        <v>209.4</v>
      </c>
      <c r="CE535" s="1">
        <v>669</v>
      </c>
      <c r="CF535" s="1">
        <v>729</v>
      </c>
      <c r="CG535" s="1">
        <v>0.91769547325102885</v>
      </c>
      <c r="CH535">
        <v>121.17</v>
      </c>
      <c r="CI535">
        <v>18538</v>
      </c>
      <c r="CJ535" s="101">
        <v>1</v>
      </c>
      <c r="CK535" s="101">
        <v>-1</v>
      </c>
      <c r="CL535" s="1">
        <v>-0.90000000000000568</v>
      </c>
      <c r="CM535" s="1">
        <v>32.200000000000003</v>
      </c>
      <c r="CN535" s="14">
        <v>0.40000000000000568</v>
      </c>
      <c r="CO535" s="14">
        <v>82.400000000000176</v>
      </c>
    </row>
    <row r="536" spans="1:93">
      <c r="A536" s="1">
        <v>2015</v>
      </c>
      <c r="B536" s="1">
        <v>4</v>
      </c>
      <c r="C536" s="24">
        <v>42074</v>
      </c>
      <c r="D536" s="1">
        <v>206.7</v>
      </c>
      <c r="E536" s="1">
        <v>210</v>
      </c>
      <c r="F536" s="1">
        <v>203.5</v>
      </c>
      <c r="G536" s="1">
        <v>208.2</v>
      </c>
      <c r="H536" s="1">
        <v>48.17</v>
      </c>
      <c r="I536" s="1">
        <v>0</v>
      </c>
      <c r="N536" s="27">
        <v>6.5</v>
      </c>
      <c r="O536" s="27">
        <v>212.6</v>
      </c>
      <c r="P536" s="27">
        <v>204.4</v>
      </c>
      <c r="Q536" s="27" t="s">
        <v>618</v>
      </c>
      <c r="R536" s="27" t="s">
        <v>618</v>
      </c>
      <c r="S536" s="27" t="s">
        <v>252</v>
      </c>
      <c r="T536" s="27" t="s">
        <v>618</v>
      </c>
      <c r="U536" s="27">
        <v>-5.5000000000000284</v>
      </c>
      <c r="V536" s="158">
        <v>-5.5000000000000284</v>
      </c>
      <c r="W536" s="27">
        <v>186.5</v>
      </c>
      <c r="X536" s="27">
        <v>192.5</v>
      </c>
      <c r="Y536" s="27">
        <v>-6.0000000000000284</v>
      </c>
      <c r="Z536" s="29">
        <v>48.67</v>
      </c>
      <c r="AA536" s="139">
        <v>3.9</v>
      </c>
      <c r="AB536" s="151">
        <v>3.4200000000000008E-2</v>
      </c>
      <c r="AC536" s="136" t="s">
        <v>255</v>
      </c>
      <c r="AD536" s="136">
        <v>10.4</v>
      </c>
      <c r="AE536" s="136">
        <v>0.70000000000001705</v>
      </c>
      <c r="AF536" s="136" t="s">
        <v>618</v>
      </c>
      <c r="AG536" s="136">
        <v>0.70000000000001705</v>
      </c>
      <c r="AH536" s="136">
        <v>85.799999999999841</v>
      </c>
      <c r="AI536" s="136">
        <v>-6.6999999999999034</v>
      </c>
      <c r="AJ536" s="127">
        <v>207.6</v>
      </c>
      <c r="AK536" s="127">
        <v>208.4</v>
      </c>
      <c r="AL536" s="127">
        <v>203.5</v>
      </c>
      <c r="AM536" s="127">
        <v>205.9</v>
      </c>
      <c r="AN536" s="127">
        <v>209.17500000000001</v>
      </c>
      <c r="AO536" s="127">
        <v>1.5</v>
      </c>
      <c r="AP536" s="127">
        <v>1.2</v>
      </c>
      <c r="AQ536" s="14">
        <v>101.2</v>
      </c>
      <c r="AR536" s="127" t="s">
        <v>618</v>
      </c>
      <c r="AS536" s="14">
        <v>88.69999999999817</v>
      </c>
      <c r="AT536" s="1">
        <v>208.8</v>
      </c>
      <c r="AU536" s="1">
        <v>209.5</v>
      </c>
      <c r="AV536" s="1">
        <v>208.3</v>
      </c>
      <c r="AW536" s="1">
        <v>209.3</v>
      </c>
      <c r="AX536" s="1">
        <v>208.8</v>
      </c>
      <c r="AY536" s="1">
        <v>209.9</v>
      </c>
      <c r="AZ536" s="1">
        <v>208.3</v>
      </c>
      <c r="BA536" s="1">
        <v>209.5</v>
      </c>
      <c r="CC536" s="86">
        <v>208.5</v>
      </c>
      <c r="CD536" s="1">
        <v>205</v>
      </c>
      <c r="CE536" s="1">
        <v>725</v>
      </c>
      <c r="CF536" s="1">
        <v>636</v>
      </c>
      <c r="CG536" s="1">
        <v>1.1399371069182389</v>
      </c>
      <c r="CH536">
        <v>121.492</v>
      </c>
      <c r="CI536">
        <v>18777</v>
      </c>
      <c r="CJ536" s="101">
        <v>1</v>
      </c>
      <c r="CK536" s="101">
        <v>-1</v>
      </c>
      <c r="CL536" s="1" t="s">
        <v>618</v>
      </c>
      <c r="CM536" s="1">
        <v>32.200000000000003</v>
      </c>
      <c r="CN536" s="14" t="s">
        <v>618</v>
      </c>
      <c r="CO536" s="14">
        <v>82.400000000000176</v>
      </c>
    </row>
    <row r="537" spans="1:93">
      <c r="A537" s="1">
        <v>2015</v>
      </c>
      <c r="B537" s="1">
        <v>5</v>
      </c>
      <c r="C537" s="24">
        <v>42075</v>
      </c>
      <c r="D537" s="1">
        <v>209.9</v>
      </c>
      <c r="E537" s="1">
        <v>212.4</v>
      </c>
      <c r="F537" s="1">
        <v>209.2</v>
      </c>
      <c r="G537" s="1">
        <v>211.5</v>
      </c>
      <c r="H537" s="1">
        <v>47.05</v>
      </c>
      <c r="I537" s="1">
        <v>0</v>
      </c>
      <c r="N537" s="27">
        <v>3.2000000000000171</v>
      </c>
      <c r="O537" s="27">
        <v>214.7</v>
      </c>
      <c r="P537" s="27">
        <v>201.7</v>
      </c>
      <c r="Q537" s="27" t="s">
        <v>618</v>
      </c>
      <c r="R537" s="27" t="s">
        <v>618</v>
      </c>
      <c r="S537" s="27" t="s">
        <v>618</v>
      </c>
      <c r="T537" s="27" t="s">
        <v>618</v>
      </c>
      <c r="U537" s="27" t="s">
        <v>618</v>
      </c>
      <c r="V537" s="158">
        <v>0</v>
      </c>
      <c r="W537" s="27">
        <v>186.5</v>
      </c>
      <c r="X537" s="27">
        <v>192.5</v>
      </c>
      <c r="Y537" s="27">
        <v>-6.0000000000000284</v>
      </c>
      <c r="Z537" s="29">
        <v>48.6</v>
      </c>
      <c r="AA537" s="139">
        <v>1.9</v>
      </c>
      <c r="AB537" s="151">
        <v>2.484986539656231E-3</v>
      </c>
      <c r="AC537" s="136">
        <v>0</v>
      </c>
      <c r="AD537" s="136">
        <v>10.4</v>
      </c>
      <c r="AE537" s="136" t="s">
        <v>618</v>
      </c>
      <c r="AF537" s="136" t="s">
        <v>618</v>
      </c>
      <c r="AG537" s="136">
        <v>0</v>
      </c>
      <c r="AH537" s="136">
        <v>85.799999999999841</v>
      </c>
      <c r="AI537" s="136">
        <v>-6.6999999999999034</v>
      </c>
      <c r="AJ537" s="127">
        <v>208.8</v>
      </c>
      <c r="AK537" s="127">
        <v>210.7</v>
      </c>
      <c r="AL537" s="127">
        <v>208.3</v>
      </c>
      <c r="AM537" s="127">
        <v>210</v>
      </c>
      <c r="AN537" s="127">
        <v>207.9</v>
      </c>
      <c r="AO537" s="127">
        <v>1.5999999999999943</v>
      </c>
      <c r="AP537" s="127">
        <v>0.2</v>
      </c>
      <c r="AQ537" s="14">
        <v>101.4</v>
      </c>
      <c r="AR537" s="127" t="s">
        <v>618</v>
      </c>
      <c r="AS537" s="14">
        <v>88.69999999999817</v>
      </c>
      <c r="AT537" s="1">
        <v>211.9</v>
      </c>
      <c r="AU537" s="1">
        <v>212</v>
      </c>
      <c r="AV537" s="1">
        <v>211.3</v>
      </c>
      <c r="AW537" s="1">
        <v>211.6</v>
      </c>
      <c r="AX537" s="1">
        <v>211.9</v>
      </c>
      <c r="AY537" s="1">
        <v>212.6</v>
      </c>
      <c r="AZ537" s="1">
        <v>211.3</v>
      </c>
      <c r="BA537" s="1">
        <v>211.9</v>
      </c>
      <c r="CC537" s="86">
        <v>211.6</v>
      </c>
      <c r="CD537" s="1">
        <v>209.9</v>
      </c>
      <c r="CE537" s="1">
        <v>742</v>
      </c>
      <c r="CF537" s="1">
        <v>720</v>
      </c>
      <c r="CG537" s="1">
        <v>1.0305555555555554</v>
      </c>
      <c r="CH537">
        <v>121.29600000000001</v>
      </c>
      <c r="CI537">
        <v>19116</v>
      </c>
      <c r="CJ537" s="101">
        <v>1</v>
      </c>
      <c r="CK537" s="101">
        <v>1</v>
      </c>
      <c r="CL537" s="1" t="s">
        <v>618</v>
      </c>
      <c r="CM537" s="1">
        <v>32.200000000000003</v>
      </c>
      <c r="CN537" s="14" t="s">
        <v>618</v>
      </c>
      <c r="CO537" s="14">
        <v>82.400000000000176</v>
      </c>
    </row>
    <row r="538" spans="1:93">
      <c r="A538" s="1">
        <v>2015</v>
      </c>
      <c r="B538" s="1">
        <v>6</v>
      </c>
      <c r="C538" s="24">
        <v>42076</v>
      </c>
      <c r="D538" s="1">
        <v>211.2</v>
      </c>
      <c r="E538" s="1">
        <v>214.6</v>
      </c>
      <c r="F538" s="1">
        <v>210.3</v>
      </c>
      <c r="G538" s="1">
        <v>213.3</v>
      </c>
      <c r="H538" s="1">
        <v>44.84</v>
      </c>
      <c r="I538" s="1">
        <v>0</v>
      </c>
      <c r="N538" s="27">
        <v>4.2999999999999829</v>
      </c>
      <c r="O538" s="27">
        <v>214.7</v>
      </c>
      <c r="P538" s="27">
        <v>208.3</v>
      </c>
      <c r="Q538" s="27" t="s">
        <v>618</v>
      </c>
      <c r="R538" s="27" t="s">
        <v>618</v>
      </c>
      <c r="S538" s="27" t="s">
        <v>618</v>
      </c>
      <c r="T538" s="27" t="s">
        <v>618</v>
      </c>
      <c r="U538" s="27" t="s">
        <v>618</v>
      </c>
      <c r="V538" s="158">
        <v>0</v>
      </c>
      <c r="W538" s="27">
        <v>186.5</v>
      </c>
      <c r="X538" s="27">
        <v>192.5</v>
      </c>
      <c r="Y538" s="27">
        <v>-6.0000000000000284</v>
      </c>
      <c r="Z538" s="29">
        <v>47.18</v>
      </c>
      <c r="AA538" s="139">
        <v>2.6</v>
      </c>
      <c r="AB538" s="151">
        <v>2.3250986090928016E-2</v>
      </c>
      <c r="AC538" s="136" t="s">
        <v>255</v>
      </c>
      <c r="AD538" s="136">
        <v>10.5</v>
      </c>
      <c r="AE538" s="136">
        <v>-3.7999999999999829</v>
      </c>
      <c r="AF538" s="136" t="s">
        <v>618</v>
      </c>
      <c r="AG538" s="136">
        <v>-3.7999999999999829</v>
      </c>
      <c r="AH538" s="136">
        <v>81.999999999999858</v>
      </c>
      <c r="AI538" s="136">
        <v>-10.499999999999886</v>
      </c>
      <c r="AJ538" s="127">
        <v>211.9</v>
      </c>
      <c r="AK538" s="127">
        <v>212.6</v>
      </c>
      <c r="AL538" s="127">
        <v>210.3</v>
      </c>
      <c r="AM538" s="127">
        <v>211.5</v>
      </c>
      <c r="AN538" s="127">
        <v>209.02500000000001</v>
      </c>
      <c r="AO538" s="127">
        <v>2.1000000000000227</v>
      </c>
      <c r="AP538" s="127">
        <v>-3.5999999999999828</v>
      </c>
      <c r="AQ538" s="14">
        <v>97.800000000000381</v>
      </c>
      <c r="AR538" s="127" t="s">
        <v>618</v>
      </c>
      <c r="AS538" s="14">
        <v>88.69999999999817</v>
      </c>
      <c r="AT538" s="1">
        <v>212.8</v>
      </c>
      <c r="AU538" s="1">
        <v>213.2</v>
      </c>
      <c r="AV538" s="1">
        <v>212.3</v>
      </c>
      <c r="AW538" s="1">
        <v>212.6</v>
      </c>
      <c r="AX538" s="1">
        <v>212.8</v>
      </c>
      <c r="AY538" s="1">
        <v>213.2</v>
      </c>
      <c r="AZ538" s="1">
        <v>211.9</v>
      </c>
      <c r="BA538" s="1">
        <v>212</v>
      </c>
      <c r="CC538" s="86">
        <v>212.7</v>
      </c>
      <c r="CD538" s="1">
        <v>211.3</v>
      </c>
      <c r="CE538" s="1">
        <v>616</v>
      </c>
      <c r="CF538" s="1">
        <v>693</v>
      </c>
      <c r="CG538" s="1">
        <v>0.88888888888888884</v>
      </c>
      <c r="CH538">
        <v>121.375</v>
      </c>
      <c r="CI538">
        <v>19204</v>
      </c>
      <c r="CJ538" s="101">
        <v>1</v>
      </c>
      <c r="CK538" s="101">
        <v>1</v>
      </c>
      <c r="CL538" s="1">
        <v>-3.5</v>
      </c>
      <c r="CM538" s="1">
        <v>28.7</v>
      </c>
      <c r="CN538" s="14" t="s">
        <v>618</v>
      </c>
      <c r="CO538" s="14">
        <v>82.400000000000176</v>
      </c>
    </row>
    <row r="539" spans="1:93">
      <c r="A539" s="1">
        <v>2015</v>
      </c>
      <c r="B539" s="1">
        <v>2</v>
      </c>
      <c r="C539" s="24">
        <v>42079</v>
      </c>
      <c r="D539" s="1">
        <v>209.3</v>
      </c>
      <c r="E539" s="1">
        <v>211.7</v>
      </c>
      <c r="F539" s="1">
        <v>208.7</v>
      </c>
      <c r="G539" s="1">
        <v>210.3</v>
      </c>
      <c r="H539" s="1">
        <v>43.88</v>
      </c>
      <c r="I539" s="1">
        <v>0</v>
      </c>
      <c r="N539" s="27">
        <v>3</v>
      </c>
      <c r="O539" s="27">
        <v>217.6</v>
      </c>
      <c r="P539" s="27">
        <v>209</v>
      </c>
      <c r="Q539" s="27" t="s">
        <v>618</v>
      </c>
      <c r="R539" s="27" t="s">
        <v>618</v>
      </c>
      <c r="S539" s="27" t="s">
        <v>618</v>
      </c>
      <c r="T539" s="27" t="s">
        <v>618</v>
      </c>
      <c r="U539" s="27" t="s">
        <v>618</v>
      </c>
      <c r="V539" s="158">
        <v>0</v>
      </c>
      <c r="W539" s="27">
        <v>186.5</v>
      </c>
      <c r="X539" s="27">
        <v>192.5</v>
      </c>
      <c r="Y539" s="27">
        <v>-6.0000000000000284</v>
      </c>
      <c r="Z539" s="29">
        <v>44.5</v>
      </c>
      <c r="AA539" s="139">
        <v>1.8</v>
      </c>
      <c r="AB539" s="151">
        <v>4.6971307120084904E-2</v>
      </c>
      <c r="AC539" s="136" t="s">
        <v>255</v>
      </c>
      <c r="AD539" s="136">
        <v>10.6</v>
      </c>
      <c r="AE539" s="136" t="s">
        <v>618</v>
      </c>
      <c r="AF539" s="136" t="s">
        <v>618</v>
      </c>
      <c r="AG539" s="136">
        <v>0</v>
      </c>
      <c r="AH539" s="136">
        <v>81.999999999999858</v>
      </c>
      <c r="AI539" s="136">
        <v>-10.499999999999886</v>
      </c>
      <c r="AJ539" s="127">
        <v>212.8</v>
      </c>
      <c r="AK539" s="127">
        <v>213.2</v>
      </c>
      <c r="AL539" s="127">
        <v>208.7</v>
      </c>
      <c r="AM539" s="127">
        <v>210.7</v>
      </c>
      <c r="AN539" s="127">
        <v>209.52500000000001</v>
      </c>
      <c r="AO539" s="127">
        <v>1</v>
      </c>
      <c r="AP539" s="127" t="s">
        <v>618</v>
      </c>
      <c r="AQ539" s="14">
        <v>97.800000000000381</v>
      </c>
      <c r="AR539" s="127" t="s">
        <v>618</v>
      </c>
      <c r="AS539" s="14">
        <v>88.69999999999817</v>
      </c>
      <c r="AT539" s="1">
        <v>210.9</v>
      </c>
      <c r="AU539" s="1">
        <v>211</v>
      </c>
      <c r="AV539" s="1">
        <v>210</v>
      </c>
      <c r="AW539" s="1">
        <v>210.6</v>
      </c>
      <c r="AX539" s="1">
        <v>210.9</v>
      </c>
      <c r="AY539" s="1">
        <v>211.5</v>
      </c>
      <c r="AZ539" s="1">
        <v>210</v>
      </c>
      <c r="BA539" s="1">
        <v>211.2</v>
      </c>
      <c r="CC539" s="86">
        <v>210.3</v>
      </c>
      <c r="CD539" s="1">
        <v>210.9</v>
      </c>
      <c r="CE539" s="1">
        <v>789</v>
      </c>
      <c r="CF539" s="1">
        <v>713</v>
      </c>
      <c r="CG539" s="1">
        <v>1.1065918653576439</v>
      </c>
      <c r="CH539">
        <v>121.371</v>
      </c>
      <c r="CI539">
        <v>19324</v>
      </c>
      <c r="CJ539" s="101">
        <v>1</v>
      </c>
      <c r="CK539" s="101">
        <v>1</v>
      </c>
      <c r="CL539" s="1">
        <v>-0.59999999999999432</v>
      </c>
      <c r="CM539" s="1">
        <v>28.1</v>
      </c>
      <c r="CN539" s="14">
        <v>-1.5999999999999943</v>
      </c>
      <c r="CO539" s="14">
        <v>80.800000000000182</v>
      </c>
    </row>
    <row r="540" spans="1:93">
      <c r="A540" s="1">
        <v>2015</v>
      </c>
      <c r="B540" s="1">
        <v>3</v>
      </c>
      <c r="C540" s="24">
        <v>42080</v>
      </c>
      <c r="D540" s="1">
        <v>210.3</v>
      </c>
      <c r="E540" s="1">
        <v>215.2</v>
      </c>
      <c r="F540" s="1">
        <v>210.3</v>
      </c>
      <c r="G540" s="1">
        <v>212</v>
      </c>
      <c r="H540" s="1">
        <v>45.19</v>
      </c>
      <c r="I540" s="1">
        <v>0</v>
      </c>
      <c r="N540" s="27">
        <v>4.8999999999999773</v>
      </c>
      <c r="O540" s="27">
        <v>213.3</v>
      </c>
      <c r="P540" s="27">
        <v>207.3</v>
      </c>
      <c r="Q540" s="27" t="s">
        <v>618</v>
      </c>
      <c r="R540" s="27" t="s">
        <v>254</v>
      </c>
      <c r="S540" s="27" t="s">
        <v>618</v>
      </c>
      <c r="T540" s="27">
        <v>-3.2000000000000171</v>
      </c>
      <c r="U540" s="27" t="s">
        <v>618</v>
      </c>
      <c r="V540" s="158">
        <v>-3.2000000000000171</v>
      </c>
      <c r="W540" s="27">
        <v>183.3</v>
      </c>
      <c r="X540" s="27">
        <v>192.5</v>
      </c>
      <c r="Y540" s="27">
        <v>-9.2000000000000455</v>
      </c>
      <c r="Z540" s="29">
        <v>45.73</v>
      </c>
      <c r="AA540" s="139">
        <v>2.9</v>
      </c>
      <c r="AB540" s="151">
        <v>2.140945584299736E-2</v>
      </c>
      <c r="AC540" s="136" t="s">
        <v>255</v>
      </c>
      <c r="AD540" s="136">
        <v>10.5</v>
      </c>
      <c r="AE540" s="136">
        <v>-2.0000000000000284</v>
      </c>
      <c r="AF540" s="136" t="s">
        <v>618</v>
      </c>
      <c r="AG540" s="136">
        <v>-2.0000000000000284</v>
      </c>
      <c r="AH540" s="136">
        <v>79.999999999999829</v>
      </c>
      <c r="AI540" s="136">
        <v>-12.499999999999915</v>
      </c>
      <c r="AJ540" s="127">
        <v>210.9</v>
      </c>
      <c r="AK540" s="127">
        <v>211.5</v>
      </c>
      <c r="AL540" s="127">
        <v>210</v>
      </c>
      <c r="AM540" s="127">
        <v>210.7</v>
      </c>
      <c r="AN540" s="127">
        <v>210.72499999999999</v>
      </c>
      <c r="AO540" s="127">
        <v>1.6999999999999886</v>
      </c>
      <c r="AP540" s="127">
        <v>-1.7000000000000057</v>
      </c>
      <c r="AQ540" s="14">
        <v>96.100000000000378</v>
      </c>
      <c r="AR540" s="127" t="s">
        <v>618</v>
      </c>
      <c r="AS540" s="14">
        <v>88.69999999999817</v>
      </c>
      <c r="AT540" s="1">
        <v>212.3</v>
      </c>
      <c r="AU540" s="1">
        <v>212.8</v>
      </c>
      <c r="AV540" s="1">
        <v>211.5</v>
      </c>
      <c r="AW540" s="1">
        <v>212.3</v>
      </c>
      <c r="AX540" s="1">
        <v>212.3</v>
      </c>
      <c r="AY540" s="1">
        <v>212.8</v>
      </c>
      <c r="AZ540" s="1">
        <v>211.5</v>
      </c>
      <c r="BA540" s="1">
        <v>212</v>
      </c>
      <c r="CC540" s="86">
        <v>211.7</v>
      </c>
      <c r="CD540" s="1">
        <v>210.7</v>
      </c>
      <c r="CE540" s="1">
        <v>912</v>
      </c>
      <c r="CF540" s="1">
        <v>671</v>
      </c>
      <c r="CG540" s="1">
        <v>1.3591654247391953</v>
      </c>
      <c r="CH540">
        <v>121.36199999999999</v>
      </c>
      <c r="CI540">
        <v>19379</v>
      </c>
      <c r="CJ540" s="101">
        <v>1</v>
      </c>
      <c r="CK540" s="101">
        <v>1</v>
      </c>
      <c r="CL540" s="1">
        <v>-2.2000000000000171</v>
      </c>
      <c r="CM540" s="1">
        <v>25.899999999999949</v>
      </c>
      <c r="CN540" s="14" t="s">
        <v>618</v>
      </c>
      <c r="CO540" s="14">
        <v>80.800000000000182</v>
      </c>
    </row>
    <row r="541" spans="1:93">
      <c r="A541" s="1">
        <v>2015</v>
      </c>
      <c r="B541" s="1">
        <v>4</v>
      </c>
      <c r="C541" s="24">
        <v>42081</v>
      </c>
      <c r="D541" s="1">
        <v>210.1</v>
      </c>
      <c r="E541" s="1">
        <v>213.5</v>
      </c>
      <c r="F541" s="1">
        <v>210.1</v>
      </c>
      <c r="G541" s="1">
        <v>211.5</v>
      </c>
      <c r="H541" s="1">
        <v>46.65</v>
      </c>
      <c r="I541" s="1">
        <v>0</v>
      </c>
      <c r="N541" s="27">
        <v>3.4000000000000057</v>
      </c>
      <c r="O541" s="27">
        <v>216.9</v>
      </c>
      <c r="P541" s="27">
        <v>207.1</v>
      </c>
      <c r="Q541" s="27" t="s">
        <v>618</v>
      </c>
      <c r="R541" s="27" t="s">
        <v>618</v>
      </c>
      <c r="S541" s="27" t="s">
        <v>618</v>
      </c>
      <c r="T541" s="27" t="s">
        <v>618</v>
      </c>
      <c r="U541" s="27" t="s">
        <v>618</v>
      </c>
      <c r="V541" s="158">
        <v>0</v>
      </c>
      <c r="W541" s="27">
        <v>183.3</v>
      </c>
      <c r="X541" s="27">
        <v>192.5</v>
      </c>
      <c r="Y541" s="27">
        <v>-9.2000000000000455</v>
      </c>
      <c r="Z541" s="29">
        <v>44.61</v>
      </c>
      <c r="AA541" s="139">
        <v>2</v>
      </c>
      <c r="AB541" s="151">
        <v>2.985414767547856E-2</v>
      </c>
      <c r="AC541" s="136" t="s">
        <v>253</v>
      </c>
      <c r="AD541" s="136">
        <v>10.6</v>
      </c>
      <c r="AE541" s="136" t="s">
        <v>618</v>
      </c>
      <c r="AF541" s="136" t="s">
        <v>618</v>
      </c>
      <c r="AG541" s="136">
        <v>0</v>
      </c>
      <c r="AH541" s="136">
        <v>79.999999999999829</v>
      </c>
      <c r="AI541" s="136">
        <v>-12.499999999999915</v>
      </c>
      <c r="AJ541" s="127">
        <v>212.3</v>
      </c>
      <c r="AK541" s="127">
        <v>212.8</v>
      </c>
      <c r="AL541" s="127">
        <v>210.1</v>
      </c>
      <c r="AM541" s="127">
        <v>211</v>
      </c>
      <c r="AN541" s="127">
        <v>210.97499999999999</v>
      </c>
      <c r="AO541" s="127">
        <v>1.4000000000000057</v>
      </c>
      <c r="AP541" s="127">
        <v>-0.90000000000002278</v>
      </c>
      <c r="AQ541" s="14">
        <v>95.200000000000358</v>
      </c>
      <c r="AR541" s="127" t="s">
        <v>618</v>
      </c>
      <c r="AS541" s="14">
        <v>88.69999999999817</v>
      </c>
      <c r="AT541" s="1">
        <v>211.5</v>
      </c>
      <c r="AU541" s="1">
        <v>211.8</v>
      </c>
      <c r="AV541" s="1">
        <v>210.8</v>
      </c>
      <c r="AW541" s="1">
        <v>211.2</v>
      </c>
      <c r="AX541" s="1">
        <v>211.5</v>
      </c>
      <c r="AY541" s="1">
        <v>211.8</v>
      </c>
      <c r="AZ541" s="1">
        <v>210.2</v>
      </c>
      <c r="BA541" s="1">
        <v>210.2</v>
      </c>
      <c r="CC541" s="86">
        <v>210.9</v>
      </c>
      <c r="CD541" s="1">
        <v>210.8</v>
      </c>
      <c r="CE541" s="1">
        <v>677</v>
      </c>
      <c r="CF541" s="1">
        <v>642</v>
      </c>
      <c r="CG541" s="1">
        <v>1.0545171339563864</v>
      </c>
      <c r="CH541">
        <v>120.155</v>
      </c>
      <c r="CI541">
        <v>19390</v>
      </c>
      <c r="CJ541" s="101">
        <v>1</v>
      </c>
      <c r="CK541" s="101">
        <v>1</v>
      </c>
      <c r="CL541" s="1">
        <v>0.69999999999998863</v>
      </c>
      <c r="CM541" s="1">
        <v>26.599999999999937</v>
      </c>
      <c r="CN541" s="14" t="s">
        <v>618</v>
      </c>
      <c r="CO541" s="14">
        <v>80.800000000000182</v>
      </c>
    </row>
    <row r="542" spans="1:93">
      <c r="A542" s="1">
        <v>2015</v>
      </c>
      <c r="B542" s="1">
        <v>5</v>
      </c>
      <c r="C542" s="24">
        <v>42082</v>
      </c>
      <c r="D542" s="1">
        <v>212.2</v>
      </c>
      <c r="E542" s="1">
        <v>213</v>
      </c>
      <c r="F542" s="1">
        <v>209.1</v>
      </c>
      <c r="G542" s="1">
        <v>210.9</v>
      </c>
      <c r="H542" s="1">
        <v>45.61</v>
      </c>
      <c r="I542" s="1">
        <v>0</v>
      </c>
      <c r="N542" s="27">
        <v>3.9000000000000057</v>
      </c>
      <c r="O542" s="27">
        <v>214.9</v>
      </c>
      <c r="P542" s="27">
        <v>208.1</v>
      </c>
      <c r="Q542" s="27" t="s">
        <v>618</v>
      </c>
      <c r="R542" s="27" t="s">
        <v>618</v>
      </c>
      <c r="S542" s="27" t="s">
        <v>618</v>
      </c>
      <c r="T542" s="27" t="s">
        <v>618</v>
      </c>
      <c r="U542" s="27" t="s">
        <v>618</v>
      </c>
      <c r="V542" s="158">
        <v>0</v>
      </c>
      <c r="W542" s="27">
        <v>183.3</v>
      </c>
      <c r="X542" s="27">
        <v>192.5</v>
      </c>
      <c r="Y542" s="27">
        <v>-9.2000000000000455</v>
      </c>
      <c r="Z542" s="29">
        <v>45.47</v>
      </c>
      <c r="AA542" s="139">
        <v>2.2999999999999998</v>
      </c>
      <c r="AB542" s="151">
        <v>3.2308032750608673E-2</v>
      </c>
      <c r="AC542" s="136" t="s">
        <v>253</v>
      </c>
      <c r="AD542" s="136">
        <v>10.5</v>
      </c>
      <c r="AE542" s="136" t="s">
        <v>618</v>
      </c>
      <c r="AF542" s="136">
        <v>-1.7000000000000171</v>
      </c>
      <c r="AG542" s="136">
        <v>-1.7000000000000171</v>
      </c>
      <c r="AH542" s="136">
        <v>78.299999999999812</v>
      </c>
      <c r="AI542" s="136">
        <v>-14.199999999999932</v>
      </c>
      <c r="AJ542" s="127">
        <v>211.5</v>
      </c>
      <c r="AK542" s="127">
        <v>213</v>
      </c>
      <c r="AL542" s="127">
        <v>210.2</v>
      </c>
      <c r="AM542" s="127">
        <v>212.7</v>
      </c>
      <c r="AN542" s="127">
        <v>211.27500000000001</v>
      </c>
      <c r="AO542" s="127">
        <v>1.2999999999999829</v>
      </c>
      <c r="AP542" s="127" t="s">
        <v>618</v>
      </c>
      <c r="AQ542" s="14">
        <v>95.200000000000358</v>
      </c>
      <c r="AR542" s="127" t="s">
        <v>618</v>
      </c>
      <c r="AS542" s="14">
        <v>88.69999999999817</v>
      </c>
      <c r="AT542" s="1">
        <v>210.5</v>
      </c>
      <c r="AU542" s="1">
        <v>210.6</v>
      </c>
      <c r="AV542" s="1">
        <v>210</v>
      </c>
      <c r="AW542" s="1">
        <v>210.3</v>
      </c>
      <c r="AX542" s="1">
        <v>210.5</v>
      </c>
      <c r="AY542" s="1">
        <v>210.9</v>
      </c>
      <c r="AZ542" s="1">
        <v>210</v>
      </c>
      <c r="BA542" s="1">
        <v>210.3</v>
      </c>
      <c r="CC542" s="86">
        <v>210.6</v>
      </c>
      <c r="CD542" s="1">
        <v>212</v>
      </c>
      <c r="CE542" s="1">
        <v>692</v>
      </c>
      <c r="CF542" s="1">
        <v>622</v>
      </c>
      <c r="CG542" s="1">
        <v>1.112540192926045</v>
      </c>
      <c r="CH542">
        <v>120.79600000000001</v>
      </c>
      <c r="CI542">
        <v>19382</v>
      </c>
      <c r="CJ542" s="101">
        <v>1</v>
      </c>
      <c r="CK542" s="101">
        <v>1</v>
      </c>
      <c r="CL542" s="1">
        <v>1.4000000000000057</v>
      </c>
      <c r="CM542" s="1">
        <v>27.999999999999943</v>
      </c>
      <c r="CN542" s="14" t="s">
        <v>618</v>
      </c>
      <c r="CO542" s="14">
        <v>80.800000000000182</v>
      </c>
    </row>
    <row r="543" spans="1:93">
      <c r="A543" s="1">
        <v>2015</v>
      </c>
      <c r="B543" s="1">
        <v>6</v>
      </c>
      <c r="C543" s="24">
        <v>42083</v>
      </c>
      <c r="D543" s="1">
        <v>211.9</v>
      </c>
      <c r="E543" s="1">
        <v>212.4</v>
      </c>
      <c r="F543" s="1">
        <v>209.6</v>
      </c>
      <c r="G543" s="1">
        <v>210.8</v>
      </c>
      <c r="H543" s="1">
        <v>46.57</v>
      </c>
      <c r="I543" s="1">
        <v>0</v>
      </c>
      <c r="N543" s="27">
        <v>2.8000000000000114</v>
      </c>
      <c r="O543" s="27">
        <v>214.8</v>
      </c>
      <c r="P543" s="27">
        <v>207</v>
      </c>
      <c r="Q543" s="27" t="s">
        <v>618</v>
      </c>
      <c r="R543" s="27" t="s">
        <v>618</v>
      </c>
      <c r="S543" s="27" t="s">
        <v>618</v>
      </c>
      <c r="T543" s="27" t="s">
        <v>618</v>
      </c>
      <c r="U543" s="27" t="s">
        <v>618</v>
      </c>
      <c r="V543" s="158">
        <v>0</v>
      </c>
      <c r="W543" s="27">
        <v>183.3</v>
      </c>
      <c r="X543" s="27">
        <v>192.5</v>
      </c>
      <c r="Y543" s="27">
        <v>-9.2000000000000455</v>
      </c>
      <c r="Z543" s="29">
        <v>45.39</v>
      </c>
      <c r="AA543" s="139">
        <v>1.7</v>
      </c>
      <c r="AB543" s="151">
        <v>2.2293676312968858E-2</v>
      </c>
      <c r="AC543" s="136" t="s">
        <v>255</v>
      </c>
      <c r="AD543" s="136">
        <v>10.5</v>
      </c>
      <c r="AE543" s="136" t="s">
        <v>618</v>
      </c>
      <c r="AF543" s="136" t="s">
        <v>618</v>
      </c>
      <c r="AG543" s="136">
        <v>0</v>
      </c>
      <c r="AH543" s="136">
        <v>78.299999999999812</v>
      </c>
      <c r="AI543" s="136">
        <v>-14.199999999999932</v>
      </c>
      <c r="AJ543" s="127">
        <v>210.5</v>
      </c>
      <c r="AK543" s="127">
        <v>212.4</v>
      </c>
      <c r="AL543" s="127">
        <v>210</v>
      </c>
      <c r="AM543" s="127">
        <v>211.3</v>
      </c>
      <c r="AN543" s="127">
        <v>211.42500000000001</v>
      </c>
      <c r="AO543" s="127">
        <v>1.0999999999999943</v>
      </c>
      <c r="AP543" s="127" t="s">
        <v>618</v>
      </c>
      <c r="AQ543" s="14">
        <v>95.200000000000358</v>
      </c>
      <c r="AR543" s="127">
        <v>-4</v>
      </c>
      <c r="AS543" s="14">
        <v>84.69999999999817</v>
      </c>
      <c r="AT543" s="1">
        <v>210.6</v>
      </c>
      <c r="AU543" s="1">
        <v>211.7</v>
      </c>
      <c r="AV543" s="1">
        <v>210.6</v>
      </c>
      <c r="AW543" s="1">
        <v>211.7</v>
      </c>
      <c r="AX543" s="1">
        <v>210.6</v>
      </c>
      <c r="AY543" s="1">
        <v>212.1</v>
      </c>
      <c r="AZ543" s="1">
        <v>210.6</v>
      </c>
      <c r="BA543" s="1">
        <v>212</v>
      </c>
      <c r="CC543" s="86">
        <v>210.7</v>
      </c>
      <c r="CD543" s="1">
        <v>212.3</v>
      </c>
      <c r="CE543" s="1">
        <v>953</v>
      </c>
      <c r="CF543" s="1">
        <v>586</v>
      </c>
      <c r="CG543" s="1">
        <v>1.6262798634812288</v>
      </c>
      <c r="CH543">
        <v>119.886</v>
      </c>
      <c r="CI543">
        <v>19567</v>
      </c>
      <c r="CJ543" s="101">
        <v>-1</v>
      </c>
      <c r="CK543" s="101">
        <v>1</v>
      </c>
      <c r="CL543" s="1">
        <v>3.0999999999999943</v>
      </c>
      <c r="CM543" s="1">
        <v>31.099999999999937</v>
      </c>
      <c r="CN543" s="14">
        <v>1.3000000000000114</v>
      </c>
      <c r="CO543" s="14">
        <v>82.100000000000193</v>
      </c>
    </row>
    <row r="544" spans="1:93">
      <c r="A544" s="1">
        <v>2015</v>
      </c>
      <c r="B544" s="1">
        <v>2</v>
      </c>
      <c r="C544" s="24">
        <v>42086</v>
      </c>
      <c r="D544" s="1">
        <v>213.7</v>
      </c>
      <c r="E544" s="1">
        <v>214.9</v>
      </c>
      <c r="F544" s="1">
        <v>212.2</v>
      </c>
      <c r="G544" s="1">
        <v>214</v>
      </c>
      <c r="H544" s="1">
        <v>47.45</v>
      </c>
      <c r="I544" s="1">
        <v>0</v>
      </c>
      <c r="N544" s="27">
        <v>2.7000000000000171</v>
      </c>
      <c r="O544" s="27">
        <v>213.6</v>
      </c>
      <c r="P544" s="27">
        <v>208</v>
      </c>
      <c r="Q544" s="27" t="s">
        <v>618</v>
      </c>
      <c r="R544" s="27" t="s">
        <v>618</v>
      </c>
      <c r="S544" s="27" t="s">
        <v>618</v>
      </c>
      <c r="T544" s="27" t="s">
        <v>618</v>
      </c>
      <c r="U544" s="27" t="s">
        <v>618</v>
      </c>
      <c r="V544" s="158">
        <v>0</v>
      </c>
      <c r="W544" s="27">
        <v>183.3</v>
      </c>
      <c r="X544" s="27">
        <v>192.5</v>
      </c>
      <c r="Y544" s="27">
        <v>-9.2000000000000455</v>
      </c>
      <c r="Z544" s="29">
        <v>45.63</v>
      </c>
      <c r="AA544" s="139">
        <v>1.6</v>
      </c>
      <c r="AB544" s="151">
        <v>2.1048015786011787E-2</v>
      </c>
      <c r="AC544" s="136" t="s">
        <v>253</v>
      </c>
      <c r="AD544" s="136">
        <v>10.5</v>
      </c>
      <c r="AE544" s="136" t="s">
        <v>618</v>
      </c>
      <c r="AF544" s="136" t="s">
        <v>618</v>
      </c>
      <c r="AG544" s="136">
        <v>0</v>
      </c>
      <c r="AH544" s="136">
        <v>78.299999999999812</v>
      </c>
      <c r="AI544" s="136">
        <v>-14.199999999999932</v>
      </c>
      <c r="AJ544" s="127">
        <v>210.6</v>
      </c>
      <c r="AK544" s="127">
        <v>214.5</v>
      </c>
      <c r="AL544" s="127">
        <v>210.6</v>
      </c>
      <c r="AM544" s="127">
        <v>213.1</v>
      </c>
      <c r="AN544" s="127">
        <v>212.02500000000001</v>
      </c>
      <c r="AO544" s="127">
        <v>0.30000000000001137</v>
      </c>
      <c r="AP544" s="127">
        <v>1.8999999999999886</v>
      </c>
      <c r="AQ544" s="14">
        <v>97.10000000000035</v>
      </c>
      <c r="AR544" s="127" t="s">
        <v>618</v>
      </c>
      <c r="AS544" s="14">
        <v>84.69999999999817</v>
      </c>
      <c r="AT544" s="1">
        <v>214.6</v>
      </c>
      <c r="AU544" s="1">
        <v>214.8</v>
      </c>
      <c r="AV544" s="1">
        <v>213.8</v>
      </c>
      <c r="AW544" s="1">
        <v>214.1</v>
      </c>
      <c r="AX544" s="1">
        <v>214.6</v>
      </c>
      <c r="AY544" s="1">
        <v>214.8</v>
      </c>
      <c r="AZ544" s="1">
        <v>213.8</v>
      </c>
      <c r="BA544" s="1">
        <v>214</v>
      </c>
      <c r="CC544" s="86">
        <v>214.4</v>
      </c>
      <c r="CD544" s="1">
        <v>213.3</v>
      </c>
      <c r="CE544" s="1">
        <v>1104</v>
      </c>
      <c r="CF544" s="1">
        <v>716</v>
      </c>
      <c r="CG544" s="1">
        <v>1.5418994413407821</v>
      </c>
      <c r="CH544">
        <v>119.709</v>
      </c>
      <c r="CI544">
        <v>19640</v>
      </c>
      <c r="CJ544" s="101">
        <v>-1</v>
      </c>
      <c r="CK544" s="101">
        <v>1</v>
      </c>
      <c r="CL544" s="1" t="s">
        <v>618</v>
      </c>
      <c r="CM544" s="1">
        <v>31.099999999999937</v>
      </c>
      <c r="CN544" s="14" t="s">
        <v>618</v>
      </c>
      <c r="CO544" s="14">
        <v>82.100000000000193</v>
      </c>
    </row>
    <row r="545" spans="1:93">
      <c r="A545" s="1">
        <v>2015</v>
      </c>
      <c r="B545" s="1">
        <v>3</v>
      </c>
      <c r="C545" s="24">
        <v>42087</v>
      </c>
      <c r="D545" s="1">
        <v>216.7</v>
      </c>
      <c r="E545" s="1">
        <v>217.8</v>
      </c>
      <c r="F545" s="1">
        <v>215.8</v>
      </c>
      <c r="G545" s="1">
        <v>217</v>
      </c>
      <c r="H545" s="1">
        <v>47.51</v>
      </c>
      <c r="I545" s="1">
        <v>0</v>
      </c>
      <c r="N545" s="27">
        <v>2</v>
      </c>
      <c r="O545" s="27">
        <v>216.7</v>
      </c>
      <c r="P545" s="27">
        <v>211.3</v>
      </c>
      <c r="Q545" s="27" t="s">
        <v>618</v>
      </c>
      <c r="R545" s="27" t="s">
        <v>618</v>
      </c>
      <c r="S545" s="27" t="s">
        <v>618</v>
      </c>
      <c r="T545" s="27" t="s">
        <v>618</v>
      </c>
      <c r="U545" s="27" t="s">
        <v>618</v>
      </c>
      <c r="V545" s="158">
        <v>0</v>
      </c>
      <c r="W545" s="27">
        <v>183.3</v>
      </c>
      <c r="X545" s="27">
        <v>192.5</v>
      </c>
      <c r="Y545" s="27">
        <v>-9.2000000000000455</v>
      </c>
      <c r="Z545" s="29">
        <v>46.87</v>
      </c>
      <c r="AA545" s="139">
        <v>1.2</v>
      </c>
      <c r="AB545" s="151">
        <v>1.8896285162121496E-2</v>
      </c>
      <c r="AC545" s="136" t="s">
        <v>253</v>
      </c>
      <c r="AD545" s="136">
        <v>10.7</v>
      </c>
      <c r="AE545" s="136" t="s">
        <v>618</v>
      </c>
      <c r="AF545" s="136" t="s">
        <v>618</v>
      </c>
      <c r="AG545" s="136">
        <v>0</v>
      </c>
      <c r="AH545" s="136">
        <v>78.299999999999812</v>
      </c>
      <c r="AI545" s="136">
        <v>-14.199999999999932</v>
      </c>
      <c r="AJ545" s="127">
        <v>214.6</v>
      </c>
      <c r="AK545" s="127">
        <v>217.7</v>
      </c>
      <c r="AL545" s="127">
        <v>213.8</v>
      </c>
      <c r="AM545" s="127">
        <v>216.9</v>
      </c>
      <c r="AN545" s="127">
        <v>213.5</v>
      </c>
      <c r="AO545" s="127">
        <v>0.30000000000001137</v>
      </c>
      <c r="AP545" s="127" t="s">
        <v>618</v>
      </c>
      <c r="AQ545" s="14">
        <v>97.10000000000035</v>
      </c>
      <c r="AR545" s="127" t="s">
        <v>618</v>
      </c>
      <c r="AS545" s="14">
        <v>84.69999999999817</v>
      </c>
      <c r="AT545" s="1">
        <v>216.9</v>
      </c>
      <c r="AU545" s="1">
        <v>217.4</v>
      </c>
      <c r="AV545" s="1">
        <v>216.4</v>
      </c>
      <c r="AW545" s="1">
        <v>216.5</v>
      </c>
      <c r="AX545" s="1">
        <v>216.9</v>
      </c>
      <c r="AY545" s="1">
        <v>217.4</v>
      </c>
      <c r="AZ545" s="1">
        <v>214.4</v>
      </c>
      <c r="BA545" s="1">
        <v>215.2</v>
      </c>
      <c r="CC545" s="86">
        <v>216.8</v>
      </c>
      <c r="CD545" s="1">
        <v>216.9</v>
      </c>
      <c r="CE545" s="1">
        <v>946</v>
      </c>
      <c r="CF545" s="1">
        <v>751</v>
      </c>
      <c r="CG545" s="1">
        <v>1.2596537949400799</v>
      </c>
      <c r="CH545">
        <v>119.751</v>
      </c>
      <c r="CI545">
        <v>19614</v>
      </c>
      <c r="CJ545" s="101">
        <v>-1</v>
      </c>
      <c r="CK545" s="101">
        <v>1</v>
      </c>
      <c r="CL545" s="1" t="s">
        <v>618</v>
      </c>
      <c r="CM545" s="1">
        <v>31.099999999999937</v>
      </c>
      <c r="CN545" s="14" t="s">
        <v>618</v>
      </c>
      <c r="CO545" s="14">
        <v>82.100000000000193</v>
      </c>
    </row>
    <row r="546" spans="1:93">
      <c r="A546" s="1">
        <v>2015</v>
      </c>
      <c r="B546" s="1">
        <v>4</v>
      </c>
      <c r="C546" s="24">
        <v>42088</v>
      </c>
      <c r="D546" s="1">
        <v>216</v>
      </c>
      <c r="E546" s="1">
        <v>216.2</v>
      </c>
      <c r="F546" s="1">
        <v>213.2</v>
      </c>
      <c r="G546" s="1">
        <v>213.7</v>
      </c>
      <c r="H546" s="1">
        <v>49.21</v>
      </c>
      <c r="I546" s="1">
        <v>0</v>
      </c>
      <c r="N546" s="27">
        <v>3</v>
      </c>
      <c r="O546" s="27">
        <v>219</v>
      </c>
      <c r="P546" s="27">
        <v>215</v>
      </c>
      <c r="Q546" s="27" t="s">
        <v>618</v>
      </c>
      <c r="R546" s="27" t="s">
        <v>618</v>
      </c>
      <c r="S546" s="27" t="s">
        <v>618</v>
      </c>
      <c r="T546" s="27" t="s">
        <v>618</v>
      </c>
      <c r="U546" s="27" t="s">
        <v>618</v>
      </c>
      <c r="V546" s="158">
        <v>0</v>
      </c>
      <c r="W546" s="27">
        <v>183.3</v>
      </c>
      <c r="X546" s="27">
        <v>192.5</v>
      </c>
      <c r="Y546" s="27">
        <v>-9.2000000000000455</v>
      </c>
      <c r="Z546" s="29">
        <v>47.1</v>
      </c>
      <c r="AA546" s="139">
        <v>1.8</v>
      </c>
      <c r="AB546" s="151">
        <v>1.2644889357216194E-3</v>
      </c>
      <c r="AC546" s="136">
        <v>0</v>
      </c>
      <c r="AD546" s="136">
        <v>10.8</v>
      </c>
      <c r="AE546" s="136" t="s">
        <v>618</v>
      </c>
      <c r="AF546" s="136" t="s">
        <v>618</v>
      </c>
      <c r="AG546" s="136">
        <v>0</v>
      </c>
      <c r="AH546" s="136">
        <v>78.299999999999812</v>
      </c>
      <c r="AI546" s="136">
        <v>-14.199999999999932</v>
      </c>
      <c r="AJ546" s="127">
        <v>216.9</v>
      </c>
      <c r="AK546" s="127">
        <v>217.4</v>
      </c>
      <c r="AL546" s="127">
        <v>214.4</v>
      </c>
      <c r="AM546" s="127">
        <v>215.9</v>
      </c>
      <c r="AN546" s="127">
        <v>214.3</v>
      </c>
      <c r="AO546" s="127">
        <v>2.3000000000000114</v>
      </c>
      <c r="AP546" s="127" t="s">
        <v>618</v>
      </c>
      <c r="AQ546" s="14">
        <v>97.10000000000035</v>
      </c>
      <c r="AR546" s="127" t="s">
        <v>618</v>
      </c>
      <c r="AS546" s="14">
        <v>84.69999999999817</v>
      </c>
      <c r="AT546" s="1">
        <v>214.2</v>
      </c>
      <c r="AU546" s="1">
        <v>214.2</v>
      </c>
      <c r="AV546" s="1">
        <v>213.6</v>
      </c>
      <c r="AW546" s="1">
        <v>214</v>
      </c>
      <c r="AX546" s="1">
        <v>214.2</v>
      </c>
      <c r="AY546" s="1">
        <v>214.2</v>
      </c>
      <c r="AZ546" s="1">
        <v>213.3</v>
      </c>
      <c r="BA546" s="1">
        <v>213.3</v>
      </c>
      <c r="CC546" s="86">
        <v>213.8</v>
      </c>
      <c r="CD546" s="1">
        <v>215.7</v>
      </c>
      <c r="CE546" s="1">
        <v>865</v>
      </c>
      <c r="CF546" s="1">
        <v>504</v>
      </c>
      <c r="CG546" s="1">
        <v>1.7162698412698412</v>
      </c>
      <c r="CH546">
        <v>119.468</v>
      </c>
      <c r="CI546">
        <v>19469</v>
      </c>
      <c r="CJ546" s="101">
        <v>-1</v>
      </c>
      <c r="CK546" s="101">
        <v>1</v>
      </c>
      <c r="CL546" s="1" t="s">
        <v>618</v>
      </c>
      <c r="CM546" s="1">
        <v>31.099999999999937</v>
      </c>
      <c r="CN546" s="14" t="s">
        <v>618</v>
      </c>
      <c r="CO546" s="14">
        <v>82.100000000000193</v>
      </c>
    </row>
    <row r="547" spans="1:93">
      <c r="A547" s="1">
        <v>2015</v>
      </c>
      <c r="B547" s="1">
        <v>5</v>
      </c>
      <c r="C547" s="24">
        <v>42089</v>
      </c>
      <c r="D547" s="1">
        <v>214.1</v>
      </c>
      <c r="E547" s="1">
        <v>217</v>
      </c>
      <c r="F547" s="1">
        <v>213.4</v>
      </c>
      <c r="G547" s="1">
        <v>216</v>
      </c>
      <c r="H547" s="1">
        <v>51.43</v>
      </c>
      <c r="I547" s="1">
        <v>0</v>
      </c>
      <c r="N547" s="27">
        <v>3.5999999999999943</v>
      </c>
      <c r="O547" s="27">
        <v>216.7</v>
      </c>
      <c r="P547" s="27">
        <v>210.7</v>
      </c>
      <c r="Q547" s="27" t="s">
        <v>618</v>
      </c>
      <c r="R547" s="27" t="s">
        <v>254</v>
      </c>
      <c r="S547" s="27" t="s">
        <v>618</v>
      </c>
      <c r="T547" s="27">
        <v>-0.69999999999998863</v>
      </c>
      <c r="U547" s="27" t="s">
        <v>618</v>
      </c>
      <c r="V547" s="158">
        <v>-0.69999999999998863</v>
      </c>
      <c r="W547" s="27">
        <v>182.6</v>
      </c>
      <c r="X547" s="27">
        <v>192.5</v>
      </c>
      <c r="Y547" s="27">
        <v>-9.9000000000000341</v>
      </c>
      <c r="Z547" s="29">
        <v>52.2</v>
      </c>
      <c r="AA547" s="139">
        <v>2.2000000000000002</v>
      </c>
      <c r="AB547" s="151">
        <v>3.5781940644074917E-2</v>
      </c>
      <c r="AC547" s="136" t="s">
        <v>253</v>
      </c>
      <c r="AD547" s="136">
        <v>10.6</v>
      </c>
      <c r="AE547" s="136" t="s">
        <v>618</v>
      </c>
      <c r="AF547" s="136" t="s">
        <v>618</v>
      </c>
      <c r="AG547" s="136">
        <v>0</v>
      </c>
      <c r="AH547" s="136">
        <v>78.299999999999812</v>
      </c>
      <c r="AI547" s="136">
        <v>-14.199999999999932</v>
      </c>
      <c r="AJ547" s="127">
        <v>214.2</v>
      </c>
      <c r="AK547" s="127">
        <v>214.8</v>
      </c>
      <c r="AL547" s="127">
        <v>213.3</v>
      </c>
      <c r="AM547" s="127">
        <v>214</v>
      </c>
      <c r="AN547" s="127">
        <v>214.97499999999999</v>
      </c>
      <c r="AO547" s="127">
        <v>1.9000000000000057</v>
      </c>
      <c r="AP547" s="127">
        <v>0.89999999999998859</v>
      </c>
      <c r="AQ547" s="14">
        <v>98.000000000000341</v>
      </c>
      <c r="AR547" s="127" t="s">
        <v>618</v>
      </c>
      <c r="AS547" s="14">
        <v>84.69999999999817</v>
      </c>
      <c r="AT547" s="1">
        <v>215.9</v>
      </c>
      <c r="AU547" s="1">
        <v>216.8</v>
      </c>
      <c r="AV547" s="1">
        <v>215.6</v>
      </c>
      <c r="AW547" s="1">
        <v>216.6</v>
      </c>
      <c r="AX547" s="1">
        <v>215.9</v>
      </c>
      <c r="AY547" s="1">
        <v>216.8</v>
      </c>
      <c r="AZ547" s="1">
        <v>215.5</v>
      </c>
      <c r="BA547" s="1">
        <v>215.6</v>
      </c>
      <c r="CC547" s="86">
        <v>215.5</v>
      </c>
      <c r="CD547" s="1">
        <v>214.1</v>
      </c>
      <c r="CE547" s="1">
        <v>951</v>
      </c>
      <c r="CF547" s="1">
        <v>785</v>
      </c>
      <c r="CG547" s="1">
        <v>1.2114649681528662</v>
      </c>
      <c r="CH547">
        <v>119.19199999999999</v>
      </c>
      <c r="CI547">
        <v>19303</v>
      </c>
      <c r="CJ547" s="101">
        <v>-1</v>
      </c>
      <c r="CK547" s="101">
        <v>-1</v>
      </c>
      <c r="CL547" s="1" t="s">
        <v>618</v>
      </c>
      <c r="CM547" s="1">
        <v>31.099999999999937</v>
      </c>
      <c r="CN547" s="14" t="s">
        <v>618</v>
      </c>
      <c r="CO547" s="14">
        <v>82.100000000000193</v>
      </c>
    </row>
    <row r="548" spans="1:93">
      <c r="A548" s="1">
        <v>2015</v>
      </c>
      <c r="B548" s="1">
        <v>6</v>
      </c>
      <c r="C548" s="24">
        <v>42090</v>
      </c>
      <c r="D548" s="1">
        <v>216</v>
      </c>
      <c r="E548" s="1">
        <v>216.2</v>
      </c>
      <c r="F548" s="1">
        <v>210.4</v>
      </c>
      <c r="G548" s="1">
        <v>211.2</v>
      </c>
      <c r="H548" s="1">
        <v>48.87</v>
      </c>
      <c r="I548" s="1">
        <v>1</v>
      </c>
      <c r="N548" s="27">
        <v>5.7999999999999829</v>
      </c>
      <c r="O548" s="27">
        <v>219.6</v>
      </c>
      <c r="P548" s="27">
        <v>212.4</v>
      </c>
      <c r="Q548" s="27" t="s">
        <v>618</v>
      </c>
      <c r="R548" s="27" t="s">
        <v>618</v>
      </c>
      <c r="S548" s="27" t="s">
        <v>252</v>
      </c>
      <c r="T548" s="27" t="s">
        <v>618</v>
      </c>
      <c r="U548" s="27">
        <v>1.5999999999999943</v>
      </c>
      <c r="V548" s="158">
        <v>1.5999999999999943</v>
      </c>
      <c r="W548" s="27">
        <v>184.2</v>
      </c>
      <c r="X548" s="27">
        <v>192.5</v>
      </c>
      <c r="Y548" s="27">
        <v>-8.3000000000000398</v>
      </c>
      <c r="Z548" s="29">
        <v>50.43</v>
      </c>
      <c r="AA548" s="139">
        <v>3.5</v>
      </c>
      <c r="AB548" s="151">
        <v>4.5112781954887105E-2</v>
      </c>
      <c r="AC548" s="136" t="s">
        <v>253</v>
      </c>
      <c r="AD548" s="136">
        <v>10.8</v>
      </c>
      <c r="AE548" s="136" t="s">
        <v>618</v>
      </c>
      <c r="AF548" s="136">
        <v>3</v>
      </c>
      <c r="AG548" s="136">
        <v>3</v>
      </c>
      <c r="AH548" s="136">
        <v>81.299999999999812</v>
      </c>
      <c r="AI548" s="136">
        <v>-11.199999999999932</v>
      </c>
      <c r="AJ548" s="127">
        <v>215.9</v>
      </c>
      <c r="AK548" s="127">
        <v>216.8</v>
      </c>
      <c r="AL548" s="127">
        <v>213.7</v>
      </c>
      <c r="AM548" s="127">
        <v>214.1</v>
      </c>
      <c r="AN548" s="127">
        <v>215.22499999999999</v>
      </c>
      <c r="AO548" s="127">
        <v>4.8000000000000114</v>
      </c>
      <c r="AP548" s="127" t="s">
        <v>618</v>
      </c>
      <c r="AQ548" s="14">
        <v>98.000000000000341</v>
      </c>
      <c r="AR548" s="127">
        <v>2.5999999999999659</v>
      </c>
      <c r="AS548" s="14">
        <v>87.299999999998136</v>
      </c>
      <c r="AT548" s="1">
        <v>211.7</v>
      </c>
      <c r="AU548" s="1">
        <v>212</v>
      </c>
      <c r="AV548" s="1">
        <v>211.1</v>
      </c>
      <c r="AW548" s="1">
        <v>211.9</v>
      </c>
      <c r="AX548" s="1">
        <v>211.7</v>
      </c>
      <c r="AY548" s="1">
        <v>212</v>
      </c>
      <c r="AZ548" s="1">
        <v>211.1</v>
      </c>
      <c r="BA548" s="1">
        <v>211.7</v>
      </c>
      <c r="CC548" s="86">
        <v>211.2</v>
      </c>
      <c r="CD548" s="1">
        <v>215.8</v>
      </c>
      <c r="CE548" s="1">
        <v>709</v>
      </c>
      <c r="CF548" s="1">
        <v>759</v>
      </c>
      <c r="CG548" s="1">
        <v>0.93412384716732544</v>
      </c>
      <c r="CH548">
        <v>119.18</v>
      </c>
      <c r="CI548">
        <v>19365</v>
      </c>
      <c r="CJ548" s="101">
        <v>-1</v>
      </c>
      <c r="CK548" s="101">
        <v>-1</v>
      </c>
      <c r="CL548" s="1">
        <v>0.89999999999997726</v>
      </c>
      <c r="CM548" s="1">
        <v>31.999999999999915</v>
      </c>
      <c r="CN548" s="14" t="s">
        <v>618</v>
      </c>
      <c r="CO548" s="14">
        <v>82.100000000000193</v>
      </c>
    </row>
    <row r="549" spans="1:93">
      <c r="A549" s="1">
        <v>2015</v>
      </c>
      <c r="B549" s="1">
        <v>2</v>
      </c>
      <c r="C549" s="24">
        <v>42093</v>
      </c>
      <c r="D549" s="1">
        <v>210.8</v>
      </c>
      <c r="E549" s="1">
        <v>211</v>
      </c>
      <c r="F549" s="1">
        <v>206.7</v>
      </c>
      <c r="G549" s="1">
        <v>207.7</v>
      </c>
      <c r="H549" s="1">
        <v>48.68</v>
      </c>
      <c r="I549" s="1">
        <v>1</v>
      </c>
      <c r="N549" s="27">
        <v>4.3000000000000114</v>
      </c>
      <c r="O549" s="27">
        <v>217</v>
      </c>
      <c r="P549" s="27">
        <v>205.4</v>
      </c>
      <c r="Q549" s="27" t="s">
        <v>618</v>
      </c>
      <c r="R549" s="27" t="s">
        <v>618</v>
      </c>
      <c r="S549" s="27" t="s">
        <v>618</v>
      </c>
      <c r="T549" s="27" t="s">
        <v>618</v>
      </c>
      <c r="U549" s="27" t="s">
        <v>618</v>
      </c>
      <c r="V549" s="158">
        <v>0</v>
      </c>
      <c r="W549" s="27">
        <v>184.2</v>
      </c>
      <c r="X549" s="27">
        <v>192.5</v>
      </c>
      <c r="Y549" s="27">
        <v>-8.3000000000000398</v>
      </c>
      <c r="Z549" s="29">
        <v>48.16</v>
      </c>
      <c r="AA549" s="139">
        <v>2.6</v>
      </c>
      <c r="AB549" s="151">
        <v>4.9776395100136206E-2</v>
      </c>
      <c r="AC549" s="136" t="s">
        <v>255</v>
      </c>
      <c r="AD549" s="136">
        <v>10.5</v>
      </c>
      <c r="AE549" s="136" t="s">
        <v>618</v>
      </c>
      <c r="AF549" s="136" t="s">
        <v>618</v>
      </c>
      <c r="AG549" s="136">
        <v>0</v>
      </c>
      <c r="AH549" s="136">
        <v>81.299999999999812</v>
      </c>
      <c r="AI549" s="136">
        <v>-11.199999999999932</v>
      </c>
      <c r="AJ549" s="127">
        <v>211.7</v>
      </c>
      <c r="AK549" s="127">
        <v>212</v>
      </c>
      <c r="AL549" s="127">
        <v>209.1</v>
      </c>
      <c r="AM549" s="127">
        <v>209.5</v>
      </c>
      <c r="AN549" s="127">
        <v>213.375</v>
      </c>
      <c r="AO549" s="127">
        <v>3.1000000000000227</v>
      </c>
      <c r="AP549" s="127" t="s">
        <v>618</v>
      </c>
      <c r="AQ549" s="14">
        <v>98.000000000000341</v>
      </c>
      <c r="AR549" s="127">
        <v>0.49999999999997158</v>
      </c>
      <c r="AS549" s="14">
        <v>87.799999999998107</v>
      </c>
      <c r="AT549" s="1">
        <v>207.3</v>
      </c>
      <c r="AU549" s="1">
        <v>208.3</v>
      </c>
      <c r="AV549" s="1">
        <v>207.3</v>
      </c>
      <c r="AW549" s="1">
        <v>208.2</v>
      </c>
      <c r="AX549" s="1">
        <v>207.3</v>
      </c>
      <c r="AY549" s="1">
        <v>208.6</v>
      </c>
      <c r="AZ549" s="1">
        <v>207.3</v>
      </c>
      <c r="BA549" s="1">
        <v>208.3</v>
      </c>
      <c r="CC549" s="86">
        <v>207.5</v>
      </c>
      <c r="CD549" s="1">
        <v>210</v>
      </c>
      <c r="CE549" s="1">
        <v>677</v>
      </c>
      <c r="CF549" s="1">
        <v>641</v>
      </c>
      <c r="CG549" s="1">
        <v>1.0561622464898597</v>
      </c>
      <c r="CH549">
        <v>120.128</v>
      </c>
      <c r="CI549">
        <v>19588</v>
      </c>
      <c r="CJ549" s="101">
        <v>-1</v>
      </c>
      <c r="CK549" s="101">
        <v>-1</v>
      </c>
      <c r="CL549" s="1">
        <v>-1</v>
      </c>
      <c r="CM549" s="1">
        <v>30.999999999999915</v>
      </c>
      <c r="CN549" s="14" t="s">
        <v>618</v>
      </c>
      <c r="CO549" s="14">
        <v>82.100000000000193</v>
      </c>
    </row>
    <row r="550" spans="1:93">
      <c r="A550" s="1">
        <v>2015</v>
      </c>
      <c r="B550" s="1">
        <v>3</v>
      </c>
      <c r="C550" s="24">
        <v>42094</v>
      </c>
      <c r="D550" s="1">
        <v>208.3</v>
      </c>
      <c r="E550" s="1">
        <v>208.6</v>
      </c>
      <c r="F550" s="1">
        <v>205.6</v>
      </c>
      <c r="G550" s="1">
        <v>205.6</v>
      </c>
      <c r="H550" s="1">
        <v>47.6</v>
      </c>
      <c r="I550" s="1">
        <v>1</v>
      </c>
      <c r="N550" s="27">
        <v>3</v>
      </c>
      <c r="O550" s="27">
        <v>212</v>
      </c>
      <c r="P550" s="27">
        <v>203.4</v>
      </c>
      <c r="Q550" s="27" t="s">
        <v>618</v>
      </c>
      <c r="R550" s="27" t="s">
        <v>618</v>
      </c>
      <c r="S550" s="27" t="s">
        <v>618</v>
      </c>
      <c r="T550" s="27" t="s">
        <v>618</v>
      </c>
      <c r="U550" s="27" t="s">
        <v>618</v>
      </c>
      <c r="V550" s="158">
        <v>0</v>
      </c>
      <c r="W550" s="27">
        <v>184.2</v>
      </c>
      <c r="X550" s="27">
        <v>192.5</v>
      </c>
      <c r="Y550" s="27">
        <v>-8.3000000000000398</v>
      </c>
      <c r="Z550" s="29">
        <v>47.74</v>
      </c>
      <c r="AA550" s="139">
        <v>1.8</v>
      </c>
      <c r="AB550" s="151">
        <v>3.8878657663187211E-3</v>
      </c>
      <c r="AC550" s="136" t="s">
        <v>255</v>
      </c>
      <c r="AD550" s="136">
        <v>10.3</v>
      </c>
      <c r="AE550" s="136" t="s">
        <v>618</v>
      </c>
      <c r="AF550" s="136" t="s">
        <v>618</v>
      </c>
      <c r="AG550" s="136">
        <v>0</v>
      </c>
      <c r="AH550" s="136">
        <v>81.299999999999812</v>
      </c>
      <c r="AI550" s="136">
        <v>-11.199999999999932</v>
      </c>
      <c r="AJ550" s="127">
        <v>207.3</v>
      </c>
      <c r="AK550" s="127">
        <v>208.6</v>
      </c>
      <c r="AL550" s="127">
        <v>207.3</v>
      </c>
      <c r="AM550" s="127">
        <v>208</v>
      </c>
      <c r="AN550" s="127">
        <v>211.4</v>
      </c>
      <c r="AO550" s="127">
        <v>2.7000000000000171</v>
      </c>
      <c r="AP550" s="127" t="s">
        <v>618</v>
      </c>
      <c r="AQ550" s="14">
        <v>98.000000000000341</v>
      </c>
      <c r="AR550" s="127">
        <v>1.8000000000000114</v>
      </c>
      <c r="AS550" s="14">
        <v>89.599999999998118</v>
      </c>
      <c r="AT550" s="1">
        <v>205.2</v>
      </c>
      <c r="AU550" s="1">
        <v>205.9</v>
      </c>
      <c r="AV550" s="1">
        <v>205.2</v>
      </c>
      <c r="AW550" s="1">
        <v>205.6</v>
      </c>
      <c r="AX550" s="1">
        <v>205.2</v>
      </c>
      <c r="AY550" s="1">
        <v>207.2</v>
      </c>
      <c r="AZ550" s="1">
        <v>205.2</v>
      </c>
      <c r="BA550" s="1">
        <v>205.6</v>
      </c>
      <c r="CC550" s="86">
        <v>205.4</v>
      </c>
      <c r="CD550" s="1">
        <v>208.2</v>
      </c>
      <c r="CE550" s="1">
        <v>930</v>
      </c>
      <c r="CF550" s="1">
        <v>775</v>
      </c>
      <c r="CG550" s="1">
        <v>1.2</v>
      </c>
      <c r="CH550">
        <v>120.044</v>
      </c>
      <c r="CI550">
        <v>19220</v>
      </c>
      <c r="CJ550" s="101">
        <v>-1</v>
      </c>
      <c r="CK550" s="101">
        <v>-1</v>
      </c>
      <c r="CL550" s="1">
        <v>0</v>
      </c>
      <c r="CM550" s="1">
        <v>30.999999999999915</v>
      </c>
      <c r="CN550" s="14" t="s">
        <v>618</v>
      </c>
      <c r="CO550" s="14">
        <v>82.100000000000193</v>
      </c>
    </row>
    <row r="551" spans="1:93">
      <c r="A551" s="1">
        <v>2015</v>
      </c>
      <c r="B551" s="1">
        <v>4</v>
      </c>
      <c r="C551" s="24">
        <v>42095</v>
      </c>
      <c r="D551" s="1">
        <v>205.2</v>
      </c>
      <c r="E551" s="1">
        <v>206.3</v>
      </c>
      <c r="F551" s="1">
        <v>203.9</v>
      </c>
      <c r="G551" s="1">
        <v>204.7</v>
      </c>
      <c r="H551" s="1">
        <v>49.55</v>
      </c>
      <c r="I551" s="1">
        <v>1</v>
      </c>
      <c r="N551" s="27">
        <v>2.4000000000000057</v>
      </c>
      <c r="O551" s="27">
        <v>208.6</v>
      </c>
      <c r="P551" s="27">
        <v>202.6</v>
      </c>
      <c r="Q551" s="27" t="s">
        <v>618</v>
      </c>
      <c r="R551" s="27" t="s">
        <v>618</v>
      </c>
      <c r="S551" s="27" t="s">
        <v>618</v>
      </c>
      <c r="T551" s="27" t="s">
        <v>618</v>
      </c>
      <c r="U551" s="27" t="s">
        <v>618</v>
      </c>
      <c r="V551" s="158">
        <v>0</v>
      </c>
      <c r="W551" s="27">
        <v>184.2</v>
      </c>
      <c r="X551" s="27">
        <v>192.5</v>
      </c>
      <c r="Y551" s="27">
        <v>-8.3000000000000398</v>
      </c>
      <c r="Z551" s="29">
        <v>47.18</v>
      </c>
      <c r="AA551" s="139">
        <v>1.4</v>
      </c>
      <c r="AB551" s="151">
        <v>2.2185702547247277E-2</v>
      </c>
      <c r="AC551" s="136" t="s">
        <v>255</v>
      </c>
      <c r="AD551" s="136">
        <v>10.199999999999999</v>
      </c>
      <c r="AE551" s="136" t="s">
        <v>618</v>
      </c>
      <c r="AF551" s="136" t="s">
        <v>618</v>
      </c>
      <c r="AG551" s="136">
        <v>0</v>
      </c>
      <c r="AH551" s="136">
        <v>81.299999999999812</v>
      </c>
      <c r="AI551" s="136">
        <v>-11.199999999999932</v>
      </c>
      <c r="AJ551" s="127">
        <v>205.2</v>
      </c>
      <c r="AK551" s="127">
        <v>207.2</v>
      </c>
      <c r="AL551" s="127">
        <v>203.9</v>
      </c>
      <c r="AM551" s="127">
        <v>204.3</v>
      </c>
      <c r="AN551" s="127">
        <v>208.97499999999999</v>
      </c>
      <c r="AO551" s="127">
        <v>0.5</v>
      </c>
      <c r="AP551" s="127" t="s">
        <v>618</v>
      </c>
      <c r="AQ551" s="14">
        <v>98.000000000000341</v>
      </c>
      <c r="AR551" s="127" t="s">
        <v>618</v>
      </c>
      <c r="AS551" s="14">
        <v>89.599999999998118</v>
      </c>
      <c r="AT551" s="1">
        <v>204.4</v>
      </c>
      <c r="AU551" s="1">
        <v>205.2</v>
      </c>
      <c r="AV551" s="1">
        <v>204.4</v>
      </c>
      <c r="AW551" s="1">
        <v>204.8</v>
      </c>
      <c r="AX551" s="1">
        <v>204.4</v>
      </c>
      <c r="AY551" s="1">
        <v>205.4</v>
      </c>
      <c r="AZ551" s="1">
        <v>204.4</v>
      </c>
      <c r="BA551" s="1">
        <v>205</v>
      </c>
      <c r="CC551" s="86">
        <v>204.7</v>
      </c>
      <c r="CD551" s="1">
        <v>205.7</v>
      </c>
      <c r="CE551" s="1">
        <v>834</v>
      </c>
      <c r="CF551" s="1">
        <v>660</v>
      </c>
      <c r="CG551" s="1">
        <v>1.2636363636363637</v>
      </c>
      <c r="CH551">
        <v>119.69</v>
      </c>
      <c r="CI551">
        <v>19185</v>
      </c>
      <c r="CJ551" s="101">
        <v>-1</v>
      </c>
      <c r="CK551" s="101">
        <v>-1</v>
      </c>
      <c r="CL551" s="1">
        <v>-2.4000000000000057</v>
      </c>
      <c r="CM551" s="1">
        <v>28.599999999999909</v>
      </c>
      <c r="CN551" s="14" t="s">
        <v>618</v>
      </c>
      <c r="CO551" s="14">
        <v>82.100000000000193</v>
      </c>
    </row>
    <row r="552" spans="1:93">
      <c r="A552" s="1">
        <v>2015</v>
      </c>
      <c r="B552" s="1">
        <v>5</v>
      </c>
      <c r="C552" s="24">
        <v>42096</v>
      </c>
      <c r="D552" s="1">
        <v>206.8</v>
      </c>
      <c r="E552" s="1">
        <v>208</v>
      </c>
      <c r="F552" s="1">
        <v>205.2</v>
      </c>
      <c r="G552" s="1">
        <v>205.5</v>
      </c>
      <c r="H552" s="1">
        <v>49.14</v>
      </c>
      <c r="I552" s="1">
        <v>1</v>
      </c>
      <c r="N552" s="27">
        <v>2.8000000000000114</v>
      </c>
      <c r="O552" s="27">
        <v>207.1</v>
      </c>
      <c r="P552" s="27">
        <v>202.3</v>
      </c>
      <c r="Q552" s="27" t="s">
        <v>618</v>
      </c>
      <c r="R552" s="27" t="s">
        <v>618</v>
      </c>
      <c r="S552" s="27" t="s">
        <v>618</v>
      </c>
      <c r="T552" s="27" t="s">
        <v>618</v>
      </c>
      <c r="U552" s="27" t="s">
        <v>618</v>
      </c>
      <c r="V552" s="158">
        <v>0</v>
      </c>
      <c r="W552" s="27">
        <v>184.2</v>
      </c>
      <c r="X552" s="27">
        <v>192.5</v>
      </c>
      <c r="Y552" s="27">
        <v>-8.3000000000000398</v>
      </c>
      <c r="Z552" s="29">
        <v>50.13</v>
      </c>
      <c r="AA552" s="139">
        <v>1.7</v>
      </c>
      <c r="AB552" s="151">
        <v>4.0966386554621703E-2</v>
      </c>
      <c r="AC552" s="136" t="s">
        <v>253</v>
      </c>
      <c r="AD552" s="136">
        <v>10.199999999999999</v>
      </c>
      <c r="AE552" s="136" t="s">
        <v>618</v>
      </c>
      <c r="AF552" s="136">
        <v>-1</v>
      </c>
      <c r="AG552" s="136">
        <v>-1</v>
      </c>
      <c r="AH552" s="136">
        <v>80.299999999999812</v>
      </c>
      <c r="AI552" s="136">
        <v>-12.199999999999932</v>
      </c>
      <c r="AJ552" s="127">
        <v>204.4</v>
      </c>
      <c r="AK552" s="127">
        <v>208</v>
      </c>
      <c r="AL552" s="127">
        <v>204.4</v>
      </c>
      <c r="AM552" s="127">
        <v>207.1</v>
      </c>
      <c r="AN552" s="127">
        <v>207.22499999999999</v>
      </c>
      <c r="AO552" s="127">
        <v>1.3000000000000114</v>
      </c>
      <c r="AP552" s="127" t="s">
        <v>618</v>
      </c>
      <c r="AQ552" s="14">
        <v>98.000000000000341</v>
      </c>
      <c r="AR552" s="127" t="s">
        <v>618</v>
      </c>
      <c r="AS552" s="14">
        <v>89.599999999998118</v>
      </c>
      <c r="AT552" s="1">
        <v>205.4</v>
      </c>
      <c r="AU552" s="1">
        <v>206.3</v>
      </c>
      <c r="AV552" s="1">
        <v>205.3</v>
      </c>
      <c r="AW552" s="1">
        <v>206.1</v>
      </c>
      <c r="AX552" s="1">
        <v>205.4</v>
      </c>
      <c r="AY552" s="1">
        <v>206.3</v>
      </c>
      <c r="AZ552" s="1">
        <v>205.3</v>
      </c>
      <c r="BA552" s="1">
        <v>206</v>
      </c>
      <c r="CC552" s="86">
        <v>205.3</v>
      </c>
      <c r="CD552" s="1">
        <v>207</v>
      </c>
      <c r="CE552" s="1">
        <v>1112</v>
      </c>
      <c r="CF552" s="1">
        <v>1052</v>
      </c>
      <c r="CG552" s="1">
        <v>1.0570342205323193</v>
      </c>
      <c r="CH552">
        <v>119.755</v>
      </c>
      <c r="CI552">
        <v>19339</v>
      </c>
      <c r="CJ552" s="101">
        <v>-1</v>
      </c>
      <c r="CK552" s="101">
        <v>-1</v>
      </c>
      <c r="CL552" s="1">
        <v>-1</v>
      </c>
      <c r="CM552" s="1">
        <v>27.599999999999909</v>
      </c>
      <c r="CN552" s="14" t="s">
        <v>618</v>
      </c>
      <c r="CO552" s="14">
        <v>82.100000000000193</v>
      </c>
    </row>
    <row r="553" spans="1:93">
      <c r="A553" s="1">
        <v>2015</v>
      </c>
      <c r="B553" s="1">
        <v>6</v>
      </c>
      <c r="C553" s="24">
        <v>42097</v>
      </c>
      <c r="D553" s="1">
        <v>206.4</v>
      </c>
      <c r="E553" s="1">
        <v>206.8</v>
      </c>
      <c r="F553" s="1">
        <v>203.9</v>
      </c>
      <c r="G553" s="1">
        <v>204</v>
      </c>
      <c r="H553" s="1">
        <v>49.14</v>
      </c>
      <c r="I553" s="1">
        <v>1</v>
      </c>
      <c r="N553" s="27">
        <v>2.9000000000000057</v>
      </c>
      <c r="O553" s="27">
        <v>208.3</v>
      </c>
      <c r="P553" s="27">
        <v>202.7</v>
      </c>
      <c r="Q553" s="27" t="s">
        <v>618</v>
      </c>
      <c r="R553" s="27" t="s">
        <v>618</v>
      </c>
      <c r="S553" s="27" t="s">
        <v>618</v>
      </c>
      <c r="T553" s="27" t="s">
        <v>618</v>
      </c>
      <c r="U553" s="27" t="s">
        <v>618</v>
      </c>
      <c r="V553" s="158">
        <v>0</v>
      </c>
      <c r="W553" s="27">
        <v>184.2</v>
      </c>
      <c r="X553" s="27">
        <v>192.5</v>
      </c>
      <c r="Y553" s="27">
        <v>-8.3000000000000398</v>
      </c>
      <c r="Z553" s="29">
        <v>49.14</v>
      </c>
      <c r="AA553" s="139">
        <v>1.7</v>
      </c>
      <c r="AB553" s="151">
        <v>8.2744702320887153E-3</v>
      </c>
      <c r="AC553" s="136" t="s">
        <v>255</v>
      </c>
      <c r="AD553" s="136">
        <v>10.199999999999999</v>
      </c>
      <c r="AE553" s="136" t="s">
        <v>618</v>
      </c>
      <c r="AF553" s="136" t="s">
        <v>618</v>
      </c>
      <c r="AG553" s="136">
        <v>0</v>
      </c>
      <c r="AH553" s="136">
        <v>80.299999999999812</v>
      </c>
      <c r="AI553" s="136">
        <v>-12.199999999999932</v>
      </c>
      <c r="AJ553" s="127">
        <v>205.4</v>
      </c>
      <c r="AK553" s="127">
        <v>206.5</v>
      </c>
      <c r="AL553" s="127">
        <v>205.3</v>
      </c>
      <c r="AM553" s="127">
        <v>206.3</v>
      </c>
      <c r="AN553" s="127">
        <v>206.42500000000001</v>
      </c>
      <c r="AO553" s="127">
        <v>2.4000000000000057</v>
      </c>
      <c r="AP553" s="127" t="s">
        <v>618</v>
      </c>
      <c r="AQ553" s="14">
        <v>98.000000000000341</v>
      </c>
      <c r="AR553" s="127">
        <v>0.80000000000001137</v>
      </c>
      <c r="AS553" s="14">
        <v>90.39999999999813</v>
      </c>
      <c r="AT553" s="1">
        <v>204.6</v>
      </c>
      <c r="AU553" s="1">
        <v>205.3</v>
      </c>
      <c r="AV553" s="1">
        <v>204.6</v>
      </c>
      <c r="AW553" s="1">
        <v>205.2</v>
      </c>
      <c r="AX553" s="1">
        <v>204.6</v>
      </c>
      <c r="AY553" s="1">
        <v>205.8</v>
      </c>
      <c r="AZ553" s="1">
        <v>204.6</v>
      </c>
      <c r="BA553" s="1">
        <v>205</v>
      </c>
      <c r="CC553" s="86">
        <v>204.6</v>
      </c>
      <c r="CD553" s="1">
        <v>206.4</v>
      </c>
      <c r="CE553" s="1">
        <v>270</v>
      </c>
      <c r="CF553" s="1">
        <v>304</v>
      </c>
      <c r="CG553" s="1">
        <v>0.88815789473684215</v>
      </c>
      <c r="CH553">
        <v>118.876</v>
      </c>
      <c r="CI553">
        <v>19368</v>
      </c>
      <c r="CJ553" s="101">
        <v>-1</v>
      </c>
      <c r="CK553" s="101">
        <v>-1</v>
      </c>
      <c r="CL553" s="1">
        <v>0.40000000000000568</v>
      </c>
      <c r="CM553" s="1">
        <v>27.999999999999915</v>
      </c>
      <c r="CN553" s="14" t="s">
        <v>618</v>
      </c>
      <c r="CO553" s="14">
        <v>82.100000000000193</v>
      </c>
    </row>
    <row r="554" spans="1:93">
      <c r="A554" s="1">
        <v>2015</v>
      </c>
      <c r="B554" s="1">
        <v>2</v>
      </c>
      <c r="C554" s="24">
        <v>42100</v>
      </c>
      <c r="D554" s="1">
        <v>204.2</v>
      </c>
      <c r="E554" s="1">
        <v>204.9</v>
      </c>
      <c r="F554" s="1">
        <v>199.7</v>
      </c>
      <c r="G554" s="1">
        <v>200.4</v>
      </c>
      <c r="H554" s="1">
        <v>52.14</v>
      </c>
      <c r="I554" s="1">
        <v>0</v>
      </c>
      <c r="N554" s="27">
        <v>5.2000000000000171</v>
      </c>
      <c r="O554" s="27">
        <v>206.9</v>
      </c>
      <c r="P554" s="27">
        <v>201.1</v>
      </c>
      <c r="Q554" s="27" t="s">
        <v>618</v>
      </c>
      <c r="R554" s="27" t="s">
        <v>618</v>
      </c>
      <c r="S554" s="27" t="s">
        <v>252</v>
      </c>
      <c r="T554" s="27" t="s">
        <v>618</v>
      </c>
      <c r="U554" s="27">
        <v>-1.3000000000000114</v>
      </c>
      <c r="V554" s="158">
        <v>-1.3000000000000114</v>
      </c>
      <c r="W554" s="27">
        <v>182.9</v>
      </c>
      <c r="X554" s="27">
        <v>192.5</v>
      </c>
      <c r="Y554" s="27">
        <v>-9.6000000000000512</v>
      </c>
      <c r="Z554" s="29">
        <v>50.65</v>
      </c>
      <c r="AA554" s="139">
        <v>3.1</v>
      </c>
      <c r="AB554" s="151">
        <v>0</v>
      </c>
      <c r="AC554" s="136">
        <v>0</v>
      </c>
      <c r="AD554" s="136">
        <v>10.199999999999999</v>
      </c>
      <c r="AE554" s="136" t="s">
        <v>618</v>
      </c>
      <c r="AF554" s="136" t="s">
        <v>618</v>
      </c>
      <c r="AG554" s="136">
        <v>0</v>
      </c>
      <c r="AH554" s="136">
        <v>80.299999999999812</v>
      </c>
      <c r="AI554" s="136">
        <v>-12.199999999999932</v>
      </c>
      <c r="AJ554" s="127">
        <v>204.6</v>
      </c>
      <c r="AK554" s="127">
        <v>205.8</v>
      </c>
      <c r="AL554" s="127">
        <v>202</v>
      </c>
      <c r="AM554" s="127">
        <v>202.5</v>
      </c>
      <c r="AN554" s="127">
        <v>205.05</v>
      </c>
      <c r="AO554" s="127">
        <v>3.7999999999999829</v>
      </c>
      <c r="AP554" s="127" t="s">
        <v>618</v>
      </c>
      <c r="AQ554" s="14">
        <v>98.000000000000341</v>
      </c>
      <c r="AR554" s="127">
        <v>-0.70000000000001705</v>
      </c>
      <c r="AS554" s="14">
        <v>89.699999999998113</v>
      </c>
      <c r="AT554" s="1">
        <v>200.2</v>
      </c>
      <c r="AU554" s="1">
        <v>201.9</v>
      </c>
      <c r="AV554" s="1">
        <v>200.2</v>
      </c>
      <c r="AW554" s="1">
        <v>201.7</v>
      </c>
      <c r="AX554" s="1">
        <v>200.2</v>
      </c>
      <c r="AY554" s="1">
        <v>201.9</v>
      </c>
      <c r="AZ554" s="1">
        <v>200.2</v>
      </c>
      <c r="BA554" s="1">
        <v>200.8</v>
      </c>
      <c r="CC554" s="86">
        <v>200.4</v>
      </c>
      <c r="CD554" s="1">
        <v>202.7</v>
      </c>
      <c r="CE554" s="1">
        <v>789</v>
      </c>
      <c r="CF554" s="1">
        <v>679</v>
      </c>
      <c r="CG554" s="1">
        <v>1.1620029455081002</v>
      </c>
      <c r="CH554">
        <v>119.464</v>
      </c>
      <c r="CI554">
        <v>19577</v>
      </c>
      <c r="CJ554" s="101">
        <v>-1</v>
      </c>
      <c r="CK554" s="101">
        <v>-1</v>
      </c>
      <c r="CL554" s="1">
        <v>-2.2000000000000171</v>
      </c>
      <c r="CM554" s="1">
        <v>25.799999999999898</v>
      </c>
      <c r="CN554" s="14" t="s">
        <v>618</v>
      </c>
      <c r="CO554" s="14">
        <v>82.100000000000193</v>
      </c>
    </row>
    <row r="555" spans="1:93">
      <c r="A555" s="1">
        <v>2015</v>
      </c>
      <c r="B555" s="1">
        <v>3</v>
      </c>
      <c r="C555" s="24">
        <v>42101</v>
      </c>
      <c r="D555" s="1">
        <v>202.4</v>
      </c>
      <c r="E555" s="1">
        <v>203.5</v>
      </c>
      <c r="F555" s="1">
        <v>201.5</v>
      </c>
      <c r="G555" s="1">
        <v>201.8</v>
      </c>
      <c r="H555" s="1">
        <v>53.25</v>
      </c>
      <c r="I555" s="1">
        <v>0</v>
      </c>
      <c r="N555" s="27">
        <v>2</v>
      </c>
      <c r="O555" s="27">
        <v>205.6</v>
      </c>
      <c r="P555" s="27">
        <v>195.2</v>
      </c>
      <c r="Q555" s="27" t="s">
        <v>618</v>
      </c>
      <c r="R555" s="27" t="s">
        <v>618</v>
      </c>
      <c r="S555" s="27" t="s">
        <v>618</v>
      </c>
      <c r="T555" s="27" t="s">
        <v>618</v>
      </c>
      <c r="U555" s="27" t="s">
        <v>618</v>
      </c>
      <c r="V555" s="158">
        <v>0</v>
      </c>
      <c r="W555" s="27">
        <v>182.9</v>
      </c>
      <c r="X555" s="27">
        <v>192.5</v>
      </c>
      <c r="Y555" s="27">
        <v>-9.6000000000000512</v>
      </c>
      <c r="Z555" s="29">
        <v>51.4</v>
      </c>
      <c r="AA555" s="139">
        <v>1.2</v>
      </c>
      <c r="AB555" s="151">
        <v>6.1050061050061055E-2</v>
      </c>
      <c r="AC555" s="136" t="s">
        <v>253</v>
      </c>
      <c r="AD555" s="136">
        <v>10</v>
      </c>
      <c r="AE555" s="136" t="s">
        <v>618</v>
      </c>
      <c r="AF555" s="136" t="s">
        <v>618</v>
      </c>
      <c r="AG555" s="136">
        <v>0</v>
      </c>
      <c r="AH555" s="136">
        <v>80.299999999999812</v>
      </c>
      <c r="AI555" s="136">
        <v>-12.199999999999932</v>
      </c>
      <c r="AJ555" s="127">
        <v>200.2</v>
      </c>
      <c r="AK555" s="127">
        <v>202.7</v>
      </c>
      <c r="AL555" s="127">
        <v>200.2</v>
      </c>
      <c r="AM555" s="127">
        <v>202.5</v>
      </c>
      <c r="AN555" s="127">
        <v>204.6</v>
      </c>
      <c r="AO555" s="127">
        <v>0.59999999999999432</v>
      </c>
      <c r="AP555" s="127">
        <v>-0.69999999999997731</v>
      </c>
      <c r="AQ555" s="14">
        <v>97.300000000000367</v>
      </c>
      <c r="AR555" s="127" t="s">
        <v>618</v>
      </c>
      <c r="AS555" s="14">
        <v>89.699999999998113</v>
      </c>
      <c r="AT555" s="1">
        <v>202</v>
      </c>
      <c r="AU555" s="1">
        <v>202.1</v>
      </c>
      <c r="AV555" s="1">
        <v>201.6</v>
      </c>
      <c r="AW555" s="1">
        <v>201.6</v>
      </c>
      <c r="AX555" s="1">
        <v>202</v>
      </c>
      <c r="AY555" s="1">
        <v>202.1</v>
      </c>
      <c r="AZ555" s="1">
        <v>201.2</v>
      </c>
      <c r="BA555" s="1">
        <v>201.3</v>
      </c>
      <c r="CC555" s="86">
        <v>201.9</v>
      </c>
      <c r="CD555" s="1">
        <v>202.4</v>
      </c>
      <c r="CE555" s="1">
        <v>918</v>
      </c>
      <c r="CF555" s="1">
        <v>644</v>
      </c>
      <c r="CG555" s="1">
        <v>1.4254658385093169</v>
      </c>
      <c r="CH555">
        <v>120.34399999999999</v>
      </c>
      <c r="CI555">
        <v>19780</v>
      </c>
      <c r="CJ555" s="101">
        <v>1</v>
      </c>
      <c r="CK555" s="101">
        <v>1</v>
      </c>
      <c r="CL555" s="1">
        <v>-0.30000000000001137</v>
      </c>
      <c r="CM555" s="1">
        <v>25.499999999999886</v>
      </c>
      <c r="CN555" s="14" t="s">
        <v>618</v>
      </c>
      <c r="CO555" s="14">
        <v>82.100000000000193</v>
      </c>
    </row>
    <row r="556" spans="1:93">
      <c r="A556" s="1">
        <v>2015</v>
      </c>
      <c r="B556" s="1">
        <v>4</v>
      </c>
      <c r="C556" s="24">
        <v>42102</v>
      </c>
      <c r="D556" s="1">
        <v>202.3</v>
      </c>
      <c r="E556" s="1">
        <v>203.4</v>
      </c>
      <c r="F556" s="1">
        <v>198.6</v>
      </c>
      <c r="G556" s="1">
        <v>199.6</v>
      </c>
      <c r="H556" s="1">
        <v>50.98</v>
      </c>
      <c r="I556" s="1">
        <v>1</v>
      </c>
      <c r="N556" s="27">
        <v>4.8000000000000114</v>
      </c>
      <c r="O556" s="27">
        <v>203.8</v>
      </c>
      <c r="P556" s="27">
        <v>199.8</v>
      </c>
      <c r="Q556" s="27" t="s">
        <v>618</v>
      </c>
      <c r="R556" s="27" t="s">
        <v>618</v>
      </c>
      <c r="S556" s="27" t="s">
        <v>252</v>
      </c>
      <c r="T556" s="27" t="s">
        <v>618</v>
      </c>
      <c r="U556" s="27">
        <v>2.6000000000000227</v>
      </c>
      <c r="V556" s="158">
        <v>2.6000000000000227</v>
      </c>
      <c r="W556" s="27">
        <v>185.5</v>
      </c>
      <c r="X556" s="27">
        <v>192.5</v>
      </c>
      <c r="Y556" s="27">
        <v>-7.0000000000000284</v>
      </c>
      <c r="Z556" s="29">
        <v>52.65</v>
      </c>
      <c r="AA556" s="139">
        <v>2.9</v>
      </c>
      <c r="AB556" s="151">
        <v>2.1288837744533939E-2</v>
      </c>
      <c r="AC556" s="136" t="s">
        <v>253</v>
      </c>
      <c r="AD556" s="136">
        <v>10</v>
      </c>
      <c r="AE556" s="136" t="s">
        <v>618</v>
      </c>
      <c r="AF556" s="136">
        <v>3.9000000000000341</v>
      </c>
      <c r="AG556" s="136">
        <v>3.9000000000000341</v>
      </c>
      <c r="AH556" s="136">
        <v>84.199999999999847</v>
      </c>
      <c r="AI556" s="136">
        <v>-8.2999999999998977</v>
      </c>
      <c r="AJ556" s="127">
        <v>202</v>
      </c>
      <c r="AK556" s="127">
        <v>203.4</v>
      </c>
      <c r="AL556" s="127">
        <v>201.2</v>
      </c>
      <c r="AM556" s="127">
        <v>202.3</v>
      </c>
      <c r="AN556" s="127">
        <v>203.4</v>
      </c>
      <c r="AO556" s="127">
        <v>2.7000000000000171</v>
      </c>
      <c r="AP556" s="127" t="s">
        <v>618</v>
      </c>
      <c r="AQ556" s="14">
        <v>97.300000000000367</v>
      </c>
      <c r="AR556" s="127">
        <v>3.6999999999999886</v>
      </c>
      <c r="AS556" s="14">
        <v>93.399999999998101</v>
      </c>
      <c r="AT556" s="1">
        <v>198.8</v>
      </c>
      <c r="AU556" s="1">
        <v>199.7</v>
      </c>
      <c r="AV556" s="1">
        <v>198.7</v>
      </c>
      <c r="AW556" s="1">
        <v>199.5</v>
      </c>
      <c r="AX556" s="1">
        <v>198.8</v>
      </c>
      <c r="AY556" s="1">
        <v>199.7</v>
      </c>
      <c r="AZ556" s="1">
        <v>198.3</v>
      </c>
      <c r="BA556" s="1">
        <v>198.3</v>
      </c>
      <c r="CC556" s="86">
        <v>198.8</v>
      </c>
      <c r="CD556" s="1">
        <v>202.7</v>
      </c>
      <c r="CE556" s="1">
        <v>999</v>
      </c>
      <c r="CF556" s="1">
        <v>881</v>
      </c>
      <c r="CG556" s="1">
        <v>1.133938706015891</v>
      </c>
      <c r="CH556">
        <v>120.155</v>
      </c>
      <c r="CI556">
        <v>19869</v>
      </c>
      <c r="CJ556" s="101">
        <v>1</v>
      </c>
      <c r="CK556" s="101">
        <v>1</v>
      </c>
      <c r="CL556" s="1">
        <v>-1.6000000000000227</v>
      </c>
      <c r="CM556" s="1">
        <v>23.899999999999864</v>
      </c>
      <c r="CN556" s="14">
        <v>3.5</v>
      </c>
      <c r="CO556" s="14">
        <v>85.600000000000193</v>
      </c>
    </row>
    <row r="557" spans="1:93">
      <c r="A557" s="1">
        <v>2015</v>
      </c>
      <c r="B557" s="1">
        <v>5</v>
      </c>
      <c r="C557" s="24">
        <v>42103</v>
      </c>
      <c r="D557" s="1">
        <v>197.2</v>
      </c>
      <c r="E557" s="1">
        <v>197.6</v>
      </c>
      <c r="F557" s="1">
        <v>194</v>
      </c>
      <c r="G557" s="1">
        <v>194.8</v>
      </c>
      <c r="H557" s="1">
        <v>50.79</v>
      </c>
      <c r="I557" s="1">
        <v>0</v>
      </c>
      <c r="N557" s="27">
        <v>3.5999999999999943</v>
      </c>
      <c r="O557" s="27">
        <v>204.4</v>
      </c>
      <c r="P557" s="27">
        <v>194.8</v>
      </c>
      <c r="Q557" s="27" t="s">
        <v>618</v>
      </c>
      <c r="R557" s="27" t="s">
        <v>618</v>
      </c>
      <c r="S557" s="27" t="s">
        <v>252</v>
      </c>
      <c r="T557" s="27" t="s">
        <v>618</v>
      </c>
      <c r="U557" s="27">
        <v>-1.5000000000000284</v>
      </c>
      <c r="V557" s="158">
        <v>-1.5000000000000284</v>
      </c>
      <c r="W557" s="27">
        <v>184</v>
      </c>
      <c r="X557" s="27">
        <v>192.5</v>
      </c>
      <c r="Y557" s="27">
        <v>-8.5000000000000568</v>
      </c>
      <c r="Z557" s="29">
        <v>51.24</v>
      </c>
      <c r="AA557" s="139">
        <v>2.2000000000000002</v>
      </c>
      <c r="AB557" s="151">
        <v>4.2629107981220771E-2</v>
      </c>
      <c r="AC557" s="136" t="s">
        <v>255</v>
      </c>
      <c r="AD557" s="136">
        <v>9.9</v>
      </c>
      <c r="AE557" s="136" t="s">
        <v>618</v>
      </c>
      <c r="AF557" s="136" t="s">
        <v>618</v>
      </c>
      <c r="AG557" s="136">
        <v>0</v>
      </c>
      <c r="AH557" s="136">
        <v>84.199999999999847</v>
      </c>
      <c r="AI557" s="136">
        <v>-8.2999999999998977</v>
      </c>
      <c r="AJ557" s="127">
        <v>198.8</v>
      </c>
      <c r="AK557" s="127">
        <v>199.7</v>
      </c>
      <c r="AL557" s="127">
        <v>196.2</v>
      </c>
      <c r="AM557" s="127">
        <v>197.4</v>
      </c>
      <c r="AN557" s="127">
        <v>201.17500000000001</v>
      </c>
      <c r="AO557" s="127">
        <v>2.3999999999999773</v>
      </c>
      <c r="AP557" s="127" t="s">
        <v>618</v>
      </c>
      <c r="AQ557" s="14">
        <v>97.300000000000367</v>
      </c>
      <c r="AR557" s="127">
        <v>-0.40000000000003411</v>
      </c>
      <c r="AS557" s="14">
        <v>92.999999999998067</v>
      </c>
      <c r="AT557" s="1">
        <v>195</v>
      </c>
      <c r="AU557" s="1">
        <v>196.8</v>
      </c>
      <c r="AV557" s="1">
        <v>194.9</v>
      </c>
      <c r="AW557" s="1">
        <v>196.6</v>
      </c>
      <c r="AX557" s="1">
        <v>195</v>
      </c>
      <c r="AY557" s="1">
        <v>196.8</v>
      </c>
      <c r="AZ557" s="1">
        <v>194.9</v>
      </c>
      <c r="BA557" s="1">
        <v>196.6</v>
      </c>
      <c r="CC557" s="86">
        <v>195</v>
      </c>
      <c r="CD557" s="1">
        <v>197</v>
      </c>
      <c r="CE557" s="1">
        <v>703</v>
      </c>
      <c r="CF557" s="1">
        <v>803</v>
      </c>
      <c r="CG557" s="1">
        <v>0.87546699875466993</v>
      </c>
      <c r="CH557">
        <v>120.55500000000001</v>
      </c>
      <c r="CI557">
        <v>20079</v>
      </c>
      <c r="CJ557" s="101">
        <v>1</v>
      </c>
      <c r="CK557" s="101">
        <v>1</v>
      </c>
      <c r="CL557" s="1">
        <v>1.3000000000000114</v>
      </c>
      <c r="CM557" s="1">
        <v>25.199999999999875</v>
      </c>
      <c r="CN557" s="14" t="s">
        <v>618</v>
      </c>
      <c r="CO557" s="14">
        <v>85.600000000000193</v>
      </c>
    </row>
    <row r="558" spans="1:93">
      <c r="A558" s="1">
        <v>2015</v>
      </c>
      <c r="B558" s="1">
        <v>6</v>
      </c>
      <c r="C558" s="24">
        <v>42104</v>
      </c>
      <c r="D558" s="1">
        <v>196.3</v>
      </c>
      <c r="E558" s="1">
        <v>196.9</v>
      </c>
      <c r="F558" s="1">
        <v>195.3</v>
      </c>
      <c r="G558" s="1">
        <v>195.9</v>
      </c>
      <c r="H558" s="1">
        <v>51.64</v>
      </c>
      <c r="I558" s="1">
        <v>0</v>
      </c>
      <c r="N558" s="27">
        <v>1.5999999999999943</v>
      </c>
      <c r="O558" s="27">
        <v>198.4</v>
      </c>
      <c r="P558" s="27">
        <v>191.2</v>
      </c>
      <c r="Q558" s="27" t="s">
        <v>618</v>
      </c>
      <c r="R558" s="27" t="s">
        <v>618</v>
      </c>
      <c r="S558" s="27" t="s">
        <v>618</v>
      </c>
      <c r="T558" s="27" t="s">
        <v>618</v>
      </c>
      <c r="U558" s="27" t="s">
        <v>618</v>
      </c>
      <c r="V558" s="158">
        <v>0</v>
      </c>
      <c r="W558" s="27">
        <v>184</v>
      </c>
      <c r="X558" s="27">
        <v>192.5</v>
      </c>
      <c r="Y558" s="27">
        <v>-8.5000000000000568</v>
      </c>
      <c r="Z558" s="29">
        <v>50.19</v>
      </c>
      <c r="AA558" s="139">
        <v>1</v>
      </c>
      <c r="AB558" s="151">
        <v>3.7269517457826362E-3</v>
      </c>
      <c r="AC558" s="136" t="s">
        <v>255</v>
      </c>
      <c r="AD558" s="136">
        <v>9.6999999999999993</v>
      </c>
      <c r="AE558" s="136" t="s">
        <v>618</v>
      </c>
      <c r="AF558" s="136" t="s">
        <v>618</v>
      </c>
      <c r="AG558" s="136">
        <v>0</v>
      </c>
      <c r="AH558" s="136">
        <v>84.199999999999847</v>
      </c>
      <c r="AI558" s="136">
        <v>-8.2999999999998977</v>
      </c>
      <c r="AJ558" s="127">
        <v>195</v>
      </c>
      <c r="AK558" s="127">
        <v>196.8</v>
      </c>
      <c r="AL558" s="127">
        <v>194.9</v>
      </c>
      <c r="AM558" s="127">
        <v>196.1</v>
      </c>
      <c r="AN558" s="127">
        <v>199.57499999999999</v>
      </c>
      <c r="AO558" s="127">
        <v>0.40000000000000568</v>
      </c>
      <c r="AP558" s="127" t="s">
        <v>618</v>
      </c>
      <c r="AQ558" s="14">
        <v>97.300000000000367</v>
      </c>
      <c r="AR558" s="127" t="s">
        <v>618</v>
      </c>
      <c r="AS558" s="14">
        <v>92.999999999998067</v>
      </c>
      <c r="AT558" s="1">
        <v>195.7</v>
      </c>
      <c r="AU558" s="1">
        <v>196.6</v>
      </c>
      <c r="AV558" s="1">
        <v>195.7</v>
      </c>
      <c r="AW558" s="1">
        <v>196.6</v>
      </c>
      <c r="AX558" s="1">
        <v>195.7</v>
      </c>
      <c r="AY558" s="1">
        <v>197</v>
      </c>
      <c r="AZ558" s="1">
        <v>195.7</v>
      </c>
      <c r="BA558" s="1">
        <v>197</v>
      </c>
      <c r="CC558" s="86">
        <v>196.1</v>
      </c>
      <c r="CD558" s="1">
        <v>196.5</v>
      </c>
      <c r="CE558" s="1">
        <v>851</v>
      </c>
      <c r="CF558" s="1">
        <v>595</v>
      </c>
      <c r="CG558" s="1">
        <v>1.4302521008403362</v>
      </c>
      <c r="CH558">
        <v>120.27800000000001</v>
      </c>
      <c r="CI558">
        <v>20029</v>
      </c>
      <c r="CJ558" s="101">
        <v>1</v>
      </c>
      <c r="CK558" s="101">
        <v>1</v>
      </c>
      <c r="CL558" s="1">
        <v>2.3000000000000114</v>
      </c>
      <c r="CM558" s="1">
        <v>27.499999999999886</v>
      </c>
      <c r="CN558" s="14">
        <v>0.60000000000002274</v>
      </c>
      <c r="CO558" s="14">
        <v>86.200000000000216</v>
      </c>
    </row>
    <row r="559" spans="1:93">
      <c r="A559" s="1">
        <v>2015</v>
      </c>
      <c r="B559" s="1">
        <v>2</v>
      </c>
      <c r="C559" s="24">
        <v>42107</v>
      </c>
      <c r="D559" s="1">
        <v>198</v>
      </c>
      <c r="E559" s="1">
        <v>199.5</v>
      </c>
      <c r="F559" s="1">
        <v>197.6</v>
      </c>
      <c r="G559" s="1">
        <v>198.6</v>
      </c>
      <c r="H559" s="1">
        <v>51.91</v>
      </c>
      <c r="I559" s="1">
        <v>0</v>
      </c>
      <c r="N559" s="27">
        <v>1.9000000000000057</v>
      </c>
      <c r="O559" s="27">
        <v>197.5</v>
      </c>
      <c r="P559" s="27">
        <v>194.3</v>
      </c>
      <c r="Q559" s="27">
        <v>1</v>
      </c>
      <c r="R559" s="27" t="s">
        <v>618</v>
      </c>
      <c r="S559" s="27" t="s">
        <v>618</v>
      </c>
      <c r="T559" s="27" t="s">
        <v>618</v>
      </c>
      <c r="U559" s="27" t="s">
        <v>618</v>
      </c>
      <c r="V559" s="158">
        <v>0</v>
      </c>
      <c r="W559" s="27">
        <v>184</v>
      </c>
      <c r="X559" s="27">
        <v>192.5</v>
      </c>
      <c r="Y559" s="27">
        <v>-8.5000000000000568</v>
      </c>
      <c r="Z559" s="29">
        <v>52.72</v>
      </c>
      <c r="AA559" s="139">
        <v>1.1000000000000001</v>
      </c>
      <c r="AB559" s="151">
        <v>1.6735577869659402E-2</v>
      </c>
      <c r="AC559" s="136" t="s">
        <v>253</v>
      </c>
      <c r="AD559" s="136">
        <v>9.6999999999999993</v>
      </c>
      <c r="AE559" s="136" t="s">
        <v>618</v>
      </c>
      <c r="AF559" s="136" t="s">
        <v>618</v>
      </c>
      <c r="AG559" s="136">
        <v>0</v>
      </c>
      <c r="AH559" s="136">
        <v>84.199999999999847</v>
      </c>
      <c r="AI559" s="136">
        <v>-8.2999999999998977</v>
      </c>
      <c r="AJ559" s="127">
        <v>195.7</v>
      </c>
      <c r="AK559" s="127">
        <v>199.4</v>
      </c>
      <c r="AL559" s="127">
        <v>195.7</v>
      </c>
      <c r="AM559" s="127">
        <v>198.8</v>
      </c>
      <c r="AN559" s="127">
        <v>198.65</v>
      </c>
      <c r="AO559" s="127">
        <v>0.59999999999999432</v>
      </c>
      <c r="AP559" s="127" t="s">
        <v>618</v>
      </c>
      <c r="AQ559" s="14">
        <v>97.300000000000367</v>
      </c>
      <c r="AR559" s="127" t="s">
        <v>618</v>
      </c>
      <c r="AS559" s="14">
        <v>92.999999999998067</v>
      </c>
      <c r="AT559" s="1">
        <v>199.3</v>
      </c>
      <c r="AU559" s="1">
        <v>200.9</v>
      </c>
      <c r="AV559" s="1">
        <v>199.2</v>
      </c>
      <c r="AW559" s="1">
        <v>200.6</v>
      </c>
      <c r="AX559" s="1">
        <v>199.3</v>
      </c>
      <c r="AY559" s="1">
        <v>201.5</v>
      </c>
      <c r="AZ559" s="1">
        <v>199.2</v>
      </c>
      <c r="BA559" s="1">
        <v>200.6</v>
      </c>
      <c r="CC559" s="86">
        <v>199.6</v>
      </c>
      <c r="CD559" s="1">
        <v>198.1</v>
      </c>
      <c r="CE559" s="1">
        <v>686</v>
      </c>
      <c r="CF559" s="1">
        <v>523</v>
      </c>
      <c r="CG559" s="1">
        <v>1.3116634799235181</v>
      </c>
      <c r="CH559">
        <v>120.14700000000001</v>
      </c>
      <c r="CI559">
        <v>19859</v>
      </c>
      <c r="CJ559" s="101">
        <v>1</v>
      </c>
      <c r="CK559" s="101">
        <v>1</v>
      </c>
      <c r="CL559" s="1">
        <v>-0.30000000000001137</v>
      </c>
      <c r="CM559" s="1">
        <v>27.199999999999875</v>
      </c>
      <c r="CN559" s="14" t="s">
        <v>618</v>
      </c>
      <c r="CO559" s="14">
        <v>86.200000000000216</v>
      </c>
    </row>
    <row r="560" spans="1:93">
      <c r="A560" s="1">
        <v>2015</v>
      </c>
      <c r="B560" s="1">
        <v>3</v>
      </c>
      <c r="C560" s="24">
        <v>42108</v>
      </c>
      <c r="D560" s="1">
        <v>199</v>
      </c>
      <c r="E560" s="1">
        <v>199.5</v>
      </c>
      <c r="F560" s="1">
        <v>195.8</v>
      </c>
      <c r="G560" s="1">
        <v>195.9</v>
      </c>
      <c r="H560" s="1">
        <v>53.29</v>
      </c>
      <c r="I560" s="1">
        <v>0</v>
      </c>
      <c r="N560" s="27">
        <v>3.6999999999999886</v>
      </c>
      <c r="O560" s="27">
        <v>200.5</v>
      </c>
      <c r="P560" s="27">
        <v>196.7</v>
      </c>
      <c r="Q560" s="27" t="s">
        <v>618</v>
      </c>
      <c r="R560" s="27" t="s">
        <v>618</v>
      </c>
      <c r="S560" s="27" t="s">
        <v>252</v>
      </c>
      <c r="T560" s="27" t="s">
        <v>618</v>
      </c>
      <c r="U560" s="27">
        <v>-0.90000000000000568</v>
      </c>
      <c r="V560" s="158">
        <v>-0.90000000000000568</v>
      </c>
      <c r="W560" s="27">
        <v>183.1</v>
      </c>
      <c r="X560" s="27">
        <v>192.5</v>
      </c>
      <c r="Y560" s="27">
        <v>-9.4000000000000625</v>
      </c>
      <c r="Z560" s="29">
        <v>52.49</v>
      </c>
      <c r="AA560" s="139">
        <v>2.2000000000000002</v>
      </c>
      <c r="AB560" s="151">
        <v>5.228505034856612E-3</v>
      </c>
      <c r="AC560" s="136" t="s">
        <v>253</v>
      </c>
      <c r="AD560" s="136">
        <v>9.9</v>
      </c>
      <c r="AE560" s="136" t="s">
        <v>618</v>
      </c>
      <c r="AF560" s="136">
        <v>0.30000000000001137</v>
      </c>
      <c r="AG560" s="136">
        <v>0.30000000000001137</v>
      </c>
      <c r="AH560" s="136">
        <v>84.499999999999858</v>
      </c>
      <c r="AI560" s="136">
        <v>-7.9999999999998863</v>
      </c>
      <c r="AJ560" s="127">
        <v>199.3</v>
      </c>
      <c r="AK560" s="127">
        <v>201.5</v>
      </c>
      <c r="AL560" s="127">
        <v>196</v>
      </c>
      <c r="AM560" s="127">
        <v>197.2</v>
      </c>
      <c r="AN560" s="127">
        <v>197.375</v>
      </c>
      <c r="AO560" s="127">
        <v>3.0999999999999943</v>
      </c>
      <c r="AP560" s="127" t="s">
        <v>618</v>
      </c>
      <c r="AQ560" s="14">
        <v>97.300000000000367</v>
      </c>
      <c r="AR560" s="127" t="s">
        <v>618</v>
      </c>
      <c r="AS560" s="14">
        <v>92.999999999998067</v>
      </c>
      <c r="AT560" s="1">
        <v>197</v>
      </c>
      <c r="AU560" s="1">
        <v>197.1</v>
      </c>
      <c r="AV560" s="1">
        <v>196.3</v>
      </c>
      <c r="AW560" s="1">
        <v>197.1</v>
      </c>
      <c r="AX560" s="1">
        <v>197</v>
      </c>
      <c r="AY560" s="1">
        <v>197.1</v>
      </c>
      <c r="AZ560" s="1">
        <v>196.3</v>
      </c>
      <c r="BA560" s="1">
        <v>196.7</v>
      </c>
      <c r="CC560" s="86">
        <v>196.4</v>
      </c>
      <c r="CD560" s="1">
        <v>198.6</v>
      </c>
      <c r="CE560" s="1">
        <v>552</v>
      </c>
      <c r="CF560" s="1">
        <v>779</v>
      </c>
      <c r="CG560" s="1">
        <v>0.70860077021822854</v>
      </c>
      <c r="CH560">
        <v>119.383</v>
      </c>
      <c r="CI560">
        <v>19904</v>
      </c>
      <c r="CJ560" s="101">
        <v>1</v>
      </c>
      <c r="CK560" s="101">
        <v>1</v>
      </c>
      <c r="CL560" s="1">
        <v>0.59999999999999432</v>
      </c>
      <c r="CM560" s="1">
        <v>27.799999999999869</v>
      </c>
      <c r="CN560" s="14" t="s">
        <v>618</v>
      </c>
      <c r="CO560" s="14">
        <v>86.200000000000216</v>
      </c>
    </row>
    <row r="561" spans="1:93">
      <c r="A561" s="1">
        <v>2015</v>
      </c>
      <c r="B561" s="1">
        <v>4</v>
      </c>
      <c r="C561" s="24">
        <v>42109</v>
      </c>
      <c r="D561" s="1">
        <v>197.6</v>
      </c>
      <c r="E561" s="1">
        <v>199.2</v>
      </c>
      <c r="F561" s="1">
        <v>196</v>
      </c>
      <c r="G561" s="1">
        <v>198.6</v>
      </c>
      <c r="H561" s="1">
        <v>56.39</v>
      </c>
      <c r="I561" s="1">
        <v>0</v>
      </c>
      <c r="N561" s="27">
        <v>3.1999999999999886</v>
      </c>
      <c r="O561" s="27">
        <v>199.6</v>
      </c>
      <c r="P561" s="27">
        <v>192.2</v>
      </c>
      <c r="Q561" s="27" t="s">
        <v>618</v>
      </c>
      <c r="R561" s="27" t="s">
        <v>618</v>
      </c>
      <c r="S561" s="27" t="s">
        <v>618</v>
      </c>
      <c r="T561" s="27" t="s">
        <v>618</v>
      </c>
      <c r="U561" s="27" t="s">
        <v>618</v>
      </c>
      <c r="V561" s="158">
        <v>0</v>
      </c>
      <c r="W561" s="27">
        <v>183.1</v>
      </c>
      <c r="X561" s="27">
        <v>192.5</v>
      </c>
      <c r="Y561" s="27">
        <v>-9.4000000000000625</v>
      </c>
      <c r="Z561" s="29">
        <v>54.05</v>
      </c>
      <c r="AA561" s="139">
        <v>1.9</v>
      </c>
      <c r="AB561" s="151">
        <v>2.65844731265652E-2</v>
      </c>
      <c r="AC561" s="136" t="s">
        <v>253</v>
      </c>
      <c r="AD561" s="136">
        <v>9.6999999999999993</v>
      </c>
      <c r="AE561" s="136" t="s">
        <v>618</v>
      </c>
      <c r="AF561" s="136" t="s">
        <v>618</v>
      </c>
      <c r="AG561" s="136">
        <v>0</v>
      </c>
      <c r="AH561" s="136">
        <v>84.499999999999858</v>
      </c>
      <c r="AI561" s="136">
        <v>-7.9999999999998863</v>
      </c>
      <c r="AJ561" s="127">
        <v>197</v>
      </c>
      <c r="AK561" s="127">
        <v>197.9</v>
      </c>
      <c r="AL561" s="127">
        <v>196</v>
      </c>
      <c r="AM561" s="127">
        <v>196.5</v>
      </c>
      <c r="AN561" s="127">
        <v>197.15</v>
      </c>
      <c r="AO561" s="127">
        <v>1</v>
      </c>
      <c r="AP561" s="127">
        <v>0.79999999999999427</v>
      </c>
      <c r="AQ561" s="14">
        <v>98.100000000000364</v>
      </c>
      <c r="AR561" s="127" t="s">
        <v>618</v>
      </c>
      <c r="AS561" s="14">
        <v>92.999999999998067</v>
      </c>
      <c r="AT561" s="1">
        <v>198.1</v>
      </c>
      <c r="AU561" s="1">
        <v>198.7</v>
      </c>
      <c r="AV561" s="1">
        <v>197.3</v>
      </c>
      <c r="AW561" s="1">
        <v>197.6</v>
      </c>
      <c r="AX561" s="1">
        <v>198.1</v>
      </c>
      <c r="AY561" s="1">
        <v>198.7</v>
      </c>
      <c r="AZ561" s="1">
        <v>197.3</v>
      </c>
      <c r="BA561" s="1">
        <v>197.6</v>
      </c>
      <c r="CC561" s="86">
        <v>198.2</v>
      </c>
      <c r="CD561" s="1">
        <v>196.7</v>
      </c>
      <c r="CE561" s="1">
        <v>656</v>
      </c>
      <c r="CF561" s="1">
        <v>818</v>
      </c>
      <c r="CG561" s="1">
        <v>0.80195599022004893</v>
      </c>
      <c r="CH561">
        <v>119.053</v>
      </c>
      <c r="CI561">
        <v>19857</v>
      </c>
      <c r="CJ561" s="101">
        <v>1</v>
      </c>
      <c r="CK561" s="101">
        <v>1</v>
      </c>
      <c r="CL561" s="1">
        <v>0.90000000000000568</v>
      </c>
      <c r="CM561" s="1">
        <v>28.699999999999875</v>
      </c>
      <c r="CN561" s="14" t="s">
        <v>618</v>
      </c>
      <c r="CO561" s="14">
        <v>86.200000000000216</v>
      </c>
    </row>
    <row r="562" spans="1:93">
      <c r="A562" s="1">
        <v>2015</v>
      </c>
      <c r="B562" s="1">
        <v>5</v>
      </c>
      <c r="C562" s="24">
        <v>42110</v>
      </c>
      <c r="D562" s="1">
        <v>199</v>
      </c>
      <c r="E562" s="1">
        <v>200.5</v>
      </c>
      <c r="F562" s="1">
        <v>198.9</v>
      </c>
      <c r="G562" s="1">
        <v>199.6</v>
      </c>
      <c r="H562" s="1">
        <v>56.71</v>
      </c>
      <c r="I562" s="1">
        <v>0</v>
      </c>
      <c r="N562" s="27">
        <v>1.5999999999999943</v>
      </c>
      <c r="O562" s="27">
        <v>201.8</v>
      </c>
      <c r="P562" s="27">
        <v>195.4</v>
      </c>
      <c r="Q562" s="27" t="s">
        <v>618</v>
      </c>
      <c r="R562" s="27" t="s">
        <v>618</v>
      </c>
      <c r="S562" s="27" t="s">
        <v>618</v>
      </c>
      <c r="T562" s="27" t="s">
        <v>618</v>
      </c>
      <c r="U562" s="27" t="s">
        <v>618</v>
      </c>
      <c r="V562" s="158">
        <v>0</v>
      </c>
      <c r="W562" s="27">
        <v>183.1</v>
      </c>
      <c r="X562" s="27">
        <v>192.5</v>
      </c>
      <c r="Y562" s="27">
        <v>-9.4000000000000625</v>
      </c>
      <c r="Z562" s="29">
        <v>56.02</v>
      </c>
      <c r="AA562" s="139">
        <v>1</v>
      </c>
      <c r="AB562" s="151">
        <v>5.817226496528427E-2</v>
      </c>
      <c r="AC562" s="136" t="s">
        <v>253</v>
      </c>
      <c r="AD562" s="136">
        <v>9.9</v>
      </c>
      <c r="AE562" s="136" t="s">
        <v>618</v>
      </c>
      <c r="AF562" s="136" t="s">
        <v>618</v>
      </c>
      <c r="AG562" s="136">
        <v>0</v>
      </c>
      <c r="AH562" s="136">
        <v>84.499999999999858</v>
      </c>
      <c r="AI562" s="136">
        <v>-7.9999999999998863</v>
      </c>
      <c r="AJ562" s="127">
        <v>198.1</v>
      </c>
      <c r="AK562" s="127">
        <v>200</v>
      </c>
      <c r="AL562" s="127">
        <v>197.3</v>
      </c>
      <c r="AM562" s="127">
        <v>199.7</v>
      </c>
      <c r="AN562" s="127">
        <v>198.05</v>
      </c>
      <c r="AO562" s="127">
        <v>0.59999999999999432</v>
      </c>
      <c r="AP562" s="127">
        <v>-0.3</v>
      </c>
      <c r="AQ562" s="14">
        <v>97.800000000000367</v>
      </c>
      <c r="AR562" s="127" t="s">
        <v>618</v>
      </c>
      <c r="AS562" s="14">
        <v>92.999999999998067</v>
      </c>
      <c r="AT562" s="1">
        <v>199.7</v>
      </c>
      <c r="AU562" s="1">
        <v>199.9</v>
      </c>
      <c r="AV562" s="1">
        <v>199.4</v>
      </c>
      <c r="AW562" s="1">
        <v>199.5</v>
      </c>
      <c r="AX562" s="1">
        <v>199.7</v>
      </c>
      <c r="AY562" s="1">
        <v>199.9</v>
      </c>
      <c r="AZ562" s="1">
        <v>198.6</v>
      </c>
      <c r="BA562" s="1">
        <v>199.3</v>
      </c>
      <c r="CC562" s="86">
        <v>199.7</v>
      </c>
      <c r="CD562" s="1">
        <v>199.4</v>
      </c>
      <c r="CE562" s="1">
        <v>1029</v>
      </c>
      <c r="CF562" s="1">
        <v>641</v>
      </c>
      <c r="CG562" s="1">
        <v>1.6053042121684868</v>
      </c>
      <c r="CH562">
        <v>119.01300000000001</v>
      </c>
      <c r="CI562">
        <v>19818</v>
      </c>
      <c r="CJ562" s="101">
        <v>1</v>
      </c>
      <c r="CK562" s="101">
        <v>-1</v>
      </c>
      <c r="CL562" s="1">
        <v>0.30000000000001137</v>
      </c>
      <c r="CM562" s="1">
        <v>28.999999999999886</v>
      </c>
      <c r="CN562" s="14" t="s">
        <v>618</v>
      </c>
      <c r="CO562" s="14">
        <v>86.200000000000216</v>
      </c>
    </row>
    <row r="563" spans="1:93">
      <c r="A563" s="1">
        <v>2015</v>
      </c>
      <c r="B563" s="1">
        <v>6</v>
      </c>
      <c r="C563" s="24">
        <v>42111</v>
      </c>
      <c r="D563" s="1">
        <v>200</v>
      </c>
      <c r="E563" s="1">
        <v>200.1</v>
      </c>
      <c r="F563" s="1">
        <v>198</v>
      </c>
      <c r="G563" s="1">
        <v>198.4</v>
      </c>
      <c r="H563" s="1">
        <v>57.32</v>
      </c>
      <c r="I563" s="1">
        <v>0</v>
      </c>
      <c r="N563" s="27">
        <v>2.0999999999999943</v>
      </c>
      <c r="O563" s="27">
        <v>201.2</v>
      </c>
      <c r="P563" s="27">
        <v>198</v>
      </c>
      <c r="Q563" s="27" t="s">
        <v>618</v>
      </c>
      <c r="R563" s="27" t="s">
        <v>618</v>
      </c>
      <c r="S563" s="27" t="s">
        <v>252</v>
      </c>
      <c r="T563" s="27" t="s">
        <v>618</v>
      </c>
      <c r="U563" s="27">
        <v>-1.3000000000000114</v>
      </c>
      <c r="V563" s="158">
        <v>-1.3000000000000114</v>
      </c>
      <c r="W563" s="27">
        <v>181.8</v>
      </c>
      <c r="X563" s="27">
        <v>192.5</v>
      </c>
      <c r="Y563" s="27">
        <v>-10.700000000000074</v>
      </c>
      <c r="Z563" s="29">
        <v>57.77</v>
      </c>
      <c r="AA563" s="139">
        <v>1.3</v>
      </c>
      <c r="AB563" s="151">
        <v>5.6747650292605645E-3</v>
      </c>
      <c r="AC563" s="136" t="s">
        <v>253</v>
      </c>
      <c r="AD563" s="136">
        <v>9.9</v>
      </c>
      <c r="AE563" s="136" t="s">
        <v>618</v>
      </c>
      <c r="AF563" s="136">
        <v>-0.30000000000001137</v>
      </c>
      <c r="AG563" s="136">
        <v>-0.30000000000001137</v>
      </c>
      <c r="AH563" s="136">
        <v>84.199999999999847</v>
      </c>
      <c r="AI563" s="136">
        <v>-8.2999999999998977</v>
      </c>
      <c r="AJ563" s="127">
        <v>199.7</v>
      </c>
      <c r="AK563" s="127">
        <v>200.1</v>
      </c>
      <c r="AL563" s="127">
        <v>198.6</v>
      </c>
      <c r="AM563" s="127">
        <v>199.7</v>
      </c>
      <c r="AN563" s="127">
        <v>198.27500000000001</v>
      </c>
      <c r="AO563" s="127">
        <v>1.5999999999999943</v>
      </c>
      <c r="AP563" s="127" t="s">
        <v>618</v>
      </c>
      <c r="AQ563" s="14">
        <v>97.800000000000367</v>
      </c>
      <c r="AR563" s="127" t="s">
        <v>618</v>
      </c>
      <c r="AS563" s="14">
        <v>92.999999999998067</v>
      </c>
      <c r="AT563" s="1">
        <v>198.5</v>
      </c>
      <c r="AU563" s="1">
        <v>198.9</v>
      </c>
      <c r="AV563" s="1">
        <v>198</v>
      </c>
      <c r="AW563" s="1">
        <v>198.9</v>
      </c>
      <c r="AX563" s="1">
        <v>198.5</v>
      </c>
      <c r="AY563" s="1">
        <v>198.9</v>
      </c>
      <c r="AZ563" s="1">
        <v>198</v>
      </c>
      <c r="BA563" s="1">
        <v>198.5</v>
      </c>
      <c r="CC563" s="86">
        <v>198.4</v>
      </c>
      <c r="CD563" s="1">
        <v>199.7</v>
      </c>
      <c r="CE563" s="1">
        <v>762</v>
      </c>
      <c r="CF563" s="1">
        <v>879</v>
      </c>
      <c r="CG563" s="1">
        <v>0.86689419795221845</v>
      </c>
      <c r="CH563">
        <v>118.901</v>
      </c>
      <c r="CI563">
        <v>19562</v>
      </c>
      <c r="CJ563" s="101">
        <v>1</v>
      </c>
      <c r="CK563" s="101">
        <v>-1</v>
      </c>
      <c r="CL563" s="1" t="s">
        <v>618</v>
      </c>
      <c r="CM563" s="1">
        <v>28.999999999999886</v>
      </c>
      <c r="CN563" s="14" t="s">
        <v>618</v>
      </c>
      <c r="CO563" s="14">
        <v>86.200000000000216</v>
      </c>
    </row>
    <row r="564" spans="1:93">
      <c r="A564" s="1">
        <v>2015</v>
      </c>
      <c r="B564" s="1">
        <v>2</v>
      </c>
      <c r="C564" s="24">
        <v>42114</v>
      </c>
      <c r="D564" s="1">
        <v>199.3</v>
      </c>
      <c r="E564" s="1">
        <v>199.4</v>
      </c>
      <c r="F564" s="1">
        <v>195.7</v>
      </c>
      <c r="G564" s="1">
        <v>196.2</v>
      </c>
      <c r="H564" s="1">
        <v>57.88</v>
      </c>
      <c r="I564" s="1">
        <v>0</v>
      </c>
      <c r="N564" s="27">
        <v>3.7000000000000171</v>
      </c>
      <c r="O564" s="27">
        <v>200.5</v>
      </c>
      <c r="P564" s="27">
        <v>196.3</v>
      </c>
      <c r="Q564" s="27" t="s">
        <v>618</v>
      </c>
      <c r="R564" s="27" t="s">
        <v>618</v>
      </c>
      <c r="S564" s="27" t="s">
        <v>252</v>
      </c>
      <c r="T564" s="27" t="s">
        <v>618</v>
      </c>
      <c r="U564" s="27">
        <v>-0.79999999999998295</v>
      </c>
      <c r="V564" s="158">
        <v>-0.79999999999998295</v>
      </c>
      <c r="W564" s="27">
        <v>181</v>
      </c>
      <c r="X564" s="27">
        <v>192.5</v>
      </c>
      <c r="Y564" s="27">
        <v>-11.500000000000057</v>
      </c>
      <c r="Z564" s="29">
        <v>57.66</v>
      </c>
      <c r="AA564" s="139">
        <v>2.2000000000000002</v>
      </c>
      <c r="AB564" s="151">
        <v>1.0756480338564689E-2</v>
      </c>
      <c r="AC564" s="136" t="s">
        <v>253</v>
      </c>
      <c r="AD564" s="136">
        <v>9.9</v>
      </c>
      <c r="AE564" s="136" t="s">
        <v>618</v>
      </c>
      <c r="AF564" s="136">
        <v>0.90000000000000568</v>
      </c>
      <c r="AG564" s="136">
        <v>0.90000000000000568</v>
      </c>
      <c r="AH564" s="136">
        <v>85.099999999999852</v>
      </c>
      <c r="AI564" s="136">
        <v>-7.399999999999892</v>
      </c>
      <c r="AJ564" s="127">
        <v>198.5</v>
      </c>
      <c r="AK564" s="127">
        <v>199.4</v>
      </c>
      <c r="AL564" s="127">
        <v>198</v>
      </c>
      <c r="AM564" s="127">
        <v>199.3</v>
      </c>
      <c r="AN564" s="127">
        <v>198.8</v>
      </c>
      <c r="AO564" s="127">
        <v>3.1000000000000227</v>
      </c>
      <c r="AP564" s="127" t="s">
        <v>618</v>
      </c>
      <c r="AQ564" s="14">
        <v>97.800000000000367</v>
      </c>
      <c r="AR564" s="127" t="s">
        <v>618</v>
      </c>
      <c r="AS564" s="14">
        <v>92.999999999998067</v>
      </c>
      <c r="AT564" s="1">
        <v>196</v>
      </c>
      <c r="AU564" s="1">
        <v>196.7</v>
      </c>
      <c r="AV564" s="1">
        <v>196</v>
      </c>
      <c r="AW564" s="1">
        <v>196.5</v>
      </c>
      <c r="AX564" s="1">
        <v>196</v>
      </c>
      <c r="AY564" s="1">
        <v>197.3</v>
      </c>
      <c r="AZ564" s="1">
        <v>196</v>
      </c>
      <c r="BA564" s="1">
        <v>196.7</v>
      </c>
      <c r="CC564" s="86">
        <v>196.1</v>
      </c>
      <c r="CD564" s="35">
        <v>199.7</v>
      </c>
      <c r="CE564" s="35">
        <v>762</v>
      </c>
      <c r="CF564" s="35">
        <v>879</v>
      </c>
      <c r="CG564" s="35">
        <v>0.86689419795221845</v>
      </c>
      <c r="CH564">
        <v>119.211</v>
      </c>
      <c r="CI564">
        <v>19696</v>
      </c>
      <c r="CJ564" s="101">
        <v>1</v>
      </c>
      <c r="CK564" s="101">
        <v>-1</v>
      </c>
      <c r="CL564" s="1" t="s">
        <v>618</v>
      </c>
      <c r="CM564" s="1">
        <v>28.999999999999886</v>
      </c>
      <c r="CN564" s="14" t="s">
        <v>618</v>
      </c>
      <c r="CO564" s="14">
        <v>86.200000000000216</v>
      </c>
    </row>
    <row r="565" spans="1:93">
      <c r="A565" s="1">
        <v>2015</v>
      </c>
      <c r="B565" s="1">
        <v>3</v>
      </c>
      <c r="C565" s="24">
        <v>42115</v>
      </c>
      <c r="D565" s="1">
        <v>197.1</v>
      </c>
      <c r="E565" s="1">
        <v>203.9</v>
      </c>
      <c r="F565" s="1">
        <v>197.1</v>
      </c>
      <c r="G565" s="1">
        <v>203.2</v>
      </c>
      <c r="H565" s="1">
        <v>56.61</v>
      </c>
      <c r="I565" s="1">
        <v>1</v>
      </c>
      <c r="N565" s="27">
        <v>6.8000000000000114</v>
      </c>
      <c r="O565" s="27">
        <v>199.9</v>
      </c>
      <c r="P565" s="27">
        <v>192.5</v>
      </c>
      <c r="Q565" s="27" t="s">
        <v>618</v>
      </c>
      <c r="R565" s="27" t="s">
        <v>254</v>
      </c>
      <c r="S565" s="27" t="s">
        <v>618</v>
      </c>
      <c r="T565" s="27">
        <v>4.7999999999999829</v>
      </c>
      <c r="U565" s="27" t="s">
        <v>618</v>
      </c>
      <c r="V565" s="158">
        <v>4.7999999999999829</v>
      </c>
      <c r="W565" s="27">
        <v>185.8</v>
      </c>
      <c r="X565" s="27">
        <v>192.5</v>
      </c>
      <c r="Y565" s="27">
        <v>-6.7000000000000739</v>
      </c>
      <c r="Z565" s="29">
        <v>57.48</v>
      </c>
      <c r="AA565" s="139">
        <v>4.0999999999999996</v>
      </c>
      <c r="AB565" s="151">
        <v>9.7697138869505817E-3</v>
      </c>
      <c r="AC565" s="136" t="s">
        <v>253</v>
      </c>
      <c r="AD565" s="136">
        <v>9.8000000000000007</v>
      </c>
      <c r="AE565" s="136" t="s">
        <v>618</v>
      </c>
      <c r="AF565" s="136" t="s">
        <v>618</v>
      </c>
      <c r="AG565" s="136">
        <v>0</v>
      </c>
      <c r="AH565" s="136">
        <v>85.099999999999852</v>
      </c>
      <c r="AI565" s="136">
        <v>-7.399999999999892</v>
      </c>
      <c r="AJ565" s="127">
        <v>196</v>
      </c>
      <c r="AK565" s="127">
        <v>197.9</v>
      </c>
      <c r="AL565" s="127">
        <v>196</v>
      </c>
      <c r="AM565" s="127">
        <v>197.5</v>
      </c>
      <c r="AN565" s="127">
        <v>199.05</v>
      </c>
      <c r="AO565" s="127">
        <v>6.0999999999999943</v>
      </c>
      <c r="AP565" s="127">
        <v>6.4999999999999831</v>
      </c>
      <c r="AQ565" s="14">
        <v>104.3</v>
      </c>
      <c r="AR565" s="127" t="s">
        <v>618</v>
      </c>
      <c r="AS565" s="14">
        <v>92.999999999998067</v>
      </c>
      <c r="AT565" s="1">
        <v>203.7</v>
      </c>
      <c r="AU565" s="1">
        <v>205</v>
      </c>
      <c r="AV565" s="1">
        <v>203.7</v>
      </c>
      <c r="AW565" s="1">
        <v>204.6</v>
      </c>
      <c r="AX565" s="1">
        <v>203.7</v>
      </c>
      <c r="AY565" s="1">
        <v>205</v>
      </c>
      <c r="AZ565" s="1">
        <v>203.7</v>
      </c>
      <c r="BA565" s="1">
        <v>204.2</v>
      </c>
      <c r="CC565" s="86">
        <v>203.9</v>
      </c>
      <c r="CD565" s="1">
        <v>197.6</v>
      </c>
      <c r="CE565" s="1">
        <v>812</v>
      </c>
      <c r="CF565" s="1">
        <v>826</v>
      </c>
      <c r="CG565" s="1">
        <v>0.98305084745762716</v>
      </c>
      <c r="CH565">
        <v>119.688</v>
      </c>
      <c r="CI565">
        <v>20001</v>
      </c>
      <c r="CJ565" s="101">
        <v>1</v>
      </c>
      <c r="CK565" s="101">
        <v>1</v>
      </c>
      <c r="CL565" s="1" t="s">
        <v>618</v>
      </c>
      <c r="CM565" s="1">
        <v>28.999999999999886</v>
      </c>
      <c r="CN565" s="14" t="s">
        <v>618</v>
      </c>
      <c r="CO565" s="14">
        <v>86.200000000000216</v>
      </c>
    </row>
    <row r="566" spans="1:93">
      <c r="A566" s="1">
        <v>2015</v>
      </c>
      <c r="B566" s="1">
        <v>4</v>
      </c>
      <c r="C566" s="24">
        <v>42116</v>
      </c>
      <c r="D566" s="1">
        <v>204.7</v>
      </c>
      <c r="E566" s="1">
        <v>205.4</v>
      </c>
      <c r="F566" s="1">
        <v>203.1</v>
      </c>
      <c r="G566" s="1">
        <v>205</v>
      </c>
      <c r="H566" s="1">
        <v>56.16</v>
      </c>
      <c r="I566" s="1">
        <v>1</v>
      </c>
      <c r="N566" s="27">
        <v>2.3000000000000114</v>
      </c>
      <c r="O566" s="27">
        <v>210</v>
      </c>
      <c r="P566" s="27">
        <v>196.4</v>
      </c>
      <c r="Q566" s="27" t="s">
        <v>618</v>
      </c>
      <c r="R566" s="27" t="s">
        <v>618</v>
      </c>
      <c r="S566" s="27" t="s">
        <v>618</v>
      </c>
      <c r="T566" s="27" t="s">
        <v>618</v>
      </c>
      <c r="U566" s="27" t="s">
        <v>618</v>
      </c>
      <c r="V566" s="158">
        <v>0</v>
      </c>
      <c r="W566" s="27">
        <v>185.8</v>
      </c>
      <c r="X566" s="27">
        <v>192.5</v>
      </c>
      <c r="Y566" s="27">
        <v>-6.7000000000000739</v>
      </c>
      <c r="Z566" s="29">
        <v>55.91</v>
      </c>
      <c r="AA566" s="139">
        <v>1.4</v>
      </c>
      <c r="AB566" s="151">
        <v>2.1941948859709792E-2</v>
      </c>
      <c r="AC566" s="136" t="s">
        <v>255</v>
      </c>
      <c r="AD566" s="136">
        <v>10.1</v>
      </c>
      <c r="AE566" s="136" t="s">
        <v>618</v>
      </c>
      <c r="AF566" s="136" t="s">
        <v>618</v>
      </c>
      <c r="AG566" s="136">
        <v>0</v>
      </c>
      <c r="AH566" s="136">
        <v>85.099999999999852</v>
      </c>
      <c r="AI566" s="136">
        <v>-7.399999999999892</v>
      </c>
      <c r="AJ566" s="127">
        <v>203.7</v>
      </c>
      <c r="AK566" s="127">
        <v>205.4</v>
      </c>
      <c r="AL566" s="127">
        <v>203.7</v>
      </c>
      <c r="AM566" s="127">
        <v>204.9</v>
      </c>
      <c r="AN566" s="127">
        <v>200.35</v>
      </c>
      <c r="AO566" s="127">
        <v>0.30000000000001137</v>
      </c>
      <c r="AP566" s="127" t="s">
        <v>618</v>
      </c>
      <c r="AQ566" s="14">
        <v>104.3</v>
      </c>
      <c r="AR566" s="127" t="s">
        <v>618</v>
      </c>
      <c r="AS566" s="14">
        <v>92.999999999998067</v>
      </c>
      <c r="AT566" s="1">
        <v>204.4</v>
      </c>
      <c r="AU566" s="1">
        <v>204.9</v>
      </c>
      <c r="AV566" s="1">
        <v>203.4</v>
      </c>
      <c r="AW566" s="1">
        <v>204.5</v>
      </c>
      <c r="AX566" s="1">
        <v>204.4</v>
      </c>
      <c r="AY566" s="1">
        <v>204.9</v>
      </c>
      <c r="AZ566" s="1">
        <v>203.4</v>
      </c>
      <c r="BA566" s="1">
        <v>203.7</v>
      </c>
      <c r="CC566" s="86">
        <v>204.3</v>
      </c>
      <c r="CD566" s="1">
        <v>205</v>
      </c>
      <c r="CE566" s="1">
        <v>995</v>
      </c>
      <c r="CF566" s="1">
        <v>883</v>
      </c>
      <c r="CG566" s="1">
        <v>1.1268403171007928</v>
      </c>
      <c r="CH566">
        <v>119.928</v>
      </c>
      <c r="CI566">
        <v>20246</v>
      </c>
      <c r="CJ566" s="101">
        <v>1</v>
      </c>
      <c r="CK566" s="101">
        <v>1</v>
      </c>
      <c r="CL566" s="1">
        <v>0.69999999999998863</v>
      </c>
      <c r="CM566" s="1">
        <v>29.699999999999875</v>
      </c>
      <c r="CN566" s="14">
        <v>0.29999999999998295</v>
      </c>
      <c r="CO566" s="14">
        <v>86.500000000000199</v>
      </c>
    </row>
    <row r="567" spans="1:93">
      <c r="A567" s="1">
        <v>2015</v>
      </c>
      <c r="B567" s="1">
        <v>5</v>
      </c>
      <c r="C567" s="24">
        <v>42117</v>
      </c>
      <c r="D567" s="1">
        <v>205.1</v>
      </c>
      <c r="E567" s="1">
        <v>207.8</v>
      </c>
      <c r="F567" s="1">
        <v>204.7</v>
      </c>
      <c r="G567" s="1">
        <v>206.8</v>
      </c>
      <c r="H567" s="1">
        <v>57.74</v>
      </c>
      <c r="I567" s="1">
        <v>0</v>
      </c>
      <c r="N567" s="27">
        <v>3.1000000000000227</v>
      </c>
      <c r="O567" s="27">
        <v>207.3</v>
      </c>
      <c r="P567" s="27">
        <v>202.7</v>
      </c>
      <c r="Q567" s="27" t="s">
        <v>618</v>
      </c>
      <c r="R567" s="27" t="s">
        <v>254</v>
      </c>
      <c r="S567" s="27" t="s">
        <v>618</v>
      </c>
      <c r="T567" s="27">
        <v>-0.30000000000001137</v>
      </c>
      <c r="U567" s="27" t="s">
        <v>618</v>
      </c>
      <c r="V567" s="158">
        <v>-0.30000000000001137</v>
      </c>
      <c r="W567" s="27">
        <v>185.5</v>
      </c>
      <c r="X567" s="27">
        <v>192.5</v>
      </c>
      <c r="Y567" s="27">
        <v>-7.0000000000000853</v>
      </c>
      <c r="Z567" s="29">
        <v>55.82</v>
      </c>
      <c r="AA567" s="139">
        <v>1.9</v>
      </c>
      <c r="AB567" s="151">
        <v>7.9491255961844365E-3</v>
      </c>
      <c r="AC567" s="136" t="s">
        <v>255</v>
      </c>
      <c r="AD567" s="136">
        <v>10.199999999999999</v>
      </c>
      <c r="AE567" s="136">
        <v>0.5</v>
      </c>
      <c r="AF567" s="136" t="s">
        <v>618</v>
      </c>
      <c r="AG567" s="136">
        <v>0.5</v>
      </c>
      <c r="AH567" s="136">
        <v>85.599999999999852</v>
      </c>
      <c r="AI567" s="136">
        <v>-6.899999999999892</v>
      </c>
      <c r="AJ567" s="127">
        <v>204.4</v>
      </c>
      <c r="AK567" s="127">
        <v>206.3</v>
      </c>
      <c r="AL567" s="127">
        <v>203.4</v>
      </c>
      <c r="AM567" s="127">
        <v>205.8</v>
      </c>
      <c r="AN567" s="127">
        <v>201.875</v>
      </c>
      <c r="AO567" s="127">
        <v>1.7000000000000171</v>
      </c>
      <c r="AP567" s="127">
        <v>0.39999999999998864</v>
      </c>
      <c r="AQ567" s="14">
        <v>104.7</v>
      </c>
      <c r="AR567" s="127" t="s">
        <v>618</v>
      </c>
      <c r="AS567" s="14">
        <v>92.999999999998067</v>
      </c>
      <c r="AT567" s="1">
        <v>206.3</v>
      </c>
      <c r="AU567" s="1">
        <v>207</v>
      </c>
      <c r="AV567" s="1">
        <v>206.3</v>
      </c>
      <c r="AW567" s="1">
        <v>206.5</v>
      </c>
      <c r="AX567" s="1">
        <v>206.3</v>
      </c>
      <c r="AY567" s="1">
        <v>207</v>
      </c>
      <c r="AZ567" s="1">
        <v>206.3</v>
      </c>
      <c r="BA567" s="1">
        <v>206.5</v>
      </c>
      <c r="CC567" s="86">
        <v>206.3</v>
      </c>
      <c r="CD567" s="1">
        <v>205.6</v>
      </c>
      <c r="CE567" s="1">
        <v>1121</v>
      </c>
      <c r="CF567" s="1">
        <v>1059</v>
      </c>
      <c r="CG567" s="1">
        <v>1.0585457979225685</v>
      </c>
      <c r="CH567">
        <v>119.571</v>
      </c>
      <c r="CI567">
        <v>20164</v>
      </c>
      <c r="CJ567" s="101">
        <v>1</v>
      </c>
      <c r="CK567" s="101">
        <v>1</v>
      </c>
      <c r="CL567" s="1">
        <v>0.69999999999998863</v>
      </c>
      <c r="CM567" s="1">
        <v>30.399999999999864</v>
      </c>
      <c r="CN567" s="14">
        <v>-1.2000000000000171</v>
      </c>
      <c r="CO567" s="14">
        <v>85.300000000000182</v>
      </c>
    </row>
    <row r="568" spans="1:93">
      <c r="A568" s="1">
        <v>2015</v>
      </c>
      <c r="B568" s="1">
        <v>6</v>
      </c>
      <c r="C568" s="24">
        <v>42118</v>
      </c>
      <c r="D568" s="1">
        <v>207</v>
      </c>
      <c r="E568" s="1">
        <v>207</v>
      </c>
      <c r="F568" s="1">
        <v>205.1</v>
      </c>
      <c r="G568" s="1">
        <v>206.3</v>
      </c>
      <c r="H568" s="1">
        <v>57.15</v>
      </c>
      <c r="I568" s="1">
        <v>0</v>
      </c>
      <c r="N568" s="27">
        <v>1.9000000000000057</v>
      </c>
      <c r="O568" s="27">
        <v>209.9</v>
      </c>
      <c r="P568" s="27">
        <v>203.7</v>
      </c>
      <c r="Q568" s="27" t="s">
        <v>618</v>
      </c>
      <c r="R568" s="27" t="s">
        <v>618</v>
      </c>
      <c r="S568" s="27" t="s">
        <v>618</v>
      </c>
      <c r="T568" s="27" t="s">
        <v>618</v>
      </c>
      <c r="U568" s="27" t="s">
        <v>618</v>
      </c>
      <c r="V568" s="158">
        <v>0</v>
      </c>
      <c r="W568" s="27">
        <v>185.5</v>
      </c>
      <c r="X568" s="27">
        <v>192.5</v>
      </c>
      <c r="Y568" s="27">
        <v>-7.0000000000000853</v>
      </c>
      <c r="Z568" s="29">
        <v>57.8</v>
      </c>
      <c r="AA568" s="139">
        <v>1.1000000000000001</v>
      </c>
      <c r="AB568" s="151">
        <v>2.8133903133903182E-2</v>
      </c>
      <c r="AC568" s="136" t="s">
        <v>253</v>
      </c>
      <c r="AD568" s="136">
        <v>10.3</v>
      </c>
      <c r="AE568" s="136" t="s">
        <v>618</v>
      </c>
      <c r="AF568" s="136">
        <v>-1.2000000000000171</v>
      </c>
      <c r="AG568" s="136">
        <v>-1.2000000000000171</v>
      </c>
      <c r="AH568" s="136">
        <v>84.399999999999835</v>
      </c>
      <c r="AI568" s="136">
        <v>-8.0999999999999091</v>
      </c>
      <c r="AJ568" s="127">
        <v>206.3</v>
      </c>
      <c r="AK568" s="127">
        <v>207</v>
      </c>
      <c r="AL568" s="127">
        <v>205.1</v>
      </c>
      <c r="AM568" s="127">
        <v>206.1</v>
      </c>
      <c r="AN568" s="127">
        <v>203.57499999999999</v>
      </c>
      <c r="AO568" s="127">
        <v>0.69999999999998863</v>
      </c>
      <c r="AP568" s="127" t="s">
        <v>618</v>
      </c>
      <c r="AQ568" s="14">
        <v>104.7</v>
      </c>
      <c r="AR568" s="127" t="s">
        <v>618</v>
      </c>
      <c r="AS568" s="14">
        <v>92.999999999998067</v>
      </c>
      <c r="AT568" s="1">
        <v>206.2</v>
      </c>
      <c r="AU568" s="1">
        <v>207</v>
      </c>
      <c r="AV568" s="1">
        <v>206.1</v>
      </c>
      <c r="AW568" s="1">
        <v>206.8</v>
      </c>
      <c r="AX568" s="1">
        <v>206.2</v>
      </c>
      <c r="AY568" s="1">
        <v>207</v>
      </c>
      <c r="AZ568" s="1">
        <v>206.1</v>
      </c>
      <c r="BA568" s="1">
        <v>206.5</v>
      </c>
      <c r="CC568" s="86">
        <v>206.1</v>
      </c>
      <c r="CD568" s="1">
        <v>205.7</v>
      </c>
      <c r="CE568" s="1">
        <v>722</v>
      </c>
      <c r="CF568" s="1">
        <v>560</v>
      </c>
      <c r="CG568" s="1">
        <v>1.2892857142857144</v>
      </c>
      <c r="CH568">
        <v>118.91</v>
      </c>
      <c r="CI568">
        <v>20067</v>
      </c>
      <c r="CJ568" s="101">
        <v>1</v>
      </c>
      <c r="CK568" s="101">
        <v>1</v>
      </c>
      <c r="CL568" s="1">
        <v>0.10000000000002274</v>
      </c>
      <c r="CM568" s="1">
        <v>30.499999999999886</v>
      </c>
      <c r="CN568" s="14" t="s">
        <v>618</v>
      </c>
      <c r="CO568" s="14">
        <v>85.300000000000182</v>
      </c>
    </row>
    <row r="569" spans="1:93">
      <c r="A569" s="1">
        <v>2015</v>
      </c>
      <c r="B569" s="1">
        <v>2</v>
      </c>
      <c r="C569" s="24">
        <v>42121</v>
      </c>
      <c r="D569" s="1">
        <v>206.3</v>
      </c>
      <c r="E569" s="1">
        <v>213.5</v>
      </c>
      <c r="F569" s="1">
        <v>206.1</v>
      </c>
      <c r="G569" s="1">
        <v>213.5</v>
      </c>
      <c r="H569" s="1">
        <v>56.99</v>
      </c>
      <c r="I569" s="1">
        <v>1</v>
      </c>
      <c r="N569" s="27">
        <v>7.4000000000000057</v>
      </c>
      <c r="O569" s="27">
        <v>208.2</v>
      </c>
      <c r="P569" s="27">
        <v>204.4</v>
      </c>
      <c r="Q569" s="27" t="s">
        <v>618</v>
      </c>
      <c r="R569" s="27" t="s">
        <v>254</v>
      </c>
      <c r="S569" s="27" t="s">
        <v>618</v>
      </c>
      <c r="T569" s="27">
        <v>8.1999999999999886</v>
      </c>
      <c r="U569" s="27" t="s">
        <v>618</v>
      </c>
      <c r="V569" s="158">
        <v>8.1999999999999886</v>
      </c>
      <c r="W569" s="27">
        <v>193.7</v>
      </c>
      <c r="X569" s="27">
        <v>193.7</v>
      </c>
      <c r="Y569" s="27">
        <v>0</v>
      </c>
      <c r="Z569" s="29">
        <v>57.07</v>
      </c>
      <c r="AA569" s="139">
        <v>4.4000000000000004</v>
      </c>
      <c r="AB569" s="151">
        <v>1.0218219605126477E-2</v>
      </c>
      <c r="AC569" s="136" t="s">
        <v>255</v>
      </c>
      <c r="AD569" s="136">
        <v>10.3</v>
      </c>
      <c r="AE569" s="136">
        <v>9</v>
      </c>
      <c r="AF569" s="136" t="s">
        <v>618</v>
      </c>
      <c r="AG569" s="136">
        <v>9</v>
      </c>
      <c r="AH569" s="136">
        <v>93.399999999999835</v>
      </c>
      <c r="AI569" s="136">
        <v>0</v>
      </c>
      <c r="AJ569" s="127">
        <v>206.2</v>
      </c>
      <c r="AK569" s="127">
        <v>207.7</v>
      </c>
      <c r="AL569" s="127">
        <v>206.1</v>
      </c>
      <c r="AM569" s="127">
        <v>207.7</v>
      </c>
      <c r="AN569" s="127">
        <v>206.125</v>
      </c>
      <c r="AO569" s="127">
        <v>7.1999999999999886</v>
      </c>
      <c r="AP569" s="127">
        <v>8.4000000000000163</v>
      </c>
      <c r="AQ569" s="14">
        <v>113.1</v>
      </c>
      <c r="AR569" s="127" t="s">
        <v>618</v>
      </c>
      <c r="AS569" s="14">
        <v>92.999999999998067</v>
      </c>
      <c r="AT569" s="1">
        <v>213.7</v>
      </c>
      <c r="AU569" s="1">
        <v>213.9</v>
      </c>
      <c r="AV569" s="1">
        <v>213</v>
      </c>
      <c r="AW569" s="1">
        <v>213.4</v>
      </c>
      <c r="AX569" s="1">
        <v>213.7</v>
      </c>
      <c r="AY569" s="1">
        <v>214.2</v>
      </c>
      <c r="AZ569" s="1">
        <v>212.5</v>
      </c>
      <c r="BA569" s="1">
        <v>214.1</v>
      </c>
      <c r="CC569" s="86">
        <v>213.6</v>
      </c>
      <c r="CD569" s="1">
        <v>206.4</v>
      </c>
      <c r="CE569" s="1">
        <v>847</v>
      </c>
      <c r="CF569" s="1">
        <v>666</v>
      </c>
      <c r="CG569" s="1">
        <v>1.2717717717717718</v>
      </c>
      <c r="CH569">
        <v>119.057</v>
      </c>
      <c r="CI569">
        <v>20054</v>
      </c>
      <c r="CJ569" s="101">
        <v>1</v>
      </c>
      <c r="CK569" s="101">
        <v>1</v>
      </c>
      <c r="CL569" s="1">
        <v>2.7000000000000171</v>
      </c>
      <c r="CM569" s="1">
        <v>33.199999999999903</v>
      </c>
      <c r="CN569" s="14" t="s">
        <v>618</v>
      </c>
      <c r="CO569" s="14">
        <v>85.300000000000182</v>
      </c>
    </row>
    <row r="570" spans="1:93">
      <c r="A570" s="1">
        <v>2015</v>
      </c>
      <c r="B570" s="1">
        <v>3</v>
      </c>
      <c r="C570" s="24">
        <v>42122</v>
      </c>
      <c r="D570" s="1">
        <v>216.4</v>
      </c>
      <c r="E570" s="1">
        <v>218.1</v>
      </c>
      <c r="F570" s="1">
        <v>215</v>
      </c>
      <c r="G570" s="1">
        <v>216.4</v>
      </c>
      <c r="H570" s="1">
        <v>58.57</v>
      </c>
      <c r="I570" s="1">
        <v>1</v>
      </c>
      <c r="N570" s="27">
        <v>3.0999999999999943</v>
      </c>
      <c r="O570" s="27">
        <v>220.9</v>
      </c>
      <c r="P570" s="27">
        <v>206.1</v>
      </c>
      <c r="Q570" s="27" t="s">
        <v>618</v>
      </c>
      <c r="R570" s="27" t="s">
        <v>618</v>
      </c>
      <c r="S570" s="27" t="s">
        <v>618</v>
      </c>
      <c r="T570" s="27" t="s">
        <v>618</v>
      </c>
      <c r="U570" s="27" t="s">
        <v>618</v>
      </c>
      <c r="V570" s="158">
        <v>0</v>
      </c>
      <c r="W570" s="27">
        <v>193.7</v>
      </c>
      <c r="X570" s="27">
        <v>193.7</v>
      </c>
      <c r="Y570" s="27">
        <v>0</v>
      </c>
      <c r="Z570" s="29">
        <v>56.49</v>
      </c>
      <c r="AA570" s="139">
        <v>1.9</v>
      </c>
      <c r="AB570" s="151">
        <v>2.7996500437444949E-3</v>
      </c>
      <c r="AC570" s="136">
        <v>0</v>
      </c>
      <c r="AD570" s="136">
        <v>10.6</v>
      </c>
      <c r="AE570" s="136" t="s">
        <v>618</v>
      </c>
      <c r="AF570" s="136" t="s">
        <v>618</v>
      </c>
      <c r="AG570" s="136">
        <v>0</v>
      </c>
      <c r="AH570" s="136">
        <v>93.399999999999835</v>
      </c>
      <c r="AI570" s="136">
        <v>0</v>
      </c>
      <c r="AJ570" s="127">
        <v>213.7</v>
      </c>
      <c r="AK570" s="127">
        <v>218.1</v>
      </c>
      <c r="AL570" s="127">
        <v>212.5</v>
      </c>
      <c r="AM570" s="127">
        <v>216.3</v>
      </c>
      <c r="AN570" s="127">
        <v>208.97499999999999</v>
      </c>
      <c r="AO570" s="127">
        <v>0</v>
      </c>
      <c r="AP570" s="127" t="s">
        <v>618</v>
      </c>
      <c r="AQ570" s="14">
        <v>113.1</v>
      </c>
      <c r="AR570" s="127" t="s">
        <v>618</v>
      </c>
      <c r="AS570" s="14">
        <v>92.999999999998067</v>
      </c>
      <c r="AT570" s="1">
        <v>216.6</v>
      </c>
      <c r="AU570" s="1">
        <v>216.8</v>
      </c>
      <c r="AV570" s="1">
        <v>215.8</v>
      </c>
      <c r="AW570" s="1">
        <v>216.3</v>
      </c>
      <c r="AX570" s="1">
        <v>216.6</v>
      </c>
      <c r="AY570" s="1">
        <v>216.8</v>
      </c>
      <c r="AZ570" s="1">
        <v>215.8</v>
      </c>
      <c r="BA570" s="1">
        <v>216</v>
      </c>
      <c r="CC570" s="86">
        <v>216.5</v>
      </c>
      <c r="CD570" s="1">
        <v>217</v>
      </c>
      <c r="CE570" s="1">
        <v>838</v>
      </c>
      <c r="CF570" s="1">
        <v>631</v>
      </c>
      <c r="CG570" s="1">
        <v>1.3280507131537242</v>
      </c>
      <c r="CH570">
        <v>119.038</v>
      </c>
      <c r="CI570">
        <v>19798</v>
      </c>
      <c r="CJ570" s="101">
        <v>1</v>
      </c>
      <c r="CK570" s="101">
        <v>1</v>
      </c>
      <c r="CL570" s="1">
        <v>0.80000000000001137</v>
      </c>
      <c r="CM570" s="1">
        <v>33.999999999999915</v>
      </c>
      <c r="CN570" s="14">
        <v>-0.19999999999998863</v>
      </c>
      <c r="CO570" s="14">
        <v>85.100000000000193</v>
      </c>
    </row>
    <row r="571" spans="1:93">
      <c r="A571" s="1">
        <v>2015</v>
      </c>
      <c r="B571" s="1">
        <v>5</v>
      </c>
      <c r="C571" s="24">
        <v>42124</v>
      </c>
      <c r="D571" s="1">
        <v>217.4</v>
      </c>
      <c r="E571" s="1">
        <v>219.7</v>
      </c>
      <c r="F571" s="1">
        <v>216.7</v>
      </c>
      <c r="G571" s="1">
        <v>218.4</v>
      </c>
      <c r="H571" s="1">
        <v>59.63</v>
      </c>
      <c r="I571" s="1">
        <v>2</v>
      </c>
      <c r="N571" s="27">
        <v>3</v>
      </c>
      <c r="O571" s="27">
        <v>219.5</v>
      </c>
      <c r="P571" s="27">
        <v>213.3</v>
      </c>
      <c r="Q571" s="27" t="s">
        <v>618</v>
      </c>
      <c r="R571" s="27" t="s">
        <v>254</v>
      </c>
      <c r="S571" s="27" t="s">
        <v>618</v>
      </c>
      <c r="T571" s="27">
        <v>1.1999999999999886</v>
      </c>
      <c r="U571" s="27" t="s">
        <v>618</v>
      </c>
      <c r="V571" s="158">
        <v>1.1999999999999886</v>
      </c>
      <c r="W571" s="27">
        <v>194.9</v>
      </c>
      <c r="X571" s="27">
        <v>194.9</v>
      </c>
      <c r="Y571" s="27">
        <v>0</v>
      </c>
      <c r="Z571" s="29">
        <v>59.18</v>
      </c>
      <c r="AA571" s="139">
        <v>1.8</v>
      </c>
      <c r="AB571" s="151">
        <v>2.7724162133707653E-2</v>
      </c>
      <c r="AC571" s="136" t="s">
        <v>253</v>
      </c>
      <c r="AD571" s="136">
        <v>10.8</v>
      </c>
      <c r="AE571" s="136" t="s">
        <v>618</v>
      </c>
      <c r="AF571" s="136" t="s">
        <v>618</v>
      </c>
      <c r="AG571" s="136">
        <v>0</v>
      </c>
      <c r="AH571" s="136">
        <v>93.399999999999835</v>
      </c>
      <c r="AI571" s="136">
        <v>0</v>
      </c>
      <c r="AJ571" s="127">
        <v>216.6</v>
      </c>
      <c r="AK571" s="127">
        <v>217.6</v>
      </c>
      <c r="AL571" s="127">
        <v>215.8</v>
      </c>
      <c r="AM571" s="127">
        <v>217.5</v>
      </c>
      <c r="AN571" s="127">
        <v>211.9</v>
      </c>
      <c r="AO571" s="127">
        <v>1</v>
      </c>
      <c r="AP571" s="127">
        <v>2.7999999999999945</v>
      </c>
      <c r="AQ571" s="14">
        <v>115.9</v>
      </c>
      <c r="AR571" s="127" t="s">
        <v>618</v>
      </c>
      <c r="AS571" s="14">
        <v>92.999999999998067</v>
      </c>
      <c r="AT571" s="1">
        <v>218.6</v>
      </c>
      <c r="AU571" s="1">
        <v>219.4</v>
      </c>
      <c r="AV571" s="1">
        <v>218.3</v>
      </c>
      <c r="AW571" s="1">
        <v>219.1</v>
      </c>
      <c r="AX571" s="1">
        <v>218.6</v>
      </c>
      <c r="AY571" s="1">
        <v>219.9</v>
      </c>
      <c r="AZ571" s="1">
        <v>218.3</v>
      </c>
      <c r="BA571" s="1">
        <v>219.8</v>
      </c>
      <c r="CC571" s="86">
        <v>218.6</v>
      </c>
      <c r="CD571" s="1">
        <v>217.1</v>
      </c>
      <c r="CE571" s="1">
        <v>1057</v>
      </c>
      <c r="CF571" s="1">
        <v>675</v>
      </c>
      <c r="CG571" s="1">
        <v>1.5659259259259259</v>
      </c>
      <c r="CH571">
        <v>119.42700000000001</v>
      </c>
      <c r="CI571">
        <v>19410</v>
      </c>
      <c r="CJ571" s="101">
        <v>1</v>
      </c>
      <c r="CK571" s="101">
        <v>-1</v>
      </c>
      <c r="CL571" s="1">
        <v>2.0999999999999943</v>
      </c>
      <c r="CM571" s="1">
        <v>36.099999999999909</v>
      </c>
      <c r="CN571" s="14" t="s">
        <v>618</v>
      </c>
      <c r="CO571" s="14">
        <v>85.100000000000193</v>
      </c>
    </row>
    <row r="572" spans="1:93">
      <c r="A572" s="1">
        <v>2015</v>
      </c>
      <c r="B572" s="1">
        <v>6</v>
      </c>
      <c r="C572" s="24">
        <v>42125</v>
      </c>
      <c r="D572" s="1">
        <v>220.7</v>
      </c>
      <c r="E572" s="1">
        <v>223.4</v>
      </c>
      <c r="F572" s="1">
        <v>218.7</v>
      </c>
      <c r="G572" s="1">
        <v>222.7</v>
      </c>
      <c r="H572" s="1">
        <v>60.93</v>
      </c>
      <c r="I572" s="1">
        <v>2</v>
      </c>
      <c r="N572" s="27">
        <v>4.7000000000000171</v>
      </c>
      <c r="O572" s="27">
        <v>221.4</v>
      </c>
      <c r="P572" s="27">
        <v>215.4</v>
      </c>
      <c r="Q572" s="27" t="s">
        <v>618</v>
      </c>
      <c r="R572" s="27" t="s">
        <v>618</v>
      </c>
      <c r="S572" s="27" t="s">
        <v>618</v>
      </c>
      <c r="T572" s="27" t="s">
        <v>618</v>
      </c>
      <c r="U572" s="27" t="s">
        <v>618</v>
      </c>
      <c r="V572" s="158">
        <v>0</v>
      </c>
      <c r="W572" s="27">
        <v>194.9</v>
      </c>
      <c r="X572" s="27">
        <v>194.9</v>
      </c>
      <c r="Y572" s="27">
        <v>0</v>
      </c>
      <c r="Z572" s="29">
        <v>59.66</v>
      </c>
      <c r="AA572" s="139">
        <v>2.8</v>
      </c>
      <c r="AB572" s="151">
        <v>1.8098002390302348E-2</v>
      </c>
      <c r="AC572" s="136" t="s">
        <v>253</v>
      </c>
      <c r="AD572" s="136">
        <v>10.9</v>
      </c>
      <c r="AE572" s="136" t="s">
        <v>618</v>
      </c>
      <c r="AF572" s="136">
        <v>-4.4000000000000341</v>
      </c>
      <c r="AG572" s="136">
        <v>-4.4000000000000341</v>
      </c>
      <c r="AH572" s="136">
        <v>88.999999999999801</v>
      </c>
      <c r="AI572" s="136">
        <v>-4.4000000000000341</v>
      </c>
      <c r="AJ572" s="127">
        <v>218.6</v>
      </c>
      <c r="AK572" s="127">
        <v>222</v>
      </c>
      <c r="AL572" s="127">
        <v>218.3</v>
      </c>
      <c r="AM572" s="127">
        <v>221.9</v>
      </c>
      <c r="AN572" s="127">
        <v>215.85</v>
      </c>
      <c r="AO572" s="127">
        <v>2</v>
      </c>
      <c r="AP572" s="127">
        <v>1.0000000000000113</v>
      </c>
      <c r="AQ572" s="14">
        <v>116.9</v>
      </c>
      <c r="AR572" s="127" t="s">
        <v>618</v>
      </c>
      <c r="AS572" s="14">
        <v>92.999999999998067</v>
      </c>
      <c r="AT572" s="1">
        <v>222</v>
      </c>
      <c r="AU572" s="1">
        <v>223.5</v>
      </c>
      <c r="AV572" s="1">
        <v>221.9</v>
      </c>
      <c r="AW572" s="1">
        <v>223</v>
      </c>
      <c r="AX572" s="1">
        <v>222</v>
      </c>
      <c r="AY572" s="1">
        <v>223.5</v>
      </c>
      <c r="AZ572" s="1">
        <v>221.9</v>
      </c>
      <c r="BA572" s="1">
        <v>223.2</v>
      </c>
      <c r="CC572" s="86">
        <v>222.5</v>
      </c>
      <c r="CD572" s="1">
        <v>219.6</v>
      </c>
      <c r="CE572" s="1">
        <v>788</v>
      </c>
      <c r="CF572" s="1">
        <v>581</v>
      </c>
      <c r="CG572" s="1">
        <v>1.3562822719449226</v>
      </c>
      <c r="CH572">
        <v>119.47</v>
      </c>
      <c r="CI572">
        <v>19331</v>
      </c>
      <c r="CJ572" s="101">
        <v>1</v>
      </c>
      <c r="CK572" s="101">
        <v>-1</v>
      </c>
      <c r="CL572" s="1" t="s">
        <v>618</v>
      </c>
      <c r="CM572" s="1">
        <v>36.099999999999909</v>
      </c>
      <c r="CN572" s="14" t="s">
        <v>618</v>
      </c>
      <c r="CO572" s="14">
        <v>85.100000000000193</v>
      </c>
    </row>
    <row r="573" spans="1:93">
      <c r="A573" s="1">
        <v>2015</v>
      </c>
      <c r="B573" s="1">
        <v>5</v>
      </c>
      <c r="C573" s="24">
        <v>42131</v>
      </c>
      <c r="D573" s="1">
        <v>223.3</v>
      </c>
      <c r="E573" s="1">
        <v>224.8</v>
      </c>
      <c r="F573" s="1">
        <v>221.7</v>
      </c>
      <c r="G573" s="1">
        <v>222.3</v>
      </c>
      <c r="H573" s="1">
        <v>58.94</v>
      </c>
      <c r="I573" s="1">
        <v>2</v>
      </c>
      <c r="N573" s="27">
        <v>3.1000000000000227</v>
      </c>
      <c r="O573" s="27">
        <v>227.4</v>
      </c>
      <c r="P573" s="27">
        <v>218</v>
      </c>
      <c r="Q573" s="27" t="s">
        <v>618</v>
      </c>
      <c r="R573" s="27" t="s">
        <v>618</v>
      </c>
      <c r="S573" s="27" t="s">
        <v>618</v>
      </c>
      <c r="T573" s="27" t="s">
        <v>618</v>
      </c>
      <c r="U573" s="27" t="s">
        <v>618</v>
      </c>
      <c r="V573" s="158">
        <v>0</v>
      </c>
      <c r="W573" s="27">
        <v>194.9</v>
      </c>
      <c r="X573" s="27">
        <v>194.9</v>
      </c>
      <c r="Y573" s="27">
        <v>0</v>
      </c>
      <c r="Z573" s="29">
        <v>61.04</v>
      </c>
      <c r="AA573" s="139">
        <v>1.9</v>
      </c>
      <c r="AB573" s="151">
        <v>2.1801106825423355E-2</v>
      </c>
      <c r="AC573" s="136" t="s">
        <v>253</v>
      </c>
      <c r="AD573" s="136">
        <v>11.1</v>
      </c>
      <c r="AE573" s="136" t="s">
        <v>618</v>
      </c>
      <c r="AF573" s="136" t="s">
        <v>618</v>
      </c>
      <c r="AG573" s="136">
        <v>0</v>
      </c>
      <c r="AH573" s="136">
        <v>88.999999999999801</v>
      </c>
      <c r="AI573" s="136">
        <v>-4.4000000000000341</v>
      </c>
      <c r="AJ573" s="127">
        <v>222</v>
      </c>
      <c r="AK573" s="127">
        <v>224.8</v>
      </c>
      <c r="AL573" s="127">
        <v>221.9</v>
      </c>
      <c r="AM573" s="127">
        <v>222.6</v>
      </c>
      <c r="AN573" s="127">
        <v>219.57499999999999</v>
      </c>
      <c r="AO573" s="127">
        <v>1</v>
      </c>
      <c r="AP573" s="127" t="s">
        <v>618</v>
      </c>
      <c r="AQ573" s="14">
        <v>116.9</v>
      </c>
      <c r="AR573" s="127" t="s">
        <v>618</v>
      </c>
      <c r="AS573" s="14">
        <v>92.999999999998067</v>
      </c>
      <c r="AT573" s="1">
        <v>222.4</v>
      </c>
      <c r="AU573" s="1">
        <v>222.8</v>
      </c>
      <c r="AV573" s="1">
        <v>220.8</v>
      </c>
      <c r="AW573" s="1">
        <v>221.1</v>
      </c>
      <c r="AX573" s="1">
        <v>222.4</v>
      </c>
      <c r="AY573" s="1">
        <v>222.8</v>
      </c>
      <c r="AZ573" s="1">
        <v>218</v>
      </c>
      <c r="BA573" s="1">
        <v>220.9</v>
      </c>
      <c r="CC573" s="86">
        <v>222.3</v>
      </c>
      <c r="CD573" s="1">
        <v>223.5</v>
      </c>
      <c r="CE573" s="1">
        <v>710</v>
      </c>
      <c r="CF573" s="1">
        <v>489</v>
      </c>
      <c r="CG573" s="1">
        <v>1.4519427402862985</v>
      </c>
      <c r="CH573">
        <v>119.702</v>
      </c>
      <c r="CI573">
        <v>19371</v>
      </c>
      <c r="CJ573" s="101">
        <v>1</v>
      </c>
      <c r="CK573" s="101">
        <v>-1</v>
      </c>
      <c r="CL573" s="1" t="s">
        <v>618</v>
      </c>
      <c r="CM573" s="1">
        <v>36.099999999999909</v>
      </c>
      <c r="CN573" s="14" t="s">
        <v>618</v>
      </c>
      <c r="CO573" s="14">
        <v>85.100000000000193</v>
      </c>
    </row>
    <row r="574" spans="1:93">
      <c r="A574" s="1">
        <v>2015</v>
      </c>
      <c r="B574" s="1">
        <v>6</v>
      </c>
      <c r="C574" s="24">
        <v>42132</v>
      </c>
      <c r="D574" s="1">
        <v>219.8</v>
      </c>
      <c r="E574" s="1">
        <v>224.2</v>
      </c>
      <c r="F574" s="1">
        <v>217.6</v>
      </c>
      <c r="G574" s="1">
        <v>222.8</v>
      </c>
      <c r="H574" s="1">
        <v>59.39</v>
      </c>
      <c r="I574" s="1">
        <v>2</v>
      </c>
      <c r="N574" s="27">
        <v>6.5999999999999943</v>
      </c>
      <c r="O574" s="27">
        <v>225.4</v>
      </c>
      <c r="P574" s="27">
        <v>219.2</v>
      </c>
      <c r="Q574" s="27" t="s">
        <v>618</v>
      </c>
      <c r="R574" s="27" t="s">
        <v>618</v>
      </c>
      <c r="S574" s="27" t="s">
        <v>618</v>
      </c>
      <c r="T574" s="27" t="s">
        <v>618</v>
      </c>
      <c r="U574" s="27" t="s">
        <v>618</v>
      </c>
      <c r="V574" s="158">
        <v>0</v>
      </c>
      <c r="W574" s="27">
        <v>194.9</v>
      </c>
      <c r="X574" s="27">
        <v>194.9</v>
      </c>
      <c r="Y574" s="27">
        <v>0</v>
      </c>
      <c r="Z574" s="29">
        <v>59.16</v>
      </c>
      <c r="AA574" s="139">
        <v>4</v>
      </c>
      <c r="AB574" s="151">
        <v>3.2660430001641205E-2</v>
      </c>
      <c r="AC574" s="136" t="s">
        <v>255</v>
      </c>
      <c r="AD574" s="136">
        <v>11.1</v>
      </c>
      <c r="AE574" s="136">
        <v>1.2999999999999829</v>
      </c>
      <c r="AF574" s="136" t="s">
        <v>618</v>
      </c>
      <c r="AG574" s="136">
        <v>1.2999999999999829</v>
      </c>
      <c r="AH574" s="136">
        <v>90.299999999999784</v>
      </c>
      <c r="AI574" s="136">
        <v>-3.1000000000000512</v>
      </c>
      <c r="AJ574" s="127">
        <v>222.4</v>
      </c>
      <c r="AK574" s="127">
        <v>222.8</v>
      </c>
      <c r="AL574" s="127">
        <v>217.6</v>
      </c>
      <c r="AM574" s="127">
        <v>219.7</v>
      </c>
      <c r="AN574" s="127">
        <v>220.42500000000001</v>
      </c>
      <c r="AO574" s="127">
        <v>3</v>
      </c>
      <c r="AP574" s="127">
        <v>-0.10000000000001136</v>
      </c>
      <c r="AQ574" s="14">
        <v>116.8</v>
      </c>
      <c r="AR574" s="127" t="s">
        <v>618</v>
      </c>
      <c r="AS574" s="14">
        <v>92.999999999998067</v>
      </c>
      <c r="AT574" s="1">
        <v>221.7</v>
      </c>
      <c r="AU574" s="1">
        <v>222.5</v>
      </c>
      <c r="AV574" s="1">
        <v>220.3</v>
      </c>
      <c r="AW574" s="1">
        <v>220.5</v>
      </c>
      <c r="AX574" s="1">
        <v>221.7</v>
      </c>
      <c r="AY574" s="1">
        <v>222.7</v>
      </c>
      <c r="AZ574" s="1">
        <v>220.3</v>
      </c>
      <c r="BA574" s="1">
        <v>222.7</v>
      </c>
      <c r="CC574" s="86">
        <v>222.1</v>
      </c>
      <c r="CD574" s="1">
        <v>218.2</v>
      </c>
      <c r="CE574" s="1">
        <v>588</v>
      </c>
      <c r="CF574" s="1">
        <v>626</v>
      </c>
      <c r="CG574" s="1">
        <v>0.93929712460063897</v>
      </c>
      <c r="CH574">
        <v>119.768</v>
      </c>
      <c r="CI574">
        <v>19649</v>
      </c>
      <c r="CJ574" s="101">
        <v>1</v>
      </c>
      <c r="CK574" s="101">
        <v>-1</v>
      </c>
      <c r="CL574" s="1" t="s">
        <v>618</v>
      </c>
      <c r="CM574" s="1">
        <v>36.099999999999909</v>
      </c>
      <c r="CN574" s="14" t="s">
        <v>618</v>
      </c>
      <c r="CO574" s="14">
        <v>85.100000000000193</v>
      </c>
    </row>
    <row r="575" spans="1:93">
      <c r="A575" s="1">
        <v>2015</v>
      </c>
      <c r="B575" s="1">
        <v>2</v>
      </c>
      <c r="C575" s="24">
        <v>42135</v>
      </c>
      <c r="D575" s="1">
        <v>223</v>
      </c>
      <c r="E575" s="1">
        <v>226</v>
      </c>
      <c r="F575" s="1">
        <v>222.3</v>
      </c>
      <c r="G575" s="1">
        <v>224.4</v>
      </c>
      <c r="H575" s="1">
        <v>59.25</v>
      </c>
      <c r="I575" s="1">
        <v>2</v>
      </c>
      <c r="N575" s="27">
        <v>3.6999999999999886</v>
      </c>
      <c r="O575" s="27">
        <v>229.4</v>
      </c>
      <c r="P575" s="27">
        <v>216.2</v>
      </c>
      <c r="Q575" s="27" t="s">
        <v>618</v>
      </c>
      <c r="R575" s="27" t="s">
        <v>618</v>
      </c>
      <c r="S575" s="27" t="s">
        <v>618</v>
      </c>
      <c r="T575" s="27" t="s">
        <v>618</v>
      </c>
      <c r="U575" s="27" t="s">
        <v>618</v>
      </c>
      <c r="V575" s="158">
        <v>0</v>
      </c>
      <c r="W575" s="27">
        <v>194.9</v>
      </c>
      <c r="X575" s="27">
        <v>194.9</v>
      </c>
      <c r="Y575" s="27">
        <v>0</v>
      </c>
      <c r="Z575" s="29">
        <v>59.4</v>
      </c>
      <c r="AA575" s="139">
        <v>2.2000000000000002</v>
      </c>
      <c r="AB575" s="151">
        <v>7.6348829317951505E-3</v>
      </c>
      <c r="AC575" s="136" t="s">
        <v>253</v>
      </c>
      <c r="AD575" s="136">
        <v>11.1</v>
      </c>
      <c r="AE575" s="136" t="s">
        <v>618</v>
      </c>
      <c r="AF575" s="136" t="s">
        <v>618</v>
      </c>
      <c r="AG575" s="136">
        <v>0</v>
      </c>
      <c r="AH575" s="136">
        <v>90.299999999999784</v>
      </c>
      <c r="AI575" s="136">
        <v>-3.1000000000000512</v>
      </c>
      <c r="AJ575" s="127">
        <v>221.7</v>
      </c>
      <c r="AK575" s="127">
        <v>226</v>
      </c>
      <c r="AL575" s="127">
        <v>220.3</v>
      </c>
      <c r="AM575" s="127">
        <v>225.7</v>
      </c>
      <c r="AN575" s="127">
        <v>222.47499999999999</v>
      </c>
      <c r="AO575" s="127">
        <v>1.4000000000000057</v>
      </c>
      <c r="AP575" s="127" t="s">
        <v>618</v>
      </c>
      <c r="AQ575" s="14">
        <v>116.8</v>
      </c>
      <c r="AR575" s="127" t="s">
        <v>618</v>
      </c>
      <c r="AS575" s="14">
        <v>92.999999999998067</v>
      </c>
      <c r="AT575" s="1">
        <v>224.1</v>
      </c>
      <c r="AU575" s="1">
        <v>225.4</v>
      </c>
      <c r="AV575" s="1">
        <v>223.6</v>
      </c>
      <c r="AW575" s="1">
        <v>223.9</v>
      </c>
      <c r="AX575" s="1">
        <v>224.1</v>
      </c>
      <c r="AY575" s="1">
        <v>225.4</v>
      </c>
      <c r="AZ575" s="1">
        <v>223.6</v>
      </c>
      <c r="BA575" s="1">
        <v>224.5</v>
      </c>
      <c r="CC575" s="86">
        <v>224.5</v>
      </c>
      <c r="CD575" s="1">
        <v>223.3</v>
      </c>
      <c r="CE575" s="1">
        <v>719</v>
      </c>
      <c r="CF575" s="1">
        <v>455</v>
      </c>
      <c r="CG575" s="1">
        <v>1.5802197802197802</v>
      </c>
      <c r="CH575">
        <v>120.11199999999999</v>
      </c>
      <c r="CI575">
        <v>19591</v>
      </c>
      <c r="CJ575" s="101">
        <v>1</v>
      </c>
      <c r="CK575" s="101">
        <v>-1</v>
      </c>
      <c r="CL575" s="1" t="s">
        <v>618</v>
      </c>
      <c r="CM575" s="1">
        <v>36.099999999999909</v>
      </c>
      <c r="CN575" s="14" t="s">
        <v>618</v>
      </c>
      <c r="CO575" s="14">
        <v>85.100000000000193</v>
      </c>
    </row>
    <row r="576" spans="1:93">
      <c r="A576" s="1">
        <v>2015</v>
      </c>
      <c r="B576" s="1">
        <v>3</v>
      </c>
      <c r="C576" s="24">
        <v>42136</v>
      </c>
      <c r="D576" s="1">
        <v>225</v>
      </c>
      <c r="E576" s="1">
        <v>226.8</v>
      </c>
      <c r="F576" s="1">
        <v>222.2</v>
      </c>
      <c r="G576" s="1">
        <v>224</v>
      </c>
      <c r="H576" s="1">
        <v>60.75</v>
      </c>
      <c r="I576" s="1">
        <v>2</v>
      </c>
      <c r="N576" s="27">
        <v>4.6000000000000227</v>
      </c>
      <c r="O576" s="27">
        <v>228.1</v>
      </c>
      <c r="P576" s="27">
        <v>220.7</v>
      </c>
      <c r="Q576" s="27" t="s">
        <v>618</v>
      </c>
      <c r="R576" s="27" t="s">
        <v>618</v>
      </c>
      <c r="S576" s="27" t="s">
        <v>618</v>
      </c>
      <c r="T576" s="27" t="s">
        <v>618</v>
      </c>
      <c r="U576" s="27" t="s">
        <v>618</v>
      </c>
      <c r="V576" s="158">
        <v>0</v>
      </c>
      <c r="W576" s="27">
        <v>194.9</v>
      </c>
      <c r="X576" s="27">
        <v>194.9</v>
      </c>
      <c r="Y576" s="27">
        <v>0</v>
      </c>
      <c r="Z576" s="29">
        <v>59.55</v>
      </c>
      <c r="AA576" s="139">
        <v>2.8</v>
      </c>
      <c r="AB576" s="151">
        <v>2.3572992086210443E-3</v>
      </c>
      <c r="AC576" s="136">
        <v>0</v>
      </c>
      <c r="AD576" s="136">
        <v>11.2</v>
      </c>
      <c r="AE576" s="136" t="s">
        <v>618</v>
      </c>
      <c r="AF576" s="136" t="s">
        <v>618</v>
      </c>
      <c r="AG576" s="136">
        <v>0</v>
      </c>
      <c r="AH576" s="136">
        <v>90.299999999999784</v>
      </c>
      <c r="AI576" s="136">
        <v>-3.1000000000000512</v>
      </c>
      <c r="AJ576" s="127">
        <v>224.1</v>
      </c>
      <c r="AK576" s="127">
        <v>226.8</v>
      </c>
      <c r="AL576" s="127">
        <v>223.6</v>
      </c>
      <c r="AM576" s="127">
        <v>225.8</v>
      </c>
      <c r="AN576" s="127">
        <v>223.45</v>
      </c>
      <c r="AO576" s="127">
        <v>1</v>
      </c>
      <c r="AP576" s="127" t="s">
        <v>618</v>
      </c>
      <c r="AQ576" s="14">
        <v>116.8</v>
      </c>
      <c r="AR576" s="127" t="s">
        <v>618</v>
      </c>
      <c r="AS576" s="14">
        <v>92.999999999998067</v>
      </c>
      <c r="AT576" s="1">
        <v>223.6</v>
      </c>
      <c r="AU576" s="1">
        <v>223.8</v>
      </c>
      <c r="AV576" s="1">
        <v>222.7</v>
      </c>
      <c r="AW576" s="1">
        <v>223.3</v>
      </c>
      <c r="AX576" s="1">
        <v>223.6</v>
      </c>
      <c r="AY576" s="1">
        <v>223.9</v>
      </c>
      <c r="AZ576" s="1">
        <v>222.7</v>
      </c>
      <c r="BA576" s="1">
        <v>223.7</v>
      </c>
      <c r="CC576" s="86">
        <v>223.6</v>
      </c>
      <c r="CD576" s="1">
        <v>226.3</v>
      </c>
      <c r="CE576" s="1">
        <v>874</v>
      </c>
      <c r="CF576" s="1">
        <v>632</v>
      </c>
      <c r="CG576" s="1">
        <v>1.3829113924050633</v>
      </c>
      <c r="CH576">
        <v>119.861</v>
      </c>
      <c r="CI576">
        <v>19525</v>
      </c>
      <c r="CJ576" s="101">
        <v>1</v>
      </c>
      <c r="CK576" s="101">
        <v>-1</v>
      </c>
      <c r="CL576" s="1" t="s">
        <v>618</v>
      </c>
      <c r="CM576" s="1">
        <v>36.099999999999909</v>
      </c>
      <c r="CN576" s="14" t="s">
        <v>618</v>
      </c>
      <c r="CO576" s="14">
        <v>85.100000000000193</v>
      </c>
    </row>
    <row r="577" spans="1:93">
      <c r="A577" s="1">
        <v>2015</v>
      </c>
      <c r="B577" s="1">
        <v>4</v>
      </c>
      <c r="C577" s="24">
        <v>42137</v>
      </c>
      <c r="D577" s="1">
        <v>224.1</v>
      </c>
      <c r="E577" s="1">
        <v>225.9</v>
      </c>
      <c r="F577" s="1">
        <v>222.8</v>
      </c>
      <c r="G577" s="1">
        <v>223.2</v>
      </c>
      <c r="H577" s="1">
        <v>60.5</v>
      </c>
      <c r="I577" s="1">
        <v>2</v>
      </c>
      <c r="N577" s="27">
        <v>3.0999999999999943</v>
      </c>
      <c r="O577" s="27">
        <v>228.6</v>
      </c>
      <c r="P577" s="27">
        <v>219.4</v>
      </c>
      <c r="Q577" s="27" t="s">
        <v>618</v>
      </c>
      <c r="R577" s="27" t="s">
        <v>618</v>
      </c>
      <c r="S577" s="27" t="s">
        <v>618</v>
      </c>
      <c r="T577" s="27" t="s">
        <v>618</v>
      </c>
      <c r="U577" s="27" t="s">
        <v>618</v>
      </c>
      <c r="V577" s="158">
        <v>0</v>
      </c>
      <c r="W577" s="27">
        <v>194.9</v>
      </c>
      <c r="X577" s="27">
        <v>194.9</v>
      </c>
      <c r="Y577" s="27">
        <v>0</v>
      </c>
      <c r="Z577" s="29">
        <v>61.4</v>
      </c>
      <c r="AA577" s="139">
        <v>1.9</v>
      </c>
      <c r="AB577" s="151">
        <v>2.5316455696202445E-2</v>
      </c>
      <c r="AC577" s="136" t="s">
        <v>253</v>
      </c>
      <c r="AD577" s="136">
        <v>11.2</v>
      </c>
      <c r="AE577" s="136" t="s">
        <v>618</v>
      </c>
      <c r="AF577" s="136" t="s">
        <v>618</v>
      </c>
      <c r="AG577" s="136">
        <v>0</v>
      </c>
      <c r="AH577" s="136">
        <v>90.299999999999784</v>
      </c>
      <c r="AI577" s="136">
        <v>-3.1000000000000512</v>
      </c>
      <c r="AJ577" s="127">
        <v>223.6</v>
      </c>
      <c r="AK577" s="127">
        <v>224.9</v>
      </c>
      <c r="AL577" s="127">
        <v>222.7</v>
      </c>
      <c r="AM577" s="127">
        <v>224.8</v>
      </c>
      <c r="AN577" s="127">
        <v>224</v>
      </c>
      <c r="AO577" s="127">
        <v>0.90000000000000568</v>
      </c>
      <c r="AP577" s="127">
        <v>-3.7000000000000055</v>
      </c>
      <c r="AQ577" s="14">
        <v>113.1</v>
      </c>
      <c r="AR577" s="127" t="s">
        <v>618</v>
      </c>
      <c r="AS577" s="14">
        <v>92.999999999998067</v>
      </c>
      <c r="AT577" s="1">
        <v>223.5</v>
      </c>
      <c r="AU577" s="1">
        <v>223.8</v>
      </c>
      <c r="AV577" s="1">
        <v>222</v>
      </c>
      <c r="AW577" s="1">
        <v>222.8</v>
      </c>
      <c r="AX577" s="1">
        <v>223.5</v>
      </c>
      <c r="AY577" s="1">
        <v>223.8</v>
      </c>
      <c r="AZ577" s="1">
        <v>222</v>
      </c>
      <c r="BA577" s="1">
        <v>223.4</v>
      </c>
      <c r="CC577" s="86">
        <v>223.1</v>
      </c>
      <c r="CD577" s="1">
        <v>224</v>
      </c>
      <c r="CE577" s="1">
        <v>598</v>
      </c>
      <c r="CF577" s="1">
        <v>713</v>
      </c>
      <c r="CG577" s="1">
        <v>0.83870967741935487</v>
      </c>
      <c r="CH577">
        <v>119.184</v>
      </c>
      <c r="CI577">
        <v>19625</v>
      </c>
      <c r="CJ577" s="101">
        <v>1</v>
      </c>
      <c r="CK577" s="101">
        <v>-1</v>
      </c>
      <c r="CL577" s="1" t="s">
        <v>618</v>
      </c>
      <c r="CM577" s="1">
        <v>36.099999999999909</v>
      </c>
      <c r="CN577" s="14" t="s">
        <v>618</v>
      </c>
      <c r="CO577" s="14">
        <v>85.100000000000193</v>
      </c>
    </row>
    <row r="578" spans="1:93">
      <c r="A578" s="1">
        <v>2015</v>
      </c>
      <c r="B578" s="1">
        <v>5</v>
      </c>
      <c r="C578" s="24">
        <v>42138</v>
      </c>
      <c r="D578" s="1">
        <v>221.5</v>
      </c>
      <c r="E578" s="1">
        <v>221.5</v>
      </c>
      <c r="F578" s="1">
        <v>218.2</v>
      </c>
      <c r="G578" s="1">
        <v>218.7</v>
      </c>
      <c r="H578" s="1">
        <v>59.88</v>
      </c>
      <c r="I578" s="1">
        <v>3</v>
      </c>
      <c r="N578" s="27">
        <v>3.3000000000000114</v>
      </c>
      <c r="O578" s="27">
        <v>226.3</v>
      </c>
      <c r="P578" s="27">
        <v>220.1</v>
      </c>
      <c r="Q578" s="27" t="s">
        <v>618</v>
      </c>
      <c r="R578" s="27" t="s">
        <v>618</v>
      </c>
      <c r="S578" s="27" t="s">
        <v>252</v>
      </c>
      <c r="T578" s="27" t="s">
        <v>618</v>
      </c>
      <c r="U578" s="27">
        <v>0.40000000000000568</v>
      </c>
      <c r="V578" s="158">
        <v>0.40000000000000568</v>
      </c>
      <c r="W578" s="27">
        <v>195.3</v>
      </c>
      <c r="X578" s="27">
        <v>195.3</v>
      </c>
      <c r="Y578" s="27">
        <v>0</v>
      </c>
      <c r="Z578" s="29">
        <v>60.18</v>
      </c>
      <c r="AA578" s="139">
        <v>2</v>
      </c>
      <c r="AB578" s="151">
        <v>4.1152263374485409E-3</v>
      </c>
      <c r="AC578" s="136" t="s">
        <v>255</v>
      </c>
      <c r="AD578" s="136">
        <v>11.1</v>
      </c>
      <c r="AE578" s="136" t="s">
        <v>618</v>
      </c>
      <c r="AF578" s="136" t="s">
        <v>618</v>
      </c>
      <c r="AG578" s="136">
        <v>0</v>
      </c>
      <c r="AH578" s="136">
        <v>90.299999999999784</v>
      </c>
      <c r="AI578" s="136">
        <v>-3.1000000000000512</v>
      </c>
      <c r="AJ578" s="127">
        <v>223.5</v>
      </c>
      <c r="AK578" s="127">
        <v>223.8</v>
      </c>
      <c r="AL578" s="127">
        <v>218.5</v>
      </c>
      <c r="AM578" s="127">
        <v>218.7</v>
      </c>
      <c r="AN578" s="127">
        <v>223.75</v>
      </c>
      <c r="AO578" s="127">
        <v>2.8000000000000114</v>
      </c>
      <c r="AP578" s="127" t="s">
        <v>618</v>
      </c>
      <c r="AQ578" s="14">
        <v>113.1</v>
      </c>
      <c r="AR578" s="127" t="s">
        <v>618</v>
      </c>
      <c r="AS578" s="14">
        <v>92.999999999998067</v>
      </c>
      <c r="AT578" s="1">
        <v>219</v>
      </c>
      <c r="AU578" s="1">
        <v>219.1</v>
      </c>
      <c r="AV578" s="1">
        <v>218.4</v>
      </c>
      <c r="AW578" s="1">
        <v>218.7</v>
      </c>
      <c r="AX578" s="1">
        <v>219</v>
      </c>
      <c r="AY578" s="1">
        <v>220.1</v>
      </c>
      <c r="AZ578" s="1">
        <v>218.4</v>
      </c>
      <c r="BA578" s="1">
        <v>220</v>
      </c>
      <c r="CC578" s="86">
        <v>218.4</v>
      </c>
      <c r="CD578" s="1">
        <v>219.8</v>
      </c>
      <c r="CE578" s="1">
        <v>786</v>
      </c>
      <c r="CF578" s="1">
        <v>677</v>
      </c>
      <c r="CG578" s="1">
        <v>1.1610044313146233</v>
      </c>
      <c r="CH578">
        <v>119.187</v>
      </c>
      <c r="CI578">
        <v>19676</v>
      </c>
      <c r="CJ578" s="101">
        <v>1</v>
      </c>
      <c r="CK578" s="101">
        <v>1</v>
      </c>
      <c r="CL578" s="1" t="s">
        <v>618</v>
      </c>
      <c r="CM578" s="1">
        <v>36.099999999999909</v>
      </c>
      <c r="CN578" s="14" t="s">
        <v>618</v>
      </c>
      <c r="CO578" s="14">
        <v>85.100000000000193</v>
      </c>
    </row>
    <row r="579" spans="1:93">
      <c r="A579" s="1">
        <v>2015</v>
      </c>
      <c r="B579" s="1">
        <v>6</v>
      </c>
      <c r="C579" s="24">
        <v>42139</v>
      </c>
      <c r="D579" s="1">
        <v>219.7</v>
      </c>
      <c r="E579" s="1">
        <v>220.7</v>
      </c>
      <c r="F579" s="1">
        <v>219.2</v>
      </c>
      <c r="G579" s="1">
        <v>220.3</v>
      </c>
      <c r="H579" s="1">
        <v>60.54</v>
      </c>
      <c r="I579" s="1">
        <v>3</v>
      </c>
      <c r="N579" s="27">
        <v>1.5</v>
      </c>
      <c r="O579" s="27">
        <v>222</v>
      </c>
      <c r="P579" s="27">
        <v>215.4</v>
      </c>
      <c r="Q579" s="27" t="s">
        <v>618</v>
      </c>
      <c r="R579" s="27" t="s">
        <v>618</v>
      </c>
      <c r="S579" s="27" t="s">
        <v>618</v>
      </c>
      <c r="T579" s="27" t="s">
        <v>618</v>
      </c>
      <c r="U579" s="27" t="s">
        <v>618</v>
      </c>
      <c r="V579" s="158">
        <v>0</v>
      </c>
      <c r="W579" s="27">
        <v>195.3</v>
      </c>
      <c r="X579" s="27">
        <v>195.3</v>
      </c>
      <c r="Y579" s="27">
        <v>0</v>
      </c>
      <c r="Z579" s="29">
        <v>59.52</v>
      </c>
      <c r="AA579" s="139">
        <v>0.9</v>
      </c>
      <c r="AB579" s="151">
        <v>1.0247933884297455E-2</v>
      </c>
      <c r="AC579" s="136" t="s">
        <v>255</v>
      </c>
      <c r="AD579" s="136">
        <v>10.9</v>
      </c>
      <c r="AE579" s="136" t="s">
        <v>618</v>
      </c>
      <c r="AF579" s="136" t="s">
        <v>618</v>
      </c>
      <c r="AG579" s="136">
        <v>0</v>
      </c>
      <c r="AH579" s="136">
        <v>90.299999999999784</v>
      </c>
      <c r="AI579" s="136">
        <v>-3.1000000000000512</v>
      </c>
      <c r="AJ579" s="127">
        <v>219</v>
      </c>
      <c r="AK579" s="127">
        <v>220.5</v>
      </c>
      <c r="AL579" s="127">
        <v>218.4</v>
      </c>
      <c r="AM579" s="127">
        <v>220</v>
      </c>
      <c r="AN579" s="127">
        <v>222.32499999999999</v>
      </c>
      <c r="AO579" s="127">
        <v>0.60000000000002274</v>
      </c>
      <c r="AP579" s="127" t="s">
        <v>618</v>
      </c>
      <c r="AQ579" s="14">
        <v>113.1</v>
      </c>
      <c r="AR579" s="127" t="s">
        <v>618</v>
      </c>
      <c r="AS579" s="14">
        <v>92.999999999998067</v>
      </c>
      <c r="AT579" s="1">
        <v>220.3</v>
      </c>
      <c r="AU579" s="1">
        <v>220.4</v>
      </c>
      <c r="AV579" s="1">
        <v>218.8</v>
      </c>
      <c r="AW579" s="1">
        <v>219.5</v>
      </c>
      <c r="AX579" s="1">
        <v>220.3</v>
      </c>
      <c r="AY579" s="1">
        <v>220.4</v>
      </c>
      <c r="AZ579" s="1">
        <v>218.8</v>
      </c>
      <c r="BA579" s="1">
        <v>220</v>
      </c>
      <c r="CC579" s="86">
        <v>220.1</v>
      </c>
      <c r="CD579" s="1">
        <v>219.4</v>
      </c>
      <c r="CE579" s="1">
        <v>740</v>
      </c>
      <c r="CF579" s="1">
        <v>878</v>
      </c>
      <c r="CG579" s="1">
        <v>0.84282460136674264</v>
      </c>
      <c r="CH579">
        <v>119.367</v>
      </c>
      <c r="CI579">
        <v>19787</v>
      </c>
      <c r="CJ579" s="101">
        <v>1</v>
      </c>
      <c r="CK579" s="101">
        <v>1</v>
      </c>
      <c r="CL579" s="1">
        <v>-1.2000000000000171</v>
      </c>
      <c r="CM579" s="1">
        <v>34.899999999999892</v>
      </c>
      <c r="CN579" s="14">
        <v>-0.60000000000002274</v>
      </c>
      <c r="CO579" s="14">
        <v>84.500000000000171</v>
      </c>
    </row>
    <row r="580" spans="1:93">
      <c r="A580" s="1">
        <v>2015</v>
      </c>
      <c r="B580" s="1">
        <v>2</v>
      </c>
      <c r="C580" s="24">
        <v>42142</v>
      </c>
      <c r="D580" s="1">
        <v>219.1</v>
      </c>
      <c r="E580" s="1">
        <v>224.4</v>
      </c>
      <c r="F580" s="1">
        <v>219.1</v>
      </c>
      <c r="G580" s="1">
        <v>224</v>
      </c>
      <c r="H580" s="1">
        <v>60.36</v>
      </c>
      <c r="I580" s="1">
        <v>4</v>
      </c>
      <c r="N580" s="27">
        <v>5.3000000000000114</v>
      </c>
      <c r="O580" s="27">
        <v>221.8</v>
      </c>
      <c r="P580" s="27">
        <v>218.8</v>
      </c>
      <c r="Q580" s="27" t="s">
        <v>618</v>
      </c>
      <c r="R580" s="27" t="s">
        <v>254</v>
      </c>
      <c r="S580" s="27" t="s">
        <v>618</v>
      </c>
      <c r="T580" s="27">
        <v>1.6999999999999886</v>
      </c>
      <c r="U580" s="27" t="s">
        <v>618</v>
      </c>
      <c r="V580" s="158">
        <v>1.6999999999999886</v>
      </c>
      <c r="W580" s="27">
        <v>197</v>
      </c>
      <c r="X580" s="27">
        <v>197</v>
      </c>
      <c r="Y580" s="27">
        <v>0</v>
      </c>
      <c r="Z580" s="29">
        <v>61.19</v>
      </c>
      <c r="AA580" s="139">
        <v>3.2</v>
      </c>
      <c r="AB580" s="151">
        <v>1.1022044088176308E-2</v>
      </c>
      <c r="AC580" s="136" t="s">
        <v>253</v>
      </c>
      <c r="AD580" s="136">
        <v>11</v>
      </c>
      <c r="AE580" s="136" t="s">
        <v>618</v>
      </c>
      <c r="AF580" s="136" t="s">
        <v>618</v>
      </c>
      <c r="AG580" s="136">
        <v>0</v>
      </c>
      <c r="AH580" s="136">
        <v>90.299999999999784</v>
      </c>
      <c r="AI580" s="136">
        <v>-3.1000000000000512</v>
      </c>
      <c r="AJ580" s="127">
        <v>220.3</v>
      </c>
      <c r="AK580" s="127">
        <v>221</v>
      </c>
      <c r="AL580" s="127">
        <v>218.8</v>
      </c>
      <c r="AM580" s="127">
        <v>220.6</v>
      </c>
      <c r="AN580" s="127">
        <v>221.02500000000001</v>
      </c>
      <c r="AO580" s="127">
        <v>4.9000000000000057</v>
      </c>
      <c r="AP580" s="127">
        <v>2.2000000000000002</v>
      </c>
      <c r="AQ580" s="14">
        <v>115.3</v>
      </c>
      <c r="AR580" s="127" t="s">
        <v>618</v>
      </c>
      <c r="AS580" s="14">
        <v>92.999999999998067</v>
      </c>
      <c r="AT580" s="1">
        <v>223.1</v>
      </c>
      <c r="AU580" s="1">
        <v>223.7</v>
      </c>
      <c r="AV580" s="1">
        <v>222.6</v>
      </c>
      <c r="AW580" s="1">
        <v>223</v>
      </c>
      <c r="AX580" s="1">
        <v>223.1</v>
      </c>
      <c r="AY580" s="1">
        <v>224.5</v>
      </c>
      <c r="AZ580" s="1">
        <v>222.6</v>
      </c>
      <c r="BA580" s="1">
        <v>223.8</v>
      </c>
      <c r="CC580" s="86">
        <v>223.4</v>
      </c>
      <c r="CD580" s="1">
        <v>219.3</v>
      </c>
      <c r="CE580" s="1">
        <v>605</v>
      </c>
      <c r="CF580" s="1">
        <v>660</v>
      </c>
      <c r="CG580" s="1">
        <v>0.91666666666666663</v>
      </c>
      <c r="CH580">
        <v>119.98099999999999</v>
      </c>
      <c r="CI580">
        <v>19995</v>
      </c>
      <c r="CJ580" s="101">
        <v>1</v>
      </c>
      <c r="CK580" s="101">
        <v>1</v>
      </c>
      <c r="CL580" s="1">
        <v>0.40000000000000568</v>
      </c>
      <c r="CM580" s="1">
        <v>35.299999999999898</v>
      </c>
      <c r="CN580" s="14">
        <v>-4</v>
      </c>
      <c r="CO580" s="14">
        <v>80.500000000000171</v>
      </c>
    </row>
    <row r="581" spans="1:93">
      <c r="A581" s="1">
        <v>2015</v>
      </c>
      <c r="B581" s="1">
        <v>3</v>
      </c>
      <c r="C581" s="24">
        <v>42143</v>
      </c>
      <c r="D581" s="1">
        <v>223.5</v>
      </c>
      <c r="E581" s="1">
        <v>224.5</v>
      </c>
      <c r="F581" s="1">
        <v>220.7</v>
      </c>
      <c r="G581" s="1">
        <v>222.4</v>
      </c>
      <c r="H581" s="1">
        <v>57.99</v>
      </c>
      <c r="I581" s="1">
        <v>4</v>
      </c>
      <c r="N581" s="27">
        <v>3.8000000000000114</v>
      </c>
      <c r="O581" s="27">
        <v>229.3</v>
      </c>
      <c r="P581" s="27">
        <v>218.7</v>
      </c>
      <c r="Q581" s="27" t="s">
        <v>618</v>
      </c>
      <c r="R581" s="27" t="s">
        <v>618</v>
      </c>
      <c r="S581" s="27" t="s">
        <v>618</v>
      </c>
      <c r="T581" s="27" t="s">
        <v>618</v>
      </c>
      <c r="U581" s="27" t="s">
        <v>618</v>
      </c>
      <c r="V581" s="158">
        <v>0</v>
      </c>
      <c r="W581" s="27">
        <v>197</v>
      </c>
      <c r="X581" s="27">
        <v>197</v>
      </c>
      <c r="Y581" s="27">
        <v>0</v>
      </c>
      <c r="Z581" s="29">
        <v>59.6</v>
      </c>
      <c r="AA581" s="139">
        <v>2.2999999999999998</v>
      </c>
      <c r="AB581" s="151">
        <v>2.9732408325073845E-3</v>
      </c>
      <c r="AC581" s="136">
        <v>0</v>
      </c>
      <c r="AD581" s="136">
        <v>11.2</v>
      </c>
      <c r="AE581" s="136" t="s">
        <v>618</v>
      </c>
      <c r="AF581" s="136" t="s">
        <v>618</v>
      </c>
      <c r="AG581" s="136">
        <v>0</v>
      </c>
      <c r="AH581" s="136">
        <v>90.299999999999784</v>
      </c>
      <c r="AI581" s="136">
        <v>-3.1000000000000512</v>
      </c>
      <c r="AJ581" s="127">
        <v>223.1</v>
      </c>
      <c r="AK581" s="127">
        <v>224.5</v>
      </c>
      <c r="AL581" s="127">
        <v>222.6</v>
      </c>
      <c r="AM581" s="127">
        <v>223.5</v>
      </c>
      <c r="AN581" s="127">
        <v>220.7</v>
      </c>
      <c r="AO581" s="127">
        <v>1.0999999999999943</v>
      </c>
      <c r="AP581" s="127" t="s">
        <v>618</v>
      </c>
      <c r="AQ581" s="14">
        <v>115.3</v>
      </c>
      <c r="AR581" s="127" t="s">
        <v>618</v>
      </c>
      <c r="AS581" s="14">
        <v>92.999999999998067</v>
      </c>
      <c r="AT581" s="1">
        <v>222.1</v>
      </c>
      <c r="AU581" s="1">
        <v>222.2</v>
      </c>
      <c r="AV581" s="1">
        <v>221.1</v>
      </c>
      <c r="AW581" s="1">
        <v>221.4</v>
      </c>
      <c r="AX581" s="1">
        <v>222.1</v>
      </c>
      <c r="AY581" s="1">
        <v>222.2</v>
      </c>
      <c r="AZ581" s="1">
        <v>220.9</v>
      </c>
      <c r="BA581" s="1">
        <v>221.6</v>
      </c>
      <c r="CC581" s="86">
        <v>221.6</v>
      </c>
      <c r="CD581" s="1">
        <v>223.9</v>
      </c>
      <c r="CE581" s="1">
        <v>644</v>
      </c>
      <c r="CF581" s="1">
        <v>742</v>
      </c>
      <c r="CG581" s="1">
        <v>0.86792452830188682</v>
      </c>
      <c r="CH581">
        <v>120.67700000000001</v>
      </c>
      <c r="CI581">
        <v>20141</v>
      </c>
      <c r="CJ581" s="101">
        <v>1</v>
      </c>
      <c r="CK581" s="101">
        <v>1</v>
      </c>
      <c r="CL581" s="1">
        <v>-4.4000000000000057</v>
      </c>
      <c r="CM581" s="1">
        <v>30.899999999999892</v>
      </c>
      <c r="CN581" s="14">
        <v>1.4000000000000057</v>
      </c>
      <c r="CO581" s="14">
        <v>81.900000000000176</v>
      </c>
    </row>
    <row r="582" spans="1:93">
      <c r="A582" s="1">
        <v>2015</v>
      </c>
      <c r="B582" s="1">
        <v>4</v>
      </c>
      <c r="C582" s="24">
        <v>42144</v>
      </c>
      <c r="D582" s="1">
        <v>217.7</v>
      </c>
      <c r="E582" s="1">
        <v>218</v>
      </c>
      <c r="F582" s="1">
        <v>215.3</v>
      </c>
      <c r="G582" s="1">
        <v>215.6</v>
      </c>
      <c r="H582" s="1">
        <v>58.76</v>
      </c>
      <c r="I582" s="1">
        <v>4</v>
      </c>
      <c r="N582" s="27">
        <v>2.6999999999999886</v>
      </c>
      <c r="O582" s="27">
        <v>226.2</v>
      </c>
      <c r="P582" s="27">
        <v>218.6</v>
      </c>
      <c r="Q582" s="27">
        <v>-1</v>
      </c>
      <c r="R582" s="27" t="s">
        <v>618</v>
      </c>
      <c r="S582" s="27" t="s">
        <v>618</v>
      </c>
      <c r="T582" s="27" t="s">
        <v>618</v>
      </c>
      <c r="U582" s="27" t="s">
        <v>618</v>
      </c>
      <c r="V582" s="158">
        <v>0</v>
      </c>
      <c r="W582" s="27">
        <v>197</v>
      </c>
      <c r="X582" s="27">
        <v>197</v>
      </c>
      <c r="Y582" s="27">
        <v>0</v>
      </c>
      <c r="Z582" s="29">
        <v>58.8</v>
      </c>
      <c r="AA582" s="139">
        <v>1.6</v>
      </c>
      <c r="AB582" s="151">
        <v>3.9264413518886654E-2</v>
      </c>
      <c r="AC582" s="136" t="s">
        <v>255</v>
      </c>
      <c r="AD582" s="136">
        <v>11.1</v>
      </c>
      <c r="AE582" s="136" t="s">
        <v>618</v>
      </c>
      <c r="AF582" s="136" t="s">
        <v>618</v>
      </c>
      <c r="AG582" s="136">
        <v>0</v>
      </c>
      <c r="AH582" s="136">
        <v>90.299999999999784</v>
      </c>
      <c r="AI582" s="136">
        <v>-3.1000000000000512</v>
      </c>
      <c r="AJ582" s="127">
        <v>222.1</v>
      </c>
      <c r="AK582" s="127">
        <v>222.2</v>
      </c>
      <c r="AL582" s="127">
        <v>216</v>
      </c>
      <c r="AM582" s="127">
        <v>217.6</v>
      </c>
      <c r="AN582" s="127">
        <v>220.42500000000001</v>
      </c>
      <c r="AO582" s="127">
        <v>2.0999999999999943</v>
      </c>
      <c r="AP582" s="127" t="s">
        <v>618</v>
      </c>
      <c r="AQ582" s="14">
        <v>115.3</v>
      </c>
      <c r="AR582" s="127">
        <v>-1.7000000000000171</v>
      </c>
      <c r="AS582" s="14">
        <v>91.29999999999805</v>
      </c>
      <c r="AT582" s="1">
        <v>216.1</v>
      </c>
      <c r="AU582" s="1">
        <v>216.9</v>
      </c>
      <c r="AV582" s="1">
        <v>215.6</v>
      </c>
      <c r="AW582" s="1">
        <v>216.1</v>
      </c>
      <c r="AX582" s="1">
        <v>216.1</v>
      </c>
      <c r="AY582" s="1">
        <v>216.9</v>
      </c>
      <c r="AZ582" s="1">
        <v>215.6</v>
      </c>
      <c r="BA582" s="1">
        <v>216.9</v>
      </c>
      <c r="CC582" s="86">
        <v>216.3</v>
      </c>
      <c r="CD582" s="1">
        <v>217</v>
      </c>
      <c r="CE582" s="1">
        <v>826</v>
      </c>
      <c r="CF582" s="1">
        <v>831</v>
      </c>
      <c r="CG582" s="1">
        <v>0.99398315282791816</v>
      </c>
      <c r="CH582">
        <v>121.3</v>
      </c>
      <c r="CI582">
        <v>20272</v>
      </c>
      <c r="CJ582" s="101">
        <v>1</v>
      </c>
      <c r="CK582" s="101">
        <v>1</v>
      </c>
      <c r="CL582" s="1">
        <v>1.3000000000000114</v>
      </c>
      <c r="CM582" s="1">
        <v>32.199999999999903</v>
      </c>
      <c r="CN582" s="14">
        <v>1.5999999999999943</v>
      </c>
      <c r="CO582" s="14">
        <v>83.500000000000171</v>
      </c>
    </row>
    <row r="583" spans="1:93">
      <c r="A583" s="1">
        <v>2015</v>
      </c>
      <c r="B583" s="1">
        <v>5</v>
      </c>
      <c r="C583" s="24">
        <v>42145</v>
      </c>
      <c r="D583" s="1">
        <v>217.4</v>
      </c>
      <c r="E583" s="1">
        <v>218.4</v>
      </c>
      <c r="F583" s="1">
        <v>216.7</v>
      </c>
      <c r="G583" s="1">
        <v>217.6</v>
      </c>
      <c r="H583" s="1">
        <v>60.64</v>
      </c>
      <c r="I583" s="1">
        <v>4</v>
      </c>
      <c r="N583" s="27">
        <v>1.7000000000000171</v>
      </c>
      <c r="O583" s="27">
        <v>218.3</v>
      </c>
      <c r="P583" s="27">
        <v>212.9</v>
      </c>
      <c r="Q583" s="27" t="s">
        <v>618</v>
      </c>
      <c r="R583" s="27" t="s">
        <v>618</v>
      </c>
      <c r="S583" s="27" t="s">
        <v>618</v>
      </c>
      <c r="T583" s="27" t="s">
        <v>618</v>
      </c>
      <c r="U583" s="27" t="s">
        <v>618</v>
      </c>
      <c r="V583" s="158">
        <v>0</v>
      </c>
      <c r="W583" s="27">
        <v>197</v>
      </c>
      <c r="X583" s="27">
        <v>197</v>
      </c>
      <c r="Y583" s="27">
        <v>0</v>
      </c>
      <c r="Z583" s="29">
        <v>59.18</v>
      </c>
      <c r="AA583" s="139">
        <v>1</v>
      </c>
      <c r="AB583" s="151">
        <v>1.3278151405414551E-2</v>
      </c>
      <c r="AC583" s="136" t="s">
        <v>253</v>
      </c>
      <c r="AD583" s="136">
        <v>10.7</v>
      </c>
      <c r="AE583" s="136" t="s">
        <v>618</v>
      </c>
      <c r="AF583" s="136" t="s">
        <v>618</v>
      </c>
      <c r="AG583" s="136">
        <v>0</v>
      </c>
      <c r="AH583" s="136">
        <v>90.299999999999784</v>
      </c>
      <c r="AI583" s="136">
        <v>-3.1000000000000512</v>
      </c>
      <c r="AJ583" s="127">
        <v>216.1</v>
      </c>
      <c r="AK583" s="127">
        <v>217.9</v>
      </c>
      <c r="AL583" s="127">
        <v>215.6</v>
      </c>
      <c r="AM583" s="127">
        <v>217.7</v>
      </c>
      <c r="AN583" s="127">
        <v>219.85</v>
      </c>
      <c r="AO583" s="127">
        <v>0.19999999999998863</v>
      </c>
      <c r="AP583" s="127">
        <v>0.39999999999998864</v>
      </c>
      <c r="AQ583" s="14">
        <v>115.7</v>
      </c>
      <c r="AR583" s="127" t="s">
        <v>618</v>
      </c>
      <c r="AS583" s="14">
        <v>91.29999999999805</v>
      </c>
      <c r="AT583" s="1">
        <v>217.3</v>
      </c>
      <c r="AU583" s="1">
        <v>217.6</v>
      </c>
      <c r="AV583" s="1">
        <v>217.2</v>
      </c>
      <c r="AW583" s="1">
        <v>217.2</v>
      </c>
      <c r="AX583" s="1">
        <v>217.3</v>
      </c>
      <c r="AY583" s="1">
        <v>218</v>
      </c>
      <c r="AZ583" s="1">
        <v>217.2</v>
      </c>
      <c r="BA583" s="1">
        <v>218</v>
      </c>
      <c r="CC583" s="86">
        <v>217.3</v>
      </c>
      <c r="CD583" s="1">
        <v>217.6</v>
      </c>
      <c r="CE583" s="1">
        <v>803</v>
      </c>
      <c r="CF583" s="1">
        <v>590</v>
      </c>
      <c r="CG583" s="1">
        <v>1.3610169491525423</v>
      </c>
      <c r="CH583">
        <v>121.065</v>
      </c>
      <c r="CI583">
        <v>20246</v>
      </c>
      <c r="CJ583" s="101">
        <v>1</v>
      </c>
      <c r="CK583" s="101">
        <v>1</v>
      </c>
      <c r="CL583" s="1">
        <v>1.2999999999999829</v>
      </c>
      <c r="CM583" s="1">
        <v>33.499999999999886</v>
      </c>
      <c r="CN583" s="14">
        <v>9.9999999999994316E-2</v>
      </c>
      <c r="CO583" s="14">
        <v>83.600000000000165</v>
      </c>
    </row>
    <row r="584" spans="1:93">
      <c r="A584" s="1">
        <v>2015</v>
      </c>
      <c r="B584" s="1">
        <v>6</v>
      </c>
      <c r="C584" s="24">
        <v>42146</v>
      </c>
      <c r="D584" s="1">
        <v>218.6</v>
      </c>
      <c r="E584" s="1">
        <v>221.3</v>
      </c>
      <c r="F584" s="1">
        <v>218.3</v>
      </c>
      <c r="G584" s="1">
        <v>219.1</v>
      </c>
      <c r="H584" s="1">
        <v>59.72</v>
      </c>
      <c r="I584" s="1">
        <v>4</v>
      </c>
      <c r="N584" s="27">
        <v>3</v>
      </c>
      <c r="O584" s="27">
        <v>219.3</v>
      </c>
      <c r="P584" s="27">
        <v>215.9</v>
      </c>
      <c r="Q584" s="27" t="s">
        <v>618</v>
      </c>
      <c r="R584" s="27" t="s">
        <v>618</v>
      </c>
      <c r="S584" s="27" t="s">
        <v>618</v>
      </c>
      <c r="T584" s="27" t="s">
        <v>618</v>
      </c>
      <c r="U584" s="27" t="s">
        <v>618</v>
      </c>
      <c r="V584" s="158">
        <v>0</v>
      </c>
      <c r="W584" s="27">
        <v>197</v>
      </c>
      <c r="X584" s="27">
        <v>197</v>
      </c>
      <c r="Y584" s="27">
        <v>0</v>
      </c>
      <c r="Z584" s="29">
        <v>60.53</v>
      </c>
      <c r="AA584" s="139">
        <v>1.8</v>
      </c>
      <c r="AB584" s="151">
        <v>3.1994554118447871E-2</v>
      </c>
      <c r="AC584" s="136" t="s">
        <v>253</v>
      </c>
      <c r="AD584" s="136">
        <v>10.8</v>
      </c>
      <c r="AE584" s="136" t="s">
        <v>618</v>
      </c>
      <c r="AF584" s="136" t="s">
        <v>618</v>
      </c>
      <c r="AG584" s="136">
        <v>0</v>
      </c>
      <c r="AH584" s="136">
        <v>90.299999999999784</v>
      </c>
      <c r="AI584" s="136">
        <v>-3.1000000000000512</v>
      </c>
      <c r="AJ584" s="127">
        <v>217.3</v>
      </c>
      <c r="AK584" s="127">
        <v>221.3</v>
      </c>
      <c r="AL584" s="127">
        <v>217.2</v>
      </c>
      <c r="AM584" s="127">
        <v>220.7</v>
      </c>
      <c r="AN584" s="127">
        <v>219.875</v>
      </c>
      <c r="AO584" s="127">
        <v>0.5</v>
      </c>
      <c r="AP584" s="127" t="s">
        <v>618</v>
      </c>
      <c r="AQ584" s="14">
        <v>115.7</v>
      </c>
      <c r="AR584" s="127" t="s">
        <v>618</v>
      </c>
      <c r="AS584" s="14">
        <v>91.29999999999805</v>
      </c>
      <c r="AT584" s="1">
        <v>219.2</v>
      </c>
      <c r="AU584" s="1">
        <v>220.7</v>
      </c>
      <c r="AV584" s="1">
        <v>219</v>
      </c>
      <c r="AW584" s="1">
        <v>220.2</v>
      </c>
      <c r="AX584" s="1">
        <v>219.2</v>
      </c>
      <c r="AY584" s="1">
        <v>220.7</v>
      </c>
      <c r="AZ584" s="1">
        <v>219</v>
      </c>
      <c r="BA584" s="1">
        <v>220</v>
      </c>
      <c r="CC584" s="86">
        <v>219</v>
      </c>
      <c r="CD584" s="1">
        <v>219.7</v>
      </c>
      <c r="CE584" s="1">
        <v>739</v>
      </c>
      <c r="CF584" s="1">
        <v>515</v>
      </c>
      <c r="CG584" s="1">
        <v>1.4349514563106796</v>
      </c>
      <c r="CH584">
        <v>121.563</v>
      </c>
      <c r="CI584">
        <v>20363</v>
      </c>
      <c r="CJ584" s="101">
        <v>1</v>
      </c>
      <c r="CK584" s="101">
        <v>1</v>
      </c>
      <c r="CL584" s="1">
        <v>0.40000000000000568</v>
      </c>
      <c r="CM584" s="1">
        <v>33.899999999999892</v>
      </c>
      <c r="CN584" s="14" t="s">
        <v>618</v>
      </c>
      <c r="CO584" s="14">
        <v>83.600000000000165</v>
      </c>
    </row>
    <row r="585" spans="1:93">
      <c r="A585" s="1">
        <v>2015</v>
      </c>
      <c r="B585" s="1">
        <v>2</v>
      </c>
      <c r="C585" s="24">
        <v>42149</v>
      </c>
      <c r="D585" s="1">
        <v>219.6</v>
      </c>
      <c r="E585" s="1">
        <v>219.6</v>
      </c>
      <c r="F585" s="1">
        <v>216.5</v>
      </c>
      <c r="G585" s="1">
        <v>217.5</v>
      </c>
      <c r="H585" s="1">
        <v>59.82</v>
      </c>
      <c r="I585" s="1">
        <v>4</v>
      </c>
      <c r="N585" s="27">
        <v>3.0999999999999943</v>
      </c>
      <c r="O585" s="27">
        <v>222.1</v>
      </c>
      <c r="P585" s="27">
        <v>216.1</v>
      </c>
      <c r="Q585" s="27" t="s">
        <v>618</v>
      </c>
      <c r="R585" s="27" t="s">
        <v>618</v>
      </c>
      <c r="S585" s="27" t="s">
        <v>618</v>
      </c>
      <c r="T585" s="27" t="s">
        <v>618</v>
      </c>
      <c r="U585" s="27" t="s">
        <v>618</v>
      </c>
      <c r="V585" s="158">
        <v>0</v>
      </c>
      <c r="W585" s="27">
        <v>197</v>
      </c>
      <c r="X585" s="27">
        <v>197</v>
      </c>
      <c r="Y585" s="27">
        <v>0</v>
      </c>
      <c r="Z585" s="29">
        <v>59.25</v>
      </c>
      <c r="AA585" s="139">
        <v>1.9</v>
      </c>
      <c r="AB585" s="151">
        <v>1.5171503957783661E-2</v>
      </c>
      <c r="AC585" s="136" t="s">
        <v>255</v>
      </c>
      <c r="AD585" s="136">
        <v>10.9</v>
      </c>
      <c r="AE585" s="136" t="s">
        <v>618</v>
      </c>
      <c r="AF585" s="136" t="s">
        <v>618</v>
      </c>
      <c r="AG585" s="136">
        <v>0</v>
      </c>
      <c r="AH585" s="136">
        <v>90.299999999999784</v>
      </c>
      <c r="AI585" s="136">
        <v>-3.1000000000000512</v>
      </c>
      <c r="AJ585" s="127">
        <v>219.2</v>
      </c>
      <c r="AK585" s="127">
        <v>220.7</v>
      </c>
      <c r="AL585" s="127">
        <v>218.2</v>
      </c>
      <c r="AM585" s="127">
        <v>218.5</v>
      </c>
      <c r="AN585" s="127">
        <v>218.625</v>
      </c>
      <c r="AO585" s="127">
        <v>2.0999999999999943</v>
      </c>
      <c r="AP585" s="127" t="s">
        <v>618</v>
      </c>
      <c r="AQ585" s="14">
        <v>115.7</v>
      </c>
      <c r="AR585" s="127">
        <v>-7.1000000000000227</v>
      </c>
      <c r="AS585" s="14">
        <v>84.199999999998028</v>
      </c>
      <c r="AT585" s="1">
        <v>220.5</v>
      </c>
      <c r="AU585" s="1">
        <v>222.3</v>
      </c>
      <c r="AV585" s="1">
        <v>220.5</v>
      </c>
      <c r="AW585" s="1">
        <v>222.1</v>
      </c>
      <c r="AX585" s="1">
        <v>220.5</v>
      </c>
      <c r="AY585" s="1">
        <v>222.5</v>
      </c>
      <c r="AZ585" s="1">
        <v>220.5</v>
      </c>
      <c r="BA585" s="1">
        <v>222.5</v>
      </c>
      <c r="CC585" s="86">
        <v>220.9</v>
      </c>
      <c r="CD585" s="1">
        <v>219.1</v>
      </c>
      <c r="CE585" s="1">
        <v>721</v>
      </c>
      <c r="CF585" s="1">
        <v>623</v>
      </c>
      <c r="CG585" s="1">
        <v>1.1573033707865168</v>
      </c>
      <c r="CH585">
        <v>121.539</v>
      </c>
      <c r="CI585">
        <v>20419</v>
      </c>
      <c r="CJ585" s="101">
        <v>1</v>
      </c>
      <c r="CK585" s="101">
        <v>1</v>
      </c>
      <c r="CL585" s="1">
        <v>4.5</v>
      </c>
      <c r="CM585" s="1">
        <v>38.399999999999892</v>
      </c>
      <c r="CN585" s="14">
        <v>-0.90000000000000568</v>
      </c>
      <c r="CO585" s="14">
        <v>82.700000000000159</v>
      </c>
    </row>
    <row r="586" spans="1:93">
      <c r="A586" s="1">
        <v>2015</v>
      </c>
      <c r="B586" s="1">
        <v>3</v>
      </c>
      <c r="C586" s="24">
        <v>42150</v>
      </c>
      <c r="D586" s="1">
        <v>225</v>
      </c>
      <c r="E586" s="1">
        <v>232</v>
      </c>
      <c r="F586" s="1">
        <v>224.9</v>
      </c>
      <c r="G586" s="1">
        <v>231.2</v>
      </c>
      <c r="H586" s="1">
        <v>58.03</v>
      </c>
      <c r="I586" s="1">
        <v>4</v>
      </c>
      <c r="N586" s="27">
        <v>7.0999999999999943</v>
      </c>
      <c r="O586" s="27">
        <v>220.6</v>
      </c>
      <c r="P586" s="27">
        <v>214.4</v>
      </c>
      <c r="Q586" s="27">
        <v>1</v>
      </c>
      <c r="R586" s="27" t="s">
        <v>618</v>
      </c>
      <c r="S586" s="27" t="s">
        <v>618</v>
      </c>
      <c r="T586" s="27" t="s">
        <v>618</v>
      </c>
      <c r="U586" s="27" t="s">
        <v>618</v>
      </c>
      <c r="V586" s="158">
        <v>0</v>
      </c>
      <c r="W586" s="27">
        <v>197</v>
      </c>
      <c r="X586" s="27">
        <v>197</v>
      </c>
      <c r="Y586" s="27">
        <v>0</v>
      </c>
      <c r="Z586" s="29">
        <v>59.25</v>
      </c>
      <c r="AA586" s="139">
        <v>4.3</v>
      </c>
      <c r="AB586" s="151">
        <v>1.6744809109177083E-3</v>
      </c>
      <c r="AC586" s="136">
        <v>0</v>
      </c>
      <c r="AD586" s="136">
        <v>10.8</v>
      </c>
      <c r="AE586" s="136" t="s">
        <v>618</v>
      </c>
      <c r="AF586" s="136" t="s">
        <v>618</v>
      </c>
      <c r="AG586" s="136">
        <v>0</v>
      </c>
      <c r="AH586" s="136">
        <v>90.299999999999784</v>
      </c>
      <c r="AI586" s="136">
        <v>-3.1000000000000512</v>
      </c>
      <c r="AJ586" s="127">
        <v>220.5</v>
      </c>
      <c r="AK586" s="127">
        <v>226.2</v>
      </c>
      <c r="AL586" s="127">
        <v>220.5</v>
      </c>
      <c r="AM586" s="127">
        <v>226.1</v>
      </c>
      <c r="AN586" s="127">
        <v>220.75</v>
      </c>
      <c r="AO586" s="127">
        <v>6.1999999999999886</v>
      </c>
      <c r="AP586" s="127">
        <v>7.8000000000000229</v>
      </c>
      <c r="AQ586" s="14">
        <v>123.5</v>
      </c>
      <c r="AR586" s="127" t="s">
        <v>618</v>
      </c>
      <c r="AS586" s="14">
        <v>84.199999999998028</v>
      </c>
      <c r="AT586" s="1">
        <v>231.8</v>
      </c>
      <c r="AU586" s="1">
        <v>234.3</v>
      </c>
      <c r="AV586" s="1">
        <v>229.8</v>
      </c>
      <c r="AW586" s="1">
        <v>233.3</v>
      </c>
      <c r="AX586" s="1">
        <v>231.8</v>
      </c>
      <c r="AY586" s="1">
        <v>234.3</v>
      </c>
      <c r="AZ586" s="1">
        <v>229.8</v>
      </c>
      <c r="BA586" s="1">
        <v>232.9</v>
      </c>
      <c r="CC586" s="86">
        <v>230.2</v>
      </c>
      <c r="CD586" s="1">
        <v>225</v>
      </c>
      <c r="CE586" s="1">
        <v>1034</v>
      </c>
      <c r="CF586" s="1">
        <v>694</v>
      </c>
      <c r="CG586" s="1">
        <v>1.4899135446685878</v>
      </c>
      <c r="CH586">
        <v>123.084</v>
      </c>
      <c r="CI586">
        <v>20415</v>
      </c>
      <c r="CJ586" s="101">
        <v>1</v>
      </c>
      <c r="CK586" s="101">
        <v>1</v>
      </c>
      <c r="CL586" s="1">
        <v>2.5</v>
      </c>
      <c r="CM586" s="1">
        <v>40.899999999999892</v>
      </c>
      <c r="CN586" s="14" t="s">
        <v>618</v>
      </c>
      <c r="CO586" s="14">
        <v>82.700000000000159</v>
      </c>
    </row>
    <row r="587" spans="1:93">
      <c r="A587" s="1">
        <v>2015</v>
      </c>
      <c r="B587" s="1">
        <v>4</v>
      </c>
      <c r="C587" s="24">
        <v>42151</v>
      </c>
      <c r="D587" s="1">
        <v>234.3</v>
      </c>
      <c r="E587" s="1">
        <v>235</v>
      </c>
      <c r="F587" s="1">
        <v>230.3</v>
      </c>
      <c r="G587" s="1">
        <v>234</v>
      </c>
      <c r="H587" s="1">
        <v>57.51</v>
      </c>
      <c r="I587" s="1">
        <v>4</v>
      </c>
      <c r="N587" s="27">
        <v>4.6999999999999886</v>
      </c>
      <c r="O587" s="27">
        <v>238.3</v>
      </c>
      <c r="P587" s="27">
        <v>224.1</v>
      </c>
      <c r="Q587" s="27" t="s">
        <v>618</v>
      </c>
      <c r="R587" s="27" t="s">
        <v>618</v>
      </c>
      <c r="S587" s="27" t="s">
        <v>618</v>
      </c>
      <c r="T587" s="27" t="s">
        <v>618</v>
      </c>
      <c r="U587" s="27" t="s">
        <v>618</v>
      </c>
      <c r="V587" s="158">
        <v>0</v>
      </c>
      <c r="W587" s="27">
        <v>197</v>
      </c>
      <c r="X587" s="27">
        <v>197</v>
      </c>
      <c r="Y587" s="27">
        <v>0</v>
      </c>
      <c r="Z587" s="29">
        <v>58.8</v>
      </c>
      <c r="AA587" s="139">
        <v>2.8</v>
      </c>
      <c r="AB587" s="151">
        <v>2.9923102641257082E-2</v>
      </c>
      <c r="AC587" s="136" t="s">
        <v>255</v>
      </c>
      <c r="AD587" s="136">
        <v>11.5</v>
      </c>
      <c r="AE587" s="136" t="s">
        <v>618</v>
      </c>
      <c r="AF587" s="136" t="s">
        <v>618</v>
      </c>
      <c r="AG587" s="136">
        <v>0</v>
      </c>
      <c r="AH587" s="136">
        <v>90.299999999999784</v>
      </c>
      <c r="AI587" s="136">
        <v>-3.1000000000000512</v>
      </c>
      <c r="AJ587" s="127">
        <v>231.8</v>
      </c>
      <c r="AK587" s="127">
        <v>234.8</v>
      </c>
      <c r="AL587" s="127">
        <v>229.8</v>
      </c>
      <c r="AM587" s="127">
        <v>230.9</v>
      </c>
      <c r="AN587" s="127">
        <v>224.05</v>
      </c>
      <c r="AO587" s="127">
        <v>0.30000000000001137</v>
      </c>
      <c r="AP587" s="127" t="s">
        <v>618</v>
      </c>
      <c r="AQ587" s="14">
        <v>123.5</v>
      </c>
      <c r="AR587" s="127" t="s">
        <v>618</v>
      </c>
      <c r="AS587" s="14">
        <v>84.199999999998028</v>
      </c>
      <c r="AT587" s="1">
        <v>235.1</v>
      </c>
      <c r="AU587" s="1">
        <v>236.4</v>
      </c>
      <c r="AV587" s="1">
        <v>235</v>
      </c>
      <c r="AW587" s="1">
        <v>236.4</v>
      </c>
      <c r="AX587" s="1">
        <v>235.1</v>
      </c>
      <c r="AY587" s="1">
        <v>238</v>
      </c>
      <c r="AZ587" s="1">
        <v>235</v>
      </c>
      <c r="BA587" s="1">
        <v>236.9</v>
      </c>
      <c r="CC587" s="86">
        <v>235.3</v>
      </c>
      <c r="CD587" s="1">
        <v>232.4</v>
      </c>
      <c r="CE587" s="1">
        <v>781</v>
      </c>
      <c r="CF587" s="1">
        <v>725</v>
      </c>
      <c r="CG587" s="1">
        <v>1.0772413793103448</v>
      </c>
      <c r="CH587">
        <v>123.708</v>
      </c>
      <c r="CI587">
        <v>20632</v>
      </c>
      <c r="CJ587" s="101">
        <v>1</v>
      </c>
      <c r="CK587" s="101">
        <v>1</v>
      </c>
      <c r="CL587" s="1">
        <v>4.5</v>
      </c>
      <c r="CM587" s="1">
        <v>45.399999999999892</v>
      </c>
      <c r="CN587" s="14">
        <v>-0.79999999999998295</v>
      </c>
      <c r="CO587" s="14">
        <v>81.900000000000176</v>
      </c>
    </row>
    <row r="588" spans="1:93">
      <c r="A588" s="1">
        <v>2015</v>
      </c>
      <c r="B588" s="1">
        <v>5</v>
      </c>
      <c r="C588" s="24">
        <v>42152</v>
      </c>
      <c r="D588" s="1">
        <v>239.6</v>
      </c>
      <c r="E588" s="1">
        <v>242.9</v>
      </c>
      <c r="F588" s="1">
        <v>235</v>
      </c>
      <c r="G588" s="1">
        <v>237.8</v>
      </c>
      <c r="H588" s="1">
        <v>57.97</v>
      </c>
      <c r="I588" s="1">
        <v>4</v>
      </c>
      <c r="N588" s="27">
        <v>7.9000000000000057</v>
      </c>
      <c r="O588" s="27">
        <v>238.7</v>
      </c>
      <c r="P588" s="27">
        <v>229.3</v>
      </c>
      <c r="Q588" s="27" t="s">
        <v>618</v>
      </c>
      <c r="R588" s="27" t="s">
        <v>618</v>
      </c>
      <c r="S588" s="27" t="s">
        <v>618</v>
      </c>
      <c r="T588" s="27" t="s">
        <v>618</v>
      </c>
      <c r="U588" s="27" t="s">
        <v>618</v>
      </c>
      <c r="V588" s="158">
        <v>0</v>
      </c>
      <c r="W588" s="27">
        <v>197</v>
      </c>
      <c r="X588" s="27">
        <v>197</v>
      </c>
      <c r="Y588" s="27">
        <v>0</v>
      </c>
      <c r="Z588" s="29">
        <v>57.83</v>
      </c>
      <c r="AA588" s="139">
        <v>4.7</v>
      </c>
      <c r="AB588" s="151">
        <v>8.9608823022575557E-3</v>
      </c>
      <c r="AC588" s="136" t="s">
        <v>255</v>
      </c>
      <c r="AD588" s="136">
        <v>11.7</v>
      </c>
      <c r="AE588" s="136">
        <v>-6.3000000000000114</v>
      </c>
      <c r="AF588" s="136" t="s">
        <v>618</v>
      </c>
      <c r="AG588" s="136">
        <v>-6.3000000000000114</v>
      </c>
      <c r="AH588" s="136">
        <v>83.999999999999773</v>
      </c>
      <c r="AI588" s="136">
        <v>-9.4000000000000625</v>
      </c>
      <c r="AJ588" s="127">
        <v>235.1</v>
      </c>
      <c r="AK588" s="127">
        <v>241.8</v>
      </c>
      <c r="AL588" s="127">
        <v>235</v>
      </c>
      <c r="AM588" s="127">
        <v>239.7</v>
      </c>
      <c r="AN588" s="127">
        <v>228.8</v>
      </c>
      <c r="AO588" s="127">
        <v>1.7999999999999829</v>
      </c>
      <c r="AP588" s="127">
        <v>-6.0000000000000169</v>
      </c>
      <c r="AQ588" s="14">
        <v>117.5</v>
      </c>
      <c r="AR588" s="127" t="s">
        <v>618</v>
      </c>
      <c r="AS588" s="14">
        <v>84.199999999998028</v>
      </c>
      <c r="AT588" s="1">
        <v>237.2</v>
      </c>
      <c r="AU588" s="1">
        <v>239.6</v>
      </c>
      <c r="AV588" s="1">
        <v>236.6</v>
      </c>
      <c r="AW588" s="1">
        <v>239.6</v>
      </c>
      <c r="AX588" s="1">
        <v>237.2</v>
      </c>
      <c r="AY588" s="1">
        <v>239.9</v>
      </c>
      <c r="AZ588" s="1">
        <v>236.3</v>
      </c>
      <c r="BA588" s="1">
        <v>236.3</v>
      </c>
      <c r="CC588" s="86">
        <v>236.6</v>
      </c>
      <c r="CD588" s="1">
        <v>240.4</v>
      </c>
      <c r="CE588" s="1">
        <v>952</v>
      </c>
      <c r="CF588" s="1">
        <v>682</v>
      </c>
      <c r="CG588" s="1">
        <v>1.3958944281524928</v>
      </c>
      <c r="CH588">
        <v>123.902</v>
      </c>
      <c r="CI588">
        <v>20577</v>
      </c>
      <c r="CJ588" s="101">
        <v>1</v>
      </c>
      <c r="CK588" s="101">
        <v>1</v>
      </c>
      <c r="CL588" s="1">
        <v>-1.0999999999999943</v>
      </c>
      <c r="CM588" s="1">
        <v>44.299999999999898</v>
      </c>
      <c r="CN588" s="14">
        <v>2.4000000000000057</v>
      </c>
      <c r="CO588" s="14">
        <v>84.300000000000182</v>
      </c>
    </row>
    <row r="589" spans="1:93">
      <c r="A589" s="1">
        <v>2015</v>
      </c>
      <c r="B589" s="1">
        <v>6</v>
      </c>
      <c r="C589" s="24">
        <v>42153</v>
      </c>
      <c r="D589" s="1">
        <v>236.1</v>
      </c>
      <c r="E589" s="1">
        <v>241.3</v>
      </c>
      <c r="F589" s="1">
        <v>234.7</v>
      </c>
      <c r="G589" s="1">
        <v>241</v>
      </c>
      <c r="H589" s="1">
        <v>60.3</v>
      </c>
      <c r="I589" s="1">
        <v>4</v>
      </c>
      <c r="N589" s="27">
        <v>6.6000000000000227</v>
      </c>
      <c r="O589" s="27">
        <v>245.7</v>
      </c>
      <c r="P589" s="27">
        <v>229.9</v>
      </c>
      <c r="Q589" s="27" t="s">
        <v>618</v>
      </c>
      <c r="R589" s="27" t="s">
        <v>618</v>
      </c>
      <c r="S589" s="27" t="s">
        <v>618</v>
      </c>
      <c r="T589" s="27" t="s">
        <v>618</v>
      </c>
      <c r="U589" s="27" t="s">
        <v>618</v>
      </c>
      <c r="V589" s="158">
        <v>0</v>
      </c>
      <c r="W589" s="27">
        <v>197</v>
      </c>
      <c r="X589" s="27">
        <v>197</v>
      </c>
      <c r="Y589" s="27">
        <v>0</v>
      </c>
      <c r="Z589" s="29">
        <v>58.33</v>
      </c>
      <c r="AA589" s="139">
        <v>4</v>
      </c>
      <c r="AB589" s="151">
        <v>7.9986089375760905E-3</v>
      </c>
      <c r="AC589" s="136" t="s">
        <v>253</v>
      </c>
      <c r="AD589" s="136">
        <v>11.8</v>
      </c>
      <c r="AE589" s="136" t="s">
        <v>618</v>
      </c>
      <c r="AF589" s="136" t="s">
        <v>618</v>
      </c>
      <c r="AG589" s="136">
        <v>0</v>
      </c>
      <c r="AH589" s="136">
        <v>83.999999999999773</v>
      </c>
      <c r="AI589" s="136">
        <v>-9.4000000000000625</v>
      </c>
      <c r="AJ589" s="127">
        <v>237.2</v>
      </c>
      <c r="AK589" s="127">
        <v>239.9</v>
      </c>
      <c r="AL589" s="127">
        <v>234.7</v>
      </c>
      <c r="AM589" s="127">
        <v>237.2</v>
      </c>
      <c r="AN589" s="127">
        <v>233.47499999999999</v>
      </c>
      <c r="AO589" s="127">
        <v>4.9000000000000057</v>
      </c>
      <c r="AP589" s="127">
        <v>3.7999999999999945</v>
      </c>
      <c r="AQ589" s="14">
        <v>121.3</v>
      </c>
      <c r="AR589" s="127" t="s">
        <v>618</v>
      </c>
      <c r="AS589" s="14">
        <v>84.199999999998028</v>
      </c>
      <c r="AT589" s="1">
        <v>243.3</v>
      </c>
      <c r="AU589" s="1">
        <v>244.6</v>
      </c>
      <c r="AV589" s="1">
        <v>242.9</v>
      </c>
      <c r="AW589" s="1">
        <v>243.6</v>
      </c>
      <c r="AX589" s="1">
        <v>243.3</v>
      </c>
      <c r="AY589" s="1">
        <v>244.6</v>
      </c>
      <c r="AZ589" s="1">
        <v>242</v>
      </c>
      <c r="BA589" s="1">
        <v>242.6</v>
      </c>
      <c r="CC589" s="86">
        <v>242.9</v>
      </c>
      <c r="CD589" s="1">
        <v>236.7</v>
      </c>
      <c r="CE589" s="1">
        <v>817</v>
      </c>
      <c r="CF589" s="1">
        <v>620</v>
      </c>
      <c r="CG589" s="1">
        <v>1.3177419354838709</v>
      </c>
      <c r="CH589">
        <v>124.09</v>
      </c>
      <c r="CI589">
        <v>20454</v>
      </c>
      <c r="CJ589" s="101">
        <v>1</v>
      </c>
      <c r="CK589" s="101">
        <v>1</v>
      </c>
      <c r="CL589" s="1">
        <v>0.69999999999998863</v>
      </c>
      <c r="CM589" s="1">
        <v>44.999999999999886</v>
      </c>
      <c r="CN589" s="14">
        <v>-7.2000000000000171</v>
      </c>
      <c r="CO589" s="14">
        <v>77.100000000000165</v>
      </c>
    </row>
    <row r="590" spans="1:93">
      <c r="A590" s="1">
        <v>2015</v>
      </c>
      <c r="B590" s="1">
        <v>2</v>
      </c>
      <c r="C590" s="24">
        <v>42156</v>
      </c>
      <c r="D590" s="1">
        <v>244</v>
      </c>
      <c r="E590" s="1">
        <v>244.4</v>
      </c>
      <c r="F590" s="1">
        <v>241</v>
      </c>
      <c r="G590" s="1">
        <v>243.8</v>
      </c>
      <c r="H590" s="1">
        <v>60.24</v>
      </c>
      <c r="I590" s="1">
        <v>4</v>
      </c>
      <c r="N590" s="27">
        <v>3.4000000000000057</v>
      </c>
      <c r="O590" s="27">
        <v>247.6</v>
      </c>
      <c r="P590" s="27">
        <v>234.4</v>
      </c>
      <c r="Q590" s="27" t="s">
        <v>618</v>
      </c>
      <c r="R590" s="27" t="s">
        <v>618</v>
      </c>
      <c r="S590" s="27" t="s">
        <v>618</v>
      </c>
      <c r="T590" s="27" t="s">
        <v>618</v>
      </c>
      <c r="U590" s="27" t="s">
        <v>618</v>
      </c>
      <c r="V590" s="158">
        <v>0</v>
      </c>
      <c r="W590" s="27">
        <v>197</v>
      </c>
      <c r="X590" s="27">
        <v>197</v>
      </c>
      <c r="Y590" s="27">
        <v>0</v>
      </c>
      <c r="Z590" s="29">
        <v>59.79</v>
      </c>
      <c r="AA590" s="139">
        <v>2</v>
      </c>
      <c r="AB590" s="151">
        <v>4.019320338105925E-2</v>
      </c>
      <c r="AC590" s="136" t="s">
        <v>253</v>
      </c>
      <c r="AD590" s="136">
        <v>12</v>
      </c>
      <c r="AE590" s="136" t="s">
        <v>618</v>
      </c>
      <c r="AF590" s="136" t="s">
        <v>618</v>
      </c>
      <c r="AG590" s="136">
        <v>0</v>
      </c>
      <c r="AH590" s="136">
        <v>83.999999999999773</v>
      </c>
      <c r="AI590" s="136">
        <v>-9.4000000000000625</v>
      </c>
      <c r="AJ590" s="127">
        <v>243.3</v>
      </c>
      <c r="AK590" s="127">
        <v>244.6</v>
      </c>
      <c r="AL590" s="127">
        <v>241</v>
      </c>
      <c r="AM590" s="127">
        <v>241.2</v>
      </c>
      <c r="AN590" s="127">
        <v>237.25</v>
      </c>
      <c r="AO590" s="127">
        <v>0.19999999999998863</v>
      </c>
      <c r="AP590" s="127" t="s">
        <v>618</v>
      </c>
      <c r="AQ590" s="14">
        <v>121.3</v>
      </c>
      <c r="AR590" s="127" t="s">
        <v>618</v>
      </c>
      <c r="AS590" s="14">
        <v>84.199999999998028</v>
      </c>
      <c r="AT590" s="1">
        <v>242.5</v>
      </c>
      <c r="AU590" s="1">
        <v>243.6</v>
      </c>
      <c r="AV590" s="1">
        <v>242.2</v>
      </c>
      <c r="AW590" s="1">
        <v>243.5</v>
      </c>
      <c r="AX590" s="1">
        <v>242.5</v>
      </c>
      <c r="AY590" s="1">
        <v>243.6</v>
      </c>
      <c r="AZ590" s="1">
        <v>242.2</v>
      </c>
      <c r="BA590" s="1">
        <v>243</v>
      </c>
      <c r="CC590" s="86">
        <v>242.9</v>
      </c>
      <c r="CD590" s="1">
        <v>243.6</v>
      </c>
      <c r="CE590" s="1">
        <v>677</v>
      </c>
      <c r="CF590" s="1">
        <v>569</v>
      </c>
      <c r="CG590" s="1">
        <v>1.1898066783831283</v>
      </c>
      <c r="CH590">
        <v>124.79600000000001</v>
      </c>
      <c r="CI590">
        <v>20575</v>
      </c>
      <c r="CJ590" s="101">
        <v>1</v>
      </c>
      <c r="CK590" s="101">
        <v>1</v>
      </c>
      <c r="CL590" s="1">
        <v>1.9000000000000057</v>
      </c>
      <c r="CM590" s="1">
        <v>46.899999999999892</v>
      </c>
      <c r="CN590" s="14">
        <v>1.5</v>
      </c>
      <c r="CO590" s="14">
        <v>78.600000000000165</v>
      </c>
    </row>
    <row r="591" spans="1:93">
      <c r="A591" s="1">
        <v>2015</v>
      </c>
      <c r="B591" s="1">
        <v>3</v>
      </c>
      <c r="C591" s="24">
        <v>42157</v>
      </c>
      <c r="D591" s="1">
        <v>244.4</v>
      </c>
      <c r="E591" s="1">
        <v>247.9</v>
      </c>
      <c r="F591" s="1">
        <v>239.9</v>
      </c>
      <c r="G591" s="1">
        <v>240.9</v>
      </c>
      <c r="H591" s="1">
        <v>61.26</v>
      </c>
      <c r="I591" s="1">
        <v>0</v>
      </c>
      <c r="N591" s="27">
        <v>8</v>
      </c>
      <c r="O591" s="27">
        <v>247.2</v>
      </c>
      <c r="P591" s="27">
        <v>240.4</v>
      </c>
      <c r="Q591" s="27" t="s">
        <v>618</v>
      </c>
      <c r="R591" s="27" t="s">
        <v>254</v>
      </c>
      <c r="S591" s="27" t="s">
        <v>252</v>
      </c>
      <c r="T591" s="27">
        <v>-2.5000000000000284</v>
      </c>
      <c r="U591" s="27">
        <v>-4.2999999999999829</v>
      </c>
      <c r="V591" s="158">
        <v>-6.8000000000000114</v>
      </c>
      <c r="W591" s="27">
        <v>190.2</v>
      </c>
      <c r="X591" s="27">
        <v>197</v>
      </c>
      <c r="Y591" s="27">
        <v>-6.8000000000000114</v>
      </c>
      <c r="Z591" s="29">
        <v>60.99</v>
      </c>
      <c r="AA591" s="139">
        <v>4.8</v>
      </c>
      <c r="AB591" s="151">
        <v>9.9502487562186381E-4</v>
      </c>
      <c r="AC591" s="136">
        <v>0</v>
      </c>
      <c r="AD591" s="136">
        <v>12.1</v>
      </c>
      <c r="AE591" s="136" t="s">
        <v>618</v>
      </c>
      <c r="AF591" s="136" t="s">
        <v>618</v>
      </c>
      <c r="AG591" s="136">
        <v>0</v>
      </c>
      <c r="AH591" s="136">
        <v>83.999999999999773</v>
      </c>
      <c r="AI591" s="136">
        <v>-9.4000000000000625</v>
      </c>
      <c r="AJ591" s="127">
        <v>242.5</v>
      </c>
      <c r="AK591" s="127">
        <v>247.9</v>
      </c>
      <c r="AL591" s="127">
        <v>242.2</v>
      </c>
      <c r="AM591" s="127">
        <v>247.7</v>
      </c>
      <c r="AN591" s="127">
        <v>241.45</v>
      </c>
      <c r="AO591" s="127">
        <v>3.5</v>
      </c>
      <c r="AP591" s="127" t="s">
        <v>618</v>
      </c>
      <c r="AQ591" s="14">
        <v>121.3</v>
      </c>
      <c r="AR591" s="127" t="s">
        <v>618</v>
      </c>
      <c r="AS591" s="14">
        <v>84.199999999998028</v>
      </c>
      <c r="AT591" s="1">
        <v>240.9</v>
      </c>
      <c r="AU591" s="1">
        <v>242.7</v>
      </c>
      <c r="AV591" s="1">
        <v>240.9</v>
      </c>
      <c r="AW591" s="1">
        <v>242.3</v>
      </c>
      <c r="AX591" s="1">
        <v>240.9</v>
      </c>
      <c r="AY591" s="1">
        <v>243.8</v>
      </c>
      <c r="AZ591" s="1">
        <v>240.9</v>
      </c>
      <c r="BA591" s="1">
        <v>243.7</v>
      </c>
      <c r="CC591" s="86">
        <v>241.4</v>
      </c>
      <c r="CD591" s="1">
        <v>244.2</v>
      </c>
      <c r="CE591" s="1">
        <v>700</v>
      </c>
      <c r="CF591" s="1">
        <v>649</v>
      </c>
      <c r="CG591" s="1">
        <v>1.078582434514638</v>
      </c>
      <c r="CH591">
        <v>124.06399999999999</v>
      </c>
      <c r="CI591">
        <v>20420</v>
      </c>
      <c r="CJ591" s="101">
        <v>1</v>
      </c>
      <c r="CK591" s="101">
        <v>1</v>
      </c>
      <c r="CL591" s="1">
        <v>3.7999999999999829</v>
      </c>
      <c r="CM591" s="1">
        <v>50.699999999999875</v>
      </c>
      <c r="CN591" s="14">
        <v>3.5</v>
      </c>
      <c r="CO591" s="14">
        <v>82.100000000000165</v>
      </c>
    </row>
    <row r="592" spans="1:93">
      <c r="A592" s="1">
        <v>2015</v>
      </c>
      <c r="B592" s="1">
        <v>4</v>
      </c>
      <c r="C592" s="24">
        <v>42158</v>
      </c>
      <c r="D592" s="1">
        <v>244.7</v>
      </c>
      <c r="E592" s="1">
        <v>245</v>
      </c>
      <c r="F592" s="1">
        <v>240.3</v>
      </c>
      <c r="G592" s="1">
        <v>241</v>
      </c>
      <c r="H592" s="1">
        <v>59.64</v>
      </c>
      <c r="I592" s="1">
        <v>0</v>
      </c>
      <c r="N592" s="27">
        <v>4.6999999999999886</v>
      </c>
      <c r="O592" s="27">
        <v>248.9</v>
      </c>
      <c r="P592" s="27">
        <v>232.9</v>
      </c>
      <c r="Q592" s="27" t="s">
        <v>618</v>
      </c>
      <c r="R592" s="27" t="s">
        <v>618</v>
      </c>
      <c r="S592" s="27" t="s">
        <v>618</v>
      </c>
      <c r="T592" s="27" t="s">
        <v>618</v>
      </c>
      <c r="U592" s="27" t="s">
        <v>618</v>
      </c>
      <c r="V592" s="158">
        <v>0</v>
      </c>
      <c r="W592" s="27">
        <v>190.2</v>
      </c>
      <c r="X592" s="27">
        <v>197</v>
      </c>
      <c r="Y592" s="27">
        <v>-6.8000000000000114</v>
      </c>
      <c r="Z592" s="29">
        <v>60.71</v>
      </c>
      <c r="AA592" s="139">
        <v>2.8</v>
      </c>
      <c r="AB592" s="151">
        <v>1.6932270916334646E-2</v>
      </c>
      <c r="AC592" s="136" t="s">
        <v>253</v>
      </c>
      <c r="AD592" s="136">
        <v>12</v>
      </c>
      <c r="AE592" s="136" t="s">
        <v>618</v>
      </c>
      <c r="AF592" s="136" t="s">
        <v>618</v>
      </c>
      <c r="AG592" s="136">
        <v>0</v>
      </c>
      <c r="AH592" s="136">
        <v>83.999999999999773</v>
      </c>
      <c r="AI592" s="136">
        <v>-9.4000000000000625</v>
      </c>
      <c r="AJ592" s="127">
        <v>240.9</v>
      </c>
      <c r="AK592" s="127">
        <v>245</v>
      </c>
      <c r="AL592" s="127">
        <v>240.9</v>
      </c>
      <c r="AM592" s="127">
        <v>243.3</v>
      </c>
      <c r="AN592" s="127">
        <v>242.35</v>
      </c>
      <c r="AO592" s="127">
        <v>3.6999999999999886</v>
      </c>
      <c r="AP592" s="127" t="s">
        <v>618</v>
      </c>
      <c r="AQ592" s="14">
        <v>121.3</v>
      </c>
      <c r="AR592" s="127" t="s">
        <v>618</v>
      </c>
      <c r="AS592" s="14">
        <v>84.199999999998028</v>
      </c>
      <c r="AT592" s="1">
        <v>239.3</v>
      </c>
      <c r="AU592" s="1">
        <v>239.7</v>
      </c>
      <c r="AV592" s="1">
        <v>237.7</v>
      </c>
      <c r="AW592" s="1">
        <v>239.2</v>
      </c>
      <c r="AX592" s="1">
        <v>239.3</v>
      </c>
      <c r="AY592" s="1">
        <v>239.7</v>
      </c>
      <c r="AZ592" s="1">
        <v>237.7</v>
      </c>
      <c r="BA592" s="1">
        <v>238.8</v>
      </c>
      <c r="CC592" s="86">
        <v>239</v>
      </c>
      <c r="CD592" s="1">
        <v>244.3</v>
      </c>
      <c r="CE592" s="1">
        <v>568</v>
      </c>
      <c r="CF592" s="1">
        <v>726</v>
      </c>
      <c r="CG592" s="1">
        <v>0.78236914600550966</v>
      </c>
      <c r="CH592">
        <v>124.27500000000001</v>
      </c>
      <c r="CI592">
        <v>20581</v>
      </c>
      <c r="CJ592" s="101">
        <v>1</v>
      </c>
      <c r="CK592" s="101">
        <v>1</v>
      </c>
      <c r="CL592" s="1">
        <v>-0.30000000000001137</v>
      </c>
      <c r="CM592" s="1">
        <v>50.399999999999864</v>
      </c>
      <c r="CN592" s="14" t="s">
        <v>618</v>
      </c>
      <c r="CO592" s="14">
        <v>82.100000000000165</v>
      </c>
    </row>
    <row r="593" spans="1:93">
      <c r="A593" s="1">
        <v>2015</v>
      </c>
      <c r="B593" s="1">
        <v>5</v>
      </c>
      <c r="C593" s="24">
        <v>42159</v>
      </c>
      <c r="D593" s="1">
        <v>239</v>
      </c>
      <c r="E593" s="1">
        <v>239.2</v>
      </c>
      <c r="F593" s="1">
        <v>236.2</v>
      </c>
      <c r="G593" s="1">
        <v>238.7</v>
      </c>
      <c r="H593" s="1">
        <v>57.98</v>
      </c>
      <c r="I593" s="1">
        <v>0</v>
      </c>
      <c r="N593" s="27">
        <v>3</v>
      </c>
      <c r="O593" s="27">
        <v>245.7</v>
      </c>
      <c r="P593" s="27">
        <v>236.3</v>
      </c>
      <c r="Q593" s="27" t="s">
        <v>618</v>
      </c>
      <c r="R593" s="27" t="s">
        <v>618</v>
      </c>
      <c r="S593" s="27" t="s">
        <v>252</v>
      </c>
      <c r="T593" s="27" t="s">
        <v>618</v>
      </c>
      <c r="U593" s="27">
        <v>-3.7999999999999829</v>
      </c>
      <c r="V593" s="158">
        <v>-3.7999999999999829</v>
      </c>
      <c r="W593" s="27">
        <v>186.4</v>
      </c>
      <c r="X593" s="27">
        <v>197</v>
      </c>
      <c r="Y593" s="27">
        <v>-10.6</v>
      </c>
      <c r="Z593" s="29">
        <v>59.3</v>
      </c>
      <c r="AA593" s="139">
        <v>1.8</v>
      </c>
      <c r="AB593" s="151">
        <v>2.6444662095984284E-2</v>
      </c>
      <c r="AC593" s="136" t="s">
        <v>255</v>
      </c>
      <c r="AD593" s="136">
        <v>12</v>
      </c>
      <c r="AE593" s="136" t="s">
        <v>618</v>
      </c>
      <c r="AF593" s="136" t="s">
        <v>618</v>
      </c>
      <c r="AG593" s="136">
        <v>0</v>
      </c>
      <c r="AH593" s="136">
        <v>83.999999999999773</v>
      </c>
      <c r="AI593" s="136">
        <v>-9.4000000000000625</v>
      </c>
      <c r="AJ593" s="127">
        <v>239.3</v>
      </c>
      <c r="AK593" s="127">
        <v>239.7</v>
      </c>
      <c r="AL593" s="127">
        <v>237.3</v>
      </c>
      <c r="AM593" s="127">
        <v>238.6</v>
      </c>
      <c r="AN593" s="127">
        <v>242.7</v>
      </c>
      <c r="AO593" s="127">
        <v>0.30000000000001137</v>
      </c>
      <c r="AP593" s="127" t="s">
        <v>618</v>
      </c>
      <c r="AQ593" s="14">
        <v>121.3</v>
      </c>
      <c r="AR593" s="127">
        <v>-3.0999999999999943</v>
      </c>
      <c r="AS593" s="14">
        <v>81.099999999998033</v>
      </c>
      <c r="AT593" s="1">
        <v>238.8</v>
      </c>
      <c r="AU593" s="1">
        <v>240.9</v>
      </c>
      <c r="AV593" s="1">
        <v>238.8</v>
      </c>
      <c r="AW593" s="1">
        <v>240.2</v>
      </c>
      <c r="AX593" s="1">
        <v>238.8</v>
      </c>
      <c r="AY593" s="1">
        <v>241.1</v>
      </c>
      <c r="AZ593" s="1">
        <v>238.8</v>
      </c>
      <c r="BA593" s="1">
        <v>240.4</v>
      </c>
      <c r="CC593" s="86">
        <v>238.9</v>
      </c>
      <c r="CD593" s="1">
        <v>238.1</v>
      </c>
      <c r="CE593" s="1">
        <v>722</v>
      </c>
      <c r="CF593" s="1">
        <v>714</v>
      </c>
      <c r="CG593" s="1">
        <v>1.011204481792717</v>
      </c>
      <c r="CH593">
        <v>124.426</v>
      </c>
      <c r="CI593">
        <v>20445</v>
      </c>
      <c r="CJ593" s="101">
        <v>1</v>
      </c>
      <c r="CK593" s="101">
        <v>1</v>
      </c>
      <c r="CL593" s="1">
        <v>1.2999999999999829</v>
      </c>
      <c r="CM593" s="1">
        <v>51.699999999999847</v>
      </c>
      <c r="CN593" s="14">
        <v>0.19999999999998863</v>
      </c>
      <c r="CO593" s="14">
        <v>82.300000000000153</v>
      </c>
    </row>
    <row r="594" spans="1:93">
      <c r="A594" s="1">
        <v>2015</v>
      </c>
      <c r="B594" s="1">
        <v>6</v>
      </c>
      <c r="C594" s="24">
        <v>42160</v>
      </c>
      <c r="D594" s="1">
        <v>240.1</v>
      </c>
      <c r="E594" s="1">
        <v>241</v>
      </c>
      <c r="F594" s="1">
        <v>236.6</v>
      </c>
      <c r="G594" s="1">
        <v>240.5</v>
      </c>
      <c r="H594" s="1">
        <v>59.13</v>
      </c>
      <c r="I594" s="1">
        <v>0</v>
      </c>
      <c r="N594" s="27">
        <v>4.4000000000000057</v>
      </c>
      <c r="O594" s="27">
        <v>241.7</v>
      </c>
      <c r="P594" s="27">
        <v>235.7</v>
      </c>
      <c r="Q594" s="27" t="s">
        <v>618</v>
      </c>
      <c r="R594" s="27" t="s">
        <v>618</v>
      </c>
      <c r="S594" s="27" t="s">
        <v>618</v>
      </c>
      <c r="T594" s="27" t="s">
        <v>618</v>
      </c>
      <c r="U594" s="27" t="s">
        <v>618</v>
      </c>
      <c r="V594" s="158">
        <v>0</v>
      </c>
      <c r="W594" s="27">
        <v>186.4</v>
      </c>
      <c r="X594" s="27">
        <v>197</v>
      </c>
      <c r="Y594" s="27">
        <v>-10.6</v>
      </c>
      <c r="Z594" s="29">
        <v>57.41</v>
      </c>
      <c r="AA594" s="139">
        <v>2.6</v>
      </c>
      <c r="AB594" s="151">
        <v>2.7833668678739154E-2</v>
      </c>
      <c r="AC594" s="136" t="s">
        <v>255</v>
      </c>
      <c r="AD594" s="136">
        <v>11.9</v>
      </c>
      <c r="AE594" s="136" t="s">
        <v>618</v>
      </c>
      <c r="AF594" s="136" t="s">
        <v>618</v>
      </c>
      <c r="AG594" s="136">
        <v>0</v>
      </c>
      <c r="AH594" s="136">
        <v>83.999999999999773</v>
      </c>
      <c r="AI594" s="136">
        <v>-9.4000000000000625</v>
      </c>
      <c r="AJ594" s="127">
        <v>238.8</v>
      </c>
      <c r="AK594" s="127">
        <v>241.1</v>
      </c>
      <c r="AL594" s="127">
        <v>238.1</v>
      </c>
      <c r="AM594" s="127">
        <v>238.5</v>
      </c>
      <c r="AN594" s="127">
        <v>242.02500000000001</v>
      </c>
      <c r="AO594" s="127">
        <v>0.40000000000000568</v>
      </c>
      <c r="AP594" s="127" t="s">
        <v>618</v>
      </c>
      <c r="AQ594" s="14">
        <v>121.3</v>
      </c>
      <c r="AR594" s="127">
        <v>-5.2000000000000171</v>
      </c>
      <c r="AS594" s="14">
        <v>75.899999999998016</v>
      </c>
      <c r="AT594" s="1">
        <v>240.5</v>
      </c>
      <c r="AU594" s="1">
        <v>240.5</v>
      </c>
      <c r="AV594" s="1">
        <v>239.4</v>
      </c>
      <c r="AW594" s="1">
        <v>239.5</v>
      </c>
      <c r="AX594" s="1">
        <v>240.5</v>
      </c>
      <c r="AY594" s="1">
        <v>240.5</v>
      </c>
      <c r="AZ594" s="1">
        <v>239.3</v>
      </c>
      <c r="BA594" s="1">
        <v>240</v>
      </c>
      <c r="CC594" s="86">
        <v>240.3</v>
      </c>
      <c r="CD594" s="1">
        <v>238.5</v>
      </c>
      <c r="CE594" s="1">
        <v>859</v>
      </c>
      <c r="CF594" s="1">
        <v>683</v>
      </c>
      <c r="CG594" s="1">
        <v>1.2576866764275256</v>
      </c>
      <c r="CH594">
        <v>125.589</v>
      </c>
      <c r="CI594">
        <v>20582</v>
      </c>
      <c r="CJ594" s="101">
        <v>1</v>
      </c>
      <c r="CK594" s="101">
        <v>1</v>
      </c>
      <c r="CL594" s="1">
        <v>2.5</v>
      </c>
      <c r="CM594" s="1">
        <v>54.199999999999847</v>
      </c>
      <c r="CN594" s="14">
        <v>-0.40000000000000568</v>
      </c>
      <c r="CO594" s="14">
        <v>81.900000000000148</v>
      </c>
    </row>
    <row r="595" spans="1:93">
      <c r="A595" s="1">
        <v>2015</v>
      </c>
      <c r="B595" s="1">
        <v>2</v>
      </c>
      <c r="C595" s="24">
        <v>42163</v>
      </c>
      <c r="D595" s="1">
        <v>243</v>
      </c>
      <c r="E595" s="1">
        <v>243.4</v>
      </c>
      <c r="F595" s="1">
        <v>237.8</v>
      </c>
      <c r="G595" s="1">
        <v>238</v>
      </c>
      <c r="H595" s="1">
        <v>58.26</v>
      </c>
      <c r="I595" s="1">
        <v>0</v>
      </c>
      <c r="N595" s="27">
        <v>5.5999999999999943</v>
      </c>
      <c r="O595" s="27">
        <v>244.9</v>
      </c>
      <c r="P595" s="27">
        <v>236.1</v>
      </c>
      <c r="Q595" s="27" t="s">
        <v>618</v>
      </c>
      <c r="R595" s="27" t="s">
        <v>618</v>
      </c>
      <c r="S595" s="27" t="s">
        <v>618</v>
      </c>
      <c r="T595" s="27" t="s">
        <v>618</v>
      </c>
      <c r="U595" s="27" t="s">
        <v>618</v>
      </c>
      <c r="V595" s="158">
        <v>0</v>
      </c>
      <c r="W595" s="27">
        <v>186.4</v>
      </c>
      <c r="X595" s="27">
        <v>197</v>
      </c>
      <c r="Y595" s="27">
        <v>-10.6</v>
      </c>
      <c r="Z595" s="29">
        <v>58.91</v>
      </c>
      <c r="AA595" s="139">
        <v>3.4</v>
      </c>
      <c r="AB595" s="151">
        <v>1.9834425664022159E-2</v>
      </c>
      <c r="AC595" s="136" t="s">
        <v>253</v>
      </c>
      <c r="AD595" s="136">
        <v>12</v>
      </c>
      <c r="AE595" s="136" t="s">
        <v>618</v>
      </c>
      <c r="AF595" s="136">
        <v>3.5</v>
      </c>
      <c r="AG595" s="136">
        <v>3.5</v>
      </c>
      <c r="AH595" s="136">
        <v>87.499999999999773</v>
      </c>
      <c r="AI595" s="136">
        <v>-5.9000000000000625</v>
      </c>
      <c r="AJ595" s="127">
        <v>240.5</v>
      </c>
      <c r="AK595" s="127">
        <v>243.4</v>
      </c>
      <c r="AL595" s="127">
        <v>239.3</v>
      </c>
      <c r="AM595" s="127">
        <v>242</v>
      </c>
      <c r="AN595" s="127">
        <v>240.6</v>
      </c>
      <c r="AO595" s="127">
        <v>5</v>
      </c>
      <c r="AP595" s="127" t="s">
        <v>618</v>
      </c>
      <c r="AQ595" s="14">
        <v>121.3</v>
      </c>
      <c r="AR595" s="127" t="s">
        <v>618</v>
      </c>
      <c r="AS595" s="14">
        <v>75.899999999998016</v>
      </c>
      <c r="AT595" s="1">
        <v>237.3</v>
      </c>
      <c r="AU595" s="1">
        <v>237.4</v>
      </c>
      <c r="AV595" s="1">
        <v>235.6</v>
      </c>
      <c r="AW595" s="1">
        <v>236.2</v>
      </c>
      <c r="AX595" s="1">
        <v>237.3</v>
      </c>
      <c r="AY595" s="1">
        <v>237.4</v>
      </c>
      <c r="AZ595" s="1">
        <v>235.6</v>
      </c>
      <c r="BA595" s="1">
        <v>236.2</v>
      </c>
      <c r="CC595" s="86">
        <v>237.3</v>
      </c>
      <c r="CD595" s="1">
        <v>241.9</v>
      </c>
      <c r="CE595" s="1">
        <v>766</v>
      </c>
      <c r="CF595" s="1">
        <v>589</v>
      </c>
      <c r="CG595" s="1">
        <v>1.300509337860781</v>
      </c>
      <c r="CH595">
        <v>124.55800000000001</v>
      </c>
      <c r="CI595">
        <v>20276</v>
      </c>
      <c r="CJ595" s="101">
        <v>1</v>
      </c>
      <c r="CK595" s="101">
        <v>-1</v>
      </c>
      <c r="CL595" s="1">
        <v>-0.40000000000000568</v>
      </c>
      <c r="CM595" s="1">
        <v>53.799999999999841</v>
      </c>
      <c r="CN595" s="14">
        <v>5.6999999999999886</v>
      </c>
      <c r="CO595" s="14">
        <v>87.600000000000136</v>
      </c>
    </row>
    <row r="596" spans="1:93">
      <c r="A596" s="1">
        <v>2015</v>
      </c>
      <c r="B596" s="1">
        <v>3</v>
      </c>
      <c r="C596" s="24">
        <v>42164</v>
      </c>
      <c r="D596" s="1">
        <v>236.9</v>
      </c>
      <c r="E596" s="1">
        <v>238</v>
      </c>
      <c r="F596" s="1">
        <v>235.3</v>
      </c>
      <c r="G596" s="1">
        <v>235.9</v>
      </c>
      <c r="H596" s="1">
        <v>60.14</v>
      </c>
      <c r="I596" s="1">
        <v>0</v>
      </c>
      <c r="N596" s="27">
        <v>2.6999999999999886</v>
      </c>
      <c r="O596" s="27">
        <v>243.6</v>
      </c>
      <c r="P596" s="27">
        <v>232.4</v>
      </c>
      <c r="Q596" s="27" t="s">
        <v>618</v>
      </c>
      <c r="R596" s="27" t="s">
        <v>618</v>
      </c>
      <c r="S596" s="27" t="s">
        <v>618</v>
      </c>
      <c r="T596" s="27" t="s">
        <v>618</v>
      </c>
      <c r="U596" s="27" t="s">
        <v>618</v>
      </c>
      <c r="V596" s="158">
        <v>0</v>
      </c>
      <c r="W596" s="27">
        <v>186.4</v>
      </c>
      <c r="X596" s="27">
        <v>197</v>
      </c>
      <c r="Y596" s="27">
        <v>-10.6</v>
      </c>
      <c r="Z596" s="29">
        <v>58.5</v>
      </c>
      <c r="AA596" s="139">
        <v>1.6</v>
      </c>
      <c r="AB596" s="151">
        <v>1.4713343480466823E-2</v>
      </c>
      <c r="AC596" s="136" t="s">
        <v>255</v>
      </c>
      <c r="AD596" s="136">
        <v>11.9</v>
      </c>
      <c r="AE596" s="136" t="s">
        <v>618</v>
      </c>
      <c r="AF596" s="136" t="s">
        <v>618</v>
      </c>
      <c r="AG596" s="136">
        <v>0</v>
      </c>
      <c r="AH596" s="136">
        <v>87.499999999999773</v>
      </c>
      <c r="AI596" s="136">
        <v>-5.9000000000000625</v>
      </c>
      <c r="AJ596" s="127">
        <v>237.3</v>
      </c>
      <c r="AK596" s="127">
        <v>237.9</v>
      </c>
      <c r="AL596" s="127">
        <v>235.6</v>
      </c>
      <c r="AM596" s="127">
        <v>237.4</v>
      </c>
      <c r="AN596" s="127">
        <v>239.125</v>
      </c>
      <c r="AO596" s="127">
        <v>1</v>
      </c>
      <c r="AP596" s="127" t="s">
        <v>618</v>
      </c>
      <c r="AQ596" s="14">
        <v>121.3</v>
      </c>
      <c r="AR596" s="127" t="s">
        <v>618</v>
      </c>
      <c r="AS596" s="14">
        <v>75.899999999998016</v>
      </c>
      <c r="AT596" s="1">
        <v>235.6</v>
      </c>
      <c r="AU596" s="1">
        <v>236</v>
      </c>
      <c r="AV596" s="1">
        <v>235</v>
      </c>
      <c r="AW596" s="1">
        <v>235.9</v>
      </c>
      <c r="AX596" s="1">
        <v>235.6</v>
      </c>
      <c r="AY596" s="1">
        <v>236</v>
      </c>
      <c r="AZ596" s="1">
        <v>235</v>
      </c>
      <c r="BA596" s="1">
        <v>235.7</v>
      </c>
      <c r="CC596" s="86">
        <v>235.5</v>
      </c>
      <c r="CD596" s="1">
        <v>237.4</v>
      </c>
      <c r="CE596" s="1">
        <v>793</v>
      </c>
      <c r="CF596" s="1">
        <v>620</v>
      </c>
      <c r="CG596" s="1">
        <v>1.2790322580645161</v>
      </c>
      <c r="CH596">
        <v>124.324</v>
      </c>
      <c r="CI596">
        <v>20072</v>
      </c>
      <c r="CJ596" s="101">
        <v>1</v>
      </c>
      <c r="CK596" s="101">
        <v>-1</v>
      </c>
      <c r="CL596" s="1" t="s">
        <v>618</v>
      </c>
      <c r="CM596" s="1">
        <v>53.799999999999841</v>
      </c>
      <c r="CN596" s="14" t="s">
        <v>618</v>
      </c>
      <c r="CO596" s="14">
        <v>87.600000000000136</v>
      </c>
    </row>
    <row r="597" spans="1:93">
      <c r="A597" s="1">
        <v>2015</v>
      </c>
      <c r="B597" s="1">
        <v>4</v>
      </c>
      <c r="C597" s="24">
        <v>42165</v>
      </c>
      <c r="D597" s="1">
        <v>236.9</v>
      </c>
      <c r="E597" s="1">
        <v>238</v>
      </c>
      <c r="F597" s="1">
        <v>234.5</v>
      </c>
      <c r="G597" s="1">
        <v>234.6</v>
      </c>
      <c r="H597" s="1">
        <v>61.43</v>
      </c>
      <c r="I597" s="1">
        <v>0</v>
      </c>
      <c r="N597" s="27">
        <v>3.5</v>
      </c>
      <c r="O597" s="27">
        <v>238.6</v>
      </c>
      <c r="P597" s="27">
        <v>233.2</v>
      </c>
      <c r="Q597" s="27" t="s">
        <v>618</v>
      </c>
      <c r="R597" s="27" t="s">
        <v>618</v>
      </c>
      <c r="S597" s="27" t="s">
        <v>618</v>
      </c>
      <c r="T597" s="27" t="s">
        <v>618</v>
      </c>
      <c r="U597" s="27" t="s">
        <v>618</v>
      </c>
      <c r="V597" s="158">
        <v>0</v>
      </c>
      <c r="W597" s="27">
        <v>186.4</v>
      </c>
      <c r="X597" s="27">
        <v>197</v>
      </c>
      <c r="Y597" s="27">
        <v>-10.6</v>
      </c>
      <c r="Z597" s="29">
        <v>61.31</v>
      </c>
      <c r="AA597" s="139">
        <v>2.1</v>
      </c>
      <c r="AB597" s="151">
        <v>3.2269138345348392E-2</v>
      </c>
      <c r="AC597" s="136" t="s">
        <v>253</v>
      </c>
      <c r="AD597" s="136">
        <v>11.7</v>
      </c>
      <c r="AE597" s="136" t="s">
        <v>618</v>
      </c>
      <c r="AF597" s="136">
        <v>-1.5</v>
      </c>
      <c r="AG597" s="136">
        <v>-1.5</v>
      </c>
      <c r="AH597" s="136">
        <v>85.999999999999773</v>
      </c>
      <c r="AI597" s="136">
        <v>-7.4000000000000625</v>
      </c>
      <c r="AJ597" s="127">
        <v>235.6</v>
      </c>
      <c r="AK597" s="127">
        <v>238</v>
      </c>
      <c r="AL597" s="127">
        <v>235</v>
      </c>
      <c r="AM597" s="127">
        <v>237.7</v>
      </c>
      <c r="AN597" s="127">
        <v>238.9</v>
      </c>
      <c r="AO597" s="127">
        <v>2.3000000000000114</v>
      </c>
      <c r="AP597" s="127" t="s">
        <v>618</v>
      </c>
      <c r="AQ597" s="14">
        <v>121.3</v>
      </c>
      <c r="AR597" s="127">
        <v>-2.1000000000000227</v>
      </c>
      <c r="AS597" s="14">
        <v>73.799999999997993</v>
      </c>
      <c r="AT597" s="1">
        <v>234.8</v>
      </c>
      <c r="AU597" s="1">
        <v>236</v>
      </c>
      <c r="AV597" s="1">
        <v>234.6</v>
      </c>
      <c r="AW597" s="1">
        <v>235.9</v>
      </c>
      <c r="AX597" s="1">
        <v>234.8</v>
      </c>
      <c r="AY597" s="1">
        <v>237</v>
      </c>
      <c r="AZ597" s="1">
        <v>234.6</v>
      </c>
      <c r="BA597" s="1">
        <v>237</v>
      </c>
      <c r="CC597" s="86">
        <v>234.9</v>
      </c>
      <c r="CD597" s="1">
        <v>237.3</v>
      </c>
      <c r="CE597" s="1">
        <v>791</v>
      </c>
      <c r="CF597" s="1">
        <v>578</v>
      </c>
      <c r="CG597" s="1">
        <v>1.3685121107266436</v>
      </c>
      <c r="CH597">
        <v>122.744</v>
      </c>
      <c r="CI597">
        <v>20156</v>
      </c>
      <c r="CJ597" s="101">
        <v>-1</v>
      </c>
      <c r="CK597" s="101">
        <v>-1</v>
      </c>
      <c r="CL597" s="1" t="s">
        <v>618</v>
      </c>
      <c r="CM597" s="1">
        <v>53.799999999999841</v>
      </c>
      <c r="CN597" s="14" t="s">
        <v>618</v>
      </c>
      <c r="CO597" s="14">
        <v>87.600000000000136</v>
      </c>
    </row>
    <row r="598" spans="1:93">
      <c r="A598" s="1">
        <v>2015</v>
      </c>
      <c r="B598" s="1">
        <v>5</v>
      </c>
      <c r="C598" s="24">
        <v>42166</v>
      </c>
      <c r="D598" s="1">
        <v>236.8</v>
      </c>
      <c r="E598" s="1">
        <v>239.4</v>
      </c>
      <c r="F598" s="1">
        <v>236.3</v>
      </c>
      <c r="G598" s="1">
        <v>237.5</v>
      </c>
      <c r="H598" s="1">
        <v>60.77</v>
      </c>
      <c r="I598" s="1">
        <v>0</v>
      </c>
      <c r="N598" s="27">
        <v>3.0999999999999943</v>
      </c>
      <c r="O598" s="27">
        <v>238.1</v>
      </c>
      <c r="P598" s="27">
        <v>231.1</v>
      </c>
      <c r="Q598" s="27" t="s">
        <v>618</v>
      </c>
      <c r="R598" s="27" t="s">
        <v>254</v>
      </c>
      <c r="S598" s="27" t="s">
        <v>618</v>
      </c>
      <c r="T598" s="27">
        <v>-5.4000000000000057</v>
      </c>
      <c r="U598" s="27" t="s">
        <v>618</v>
      </c>
      <c r="V598" s="158">
        <v>-5.4000000000000057</v>
      </c>
      <c r="W598" s="27">
        <v>181</v>
      </c>
      <c r="X598" s="27">
        <v>197</v>
      </c>
      <c r="Y598" s="27">
        <v>-16</v>
      </c>
      <c r="Z598" s="29">
        <v>61.3</v>
      </c>
      <c r="AA598" s="139">
        <v>1.9</v>
      </c>
      <c r="AB598" s="151">
        <v>2.1449950116395167E-2</v>
      </c>
      <c r="AC598" s="136" t="s">
        <v>253</v>
      </c>
      <c r="AD598" s="136">
        <v>11.7</v>
      </c>
      <c r="AE598" s="136" t="s">
        <v>618</v>
      </c>
      <c r="AF598" s="136" t="s">
        <v>618</v>
      </c>
      <c r="AG598" s="136">
        <v>0</v>
      </c>
      <c r="AH598" s="136">
        <v>85.999999999999773</v>
      </c>
      <c r="AI598" s="136">
        <v>-7.4000000000000625</v>
      </c>
      <c r="AJ598" s="127">
        <v>234.8</v>
      </c>
      <c r="AK598" s="127">
        <v>237</v>
      </c>
      <c r="AL598" s="127">
        <v>234.6</v>
      </c>
      <c r="AM598" s="127">
        <v>236.9</v>
      </c>
      <c r="AN598" s="127">
        <v>238.5</v>
      </c>
      <c r="AO598" s="127">
        <v>0.69999999999998863</v>
      </c>
      <c r="AP598" s="127">
        <v>-4.6000000000000112</v>
      </c>
      <c r="AQ598" s="14">
        <v>116.7</v>
      </c>
      <c r="AR598" s="127" t="s">
        <v>618</v>
      </c>
      <c r="AS598" s="14">
        <v>73.799999999997993</v>
      </c>
      <c r="AT598" s="1">
        <v>237.5</v>
      </c>
      <c r="AU598" s="1">
        <v>239</v>
      </c>
      <c r="AV598" s="1">
        <v>237.5</v>
      </c>
      <c r="AW598" s="1">
        <v>238.2</v>
      </c>
      <c r="AX598" s="1">
        <v>237.5</v>
      </c>
      <c r="AY598" s="1">
        <v>239</v>
      </c>
      <c r="AZ598" s="1">
        <v>237.5</v>
      </c>
      <c r="BA598" s="1">
        <v>238.8</v>
      </c>
      <c r="CC598" s="86">
        <v>237.7</v>
      </c>
      <c r="CD598" s="1">
        <v>236.6</v>
      </c>
      <c r="CE598" s="1">
        <v>981</v>
      </c>
      <c r="CF598" s="1">
        <v>642</v>
      </c>
      <c r="CG598" s="1">
        <v>1.52803738317757</v>
      </c>
      <c r="CH598">
        <v>123.473</v>
      </c>
      <c r="CI598">
        <v>20432</v>
      </c>
      <c r="CJ598" s="101">
        <v>-1</v>
      </c>
      <c r="CK598" s="101">
        <v>-1</v>
      </c>
      <c r="CL598" s="1">
        <v>4.8000000000000114</v>
      </c>
      <c r="CM598" s="1">
        <v>58.599999999999852</v>
      </c>
      <c r="CN598" s="14" t="s">
        <v>618</v>
      </c>
      <c r="CO598" s="14">
        <v>87.600000000000136</v>
      </c>
    </row>
    <row r="599" spans="1:93">
      <c r="A599" s="1">
        <v>2015</v>
      </c>
      <c r="B599" s="1">
        <v>6</v>
      </c>
      <c r="C599" s="24">
        <v>42167</v>
      </c>
      <c r="D599" s="1">
        <v>232.7</v>
      </c>
      <c r="E599" s="1">
        <v>233.6</v>
      </c>
      <c r="F599" s="1">
        <v>231.8</v>
      </c>
      <c r="G599" s="1">
        <v>232.5</v>
      </c>
      <c r="H599" s="1">
        <v>59.96</v>
      </c>
      <c r="I599" s="1">
        <v>0</v>
      </c>
      <c r="N599" s="27">
        <v>1.7999999999999829</v>
      </c>
      <c r="O599" s="27">
        <v>240.6</v>
      </c>
      <c r="P599" s="27">
        <v>234.4</v>
      </c>
      <c r="Q599" s="27">
        <v>-1</v>
      </c>
      <c r="R599" s="27" t="s">
        <v>618</v>
      </c>
      <c r="S599" s="27" t="s">
        <v>618</v>
      </c>
      <c r="T599" s="27" t="s">
        <v>618</v>
      </c>
      <c r="U599" s="27" t="s">
        <v>618</v>
      </c>
      <c r="V599" s="158">
        <v>0</v>
      </c>
      <c r="W599" s="27">
        <v>181</v>
      </c>
      <c r="X599" s="27">
        <v>197</v>
      </c>
      <c r="Y599" s="27">
        <v>-16</v>
      </c>
      <c r="Z599" s="29">
        <v>60.17</v>
      </c>
      <c r="AA599" s="139">
        <v>1.1000000000000001</v>
      </c>
      <c r="AB599" s="151">
        <v>1.0743936187530445E-2</v>
      </c>
      <c r="AC599" s="136" t="s">
        <v>255</v>
      </c>
      <c r="AD599" s="136">
        <v>11.8</v>
      </c>
      <c r="AE599" s="136" t="s">
        <v>618</v>
      </c>
      <c r="AF599" s="136" t="s">
        <v>618</v>
      </c>
      <c r="AG599" s="136">
        <v>0</v>
      </c>
      <c r="AH599" s="136">
        <v>85.999999999999773</v>
      </c>
      <c r="AI599" s="136">
        <v>-7.4000000000000625</v>
      </c>
      <c r="AJ599" s="127">
        <v>237.5</v>
      </c>
      <c r="AK599" s="127">
        <v>239</v>
      </c>
      <c r="AL599" s="127">
        <v>232</v>
      </c>
      <c r="AM599" s="127">
        <v>232.6</v>
      </c>
      <c r="AN599" s="127">
        <v>236.15</v>
      </c>
      <c r="AO599" s="127">
        <v>0.19999999999998863</v>
      </c>
      <c r="AP599" s="127" t="s">
        <v>618</v>
      </c>
      <c r="AQ599" s="14">
        <v>116.7</v>
      </c>
      <c r="AR599" s="127" t="s">
        <v>618</v>
      </c>
      <c r="AS599" s="14">
        <v>73.799999999997993</v>
      </c>
      <c r="AT599" s="1">
        <v>232.7</v>
      </c>
      <c r="AU599" s="1">
        <v>233.1</v>
      </c>
      <c r="AV599" s="1">
        <v>232.2</v>
      </c>
      <c r="AW599" s="1">
        <v>232.9</v>
      </c>
      <c r="AX599" s="1">
        <v>232.7</v>
      </c>
      <c r="AY599" s="1">
        <v>233.1</v>
      </c>
      <c r="AZ599" s="1">
        <v>230.8</v>
      </c>
      <c r="BA599" s="1">
        <v>231</v>
      </c>
      <c r="CC599" s="86">
        <v>232.2</v>
      </c>
      <c r="CD599" s="1">
        <v>232.9</v>
      </c>
      <c r="CE599" s="1">
        <v>1203</v>
      </c>
      <c r="CF599" s="1">
        <v>680</v>
      </c>
      <c r="CG599" s="1">
        <v>1.7691176470588235</v>
      </c>
      <c r="CH599">
        <v>123.28400000000001</v>
      </c>
      <c r="CI599">
        <v>20319</v>
      </c>
      <c r="CJ599" s="101">
        <v>-1</v>
      </c>
      <c r="CK599" s="101">
        <v>-1</v>
      </c>
      <c r="CL599" s="1">
        <v>1.6999999999999886</v>
      </c>
      <c r="CM599" s="1">
        <v>60.299999999999841</v>
      </c>
      <c r="CN599" s="14" t="s">
        <v>618</v>
      </c>
      <c r="CO599" s="14">
        <v>87.600000000000136</v>
      </c>
    </row>
    <row r="600" spans="1:93">
      <c r="A600" s="1">
        <v>2015</v>
      </c>
      <c r="B600" s="1">
        <v>2</v>
      </c>
      <c r="C600" s="24">
        <v>42170</v>
      </c>
      <c r="D600" s="1">
        <v>231</v>
      </c>
      <c r="E600" s="1">
        <v>231.9</v>
      </c>
      <c r="F600" s="1">
        <v>228.7</v>
      </c>
      <c r="G600" s="1">
        <v>228.8</v>
      </c>
      <c r="H600" s="1">
        <v>59.61</v>
      </c>
      <c r="I600" s="1">
        <v>0</v>
      </c>
      <c r="N600" s="27">
        <v>3.2000000000000171</v>
      </c>
      <c r="O600" s="27">
        <v>234.3</v>
      </c>
      <c r="P600" s="27">
        <v>230.7</v>
      </c>
      <c r="Q600" s="27" t="s">
        <v>618</v>
      </c>
      <c r="R600" s="27" t="s">
        <v>618</v>
      </c>
      <c r="S600" s="27" t="s">
        <v>618</v>
      </c>
      <c r="T600" s="27" t="s">
        <v>618</v>
      </c>
      <c r="U600" s="27" t="s">
        <v>618</v>
      </c>
      <c r="V600" s="158">
        <v>0</v>
      </c>
      <c r="W600" s="27">
        <v>181</v>
      </c>
      <c r="X600" s="27">
        <v>197</v>
      </c>
      <c r="Y600" s="27">
        <v>-16</v>
      </c>
      <c r="Z600" s="29">
        <v>59.68</v>
      </c>
      <c r="AA600" s="139">
        <v>1.9</v>
      </c>
      <c r="AB600" s="151">
        <v>1.3328945203225362E-2</v>
      </c>
      <c r="AC600" s="136" t="s">
        <v>255</v>
      </c>
      <c r="AD600" s="136">
        <v>11.6</v>
      </c>
      <c r="AE600" s="136" t="s">
        <v>618</v>
      </c>
      <c r="AF600" s="136" t="s">
        <v>618</v>
      </c>
      <c r="AG600" s="136">
        <v>0</v>
      </c>
      <c r="AH600" s="136">
        <v>85.999999999999773</v>
      </c>
      <c r="AI600" s="136">
        <v>-7.4000000000000625</v>
      </c>
      <c r="AJ600" s="127">
        <v>232.7</v>
      </c>
      <c r="AK600" s="127">
        <v>233.1</v>
      </c>
      <c r="AL600" s="127">
        <v>230.2</v>
      </c>
      <c r="AM600" s="127">
        <v>230.8</v>
      </c>
      <c r="AN600" s="127">
        <v>234.5</v>
      </c>
      <c r="AO600" s="127">
        <v>2.1999999999999886</v>
      </c>
      <c r="AP600" s="127" t="s">
        <v>618</v>
      </c>
      <c r="AQ600" s="14">
        <v>116.7</v>
      </c>
      <c r="AR600" s="127">
        <v>-0.10000000000002274</v>
      </c>
      <c r="AS600" s="14">
        <v>73.699999999997971</v>
      </c>
      <c r="AT600" s="1">
        <v>229.4</v>
      </c>
      <c r="AU600" s="1">
        <v>229.6</v>
      </c>
      <c r="AV600" s="1">
        <v>228.8</v>
      </c>
      <c r="AW600" s="1">
        <v>229.6</v>
      </c>
      <c r="AX600" s="1">
        <v>229.4</v>
      </c>
      <c r="AY600" s="1">
        <v>229.9</v>
      </c>
      <c r="AZ600" s="1">
        <v>228.8</v>
      </c>
      <c r="BA600" s="1">
        <v>229.4</v>
      </c>
      <c r="CC600" s="86">
        <v>4372</v>
      </c>
      <c r="CD600" s="1">
        <v>231.6</v>
      </c>
      <c r="CE600" s="1">
        <v>658</v>
      </c>
      <c r="CF600" s="1">
        <v>855</v>
      </c>
      <c r="CG600" s="1">
        <v>0.76959064327485383</v>
      </c>
      <c r="CH600">
        <v>123.43</v>
      </c>
      <c r="CI600">
        <v>20345</v>
      </c>
      <c r="CJ600" s="101">
        <v>-1</v>
      </c>
      <c r="CK600" s="101">
        <v>-1</v>
      </c>
      <c r="CL600" s="1">
        <v>-0.59999999999999432</v>
      </c>
      <c r="CM600" s="1">
        <v>59.699999999999847</v>
      </c>
      <c r="CN600" s="14" t="s">
        <v>618</v>
      </c>
      <c r="CO600" s="14">
        <v>87.600000000000136</v>
      </c>
    </row>
    <row r="601" spans="1:93">
      <c r="A601" s="1">
        <v>2015</v>
      </c>
      <c r="B601" s="1">
        <v>3</v>
      </c>
      <c r="C601" s="24">
        <v>42171</v>
      </c>
      <c r="D601" s="1">
        <v>230</v>
      </c>
      <c r="E601" s="1">
        <v>231.6</v>
      </c>
      <c r="F601" s="1">
        <v>229.6</v>
      </c>
      <c r="G601" s="1">
        <v>229.6</v>
      </c>
      <c r="H601" s="1">
        <v>60.02</v>
      </c>
      <c r="I601" s="1">
        <v>0</v>
      </c>
      <c r="N601" s="27">
        <v>2</v>
      </c>
      <c r="O601" s="27">
        <v>232</v>
      </c>
      <c r="P601" s="27">
        <v>225.6</v>
      </c>
      <c r="Q601" s="27" t="s">
        <v>618</v>
      </c>
      <c r="R601" s="27" t="s">
        <v>618</v>
      </c>
      <c r="S601" s="27" t="s">
        <v>618</v>
      </c>
      <c r="T601" s="27" t="s">
        <v>618</v>
      </c>
      <c r="U601" s="27" t="s">
        <v>618</v>
      </c>
      <c r="V601" s="158">
        <v>0</v>
      </c>
      <c r="W601" s="27">
        <v>181</v>
      </c>
      <c r="X601" s="27">
        <v>197</v>
      </c>
      <c r="Y601" s="27">
        <v>-16</v>
      </c>
      <c r="Z601" s="29">
        <v>60.06</v>
      </c>
      <c r="AA601" s="139">
        <v>1.2</v>
      </c>
      <c r="AB601" s="151">
        <v>5.8372248165443619E-3</v>
      </c>
      <c r="AC601" s="136" t="s">
        <v>255</v>
      </c>
      <c r="AD601" s="136">
        <v>11.4</v>
      </c>
      <c r="AE601" s="136" t="s">
        <v>618</v>
      </c>
      <c r="AF601" s="136" t="s">
        <v>618</v>
      </c>
      <c r="AG601" s="136">
        <v>0</v>
      </c>
      <c r="AH601" s="136">
        <v>85.999999999999773</v>
      </c>
      <c r="AI601" s="136">
        <v>-7.4000000000000625</v>
      </c>
      <c r="AJ601" s="127">
        <v>229.4</v>
      </c>
      <c r="AK601" s="127">
        <v>231.3</v>
      </c>
      <c r="AL601" s="127">
        <v>228.8</v>
      </c>
      <c r="AM601" s="127">
        <v>229.8</v>
      </c>
      <c r="AN601" s="127">
        <v>232.52500000000001</v>
      </c>
      <c r="AO601" s="127">
        <v>0.40000000000000568</v>
      </c>
      <c r="AP601" s="127" t="s">
        <v>618</v>
      </c>
      <c r="AQ601" s="14">
        <v>116.7</v>
      </c>
      <c r="AR601" s="127" t="s">
        <v>618</v>
      </c>
      <c r="AS601" s="14">
        <v>73.699999999997971</v>
      </c>
      <c r="AT601" s="1">
        <v>230.5</v>
      </c>
      <c r="AU601" s="1">
        <v>230.9</v>
      </c>
      <c r="AV601" s="1">
        <v>230.1</v>
      </c>
      <c r="AW601" s="1">
        <v>230.7</v>
      </c>
      <c r="AX601" s="1">
        <v>230.5</v>
      </c>
      <c r="AY601" s="1">
        <v>231.1</v>
      </c>
      <c r="AZ601" s="1">
        <v>230.1</v>
      </c>
      <c r="BA601" s="1">
        <v>230.8</v>
      </c>
      <c r="CC601" s="86">
        <v>230.2</v>
      </c>
      <c r="CD601" s="1">
        <v>230.6</v>
      </c>
      <c r="CE601" s="1">
        <v>709</v>
      </c>
      <c r="CF601" s="1">
        <v>719</v>
      </c>
      <c r="CG601" s="1">
        <v>0.98609179415855353</v>
      </c>
      <c r="CH601">
        <v>123.39100000000001</v>
      </c>
      <c r="CI601">
        <v>20287</v>
      </c>
      <c r="CJ601" s="101">
        <v>-1</v>
      </c>
      <c r="CK601" s="101">
        <v>-1</v>
      </c>
      <c r="CL601" s="1">
        <v>1.3000000000000114</v>
      </c>
      <c r="CM601" s="1">
        <v>60.999999999999858</v>
      </c>
      <c r="CN601" s="14" t="s">
        <v>618</v>
      </c>
      <c r="CO601" s="14">
        <v>87.600000000000136</v>
      </c>
    </row>
    <row r="602" spans="1:93">
      <c r="A602" s="1">
        <v>2015</v>
      </c>
      <c r="B602" s="1">
        <v>4</v>
      </c>
      <c r="C602" s="24">
        <v>42172</v>
      </c>
      <c r="D602" s="1">
        <v>229.2</v>
      </c>
      <c r="E602" s="1">
        <v>230</v>
      </c>
      <c r="F602" s="1">
        <v>228.8</v>
      </c>
      <c r="G602" s="1">
        <v>229.7</v>
      </c>
      <c r="H602" s="1">
        <v>59.77</v>
      </c>
      <c r="I602" s="1">
        <v>0</v>
      </c>
      <c r="N602" s="27">
        <v>1.1999999999999886</v>
      </c>
      <c r="O602" s="27">
        <v>231.6</v>
      </c>
      <c r="P602" s="27">
        <v>227.6</v>
      </c>
      <c r="Q602" s="27" t="s">
        <v>618</v>
      </c>
      <c r="R602" s="27" t="s">
        <v>618</v>
      </c>
      <c r="S602" s="27" t="s">
        <v>618</v>
      </c>
      <c r="T602" s="27" t="s">
        <v>618</v>
      </c>
      <c r="U602" s="27" t="s">
        <v>618</v>
      </c>
      <c r="V602" s="158">
        <v>0</v>
      </c>
      <c r="W602" s="27">
        <v>181</v>
      </c>
      <c r="X602" s="27">
        <v>197</v>
      </c>
      <c r="Y602" s="27">
        <v>-16</v>
      </c>
      <c r="Z602" s="29">
        <v>60.53</v>
      </c>
      <c r="AA602" s="139">
        <v>0.7</v>
      </c>
      <c r="AB602" s="151">
        <v>6.8780405972153069E-3</v>
      </c>
      <c r="AC602" s="136" t="s">
        <v>253</v>
      </c>
      <c r="AD602" s="136">
        <v>11.4</v>
      </c>
      <c r="AE602" s="136" t="s">
        <v>618</v>
      </c>
      <c r="AF602" s="136" t="s">
        <v>618</v>
      </c>
      <c r="AG602" s="136">
        <v>0</v>
      </c>
      <c r="AH602" s="136">
        <v>85.999999999999773</v>
      </c>
      <c r="AI602" s="136">
        <v>-7.4000000000000625</v>
      </c>
      <c r="AJ602" s="127">
        <v>230.5</v>
      </c>
      <c r="AK602" s="127">
        <v>231.1</v>
      </c>
      <c r="AL602" s="127">
        <v>228.8</v>
      </c>
      <c r="AM602" s="127">
        <v>229.2</v>
      </c>
      <c r="AN602" s="127">
        <v>230.6</v>
      </c>
      <c r="AO602" s="127">
        <v>0.5</v>
      </c>
      <c r="AP602" s="127" t="s">
        <v>618</v>
      </c>
      <c r="AQ602" s="14">
        <v>116.7</v>
      </c>
      <c r="AR602" s="127" t="s">
        <v>618</v>
      </c>
      <c r="AS602" s="14">
        <v>73.699999999997971</v>
      </c>
      <c r="AT602" s="1">
        <v>229.2</v>
      </c>
      <c r="AU602" s="1">
        <v>230.4</v>
      </c>
      <c r="AV602" s="1">
        <v>229.2</v>
      </c>
      <c r="AW602" s="1">
        <v>230.1</v>
      </c>
      <c r="AX602" s="1">
        <v>229.2</v>
      </c>
      <c r="AY602" s="1">
        <v>231.9</v>
      </c>
      <c r="AZ602" s="1">
        <v>229.2</v>
      </c>
      <c r="BA602" s="1">
        <v>231.2</v>
      </c>
      <c r="CC602" s="86">
        <v>229.3</v>
      </c>
      <c r="CD602" s="1">
        <v>229.1</v>
      </c>
      <c r="CE602" s="1">
        <v>935</v>
      </c>
      <c r="CF602" s="1">
        <v>681</v>
      </c>
      <c r="CG602" s="1">
        <v>1.3729809104258444</v>
      </c>
      <c r="CH602">
        <v>123.438</v>
      </c>
      <c r="CI602">
        <v>20162</v>
      </c>
      <c r="CJ602" s="101">
        <v>-1</v>
      </c>
      <c r="CK602" s="101">
        <v>-1</v>
      </c>
      <c r="CL602" s="1">
        <v>-1.2000000000000171</v>
      </c>
      <c r="CM602" s="1">
        <v>59.799999999999841</v>
      </c>
      <c r="CN602" s="14" t="s">
        <v>618</v>
      </c>
      <c r="CO602" s="14">
        <v>87.600000000000136</v>
      </c>
    </row>
    <row r="603" spans="1:93">
      <c r="A603" s="1">
        <v>2015</v>
      </c>
      <c r="B603" s="1">
        <v>5</v>
      </c>
      <c r="C603" s="24">
        <v>42173</v>
      </c>
      <c r="D603" s="1">
        <v>230.4</v>
      </c>
      <c r="E603" s="1">
        <v>230.5</v>
      </c>
      <c r="F603" s="1">
        <v>227.9</v>
      </c>
      <c r="G603" s="1">
        <v>228.4</v>
      </c>
      <c r="H603" s="1">
        <v>60.45</v>
      </c>
      <c r="I603" s="1">
        <v>1</v>
      </c>
      <c r="N603" s="27">
        <v>2.5999999999999943</v>
      </c>
      <c r="O603" s="27">
        <v>230.9</v>
      </c>
      <c r="P603" s="27">
        <v>228.5</v>
      </c>
      <c r="Q603" s="27" t="s">
        <v>618</v>
      </c>
      <c r="R603" s="27" t="s">
        <v>618</v>
      </c>
      <c r="S603" s="27" t="s">
        <v>252</v>
      </c>
      <c r="T603" s="27" t="s">
        <v>618</v>
      </c>
      <c r="U603" s="27">
        <v>0.5</v>
      </c>
      <c r="V603" s="158">
        <v>0.5</v>
      </c>
      <c r="W603" s="27">
        <v>181.5</v>
      </c>
      <c r="X603" s="27">
        <v>197</v>
      </c>
      <c r="Y603" s="27">
        <v>-15.5</v>
      </c>
      <c r="Z603" s="29">
        <v>60.29</v>
      </c>
      <c r="AA603" s="139">
        <v>1.6</v>
      </c>
      <c r="AB603" s="151">
        <v>4.1652782405864341E-3</v>
      </c>
      <c r="AC603" s="136" t="s">
        <v>255</v>
      </c>
      <c r="AD603" s="136">
        <v>11.4</v>
      </c>
      <c r="AE603" s="136" t="s">
        <v>618</v>
      </c>
      <c r="AF603" s="136" t="s">
        <v>618</v>
      </c>
      <c r="AG603" s="136">
        <v>0</v>
      </c>
      <c r="AH603" s="136">
        <v>85.999999999999773</v>
      </c>
      <c r="AI603" s="136">
        <v>-7.4000000000000625</v>
      </c>
      <c r="AJ603" s="127">
        <v>229.2</v>
      </c>
      <c r="AK603" s="127">
        <v>231.9</v>
      </c>
      <c r="AL603" s="127">
        <v>229.2</v>
      </c>
      <c r="AM603" s="127">
        <v>229.6</v>
      </c>
      <c r="AN603" s="127">
        <v>229.85</v>
      </c>
      <c r="AO603" s="127">
        <v>2</v>
      </c>
      <c r="AP603" s="127" t="s">
        <v>618</v>
      </c>
      <c r="AQ603" s="14">
        <v>116.7</v>
      </c>
      <c r="AR603" s="127">
        <v>0.89999999999997726</v>
      </c>
      <c r="AS603" s="14">
        <v>74.599999999997948</v>
      </c>
      <c r="AT603" s="1">
        <v>227.5</v>
      </c>
      <c r="AU603" s="1">
        <v>228</v>
      </c>
      <c r="AV603" s="1">
        <v>227.1</v>
      </c>
      <c r="AW603" s="1">
        <v>227.3</v>
      </c>
      <c r="AX603" s="1">
        <v>227.5</v>
      </c>
      <c r="AY603" s="1">
        <v>228</v>
      </c>
      <c r="AZ603" s="1">
        <v>227</v>
      </c>
      <c r="BA603" s="1">
        <v>227.2</v>
      </c>
      <c r="CC603" s="86">
        <v>227.4</v>
      </c>
      <c r="CD603" s="1">
        <v>230</v>
      </c>
      <c r="CE603" s="1">
        <v>678</v>
      </c>
      <c r="CF603" s="1">
        <v>799</v>
      </c>
      <c r="CG603" s="1">
        <v>0.84856070087609514</v>
      </c>
      <c r="CH603">
        <v>122.938</v>
      </c>
      <c r="CI603">
        <v>20115</v>
      </c>
      <c r="CJ603" s="101">
        <v>-1</v>
      </c>
      <c r="CK603" s="101">
        <v>-1</v>
      </c>
      <c r="CL603" s="1">
        <v>-0.5</v>
      </c>
      <c r="CM603" s="1">
        <v>59.299999999999841</v>
      </c>
      <c r="CN603" s="14" t="s">
        <v>618</v>
      </c>
      <c r="CO603" s="14">
        <v>87.600000000000136</v>
      </c>
    </row>
    <row r="604" spans="1:93">
      <c r="A604" s="1">
        <v>2015</v>
      </c>
      <c r="B604" s="1">
        <v>6</v>
      </c>
      <c r="C604" s="24">
        <v>42174</v>
      </c>
      <c r="D604" s="1">
        <v>228</v>
      </c>
      <c r="E604" s="1">
        <v>229.4</v>
      </c>
      <c r="F604" s="1">
        <v>226.6</v>
      </c>
      <c r="G604" s="1">
        <v>228.7</v>
      </c>
      <c r="H604" s="1">
        <v>59.97</v>
      </c>
      <c r="I604" s="1">
        <v>1</v>
      </c>
      <c r="N604" s="27">
        <v>2.8000000000000114</v>
      </c>
      <c r="O604" s="27">
        <v>231</v>
      </c>
      <c r="P604" s="27">
        <v>225.8</v>
      </c>
      <c r="Q604" s="27" t="s">
        <v>618</v>
      </c>
      <c r="R604" s="27" t="s">
        <v>618</v>
      </c>
      <c r="S604" s="27" t="s">
        <v>618</v>
      </c>
      <c r="T604" s="27" t="s">
        <v>618</v>
      </c>
      <c r="U604" s="27" t="s">
        <v>618</v>
      </c>
      <c r="V604" s="158">
        <v>0</v>
      </c>
      <c r="W604" s="27">
        <v>181.5</v>
      </c>
      <c r="X604" s="27">
        <v>197</v>
      </c>
      <c r="Y604" s="27">
        <v>-15.5</v>
      </c>
      <c r="Z604" s="29">
        <v>60.73</v>
      </c>
      <c r="AA604" s="139">
        <v>1.7</v>
      </c>
      <c r="AB604" s="151">
        <v>1.1376944955663326E-2</v>
      </c>
      <c r="AC604" s="136" t="s">
        <v>253</v>
      </c>
      <c r="AD604" s="136">
        <v>11.4</v>
      </c>
      <c r="AE604" s="136" t="s">
        <v>618</v>
      </c>
      <c r="AF604" s="136" t="s">
        <v>618</v>
      </c>
      <c r="AG604" s="136">
        <v>0</v>
      </c>
      <c r="AH604" s="136">
        <v>85.999999999999773</v>
      </c>
      <c r="AI604" s="136">
        <v>-7.4000000000000625</v>
      </c>
      <c r="AJ604" s="127">
        <v>227.5</v>
      </c>
      <c r="AK604" s="127">
        <v>228.3</v>
      </c>
      <c r="AL604" s="127">
        <v>227</v>
      </c>
      <c r="AM604" s="127">
        <v>227.1</v>
      </c>
      <c r="AN604" s="127">
        <v>228.92500000000001</v>
      </c>
      <c r="AO604" s="127">
        <v>0.69999999999998863</v>
      </c>
      <c r="AP604" s="127">
        <v>-1.2000000000000057</v>
      </c>
      <c r="AQ604" s="14">
        <v>115.5</v>
      </c>
      <c r="AR604" s="127">
        <v>-0.70000000000001705</v>
      </c>
      <c r="AS604" s="14">
        <v>73.899999999997931</v>
      </c>
      <c r="AT604" s="1">
        <v>228.2</v>
      </c>
      <c r="AU604" s="1">
        <v>228.9</v>
      </c>
      <c r="AV604" s="1">
        <v>227.9</v>
      </c>
      <c r="AW604" s="1">
        <v>228.6</v>
      </c>
      <c r="AX604" s="1">
        <v>228.2</v>
      </c>
      <c r="AY604" s="1">
        <v>228.9</v>
      </c>
      <c r="AZ604" s="1">
        <v>227.9</v>
      </c>
      <c r="BA604" s="1">
        <v>228.5</v>
      </c>
      <c r="CC604" s="86">
        <v>228.1</v>
      </c>
      <c r="CD604" s="1">
        <v>228</v>
      </c>
      <c r="CE604" s="1">
        <v>727</v>
      </c>
      <c r="CF604" s="1">
        <v>779</v>
      </c>
      <c r="CG604" s="1">
        <v>0.93324775353016687</v>
      </c>
      <c r="CH604">
        <v>122.929</v>
      </c>
      <c r="CI604">
        <v>20106</v>
      </c>
      <c r="CJ604" s="101">
        <v>-1</v>
      </c>
      <c r="CK604" s="101">
        <v>-1</v>
      </c>
      <c r="CL604" s="1">
        <v>0.79999999999998295</v>
      </c>
      <c r="CM604" s="1">
        <v>60.099999999999824</v>
      </c>
      <c r="CN604" s="14" t="s">
        <v>618</v>
      </c>
      <c r="CO604" s="14">
        <v>87.600000000000136</v>
      </c>
    </row>
    <row r="605" spans="1:93">
      <c r="A605" s="1">
        <v>2015</v>
      </c>
      <c r="B605" s="1">
        <v>2</v>
      </c>
      <c r="C605" s="24">
        <v>42177</v>
      </c>
      <c r="D605" s="1">
        <v>227.4</v>
      </c>
      <c r="E605" s="1">
        <v>228.3</v>
      </c>
      <c r="F605" s="1">
        <v>227.1</v>
      </c>
      <c r="G605" s="1">
        <v>227.5</v>
      </c>
      <c r="H605" s="1">
        <v>60.38</v>
      </c>
      <c r="I605" s="1">
        <v>1</v>
      </c>
      <c r="N605" s="27">
        <v>1.2000000000000171</v>
      </c>
      <c r="O605" s="27">
        <v>231.5</v>
      </c>
      <c r="P605" s="27">
        <v>225.9</v>
      </c>
      <c r="Q605" s="27" t="s">
        <v>618</v>
      </c>
      <c r="R605" s="27" t="s">
        <v>618</v>
      </c>
      <c r="S605" s="27" t="s">
        <v>618</v>
      </c>
      <c r="T605" s="27" t="s">
        <v>618</v>
      </c>
      <c r="U605" s="27" t="s">
        <v>618</v>
      </c>
      <c r="V605" s="158">
        <v>0</v>
      </c>
      <c r="W605" s="27">
        <v>181.5</v>
      </c>
      <c r="X605" s="27">
        <v>197</v>
      </c>
      <c r="Y605" s="27">
        <v>-15.5</v>
      </c>
      <c r="Z605" s="29">
        <v>60.37</v>
      </c>
      <c r="AA605" s="139">
        <v>0.7</v>
      </c>
      <c r="AB605" s="151">
        <v>7.9404466501241666E-3</v>
      </c>
      <c r="AC605" s="136" t="s">
        <v>255</v>
      </c>
      <c r="AD605" s="136">
        <v>11.4</v>
      </c>
      <c r="AE605" s="136" t="s">
        <v>618</v>
      </c>
      <c r="AF605" s="136" t="s">
        <v>618</v>
      </c>
      <c r="AG605" s="136">
        <v>0</v>
      </c>
      <c r="AH605" s="136">
        <v>85.999999999999773</v>
      </c>
      <c r="AI605" s="136">
        <v>-7.4000000000000625</v>
      </c>
      <c r="AJ605" s="127">
        <v>228.2</v>
      </c>
      <c r="AK605" s="127">
        <v>228.9</v>
      </c>
      <c r="AL605" s="127">
        <v>227.1</v>
      </c>
      <c r="AM605" s="127">
        <v>227.6</v>
      </c>
      <c r="AN605" s="127">
        <v>228.375</v>
      </c>
      <c r="AO605" s="127">
        <v>9.9999999999994316E-2</v>
      </c>
      <c r="AP605" s="127" t="s">
        <v>618</v>
      </c>
      <c r="AQ605" s="14">
        <v>115.5</v>
      </c>
      <c r="AR605" s="127" t="s">
        <v>618</v>
      </c>
      <c r="AS605" s="14">
        <v>73.899999999997931</v>
      </c>
      <c r="AT605" s="1">
        <v>228</v>
      </c>
      <c r="AU605" s="1">
        <v>228.7</v>
      </c>
      <c r="AV605" s="1">
        <v>227.7</v>
      </c>
      <c r="AW605" s="1">
        <v>228.1</v>
      </c>
      <c r="AX605" s="1">
        <v>228</v>
      </c>
      <c r="AY605" s="1">
        <v>228.7</v>
      </c>
      <c r="AZ605" s="1">
        <v>227.7</v>
      </c>
      <c r="BA605" s="1">
        <v>228</v>
      </c>
      <c r="CC605" s="86">
        <v>227.8</v>
      </c>
      <c r="CD605" s="1">
        <v>227.7</v>
      </c>
      <c r="CE605" s="1">
        <v>564</v>
      </c>
      <c r="CF605" s="1">
        <v>944</v>
      </c>
      <c r="CG605" s="1">
        <v>0.59745762711864403</v>
      </c>
      <c r="CH605">
        <v>123.379</v>
      </c>
      <c r="CI605">
        <v>20502</v>
      </c>
      <c r="CJ605" s="101">
        <v>-1</v>
      </c>
      <c r="CK605" s="101">
        <v>1</v>
      </c>
      <c r="CL605" s="1">
        <v>0.40000000000000568</v>
      </c>
      <c r="CM605" s="1">
        <v>60.499999999999829</v>
      </c>
      <c r="CN605" s="14" t="s">
        <v>618</v>
      </c>
      <c r="CO605" s="14">
        <v>87.600000000000136</v>
      </c>
    </row>
    <row r="606" spans="1:93">
      <c r="A606" s="1">
        <v>2015</v>
      </c>
      <c r="B606" s="1">
        <v>3</v>
      </c>
      <c r="C606" s="24">
        <v>42178</v>
      </c>
      <c r="D606" s="1">
        <v>227.6</v>
      </c>
      <c r="E606" s="1">
        <v>231.3</v>
      </c>
      <c r="F606" s="1">
        <v>226.7</v>
      </c>
      <c r="G606" s="1">
        <v>230.6</v>
      </c>
      <c r="H606" s="1">
        <v>61.17</v>
      </c>
      <c r="I606" s="1">
        <v>2</v>
      </c>
      <c r="N606" s="27">
        <v>4.6000000000000227</v>
      </c>
      <c r="O606" s="27">
        <v>228.7</v>
      </c>
      <c r="P606" s="27">
        <v>226.3</v>
      </c>
      <c r="Q606" s="27" t="s">
        <v>618</v>
      </c>
      <c r="R606" s="27" t="s">
        <v>254</v>
      </c>
      <c r="S606" s="27" t="s">
        <v>618</v>
      </c>
      <c r="T606" s="27">
        <v>2.5999999999999943</v>
      </c>
      <c r="U606" s="27" t="s">
        <v>618</v>
      </c>
      <c r="V606" s="158">
        <v>2.5999999999999943</v>
      </c>
      <c r="W606" s="27">
        <v>184.1</v>
      </c>
      <c r="X606" s="27">
        <v>197</v>
      </c>
      <c r="Y606" s="27">
        <v>-12.9</v>
      </c>
      <c r="Z606" s="29">
        <v>60.02</v>
      </c>
      <c r="AA606" s="139">
        <v>2.8</v>
      </c>
      <c r="AB606" s="151">
        <v>6.8367517091880714E-3</v>
      </c>
      <c r="AC606" s="136" t="s">
        <v>253</v>
      </c>
      <c r="AD606" s="136">
        <v>11.3</v>
      </c>
      <c r="AE606" s="136" t="s">
        <v>618</v>
      </c>
      <c r="AF606" s="136">
        <v>-4.4000000000000057</v>
      </c>
      <c r="AG606" s="136">
        <v>-4.4000000000000057</v>
      </c>
      <c r="AH606" s="136">
        <v>81.599999999999767</v>
      </c>
      <c r="AI606" s="136">
        <v>-11.800000000000068</v>
      </c>
      <c r="AJ606" s="127">
        <v>228</v>
      </c>
      <c r="AK606" s="127">
        <v>228.7</v>
      </c>
      <c r="AL606" s="127">
        <v>227.3</v>
      </c>
      <c r="AM606" s="127">
        <v>227.5</v>
      </c>
      <c r="AN606" s="127">
        <v>227.95</v>
      </c>
      <c r="AO606" s="127">
        <v>3</v>
      </c>
      <c r="AP606" s="127">
        <v>2.3000000000000229</v>
      </c>
      <c r="AQ606" s="14">
        <v>117.8</v>
      </c>
      <c r="AR606" s="127">
        <v>-4.3000000000000114</v>
      </c>
      <c r="AS606" s="14">
        <v>69.59999999999792</v>
      </c>
      <c r="AT606" s="1">
        <v>230.8</v>
      </c>
      <c r="AU606" s="1">
        <v>231.3</v>
      </c>
      <c r="AV606" s="1">
        <v>230.7</v>
      </c>
      <c r="AW606" s="1">
        <v>231</v>
      </c>
      <c r="AX606" s="1">
        <v>230.8</v>
      </c>
      <c r="AY606" s="1">
        <v>231.3</v>
      </c>
      <c r="AZ606" s="1">
        <v>230.6</v>
      </c>
      <c r="BA606" s="1">
        <v>231</v>
      </c>
      <c r="CC606" s="86">
        <v>230.7</v>
      </c>
      <c r="CD606" s="1">
        <v>228.3</v>
      </c>
      <c r="CE606" s="1">
        <v>829</v>
      </c>
      <c r="CF606" s="1">
        <v>649</v>
      </c>
      <c r="CG606" s="1">
        <v>1.2773497688751927</v>
      </c>
      <c r="CH606">
        <v>123.94</v>
      </c>
      <c r="CI606">
        <v>20885</v>
      </c>
      <c r="CJ606" s="101">
        <v>-1</v>
      </c>
      <c r="CK606" s="101">
        <v>1</v>
      </c>
      <c r="CL606" s="1" t="s">
        <v>618</v>
      </c>
      <c r="CM606" s="1">
        <v>60.499999999999829</v>
      </c>
      <c r="CN606" s="14" t="s">
        <v>618</v>
      </c>
      <c r="CO606" s="14">
        <v>87.600000000000136</v>
      </c>
    </row>
    <row r="607" spans="1:93">
      <c r="A607" s="1">
        <v>2015</v>
      </c>
      <c r="B607" s="1">
        <v>4</v>
      </c>
      <c r="C607" s="24">
        <v>42179</v>
      </c>
      <c r="D607" s="1">
        <v>231.3</v>
      </c>
      <c r="E607" s="1">
        <v>232.7</v>
      </c>
      <c r="F607" s="1">
        <v>231.1</v>
      </c>
      <c r="G607" s="1">
        <v>232.3</v>
      </c>
      <c r="H607" s="1">
        <v>60.22</v>
      </c>
      <c r="I607" s="1">
        <v>2</v>
      </c>
      <c r="N607" s="27">
        <v>1.5999999999999943</v>
      </c>
      <c r="O607" s="27">
        <v>235.2</v>
      </c>
      <c r="P607" s="27">
        <v>226</v>
      </c>
      <c r="Q607" s="27" t="s">
        <v>618</v>
      </c>
      <c r="R607" s="27" t="s">
        <v>618</v>
      </c>
      <c r="S607" s="27" t="s">
        <v>618</v>
      </c>
      <c r="T607" s="27" t="s">
        <v>618</v>
      </c>
      <c r="U607" s="27" t="s">
        <v>618</v>
      </c>
      <c r="V607" s="158">
        <v>0</v>
      </c>
      <c r="W607" s="27">
        <v>184.1</v>
      </c>
      <c r="X607" s="27">
        <v>197</v>
      </c>
      <c r="Y607" s="27">
        <v>-12.9</v>
      </c>
      <c r="Z607" s="29">
        <v>61.33</v>
      </c>
      <c r="AA607" s="139">
        <v>1</v>
      </c>
      <c r="AB607" s="151">
        <v>1.3083802583637061E-2</v>
      </c>
      <c r="AC607" s="136" t="s">
        <v>253</v>
      </c>
      <c r="AD607" s="136">
        <v>11.5</v>
      </c>
      <c r="AE607" s="136" t="s">
        <v>618</v>
      </c>
      <c r="AF607" s="136" t="s">
        <v>618</v>
      </c>
      <c r="AG607" s="136">
        <v>0</v>
      </c>
      <c r="AH607" s="136">
        <v>81.599999999999767</v>
      </c>
      <c r="AI607" s="136">
        <v>-11.800000000000068</v>
      </c>
      <c r="AJ607" s="127">
        <v>230.8</v>
      </c>
      <c r="AK607" s="127">
        <v>232.7</v>
      </c>
      <c r="AL607" s="127">
        <v>230.6</v>
      </c>
      <c r="AM607" s="127">
        <v>232.5</v>
      </c>
      <c r="AN607" s="127">
        <v>228.67500000000001</v>
      </c>
      <c r="AO607" s="127">
        <v>1</v>
      </c>
      <c r="AP607" s="127" t="s">
        <v>618</v>
      </c>
      <c r="AQ607" s="14">
        <v>117.8</v>
      </c>
      <c r="AR607" s="127" t="s">
        <v>618</v>
      </c>
      <c r="AS607" s="14">
        <v>69.59999999999792</v>
      </c>
      <c r="AT607" s="1">
        <v>234.5</v>
      </c>
      <c r="AU607" s="1">
        <v>234.9</v>
      </c>
      <c r="AV607" s="1">
        <v>234.1</v>
      </c>
      <c r="AW607" s="1">
        <v>234.4</v>
      </c>
      <c r="AX607" s="1">
        <v>234.5</v>
      </c>
      <c r="AY607" s="1">
        <v>234.9</v>
      </c>
      <c r="AZ607" s="1">
        <v>234</v>
      </c>
      <c r="BA607" s="1">
        <v>234.1</v>
      </c>
      <c r="CC607" s="86">
        <v>234.6</v>
      </c>
      <c r="CD607" s="1">
        <v>231.9</v>
      </c>
      <c r="CE607" s="1">
        <v>893</v>
      </c>
      <c r="CF607" s="1">
        <v>640</v>
      </c>
      <c r="CG607" s="1">
        <v>1.3953125</v>
      </c>
      <c r="CH607">
        <v>123.89100000000001</v>
      </c>
      <c r="CI607">
        <v>20731</v>
      </c>
      <c r="CJ607" s="101">
        <v>-1</v>
      </c>
      <c r="CK607" s="101">
        <v>1</v>
      </c>
      <c r="CL607" s="1" t="s">
        <v>618</v>
      </c>
      <c r="CM607" s="1">
        <v>60.499999999999829</v>
      </c>
      <c r="CN607" s="14" t="s">
        <v>618</v>
      </c>
      <c r="CO607" s="14">
        <v>87.600000000000136</v>
      </c>
    </row>
    <row r="608" spans="1:93">
      <c r="A608" s="1">
        <v>2015</v>
      </c>
      <c r="B608" s="1">
        <v>5</v>
      </c>
      <c r="C608" s="24">
        <v>42180</v>
      </c>
      <c r="D608" s="1">
        <v>234</v>
      </c>
      <c r="E608" s="1">
        <v>234.4</v>
      </c>
      <c r="F608" s="1">
        <v>228.4</v>
      </c>
      <c r="G608" s="1">
        <v>229.2</v>
      </c>
      <c r="H608" s="1">
        <v>59.64</v>
      </c>
      <c r="I608" s="1">
        <v>3</v>
      </c>
      <c r="N608" s="27">
        <v>6</v>
      </c>
      <c r="O608" s="27">
        <v>233.9</v>
      </c>
      <c r="P608" s="27">
        <v>230.7</v>
      </c>
      <c r="Q608" s="27" t="s">
        <v>618</v>
      </c>
      <c r="R608" s="27" t="s">
        <v>618</v>
      </c>
      <c r="S608" s="27" t="s">
        <v>252</v>
      </c>
      <c r="T608" s="27" t="s">
        <v>618</v>
      </c>
      <c r="U608" s="27">
        <v>4.2000000000000171</v>
      </c>
      <c r="V608" s="158">
        <v>4.2000000000000171</v>
      </c>
      <c r="W608" s="27">
        <v>188.3</v>
      </c>
      <c r="X608" s="27">
        <v>197</v>
      </c>
      <c r="Y608" s="27">
        <v>-8.6999999999999886</v>
      </c>
      <c r="Z608" s="29">
        <v>60.25</v>
      </c>
      <c r="AA608" s="139">
        <v>3.6</v>
      </c>
      <c r="AB608" s="151">
        <v>1.5530488801700271E-2</v>
      </c>
      <c r="AC608" s="136" t="s">
        <v>255</v>
      </c>
      <c r="AD608" s="136">
        <v>11.6</v>
      </c>
      <c r="AE608" s="136" t="s">
        <v>618</v>
      </c>
      <c r="AF608" s="136" t="s">
        <v>618</v>
      </c>
      <c r="AG608" s="136">
        <v>0</v>
      </c>
      <c r="AH608" s="136">
        <v>81.599999999999767</v>
      </c>
      <c r="AI608" s="136">
        <v>-11.800000000000068</v>
      </c>
      <c r="AJ608" s="127">
        <v>234.5</v>
      </c>
      <c r="AK608" s="127">
        <v>234.9</v>
      </c>
      <c r="AL608" s="127">
        <v>230.5</v>
      </c>
      <c r="AM608" s="127">
        <v>231.7</v>
      </c>
      <c r="AN608" s="127">
        <v>229.82499999999999</v>
      </c>
      <c r="AO608" s="127">
        <v>4.8000000000000114</v>
      </c>
      <c r="AP608" s="127" t="s">
        <v>618</v>
      </c>
      <c r="AQ608" s="14">
        <v>117.8</v>
      </c>
      <c r="AR608" s="127" t="s">
        <v>618</v>
      </c>
      <c r="AS608" s="14">
        <v>69.59999999999792</v>
      </c>
      <c r="AT608" s="1">
        <v>228</v>
      </c>
      <c r="AU608" s="1">
        <v>228.2</v>
      </c>
      <c r="AV608" s="1">
        <v>226.4</v>
      </c>
      <c r="AW608" s="1">
        <v>227.5</v>
      </c>
      <c r="AX608" s="1">
        <v>228</v>
      </c>
      <c r="AY608" s="1">
        <v>228.2</v>
      </c>
      <c r="AZ608" s="1">
        <v>226.4</v>
      </c>
      <c r="BA608" s="1">
        <v>227.1</v>
      </c>
      <c r="CC608" s="86">
        <v>227.8</v>
      </c>
      <c r="CD608" s="1">
        <v>233.6</v>
      </c>
      <c r="CE608" s="1">
        <v>626</v>
      </c>
      <c r="CF608" s="1">
        <v>680</v>
      </c>
      <c r="CG608" s="1">
        <v>0.9205882352941176</v>
      </c>
      <c r="CH608">
        <v>123.64700000000001</v>
      </c>
      <c r="CI608">
        <v>20714</v>
      </c>
      <c r="CJ608" s="101">
        <v>-1</v>
      </c>
      <c r="CK608" s="101">
        <v>1</v>
      </c>
      <c r="CL608" s="1" t="s">
        <v>618</v>
      </c>
      <c r="CM608" s="1">
        <v>60.499999999999829</v>
      </c>
      <c r="CN608" s="14" t="s">
        <v>618</v>
      </c>
      <c r="CO608" s="14">
        <v>87.600000000000136</v>
      </c>
    </row>
    <row r="609" spans="1:93">
      <c r="A609" s="1">
        <v>2015</v>
      </c>
      <c r="B609" s="1">
        <v>6</v>
      </c>
      <c r="C609" s="24">
        <v>42181</v>
      </c>
      <c r="D609" s="1">
        <v>226.5</v>
      </c>
      <c r="E609" s="1">
        <v>228.8</v>
      </c>
      <c r="F609" s="1">
        <v>225.6</v>
      </c>
      <c r="G609" s="1">
        <v>225.8</v>
      </c>
      <c r="H609" s="1">
        <v>59.63</v>
      </c>
      <c r="I609" s="1">
        <v>3</v>
      </c>
      <c r="N609" s="27">
        <v>3.2000000000000171</v>
      </c>
      <c r="O609" s="27">
        <v>235.2</v>
      </c>
      <c r="P609" s="27">
        <v>223.2</v>
      </c>
      <c r="Q609" s="27" t="s">
        <v>618</v>
      </c>
      <c r="R609" s="27" t="s">
        <v>618</v>
      </c>
      <c r="S609" s="27" t="s">
        <v>618</v>
      </c>
      <c r="T609" s="27" t="s">
        <v>618</v>
      </c>
      <c r="U609" s="27" t="s">
        <v>618</v>
      </c>
      <c r="V609" s="158">
        <v>0</v>
      </c>
      <c r="W609" s="27">
        <v>188.3</v>
      </c>
      <c r="X609" s="27">
        <v>197</v>
      </c>
      <c r="Y609" s="27">
        <v>-8.6999999999999886</v>
      </c>
      <c r="Z609" s="29">
        <v>59.47</v>
      </c>
      <c r="AA609" s="139">
        <v>1.9</v>
      </c>
      <c r="AB609" s="151">
        <v>9.6313517103951973E-3</v>
      </c>
      <c r="AC609" s="136" t="s">
        <v>255</v>
      </c>
      <c r="AD609" s="136">
        <v>11.4</v>
      </c>
      <c r="AE609" s="136" t="s">
        <v>618</v>
      </c>
      <c r="AF609" s="136" t="s">
        <v>618</v>
      </c>
      <c r="AG609" s="136">
        <v>0</v>
      </c>
      <c r="AH609" s="136">
        <v>81.599999999999767</v>
      </c>
      <c r="AI609" s="136">
        <v>-11.800000000000068</v>
      </c>
      <c r="AJ609" s="127">
        <v>228</v>
      </c>
      <c r="AK609" s="127">
        <v>228.8</v>
      </c>
      <c r="AL609" s="127">
        <v>226.4</v>
      </c>
      <c r="AM609" s="127">
        <v>227.7</v>
      </c>
      <c r="AN609" s="127">
        <v>229.85</v>
      </c>
      <c r="AO609" s="127">
        <v>0.69999999999998863</v>
      </c>
      <c r="AP609" s="127" t="s">
        <v>618</v>
      </c>
      <c r="AQ609" s="14">
        <v>117.8</v>
      </c>
      <c r="AR609" s="127">
        <v>1</v>
      </c>
      <c r="AS609" s="14">
        <v>70.59999999999792</v>
      </c>
      <c r="AT609" s="1">
        <v>226.2</v>
      </c>
      <c r="AU609" s="1">
        <v>227.1</v>
      </c>
      <c r="AV609" s="1">
        <v>226.1</v>
      </c>
      <c r="AW609" s="1">
        <v>226.7</v>
      </c>
      <c r="AX609" s="1">
        <v>226.2</v>
      </c>
      <c r="AY609" s="1">
        <v>227.1</v>
      </c>
      <c r="AZ609" s="1">
        <v>226.1</v>
      </c>
      <c r="BA609" s="1">
        <v>227</v>
      </c>
      <c r="CC609" s="86">
        <v>226.3</v>
      </c>
      <c r="CD609" s="1">
        <v>227.1</v>
      </c>
      <c r="CE609" s="1">
        <v>848</v>
      </c>
      <c r="CF609" s="1">
        <v>417</v>
      </c>
      <c r="CG609" s="1">
        <v>2.0335731414868103</v>
      </c>
      <c r="CH609">
        <v>122.501</v>
      </c>
      <c r="CI609">
        <v>20849</v>
      </c>
      <c r="CJ609" s="101">
        <v>-1</v>
      </c>
      <c r="CK609" s="101">
        <v>1</v>
      </c>
      <c r="CL609" s="1" t="s">
        <v>618</v>
      </c>
      <c r="CM609" s="1">
        <v>60.499999999999829</v>
      </c>
      <c r="CN609" s="14" t="s">
        <v>618</v>
      </c>
      <c r="CO609" s="14">
        <v>87.600000000000136</v>
      </c>
    </row>
    <row r="610" spans="1:93">
      <c r="A610" s="1">
        <v>2015</v>
      </c>
      <c r="B610" s="1">
        <v>2</v>
      </c>
      <c r="C610" s="24">
        <v>42184</v>
      </c>
      <c r="D610" s="1">
        <v>225.1</v>
      </c>
      <c r="E610" s="1">
        <v>226.3</v>
      </c>
      <c r="F610" s="1">
        <v>223.5</v>
      </c>
      <c r="G610" s="1">
        <v>224.3</v>
      </c>
      <c r="H610" s="1">
        <v>58.27</v>
      </c>
      <c r="I610" s="1">
        <v>3</v>
      </c>
      <c r="N610" s="27">
        <v>2.8000000000000114</v>
      </c>
      <c r="O610" s="27">
        <v>229</v>
      </c>
      <c r="P610" s="27">
        <v>222.6</v>
      </c>
      <c r="Q610" s="27" t="s">
        <v>618</v>
      </c>
      <c r="R610" s="27" t="s">
        <v>618</v>
      </c>
      <c r="S610" s="27" t="s">
        <v>618</v>
      </c>
      <c r="T610" s="27" t="s">
        <v>618</v>
      </c>
      <c r="U610" s="27" t="s">
        <v>618</v>
      </c>
      <c r="V610" s="158">
        <v>0</v>
      </c>
      <c r="W610" s="27">
        <v>188.3</v>
      </c>
      <c r="X610" s="27">
        <v>197</v>
      </c>
      <c r="Y610" s="27">
        <v>-8.6999999999999886</v>
      </c>
      <c r="Z610" s="29">
        <v>58.4</v>
      </c>
      <c r="AA610" s="139">
        <v>1.7</v>
      </c>
      <c r="AB610" s="151">
        <v>1.6767270288398084E-4</v>
      </c>
      <c r="AC610" s="136">
        <v>0</v>
      </c>
      <c r="AD610" s="136">
        <v>11.2</v>
      </c>
      <c r="AE610" s="136" t="s">
        <v>618</v>
      </c>
      <c r="AF610" s="136" t="s">
        <v>618</v>
      </c>
      <c r="AG610" s="136">
        <v>0</v>
      </c>
      <c r="AH610" s="136">
        <v>81.599999999999767</v>
      </c>
      <c r="AI610" s="136">
        <v>-11.800000000000068</v>
      </c>
      <c r="AJ610" s="127">
        <v>226.2</v>
      </c>
      <c r="AK610" s="127">
        <v>227.1</v>
      </c>
      <c r="AL610" s="127">
        <v>224.6</v>
      </c>
      <c r="AM610" s="127">
        <v>225.3</v>
      </c>
      <c r="AN610" s="127">
        <v>229.3</v>
      </c>
      <c r="AO610" s="127">
        <v>0.79999999999998295</v>
      </c>
      <c r="AP610" s="127" t="s">
        <v>618</v>
      </c>
      <c r="AQ610" s="14">
        <v>117.8</v>
      </c>
      <c r="AR610" s="127">
        <v>2.7999999999999829</v>
      </c>
      <c r="AS610" s="14">
        <v>73.399999999997902</v>
      </c>
      <c r="AT610" s="1">
        <v>223.8</v>
      </c>
      <c r="AU610" s="1">
        <v>224.5</v>
      </c>
      <c r="AV610" s="1">
        <v>223.7</v>
      </c>
      <c r="AW610" s="1">
        <v>224.1</v>
      </c>
      <c r="AX610" s="1">
        <v>223.8</v>
      </c>
      <c r="AY610" s="1">
        <v>224.5</v>
      </c>
      <c r="AZ610" s="1">
        <v>223.6</v>
      </c>
      <c r="BA610" s="1">
        <v>223.9</v>
      </c>
      <c r="CC610" s="86">
        <v>223.9</v>
      </c>
      <c r="CD610" s="1">
        <v>225.4</v>
      </c>
      <c r="CE610" s="1">
        <v>601</v>
      </c>
      <c r="CF610" s="1">
        <v>580</v>
      </c>
      <c r="CG610" s="1">
        <v>1.0362068965517242</v>
      </c>
      <c r="CH610">
        <v>122.556</v>
      </c>
      <c r="CI610">
        <v>20046</v>
      </c>
      <c r="CJ610" s="101">
        <v>-1</v>
      </c>
      <c r="CK610" s="101">
        <v>-1</v>
      </c>
      <c r="CL610" s="1" t="s">
        <v>618</v>
      </c>
      <c r="CM610" s="1">
        <v>60.499999999999829</v>
      </c>
      <c r="CN610" s="14" t="s">
        <v>618</v>
      </c>
      <c r="CO610" s="14">
        <v>87.600000000000136</v>
      </c>
    </row>
    <row r="611" spans="1:93">
      <c r="A611" s="1">
        <v>2015</v>
      </c>
      <c r="B611" s="1">
        <v>3</v>
      </c>
      <c r="C611" s="24">
        <v>42185</v>
      </c>
      <c r="D611" s="1">
        <v>221.5</v>
      </c>
      <c r="E611" s="1">
        <v>221.5</v>
      </c>
      <c r="F611" s="1">
        <v>216.1</v>
      </c>
      <c r="G611" s="1">
        <v>217.9</v>
      </c>
      <c r="H611" s="1">
        <v>59.47</v>
      </c>
      <c r="I611" s="1">
        <v>3</v>
      </c>
      <c r="N611" s="27">
        <v>5.4000000000000057</v>
      </c>
      <c r="O611" s="27">
        <v>227.1</v>
      </c>
      <c r="P611" s="27">
        <v>221.5</v>
      </c>
      <c r="Q611" s="27" t="s">
        <v>618</v>
      </c>
      <c r="R611" s="27" t="s">
        <v>618</v>
      </c>
      <c r="S611" s="27" t="s">
        <v>618</v>
      </c>
      <c r="T611" s="27" t="s">
        <v>618</v>
      </c>
      <c r="U611" s="27" t="s">
        <v>618</v>
      </c>
      <c r="V611" s="158">
        <v>0</v>
      </c>
      <c r="W611" s="27">
        <v>188.3</v>
      </c>
      <c r="X611" s="27">
        <v>197</v>
      </c>
      <c r="Y611" s="27">
        <v>-8.6999999999999886</v>
      </c>
      <c r="Z611" s="29">
        <v>58.36</v>
      </c>
      <c r="AA611" s="139">
        <v>3.2</v>
      </c>
      <c r="AB611" s="151">
        <v>2.2807311755827619E-2</v>
      </c>
      <c r="AC611" s="136" t="s">
        <v>255</v>
      </c>
      <c r="AD611" s="136">
        <v>11.2</v>
      </c>
      <c r="AE611" s="136" t="s">
        <v>618</v>
      </c>
      <c r="AF611" s="136" t="s">
        <v>618</v>
      </c>
      <c r="AG611" s="136">
        <v>0</v>
      </c>
      <c r="AH611" s="136">
        <v>81.599999999999767</v>
      </c>
      <c r="AI611" s="136">
        <v>-11.800000000000068</v>
      </c>
      <c r="AJ611" s="127">
        <v>223.8</v>
      </c>
      <c r="AK611" s="127">
        <v>224.5</v>
      </c>
      <c r="AL611" s="127">
        <v>218.9</v>
      </c>
      <c r="AM611" s="127">
        <v>219.2</v>
      </c>
      <c r="AN611" s="127">
        <v>225.97499999999999</v>
      </c>
      <c r="AO611" s="127">
        <v>3.5999999999999943</v>
      </c>
      <c r="AP611" s="127" t="s">
        <v>618</v>
      </c>
      <c r="AQ611" s="14">
        <v>117.8</v>
      </c>
      <c r="AR611" s="127">
        <v>0.5</v>
      </c>
      <c r="AS611" s="14">
        <v>73.899999999997902</v>
      </c>
      <c r="AT611" s="1">
        <v>217.8</v>
      </c>
      <c r="AU611" s="1">
        <v>218.2</v>
      </c>
      <c r="AV611" s="1">
        <v>217.1</v>
      </c>
      <c r="AW611" s="1">
        <v>218.2</v>
      </c>
      <c r="AX611" s="1">
        <v>217.8</v>
      </c>
      <c r="AY611" s="1">
        <v>219.1</v>
      </c>
      <c r="AZ611" s="1">
        <v>217.1</v>
      </c>
      <c r="BA611" s="1">
        <v>218.4</v>
      </c>
      <c r="CC611" s="86">
        <v>217.2</v>
      </c>
      <c r="CD611" s="1">
        <v>219.9</v>
      </c>
      <c r="CE611" s="1">
        <v>681</v>
      </c>
      <c r="CF611" s="1">
        <v>639</v>
      </c>
      <c r="CG611" s="1">
        <v>1.0657276995305165</v>
      </c>
      <c r="CH611">
        <v>122.405</v>
      </c>
      <c r="CI611">
        <v>20205</v>
      </c>
      <c r="CJ611" s="101">
        <v>-1</v>
      </c>
      <c r="CK611" s="101">
        <v>-1</v>
      </c>
      <c r="CL611" s="1">
        <v>-0.29999999999998295</v>
      </c>
      <c r="CM611" s="1">
        <v>60.199999999999847</v>
      </c>
      <c r="CN611" s="14" t="s">
        <v>618</v>
      </c>
      <c r="CO611" s="14">
        <v>87.600000000000136</v>
      </c>
    </row>
    <row r="612" spans="1:93">
      <c r="A612" s="1">
        <v>2015</v>
      </c>
      <c r="B612" s="1">
        <v>4</v>
      </c>
      <c r="C612" s="24">
        <v>42186</v>
      </c>
      <c r="D612" s="1">
        <v>218.1</v>
      </c>
      <c r="E612" s="1">
        <v>222</v>
      </c>
      <c r="F612" s="1">
        <v>217.6</v>
      </c>
      <c r="G612" s="1">
        <v>220.8</v>
      </c>
      <c r="H612" s="1">
        <v>56.87</v>
      </c>
      <c r="I612" s="1">
        <v>3</v>
      </c>
      <c r="N612" s="27">
        <v>4.4000000000000057</v>
      </c>
      <c r="O612" s="27">
        <v>223.3</v>
      </c>
      <c r="P612" s="27">
        <v>212.5</v>
      </c>
      <c r="Q612" s="27" t="s">
        <v>618</v>
      </c>
      <c r="R612" s="27" t="s">
        <v>618</v>
      </c>
      <c r="S612" s="27" t="s">
        <v>618</v>
      </c>
      <c r="T612" s="27" t="s">
        <v>618</v>
      </c>
      <c r="U612" s="27" t="s">
        <v>618</v>
      </c>
      <c r="V612" s="158">
        <v>0</v>
      </c>
      <c r="W612" s="27">
        <v>188.3</v>
      </c>
      <c r="X612" s="27">
        <v>197</v>
      </c>
      <c r="Y612" s="27">
        <v>-8.6999999999999886</v>
      </c>
      <c r="Z612" s="29">
        <v>58.52</v>
      </c>
      <c r="AA612" s="139">
        <v>2.6</v>
      </c>
      <c r="AB612" s="151">
        <v>2.0593787540758468E-2</v>
      </c>
      <c r="AC612" s="136" t="s">
        <v>253</v>
      </c>
      <c r="AD612" s="136">
        <v>10.8</v>
      </c>
      <c r="AE612" s="136" t="s">
        <v>618</v>
      </c>
      <c r="AF612" s="136" t="s">
        <v>618</v>
      </c>
      <c r="AG612" s="136">
        <v>0</v>
      </c>
      <c r="AH612" s="136">
        <v>81.599999999999767</v>
      </c>
      <c r="AI612" s="136">
        <v>-11.800000000000068</v>
      </c>
      <c r="AJ612" s="127">
        <v>217.8</v>
      </c>
      <c r="AK612" s="127">
        <v>219.1</v>
      </c>
      <c r="AL612" s="127">
        <v>217.1</v>
      </c>
      <c r="AM612" s="127">
        <v>219.1</v>
      </c>
      <c r="AN612" s="127">
        <v>222.82499999999999</v>
      </c>
      <c r="AO612" s="127">
        <v>2.7000000000000171</v>
      </c>
      <c r="AP612" s="127">
        <v>2.4000000000000172</v>
      </c>
      <c r="AQ612" s="14">
        <v>120.2</v>
      </c>
      <c r="AR612" s="127" t="s">
        <v>618</v>
      </c>
      <c r="AS612" s="14">
        <v>73.899999999997902</v>
      </c>
      <c r="AT612" s="1">
        <v>221.3</v>
      </c>
      <c r="AU612" s="1">
        <v>221.3</v>
      </c>
      <c r="AV612" s="1">
        <v>219.8</v>
      </c>
      <c r="AW612" s="1">
        <v>220.4</v>
      </c>
      <c r="AX612" s="1">
        <v>221.3</v>
      </c>
      <c r="AY612" s="1">
        <v>221.7</v>
      </c>
      <c r="AZ612" s="1">
        <v>219.8</v>
      </c>
      <c r="BA612" s="1">
        <v>221.6</v>
      </c>
      <c r="CC612" s="86">
        <v>220.6</v>
      </c>
      <c r="CD612" s="1">
        <v>218.2</v>
      </c>
      <c r="CE612" s="1">
        <v>654</v>
      </c>
      <c r="CF612" s="1">
        <v>367</v>
      </c>
      <c r="CG612" s="1">
        <v>1.7820163487738419</v>
      </c>
      <c r="CH612">
        <v>123.161</v>
      </c>
      <c r="CI612">
        <v>20558</v>
      </c>
      <c r="CJ612" s="101">
        <v>-1</v>
      </c>
      <c r="CK612" s="101">
        <v>-1</v>
      </c>
      <c r="CL612" s="1">
        <v>-0.5</v>
      </c>
      <c r="CM612" s="1">
        <v>59.699999999999847</v>
      </c>
      <c r="CN612" s="14" t="s">
        <v>618</v>
      </c>
      <c r="CO612" s="14">
        <v>87.600000000000136</v>
      </c>
    </row>
    <row r="613" spans="1:93">
      <c r="A613" s="1">
        <v>2015</v>
      </c>
      <c r="B613" s="1">
        <v>5</v>
      </c>
      <c r="C613" s="24">
        <v>42187</v>
      </c>
      <c r="D613" s="1">
        <v>221.8</v>
      </c>
      <c r="E613" s="1">
        <v>222.4</v>
      </c>
      <c r="F613" s="1">
        <v>220.1</v>
      </c>
      <c r="G613" s="1">
        <v>220.6</v>
      </c>
      <c r="H613" s="1">
        <v>56.5</v>
      </c>
      <c r="I613" s="1">
        <v>3</v>
      </c>
      <c r="N613" s="27">
        <v>2.3000000000000114</v>
      </c>
      <c r="O613" s="27">
        <v>225.2</v>
      </c>
      <c r="P613" s="27">
        <v>216.4</v>
      </c>
      <c r="Q613" s="27" t="s">
        <v>618</v>
      </c>
      <c r="R613" s="27" t="s">
        <v>618</v>
      </c>
      <c r="S613" s="27" t="s">
        <v>618</v>
      </c>
      <c r="T613" s="27" t="s">
        <v>618</v>
      </c>
      <c r="U613" s="27" t="s">
        <v>618</v>
      </c>
      <c r="V613" s="158">
        <v>0</v>
      </c>
      <c r="W613" s="27">
        <v>188.3</v>
      </c>
      <c r="X613" s="27">
        <v>197</v>
      </c>
      <c r="Y613" s="27">
        <v>-8.6999999999999886</v>
      </c>
      <c r="Z613" s="29">
        <v>56.88</v>
      </c>
      <c r="AA613" s="139">
        <v>1.4</v>
      </c>
      <c r="AB613" s="151">
        <v>4.3719522448293247E-2</v>
      </c>
      <c r="AC613" s="136" t="s">
        <v>255</v>
      </c>
      <c r="AD613" s="136">
        <v>11</v>
      </c>
      <c r="AE613" s="136" t="s">
        <v>618</v>
      </c>
      <c r="AF613" s="136" t="s">
        <v>618</v>
      </c>
      <c r="AG613" s="136">
        <v>0</v>
      </c>
      <c r="AH613" s="136">
        <v>81.599999999999767</v>
      </c>
      <c r="AI613" s="136">
        <v>-11.800000000000068</v>
      </c>
      <c r="AJ613" s="127">
        <v>221.3</v>
      </c>
      <c r="AK613" s="127">
        <v>221.8</v>
      </c>
      <c r="AL613" s="127">
        <v>219.8</v>
      </c>
      <c r="AM613" s="127">
        <v>220.6</v>
      </c>
      <c r="AN613" s="127">
        <v>221.05</v>
      </c>
      <c r="AO613" s="127">
        <v>1.2000000000000171</v>
      </c>
      <c r="AP613" s="127">
        <v>-1.7041923427996153E-14</v>
      </c>
      <c r="AQ613" s="14">
        <v>120.2</v>
      </c>
      <c r="AR613" s="127" t="s">
        <v>618</v>
      </c>
      <c r="AS613" s="14">
        <v>73.899999999997902</v>
      </c>
      <c r="AT613" s="1">
        <v>221.4</v>
      </c>
      <c r="AU613" s="1">
        <v>222.2</v>
      </c>
      <c r="AV613" s="1">
        <v>221.3</v>
      </c>
      <c r="AW613" s="1">
        <v>222</v>
      </c>
      <c r="AX613" s="1">
        <v>221.4</v>
      </c>
      <c r="AY613" s="1">
        <v>222.3</v>
      </c>
      <c r="AZ613" s="1">
        <v>221.3</v>
      </c>
      <c r="BA613" s="1">
        <v>222</v>
      </c>
      <c r="CC613" s="86">
        <v>221.5</v>
      </c>
      <c r="CD613" s="1">
        <v>221.4</v>
      </c>
      <c r="CE613" s="1">
        <v>804</v>
      </c>
      <c r="CF613" s="1">
        <v>593</v>
      </c>
      <c r="CG613" s="1">
        <v>1.3558178752107926</v>
      </c>
      <c r="CH613">
        <v>123.078</v>
      </c>
      <c r="CI613">
        <v>20457</v>
      </c>
      <c r="CJ613" s="101">
        <v>-1</v>
      </c>
      <c r="CK613" s="101">
        <v>-1</v>
      </c>
      <c r="CL613" s="1">
        <v>-0.69999999999998863</v>
      </c>
      <c r="CM613" s="1">
        <v>58.999999999999858</v>
      </c>
      <c r="CN613" s="14" t="s">
        <v>618</v>
      </c>
      <c r="CO613" s="14">
        <v>87.600000000000136</v>
      </c>
    </row>
    <row r="614" spans="1:93">
      <c r="A614" s="1">
        <v>2015</v>
      </c>
      <c r="B614" s="1">
        <v>6</v>
      </c>
      <c r="C614" s="24">
        <v>42188</v>
      </c>
      <c r="D614" s="1">
        <v>222.1</v>
      </c>
      <c r="E614" s="1">
        <v>223.3</v>
      </c>
      <c r="F614" s="1">
        <v>217.5</v>
      </c>
      <c r="G614" s="1">
        <v>219.1</v>
      </c>
      <c r="H614" s="1">
        <v>55.52</v>
      </c>
      <c r="I614" s="1">
        <v>4</v>
      </c>
      <c r="N614" s="27">
        <v>5.8000000000000114</v>
      </c>
      <c r="O614" s="27">
        <v>222.9</v>
      </c>
      <c r="P614" s="27">
        <v>218.3</v>
      </c>
      <c r="Q614" s="27" t="s">
        <v>618</v>
      </c>
      <c r="R614" s="27" t="s">
        <v>618</v>
      </c>
      <c r="S614" s="27" t="s">
        <v>252</v>
      </c>
      <c r="T614" s="27" t="s">
        <v>618</v>
      </c>
      <c r="U614" s="27">
        <v>1.8999999999999773</v>
      </c>
      <c r="V614" s="158">
        <v>1.8999999999999773</v>
      </c>
      <c r="W614" s="27">
        <v>190.2</v>
      </c>
      <c r="X614" s="27">
        <v>197</v>
      </c>
      <c r="Y614" s="27">
        <v>-6.8000000000000114</v>
      </c>
      <c r="Z614" s="29">
        <v>56.54</v>
      </c>
      <c r="AA614" s="139">
        <v>3.5</v>
      </c>
      <c r="AB614" s="151">
        <v>6.5060664673817215E-3</v>
      </c>
      <c r="AC614" s="136" t="s">
        <v>255</v>
      </c>
      <c r="AD614" s="136">
        <v>11</v>
      </c>
      <c r="AE614" s="136" t="s">
        <v>618</v>
      </c>
      <c r="AF614" s="136" t="s">
        <v>618</v>
      </c>
      <c r="AG614" s="136">
        <v>0</v>
      </c>
      <c r="AH614" s="136">
        <v>81.599999999999767</v>
      </c>
      <c r="AI614" s="136">
        <v>-11.800000000000068</v>
      </c>
      <c r="AJ614" s="127">
        <v>221.4</v>
      </c>
      <c r="AK614" s="127">
        <v>223.3</v>
      </c>
      <c r="AL614" s="127">
        <v>221.3</v>
      </c>
      <c r="AM614" s="127">
        <v>221.8</v>
      </c>
      <c r="AN614" s="127">
        <v>220.17500000000001</v>
      </c>
      <c r="AO614" s="127">
        <v>3</v>
      </c>
      <c r="AP614" s="127" t="s">
        <v>618</v>
      </c>
      <c r="AQ614" s="14">
        <v>120.2</v>
      </c>
      <c r="AR614" s="127" t="s">
        <v>618</v>
      </c>
      <c r="AS614" s="14">
        <v>73.899999999997902</v>
      </c>
      <c r="AT614" s="1">
        <v>219.4</v>
      </c>
      <c r="AU614" s="1">
        <v>219.8</v>
      </c>
      <c r="AV614" s="1">
        <v>219.2</v>
      </c>
      <c r="AW614" s="1">
        <v>219.8</v>
      </c>
      <c r="AX614" s="1">
        <v>219.4</v>
      </c>
      <c r="AY614" s="1">
        <v>220.8</v>
      </c>
      <c r="AZ614" s="1">
        <v>219.2</v>
      </c>
      <c r="BA614" s="1">
        <v>220.8</v>
      </c>
      <c r="CC614" s="86">
        <v>219.2</v>
      </c>
      <c r="CD614" s="1">
        <v>222.1</v>
      </c>
      <c r="CE614" s="1">
        <v>829</v>
      </c>
      <c r="CF614" s="1">
        <v>641</v>
      </c>
      <c r="CG614" s="1">
        <v>1.2932917316692667</v>
      </c>
      <c r="CH614">
        <v>122.148</v>
      </c>
      <c r="CI614">
        <v>20454</v>
      </c>
      <c r="CJ614" s="101">
        <v>-1</v>
      </c>
      <c r="CK614" s="101">
        <v>-1</v>
      </c>
      <c r="CL614" s="1">
        <v>3</v>
      </c>
      <c r="CM614" s="1">
        <v>61.999999999999858</v>
      </c>
      <c r="CN614" s="14" t="s">
        <v>618</v>
      </c>
      <c r="CO614" s="14">
        <v>87.600000000000136</v>
      </c>
    </row>
    <row r="615" spans="1:93">
      <c r="A615" s="1">
        <v>2015</v>
      </c>
      <c r="B615" s="1">
        <v>2</v>
      </c>
      <c r="C615" s="24">
        <v>42191</v>
      </c>
      <c r="D615" s="1">
        <v>216.4</v>
      </c>
      <c r="E615" s="1">
        <v>217.2</v>
      </c>
      <c r="F615" s="1">
        <v>214.3</v>
      </c>
      <c r="G615" s="1">
        <v>215.3</v>
      </c>
      <c r="H615" s="1">
        <v>52.53</v>
      </c>
      <c r="I615" s="1">
        <v>4</v>
      </c>
      <c r="N615" s="27">
        <v>2.8999999999999773</v>
      </c>
      <c r="O615" s="27">
        <v>224.9</v>
      </c>
      <c r="P615" s="27">
        <v>213.3</v>
      </c>
      <c r="Q615" s="27" t="s">
        <v>618</v>
      </c>
      <c r="R615" s="27" t="s">
        <v>618</v>
      </c>
      <c r="S615" s="27" t="s">
        <v>618</v>
      </c>
      <c r="T615" s="27" t="s">
        <v>618</v>
      </c>
      <c r="U615" s="27" t="s">
        <v>618</v>
      </c>
      <c r="V615" s="158">
        <v>0</v>
      </c>
      <c r="W615" s="27">
        <v>190.2</v>
      </c>
      <c r="X615" s="27">
        <v>197</v>
      </c>
      <c r="Y615" s="27">
        <v>-6.8000000000000114</v>
      </c>
      <c r="Z615" s="29">
        <v>54.67</v>
      </c>
      <c r="AA615" s="139">
        <v>1.7</v>
      </c>
      <c r="AB615" s="151">
        <v>1.7345132743362801E-2</v>
      </c>
      <c r="AC615" s="136" t="s">
        <v>255</v>
      </c>
      <c r="AD615" s="136">
        <v>10.9</v>
      </c>
      <c r="AE615" s="136" t="s">
        <v>618</v>
      </c>
      <c r="AF615" s="136" t="s">
        <v>618</v>
      </c>
      <c r="AG615" s="136">
        <v>0</v>
      </c>
      <c r="AH615" s="136">
        <v>81.599999999999767</v>
      </c>
      <c r="AI615" s="136">
        <v>-11.800000000000068</v>
      </c>
      <c r="AJ615" s="127">
        <v>219.4</v>
      </c>
      <c r="AK615" s="127">
        <v>220.8</v>
      </c>
      <c r="AL615" s="127">
        <v>215.6</v>
      </c>
      <c r="AM615" s="127">
        <v>216.3</v>
      </c>
      <c r="AN615" s="127">
        <v>219.45</v>
      </c>
      <c r="AO615" s="127">
        <v>1.0999999999999943</v>
      </c>
      <c r="AP615" s="127" t="s">
        <v>618</v>
      </c>
      <c r="AQ615" s="14">
        <v>120.2</v>
      </c>
      <c r="AR615" s="127">
        <v>1.7999999999999829</v>
      </c>
      <c r="AS615" s="14">
        <v>75.699999999997885</v>
      </c>
      <c r="AT615" s="1">
        <v>215.3</v>
      </c>
      <c r="AU615" s="1">
        <v>216</v>
      </c>
      <c r="AV615" s="1">
        <v>215.1</v>
      </c>
      <c r="AW615" s="1">
        <v>215.2</v>
      </c>
      <c r="AX615" s="1">
        <v>215.3</v>
      </c>
      <c r="AY615" s="1">
        <v>216</v>
      </c>
      <c r="AZ615" s="1">
        <v>214</v>
      </c>
      <c r="BA615" s="1">
        <v>214.8</v>
      </c>
      <c r="CC615" s="86">
        <v>215.5</v>
      </c>
      <c r="CD615" s="1">
        <v>217.3</v>
      </c>
      <c r="CE615" s="1">
        <v>948</v>
      </c>
      <c r="CF615" s="1">
        <v>645</v>
      </c>
      <c r="CG615" s="1">
        <v>1.4697674418604652</v>
      </c>
      <c r="CH615">
        <v>122.554</v>
      </c>
      <c r="CI615">
        <v>20272</v>
      </c>
      <c r="CJ615" s="101">
        <v>-1</v>
      </c>
      <c r="CK615" s="101">
        <v>-1</v>
      </c>
      <c r="CL615" s="1">
        <v>1.8000000000000114</v>
      </c>
      <c r="CM615" s="1">
        <v>63.799999999999869</v>
      </c>
      <c r="CN615" s="14" t="s">
        <v>618</v>
      </c>
      <c r="CO615" s="14">
        <v>87.600000000000136</v>
      </c>
    </row>
    <row r="616" spans="1:93">
      <c r="A616" s="1">
        <v>2015</v>
      </c>
      <c r="B616" s="1">
        <v>3</v>
      </c>
      <c r="C616" s="24">
        <v>42192</v>
      </c>
      <c r="D616" s="1">
        <v>213.5</v>
      </c>
      <c r="E616" s="1">
        <v>215.7</v>
      </c>
      <c r="F616" s="1">
        <v>213.3</v>
      </c>
      <c r="G616" s="1">
        <v>213.4</v>
      </c>
      <c r="H616" s="1">
        <v>52.95</v>
      </c>
      <c r="I616" s="1">
        <v>4</v>
      </c>
      <c r="N616" s="27">
        <v>2.3999999999999773</v>
      </c>
      <c r="O616" s="27">
        <v>218.2</v>
      </c>
      <c r="P616" s="27">
        <v>212.4</v>
      </c>
      <c r="Q616" s="27" t="s">
        <v>618</v>
      </c>
      <c r="R616" s="27" t="s">
        <v>618</v>
      </c>
      <c r="S616" s="27" t="s">
        <v>618</v>
      </c>
      <c r="T616" s="27" t="s">
        <v>618</v>
      </c>
      <c r="U616" s="27" t="s">
        <v>618</v>
      </c>
      <c r="V616" s="158">
        <v>0</v>
      </c>
      <c r="W616" s="27">
        <v>190.2</v>
      </c>
      <c r="X616" s="27">
        <v>197</v>
      </c>
      <c r="Y616" s="27">
        <v>-6.8000000000000114</v>
      </c>
      <c r="Z616" s="29">
        <v>53.18</v>
      </c>
      <c r="AA616" s="139">
        <v>1.4</v>
      </c>
      <c r="AB616" s="151">
        <v>5.3854466858789696E-2</v>
      </c>
      <c r="AC616" s="136" t="s">
        <v>255</v>
      </c>
      <c r="AD616" s="136">
        <v>10.7</v>
      </c>
      <c r="AE616" s="136">
        <v>-6.6999999999999886</v>
      </c>
      <c r="AF616" s="136" t="s">
        <v>618</v>
      </c>
      <c r="AG616" s="136">
        <v>-6.6999999999999886</v>
      </c>
      <c r="AH616" s="136">
        <v>74.899999999999778</v>
      </c>
      <c r="AI616" s="136">
        <v>-18.500000000000057</v>
      </c>
      <c r="AJ616" s="127">
        <v>215.3</v>
      </c>
      <c r="AK616" s="127">
        <v>216</v>
      </c>
      <c r="AL616" s="127">
        <v>213.4</v>
      </c>
      <c r="AM616" s="127">
        <v>214.5</v>
      </c>
      <c r="AN616" s="127">
        <v>218.3</v>
      </c>
      <c r="AO616" s="127">
        <v>9.9999999999994316E-2</v>
      </c>
      <c r="AP616" s="127" t="s">
        <v>618</v>
      </c>
      <c r="AQ616" s="14">
        <v>120.2</v>
      </c>
      <c r="AR616" s="127" t="s">
        <v>618</v>
      </c>
      <c r="AS616" s="14">
        <v>75.699999999997885</v>
      </c>
      <c r="AT616" s="1">
        <v>213</v>
      </c>
      <c r="AU616" s="1">
        <v>213.3</v>
      </c>
      <c r="AV616" s="1">
        <v>212</v>
      </c>
      <c r="AW616" s="1">
        <v>212.8</v>
      </c>
      <c r="AX616" s="1">
        <v>213</v>
      </c>
      <c r="AY616" s="1">
        <v>213.3</v>
      </c>
      <c r="AZ616" s="1">
        <v>212</v>
      </c>
      <c r="BA616" s="1">
        <v>212.7</v>
      </c>
      <c r="CC616" s="86">
        <v>212.7</v>
      </c>
      <c r="CD616" s="1">
        <v>214.7</v>
      </c>
      <c r="CE616" s="1">
        <v>910</v>
      </c>
      <c r="CF616" s="1">
        <v>618</v>
      </c>
      <c r="CG616" s="1">
        <v>1.4724919093851132</v>
      </c>
      <c r="CH616">
        <v>122.47</v>
      </c>
      <c r="CI616">
        <v>20440</v>
      </c>
      <c r="CJ616" s="101">
        <v>-1</v>
      </c>
      <c r="CK616" s="101">
        <v>-1</v>
      </c>
      <c r="CL616" s="1">
        <v>4.5</v>
      </c>
      <c r="CM616" s="1">
        <v>68.299999999999869</v>
      </c>
      <c r="CN616" s="14" t="s">
        <v>618</v>
      </c>
      <c r="CO616" s="14">
        <v>87.600000000000136</v>
      </c>
    </row>
    <row r="617" spans="1:93">
      <c r="A617" s="1">
        <v>2015</v>
      </c>
      <c r="B617" s="1">
        <v>4</v>
      </c>
      <c r="C617" s="24">
        <v>42193</v>
      </c>
      <c r="D617" s="1">
        <v>208.5</v>
      </c>
      <c r="E617" s="1">
        <v>208.5</v>
      </c>
      <c r="F617" s="1">
        <v>200.5</v>
      </c>
      <c r="G617" s="1">
        <v>201.2</v>
      </c>
      <c r="H617" s="1">
        <v>51.65</v>
      </c>
      <c r="I617" s="1">
        <v>4</v>
      </c>
      <c r="N617" s="27">
        <v>8</v>
      </c>
      <c r="O617" s="27">
        <v>215.8</v>
      </c>
      <c r="P617" s="27">
        <v>211</v>
      </c>
      <c r="Q617" s="27">
        <v>-1</v>
      </c>
      <c r="R617" s="27" t="s">
        <v>618</v>
      </c>
      <c r="S617" s="27" t="s">
        <v>618</v>
      </c>
      <c r="T617" s="27" t="s">
        <v>618</v>
      </c>
      <c r="U617" s="27" t="s">
        <v>618</v>
      </c>
      <c r="V617" s="158">
        <v>0</v>
      </c>
      <c r="W617" s="27">
        <v>190.2</v>
      </c>
      <c r="X617" s="27">
        <v>197</v>
      </c>
      <c r="Y617" s="27">
        <v>-6.8000000000000114</v>
      </c>
      <c r="Z617" s="29">
        <v>51.86</v>
      </c>
      <c r="AA617" s="139">
        <v>4.8</v>
      </c>
      <c r="AB617" s="151">
        <v>7.9954311821817114E-3</v>
      </c>
      <c r="AC617" s="136" t="s">
        <v>253</v>
      </c>
      <c r="AD617" s="136">
        <v>10.6</v>
      </c>
      <c r="AE617" s="136" t="s">
        <v>618</v>
      </c>
      <c r="AF617" s="136">
        <v>5.9000000000000057</v>
      </c>
      <c r="AG617" s="136">
        <v>5.9000000000000057</v>
      </c>
      <c r="AH617" s="136">
        <v>80.799999999999784</v>
      </c>
      <c r="AI617" s="136">
        <v>-12.600000000000051</v>
      </c>
      <c r="AJ617" s="127">
        <v>213</v>
      </c>
      <c r="AK617" s="127">
        <v>213.3</v>
      </c>
      <c r="AL617" s="127">
        <v>205.7</v>
      </c>
      <c r="AM617" s="127">
        <v>206.2</v>
      </c>
      <c r="AN617" s="127">
        <v>214.7</v>
      </c>
      <c r="AO617" s="127">
        <v>7.3000000000000114</v>
      </c>
      <c r="AP617" s="127" t="s">
        <v>618</v>
      </c>
      <c r="AQ617" s="14">
        <v>120.2</v>
      </c>
      <c r="AR617" s="127">
        <v>4.1999999999999886</v>
      </c>
      <c r="AS617" s="14">
        <v>79.899999999997874</v>
      </c>
      <c r="AT617" s="1">
        <v>200.9</v>
      </c>
      <c r="AU617" s="1">
        <v>201.3</v>
      </c>
      <c r="AV617" s="1">
        <v>199.4</v>
      </c>
      <c r="AW617" s="1">
        <v>200.6</v>
      </c>
      <c r="AX617" s="1">
        <v>200.9</v>
      </c>
      <c r="AY617" s="1">
        <v>201.6</v>
      </c>
      <c r="AZ617" s="1">
        <v>199.4</v>
      </c>
      <c r="BA617" s="1">
        <v>201.6</v>
      </c>
      <c r="CC617" s="86">
        <v>201</v>
      </c>
      <c r="CD617" s="1">
        <v>207.9</v>
      </c>
      <c r="CE617" s="1">
        <v>859</v>
      </c>
      <c r="CF617" s="1">
        <v>580</v>
      </c>
      <c r="CG617" s="1">
        <v>1.4810344827586206</v>
      </c>
      <c r="CH617">
        <v>120.70699999999999</v>
      </c>
      <c r="CI617">
        <v>19272</v>
      </c>
      <c r="CJ617" s="101">
        <v>-1</v>
      </c>
      <c r="CK617" s="101">
        <v>-1</v>
      </c>
      <c r="CL617" s="1">
        <v>-0.29999999999998295</v>
      </c>
      <c r="CM617" s="1">
        <v>67.999999999999886</v>
      </c>
      <c r="CN617" s="14" t="s">
        <v>618</v>
      </c>
      <c r="CO617" s="14">
        <v>87.600000000000136</v>
      </c>
    </row>
    <row r="618" spans="1:93">
      <c r="A618" s="1">
        <v>2015</v>
      </c>
      <c r="B618" s="1">
        <v>5</v>
      </c>
      <c r="C618" s="24">
        <v>42194</v>
      </c>
      <c r="D618" s="1">
        <v>201.2</v>
      </c>
      <c r="E618" s="1">
        <v>209.9</v>
      </c>
      <c r="F618" s="1">
        <v>201.2</v>
      </c>
      <c r="G618" s="1">
        <v>209.6</v>
      </c>
      <c r="H618" s="1">
        <v>52.78</v>
      </c>
      <c r="I618" s="1">
        <v>0</v>
      </c>
      <c r="N618" s="27">
        <v>8.7000000000000171</v>
      </c>
      <c r="O618" s="27">
        <v>209.2</v>
      </c>
      <c r="P618" s="27">
        <v>193.2</v>
      </c>
      <c r="Q618" s="27" t="s">
        <v>618</v>
      </c>
      <c r="R618" s="27" t="s">
        <v>254</v>
      </c>
      <c r="S618" s="27" t="s">
        <v>618</v>
      </c>
      <c r="T618" s="27">
        <v>-1.0999999999999943</v>
      </c>
      <c r="U618" s="27" t="s">
        <v>618</v>
      </c>
      <c r="V618" s="158">
        <v>-1.0999999999999943</v>
      </c>
      <c r="W618" s="27">
        <v>189.1</v>
      </c>
      <c r="X618" s="27">
        <v>197</v>
      </c>
      <c r="Y618" s="27">
        <v>-7.9000000000000057</v>
      </c>
      <c r="Z618" s="29">
        <v>52.4</v>
      </c>
      <c r="AA618" s="139">
        <v>5.2</v>
      </c>
      <c r="AB618" s="151">
        <v>2.4551463644948091E-2</v>
      </c>
      <c r="AC618" s="136" t="s">
        <v>255</v>
      </c>
      <c r="AD618" s="136">
        <v>10</v>
      </c>
      <c r="AE618" s="136">
        <v>2.0999999999999943</v>
      </c>
      <c r="AF618" s="136" t="s">
        <v>618</v>
      </c>
      <c r="AG618" s="136">
        <v>2.0999999999999943</v>
      </c>
      <c r="AH618" s="136">
        <v>82.899999999999778</v>
      </c>
      <c r="AI618" s="136">
        <v>-10.500000000000057</v>
      </c>
      <c r="AJ618" s="127">
        <v>200.9</v>
      </c>
      <c r="AK618" s="127">
        <v>203.2</v>
      </c>
      <c r="AL618" s="127">
        <v>199.4</v>
      </c>
      <c r="AM618" s="127">
        <v>201.9</v>
      </c>
      <c r="AN618" s="127">
        <v>209.72499999999999</v>
      </c>
      <c r="AO618" s="127">
        <v>8.4000000000000057</v>
      </c>
      <c r="AP618" s="127">
        <v>4.6000000000000059</v>
      </c>
      <c r="AQ618" s="14">
        <v>124.8</v>
      </c>
      <c r="AR618" s="127" t="s">
        <v>618</v>
      </c>
      <c r="AS618" s="14">
        <v>79.899999999997874</v>
      </c>
      <c r="AT618" s="1">
        <v>208.3</v>
      </c>
      <c r="AU618" s="1">
        <v>209</v>
      </c>
      <c r="AV618" s="1">
        <v>207.4</v>
      </c>
      <c r="AW618" s="1">
        <v>208.3</v>
      </c>
      <c r="AX618" s="1">
        <v>208.3</v>
      </c>
      <c r="AY618" s="1">
        <v>209</v>
      </c>
      <c r="AZ618" s="1">
        <v>207.4</v>
      </c>
      <c r="BA618" s="1">
        <v>208.3</v>
      </c>
      <c r="CC618" s="86">
        <v>208.2</v>
      </c>
      <c r="CD618" s="1">
        <v>203.1</v>
      </c>
      <c r="CE618" s="1">
        <v>868</v>
      </c>
      <c r="CF618" s="1">
        <v>1152</v>
      </c>
      <c r="CG618" s="1">
        <v>0.75347222222222221</v>
      </c>
      <c r="CH618">
        <v>121.29600000000001</v>
      </c>
      <c r="CI618">
        <v>19659</v>
      </c>
      <c r="CJ618" s="101">
        <v>-1</v>
      </c>
      <c r="CK618" s="101">
        <v>-1</v>
      </c>
      <c r="CL618" s="1">
        <v>0.20000000000001705</v>
      </c>
      <c r="CM618" s="1">
        <v>68.199999999999903</v>
      </c>
      <c r="CN618" s="14" t="s">
        <v>618</v>
      </c>
      <c r="CO618" s="14">
        <v>87.600000000000136</v>
      </c>
    </row>
    <row r="619" spans="1:93">
      <c r="A619" s="1">
        <v>2015</v>
      </c>
      <c r="B619" s="1">
        <v>6</v>
      </c>
      <c r="C619" s="24">
        <v>42195</v>
      </c>
      <c r="D619" s="1">
        <v>208.1</v>
      </c>
      <c r="E619" s="1">
        <v>212.7</v>
      </c>
      <c r="F619" s="1">
        <v>206</v>
      </c>
      <c r="G619" s="1">
        <v>211</v>
      </c>
      <c r="H619" s="1">
        <v>52.74</v>
      </c>
      <c r="I619" s="1">
        <v>0</v>
      </c>
      <c r="N619" s="27">
        <v>6.6999999999999886</v>
      </c>
      <c r="O619" s="27">
        <v>218.3</v>
      </c>
      <c r="P619" s="27">
        <v>200.9</v>
      </c>
      <c r="Q619" s="27" t="s">
        <v>618</v>
      </c>
      <c r="R619" s="27" t="s">
        <v>618</v>
      </c>
      <c r="S619" s="27" t="s">
        <v>618</v>
      </c>
      <c r="T619" s="27" t="s">
        <v>618</v>
      </c>
      <c r="U619" s="27" t="s">
        <v>618</v>
      </c>
      <c r="V619" s="158">
        <v>0</v>
      </c>
      <c r="W619" s="27">
        <v>189.1</v>
      </c>
      <c r="X619" s="27">
        <v>197</v>
      </c>
      <c r="Y619" s="27">
        <v>-7.9000000000000057</v>
      </c>
      <c r="Z619" s="29">
        <v>53.26</v>
      </c>
      <c r="AA619" s="139">
        <v>4</v>
      </c>
      <c r="AB619" s="151">
        <v>2.187802516940951E-2</v>
      </c>
      <c r="AC619" s="136" t="s">
        <v>253</v>
      </c>
      <c r="AD619" s="136">
        <v>10.4</v>
      </c>
      <c r="AE619" s="136" t="s">
        <v>618</v>
      </c>
      <c r="AF619" s="136" t="s">
        <v>618</v>
      </c>
      <c r="AG619" s="136">
        <v>0</v>
      </c>
      <c r="AH619" s="136">
        <v>82.899999999999778</v>
      </c>
      <c r="AI619" s="136">
        <v>-10.500000000000057</v>
      </c>
      <c r="AJ619" s="127">
        <v>208.3</v>
      </c>
      <c r="AK619" s="127">
        <v>209</v>
      </c>
      <c r="AL619" s="127">
        <v>206.5</v>
      </c>
      <c r="AM619" s="127">
        <v>207.3</v>
      </c>
      <c r="AN619" s="127">
        <v>207.47499999999999</v>
      </c>
      <c r="AO619" s="127">
        <v>2.9000000000000057</v>
      </c>
      <c r="AP619" s="127">
        <v>0.7</v>
      </c>
      <c r="AQ619" s="14">
        <v>125.5</v>
      </c>
      <c r="AR619" s="127">
        <v>-3.8000000000000114</v>
      </c>
      <c r="AS619" s="14">
        <v>76.099999999997863</v>
      </c>
      <c r="AT619" s="1">
        <v>210.5</v>
      </c>
      <c r="AU619" s="1">
        <v>210.7</v>
      </c>
      <c r="AV619" s="1">
        <v>209.1</v>
      </c>
      <c r="AW619" s="1">
        <v>209.1</v>
      </c>
      <c r="AX619" s="1">
        <v>210.5</v>
      </c>
      <c r="AY619" s="1">
        <v>211</v>
      </c>
      <c r="AZ619" s="1">
        <v>209.1</v>
      </c>
      <c r="BA619" s="1">
        <v>210.9</v>
      </c>
      <c r="CC619" s="86">
        <v>210.2</v>
      </c>
      <c r="CD619" s="1">
        <v>207.9</v>
      </c>
      <c r="CE619" s="1">
        <v>728</v>
      </c>
      <c r="CF619" s="1">
        <v>568</v>
      </c>
      <c r="CG619" s="1">
        <v>1.2816901408450705</v>
      </c>
      <c r="CH619">
        <v>122.485</v>
      </c>
      <c r="CI619">
        <v>20081</v>
      </c>
      <c r="CJ619" s="101">
        <v>-1</v>
      </c>
      <c r="CK619" s="101">
        <v>-1</v>
      </c>
      <c r="CL619" s="1">
        <v>0.5</v>
      </c>
      <c r="CM619" s="1">
        <v>68.699999999999903</v>
      </c>
      <c r="CN619" s="14" t="s">
        <v>618</v>
      </c>
      <c r="CO619" s="14">
        <v>87.600000000000136</v>
      </c>
    </row>
    <row r="620" spans="1:93">
      <c r="A620" s="1">
        <v>2015</v>
      </c>
      <c r="B620" s="1">
        <v>2</v>
      </c>
      <c r="C620" s="24">
        <v>42198</v>
      </c>
      <c r="D620" s="1">
        <v>210</v>
      </c>
      <c r="E620" s="1">
        <v>210.5</v>
      </c>
      <c r="F620" s="1">
        <v>205.6</v>
      </c>
      <c r="G620" s="1">
        <v>205.6</v>
      </c>
      <c r="H620" s="1">
        <v>52.01</v>
      </c>
      <c r="I620" s="1">
        <v>0</v>
      </c>
      <c r="N620" s="27">
        <v>4.9000000000000057</v>
      </c>
      <c r="O620" s="27">
        <v>217.7</v>
      </c>
      <c r="P620" s="27">
        <v>204.3</v>
      </c>
      <c r="Q620" s="27" t="s">
        <v>618</v>
      </c>
      <c r="R620" s="27" t="s">
        <v>618</v>
      </c>
      <c r="S620" s="27" t="s">
        <v>618</v>
      </c>
      <c r="T620" s="27" t="s">
        <v>618</v>
      </c>
      <c r="U620" s="27" t="s">
        <v>618</v>
      </c>
      <c r="V620" s="158">
        <v>0</v>
      </c>
      <c r="W620" s="27">
        <v>189.1</v>
      </c>
      <c r="X620" s="27">
        <v>197</v>
      </c>
      <c r="Y620" s="27">
        <v>-7.9000000000000057</v>
      </c>
      <c r="Z620" s="29">
        <v>51.69</v>
      </c>
      <c r="AA620" s="139">
        <v>2.9</v>
      </c>
      <c r="AB620" s="151">
        <v>7.5786282682832606E-4</v>
      </c>
      <c r="AC620" s="136">
        <v>0</v>
      </c>
      <c r="AD620" s="136">
        <v>10.5</v>
      </c>
      <c r="AE620" s="136" t="s">
        <v>618</v>
      </c>
      <c r="AF620" s="136" t="s">
        <v>618</v>
      </c>
      <c r="AG620" s="136">
        <v>0</v>
      </c>
      <c r="AH620" s="136">
        <v>82.899999999999778</v>
      </c>
      <c r="AI620" s="136">
        <v>-10.500000000000057</v>
      </c>
      <c r="AJ620" s="127">
        <v>210.5</v>
      </c>
      <c r="AK620" s="127">
        <v>211</v>
      </c>
      <c r="AL620" s="127">
        <v>208</v>
      </c>
      <c r="AM620" s="127">
        <v>208.9</v>
      </c>
      <c r="AN620" s="127">
        <v>206.07499999999999</v>
      </c>
      <c r="AO620" s="127">
        <v>4.4000000000000057</v>
      </c>
      <c r="AP620" s="127" t="s">
        <v>618</v>
      </c>
      <c r="AQ620" s="14">
        <v>125.5</v>
      </c>
      <c r="AR620" s="127" t="s">
        <v>618</v>
      </c>
      <c r="AS620" s="14">
        <v>76.099999999997863</v>
      </c>
      <c r="AT620" s="1">
        <v>207.4</v>
      </c>
      <c r="AU620" s="1">
        <v>209.6</v>
      </c>
      <c r="AV620" s="1">
        <v>207.4</v>
      </c>
      <c r="AW620" s="1">
        <v>209.4</v>
      </c>
      <c r="AX620" s="1">
        <v>207.4</v>
      </c>
      <c r="AY620" s="1">
        <v>210.3</v>
      </c>
      <c r="AZ620" s="1">
        <v>207.4</v>
      </c>
      <c r="BA620" s="1">
        <v>209.9</v>
      </c>
      <c r="CC620" s="86">
        <v>208.1</v>
      </c>
      <c r="CD620" s="1">
        <v>209.8</v>
      </c>
      <c r="CE620" s="1">
        <v>549</v>
      </c>
      <c r="CF620" s="1">
        <v>529</v>
      </c>
      <c r="CG620" s="1">
        <v>1.0378071833648392</v>
      </c>
      <c r="CH620">
        <v>123.459</v>
      </c>
      <c r="CI620">
        <v>20373</v>
      </c>
      <c r="CJ620" s="101">
        <v>1</v>
      </c>
      <c r="CK620" s="101">
        <v>-1</v>
      </c>
      <c r="CL620" s="1">
        <v>-2</v>
      </c>
      <c r="CM620" s="1">
        <v>66.699999999999903</v>
      </c>
      <c r="CN620" s="14" t="s">
        <v>618</v>
      </c>
      <c r="CO620" s="14">
        <v>87.600000000000136</v>
      </c>
    </row>
    <row r="621" spans="1:93">
      <c r="A621" s="1">
        <v>2015</v>
      </c>
      <c r="B621" s="1">
        <v>3</v>
      </c>
      <c r="C621" s="24">
        <v>42199</v>
      </c>
      <c r="D621" s="1">
        <v>209.4</v>
      </c>
      <c r="E621" s="1">
        <v>211.5</v>
      </c>
      <c r="F621" s="1">
        <v>208.2</v>
      </c>
      <c r="G621" s="1">
        <v>208.9</v>
      </c>
      <c r="H621" s="1">
        <v>53.04</v>
      </c>
      <c r="I621" s="1">
        <v>0</v>
      </c>
      <c r="N621" s="27">
        <v>3.3000000000000114</v>
      </c>
      <c r="O621" s="27">
        <v>210.5</v>
      </c>
      <c r="P621" s="27">
        <v>200.7</v>
      </c>
      <c r="Q621" s="27" t="s">
        <v>618</v>
      </c>
      <c r="R621" s="27" t="s">
        <v>254</v>
      </c>
      <c r="S621" s="27" t="s">
        <v>618</v>
      </c>
      <c r="T621" s="27">
        <v>-1</v>
      </c>
      <c r="U621" s="27" t="s">
        <v>618</v>
      </c>
      <c r="V621" s="158">
        <v>-1</v>
      </c>
      <c r="W621" s="27">
        <v>188.1</v>
      </c>
      <c r="X621" s="27">
        <v>197</v>
      </c>
      <c r="Y621" s="27">
        <v>-8.9000000000000057</v>
      </c>
      <c r="Z621" s="29">
        <v>51.29</v>
      </c>
      <c r="AA621" s="139">
        <v>2</v>
      </c>
      <c r="AB621" s="151">
        <v>1.3841486537732317E-2</v>
      </c>
      <c r="AC621" s="136" t="s">
        <v>255</v>
      </c>
      <c r="AD621" s="136">
        <v>10.199999999999999</v>
      </c>
      <c r="AE621" s="136" t="s">
        <v>618</v>
      </c>
      <c r="AF621" s="136" t="s">
        <v>618</v>
      </c>
      <c r="AG621" s="136">
        <v>0</v>
      </c>
      <c r="AH621" s="136">
        <v>82.899999999999778</v>
      </c>
      <c r="AI621" s="136">
        <v>-10.500000000000057</v>
      </c>
      <c r="AJ621" s="127">
        <v>207.4</v>
      </c>
      <c r="AK621" s="127">
        <v>210.3</v>
      </c>
      <c r="AL621" s="127">
        <v>207.4</v>
      </c>
      <c r="AM621" s="127">
        <v>209.9</v>
      </c>
      <c r="AN621" s="127">
        <v>207</v>
      </c>
      <c r="AO621" s="127">
        <v>0.5</v>
      </c>
      <c r="AP621" s="127">
        <v>-1.1000000000000114</v>
      </c>
      <c r="AQ621" s="14">
        <v>124.4</v>
      </c>
      <c r="AR621" s="127" t="s">
        <v>618</v>
      </c>
      <c r="AS621" s="14">
        <v>76.099999999997863</v>
      </c>
      <c r="AT621" s="1">
        <v>208</v>
      </c>
      <c r="AU621" s="1">
        <v>209</v>
      </c>
      <c r="AV621" s="1">
        <v>207.6</v>
      </c>
      <c r="AW621" s="1">
        <v>207.9</v>
      </c>
      <c r="AX621" s="1">
        <v>208</v>
      </c>
      <c r="AY621" s="1">
        <v>209</v>
      </c>
      <c r="AZ621" s="1">
        <v>207.6</v>
      </c>
      <c r="BA621" s="1">
        <v>208.8</v>
      </c>
      <c r="CC621" s="86">
        <v>207.7</v>
      </c>
      <c r="CD621" s="1">
        <v>210.1</v>
      </c>
      <c r="CE621" s="1">
        <v>1175</v>
      </c>
      <c r="CF621" s="1">
        <v>589</v>
      </c>
      <c r="CG621" s="1">
        <v>1.9949066213921902</v>
      </c>
      <c r="CH621">
        <v>123.38</v>
      </c>
      <c r="CI621">
        <v>20505</v>
      </c>
      <c r="CJ621" s="101">
        <v>1</v>
      </c>
      <c r="CK621" s="101">
        <v>1</v>
      </c>
      <c r="CL621" s="1" t="s">
        <v>618</v>
      </c>
      <c r="CM621" s="1">
        <v>66.699999999999903</v>
      </c>
      <c r="CN621" s="14" t="s">
        <v>618</v>
      </c>
      <c r="CO621" s="14">
        <v>87.600000000000136</v>
      </c>
    </row>
    <row r="622" spans="1:93">
      <c r="A622" s="1">
        <v>2015</v>
      </c>
      <c r="B622" s="1">
        <v>4</v>
      </c>
      <c r="C622" s="24">
        <v>42200</v>
      </c>
      <c r="D622" s="1">
        <v>209.5</v>
      </c>
      <c r="E622" s="1">
        <v>210.4</v>
      </c>
      <c r="F622" s="1">
        <v>207.9</v>
      </c>
      <c r="G622" s="1">
        <v>208.6</v>
      </c>
      <c r="H622" s="1">
        <v>51.41</v>
      </c>
      <c r="I622" s="1">
        <v>0</v>
      </c>
      <c r="N622" s="27">
        <v>2.5</v>
      </c>
      <c r="O622" s="27">
        <v>212.2</v>
      </c>
      <c r="P622" s="27">
        <v>205.6</v>
      </c>
      <c r="Q622" s="27" t="s">
        <v>618</v>
      </c>
      <c r="R622" s="27" t="s">
        <v>618</v>
      </c>
      <c r="S622" s="27" t="s">
        <v>618</v>
      </c>
      <c r="T622" s="27" t="s">
        <v>618</v>
      </c>
      <c r="U622" s="27" t="s">
        <v>618</v>
      </c>
      <c r="V622" s="158">
        <v>0</v>
      </c>
      <c r="W622" s="27">
        <v>188.1</v>
      </c>
      <c r="X622" s="27">
        <v>197</v>
      </c>
      <c r="Y622" s="27">
        <v>-8.9000000000000057</v>
      </c>
      <c r="Z622" s="29">
        <v>52.73</v>
      </c>
      <c r="AA622" s="139">
        <v>1.5</v>
      </c>
      <c r="AB622" s="151">
        <v>1.980388386848686E-2</v>
      </c>
      <c r="AC622" s="136" t="s">
        <v>253</v>
      </c>
      <c r="AD622" s="136">
        <v>10.4</v>
      </c>
      <c r="AE622" s="136" t="s">
        <v>618</v>
      </c>
      <c r="AF622" s="136" t="s">
        <v>618</v>
      </c>
      <c r="AG622" s="136">
        <v>0</v>
      </c>
      <c r="AH622" s="136">
        <v>82.899999999999778</v>
      </c>
      <c r="AI622" s="136">
        <v>-10.500000000000057</v>
      </c>
      <c r="AJ622" s="127">
        <v>208</v>
      </c>
      <c r="AK622" s="127">
        <v>210.4</v>
      </c>
      <c r="AL622" s="127">
        <v>207.6</v>
      </c>
      <c r="AM622" s="127">
        <v>208.9</v>
      </c>
      <c r="AN622" s="127">
        <v>208.75</v>
      </c>
      <c r="AO622" s="127">
        <v>0.90000000000000568</v>
      </c>
      <c r="AP622" s="127" t="s">
        <v>618</v>
      </c>
      <c r="AQ622" s="14">
        <v>124.4</v>
      </c>
      <c r="AR622" s="127" t="s">
        <v>618</v>
      </c>
      <c r="AS622" s="14">
        <v>76.099999999997863</v>
      </c>
      <c r="AT622" s="1">
        <v>208.6</v>
      </c>
      <c r="AU622" s="1">
        <v>209.9</v>
      </c>
      <c r="AV622" s="1">
        <v>208.6</v>
      </c>
      <c r="AW622" s="1">
        <v>209.9</v>
      </c>
      <c r="AX622" s="1">
        <v>208.6</v>
      </c>
      <c r="AY622" s="1">
        <v>211.3</v>
      </c>
      <c r="AZ622" s="1">
        <v>208.6</v>
      </c>
      <c r="BA622" s="1">
        <v>211</v>
      </c>
      <c r="CC622" s="86">
        <v>208.9</v>
      </c>
      <c r="CD622" s="1">
        <v>209.8</v>
      </c>
      <c r="CE622" s="1">
        <v>804</v>
      </c>
      <c r="CF622" s="1">
        <v>654</v>
      </c>
      <c r="CG622" s="1">
        <v>1.2293577981651376</v>
      </c>
      <c r="CH622">
        <v>123.767</v>
      </c>
      <c r="CI622">
        <v>20536</v>
      </c>
      <c r="CJ622" s="101">
        <v>1</v>
      </c>
      <c r="CK622" s="101">
        <v>1</v>
      </c>
      <c r="CL622" s="1">
        <v>1.4000000000000057</v>
      </c>
      <c r="CM622" s="1">
        <v>68.099999999999909</v>
      </c>
      <c r="CN622" s="14" t="s">
        <v>618</v>
      </c>
      <c r="CO622" s="14">
        <v>87.600000000000136</v>
      </c>
    </row>
    <row r="623" spans="1:93">
      <c r="A623" s="1">
        <v>2015</v>
      </c>
      <c r="B623" s="1">
        <v>5</v>
      </c>
      <c r="C623" s="24">
        <v>42201</v>
      </c>
      <c r="D623" s="1">
        <v>210</v>
      </c>
      <c r="E623" s="1">
        <v>217.5</v>
      </c>
      <c r="F623" s="1">
        <v>208</v>
      </c>
      <c r="G623" s="1">
        <v>215.7</v>
      </c>
      <c r="H623" s="1">
        <v>50.91</v>
      </c>
      <c r="I623" s="1">
        <v>1</v>
      </c>
      <c r="N623" s="27">
        <v>9.5</v>
      </c>
      <c r="O623" s="27">
        <v>211.1</v>
      </c>
      <c r="P623" s="27">
        <v>206.1</v>
      </c>
      <c r="Q623" s="27" t="s">
        <v>618</v>
      </c>
      <c r="R623" s="27" t="s">
        <v>254</v>
      </c>
      <c r="S623" s="27" t="s">
        <v>618</v>
      </c>
      <c r="T623" s="27">
        <v>5.9000000000000057</v>
      </c>
      <c r="U623" s="27" t="s">
        <v>618</v>
      </c>
      <c r="V623" s="158">
        <v>5.9000000000000057</v>
      </c>
      <c r="W623" s="27">
        <v>194</v>
      </c>
      <c r="X623" s="27">
        <v>197</v>
      </c>
      <c r="Y623" s="27">
        <v>-3</v>
      </c>
      <c r="Z623" s="29">
        <v>51.73</v>
      </c>
      <c r="AA623" s="139">
        <v>5.7</v>
      </c>
      <c r="AB623" s="151">
        <v>3.0731523378582204E-2</v>
      </c>
      <c r="AC623" s="136" t="s">
        <v>255</v>
      </c>
      <c r="AD623" s="136">
        <v>10.4</v>
      </c>
      <c r="AE623" s="136">
        <v>5.5</v>
      </c>
      <c r="AF623" s="136" t="s">
        <v>618</v>
      </c>
      <c r="AG623" s="136">
        <v>5.5</v>
      </c>
      <c r="AH623" s="136">
        <v>88.399999999999778</v>
      </c>
      <c r="AI623" s="136">
        <v>-5.0000000000000568</v>
      </c>
      <c r="AJ623" s="127">
        <v>208.6</v>
      </c>
      <c r="AK623" s="127">
        <v>211.3</v>
      </c>
      <c r="AL623" s="127">
        <v>208.2</v>
      </c>
      <c r="AM623" s="127">
        <v>208.6</v>
      </c>
      <c r="AN623" s="127">
        <v>209.07499999999999</v>
      </c>
      <c r="AO623" s="127">
        <v>5.6999999999999886</v>
      </c>
      <c r="AP623" s="127">
        <v>5.3999999999999888</v>
      </c>
      <c r="AQ623" s="14">
        <v>129.80000000000001</v>
      </c>
      <c r="AR623" s="127" t="s">
        <v>618</v>
      </c>
      <c r="AS623" s="14">
        <v>76.099999999997863</v>
      </c>
      <c r="AT623" s="1">
        <v>216.3</v>
      </c>
      <c r="AU623" s="1">
        <v>216.3</v>
      </c>
      <c r="AV623" s="1">
        <v>215</v>
      </c>
      <c r="AW623" s="1">
        <v>215.2</v>
      </c>
      <c r="AX623" s="1">
        <v>216.3</v>
      </c>
      <c r="AY623" s="1">
        <v>216.8</v>
      </c>
      <c r="AZ623" s="1">
        <v>215</v>
      </c>
      <c r="BA623" s="1">
        <v>216.8</v>
      </c>
      <c r="CC623" s="86">
        <v>216</v>
      </c>
      <c r="CD623" s="1">
        <v>209.4</v>
      </c>
      <c r="CE623" s="1">
        <v>772</v>
      </c>
      <c r="CF623" s="1">
        <v>537</v>
      </c>
      <c r="CG623" s="1">
        <v>1.4376163873370578</v>
      </c>
      <c r="CH623">
        <v>124.15300000000001</v>
      </c>
      <c r="CI623">
        <v>20679</v>
      </c>
      <c r="CJ623" s="101">
        <v>1</v>
      </c>
      <c r="CK623" s="101">
        <v>1</v>
      </c>
      <c r="CL623" s="1">
        <v>0.69999999999998863</v>
      </c>
      <c r="CM623" s="1">
        <v>68.799999999999898</v>
      </c>
      <c r="CN623" s="14">
        <v>-6.3000000000000114</v>
      </c>
      <c r="CO623" s="14">
        <v>81.300000000000125</v>
      </c>
    </row>
    <row r="624" spans="1:93">
      <c r="A624" s="1">
        <v>2015</v>
      </c>
      <c r="B624" s="1">
        <v>6</v>
      </c>
      <c r="C624" s="24">
        <v>42202</v>
      </c>
      <c r="D624" s="1">
        <v>217</v>
      </c>
      <c r="E624" s="1">
        <v>217.3</v>
      </c>
      <c r="F624" s="1">
        <v>214</v>
      </c>
      <c r="G624" s="1">
        <v>214.9</v>
      </c>
      <c r="H624" s="1">
        <v>50.44</v>
      </c>
      <c r="I624" s="1">
        <v>1</v>
      </c>
      <c r="N624" s="27">
        <v>3.3000000000000114</v>
      </c>
      <c r="O624" s="27">
        <v>225.2</v>
      </c>
      <c r="P624" s="27">
        <v>206.2</v>
      </c>
      <c r="Q624" s="27" t="s">
        <v>618</v>
      </c>
      <c r="R624" s="27" t="s">
        <v>618</v>
      </c>
      <c r="S624" s="27" t="s">
        <v>618</v>
      </c>
      <c r="T624" s="27" t="s">
        <v>618</v>
      </c>
      <c r="U624" s="27" t="s">
        <v>618</v>
      </c>
      <c r="V624" s="158">
        <v>0</v>
      </c>
      <c r="W624" s="27">
        <v>194</v>
      </c>
      <c r="X624" s="27">
        <v>197</v>
      </c>
      <c r="Y624" s="27">
        <v>-3</v>
      </c>
      <c r="Z624" s="29">
        <v>51.3</v>
      </c>
      <c r="AA624" s="139">
        <v>2</v>
      </c>
      <c r="AB624" s="151">
        <v>9.7257342929391033E-3</v>
      </c>
      <c r="AC624" s="136" t="s">
        <v>255</v>
      </c>
      <c r="AD624" s="136">
        <v>10.7</v>
      </c>
      <c r="AE624" s="136" t="s">
        <v>618</v>
      </c>
      <c r="AF624" s="136" t="s">
        <v>618</v>
      </c>
      <c r="AG624" s="136">
        <v>0</v>
      </c>
      <c r="AH624" s="136">
        <v>88.399999999999778</v>
      </c>
      <c r="AI624" s="136">
        <v>-5.0000000000000568</v>
      </c>
      <c r="AJ624" s="127">
        <v>216.3</v>
      </c>
      <c r="AK624" s="127">
        <v>217.3</v>
      </c>
      <c r="AL624" s="127">
        <v>215</v>
      </c>
      <c r="AM624" s="127">
        <v>215.6</v>
      </c>
      <c r="AN624" s="127">
        <v>210.75</v>
      </c>
      <c r="AO624" s="127">
        <v>2.0999999999999943</v>
      </c>
      <c r="AP624" s="127" t="s">
        <v>618</v>
      </c>
      <c r="AQ624" s="14">
        <v>129.80000000000001</v>
      </c>
      <c r="AR624" s="127" t="s">
        <v>618</v>
      </c>
      <c r="AS624" s="14">
        <v>76.099999999997863</v>
      </c>
      <c r="AT624" s="1">
        <v>214.5</v>
      </c>
      <c r="AU624" s="1">
        <v>214.6</v>
      </c>
      <c r="AV624" s="1">
        <v>214.3</v>
      </c>
      <c r="AW624" s="1">
        <v>214.6</v>
      </c>
      <c r="AX624" s="1">
        <v>214.5</v>
      </c>
      <c r="AY624" s="1">
        <v>214.7</v>
      </c>
      <c r="AZ624" s="1">
        <v>214.1</v>
      </c>
      <c r="BA624" s="1">
        <v>214.1</v>
      </c>
      <c r="CC624" s="86">
        <v>214.4</v>
      </c>
      <c r="CD624" s="1">
        <v>216.2</v>
      </c>
      <c r="CE624" s="1">
        <v>754</v>
      </c>
      <c r="CF624" s="1">
        <v>731</v>
      </c>
      <c r="CG624" s="1">
        <v>1.0314637482900137</v>
      </c>
      <c r="CH624">
        <v>124.306</v>
      </c>
      <c r="CI624">
        <v>20787</v>
      </c>
      <c r="CJ624" s="101">
        <v>1</v>
      </c>
      <c r="CK624" s="101">
        <v>1</v>
      </c>
      <c r="CL624" s="1">
        <v>-0.5</v>
      </c>
      <c r="CM624" s="1">
        <v>68.299999999999898</v>
      </c>
      <c r="CN624" s="14">
        <v>2.5</v>
      </c>
      <c r="CO624" s="14">
        <v>83.800000000000125</v>
      </c>
    </row>
    <row r="625" spans="1:93">
      <c r="A625" s="1">
        <v>2015</v>
      </c>
      <c r="B625" s="1">
        <v>3</v>
      </c>
      <c r="C625" s="24">
        <v>42206</v>
      </c>
      <c r="D625" s="1">
        <v>214</v>
      </c>
      <c r="E625" s="1">
        <v>216.3</v>
      </c>
      <c r="F625" s="1">
        <v>213.1</v>
      </c>
      <c r="G625" s="1">
        <v>214.7</v>
      </c>
      <c r="H625" s="1">
        <v>50.86</v>
      </c>
      <c r="I625" s="1">
        <v>1</v>
      </c>
      <c r="N625" s="27">
        <v>3.2000000000000171</v>
      </c>
      <c r="O625" s="27">
        <v>218.2</v>
      </c>
      <c r="P625" s="27">
        <v>211.6</v>
      </c>
      <c r="Q625" s="27" t="s">
        <v>618</v>
      </c>
      <c r="R625" s="27" t="s">
        <v>618</v>
      </c>
      <c r="S625" s="27" t="s">
        <v>618</v>
      </c>
      <c r="T625" s="27" t="s">
        <v>618</v>
      </c>
      <c r="U625" s="27" t="s">
        <v>618</v>
      </c>
      <c r="V625" s="158">
        <v>0</v>
      </c>
      <c r="W625" s="27">
        <v>194</v>
      </c>
      <c r="X625" s="27">
        <v>197</v>
      </c>
      <c r="Y625" s="27">
        <v>-3</v>
      </c>
      <c r="Z625" s="29">
        <v>50.36</v>
      </c>
      <c r="AA625" s="139">
        <v>1.9</v>
      </c>
      <c r="AB625" s="151">
        <v>9.231978000392882E-3</v>
      </c>
      <c r="AC625" s="136" t="s">
        <v>255</v>
      </c>
      <c r="AD625" s="136">
        <v>10.7</v>
      </c>
      <c r="AE625" s="136">
        <v>1</v>
      </c>
      <c r="AF625" s="136" t="s">
        <v>618</v>
      </c>
      <c r="AG625" s="136">
        <v>1</v>
      </c>
      <c r="AH625" s="136">
        <v>89.399999999999778</v>
      </c>
      <c r="AI625" s="136">
        <v>-4.0000000000000568</v>
      </c>
      <c r="AJ625" s="127">
        <v>214.5</v>
      </c>
      <c r="AK625" s="127">
        <v>216.3</v>
      </c>
      <c r="AL625" s="127">
        <v>213.1</v>
      </c>
      <c r="AM625" s="127">
        <v>215.3</v>
      </c>
      <c r="AN625" s="127">
        <v>212.1</v>
      </c>
      <c r="AO625" s="127">
        <v>0.69999999999998863</v>
      </c>
      <c r="AP625" s="127" t="s">
        <v>618</v>
      </c>
      <c r="AQ625" s="14">
        <v>129.80000000000001</v>
      </c>
      <c r="AR625" s="127" t="s">
        <v>618</v>
      </c>
      <c r="AS625" s="14">
        <v>76.099999999997863</v>
      </c>
      <c r="AT625" s="1">
        <v>215.8</v>
      </c>
      <c r="AU625" s="1">
        <v>218</v>
      </c>
      <c r="AV625" s="1">
        <v>215.5</v>
      </c>
      <c r="AW625" s="1">
        <v>217.6</v>
      </c>
      <c r="AX625" s="1">
        <v>215.8</v>
      </c>
      <c r="AY625" s="1">
        <v>218</v>
      </c>
      <c r="AZ625" s="1">
        <v>215.5</v>
      </c>
      <c r="BA625" s="1">
        <v>217.9</v>
      </c>
      <c r="CC625" s="86">
        <v>215.5</v>
      </c>
      <c r="CD625" s="1">
        <v>214.2</v>
      </c>
      <c r="CE625" s="1">
        <v>802</v>
      </c>
      <c r="CF625" s="1">
        <v>645</v>
      </c>
      <c r="CG625" s="1">
        <v>1.2434108527131782</v>
      </c>
      <c r="CH625">
        <v>123.86499999999999</v>
      </c>
      <c r="CI625">
        <v>20715</v>
      </c>
      <c r="CJ625" s="101">
        <v>1</v>
      </c>
      <c r="CK625" s="101">
        <v>1</v>
      </c>
      <c r="CL625" s="1">
        <v>1.1999999999999886</v>
      </c>
      <c r="CM625" s="1">
        <v>69.499999999999886</v>
      </c>
      <c r="CN625" s="14">
        <v>-1.8000000000000114</v>
      </c>
      <c r="CO625" s="14">
        <v>82.000000000000114</v>
      </c>
    </row>
    <row r="626" spans="1:93">
      <c r="A626" s="1">
        <v>2015</v>
      </c>
      <c r="B626" s="1">
        <v>4</v>
      </c>
      <c r="C626" s="24">
        <v>42207</v>
      </c>
      <c r="D626" s="1">
        <v>217</v>
      </c>
      <c r="E626" s="1">
        <v>217.4</v>
      </c>
      <c r="F626" s="1">
        <v>212.6</v>
      </c>
      <c r="G626" s="1">
        <v>213.4</v>
      </c>
      <c r="H626" s="1">
        <v>49.19</v>
      </c>
      <c r="I626" s="1">
        <v>1</v>
      </c>
      <c r="N626" s="27">
        <v>4.8000000000000114</v>
      </c>
      <c r="O626" s="27">
        <v>217.9</v>
      </c>
      <c r="P626" s="27">
        <v>211.5</v>
      </c>
      <c r="Q626" s="27" t="s">
        <v>618</v>
      </c>
      <c r="R626" s="27" t="s">
        <v>618</v>
      </c>
      <c r="S626" s="27" t="s">
        <v>618</v>
      </c>
      <c r="T626" s="27" t="s">
        <v>618</v>
      </c>
      <c r="U626" s="27" t="s">
        <v>618</v>
      </c>
      <c r="V626" s="158">
        <v>0</v>
      </c>
      <c r="W626" s="27">
        <v>194</v>
      </c>
      <c r="X626" s="27">
        <v>197</v>
      </c>
      <c r="Y626" s="27">
        <v>-3</v>
      </c>
      <c r="Z626" s="29">
        <v>50.16</v>
      </c>
      <c r="AA626" s="139">
        <v>2.9</v>
      </c>
      <c r="AB626" s="151">
        <v>8.3267248215701528E-3</v>
      </c>
      <c r="AC626" s="136" t="s">
        <v>253</v>
      </c>
      <c r="AD626" s="136">
        <v>10.7</v>
      </c>
      <c r="AE626" s="136" t="s">
        <v>618</v>
      </c>
      <c r="AF626" s="136">
        <v>0.5</v>
      </c>
      <c r="AG626" s="136">
        <v>0.5</v>
      </c>
      <c r="AH626" s="136">
        <v>89.899999999999778</v>
      </c>
      <c r="AI626" s="136">
        <v>-3.5000000000000568</v>
      </c>
      <c r="AJ626" s="127">
        <v>215.8</v>
      </c>
      <c r="AK626" s="127">
        <v>218</v>
      </c>
      <c r="AL626" s="127">
        <v>215.5</v>
      </c>
      <c r="AM626" s="127">
        <v>216.1</v>
      </c>
      <c r="AN626" s="127">
        <v>213.9</v>
      </c>
      <c r="AO626" s="127">
        <v>3.5999999999999943</v>
      </c>
      <c r="AP626" s="127" t="s">
        <v>618</v>
      </c>
      <c r="AQ626" s="14">
        <v>129.80000000000001</v>
      </c>
      <c r="AR626" s="127" t="s">
        <v>618</v>
      </c>
      <c r="AS626" s="14">
        <v>76.099999999997863</v>
      </c>
      <c r="AT626" s="1">
        <v>214.3</v>
      </c>
      <c r="AU626" s="1">
        <v>214.3</v>
      </c>
      <c r="AV626" s="1">
        <v>213.4</v>
      </c>
      <c r="AW626" s="1">
        <v>213.7</v>
      </c>
      <c r="AX626" s="1">
        <v>214.3</v>
      </c>
      <c r="AY626" s="1">
        <v>214.7</v>
      </c>
      <c r="AZ626" s="1">
        <v>213.4</v>
      </c>
      <c r="BA626" s="1">
        <v>214.4</v>
      </c>
      <c r="CC626" s="86">
        <v>213.8</v>
      </c>
      <c r="CD626" s="1">
        <v>217.2</v>
      </c>
      <c r="CE626" s="1">
        <v>763</v>
      </c>
      <c r="CF626" s="1">
        <v>821</v>
      </c>
      <c r="CG626" s="1">
        <v>0.92935444579780757</v>
      </c>
      <c r="CH626">
        <v>123.953</v>
      </c>
      <c r="CI626">
        <v>20644</v>
      </c>
      <c r="CJ626" s="101">
        <v>1</v>
      </c>
      <c r="CK626" s="101">
        <v>1</v>
      </c>
      <c r="CL626" s="1">
        <v>0.29999999999998295</v>
      </c>
      <c r="CM626" s="1">
        <v>69.799999999999869</v>
      </c>
      <c r="CN626" s="14" t="s">
        <v>618</v>
      </c>
      <c r="CO626" s="14">
        <v>82.000000000000114</v>
      </c>
    </row>
    <row r="627" spans="1:93">
      <c r="A627" s="1">
        <v>2015</v>
      </c>
      <c r="B627" s="1">
        <v>5</v>
      </c>
      <c r="C627" s="24">
        <v>42208</v>
      </c>
      <c r="D627" s="1">
        <v>214.6</v>
      </c>
      <c r="E627" s="1">
        <v>216.8</v>
      </c>
      <c r="F627" s="1">
        <v>212.7</v>
      </c>
      <c r="G627" s="1">
        <v>215.9</v>
      </c>
      <c r="H627" s="1">
        <v>48.85</v>
      </c>
      <c r="I627" s="1">
        <v>1</v>
      </c>
      <c r="N627" s="27">
        <v>4.1000000000000227</v>
      </c>
      <c r="O627" s="27">
        <v>218.2</v>
      </c>
      <c r="P627" s="27">
        <v>208.6</v>
      </c>
      <c r="Q627" s="27" t="s">
        <v>618</v>
      </c>
      <c r="R627" s="27" t="s">
        <v>618</v>
      </c>
      <c r="S627" s="27" t="s">
        <v>618</v>
      </c>
      <c r="T627" s="27" t="s">
        <v>618</v>
      </c>
      <c r="U627" s="27" t="s">
        <v>618</v>
      </c>
      <c r="V627" s="158">
        <v>0</v>
      </c>
      <c r="W627" s="27">
        <v>194</v>
      </c>
      <c r="X627" s="27">
        <v>197</v>
      </c>
      <c r="Y627" s="27">
        <v>-3</v>
      </c>
      <c r="Z627" s="29">
        <v>49.37</v>
      </c>
      <c r="AA627" s="139">
        <v>2.5</v>
      </c>
      <c r="AB627" s="151">
        <v>3.2835233975619382E-2</v>
      </c>
      <c r="AC627" s="136" t="s">
        <v>255</v>
      </c>
      <c r="AD627" s="136">
        <v>10.6</v>
      </c>
      <c r="AE627" s="136" t="s">
        <v>618</v>
      </c>
      <c r="AF627" s="136" t="s">
        <v>618</v>
      </c>
      <c r="AG627" s="136">
        <v>0</v>
      </c>
      <c r="AH627" s="136">
        <v>89.899999999999778</v>
      </c>
      <c r="AI627" s="136">
        <v>-3.5000000000000568</v>
      </c>
      <c r="AJ627" s="127">
        <v>214.3</v>
      </c>
      <c r="AK627" s="127">
        <v>214.7</v>
      </c>
      <c r="AL627" s="127">
        <v>212.7</v>
      </c>
      <c r="AM627" s="127">
        <v>213.4</v>
      </c>
      <c r="AN627" s="127">
        <v>215.1</v>
      </c>
      <c r="AO627" s="127">
        <v>1.3000000000000114</v>
      </c>
      <c r="AP627" s="127">
        <v>-1.4999999999999887</v>
      </c>
      <c r="AQ627" s="14">
        <v>128.30000000000001</v>
      </c>
      <c r="AR627" s="127" t="s">
        <v>618</v>
      </c>
      <c r="AS627" s="14">
        <v>76.099999999997863</v>
      </c>
      <c r="AT627" s="1">
        <v>215.5</v>
      </c>
      <c r="AU627" s="1">
        <v>215.7</v>
      </c>
      <c r="AV627" s="1">
        <v>214.7</v>
      </c>
      <c r="AW627" s="1">
        <v>214.8</v>
      </c>
      <c r="AX627" s="1">
        <v>215.5</v>
      </c>
      <c r="AY627" s="1">
        <v>215.7</v>
      </c>
      <c r="AZ627" s="1">
        <v>214.5</v>
      </c>
      <c r="BA627" s="1">
        <v>214.6</v>
      </c>
      <c r="CC627" s="86">
        <v>215.2</v>
      </c>
      <c r="CD627" s="1">
        <v>214.3</v>
      </c>
      <c r="CE627" s="1">
        <v>785</v>
      </c>
      <c r="CF627" s="1">
        <v>596</v>
      </c>
      <c r="CG627" s="1">
        <v>1.3171140939597314</v>
      </c>
      <c r="CH627">
        <v>123.899</v>
      </c>
      <c r="CI627">
        <v>20566</v>
      </c>
      <c r="CJ627" s="101">
        <v>1</v>
      </c>
      <c r="CK627" s="101">
        <v>1</v>
      </c>
      <c r="CL627" s="1">
        <v>-2</v>
      </c>
      <c r="CM627" s="1">
        <v>67.799999999999869</v>
      </c>
      <c r="CN627" s="14">
        <v>-0.90000000000000568</v>
      </c>
      <c r="CO627" s="14">
        <v>81.100000000000108</v>
      </c>
    </row>
    <row r="628" spans="1:93">
      <c r="A628" s="1">
        <v>2015</v>
      </c>
      <c r="B628" s="1">
        <v>6</v>
      </c>
      <c r="C628" s="24">
        <v>42209</v>
      </c>
      <c r="D628" s="1">
        <v>213.5</v>
      </c>
      <c r="E628" s="1">
        <v>213.8</v>
      </c>
      <c r="F628" s="1">
        <v>208.4</v>
      </c>
      <c r="G628" s="1">
        <v>208.8</v>
      </c>
      <c r="H628" s="1">
        <v>48.14</v>
      </c>
      <c r="I628" s="1">
        <v>2</v>
      </c>
      <c r="N628" s="27">
        <v>5.4000000000000057</v>
      </c>
      <c r="O628" s="27">
        <v>220</v>
      </c>
      <c r="P628" s="27">
        <v>211.8</v>
      </c>
      <c r="Q628" s="27" t="s">
        <v>618</v>
      </c>
      <c r="R628" s="27" t="s">
        <v>618</v>
      </c>
      <c r="S628" s="27" t="s">
        <v>252</v>
      </c>
      <c r="T628" s="27" t="s">
        <v>618</v>
      </c>
      <c r="U628" s="27">
        <v>5.6999999999999886</v>
      </c>
      <c r="V628" s="158">
        <v>5.6999999999999886</v>
      </c>
      <c r="W628" s="27">
        <v>199.7</v>
      </c>
      <c r="X628" s="27">
        <v>199.7</v>
      </c>
      <c r="Y628" s="27">
        <v>0</v>
      </c>
      <c r="Z628" s="29">
        <v>48.75</v>
      </c>
      <c r="AA628" s="139">
        <v>3.2</v>
      </c>
      <c r="AB628" s="151">
        <v>6.9119739784507805E-3</v>
      </c>
      <c r="AC628" s="136" t="s">
        <v>255</v>
      </c>
      <c r="AD628" s="136">
        <v>10.7</v>
      </c>
      <c r="AE628" s="136" t="s">
        <v>618</v>
      </c>
      <c r="AF628" s="136" t="s">
        <v>618</v>
      </c>
      <c r="AG628" s="136">
        <v>0</v>
      </c>
      <c r="AH628" s="136">
        <v>89.899999999999778</v>
      </c>
      <c r="AI628" s="136">
        <v>-3.5000000000000568</v>
      </c>
      <c r="AJ628" s="127">
        <v>215.5</v>
      </c>
      <c r="AK628" s="127">
        <v>215.7</v>
      </c>
      <c r="AL628" s="127">
        <v>211.1</v>
      </c>
      <c r="AM628" s="127">
        <v>211.8</v>
      </c>
      <c r="AN628" s="127">
        <v>214.15</v>
      </c>
      <c r="AO628" s="127">
        <v>4.6999999999999886</v>
      </c>
      <c r="AP628" s="127" t="s">
        <v>618</v>
      </c>
      <c r="AQ628" s="14">
        <v>128.30000000000001</v>
      </c>
      <c r="AR628" s="127">
        <v>4.6999999999999886</v>
      </c>
      <c r="AS628" s="14">
        <v>80.799999999997851</v>
      </c>
      <c r="AT628" s="1">
        <v>207.5</v>
      </c>
      <c r="AU628" s="1">
        <v>207.8</v>
      </c>
      <c r="AV628" s="1">
        <v>206.4</v>
      </c>
      <c r="AW628" s="1">
        <v>206.6</v>
      </c>
      <c r="AX628" s="1">
        <v>207.5</v>
      </c>
      <c r="AY628" s="1">
        <v>208.3</v>
      </c>
      <c r="AZ628" s="1">
        <v>206.4</v>
      </c>
      <c r="BA628" s="1">
        <v>207.1</v>
      </c>
      <c r="CC628" s="86">
        <v>206.5</v>
      </c>
      <c r="CD628" s="1">
        <v>212.1</v>
      </c>
      <c r="CE628" s="1">
        <v>724</v>
      </c>
      <c r="CF628" s="1">
        <v>698</v>
      </c>
      <c r="CG628" s="1">
        <v>1.0372492836676217</v>
      </c>
      <c r="CH628">
        <v>123.729</v>
      </c>
      <c r="CI628">
        <v>20378</v>
      </c>
      <c r="CJ628" s="101">
        <v>1</v>
      </c>
      <c r="CK628" s="101">
        <v>-1</v>
      </c>
      <c r="CL628" s="1">
        <v>-1.4000000000000057</v>
      </c>
      <c r="CM628" s="1">
        <v>66.399999999999864</v>
      </c>
      <c r="CN628" s="14" t="s">
        <v>618</v>
      </c>
      <c r="CO628" s="14">
        <v>81.100000000000108</v>
      </c>
    </row>
    <row r="629" spans="1:93">
      <c r="A629" s="1">
        <v>2015</v>
      </c>
      <c r="B629" s="1">
        <v>2</v>
      </c>
      <c r="C629" s="24">
        <v>42212</v>
      </c>
      <c r="D629" s="1">
        <v>206.1</v>
      </c>
      <c r="E629" s="1">
        <v>206.1</v>
      </c>
      <c r="F629" s="1">
        <v>202.6</v>
      </c>
      <c r="G629" s="1">
        <v>203.5</v>
      </c>
      <c r="H629" s="1">
        <v>47.39</v>
      </c>
      <c r="I629" s="1">
        <v>3</v>
      </c>
      <c r="N629" s="27">
        <v>3.5</v>
      </c>
      <c r="O629" s="27">
        <v>214.2</v>
      </c>
      <c r="P629" s="27">
        <v>203.4</v>
      </c>
      <c r="Q629" s="27" t="s">
        <v>618</v>
      </c>
      <c r="R629" s="27" t="s">
        <v>618</v>
      </c>
      <c r="S629" s="27" t="s">
        <v>252</v>
      </c>
      <c r="T629" s="27" t="s">
        <v>618</v>
      </c>
      <c r="U629" s="27">
        <v>1.5</v>
      </c>
      <c r="V629" s="158">
        <v>1.5</v>
      </c>
      <c r="W629" s="27">
        <v>201.2</v>
      </c>
      <c r="X629" s="27">
        <v>201.2</v>
      </c>
      <c r="Y629" s="27">
        <v>0</v>
      </c>
      <c r="Z629" s="29">
        <v>47.91</v>
      </c>
      <c r="AA629" s="139">
        <v>2.1</v>
      </c>
      <c r="AB629" s="151">
        <v>1.4534288638689885E-2</v>
      </c>
      <c r="AC629" s="136" t="s">
        <v>255</v>
      </c>
      <c r="AD629" s="136">
        <v>10.4</v>
      </c>
      <c r="AE629" s="136" t="s">
        <v>618</v>
      </c>
      <c r="AF629" s="136" t="s">
        <v>618</v>
      </c>
      <c r="AG629" s="136">
        <v>0</v>
      </c>
      <c r="AH629" s="136">
        <v>89.899999999999778</v>
      </c>
      <c r="AI629" s="136">
        <v>-3.5000000000000568</v>
      </c>
      <c r="AJ629" s="127">
        <v>207.5</v>
      </c>
      <c r="AK629" s="127">
        <v>208.3</v>
      </c>
      <c r="AL629" s="127">
        <v>203.6</v>
      </c>
      <c r="AM629" s="127">
        <v>204</v>
      </c>
      <c r="AN629" s="127">
        <v>211.32499999999999</v>
      </c>
      <c r="AO629" s="127">
        <v>2.5999999999999943</v>
      </c>
      <c r="AP629" s="127" t="s">
        <v>618</v>
      </c>
      <c r="AQ629" s="14">
        <v>128.30000000000001</v>
      </c>
      <c r="AR629" s="127">
        <v>1.3999999999999773</v>
      </c>
      <c r="AS629" s="14">
        <v>82.199999999997829</v>
      </c>
      <c r="AT629" s="1">
        <v>203.7</v>
      </c>
      <c r="AU629" s="1">
        <v>203.9</v>
      </c>
      <c r="AV629" s="1">
        <v>201.6</v>
      </c>
      <c r="AW629" s="1">
        <v>203</v>
      </c>
      <c r="AX629" s="1">
        <v>203.7</v>
      </c>
      <c r="AY629" s="1">
        <v>204.6</v>
      </c>
      <c r="AZ629" s="1">
        <v>201.6</v>
      </c>
      <c r="BA629" s="1">
        <v>204.4</v>
      </c>
      <c r="CC629" s="86">
        <v>202.2</v>
      </c>
      <c r="CD629" s="1">
        <v>204.3</v>
      </c>
      <c r="CE629" s="1">
        <v>787</v>
      </c>
      <c r="CF629" s="1">
        <v>590</v>
      </c>
      <c r="CG629" s="1">
        <v>1.3338983050847457</v>
      </c>
      <c r="CH629">
        <v>123.244</v>
      </c>
      <c r="CI629">
        <v>20161</v>
      </c>
      <c r="CJ629" s="101">
        <v>1</v>
      </c>
      <c r="CK629" s="101">
        <v>-1</v>
      </c>
      <c r="CL629" s="1" t="s">
        <v>618</v>
      </c>
      <c r="CM629" s="1">
        <v>66.399999999999864</v>
      </c>
      <c r="CN629" s="14" t="s">
        <v>618</v>
      </c>
      <c r="CO629" s="14">
        <v>81.100000000000108</v>
      </c>
    </row>
    <row r="630" spans="1:93">
      <c r="A630" s="1">
        <v>2015</v>
      </c>
      <c r="B630" s="1">
        <v>3</v>
      </c>
      <c r="C630" s="24">
        <v>42213</v>
      </c>
      <c r="D630" s="1">
        <v>201.9</v>
      </c>
      <c r="E630" s="1">
        <v>202.8</v>
      </c>
      <c r="F630" s="1">
        <v>199.5</v>
      </c>
      <c r="G630" s="1">
        <v>202.6</v>
      </c>
      <c r="H630" s="1">
        <v>47.98</v>
      </c>
      <c r="I630" s="1">
        <v>0</v>
      </c>
      <c r="N630" s="27">
        <v>3.3000000000000114</v>
      </c>
      <c r="O630" s="27">
        <v>207</v>
      </c>
      <c r="P630" s="27">
        <v>200</v>
      </c>
      <c r="Q630" s="27" t="s">
        <v>618</v>
      </c>
      <c r="R630" s="27" t="s">
        <v>618</v>
      </c>
      <c r="S630" s="27" t="s">
        <v>252</v>
      </c>
      <c r="T630" s="27" t="s">
        <v>618</v>
      </c>
      <c r="U630" s="27">
        <v>-4.3000000000000114</v>
      </c>
      <c r="V630" s="158">
        <v>-4.3000000000000114</v>
      </c>
      <c r="W630" s="27">
        <v>196.9</v>
      </c>
      <c r="X630" s="27">
        <v>201.2</v>
      </c>
      <c r="Y630" s="27">
        <v>-4.3000000000000114</v>
      </c>
      <c r="Z630" s="29">
        <v>47.03</v>
      </c>
      <c r="AA630" s="139">
        <v>2</v>
      </c>
      <c r="AB630" s="151">
        <v>1.5579559617781458E-2</v>
      </c>
      <c r="AC630" s="136" t="s">
        <v>255</v>
      </c>
      <c r="AD630" s="136">
        <v>10.1</v>
      </c>
      <c r="AE630" s="136" t="s">
        <v>618</v>
      </c>
      <c r="AF630" s="136" t="s">
        <v>618</v>
      </c>
      <c r="AG630" s="136">
        <v>0</v>
      </c>
      <c r="AH630" s="136">
        <v>89.899999999999778</v>
      </c>
      <c r="AI630" s="136">
        <v>-3.5000000000000568</v>
      </c>
      <c r="AJ630" s="127">
        <v>203.7</v>
      </c>
      <c r="AK630" s="127">
        <v>204.6</v>
      </c>
      <c r="AL630" s="127">
        <v>199.5</v>
      </c>
      <c r="AM630" s="127">
        <v>199.9</v>
      </c>
      <c r="AN630" s="127">
        <v>207.27500000000001</v>
      </c>
      <c r="AO630" s="127">
        <v>0.69999999999998863</v>
      </c>
      <c r="AP630" s="127" t="s">
        <v>618</v>
      </c>
      <c r="AQ630" s="14">
        <v>128.30000000000001</v>
      </c>
      <c r="AR630" s="127" t="s">
        <v>618</v>
      </c>
      <c r="AS630" s="14">
        <v>82.199999999997829</v>
      </c>
      <c r="AT630" s="1">
        <v>203.4</v>
      </c>
      <c r="AU630" s="1">
        <v>204.9</v>
      </c>
      <c r="AV630" s="1">
        <v>202.4</v>
      </c>
      <c r="AW630" s="1">
        <v>204.6</v>
      </c>
      <c r="AX630" s="1">
        <v>203.4</v>
      </c>
      <c r="AY630" s="1">
        <v>205</v>
      </c>
      <c r="AZ630" s="1">
        <v>202.4</v>
      </c>
      <c r="BA630" s="1">
        <v>205</v>
      </c>
      <c r="CC630" s="86">
        <v>203.6</v>
      </c>
      <c r="CD630" s="1">
        <v>200.8</v>
      </c>
      <c r="CE630" s="1">
        <v>632</v>
      </c>
      <c r="CF630" s="1">
        <v>602</v>
      </c>
      <c r="CG630" s="1">
        <v>1.0498338870431894</v>
      </c>
      <c r="CH630">
        <v>123.6</v>
      </c>
      <c r="CI630">
        <v>20347</v>
      </c>
      <c r="CJ630" s="101">
        <v>1</v>
      </c>
      <c r="CK630" s="101">
        <v>-1</v>
      </c>
      <c r="CL630" s="1" t="s">
        <v>618</v>
      </c>
      <c r="CM630" s="1">
        <v>66.399999999999864</v>
      </c>
      <c r="CN630" s="14" t="s">
        <v>618</v>
      </c>
      <c r="CO630" s="14">
        <v>81.100000000000108</v>
      </c>
    </row>
    <row r="631" spans="1:93">
      <c r="A631" s="1">
        <v>2015</v>
      </c>
      <c r="B631" s="1">
        <v>4</v>
      </c>
      <c r="C631" s="24">
        <v>42214</v>
      </c>
      <c r="D631" s="1">
        <v>204.3</v>
      </c>
      <c r="E631" s="1">
        <v>207</v>
      </c>
      <c r="F631" s="1">
        <v>204.2</v>
      </c>
      <c r="G631" s="1">
        <v>205</v>
      </c>
      <c r="H631" s="1">
        <v>48.79</v>
      </c>
      <c r="I631" s="1">
        <v>1</v>
      </c>
      <c r="N631" s="27">
        <v>2.8000000000000114</v>
      </c>
      <c r="O631" s="27">
        <v>205.9</v>
      </c>
      <c r="P631" s="27">
        <v>199.3</v>
      </c>
      <c r="Q631" s="27" t="s">
        <v>618</v>
      </c>
      <c r="R631" s="27" t="s">
        <v>254</v>
      </c>
      <c r="S631" s="27" t="s">
        <v>618</v>
      </c>
      <c r="T631" s="27">
        <v>1</v>
      </c>
      <c r="U631" s="27" t="s">
        <v>618</v>
      </c>
      <c r="V631" s="158">
        <v>1</v>
      </c>
      <c r="W631" s="27">
        <v>197.9</v>
      </c>
      <c r="X631" s="27">
        <v>201.2</v>
      </c>
      <c r="Y631" s="27">
        <v>-3.3000000000000114</v>
      </c>
      <c r="Z631" s="29">
        <v>47.49</v>
      </c>
      <c r="AA631" s="139">
        <v>1.7</v>
      </c>
      <c r="AB631" s="151">
        <v>1.2449883941759721E-2</v>
      </c>
      <c r="AC631" s="136" t="s">
        <v>253</v>
      </c>
      <c r="AD631" s="136">
        <v>10.1</v>
      </c>
      <c r="AE631" s="136" t="s">
        <v>618</v>
      </c>
      <c r="AF631" s="136" t="s">
        <v>618</v>
      </c>
      <c r="AG631" s="136">
        <v>0</v>
      </c>
      <c r="AH631" s="136">
        <v>89.899999999999778</v>
      </c>
      <c r="AI631" s="136">
        <v>-3.5000000000000568</v>
      </c>
      <c r="AJ631" s="127">
        <v>203.4</v>
      </c>
      <c r="AK631" s="127">
        <v>206</v>
      </c>
      <c r="AL631" s="127">
        <v>202.4</v>
      </c>
      <c r="AM631" s="127">
        <v>205.6</v>
      </c>
      <c r="AN631" s="127">
        <v>205.32499999999999</v>
      </c>
      <c r="AO631" s="127">
        <v>0.69999999999998863</v>
      </c>
      <c r="AP631" s="127">
        <v>0.60000000000000564</v>
      </c>
      <c r="AQ631" s="14">
        <v>128.9</v>
      </c>
      <c r="AR631" s="127" t="s">
        <v>618</v>
      </c>
      <c r="AS631" s="14">
        <v>82.199999999997829</v>
      </c>
      <c r="AT631" s="1">
        <v>205.5</v>
      </c>
      <c r="AU631" s="1">
        <v>205.8</v>
      </c>
      <c r="AV631" s="1">
        <v>205.2</v>
      </c>
      <c r="AW631" s="1">
        <v>205.3</v>
      </c>
      <c r="AX631" s="1">
        <v>205.5</v>
      </c>
      <c r="AY631" s="1">
        <v>205.8</v>
      </c>
      <c r="AZ631" s="1">
        <v>204.5</v>
      </c>
      <c r="BA631" s="1">
        <v>205.2</v>
      </c>
      <c r="CC631" s="86">
        <v>205.6</v>
      </c>
      <c r="CD631" s="1">
        <v>205.5</v>
      </c>
      <c r="CE631" s="1">
        <v>658</v>
      </c>
      <c r="CF631" s="1">
        <v>537</v>
      </c>
      <c r="CG631" s="1">
        <v>1.2253258845437616</v>
      </c>
      <c r="CH631">
        <v>123.956</v>
      </c>
      <c r="CI631">
        <v>20445</v>
      </c>
      <c r="CJ631" s="101">
        <v>1</v>
      </c>
      <c r="CK631" s="101">
        <v>-1</v>
      </c>
      <c r="CL631" s="1" t="s">
        <v>618</v>
      </c>
      <c r="CM631" s="1">
        <v>66.399999999999864</v>
      </c>
      <c r="CN631" s="14" t="s">
        <v>618</v>
      </c>
      <c r="CO631" s="14">
        <v>81.100000000000108</v>
      </c>
    </row>
    <row r="632" spans="1:93">
      <c r="A632" s="1">
        <v>2015</v>
      </c>
      <c r="B632" s="1">
        <v>5</v>
      </c>
      <c r="C632" s="24">
        <v>42215</v>
      </c>
      <c r="D632" s="1">
        <v>206.9</v>
      </c>
      <c r="E632" s="1">
        <v>208.4</v>
      </c>
      <c r="F632" s="1">
        <v>206.1</v>
      </c>
      <c r="G632" s="1">
        <v>206.3</v>
      </c>
      <c r="H632" s="1">
        <v>48.52</v>
      </c>
      <c r="I632" s="1">
        <v>1</v>
      </c>
      <c r="N632" s="27">
        <v>2.3000000000000114</v>
      </c>
      <c r="O632" s="27">
        <v>207.8</v>
      </c>
      <c r="P632" s="27">
        <v>202.2</v>
      </c>
      <c r="Q632" s="27" t="s">
        <v>618</v>
      </c>
      <c r="R632" s="27" t="s">
        <v>618</v>
      </c>
      <c r="S632" s="27" t="s">
        <v>618</v>
      </c>
      <c r="T632" s="27" t="s">
        <v>618</v>
      </c>
      <c r="U632" s="27" t="s">
        <v>618</v>
      </c>
      <c r="V632" s="158">
        <v>0</v>
      </c>
      <c r="W632" s="27">
        <v>197.9</v>
      </c>
      <c r="X632" s="27">
        <v>201.2</v>
      </c>
      <c r="Y632" s="27">
        <v>-3.3000000000000114</v>
      </c>
      <c r="Z632" s="29">
        <v>48.8</v>
      </c>
      <c r="AA632" s="139">
        <v>1.4</v>
      </c>
      <c r="AB632" s="151">
        <v>1.6882034180908834E-2</v>
      </c>
      <c r="AC632" s="136" t="s">
        <v>253</v>
      </c>
      <c r="AD632" s="136">
        <v>10.199999999999999</v>
      </c>
      <c r="AE632" s="136" t="s">
        <v>618</v>
      </c>
      <c r="AF632" s="136" t="s">
        <v>618</v>
      </c>
      <c r="AG632" s="136">
        <v>0</v>
      </c>
      <c r="AH632" s="136">
        <v>89.899999999999778</v>
      </c>
      <c r="AI632" s="136">
        <v>-3.5000000000000568</v>
      </c>
      <c r="AJ632" s="127">
        <v>205.5</v>
      </c>
      <c r="AK632" s="127">
        <v>208.4</v>
      </c>
      <c r="AL632" s="127">
        <v>204.5</v>
      </c>
      <c r="AM632" s="127">
        <v>207.3</v>
      </c>
      <c r="AN632" s="127">
        <v>204.2</v>
      </c>
      <c r="AO632" s="127">
        <v>0.59999999999999432</v>
      </c>
      <c r="AP632" s="127" t="s">
        <v>618</v>
      </c>
      <c r="AQ632" s="14">
        <v>128.9</v>
      </c>
      <c r="AR632" s="127" t="s">
        <v>618</v>
      </c>
      <c r="AS632" s="14">
        <v>82.199999999997829</v>
      </c>
      <c r="AT632" s="1">
        <v>205.9</v>
      </c>
      <c r="AU632" s="1">
        <v>206</v>
      </c>
      <c r="AV632" s="1">
        <v>204.8</v>
      </c>
      <c r="AW632" s="1">
        <v>205.7</v>
      </c>
      <c r="AX632" s="1">
        <v>205.9</v>
      </c>
      <c r="AY632" s="1">
        <v>206.1</v>
      </c>
      <c r="AZ632" s="1">
        <v>204.8</v>
      </c>
      <c r="BA632" s="1">
        <v>205.6</v>
      </c>
      <c r="CC632" s="86">
        <v>205.8</v>
      </c>
      <c r="CD632" s="1">
        <v>208</v>
      </c>
      <c r="CE632" s="1">
        <v>731</v>
      </c>
      <c r="CF632" s="1">
        <v>515</v>
      </c>
      <c r="CG632" s="1">
        <v>1.4194174757281552</v>
      </c>
      <c r="CH632">
        <v>124.18300000000001</v>
      </c>
      <c r="CI632">
        <v>20556</v>
      </c>
      <c r="CJ632" s="101">
        <v>1</v>
      </c>
      <c r="CK632" s="101">
        <v>-1</v>
      </c>
      <c r="CL632" s="1" t="s">
        <v>618</v>
      </c>
      <c r="CM632" s="1">
        <v>66.399999999999864</v>
      </c>
      <c r="CN632" s="14" t="s">
        <v>618</v>
      </c>
      <c r="CO632" s="14">
        <v>81.100000000000108</v>
      </c>
    </row>
    <row r="633" spans="1:93">
      <c r="A633" s="1">
        <v>2015</v>
      </c>
      <c r="B633" s="1">
        <v>6</v>
      </c>
      <c r="C633" s="24">
        <v>42216</v>
      </c>
      <c r="D633" s="1">
        <v>204.1</v>
      </c>
      <c r="E633" s="1">
        <v>205.5</v>
      </c>
      <c r="F633" s="1">
        <v>202.1</v>
      </c>
      <c r="G633" s="1">
        <v>203.2</v>
      </c>
      <c r="H633" s="1">
        <v>47.12</v>
      </c>
      <c r="I633" s="1">
        <v>1</v>
      </c>
      <c r="N633" s="27">
        <v>3.4000000000000057</v>
      </c>
      <c r="O633" s="27">
        <v>208.6</v>
      </c>
      <c r="P633" s="27">
        <v>204</v>
      </c>
      <c r="Q633" s="27" t="s">
        <v>618</v>
      </c>
      <c r="R633" s="27" t="s">
        <v>618</v>
      </c>
      <c r="S633" s="27" t="s">
        <v>618</v>
      </c>
      <c r="T633" s="27" t="s">
        <v>618</v>
      </c>
      <c r="U633" s="27" t="s">
        <v>618</v>
      </c>
      <c r="V633" s="158">
        <v>0</v>
      </c>
      <c r="W633" s="27">
        <v>197.9</v>
      </c>
      <c r="X633" s="27">
        <v>201.2</v>
      </c>
      <c r="Y633" s="27">
        <v>-3.3000000000000114</v>
      </c>
      <c r="Z633" s="29">
        <v>47.92</v>
      </c>
      <c r="AA633" s="139">
        <v>2</v>
      </c>
      <c r="AB633" s="151">
        <v>5.533920885427257E-3</v>
      </c>
      <c r="AC633" s="136" t="s">
        <v>255</v>
      </c>
      <c r="AD633" s="136">
        <v>10.3</v>
      </c>
      <c r="AE633" s="136">
        <v>-2.5999999999999943</v>
      </c>
      <c r="AF633" s="136" t="s">
        <v>618</v>
      </c>
      <c r="AG633" s="136">
        <v>-2.5999999999999943</v>
      </c>
      <c r="AH633" s="136">
        <v>87.299999999999784</v>
      </c>
      <c r="AI633" s="136">
        <v>-6.1000000000000512</v>
      </c>
      <c r="AJ633" s="127">
        <v>205.9</v>
      </c>
      <c r="AK633" s="127">
        <v>206.1</v>
      </c>
      <c r="AL633" s="127">
        <v>202.1</v>
      </c>
      <c r="AM633" s="127">
        <v>202.7</v>
      </c>
      <c r="AN633" s="127">
        <v>203.875</v>
      </c>
      <c r="AO633" s="127">
        <v>0.90000000000000568</v>
      </c>
      <c r="AP633" s="127" t="s">
        <v>618</v>
      </c>
      <c r="AQ633" s="14">
        <v>128.9</v>
      </c>
      <c r="AR633" s="127" t="s">
        <v>618</v>
      </c>
      <c r="AS633" s="14">
        <v>82.199999999997829</v>
      </c>
      <c r="AT633" s="1">
        <v>202.5</v>
      </c>
      <c r="AU633" s="1">
        <v>203.1</v>
      </c>
      <c r="AV633" s="1">
        <v>202.3</v>
      </c>
      <c r="AW633" s="1">
        <v>202.8</v>
      </c>
      <c r="AX633" s="1">
        <v>202.5</v>
      </c>
      <c r="AY633" s="1">
        <v>204</v>
      </c>
      <c r="AZ633" s="1">
        <v>202.3</v>
      </c>
      <c r="BA633" s="1">
        <v>203.2</v>
      </c>
      <c r="CC633" s="86">
        <v>202.6</v>
      </c>
      <c r="CD633" s="1">
        <v>202.8</v>
      </c>
      <c r="CE633" s="1">
        <v>507</v>
      </c>
      <c r="CF633" s="1">
        <v>684</v>
      </c>
      <c r="CG633" s="1">
        <v>0.74122807017543857</v>
      </c>
      <c r="CH633">
        <v>123.89700000000001</v>
      </c>
      <c r="CI633">
        <v>20592</v>
      </c>
      <c r="CJ633" s="101">
        <v>1</v>
      </c>
      <c r="CK633" s="101">
        <v>1</v>
      </c>
      <c r="CL633" s="1" t="s">
        <v>618</v>
      </c>
      <c r="CM633" s="1">
        <v>66.399999999999864</v>
      </c>
      <c r="CN633" s="14" t="s">
        <v>618</v>
      </c>
      <c r="CO633" s="14">
        <v>81.100000000000108</v>
      </c>
    </row>
    <row r="634" spans="1:93">
      <c r="A634" s="1">
        <v>2015</v>
      </c>
      <c r="B634" s="1">
        <v>2</v>
      </c>
      <c r="C634" s="24">
        <v>42219</v>
      </c>
      <c r="D634" s="1">
        <v>202.9</v>
      </c>
      <c r="E634" s="1">
        <v>203.2</v>
      </c>
      <c r="F634" s="1">
        <v>196.5</v>
      </c>
      <c r="G634" s="1">
        <v>197.5</v>
      </c>
      <c r="H634" s="1">
        <v>45.17</v>
      </c>
      <c r="I634" s="1">
        <v>2</v>
      </c>
      <c r="N634" s="27">
        <v>6.6999999999999886</v>
      </c>
      <c r="O634" s="27">
        <v>206.6</v>
      </c>
      <c r="P634" s="27">
        <v>199.8</v>
      </c>
      <c r="Q634" s="27" t="s">
        <v>618</v>
      </c>
      <c r="R634" s="27" t="s">
        <v>618</v>
      </c>
      <c r="S634" s="27" t="s">
        <v>252</v>
      </c>
      <c r="T634" s="27" t="s">
        <v>618</v>
      </c>
      <c r="U634" s="27">
        <v>5.7999999999999829</v>
      </c>
      <c r="V634" s="158">
        <v>5.7999999999999829</v>
      </c>
      <c r="W634" s="27">
        <v>203.7</v>
      </c>
      <c r="X634" s="27">
        <v>203.7</v>
      </c>
      <c r="Y634" s="27">
        <v>0</v>
      </c>
      <c r="Z634" s="29">
        <v>46.45</v>
      </c>
      <c r="AA634" s="139">
        <v>4</v>
      </c>
      <c r="AB634" s="151">
        <v>2.8854080791426373E-2</v>
      </c>
      <c r="AC634" s="136" t="s">
        <v>255</v>
      </c>
      <c r="AD634" s="136">
        <v>10.1</v>
      </c>
      <c r="AE634" s="136" t="s">
        <v>618</v>
      </c>
      <c r="AF634" s="136" t="s">
        <v>618</v>
      </c>
      <c r="AG634" s="136">
        <v>0</v>
      </c>
      <c r="AH634" s="136">
        <v>87.299999999999784</v>
      </c>
      <c r="AI634" s="136">
        <v>-6.1000000000000512</v>
      </c>
      <c r="AJ634" s="127">
        <v>202.5</v>
      </c>
      <c r="AK634" s="127">
        <v>204</v>
      </c>
      <c r="AL634" s="127">
        <v>200.4</v>
      </c>
      <c r="AM634" s="127">
        <v>200.9</v>
      </c>
      <c r="AN634" s="127">
        <v>204.125</v>
      </c>
      <c r="AO634" s="127">
        <v>5.4000000000000057</v>
      </c>
      <c r="AP634" s="127" t="s">
        <v>618</v>
      </c>
      <c r="AQ634" s="14">
        <v>128.9</v>
      </c>
      <c r="AR634" s="127">
        <v>6.0999999999999943</v>
      </c>
      <c r="AS634" s="14">
        <v>88.299999999997823</v>
      </c>
      <c r="AT634" s="1">
        <v>197.4</v>
      </c>
      <c r="AU634" s="1">
        <v>198.1</v>
      </c>
      <c r="AV634" s="1">
        <v>197</v>
      </c>
      <c r="AW634" s="1">
        <v>198</v>
      </c>
      <c r="AX634" s="1">
        <v>197.4</v>
      </c>
      <c r="AY634" s="1">
        <v>198.9</v>
      </c>
      <c r="AZ634" s="1">
        <v>197</v>
      </c>
      <c r="BA634" s="1">
        <v>198.5</v>
      </c>
      <c r="CC634" s="86">
        <v>197.6</v>
      </c>
      <c r="CD634" s="1">
        <v>202.6</v>
      </c>
      <c r="CE634" s="1">
        <v>601</v>
      </c>
      <c r="CF634" s="1">
        <v>448</v>
      </c>
      <c r="CG634" s="1">
        <v>1.3415178571428572</v>
      </c>
      <c r="CH634">
        <v>124.00700000000001</v>
      </c>
      <c r="CI634">
        <v>20497</v>
      </c>
      <c r="CJ634" s="101">
        <v>1</v>
      </c>
      <c r="CK634" s="101">
        <v>1</v>
      </c>
      <c r="CL634" s="1">
        <v>-3.4000000000000057</v>
      </c>
      <c r="CM634" s="1">
        <v>62.999999999999858</v>
      </c>
      <c r="CN634" s="14" t="s">
        <v>618</v>
      </c>
      <c r="CO634" s="14">
        <v>81.100000000000108</v>
      </c>
    </row>
    <row r="635" spans="1:93">
      <c r="A635" s="1">
        <v>2015</v>
      </c>
      <c r="B635" s="1">
        <v>3</v>
      </c>
      <c r="C635" s="24">
        <v>42220</v>
      </c>
      <c r="D635" s="1">
        <v>194</v>
      </c>
      <c r="E635" s="1">
        <v>195.7</v>
      </c>
      <c r="F635" s="1">
        <v>192.4</v>
      </c>
      <c r="G635" s="1">
        <v>194.4</v>
      </c>
      <c r="H635" s="1">
        <v>45.99</v>
      </c>
      <c r="I635" s="1">
        <v>2</v>
      </c>
      <c r="N635" s="27">
        <v>3.2999999999999829</v>
      </c>
      <c r="O635" s="27">
        <v>204.2</v>
      </c>
      <c r="P635" s="27">
        <v>190.8</v>
      </c>
      <c r="Q635" s="27" t="s">
        <v>618</v>
      </c>
      <c r="R635" s="27" t="s">
        <v>618</v>
      </c>
      <c r="S635" s="27" t="s">
        <v>618</v>
      </c>
      <c r="T635" s="27" t="s">
        <v>618</v>
      </c>
      <c r="U635" s="27" t="s">
        <v>618</v>
      </c>
      <c r="V635" s="158">
        <v>0</v>
      </c>
      <c r="W635" s="27">
        <v>203.7</v>
      </c>
      <c r="X635" s="27">
        <v>203.7</v>
      </c>
      <c r="Y635" s="27">
        <v>0</v>
      </c>
      <c r="Z635" s="29">
        <v>45.93</v>
      </c>
      <c r="AA635" s="139">
        <v>2</v>
      </c>
      <c r="AB635" s="151">
        <v>4.1383701188454913E-2</v>
      </c>
      <c r="AC635" s="136" t="s">
        <v>255</v>
      </c>
      <c r="AD635" s="136">
        <v>9.8000000000000007</v>
      </c>
      <c r="AE635" s="136" t="s">
        <v>618</v>
      </c>
      <c r="AF635" s="136" t="s">
        <v>618</v>
      </c>
      <c r="AG635" s="136">
        <v>0</v>
      </c>
      <c r="AH635" s="136">
        <v>87.299999999999784</v>
      </c>
      <c r="AI635" s="136">
        <v>-6.1000000000000512</v>
      </c>
      <c r="AJ635" s="127">
        <v>197.4</v>
      </c>
      <c r="AK635" s="127">
        <v>198.9</v>
      </c>
      <c r="AL635" s="127">
        <v>193.1</v>
      </c>
      <c r="AM635" s="127">
        <v>194.9</v>
      </c>
      <c r="AN635" s="127">
        <v>201.45</v>
      </c>
      <c r="AO635" s="127">
        <v>0.40000000000000568</v>
      </c>
      <c r="AP635" s="127" t="s">
        <v>618</v>
      </c>
      <c r="AQ635" s="14">
        <v>128.9</v>
      </c>
      <c r="AR635" s="127">
        <v>-4.2000000000000171</v>
      </c>
      <c r="AS635" s="14">
        <v>84.099999999997806</v>
      </c>
      <c r="AT635" s="1">
        <v>195.6</v>
      </c>
      <c r="AU635" s="1">
        <v>197</v>
      </c>
      <c r="AV635" s="1">
        <v>195.6</v>
      </c>
      <c r="AW635" s="1">
        <v>197</v>
      </c>
      <c r="AX635" s="1">
        <v>195.6</v>
      </c>
      <c r="AY635" s="1">
        <v>199.4</v>
      </c>
      <c r="AZ635" s="1">
        <v>195.6</v>
      </c>
      <c r="BA635" s="1">
        <v>198.9</v>
      </c>
      <c r="CC635" s="86">
        <v>196</v>
      </c>
      <c r="CD635" s="1">
        <v>194.2</v>
      </c>
      <c r="CE635" s="1">
        <v>511</v>
      </c>
      <c r="CF635" s="1">
        <v>613</v>
      </c>
      <c r="CG635" s="1">
        <v>0.83360522022838501</v>
      </c>
      <c r="CH635">
        <v>124.379</v>
      </c>
      <c r="CI635">
        <v>20516</v>
      </c>
      <c r="CJ635" s="101">
        <v>1</v>
      </c>
      <c r="CK635" s="101">
        <v>1</v>
      </c>
      <c r="CL635" s="1">
        <v>1.4000000000000057</v>
      </c>
      <c r="CM635" s="1">
        <v>64.399999999999864</v>
      </c>
      <c r="CN635" s="14">
        <v>-1.5999999999999943</v>
      </c>
      <c r="CO635" s="14">
        <v>79.500000000000114</v>
      </c>
    </row>
    <row r="636" spans="1:93">
      <c r="A636" s="1">
        <v>2015</v>
      </c>
      <c r="B636" s="1">
        <v>4</v>
      </c>
      <c r="C636" s="24">
        <v>42221</v>
      </c>
      <c r="D636" s="1">
        <v>197</v>
      </c>
      <c r="E636" s="1">
        <v>197.4</v>
      </c>
      <c r="F636" s="1">
        <v>194</v>
      </c>
      <c r="G636" s="1">
        <v>195.7</v>
      </c>
      <c r="H636" s="1">
        <v>45.15</v>
      </c>
      <c r="I636" s="1">
        <v>2</v>
      </c>
      <c r="N636" s="27">
        <v>3.4000000000000057</v>
      </c>
      <c r="O636" s="27">
        <v>197.7</v>
      </c>
      <c r="P636" s="27">
        <v>191.1</v>
      </c>
      <c r="Q636" s="27" t="s">
        <v>618</v>
      </c>
      <c r="R636" s="27" t="s">
        <v>618</v>
      </c>
      <c r="S636" s="27" t="s">
        <v>618</v>
      </c>
      <c r="T636" s="27" t="s">
        <v>618</v>
      </c>
      <c r="U636" s="27" t="s">
        <v>618</v>
      </c>
      <c r="V636" s="158">
        <v>0</v>
      </c>
      <c r="W636" s="27">
        <v>203.7</v>
      </c>
      <c r="X636" s="27">
        <v>203.7</v>
      </c>
      <c r="Y636" s="27">
        <v>0</v>
      </c>
      <c r="Z636" s="29">
        <v>46.07</v>
      </c>
      <c r="AA636" s="139">
        <v>2</v>
      </c>
      <c r="AB636" s="151">
        <v>1.815364179765333E-2</v>
      </c>
      <c r="AC636" s="136" t="s">
        <v>253</v>
      </c>
      <c r="AD636" s="136">
        <v>9.6999999999999993</v>
      </c>
      <c r="AE636" s="136" t="s">
        <v>618</v>
      </c>
      <c r="AF636" s="136">
        <v>-2</v>
      </c>
      <c r="AG636" s="136">
        <v>-2</v>
      </c>
      <c r="AH636" s="136">
        <v>85.299999999999784</v>
      </c>
      <c r="AI636" s="136">
        <v>-8.1000000000000512</v>
      </c>
      <c r="AJ636" s="127">
        <v>195.6</v>
      </c>
      <c r="AK636" s="127">
        <v>199.4</v>
      </c>
      <c r="AL636" s="127">
        <v>195.2</v>
      </c>
      <c r="AM636" s="127">
        <v>195.6</v>
      </c>
      <c r="AN636" s="127">
        <v>198.52500000000001</v>
      </c>
      <c r="AO636" s="127">
        <v>1.3000000000000114</v>
      </c>
      <c r="AP636" s="127" t="s">
        <v>618</v>
      </c>
      <c r="AQ636" s="14">
        <v>128.9</v>
      </c>
      <c r="AR636" s="127">
        <v>-2.1000000000000227</v>
      </c>
      <c r="AS636" s="14">
        <v>81.999999999997783</v>
      </c>
      <c r="AT636" s="1">
        <v>196.7</v>
      </c>
      <c r="AU636" s="1">
        <v>197.5</v>
      </c>
      <c r="AV636" s="1">
        <v>196</v>
      </c>
      <c r="AW636" s="1">
        <v>197.2</v>
      </c>
      <c r="AX636" s="1">
        <v>196.7</v>
      </c>
      <c r="AY636" s="1">
        <v>199</v>
      </c>
      <c r="AZ636" s="1">
        <v>196</v>
      </c>
      <c r="BA636" s="1">
        <v>198.4</v>
      </c>
      <c r="CC636" s="86">
        <v>196.2</v>
      </c>
      <c r="CD636" s="1">
        <v>196.5</v>
      </c>
      <c r="CE636" s="1">
        <v>538</v>
      </c>
      <c r="CF636" s="1">
        <v>479</v>
      </c>
      <c r="CG636" s="1">
        <v>1.1231732776617953</v>
      </c>
      <c r="CH636">
        <v>124.85599999999999</v>
      </c>
      <c r="CI636">
        <v>20756</v>
      </c>
      <c r="CJ636" s="101">
        <v>1</v>
      </c>
      <c r="CK636" s="101">
        <v>1</v>
      </c>
      <c r="CL636" s="1">
        <v>0.30000000000001137</v>
      </c>
      <c r="CM636" s="1">
        <v>64.699999999999875</v>
      </c>
      <c r="CN636" s="14">
        <v>0.30000000000001137</v>
      </c>
      <c r="CO636" s="14">
        <v>79.800000000000125</v>
      </c>
    </row>
    <row r="637" spans="1:93">
      <c r="A637" s="1">
        <v>2015</v>
      </c>
      <c r="B637" s="1">
        <v>5</v>
      </c>
      <c r="C637" s="24">
        <v>42222</v>
      </c>
      <c r="D637" s="1">
        <v>197</v>
      </c>
      <c r="E637" s="1">
        <v>199.8</v>
      </c>
      <c r="F637" s="1">
        <v>195.8</v>
      </c>
      <c r="G637" s="1">
        <v>197.6</v>
      </c>
      <c r="H637" s="1">
        <v>44.84</v>
      </c>
      <c r="I637" s="1">
        <v>0</v>
      </c>
      <c r="N637" s="27">
        <v>4</v>
      </c>
      <c r="O637" s="27">
        <v>199.1</v>
      </c>
      <c r="P637" s="27">
        <v>192.3</v>
      </c>
      <c r="Q637" s="27" t="s">
        <v>618</v>
      </c>
      <c r="R637" s="27" t="s">
        <v>254</v>
      </c>
      <c r="S637" s="27" t="s">
        <v>618</v>
      </c>
      <c r="T637" s="27">
        <v>-3.5999999999999943</v>
      </c>
      <c r="U637" s="27" t="s">
        <v>618</v>
      </c>
      <c r="V637" s="158">
        <v>-3.5999999999999943</v>
      </c>
      <c r="W637" s="27">
        <v>200.1</v>
      </c>
      <c r="X637" s="27">
        <v>203.7</v>
      </c>
      <c r="Y637" s="27">
        <v>-3.5999999999999943</v>
      </c>
      <c r="Z637" s="29">
        <v>44.98</v>
      </c>
      <c r="AA637" s="139">
        <v>2.4</v>
      </c>
      <c r="AB637" s="151">
        <v>1.8264840182648512E-2</v>
      </c>
      <c r="AC637" s="136" t="s">
        <v>255</v>
      </c>
      <c r="AD637" s="136">
        <v>9.6999999999999993</v>
      </c>
      <c r="AE637" s="136">
        <v>-3.5</v>
      </c>
      <c r="AF637" s="136" t="s">
        <v>618</v>
      </c>
      <c r="AG637" s="136">
        <v>-3.5</v>
      </c>
      <c r="AH637" s="136">
        <v>81.799999999999784</v>
      </c>
      <c r="AI637" s="136">
        <v>-11.600000000000051</v>
      </c>
      <c r="AJ637" s="127">
        <v>196.7</v>
      </c>
      <c r="AK637" s="127">
        <v>199</v>
      </c>
      <c r="AL637" s="127">
        <v>196</v>
      </c>
      <c r="AM637" s="127">
        <v>196.6</v>
      </c>
      <c r="AN637" s="127">
        <v>197</v>
      </c>
      <c r="AO637" s="127">
        <v>0.59999999999999432</v>
      </c>
      <c r="AP637" s="127">
        <v>-3.8</v>
      </c>
      <c r="AQ637" s="14">
        <v>125.1</v>
      </c>
      <c r="AR637" s="127" t="s">
        <v>618</v>
      </c>
      <c r="AS637" s="14">
        <v>81.999999999997783</v>
      </c>
      <c r="AT637" s="1">
        <v>196.9</v>
      </c>
      <c r="AU637" s="1">
        <v>198.8</v>
      </c>
      <c r="AV637" s="1">
        <v>196.2</v>
      </c>
      <c r="AW637" s="1">
        <v>198.5</v>
      </c>
      <c r="AX637" s="1">
        <v>196.9</v>
      </c>
      <c r="AY637" s="1">
        <v>198.8</v>
      </c>
      <c r="AZ637" s="1">
        <v>196.2</v>
      </c>
      <c r="BA637" s="1">
        <v>197.8</v>
      </c>
      <c r="CC637" s="86">
        <v>197</v>
      </c>
      <c r="CD637" s="1">
        <v>197.3</v>
      </c>
      <c r="CE637" s="1">
        <v>628</v>
      </c>
      <c r="CF637" s="1">
        <v>484</v>
      </c>
      <c r="CG637" s="1">
        <v>1.2975206611570247</v>
      </c>
      <c r="CH637">
        <v>124.714</v>
      </c>
      <c r="CI637">
        <v>20644</v>
      </c>
      <c r="CJ637" s="101">
        <v>1</v>
      </c>
      <c r="CK637" s="101">
        <v>1</v>
      </c>
      <c r="CL637" s="1">
        <v>-1.4000000000000057</v>
      </c>
      <c r="CM637" s="1">
        <v>63.299999999999869</v>
      </c>
      <c r="CN637" s="14">
        <v>9.9999999999994316E-2</v>
      </c>
      <c r="CO637" s="14">
        <v>79.900000000000119</v>
      </c>
    </row>
    <row r="638" spans="1:93">
      <c r="A638" s="1">
        <v>2015</v>
      </c>
      <c r="B638" s="1">
        <v>6</v>
      </c>
      <c r="C638" s="24">
        <v>42223</v>
      </c>
      <c r="D638" s="1">
        <v>195.5</v>
      </c>
      <c r="E638" s="1">
        <v>197.4</v>
      </c>
      <c r="F638" s="1">
        <v>193.3</v>
      </c>
      <c r="G638" s="1">
        <v>193.5</v>
      </c>
      <c r="H638" s="1">
        <v>43.87</v>
      </c>
      <c r="I638" s="1">
        <v>1</v>
      </c>
      <c r="N638" s="27">
        <v>4.0999999999999943</v>
      </c>
      <c r="O638" s="27">
        <v>201.6</v>
      </c>
      <c r="P638" s="27">
        <v>193.6</v>
      </c>
      <c r="Q638" s="27" t="s">
        <v>618</v>
      </c>
      <c r="R638" s="27" t="s">
        <v>618</v>
      </c>
      <c r="S638" s="27" t="s">
        <v>252</v>
      </c>
      <c r="T638" s="27" t="s">
        <v>618</v>
      </c>
      <c r="U638" s="27">
        <v>9.9999999999994316E-2</v>
      </c>
      <c r="V638" s="158">
        <v>9.9999999999994316E-2</v>
      </c>
      <c r="W638" s="27">
        <v>200.2</v>
      </c>
      <c r="X638" s="27">
        <v>203.7</v>
      </c>
      <c r="Y638" s="27">
        <v>-3.5</v>
      </c>
      <c r="Z638" s="29">
        <v>45.02</v>
      </c>
      <c r="AA638" s="139">
        <v>2.5</v>
      </c>
      <c r="AB638" s="151">
        <v>6.8660022148393507E-3</v>
      </c>
      <c r="AC638" s="136" t="s">
        <v>255</v>
      </c>
      <c r="AD638" s="136">
        <v>9.8000000000000007</v>
      </c>
      <c r="AE638" s="136" t="s">
        <v>618</v>
      </c>
      <c r="AF638" s="136" t="s">
        <v>618</v>
      </c>
      <c r="AG638" s="136">
        <v>0</v>
      </c>
      <c r="AH638" s="136">
        <v>81.799999999999784</v>
      </c>
      <c r="AI638" s="136">
        <v>-11.600000000000051</v>
      </c>
      <c r="AJ638" s="127">
        <v>196.9</v>
      </c>
      <c r="AK638" s="127">
        <v>198.8</v>
      </c>
      <c r="AL638" s="127">
        <v>195.1</v>
      </c>
      <c r="AM638" s="127">
        <v>196.4</v>
      </c>
      <c r="AN638" s="127">
        <v>195.875</v>
      </c>
      <c r="AO638" s="127">
        <v>2</v>
      </c>
      <c r="AP638" s="127" t="s">
        <v>618</v>
      </c>
      <c r="AQ638" s="14">
        <v>125.1</v>
      </c>
      <c r="AR638" s="127" t="s">
        <v>618</v>
      </c>
      <c r="AS638" s="14">
        <v>81.999999999997783</v>
      </c>
      <c r="AT638" s="1">
        <v>195.8</v>
      </c>
      <c r="AU638" s="1">
        <v>197.4</v>
      </c>
      <c r="AV638" s="1">
        <v>195.1</v>
      </c>
      <c r="AW638" s="1">
        <v>197</v>
      </c>
      <c r="AX638" s="1">
        <v>195.8</v>
      </c>
      <c r="AY638" s="1">
        <v>197.5</v>
      </c>
      <c r="AZ638" s="1">
        <v>195.1</v>
      </c>
      <c r="BA638" s="1">
        <v>196.2</v>
      </c>
      <c r="CC638" s="86">
        <v>195.6</v>
      </c>
      <c r="CD638" s="1">
        <v>196.4</v>
      </c>
      <c r="CE638" s="1">
        <v>633</v>
      </c>
      <c r="CF638" s="1">
        <v>469</v>
      </c>
      <c r="CG638" s="1">
        <v>1.3496801705756929</v>
      </c>
      <c r="CH638">
        <v>124.184</v>
      </c>
      <c r="CI638">
        <v>20646</v>
      </c>
      <c r="CJ638" s="101">
        <v>1</v>
      </c>
      <c r="CK638" s="101">
        <v>1</v>
      </c>
      <c r="CL638" s="1">
        <v>-2.3000000000000114</v>
      </c>
      <c r="CM638" s="1">
        <v>60.999999999999858</v>
      </c>
      <c r="CN638" s="14" t="s">
        <v>618</v>
      </c>
      <c r="CO638" s="14">
        <v>79.900000000000119</v>
      </c>
    </row>
    <row r="639" spans="1:93">
      <c r="A639" s="1">
        <v>2015</v>
      </c>
      <c r="B639" s="1">
        <v>2</v>
      </c>
      <c r="C639" s="24">
        <v>42226</v>
      </c>
      <c r="D639" s="1">
        <v>193.5</v>
      </c>
      <c r="E639" s="1">
        <v>197</v>
      </c>
      <c r="F639" s="1">
        <v>191.1</v>
      </c>
      <c r="G639" s="1">
        <v>196.5</v>
      </c>
      <c r="H639" s="1">
        <v>44.96</v>
      </c>
      <c r="I639" s="1">
        <v>1</v>
      </c>
      <c r="N639" s="27">
        <v>5.9000000000000057</v>
      </c>
      <c r="O639" s="27">
        <v>197.6</v>
      </c>
      <c r="P639" s="27">
        <v>189.4</v>
      </c>
      <c r="Q639" s="27" t="s">
        <v>618</v>
      </c>
      <c r="R639" s="27" t="s">
        <v>618</v>
      </c>
      <c r="S639" s="27" t="s">
        <v>618</v>
      </c>
      <c r="T639" s="27" t="s">
        <v>618</v>
      </c>
      <c r="U639" s="27" t="s">
        <v>618</v>
      </c>
      <c r="V639" s="158">
        <v>0</v>
      </c>
      <c r="W639" s="27">
        <v>200.2</v>
      </c>
      <c r="X639" s="27">
        <v>203.7</v>
      </c>
      <c r="Y639" s="27">
        <v>-3.5</v>
      </c>
      <c r="Z639" s="29">
        <v>43.84</v>
      </c>
      <c r="AA639" s="139">
        <v>3.5</v>
      </c>
      <c r="AB639" s="151">
        <v>2.1632471008028675E-2</v>
      </c>
      <c r="AC639" s="136" t="s">
        <v>255</v>
      </c>
      <c r="AD639" s="136">
        <v>9.6</v>
      </c>
      <c r="AE639" s="136">
        <v>3.5</v>
      </c>
      <c r="AF639" s="136" t="s">
        <v>618</v>
      </c>
      <c r="AG639" s="136">
        <v>3.5</v>
      </c>
      <c r="AH639" s="136">
        <v>85.299999999999784</v>
      </c>
      <c r="AI639" s="136">
        <v>-8.1000000000000512</v>
      </c>
      <c r="AJ639" s="127">
        <v>195.8</v>
      </c>
      <c r="AK639" s="127">
        <v>197.5</v>
      </c>
      <c r="AL639" s="127">
        <v>191.1</v>
      </c>
      <c r="AM639" s="127">
        <v>192.3</v>
      </c>
      <c r="AN639" s="127">
        <v>195.22499999999999</v>
      </c>
      <c r="AO639" s="127">
        <v>3</v>
      </c>
      <c r="AP639" s="127" t="s">
        <v>618</v>
      </c>
      <c r="AQ639" s="14">
        <v>125.1</v>
      </c>
      <c r="AR639" s="127" t="s">
        <v>618</v>
      </c>
      <c r="AS639" s="14">
        <v>81.999999999997783</v>
      </c>
      <c r="AT639" s="1">
        <v>198</v>
      </c>
      <c r="AU639" s="1">
        <v>198.4</v>
      </c>
      <c r="AV639" s="1">
        <v>196.1</v>
      </c>
      <c r="AW639" s="1">
        <v>196.3</v>
      </c>
      <c r="AX639" s="1">
        <v>198</v>
      </c>
      <c r="AY639" s="1">
        <v>198.4</v>
      </c>
      <c r="AZ639" s="1">
        <v>196.1</v>
      </c>
      <c r="BA639" s="1">
        <v>196.3</v>
      </c>
      <c r="CC639" s="86">
        <v>197.9</v>
      </c>
      <c r="CD639" s="1">
        <v>193.5</v>
      </c>
      <c r="CE639" s="1">
        <v>540</v>
      </c>
      <c r="CF639" s="1">
        <v>696</v>
      </c>
      <c r="CG639" s="1">
        <v>0.77586206896551724</v>
      </c>
      <c r="CH639">
        <v>124.596</v>
      </c>
      <c r="CI639">
        <v>20898</v>
      </c>
      <c r="CJ639" s="101">
        <v>1</v>
      </c>
      <c r="CK639" s="101">
        <v>1</v>
      </c>
      <c r="CL639" s="1">
        <v>1.5</v>
      </c>
      <c r="CM639" s="1">
        <v>62.499999999999858</v>
      </c>
      <c r="CN639" s="14" t="s">
        <v>618</v>
      </c>
      <c r="CO639" s="14">
        <v>79.900000000000119</v>
      </c>
    </row>
    <row r="640" spans="1:93">
      <c r="A640" s="1">
        <v>2015</v>
      </c>
      <c r="B640" s="1">
        <v>3</v>
      </c>
      <c r="C640" s="24">
        <v>42227</v>
      </c>
      <c r="D640" s="1">
        <v>199.5</v>
      </c>
      <c r="E640" s="1">
        <v>200.8</v>
      </c>
      <c r="F640" s="1">
        <v>195.5</v>
      </c>
      <c r="G640" s="1">
        <v>196.4</v>
      </c>
      <c r="H640" s="1">
        <v>43.25</v>
      </c>
      <c r="I640" s="1">
        <v>1</v>
      </c>
      <c r="N640" s="27">
        <v>5.3000000000000114</v>
      </c>
      <c r="O640" s="27">
        <v>202.4</v>
      </c>
      <c r="P640" s="27">
        <v>190.6</v>
      </c>
      <c r="Q640" s="27" t="s">
        <v>618</v>
      </c>
      <c r="R640" s="27" t="s">
        <v>618</v>
      </c>
      <c r="S640" s="27" t="s">
        <v>618</v>
      </c>
      <c r="T640" s="27" t="s">
        <v>618</v>
      </c>
      <c r="U640" s="27" t="s">
        <v>618</v>
      </c>
      <c r="V640" s="158">
        <v>0</v>
      </c>
      <c r="W640" s="27">
        <v>200.2</v>
      </c>
      <c r="X640" s="27">
        <v>203.7</v>
      </c>
      <c r="Y640" s="27">
        <v>-3.5</v>
      </c>
      <c r="Z640" s="29">
        <v>45.12</v>
      </c>
      <c r="AA640" s="139">
        <v>3.2</v>
      </c>
      <c r="AB640" s="151">
        <v>2.4846136311830413E-2</v>
      </c>
      <c r="AC640" s="136" t="s">
        <v>253</v>
      </c>
      <c r="AD640" s="136">
        <v>9.8000000000000007</v>
      </c>
      <c r="AE640" s="136" t="s">
        <v>618</v>
      </c>
      <c r="AF640" s="136">
        <v>3.4000000000000057</v>
      </c>
      <c r="AG640" s="136">
        <v>3.4000000000000057</v>
      </c>
      <c r="AH640" s="136">
        <v>88.69999999999979</v>
      </c>
      <c r="AI640" s="136">
        <v>-4.7000000000000455</v>
      </c>
      <c r="AJ640" s="127">
        <v>198</v>
      </c>
      <c r="AK640" s="127">
        <v>200.5</v>
      </c>
      <c r="AL640" s="127">
        <v>196.1</v>
      </c>
      <c r="AM640" s="127">
        <v>199.7</v>
      </c>
      <c r="AN640" s="127">
        <v>196.25</v>
      </c>
      <c r="AO640" s="127">
        <v>3.0999999999999943</v>
      </c>
      <c r="AP640" s="127" t="s">
        <v>618</v>
      </c>
      <c r="AQ640" s="14">
        <v>125.1</v>
      </c>
      <c r="AR640" s="127" t="s">
        <v>618</v>
      </c>
      <c r="AS640" s="14">
        <v>81.999999999997783</v>
      </c>
      <c r="AT640" s="1">
        <v>195.5</v>
      </c>
      <c r="AU640" s="1">
        <v>196.7</v>
      </c>
      <c r="AV640" s="1">
        <v>194.8</v>
      </c>
      <c r="AW640" s="1">
        <v>196.5</v>
      </c>
      <c r="AX640" s="1">
        <v>195.5</v>
      </c>
      <c r="AY640" s="1">
        <v>196.7</v>
      </c>
      <c r="AZ640" s="1">
        <v>194.8</v>
      </c>
      <c r="BA640" s="1">
        <v>195.9</v>
      </c>
      <c r="CC640" s="86">
        <v>195</v>
      </c>
      <c r="CD640" s="1">
        <v>200</v>
      </c>
      <c r="CE640" s="1">
        <v>748</v>
      </c>
      <c r="CF640" s="1">
        <v>667</v>
      </c>
      <c r="CG640" s="1">
        <v>1.1214392803598201</v>
      </c>
      <c r="CH640">
        <v>125.154</v>
      </c>
      <c r="CI640">
        <v>20631</v>
      </c>
      <c r="CJ640" s="101">
        <v>1</v>
      </c>
      <c r="CK640" s="101">
        <v>1</v>
      </c>
      <c r="CL640" s="1">
        <v>-2.9000000000000057</v>
      </c>
      <c r="CM640" s="1">
        <v>59.599999999999852</v>
      </c>
      <c r="CN640" s="14">
        <v>4</v>
      </c>
      <c r="CO640" s="14">
        <v>83.900000000000119</v>
      </c>
    </row>
    <row r="641" spans="1:93">
      <c r="A641" s="1">
        <v>2015</v>
      </c>
      <c r="B641" s="1">
        <v>4</v>
      </c>
      <c r="C641" s="24">
        <v>42228</v>
      </c>
      <c r="D641" s="1">
        <v>192.6</v>
      </c>
      <c r="E641" s="1">
        <v>194.4</v>
      </c>
      <c r="F641" s="1">
        <v>191.7</v>
      </c>
      <c r="G641" s="1">
        <v>194.3</v>
      </c>
      <c r="H641" s="1">
        <v>43.31</v>
      </c>
      <c r="I641" s="1">
        <v>1</v>
      </c>
      <c r="N641" s="27">
        <v>2.7000000000000171</v>
      </c>
      <c r="O641" s="27">
        <v>201.7</v>
      </c>
      <c r="P641" s="27">
        <v>191.1</v>
      </c>
      <c r="Q641" s="27" t="s">
        <v>618</v>
      </c>
      <c r="R641" s="27" t="s">
        <v>618</v>
      </c>
      <c r="S641" s="27" t="s">
        <v>618</v>
      </c>
      <c r="T641" s="27" t="s">
        <v>618</v>
      </c>
      <c r="U641" s="27" t="s">
        <v>618</v>
      </c>
      <c r="V641" s="158">
        <v>0</v>
      </c>
      <c r="W641" s="27">
        <v>200.2</v>
      </c>
      <c r="X641" s="27">
        <v>203.7</v>
      </c>
      <c r="Y641" s="27">
        <v>-3.5</v>
      </c>
      <c r="Z641" s="29">
        <v>43.44</v>
      </c>
      <c r="AA641" s="139">
        <v>1.6</v>
      </c>
      <c r="AB641" s="151">
        <v>3.8033807829181532E-2</v>
      </c>
      <c r="AC641" s="136" t="s">
        <v>255</v>
      </c>
      <c r="AD641" s="136">
        <v>9.8000000000000007</v>
      </c>
      <c r="AE641" s="136" t="s">
        <v>618</v>
      </c>
      <c r="AF641" s="136" t="s">
        <v>618</v>
      </c>
      <c r="AG641" s="136">
        <v>0</v>
      </c>
      <c r="AH641" s="136">
        <v>88.69999999999979</v>
      </c>
      <c r="AI641" s="136">
        <v>-4.7000000000000455</v>
      </c>
      <c r="AJ641" s="127">
        <v>195.5</v>
      </c>
      <c r="AK641" s="127">
        <v>196.7</v>
      </c>
      <c r="AL641" s="127">
        <v>192.1</v>
      </c>
      <c r="AM641" s="127">
        <v>192.3</v>
      </c>
      <c r="AN641" s="127">
        <v>195.17500000000001</v>
      </c>
      <c r="AO641" s="127">
        <v>1.7000000000000171</v>
      </c>
      <c r="AP641" s="127" t="s">
        <v>618</v>
      </c>
      <c r="AQ641" s="14">
        <v>125.1</v>
      </c>
      <c r="AR641" s="127">
        <v>-4.4000000000000057</v>
      </c>
      <c r="AS641" s="14">
        <v>77.599999999997777</v>
      </c>
      <c r="AT641" s="1">
        <v>194.4</v>
      </c>
      <c r="AU641" s="1">
        <v>194.9</v>
      </c>
      <c r="AV641" s="1">
        <v>193.9</v>
      </c>
      <c r="AW641" s="1">
        <v>194.5</v>
      </c>
      <c r="AX641" s="1">
        <v>194.4</v>
      </c>
      <c r="AY641" s="1">
        <v>195.3</v>
      </c>
      <c r="AZ641" s="1">
        <v>193.9</v>
      </c>
      <c r="BA641" s="1">
        <v>194.7</v>
      </c>
      <c r="CC641" s="86">
        <v>194.2</v>
      </c>
      <c r="CD641" s="1">
        <v>193.8</v>
      </c>
      <c r="CE641" s="1">
        <v>517</v>
      </c>
      <c r="CF641" s="1">
        <v>640</v>
      </c>
      <c r="CG641" s="1">
        <v>0.80781250000000004</v>
      </c>
      <c r="CH641">
        <v>124.197</v>
      </c>
      <c r="CI641">
        <v>20365</v>
      </c>
      <c r="CJ641" s="101">
        <v>1</v>
      </c>
      <c r="CK641" s="101">
        <v>-1</v>
      </c>
      <c r="CL641" s="1">
        <v>1.7999999999999829</v>
      </c>
      <c r="CM641" s="1">
        <v>61.399999999999835</v>
      </c>
      <c r="CN641" s="14">
        <v>-1.8000000000000114</v>
      </c>
      <c r="CO641" s="14">
        <v>82.100000000000108</v>
      </c>
    </row>
    <row r="642" spans="1:93">
      <c r="A642" s="1">
        <v>2015</v>
      </c>
      <c r="B642" s="1">
        <v>5</v>
      </c>
      <c r="C642" s="24">
        <v>42229</v>
      </c>
      <c r="D642" s="1">
        <v>196.2</v>
      </c>
      <c r="E642" s="1">
        <v>196.3</v>
      </c>
      <c r="F642" s="1">
        <v>192.7</v>
      </c>
      <c r="G642" s="1">
        <v>194</v>
      </c>
      <c r="H642" s="1">
        <v>42.23</v>
      </c>
      <c r="I642" s="1">
        <v>1</v>
      </c>
      <c r="N642" s="27">
        <v>3.6000000000000227</v>
      </c>
      <c r="O642" s="27">
        <v>197</v>
      </c>
      <c r="P642" s="27">
        <v>191.6</v>
      </c>
      <c r="Q642" s="27" t="s">
        <v>618</v>
      </c>
      <c r="R642" s="27" t="s">
        <v>618</v>
      </c>
      <c r="S642" s="27" t="s">
        <v>618</v>
      </c>
      <c r="T642" s="27" t="s">
        <v>618</v>
      </c>
      <c r="U642" s="27" t="s">
        <v>618</v>
      </c>
      <c r="V642" s="158">
        <v>0</v>
      </c>
      <c r="W642" s="27">
        <v>200.2</v>
      </c>
      <c r="X642" s="27">
        <v>203.7</v>
      </c>
      <c r="Y642" s="27">
        <v>-3.5</v>
      </c>
      <c r="Z642" s="29">
        <v>43.57</v>
      </c>
      <c r="AA642" s="139">
        <v>2.2000000000000002</v>
      </c>
      <c r="AB642" s="151">
        <v>1.38728323699433E-3</v>
      </c>
      <c r="AC642" s="136">
        <v>0</v>
      </c>
      <c r="AD642" s="136">
        <v>9.6999999999999993</v>
      </c>
      <c r="AE642" s="136" t="s">
        <v>618</v>
      </c>
      <c r="AF642" s="136" t="s">
        <v>618</v>
      </c>
      <c r="AG642" s="136">
        <v>0</v>
      </c>
      <c r="AH642" s="136">
        <v>88.69999999999979</v>
      </c>
      <c r="AI642" s="136">
        <v>-4.7000000000000455</v>
      </c>
      <c r="AJ642" s="127">
        <v>194.4</v>
      </c>
      <c r="AK642" s="127">
        <v>196.3</v>
      </c>
      <c r="AL642" s="127">
        <v>193.9</v>
      </c>
      <c r="AM642" s="127">
        <v>195.2</v>
      </c>
      <c r="AN642" s="127">
        <v>194.875</v>
      </c>
      <c r="AO642" s="127">
        <v>2.1999999999999886</v>
      </c>
      <c r="AP642" s="127" t="s">
        <v>618</v>
      </c>
      <c r="AQ642" s="14">
        <v>125.1</v>
      </c>
      <c r="AR642" s="127" t="s">
        <v>618</v>
      </c>
      <c r="AS642" s="14">
        <v>77.599999999997777</v>
      </c>
      <c r="AT642" s="1">
        <v>195.1</v>
      </c>
      <c r="AU642" s="1">
        <v>196.2</v>
      </c>
      <c r="AV642" s="1">
        <v>194.8</v>
      </c>
      <c r="AW642" s="1">
        <v>195.7</v>
      </c>
      <c r="AX642" s="1">
        <v>195.1</v>
      </c>
      <c r="AY642" s="1">
        <v>196.2</v>
      </c>
      <c r="AZ642" s="1">
        <v>194.8</v>
      </c>
      <c r="BA642" s="1">
        <v>195</v>
      </c>
      <c r="CC642" s="86">
        <v>194.9</v>
      </c>
      <c r="CD642" s="1">
        <v>194.9</v>
      </c>
      <c r="CE642" s="1">
        <v>671</v>
      </c>
      <c r="CF642" s="1">
        <v>437</v>
      </c>
      <c r="CG642" s="1">
        <v>1.5354691075514875</v>
      </c>
      <c r="CH642">
        <v>124.398</v>
      </c>
      <c r="CI642">
        <v>20573</v>
      </c>
      <c r="CJ642" s="101">
        <v>1</v>
      </c>
      <c r="CK642" s="101">
        <v>-1</v>
      </c>
      <c r="CL642" s="1" t="s">
        <v>618</v>
      </c>
      <c r="CM642" s="1">
        <v>61.399999999999835</v>
      </c>
      <c r="CN642" s="14" t="s">
        <v>618</v>
      </c>
      <c r="CO642" s="14">
        <v>82.100000000000108</v>
      </c>
    </row>
    <row r="643" spans="1:93">
      <c r="A643" s="1">
        <v>2015</v>
      </c>
      <c r="B643" s="1">
        <v>6</v>
      </c>
      <c r="C643" s="24">
        <v>42230</v>
      </c>
      <c r="D643" s="1">
        <v>193.1</v>
      </c>
      <c r="E643" s="1">
        <v>195.3</v>
      </c>
      <c r="F643" s="1">
        <v>193</v>
      </c>
      <c r="G643" s="1">
        <v>194.1</v>
      </c>
      <c r="H643" s="1">
        <v>42.5</v>
      </c>
      <c r="I643" s="1">
        <v>1</v>
      </c>
      <c r="N643" s="27">
        <v>2.3000000000000114</v>
      </c>
      <c r="O643" s="27">
        <v>197.6</v>
      </c>
      <c r="P643" s="27">
        <v>190.4</v>
      </c>
      <c r="Q643" s="27" t="s">
        <v>618</v>
      </c>
      <c r="R643" s="27" t="s">
        <v>618</v>
      </c>
      <c r="S643" s="27" t="s">
        <v>618</v>
      </c>
      <c r="T643" s="27" t="s">
        <v>618</v>
      </c>
      <c r="U643" s="27" t="s">
        <v>618</v>
      </c>
      <c r="V643" s="158">
        <v>0</v>
      </c>
      <c r="W643" s="27">
        <v>200.2</v>
      </c>
      <c r="X643" s="27">
        <v>203.7</v>
      </c>
      <c r="Y643" s="27">
        <v>-3.5</v>
      </c>
      <c r="Z643" s="29">
        <v>41.97</v>
      </c>
      <c r="AA643" s="139">
        <v>1.4</v>
      </c>
      <c r="AB643" s="151">
        <v>2.4936504271530935E-2</v>
      </c>
      <c r="AC643" s="136" t="s">
        <v>255</v>
      </c>
      <c r="AD643" s="136">
        <v>9.6999999999999993</v>
      </c>
      <c r="AE643" s="136">
        <v>-2.7999999999999829</v>
      </c>
      <c r="AF643" s="136" t="s">
        <v>618</v>
      </c>
      <c r="AG643" s="136">
        <v>-2.7999999999999829</v>
      </c>
      <c r="AH643" s="136">
        <v>85.899999999999807</v>
      </c>
      <c r="AI643" s="136">
        <v>-7.5000000000000284</v>
      </c>
      <c r="AJ643" s="127">
        <v>195.1</v>
      </c>
      <c r="AK643" s="127">
        <v>196.2</v>
      </c>
      <c r="AL643" s="127">
        <v>193</v>
      </c>
      <c r="AM643" s="127">
        <v>193.1</v>
      </c>
      <c r="AN643" s="127">
        <v>195.07499999999999</v>
      </c>
      <c r="AO643" s="127">
        <v>1</v>
      </c>
      <c r="AP643" s="127" t="s">
        <v>618</v>
      </c>
      <c r="AQ643" s="14">
        <v>125.1</v>
      </c>
      <c r="AR643" s="127" t="s">
        <v>618</v>
      </c>
      <c r="AS643" s="14">
        <v>77.599999999997777</v>
      </c>
      <c r="AT643" s="1">
        <v>193.1</v>
      </c>
      <c r="AU643" s="1">
        <v>194.1</v>
      </c>
      <c r="AV643" s="1">
        <v>193.1</v>
      </c>
      <c r="AW643" s="1">
        <v>193.7</v>
      </c>
      <c r="AX643" s="1">
        <v>193.1</v>
      </c>
      <c r="AY643" s="1">
        <v>194.3</v>
      </c>
      <c r="AZ643" s="1">
        <v>193.1</v>
      </c>
      <c r="BA643" s="1">
        <v>193.4</v>
      </c>
      <c r="CC643" s="86">
        <v>193.7</v>
      </c>
      <c r="CD643" s="1">
        <v>193.8</v>
      </c>
      <c r="CE643" s="1">
        <v>569</v>
      </c>
      <c r="CF643" s="1">
        <v>611</v>
      </c>
      <c r="CG643" s="1">
        <v>0.93126022913256956</v>
      </c>
      <c r="CH643">
        <v>124.285</v>
      </c>
      <c r="CI643">
        <v>20585</v>
      </c>
      <c r="CJ643" s="101">
        <v>1</v>
      </c>
      <c r="CK643" s="101">
        <v>-1</v>
      </c>
      <c r="CL643" s="1" t="s">
        <v>618</v>
      </c>
      <c r="CM643" s="1">
        <v>61.399999999999835</v>
      </c>
      <c r="CN643" s="14" t="s">
        <v>618</v>
      </c>
      <c r="CO643" s="14">
        <v>82.100000000000108</v>
      </c>
    </row>
    <row r="644" spans="1:93">
      <c r="A644" s="1">
        <v>2015</v>
      </c>
      <c r="B644" s="1">
        <v>2</v>
      </c>
      <c r="C644" s="24">
        <v>42233</v>
      </c>
      <c r="D644" s="1">
        <v>192.5</v>
      </c>
      <c r="E644" s="1">
        <v>192.7</v>
      </c>
      <c r="F644" s="1">
        <v>189.7</v>
      </c>
      <c r="G644" s="1">
        <v>190.4</v>
      </c>
      <c r="H644" s="1">
        <v>41.87</v>
      </c>
      <c r="I644" s="1">
        <v>1</v>
      </c>
      <c r="N644" s="27">
        <v>3</v>
      </c>
      <c r="O644" s="27">
        <v>196.4</v>
      </c>
      <c r="P644" s="27">
        <v>191.8</v>
      </c>
      <c r="Q644" s="27" t="s">
        <v>618</v>
      </c>
      <c r="R644" s="27" t="s">
        <v>618</v>
      </c>
      <c r="S644" s="27" t="s">
        <v>618</v>
      </c>
      <c r="T644" s="27" t="s">
        <v>618</v>
      </c>
      <c r="U644" s="27" t="s">
        <v>618</v>
      </c>
      <c r="V644" s="158">
        <v>0</v>
      </c>
      <c r="W644" s="27">
        <v>200.2</v>
      </c>
      <c r="X644" s="27">
        <v>203.7</v>
      </c>
      <c r="Y644" s="27">
        <v>-3.5</v>
      </c>
      <c r="Z644" s="29">
        <v>41.74</v>
      </c>
      <c r="AA644" s="139">
        <v>1.8</v>
      </c>
      <c r="AB644" s="151">
        <v>6.3935590812218557E-3</v>
      </c>
      <c r="AC644" s="136" t="s">
        <v>253</v>
      </c>
      <c r="AD644" s="136">
        <v>9.6999999999999993</v>
      </c>
      <c r="AE644" s="136" t="s">
        <v>618</v>
      </c>
      <c r="AF644" s="136">
        <v>1.9000000000000057</v>
      </c>
      <c r="AG644" s="136">
        <v>1.9000000000000057</v>
      </c>
      <c r="AH644" s="136">
        <v>87.799999999999812</v>
      </c>
      <c r="AI644" s="136">
        <v>-5.6000000000000227</v>
      </c>
      <c r="AJ644" s="127">
        <v>193.1</v>
      </c>
      <c r="AK644" s="127">
        <v>194.3</v>
      </c>
      <c r="AL644" s="127">
        <v>190.6</v>
      </c>
      <c r="AM644" s="127">
        <v>190.6</v>
      </c>
      <c r="AN644" s="127">
        <v>192.8</v>
      </c>
      <c r="AO644" s="127">
        <v>2.0999999999999943</v>
      </c>
      <c r="AP644" s="127" t="s">
        <v>618</v>
      </c>
      <c r="AQ644" s="14">
        <v>125.1</v>
      </c>
      <c r="AR644" s="127">
        <v>1.0999999999999943</v>
      </c>
      <c r="AS644" s="14">
        <v>78.699999999997772</v>
      </c>
      <c r="AT644" s="1">
        <v>190.3</v>
      </c>
      <c r="AU644" s="1">
        <v>190.7</v>
      </c>
      <c r="AV644" s="1">
        <v>190.3</v>
      </c>
      <c r="AW644" s="1">
        <v>190.6</v>
      </c>
      <c r="AX644" s="1">
        <v>190.3</v>
      </c>
      <c r="AY644" s="1">
        <v>190.7</v>
      </c>
      <c r="AZ644" s="1">
        <v>189.9</v>
      </c>
      <c r="BA644" s="1">
        <v>190</v>
      </c>
      <c r="CC644" s="86">
        <v>190.4</v>
      </c>
      <c r="CD644" s="1">
        <v>192.3</v>
      </c>
      <c r="CE644" s="1">
        <v>657</v>
      </c>
      <c r="CF644" s="1">
        <v>561</v>
      </c>
      <c r="CG644" s="1">
        <v>1.1711229946524064</v>
      </c>
      <c r="CH644">
        <v>124.395</v>
      </c>
      <c r="CI644">
        <v>20661</v>
      </c>
      <c r="CJ644" s="101">
        <v>1</v>
      </c>
      <c r="CK644" s="101">
        <v>-1</v>
      </c>
      <c r="CL644" s="1" t="s">
        <v>618</v>
      </c>
      <c r="CM644" s="1">
        <v>61.399999999999835</v>
      </c>
      <c r="CN644" s="14" t="s">
        <v>618</v>
      </c>
      <c r="CO644" s="14">
        <v>82.100000000000108</v>
      </c>
    </row>
    <row r="645" spans="1:93">
      <c r="A645" s="1">
        <v>2015</v>
      </c>
      <c r="B645" s="1">
        <v>3</v>
      </c>
      <c r="C645" s="24">
        <v>42234</v>
      </c>
      <c r="D645" s="1">
        <v>189.2</v>
      </c>
      <c r="E645" s="1">
        <v>191.2</v>
      </c>
      <c r="F645" s="1">
        <v>185.9</v>
      </c>
      <c r="G645" s="1">
        <v>186.8</v>
      </c>
      <c r="H645" s="1">
        <v>42.87</v>
      </c>
      <c r="I645" s="1">
        <v>2</v>
      </c>
      <c r="N645" s="27">
        <v>5.2999999999999829</v>
      </c>
      <c r="O645" s="27">
        <v>193.4</v>
      </c>
      <c r="P645" s="27">
        <v>187.4</v>
      </c>
      <c r="Q645" s="27" t="s">
        <v>618</v>
      </c>
      <c r="R645" s="27" t="s">
        <v>618</v>
      </c>
      <c r="S645" s="27" t="s">
        <v>252</v>
      </c>
      <c r="T645" s="27" t="s">
        <v>618</v>
      </c>
      <c r="U645" s="27">
        <v>3.5999999999999943</v>
      </c>
      <c r="V645" s="158">
        <v>3.5999999999999943</v>
      </c>
      <c r="W645" s="27">
        <v>203.8</v>
      </c>
      <c r="X645" s="27">
        <v>203.8</v>
      </c>
      <c r="Y645" s="27">
        <v>0</v>
      </c>
      <c r="Z645" s="29">
        <v>42.09</v>
      </c>
      <c r="AA645" s="139">
        <v>3.2</v>
      </c>
      <c r="AB645" s="151">
        <v>1.4823529411764791E-2</v>
      </c>
      <c r="AC645" s="136" t="s">
        <v>255</v>
      </c>
      <c r="AD645" s="136">
        <v>9.5</v>
      </c>
      <c r="AE645" s="136">
        <v>-7.1999999999999886</v>
      </c>
      <c r="AF645" s="136" t="s">
        <v>618</v>
      </c>
      <c r="AG645" s="136">
        <v>-7.1999999999999886</v>
      </c>
      <c r="AH645" s="136">
        <v>80.599999999999824</v>
      </c>
      <c r="AI645" s="136">
        <v>-12.8</v>
      </c>
      <c r="AJ645" s="127">
        <v>190.3</v>
      </c>
      <c r="AK645" s="127">
        <v>191.2</v>
      </c>
      <c r="AL645" s="127">
        <v>189.1</v>
      </c>
      <c r="AM645" s="127">
        <v>189.8</v>
      </c>
      <c r="AN645" s="127">
        <v>192.17500000000001</v>
      </c>
      <c r="AO645" s="127">
        <v>2.3999999999999773</v>
      </c>
      <c r="AP645" s="127" t="s">
        <v>618</v>
      </c>
      <c r="AQ645" s="14">
        <v>125.1</v>
      </c>
      <c r="AR645" s="127">
        <v>4.9999999999999716</v>
      </c>
      <c r="AS645" s="14">
        <v>83.699999999997743</v>
      </c>
      <c r="AT645" s="1">
        <v>186.2</v>
      </c>
      <c r="AU645" s="1">
        <v>186.6</v>
      </c>
      <c r="AV645" s="1">
        <v>185</v>
      </c>
      <c r="AW645" s="1">
        <v>185.8</v>
      </c>
      <c r="AX645" s="1">
        <v>186.2</v>
      </c>
      <c r="AY645" s="1">
        <v>186.6</v>
      </c>
      <c r="AZ645" s="1">
        <v>183.6</v>
      </c>
      <c r="BA645" s="1">
        <v>183.8</v>
      </c>
      <c r="CC645" s="86">
        <v>186</v>
      </c>
      <c r="CD645" s="1">
        <v>190.4</v>
      </c>
      <c r="CE645" s="1">
        <v>636</v>
      </c>
      <c r="CF645" s="1">
        <v>697</v>
      </c>
      <c r="CG645" s="1">
        <v>0.91248206599713055</v>
      </c>
      <c r="CH645">
        <v>124.38200000000001</v>
      </c>
      <c r="CI645">
        <v>20451</v>
      </c>
      <c r="CJ645" s="101">
        <v>1</v>
      </c>
      <c r="CK645" s="101">
        <v>-1</v>
      </c>
      <c r="CL645" s="1" t="s">
        <v>618</v>
      </c>
      <c r="CM645" s="1">
        <v>61.399999999999835</v>
      </c>
      <c r="CN645" s="14" t="s">
        <v>618</v>
      </c>
      <c r="CO645" s="14">
        <v>82.100000000000108</v>
      </c>
    </row>
    <row r="646" spans="1:93">
      <c r="A646" s="1">
        <v>2015</v>
      </c>
      <c r="B646" s="1">
        <v>4</v>
      </c>
      <c r="C646" s="24">
        <v>42235</v>
      </c>
      <c r="D646" s="1">
        <v>183.8</v>
      </c>
      <c r="E646" s="1">
        <v>186</v>
      </c>
      <c r="F646" s="1">
        <v>182</v>
      </c>
      <c r="G646" s="1">
        <v>183.8</v>
      </c>
      <c r="H646" s="1">
        <v>40.950000000000003</v>
      </c>
      <c r="I646" s="1">
        <v>2</v>
      </c>
      <c r="N646" s="27">
        <v>4</v>
      </c>
      <c r="O646" s="27">
        <v>192.1</v>
      </c>
      <c r="P646" s="27">
        <v>181.5</v>
      </c>
      <c r="Q646" s="27" t="s">
        <v>618</v>
      </c>
      <c r="R646" s="27" t="s">
        <v>618</v>
      </c>
      <c r="S646" s="27" t="s">
        <v>618</v>
      </c>
      <c r="T646" s="27" t="s">
        <v>618</v>
      </c>
      <c r="U646" s="27" t="s">
        <v>618</v>
      </c>
      <c r="V646" s="158">
        <v>0</v>
      </c>
      <c r="W646" s="27">
        <v>203.8</v>
      </c>
      <c r="X646" s="27">
        <v>203.8</v>
      </c>
      <c r="Y646" s="27">
        <v>0</v>
      </c>
      <c r="Z646" s="29">
        <v>43.14</v>
      </c>
      <c r="AA646" s="139">
        <v>2.4</v>
      </c>
      <c r="AB646" s="151">
        <v>2.3883448770002369E-2</v>
      </c>
      <c r="AC646" s="136" t="s">
        <v>253</v>
      </c>
      <c r="AD646" s="136">
        <v>9.3000000000000007</v>
      </c>
      <c r="AE646" s="136" t="s">
        <v>618</v>
      </c>
      <c r="AF646" s="136" t="s">
        <v>618</v>
      </c>
      <c r="AG646" s="136">
        <v>0</v>
      </c>
      <c r="AH646" s="136">
        <v>80.599999999999824</v>
      </c>
      <c r="AI646" s="136">
        <v>-12.8</v>
      </c>
      <c r="AJ646" s="127">
        <v>186.2</v>
      </c>
      <c r="AK646" s="127">
        <v>186.6</v>
      </c>
      <c r="AL646" s="127">
        <v>182</v>
      </c>
      <c r="AM646" s="127">
        <v>183.7</v>
      </c>
      <c r="AN646" s="127">
        <v>189.3</v>
      </c>
      <c r="AO646" s="127">
        <v>0</v>
      </c>
      <c r="AP646" s="127" t="s">
        <v>618</v>
      </c>
      <c r="AQ646" s="14">
        <v>125.1</v>
      </c>
      <c r="AR646" s="127" t="s">
        <v>618</v>
      </c>
      <c r="AS646" s="14">
        <v>83.699999999997743</v>
      </c>
      <c r="AT646" s="1">
        <v>185.5</v>
      </c>
      <c r="AU646" s="1">
        <v>185.5</v>
      </c>
      <c r="AV646" s="1">
        <v>184.6</v>
      </c>
      <c r="AW646" s="1">
        <v>185.2</v>
      </c>
      <c r="AX646" s="1">
        <v>185.5</v>
      </c>
      <c r="AY646" s="1">
        <v>187.5</v>
      </c>
      <c r="AZ646" s="1">
        <v>184.6</v>
      </c>
      <c r="BA646" s="1">
        <v>186.5</v>
      </c>
      <c r="CC646" s="86">
        <v>184.8</v>
      </c>
      <c r="CD646" s="1">
        <v>182.4</v>
      </c>
      <c r="CE646" s="1">
        <v>736</v>
      </c>
      <c r="CF646" s="1">
        <v>657</v>
      </c>
      <c r="CG646" s="1">
        <v>1.1202435312024352</v>
      </c>
      <c r="CH646">
        <v>123.89</v>
      </c>
      <c r="CI646">
        <v>20096</v>
      </c>
      <c r="CJ646" s="101">
        <v>-1</v>
      </c>
      <c r="CK646" s="101">
        <v>-1</v>
      </c>
      <c r="CL646" s="1" t="s">
        <v>618</v>
      </c>
      <c r="CM646" s="1">
        <v>61.399999999999835</v>
      </c>
      <c r="CN646" s="14" t="s">
        <v>618</v>
      </c>
      <c r="CO646" s="14">
        <v>82.100000000000108</v>
      </c>
    </row>
    <row r="647" spans="1:93">
      <c r="A647" s="1">
        <v>2015</v>
      </c>
      <c r="B647" s="1">
        <v>5</v>
      </c>
      <c r="C647" s="24">
        <v>42236</v>
      </c>
      <c r="D647" s="1">
        <v>182.5</v>
      </c>
      <c r="E647" s="1">
        <v>184.8</v>
      </c>
      <c r="F647" s="1">
        <v>182.2</v>
      </c>
      <c r="G647" s="1">
        <v>184.8</v>
      </c>
      <c r="H647" s="1">
        <v>41.32</v>
      </c>
      <c r="I647" s="1">
        <v>2</v>
      </c>
      <c r="N647" s="27">
        <v>2.6000000000000227</v>
      </c>
      <c r="O647" s="27">
        <v>187.8</v>
      </c>
      <c r="P647" s="27">
        <v>179.8</v>
      </c>
      <c r="Q647" s="27" t="s">
        <v>618</v>
      </c>
      <c r="R647" s="27" t="s">
        <v>618</v>
      </c>
      <c r="S647" s="27" t="s">
        <v>618</v>
      </c>
      <c r="T647" s="27" t="s">
        <v>618</v>
      </c>
      <c r="U647" s="27" t="s">
        <v>618</v>
      </c>
      <c r="V647" s="158">
        <v>0</v>
      </c>
      <c r="W647" s="27">
        <v>203.8</v>
      </c>
      <c r="X647" s="27">
        <v>203.8</v>
      </c>
      <c r="Y647" s="27">
        <v>0</v>
      </c>
      <c r="Z647" s="29">
        <v>40.98</v>
      </c>
      <c r="AA647" s="139">
        <v>1.6</v>
      </c>
      <c r="AB647" s="151">
        <v>4.4786564030790621E-2</v>
      </c>
      <c r="AC647" s="136" t="s">
        <v>255</v>
      </c>
      <c r="AD647" s="136">
        <v>9.1</v>
      </c>
      <c r="AE647" s="136" t="s">
        <v>618</v>
      </c>
      <c r="AF647" s="136" t="s">
        <v>618</v>
      </c>
      <c r="AG647" s="136">
        <v>0</v>
      </c>
      <c r="AH647" s="136">
        <v>80.599999999999824</v>
      </c>
      <c r="AI647" s="136">
        <v>-12.8</v>
      </c>
      <c r="AJ647" s="127">
        <v>185.5</v>
      </c>
      <c r="AK647" s="127">
        <v>187.5</v>
      </c>
      <c r="AL647" s="127">
        <v>182.2</v>
      </c>
      <c r="AM647" s="127">
        <v>183.9</v>
      </c>
      <c r="AN647" s="127">
        <v>187</v>
      </c>
      <c r="AO647" s="127">
        <v>2.3000000000000114</v>
      </c>
      <c r="AP647" s="127" t="s">
        <v>618</v>
      </c>
      <c r="AQ647" s="14">
        <v>125.1</v>
      </c>
      <c r="AR647" s="127" t="s">
        <v>618</v>
      </c>
      <c r="AS647" s="14">
        <v>83.699999999997743</v>
      </c>
      <c r="AT647" s="1">
        <v>183.6</v>
      </c>
      <c r="AU647" s="1">
        <v>183.7</v>
      </c>
      <c r="AV647" s="1">
        <v>181.8</v>
      </c>
      <c r="AW647" s="1">
        <v>182.6</v>
      </c>
      <c r="AX647" s="1">
        <v>183.6</v>
      </c>
      <c r="AY647" s="1">
        <v>183.7</v>
      </c>
      <c r="AZ647" s="1">
        <v>181.8</v>
      </c>
      <c r="BA647" s="1">
        <v>183.3</v>
      </c>
      <c r="CC647" s="86">
        <v>183.6</v>
      </c>
      <c r="CD647" s="1">
        <v>183.9</v>
      </c>
      <c r="CE647" s="1">
        <v>834</v>
      </c>
      <c r="CF647" s="1">
        <v>553</v>
      </c>
      <c r="CG647" s="1">
        <v>1.5081374321880652</v>
      </c>
      <c r="CH647">
        <v>123.38800000000001</v>
      </c>
      <c r="CI647">
        <v>19591</v>
      </c>
      <c r="CJ647" s="101">
        <v>-1</v>
      </c>
      <c r="CK647" s="101">
        <v>-1</v>
      </c>
      <c r="CL647" s="1">
        <v>-0.20000000000001705</v>
      </c>
      <c r="CM647" s="1">
        <v>61.199999999999818</v>
      </c>
      <c r="CN647" s="14" t="s">
        <v>618</v>
      </c>
      <c r="CO647" s="14">
        <v>82.100000000000108</v>
      </c>
    </row>
    <row r="648" spans="1:93">
      <c r="A648" s="1">
        <v>2015</v>
      </c>
      <c r="B648" s="1">
        <v>6</v>
      </c>
      <c r="C648" s="24">
        <v>42237</v>
      </c>
      <c r="D648" s="1">
        <v>183.8</v>
      </c>
      <c r="E648" s="1">
        <v>185.8</v>
      </c>
      <c r="F648" s="1">
        <v>182.6</v>
      </c>
      <c r="G648" s="1">
        <v>183.6</v>
      </c>
      <c r="H648" s="1">
        <v>40.450000000000003</v>
      </c>
      <c r="I648" s="1">
        <v>2</v>
      </c>
      <c r="N648" s="27">
        <v>3.2000000000000171</v>
      </c>
      <c r="O648" s="27">
        <v>187.4</v>
      </c>
      <c r="P648" s="27">
        <v>182.2</v>
      </c>
      <c r="Q648" s="27" t="s">
        <v>618</v>
      </c>
      <c r="R648" s="27" t="s">
        <v>618</v>
      </c>
      <c r="S648" s="27" t="s">
        <v>618</v>
      </c>
      <c r="T648" s="27" t="s">
        <v>618</v>
      </c>
      <c r="U648" s="27" t="s">
        <v>618</v>
      </c>
      <c r="V648" s="158">
        <v>0</v>
      </c>
      <c r="W648" s="27">
        <v>203.8</v>
      </c>
      <c r="X648" s="27">
        <v>203.8</v>
      </c>
      <c r="Y648" s="27">
        <v>0</v>
      </c>
      <c r="Z648" s="29">
        <v>41.02</v>
      </c>
      <c r="AA648" s="139">
        <v>1.9</v>
      </c>
      <c r="AB648" s="151">
        <v>9.0354090354090033E-3</v>
      </c>
      <c r="AC648" s="136" t="s">
        <v>253</v>
      </c>
      <c r="AD648" s="136">
        <v>9.1999999999999993</v>
      </c>
      <c r="AE648" s="136" t="s">
        <v>618</v>
      </c>
      <c r="AF648" s="136" t="s">
        <v>618</v>
      </c>
      <c r="AG648" s="136">
        <v>0</v>
      </c>
      <c r="AH648" s="136">
        <v>80.599999999999824</v>
      </c>
      <c r="AI648" s="136">
        <v>-12.8</v>
      </c>
      <c r="AJ648" s="127">
        <v>183.6</v>
      </c>
      <c r="AK648" s="127">
        <v>184.4</v>
      </c>
      <c r="AL648" s="127">
        <v>181.8</v>
      </c>
      <c r="AM648" s="127">
        <v>184.1</v>
      </c>
      <c r="AN648" s="127">
        <v>185.375</v>
      </c>
      <c r="AO648" s="127">
        <v>0.20000000000001705</v>
      </c>
      <c r="AP648" s="127">
        <v>-3.2000000000000055</v>
      </c>
      <c r="AQ648" s="14">
        <v>121.9</v>
      </c>
      <c r="AR648" s="127" t="s">
        <v>618</v>
      </c>
      <c r="AS648" s="14">
        <v>83.699999999997743</v>
      </c>
      <c r="AT648" s="1">
        <v>184.4</v>
      </c>
      <c r="AU648" s="1">
        <v>184.9</v>
      </c>
      <c r="AV648" s="1">
        <v>184.1</v>
      </c>
      <c r="AW648" s="1">
        <v>184.9</v>
      </c>
      <c r="AX648" s="1">
        <v>184.4</v>
      </c>
      <c r="AY648" s="1">
        <v>185.6</v>
      </c>
      <c r="AZ648" s="1">
        <v>184.1</v>
      </c>
      <c r="BA648" s="1">
        <v>185.4</v>
      </c>
      <c r="CC648" s="86">
        <v>184.1</v>
      </c>
      <c r="CD648" s="1">
        <v>183.2</v>
      </c>
      <c r="CE648" s="1">
        <v>581</v>
      </c>
      <c r="CF648" s="1">
        <v>625</v>
      </c>
      <c r="CG648" s="1">
        <v>0.92959999999999998</v>
      </c>
      <c r="CH648">
        <v>121.977</v>
      </c>
      <c r="CI648">
        <v>18956</v>
      </c>
      <c r="CJ648" s="101">
        <v>-1</v>
      </c>
      <c r="CK648" s="101">
        <v>-1</v>
      </c>
      <c r="CL648" s="1">
        <v>2.9000000000000057</v>
      </c>
      <c r="CM648" s="1">
        <v>64.099999999999824</v>
      </c>
      <c r="CN648" s="14" t="s">
        <v>618</v>
      </c>
      <c r="CO648" s="14">
        <v>82.100000000000108</v>
      </c>
    </row>
    <row r="649" spans="1:93">
      <c r="A649" s="1">
        <v>2015</v>
      </c>
      <c r="B649" s="1">
        <v>2</v>
      </c>
      <c r="C649" s="24">
        <v>42240</v>
      </c>
      <c r="D649" s="1">
        <v>181.5</v>
      </c>
      <c r="E649" s="1">
        <v>183</v>
      </c>
      <c r="F649" s="1">
        <v>174.2</v>
      </c>
      <c r="G649" s="1">
        <v>175.2</v>
      </c>
      <c r="H649" s="1">
        <v>38.06</v>
      </c>
      <c r="I649" s="1">
        <v>3</v>
      </c>
      <c r="N649" s="27">
        <v>8.8000000000000114</v>
      </c>
      <c r="O649" s="27">
        <v>186.8</v>
      </c>
      <c r="P649" s="27">
        <v>180.4</v>
      </c>
      <c r="Q649" s="27" t="s">
        <v>618</v>
      </c>
      <c r="R649" s="27" t="s">
        <v>618</v>
      </c>
      <c r="S649" s="27" t="s">
        <v>252</v>
      </c>
      <c r="T649" s="27" t="s">
        <v>618</v>
      </c>
      <c r="U649" s="27">
        <v>14.9</v>
      </c>
      <c r="V649" s="158">
        <v>14.9</v>
      </c>
      <c r="W649" s="27">
        <v>218.7</v>
      </c>
      <c r="X649" s="27">
        <v>218.7</v>
      </c>
      <c r="Y649" s="27">
        <v>0</v>
      </c>
      <c r="Z649" s="29">
        <v>39.22</v>
      </c>
      <c r="AA649" s="139">
        <v>5.3</v>
      </c>
      <c r="AB649" s="151">
        <v>2.1055179090028964E-2</v>
      </c>
      <c r="AC649" s="136" t="s">
        <v>255</v>
      </c>
      <c r="AD649" s="136">
        <v>9.1</v>
      </c>
      <c r="AE649" s="136" t="s">
        <v>618</v>
      </c>
      <c r="AF649" s="136" t="s">
        <v>618</v>
      </c>
      <c r="AG649" s="136">
        <v>0</v>
      </c>
      <c r="AH649" s="136">
        <v>80.599999999999824</v>
      </c>
      <c r="AI649" s="136">
        <v>-12.8</v>
      </c>
      <c r="AJ649" s="127">
        <v>184.4</v>
      </c>
      <c r="AK649" s="127">
        <v>185.6</v>
      </c>
      <c r="AL649" s="127">
        <v>178.9</v>
      </c>
      <c r="AM649" s="127">
        <v>179</v>
      </c>
      <c r="AN649" s="127">
        <v>182.67500000000001</v>
      </c>
      <c r="AO649" s="127">
        <v>6.3000000000000114</v>
      </c>
      <c r="AP649" s="127" t="s">
        <v>618</v>
      </c>
      <c r="AQ649" s="14">
        <v>121.9</v>
      </c>
      <c r="AR649" s="127">
        <v>13.1</v>
      </c>
      <c r="AS649" s="14">
        <v>96.799999999997738</v>
      </c>
      <c r="AT649" s="1">
        <v>175.5</v>
      </c>
      <c r="AU649" s="1">
        <v>175.8</v>
      </c>
      <c r="AV649" s="1">
        <v>172.1</v>
      </c>
      <c r="AW649" s="1">
        <v>172.6</v>
      </c>
      <c r="AX649" s="1">
        <v>175.5</v>
      </c>
      <c r="AY649" s="1">
        <v>175.8</v>
      </c>
      <c r="AZ649" s="1">
        <v>170.5</v>
      </c>
      <c r="BA649" s="1">
        <v>171.3</v>
      </c>
      <c r="CC649" s="86">
        <v>175.4</v>
      </c>
      <c r="CD649" s="1">
        <v>181</v>
      </c>
      <c r="CE649" s="1">
        <v>487</v>
      </c>
      <c r="CF649" s="1">
        <v>697</v>
      </c>
      <c r="CG649" s="1">
        <v>0.69870875179340031</v>
      </c>
      <c r="CH649">
        <v>118.574</v>
      </c>
      <c r="CI649">
        <v>17782</v>
      </c>
      <c r="CJ649" s="101">
        <v>-1</v>
      </c>
      <c r="CK649" s="101">
        <v>-1</v>
      </c>
      <c r="CL649" s="1">
        <v>10</v>
      </c>
      <c r="CM649" s="1">
        <v>74.099999999999824</v>
      </c>
      <c r="CN649" s="14" t="s">
        <v>618</v>
      </c>
      <c r="CO649" s="14">
        <v>82.100000000000108</v>
      </c>
    </row>
    <row r="650" spans="1:93">
      <c r="A650" s="1">
        <v>2015</v>
      </c>
      <c r="B650" s="1">
        <v>3</v>
      </c>
      <c r="C650" s="24">
        <v>42241</v>
      </c>
      <c r="D650" s="1">
        <v>165.5</v>
      </c>
      <c r="E650" s="1">
        <v>174.4</v>
      </c>
      <c r="F650" s="1">
        <v>165.1</v>
      </c>
      <c r="G650" s="1">
        <v>168.7</v>
      </c>
      <c r="H650" s="1">
        <v>39.31</v>
      </c>
      <c r="I650" s="1">
        <v>3</v>
      </c>
      <c r="N650" s="27">
        <v>9.3000000000000114</v>
      </c>
      <c r="O650" s="27">
        <v>184</v>
      </c>
      <c r="P650" s="27">
        <v>166.4</v>
      </c>
      <c r="Q650" s="27" t="s">
        <v>618</v>
      </c>
      <c r="R650" s="27" t="s">
        <v>618</v>
      </c>
      <c r="S650" s="27" t="s">
        <v>618</v>
      </c>
      <c r="T650" s="27" t="s">
        <v>618</v>
      </c>
      <c r="U650" s="27" t="s">
        <v>618</v>
      </c>
      <c r="V650" s="158">
        <v>0</v>
      </c>
      <c r="W650" s="27">
        <v>218.7</v>
      </c>
      <c r="X650" s="27">
        <v>218.7</v>
      </c>
      <c r="Y650" s="27">
        <v>0</v>
      </c>
      <c r="Z650" s="29">
        <v>39.119999999999997</v>
      </c>
      <c r="AA650" s="139">
        <v>5.6</v>
      </c>
      <c r="AB650" s="151">
        <v>5.9085290482076669E-2</v>
      </c>
      <c r="AC650" s="136" t="s">
        <v>255</v>
      </c>
      <c r="AD650" s="136">
        <v>8.6999999999999993</v>
      </c>
      <c r="AE650" s="136">
        <v>1</v>
      </c>
      <c r="AF650" s="136" t="s">
        <v>618</v>
      </c>
      <c r="AG650" s="136">
        <v>1</v>
      </c>
      <c r="AH650" s="136">
        <v>81.599999999999824</v>
      </c>
      <c r="AI650" s="136">
        <v>-11.8</v>
      </c>
      <c r="AJ650" s="127">
        <v>175.5</v>
      </c>
      <c r="AK650" s="127">
        <v>175.8</v>
      </c>
      <c r="AL650" s="127">
        <v>165.1</v>
      </c>
      <c r="AM650" s="127">
        <v>169.2</v>
      </c>
      <c r="AN650" s="127">
        <v>179.05</v>
      </c>
      <c r="AO650" s="127">
        <v>3.1999999999999886</v>
      </c>
      <c r="AP650" s="127" t="s">
        <v>618</v>
      </c>
      <c r="AQ650" s="14">
        <v>121.9</v>
      </c>
      <c r="AR650" s="127" t="s">
        <v>618</v>
      </c>
      <c r="AS650" s="14">
        <v>96.799999999997738</v>
      </c>
      <c r="AT650" s="1">
        <v>170</v>
      </c>
      <c r="AU650" s="1">
        <v>173.5</v>
      </c>
      <c r="AV650" s="1">
        <v>169.5</v>
      </c>
      <c r="AW650" s="1">
        <v>173.2</v>
      </c>
      <c r="AX650" s="1">
        <v>170</v>
      </c>
      <c r="AY650" s="1">
        <v>174.9</v>
      </c>
      <c r="AZ650" s="1">
        <v>169.5</v>
      </c>
      <c r="BA650" s="1">
        <v>174.7</v>
      </c>
      <c r="CC650" s="86">
        <v>171.3</v>
      </c>
      <c r="CD650" s="1">
        <v>169.4</v>
      </c>
      <c r="CE650" s="1">
        <v>2243</v>
      </c>
      <c r="CF650" s="1">
        <v>531</v>
      </c>
      <c r="CG650" s="1">
        <v>4.2241054613935969</v>
      </c>
      <c r="CH650">
        <v>118.976</v>
      </c>
      <c r="CI650" s="111">
        <v>17782</v>
      </c>
      <c r="CJ650" s="101">
        <v>-1</v>
      </c>
      <c r="CK650" s="101">
        <v>-1</v>
      </c>
      <c r="CL650" s="1">
        <v>-1.8000000000000114</v>
      </c>
      <c r="CM650" s="1">
        <v>72.299999999999812</v>
      </c>
      <c r="CN650" s="14" t="s">
        <v>618</v>
      </c>
      <c r="CO650" s="14">
        <v>82.100000000000108</v>
      </c>
    </row>
    <row r="651" spans="1:93">
      <c r="A651" s="1">
        <v>2015</v>
      </c>
      <c r="B651" s="1">
        <v>4</v>
      </c>
      <c r="C651" s="24">
        <v>42242</v>
      </c>
      <c r="D651" s="1">
        <v>171.8</v>
      </c>
      <c r="E651" s="1">
        <v>173.8</v>
      </c>
      <c r="F651" s="1">
        <v>170.1</v>
      </c>
      <c r="G651" s="1">
        <v>171.7</v>
      </c>
      <c r="H651" s="1">
        <v>38.880000000000003</v>
      </c>
      <c r="I651" s="1">
        <v>3</v>
      </c>
      <c r="N651" s="27">
        <v>3.7000000000000171</v>
      </c>
      <c r="O651" s="27">
        <v>178</v>
      </c>
      <c r="P651" s="27">
        <v>159.4</v>
      </c>
      <c r="Q651" s="27" t="s">
        <v>618</v>
      </c>
      <c r="R651" s="27" t="s">
        <v>618</v>
      </c>
      <c r="S651" s="27" t="s">
        <v>618</v>
      </c>
      <c r="T651" s="27" t="s">
        <v>618</v>
      </c>
      <c r="U651" s="27" t="s">
        <v>618</v>
      </c>
      <c r="V651" s="158">
        <v>0</v>
      </c>
      <c r="W651" s="27">
        <v>218.7</v>
      </c>
      <c r="X651" s="27">
        <v>218.7</v>
      </c>
      <c r="Y651" s="27">
        <v>0</v>
      </c>
      <c r="Z651" s="29">
        <v>39.549999999999997</v>
      </c>
      <c r="AA651" s="139">
        <v>2.2000000000000002</v>
      </c>
      <c r="AB651" s="151">
        <v>3.2842879663688818E-2</v>
      </c>
      <c r="AC651" s="136" t="s">
        <v>253</v>
      </c>
      <c r="AD651" s="136">
        <v>8.4</v>
      </c>
      <c r="AE651" s="136" t="s">
        <v>618</v>
      </c>
      <c r="AF651" s="136" t="s">
        <v>618</v>
      </c>
      <c r="AG651" s="136">
        <v>0</v>
      </c>
      <c r="AH651" s="136">
        <v>81.599999999999824</v>
      </c>
      <c r="AI651" s="136">
        <v>-11.8</v>
      </c>
      <c r="AJ651" s="127">
        <v>171.8</v>
      </c>
      <c r="AK651" s="130">
        <v>175.8</v>
      </c>
      <c r="AL651" s="130">
        <v>165.1</v>
      </c>
      <c r="AM651" s="130">
        <v>169.2</v>
      </c>
      <c r="AN651" s="127">
        <v>175.375</v>
      </c>
      <c r="AO651" s="127">
        <v>0.10000000000002274</v>
      </c>
      <c r="AP651" s="127" t="s">
        <v>618</v>
      </c>
      <c r="AQ651" s="14">
        <v>121.9</v>
      </c>
      <c r="AR651" s="127" t="s">
        <v>618</v>
      </c>
      <c r="AS651" s="14">
        <v>96.799999999997738</v>
      </c>
      <c r="AT651" s="1">
        <v>170.3</v>
      </c>
      <c r="AU651" s="1">
        <v>170.9</v>
      </c>
      <c r="AV651" s="1">
        <v>168.5</v>
      </c>
      <c r="AW651" s="1">
        <v>170.5</v>
      </c>
      <c r="AX651" s="1">
        <v>170.3</v>
      </c>
      <c r="AY651" s="1">
        <v>170.9</v>
      </c>
      <c r="AZ651" s="1">
        <v>168.5</v>
      </c>
      <c r="BA651" s="1">
        <v>169.5</v>
      </c>
      <c r="CC651" s="86">
        <v>170.3</v>
      </c>
      <c r="CD651" s="35">
        <v>169.4</v>
      </c>
      <c r="CE651" s="35">
        <v>2243</v>
      </c>
      <c r="CF651" s="35">
        <v>531</v>
      </c>
      <c r="CG651" s="35">
        <v>4.2241054613935969</v>
      </c>
      <c r="CH651">
        <v>120.185</v>
      </c>
      <c r="CI651">
        <v>18704</v>
      </c>
      <c r="CJ651" s="101">
        <v>-1</v>
      </c>
      <c r="CK651" s="101">
        <v>-1</v>
      </c>
      <c r="CL651" s="1">
        <v>-1.7999999999999829</v>
      </c>
      <c r="CM651" s="1">
        <v>70.499999999999829</v>
      </c>
      <c r="CN651" s="14" t="s">
        <v>618</v>
      </c>
      <c r="CO651" s="14">
        <v>82.100000000000108</v>
      </c>
    </row>
    <row r="652" spans="1:93">
      <c r="A652" s="1">
        <v>2015</v>
      </c>
      <c r="B652" s="1">
        <v>5</v>
      </c>
      <c r="C652" s="24">
        <v>42243</v>
      </c>
      <c r="D652" s="1">
        <v>172.1</v>
      </c>
      <c r="E652" s="1">
        <v>174.2</v>
      </c>
      <c r="F652" s="1">
        <v>172.1</v>
      </c>
      <c r="G652" s="1">
        <v>173.2</v>
      </c>
      <c r="H652" s="1">
        <v>42.78</v>
      </c>
      <c r="I652" s="1">
        <v>3</v>
      </c>
      <c r="N652" s="27">
        <v>2.0999999999999943</v>
      </c>
      <c r="O652" s="27">
        <v>175.4</v>
      </c>
      <c r="P652" s="27">
        <v>168</v>
      </c>
      <c r="Q652" s="27" t="s">
        <v>618</v>
      </c>
      <c r="R652" s="27" t="s">
        <v>618</v>
      </c>
      <c r="S652" s="27" t="s">
        <v>618</v>
      </c>
      <c r="T652" s="27" t="s">
        <v>618</v>
      </c>
      <c r="U652" s="27" t="s">
        <v>618</v>
      </c>
      <c r="V652" s="158">
        <v>0</v>
      </c>
      <c r="W652" s="27">
        <v>218.7</v>
      </c>
      <c r="X652" s="27">
        <v>218.7</v>
      </c>
      <c r="Y652" s="27">
        <v>0</v>
      </c>
      <c r="Z652" s="29">
        <v>40.21</v>
      </c>
      <c r="AA652" s="139">
        <v>1.3</v>
      </c>
      <c r="AB652" s="151">
        <v>1.0938692444670606E-2</v>
      </c>
      <c r="AC652" s="136" t="s">
        <v>255</v>
      </c>
      <c r="AD652" s="136">
        <v>8.5</v>
      </c>
      <c r="AE652" s="136" t="s">
        <v>618</v>
      </c>
      <c r="AF652" s="136" t="s">
        <v>618</v>
      </c>
      <c r="AG652" s="136">
        <v>0</v>
      </c>
      <c r="AH652" s="136">
        <v>81.599999999999824</v>
      </c>
      <c r="AI652" s="136">
        <v>-11.8</v>
      </c>
      <c r="AJ652" s="127">
        <v>170.3</v>
      </c>
      <c r="AK652" s="127">
        <v>173.5</v>
      </c>
      <c r="AL652" s="127">
        <v>168.5</v>
      </c>
      <c r="AM652" s="127">
        <v>172.6</v>
      </c>
      <c r="AN652" s="127">
        <v>172.5</v>
      </c>
      <c r="AO652" s="127">
        <v>1.0999999999999943</v>
      </c>
      <c r="AP652" s="127">
        <v>7.3999999999999888</v>
      </c>
      <c r="AQ652" s="14">
        <v>129.30000000000001</v>
      </c>
      <c r="AR652" s="127" t="s">
        <v>618</v>
      </c>
      <c r="AS652" s="14">
        <v>96.799999999997738</v>
      </c>
      <c r="AT652" s="1">
        <v>174.5</v>
      </c>
      <c r="AU652" s="1">
        <v>176.5</v>
      </c>
      <c r="AV652" s="1">
        <v>174.2</v>
      </c>
      <c r="AW652" s="1">
        <v>175.8</v>
      </c>
      <c r="AX652" s="1">
        <v>174.5</v>
      </c>
      <c r="AY652" s="1">
        <v>176.5</v>
      </c>
      <c r="AZ652" s="1">
        <v>174.2</v>
      </c>
      <c r="BA652" s="1">
        <v>176.3</v>
      </c>
      <c r="CC652" s="86">
        <v>174.3</v>
      </c>
      <c r="CD652" s="1">
        <v>173.2</v>
      </c>
      <c r="CE652" s="1">
        <v>669</v>
      </c>
      <c r="CF652" s="1">
        <v>417</v>
      </c>
      <c r="CG652" s="1">
        <v>1.6043165467625899</v>
      </c>
      <c r="CH652">
        <v>121.166</v>
      </c>
      <c r="CI652">
        <v>19014</v>
      </c>
      <c r="CJ652" s="101">
        <v>-1</v>
      </c>
      <c r="CK652" s="101">
        <v>-1</v>
      </c>
      <c r="CL652" s="1">
        <v>-6.6999999999999886</v>
      </c>
      <c r="CM652" s="1">
        <v>63.799999999999841</v>
      </c>
      <c r="CN652" s="14" t="s">
        <v>618</v>
      </c>
      <c r="CO652" s="14">
        <v>82.100000000000108</v>
      </c>
    </row>
    <row r="653" spans="1:93">
      <c r="A653" s="1">
        <v>2015</v>
      </c>
      <c r="B653" s="1">
        <v>6</v>
      </c>
      <c r="C653" s="24">
        <v>42244</v>
      </c>
      <c r="D653" s="1">
        <v>181.2</v>
      </c>
      <c r="E653" s="1">
        <v>181.6</v>
      </c>
      <c r="F653" s="1">
        <v>177</v>
      </c>
      <c r="G653" s="1">
        <v>178.1</v>
      </c>
      <c r="H653" s="1">
        <v>45.22</v>
      </c>
      <c r="I653" s="1">
        <v>3</v>
      </c>
      <c r="N653" s="27">
        <v>4.5999999999999943</v>
      </c>
      <c r="O653" s="27">
        <v>175.3</v>
      </c>
      <c r="P653" s="27">
        <v>171.1</v>
      </c>
      <c r="Q653" s="27">
        <v>1</v>
      </c>
      <c r="R653" s="27" t="s">
        <v>618</v>
      </c>
      <c r="S653" s="27" t="s">
        <v>618</v>
      </c>
      <c r="T653" s="27" t="s">
        <v>618</v>
      </c>
      <c r="U653" s="27" t="s">
        <v>618</v>
      </c>
      <c r="V653" s="158">
        <v>0</v>
      </c>
      <c r="W653" s="27">
        <v>218.7</v>
      </c>
      <c r="X653" s="27">
        <v>218.7</v>
      </c>
      <c r="Y653" s="27">
        <v>0</v>
      </c>
      <c r="Z653" s="29">
        <v>43.71</v>
      </c>
      <c r="AA653" s="139">
        <v>2.8</v>
      </c>
      <c r="AB653" s="151">
        <v>0.10030864197530853</v>
      </c>
      <c r="AC653" s="136" t="s">
        <v>253</v>
      </c>
      <c r="AD653" s="136">
        <v>8.6</v>
      </c>
      <c r="AE653" s="136" t="s">
        <v>618</v>
      </c>
      <c r="AF653" s="136">
        <v>0.89999999999997726</v>
      </c>
      <c r="AG653" s="136">
        <v>0.89999999999997726</v>
      </c>
      <c r="AH653" s="136">
        <v>82.499999999999801</v>
      </c>
      <c r="AI653" s="136">
        <v>-10.9</v>
      </c>
      <c r="AJ653" s="127">
        <v>174.5</v>
      </c>
      <c r="AK653" s="127">
        <v>181.6</v>
      </c>
      <c r="AL653" s="127">
        <v>174.2</v>
      </c>
      <c r="AM653" s="127">
        <v>180</v>
      </c>
      <c r="AN653" s="127">
        <v>172.75</v>
      </c>
      <c r="AO653" s="127">
        <v>3.0999999999999943</v>
      </c>
      <c r="AP653" s="127" t="s">
        <v>618</v>
      </c>
      <c r="AQ653" s="14">
        <v>129.30000000000001</v>
      </c>
      <c r="AR653" s="127" t="s">
        <v>618</v>
      </c>
      <c r="AS653" s="14">
        <v>96.799999999997738</v>
      </c>
      <c r="AT653" s="1">
        <v>178.9</v>
      </c>
      <c r="AU653" s="1">
        <v>178.9</v>
      </c>
      <c r="AV653" s="1">
        <v>177.2</v>
      </c>
      <c r="AW653" s="1">
        <v>177.5</v>
      </c>
      <c r="AX653" s="1">
        <v>178.9</v>
      </c>
      <c r="AY653" s="1">
        <v>178.9</v>
      </c>
      <c r="AZ653" s="1">
        <v>174.9</v>
      </c>
      <c r="BA653" s="1">
        <v>176</v>
      </c>
      <c r="CC653" s="86">
        <v>177.6</v>
      </c>
      <c r="CD653" s="1">
        <v>179.3</v>
      </c>
      <c r="CE653" s="1">
        <v>621</v>
      </c>
      <c r="CF653" s="1">
        <v>454</v>
      </c>
      <c r="CG653" s="1">
        <v>1.36784140969163</v>
      </c>
      <c r="CH653">
        <v>121.622</v>
      </c>
      <c r="CI653">
        <v>19164</v>
      </c>
      <c r="CJ653" s="101">
        <v>-1</v>
      </c>
      <c r="CK653" s="101">
        <v>-1</v>
      </c>
      <c r="CL653" s="1">
        <v>-9.9999999999994316E-2</v>
      </c>
      <c r="CM653" s="1">
        <v>63.699999999999847</v>
      </c>
      <c r="CN653" s="14" t="s">
        <v>618</v>
      </c>
      <c r="CO653" s="14">
        <v>82.100000000000108</v>
      </c>
    </row>
    <row r="654" spans="1:93">
      <c r="A654" s="1">
        <v>2015</v>
      </c>
      <c r="B654" s="1">
        <v>2</v>
      </c>
      <c r="C654" s="24">
        <v>42247</v>
      </c>
      <c r="D654" s="1">
        <v>179</v>
      </c>
      <c r="E654" s="1">
        <v>179.5</v>
      </c>
      <c r="F654" s="1">
        <v>172.7</v>
      </c>
      <c r="G654" s="1">
        <v>174.9</v>
      </c>
      <c r="H654" s="1">
        <v>48.16</v>
      </c>
      <c r="I654" s="1">
        <v>0</v>
      </c>
      <c r="N654" s="27">
        <v>6.8000000000000114</v>
      </c>
      <c r="O654" s="27">
        <v>182.7</v>
      </c>
      <c r="P654" s="27">
        <v>173.5</v>
      </c>
      <c r="Q654" s="27" t="s">
        <v>618</v>
      </c>
      <c r="R654" s="27" t="s">
        <v>618</v>
      </c>
      <c r="S654" s="27" t="s">
        <v>252</v>
      </c>
      <c r="T654" s="27" t="s">
        <v>618</v>
      </c>
      <c r="U654" s="27">
        <v>-2.4000000000000057</v>
      </c>
      <c r="V654" s="158">
        <v>-2.4000000000000057</v>
      </c>
      <c r="W654" s="27">
        <v>216.3</v>
      </c>
      <c r="X654" s="27">
        <v>218.7</v>
      </c>
      <c r="Y654" s="27">
        <v>-2.4000000000000057</v>
      </c>
      <c r="Z654" s="29">
        <v>44.34</v>
      </c>
      <c r="AA654" s="139">
        <v>4.0999999999999996</v>
      </c>
      <c r="AB654" s="151">
        <v>5.7035998129967291E-2</v>
      </c>
      <c r="AC654" s="136" t="s">
        <v>253</v>
      </c>
      <c r="AD654" s="136">
        <v>8.9</v>
      </c>
      <c r="AE654" s="136" t="s">
        <v>618</v>
      </c>
      <c r="AF654" s="136">
        <v>0.29999999999998295</v>
      </c>
      <c r="AG654" s="136">
        <v>0.29999999999998295</v>
      </c>
      <c r="AH654" s="136">
        <v>82.799999999999784</v>
      </c>
      <c r="AI654" s="136">
        <v>-10.600000000000051</v>
      </c>
      <c r="AJ654" s="127">
        <v>178.9</v>
      </c>
      <c r="AK654" s="127">
        <v>179.5</v>
      </c>
      <c r="AL654" s="127">
        <v>174.9</v>
      </c>
      <c r="AM654" s="127">
        <v>177.4</v>
      </c>
      <c r="AN654" s="127">
        <v>174.8</v>
      </c>
      <c r="AO654" s="127">
        <v>4.0999999999999943</v>
      </c>
      <c r="AP654" s="127" t="s">
        <v>618</v>
      </c>
      <c r="AQ654" s="14">
        <v>129.30000000000001</v>
      </c>
      <c r="AR654" s="127" t="s">
        <v>618</v>
      </c>
      <c r="AS654" s="14">
        <v>96.799999999997738</v>
      </c>
      <c r="AT654" s="1">
        <v>174.1</v>
      </c>
      <c r="AU654" s="1">
        <v>174.9</v>
      </c>
      <c r="AV654" s="1">
        <v>172.4</v>
      </c>
      <c r="AW654" s="1">
        <v>173</v>
      </c>
      <c r="AX654" s="1">
        <v>174.1</v>
      </c>
      <c r="AY654" s="1">
        <v>174.9</v>
      </c>
      <c r="AZ654" s="1">
        <v>172.3</v>
      </c>
      <c r="BA654" s="1">
        <v>173.6</v>
      </c>
      <c r="CC654" s="86">
        <v>174.4</v>
      </c>
      <c r="CD654" s="1">
        <v>179</v>
      </c>
      <c r="CE654" s="1">
        <v>602</v>
      </c>
      <c r="CF654" s="1">
        <v>589</v>
      </c>
      <c r="CG654" s="1">
        <v>1.0220713073005094</v>
      </c>
      <c r="CH654">
        <v>121.249</v>
      </c>
      <c r="CI654">
        <v>18793</v>
      </c>
      <c r="CJ654" s="101">
        <v>-1</v>
      </c>
      <c r="CK654" s="101">
        <v>-1</v>
      </c>
      <c r="CL654" s="1">
        <v>-1.8000000000000114</v>
      </c>
      <c r="CM654" s="1">
        <v>61.899999999999835</v>
      </c>
      <c r="CN654" s="14" t="s">
        <v>618</v>
      </c>
      <c r="CO654" s="14">
        <v>82.100000000000108</v>
      </c>
    </row>
    <row r="655" spans="1:93">
      <c r="A655" s="1">
        <v>2015</v>
      </c>
      <c r="B655" s="1">
        <v>3</v>
      </c>
      <c r="C655" s="24">
        <v>42248</v>
      </c>
      <c r="D655" s="1">
        <v>175.9</v>
      </c>
      <c r="E655" s="1">
        <v>176.4</v>
      </c>
      <c r="F655" s="1">
        <v>172.5</v>
      </c>
      <c r="G655" s="1">
        <v>174.3</v>
      </c>
      <c r="H655" s="1">
        <v>44.19</v>
      </c>
      <c r="I655" s="1">
        <v>0</v>
      </c>
      <c r="N655" s="27">
        <v>3.9000000000000057</v>
      </c>
      <c r="O655" s="27">
        <v>181.7</v>
      </c>
      <c r="P655" s="27">
        <v>168.1</v>
      </c>
      <c r="Q655" s="27" t="s">
        <v>618</v>
      </c>
      <c r="R655" s="27" t="s">
        <v>618</v>
      </c>
      <c r="S655" s="27" t="s">
        <v>618</v>
      </c>
      <c r="T655" s="27" t="s">
        <v>618</v>
      </c>
      <c r="U655" s="27" t="s">
        <v>618</v>
      </c>
      <c r="V655" s="158">
        <v>0</v>
      </c>
      <c r="W655" s="27">
        <v>216.3</v>
      </c>
      <c r="X655" s="27">
        <v>218.7</v>
      </c>
      <c r="Y655" s="27">
        <v>-2.4000000000000057</v>
      </c>
      <c r="Z655" s="29">
        <v>47.16</v>
      </c>
      <c r="AA655" s="139">
        <v>2.2999999999999998</v>
      </c>
      <c r="AB655" s="151">
        <v>6.5015479876160853E-2</v>
      </c>
      <c r="AC655" s="136" t="s">
        <v>253</v>
      </c>
      <c r="AD655" s="136">
        <v>8.6999999999999993</v>
      </c>
      <c r="AE655" s="136" t="s">
        <v>618</v>
      </c>
      <c r="AF655" s="136" t="s">
        <v>618</v>
      </c>
      <c r="AG655" s="136">
        <v>0</v>
      </c>
      <c r="AH655" s="136">
        <v>82.799999999999784</v>
      </c>
      <c r="AI655" s="136">
        <v>-10.600000000000051</v>
      </c>
      <c r="AJ655" s="127">
        <v>174.1</v>
      </c>
      <c r="AK655" s="127">
        <v>176.4</v>
      </c>
      <c r="AL655" s="127">
        <v>172.3</v>
      </c>
      <c r="AM655" s="127">
        <v>175.8</v>
      </c>
      <c r="AN655" s="127">
        <v>176.45</v>
      </c>
      <c r="AO655" s="127">
        <v>1.5999999999999943</v>
      </c>
      <c r="AP655" s="127" t="s">
        <v>618</v>
      </c>
      <c r="AQ655" s="14">
        <v>129.30000000000001</v>
      </c>
      <c r="AR655" s="127" t="s">
        <v>618</v>
      </c>
      <c r="AS655" s="14">
        <v>96.799999999997738</v>
      </c>
      <c r="AT655" s="1">
        <v>173.7</v>
      </c>
      <c r="AU655" s="1">
        <v>174</v>
      </c>
      <c r="AV655" s="1">
        <v>169.4</v>
      </c>
      <c r="AW655" s="1">
        <v>170.6</v>
      </c>
      <c r="AX655" s="1">
        <v>173.7</v>
      </c>
      <c r="AY655" s="1">
        <v>174</v>
      </c>
      <c r="AZ655" s="1">
        <v>169.4</v>
      </c>
      <c r="BA655" s="1">
        <v>170.5</v>
      </c>
      <c r="CC655" s="86">
        <v>173.3</v>
      </c>
      <c r="CD655" s="1">
        <v>175.9</v>
      </c>
      <c r="CE655" s="1">
        <v>600</v>
      </c>
      <c r="CF655" s="1">
        <v>364</v>
      </c>
      <c r="CG655" s="1">
        <v>1.6483516483516483</v>
      </c>
      <c r="CH655">
        <v>119.331</v>
      </c>
      <c r="CI655">
        <v>17809</v>
      </c>
      <c r="CJ655" s="101">
        <v>-1</v>
      </c>
      <c r="CK655" s="101">
        <v>-1</v>
      </c>
      <c r="CL655" s="1">
        <v>6</v>
      </c>
      <c r="CM655" s="1">
        <v>67.899999999999835</v>
      </c>
      <c r="CN655" s="14" t="s">
        <v>618</v>
      </c>
      <c r="CO655" s="14">
        <v>82.100000000000108</v>
      </c>
    </row>
    <row r="656" spans="1:93">
      <c r="A656" s="1">
        <v>2015</v>
      </c>
      <c r="B656" s="1">
        <v>4</v>
      </c>
      <c r="C656" s="24">
        <v>42249</v>
      </c>
      <c r="D656" s="1">
        <v>167.7</v>
      </c>
      <c r="E656" s="1">
        <v>170.7</v>
      </c>
      <c r="F656" s="1">
        <v>167</v>
      </c>
      <c r="G656" s="1">
        <v>169.4</v>
      </c>
      <c r="H656" s="1">
        <v>46.25</v>
      </c>
      <c r="I656" s="1">
        <v>0</v>
      </c>
      <c r="N656" s="27">
        <v>3.6999999999999886</v>
      </c>
      <c r="O656" s="27">
        <v>178.2</v>
      </c>
      <c r="P656" s="27">
        <v>170.4</v>
      </c>
      <c r="Q656" s="27" t="s">
        <v>618</v>
      </c>
      <c r="R656" s="27" t="s">
        <v>618</v>
      </c>
      <c r="S656" s="27" t="s">
        <v>618</v>
      </c>
      <c r="T656" s="27" t="s">
        <v>618</v>
      </c>
      <c r="U656" s="27" t="s">
        <v>618</v>
      </c>
      <c r="V656" s="158">
        <v>0</v>
      </c>
      <c r="W656" s="27">
        <v>216.3</v>
      </c>
      <c r="X656" s="27">
        <v>218.7</v>
      </c>
      <c r="Y656" s="27">
        <v>-2.4000000000000057</v>
      </c>
      <c r="Z656" s="29">
        <v>44.38</v>
      </c>
      <c r="AA656" s="139">
        <v>2.2000000000000002</v>
      </c>
      <c r="AB656" s="151">
        <v>8.2433554817275767E-2</v>
      </c>
      <c r="AC656" s="136" t="s">
        <v>255</v>
      </c>
      <c r="AD656" s="136">
        <v>8.6999999999999993</v>
      </c>
      <c r="AE656" s="136">
        <v>-0.30000000000001137</v>
      </c>
      <c r="AF656" s="136" t="s">
        <v>618</v>
      </c>
      <c r="AG656" s="136">
        <v>-0.30000000000001137</v>
      </c>
      <c r="AH656" s="136">
        <v>82.499999999999773</v>
      </c>
      <c r="AI656" s="136">
        <v>-10.900000000000063</v>
      </c>
      <c r="AJ656" s="127">
        <v>173.7</v>
      </c>
      <c r="AK656" s="127">
        <v>174</v>
      </c>
      <c r="AL656" s="127">
        <v>167</v>
      </c>
      <c r="AM656" s="127">
        <v>168.6</v>
      </c>
      <c r="AN656" s="127">
        <v>175.45</v>
      </c>
      <c r="AO656" s="127">
        <v>1.7000000000000171</v>
      </c>
      <c r="AP656" s="127" t="s">
        <v>618</v>
      </c>
      <c r="AQ656" s="14">
        <v>129.30000000000001</v>
      </c>
      <c r="AR656" s="127" t="s">
        <v>618</v>
      </c>
      <c r="AS656" s="14">
        <v>96.799999999997738</v>
      </c>
      <c r="AT656" s="1">
        <v>168.5</v>
      </c>
      <c r="AU656" s="1">
        <v>169</v>
      </c>
      <c r="AV656" s="1">
        <v>167.7</v>
      </c>
      <c r="AW656" s="1">
        <v>167.8</v>
      </c>
      <c r="AX656" s="1">
        <v>168.5</v>
      </c>
      <c r="AY656" s="1">
        <v>169</v>
      </c>
      <c r="AZ656" s="1">
        <v>167.4</v>
      </c>
      <c r="BA656" s="1">
        <v>167.9</v>
      </c>
      <c r="CC656" s="86">
        <v>168.5</v>
      </c>
      <c r="CD656" s="1">
        <v>168.7</v>
      </c>
      <c r="CE656" s="1">
        <v>601</v>
      </c>
      <c r="CF656" s="1">
        <v>416</v>
      </c>
      <c r="CG656" s="1">
        <v>1.4447115384615385</v>
      </c>
      <c r="CH656">
        <v>120.328</v>
      </c>
      <c r="CI656">
        <v>18303</v>
      </c>
      <c r="CJ656" s="101">
        <v>-1</v>
      </c>
      <c r="CK656" s="101">
        <v>-1</v>
      </c>
      <c r="CL656" s="1">
        <v>-1.1999999999999886</v>
      </c>
      <c r="CM656" s="1">
        <v>66.699999999999847</v>
      </c>
      <c r="CN656" s="14" t="s">
        <v>618</v>
      </c>
      <c r="CO656" s="14">
        <v>82.100000000000108</v>
      </c>
    </row>
    <row r="657" spans="1:93">
      <c r="A657" s="1">
        <v>2015</v>
      </c>
      <c r="B657" s="1">
        <v>5</v>
      </c>
      <c r="C657" s="24">
        <v>42250</v>
      </c>
      <c r="D657" s="1">
        <v>169.7</v>
      </c>
      <c r="E657" s="1">
        <v>170</v>
      </c>
      <c r="F657" s="1">
        <v>166.7</v>
      </c>
      <c r="G657" s="1">
        <v>166.9</v>
      </c>
      <c r="H657" s="1">
        <v>46.75</v>
      </c>
      <c r="I657" s="1">
        <v>0</v>
      </c>
      <c r="N657" s="27">
        <v>3.3000000000000114</v>
      </c>
      <c r="O657" s="27">
        <v>173.1</v>
      </c>
      <c r="P657" s="27">
        <v>165.7</v>
      </c>
      <c r="Q657" s="27" t="s">
        <v>618</v>
      </c>
      <c r="R657" s="27" t="s">
        <v>618</v>
      </c>
      <c r="S657" s="27" t="s">
        <v>618</v>
      </c>
      <c r="T657" s="27" t="s">
        <v>618</v>
      </c>
      <c r="U657" s="27" t="s">
        <v>618</v>
      </c>
      <c r="V657" s="158">
        <v>0</v>
      </c>
      <c r="W657" s="27">
        <v>216.3</v>
      </c>
      <c r="X657" s="27">
        <v>218.7</v>
      </c>
      <c r="Y657" s="27">
        <v>-2.4000000000000057</v>
      </c>
      <c r="Z657" s="29">
        <v>46.05</v>
      </c>
      <c r="AA657" s="139">
        <v>2</v>
      </c>
      <c r="AB657" s="151">
        <v>4.6616881647431496E-2</v>
      </c>
      <c r="AC657" s="136" t="s">
        <v>253</v>
      </c>
      <c r="AD657" s="136">
        <v>8.4</v>
      </c>
      <c r="AE657" s="136" t="s">
        <v>618</v>
      </c>
      <c r="AF657" s="136">
        <v>1.5999999999999943</v>
      </c>
      <c r="AG657" s="136">
        <v>1.5999999999999943</v>
      </c>
      <c r="AH657" s="136">
        <v>84.099999999999767</v>
      </c>
      <c r="AI657" s="136">
        <v>-9.3000000000000682</v>
      </c>
      <c r="AJ657" s="127">
        <v>168.5</v>
      </c>
      <c r="AK657" s="127">
        <v>170</v>
      </c>
      <c r="AL657" s="127">
        <v>167.4</v>
      </c>
      <c r="AM657" s="127">
        <v>168.9</v>
      </c>
      <c r="AN657" s="127">
        <v>172.67500000000001</v>
      </c>
      <c r="AO657" s="127">
        <v>2.7999999999999829</v>
      </c>
      <c r="AP657" s="127" t="s">
        <v>618</v>
      </c>
      <c r="AQ657" s="14">
        <v>129.30000000000001</v>
      </c>
      <c r="AR657" s="127">
        <v>1.1999999999999886</v>
      </c>
      <c r="AS657" s="14">
        <v>97.999999999997726</v>
      </c>
      <c r="AT657" s="1">
        <v>166.9</v>
      </c>
      <c r="AU657" s="1">
        <v>167.1</v>
      </c>
      <c r="AV657" s="1">
        <v>164.8</v>
      </c>
      <c r="AW657" s="1">
        <v>165.2</v>
      </c>
      <c r="AX657" s="1">
        <v>166.9</v>
      </c>
      <c r="AY657" s="1">
        <v>167.1</v>
      </c>
      <c r="AZ657" s="1">
        <v>164.8</v>
      </c>
      <c r="BA657" s="1">
        <v>166.1</v>
      </c>
      <c r="CC657" s="86">
        <v>166.8</v>
      </c>
      <c r="CD657" s="1">
        <v>168.8</v>
      </c>
      <c r="CE657" s="1">
        <v>720</v>
      </c>
      <c r="CF657" s="1">
        <v>582</v>
      </c>
      <c r="CG657" s="1">
        <v>1.2371134020618557</v>
      </c>
      <c r="CH657">
        <v>120.06</v>
      </c>
      <c r="CI657">
        <v>18218</v>
      </c>
      <c r="CJ657" s="101">
        <v>-1</v>
      </c>
      <c r="CK657" s="101">
        <v>-1</v>
      </c>
      <c r="CL657" s="1">
        <v>1</v>
      </c>
      <c r="CM657" s="1">
        <v>67.699999999999847</v>
      </c>
      <c r="CN657" s="14" t="s">
        <v>618</v>
      </c>
      <c r="CO657" s="14">
        <v>82.100000000000108</v>
      </c>
    </row>
    <row r="658" spans="1:93">
      <c r="A658" s="1">
        <v>2015</v>
      </c>
      <c r="B658" s="1">
        <v>6</v>
      </c>
      <c r="C658" s="24">
        <v>42251</v>
      </c>
      <c r="D658" s="1">
        <v>165.9</v>
      </c>
      <c r="E658" s="1">
        <v>166.1</v>
      </c>
      <c r="F658" s="1">
        <v>163.30000000000001</v>
      </c>
      <c r="G658" s="1">
        <v>164.3</v>
      </c>
      <c r="H658" s="1">
        <v>46.05</v>
      </c>
      <c r="I658" s="1">
        <v>0</v>
      </c>
      <c r="N658" s="27">
        <v>2.7999999999999829</v>
      </c>
      <c r="O658" s="27">
        <v>170.2</v>
      </c>
      <c r="P658" s="27">
        <v>163.6</v>
      </c>
      <c r="Q658" s="27" t="s">
        <v>618</v>
      </c>
      <c r="R658" s="27" t="s">
        <v>618</v>
      </c>
      <c r="S658" s="27" t="s">
        <v>252</v>
      </c>
      <c r="T658" s="27" t="s">
        <v>618</v>
      </c>
      <c r="U658" s="27">
        <v>-0.90000000000000568</v>
      </c>
      <c r="V658" s="158">
        <v>-0.90000000000000568</v>
      </c>
      <c r="W658" s="27">
        <v>215.4</v>
      </c>
      <c r="X658" s="27">
        <v>218.7</v>
      </c>
      <c r="Y658" s="27">
        <v>-3.3000000000000114</v>
      </c>
      <c r="Z658" s="29">
        <v>46.08</v>
      </c>
      <c r="AA658" s="139">
        <v>1.7</v>
      </c>
      <c r="AB658" s="151">
        <v>1.08108108108107E-2</v>
      </c>
      <c r="AC658" s="136" t="s">
        <v>253</v>
      </c>
      <c r="AD658" s="136">
        <v>8.3000000000000007</v>
      </c>
      <c r="AE658" s="136" t="s">
        <v>618</v>
      </c>
      <c r="AF658" s="136">
        <v>-0.59999999999999432</v>
      </c>
      <c r="AG658" s="136">
        <v>-0.59999999999999432</v>
      </c>
      <c r="AH658" s="136">
        <v>83.499999999999773</v>
      </c>
      <c r="AI658" s="136">
        <v>-9.9000000000000625</v>
      </c>
      <c r="AJ658" s="127">
        <v>166.9</v>
      </c>
      <c r="AK658" s="127">
        <v>167.1</v>
      </c>
      <c r="AL658" s="127">
        <v>164.3</v>
      </c>
      <c r="AM658" s="127">
        <v>164.3</v>
      </c>
      <c r="AN658" s="127">
        <v>169.4</v>
      </c>
      <c r="AO658" s="127">
        <v>1.5999999999999943</v>
      </c>
      <c r="AP658" s="127" t="s">
        <v>618</v>
      </c>
      <c r="AQ658" s="14">
        <v>129.30000000000001</v>
      </c>
      <c r="AR658" s="127">
        <v>-0.5</v>
      </c>
      <c r="AS658" s="14">
        <v>97.499999999997726</v>
      </c>
      <c r="AT658" s="1">
        <v>163.9</v>
      </c>
      <c r="AU658" s="1">
        <v>164.3</v>
      </c>
      <c r="AV658" s="1">
        <v>163.5</v>
      </c>
      <c r="AW658" s="1">
        <v>164</v>
      </c>
      <c r="AX658" s="1">
        <v>163.9</v>
      </c>
      <c r="AY658" s="1">
        <v>165.4</v>
      </c>
      <c r="AZ658" s="1">
        <v>163.5</v>
      </c>
      <c r="BA658" s="1">
        <v>165.3</v>
      </c>
      <c r="CC658" s="86">
        <v>163.69999999999999</v>
      </c>
      <c r="CD658" s="1">
        <v>165.5</v>
      </c>
      <c r="CE658" s="1">
        <v>813</v>
      </c>
      <c r="CF658" s="1">
        <v>488</v>
      </c>
      <c r="CG658" s="1">
        <v>1.665983606557377</v>
      </c>
      <c r="CH658">
        <v>118.962</v>
      </c>
      <c r="CI658">
        <v>17626</v>
      </c>
      <c r="CJ658" s="101">
        <v>-1</v>
      </c>
      <c r="CK658" s="101">
        <v>-1</v>
      </c>
      <c r="CL658" s="1">
        <v>-0.59999999999999432</v>
      </c>
      <c r="CM658" s="1">
        <v>67.099999999999852</v>
      </c>
      <c r="CN658" s="14" t="s">
        <v>618</v>
      </c>
      <c r="CO658" s="14">
        <v>82.100000000000108</v>
      </c>
    </row>
    <row r="659" spans="1:93">
      <c r="A659" s="1">
        <v>2015</v>
      </c>
      <c r="B659" s="1">
        <v>2</v>
      </c>
      <c r="C659" s="24">
        <v>42254</v>
      </c>
      <c r="D659" s="1">
        <v>164.5</v>
      </c>
      <c r="E659" s="1">
        <v>169</v>
      </c>
      <c r="F659" s="1">
        <v>162.69999999999999</v>
      </c>
      <c r="G659" s="1">
        <v>167.4</v>
      </c>
      <c r="H659" s="1">
        <v>44.25</v>
      </c>
      <c r="I659" s="1">
        <v>1</v>
      </c>
      <c r="N659" s="27">
        <v>6.3000000000000114</v>
      </c>
      <c r="O659" s="27">
        <v>167.1</v>
      </c>
      <c r="P659" s="27">
        <v>161.5</v>
      </c>
      <c r="Q659" s="27" t="s">
        <v>618</v>
      </c>
      <c r="R659" s="27" t="s">
        <v>254</v>
      </c>
      <c r="S659" s="27" t="s">
        <v>618</v>
      </c>
      <c r="T659" s="27">
        <v>0.30000000000001137</v>
      </c>
      <c r="U659" s="27" t="s">
        <v>618</v>
      </c>
      <c r="V659" s="158">
        <v>0.30000000000001137</v>
      </c>
      <c r="W659" s="27">
        <v>215.7</v>
      </c>
      <c r="X659" s="27">
        <v>218.7</v>
      </c>
      <c r="Y659" s="27">
        <v>-3</v>
      </c>
      <c r="Z659" s="29">
        <v>45.62</v>
      </c>
      <c r="AA659" s="139">
        <v>3.8</v>
      </c>
      <c r="AB659" s="151">
        <v>1.4973262032085599E-2</v>
      </c>
      <c r="AC659" s="136" t="s">
        <v>255</v>
      </c>
      <c r="AD659" s="136">
        <v>8.1999999999999993</v>
      </c>
      <c r="AE659" s="136">
        <v>1.2000000000000171</v>
      </c>
      <c r="AF659" s="136" t="s">
        <v>618</v>
      </c>
      <c r="AG659" s="136">
        <v>1.2000000000000171</v>
      </c>
      <c r="AH659" s="136">
        <v>84.69999999999979</v>
      </c>
      <c r="AI659" s="136">
        <v>-8.7000000000000455</v>
      </c>
      <c r="AJ659" s="127">
        <v>163.9</v>
      </c>
      <c r="AK659" s="127">
        <v>165.8</v>
      </c>
      <c r="AL659" s="127">
        <v>162.69999999999999</v>
      </c>
      <c r="AM659" s="127">
        <v>165.7</v>
      </c>
      <c r="AN659" s="127">
        <v>166.875</v>
      </c>
      <c r="AO659" s="127">
        <v>2.9000000000000057</v>
      </c>
      <c r="AP659" s="127">
        <v>1.2999999999999943</v>
      </c>
      <c r="AQ659" s="14">
        <v>130.6</v>
      </c>
      <c r="AR659" s="127" t="s">
        <v>618</v>
      </c>
      <c r="AS659" s="14">
        <v>97.499999999997726</v>
      </c>
      <c r="AT659" s="1">
        <v>167.8</v>
      </c>
      <c r="AU659" s="1">
        <v>168.2</v>
      </c>
      <c r="AV659" s="1">
        <v>166.2</v>
      </c>
      <c r="AW659" s="1">
        <v>168.2</v>
      </c>
      <c r="AX659" s="1">
        <v>167.8</v>
      </c>
      <c r="AY659" s="1">
        <v>168.9</v>
      </c>
      <c r="AZ659" s="1">
        <v>166.2</v>
      </c>
      <c r="BA659" s="1">
        <v>168.9</v>
      </c>
      <c r="CC659" s="86">
        <v>167.5</v>
      </c>
      <c r="CD659" s="1">
        <v>163.4</v>
      </c>
      <c r="CE659" s="1">
        <v>602</v>
      </c>
      <c r="CF659" s="1">
        <v>639</v>
      </c>
      <c r="CG659" s="1">
        <v>0.94209702660406891</v>
      </c>
      <c r="CH659">
        <v>119.27200000000001</v>
      </c>
      <c r="CI659">
        <v>17838</v>
      </c>
      <c r="CJ659" s="101">
        <v>-1</v>
      </c>
      <c r="CK659" s="101">
        <v>-1</v>
      </c>
      <c r="CL659" s="1">
        <v>0.40000000000000568</v>
      </c>
      <c r="CM659" s="1">
        <v>67.499999999999858</v>
      </c>
      <c r="CN659" s="14" t="s">
        <v>618</v>
      </c>
      <c r="CO659" s="14">
        <v>82.100000000000108</v>
      </c>
    </row>
    <row r="660" spans="1:93">
      <c r="A660" s="1">
        <v>2015</v>
      </c>
      <c r="B660" s="1">
        <v>3</v>
      </c>
      <c r="C660" s="24">
        <v>42255</v>
      </c>
      <c r="D660" s="1">
        <v>167.4</v>
      </c>
      <c r="E660" s="1">
        <v>168.9</v>
      </c>
      <c r="F660" s="1">
        <v>166.6</v>
      </c>
      <c r="G660" s="1">
        <v>167.8</v>
      </c>
      <c r="H660" s="1">
        <v>45.94</v>
      </c>
      <c r="I660" s="1">
        <v>1</v>
      </c>
      <c r="N660" s="27">
        <v>2.3000000000000114</v>
      </c>
      <c r="O660" s="27">
        <v>173.7</v>
      </c>
      <c r="P660" s="27">
        <v>161.1</v>
      </c>
      <c r="Q660" s="27" t="s">
        <v>618</v>
      </c>
      <c r="R660" s="27" t="s">
        <v>618</v>
      </c>
      <c r="S660" s="27" t="s">
        <v>618</v>
      </c>
      <c r="T660" s="27" t="s">
        <v>618</v>
      </c>
      <c r="U660" s="27" t="s">
        <v>618</v>
      </c>
      <c r="V660" s="158">
        <v>0</v>
      </c>
      <c r="W660" s="27">
        <v>215.7</v>
      </c>
      <c r="X660" s="27">
        <v>218.7</v>
      </c>
      <c r="Y660" s="27">
        <v>-3</v>
      </c>
      <c r="Z660" s="29">
        <v>44.59</v>
      </c>
      <c r="AA660" s="139">
        <v>1.4</v>
      </c>
      <c r="AB660" s="151">
        <v>3.9087947882736063E-2</v>
      </c>
      <c r="AC660" s="136" t="s">
        <v>255</v>
      </c>
      <c r="AD660" s="136">
        <v>8.3000000000000007</v>
      </c>
      <c r="AE660" s="136" t="s">
        <v>618</v>
      </c>
      <c r="AF660" s="136" t="s">
        <v>618</v>
      </c>
      <c r="AG660" s="136">
        <v>0</v>
      </c>
      <c r="AH660" s="136">
        <v>84.69999999999979</v>
      </c>
      <c r="AI660" s="136">
        <v>-8.7000000000000455</v>
      </c>
      <c r="AJ660" s="127">
        <v>167.8</v>
      </c>
      <c r="AK660" s="127">
        <v>168.9</v>
      </c>
      <c r="AL660" s="127">
        <v>166.2</v>
      </c>
      <c r="AM660" s="127">
        <v>168.2</v>
      </c>
      <c r="AN660" s="127">
        <v>166.77500000000001</v>
      </c>
      <c r="AO660" s="127">
        <v>0.40000000000000568</v>
      </c>
      <c r="AP660" s="127" t="s">
        <v>618</v>
      </c>
      <c r="AQ660" s="14">
        <v>130.6</v>
      </c>
      <c r="AR660" s="127" t="s">
        <v>618</v>
      </c>
      <c r="AS660" s="14">
        <v>97.499999999997726</v>
      </c>
      <c r="AT660" s="1">
        <v>170.9</v>
      </c>
      <c r="AU660" s="1">
        <v>172.3</v>
      </c>
      <c r="AV660" s="1">
        <v>170.8</v>
      </c>
      <c r="AW660" s="1">
        <v>171.5</v>
      </c>
      <c r="AX660" s="1">
        <v>170.9</v>
      </c>
      <c r="AY660" s="1">
        <v>173.4</v>
      </c>
      <c r="AZ660" s="1">
        <v>170.8</v>
      </c>
      <c r="BA660" s="1">
        <v>173.1</v>
      </c>
      <c r="CC660" s="86">
        <v>171.3</v>
      </c>
      <c r="CD660" s="1">
        <v>167.7</v>
      </c>
      <c r="CE660" s="1">
        <v>685</v>
      </c>
      <c r="CF660" s="1">
        <v>453</v>
      </c>
      <c r="CG660" s="1">
        <v>1.5121412803532008</v>
      </c>
      <c r="CH660">
        <v>119.86199999999999</v>
      </c>
      <c r="CI660">
        <v>18007</v>
      </c>
      <c r="CJ660" s="101">
        <v>-1</v>
      </c>
      <c r="CK660" s="101">
        <v>-1</v>
      </c>
      <c r="CL660" s="1">
        <v>-3.0999999999999943</v>
      </c>
      <c r="CM660" s="1">
        <v>64.399999999999864</v>
      </c>
      <c r="CN660" s="14" t="s">
        <v>618</v>
      </c>
      <c r="CO660" s="14">
        <v>82.100000000000108</v>
      </c>
    </row>
    <row r="661" spans="1:93">
      <c r="A661" s="1">
        <v>2015</v>
      </c>
      <c r="B661" s="1">
        <v>4</v>
      </c>
      <c r="C661" s="24">
        <v>42256</v>
      </c>
      <c r="D661" s="1">
        <v>174</v>
      </c>
      <c r="E661" s="1">
        <v>175.4</v>
      </c>
      <c r="F661" s="1">
        <v>173.7</v>
      </c>
      <c r="G661" s="1">
        <v>174.3</v>
      </c>
      <c r="H661" s="1">
        <v>44.11</v>
      </c>
      <c r="I661" s="1">
        <v>1</v>
      </c>
      <c r="N661" s="27">
        <v>1.7000000000000171</v>
      </c>
      <c r="O661" s="27">
        <v>170.1</v>
      </c>
      <c r="P661" s="27">
        <v>165.5</v>
      </c>
      <c r="Q661" s="27">
        <v>1</v>
      </c>
      <c r="R661" s="27" t="s">
        <v>618</v>
      </c>
      <c r="S661" s="27" t="s">
        <v>618</v>
      </c>
      <c r="T661" s="27" t="s">
        <v>618</v>
      </c>
      <c r="U661" s="27" t="s">
        <v>618</v>
      </c>
      <c r="V661" s="158">
        <v>0</v>
      </c>
      <c r="W661" s="27">
        <v>215.7</v>
      </c>
      <c r="X661" s="27">
        <v>218.7</v>
      </c>
      <c r="Y661" s="27">
        <v>-3</v>
      </c>
      <c r="Z661" s="29">
        <v>45.91</v>
      </c>
      <c r="AA661" s="139">
        <v>1</v>
      </c>
      <c r="AB661" s="151">
        <v>3.8192090395480216E-2</v>
      </c>
      <c r="AC661" s="136" t="s">
        <v>253</v>
      </c>
      <c r="AD661" s="136">
        <v>8.3000000000000007</v>
      </c>
      <c r="AE661" s="136" t="s">
        <v>618</v>
      </c>
      <c r="AF661" s="136" t="s">
        <v>618</v>
      </c>
      <c r="AG661" s="136">
        <v>0</v>
      </c>
      <c r="AH661" s="136">
        <v>84.69999999999979</v>
      </c>
      <c r="AI661" s="136">
        <v>-8.7000000000000455</v>
      </c>
      <c r="AJ661" s="127">
        <v>170.9</v>
      </c>
      <c r="AK661" s="127">
        <v>175.4</v>
      </c>
      <c r="AL661" s="127">
        <v>170.8</v>
      </c>
      <c r="AM661" s="127">
        <v>174.4</v>
      </c>
      <c r="AN661" s="127">
        <v>168.15</v>
      </c>
      <c r="AO661" s="127">
        <v>0.30000000000001137</v>
      </c>
      <c r="AP661" s="127" t="s">
        <v>618</v>
      </c>
      <c r="AQ661" s="14">
        <v>130.6</v>
      </c>
      <c r="AR661" s="127" t="s">
        <v>618</v>
      </c>
      <c r="AS661" s="14">
        <v>97.499999999997726</v>
      </c>
      <c r="AT661" s="1">
        <v>173.7</v>
      </c>
      <c r="AU661" s="1">
        <v>173.8</v>
      </c>
      <c r="AV661" s="1">
        <v>172.6</v>
      </c>
      <c r="AW661" s="1">
        <v>173.2</v>
      </c>
      <c r="AX661" s="1">
        <v>173.7</v>
      </c>
      <c r="AY661" s="1">
        <v>174</v>
      </c>
      <c r="AZ661" s="1">
        <v>172.6</v>
      </c>
      <c r="BA661" s="1">
        <v>173.7</v>
      </c>
      <c r="CC661" s="86">
        <v>173.1</v>
      </c>
      <c r="CD661" s="1">
        <v>174.8</v>
      </c>
      <c r="CE661" s="1">
        <v>723</v>
      </c>
      <c r="CF661" s="1">
        <v>511</v>
      </c>
      <c r="CG661" s="1">
        <v>1.4148727984344422</v>
      </c>
      <c r="CH661">
        <v>120.46</v>
      </c>
      <c r="CI661">
        <v>18212</v>
      </c>
      <c r="CJ661" s="101">
        <v>-1</v>
      </c>
      <c r="CK661" s="101">
        <v>-1</v>
      </c>
      <c r="CL661" s="1">
        <v>2.8999999999999773</v>
      </c>
      <c r="CM661" s="1">
        <v>67.299999999999841</v>
      </c>
      <c r="CN661" s="14" t="s">
        <v>618</v>
      </c>
      <c r="CO661" s="14">
        <v>82.100000000000108</v>
      </c>
    </row>
    <row r="662" spans="1:93">
      <c r="A662" s="1">
        <v>2015</v>
      </c>
      <c r="B662" s="1">
        <v>5</v>
      </c>
      <c r="C662" s="24">
        <v>42257</v>
      </c>
      <c r="D662" s="1">
        <v>170.8</v>
      </c>
      <c r="E662" s="1">
        <v>173.9</v>
      </c>
      <c r="F662" s="1">
        <v>169.5</v>
      </c>
      <c r="G662" s="1">
        <v>172.5</v>
      </c>
      <c r="H662" s="1">
        <v>45.73</v>
      </c>
      <c r="I662" s="1">
        <v>1</v>
      </c>
      <c r="N662" s="27">
        <v>4.4000000000000057</v>
      </c>
      <c r="O662" s="27">
        <v>176</v>
      </c>
      <c r="P662" s="27">
        <v>172.6</v>
      </c>
      <c r="Q662" s="27" t="s">
        <v>618</v>
      </c>
      <c r="R662" s="27" t="s">
        <v>618</v>
      </c>
      <c r="S662" s="27" t="s">
        <v>618</v>
      </c>
      <c r="T662" s="27" t="s">
        <v>618</v>
      </c>
      <c r="U662" s="27" t="s">
        <v>618</v>
      </c>
      <c r="V662" s="158">
        <v>0</v>
      </c>
      <c r="W662" s="27">
        <v>215.7</v>
      </c>
      <c r="X662" s="27">
        <v>218.7</v>
      </c>
      <c r="Y662" s="27">
        <v>-3</v>
      </c>
      <c r="Z662" s="29">
        <v>44.41</v>
      </c>
      <c r="AA662" s="139">
        <v>2.6</v>
      </c>
      <c r="AB662" s="151">
        <v>3.9834566826295159E-2</v>
      </c>
      <c r="AC662" s="136" t="s">
        <v>255</v>
      </c>
      <c r="AD662" s="136">
        <v>8.6999999999999993</v>
      </c>
      <c r="AE662" s="136">
        <v>4.5999999999999943</v>
      </c>
      <c r="AF662" s="136" t="s">
        <v>618</v>
      </c>
      <c r="AG662" s="136">
        <v>4.5999999999999943</v>
      </c>
      <c r="AH662" s="136">
        <v>89.299999999999784</v>
      </c>
      <c r="AI662" s="136">
        <v>-4.1000000000000512</v>
      </c>
      <c r="AJ662" s="127">
        <v>173.7</v>
      </c>
      <c r="AK662" s="127">
        <v>174</v>
      </c>
      <c r="AL662" s="127">
        <v>169.6</v>
      </c>
      <c r="AM662" s="127">
        <v>170.3</v>
      </c>
      <c r="AN662" s="127">
        <v>169.65</v>
      </c>
      <c r="AO662" s="127">
        <v>1.6999999999999886</v>
      </c>
      <c r="AP662" s="127" t="s">
        <v>618</v>
      </c>
      <c r="AQ662" s="14">
        <v>130.6</v>
      </c>
      <c r="AR662" s="127" t="s">
        <v>618</v>
      </c>
      <c r="AS662" s="14">
        <v>97.499999999997726</v>
      </c>
      <c r="AT662" s="1">
        <v>173.9</v>
      </c>
      <c r="AU662" s="1">
        <v>174.6</v>
      </c>
      <c r="AV662" s="1">
        <v>173.1</v>
      </c>
      <c r="AW662" s="1">
        <v>174.1</v>
      </c>
      <c r="AX662" s="1">
        <v>173.9</v>
      </c>
      <c r="AY662" s="1">
        <v>175.4</v>
      </c>
      <c r="AZ662" s="1">
        <v>173.1</v>
      </c>
      <c r="BA662" s="1">
        <v>175.4</v>
      </c>
      <c r="CC662" s="86">
        <v>173.7</v>
      </c>
      <c r="CD662" s="1">
        <v>170.8</v>
      </c>
      <c r="CE662" s="1">
        <v>735</v>
      </c>
      <c r="CF662" s="1">
        <v>643</v>
      </c>
      <c r="CG662" s="1">
        <v>1.1430793157076204</v>
      </c>
      <c r="CH662">
        <v>120.66200000000001</v>
      </c>
      <c r="CI662">
        <v>18080</v>
      </c>
      <c r="CJ662" s="101">
        <v>-1</v>
      </c>
      <c r="CK662" s="101">
        <v>-1</v>
      </c>
      <c r="CL662" s="1">
        <v>-2.5</v>
      </c>
      <c r="CM662" s="1">
        <v>64.799999999999841</v>
      </c>
      <c r="CN662" s="14" t="s">
        <v>618</v>
      </c>
      <c r="CO662" s="14">
        <v>82.100000000000108</v>
      </c>
    </row>
    <row r="663" spans="1:93">
      <c r="A663" s="1">
        <v>2015</v>
      </c>
      <c r="B663" s="1">
        <v>6</v>
      </c>
      <c r="C663" s="24">
        <v>42258</v>
      </c>
      <c r="D663" s="1">
        <v>176.4</v>
      </c>
      <c r="E663" s="1">
        <v>179.8</v>
      </c>
      <c r="F663" s="1">
        <v>176.4</v>
      </c>
      <c r="G663" s="1">
        <v>177.6</v>
      </c>
      <c r="H663" s="1">
        <v>44.63</v>
      </c>
      <c r="I663" s="1">
        <v>1</v>
      </c>
      <c r="N663" s="27">
        <v>3.4000000000000057</v>
      </c>
      <c r="O663" s="27">
        <v>176.9</v>
      </c>
      <c r="P663" s="27">
        <v>168.1</v>
      </c>
      <c r="Q663" s="27" t="s">
        <v>618</v>
      </c>
      <c r="R663" s="27" t="s">
        <v>618</v>
      </c>
      <c r="S663" s="27" t="s">
        <v>618</v>
      </c>
      <c r="T663" s="27" t="s">
        <v>618</v>
      </c>
      <c r="U663" s="27" t="s">
        <v>618</v>
      </c>
      <c r="V663" s="158">
        <v>0</v>
      </c>
      <c r="W663" s="27">
        <v>215.7</v>
      </c>
      <c r="X663" s="27">
        <v>218.7</v>
      </c>
      <c r="Y663" s="27">
        <v>-3</v>
      </c>
      <c r="Z663" s="29">
        <v>44.97</v>
      </c>
      <c r="AA663" s="139">
        <v>2</v>
      </c>
      <c r="AB663" s="151">
        <v>3.6726365903423153E-2</v>
      </c>
      <c r="AC663" s="136" t="s">
        <v>253</v>
      </c>
      <c r="AD663" s="136">
        <v>8.6</v>
      </c>
      <c r="AE663" s="136" t="s">
        <v>618</v>
      </c>
      <c r="AF663" s="136" t="s">
        <v>618</v>
      </c>
      <c r="AG663" s="136">
        <v>0</v>
      </c>
      <c r="AH663" s="136">
        <v>89.299999999999784</v>
      </c>
      <c r="AI663" s="136">
        <v>-4.1000000000000512</v>
      </c>
      <c r="AJ663" s="127">
        <v>173.9</v>
      </c>
      <c r="AK663" s="127">
        <v>178.7</v>
      </c>
      <c r="AL663" s="127">
        <v>173.1</v>
      </c>
      <c r="AM663" s="127">
        <v>177.7</v>
      </c>
      <c r="AN663" s="127">
        <v>172.65</v>
      </c>
      <c r="AO663" s="127">
        <v>1.1999999999999886</v>
      </c>
      <c r="AP663" s="127">
        <v>-1.6999999999999773</v>
      </c>
      <c r="AQ663" s="14">
        <v>128.9</v>
      </c>
      <c r="AR663" s="127" t="s">
        <v>618</v>
      </c>
      <c r="AS663" s="14">
        <v>97.499999999997726</v>
      </c>
      <c r="AT663" s="1">
        <v>177.5</v>
      </c>
      <c r="AU663" s="1">
        <v>178.4</v>
      </c>
      <c r="AV663" s="1">
        <v>175.6</v>
      </c>
      <c r="AW663" s="1">
        <v>176</v>
      </c>
      <c r="AX663" s="1">
        <v>177.5</v>
      </c>
      <c r="AY663" s="1">
        <v>178.4</v>
      </c>
      <c r="AZ663" s="1">
        <v>175.6</v>
      </c>
      <c r="BA663" s="1">
        <v>177</v>
      </c>
      <c r="CC663" s="86">
        <v>177.6</v>
      </c>
      <c r="CD663" s="1">
        <v>177.7</v>
      </c>
      <c r="CE663" s="1">
        <v>758</v>
      </c>
      <c r="CF663" s="1">
        <v>453</v>
      </c>
      <c r="CG663" s="1">
        <v>1.6732891832229582</v>
      </c>
      <c r="CH663">
        <v>120.541</v>
      </c>
      <c r="CI663">
        <v>18080</v>
      </c>
      <c r="CJ663" s="101">
        <v>-1</v>
      </c>
      <c r="CK663" s="101">
        <v>-1</v>
      </c>
      <c r="CL663" s="1">
        <v>0.19999999999998863</v>
      </c>
      <c r="CM663" s="1">
        <v>64.999999999999829</v>
      </c>
      <c r="CN663" s="14" t="s">
        <v>618</v>
      </c>
      <c r="CO663" s="14">
        <v>82.100000000000108</v>
      </c>
    </row>
    <row r="664" spans="1:93">
      <c r="A664" s="1">
        <v>2015</v>
      </c>
      <c r="B664" s="1">
        <v>2</v>
      </c>
      <c r="C664" s="24">
        <v>42261</v>
      </c>
      <c r="D664" s="1">
        <v>177.3</v>
      </c>
      <c r="E664" s="1">
        <v>178.8</v>
      </c>
      <c r="F664" s="1">
        <v>175.8</v>
      </c>
      <c r="G664" s="1">
        <v>176.1</v>
      </c>
      <c r="H664" s="1">
        <v>44.12</v>
      </c>
      <c r="I664" s="1">
        <v>1</v>
      </c>
      <c r="N664" s="27">
        <v>3</v>
      </c>
      <c r="O664" s="27">
        <v>181</v>
      </c>
      <c r="P664" s="27">
        <v>174.2</v>
      </c>
      <c r="Q664" s="27" t="s">
        <v>618</v>
      </c>
      <c r="R664" s="27" t="s">
        <v>618</v>
      </c>
      <c r="S664" s="27" t="s">
        <v>618</v>
      </c>
      <c r="T664" s="27" t="s">
        <v>618</v>
      </c>
      <c r="U664" s="27" t="s">
        <v>618</v>
      </c>
      <c r="V664" s="158">
        <v>0</v>
      </c>
      <c r="W664" s="27">
        <v>215.7</v>
      </c>
      <c r="X664" s="27">
        <v>218.7</v>
      </c>
      <c r="Y664" s="27">
        <v>-3</v>
      </c>
      <c r="Z664" s="29">
        <v>44.39</v>
      </c>
      <c r="AA664" s="139">
        <v>1.8</v>
      </c>
      <c r="AB664" s="151">
        <v>2.4054231357970579E-2</v>
      </c>
      <c r="AC664" s="136" t="s">
        <v>255</v>
      </c>
      <c r="AD664" s="136">
        <v>8.8000000000000007</v>
      </c>
      <c r="AE664" s="136" t="s">
        <v>618</v>
      </c>
      <c r="AF664" s="136" t="s">
        <v>618</v>
      </c>
      <c r="AG664" s="136">
        <v>0</v>
      </c>
      <c r="AH664" s="136">
        <v>89.299999999999784</v>
      </c>
      <c r="AI664" s="136">
        <v>-4.1000000000000512</v>
      </c>
      <c r="AJ664" s="127">
        <v>177.5</v>
      </c>
      <c r="AK664" s="127">
        <v>178.4</v>
      </c>
      <c r="AL664" s="127">
        <v>175.6</v>
      </c>
      <c r="AM664" s="127">
        <v>177.2</v>
      </c>
      <c r="AN664" s="127">
        <v>174.9</v>
      </c>
      <c r="AO664" s="127">
        <v>1.2000000000000171</v>
      </c>
      <c r="AP664" s="127">
        <v>-4.3</v>
      </c>
      <c r="AQ664" s="14">
        <v>124.6</v>
      </c>
      <c r="AR664" s="127" t="s">
        <v>618</v>
      </c>
      <c r="AS664" s="14">
        <v>97.499999999997726</v>
      </c>
      <c r="AT664" s="1">
        <v>175.7</v>
      </c>
      <c r="AU664" s="1">
        <v>175.7</v>
      </c>
      <c r="AV664" s="1">
        <v>173.1</v>
      </c>
      <c r="AW664" s="1">
        <v>173.5</v>
      </c>
      <c r="AX664" s="1">
        <v>175.7</v>
      </c>
      <c r="AY664" s="1">
        <v>175.7</v>
      </c>
      <c r="AZ664" s="1">
        <v>173.1</v>
      </c>
      <c r="BA664" s="1">
        <v>174.4</v>
      </c>
      <c r="CC664" s="86">
        <v>175.2</v>
      </c>
      <c r="CD664" s="1">
        <v>176.6</v>
      </c>
      <c r="CE664" s="1">
        <v>640</v>
      </c>
      <c r="CF664" s="1">
        <v>645</v>
      </c>
      <c r="CG664" s="1">
        <v>0.99224806201550386</v>
      </c>
      <c r="CH664">
        <v>120.215</v>
      </c>
      <c r="CI664">
        <v>17862</v>
      </c>
      <c r="CJ664" s="101">
        <v>-1</v>
      </c>
      <c r="CK664" s="101">
        <v>-1</v>
      </c>
      <c r="CL664" s="1">
        <v>1.2999999999999829</v>
      </c>
      <c r="CM664" s="1">
        <v>66.299999999999812</v>
      </c>
      <c r="CN664" s="14" t="s">
        <v>618</v>
      </c>
      <c r="CO664" s="14">
        <v>82.100000000000108</v>
      </c>
    </row>
    <row r="665" spans="1:93">
      <c r="A665" s="1">
        <v>2015</v>
      </c>
      <c r="B665" s="1">
        <v>3</v>
      </c>
      <c r="C665" s="24">
        <v>42262</v>
      </c>
      <c r="D665" s="1">
        <v>174.4</v>
      </c>
      <c r="E665" s="1">
        <v>175.8</v>
      </c>
      <c r="F665" s="1">
        <v>169.3</v>
      </c>
      <c r="G665" s="1">
        <v>169.5</v>
      </c>
      <c r="H665" s="1">
        <v>44.59</v>
      </c>
      <c r="I665" s="1">
        <v>2</v>
      </c>
      <c r="N665" s="27">
        <v>6.5</v>
      </c>
      <c r="O665" s="27">
        <v>179.1</v>
      </c>
      <c r="P665" s="27">
        <v>173.1</v>
      </c>
      <c r="Q665" s="27" t="s">
        <v>618</v>
      </c>
      <c r="R665" s="27" t="s">
        <v>618</v>
      </c>
      <c r="S665" s="27" t="s">
        <v>252</v>
      </c>
      <c r="T665" s="27" t="s">
        <v>618</v>
      </c>
      <c r="U665" s="27">
        <v>1.5</v>
      </c>
      <c r="V665" s="158">
        <v>1.5</v>
      </c>
      <c r="W665" s="27">
        <v>217.2</v>
      </c>
      <c r="X665" s="27">
        <v>218.7</v>
      </c>
      <c r="Y665" s="27">
        <v>-1.5</v>
      </c>
      <c r="Z665" s="29">
        <v>44.26</v>
      </c>
      <c r="AA665" s="139">
        <v>3.9</v>
      </c>
      <c r="AB665" s="151">
        <v>1.1427291059825317E-2</v>
      </c>
      <c r="AC665" s="136" t="s">
        <v>255</v>
      </c>
      <c r="AD665" s="136">
        <v>8.8000000000000007</v>
      </c>
      <c r="AE665" s="136" t="s">
        <v>618</v>
      </c>
      <c r="AF665" s="136" t="s">
        <v>618</v>
      </c>
      <c r="AG665" s="136">
        <v>0</v>
      </c>
      <c r="AH665" s="136">
        <v>89.299999999999784</v>
      </c>
      <c r="AI665" s="136">
        <v>-4.1000000000000512</v>
      </c>
      <c r="AJ665" s="127">
        <v>175.7</v>
      </c>
      <c r="AK665" s="127">
        <v>175.7</v>
      </c>
      <c r="AL665" s="127">
        <v>173.1</v>
      </c>
      <c r="AM665" s="127">
        <v>174.8</v>
      </c>
      <c r="AN665" s="127">
        <v>175</v>
      </c>
      <c r="AO665" s="127">
        <v>4.9000000000000057</v>
      </c>
      <c r="AP665" s="127" t="s">
        <v>618</v>
      </c>
      <c r="AQ665" s="14">
        <v>124.6</v>
      </c>
      <c r="AR665" s="127">
        <v>1.1999999999999886</v>
      </c>
      <c r="AS665" s="14">
        <v>98.699999999997715</v>
      </c>
      <c r="AT665" s="1">
        <v>169</v>
      </c>
      <c r="AU665" s="1">
        <v>169.5</v>
      </c>
      <c r="AV665" s="1">
        <v>168</v>
      </c>
      <c r="AW665" s="1">
        <v>168.4</v>
      </c>
      <c r="AX665" s="1">
        <v>169</v>
      </c>
      <c r="AY665" s="1">
        <v>170.8</v>
      </c>
      <c r="AZ665" s="1">
        <v>168</v>
      </c>
      <c r="BA665" s="1">
        <v>170.8</v>
      </c>
      <c r="CC665" s="86">
        <v>168.5</v>
      </c>
      <c r="CD665" s="1">
        <v>174.4</v>
      </c>
      <c r="CE665" s="1">
        <v>667</v>
      </c>
      <c r="CF665" s="1">
        <v>567</v>
      </c>
      <c r="CG665" s="1">
        <v>1.1763668430335097</v>
      </c>
      <c r="CH665">
        <v>120.43</v>
      </c>
      <c r="CI665">
        <v>18125</v>
      </c>
      <c r="CJ665" s="101">
        <v>-1</v>
      </c>
      <c r="CK665" s="101">
        <v>-1</v>
      </c>
      <c r="CL665" s="1">
        <v>-2.5999999999999943</v>
      </c>
      <c r="CM665" s="1">
        <v>63.699999999999818</v>
      </c>
      <c r="CN665" s="14" t="s">
        <v>618</v>
      </c>
      <c r="CO665" s="14">
        <v>82.100000000000108</v>
      </c>
    </row>
    <row r="666" spans="1:93">
      <c r="A666" s="1">
        <v>2015</v>
      </c>
      <c r="B666" s="1">
        <v>4</v>
      </c>
      <c r="C666" s="24">
        <v>42263</v>
      </c>
      <c r="D666" s="1">
        <v>171.6</v>
      </c>
      <c r="E666" s="1">
        <v>172.9</v>
      </c>
      <c r="F666" s="1">
        <v>169.3</v>
      </c>
      <c r="G666" s="1">
        <v>170.7</v>
      </c>
      <c r="H666" s="1">
        <v>47.13</v>
      </c>
      <c r="I666" s="1">
        <v>2</v>
      </c>
      <c r="N666" s="27">
        <v>3.5999999999999943</v>
      </c>
      <c r="O666" s="27">
        <v>176</v>
      </c>
      <c r="P666" s="27">
        <v>163</v>
      </c>
      <c r="Q666" s="27" t="s">
        <v>618</v>
      </c>
      <c r="R666" s="27" t="s">
        <v>618</v>
      </c>
      <c r="S666" s="27" t="s">
        <v>618</v>
      </c>
      <c r="T666" s="27" t="s">
        <v>618</v>
      </c>
      <c r="U666" s="27" t="s">
        <v>618</v>
      </c>
      <c r="V666" s="158">
        <v>0</v>
      </c>
      <c r="W666" s="27">
        <v>217.2</v>
      </c>
      <c r="X666" s="27">
        <v>218.7</v>
      </c>
      <c r="Y666" s="27">
        <v>-1.5</v>
      </c>
      <c r="Z666" s="29">
        <v>45.42</v>
      </c>
      <c r="AA666" s="139">
        <v>2.2000000000000002</v>
      </c>
      <c r="AB666" s="151">
        <v>1.0652765185856783E-2</v>
      </c>
      <c r="AC666" s="136" t="s">
        <v>253</v>
      </c>
      <c r="AD666" s="136">
        <v>8.4</v>
      </c>
      <c r="AE666" s="136" t="s">
        <v>618</v>
      </c>
      <c r="AF666" s="136" t="s">
        <v>618</v>
      </c>
      <c r="AG666" s="136">
        <v>0</v>
      </c>
      <c r="AH666" s="136">
        <v>89.299999999999784</v>
      </c>
      <c r="AI666" s="136">
        <v>-4.1000000000000512</v>
      </c>
      <c r="AJ666" s="127">
        <v>169</v>
      </c>
      <c r="AK666" s="127">
        <v>172.9</v>
      </c>
      <c r="AL666" s="127">
        <v>168</v>
      </c>
      <c r="AM666" s="127">
        <v>172.7</v>
      </c>
      <c r="AN666" s="127">
        <v>175.6</v>
      </c>
      <c r="AO666" s="127">
        <v>0.90000000000000568</v>
      </c>
      <c r="AP666" s="127" t="s">
        <v>618</v>
      </c>
      <c r="AQ666" s="14">
        <v>124.6</v>
      </c>
      <c r="AR666" s="127" t="s">
        <v>618</v>
      </c>
      <c r="AS666" s="14">
        <v>98.699999999997715</v>
      </c>
      <c r="AT666" s="1">
        <v>173.2</v>
      </c>
      <c r="AU666" s="1">
        <v>173.9</v>
      </c>
      <c r="AV666" s="1">
        <v>172.4</v>
      </c>
      <c r="AW666" s="1">
        <v>172.7</v>
      </c>
      <c r="AX666" s="1">
        <v>173.2</v>
      </c>
      <c r="AY666" s="1">
        <v>174</v>
      </c>
      <c r="AZ666" s="1">
        <v>172.2</v>
      </c>
      <c r="BA666" s="1">
        <v>174</v>
      </c>
      <c r="CC666" s="86">
        <v>173.1</v>
      </c>
      <c r="CD666" s="1">
        <v>172.5</v>
      </c>
      <c r="CE666" s="1">
        <v>1199</v>
      </c>
      <c r="CF666" s="1">
        <v>526</v>
      </c>
      <c r="CG666" s="1">
        <v>2.2794676806083651</v>
      </c>
      <c r="CH666">
        <v>120.589</v>
      </c>
      <c r="CI666">
        <v>18358</v>
      </c>
      <c r="CJ666" s="101">
        <v>-1</v>
      </c>
      <c r="CK666" s="101">
        <v>1</v>
      </c>
      <c r="CL666" s="1">
        <v>-4.1000000000000227</v>
      </c>
      <c r="CM666" s="1">
        <v>59.599999999999795</v>
      </c>
      <c r="CN666" s="14" t="s">
        <v>618</v>
      </c>
      <c r="CO666" s="14">
        <v>82.100000000000108</v>
      </c>
    </row>
    <row r="667" spans="1:93">
      <c r="A667" s="1">
        <v>2015</v>
      </c>
      <c r="B667" s="1">
        <v>5</v>
      </c>
      <c r="C667" s="24">
        <v>42264</v>
      </c>
      <c r="D667" s="1">
        <v>177.3</v>
      </c>
      <c r="E667" s="1">
        <v>177.8</v>
      </c>
      <c r="F667" s="1">
        <v>173.6</v>
      </c>
      <c r="G667" s="1">
        <v>176.2</v>
      </c>
      <c r="H667" s="1">
        <v>47.2</v>
      </c>
      <c r="I667" s="1">
        <v>2</v>
      </c>
      <c r="N667" s="27">
        <v>4.2000000000000171</v>
      </c>
      <c r="O667" s="27">
        <v>174.3</v>
      </c>
      <c r="P667" s="27">
        <v>167.1</v>
      </c>
      <c r="Q667" s="27" t="s">
        <v>618</v>
      </c>
      <c r="R667" s="27" t="s">
        <v>618</v>
      </c>
      <c r="S667" s="27" t="s">
        <v>618</v>
      </c>
      <c r="T667" s="27" t="s">
        <v>618</v>
      </c>
      <c r="U667" s="27" t="s">
        <v>618</v>
      </c>
      <c r="V667" s="158">
        <v>0</v>
      </c>
      <c r="W667" s="27">
        <v>217.2</v>
      </c>
      <c r="X667" s="27">
        <v>218.7</v>
      </c>
      <c r="Y667" s="27">
        <v>-1.5</v>
      </c>
      <c r="Z667" s="29">
        <v>47.29</v>
      </c>
      <c r="AA667" s="139">
        <v>2.5</v>
      </c>
      <c r="AB667" s="151">
        <v>5.6963444718546752E-2</v>
      </c>
      <c r="AC667" s="136" t="s">
        <v>253</v>
      </c>
      <c r="AD667" s="136">
        <v>8.5</v>
      </c>
      <c r="AE667" s="136" t="s">
        <v>618</v>
      </c>
      <c r="AF667" s="136">
        <v>1.2000000000000171</v>
      </c>
      <c r="AG667" s="136">
        <v>1.2000000000000171</v>
      </c>
      <c r="AH667" s="136">
        <v>90.499999999999801</v>
      </c>
      <c r="AI667" s="136">
        <v>-2.9000000000000341</v>
      </c>
      <c r="AJ667" s="127">
        <v>173.2</v>
      </c>
      <c r="AK667" s="127">
        <v>177.8</v>
      </c>
      <c r="AL667" s="127">
        <v>172.2</v>
      </c>
      <c r="AM667" s="127">
        <v>176.6</v>
      </c>
      <c r="AN667" s="127">
        <v>175.32499999999999</v>
      </c>
      <c r="AO667" s="127">
        <v>1.1000000000000227</v>
      </c>
      <c r="AP667" s="127" t="s">
        <v>618</v>
      </c>
      <c r="AQ667" s="14">
        <v>124.6</v>
      </c>
      <c r="AR667" s="127" t="s">
        <v>618</v>
      </c>
      <c r="AS667" s="14">
        <v>98.699999999997715</v>
      </c>
      <c r="AT667" s="1">
        <v>175</v>
      </c>
      <c r="AU667" s="1">
        <v>175.2</v>
      </c>
      <c r="AV667" s="1">
        <v>173.6</v>
      </c>
      <c r="AW667" s="1">
        <v>174.3</v>
      </c>
      <c r="AX667" s="1">
        <v>175</v>
      </c>
      <c r="AY667" s="1">
        <v>175.2</v>
      </c>
      <c r="AZ667" s="1">
        <v>173.6</v>
      </c>
      <c r="BA667" s="1">
        <v>174.1</v>
      </c>
      <c r="CC667" s="86">
        <v>174.2</v>
      </c>
      <c r="CD667" s="1">
        <v>176.6</v>
      </c>
      <c r="CE667" s="1">
        <v>770</v>
      </c>
      <c r="CF667" s="1">
        <v>685</v>
      </c>
      <c r="CG667" s="1">
        <v>1.1240875912408759</v>
      </c>
      <c r="CH667">
        <v>120.17100000000001</v>
      </c>
      <c r="CI667">
        <v>18149</v>
      </c>
      <c r="CJ667" s="101">
        <v>-1</v>
      </c>
      <c r="CK667" s="101">
        <v>1</v>
      </c>
      <c r="CL667" s="1" t="s">
        <v>618</v>
      </c>
      <c r="CM667" s="1">
        <v>59.599999999999795</v>
      </c>
      <c r="CN667" s="14" t="s">
        <v>618</v>
      </c>
      <c r="CO667" s="14">
        <v>82.100000000000108</v>
      </c>
    </row>
    <row r="668" spans="1:93">
      <c r="A668" s="1">
        <v>2015</v>
      </c>
      <c r="B668" s="1">
        <v>6</v>
      </c>
      <c r="C668" s="24">
        <v>42265</v>
      </c>
      <c r="D668" s="1">
        <v>173.9</v>
      </c>
      <c r="E668" s="1">
        <v>174.7</v>
      </c>
      <c r="F668" s="1">
        <v>171.2</v>
      </c>
      <c r="G668" s="1">
        <v>171.2</v>
      </c>
      <c r="H668" s="1">
        <v>44.6</v>
      </c>
      <c r="I668" s="1">
        <v>3</v>
      </c>
      <c r="N668" s="27">
        <v>3.5</v>
      </c>
      <c r="O668" s="27">
        <v>180.4</v>
      </c>
      <c r="P668" s="27">
        <v>172</v>
      </c>
      <c r="Q668" s="27" t="s">
        <v>618</v>
      </c>
      <c r="R668" s="27" t="s">
        <v>618</v>
      </c>
      <c r="S668" s="27" t="s">
        <v>252</v>
      </c>
      <c r="T668" s="27" t="s">
        <v>618</v>
      </c>
      <c r="U668" s="27">
        <v>3.1999999999999602</v>
      </c>
      <c r="V668" s="158">
        <v>3.1999999999999602</v>
      </c>
      <c r="W668" s="27">
        <v>220.4</v>
      </c>
      <c r="X668" s="27">
        <v>220.4</v>
      </c>
      <c r="Y668" s="27">
        <v>0</v>
      </c>
      <c r="Z668" s="29">
        <v>46.96</v>
      </c>
      <c r="AA668" s="139">
        <v>2.1</v>
      </c>
      <c r="AB668" s="151">
        <v>1.4852535539995326E-3</v>
      </c>
      <c r="AC668" s="136">
        <v>0</v>
      </c>
      <c r="AD668" s="136">
        <v>8.8000000000000007</v>
      </c>
      <c r="AE668" s="136" t="s">
        <v>618</v>
      </c>
      <c r="AF668" s="136" t="s">
        <v>618</v>
      </c>
      <c r="AG668" s="136">
        <v>0</v>
      </c>
      <c r="AH668" s="136">
        <v>90.499999999999801</v>
      </c>
      <c r="AI668" s="136">
        <v>-2.9000000000000341</v>
      </c>
      <c r="AJ668" s="127">
        <v>175</v>
      </c>
      <c r="AK668" s="127">
        <v>175.2</v>
      </c>
      <c r="AL668" s="127">
        <v>172.5</v>
      </c>
      <c r="AM668" s="127">
        <v>173</v>
      </c>
      <c r="AN668" s="127">
        <v>174.27500000000001</v>
      </c>
      <c r="AO668" s="127">
        <v>2.7000000000000171</v>
      </c>
      <c r="AP668" s="127" t="s">
        <v>618</v>
      </c>
      <c r="AQ668" s="14">
        <v>124.6</v>
      </c>
      <c r="AR668" s="127">
        <v>3.3999999999999773</v>
      </c>
      <c r="AS668" s="14">
        <v>102.09999999999769</v>
      </c>
      <c r="AT668" s="1">
        <v>169.5</v>
      </c>
      <c r="AU668" s="1">
        <v>171.1</v>
      </c>
      <c r="AV668" s="1">
        <v>168.8</v>
      </c>
      <c r="AW668" s="1">
        <v>170.8</v>
      </c>
      <c r="AX668" s="1">
        <v>169.5</v>
      </c>
      <c r="AY668" s="1">
        <v>171.7</v>
      </c>
      <c r="AZ668" s="1">
        <v>168.8</v>
      </c>
      <c r="BA668" s="1">
        <v>170.8</v>
      </c>
      <c r="CC668" s="86">
        <v>169.3</v>
      </c>
      <c r="CD668" s="1">
        <v>173.3</v>
      </c>
      <c r="CE668" s="1">
        <v>726</v>
      </c>
      <c r="CF668" s="1">
        <v>584</v>
      </c>
      <c r="CG668" s="1">
        <v>1.2431506849315068</v>
      </c>
      <c r="CH668">
        <v>120.21299999999999</v>
      </c>
      <c r="CI668">
        <v>17579</v>
      </c>
      <c r="CJ668" s="101">
        <v>-1</v>
      </c>
      <c r="CK668" s="101">
        <v>-1</v>
      </c>
      <c r="CL668" s="1" t="s">
        <v>618</v>
      </c>
      <c r="CM668" s="1">
        <v>59.599999999999795</v>
      </c>
      <c r="CN668" s="14" t="s">
        <v>618</v>
      </c>
      <c r="CO668" s="14">
        <v>82.100000000000108</v>
      </c>
    </row>
    <row r="669" spans="1:93">
      <c r="A669" s="1">
        <v>2015</v>
      </c>
      <c r="B669" s="1">
        <v>5</v>
      </c>
      <c r="C669" s="24">
        <v>42271</v>
      </c>
      <c r="D669" s="1">
        <v>168.8</v>
      </c>
      <c r="E669" s="1">
        <v>169.7</v>
      </c>
      <c r="F669" s="1">
        <v>165.5</v>
      </c>
      <c r="G669" s="1">
        <v>165.7</v>
      </c>
      <c r="H669" s="1">
        <v>44.91</v>
      </c>
      <c r="I669" s="1">
        <v>0</v>
      </c>
      <c r="N669" s="27">
        <v>4.1999999999999886</v>
      </c>
      <c r="O669" s="27">
        <v>174.7</v>
      </c>
      <c r="P669" s="27">
        <v>167.7</v>
      </c>
      <c r="Q669" s="27" t="s">
        <v>618</v>
      </c>
      <c r="R669" s="27" t="s">
        <v>618</v>
      </c>
      <c r="S669" s="27" t="s">
        <v>252</v>
      </c>
      <c r="T669" s="27" t="s">
        <v>618</v>
      </c>
      <c r="U669" s="27">
        <v>-0.5</v>
      </c>
      <c r="V669" s="158">
        <v>-0.5</v>
      </c>
      <c r="W669" s="27">
        <v>219.9</v>
      </c>
      <c r="X669" s="27">
        <v>220.4</v>
      </c>
      <c r="Y669" s="27">
        <v>-0.5</v>
      </c>
      <c r="Z669" s="29">
        <v>44.86</v>
      </c>
      <c r="AA669" s="139">
        <v>2.5</v>
      </c>
      <c r="AB669" s="151">
        <v>5.508474576271194E-2</v>
      </c>
      <c r="AC669" s="136" t="s">
        <v>255</v>
      </c>
      <c r="AD669" s="136">
        <v>8.5</v>
      </c>
      <c r="AE669" s="136" t="s">
        <v>618</v>
      </c>
      <c r="AF669" s="136" t="s">
        <v>618</v>
      </c>
      <c r="AG669" s="136">
        <v>0</v>
      </c>
      <c r="AH669" s="136">
        <v>90.499999999999801</v>
      </c>
      <c r="AI669" s="136">
        <v>-2.9000000000000341</v>
      </c>
      <c r="AJ669" s="127">
        <v>169.5</v>
      </c>
      <c r="AK669" s="127">
        <v>171.7</v>
      </c>
      <c r="AL669" s="127">
        <v>168.2</v>
      </c>
      <c r="AM669" s="127">
        <v>168.6</v>
      </c>
      <c r="AN669" s="127">
        <v>172.72499999999999</v>
      </c>
      <c r="AO669" s="127">
        <v>3.1000000000000227</v>
      </c>
      <c r="AP669" s="127" t="s">
        <v>618</v>
      </c>
      <c r="AQ669" s="14">
        <v>124.6</v>
      </c>
      <c r="AR669" s="127">
        <v>-0.30000000000001137</v>
      </c>
      <c r="AS669" s="14">
        <v>101.79999999999768</v>
      </c>
      <c r="AT669" s="1">
        <v>167</v>
      </c>
      <c r="AU669" s="1">
        <v>168</v>
      </c>
      <c r="AV669" s="1">
        <v>167</v>
      </c>
      <c r="AW669" s="1">
        <v>167.8</v>
      </c>
      <c r="AX669" s="1">
        <v>167</v>
      </c>
      <c r="AY669" s="1">
        <v>168</v>
      </c>
      <c r="AZ669" s="1">
        <v>167</v>
      </c>
      <c r="BA669" s="1">
        <v>167.9</v>
      </c>
      <c r="CC669" s="86">
        <v>166.8</v>
      </c>
      <c r="CD669" s="1">
        <v>169.6</v>
      </c>
      <c r="CE669" s="1">
        <v>528</v>
      </c>
      <c r="CF669" s="1">
        <v>456</v>
      </c>
      <c r="CG669" s="1">
        <v>1.1578947368421053</v>
      </c>
      <c r="CH669">
        <v>120.18899999999999</v>
      </c>
      <c r="CI669">
        <v>17412</v>
      </c>
      <c r="CJ669" s="101">
        <v>-1</v>
      </c>
      <c r="CK669" s="101">
        <v>-1</v>
      </c>
      <c r="CL669" s="1">
        <v>-1.1999999999999886</v>
      </c>
      <c r="CM669" s="1">
        <v>58.399999999999807</v>
      </c>
      <c r="CN669" s="14" t="s">
        <v>618</v>
      </c>
      <c r="CO669" s="14">
        <v>82.100000000000108</v>
      </c>
    </row>
    <row r="670" spans="1:93">
      <c r="A670" s="1">
        <v>2015</v>
      </c>
      <c r="B670" s="1">
        <v>6</v>
      </c>
      <c r="C670" s="24">
        <v>42272</v>
      </c>
      <c r="D670" s="1">
        <v>168.2</v>
      </c>
      <c r="E670" s="1">
        <v>170.8</v>
      </c>
      <c r="F670" s="1">
        <v>168.2</v>
      </c>
      <c r="G670" s="1">
        <v>169.4</v>
      </c>
      <c r="H670" s="1">
        <v>45.7</v>
      </c>
      <c r="I670" s="1">
        <v>1</v>
      </c>
      <c r="N670" s="27">
        <v>2.6000000000000227</v>
      </c>
      <c r="O670" s="27">
        <v>169.9</v>
      </c>
      <c r="P670" s="27">
        <v>161.5</v>
      </c>
      <c r="Q670" s="27" t="s">
        <v>618</v>
      </c>
      <c r="R670" s="27" t="s">
        <v>254</v>
      </c>
      <c r="S670" s="27" t="s">
        <v>618</v>
      </c>
      <c r="T670" s="27">
        <v>1.3000000000000114</v>
      </c>
      <c r="U670" s="27" t="s">
        <v>618</v>
      </c>
      <c r="V670" s="158">
        <v>1.3000000000000114</v>
      </c>
      <c r="W670" s="27">
        <v>221.2</v>
      </c>
      <c r="X670" s="27">
        <v>221.2</v>
      </c>
      <c r="Y670" s="27">
        <v>0</v>
      </c>
      <c r="Z670" s="29">
        <v>45.31</v>
      </c>
      <c r="AA670" s="139">
        <v>1.6</v>
      </c>
      <c r="AB670" s="151">
        <v>6.950672645739786E-3</v>
      </c>
      <c r="AC670" s="136" t="s">
        <v>253</v>
      </c>
      <c r="AD670" s="136">
        <v>8.1999999999999993</v>
      </c>
      <c r="AE670" s="136" t="s">
        <v>618</v>
      </c>
      <c r="AF670" s="136" t="s">
        <v>618</v>
      </c>
      <c r="AG670" s="136">
        <v>0</v>
      </c>
      <c r="AH670" s="136">
        <v>90.499999999999801</v>
      </c>
      <c r="AI670" s="136">
        <v>-2.9000000000000341</v>
      </c>
      <c r="AJ670" s="127">
        <v>167</v>
      </c>
      <c r="AK670" s="127">
        <v>169.8</v>
      </c>
      <c r="AL670" s="127">
        <v>167</v>
      </c>
      <c r="AM670" s="127">
        <v>169.1</v>
      </c>
      <c r="AN670" s="127">
        <v>171.82499999999999</v>
      </c>
      <c r="AO670" s="127">
        <v>1.2000000000000171</v>
      </c>
      <c r="AP670" s="127">
        <v>1.0999999999999772</v>
      </c>
      <c r="AQ670" s="14">
        <v>125.7</v>
      </c>
      <c r="AR670" s="127" t="s">
        <v>618</v>
      </c>
      <c r="AS670" s="14">
        <v>101.79999999999768</v>
      </c>
      <c r="AT670" s="1">
        <v>169.6</v>
      </c>
      <c r="AU670" s="1">
        <v>172.7</v>
      </c>
      <c r="AV670" s="1">
        <v>169.6</v>
      </c>
      <c r="AW670" s="1">
        <v>172.7</v>
      </c>
      <c r="AX670" s="1">
        <v>169.6</v>
      </c>
      <c r="AY670" s="1">
        <v>173</v>
      </c>
      <c r="AZ670" s="1">
        <v>169.6</v>
      </c>
      <c r="BA670" s="1">
        <v>171.6</v>
      </c>
      <c r="CC670" s="86">
        <v>170</v>
      </c>
      <c r="CD670" s="1">
        <v>169.3</v>
      </c>
      <c r="CE670" s="1">
        <v>730</v>
      </c>
      <c r="CF670" s="1">
        <v>648</v>
      </c>
      <c r="CG670" s="1">
        <v>1.1265432098765431</v>
      </c>
      <c r="CH670">
        <v>120.48699999999999</v>
      </c>
      <c r="CI670">
        <v>17781</v>
      </c>
      <c r="CJ670" s="101">
        <v>-1</v>
      </c>
      <c r="CK670" s="101">
        <v>-1</v>
      </c>
      <c r="CL670" s="1">
        <v>-1.5999999999999943</v>
      </c>
      <c r="CM670" s="1">
        <v>56.799999999999812</v>
      </c>
      <c r="CN670" s="14" t="s">
        <v>618</v>
      </c>
      <c r="CO670" s="14">
        <v>82.100000000000108</v>
      </c>
    </row>
    <row r="671" spans="1:93">
      <c r="A671" s="1">
        <v>2015</v>
      </c>
      <c r="B671" s="1">
        <v>2</v>
      </c>
      <c r="C671" s="24">
        <v>42275</v>
      </c>
      <c r="D671" s="1">
        <v>171.2</v>
      </c>
      <c r="E671" s="1">
        <v>171.4</v>
      </c>
      <c r="F671" s="1">
        <v>169.4</v>
      </c>
      <c r="G671" s="1">
        <v>170.5</v>
      </c>
      <c r="H671" s="1">
        <v>44.43</v>
      </c>
      <c r="I671" s="1">
        <v>1</v>
      </c>
      <c r="N671" s="27">
        <v>2</v>
      </c>
      <c r="O671" s="27">
        <v>172</v>
      </c>
      <c r="P671" s="27">
        <v>166.8</v>
      </c>
      <c r="Q671" s="27" t="s">
        <v>618</v>
      </c>
      <c r="R671" s="27" t="s">
        <v>618</v>
      </c>
      <c r="S671" s="27" t="s">
        <v>618</v>
      </c>
      <c r="T671" s="27" t="s">
        <v>618</v>
      </c>
      <c r="U671" s="27" t="s">
        <v>618</v>
      </c>
      <c r="V671" s="158">
        <v>0</v>
      </c>
      <c r="W671" s="27">
        <v>221.2</v>
      </c>
      <c r="X671" s="27">
        <v>221.2</v>
      </c>
      <c r="Y671" s="27">
        <v>0</v>
      </c>
      <c r="Z671" s="29">
        <v>45.37</v>
      </c>
      <c r="AA671" s="139">
        <v>1.2</v>
      </c>
      <c r="AB671" s="151">
        <v>1.7590737029614889E-2</v>
      </c>
      <c r="AC671" s="136" t="s">
        <v>253</v>
      </c>
      <c r="AD671" s="136">
        <v>8.4</v>
      </c>
      <c r="AE671" s="136" t="s">
        <v>618</v>
      </c>
      <c r="AF671" s="136">
        <v>2.7999999999999829</v>
      </c>
      <c r="AG671" s="136">
        <v>2.7999999999999829</v>
      </c>
      <c r="AH671" s="136">
        <v>93.299999999999784</v>
      </c>
      <c r="AI671" s="136">
        <v>-0.10000000000005116</v>
      </c>
      <c r="AJ671" s="127">
        <v>169.6</v>
      </c>
      <c r="AK671" s="127">
        <v>173</v>
      </c>
      <c r="AL671" s="127">
        <v>169.4</v>
      </c>
      <c r="AM671" s="127">
        <v>171</v>
      </c>
      <c r="AN671" s="127">
        <v>170.42500000000001</v>
      </c>
      <c r="AO671" s="127">
        <v>0.69999999999998863</v>
      </c>
      <c r="AP671" s="127" t="s">
        <v>618</v>
      </c>
      <c r="AQ671" s="14">
        <v>125.7</v>
      </c>
      <c r="AR671" s="127" t="s">
        <v>618</v>
      </c>
      <c r="AS671" s="14">
        <v>101.79999999999768</v>
      </c>
      <c r="AT671" s="1">
        <v>169.1</v>
      </c>
      <c r="AU671" s="1">
        <v>169.6</v>
      </c>
      <c r="AV671" s="1">
        <v>168.6</v>
      </c>
      <c r="AW671" s="1">
        <v>169</v>
      </c>
      <c r="AX671" s="1">
        <v>169.1</v>
      </c>
      <c r="AY671" s="1">
        <v>169.8</v>
      </c>
      <c r="AZ671" s="1">
        <v>168.6</v>
      </c>
      <c r="BA671" s="1">
        <v>169.7</v>
      </c>
      <c r="CC671" s="86">
        <v>168.7</v>
      </c>
      <c r="CD671" s="1">
        <v>170.2</v>
      </c>
      <c r="CE671" s="1">
        <v>667</v>
      </c>
      <c r="CF671" s="1">
        <v>691</v>
      </c>
      <c r="CG671" s="1">
        <v>0.9652677279305355</v>
      </c>
      <c r="CH671">
        <v>119.884</v>
      </c>
      <c r="CI671">
        <v>17350</v>
      </c>
      <c r="CJ671" s="101">
        <v>-1</v>
      </c>
      <c r="CK671" s="101">
        <v>-1</v>
      </c>
      <c r="CL671" s="1">
        <v>2.2999999999999829</v>
      </c>
      <c r="CM671" s="1">
        <v>59.099999999999795</v>
      </c>
      <c r="CN671" s="14" t="s">
        <v>618</v>
      </c>
      <c r="CO671" s="14">
        <v>82.100000000000108</v>
      </c>
    </row>
    <row r="672" spans="1:93">
      <c r="A672" s="1">
        <v>2015</v>
      </c>
      <c r="B672" s="1">
        <v>3</v>
      </c>
      <c r="C672" s="24">
        <v>42276</v>
      </c>
      <c r="D672" s="1">
        <v>166.8</v>
      </c>
      <c r="E672" s="1">
        <v>167</v>
      </c>
      <c r="F672" s="1">
        <v>163.9</v>
      </c>
      <c r="G672" s="1">
        <v>164.6</v>
      </c>
      <c r="H672" s="1">
        <v>45.23</v>
      </c>
      <c r="I672" s="1">
        <v>1</v>
      </c>
      <c r="N672" s="27">
        <v>3.0999999999999943</v>
      </c>
      <c r="O672" s="27">
        <v>172.5</v>
      </c>
      <c r="P672" s="27">
        <v>168.5</v>
      </c>
      <c r="Q672" s="27">
        <v>-1</v>
      </c>
      <c r="R672" s="27" t="s">
        <v>618</v>
      </c>
      <c r="S672" s="27" t="s">
        <v>618</v>
      </c>
      <c r="T672" s="27" t="s">
        <v>618</v>
      </c>
      <c r="U672" s="27" t="s">
        <v>618</v>
      </c>
      <c r="V672" s="158">
        <v>0</v>
      </c>
      <c r="W672" s="27">
        <v>221.2</v>
      </c>
      <c r="X672" s="27">
        <v>221.2</v>
      </c>
      <c r="Y672" s="27">
        <v>0</v>
      </c>
      <c r="Z672" s="29">
        <v>44.77</v>
      </c>
      <c r="AA672" s="139">
        <v>1.9</v>
      </c>
      <c r="AB672" s="151">
        <v>2.7789934354485846E-2</v>
      </c>
      <c r="AC672" s="136" t="s">
        <v>255</v>
      </c>
      <c r="AD672" s="136">
        <v>8.5</v>
      </c>
      <c r="AE672" s="136" t="s">
        <v>618</v>
      </c>
      <c r="AF672" s="136" t="s">
        <v>618</v>
      </c>
      <c r="AG672" s="136">
        <v>0</v>
      </c>
      <c r="AH672" s="136">
        <v>93.299999999999784</v>
      </c>
      <c r="AI672" s="136">
        <v>-0.10000000000005116</v>
      </c>
      <c r="AJ672" s="127">
        <v>169.1</v>
      </c>
      <c r="AK672" s="127">
        <v>169.8</v>
      </c>
      <c r="AL672" s="127">
        <v>164.5</v>
      </c>
      <c r="AM672" s="127">
        <v>164.8</v>
      </c>
      <c r="AN672" s="127">
        <v>168.375</v>
      </c>
      <c r="AO672" s="127">
        <v>2.2000000000000171</v>
      </c>
      <c r="AP672" s="127" t="s">
        <v>618</v>
      </c>
      <c r="AQ672" s="14">
        <v>125.7</v>
      </c>
      <c r="AR672" s="127">
        <v>-0.80000000000001137</v>
      </c>
      <c r="AS672" s="14">
        <v>100.99999999999767</v>
      </c>
      <c r="AT672" s="1">
        <v>164.2</v>
      </c>
      <c r="AU672" s="1">
        <v>165.6</v>
      </c>
      <c r="AV672" s="1">
        <v>164.2</v>
      </c>
      <c r="AW672" s="1">
        <v>165.5</v>
      </c>
      <c r="AX672" s="1">
        <v>164.2</v>
      </c>
      <c r="AY672" s="1">
        <v>165.6</v>
      </c>
      <c r="AZ672" s="1">
        <v>164.2</v>
      </c>
      <c r="BA672" s="1">
        <v>164.9</v>
      </c>
      <c r="CC672" s="86">
        <v>164.3</v>
      </c>
      <c r="CD672" s="1">
        <v>165.5</v>
      </c>
      <c r="CE672" s="1">
        <v>471</v>
      </c>
      <c r="CF672" s="1">
        <v>621</v>
      </c>
      <c r="CG672" s="1">
        <v>0.75845410628019327</v>
      </c>
      <c r="CH672">
        <v>119.81399999999999</v>
      </c>
      <c r="CI672">
        <v>17186</v>
      </c>
      <c r="CJ672" s="101">
        <v>-1</v>
      </c>
      <c r="CK672" s="101">
        <v>-1</v>
      </c>
      <c r="CL672" s="1">
        <v>-0.80000000000001137</v>
      </c>
      <c r="CM672" s="1">
        <v>58.299999999999784</v>
      </c>
      <c r="CN672" s="14" t="s">
        <v>618</v>
      </c>
      <c r="CO672" s="14">
        <v>82.100000000000108</v>
      </c>
    </row>
    <row r="673" spans="1:93">
      <c r="A673" s="1">
        <v>2015</v>
      </c>
      <c r="B673" s="1">
        <v>4</v>
      </c>
      <c r="C673" s="24">
        <v>42277</v>
      </c>
      <c r="D673" s="1">
        <v>165</v>
      </c>
      <c r="E673" s="1">
        <v>165.8</v>
      </c>
      <c r="F673" s="1">
        <v>164.5</v>
      </c>
      <c r="G673" s="1">
        <v>165</v>
      </c>
      <c r="H673" s="1">
        <v>45.36</v>
      </c>
      <c r="I673" s="1">
        <v>1</v>
      </c>
      <c r="N673" s="27">
        <v>1.3000000000000114</v>
      </c>
      <c r="O673" s="27">
        <v>167.7</v>
      </c>
      <c r="P673" s="27">
        <v>161.5</v>
      </c>
      <c r="Q673" s="27" t="s">
        <v>618</v>
      </c>
      <c r="R673" s="27" t="s">
        <v>618</v>
      </c>
      <c r="S673" s="27" t="s">
        <v>618</v>
      </c>
      <c r="T673" s="27" t="s">
        <v>618</v>
      </c>
      <c r="U673" s="27" t="s">
        <v>618</v>
      </c>
      <c r="V673" s="158">
        <v>0</v>
      </c>
      <c r="W673" s="27">
        <v>221.2</v>
      </c>
      <c r="X673" s="27">
        <v>221.2</v>
      </c>
      <c r="Y673" s="27">
        <v>0</v>
      </c>
      <c r="Z673" s="29">
        <v>45.11</v>
      </c>
      <c r="AA673" s="139">
        <v>0.8</v>
      </c>
      <c r="AB673" s="151">
        <v>1.8005851901867986E-2</v>
      </c>
      <c r="AC673" s="136" t="s">
        <v>253</v>
      </c>
      <c r="AD673" s="136">
        <v>8.1999999999999993</v>
      </c>
      <c r="AE673" s="136" t="s">
        <v>618</v>
      </c>
      <c r="AF673" s="136" t="s">
        <v>618</v>
      </c>
      <c r="AG673" s="136">
        <v>0</v>
      </c>
      <c r="AH673" s="136">
        <v>93.299999999999784</v>
      </c>
      <c r="AI673" s="136">
        <v>-0.10000000000005116</v>
      </c>
      <c r="AJ673" s="127">
        <v>164.2</v>
      </c>
      <c r="AK673" s="127">
        <v>165.8</v>
      </c>
      <c r="AL673" s="127">
        <v>164.2</v>
      </c>
      <c r="AM673" s="127">
        <v>165.3</v>
      </c>
      <c r="AN673" s="127">
        <v>167.55</v>
      </c>
      <c r="AO673" s="127">
        <v>0</v>
      </c>
      <c r="AP673" s="127" t="s">
        <v>618</v>
      </c>
      <c r="AQ673" s="14">
        <v>125.7</v>
      </c>
      <c r="AR673" s="127" t="s">
        <v>618</v>
      </c>
      <c r="AS673" s="14">
        <v>100.99999999999767</v>
      </c>
      <c r="AT673" s="1">
        <v>164.9</v>
      </c>
      <c r="AU673" s="1">
        <v>165.6</v>
      </c>
      <c r="AV673" s="1">
        <v>164.8</v>
      </c>
      <c r="AW673" s="1">
        <v>165.5</v>
      </c>
      <c r="AX673" s="1">
        <v>164.9</v>
      </c>
      <c r="AY673" s="1">
        <v>166.1</v>
      </c>
      <c r="AZ673" s="1">
        <v>164.8</v>
      </c>
      <c r="BA673" s="1">
        <v>165.7</v>
      </c>
      <c r="CC673" s="86">
        <v>164.7</v>
      </c>
      <c r="CD673" s="1">
        <v>164.9</v>
      </c>
      <c r="CE673" s="1">
        <v>637</v>
      </c>
      <c r="CF673" s="1">
        <v>747</v>
      </c>
      <c r="CG673" s="1">
        <v>0.85274431057563582</v>
      </c>
      <c r="CH673">
        <v>119.85</v>
      </c>
      <c r="CI673">
        <v>17477</v>
      </c>
      <c r="CJ673" s="101">
        <v>-1</v>
      </c>
      <c r="CK673" s="101">
        <v>-1</v>
      </c>
      <c r="CL673" s="1">
        <v>0.30000000000001137</v>
      </c>
      <c r="CM673" s="1">
        <v>58.599999999999795</v>
      </c>
      <c r="CN673" s="14" t="s">
        <v>618</v>
      </c>
      <c r="CO673" s="14">
        <v>82.100000000000108</v>
      </c>
    </row>
    <row r="674" spans="1:93">
      <c r="A674" s="1">
        <v>2015</v>
      </c>
      <c r="B674" s="1">
        <v>5</v>
      </c>
      <c r="C674" s="24">
        <v>42278</v>
      </c>
      <c r="D674" s="1">
        <v>164.6</v>
      </c>
      <c r="E674" s="1">
        <v>171.3</v>
      </c>
      <c r="F674" s="1">
        <v>164.6</v>
      </c>
      <c r="G674" s="1">
        <v>169.3</v>
      </c>
      <c r="H674" s="1">
        <v>44.74</v>
      </c>
      <c r="I674" s="1">
        <v>2</v>
      </c>
      <c r="N674" s="27">
        <v>6.7000000000000171</v>
      </c>
      <c r="O674" s="27">
        <v>166.3</v>
      </c>
      <c r="P674" s="27">
        <v>163.69999999999999</v>
      </c>
      <c r="Q674" s="27" t="s">
        <v>618</v>
      </c>
      <c r="R674" s="27" t="s">
        <v>254</v>
      </c>
      <c r="S674" s="27" t="s">
        <v>618</v>
      </c>
      <c r="T674" s="27">
        <v>2.7999999999999829</v>
      </c>
      <c r="U674" s="27" t="s">
        <v>618</v>
      </c>
      <c r="V674" s="158">
        <v>2.7999999999999829</v>
      </c>
      <c r="W674" s="27">
        <v>224</v>
      </c>
      <c r="X674" s="27">
        <v>224</v>
      </c>
      <c r="Y674" s="27">
        <v>0</v>
      </c>
      <c r="Z674" s="29">
        <v>45.78</v>
      </c>
      <c r="AA674" s="139">
        <v>4</v>
      </c>
      <c r="AB674" s="151">
        <v>2.8741985407916282E-3</v>
      </c>
      <c r="AC674" s="136">
        <v>0</v>
      </c>
      <c r="AD674" s="136">
        <v>8.1999999999999993</v>
      </c>
      <c r="AE674" s="136" t="s">
        <v>618</v>
      </c>
      <c r="AF674" s="136" t="s">
        <v>618</v>
      </c>
      <c r="AG674" s="136">
        <v>0</v>
      </c>
      <c r="AH674" s="136">
        <v>93.299999999999784</v>
      </c>
      <c r="AI674" s="136">
        <v>-0.10000000000005116</v>
      </c>
      <c r="AJ674" s="127">
        <v>164.9</v>
      </c>
      <c r="AK674" s="127">
        <v>166.1</v>
      </c>
      <c r="AL674" s="127">
        <v>164.6</v>
      </c>
      <c r="AM674" s="127">
        <v>165.8</v>
      </c>
      <c r="AN674" s="127">
        <v>166.72499999999999</v>
      </c>
      <c r="AO674" s="127">
        <v>4.7000000000000171</v>
      </c>
      <c r="AP674" s="127">
        <v>2.7</v>
      </c>
      <c r="AQ674" s="14">
        <v>128.4</v>
      </c>
      <c r="AR674" s="127" t="s">
        <v>618</v>
      </c>
      <c r="AS674" s="14">
        <v>100.99999999999767</v>
      </c>
      <c r="AT674" s="1">
        <v>169.8</v>
      </c>
      <c r="AU674" s="1">
        <v>170.7</v>
      </c>
      <c r="AV674" s="1">
        <v>169.5</v>
      </c>
      <c r="AW674" s="1">
        <v>169.7</v>
      </c>
      <c r="AX674" s="1">
        <v>169.8</v>
      </c>
      <c r="AY674" s="1">
        <v>170.8</v>
      </c>
      <c r="AZ674" s="1">
        <v>169.3</v>
      </c>
      <c r="BA674" s="1">
        <v>170.8</v>
      </c>
      <c r="CC674" s="86">
        <v>169.8</v>
      </c>
      <c r="CD674" s="1">
        <v>165.4</v>
      </c>
      <c r="CE674" s="1">
        <v>725</v>
      </c>
      <c r="CF674" s="1">
        <v>778</v>
      </c>
      <c r="CG674" s="1">
        <v>0.93187660668380468</v>
      </c>
      <c r="CH674">
        <v>119.911</v>
      </c>
      <c r="CI674">
        <v>17625</v>
      </c>
      <c r="CJ674" s="101">
        <v>-1</v>
      </c>
      <c r="CK674" s="101">
        <v>-1</v>
      </c>
      <c r="CL674" s="1">
        <v>0.70000000000001705</v>
      </c>
      <c r="CM674" s="1">
        <v>59.299999999999812</v>
      </c>
      <c r="CN674" s="14" t="s">
        <v>618</v>
      </c>
      <c r="CO674" s="14">
        <v>82.100000000000108</v>
      </c>
    </row>
    <row r="675" spans="1:93">
      <c r="A675" s="1">
        <v>2015</v>
      </c>
      <c r="B675" s="1">
        <v>6</v>
      </c>
      <c r="C675" s="24">
        <v>42279</v>
      </c>
      <c r="D675" s="1">
        <v>169.1</v>
      </c>
      <c r="E675" s="1">
        <v>170</v>
      </c>
      <c r="F675" s="1">
        <v>165.7</v>
      </c>
      <c r="G675" s="1">
        <v>169.7</v>
      </c>
      <c r="H675" s="1">
        <v>45.54</v>
      </c>
      <c r="I675" s="1">
        <v>2</v>
      </c>
      <c r="N675" s="27">
        <v>4.3000000000000114</v>
      </c>
      <c r="O675" s="27">
        <v>176</v>
      </c>
      <c r="P675" s="27">
        <v>162.6</v>
      </c>
      <c r="Q675" s="27" t="s">
        <v>618</v>
      </c>
      <c r="R675" s="27" t="s">
        <v>618</v>
      </c>
      <c r="S675" s="27" t="s">
        <v>618</v>
      </c>
      <c r="T675" s="27" t="s">
        <v>618</v>
      </c>
      <c r="U675" s="27" t="s">
        <v>618</v>
      </c>
      <c r="V675" s="158">
        <v>0</v>
      </c>
      <c r="W675" s="27">
        <v>224</v>
      </c>
      <c r="X675" s="27">
        <v>224</v>
      </c>
      <c r="Y675" s="27">
        <v>0</v>
      </c>
      <c r="Z675" s="29">
        <v>45.4</v>
      </c>
      <c r="AA675" s="139">
        <v>2.6</v>
      </c>
      <c r="AB675" s="151">
        <v>1.3668430335096904E-2</v>
      </c>
      <c r="AC675" s="136" t="s">
        <v>255</v>
      </c>
      <c r="AD675" s="136">
        <v>8.4</v>
      </c>
      <c r="AE675" s="136" t="s">
        <v>618</v>
      </c>
      <c r="AF675" s="136" t="s">
        <v>618</v>
      </c>
      <c r="AG675" s="136">
        <v>0</v>
      </c>
      <c r="AH675" s="136">
        <v>93.299999999999784</v>
      </c>
      <c r="AI675" s="136">
        <v>-0.10000000000005116</v>
      </c>
      <c r="AJ675" s="127">
        <v>169.8</v>
      </c>
      <c r="AK675" s="127">
        <v>170.8</v>
      </c>
      <c r="AL675" s="127">
        <v>165.7</v>
      </c>
      <c r="AM675" s="127">
        <v>166.3</v>
      </c>
      <c r="AN675" s="127">
        <v>165.55</v>
      </c>
      <c r="AO675" s="127">
        <v>0.59999999999999432</v>
      </c>
      <c r="AP675" s="127" t="s">
        <v>618</v>
      </c>
      <c r="AQ675" s="14">
        <v>128.4</v>
      </c>
      <c r="AR675" s="127" t="s">
        <v>618</v>
      </c>
      <c r="AS675" s="14">
        <v>100.99999999999767</v>
      </c>
      <c r="AT675" s="1">
        <v>170</v>
      </c>
      <c r="AU675" s="1">
        <v>170.8</v>
      </c>
      <c r="AV675" s="1">
        <v>169.3</v>
      </c>
      <c r="AW675" s="1">
        <v>169.4</v>
      </c>
      <c r="AX675" s="1">
        <v>170</v>
      </c>
      <c r="AY675" s="1">
        <v>170.8</v>
      </c>
      <c r="AZ675" s="1">
        <v>168.3</v>
      </c>
      <c r="BA675" s="1">
        <v>169</v>
      </c>
      <c r="CC675" s="86">
        <v>169.9</v>
      </c>
      <c r="CD675" s="1">
        <v>168.6</v>
      </c>
      <c r="CE675" s="1">
        <v>739</v>
      </c>
      <c r="CF675" s="1">
        <v>727</v>
      </c>
      <c r="CG675" s="1">
        <v>1.0165061898211829</v>
      </c>
      <c r="CH675">
        <v>120.006</v>
      </c>
      <c r="CI675">
        <v>17869</v>
      </c>
      <c r="CJ675" s="101">
        <v>-1</v>
      </c>
      <c r="CK675" s="101">
        <v>1</v>
      </c>
      <c r="CL675" s="1">
        <v>-0.5</v>
      </c>
      <c r="CM675" s="1">
        <v>58.799999999999812</v>
      </c>
      <c r="CN675" s="14" t="s">
        <v>618</v>
      </c>
      <c r="CO675" s="14">
        <v>82.100000000000108</v>
      </c>
    </row>
    <row r="676" spans="1:93">
      <c r="A676" s="1">
        <v>2015</v>
      </c>
      <c r="B676" s="1">
        <v>2</v>
      </c>
      <c r="C676" s="24">
        <v>42282</v>
      </c>
      <c r="D676" s="1">
        <v>170.5</v>
      </c>
      <c r="E676" s="1">
        <v>171.1</v>
      </c>
      <c r="F676" s="1">
        <v>169.2</v>
      </c>
      <c r="G676" s="1">
        <v>171</v>
      </c>
      <c r="H676" s="1">
        <v>46.26</v>
      </c>
      <c r="I676" s="1">
        <v>2</v>
      </c>
      <c r="N676" s="27">
        <v>1.9000000000000057</v>
      </c>
      <c r="O676" s="27">
        <v>174</v>
      </c>
      <c r="P676" s="27">
        <v>165.4</v>
      </c>
      <c r="Q676" s="27" t="s">
        <v>618</v>
      </c>
      <c r="R676" s="27" t="s">
        <v>618</v>
      </c>
      <c r="S676" s="27" t="s">
        <v>618</v>
      </c>
      <c r="T676" s="27" t="s">
        <v>618</v>
      </c>
      <c r="U676" s="27" t="s">
        <v>618</v>
      </c>
      <c r="V676" s="158">
        <v>0</v>
      </c>
      <c r="W676" s="27">
        <v>224</v>
      </c>
      <c r="X676" s="27">
        <v>224</v>
      </c>
      <c r="Y676" s="27">
        <v>0</v>
      </c>
      <c r="Z676" s="29">
        <v>46.01</v>
      </c>
      <c r="AA676" s="139">
        <v>1.1000000000000001</v>
      </c>
      <c r="AB676" s="151">
        <v>1.7881090746535433E-2</v>
      </c>
      <c r="AC676" s="136" t="s">
        <v>253</v>
      </c>
      <c r="AD676" s="136">
        <v>8.4</v>
      </c>
      <c r="AE676" s="136" t="s">
        <v>618</v>
      </c>
      <c r="AF676" s="136" t="s">
        <v>618</v>
      </c>
      <c r="AG676" s="136">
        <v>0</v>
      </c>
      <c r="AH676" s="136">
        <v>93.299999999999784</v>
      </c>
      <c r="AI676" s="136">
        <v>-0.10000000000005116</v>
      </c>
      <c r="AJ676" s="127">
        <v>170</v>
      </c>
      <c r="AK676" s="127">
        <v>170.9</v>
      </c>
      <c r="AL676" s="127">
        <v>168.3</v>
      </c>
      <c r="AM676" s="127">
        <v>170.2</v>
      </c>
      <c r="AN676" s="127">
        <v>166.9</v>
      </c>
      <c r="AO676" s="127">
        <v>0.5</v>
      </c>
      <c r="AP676" s="127" t="s">
        <v>618</v>
      </c>
      <c r="AQ676" s="14">
        <v>128.4</v>
      </c>
      <c r="AR676" s="127" t="s">
        <v>618</v>
      </c>
      <c r="AS676" s="14">
        <v>100.99999999999767</v>
      </c>
      <c r="AT676" s="1">
        <v>171.6</v>
      </c>
      <c r="AU676" s="1">
        <v>172.2</v>
      </c>
      <c r="AV676" s="1">
        <v>170.9</v>
      </c>
      <c r="AW676" s="1">
        <v>171</v>
      </c>
      <c r="AX676" s="1">
        <v>171.6</v>
      </c>
      <c r="AY676" s="1">
        <v>172.2</v>
      </c>
      <c r="AZ676" s="1">
        <v>170.3</v>
      </c>
      <c r="BA676" s="1">
        <v>170.3</v>
      </c>
      <c r="CC676" s="86">
        <v>171.7</v>
      </c>
      <c r="CD676" s="1">
        <v>170.4</v>
      </c>
      <c r="CE676" s="1">
        <v>646</v>
      </c>
      <c r="CF676" s="1">
        <v>468</v>
      </c>
      <c r="CG676" s="1">
        <v>1.3803418803418803</v>
      </c>
      <c r="CH676">
        <v>120.453</v>
      </c>
      <c r="CI676">
        <v>18352</v>
      </c>
      <c r="CJ676" s="101">
        <v>-1</v>
      </c>
      <c r="CK676" s="101">
        <v>1</v>
      </c>
      <c r="CL676" s="1" t="s">
        <v>618</v>
      </c>
      <c r="CM676" s="1">
        <v>58.799999999999812</v>
      </c>
      <c r="CN676" s="14" t="s">
        <v>618</v>
      </c>
      <c r="CO676" s="14">
        <v>82.100000000000108</v>
      </c>
    </row>
    <row r="677" spans="1:93">
      <c r="A677" s="1">
        <v>2015</v>
      </c>
      <c r="B677" s="1">
        <v>3</v>
      </c>
      <c r="C677" s="24">
        <v>42283</v>
      </c>
      <c r="D677" s="1">
        <v>172.8</v>
      </c>
      <c r="E677" s="1">
        <v>174.5</v>
      </c>
      <c r="F677" s="1">
        <v>171.8</v>
      </c>
      <c r="G677" s="1">
        <v>174</v>
      </c>
      <c r="H677" s="1">
        <v>48.53</v>
      </c>
      <c r="I677" s="1">
        <v>2</v>
      </c>
      <c r="N677" s="27">
        <v>2.6999999999999886</v>
      </c>
      <c r="O677" s="27">
        <v>172.9</v>
      </c>
      <c r="P677" s="27">
        <v>169.1</v>
      </c>
      <c r="Q677" s="27" t="s">
        <v>618</v>
      </c>
      <c r="R677" s="27" t="s">
        <v>618</v>
      </c>
      <c r="S677" s="27" t="s">
        <v>618</v>
      </c>
      <c r="T677" s="27" t="s">
        <v>618</v>
      </c>
      <c r="U677" s="27" t="s">
        <v>618</v>
      </c>
      <c r="V677" s="158">
        <v>0</v>
      </c>
      <c r="W677" s="27">
        <v>224</v>
      </c>
      <c r="X677" s="27">
        <v>224</v>
      </c>
      <c r="Y677" s="27">
        <v>0</v>
      </c>
      <c r="Z677" s="29">
        <v>46.05</v>
      </c>
      <c r="AA677" s="139">
        <v>1.6</v>
      </c>
      <c r="AB677" s="151">
        <v>1.5810276679841806E-2</v>
      </c>
      <c r="AC677" s="136" t="s">
        <v>253</v>
      </c>
      <c r="AD677" s="136">
        <v>8.5</v>
      </c>
      <c r="AE677" s="136" t="s">
        <v>618</v>
      </c>
      <c r="AF677" s="136" t="s">
        <v>618</v>
      </c>
      <c r="AG677" s="136">
        <v>0</v>
      </c>
      <c r="AH677" s="136">
        <v>93.299999999999784</v>
      </c>
      <c r="AI677" s="136">
        <v>-0.10000000000005116</v>
      </c>
      <c r="AJ677" s="127">
        <v>171.6</v>
      </c>
      <c r="AK677" s="127">
        <v>173.2</v>
      </c>
      <c r="AL677" s="127">
        <v>170.3</v>
      </c>
      <c r="AM677" s="127">
        <v>172.8</v>
      </c>
      <c r="AN677" s="127">
        <v>168.77500000000001</v>
      </c>
      <c r="AO677" s="127">
        <v>1.1999999999999886</v>
      </c>
      <c r="AP677" s="127">
        <v>2.0000000000000115</v>
      </c>
      <c r="AQ677" s="14">
        <v>130.4</v>
      </c>
      <c r="AR677" s="127" t="s">
        <v>618</v>
      </c>
      <c r="AS677" s="14">
        <v>100.99999999999767</v>
      </c>
      <c r="AT677" s="1">
        <v>173.5</v>
      </c>
      <c r="AU677" s="1">
        <v>173.5</v>
      </c>
      <c r="AV677" s="1">
        <v>172.6</v>
      </c>
      <c r="AW677" s="1">
        <v>172.9</v>
      </c>
      <c r="AX677" s="1">
        <v>173.5</v>
      </c>
      <c r="AY677" s="1">
        <v>173.5</v>
      </c>
      <c r="AZ677" s="1">
        <v>172.3</v>
      </c>
      <c r="BA677" s="1">
        <v>172.3</v>
      </c>
      <c r="CC677" s="86">
        <v>172.9</v>
      </c>
      <c r="CD677" s="1">
        <v>172.6</v>
      </c>
      <c r="CE677" s="1">
        <v>708</v>
      </c>
      <c r="CF677" s="1">
        <v>513</v>
      </c>
      <c r="CG677" s="1">
        <v>1.3801169590643274</v>
      </c>
      <c r="CH677">
        <v>120.239</v>
      </c>
      <c r="CI677">
        <v>18168</v>
      </c>
      <c r="CJ677" s="101">
        <v>-1</v>
      </c>
      <c r="CK677" s="101">
        <v>1</v>
      </c>
      <c r="CL677" s="1" t="s">
        <v>618</v>
      </c>
      <c r="CM677" s="1">
        <v>58.799999999999812</v>
      </c>
      <c r="CN677" s="14" t="s">
        <v>618</v>
      </c>
      <c r="CO677" s="14">
        <v>82.100000000000108</v>
      </c>
    </row>
    <row r="678" spans="1:93">
      <c r="A678" s="1">
        <v>2015</v>
      </c>
      <c r="B678" s="1">
        <v>4</v>
      </c>
      <c r="C678" s="24">
        <v>42284</v>
      </c>
      <c r="D678" s="1">
        <v>175.5</v>
      </c>
      <c r="E678" s="1">
        <v>175.5</v>
      </c>
      <c r="F678" s="1">
        <v>169.5</v>
      </c>
      <c r="G678" s="1">
        <v>172</v>
      </c>
      <c r="H678" s="1">
        <v>47.81</v>
      </c>
      <c r="I678" s="1">
        <v>0</v>
      </c>
      <c r="N678" s="27">
        <v>6</v>
      </c>
      <c r="O678" s="27">
        <v>176.7</v>
      </c>
      <c r="P678" s="27">
        <v>171.3</v>
      </c>
      <c r="Q678" s="27" t="s">
        <v>618</v>
      </c>
      <c r="R678" s="27" t="s">
        <v>618</v>
      </c>
      <c r="S678" s="27" t="s">
        <v>252</v>
      </c>
      <c r="T678" s="27" t="s">
        <v>618</v>
      </c>
      <c r="U678" s="27">
        <v>-1</v>
      </c>
      <c r="V678" s="158">
        <v>-1</v>
      </c>
      <c r="W678" s="27">
        <v>223</v>
      </c>
      <c r="X678" s="27">
        <v>224</v>
      </c>
      <c r="Y678" s="27">
        <v>-1</v>
      </c>
      <c r="Z678" s="29">
        <v>49.69</v>
      </c>
      <c r="AA678" s="139">
        <v>3.6</v>
      </c>
      <c r="AB678" s="151">
        <v>4.9070471249459624E-2</v>
      </c>
      <c r="AC678" s="136" t="s">
        <v>253</v>
      </c>
      <c r="AD678" s="136">
        <v>8.6999999999999993</v>
      </c>
      <c r="AE678" s="136" t="s">
        <v>618</v>
      </c>
      <c r="AF678" s="136">
        <v>1.5999999999999943</v>
      </c>
      <c r="AG678" s="136">
        <v>1.5999999999999943</v>
      </c>
      <c r="AH678" s="136">
        <v>94.899999999999778</v>
      </c>
      <c r="AI678" s="136">
        <v>0</v>
      </c>
      <c r="AJ678" s="127">
        <v>173.5</v>
      </c>
      <c r="AK678" s="127">
        <v>175.5</v>
      </c>
      <c r="AL678" s="127">
        <v>172.3</v>
      </c>
      <c r="AM678" s="127">
        <v>174.3</v>
      </c>
      <c r="AN678" s="127">
        <v>170.9</v>
      </c>
      <c r="AO678" s="127">
        <v>3.5</v>
      </c>
      <c r="AP678" s="127" t="s">
        <v>618</v>
      </c>
      <c r="AQ678" s="14">
        <v>130.4</v>
      </c>
      <c r="AR678" s="127" t="s">
        <v>618</v>
      </c>
      <c r="AS678" s="14">
        <v>100.99999999999767</v>
      </c>
      <c r="AT678" s="1">
        <v>171.8</v>
      </c>
      <c r="AU678" s="1">
        <v>173.5</v>
      </c>
      <c r="AV678" s="1">
        <v>170.5</v>
      </c>
      <c r="AW678" s="1">
        <v>172.9</v>
      </c>
      <c r="AX678" s="1">
        <v>171.8</v>
      </c>
      <c r="AY678" s="1">
        <v>173.5</v>
      </c>
      <c r="AZ678" s="1">
        <v>170.5</v>
      </c>
      <c r="BA678" s="1">
        <v>173</v>
      </c>
      <c r="CC678" s="86">
        <v>170.8</v>
      </c>
      <c r="CD678" s="1">
        <v>175.2</v>
      </c>
      <c r="CE678" s="1">
        <v>900</v>
      </c>
      <c r="CF678" s="1">
        <v>530</v>
      </c>
      <c r="CG678" s="1">
        <v>1.6981132075471699</v>
      </c>
      <c r="CH678">
        <v>119.98</v>
      </c>
      <c r="CI678">
        <v>18339</v>
      </c>
      <c r="CJ678" s="101">
        <v>-1</v>
      </c>
      <c r="CK678" s="101">
        <v>1</v>
      </c>
      <c r="CL678" s="1" t="s">
        <v>618</v>
      </c>
      <c r="CM678" s="1">
        <v>58.799999999999812</v>
      </c>
      <c r="CN678" s="14" t="s">
        <v>618</v>
      </c>
      <c r="CO678" s="14">
        <v>82.100000000000108</v>
      </c>
    </row>
    <row r="679" spans="1:93">
      <c r="A679" s="1">
        <v>2015</v>
      </c>
      <c r="B679" s="1">
        <v>5</v>
      </c>
      <c r="C679" s="24">
        <v>42285</v>
      </c>
      <c r="D679" s="1">
        <v>172.3</v>
      </c>
      <c r="E679" s="1">
        <v>173.8</v>
      </c>
      <c r="F679" s="1">
        <v>171</v>
      </c>
      <c r="G679" s="1">
        <v>171.7</v>
      </c>
      <c r="H679" s="1">
        <v>49.43</v>
      </c>
      <c r="I679" s="1">
        <v>0</v>
      </c>
      <c r="N679" s="27">
        <v>2.8000000000000114</v>
      </c>
      <c r="O679" s="27">
        <v>178</v>
      </c>
      <c r="P679" s="27">
        <v>166</v>
      </c>
      <c r="Q679" s="27" t="s">
        <v>618</v>
      </c>
      <c r="R679" s="27" t="s">
        <v>618</v>
      </c>
      <c r="S679" s="27" t="s">
        <v>618</v>
      </c>
      <c r="T679" s="27" t="s">
        <v>618</v>
      </c>
      <c r="U679" s="27" t="s">
        <v>618</v>
      </c>
      <c r="V679" s="158">
        <v>0</v>
      </c>
      <c r="W679" s="27">
        <v>223</v>
      </c>
      <c r="X679" s="27">
        <v>224</v>
      </c>
      <c r="Y679" s="27">
        <v>-1</v>
      </c>
      <c r="Z679" s="29">
        <v>48.26</v>
      </c>
      <c r="AA679" s="139">
        <v>1.7</v>
      </c>
      <c r="AB679" s="151">
        <v>1.483618380383267E-2</v>
      </c>
      <c r="AC679" s="136" t="s">
        <v>255</v>
      </c>
      <c r="AD679" s="136">
        <v>8.6</v>
      </c>
      <c r="AE679" s="136" t="s">
        <v>618</v>
      </c>
      <c r="AF679" s="136" t="s">
        <v>618</v>
      </c>
      <c r="AG679" s="136">
        <v>0</v>
      </c>
      <c r="AH679" s="136">
        <v>94.899999999999778</v>
      </c>
      <c r="AI679" s="136">
        <v>0</v>
      </c>
      <c r="AJ679" s="127">
        <v>171.8</v>
      </c>
      <c r="AK679" s="127">
        <v>173.8</v>
      </c>
      <c r="AL679" s="127">
        <v>170.5</v>
      </c>
      <c r="AM679" s="127">
        <v>171.8</v>
      </c>
      <c r="AN679" s="127">
        <v>172.27500000000001</v>
      </c>
      <c r="AO679" s="127">
        <v>0.60000000000002274</v>
      </c>
      <c r="AP679" s="127" t="s">
        <v>618</v>
      </c>
      <c r="AQ679" s="14">
        <v>130.4</v>
      </c>
      <c r="AR679" s="127" t="s">
        <v>618</v>
      </c>
      <c r="AS679" s="14">
        <v>100.99999999999767</v>
      </c>
      <c r="AT679" s="1">
        <v>170.5</v>
      </c>
      <c r="AU679" s="1">
        <v>170.9</v>
      </c>
      <c r="AV679" s="1">
        <v>170</v>
      </c>
      <c r="AW679" s="1">
        <v>170.3</v>
      </c>
      <c r="AX679" s="1">
        <v>170.5</v>
      </c>
      <c r="AY679" s="1">
        <v>170.9</v>
      </c>
      <c r="AZ679" s="1">
        <v>169.9</v>
      </c>
      <c r="BA679" s="1">
        <v>170.4</v>
      </c>
      <c r="CC679" s="86">
        <v>170</v>
      </c>
      <c r="CD679" s="1">
        <v>172.5</v>
      </c>
      <c r="CE679" s="1">
        <v>734</v>
      </c>
      <c r="CF679" s="1">
        <v>587</v>
      </c>
      <c r="CG679" s="1">
        <v>1.2504258943781943</v>
      </c>
      <c r="CH679">
        <v>119.90900000000001</v>
      </c>
      <c r="CI679">
        <v>18291</v>
      </c>
      <c r="CJ679" s="101">
        <v>-1</v>
      </c>
      <c r="CK679" s="101">
        <v>1</v>
      </c>
      <c r="CL679" s="1" t="s">
        <v>618</v>
      </c>
      <c r="CM679" s="1">
        <v>58.799999999999812</v>
      </c>
      <c r="CN679" s="14" t="s">
        <v>618</v>
      </c>
      <c r="CO679" s="14">
        <v>82.100000000000108</v>
      </c>
    </row>
    <row r="680" spans="1:93">
      <c r="A680" s="1">
        <v>2015</v>
      </c>
      <c r="B680" s="1">
        <v>6</v>
      </c>
      <c r="C680" s="24">
        <v>42286</v>
      </c>
      <c r="D680" s="1">
        <v>172.7</v>
      </c>
      <c r="E680" s="1">
        <v>174.5</v>
      </c>
      <c r="F680" s="1">
        <v>171.2</v>
      </c>
      <c r="G680" s="1">
        <v>174.1</v>
      </c>
      <c r="H680" s="1">
        <v>47.1</v>
      </c>
      <c r="I680" s="1">
        <v>0</v>
      </c>
      <c r="N680" s="27">
        <v>3.3000000000000114</v>
      </c>
      <c r="O680" s="27">
        <v>174.5</v>
      </c>
      <c r="P680" s="27">
        <v>168.9</v>
      </c>
      <c r="Q680" s="27" t="s">
        <v>618</v>
      </c>
      <c r="R680" s="27" t="s">
        <v>254</v>
      </c>
      <c r="S680" s="27" t="s">
        <v>618</v>
      </c>
      <c r="T680" s="27">
        <v>-0.59999999999999432</v>
      </c>
      <c r="U680" s="27" t="s">
        <v>618</v>
      </c>
      <c r="V680" s="158">
        <v>-0.59999999999999432</v>
      </c>
      <c r="W680" s="27">
        <v>222.4</v>
      </c>
      <c r="X680" s="27">
        <v>224</v>
      </c>
      <c r="Y680" s="27">
        <v>-1.5999999999999943</v>
      </c>
      <c r="Z680" s="29">
        <v>50</v>
      </c>
      <c r="AA680" s="139">
        <v>2</v>
      </c>
      <c r="AB680" s="151">
        <v>3.3884124660112924E-2</v>
      </c>
      <c r="AC680" s="136" t="s">
        <v>253</v>
      </c>
      <c r="AD680" s="136">
        <v>8.5</v>
      </c>
      <c r="AE680" s="136" t="s">
        <v>618</v>
      </c>
      <c r="AF680" s="136" t="s">
        <v>618</v>
      </c>
      <c r="AG680" s="136">
        <v>0</v>
      </c>
      <c r="AH680" s="136">
        <v>94.899999999999778</v>
      </c>
      <c r="AI680" s="136">
        <v>0</v>
      </c>
      <c r="AJ680" s="127">
        <v>170.5</v>
      </c>
      <c r="AK680" s="127">
        <v>172.7</v>
      </c>
      <c r="AL680" s="127">
        <v>169.9</v>
      </c>
      <c r="AM680" s="127">
        <v>171.7</v>
      </c>
      <c r="AN680" s="127">
        <v>172.65</v>
      </c>
      <c r="AO680" s="127">
        <v>1.4000000000000057</v>
      </c>
      <c r="AP680" s="127">
        <v>0.90000000000001701</v>
      </c>
      <c r="AQ680" s="14">
        <v>131.30000000000001</v>
      </c>
      <c r="AR680" s="127" t="s">
        <v>618</v>
      </c>
      <c r="AS680" s="14">
        <v>100.99999999999767</v>
      </c>
      <c r="AT680" s="1">
        <v>175.5</v>
      </c>
      <c r="AU680" s="1">
        <v>176</v>
      </c>
      <c r="AV680" s="1">
        <v>175</v>
      </c>
      <c r="AW680" s="1">
        <v>175.2</v>
      </c>
      <c r="AX680" s="1">
        <v>175.5</v>
      </c>
      <c r="AY680" s="1">
        <v>176</v>
      </c>
      <c r="AZ680" s="1">
        <v>174.8</v>
      </c>
      <c r="BA680" s="1">
        <v>175.1</v>
      </c>
      <c r="CC680" s="86">
        <v>175.3</v>
      </c>
      <c r="CD680" s="1">
        <v>172.4</v>
      </c>
      <c r="CE680" s="1">
        <v>746</v>
      </c>
      <c r="CF680" s="1">
        <v>679</v>
      </c>
      <c r="CG680" s="1">
        <v>1.0986745213549338</v>
      </c>
      <c r="CH680">
        <v>120.032</v>
      </c>
      <c r="CI680">
        <v>18355</v>
      </c>
      <c r="CJ680" s="101">
        <v>-1</v>
      </c>
      <c r="CK680" s="101">
        <v>1</v>
      </c>
      <c r="CL680" s="1" t="s">
        <v>618</v>
      </c>
      <c r="CM680" s="1">
        <v>58.799999999999812</v>
      </c>
      <c r="CN680" s="14" t="s">
        <v>618</v>
      </c>
      <c r="CO680" s="14">
        <v>82.100000000000108</v>
      </c>
    </row>
    <row r="681" spans="1:93">
      <c r="A681" s="1">
        <v>2015</v>
      </c>
      <c r="B681" s="1">
        <v>3</v>
      </c>
      <c r="C681" s="24">
        <v>42290</v>
      </c>
      <c r="D681" s="1">
        <v>173.9</v>
      </c>
      <c r="E681" s="1">
        <v>174.7</v>
      </c>
      <c r="F681" s="1">
        <v>172.2</v>
      </c>
      <c r="G681" s="1">
        <v>174.1</v>
      </c>
      <c r="H681" s="1">
        <v>46.66</v>
      </c>
      <c r="I681" s="1">
        <v>0</v>
      </c>
      <c r="N681" s="27">
        <v>2.5</v>
      </c>
      <c r="O681" s="27">
        <v>177.4</v>
      </c>
      <c r="P681" s="27">
        <v>170.8</v>
      </c>
      <c r="Q681" s="27" t="s">
        <v>618</v>
      </c>
      <c r="R681" s="27" t="s">
        <v>618</v>
      </c>
      <c r="S681" s="27" t="s">
        <v>618</v>
      </c>
      <c r="T681" s="27" t="s">
        <v>618</v>
      </c>
      <c r="U681" s="27" t="s">
        <v>618</v>
      </c>
      <c r="V681" s="158">
        <v>0</v>
      </c>
      <c r="W681" s="27">
        <v>222.4</v>
      </c>
      <c r="X681" s="27">
        <v>224</v>
      </c>
      <c r="Y681" s="27">
        <v>-1.5999999999999943</v>
      </c>
      <c r="Z681" s="29">
        <v>47.61</v>
      </c>
      <c r="AA681" s="139">
        <v>1.5</v>
      </c>
      <c r="AB681" s="151">
        <v>4.7137365972081735E-2</v>
      </c>
      <c r="AC681" s="136" t="s">
        <v>255</v>
      </c>
      <c r="AD681" s="136">
        <v>8.6999999999999993</v>
      </c>
      <c r="AE681" s="136" t="s">
        <v>618</v>
      </c>
      <c r="AF681" s="136" t="s">
        <v>618</v>
      </c>
      <c r="AG681" s="136">
        <v>0</v>
      </c>
      <c r="AH681" s="136">
        <v>94.899999999999778</v>
      </c>
      <c r="AI681" s="136">
        <v>0</v>
      </c>
      <c r="AJ681" s="127">
        <v>175.5</v>
      </c>
      <c r="AK681" s="127">
        <v>176</v>
      </c>
      <c r="AL681" s="127">
        <v>172.2</v>
      </c>
      <c r="AM681" s="127">
        <v>172.7</v>
      </c>
      <c r="AN681" s="127">
        <v>172.625</v>
      </c>
      <c r="AO681" s="127">
        <v>0.19999999999998863</v>
      </c>
      <c r="AP681" s="127" t="s">
        <v>618</v>
      </c>
      <c r="AQ681" s="14">
        <v>131.30000000000001</v>
      </c>
      <c r="AR681" s="127" t="s">
        <v>618</v>
      </c>
      <c r="AS681" s="14">
        <v>100.99999999999767</v>
      </c>
      <c r="AT681" s="1">
        <v>175</v>
      </c>
      <c r="AU681" s="1">
        <v>175.2</v>
      </c>
      <c r="AV681" s="1">
        <v>174.4</v>
      </c>
      <c r="AW681" s="1">
        <v>174.6</v>
      </c>
      <c r="AX681" s="1">
        <v>175</v>
      </c>
      <c r="AY681" s="1">
        <v>175.2</v>
      </c>
      <c r="AZ681" s="1">
        <v>174.4</v>
      </c>
      <c r="BA681" s="1">
        <v>174.7</v>
      </c>
      <c r="CC681" s="86">
        <v>175</v>
      </c>
      <c r="CD681" s="1">
        <v>173.5</v>
      </c>
      <c r="CE681" s="1">
        <v>874</v>
      </c>
      <c r="CF681" s="1">
        <v>531</v>
      </c>
      <c r="CG681" s="1">
        <v>1.6459510357815443</v>
      </c>
      <c r="CH681">
        <v>119.76300000000001</v>
      </c>
      <c r="CI681">
        <v>18091</v>
      </c>
      <c r="CJ681" s="101">
        <v>-1</v>
      </c>
      <c r="CK681" s="101">
        <v>1</v>
      </c>
      <c r="CL681" s="1" t="s">
        <v>618</v>
      </c>
      <c r="CM681" s="1">
        <v>58.799999999999812</v>
      </c>
      <c r="CN681" s="14" t="s">
        <v>618</v>
      </c>
      <c r="CO681" s="14">
        <v>82.100000000000108</v>
      </c>
    </row>
    <row r="682" spans="1:93">
      <c r="A682" s="1">
        <v>2015</v>
      </c>
      <c r="B682" s="1">
        <v>4</v>
      </c>
      <c r="C682" s="24">
        <v>42291</v>
      </c>
      <c r="D682" s="1">
        <v>174.5</v>
      </c>
      <c r="E682" s="1">
        <v>174.7</v>
      </c>
      <c r="F682" s="1">
        <v>170.7</v>
      </c>
      <c r="G682" s="1">
        <v>173.7</v>
      </c>
      <c r="H682" s="1">
        <v>46.29</v>
      </c>
      <c r="I682" s="1">
        <v>0</v>
      </c>
      <c r="N682" s="27">
        <v>4</v>
      </c>
      <c r="O682" s="27">
        <v>176.6</v>
      </c>
      <c r="P682" s="27">
        <v>171.6</v>
      </c>
      <c r="Q682" s="27" t="s">
        <v>618</v>
      </c>
      <c r="R682" s="27" t="s">
        <v>618</v>
      </c>
      <c r="S682" s="27" t="s">
        <v>252</v>
      </c>
      <c r="T682" s="27" t="s">
        <v>618</v>
      </c>
      <c r="U682" s="27">
        <v>-9.9999999999994316E-2</v>
      </c>
      <c r="V682" s="158">
        <v>-9.9999999999994316E-2</v>
      </c>
      <c r="W682" s="27">
        <v>222.3</v>
      </c>
      <c r="X682" s="27">
        <v>224</v>
      </c>
      <c r="Y682" s="27">
        <v>-1.6999999999999886</v>
      </c>
      <c r="Z682" s="29">
        <v>46.65</v>
      </c>
      <c r="AA682" s="139">
        <v>2.4</v>
      </c>
      <c r="AB682" s="151">
        <v>9.3418259023355654E-3</v>
      </c>
      <c r="AC682" s="136" t="s">
        <v>255</v>
      </c>
      <c r="AD682" s="136">
        <v>8.6999999999999993</v>
      </c>
      <c r="AE682" s="136" t="s">
        <v>618</v>
      </c>
      <c r="AF682" s="136" t="s">
        <v>618</v>
      </c>
      <c r="AG682" s="136">
        <v>0</v>
      </c>
      <c r="AH682" s="136">
        <v>94.899999999999778</v>
      </c>
      <c r="AI682" s="136">
        <v>0</v>
      </c>
      <c r="AJ682" s="127">
        <v>175</v>
      </c>
      <c r="AK682" s="127">
        <v>175.2</v>
      </c>
      <c r="AL682" s="127">
        <v>172.7</v>
      </c>
      <c r="AM682" s="127">
        <v>173.7</v>
      </c>
      <c r="AN682" s="127">
        <v>172.47499999999999</v>
      </c>
      <c r="AO682" s="127">
        <v>0.80000000000001137</v>
      </c>
      <c r="AP682" s="127" t="s">
        <v>618</v>
      </c>
      <c r="AQ682" s="14">
        <v>131.30000000000001</v>
      </c>
      <c r="AR682" s="127" t="s">
        <v>618</v>
      </c>
      <c r="AS682" s="14">
        <v>100.99999999999767</v>
      </c>
      <c r="AT682" s="1">
        <v>172.4</v>
      </c>
      <c r="AU682" s="1">
        <v>173</v>
      </c>
      <c r="AV682" s="1">
        <v>171.9</v>
      </c>
      <c r="AW682" s="1">
        <v>172.8</v>
      </c>
      <c r="AX682" s="1">
        <v>172.4</v>
      </c>
      <c r="AY682" s="1">
        <v>173.1</v>
      </c>
      <c r="AZ682" s="1">
        <v>171.9</v>
      </c>
      <c r="BA682" s="1">
        <v>172.9</v>
      </c>
      <c r="CC682" s="86">
        <v>172.3</v>
      </c>
      <c r="CD682" s="1">
        <v>174.7</v>
      </c>
      <c r="CE682" s="1">
        <v>648</v>
      </c>
      <c r="CF682" s="1">
        <v>450</v>
      </c>
      <c r="CG682" s="1">
        <v>1.44</v>
      </c>
      <c r="CH682">
        <v>118.80200000000001</v>
      </c>
      <c r="CI682">
        <v>17707</v>
      </c>
      <c r="CJ682" s="101">
        <v>-1</v>
      </c>
      <c r="CK682" s="101">
        <v>-1</v>
      </c>
      <c r="CL682" s="1" t="s">
        <v>618</v>
      </c>
      <c r="CM682" s="1">
        <v>58.799999999999812</v>
      </c>
      <c r="CN682" s="14" t="s">
        <v>618</v>
      </c>
      <c r="CO682" s="14">
        <v>82.100000000000108</v>
      </c>
    </row>
    <row r="683" spans="1:93">
      <c r="A683" s="1">
        <v>2015</v>
      </c>
      <c r="B683" s="1">
        <v>5</v>
      </c>
      <c r="C683" s="24">
        <v>42292</v>
      </c>
      <c r="D683" s="1">
        <v>171.7</v>
      </c>
      <c r="E683" s="1">
        <v>175.7</v>
      </c>
      <c r="F683" s="1">
        <v>170.7</v>
      </c>
      <c r="G683" s="1">
        <v>174.6</v>
      </c>
      <c r="H683" s="1">
        <v>46.86</v>
      </c>
      <c r="I683" s="1">
        <v>0</v>
      </c>
      <c r="N683" s="27">
        <v>5</v>
      </c>
      <c r="O683" s="27">
        <v>177.7</v>
      </c>
      <c r="P683" s="27">
        <v>169.7</v>
      </c>
      <c r="Q683" s="27" t="s">
        <v>618</v>
      </c>
      <c r="R683" s="27" t="s">
        <v>618</v>
      </c>
      <c r="S683" s="27" t="s">
        <v>618</v>
      </c>
      <c r="T683" s="27" t="s">
        <v>618</v>
      </c>
      <c r="U683" s="27" t="s">
        <v>618</v>
      </c>
      <c r="V683" s="158">
        <v>0</v>
      </c>
      <c r="W683" s="27">
        <v>222.3</v>
      </c>
      <c r="X683" s="27">
        <v>224</v>
      </c>
      <c r="Y683" s="27">
        <v>-1.6999999999999886</v>
      </c>
      <c r="Z683" s="29">
        <v>46.09</v>
      </c>
      <c r="AA683" s="139">
        <v>3</v>
      </c>
      <c r="AB683" s="151">
        <v>7.929704243463287E-3</v>
      </c>
      <c r="AC683" s="136" t="s">
        <v>255</v>
      </c>
      <c r="AD683" s="136">
        <v>8.6</v>
      </c>
      <c r="AE683" s="136">
        <v>-0.40000000000000568</v>
      </c>
      <c r="AF683" s="136" t="s">
        <v>618</v>
      </c>
      <c r="AG683" s="136">
        <v>-0.40000000000000568</v>
      </c>
      <c r="AH683" s="136">
        <v>94.499999999999773</v>
      </c>
      <c r="AI683" s="136">
        <v>-0.40000000000000568</v>
      </c>
      <c r="AJ683" s="127">
        <v>172.4</v>
      </c>
      <c r="AK683" s="127">
        <v>173.8</v>
      </c>
      <c r="AL683" s="127">
        <v>170.7</v>
      </c>
      <c r="AM683" s="127">
        <v>173.2</v>
      </c>
      <c r="AN683" s="127">
        <v>172.82499999999999</v>
      </c>
      <c r="AO683" s="127">
        <v>2.9000000000000057</v>
      </c>
      <c r="AP683" s="127">
        <v>-0.40000000000002273</v>
      </c>
      <c r="AQ683" s="14">
        <v>130.9</v>
      </c>
      <c r="AR683" s="127" t="s">
        <v>618</v>
      </c>
      <c r="AS683" s="14">
        <v>100.99999999999767</v>
      </c>
      <c r="AT683" s="1">
        <v>172.7</v>
      </c>
      <c r="AU683" s="1">
        <v>173.4</v>
      </c>
      <c r="AV683" s="1">
        <v>172.1</v>
      </c>
      <c r="AW683" s="1">
        <v>172.2</v>
      </c>
      <c r="AX683" s="1">
        <v>172.7</v>
      </c>
      <c r="AY683" s="1">
        <v>173.7</v>
      </c>
      <c r="AZ683" s="1">
        <v>171.7</v>
      </c>
      <c r="BA683" s="1">
        <v>173.7</v>
      </c>
      <c r="CC683" s="86">
        <v>172.2</v>
      </c>
      <c r="CD683" s="1">
        <v>171.8</v>
      </c>
      <c r="CE683" s="1">
        <v>491</v>
      </c>
      <c r="CF683" s="1">
        <v>553</v>
      </c>
      <c r="CG683" s="1">
        <v>0.88788426763110306</v>
      </c>
      <c r="CH683">
        <v>118.895</v>
      </c>
      <c r="CI683">
        <v>18209</v>
      </c>
      <c r="CJ683" s="101">
        <v>-1</v>
      </c>
      <c r="CK683" s="101">
        <v>-1</v>
      </c>
      <c r="CL683" s="1">
        <v>-1</v>
      </c>
      <c r="CM683" s="1">
        <v>57.799999999999812</v>
      </c>
      <c r="CN683" s="14" t="s">
        <v>618</v>
      </c>
      <c r="CO683" s="14">
        <v>82.100000000000108</v>
      </c>
    </row>
    <row r="684" spans="1:93">
      <c r="A684" s="1">
        <v>2015</v>
      </c>
      <c r="B684" s="1">
        <v>6</v>
      </c>
      <c r="C684" s="24">
        <v>42293</v>
      </c>
      <c r="D684" s="1">
        <v>173.7</v>
      </c>
      <c r="E684" s="1">
        <v>174.4</v>
      </c>
      <c r="F684" s="1">
        <v>171.1</v>
      </c>
      <c r="G684" s="1">
        <v>172.5</v>
      </c>
      <c r="H684" s="1">
        <v>47.72</v>
      </c>
      <c r="I684" s="1">
        <v>0</v>
      </c>
      <c r="N684" s="27">
        <v>3.3000000000000114</v>
      </c>
      <c r="O684" s="27">
        <v>179.6</v>
      </c>
      <c r="P684" s="27">
        <v>169.6</v>
      </c>
      <c r="Q684" s="27" t="s">
        <v>618</v>
      </c>
      <c r="R684" s="27" t="s">
        <v>618</v>
      </c>
      <c r="S684" s="27" t="s">
        <v>618</v>
      </c>
      <c r="T684" s="27" t="s">
        <v>618</v>
      </c>
      <c r="U684" s="27" t="s">
        <v>618</v>
      </c>
      <c r="V684" s="158">
        <v>0</v>
      </c>
      <c r="W684" s="27">
        <v>222.3</v>
      </c>
      <c r="X684" s="27">
        <v>224</v>
      </c>
      <c r="Y684" s="27">
        <v>-1.6999999999999886</v>
      </c>
      <c r="Z684" s="29">
        <v>47.43</v>
      </c>
      <c r="AA684" s="139">
        <v>2</v>
      </c>
      <c r="AB684" s="151">
        <v>1.2313674659753637E-2</v>
      </c>
      <c r="AC684" s="136" t="s">
        <v>253</v>
      </c>
      <c r="AD684" s="136">
        <v>8.6999999999999993</v>
      </c>
      <c r="AE684" s="136" t="s">
        <v>618</v>
      </c>
      <c r="AF684" s="136" t="s">
        <v>618</v>
      </c>
      <c r="AG684" s="136">
        <v>0</v>
      </c>
      <c r="AH684" s="136">
        <v>94.499999999999773</v>
      </c>
      <c r="AI684" s="136">
        <v>-0.40000000000000568</v>
      </c>
      <c r="AJ684" s="127">
        <v>172.7</v>
      </c>
      <c r="AK684" s="127">
        <v>174.4</v>
      </c>
      <c r="AL684" s="127">
        <v>171.7</v>
      </c>
      <c r="AM684" s="127">
        <v>173.3</v>
      </c>
      <c r="AN684" s="127">
        <v>173.22499999999999</v>
      </c>
      <c r="AO684" s="127">
        <v>1.1999999999999886</v>
      </c>
      <c r="AP684" s="127" t="s">
        <v>618</v>
      </c>
      <c r="AQ684" s="14">
        <v>130.9</v>
      </c>
      <c r="AR684" s="127" t="s">
        <v>618</v>
      </c>
      <c r="AS684" s="14">
        <v>100.99999999999767</v>
      </c>
      <c r="AT684" s="1">
        <v>172.1</v>
      </c>
      <c r="AU684" s="1">
        <v>172.1</v>
      </c>
      <c r="AV684" s="1">
        <v>171.5</v>
      </c>
      <c r="AW684" s="1">
        <v>172</v>
      </c>
      <c r="AX684" s="1">
        <v>172.1</v>
      </c>
      <c r="AY684" s="1">
        <v>172.2</v>
      </c>
      <c r="AZ684" s="1">
        <v>171.1</v>
      </c>
      <c r="BA684" s="1">
        <v>171.1</v>
      </c>
      <c r="CC684" s="86">
        <v>171.7</v>
      </c>
      <c r="CD684" s="1">
        <v>173.9</v>
      </c>
      <c r="CE684" s="1">
        <v>600</v>
      </c>
      <c r="CF684" s="1">
        <v>461</v>
      </c>
      <c r="CG684" s="1">
        <v>1.3015184381778742</v>
      </c>
      <c r="CH684">
        <v>119.396</v>
      </c>
      <c r="CI684">
        <v>18360</v>
      </c>
      <c r="CJ684" s="101">
        <v>-1</v>
      </c>
      <c r="CK684" s="101">
        <v>1</v>
      </c>
      <c r="CL684" s="1">
        <v>0.59999999999999432</v>
      </c>
      <c r="CM684" s="1">
        <v>58.399999999999807</v>
      </c>
      <c r="CN684" s="14" t="s">
        <v>618</v>
      </c>
      <c r="CO684" s="14">
        <v>82.100000000000108</v>
      </c>
    </row>
    <row r="685" spans="1:93">
      <c r="A685" s="1">
        <v>2015</v>
      </c>
      <c r="B685" s="1">
        <v>2</v>
      </c>
      <c r="C685" s="24">
        <v>42296</v>
      </c>
      <c r="D685" s="1">
        <v>171.5</v>
      </c>
      <c r="E685" s="1">
        <v>171.6</v>
      </c>
      <c r="F685" s="1">
        <v>168.6</v>
      </c>
      <c r="G685" s="1">
        <v>168.8</v>
      </c>
      <c r="H685" s="1">
        <v>46.28</v>
      </c>
      <c r="I685" s="1">
        <v>1</v>
      </c>
      <c r="N685" s="27">
        <v>3</v>
      </c>
      <c r="O685" s="27">
        <v>175.8</v>
      </c>
      <c r="P685" s="27">
        <v>169.2</v>
      </c>
      <c r="Q685" s="27" t="s">
        <v>618</v>
      </c>
      <c r="R685" s="27" t="s">
        <v>618</v>
      </c>
      <c r="S685" s="27" t="s">
        <v>252</v>
      </c>
      <c r="T685" s="27" t="s">
        <v>618</v>
      </c>
      <c r="U685" s="27">
        <v>2.5999999999999943</v>
      </c>
      <c r="V685" s="158">
        <v>2.5999999999999943</v>
      </c>
      <c r="W685" s="27">
        <v>224.9</v>
      </c>
      <c r="X685" s="27">
        <v>224.9</v>
      </c>
      <c r="Y685" s="27">
        <v>0</v>
      </c>
      <c r="Z685" s="29">
        <v>47.31</v>
      </c>
      <c r="AA685" s="139">
        <v>1.8</v>
      </c>
      <c r="AB685" s="151">
        <v>1.8352539479300045E-2</v>
      </c>
      <c r="AC685" s="136" t="s">
        <v>253</v>
      </c>
      <c r="AD685" s="136">
        <v>8.6</v>
      </c>
      <c r="AE685" s="136" t="s">
        <v>618</v>
      </c>
      <c r="AF685" s="136">
        <v>2.9000000000000057</v>
      </c>
      <c r="AG685" s="136">
        <v>2.9000000000000057</v>
      </c>
      <c r="AH685" s="136">
        <v>97.399999999999778</v>
      </c>
      <c r="AI685" s="136">
        <v>0</v>
      </c>
      <c r="AJ685" s="127">
        <v>172.1</v>
      </c>
      <c r="AK685" s="127">
        <v>172.2</v>
      </c>
      <c r="AL685" s="127">
        <v>169.2</v>
      </c>
      <c r="AM685" s="127">
        <v>169.6</v>
      </c>
      <c r="AN685" s="127">
        <v>172.45</v>
      </c>
      <c r="AO685" s="127">
        <v>2.6999999999999886</v>
      </c>
      <c r="AP685" s="127" t="s">
        <v>618</v>
      </c>
      <c r="AQ685" s="14">
        <v>130.9</v>
      </c>
      <c r="AR685" s="127">
        <v>2.2999999999999829</v>
      </c>
      <c r="AS685" s="14">
        <v>103.29999999999765</v>
      </c>
      <c r="AT685" s="1">
        <v>168.1</v>
      </c>
      <c r="AU685" s="1">
        <v>169</v>
      </c>
      <c r="AV685" s="1">
        <v>168</v>
      </c>
      <c r="AW685" s="1">
        <v>168.4</v>
      </c>
      <c r="AX685" s="1">
        <v>168.1</v>
      </c>
      <c r="AY685" s="1">
        <v>169</v>
      </c>
      <c r="AZ685" s="1">
        <v>166.7</v>
      </c>
      <c r="BA685" s="1">
        <v>167.6</v>
      </c>
      <c r="CC685" s="86">
        <v>168.2</v>
      </c>
      <c r="CD685" s="1">
        <v>170.5</v>
      </c>
      <c r="CE685" s="1">
        <v>581</v>
      </c>
      <c r="CF685" s="1">
        <v>514</v>
      </c>
      <c r="CG685" s="1">
        <v>1.1303501945525292</v>
      </c>
      <c r="CH685">
        <v>119.482</v>
      </c>
      <c r="CI685">
        <v>18266</v>
      </c>
      <c r="CJ685" s="101">
        <v>-1</v>
      </c>
      <c r="CK685" s="101">
        <v>1</v>
      </c>
      <c r="CL685" s="1" t="s">
        <v>618</v>
      </c>
      <c r="CM685" s="1">
        <v>58.399999999999807</v>
      </c>
      <c r="CN685" s="14" t="s">
        <v>618</v>
      </c>
      <c r="CO685" s="14">
        <v>82.100000000000108</v>
      </c>
    </row>
    <row r="686" spans="1:93">
      <c r="A686" s="1">
        <v>2015</v>
      </c>
      <c r="B686" s="1">
        <v>3</v>
      </c>
      <c r="C686" s="24">
        <v>42297</v>
      </c>
      <c r="D686" s="1">
        <v>166.6</v>
      </c>
      <c r="E686" s="1">
        <v>167.9</v>
      </c>
      <c r="F686" s="1">
        <v>166.5</v>
      </c>
      <c r="G686" s="1">
        <v>166.8</v>
      </c>
      <c r="H686" s="1">
        <v>45.92</v>
      </c>
      <c r="I686" s="1">
        <v>1</v>
      </c>
      <c r="N686" s="27">
        <v>1.4000000000000057</v>
      </c>
      <c r="O686" s="27">
        <v>171.8</v>
      </c>
      <c r="P686" s="27">
        <v>165.8</v>
      </c>
      <c r="Q686" s="27" t="s">
        <v>618</v>
      </c>
      <c r="R686" s="27" t="s">
        <v>618</v>
      </c>
      <c r="S686" s="27" t="s">
        <v>618</v>
      </c>
      <c r="T686" s="27" t="s">
        <v>618</v>
      </c>
      <c r="U686" s="27" t="s">
        <v>618</v>
      </c>
      <c r="V686" s="158">
        <v>0</v>
      </c>
      <c r="W686" s="27">
        <v>224.9</v>
      </c>
      <c r="X686" s="27">
        <v>224.9</v>
      </c>
      <c r="Y686" s="27">
        <v>0</v>
      </c>
      <c r="Z686" s="29">
        <v>46.24</v>
      </c>
      <c r="AA686" s="139">
        <v>0.8</v>
      </c>
      <c r="AB686" s="151">
        <v>3.0176026823134916E-2</v>
      </c>
      <c r="AC686" s="136" t="s">
        <v>255</v>
      </c>
      <c r="AD686" s="136">
        <v>8.4</v>
      </c>
      <c r="AE686" s="136" t="s">
        <v>618</v>
      </c>
      <c r="AF686" s="136" t="s">
        <v>618</v>
      </c>
      <c r="AG686" s="136">
        <v>0</v>
      </c>
      <c r="AH686" s="136">
        <v>97.399999999999778</v>
      </c>
      <c r="AI686" s="136">
        <v>0</v>
      </c>
      <c r="AJ686" s="127">
        <v>168.1</v>
      </c>
      <c r="AK686" s="127">
        <v>169</v>
      </c>
      <c r="AL686" s="127">
        <v>166.5</v>
      </c>
      <c r="AM686" s="127">
        <v>167.1</v>
      </c>
      <c r="AN686" s="127">
        <v>170.8</v>
      </c>
      <c r="AO686" s="127">
        <v>0.20000000000001705</v>
      </c>
      <c r="AP686" s="127" t="s">
        <v>618</v>
      </c>
      <c r="AQ686" s="14">
        <v>130.9</v>
      </c>
      <c r="AR686" s="127" t="s">
        <v>618</v>
      </c>
      <c r="AS686" s="14">
        <v>103.29999999999765</v>
      </c>
      <c r="AT686" s="1">
        <v>167.5</v>
      </c>
      <c r="AU686" s="1">
        <v>168</v>
      </c>
      <c r="AV686" s="1">
        <v>167.1</v>
      </c>
      <c r="AW686" s="1">
        <v>167.2</v>
      </c>
      <c r="AX686" s="1">
        <v>167.5</v>
      </c>
      <c r="AY686" s="1">
        <v>168.3</v>
      </c>
      <c r="AZ686" s="1">
        <v>167.1</v>
      </c>
      <c r="BA686" s="1">
        <v>168.3</v>
      </c>
      <c r="CC686" s="86">
        <v>167.6</v>
      </c>
      <c r="CD686" s="1">
        <v>167.1</v>
      </c>
      <c r="CE686" s="1">
        <v>478</v>
      </c>
      <c r="CF686" s="1">
        <v>557</v>
      </c>
      <c r="CG686" s="1">
        <v>0.85816876122082586</v>
      </c>
      <c r="CH686">
        <v>119.87</v>
      </c>
      <c r="CI686">
        <v>18202</v>
      </c>
      <c r="CJ686" s="101">
        <v>-1</v>
      </c>
      <c r="CK686" s="101">
        <v>1</v>
      </c>
      <c r="CL686" s="1" t="s">
        <v>618</v>
      </c>
      <c r="CM686" s="1">
        <v>58.399999999999807</v>
      </c>
      <c r="CN686" s="14" t="s">
        <v>618</v>
      </c>
      <c r="CO686" s="14">
        <v>82.100000000000108</v>
      </c>
    </row>
    <row r="687" spans="1:93">
      <c r="A687" s="1">
        <v>2015</v>
      </c>
      <c r="B687" s="1">
        <v>4</v>
      </c>
      <c r="C687" s="24">
        <v>42298</v>
      </c>
      <c r="D687" s="1">
        <v>168.5</v>
      </c>
      <c r="E687" s="1">
        <v>169.5</v>
      </c>
      <c r="F687" s="1">
        <v>166</v>
      </c>
      <c r="G687" s="1">
        <v>166.6</v>
      </c>
      <c r="H687" s="1">
        <v>45.2</v>
      </c>
      <c r="I687" s="1">
        <v>1</v>
      </c>
      <c r="N687" s="27">
        <v>3.5</v>
      </c>
      <c r="O687" s="27">
        <v>168.2</v>
      </c>
      <c r="P687" s="27">
        <v>165.4</v>
      </c>
      <c r="Q687" s="27" t="s">
        <v>618</v>
      </c>
      <c r="R687" s="27" t="s">
        <v>618</v>
      </c>
      <c r="S687" s="27" t="s">
        <v>618</v>
      </c>
      <c r="T687" s="27" t="s">
        <v>618</v>
      </c>
      <c r="U687" s="27" t="s">
        <v>618</v>
      </c>
      <c r="V687" s="158">
        <v>0</v>
      </c>
      <c r="W687" s="27">
        <v>224.9</v>
      </c>
      <c r="X687" s="27">
        <v>224.9</v>
      </c>
      <c r="Y687" s="27">
        <v>0</v>
      </c>
      <c r="Z687" s="29">
        <v>45.54</v>
      </c>
      <c r="AA687" s="139">
        <v>2.1</v>
      </c>
      <c r="AB687" s="151">
        <v>7.7787381158167523E-3</v>
      </c>
      <c r="AC687" s="136" t="s">
        <v>255</v>
      </c>
      <c r="AD687" s="136">
        <v>8.3000000000000007</v>
      </c>
      <c r="AE687" s="136">
        <v>-4.8000000000000114</v>
      </c>
      <c r="AF687" s="136" t="s">
        <v>618</v>
      </c>
      <c r="AG687" s="136">
        <v>-4.8000000000000114</v>
      </c>
      <c r="AH687" s="136">
        <v>92.599999999999767</v>
      </c>
      <c r="AI687" s="136">
        <v>-4.8000000000000114</v>
      </c>
      <c r="AJ687" s="127">
        <v>167.5</v>
      </c>
      <c r="AK687" s="127">
        <v>169.5</v>
      </c>
      <c r="AL687" s="127">
        <v>167.1</v>
      </c>
      <c r="AM687" s="127">
        <v>168.4</v>
      </c>
      <c r="AN687" s="127">
        <v>169.6</v>
      </c>
      <c r="AO687" s="127">
        <v>1.9000000000000057</v>
      </c>
      <c r="AP687" s="127" t="s">
        <v>618</v>
      </c>
      <c r="AQ687" s="14">
        <v>130.9</v>
      </c>
      <c r="AR687" s="127">
        <v>2.2999999999999829</v>
      </c>
      <c r="AS687" s="14">
        <v>105.59999999999764</v>
      </c>
      <c r="AT687" s="1">
        <v>165.5</v>
      </c>
      <c r="AU687" s="1">
        <v>165.7</v>
      </c>
      <c r="AV687" s="1">
        <v>164.5</v>
      </c>
      <c r="AW687" s="1">
        <v>164.7</v>
      </c>
      <c r="AX687" s="1">
        <v>165.5</v>
      </c>
      <c r="AY687" s="1">
        <v>165.7</v>
      </c>
      <c r="AZ687" s="1">
        <v>164.5</v>
      </c>
      <c r="BA687" s="1">
        <v>165.1</v>
      </c>
      <c r="CC687" s="86">
        <v>165.1</v>
      </c>
      <c r="CD687" s="1">
        <v>169.4</v>
      </c>
      <c r="CE687" s="1">
        <v>734</v>
      </c>
      <c r="CF687" s="1">
        <v>378</v>
      </c>
      <c r="CG687" s="1">
        <v>1.9417989417989419</v>
      </c>
      <c r="CH687">
        <v>119.93300000000001</v>
      </c>
      <c r="CI687">
        <v>18432</v>
      </c>
      <c r="CJ687" s="101">
        <v>-1</v>
      </c>
      <c r="CK687" s="101">
        <v>1</v>
      </c>
      <c r="CL687" s="1" t="s">
        <v>618</v>
      </c>
      <c r="CM687" s="1">
        <v>58.399999999999807</v>
      </c>
      <c r="CN687" s="14" t="s">
        <v>618</v>
      </c>
      <c r="CO687" s="14">
        <v>82.100000000000108</v>
      </c>
    </row>
    <row r="688" spans="1:93">
      <c r="A688" s="1">
        <v>2015</v>
      </c>
      <c r="B688" s="1">
        <v>5</v>
      </c>
      <c r="C688" s="24">
        <v>42299</v>
      </c>
      <c r="D688" s="1">
        <v>164.5</v>
      </c>
      <c r="E688" s="1">
        <v>166.5</v>
      </c>
      <c r="F688" s="1">
        <v>163.6</v>
      </c>
      <c r="G688" s="1">
        <v>164.4</v>
      </c>
      <c r="H688" s="1">
        <v>45.49</v>
      </c>
      <c r="I688" s="1">
        <v>1</v>
      </c>
      <c r="N688" s="27">
        <v>2.9000000000000057</v>
      </c>
      <c r="O688" s="27">
        <v>170.1</v>
      </c>
      <c r="P688" s="27">
        <v>163.1</v>
      </c>
      <c r="Q688" s="27" t="s">
        <v>618</v>
      </c>
      <c r="R688" s="27" t="s">
        <v>618</v>
      </c>
      <c r="S688" s="27" t="s">
        <v>618</v>
      </c>
      <c r="T688" s="27" t="s">
        <v>618</v>
      </c>
      <c r="U688" s="27" t="s">
        <v>618</v>
      </c>
      <c r="V688" s="158">
        <v>0</v>
      </c>
      <c r="W688" s="27">
        <v>224.9</v>
      </c>
      <c r="X688" s="27">
        <v>224.9</v>
      </c>
      <c r="Y688" s="27">
        <v>0</v>
      </c>
      <c r="Z688" s="29">
        <v>45.45</v>
      </c>
      <c r="AA688" s="139">
        <v>1.7</v>
      </c>
      <c r="AB688" s="151">
        <v>1.5679442508710784E-2</v>
      </c>
      <c r="AC688" s="136" t="s">
        <v>255</v>
      </c>
      <c r="AD688" s="136">
        <v>8.3000000000000007</v>
      </c>
      <c r="AE688" s="136" t="s">
        <v>618</v>
      </c>
      <c r="AF688" s="136" t="s">
        <v>618</v>
      </c>
      <c r="AG688" s="136">
        <v>0</v>
      </c>
      <c r="AH688" s="136">
        <v>92.599999999999767</v>
      </c>
      <c r="AI688" s="136">
        <v>-4.8000000000000114</v>
      </c>
      <c r="AJ688" s="127">
        <v>165.5</v>
      </c>
      <c r="AK688" s="127">
        <v>165.7</v>
      </c>
      <c r="AL688" s="127">
        <v>164.4</v>
      </c>
      <c r="AM688" s="127">
        <v>165.1</v>
      </c>
      <c r="AN688" s="127">
        <v>167.55</v>
      </c>
      <c r="AO688" s="127">
        <v>9.9999999999994316E-2</v>
      </c>
      <c r="AP688" s="127">
        <v>0.90000000000001701</v>
      </c>
      <c r="AQ688" s="14">
        <v>131.80000000000001</v>
      </c>
      <c r="AR688" s="127">
        <v>-2.8000000000000114</v>
      </c>
      <c r="AS688" s="14">
        <v>102.79999999999762</v>
      </c>
      <c r="AT688" s="1">
        <v>164.7</v>
      </c>
      <c r="AU688" s="1">
        <v>166</v>
      </c>
      <c r="AV688" s="1">
        <v>164.2</v>
      </c>
      <c r="AW688" s="1">
        <v>165.9</v>
      </c>
      <c r="AX688" s="1">
        <v>164.7</v>
      </c>
      <c r="AY688" s="1">
        <v>166.3</v>
      </c>
      <c r="AZ688" s="1">
        <v>164.2</v>
      </c>
      <c r="BA688" s="1">
        <v>165.4</v>
      </c>
      <c r="CC688" s="86">
        <v>164.6</v>
      </c>
      <c r="CD688" s="1">
        <v>164.9</v>
      </c>
      <c r="CE688" s="1">
        <v>533</v>
      </c>
      <c r="CF688" s="1">
        <v>646</v>
      </c>
      <c r="CG688" s="1">
        <v>0.82507739938080493</v>
      </c>
      <c r="CH688">
        <v>120.69</v>
      </c>
      <c r="CI688">
        <v>18857</v>
      </c>
      <c r="CJ688" s="101">
        <v>1</v>
      </c>
      <c r="CK688" s="101">
        <v>1</v>
      </c>
      <c r="CL688" s="1" t="s">
        <v>618</v>
      </c>
      <c r="CM688" s="1">
        <v>58.399999999999807</v>
      </c>
      <c r="CN688" s="14" t="s">
        <v>618</v>
      </c>
      <c r="CO688" s="14">
        <v>82.100000000000108</v>
      </c>
    </row>
    <row r="689" spans="1:93">
      <c r="A689" s="1">
        <v>2015</v>
      </c>
      <c r="B689" s="1">
        <v>6</v>
      </c>
      <c r="C689" s="24">
        <v>42300</v>
      </c>
      <c r="D689" s="1">
        <v>166.9</v>
      </c>
      <c r="E689" s="1">
        <v>169.3</v>
      </c>
      <c r="F689" s="1">
        <v>163.9</v>
      </c>
      <c r="G689" s="1">
        <v>165.7</v>
      </c>
      <c r="H689" s="1">
        <v>44.6</v>
      </c>
      <c r="I689" s="1">
        <v>1</v>
      </c>
      <c r="N689" s="27">
        <v>5.4000000000000057</v>
      </c>
      <c r="O689" s="27">
        <v>167.3</v>
      </c>
      <c r="P689" s="27">
        <v>161.5</v>
      </c>
      <c r="Q689" s="27" t="s">
        <v>618</v>
      </c>
      <c r="R689" s="27" t="s">
        <v>618</v>
      </c>
      <c r="S689" s="27" t="s">
        <v>618</v>
      </c>
      <c r="T689" s="27" t="s">
        <v>618</v>
      </c>
      <c r="U689" s="27" t="s">
        <v>618</v>
      </c>
      <c r="V689" s="158">
        <v>0</v>
      </c>
      <c r="W689" s="27">
        <v>224.9</v>
      </c>
      <c r="X689" s="27">
        <v>224.9</v>
      </c>
      <c r="Y689" s="27">
        <v>0</v>
      </c>
      <c r="Z689" s="29">
        <v>45.37</v>
      </c>
      <c r="AA689" s="139">
        <v>3.2</v>
      </c>
      <c r="AB689" s="151">
        <v>6.4159292035397275E-3</v>
      </c>
      <c r="AC689" s="136" t="s">
        <v>253</v>
      </c>
      <c r="AD689" s="136">
        <v>8.1999999999999993</v>
      </c>
      <c r="AE689" s="136" t="s">
        <v>618</v>
      </c>
      <c r="AF689" s="136">
        <v>-1.3999999999999773</v>
      </c>
      <c r="AG689" s="136">
        <v>-1.3999999999999773</v>
      </c>
      <c r="AH689" s="136">
        <v>91.19999999999979</v>
      </c>
      <c r="AI689" s="136">
        <v>-6.1999999999999886</v>
      </c>
      <c r="AJ689" s="127">
        <v>164.7</v>
      </c>
      <c r="AK689" s="127">
        <v>169.3</v>
      </c>
      <c r="AL689" s="127">
        <v>164.2</v>
      </c>
      <c r="AM689" s="127">
        <v>168.5</v>
      </c>
      <c r="AN689" s="127">
        <v>167.27500000000001</v>
      </c>
      <c r="AO689" s="127">
        <v>1.2000000000000171</v>
      </c>
      <c r="AP689" s="127" t="s">
        <v>618</v>
      </c>
      <c r="AQ689" s="14">
        <v>131.80000000000001</v>
      </c>
      <c r="AR689" s="127" t="s">
        <v>618</v>
      </c>
      <c r="AS689" s="14">
        <v>102.79999999999762</v>
      </c>
      <c r="AT689" s="1">
        <v>166.5</v>
      </c>
      <c r="AU689" s="1">
        <v>167.3</v>
      </c>
      <c r="AV689" s="1">
        <v>166.1</v>
      </c>
      <c r="AW689" s="1">
        <v>166.9</v>
      </c>
      <c r="AX689" s="1">
        <v>166.5</v>
      </c>
      <c r="AY689" s="1">
        <v>167.3</v>
      </c>
      <c r="AZ689" s="1">
        <v>166</v>
      </c>
      <c r="BA689" s="1">
        <v>166.8</v>
      </c>
      <c r="CC689" s="86">
        <v>166.5</v>
      </c>
      <c r="CD689" s="1">
        <v>169.2</v>
      </c>
      <c r="CE689" s="1">
        <v>888</v>
      </c>
      <c r="CF689" s="1">
        <v>561</v>
      </c>
      <c r="CG689" s="1">
        <v>1.5828877005347595</v>
      </c>
      <c r="CH689">
        <v>121.471</v>
      </c>
      <c r="CI689">
        <v>19129</v>
      </c>
      <c r="CJ689" s="101">
        <v>1</v>
      </c>
      <c r="CK689" s="101">
        <v>1</v>
      </c>
      <c r="CL689" s="1">
        <v>9.9999999999994316E-2</v>
      </c>
      <c r="CM689" s="1">
        <v>58.499999999999801</v>
      </c>
      <c r="CN689" s="14">
        <v>0.40000000000000568</v>
      </c>
      <c r="CO689" s="14">
        <v>82.500000000000114</v>
      </c>
    </row>
    <row r="690" spans="1:93">
      <c r="A690" s="1">
        <v>2015</v>
      </c>
      <c r="B690" s="1">
        <v>2</v>
      </c>
      <c r="C690" s="24">
        <v>42303</v>
      </c>
      <c r="D690" s="1">
        <v>166.6</v>
      </c>
      <c r="E690" s="1">
        <v>167.4</v>
      </c>
      <c r="F690" s="1">
        <v>164.3</v>
      </c>
      <c r="G690" s="1">
        <v>164.5</v>
      </c>
      <c r="H690" s="1">
        <v>43.73</v>
      </c>
      <c r="I690" s="1">
        <v>1</v>
      </c>
      <c r="N690" s="27">
        <v>3.0999999999999943</v>
      </c>
      <c r="O690" s="27">
        <v>171.1</v>
      </c>
      <c r="P690" s="27">
        <v>160.30000000000001</v>
      </c>
      <c r="Q690" s="27" t="s">
        <v>618</v>
      </c>
      <c r="R690" s="27" t="s">
        <v>618</v>
      </c>
      <c r="S690" s="27" t="s">
        <v>618</v>
      </c>
      <c r="T690" s="27" t="s">
        <v>618</v>
      </c>
      <c r="U690" s="27" t="s">
        <v>618</v>
      </c>
      <c r="V690" s="158">
        <v>0</v>
      </c>
      <c r="W690" s="27">
        <v>224.9</v>
      </c>
      <c r="X690" s="27">
        <v>224.9</v>
      </c>
      <c r="Y690" s="27">
        <v>0</v>
      </c>
      <c r="Z690" s="29">
        <v>44.72</v>
      </c>
      <c r="AA690" s="139">
        <v>1.9</v>
      </c>
      <c r="AB690" s="151">
        <v>1.9564739503187489E-2</v>
      </c>
      <c r="AC690" s="136" t="s">
        <v>255</v>
      </c>
      <c r="AD690" s="136">
        <v>8.1999999999999993</v>
      </c>
      <c r="AE690" s="136" t="s">
        <v>618</v>
      </c>
      <c r="AF690" s="136" t="s">
        <v>618</v>
      </c>
      <c r="AG690" s="136">
        <v>0</v>
      </c>
      <c r="AH690" s="136">
        <v>91.19999999999979</v>
      </c>
      <c r="AI690" s="136">
        <v>-6.1999999999999886</v>
      </c>
      <c r="AJ690" s="127">
        <v>166.5</v>
      </c>
      <c r="AK690" s="127">
        <v>167.3</v>
      </c>
      <c r="AL690" s="127">
        <v>165.6</v>
      </c>
      <c r="AM690" s="127">
        <v>165.6</v>
      </c>
      <c r="AN690" s="127">
        <v>166.9</v>
      </c>
      <c r="AO690" s="127">
        <v>2.0999999999999943</v>
      </c>
      <c r="AP690" s="127" t="s">
        <v>618</v>
      </c>
      <c r="AQ690" s="14">
        <v>131.80000000000001</v>
      </c>
      <c r="AR690" s="127">
        <v>3.3999999999999773</v>
      </c>
      <c r="AS690" s="14">
        <v>106.1999999999976</v>
      </c>
      <c r="AT690" s="1">
        <v>166.5</v>
      </c>
      <c r="AU690" s="1">
        <v>167.4</v>
      </c>
      <c r="AV690" s="1">
        <v>165</v>
      </c>
      <c r="AW690" s="1">
        <v>166.5</v>
      </c>
      <c r="AX690" s="1">
        <v>165.2</v>
      </c>
      <c r="AY690" s="1">
        <v>165.2</v>
      </c>
      <c r="AZ690" s="1">
        <v>162.5</v>
      </c>
      <c r="BA690" s="1">
        <v>163.1</v>
      </c>
      <c r="CC690" s="86">
        <v>166.4</v>
      </c>
      <c r="CD690" s="1">
        <v>165.3</v>
      </c>
      <c r="CE690" s="1">
        <v>537</v>
      </c>
      <c r="CF690" s="1">
        <v>450</v>
      </c>
      <c r="CG690" s="1">
        <v>1.1933333333333334</v>
      </c>
      <c r="CH690">
        <v>121.05800000000001</v>
      </c>
      <c r="CI690">
        <v>18971</v>
      </c>
      <c r="CJ690" s="101">
        <v>1</v>
      </c>
      <c r="CK690" s="101">
        <v>1</v>
      </c>
      <c r="CL690" s="1">
        <v>-4.5999999999999943</v>
      </c>
      <c r="CM690" s="1">
        <v>53.899999999999807</v>
      </c>
      <c r="CN690" s="14">
        <v>9.9999999999994316E-2</v>
      </c>
      <c r="CO690" s="14">
        <v>82.600000000000108</v>
      </c>
    </row>
    <row r="691" spans="1:93">
      <c r="A691" s="1">
        <v>2015</v>
      </c>
      <c r="B691" s="1">
        <v>3</v>
      </c>
      <c r="C691" s="24">
        <v>42304</v>
      </c>
      <c r="D691" s="1">
        <v>161.9</v>
      </c>
      <c r="E691" s="1">
        <v>162.4</v>
      </c>
      <c r="F691" s="1">
        <v>157.1</v>
      </c>
      <c r="G691" s="1">
        <v>158.69999999999999</v>
      </c>
      <c r="H691" s="1">
        <v>43.2</v>
      </c>
      <c r="I691" s="1">
        <v>1</v>
      </c>
      <c r="N691" s="27">
        <v>5.3000000000000114</v>
      </c>
      <c r="O691" s="27">
        <v>167.6</v>
      </c>
      <c r="P691" s="27">
        <v>161.4</v>
      </c>
      <c r="Q691" s="27" t="s">
        <v>618</v>
      </c>
      <c r="R691" s="27" t="s">
        <v>618</v>
      </c>
      <c r="S691" s="27" t="s">
        <v>618</v>
      </c>
      <c r="T691" s="27" t="s">
        <v>618</v>
      </c>
      <c r="U691" s="27" t="s">
        <v>618</v>
      </c>
      <c r="V691" s="158">
        <v>0</v>
      </c>
      <c r="W691" s="27">
        <v>224.9</v>
      </c>
      <c r="X691" s="27">
        <v>224.9</v>
      </c>
      <c r="Y691" s="27">
        <v>0</v>
      </c>
      <c r="Z691" s="29">
        <v>43.5</v>
      </c>
      <c r="AA691" s="139">
        <v>3.2</v>
      </c>
      <c r="AB691" s="151">
        <v>1.9506726457399259E-2</v>
      </c>
      <c r="AC691" s="136" t="s">
        <v>255</v>
      </c>
      <c r="AD691" s="136">
        <v>8.1999999999999993</v>
      </c>
      <c r="AE691" s="136" t="s">
        <v>618</v>
      </c>
      <c r="AF691" s="136" t="s">
        <v>618</v>
      </c>
      <c r="AG691" s="136">
        <v>0</v>
      </c>
      <c r="AH691" s="136">
        <v>91.19999999999979</v>
      </c>
      <c r="AI691" s="136">
        <v>-6.1999999999999886</v>
      </c>
      <c r="AJ691" s="127">
        <v>165.2</v>
      </c>
      <c r="AK691" s="127">
        <v>165.2</v>
      </c>
      <c r="AL691" s="127">
        <v>161.80000000000001</v>
      </c>
      <c r="AM691" s="127">
        <v>161.9</v>
      </c>
      <c r="AN691" s="127">
        <v>165.27500000000001</v>
      </c>
      <c r="AO691" s="127">
        <v>3.2000000000000171</v>
      </c>
      <c r="AP691" s="127" t="s">
        <v>618</v>
      </c>
      <c r="AQ691" s="14">
        <v>131.80000000000001</v>
      </c>
      <c r="AR691" s="127">
        <v>2.8000000000000114</v>
      </c>
      <c r="AS691" s="14">
        <v>108.99999999999761</v>
      </c>
      <c r="AT691" s="1">
        <v>165.2</v>
      </c>
      <c r="AU691" s="1">
        <v>165.2</v>
      </c>
      <c r="AV691" s="1">
        <v>159.5</v>
      </c>
      <c r="AW691" s="1">
        <v>159.9</v>
      </c>
      <c r="AX691" s="1">
        <v>158.9</v>
      </c>
      <c r="AY691" s="1">
        <v>159.69999999999999</v>
      </c>
      <c r="AZ691" s="1">
        <v>157.5</v>
      </c>
      <c r="BA691" s="1">
        <v>159.4</v>
      </c>
      <c r="CC691" s="86">
        <v>159.6</v>
      </c>
      <c r="CD691" s="1">
        <v>160.69999999999999</v>
      </c>
      <c r="CE691" s="1">
        <v>639</v>
      </c>
      <c r="CF691" s="1">
        <v>806</v>
      </c>
      <c r="CG691" s="1">
        <v>0.79280397022332505</v>
      </c>
      <c r="CH691">
        <v>120.357</v>
      </c>
      <c r="CI691">
        <v>18848</v>
      </c>
      <c r="CJ691" s="101">
        <v>1</v>
      </c>
      <c r="CK691" s="101">
        <v>1</v>
      </c>
      <c r="CL691" s="1">
        <v>-6.5</v>
      </c>
      <c r="CM691" s="1">
        <v>47.399999999999807</v>
      </c>
      <c r="CN691" s="14" t="s">
        <v>618</v>
      </c>
      <c r="CO691" s="14">
        <v>82.600000000000108</v>
      </c>
    </row>
    <row r="692" spans="1:93">
      <c r="A692" s="1">
        <v>2015</v>
      </c>
      <c r="B692" s="1">
        <v>4</v>
      </c>
      <c r="C692" s="24">
        <v>42305</v>
      </c>
      <c r="D692" s="1">
        <v>158.69999999999999</v>
      </c>
      <c r="E692" s="1">
        <v>160.1</v>
      </c>
      <c r="F692" s="1">
        <v>157.30000000000001</v>
      </c>
      <c r="G692" s="1">
        <v>159.80000000000001</v>
      </c>
      <c r="H692" s="1">
        <v>46.18</v>
      </c>
      <c r="I692" s="1">
        <v>1</v>
      </c>
      <c r="N692" s="27">
        <v>2.7999999999999829</v>
      </c>
      <c r="O692" s="27">
        <v>164</v>
      </c>
      <c r="P692" s="27">
        <v>153.4</v>
      </c>
      <c r="Q692" s="27" t="s">
        <v>618</v>
      </c>
      <c r="R692" s="27" t="s">
        <v>618</v>
      </c>
      <c r="S692" s="27" t="s">
        <v>618</v>
      </c>
      <c r="T692" s="27" t="s">
        <v>618</v>
      </c>
      <c r="U692" s="27" t="s">
        <v>618</v>
      </c>
      <c r="V692" s="158">
        <v>0</v>
      </c>
      <c r="W692" s="27">
        <v>224.9</v>
      </c>
      <c r="X692" s="27">
        <v>224.9</v>
      </c>
      <c r="Y692" s="27">
        <v>0</v>
      </c>
      <c r="Z692" s="29">
        <v>43.21</v>
      </c>
      <c r="AA692" s="139">
        <v>1.7</v>
      </c>
      <c r="AB692" s="151">
        <v>1.2119826206265616E-2</v>
      </c>
      <c r="AC692" s="136" t="s">
        <v>255</v>
      </c>
      <c r="AD692" s="136">
        <v>7.9</v>
      </c>
      <c r="AE692" s="136" t="s">
        <v>618</v>
      </c>
      <c r="AF692" s="136" t="s">
        <v>618</v>
      </c>
      <c r="AG692" s="136">
        <v>0</v>
      </c>
      <c r="AH692" s="136">
        <v>91.19999999999979</v>
      </c>
      <c r="AI692" s="136">
        <v>-6.1999999999999886</v>
      </c>
      <c r="AJ692" s="127">
        <v>158.9</v>
      </c>
      <c r="AK692" s="127">
        <v>159.69999999999999</v>
      </c>
      <c r="AL692" s="127">
        <v>157.5</v>
      </c>
      <c r="AM692" s="127">
        <v>158.4</v>
      </c>
      <c r="AN692" s="127">
        <v>163.6</v>
      </c>
      <c r="AO692" s="127">
        <v>1.1000000000000227</v>
      </c>
      <c r="AP692" s="127">
        <v>2.3000000000000229</v>
      </c>
      <c r="AQ692" s="14">
        <v>134.1</v>
      </c>
      <c r="AR692" s="127" t="s">
        <v>618</v>
      </c>
      <c r="AS692" s="14">
        <v>108.99999999999761</v>
      </c>
      <c r="AT692" s="1">
        <v>158.9</v>
      </c>
      <c r="AU692" s="1">
        <v>159.69999999999999</v>
      </c>
      <c r="AV692" s="1">
        <v>157.5</v>
      </c>
      <c r="AW692" s="1">
        <v>158.30000000000001</v>
      </c>
      <c r="AX692" s="1">
        <v>159.69999999999999</v>
      </c>
      <c r="AY692" s="1">
        <v>161.19999999999999</v>
      </c>
      <c r="AZ692" s="1">
        <v>158.9</v>
      </c>
      <c r="BA692" s="1">
        <v>160.9</v>
      </c>
      <c r="CC692" s="86">
        <v>158.19999999999999</v>
      </c>
      <c r="CD692" s="1">
        <v>159.1</v>
      </c>
      <c r="CE692" s="1">
        <v>479</v>
      </c>
      <c r="CF692" s="1">
        <v>459</v>
      </c>
      <c r="CG692" s="1">
        <v>1.0435729847494553</v>
      </c>
      <c r="CH692">
        <v>121.086</v>
      </c>
      <c r="CI692">
        <v>19161</v>
      </c>
      <c r="CJ692" s="101">
        <v>1</v>
      </c>
      <c r="CK692" s="101">
        <v>1</v>
      </c>
      <c r="CL692" s="1">
        <v>3.4000000000000057</v>
      </c>
      <c r="CM692" s="1">
        <v>50.799999999999812</v>
      </c>
      <c r="CN692" s="14" t="s">
        <v>618</v>
      </c>
      <c r="CO692" s="14">
        <v>82.600000000000108</v>
      </c>
    </row>
    <row r="693" spans="1:93">
      <c r="A693" s="1">
        <v>2015</v>
      </c>
      <c r="B693" s="1">
        <v>5</v>
      </c>
      <c r="C693" s="24">
        <v>42306</v>
      </c>
      <c r="D693" s="1">
        <v>162.30000000000001</v>
      </c>
      <c r="E693" s="1">
        <v>163.19999999999999</v>
      </c>
      <c r="F693" s="1">
        <v>160.19999999999999</v>
      </c>
      <c r="G693" s="1">
        <v>162</v>
      </c>
      <c r="H693" s="1">
        <v>46.06</v>
      </c>
      <c r="I693" s="1">
        <v>1</v>
      </c>
      <c r="N693" s="27">
        <v>3</v>
      </c>
      <c r="O693" s="27">
        <v>162.6</v>
      </c>
      <c r="P693" s="27">
        <v>157</v>
      </c>
      <c r="Q693" s="27" t="s">
        <v>618</v>
      </c>
      <c r="R693" s="27" t="s">
        <v>618</v>
      </c>
      <c r="S693" s="27" t="s">
        <v>618</v>
      </c>
      <c r="T693" s="27" t="s">
        <v>618</v>
      </c>
      <c r="U693" s="27" t="s">
        <v>618</v>
      </c>
      <c r="V693" s="158">
        <v>0</v>
      </c>
      <c r="W693" s="27">
        <v>224.9</v>
      </c>
      <c r="X693" s="27">
        <v>224.9</v>
      </c>
      <c r="Y693" s="27">
        <v>0</v>
      </c>
      <c r="Z693" s="29">
        <v>45.54</v>
      </c>
      <c r="AA693" s="139">
        <v>1.8</v>
      </c>
      <c r="AB693" s="151">
        <v>6.898148148148131E-2</v>
      </c>
      <c r="AC693" s="136" t="s">
        <v>253</v>
      </c>
      <c r="AD693" s="136">
        <v>7.9</v>
      </c>
      <c r="AE693" s="136" t="s">
        <v>618</v>
      </c>
      <c r="AF693" s="136">
        <v>-0.89999999999997726</v>
      </c>
      <c r="AG693" s="136">
        <v>-0.89999999999997726</v>
      </c>
      <c r="AH693" s="136">
        <v>90.299999999999812</v>
      </c>
      <c r="AI693" s="136">
        <v>-7.0999999999999659</v>
      </c>
      <c r="AJ693" s="127">
        <v>159.69999999999999</v>
      </c>
      <c r="AK693" s="127">
        <v>163.19999999999999</v>
      </c>
      <c r="AL693" s="127">
        <v>158.9</v>
      </c>
      <c r="AM693" s="127">
        <v>161.80000000000001</v>
      </c>
      <c r="AN693" s="127">
        <v>161.92500000000001</v>
      </c>
      <c r="AO693" s="127">
        <v>0.30000000000001137</v>
      </c>
      <c r="AP693" s="127" t="s">
        <v>618</v>
      </c>
      <c r="AQ693" s="14">
        <v>134.1</v>
      </c>
      <c r="AR693" s="127" t="s">
        <v>618</v>
      </c>
      <c r="AS693" s="14">
        <v>108.99999999999761</v>
      </c>
      <c r="AT693" s="1">
        <v>159.69999999999999</v>
      </c>
      <c r="AU693" s="1">
        <v>163.19999999999999</v>
      </c>
      <c r="AV693" s="1">
        <v>158.9</v>
      </c>
      <c r="AW693" s="1">
        <v>161.6</v>
      </c>
      <c r="AX693" s="1">
        <v>161.80000000000001</v>
      </c>
      <c r="AY693" s="1">
        <v>162</v>
      </c>
      <c r="AZ693" s="1">
        <v>161</v>
      </c>
      <c r="BA693" s="1">
        <v>161.80000000000001</v>
      </c>
      <c r="CC693" s="86">
        <v>161.4</v>
      </c>
      <c r="CD693" s="1">
        <v>162.30000000000001</v>
      </c>
      <c r="CE693" s="1">
        <v>669</v>
      </c>
      <c r="CF693" s="1">
        <v>426</v>
      </c>
      <c r="CG693" s="1">
        <v>1.5704225352112675</v>
      </c>
      <c r="CH693">
        <v>121.07899999999999</v>
      </c>
      <c r="CI693">
        <v>18961</v>
      </c>
      <c r="CJ693" s="101">
        <v>1</v>
      </c>
      <c r="CK693" s="101">
        <v>1</v>
      </c>
      <c r="CL693" s="1">
        <v>1.8000000000000114</v>
      </c>
      <c r="CM693" s="1">
        <v>52.599999999999824</v>
      </c>
      <c r="CN693" s="14">
        <v>2.6000000000000227</v>
      </c>
      <c r="CO693" s="14">
        <v>85.200000000000131</v>
      </c>
    </row>
    <row r="694" spans="1:93">
      <c r="A694" s="1">
        <v>2015</v>
      </c>
      <c r="B694" s="1">
        <v>6</v>
      </c>
      <c r="C694" s="24">
        <v>42307</v>
      </c>
      <c r="D694" s="1">
        <v>161.5</v>
      </c>
      <c r="E694" s="1">
        <v>161.6</v>
      </c>
      <c r="F694" s="1">
        <v>159.1</v>
      </c>
      <c r="G694" s="1">
        <v>160.5</v>
      </c>
      <c r="H694" s="1">
        <v>46.59</v>
      </c>
      <c r="I694" s="1">
        <v>1</v>
      </c>
      <c r="N694" s="27">
        <v>2.5</v>
      </c>
      <c r="O694" s="27">
        <v>165</v>
      </c>
      <c r="P694" s="27">
        <v>159</v>
      </c>
      <c r="Q694" s="27" t="s">
        <v>618</v>
      </c>
      <c r="R694" s="27" t="s">
        <v>618</v>
      </c>
      <c r="S694" s="27" t="s">
        <v>618</v>
      </c>
      <c r="T694" s="27" t="s">
        <v>618</v>
      </c>
      <c r="U694" s="27" t="s">
        <v>618</v>
      </c>
      <c r="V694" s="158">
        <v>0</v>
      </c>
      <c r="W694" s="27">
        <v>224.9</v>
      </c>
      <c r="X694" s="27">
        <v>224.9</v>
      </c>
      <c r="Y694" s="27">
        <v>0</v>
      </c>
      <c r="Z694" s="29">
        <v>45.54</v>
      </c>
      <c r="AA694" s="139">
        <v>1.5</v>
      </c>
      <c r="AB694" s="151">
        <v>2.5985275010826925E-3</v>
      </c>
      <c r="AC694" s="136">
        <v>0</v>
      </c>
      <c r="AD694" s="136">
        <v>8.1</v>
      </c>
      <c r="AE694" s="136" t="s">
        <v>618</v>
      </c>
      <c r="AF694" s="136" t="s">
        <v>618</v>
      </c>
      <c r="AG694" s="136">
        <v>0</v>
      </c>
      <c r="AH694" s="136">
        <v>90.299999999999812</v>
      </c>
      <c r="AI694" s="136">
        <v>-7.0999999999999659</v>
      </c>
      <c r="AJ694" s="127">
        <v>161.80000000000001</v>
      </c>
      <c r="AK694" s="127">
        <v>162</v>
      </c>
      <c r="AL694" s="127">
        <v>161</v>
      </c>
      <c r="AM694" s="127">
        <v>161.30000000000001</v>
      </c>
      <c r="AN694" s="127">
        <v>160.85</v>
      </c>
      <c r="AO694" s="127">
        <v>1</v>
      </c>
      <c r="AP694" s="127" t="s">
        <v>618</v>
      </c>
      <c r="AQ694" s="14">
        <v>134.1</v>
      </c>
      <c r="AR694" s="127" t="s">
        <v>618</v>
      </c>
      <c r="AS694" s="14">
        <v>108.99999999999761</v>
      </c>
      <c r="AT694" s="1">
        <v>161.80000000000001</v>
      </c>
      <c r="AU694" s="1">
        <v>162</v>
      </c>
      <c r="AV694" s="1">
        <v>159.5</v>
      </c>
      <c r="AW694" s="1">
        <v>160.1</v>
      </c>
      <c r="AX694" s="1">
        <v>159.80000000000001</v>
      </c>
      <c r="AY694" s="1">
        <v>160.30000000000001</v>
      </c>
      <c r="AZ694" s="1">
        <v>159.30000000000001</v>
      </c>
      <c r="BA694" s="1">
        <v>160</v>
      </c>
      <c r="CC694" s="86">
        <v>160</v>
      </c>
      <c r="CD694" s="1">
        <v>160.5</v>
      </c>
      <c r="CE694" s="1">
        <v>732</v>
      </c>
      <c r="CF694" s="1">
        <v>759</v>
      </c>
      <c r="CG694" s="1">
        <v>0.96442687747035571</v>
      </c>
      <c r="CH694">
        <v>120.361</v>
      </c>
      <c r="CI694">
        <v>18875</v>
      </c>
      <c r="CJ694" s="101">
        <v>1</v>
      </c>
      <c r="CK694" s="101">
        <v>1</v>
      </c>
      <c r="CL694" s="1">
        <v>-3</v>
      </c>
      <c r="CM694" s="1">
        <v>49.599999999999824</v>
      </c>
      <c r="CN694" s="14" t="s">
        <v>618</v>
      </c>
      <c r="CO694" s="14">
        <v>85.200000000000131</v>
      </c>
    </row>
    <row r="695" spans="1:93">
      <c r="A695" s="1">
        <v>2015</v>
      </c>
      <c r="B695" s="1">
        <v>2</v>
      </c>
      <c r="C695" s="24">
        <v>42310</v>
      </c>
      <c r="D695" s="1">
        <v>158.80000000000001</v>
      </c>
      <c r="E695" s="1">
        <v>160.6</v>
      </c>
      <c r="F695" s="1">
        <v>158.5</v>
      </c>
      <c r="G695" s="1">
        <v>159.9</v>
      </c>
      <c r="H695" s="1">
        <v>47.77</v>
      </c>
      <c r="I695" s="1">
        <v>1</v>
      </c>
      <c r="N695" s="27">
        <v>2.0999999999999943</v>
      </c>
      <c r="O695" s="27">
        <v>163</v>
      </c>
      <c r="P695" s="27">
        <v>158</v>
      </c>
      <c r="Q695" s="27" t="s">
        <v>618</v>
      </c>
      <c r="R695" s="27" t="s">
        <v>618</v>
      </c>
      <c r="S695" s="27" t="s">
        <v>618</v>
      </c>
      <c r="T695" s="27" t="s">
        <v>618</v>
      </c>
      <c r="U695" s="27" t="s">
        <v>618</v>
      </c>
      <c r="V695" s="158">
        <v>0</v>
      </c>
      <c r="W695" s="27">
        <v>224.9</v>
      </c>
      <c r="X695" s="27">
        <v>224.9</v>
      </c>
      <c r="Y695" s="27">
        <v>0</v>
      </c>
      <c r="Z695" s="29">
        <v>46.25</v>
      </c>
      <c r="AA695" s="139">
        <v>1.3</v>
      </c>
      <c r="AB695" s="151">
        <v>1.1506730351715122E-2</v>
      </c>
      <c r="AC695" s="136" t="s">
        <v>253</v>
      </c>
      <c r="AD695" s="136">
        <v>8</v>
      </c>
      <c r="AE695" s="136" t="s">
        <v>618</v>
      </c>
      <c r="AF695" s="136" t="s">
        <v>618</v>
      </c>
      <c r="AG695" s="136">
        <v>0</v>
      </c>
      <c r="AH695" s="136">
        <v>90.299999999999812</v>
      </c>
      <c r="AI695" s="136">
        <v>-7.0999999999999659</v>
      </c>
      <c r="AJ695" s="127">
        <v>159.80000000000001</v>
      </c>
      <c r="AK695" s="127">
        <v>160.30000000000001</v>
      </c>
      <c r="AL695" s="127">
        <v>158.5</v>
      </c>
      <c r="AM695" s="127">
        <v>158.9</v>
      </c>
      <c r="AN695" s="127">
        <v>160.1</v>
      </c>
      <c r="AO695" s="127">
        <v>1.0999999999999943</v>
      </c>
      <c r="AP695" s="127" t="s">
        <v>618</v>
      </c>
      <c r="AQ695" s="14">
        <v>134.1</v>
      </c>
      <c r="AR695" s="127" t="s">
        <v>618</v>
      </c>
      <c r="AS695" s="14">
        <v>108.99999999999761</v>
      </c>
      <c r="AT695" s="1">
        <v>159.5</v>
      </c>
      <c r="AU695" s="1">
        <v>160</v>
      </c>
      <c r="AV695" s="1">
        <v>159.1</v>
      </c>
      <c r="AW695" s="1">
        <v>159.30000000000001</v>
      </c>
      <c r="AX695" s="1">
        <v>159.5</v>
      </c>
      <c r="AY695" s="1">
        <v>160.30000000000001</v>
      </c>
      <c r="AZ695" s="1">
        <v>159.1</v>
      </c>
      <c r="BA695" s="1">
        <v>160.1</v>
      </c>
      <c r="CC695" s="86">
        <v>159.30000000000001</v>
      </c>
      <c r="CD695" s="1">
        <v>158.80000000000001</v>
      </c>
      <c r="CE695" s="1">
        <v>695</v>
      </c>
      <c r="CF695" s="1">
        <v>764</v>
      </c>
      <c r="CG695" s="1">
        <v>0.90968586387434558</v>
      </c>
      <c r="CH695">
        <v>121.027</v>
      </c>
      <c r="CI695">
        <v>19028</v>
      </c>
      <c r="CJ695" s="101">
        <v>1</v>
      </c>
      <c r="CK695" s="101">
        <v>1</v>
      </c>
      <c r="CL695" s="1">
        <v>-1.3000000000000114</v>
      </c>
      <c r="CM695" s="1">
        <v>48.299999999999812</v>
      </c>
      <c r="CN695" s="14" t="s">
        <v>618</v>
      </c>
      <c r="CO695" s="14">
        <v>85.200000000000131</v>
      </c>
    </row>
    <row r="696" spans="1:93">
      <c r="A696" s="1">
        <v>2015</v>
      </c>
      <c r="B696" s="1">
        <v>4</v>
      </c>
      <c r="C696" s="24">
        <v>42312</v>
      </c>
      <c r="D696" s="1">
        <v>158.19999999999999</v>
      </c>
      <c r="E696" s="1">
        <v>158.19999999999999</v>
      </c>
      <c r="F696" s="1">
        <v>154.69999999999999</v>
      </c>
      <c r="G696" s="1">
        <v>155.80000000000001</v>
      </c>
      <c r="H696" s="1">
        <v>46.55</v>
      </c>
      <c r="I696" s="1">
        <v>1</v>
      </c>
      <c r="N696" s="27">
        <v>3.5</v>
      </c>
      <c r="O696" s="27">
        <v>162</v>
      </c>
      <c r="P696" s="27">
        <v>157.80000000000001</v>
      </c>
      <c r="Q696" s="27" t="s">
        <v>618</v>
      </c>
      <c r="R696" s="27" t="s">
        <v>618</v>
      </c>
      <c r="S696" s="27" t="s">
        <v>618</v>
      </c>
      <c r="T696" s="27" t="s">
        <v>618</v>
      </c>
      <c r="U696" s="27" t="s">
        <v>618</v>
      </c>
      <c r="V696" s="158">
        <v>0</v>
      </c>
      <c r="W696" s="27">
        <v>224.9</v>
      </c>
      <c r="X696" s="27">
        <v>224.9</v>
      </c>
      <c r="Y696" s="27">
        <v>0</v>
      </c>
      <c r="Z696" s="29">
        <v>47.82</v>
      </c>
      <c r="AA696" s="139">
        <v>2.1</v>
      </c>
      <c r="AB696" s="151">
        <v>2.5327323459970019E-2</v>
      </c>
      <c r="AC696" s="136" t="s">
        <v>253</v>
      </c>
      <c r="AD696" s="136">
        <v>7.9</v>
      </c>
      <c r="AE696" s="136" t="s">
        <v>618</v>
      </c>
      <c r="AF696" s="136">
        <v>0.89999999999997726</v>
      </c>
      <c r="AG696" s="136">
        <v>0.89999999999997726</v>
      </c>
      <c r="AH696" s="136">
        <v>91.19999999999979</v>
      </c>
      <c r="AI696" s="136">
        <v>-6.1999999999999886</v>
      </c>
      <c r="AJ696" s="127">
        <v>159.5</v>
      </c>
      <c r="AK696" s="127">
        <v>160.30000000000001</v>
      </c>
      <c r="AL696" s="127">
        <v>156.30000000000001</v>
      </c>
      <c r="AM696" s="127">
        <v>156.6</v>
      </c>
      <c r="AN696" s="127">
        <v>159.65</v>
      </c>
      <c r="AO696" s="127">
        <v>2.3999999999999773</v>
      </c>
      <c r="AP696" s="127" t="s">
        <v>618</v>
      </c>
      <c r="AQ696" s="14">
        <v>134.1</v>
      </c>
      <c r="AR696" s="127">
        <v>0</v>
      </c>
      <c r="AS696" s="14">
        <v>108.99999999999761</v>
      </c>
      <c r="AT696" s="1">
        <v>156.5</v>
      </c>
      <c r="AU696" s="1">
        <v>156.9</v>
      </c>
      <c r="AV696" s="1">
        <v>156</v>
      </c>
      <c r="AW696" s="1">
        <v>156.6</v>
      </c>
      <c r="AX696" s="1">
        <v>156.5</v>
      </c>
      <c r="AY696" s="1">
        <v>157.9</v>
      </c>
      <c r="AZ696" s="1">
        <v>156</v>
      </c>
      <c r="BA696" s="1">
        <v>157.30000000000001</v>
      </c>
      <c r="CC696" s="86">
        <v>156.30000000000001</v>
      </c>
      <c r="CD696" s="1">
        <v>158.1</v>
      </c>
      <c r="CE696" s="1">
        <v>892</v>
      </c>
      <c r="CF696" s="1">
        <v>596</v>
      </c>
      <c r="CG696" s="1">
        <v>1.4966442953020134</v>
      </c>
      <c r="CH696">
        <v>121.55500000000001</v>
      </c>
      <c r="CI696">
        <v>19046</v>
      </c>
      <c r="CJ696" s="101">
        <v>1</v>
      </c>
      <c r="CK696" s="101">
        <v>1</v>
      </c>
      <c r="CL696" s="1">
        <v>-0.5</v>
      </c>
      <c r="CM696" s="1">
        <v>47.799999999999812</v>
      </c>
      <c r="CN696" s="14">
        <v>1.6999999999999886</v>
      </c>
      <c r="CO696" s="14">
        <v>86.900000000000119</v>
      </c>
    </row>
    <row r="697" spans="1:93">
      <c r="A697" s="1">
        <v>2015</v>
      </c>
      <c r="B697" s="1">
        <v>5</v>
      </c>
      <c r="C697" s="24">
        <v>42313</v>
      </c>
      <c r="D697" s="1">
        <v>156</v>
      </c>
      <c r="E697" s="1">
        <v>157</v>
      </c>
      <c r="F697" s="1">
        <v>154.19999999999999</v>
      </c>
      <c r="G697" s="1">
        <v>154.80000000000001</v>
      </c>
      <c r="H697" s="1">
        <v>45.35</v>
      </c>
      <c r="I697" s="1">
        <v>1</v>
      </c>
      <c r="N697" s="27">
        <v>2.8000000000000114</v>
      </c>
      <c r="O697" s="27">
        <v>159.30000000000001</v>
      </c>
      <c r="P697" s="27">
        <v>152.30000000000001</v>
      </c>
      <c r="Q697" s="27" t="s">
        <v>618</v>
      </c>
      <c r="R697" s="27" t="s">
        <v>618</v>
      </c>
      <c r="S697" s="27" t="s">
        <v>618</v>
      </c>
      <c r="T697" s="27" t="s">
        <v>618</v>
      </c>
      <c r="U697" s="27" t="s">
        <v>618</v>
      </c>
      <c r="V697" s="158">
        <v>0</v>
      </c>
      <c r="W697" s="27">
        <v>224.9</v>
      </c>
      <c r="X697" s="27">
        <v>224.9</v>
      </c>
      <c r="Y697" s="27">
        <v>0</v>
      </c>
      <c r="Z697" s="29">
        <v>46.41</v>
      </c>
      <c r="AA697" s="139">
        <v>1.7</v>
      </c>
      <c r="AB697" s="151">
        <v>2.5539041239271643E-2</v>
      </c>
      <c r="AC697" s="136" t="s">
        <v>255</v>
      </c>
      <c r="AD697" s="136">
        <v>7.7</v>
      </c>
      <c r="AE697" s="136" t="s">
        <v>618</v>
      </c>
      <c r="AF697" s="136" t="s">
        <v>618</v>
      </c>
      <c r="AG697" s="136">
        <v>0</v>
      </c>
      <c r="AH697" s="136">
        <v>91.19999999999979</v>
      </c>
      <c r="AI697" s="136">
        <v>-6.1999999999999886</v>
      </c>
      <c r="AJ697" s="127">
        <v>156.5</v>
      </c>
      <c r="AK697" s="127">
        <v>157.9</v>
      </c>
      <c r="AL697" s="127">
        <v>155.69999999999999</v>
      </c>
      <c r="AM697" s="127">
        <v>155.9</v>
      </c>
      <c r="AN697" s="127">
        <v>158.17500000000001</v>
      </c>
      <c r="AO697" s="127">
        <v>1.1999999999999886</v>
      </c>
      <c r="AP697" s="127" t="s">
        <v>618</v>
      </c>
      <c r="AQ697" s="14">
        <v>134.1</v>
      </c>
      <c r="AR697" s="127">
        <v>0.39999999999997726</v>
      </c>
      <c r="AS697" s="14">
        <v>109.39999999999759</v>
      </c>
      <c r="AT697" s="1">
        <v>154.5</v>
      </c>
      <c r="AU697" s="1">
        <v>155.80000000000001</v>
      </c>
      <c r="AV697" s="1">
        <v>154.30000000000001</v>
      </c>
      <c r="AW697" s="1">
        <v>155.69999999999999</v>
      </c>
      <c r="AX697" s="1">
        <v>154.5</v>
      </c>
      <c r="AY697" s="1">
        <v>155.80000000000001</v>
      </c>
      <c r="AZ697" s="1">
        <v>154.30000000000001</v>
      </c>
      <c r="BA697" s="1">
        <v>155.4</v>
      </c>
      <c r="CC697" s="86">
        <v>154.5</v>
      </c>
      <c r="CD697" s="1">
        <v>156.69999999999999</v>
      </c>
      <c r="CE697" s="1">
        <v>530</v>
      </c>
      <c r="CF697" s="1">
        <v>476</v>
      </c>
      <c r="CG697" s="1">
        <v>1.1134453781512605</v>
      </c>
      <c r="CH697">
        <v>121.733</v>
      </c>
      <c r="CI697">
        <v>19226</v>
      </c>
      <c r="CJ697" s="101">
        <v>1</v>
      </c>
      <c r="CK697" s="101">
        <v>1</v>
      </c>
      <c r="CL697" s="1">
        <v>0.5</v>
      </c>
      <c r="CM697" s="1">
        <v>48.299999999999812</v>
      </c>
      <c r="CN697" s="14">
        <v>1.5</v>
      </c>
      <c r="CO697" s="14">
        <v>88.400000000000119</v>
      </c>
    </row>
    <row r="698" spans="1:93">
      <c r="A698" s="1">
        <v>2015</v>
      </c>
      <c r="B698" s="1">
        <v>6</v>
      </c>
      <c r="C698" s="24">
        <v>42314</v>
      </c>
      <c r="D698" s="1">
        <v>155</v>
      </c>
      <c r="E698" s="1">
        <v>155.30000000000001</v>
      </c>
      <c r="F698" s="1">
        <v>153</v>
      </c>
      <c r="G698" s="1">
        <v>155.19999999999999</v>
      </c>
      <c r="H698" s="1">
        <v>44.29</v>
      </c>
      <c r="I698" s="1">
        <v>1</v>
      </c>
      <c r="N698" s="27">
        <v>2.3000000000000114</v>
      </c>
      <c r="O698" s="27">
        <v>157.6</v>
      </c>
      <c r="P698" s="27">
        <v>152</v>
      </c>
      <c r="Q698" s="27" t="s">
        <v>618</v>
      </c>
      <c r="R698" s="27" t="s">
        <v>618</v>
      </c>
      <c r="S698" s="27" t="s">
        <v>618</v>
      </c>
      <c r="T698" s="27" t="s">
        <v>618</v>
      </c>
      <c r="U698" s="27" t="s">
        <v>618</v>
      </c>
      <c r="V698" s="158">
        <v>0</v>
      </c>
      <c r="W698" s="27">
        <v>224.9</v>
      </c>
      <c r="X698" s="27">
        <v>224.9</v>
      </c>
      <c r="Y698" s="27">
        <v>0</v>
      </c>
      <c r="Z698" s="29">
        <v>45.43</v>
      </c>
      <c r="AA698" s="139">
        <v>1.4</v>
      </c>
      <c r="AB698" s="151">
        <v>2.5778732545649774E-2</v>
      </c>
      <c r="AC698" s="136" t="s">
        <v>255</v>
      </c>
      <c r="AD698" s="136">
        <v>7.7</v>
      </c>
      <c r="AE698" s="136" t="s">
        <v>618</v>
      </c>
      <c r="AF698" s="136" t="s">
        <v>618</v>
      </c>
      <c r="AG698" s="136">
        <v>0</v>
      </c>
      <c r="AH698" s="136">
        <v>91.19999999999979</v>
      </c>
      <c r="AI698" s="136">
        <v>-6.1999999999999886</v>
      </c>
      <c r="AJ698" s="127">
        <v>154.5</v>
      </c>
      <c r="AK698" s="127">
        <v>155.80000000000001</v>
      </c>
      <c r="AL698" s="127">
        <v>153.19999999999999</v>
      </c>
      <c r="AM698" s="127">
        <v>153.80000000000001</v>
      </c>
      <c r="AN698" s="127">
        <v>156.30000000000001</v>
      </c>
      <c r="AO698" s="127">
        <v>0.19999999999998863</v>
      </c>
      <c r="AP698" s="127" t="s">
        <v>618</v>
      </c>
      <c r="AQ698" s="14">
        <v>134.1</v>
      </c>
      <c r="AR698" s="127" t="s">
        <v>618</v>
      </c>
      <c r="AS698" s="14">
        <v>109.39999999999759</v>
      </c>
      <c r="AT698" s="1">
        <v>155.4</v>
      </c>
      <c r="AU698" s="1">
        <v>156.19999999999999</v>
      </c>
      <c r="AV698" s="1">
        <v>155.1</v>
      </c>
      <c r="AW698" s="1">
        <v>155.5</v>
      </c>
      <c r="AX698" s="1">
        <v>155.4</v>
      </c>
      <c r="AY698" s="1">
        <v>156.30000000000001</v>
      </c>
      <c r="AZ698" s="1">
        <v>155.1</v>
      </c>
      <c r="BA698" s="1">
        <v>156</v>
      </c>
      <c r="CC698" s="86">
        <v>155.6</v>
      </c>
      <c r="CD698" s="1">
        <v>154.1</v>
      </c>
      <c r="CE698" s="1">
        <v>661</v>
      </c>
      <c r="CF698" s="1">
        <v>901</v>
      </c>
      <c r="CG698" s="1">
        <v>0.73362930077691457</v>
      </c>
      <c r="CH698">
        <v>123.34399999999999</v>
      </c>
      <c r="CI698">
        <v>19453</v>
      </c>
      <c r="CJ698" s="101">
        <v>1</v>
      </c>
      <c r="CK698" s="101">
        <v>1</v>
      </c>
      <c r="CL698" s="1">
        <v>0.69999999999998863</v>
      </c>
      <c r="CM698" s="1">
        <v>48.999999999999801</v>
      </c>
      <c r="CN698" s="14">
        <v>-0.40000000000000568</v>
      </c>
      <c r="CO698" s="14">
        <v>88.000000000000114</v>
      </c>
    </row>
    <row r="699" spans="1:93">
      <c r="A699" s="1">
        <v>2015</v>
      </c>
      <c r="B699" s="1">
        <v>2</v>
      </c>
      <c r="C699" s="24">
        <v>42317</v>
      </c>
      <c r="D699" s="1">
        <v>156.1</v>
      </c>
      <c r="E699" s="1">
        <v>156.1</v>
      </c>
      <c r="F699" s="1">
        <v>153.6</v>
      </c>
      <c r="G699" s="1">
        <v>155</v>
      </c>
      <c r="H699" s="1">
        <v>44.03</v>
      </c>
      <c r="I699" s="1">
        <v>1</v>
      </c>
      <c r="N699" s="27">
        <v>2.5</v>
      </c>
      <c r="O699" s="27">
        <v>157.5</v>
      </c>
      <c r="P699" s="27">
        <v>152.9</v>
      </c>
      <c r="Q699" s="27" t="s">
        <v>618</v>
      </c>
      <c r="R699" s="27" t="s">
        <v>618</v>
      </c>
      <c r="S699" s="27" t="s">
        <v>618</v>
      </c>
      <c r="T699" s="27" t="s">
        <v>618</v>
      </c>
      <c r="U699" s="27" t="s">
        <v>618</v>
      </c>
      <c r="V699" s="158">
        <v>0</v>
      </c>
      <c r="W699" s="27">
        <v>224.9</v>
      </c>
      <c r="X699" s="27">
        <v>224.9</v>
      </c>
      <c r="Y699" s="27">
        <v>0</v>
      </c>
      <c r="Z699" s="29">
        <v>44.51</v>
      </c>
      <c r="AA699" s="139">
        <v>1.5</v>
      </c>
      <c r="AB699" s="151">
        <v>2.3373759647188574E-2</v>
      </c>
      <c r="AC699" s="136" t="s">
        <v>255</v>
      </c>
      <c r="AD699" s="136">
        <v>7.7</v>
      </c>
      <c r="AE699" s="136" t="s">
        <v>618</v>
      </c>
      <c r="AF699" s="136" t="s">
        <v>618</v>
      </c>
      <c r="AG699" s="136">
        <v>0</v>
      </c>
      <c r="AH699" s="136">
        <v>91.19999999999979</v>
      </c>
      <c r="AI699" s="136">
        <v>-6.1999999999999886</v>
      </c>
      <c r="AJ699" s="127">
        <v>155.4</v>
      </c>
      <c r="AK699" s="127">
        <v>156.30000000000001</v>
      </c>
      <c r="AL699" s="127">
        <v>153.6</v>
      </c>
      <c r="AM699" s="127">
        <v>153.80000000000001</v>
      </c>
      <c r="AN699" s="127">
        <v>155.02500000000001</v>
      </c>
      <c r="AO699" s="127">
        <v>1.0999999999999943</v>
      </c>
      <c r="AP699" s="127" t="s">
        <v>618</v>
      </c>
      <c r="AQ699" s="14">
        <v>134.1</v>
      </c>
      <c r="AR699" s="127" t="s">
        <v>618</v>
      </c>
      <c r="AS699" s="14">
        <v>109.39999999999759</v>
      </c>
      <c r="AT699" s="1">
        <v>154.9</v>
      </c>
      <c r="AU699" s="1">
        <v>155.6</v>
      </c>
      <c r="AV699" s="1">
        <v>154.9</v>
      </c>
      <c r="AW699" s="1">
        <v>154.9</v>
      </c>
      <c r="AX699" s="1">
        <v>154.9</v>
      </c>
      <c r="AY699" s="1">
        <v>156.5</v>
      </c>
      <c r="AZ699" s="1">
        <v>154.9</v>
      </c>
      <c r="BA699" s="1">
        <v>155.69999999999999</v>
      </c>
      <c r="CC699" s="86">
        <v>154.80000000000001</v>
      </c>
      <c r="CD699" s="1">
        <v>154.69999999999999</v>
      </c>
      <c r="CE699" s="1">
        <v>713</v>
      </c>
      <c r="CF699" s="1">
        <v>651</v>
      </c>
      <c r="CG699" s="1">
        <v>1.0952380952380953</v>
      </c>
      <c r="CH699">
        <v>123.18300000000001</v>
      </c>
      <c r="CI699">
        <v>19439</v>
      </c>
      <c r="CJ699" s="101">
        <v>1</v>
      </c>
      <c r="CK699" s="101">
        <v>1</v>
      </c>
      <c r="CL699" s="1">
        <v>-0.70000000000001705</v>
      </c>
      <c r="CM699" s="1">
        <v>48.299999999999784</v>
      </c>
      <c r="CN699" s="14">
        <v>1.1999999999999886</v>
      </c>
      <c r="CO699" s="14">
        <v>89.200000000000102</v>
      </c>
    </row>
    <row r="700" spans="1:93">
      <c r="A700" s="1">
        <v>2015</v>
      </c>
      <c r="B700" s="1">
        <v>3</v>
      </c>
      <c r="C700" s="24">
        <v>42318</v>
      </c>
      <c r="D700" s="1">
        <v>154.19999999999999</v>
      </c>
      <c r="E700" s="1">
        <v>159.69999999999999</v>
      </c>
      <c r="F700" s="1">
        <v>154</v>
      </c>
      <c r="G700" s="1">
        <v>158.80000000000001</v>
      </c>
      <c r="H700" s="1">
        <v>43.83</v>
      </c>
      <c r="I700" s="1">
        <v>2</v>
      </c>
      <c r="N700" s="27">
        <v>5.6999999999999886</v>
      </c>
      <c r="O700" s="27">
        <v>157.5</v>
      </c>
      <c r="P700" s="27">
        <v>152.5</v>
      </c>
      <c r="Q700" s="27" t="s">
        <v>618</v>
      </c>
      <c r="R700" s="27" t="s">
        <v>254</v>
      </c>
      <c r="S700" s="27" t="s">
        <v>618</v>
      </c>
      <c r="T700" s="27">
        <v>3.8000000000000114</v>
      </c>
      <c r="U700" s="27" t="s">
        <v>618</v>
      </c>
      <c r="V700" s="158">
        <v>3.8000000000000114</v>
      </c>
      <c r="W700" s="27">
        <v>228.7</v>
      </c>
      <c r="X700" s="27">
        <v>228.7</v>
      </c>
      <c r="Y700" s="27">
        <v>0</v>
      </c>
      <c r="Z700" s="29">
        <v>44.02</v>
      </c>
      <c r="AA700" s="139">
        <v>3.4</v>
      </c>
      <c r="AB700" s="151">
        <v>5.8703996387445834E-3</v>
      </c>
      <c r="AC700" s="136" t="s">
        <v>255</v>
      </c>
      <c r="AD700" s="136">
        <v>7.7</v>
      </c>
      <c r="AE700" s="136">
        <v>5.6000000000000227</v>
      </c>
      <c r="AF700" s="136" t="s">
        <v>618</v>
      </c>
      <c r="AG700" s="136">
        <v>5.6000000000000227</v>
      </c>
      <c r="AH700" s="136">
        <v>96.799999999999812</v>
      </c>
      <c r="AI700" s="136">
        <v>-0.59999999999996589</v>
      </c>
      <c r="AJ700" s="127">
        <v>154.9</v>
      </c>
      <c r="AK700" s="127">
        <v>157.5</v>
      </c>
      <c r="AL700" s="127">
        <v>154</v>
      </c>
      <c r="AM700" s="127">
        <v>156.69999999999999</v>
      </c>
      <c r="AN700" s="127">
        <v>155.05000000000001</v>
      </c>
      <c r="AO700" s="127">
        <v>4.6000000000000227</v>
      </c>
      <c r="AP700" s="127">
        <v>3.5000000000000115</v>
      </c>
      <c r="AQ700" s="14">
        <v>137.6</v>
      </c>
      <c r="AR700" s="127" t="s">
        <v>618</v>
      </c>
      <c r="AS700" s="14">
        <v>109.39999999999759</v>
      </c>
      <c r="AT700" s="1">
        <v>160</v>
      </c>
      <c r="AU700" s="1">
        <v>162.5</v>
      </c>
      <c r="AV700" s="1">
        <v>159.69999999999999</v>
      </c>
      <c r="AW700" s="1">
        <v>161.69999999999999</v>
      </c>
      <c r="AX700" s="1">
        <v>160</v>
      </c>
      <c r="AY700" s="1">
        <v>162.5</v>
      </c>
      <c r="AZ700" s="1">
        <v>159.69999999999999</v>
      </c>
      <c r="BA700" s="1">
        <v>161.80000000000001</v>
      </c>
      <c r="CC700" s="86">
        <v>160.5</v>
      </c>
      <c r="CD700" s="1">
        <v>155.30000000000001</v>
      </c>
      <c r="CE700" s="1">
        <v>712</v>
      </c>
      <c r="CF700" s="1">
        <v>625</v>
      </c>
      <c r="CG700" s="1">
        <v>1.1392</v>
      </c>
      <c r="CH700">
        <v>123.188</v>
      </c>
      <c r="CI700">
        <v>19669</v>
      </c>
      <c r="CJ700" s="101">
        <v>1</v>
      </c>
      <c r="CK700" s="101">
        <v>1</v>
      </c>
      <c r="CL700" s="1">
        <v>1.3000000000000114</v>
      </c>
      <c r="CM700" s="1">
        <v>49.599999999999795</v>
      </c>
      <c r="CN700" s="14" t="s">
        <v>618</v>
      </c>
      <c r="CO700" s="14">
        <v>89.200000000000102</v>
      </c>
    </row>
    <row r="701" spans="1:93">
      <c r="A701" s="1">
        <v>2015</v>
      </c>
      <c r="B701" s="1">
        <v>4</v>
      </c>
      <c r="C701" s="24">
        <v>42319</v>
      </c>
      <c r="D701" s="1">
        <v>161.30000000000001</v>
      </c>
      <c r="E701" s="1">
        <v>163</v>
      </c>
      <c r="F701" s="1">
        <v>158.5</v>
      </c>
      <c r="G701" s="1">
        <v>159.5</v>
      </c>
      <c r="H701" s="1">
        <v>42.95</v>
      </c>
      <c r="I701" s="1">
        <v>2</v>
      </c>
      <c r="N701" s="27">
        <v>4.5</v>
      </c>
      <c r="O701" s="27">
        <v>164.5</v>
      </c>
      <c r="P701" s="27">
        <v>153.1</v>
      </c>
      <c r="Q701" s="27" t="s">
        <v>618</v>
      </c>
      <c r="R701" s="27" t="s">
        <v>618</v>
      </c>
      <c r="S701" s="27" t="s">
        <v>618</v>
      </c>
      <c r="T701" s="27" t="s">
        <v>618</v>
      </c>
      <c r="U701" s="27" t="s">
        <v>618</v>
      </c>
      <c r="V701" s="158">
        <v>0</v>
      </c>
      <c r="W701" s="27">
        <v>228.7</v>
      </c>
      <c r="X701" s="27">
        <v>228.7</v>
      </c>
      <c r="Y701" s="27">
        <v>0</v>
      </c>
      <c r="Z701" s="29">
        <v>43.72</v>
      </c>
      <c r="AA701" s="139">
        <v>2.7</v>
      </c>
      <c r="AB701" s="151">
        <v>4.542357483534043E-3</v>
      </c>
      <c r="AC701" s="136" t="s">
        <v>255</v>
      </c>
      <c r="AD701" s="136">
        <v>7.9</v>
      </c>
      <c r="AE701" s="136" t="s">
        <v>618</v>
      </c>
      <c r="AF701" s="136" t="s">
        <v>618</v>
      </c>
      <c r="AG701" s="136">
        <v>0</v>
      </c>
      <c r="AH701" s="136">
        <v>96.799999999999812</v>
      </c>
      <c r="AI701" s="136">
        <v>-0.59999999999996589</v>
      </c>
      <c r="AJ701" s="127">
        <v>160</v>
      </c>
      <c r="AK701" s="127">
        <v>162.5</v>
      </c>
      <c r="AL701" s="127">
        <v>159.69999999999999</v>
      </c>
      <c r="AM701" s="127">
        <v>161.4</v>
      </c>
      <c r="AN701" s="127">
        <v>156.42500000000001</v>
      </c>
      <c r="AO701" s="127">
        <v>1.8000000000000114</v>
      </c>
      <c r="AP701" s="127">
        <v>-5.7000000000000055</v>
      </c>
      <c r="AQ701" s="14">
        <v>131.9</v>
      </c>
      <c r="AR701" s="127" t="s">
        <v>618</v>
      </c>
      <c r="AS701" s="14">
        <v>109.39999999999759</v>
      </c>
      <c r="AT701" s="1">
        <v>159.30000000000001</v>
      </c>
      <c r="AU701" s="1">
        <v>159.30000000000001</v>
      </c>
      <c r="AV701" s="1">
        <v>158.1</v>
      </c>
      <c r="AW701" s="1">
        <v>158.80000000000001</v>
      </c>
      <c r="AX701" s="1">
        <v>159.30000000000001</v>
      </c>
      <c r="AY701" s="1">
        <v>159.30000000000001</v>
      </c>
      <c r="AZ701" s="1">
        <v>157.5</v>
      </c>
      <c r="BA701" s="1">
        <v>158</v>
      </c>
      <c r="CC701" s="86">
        <v>159</v>
      </c>
      <c r="CD701" s="1">
        <v>160.9</v>
      </c>
      <c r="CE701" s="1">
        <v>521</v>
      </c>
      <c r="CF701" s="1">
        <v>644</v>
      </c>
      <c r="CG701" s="1">
        <v>0.80900621118012417</v>
      </c>
      <c r="CH701">
        <v>122.842</v>
      </c>
      <c r="CI701">
        <v>19688</v>
      </c>
      <c r="CJ701" s="101">
        <v>1</v>
      </c>
      <c r="CK701" s="101">
        <v>1</v>
      </c>
      <c r="CL701" s="1">
        <v>-2.2000000000000171</v>
      </c>
      <c r="CM701" s="1">
        <v>47.399999999999778</v>
      </c>
      <c r="CN701" s="14">
        <v>2</v>
      </c>
      <c r="CO701" s="14">
        <v>91.200000000000102</v>
      </c>
    </row>
    <row r="702" spans="1:93">
      <c r="A702" s="1">
        <v>2015</v>
      </c>
      <c r="B702" s="1">
        <v>5</v>
      </c>
      <c r="C702" s="24">
        <v>42320</v>
      </c>
      <c r="D702" s="1">
        <v>157.1</v>
      </c>
      <c r="E702" s="1">
        <v>160.5</v>
      </c>
      <c r="F702" s="1">
        <v>155.69999999999999</v>
      </c>
      <c r="G702" s="1">
        <v>159</v>
      </c>
      <c r="H702" s="1">
        <v>41.66</v>
      </c>
      <c r="I702" s="1">
        <v>2</v>
      </c>
      <c r="N702" s="27">
        <v>4.8000000000000114</v>
      </c>
      <c r="O702" s="27">
        <v>164</v>
      </c>
      <c r="P702" s="27">
        <v>155</v>
      </c>
      <c r="Q702" s="27" t="s">
        <v>618</v>
      </c>
      <c r="R702" s="27" t="s">
        <v>618</v>
      </c>
      <c r="S702" s="27" t="s">
        <v>618</v>
      </c>
      <c r="T702" s="27" t="s">
        <v>618</v>
      </c>
      <c r="U702" s="27" t="s">
        <v>618</v>
      </c>
      <c r="V702" s="158">
        <v>0</v>
      </c>
      <c r="W702" s="27">
        <v>228.7</v>
      </c>
      <c r="X702" s="27">
        <v>228.7</v>
      </c>
      <c r="Y702" s="27">
        <v>0</v>
      </c>
      <c r="Z702" s="29">
        <v>43.02</v>
      </c>
      <c r="AA702" s="139">
        <v>2.9</v>
      </c>
      <c r="AB702" s="151">
        <v>2.0077572438968683E-2</v>
      </c>
      <c r="AC702" s="136" t="s">
        <v>255</v>
      </c>
      <c r="AD702" s="136">
        <v>7.9</v>
      </c>
      <c r="AE702" s="136">
        <v>-1.3999999999999773</v>
      </c>
      <c r="AF702" s="136" t="s">
        <v>618</v>
      </c>
      <c r="AG702" s="136">
        <v>-1.3999999999999773</v>
      </c>
      <c r="AH702" s="136">
        <v>95.399999999999835</v>
      </c>
      <c r="AI702" s="136">
        <v>-1.9999999999999432</v>
      </c>
      <c r="AJ702" s="127">
        <v>159.30000000000001</v>
      </c>
      <c r="AK702" s="127">
        <v>159.30000000000001</v>
      </c>
      <c r="AL702" s="127">
        <v>155.69999999999999</v>
      </c>
      <c r="AM702" s="127">
        <v>157.80000000000001</v>
      </c>
      <c r="AN702" s="127">
        <v>157.42500000000001</v>
      </c>
      <c r="AO702" s="127">
        <v>1.9000000000000057</v>
      </c>
      <c r="AP702" s="127">
        <v>-1.2000000000000057</v>
      </c>
      <c r="AQ702" s="14">
        <v>130.69999999999999</v>
      </c>
      <c r="AR702" s="127" t="s">
        <v>618</v>
      </c>
      <c r="AS702" s="14">
        <v>109.39999999999759</v>
      </c>
      <c r="AT702" s="1">
        <v>158.19999999999999</v>
      </c>
      <c r="AU702" s="1">
        <v>159.1</v>
      </c>
      <c r="AV702" s="1">
        <v>158</v>
      </c>
      <c r="AW702" s="1">
        <v>158.30000000000001</v>
      </c>
      <c r="AX702" s="1">
        <v>158.19999999999999</v>
      </c>
      <c r="AY702" s="1">
        <v>159.1</v>
      </c>
      <c r="AZ702" s="1">
        <v>157.6</v>
      </c>
      <c r="BA702" s="1">
        <v>158.19999999999999</v>
      </c>
      <c r="CC702" s="86">
        <v>158</v>
      </c>
      <c r="CD702" s="1">
        <v>156.4</v>
      </c>
      <c r="CE702" s="1">
        <v>736</v>
      </c>
      <c r="CF702" s="1">
        <v>768</v>
      </c>
      <c r="CG702" s="1">
        <v>0.95833333333333337</v>
      </c>
      <c r="CH702">
        <v>122.601</v>
      </c>
      <c r="CI702">
        <v>19446</v>
      </c>
      <c r="CJ702" s="101">
        <v>1</v>
      </c>
      <c r="CK702" s="101">
        <v>1</v>
      </c>
      <c r="CL702" s="1">
        <v>0.20000000000001705</v>
      </c>
      <c r="CM702" s="1">
        <v>47.599999999999795</v>
      </c>
      <c r="CN702" s="14" t="s">
        <v>618</v>
      </c>
      <c r="CO702" s="14">
        <v>91.200000000000102</v>
      </c>
    </row>
    <row r="703" spans="1:93">
      <c r="A703" s="1">
        <v>2015</v>
      </c>
      <c r="B703" s="1">
        <v>6</v>
      </c>
      <c r="C703" s="24">
        <v>42321</v>
      </c>
      <c r="D703" s="1">
        <v>158.4</v>
      </c>
      <c r="E703" s="1">
        <v>160.9</v>
      </c>
      <c r="F703" s="1">
        <v>158.19999999999999</v>
      </c>
      <c r="G703" s="1">
        <v>160</v>
      </c>
      <c r="H703" s="1">
        <v>40.74</v>
      </c>
      <c r="I703" s="1">
        <v>2</v>
      </c>
      <c r="N703" s="27">
        <v>2.7000000000000171</v>
      </c>
      <c r="O703" s="27">
        <v>163.80000000000001</v>
      </c>
      <c r="P703" s="27">
        <v>154.19999999999999</v>
      </c>
      <c r="Q703" s="27" t="s">
        <v>618</v>
      </c>
      <c r="R703" s="27" t="s">
        <v>618</v>
      </c>
      <c r="S703" s="27" t="s">
        <v>618</v>
      </c>
      <c r="T703" s="27" t="s">
        <v>618</v>
      </c>
      <c r="U703" s="27" t="s">
        <v>618</v>
      </c>
      <c r="V703" s="158">
        <v>0</v>
      </c>
      <c r="W703" s="27">
        <v>228.7</v>
      </c>
      <c r="X703" s="27">
        <v>228.7</v>
      </c>
      <c r="Y703" s="27">
        <v>0</v>
      </c>
      <c r="Z703" s="29">
        <v>41.79</v>
      </c>
      <c r="AA703" s="139">
        <v>1.6</v>
      </c>
      <c r="AB703" s="151">
        <v>3.0034924330617163E-2</v>
      </c>
      <c r="AC703" s="136" t="s">
        <v>255</v>
      </c>
      <c r="AD703" s="136">
        <v>7.9</v>
      </c>
      <c r="AE703" s="136" t="s">
        <v>618</v>
      </c>
      <c r="AF703" s="136" t="s">
        <v>618</v>
      </c>
      <c r="AG703" s="136">
        <v>0</v>
      </c>
      <c r="AH703" s="136">
        <v>95.399999999999835</v>
      </c>
      <c r="AI703" s="136">
        <v>-1.9999999999999432</v>
      </c>
      <c r="AJ703" s="127">
        <v>158.19999999999999</v>
      </c>
      <c r="AK703" s="127">
        <v>159.69999999999999</v>
      </c>
      <c r="AL703" s="127">
        <v>157.6</v>
      </c>
      <c r="AM703" s="127">
        <v>158.5</v>
      </c>
      <c r="AN703" s="127">
        <v>158.6</v>
      </c>
      <c r="AO703" s="127">
        <v>1.5999999999999943</v>
      </c>
      <c r="AP703" s="127">
        <v>-2.3999999999999941</v>
      </c>
      <c r="AQ703" s="14">
        <v>128.30000000000001</v>
      </c>
      <c r="AR703" s="127" t="s">
        <v>618</v>
      </c>
      <c r="AS703" s="14">
        <v>109.39999999999759</v>
      </c>
      <c r="AT703" s="1">
        <v>159.9</v>
      </c>
      <c r="AU703" s="1">
        <v>161.30000000000001</v>
      </c>
      <c r="AV703" s="1">
        <v>159.6</v>
      </c>
      <c r="AW703" s="1">
        <v>161.1</v>
      </c>
      <c r="AX703" s="1">
        <v>159.9</v>
      </c>
      <c r="AY703" s="1">
        <v>161.30000000000001</v>
      </c>
      <c r="AZ703" s="1">
        <v>159.6</v>
      </c>
      <c r="BA703" s="1">
        <v>159.9</v>
      </c>
      <c r="CC703" s="86">
        <v>159.80000000000001</v>
      </c>
      <c r="CD703" s="1">
        <v>159.5</v>
      </c>
      <c r="CE703" s="1">
        <v>653</v>
      </c>
      <c r="CF703" s="1">
        <v>491</v>
      </c>
      <c r="CG703" s="1">
        <v>1.3299389002036659</v>
      </c>
      <c r="CH703">
        <v>122.265</v>
      </c>
      <c r="CI703">
        <v>19413</v>
      </c>
      <c r="CJ703" s="101">
        <v>1</v>
      </c>
      <c r="CK703" s="101">
        <v>1</v>
      </c>
      <c r="CL703" s="1">
        <v>-2.3000000000000114</v>
      </c>
      <c r="CM703" s="1">
        <v>45.299999999999784</v>
      </c>
      <c r="CN703" s="14" t="s">
        <v>618</v>
      </c>
      <c r="CO703" s="14">
        <v>91.200000000000102</v>
      </c>
    </row>
    <row r="704" spans="1:93">
      <c r="A704" s="1">
        <v>2015</v>
      </c>
      <c r="B704" s="1">
        <v>2</v>
      </c>
      <c r="C704" s="24">
        <v>42324</v>
      </c>
      <c r="D704" s="1">
        <v>157.6</v>
      </c>
      <c r="E704" s="1">
        <v>159.80000000000001</v>
      </c>
      <c r="F704" s="1">
        <v>156</v>
      </c>
      <c r="G704" s="1">
        <v>156.19999999999999</v>
      </c>
      <c r="H704" s="1">
        <v>41.89</v>
      </c>
      <c r="I704" s="1">
        <v>2</v>
      </c>
      <c r="N704" s="27">
        <v>3.8000000000000114</v>
      </c>
      <c r="O704" s="27">
        <v>162.69999999999999</v>
      </c>
      <c r="P704" s="27">
        <v>157.30000000000001</v>
      </c>
      <c r="Q704" s="27" t="s">
        <v>618</v>
      </c>
      <c r="R704" s="27" t="s">
        <v>618</v>
      </c>
      <c r="S704" s="27" t="s">
        <v>618</v>
      </c>
      <c r="T704" s="27" t="s">
        <v>618</v>
      </c>
      <c r="U704" s="27" t="s">
        <v>618</v>
      </c>
      <c r="V704" s="158">
        <v>0</v>
      </c>
      <c r="W704" s="27">
        <v>228.7</v>
      </c>
      <c r="X704" s="27">
        <v>228.7</v>
      </c>
      <c r="Y704" s="27">
        <v>0</v>
      </c>
      <c r="Z704" s="29">
        <v>40.86</v>
      </c>
      <c r="AA704" s="139">
        <v>2.2999999999999998</v>
      </c>
      <c r="AB704" s="151">
        <v>2.2083533365338304E-2</v>
      </c>
      <c r="AC704" s="136" t="s">
        <v>255</v>
      </c>
      <c r="AD704" s="136">
        <v>8</v>
      </c>
      <c r="AE704" s="136">
        <v>-2.5999999999999943</v>
      </c>
      <c r="AF704" s="136" t="s">
        <v>618</v>
      </c>
      <c r="AG704" s="136">
        <v>-2.5999999999999943</v>
      </c>
      <c r="AH704" s="136">
        <v>92.799999999999841</v>
      </c>
      <c r="AI704" s="136">
        <v>-4.5999999999999375</v>
      </c>
      <c r="AJ704" s="127">
        <v>159.9</v>
      </c>
      <c r="AK704" s="127">
        <v>161.30000000000001</v>
      </c>
      <c r="AL704" s="127">
        <v>156.6</v>
      </c>
      <c r="AM704" s="127">
        <v>158.4</v>
      </c>
      <c r="AN704" s="127">
        <v>159.02500000000001</v>
      </c>
      <c r="AO704" s="127">
        <v>1.4000000000000057</v>
      </c>
      <c r="AP704" s="127" t="s">
        <v>618</v>
      </c>
      <c r="AQ704" s="14">
        <v>128.30000000000001</v>
      </c>
      <c r="AR704" s="127">
        <v>-0.30000000000001137</v>
      </c>
      <c r="AS704" s="14">
        <v>109.09999999999758</v>
      </c>
      <c r="AT704" s="1">
        <v>156.19999999999999</v>
      </c>
      <c r="AU704" s="1">
        <v>156.69999999999999</v>
      </c>
      <c r="AV704" s="1">
        <v>155.30000000000001</v>
      </c>
      <c r="AW704" s="1">
        <v>156</v>
      </c>
      <c r="AX704" s="1">
        <v>156.19999999999999</v>
      </c>
      <c r="AY704" s="1">
        <v>156.69999999999999</v>
      </c>
      <c r="AZ704" s="1">
        <v>155.30000000000001</v>
      </c>
      <c r="BA704" s="1">
        <v>156.19999999999999</v>
      </c>
      <c r="CC704" s="86">
        <v>156.5</v>
      </c>
      <c r="CD704" s="1">
        <v>157.6</v>
      </c>
      <c r="CE704" s="1">
        <v>540</v>
      </c>
      <c r="CF704" s="1">
        <v>364</v>
      </c>
      <c r="CG704" s="1">
        <v>1.4835164835164836</v>
      </c>
      <c r="CH704">
        <v>123.19199999999999</v>
      </c>
      <c r="CI704">
        <v>19684</v>
      </c>
      <c r="CJ704" s="101">
        <v>1</v>
      </c>
      <c r="CK704" s="101">
        <v>1</v>
      </c>
      <c r="CL704" s="1">
        <v>0.40000000000000568</v>
      </c>
      <c r="CM704" s="1">
        <v>45.69999999999979</v>
      </c>
      <c r="CN704" s="14" t="s">
        <v>618</v>
      </c>
      <c r="CO704" s="14">
        <v>91.200000000000102</v>
      </c>
    </row>
    <row r="705" spans="1:93">
      <c r="A705" s="1">
        <v>2015</v>
      </c>
      <c r="B705" s="1">
        <v>3</v>
      </c>
      <c r="C705" s="24">
        <v>42325</v>
      </c>
      <c r="D705" s="1">
        <v>156.6</v>
      </c>
      <c r="E705" s="1">
        <v>158</v>
      </c>
      <c r="F705" s="1">
        <v>155.69999999999999</v>
      </c>
      <c r="G705" s="1">
        <v>157.69999999999999</v>
      </c>
      <c r="H705" s="1">
        <v>40.909999999999997</v>
      </c>
      <c r="I705" s="1">
        <v>2</v>
      </c>
      <c r="N705" s="27">
        <v>2.3000000000000114</v>
      </c>
      <c r="O705" s="27">
        <v>160</v>
      </c>
      <c r="P705" s="27">
        <v>152.4</v>
      </c>
      <c r="Q705" s="27" t="s">
        <v>618</v>
      </c>
      <c r="R705" s="27" t="s">
        <v>618</v>
      </c>
      <c r="S705" s="27" t="s">
        <v>618</v>
      </c>
      <c r="T705" s="27" t="s">
        <v>618</v>
      </c>
      <c r="U705" s="27" t="s">
        <v>618</v>
      </c>
      <c r="V705" s="158">
        <v>0</v>
      </c>
      <c r="W705" s="27">
        <v>228.7</v>
      </c>
      <c r="X705" s="27">
        <v>228.7</v>
      </c>
      <c r="Y705" s="27">
        <v>0</v>
      </c>
      <c r="Z705" s="29">
        <v>41.76</v>
      </c>
      <c r="AA705" s="139">
        <v>1.4</v>
      </c>
      <c r="AB705" s="151">
        <v>2.8227785959744622E-2</v>
      </c>
      <c r="AC705" s="136" t="s">
        <v>253</v>
      </c>
      <c r="AD705" s="136">
        <v>7.8</v>
      </c>
      <c r="AE705" s="136" t="s">
        <v>618</v>
      </c>
      <c r="AF705" s="136" t="s">
        <v>618</v>
      </c>
      <c r="AG705" s="136">
        <v>0</v>
      </c>
      <c r="AH705" s="136">
        <v>92.799999999999841</v>
      </c>
      <c r="AI705" s="136">
        <v>-4.5999999999999375</v>
      </c>
      <c r="AJ705" s="127">
        <v>156.19999999999999</v>
      </c>
      <c r="AK705" s="127">
        <v>157.9</v>
      </c>
      <c r="AL705" s="127">
        <v>155.30000000000001</v>
      </c>
      <c r="AM705" s="127">
        <v>157.19999999999999</v>
      </c>
      <c r="AN705" s="127">
        <v>157.97499999999999</v>
      </c>
      <c r="AO705" s="127">
        <v>1.0999999999999943</v>
      </c>
      <c r="AP705" s="127" t="s">
        <v>618</v>
      </c>
      <c r="AQ705" s="14">
        <v>128.30000000000001</v>
      </c>
      <c r="AR705" s="127" t="s">
        <v>618</v>
      </c>
      <c r="AS705" s="14">
        <v>109.09999999999758</v>
      </c>
      <c r="AT705" s="1">
        <v>157.5</v>
      </c>
      <c r="AU705" s="1">
        <v>157.5</v>
      </c>
      <c r="AV705" s="1">
        <v>156.69999999999999</v>
      </c>
      <c r="AW705" s="1">
        <v>156.9</v>
      </c>
      <c r="AX705" s="1">
        <v>157.5</v>
      </c>
      <c r="AY705" s="1">
        <v>158</v>
      </c>
      <c r="AZ705" s="1">
        <v>156.69999999999999</v>
      </c>
      <c r="BA705" s="1">
        <v>157.4</v>
      </c>
      <c r="CC705" s="86">
        <v>157.1</v>
      </c>
      <c r="CD705" s="1">
        <v>157.69999999999999</v>
      </c>
      <c r="CE705" s="1">
        <v>611</v>
      </c>
      <c r="CF705" s="1">
        <v>542</v>
      </c>
      <c r="CG705" s="1">
        <v>1.1273062730627306</v>
      </c>
      <c r="CH705">
        <v>123.411</v>
      </c>
      <c r="CI705">
        <v>19809</v>
      </c>
      <c r="CJ705" s="101">
        <v>1</v>
      </c>
      <c r="CK705" s="101">
        <v>1</v>
      </c>
      <c r="CL705" s="1">
        <v>-1.4000000000000057</v>
      </c>
      <c r="CM705" s="1">
        <v>44.299999999999784</v>
      </c>
      <c r="CN705" s="14">
        <v>-0.90000000000000568</v>
      </c>
      <c r="CO705" s="14">
        <v>90.300000000000097</v>
      </c>
    </row>
    <row r="706" spans="1:93">
      <c r="A706" s="1">
        <v>2015</v>
      </c>
      <c r="B706" s="1">
        <v>4</v>
      </c>
      <c r="C706" s="24">
        <v>42326</v>
      </c>
      <c r="D706" s="1">
        <v>156.1</v>
      </c>
      <c r="E706" s="1">
        <v>157.69999999999999</v>
      </c>
      <c r="F706" s="1">
        <v>156</v>
      </c>
      <c r="G706" s="1">
        <v>157.69999999999999</v>
      </c>
      <c r="H706" s="1">
        <v>41.99</v>
      </c>
      <c r="I706" s="1">
        <v>2</v>
      </c>
      <c r="N706" s="27">
        <v>1.6999999999999886</v>
      </c>
      <c r="O706" s="27">
        <v>160</v>
      </c>
      <c r="P706" s="27">
        <v>155.4</v>
      </c>
      <c r="Q706" s="27" t="s">
        <v>618</v>
      </c>
      <c r="R706" s="27" t="s">
        <v>618</v>
      </c>
      <c r="S706" s="27" t="s">
        <v>618</v>
      </c>
      <c r="T706" s="27" t="s">
        <v>618</v>
      </c>
      <c r="U706" s="27" t="s">
        <v>618</v>
      </c>
      <c r="V706" s="158">
        <v>0</v>
      </c>
      <c r="W706" s="27">
        <v>228.7</v>
      </c>
      <c r="X706" s="27">
        <v>228.7</v>
      </c>
      <c r="Y706" s="27">
        <v>0</v>
      </c>
      <c r="Z706" s="29">
        <v>42.23</v>
      </c>
      <c r="AA706" s="139">
        <v>1</v>
      </c>
      <c r="AB706" s="151">
        <v>2.3394604917641559E-2</v>
      </c>
      <c r="AC706" s="136" t="s">
        <v>255</v>
      </c>
      <c r="AD706" s="136">
        <v>7.8</v>
      </c>
      <c r="AE706" s="136">
        <v>0.90000000000000568</v>
      </c>
      <c r="AF706" s="136" t="s">
        <v>618</v>
      </c>
      <c r="AG706" s="136">
        <v>0.90000000000000568</v>
      </c>
      <c r="AH706" s="136">
        <v>93.699999999999847</v>
      </c>
      <c r="AI706" s="136">
        <v>-3.6999999999999318</v>
      </c>
      <c r="AJ706" s="127">
        <v>157.5</v>
      </c>
      <c r="AK706" s="127">
        <v>158</v>
      </c>
      <c r="AL706" s="127">
        <v>156</v>
      </c>
      <c r="AM706" s="127">
        <v>156.69999999999999</v>
      </c>
      <c r="AN706" s="127">
        <v>157.69999999999999</v>
      </c>
      <c r="AO706" s="127">
        <v>1.5999999999999943</v>
      </c>
      <c r="AP706" s="127" t="s">
        <v>618</v>
      </c>
      <c r="AQ706" s="14">
        <v>128.30000000000001</v>
      </c>
      <c r="AR706" s="127" t="s">
        <v>618</v>
      </c>
      <c r="AS706" s="14">
        <v>109.09999999999758</v>
      </c>
      <c r="AT706" s="1">
        <v>157.69999999999999</v>
      </c>
      <c r="AU706" s="1">
        <v>157.69999999999999</v>
      </c>
      <c r="AV706" s="1">
        <v>156.6</v>
      </c>
      <c r="AW706" s="1">
        <v>157.5</v>
      </c>
      <c r="AX706" s="1">
        <v>157.69999999999999</v>
      </c>
      <c r="AY706" s="1">
        <v>158.1</v>
      </c>
      <c r="AZ706" s="1">
        <v>156.6</v>
      </c>
      <c r="BA706" s="1">
        <v>158</v>
      </c>
      <c r="CC706" s="86">
        <v>156.5</v>
      </c>
      <c r="CD706" s="1">
        <v>156.30000000000001</v>
      </c>
      <c r="CE706" s="1">
        <v>706</v>
      </c>
      <c r="CF706" s="1">
        <v>599</v>
      </c>
      <c r="CG706" s="1">
        <v>1.1786310517529215</v>
      </c>
      <c r="CH706">
        <v>123.57899999999999</v>
      </c>
      <c r="CI706">
        <v>19937</v>
      </c>
      <c r="CJ706" s="101">
        <v>1</v>
      </c>
      <c r="CK706" s="101">
        <v>1</v>
      </c>
      <c r="CL706" s="1">
        <v>0.70000000000001705</v>
      </c>
      <c r="CM706" s="1">
        <v>44.999999999999801</v>
      </c>
      <c r="CN706" s="14">
        <v>-1.5999999999999943</v>
      </c>
      <c r="CO706" s="14">
        <v>88.700000000000102</v>
      </c>
    </row>
    <row r="707" spans="1:93">
      <c r="A707" s="1">
        <v>2015</v>
      </c>
      <c r="B707" s="1">
        <v>5</v>
      </c>
      <c r="C707" s="24">
        <v>42327</v>
      </c>
      <c r="D707" s="1">
        <v>158.4</v>
      </c>
      <c r="E707" s="1">
        <v>158.9</v>
      </c>
      <c r="F707" s="1">
        <v>156.4</v>
      </c>
      <c r="G707" s="1">
        <v>157.5</v>
      </c>
      <c r="H707" s="1">
        <v>41.87</v>
      </c>
      <c r="I707" s="1">
        <v>2</v>
      </c>
      <c r="N707" s="27">
        <v>2.5</v>
      </c>
      <c r="O707" s="27">
        <v>159.4</v>
      </c>
      <c r="P707" s="27">
        <v>156</v>
      </c>
      <c r="Q707" s="27" t="s">
        <v>618</v>
      </c>
      <c r="R707" s="27" t="s">
        <v>618</v>
      </c>
      <c r="S707" s="27" t="s">
        <v>618</v>
      </c>
      <c r="T707" s="27" t="s">
        <v>618</v>
      </c>
      <c r="U707" s="27" t="s">
        <v>618</v>
      </c>
      <c r="V707" s="158">
        <v>0</v>
      </c>
      <c r="W707" s="27">
        <v>228.7</v>
      </c>
      <c r="X707" s="27">
        <v>228.7</v>
      </c>
      <c r="Y707" s="27">
        <v>0</v>
      </c>
      <c r="Z707" s="29">
        <v>42.2</v>
      </c>
      <c r="AA707" s="139">
        <v>1.5</v>
      </c>
      <c r="AB707" s="151">
        <v>2.6399413346370304E-2</v>
      </c>
      <c r="AC707" s="136" t="s">
        <v>253</v>
      </c>
      <c r="AD707" s="136">
        <v>7.8</v>
      </c>
      <c r="AE707" s="136" t="s">
        <v>618</v>
      </c>
      <c r="AF707" s="136">
        <v>-2.1999999999999886</v>
      </c>
      <c r="AG707" s="136">
        <v>-2.1999999999999886</v>
      </c>
      <c r="AH707" s="136">
        <v>91.499999999999858</v>
      </c>
      <c r="AI707" s="136">
        <v>-5.8999999999999204</v>
      </c>
      <c r="AJ707" s="127">
        <v>157.69999999999999</v>
      </c>
      <c r="AK707" s="127">
        <v>158.9</v>
      </c>
      <c r="AL707" s="127">
        <v>156.6</v>
      </c>
      <c r="AM707" s="127">
        <v>157.6</v>
      </c>
      <c r="AN707" s="127">
        <v>157.47499999999999</v>
      </c>
      <c r="AO707" s="127">
        <v>0.90000000000000568</v>
      </c>
      <c r="AP707" s="127" t="s">
        <v>618</v>
      </c>
      <c r="AQ707" s="14">
        <v>128.30000000000001</v>
      </c>
      <c r="AR707" s="127" t="s">
        <v>618</v>
      </c>
      <c r="AS707" s="14">
        <v>109.09999999999758</v>
      </c>
      <c r="AT707" s="1">
        <v>157.6</v>
      </c>
      <c r="AU707" s="1">
        <v>158.30000000000001</v>
      </c>
      <c r="AV707" s="1">
        <v>157.6</v>
      </c>
      <c r="AW707" s="1">
        <v>158</v>
      </c>
      <c r="AX707" s="1">
        <v>157.6</v>
      </c>
      <c r="AY707" s="1">
        <v>159.19999999999999</v>
      </c>
      <c r="AZ707" s="1">
        <v>157.6</v>
      </c>
      <c r="BA707" s="1">
        <v>158.80000000000001</v>
      </c>
      <c r="CC707" s="86">
        <v>157.69999999999999</v>
      </c>
      <c r="CD707" s="1">
        <v>158.80000000000001</v>
      </c>
      <c r="CE707" s="1">
        <v>821</v>
      </c>
      <c r="CF707" s="1">
        <v>578</v>
      </c>
      <c r="CG707" s="1">
        <v>1.4204152249134947</v>
      </c>
      <c r="CH707">
        <v>122.86199999999999</v>
      </c>
      <c r="CI707">
        <v>19846</v>
      </c>
      <c r="CJ707" s="101">
        <v>1</v>
      </c>
      <c r="CK707" s="101">
        <v>1</v>
      </c>
      <c r="CL707" s="1">
        <v>2</v>
      </c>
      <c r="CM707" s="1">
        <v>46.999999999999801</v>
      </c>
      <c r="CN707" s="14">
        <v>0.80000000000001137</v>
      </c>
      <c r="CO707" s="14">
        <v>89.500000000000114</v>
      </c>
    </row>
    <row r="708" spans="1:93">
      <c r="A708" s="1">
        <v>2015</v>
      </c>
      <c r="B708" s="1">
        <v>6</v>
      </c>
      <c r="C708" s="24">
        <v>42328</v>
      </c>
      <c r="D708" s="1">
        <v>159.6</v>
      </c>
      <c r="E708" s="1">
        <v>160.69999999999999</v>
      </c>
      <c r="F708" s="1">
        <v>158.19999999999999</v>
      </c>
      <c r="G708" s="1">
        <v>159.80000000000001</v>
      </c>
      <c r="H708" s="1">
        <v>41.86</v>
      </c>
      <c r="I708" s="1">
        <v>2</v>
      </c>
      <c r="N708" s="27">
        <v>2.5</v>
      </c>
      <c r="O708" s="27">
        <v>160</v>
      </c>
      <c r="P708" s="27">
        <v>155</v>
      </c>
      <c r="Q708" s="27" t="s">
        <v>618</v>
      </c>
      <c r="R708" s="27" t="s">
        <v>618</v>
      </c>
      <c r="S708" s="27" t="s">
        <v>618</v>
      </c>
      <c r="T708" s="27" t="s">
        <v>618</v>
      </c>
      <c r="U708" s="27" t="s">
        <v>618</v>
      </c>
      <c r="V708" s="158">
        <v>0</v>
      </c>
      <c r="W708" s="27">
        <v>228.7</v>
      </c>
      <c r="X708" s="27">
        <v>228.7</v>
      </c>
      <c r="Y708" s="27">
        <v>0</v>
      </c>
      <c r="Z708" s="29">
        <v>41.91</v>
      </c>
      <c r="AA708" s="139">
        <v>1.5</v>
      </c>
      <c r="AB708" s="151">
        <v>2.8578232912599422E-3</v>
      </c>
      <c r="AC708" s="136">
        <v>0</v>
      </c>
      <c r="AD708" s="136">
        <v>7.8</v>
      </c>
      <c r="AE708" s="136" t="s">
        <v>618</v>
      </c>
      <c r="AF708" s="136" t="s">
        <v>618</v>
      </c>
      <c r="AG708" s="136">
        <v>0</v>
      </c>
      <c r="AH708" s="136">
        <v>91.499999999999858</v>
      </c>
      <c r="AI708" s="136">
        <v>-5.8999999999999204</v>
      </c>
      <c r="AJ708" s="127">
        <v>157.6</v>
      </c>
      <c r="AK708" s="127">
        <v>160.69999999999999</v>
      </c>
      <c r="AL708" s="127">
        <v>157.6</v>
      </c>
      <c r="AM708" s="127">
        <v>159.5</v>
      </c>
      <c r="AN708" s="127">
        <v>157.75</v>
      </c>
      <c r="AO708" s="127">
        <v>0.20000000000001705</v>
      </c>
      <c r="AP708" s="127" t="s">
        <v>618</v>
      </c>
      <c r="AQ708" s="14">
        <v>128.30000000000001</v>
      </c>
      <c r="AR708" s="127" t="s">
        <v>618</v>
      </c>
      <c r="AS708" s="14">
        <v>109.09999999999758</v>
      </c>
      <c r="AT708" s="1">
        <v>159</v>
      </c>
      <c r="AU708" s="1">
        <v>159.9</v>
      </c>
      <c r="AV708" s="1">
        <v>158.5</v>
      </c>
      <c r="AW708" s="1">
        <v>159.4</v>
      </c>
      <c r="AX708" s="1">
        <v>159</v>
      </c>
      <c r="AY708" s="1">
        <v>159.9</v>
      </c>
      <c r="AZ708" s="1">
        <v>157.80000000000001</v>
      </c>
      <c r="BA708" s="1">
        <v>157.80000000000001</v>
      </c>
      <c r="CC708" s="86">
        <v>159.19999999999999</v>
      </c>
      <c r="CD708" s="1">
        <v>159.69999999999999</v>
      </c>
      <c r="CE708" s="1">
        <v>708</v>
      </c>
      <c r="CF708" s="1">
        <v>485</v>
      </c>
      <c r="CG708" s="1">
        <v>1.4597938144329896</v>
      </c>
      <c r="CH708">
        <v>122.82899999999999</v>
      </c>
      <c r="CI708">
        <v>19857</v>
      </c>
      <c r="CJ708" s="101">
        <v>1</v>
      </c>
      <c r="CK708" s="101">
        <v>1</v>
      </c>
      <c r="CL708" s="1">
        <v>-3.6999999999999886</v>
      </c>
      <c r="CM708" s="1">
        <v>43.299999999999812</v>
      </c>
      <c r="CN708" s="14" t="s">
        <v>618</v>
      </c>
      <c r="CO708" s="14">
        <v>89.500000000000114</v>
      </c>
    </row>
    <row r="709" spans="1:93">
      <c r="A709" s="1">
        <v>2015</v>
      </c>
      <c r="B709" s="1">
        <v>3</v>
      </c>
      <c r="C709" s="24">
        <v>42332</v>
      </c>
      <c r="D709" s="1">
        <v>155.30000000000001</v>
      </c>
      <c r="E709" s="1">
        <v>156</v>
      </c>
      <c r="F709" s="1">
        <v>153.9</v>
      </c>
      <c r="G709" s="1">
        <v>154.69999999999999</v>
      </c>
      <c r="H709" s="1">
        <v>42.76</v>
      </c>
      <c r="I709" s="1">
        <v>2</v>
      </c>
      <c r="N709" s="27">
        <v>2.0999999999999943</v>
      </c>
      <c r="O709" s="27">
        <v>162.30000000000001</v>
      </c>
      <c r="P709" s="27">
        <v>157.30000000000001</v>
      </c>
      <c r="Q709" s="27">
        <v>-1</v>
      </c>
      <c r="R709" s="27" t="s">
        <v>618</v>
      </c>
      <c r="S709" s="27" t="s">
        <v>618</v>
      </c>
      <c r="T709" s="27" t="s">
        <v>618</v>
      </c>
      <c r="U709" s="27" t="s">
        <v>618</v>
      </c>
      <c r="V709" s="158">
        <v>0</v>
      </c>
      <c r="W709" s="27">
        <v>228.7</v>
      </c>
      <c r="X709" s="27">
        <v>228.7</v>
      </c>
      <c r="Y709" s="27">
        <v>0</v>
      </c>
      <c r="Z709" s="29">
        <v>42.29</v>
      </c>
      <c r="AA709" s="139">
        <v>1.3</v>
      </c>
      <c r="AB709" s="151">
        <v>2.3883448770001259E-4</v>
      </c>
      <c r="AC709" s="136">
        <v>0</v>
      </c>
      <c r="AD709" s="136">
        <v>7.9</v>
      </c>
      <c r="AE709" s="136" t="s">
        <v>618</v>
      </c>
      <c r="AF709" s="136" t="s">
        <v>618</v>
      </c>
      <c r="AG709" s="136">
        <v>0</v>
      </c>
      <c r="AH709" s="136">
        <v>91.499999999999858</v>
      </c>
      <c r="AI709" s="136">
        <v>-5.8999999999999204</v>
      </c>
      <c r="AJ709" s="127">
        <v>155.30000000000001</v>
      </c>
      <c r="AK709" s="130">
        <v>160.69999999999999</v>
      </c>
      <c r="AL709" s="130">
        <v>157.6</v>
      </c>
      <c r="AM709" s="130">
        <v>159.5</v>
      </c>
      <c r="AN709" s="127">
        <v>158.32499999999999</v>
      </c>
      <c r="AO709" s="127">
        <v>0.60000000000002274</v>
      </c>
      <c r="AP709" s="127" t="s">
        <v>618</v>
      </c>
      <c r="AQ709" s="14">
        <v>128.30000000000001</v>
      </c>
      <c r="AR709" s="127" t="s">
        <v>618</v>
      </c>
      <c r="AS709" s="14">
        <v>109.09999999999758</v>
      </c>
      <c r="AT709" s="1">
        <v>156.4</v>
      </c>
      <c r="AU709" s="1">
        <v>157</v>
      </c>
      <c r="AV709" s="1">
        <v>155.69999999999999</v>
      </c>
      <c r="AW709" s="1">
        <v>157</v>
      </c>
      <c r="AX709" s="1">
        <v>156.4</v>
      </c>
      <c r="AY709" s="1">
        <v>157</v>
      </c>
      <c r="AZ709" s="1">
        <v>155.69999999999999</v>
      </c>
      <c r="BA709" s="1">
        <v>156.4</v>
      </c>
      <c r="CC709" s="86">
        <v>156.30000000000001</v>
      </c>
      <c r="CD709" s="1">
        <v>154.80000000000001</v>
      </c>
      <c r="CE709" s="1">
        <v>743</v>
      </c>
      <c r="CF709" s="1">
        <v>880</v>
      </c>
      <c r="CG709" s="1">
        <v>0.84431818181818186</v>
      </c>
      <c r="CH709">
        <v>122.54900000000001</v>
      </c>
      <c r="CI709">
        <v>19896</v>
      </c>
      <c r="CJ709" s="101">
        <v>1</v>
      </c>
      <c r="CK709" s="101">
        <v>1</v>
      </c>
      <c r="CL709" s="1">
        <v>0.5</v>
      </c>
      <c r="CM709" s="1">
        <v>43.799999999999812</v>
      </c>
      <c r="CN709" s="14" t="s">
        <v>618</v>
      </c>
      <c r="CO709" s="14">
        <v>89.500000000000114</v>
      </c>
    </row>
    <row r="710" spans="1:93">
      <c r="A710" s="1">
        <v>2015</v>
      </c>
      <c r="B710" s="1">
        <v>4</v>
      </c>
      <c r="C710" s="24">
        <v>42333</v>
      </c>
      <c r="D710" s="1">
        <v>156.9</v>
      </c>
      <c r="E710" s="1">
        <v>158.9</v>
      </c>
      <c r="F710" s="1">
        <v>156.80000000000001</v>
      </c>
      <c r="G710" s="1">
        <v>158.1</v>
      </c>
      <c r="H710" s="1">
        <v>43.12</v>
      </c>
      <c r="I710" s="1">
        <v>2</v>
      </c>
      <c r="N710" s="27">
        <v>2.0999999999999943</v>
      </c>
      <c r="O710" s="27">
        <v>156.80000000000001</v>
      </c>
      <c r="P710" s="27">
        <v>152.6</v>
      </c>
      <c r="Q710" s="27" t="s">
        <v>618</v>
      </c>
      <c r="R710" s="27" t="s">
        <v>618</v>
      </c>
      <c r="S710" s="27" t="s">
        <v>618</v>
      </c>
      <c r="T710" s="27" t="s">
        <v>618</v>
      </c>
      <c r="U710" s="27" t="s">
        <v>618</v>
      </c>
      <c r="V710" s="158">
        <v>0</v>
      </c>
      <c r="W710" s="27">
        <v>228.7</v>
      </c>
      <c r="X710" s="27">
        <v>228.7</v>
      </c>
      <c r="Y710" s="27">
        <v>0</v>
      </c>
      <c r="Z710" s="29">
        <v>42.72</v>
      </c>
      <c r="AA710" s="139">
        <v>1.3</v>
      </c>
      <c r="AB710" s="151">
        <v>2.1500238891543288E-2</v>
      </c>
      <c r="AC710" s="136" t="s">
        <v>253</v>
      </c>
      <c r="AD710" s="136">
        <v>7.7</v>
      </c>
      <c r="AE710" s="136" t="s">
        <v>618</v>
      </c>
      <c r="AF710" s="136" t="s">
        <v>618</v>
      </c>
      <c r="AG710" s="136">
        <v>0</v>
      </c>
      <c r="AH710" s="136">
        <v>91.499999999999858</v>
      </c>
      <c r="AI710" s="136">
        <v>-5.8999999999999204</v>
      </c>
      <c r="AJ710" s="127">
        <v>156.4</v>
      </c>
      <c r="AK710" s="127">
        <v>158.30000000000001</v>
      </c>
      <c r="AL710" s="127">
        <v>155.69999999999999</v>
      </c>
      <c r="AM710" s="127">
        <v>158.19999999999999</v>
      </c>
      <c r="AN710" s="127">
        <v>158.69999999999999</v>
      </c>
      <c r="AO710" s="127">
        <v>1.1999999999999886</v>
      </c>
      <c r="AP710" s="127">
        <v>0.39999999999998864</v>
      </c>
      <c r="AQ710" s="14">
        <v>128.69999999999999</v>
      </c>
      <c r="AR710" s="127" t="s">
        <v>618</v>
      </c>
      <c r="AS710" s="14">
        <v>109.09999999999758</v>
      </c>
      <c r="AT710" s="1">
        <v>158.5</v>
      </c>
      <c r="AU710" s="1">
        <v>158.69999999999999</v>
      </c>
      <c r="AV710" s="1">
        <v>157.69999999999999</v>
      </c>
      <c r="AW710" s="1">
        <v>157.69999999999999</v>
      </c>
      <c r="AX710" s="1">
        <v>158.5</v>
      </c>
      <c r="AY710" s="1">
        <v>158.80000000000001</v>
      </c>
      <c r="AZ710" s="1">
        <v>157.69999999999999</v>
      </c>
      <c r="BA710" s="1">
        <v>158.1</v>
      </c>
      <c r="CC710" s="86">
        <v>158.30000000000001</v>
      </c>
      <c r="CD710" s="1">
        <v>158</v>
      </c>
      <c r="CE710" s="1">
        <v>623</v>
      </c>
      <c r="CF710" s="1">
        <v>530</v>
      </c>
      <c r="CG710" s="1">
        <v>1.1754716981132076</v>
      </c>
      <c r="CH710">
        <v>122.72499999999999</v>
      </c>
      <c r="CI710">
        <v>19920</v>
      </c>
      <c r="CJ710" s="101">
        <v>1</v>
      </c>
      <c r="CK710" s="101">
        <v>1</v>
      </c>
      <c r="CL710" s="1">
        <v>0.5</v>
      </c>
      <c r="CM710" s="1">
        <v>44.299999999999812</v>
      </c>
      <c r="CN710" s="14" t="s">
        <v>618</v>
      </c>
      <c r="CO710" s="14">
        <v>89.500000000000114</v>
      </c>
    </row>
    <row r="711" spans="1:93">
      <c r="A711" s="1">
        <v>2015</v>
      </c>
      <c r="B711" s="1">
        <v>5</v>
      </c>
      <c r="C711" s="24">
        <v>42334</v>
      </c>
      <c r="D711" s="1">
        <v>159</v>
      </c>
      <c r="E711" s="1">
        <v>166.9</v>
      </c>
      <c r="F711" s="1">
        <v>158.9</v>
      </c>
      <c r="G711" s="1">
        <v>164.6</v>
      </c>
      <c r="H711" s="1">
        <v>42.51</v>
      </c>
      <c r="I711" s="1">
        <v>3</v>
      </c>
      <c r="N711" s="27">
        <v>8</v>
      </c>
      <c r="O711" s="27">
        <v>160.19999999999999</v>
      </c>
      <c r="P711" s="27">
        <v>156</v>
      </c>
      <c r="Q711" s="27" t="s">
        <v>618</v>
      </c>
      <c r="R711" s="27" t="s">
        <v>254</v>
      </c>
      <c r="S711" s="27" t="s">
        <v>618</v>
      </c>
      <c r="T711" s="27">
        <v>5.5</v>
      </c>
      <c r="U711" s="27" t="s">
        <v>618</v>
      </c>
      <c r="V711" s="158">
        <v>5.5</v>
      </c>
      <c r="W711" s="27">
        <v>234.2</v>
      </c>
      <c r="X711" s="27">
        <v>234.2</v>
      </c>
      <c r="Y711" s="27">
        <v>0</v>
      </c>
      <c r="Z711" s="29">
        <v>42.9</v>
      </c>
      <c r="AA711" s="139">
        <v>4.8</v>
      </c>
      <c r="AB711" s="151">
        <v>8.4190832553787676E-3</v>
      </c>
      <c r="AC711" s="136" t="s">
        <v>253</v>
      </c>
      <c r="AD711" s="136">
        <v>7.9</v>
      </c>
      <c r="AE711" s="136" t="s">
        <v>618</v>
      </c>
      <c r="AF711" s="136" t="s">
        <v>618</v>
      </c>
      <c r="AG711" s="136">
        <v>0</v>
      </c>
      <c r="AH711" s="136">
        <v>91.499999999999858</v>
      </c>
      <c r="AI711" s="136">
        <v>-5.8999999999999204</v>
      </c>
      <c r="AJ711" s="127">
        <v>158.5</v>
      </c>
      <c r="AK711" s="127">
        <v>160.5</v>
      </c>
      <c r="AL711" s="127">
        <v>157.69999999999999</v>
      </c>
      <c r="AM711" s="127">
        <v>159.9</v>
      </c>
      <c r="AN711" s="127">
        <v>159.27500000000001</v>
      </c>
      <c r="AO711" s="127">
        <v>5.5999999999999943</v>
      </c>
      <c r="AP711" s="127">
        <v>4.8999999999999888</v>
      </c>
      <c r="AQ711" s="14">
        <v>133.6</v>
      </c>
      <c r="AR711" s="127" t="s">
        <v>618</v>
      </c>
      <c r="AS711" s="14">
        <v>109.09999999999758</v>
      </c>
      <c r="AT711" s="1">
        <v>164.2</v>
      </c>
      <c r="AU711" s="1">
        <v>164.3</v>
      </c>
      <c r="AV711" s="1">
        <v>163.6</v>
      </c>
      <c r="AW711" s="1">
        <v>164</v>
      </c>
      <c r="AX711" s="1">
        <v>164.2</v>
      </c>
      <c r="AY711" s="1">
        <v>164.3</v>
      </c>
      <c r="AZ711" s="1">
        <v>163</v>
      </c>
      <c r="BA711" s="1">
        <v>163.1</v>
      </c>
      <c r="CC711" s="86">
        <v>163.80000000000001</v>
      </c>
      <c r="CD711" s="1">
        <v>159.5</v>
      </c>
      <c r="CE711" s="1">
        <v>658</v>
      </c>
      <c r="CF711" s="1">
        <v>510</v>
      </c>
      <c r="CG711" s="1">
        <v>1.2901960784313726</v>
      </c>
      <c r="CH711">
        <v>122.621</v>
      </c>
      <c r="CI711">
        <v>20001</v>
      </c>
      <c r="CJ711" s="101">
        <v>1</v>
      </c>
      <c r="CK711" s="101">
        <v>1</v>
      </c>
      <c r="CL711" s="1">
        <v>1.5</v>
      </c>
      <c r="CM711" s="1">
        <v>45.799999999999812</v>
      </c>
      <c r="CN711" s="14">
        <v>-5.1999999999999886</v>
      </c>
      <c r="CO711" s="14">
        <v>84.300000000000125</v>
      </c>
    </row>
    <row r="712" spans="1:93">
      <c r="A712" s="1">
        <v>2015</v>
      </c>
      <c r="B712" s="1">
        <v>6</v>
      </c>
      <c r="C712" s="24">
        <v>42335</v>
      </c>
      <c r="D712" s="1">
        <v>165.7</v>
      </c>
      <c r="E712" s="1">
        <v>166.6</v>
      </c>
      <c r="F712" s="1">
        <v>162.1</v>
      </c>
      <c r="G712" s="1">
        <v>163</v>
      </c>
      <c r="H712" s="1">
        <v>41.71</v>
      </c>
      <c r="I712" s="1">
        <v>3</v>
      </c>
      <c r="N712" s="27">
        <v>4.5</v>
      </c>
      <c r="O712" s="27">
        <v>172.6</v>
      </c>
      <c r="P712" s="27">
        <v>156.6</v>
      </c>
      <c r="Q712" s="27" t="s">
        <v>618</v>
      </c>
      <c r="R712" s="27" t="s">
        <v>618</v>
      </c>
      <c r="S712" s="27" t="s">
        <v>618</v>
      </c>
      <c r="T712" s="27" t="s">
        <v>618</v>
      </c>
      <c r="U712" s="27" t="s">
        <v>618</v>
      </c>
      <c r="V712" s="158">
        <v>0</v>
      </c>
      <c r="W712" s="27">
        <v>234.2</v>
      </c>
      <c r="X712" s="27">
        <v>234.2</v>
      </c>
      <c r="Y712" s="27">
        <v>0</v>
      </c>
      <c r="Z712" s="29">
        <v>42.15</v>
      </c>
      <c r="AA712" s="139">
        <v>2.7</v>
      </c>
      <c r="AB712" s="151">
        <v>1.4146567717996272E-2</v>
      </c>
      <c r="AC712" s="136" t="s">
        <v>255</v>
      </c>
      <c r="AD712" s="136">
        <v>8.1999999999999993</v>
      </c>
      <c r="AE712" s="136" t="s">
        <v>618</v>
      </c>
      <c r="AF712" s="136" t="s">
        <v>618</v>
      </c>
      <c r="AG712" s="136">
        <v>0</v>
      </c>
      <c r="AH712" s="136">
        <v>91.499999999999858</v>
      </c>
      <c r="AI712" s="136">
        <v>-5.8999999999999204</v>
      </c>
      <c r="AJ712" s="127">
        <v>164.2</v>
      </c>
      <c r="AK712" s="127">
        <v>166.6</v>
      </c>
      <c r="AL712" s="127">
        <v>163</v>
      </c>
      <c r="AM712" s="127">
        <v>165.8</v>
      </c>
      <c r="AN712" s="127">
        <v>160.85</v>
      </c>
      <c r="AO712" s="127">
        <v>2.6999999999999886</v>
      </c>
      <c r="AP712" s="127" t="s">
        <v>618</v>
      </c>
      <c r="AQ712" s="14">
        <v>133.6</v>
      </c>
      <c r="AR712" s="127" t="s">
        <v>618</v>
      </c>
      <c r="AS712" s="14">
        <v>109.09999999999758</v>
      </c>
      <c r="AT712" s="1">
        <v>161.1</v>
      </c>
      <c r="AU712" s="1">
        <v>162.6</v>
      </c>
      <c r="AV712" s="1">
        <v>161</v>
      </c>
      <c r="AW712" s="1">
        <v>162.19999999999999</v>
      </c>
      <c r="AX712" s="1">
        <v>161.1</v>
      </c>
      <c r="AY712" s="1">
        <v>162.69999999999999</v>
      </c>
      <c r="AZ712" s="1">
        <v>161</v>
      </c>
      <c r="BA712" s="1">
        <v>162.30000000000001</v>
      </c>
      <c r="CC712" s="86">
        <v>161.1</v>
      </c>
      <c r="CD712" s="1">
        <v>165.7</v>
      </c>
      <c r="CE712" s="1">
        <v>706</v>
      </c>
      <c r="CF712" s="1">
        <v>446</v>
      </c>
      <c r="CG712" s="1">
        <v>1.5829596412556053</v>
      </c>
      <c r="CH712">
        <v>122.751</v>
      </c>
      <c r="CI712">
        <v>19878</v>
      </c>
      <c r="CJ712" s="101">
        <v>1</v>
      </c>
      <c r="CK712" s="101">
        <v>1</v>
      </c>
      <c r="CL712" s="1">
        <v>0.90000000000000568</v>
      </c>
      <c r="CM712" s="1">
        <v>46.699999999999818</v>
      </c>
      <c r="CN712" s="14" t="s">
        <v>618</v>
      </c>
      <c r="CO712" s="14">
        <v>84.300000000000125</v>
      </c>
    </row>
    <row r="713" spans="1:93">
      <c r="A713" s="1">
        <v>2015</v>
      </c>
      <c r="B713" s="1">
        <v>2</v>
      </c>
      <c r="C713" s="24">
        <v>42338</v>
      </c>
      <c r="D713" s="1">
        <v>162</v>
      </c>
      <c r="E713" s="1">
        <v>163</v>
      </c>
      <c r="F713" s="1">
        <v>161.19999999999999</v>
      </c>
      <c r="G713" s="1">
        <v>162.30000000000001</v>
      </c>
      <c r="H713" s="1">
        <v>41.71</v>
      </c>
      <c r="I713" s="1">
        <v>3</v>
      </c>
      <c r="N713" s="27">
        <v>1.8000000000000114</v>
      </c>
      <c r="O713" s="27">
        <v>167.5</v>
      </c>
      <c r="P713" s="27">
        <v>158.5</v>
      </c>
      <c r="Q713" s="27" t="s">
        <v>618</v>
      </c>
      <c r="R713" s="27" t="s">
        <v>618</v>
      </c>
      <c r="S713" s="27" t="s">
        <v>618</v>
      </c>
      <c r="T713" s="27" t="s">
        <v>618</v>
      </c>
      <c r="U713" s="27" t="s">
        <v>618</v>
      </c>
      <c r="V713" s="158">
        <v>0</v>
      </c>
      <c r="W713" s="27">
        <v>234.2</v>
      </c>
      <c r="X713" s="27">
        <v>234.2</v>
      </c>
      <c r="Y713" s="27">
        <v>0</v>
      </c>
      <c r="Z713" s="29">
        <v>41.55</v>
      </c>
      <c r="AA713" s="139">
        <v>1.1000000000000001</v>
      </c>
      <c r="AB713" s="151">
        <v>1.8819101387908654E-2</v>
      </c>
      <c r="AC713" s="136" t="s">
        <v>255</v>
      </c>
      <c r="AD713" s="136">
        <v>8.1</v>
      </c>
      <c r="AE713" s="136" t="s">
        <v>618</v>
      </c>
      <c r="AF713" s="136" t="s">
        <v>618</v>
      </c>
      <c r="AG713" s="136">
        <v>0</v>
      </c>
      <c r="AH713" s="136">
        <v>91.499999999999858</v>
      </c>
      <c r="AI713" s="136">
        <v>-5.8999999999999204</v>
      </c>
      <c r="AJ713" s="127">
        <v>161.1</v>
      </c>
      <c r="AK713" s="127">
        <v>163</v>
      </c>
      <c r="AL713" s="127">
        <v>161</v>
      </c>
      <c r="AM713" s="127">
        <v>161.80000000000001</v>
      </c>
      <c r="AN713" s="127">
        <v>161.42500000000001</v>
      </c>
      <c r="AO713" s="127">
        <v>0.30000000000001137</v>
      </c>
      <c r="AP713" s="127" t="s">
        <v>618</v>
      </c>
      <c r="AQ713" s="14">
        <v>133.6</v>
      </c>
      <c r="AR713" s="127" t="s">
        <v>618</v>
      </c>
      <c r="AS713" s="14">
        <v>109.09999999999758</v>
      </c>
      <c r="AT713" s="1">
        <v>162.80000000000001</v>
      </c>
      <c r="AU713" s="1">
        <v>162.80000000000001</v>
      </c>
      <c r="AV713" s="1">
        <v>160.9</v>
      </c>
      <c r="AW713" s="1">
        <v>161.69999999999999</v>
      </c>
      <c r="AX713" s="1">
        <v>162.80000000000001</v>
      </c>
      <c r="AY713" s="1">
        <v>162.80000000000001</v>
      </c>
      <c r="AZ713" s="1">
        <v>160.9</v>
      </c>
      <c r="BA713" s="1">
        <v>162</v>
      </c>
      <c r="CC713" s="86">
        <v>162.4</v>
      </c>
      <c r="CD713" s="1">
        <v>161.9</v>
      </c>
      <c r="CE713" s="1">
        <v>539</v>
      </c>
      <c r="CF713" s="1">
        <v>530</v>
      </c>
      <c r="CG713" s="1">
        <v>1.0169811320754718</v>
      </c>
      <c r="CH713">
        <v>123.087</v>
      </c>
      <c r="CI713">
        <v>19788</v>
      </c>
      <c r="CJ713" s="101">
        <v>1</v>
      </c>
      <c r="CK713" s="101">
        <v>-1</v>
      </c>
      <c r="CL713" s="1">
        <v>-0.60000000000002274</v>
      </c>
      <c r="CM713" s="1">
        <v>46.099999999999795</v>
      </c>
      <c r="CN713" s="14">
        <v>-0.80000000000001137</v>
      </c>
      <c r="CO713" s="14">
        <v>83.500000000000114</v>
      </c>
    </row>
    <row r="714" spans="1:93">
      <c r="A714" s="1">
        <v>2015</v>
      </c>
      <c r="B714" s="1">
        <v>3</v>
      </c>
      <c r="C714" s="24">
        <v>42339</v>
      </c>
      <c r="D714" s="1">
        <v>162.19999999999999</v>
      </c>
      <c r="E714" s="1">
        <v>165.4</v>
      </c>
      <c r="F714" s="1">
        <v>161.69999999999999</v>
      </c>
      <c r="G714" s="1">
        <v>164</v>
      </c>
      <c r="H714" s="1">
        <v>41.61</v>
      </c>
      <c r="I714" s="1">
        <v>4</v>
      </c>
      <c r="N714" s="27">
        <v>3.7000000000000171</v>
      </c>
      <c r="O714" s="27">
        <v>164.1</v>
      </c>
      <c r="P714" s="27">
        <v>160.5</v>
      </c>
      <c r="Q714" s="27" t="s">
        <v>618</v>
      </c>
      <c r="R714" s="27" t="s">
        <v>254</v>
      </c>
      <c r="S714" s="27" t="s">
        <v>618</v>
      </c>
      <c r="T714" s="27">
        <v>3.0999999999999659</v>
      </c>
      <c r="U714" s="27" t="s">
        <v>618</v>
      </c>
      <c r="V714" s="158">
        <v>3.0999999999999659</v>
      </c>
      <c r="W714" s="27">
        <v>237.3</v>
      </c>
      <c r="X714" s="27">
        <v>237.3</v>
      </c>
      <c r="Y714" s="27">
        <v>0</v>
      </c>
      <c r="Z714" s="29">
        <v>41.81</v>
      </c>
      <c r="AA714" s="139">
        <v>2.2000000000000002</v>
      </c>
      <c r="AB714" s="151">
        <v>0</v>
      </c>
      <c r="AC714" s="136">
        <v>0</v>
      </c>
      <c r="AD714" s="136">
        <v>8.1</v>
      </c>
      <c r="AE714" s="136" t="s">
        <v>618</v>
      </c>
      <c r="AF714" s="136" t="s">
        <v>618</v>
      </c>
      <c r="AG714" s="136">
        <v>0</v>
      </c>
      <c r="AH714" s="136">
        <v>91.499999999999858</v>
      </c>
      <c r="AI714" s="136">
        <v>-5.8999999999999204</v>
      </c>
      <c r="AJ714" s="127">
        <v>162.80000000000001</v>
      </c>
      <c r="AK714" s="127">
        <v>165</v>
      </c>
      <c r="AL714" s="127">
        <v>160.9</v>
      </c>
      <c r="AM714" s="127">
        <v>164.4</v>
      </c>
      <c r="AN714" s="127">
        <v>162.97499999999999</v>
      </c>
      <c r="AO714" s="127">
        <v>1.8000000000000114</v>
      </c>
      <c r="AP714" s="127">
        <v>1.8999999999999886</v>
      </c>
      <c r="AQ714" s="14">
        <v>135.5</v>
      </c>
      <c r="AR714" s="127" t="s">
        <v>618</v>
      </c>
      <c r="AS714" s="14">
        <v>109.09999999999758</v>
      </c>
      <c r="AT714" s="1">
        <v>163.69999999999999</v>
      </c>
      <c r="AU714" s="1">
        <v>164.4</v>
      </c>
      <c r="AV714" s="1">
        <v>162.6</v>
      </c>
      <c r="AW714" s="1">
        <v>163.5</v>
      </c>
      <c r="AX714" s="1">
        <v>163.69999999999999</v>
      </c>
      <c r="AY714" s="1">
        <v>165.5</v>
      </c>
      <c r="AZ714" s="1">
        <v>162.6</v>
      </c>
      <c r="BA714" s="1">
        <v>165.5</v>
      </c>
      <c r="CC714" s="86">
        <v>164</v>
      </c>
      <c r="CD714" s="1">
        <v>162.19999999999999</v>
      </c>
      <c r="CE714" s="1">
        <v>899</v>
      </c>
      <c r="CF714" s="1">
        <v>500</v>
      </c>
      <c r="CG714" s="1">
        <v>1.798</v>
      </c>
      <c r="CH714">
        <v>122.88800000000001</v>
      </c>
      <c r="CI714">
        <v>19990</v>
      </c>
      <c r="CJ714" s="101">
        <v>1</v>
      </c>
      <c r="CK714" s="101">
        <v>-1</v>
      </c>
      <c r="CL714" s="1" t="s">
        <v>618</v>
      </c>
      <c r="CM714" s="1">
        <v>46.099999999999795</v>
      </c>
      <c r="CN714" s="14" t="s">
        <v>618</v>
      </c>
      <c r="CO714" s="14">
        <v>83.500000000000114</v>
      </c>
    </row>
    <row r="715" spans="1:93">
      <c r="A715" s="1">
        <v>2015</v>
      </c>
      <c r="B715" s="1">
        <v>4</v>
      </c>
      <c r="C715" s="24">
        <v>42340</v>
      </c>
      <c r="D715" s="1">
        <v>167.2</v>
      </c>
      <c r="E715" s="1">
        <v>168.7</v>
      </c>
      <c r="F715" s="1">
        <v>167.2</v>
      </c>
      <c r="G715" s="1">
        <v>168.4</v>
      </c>
      <c r="H715" s="1">
        <v>40.200000000000003</v>
      </c>
      <c r="I715" s="1">
        <v>4</v>
      </c>
      <c r="N715" s="27">
        <v>1.5</v>
      </c>
      <c r="O715" s="27">
        <v>167.7</v>
      </c>
      <c r="P715" s="27">
        <v>160.30000000000001</v>
      </c>
      <c r="Q715" s="27" t="s">
        <v>618</v>
      </c>
      <c r="R715" s="27" t="s">
        <v>618</v>
      </c>
      <c r="S715" s="27" t="s">
        <v>618</v>
      </c>
      <c r="T715" s="27" t="s">
        <v>618</v>
      </c>
      <c r="U715" s="27" t="s">
        <v>618</v>
      </c>
      <c r="V715" s="158">
        <v>0</v>
      </c>
      <c r="W715" s="27">
        <v>237.3</v>
      </c>
      <c r="X715" s="27">
        <v>237.3</v>
      </c>
      <c r="Y715" s="27">
        <v>0</v>
      </c>
      <c r="Z715" s="29">
        <v>41.66</v>
      </c>
      <c r="AA715" s="139">
        <v>0.9</v>
      </c>
      <c r="AB715" s="151">
        <v>2.3975065931431949E-3</v>
      </c>
      <c r="AC715" s="136">
        <v>0</v>
      </c>
      <c r="AD715" s="136">
        <v>8.1999999999999993</v>
      </c>
      <c r="AE715" s="136" t="s">
        <v>618</v>
      </c>
      <c r="AF715" s="136" t="s">
        <v>618</v>
      </c>
      <c r="AG715" s="136">
        <v>0</v>
      </c>
      <c r="AH715" s="136">
        <v>91.499999999999858</v>
      </c>
      <c r="AI715" s="136">
        <v>-5.8999999999999204</v>
      </c>
      <c r="AJ715" s="127">
        <v>163.69999999999999</v>
      </c>
      <c r="AK715" s="127">
        <v>168.5</v>
      </c>
      <c r="AL715" s="127">
        <v>162.6</v>
      </c>
      <c r="AM715" s="127">
        <v>167.9</v>
      </c>
      <c r="AN715" s="127">
        <v>164.97499999999999</v>
      </c>
      <c r="AO715" s="127">
        <v>1.2000000000000171</v>
      </c>
      <c r="AP715" s="127" t="s">
        <v>618</v>
      </c>
      <c r="AQ715" s="14">
        <v>135.5</v>
      </c>
      <c r="AR715" s="127" t="s">
        <v>618</v>
      </c>
      <c r="AS715" s="14">
        <v>109.09999999999758</v>
      </c>
      <c r="AT715" s="1">
        <v>168.7</v>
      </c>
      <c r="AU715" s="1">
        <v>169.8</v>
      </c>
      <c r="AV715" s="1">
        <v>168.4</v>
      </c>
      <c r="AW715" s="1">
        <v>169.4</v>
      </c>
      <c r="AX715" s="1">
        <v>168.7</v>
      </c>
      <c r="AY715" s="1">
        <v>169.8</v>
      </c>
      <c r="AZ715" s="1">
        <v>168.4</v>
      </c>
      <c r="BA715" s="1">
        <v>168.8</v>
      </c>
      <c r="CC715" s="86">
        <v>168.6</v>
      </c>
      <c r="CD715" s="1">
        <v>167.8</v>
      </c>
      <c r="CE715" s="1">
        <v>704</v>
      </c>
      <c r="CF715" s="1">
        <v>666</v>
      </c>
      <c r="CG715" s="1">
        <v>1.057057057057057</v>
      </c>
      <c r="CH715">
        <v>123.241</v>
      </c>
      <c r="CI715">
        <v>19871</v>
      </c>
      <c r="CJ715" s="101">
        <v>1</v>
      </c>
      <c r="CK715" s="101">
        <v>-1</v>
      </c>
      <c r="CL715" s="1" t="s">
        <v>618</v>
      </c>
      <c r="CM715" s="1">
        <v>46.099999999999795</v>
      </c>
      <c r="CN715" s="14" t="s">
        <v>618</v>
      </c>
      <c r="CO715" s="14">
        <v>83.500000000000114</v>
      </c>
    </row>
    <row r="716" spans="1:93">
      <c r="A716" s="1">
        <v>2015</v>
      </c>
      <c r="B716" s="1">
        <v>5</v>
      </c>
      <c r="C716" s="24">
        <v>42341</v>
      </c>
      <c r="D716" s="1">
        <v>167</v>
      </c>
      <c r="E716" s="1">
        <v>171.7</v>
      </c>
      <c r="F716" s="1">
        <v>166.3</v>
      </c>
      <c r="G716" s="1">
        <v>170.6</v>
      </c>
      <c r="H716" s="1">
        <v>41.26</v>
      </c>
      <c r="I716" s="1">
        <v>0</v>
      </c>
      <c r="N716" s="27">
        <v>5.3999999999999773</v>
      </c>
      <c r="O716" s="27">
        <v>169.9</v>
      </c>
      <c r="P716" s="27">
        <v>166.9</v>
      </c>
      <c r="Q716" s="27" t="s">
        <v>618</v>
      </c>
      <c r="R716" s="27" t="s">
        <v>254</v>
      </c>
      <c r="S716" s="27" t="s">
        <v>618</v>
      </c>
      <c r="T716" s="27">
        <v>-0.40000000000000568</v>
      </c>
      <c r="U716" s="27" t="s">
        <v>618</v>
      </c>
      <c r="V716" s="158">
        <v>-0.40000000000000568</v>
      </c>
      <c r="W716" s="27">
        <v>236.9</v>
      </c>
      <c r="X716" s="27">
        <v>237.3</v>
      </c>
      <c r="Y716" s="27">
        <v>-0.40000000000000568</v>
      </c>
      <c r="Z716" s="29">
        <v>40.43</v>
      </c>
      <c r="AA716" s="139">
        <v>3.2</v>
      </c>
      <c r="AB716" s="151">
        <v>3.3886085075702899E-2</v>
      </c>
      <c r="AC716" s="136" t="s">
        <v>255</v>
      </c>
      <c r="AD716" s="136">
        <v>8.4</v>
      </c>
      <c r="AE716" s="136">
        <v>1.5999999999999943</v>
      </c>
      <c r="AF716" s="136" t="s">
        <v>618</v>
      </c>
      <c r="AG716" s="136">
        <v>1.5999999999999943</v>
      </c>
      <c r="AH716" s="136">
        <v>93.099999999999852</v>
      </c>
      <c r="AI716" s="136">
        <v>-4.2999999999999261</v>
      </c>
      <c r="AJ716" s="127">
        <v>168.7</v>
      </c>
      <c r="AK716" s="127">
        <v>169.8</v>
      </c>
      <c r="AL716" s="127">
        <v>166.7</v>
      </c>
      <c r="AM716" s="127">
        <v>167.3</v>
      </c>
      <c r="AN716" s="127">
        <v>165.35</v>
      </c>
      <c r="AO716" s="127">
        <v>3.5999999999999943</v>
      </c>
      <c r="AP716" s="127">
        <v>-0.60000000000001141</v>
      </c>
      <c r="AQ716" s="14">
        <v>134.9</v>
      </c>
      <c r="AR716" s="127" t="s">
        <v>618</v>
      </c>
      <c r="AS716" s="14">
        <v>109.09999999999758</v>
      </c>
      <c r="AT716" s="1">
        <v>171.6</v>
      </c>
      <c r="AU716" s="1">
        <v>171.6</v>
      </c>
      <c r="AV716" s="1">
        <v>169.8</v>
      </c>
      <c r="AW716" s="1">
        <v>170.4</v>
      </c>
      <c r="AX716" s="1">
        <v>171.6</v>
      </c>
      <c r="AY716" s="1">
        <v>171.6</v>
      </c>
      <c r="AZ716" s="1">
        <v>169.5</v>
      </c>
      <c r="BA716" s="1">
        <v>169.7</v>
      </c>
      <c r="CC716" s="86">
        <v>170.8</v>
      </c>
      <c r="CD716" s="1">
        <v>167.3</v>
      </c>
      <c r="CE716" s="1">
        <v>588</v>
      </c>
      <c r="CF716" s="1">
        <v>1077</v>
      </c>
      <c r="CG716" s="1">
        <v>0.54596100278551529</v>
      </c>
      <c r="CH716">
        <v>122.556</v>
      </c>
      <c r="CI716">
        <v>19531</v>
      </c>
      <c r="CJ716" s="101">
        <v>1</v>
      </c>
      <c r="CK716" s="101">
        <v>-1</v>
      </c>
      <c r="CL716" s="1" t="s">
        <v>618</v>
      </c>
      <c r="CM716" s="1">
        <v>46.099999999999795</v>
      </c>
      <c r="CN716" s="14" t="s">
        <v>618</v>
      </c>
      <c r="CO716" s="14">
        <v>83.500000000000114</v>
      </c>
    </row>
    <row r="717" spans="1:93">
      <c r="A717" s="1">
        <v>2015</v>
      </c>
      <c r="B717" s="1">
        <v>6</v>
      </c>
      <c r="C717" s="24">
        <v>42342</v>
      </c>
      <c r="D717" s="1">
        <v>169.5</v>
      </c>
      <c r="E717" s="1">
        <v>170.9</v>
      </c>
      <c r="F717" s="1">
        <v>169.2</v>
      </c>
      <c r="G717" s="1">
        <v>170.1</v>
      </c>
      <c r="H717" s="1">
        <v>39.97</v>
      </c>
      <c r="I717" s="1">
        <v>0</v>
      </c>
      <c r="N717" s="27">
        <v>1.7000000000000171</v>
      </c>
      <c r="O717" s="27">
        <v>176</v>
      </c>
      <c r="P717" s="27">
        <v>165.2</v>
      </c>
      <c r="Q717" s="27" t="s">
        <v>618</v>
      </c>
      <c r="R717" s="27" t="s">
        <v>618</v>
      </c>
      <c r="S717" s="27" t="s">
        <v>618</v>
      </c>
      <c r="T717" s="27" t="s">
        <v>618</v>
      </c>
      <c r="U717" s="27" t="s">
        <v>618</v>
      </c>
      <c r="V717" s="158">
        <v>0</v>
      </c>
      <c r="W717" s="27">
        <v>236.9</v>
      </c>
      <c r="X717" s="27">
        <v>237.3</v>
      </c>
      <c r="Y717" s="27">
        <v>-0.40000000000000568</v>
      </c>
      <c r="Z717" s="29">
        <v>41.21</v>
      </c>
      <c r="AA717" s="139">
        <v>1</v>
      </c>
      <c r="AB717" s="151">
        <v>2.6368159203979946E-2</v>
      </c>
      <c r="AC717" s="136" t="s">
        <v>253</v>
      </c>
      <c r="AD717" s="136">
        <v>8.5</v>
      </c>
      <c r="AE717" s="136" t="s">
        <v>618</v>
      </c>
      <c r="AF717" s="136" t="s">
        <v>618</v>
      </c>
      <c r="AG717" s="136">
        <v>0</v>
      </c>
      <c r="AH717" s="136">
        <v>93.099999999999852</v>
      </c>
      <c r="AI717" s="136">
        <v>-4.2999999999999261</v>
      </c>
      <c r="AJ717" s="127">
        <v>171.6</v>
      </c>
      <c r="AK717" s="127">
        <v>171.6</v>
      </c>
      <c r="AL717" s="127">
        <v>169.4</v>
      </c>
      <c r="AM717" s="127">
        <v>170.5</v>
      </c>
      <c r="AN717" s="127">
        <v>167.52500000000001</v>
      </c>
      <c r="AO717" s="127">
        <v>0.59999999999999432</v>
      </c>
      <c r="AP717" s="127" t="s">
        <v>618</v>
      </c>
      <c r="AQ717" s="14">
        <v>134.9</v>
      </c>
      <c r="AR717" s="127" t="s">
        <v>618</v>
      </c>
      <c r="AS717" s="14">
        <v>109.09999999999758</v>
      </c>
      <c r="AT717" s="1">
        <v>170.3</v>
      </c>
      <c r="AU717" s="1">
        <v>170.3</v>
      </c>
      <c r="AV717" s="1">
        <v>169.3</v>
      </c>
      <c r="AW717" s="1">
        <v>169.8</v>
      </c>
      <c r="AX717" s="1">
        <v>170.3</v>
      </c>
      <c r="AY717" s="1">
        <v>170.3</v>
      </c>
      <c r="AZ717" s="1">
        <v>169</v>
      </c>
      <c r="BA717" s="1">
        <v>169</v>
      </c>
      <c r="CC717" s="86">
        <v>170.1</v>
      </c>
      <c r="CD717" s="1">
        <v>170.5</v>
      </c>
      <c r="CE717" s="1">
        <v>514</v>
      </c>
      <c r="CF717" s="1">
        <v>402</v>
      </c>
      <c r="CG717" s="1">
        <v>1.2786069651741294</v>
      </c>
      <c r="CH717">
        <v>123.205</v>
      </c>
      <c r="CI717">
        <v>19706</v>
      </c>
      <c r="CJ717" s="101">
        <v>1</v>
      </c>
      <c r="CK717" s="101">
        <v>-1</v>
      </c>
      <c r="CL717" s="1" t="s">
        <v>618</v>
      </c>
      <c r="CM717" s="1">
        <v>46.099999999999795</v>
      </c>
      <c r="CN717" s="14" t="s">
        <v>618</v>
      </c>
      <c r="CO717" s="14">
        <v>83.500000000000114</v>
      </c>
    </row>
    <row r="718" spans="1:93">
      <c r="A718" s="1">
        <v>2015</v>
      </c>
      <c r="B718" s="1">
        <v>2</v>
      </c>
      <c r="C718" s="24">
        <v>42345</v>
      </c>
      <c r="D718" s="1">
        <v>169.5</v>
      </c>
      <c r="E718" s="1">
        <v>174.5</v>
      </c>
      <c r="F718" s="1">
        <v>169.5</v>
      </c>
      <c r="G718" s="1">
        <v>173.8</v>
      </c>
      <c r="H718" s="1">
        <v>37.68</v>
      </c>
      <c r="I718" s="1">
        <v>0</v>
      </c>
      <c r="N718" s="27">
        <v>5</v>
      </c>
      <c r="O718" s="27">
        <v>171.8</v>
      </c>
      <c r="P718" s="27">
        <v>168.4</v>
      </c>
      <c r="Q718" s="27" t="s">
        <v>618</v>
      </c>
      <c r="R718" s="27" t="s">
        <v>254</v>
      </c>
      <c r="S718" s="27" t="s">
        <v>618</v>
      </c>
      <c r="T718" s="27">
        <v>-0.10000000000002274</v>
      </c>
      <c r="U718" s="27" t="s">
        <v>618</v>
      </c>
      <c r="V718" s="158">
        <v>-0.10000000000002274</v>
      </c>
      <c r="W718" s="27">
        <v>236.8</v>
      </c>
      <c r="X718" s="27">
        <v>237.3</v>
      </c>
      <c r="Y718" s="27">
        <v>-0.50000000000002842</v>
      </c>
      <c r="Z718" s="29">
        <v>39.61</v>
      </c>
      <c r="AA718" s="139">
        <v>3</v>
      </c>
      <c r="AB718" s="151">
        <v>3.1265147842947094E-2</v>
      </c>
      <c r="AC718" s="136" t="s">
        <v>255</v>
      </c>
      <c r="AD718" s="136">
        <v>8.5</v>
      </c>
      <c r="AE718" s="136">
        <v>1.1999999999999886</v>
      </c>
      <c r="AF718" s="136" t="s">
        <v>618</v>
      </c>
      <c r="AG718" s="136">
        <v>1.1999999999999886</v>
      </c>
      <c r="AH718" s="136">
        <v>94.299999999999841</v>
      </c>
      <c r="AI718" s="136">
        <v>-3.0999999999999375</v>
      </c>
      <c r="AJ718" s="127">
        <v>170.3</v>
      </c>
      <c r="AK718" s="127">
        <v>171.3</v>
      </c>
      <c r="AL718" s="127">
        <v>169</v>
      </c>
      <c r="AM718" s="127">
        <v>170.1</v>
      </c>
      <c r="AN718" s="127">
        <v>168.95</v>
      </c>
      <c r="AO718" s="127">
        <v>4.3000000000000114</v>
      </c>
      <c r="AP718" s="127">
        <v>9.9999999999977274E-2</v>
      </c>
      <c r="AQ718" s="14">
        <v>135</v>
      </c>
      <c r="AR718" s="127" t="s">
        <v>618</v>
      </c>
      <c r="AS718" s="14">
        <v>109.09999999999758</v>
      </c>
      <c r="AT718" s="1">
        <v>173.8</v>
      </c>
      <c r="AU718" s="1">
        <v>174.8</v>
      </c>
      <c r="AV718" s="1">
        <v>173.8</v>
      </c>
      <c r="AW718" s="1">
        <v>174</v>
      </c>
      <c r="AX718" s="1">
        <v>173.8</v>
      </c>
      <c r="AY718" s="1">
        <v>174.8</v>
      </c>
      <c r="AZ718" s="1">
        <v>173.2</v>
      </c>
      <c r="BA718" s="1">
        <v>173.2</v>
      </c>
      <c r="CC718" s="86">
        <v>174.3</v>
      </c>
      <c r="CD718" s="1">
        <v>170.4</v>
      </c>
      <c r="CE718" s="1">
        <v>567</v>
      </c>
      <c r="CF718" s="1">
        <v>516</v>
      </c>
      <c r="CG718" s="1">
        <v>1.0988372093023255</v>
      </c>
      <c r="CH718">
        <v>123.346</v>
      </c>
      <c r="CI718">
        <v>19734</v>
      </c>
      <c r="CJ718" s="101">
        <v>1</v>
      </c>
      <c r="CK718" s="101">
        <v>-1</v>
      </c>
      <c r="CL718" s="1" t="s">
        <v>618</v>
      </c>
      <c r="CM718" s="1">
        <v>46.099999999999795</v>
      </c>
      <c r="CN718" s="14" t="s">
        <v>618</v>
      </c>
      <c r="CO718" s="14">
        <v>83.500000000000114</v>
      </c>
    </row>
    <row r="719" spans="1:93">
      <c r="A719" s="1">
        <v>2015</v>
      </c>
      <c r="B719" s="1">
        <v>3</v>
      </c>
      <c r="C719" s="24">
        <v>42346</v>
      </c>
      <c r="D719" s="1">
        <v>171.7</v>
      </c>
      <c r="E719" s="1">
        <v>172</v>
      </c>
      <c r="F719" s="1">
        <v>169.7</v>
      </c>
      <c r="G719" s="1">
        <v>170.6</v>
      </c>
      <c r="H719" s="1">
        <v>37.700000000000003</v>
      </c>
      <c r="I719" s="1">
        <v>0</v>
      </c>
      <c r="N719" s="27">
        <v>2.3000000000000114</v>
      </c>
      <c r="O719" s="27">
        <v>178.8</v>
      </c>
      <c r="P719" s="27">
        <v>168.8</v>
      </c>
      <c r="Q719" s="27" t="s">
        <v>618</v>
      </c>
      <c r="R719" s="27" t="s">
        <v>618</v>
      </c>
      <c r="S719" s="27" t="s">
        <v>618</v>
      </c>
      <c r="T719" s="27" t="s">
        <v>618</v>
      </c>
      <c r="U719" s="27" t="s">
        <v>618</v>
      </c>
      <c r="V719" s="158">
        <v>0</v>
      </c>
      <c r="W719" s="27">
        <v>236.8</v>
      </c>
      <c r="X719" s="27">
        <v>237.3</v>
      </c>
      <c r="Y719" s="27">
        <v>-0.5</v>
      </c>
      <c r="Z719" s="29">
        <v>37.840000000000003</v>
      </c>
      <c r="AA719" s="139">
        <v>1.4</v>
      </c>
      <c r="AB719" s="151">
        <v>5.7292969727295473E-2</v>
      </c>
      <c r="AC719" s="136" t="s">
        <v>255</v>
      </c>
      <c r="AD719" s="136">
        <v>8.6</v>
      </c>
      <c r="AE719" s="136" t="s">
        <v>618</v>
      </c>
      <c r="AF719" s="136" t="s">
        <v>618</v>
      </c>
      <c r="AG719" s="136">
        <v>0</v>
      </c>
      <c r="AH719" s="136">
        <v>94.299999999999841</v>
      </c>
      <c r="AI719" s="136">
        <v>-3.0999999999999375</v>
      </c>
      <c r="AJ719" s="127">
        <v>173.8</v>
      </c>
      <c r="AK719" s="127">
        <v>174.8</v>
      </c>
      <c r="AL719" s="127">
        <v>170.1</v>
      </c>
      <c r="AM719" s="127">
        <v>170.4</v>
      </c>
      <c r="AN719" s="127">
        <v>169.57499999999999</v>
      </c>
      <c r="AO719" s="127">
        <v>1.0999999999999943</v>
      </c>
      <c r="AP719" s="127" t="s">
        <v>618</v>
      </c>
      <c r="AQ719" s="14">
        <v>135</v>
      </c>
      <c r="AR719" s="127" t="s">
        <v>618</v>
      </c>
      <c r="AS719" s="14">
        <v>109.09999999999758</v>
      </c>
      <c r="AT719" s="1">
        <v>170.9</v>
      </c>
      <c r="AU719" s="1">
        <v>170.9</v>
      </c>
      <c r="AV719" s="1">
        <v>169.9</v>
      </c>
      <c r="AW719" s="1">
        <v>170.7</v>
      </c>
      <c r="AX719" s="1">
        <v>170.9</v>
      </c>
      <c r="AY719" s="1">
        <v>170.9</v>
      </c>
      <c r="AZ719" s="1">
        <v>169.9</v>
      </c>
      <c r="BA719" s="1">
        <v>169.9</v>
      </c>
      <c r="CC719" s="86">
        <v>170.3</v>
      </c>
      <c r="CD719" s="1">
        <v>170.6</v>
      </c>
      <c r="CE719" s="1">
        <v>572</v>
      </c>
      <c r="CF719" s="1">
        <v>1123</v>
      </c>
      <c r="CG719" s="1">
        <v>0.50934995547640249</v>
      </c>
      <c r="CH719">
        <v>122.96599999999999</v>
      </c>
      <c r="CI719">
        <v>19388</v>
      </c>
      <c r="CJ719" s="101">
        <v>1</v>
      </c>
      <c r="CK719" s="101">
        <v>-1</v>
      </c>
      <c r="CL719" s="1" t="s">
        <v>618</v>
      </c>
      <c r="CM719" s="1">
        <v>46.099999999999795</v>
      </c>
      <c r="CN719" s="14" t="s">
        <v>618</v>
      </c>
      <c r="CO719" s="14">
        <v>83.500000000000114</v>
      </c>
    </row>
    <row r="720" spans="1:93">
      <c r="A720" s="1">
        <v>2015</v>
      </c>
      <c r="B720" s="1">
        <v>4</v>
      </c>
      <c r="C720" s="24">
        <v>42347</v>
      </c>
      <c r="D720" s="1">
        <v>170</v>
      </c>
      <c r="E720" s="1">
        <v>174.4</v>
      </c>
      <c r="F720" s="1">
        <v>170</v>
      </c>
      <c r="G720" s="1">
        <v>172.7</v>
      </c>
      <c r="H720" s="1">
        <v>37.24</v>
      </c>
      <c r="I720" s="1">
        <v>0</v>
      </c>
      <c r="N720" s="27">
        <v>4.4000000000000057</v>
      </c>
      <c r="O720" s="27">
        <v>172.9</v>
      </c>
      <c r="P720" s="27">
        <v>168.3</v>
      </c>
      <c r="Q720" s="27" t="s">
        <v>618</v>
      </c>
      <c r="R720" s="27" t="s">
        <v>254</v>
      </c>
      <c r="S720" s="27" t="s">
        <v>618</v>
      </c>
      <c r="T720" s="27">
        <v>-3.8000000000000114</v>
      </c>
      <c r="U720" s="27" t="s">
        <v>618</v>
      </c>
      <c r="V720" s="158">
        <v>-3.8000000000000114</v>
      </c>
      <c r="W720" s="27">
        <v>233</v>
      </c>
      <c r="X720" s="27">
        <v>237.3</v>
      </c>
      <c r="Y720" s="27">
        <v>-4.3000000000000114</v>
      </c>
      <c r="Z720" s="29">
        <v>38.11</v>
      </c>
      <c r="AA720" s="139">
        <v>2.6</v>
      </c>
      <c r="AB720" s="151">
        <v>5.3078556263286281E-4</v>
      </c>
      <c r="AC720" s="136">
        <v>0</v>
      </c>
      <c r="AD720" s="136">
        <v>8.5</v>
      </c>
      <c r="AE720" s="136" t="s">
        <v>618</v>
      </c>
      <c r="AF720" s="136" t="s">
        <v>618</v>
      </c>
      <c r="AG720" s="136">
        <v>0</v>
      </c>
      <c r="AH720" s="136">
        <v>94.299999999999841</v>
      </c>
      <c r="AI720" s="136">
        <v>-3.0999999999999375</v>
      </c>
      <c r="AJ720" s="127">
        <v>170.9</v>
      </c>
      <c r="AK720" s="127">
        <v>171.5</v>
      </c>
      <c r="AL720" s="127">
        <v>169.9</v>
      </c>
      <c r="AM720" s="127">
        <v>171.4</v>
      </c>
      <c r="AN720" s="127">
        <v>170.6</v>
      </c>
      <c r="AO720" s="127">
        <v>2.6999999999999886</v>
      </c>
      <c r="AP720" s="127">
        <v>-2.7000000000000055</v>
      </c>
      <c r="AQ720" s="14">
        <v>132.30000000000001</v>
      </c>
      <c r="AR720" s="127" t="s">
        <v>618</v>
      </c>
      <c r="AS720" s="14">
        <v>109.09999999999758</v>
      </c>
      <c r="AT720" s="1">
        <v>171.7</v>
      </c>
      <c r="AU720" s="1">
        <v>172</v>
      </c>
      <c r="AV720" s="1">
        <v>170.7</v>
      </c>
      <c r="AW720" s="1">
        <v>171.4</v>
      </c>
      <c r="AX720" s="1">
        <v>171.7</v>
      </c>
      <c r="AY720" s="1">
        <v>172</v>
      </c>
      <c r="AZ720" s="1">
        <v>170.4</v>
      </c>
      <c r="BA720" s="1">
        <v>170.8</v>
      </c>
      <c r="CC720" s="86">
        <v>171.6</v>
      </c>
      <c r="CD720" s="1">
        <v>170.9</v>
      </c>
      <c r="CE720" s="1">
        <v>600</v>
      </c>
      <c r="CF720" s="1">
        <v>441</v>
      </c>
      <c r="CG720" s="1">
        <v>1.3605442176870748</v>
      </c>
      <c r="CH720">
        <v>121.402</v>
      </c>
      <c r="CI720">
        <v>18946</v>
      </c>
      <c r="CJ720" s="101">
        <v>-1</v>
      </c>
      <c r="CK720" s="101">
        <v>-1</v>
      </c>
      <c r="CL720" s="1" t="s">
        <v>618</v>
      </c>
      <c r="CM720" s="1">
        <v>46.099999999999795</v>
      </c>
      <c r="CN720" s="14" t="s">
        <v>618</v>
      </c>
      <c r="CO720" s="14">
        <v>83.500000000000114</v>
      </c>
    </row>
    <row r="721" spans="1:93">
      <c r="A721" s="1">
        <v>2015</v>
      </c>
      <c r="B721" s="1">
        <v>5</v>
      </c>
      <c r="C721" s="24">
        <v>42348</v>
      </c>
      <c r="D721" s="1">
        <v>169.1</v>
      </c>
      <c r="E721" s="1">
        <v>171</v>
      </c>
      <c r="F721" s="1">
        <v>167.8</v>
      </c>
      <c r="G721" s="1">
        <v>168.4</v>
      </c>
      <c r="H721" s="1">
        <v>36.549999999999997</v>
      </c>
      <c r="I721" s="1">
        <v>0</v>
      </c>
      <c r="N721" s="27">
        <v>3.1999999999999886</v>
      </c>
      <c r="O721" s="27">
        <v>177.1</v>
      </c>
      <c r="P721" s="27">
        <v>168.3</v>
      </c>
      <c r="Q721" s="27" t="s">
        <v>618</v>
      </c>
      <c r="R721" s="27" t="s">
        <v>618</v>
      </c>
      <c r="S721" s="27" t="s">
        <v>618</v>
      </c>
      <c r="T721" s="27" t="s">
        <v>618</v>
      </c>
      <c r="U721" s="27" t="s">
        <v>618</v>
      </c>
      <c r="V721" s="158">
        <v>0</v>
      </c>
      <c r="W721" s="27">
        <v>233</v>
      </c>
      <c r="X721" s="27">
        <v>237.3</v>
      </c>
      <c r="Y721" s="27">
        <v>-4.3000000000000114</v>
      </c>
      <c r="Z721" s="29">
        <v>37.46</v>
      </c>
      <c r="AA721" s="139">
        <v>1.9</v>
      </c>
      <c r="AB721" s="151">
        <v>1.2201591511936338E-2</v>
      </c>
      <c r="AC721" s="136" t="s">
        <v>255</v>
      </c>
      <c r="AD721" s="136">
        <v>8.6</v>
      </c>
      <c r="AE721" s="136" t="s">
        <v>618</v>
      </c>
      <c r="AF721" s="136" t="s">
        <v>618</v>
      </c>
      <c r="AG721" s="136">
        <v>0</v>
      </c>
      <c r="AH721" s="136">
        <v>94.299999999999841</v>
      </c>
      <c r="AI721" s="136">
        <v>-3.0999999999999375</v>
      </c>
      <c r="AJ721" s="127">
        <v>171.7</v>
      </c>
      <c r="AK721" s="127">
        <v>172</v>
      </c>
      <c r="AL721" s="127">
        <v>168.6</v>
      </c>
      <c r="AM721" s="127">
        <v>169.7</v>
      </c>
      <c r="AN721" s="127">
        <v>170.4</v>
      </c>
      <c r="AO721" s="127">
        <v>0.69999999999998863</v>
      </c>
      <c r="AP721" s="127" t="s">
        <v>618</v>
      </c>
      <c r="AQ721" s="14">
        <v>132.30000000000001</v>
      </c>
      <c r="AR721" s="127">
        <v>0.59999999999999432</v>
      </c>
      <c r="AS721" s="14">
        <v>109.69999999999757</v>
      </c>
      <c r="AT721" s="1">
        <v>168</v>
      </c>
      <c r="AU721" s="1">
        <v>168.6</v>
      </c>
      <c r="AV721" s="1">
        <v>167.5</v>
      </c>
      <c r="AW721" s="1">
        <v>168</v>
      </c>
      <c r="AX721" s="1">
        <v>168</v>
      </c>
      <c r="AY721" s="1">
        <v>168.7</v>
      </c>
      <c r="AZ721" s="1">
        <v>167.5</v>
      </c>
      <c r="BA721" s="1">
        <v>168.7</v>
      </c>
      <c r="CC721" s="86">
        <v>168</v>
      </c>
      <c r="CD721" s="1">
        <v>170.7</v>
      </c>
      <c r="CE721" s="1">
        <v>477</v>
      </c>
      <c r="CF721" s="1">
        <v>495</v>
      </c>
      <c r="CG721" s="1">
        <v>0.96363636363636362</v>
      </c>
      <c r="CH721">
        <v>121.617</v>
      </c>
      <c r="CI721">
        <v>19030</v>
      </c>
      <c r="CJ721" s="101">
        <v>-1</v>
      </c>
      <c r="CK721" s="101">
        <v>-1</v>
      </c>
      <c r="CL721" s="1">
        <v>0.30000000000001137</v>
      </c>
      <c r="CM721" s="1">
        <v>46.399999999999807</v>
      </c>
      <c r="CN721" s="14" t="s">
        <v>618</v>
      </c>
      <c r="CO721" s="14">
        <v>83.500000000000114</v>
      </c>
    </row>
    <row r="722" spans="1:93">
      <c r="A722" s="1">
        <v>2015</v>
      </c>
      <c r="B722" s="1">
        <v>6</v>
      </c>
      <c r="C722" s="24">
        <v>42349</v>
      </c>
      <c r="D722" s="1">
        <v>167.7</v>
      </c>
      <c r="E722" s="1">
        <v>169.3</v>
      </c>
      <c r="F722" s="1">
        <v>165.7</v>
      </c>
      <c r="G722" s="1">
        <v>168</v>
      </c>
      <c r="H722" s="1">
        <v>35.619999999999997</v>
      </c>
      <c r="I722" s="1">
        <v>0</v>
      </c>
      <c r="N722" s="27">
        <v>3.6000000000000227</v>
      </c>
      <c r="O722" s="27">
        <v>171.6</v>
      </c>
      <c r="P722" s="27">
        <v>165.2</v>
      </c>
      <c r="Q722" s="27" t="s">
        <v>618</v>
      </c>
      <c r="R722" s="27" t="s">
        <v>618</v>
      </c>
      <c r="S722" s="27" t="s">
        <v>618</v>
      </c>
      <c r="T722" s="27" t="s">
        <v>618</v>
      </c>
      <c r="U722" s="27" t="s">
        <v>618</v>
      </c>
      <c r="V722" s="158">
        <v>0</v>
      </c>
      <c r="W722" s="27">
        <v>233</v>
      </c>
      <c r="X722" s="27">
        <v>237.3</v>
      </c>
      <c r="Y722" s="27">
        <v>-4.3000000000000114</v>
      </c>
      <c r="Z722" s="29">
        <v>36.68</v>
      </c>
      <c r="AA722" s="139">
        <v>2.2000000000000002</v>
      </c>
      <c r="AB722" s="151">
        <v>1.8528464017185997E-2</v>
      </c>
      <c r="AC722" s="136" t="s">
        <v>255</v>
      </c>
      <c r="AD722" s="136">
        <v>8.4</v>
      </c>
      <c r="AE722" s="136" t="s">
        <v>618</v>
      </c>
      <c r="AF722" s="136" t="s">
        <v>618</v>
      </c>
      <c r="AG722" s="136">
        <v>0</v>
      </c>
      <c r="AH722" s="136">
        <v>94.299999999999841</v>
      </c>
      <c r="AI722" s="136">
        <v>-3.0999999999999375</v>
      </c>
      <c r="AJ722" s="127">
        <v>168</v>
      </c>
      <c r="AK722" s="127">
        <v>169.3</v>
      </c>
      <c r="AL722" s="127">
        <v>167.5</v>
      </c>
      <c r="AM722" s="127">
        <v>168.6</v>
      </c>
      <c r="AN722" s="127">
        <v>170.02500000000001</v>
      </c>
      <c r="AO722" s="127">
        <v>0.30000000000001137</v>
      </c>
      <c r="AP722" s="127" t="s">
        <v>618</v>
      </c>
      <c r="AQ722" s="14">
        <v>132.30000000000001</v>
      </c>
      <c r="AR722" s="127">
        <v>1.1999999999999886</v>
      </c>
      <c r="AS722" s="14">
        <v>110.89999999999756</v>
      </c>
      <c r="AT722" s="1">
        <v>168.8</v>
      </c>
      <c r="AU722" s="1">
        <v>169.9</v>
      </c>
      <c r="AV722" s="1">
        <v>168.6</v>
      </c>
      <c r="AW722" s="1">
        <v>169.2</v>
      </c>
      <c r="AX722" s="1">
        <v>168.8</v>
      </c>
      <c r="AY722" s="1">
        <v>169.9</v>
      </c>
      <c r="AZ722" s="1">
        <v>168.4</v>
      </c>
      <c r="BA722" s="1">
        <v>168.4</v>
      </c>
      <c r="CC722" s="86">
        <v>169.5</v>
      </c>
      <c r="CD722" s="1">
        <v>168.7</v>
      </c>
      <c r="CE722" s="1">
        <v>656</v>
      </c>
      <c r="CF722" s="1">
        <v>517</v>
      </c>
      <c r="CG722" s="1">
        <v>1.2688588007736943</v>
      </c>
      <c r="CH722">
        <v>121.148</v>
      </c>
      <c r="CI722">
        <v>18677</v>
      </c>
      <c r="CJ722" s="101">
        <v>-1</v>
      </c>
      <c r="CK722" s="101">
        <v>-1</v>
      </c>
      <c r="CL722" s="1">
        <v>2.8000000000000114</v>
      </c>
      <c r="CM722" s="1">
        <v>49.199999999999818</v>
      </c>
      <c r="CN722" s="14" t="s">
        <v>618</v>
      </c>
      <c r="CO722" s="14">
        <v>83.500000000000114</v>
      </c>
    </row>
    <row r="723" spans="1:93">
      <c r="A723" s="1">
        <v>2015</v>
      </c>
      <c r="B723" s="1">
        <v>2</v>
      </c>
      <c r="C723" s="24">
        <v>42352</v>
      </c>
      <c r="D723" s="1">
        <v>166</v>
      </c>
      <c r="E723" s="1">
        <v>167.6</v>
      </c>
      <c r="F723" s="1">
        <v>165.1</v>
      </c>
      <c r="G723" s="1">
        <v>166.1</v>
      </c>
      <c r="H723" s="1">
        <v>36.229999999999997</v>
      </c>
      <c r="I723" s="1">
        <v>0</v>
      </c>
      <c r="N723" s="27">
        <v>2.5</v>
      </c>
      <c r="O723" s="27">
        <v>171.6</v>
      </c>
      <c r="P723" s="27">
        <v>164.4</v>
      </c>
      <c r="Q723" s="27" t="s">
        <v>618</v>
      </c>
      <c r="R723" s="27" t="s">
        <v>618</v>
      </c>
      <c r="S723" s="27" t="s">
        <v>618</v>
      </c>
      <c r="T723" s="27" t="s">
        <v>618</v>
      </c>
      <c r="U723" s="27" t="s">
        <v>618</v>
      </c>
      <c r="V723" s="158">
        <v>0</v>
      </c>
      <c r="W723" s="27">
        <v>233</v>
      </c>
      <c r="X723" s="27">
        <v>237.3</v>
      </c>
      <c r="Y723" s="27">
        <v>-4.3000000000000114</v>
      </c>
      <c r="Z723" s="29">
        <v>35.51</v>
      </c>
      <c r="AA723" s="139">
        <v>1.5</v>
      </c>
      <c r="AB723" s="151">
        <v>2.5444596443228495E-2</v>
      </c>
      <c r="AC723" s="136" t="s">
        <v>255</v>
      </c>
      <c r="AD723" s="136">
        <v>8.4</v>
      </c>
      <c r="AE723" s="136" t="s">
        <v>618</v>
      </c>
      <c r="AF723" s="136" t="s">
        <v>618</v>
      </c>
      <c r="AG723" s="136">
        <v>0</v>
      </c>
      <c r="AH723" s="136">
        <v>94.299999999999841</v>
      </c>
      <c r="AI723" s="136">
        <v>-3.0999999999999375</v>
      </c>
      <c r="AJ723" s="127">
        <v>168.8</v>
      </c>
      <c r="AK723" s="127">
        <v>169.9</v>
      </c>
      <c r="AL723" s="127">
        <v>165.1</v>
      </c>
      <c r="AM723" s="127">
        <v>166.4</v>
      </c>
      <c r="AN723" s="127">
        <v>169.02500000000001</v>
      </c>
      <c r="AO723" s="127">
        <v>9.9999999999994316E-2</v>
      </c>
      <c r="AP723" s="127" t="s">
        <v>618</v>
      </c>
      <c r="AQ723" s="14">
        <v>132.30000000000001</v>
      </c>
      <c r="AR723" s="127" t="s">
        <v>618</v>
      </c>
      <c r="AS723" s="14">
        <v>110.89999999999756</v>
      </c>
      <c r="AT723" s="1">
        <v>166.2</v>
      </c>
      <c r="AU723" s="1">
        <v>166.9</v>
      </c>
      <c r="AV723" s="1">
        <v>166.2</v>
      </c>
      <c r="AW723" s="1">
        <v>166.3</v>
      </c>
      <c r="AX723" s="1">
        <v>166.2</v>
      </c>
      <c r="AY723" s="1">
        <v>166.9</v>
      </c>
      <c r="AZ723" s="1">
        <v>165.5</v>
      </c>
      <c r="BA723" s="1">
        <v>165.6</v>
      </c>
      <c r="CC723" s="86">
        <v>166.4</v>
      </c>
      <c r="CD723" s="1">
        <v>166</v>
      </c>
      <c r="CE723" s="1">
        <v>487</v>
      </c>
      <c r="CF723" s="1">
        <v>714</v>
      </c>
      <c r="CG723" s="1">
        <v>0.68207282913165268</v>
      </c>
      <c r="CH723">
        <v>121.009</v>
      </c>
      <c r="CI723">
        <v>18756</v>
      </c>
      <c r="CJ723" s="101">
        <v>-1</v>
      </c>
      <c r="CK723" s="101">
        <v>-1</v>
      </c>
      <c r="CL723" s="1">
        <v>0.39999999999997726</v>
      </c>
      <c r="CM723" s="1">
        <v>49.599999999999795</v>
      </c>
      <c r="CN723" s="14" t="s">
        <v>618</v>
      </c>
      <c r="CO723" s="14">
        <v>83.500000000000114</v>
      </c>
    </row>
    <row r="724" spans="1:93">
      <c r="A724" s="1">
        <v>2015</v>
      </c>
      <c r="B724" s="1">
        <v>3</v>
      </c>
      <c r="C724" s="24">
        <v>42353</v>
      </c>
      <c r="D724" s="1">
        <v>165.8</v>
      </c>
      <c r="E724" s="1">
        <v>166.9</v>
      </c>
      <c r="F724" s="1">
        <v>161.9</v>
      </c>
      <c r="G724" s="1">
        <v>161.9</v>
      </c>
      <c r="H724" s="1">
        <v>36.81</v>
      </c>
      <c r="I724" s="1">
        <v>1</v>
      </c>
      <c r="N724" s="27">
        <v>5</v>
      </c>
      <c r="O724" s="27">
        <v>168.6</v>
      </c>
      <c r="P724" s="27">
        <v>163.6</v>
      </c>
      <c r="Q724" s="27" t="s">
        <v>618</v>
      </c>
      <c r="R724" s="27" t="s">
        <v>618</v>
      </c>
      <c r="S724" s="27" t="s">
        <v>252</v>
      </c>
      <c r="T724" s="27" t="s">
        <v>618</v>
      </c>
      <c r="U724" s="27">
        <v>1.5999999999999943</v>
      </c>
      <c r="V724" s="158">
        <v>1.5999999999999943</v>
      </c>
      <c r="W724" s="27">
        <v>234.6</v>
      </c>
      <c r="X724" s="27">
        <v>237.3</v>
      </c>
      <c r="Y724" s="27">
        <v>-2.7000000000000171</v>
      </c>
      <c r="Z724" s="29">
        <v>36.119999999999997</v>
      </c>
      <c r="AA724" s="139">
        <v>3</v>
      </c>
      <c r="AB724" s="151">
        <v>1.7125210555867465E-2</v>
      </c>
      <c r="AC724" s="136" t="s">
        <v>253</v>
      </c>
      <c r="AD724" s="136">
        <v>8.3000000000000007</v>
      </c>
      <c r="AE724" s="136" t="s">
        <v>618</v>
      </c>
      <c r="AF724" s="136">
        <v>2.3000000000000114</v>
      </c>
      <c r="AG724" s="136">
        <v>2.3000000000000114</v>
      </c>
      <c r="AH724" s="136">
        <v>96.599999999999852</v>
      </c>
      <c r="AI724" s="136">
        <v>-0.7999999999999261</v>
      </c>
      <c r="AJ724" s="127">
        <v>166.2</v>
      </c>
      <c r="AK724" s="127">
        <v>166.9</v>
      </c>
      <c r="AL724" s="127">
        <v>165.5</v>
      </c>
      <c r="AM724" s="127">
        <v>166.3</v>
      </c>
      <c r="AN724" s="127">
        <v>167.75</v>
      </c>
      <c r="AO724" s="127">
        <v>3.9000000000000057</v>
      </c>
      <c r="AP724" s="127" t="s">
        <v>618</v>
      </c>
      <c r="AQ724" s="14">
        <v>132.30000000000001</v>
      </c>
      <c r="AR724" s="127">
        <v>3.1999999999999886</v>
      </c>
      <c r="AS724" s="14">
        <v>114.09999999999755</v>
      </c>
      <c r="AT724" s="1">
        <v>161.4</v>
      </c>
      <c r="AU724" s="1">
        <v>162.1</v>
      </c>
      <c r="AV724" s="1">
        <v>160.69999999999999</v>
      </c>
      <c r="AW724" s="1">
        <v>162</v>
      </c>
      <c r="AX724" s="1">
        <v>161.4</v>
      </c>
      <c r="AY724" s="1">
        <v>163.4</v>
      </c>
      <c r="AZ724" s="1">
        <v>160.69999999999999</v>
      </c>
      <c r="BA724" s="1">
        <v>162.80000000000001</v>
      </c>
      <c r="CC724" s="86">
        <v>161.19999999999999</v>
      </c>
      <c r="CD724" s="1">
        <v>165.9</v>
      </c>
      <c r="CE724" s="1">
        <v>546</v>
      </c>
      <c r="CF724" s="1">
        <v>533</v>
      </c>
      <c r="CG724" s="1">
        <v>1.024390243902439</v>
      </c>
      <c r="CH724">
        <v>121.675</v>
      </c>
      <c r="CI724">
        <v>18846</v>
      </c>
      <c r="CJ724" s="101">
        <v>-1</v>
      </c>
      <c r="CK724" s="101">
        <v>-1</v>
      </c>
      <c r="CL724" s="1">
        <v>-0.59999999999999432</v>
      </c>
      <c r="CM724" s="1">
        <v>48.999999999999801</v>
      </c>
      <c r="CN724" s="14" t="s">
        <v>618</v>
      </c>
      <c r="CO724" s="14">
        <v>83.500000000000114</v>
      </c>
    </row>
    <row r="725" spans="1:93">
      <c r="A725" s="1">
        <v>2015</v>
      </c>
      <c r="B725" s="1">
        <v>4</v>
      </c>
      <c r="C725" s="24">
        <v>42354</v>
      </c>
      <c r="D725" s="1">
        <v>162</v>
      </c>
      <c r="E725" s="1">
        <v>162.9</v>
      </c>
      <c r="F725" s="1">
        <v>160.6</v>
      </c>
      <c r="G725" s="1">
        <v>160.69999999999999</v>
      </c>
      <c r="H725" s="1">
        <v>35.71</v>
      </c>
      <c r="I725" s="1">
        <v>1</v>
      </c>
      <c r="N725" s="27">
        <v>2.3000000000000114</v>
      </c>
      <c r="O725" s="27">
        <v>166.9</v>
      </c>
      <c r="P725" s="27">
        <v>156.9</v>
      </c>
      <c r="Q725" s="27" t="s">
        <v>618</v>
      </c>
      <c r="R725" s="27" t="s">
        <v>618</v>
      </c>
      <c r="S725" s="27" t="s">
        <v>618</v>
      </c>
      <c r="T725" s="27" t="s">
        <v>618</v>
      </c>
      <c r="U725" s="27" t="s">
        <v>618</v>
      </c>
      <c r="V725" s="158">
        <v>0</v>
      </c>
      <c r="W725" s="27">
        <v>234.6</v>
      </c>
      <c r="X725" s="27">
        <v>237.3</v>
      </c>
      <c r="Y725" s="27">
        <v>-2.7000000000000171</v>
      </c>
      <c r="Z725" s="29">
        <v>36.82</v>
      </c>
      <c r="AA725" s="139">
        <v>1.4</v>
      </c>
      <c r="AB725" s="151">
        <v>1.6008832459287969E-2</v>
      </c>
      <c r="AC725" s="136" t="s">
        <v>253</v>
      </c>
      <c r="AD725" s="136">
        <v>8</v>
      </c>
      <c r="AE725" s="136" t="s">
        <v>618</v>
      </c>
      <c r="AF725" s="136" t="s">
        <v>618</v>
      </c>
      <c r="AG725" s="136">
        <v>0</v>
      </c>
      <c r="AH725" s="136">
        <v>96.599999999999852</v>
      </c>
      <c r="AI725" s="136">
        <v>-0.7999999999999261</v>
      </c>
      <c r="AJ725" s="127">
        <v>161.4</v>
      </c>
      <c r="AK725" s="127">
        <v>163.4</v>
      </c>
      <c r="AL725" s="127">
        <v>160.69999999999999</v>
      </c>
      <c r="AM725" s="127">
        <v>162.30000000000001</v>
      </c>
      <c r="AN725" s="127">
        <v>165.9</v>
      </c>
      <c r="AO725" s="127">
        <v>1.3000000000000114</v>
      </c>
      <c r="AP725" s="127" t="s">
        <v>618</v>
      </c>
      <c r="AQ725" s="14">
        <v>132.30000000000001</v>
      </c>
      <c r="AR725" s="127" t="s">
        <v>618</v>
      </c>
      <c r="AS725" s="14">
        <v>114.09999999999755</v>
      </c>
      <c r="AT725" s="1">
        <v>161.5</v>
      </c>
      <c r="AU725" s="1">
        <v>161.9</v>
      </c>
      <c r="AV725" s="1">
        <v>160.9</v>
      </c>
      <c r="AW725" s="1">
        <v>161.69999999999999</v>
      </c>
      <c r="AX725" s="1">
        <v>161.5</v>
      </c>
      <c r="AY725" s="1">
        <v>162.69999999999999</v>
      </c>
      <c r="AZ725" s="1">
        <v>160.9</v>
      </c>
      <c r="BA725" s="1">
        <v>162.4</v>
      </c>
      <c r="CC725" s="86">
        <v>161.1</v>
      </c>
      <c r="CD725" s="1">
        <v>162.6</v>
      </c>
      <c r="CE725" s="1">
        <v>545</v>
      </c>
      <c r="CF725" s="1">
        <v>552</v>
      </c>
      <c r="CG725" s="1">
        <v>0.9873188405797102</v>
      </c>
      <c r="CH725">
        <v>122.264</v>
      </c>
      <c r="CI725">
        <v>19327</v>
      </c>
      <c r="CJ725" s="101">
        <v>-1</v>
      </c>
      <c r="CK725" s="101">
        <v>-1</v>
      </c>
      <c r="CL725" s="1">
        <v>-0.90000000000000568</v>
      </c>
      <c r="CM725" s="1">
        <v>48.099999999999795</v>
      </c>
      <c r="CN725" s="14" t="s">
        <v>618</v>
      </c>
      <c r="CO725" s="14">
        <v>83.500000000000114</v>
      </c>
    </row>
    <row r="726" spans="1:93">
      <c r="A726" s="1">
        <v>2015</v>
      </c>
      <c r="B726" s="1">
        <v>5</v>
      </c>
      <c r="C726" s="24">
        <v>42355</v>
      </c>
      <c r="D726" s="1">
        <v>162.4</v>
      </c>
      <c r="E726" s="1">
        <v>166.1</v>
      </c>
      <c r="F726" s="1">
        <v>161.19999999999999</v>
      </c>
      <c r="G726" s="1">
        <v>163.30000000000001</v>
      </c>
      <c r="H726" s="1">
        <v>34.770000000000003</v>
      </c>
      <c r="I726" s="1">
        <v>1</v>
      </c>
      <c r="N726" s="27">
        <v>4.9000000000000057</v>
      </c>
      <c r="O726" s="27">
        <v>163</v>
      </c>
      <c r="P726" s="27">
        <v>158.4</v>
      </c>
      <c r="Q726" s="27" t="s">
        <v>618</v>
      </c>
      <c r="R726" s="27" t="s">
        <v>618</v>
      </c>
      <c r="S726" s="27" t="s">
        <v>618</v>
      </c>
      <c r="T726" s="27" t="s">
        <v>618</v>
      </c>
      <c r="U726" s="27" t="s">
        <v>618</v>
      </c>
      <c r="V726" s="158">
        <v>0</v>
      </c>
      <c r="W726" s="27">
        <v>234.6</v>
      </c>
      <c r="X726" s="27">
        <v>237.3</v>
      </c>
      <c r="Y726" s="27">
        <v>-2.7000000000000171</v>
      </c>
      <c r="Z726" s="29">
        <v>35.26</v>
      </c>
      <c r="AA726" s="139">
        <v>2.9</v>
      </c>
      <c r="AB726" s="151">
        <v>2.9883183917413736E-2</v>
      </c>
      <c r="AC726" s="136" t="s">
        <v>255</v>
      </c>
      <c r="AD726" s="136">
        <v>8</v>
      </c>
      <c r="AE726" s="136">
        <v>-1.6000000000000227</v>
      </c>
      <c r="AF726" s="136" t="s">
        <v>618</v>
      </c>
      <c r="AG726" s="136">
        <v>-1.6000000000000227</v>
      </c>
      <c r="AH726" s="136">
        <v>94.999999999999829</v>
      </c>
      <c r="AI726" s="136">
        <v>-2.3999999999999488</v>
      </c>
      <c r="AJ726" s="127">
        <v>161.5</v>
      </c>
      <c r="AK726" s="127">
        <v>164</v>
      </c>
      <c r="AL726" s="127">
        <v>160.9</v>
      </c>
      <c r="AM726" s="127">
        <v>163.4</v>
      </c>
      <c r="AN726" s="127">
        <v>164.6</v>
      </c>
      <c r="AO726" s="127">
        <v>0.90000000000000568</v>
      </c>
      <c r="AP726" s="127">
        <v>-2.1000000000000112</v>
      </c>
      <c r="AQ726" s="14">
        <v>130.19999999999999</v>
      </c>
      <c r="AR726" s="127" t="s">
        <v>618</v>
      </c>
      <c r="AS726" s="14">
        <v>114.09999999999755</v>
      </c>
      <c r="AT726" s="1">
        <v>162.4</v>
      </c>
      <c r="AU726" s="1">
        <v>164.1</v>
      </c>
      <c r="AV726" s="1">
        <v>162.4</v>
      </c>
      <c r="AW726" s="1">
        <v>163.30000000000001</v>
      </c>
      <c r="AX726" s="1">
        <v>162.4</v>
      </c>
      <c r="AY726" s="1">
        <v>164.1</v>
      </c>
      <c r="AZ726" s="1">
        <v>162.4</v>
      </c>
      <c r="BA726" s="1">
        <v>163.6</v>
      </c>
      <c r="CC726" s="86">
        <v>162.6</v>
      </c>
      <c r="CD726" s="1">
        <v>162.9</v>
      </c>
      <c r="CE726" s="1">
        <v>688</v>
      </c>
      <c r="CF726" s="1">
        <v>562</v>
      </c>
      <c r="CG726" s="1">
        <v>1.2241992882562278</v>
      </c>
      <c r="CH726">
        <v>122.649</v>
      </c>
      <c r="CI726">
        <v>19233</v>
      </c>
      <c r="CJ726" s="101">
        <v>-1</v>
      </c>
      <c r="CK726" s="101">
        <v>-1</v>
      </c>
      <c r="CL726" s="1">
        <v>0.20000000000001705</v>
      </c>
      <c r="CM726" s="1">
        <v>48.299999999999812</v>
      </c>
      <c r="CN726" s="14" t="s">
        <v>618</v>
      </c>
      <c r="CO726" s="14">
        <v>83.500000000000114</v>
      </c>
    </row>
    <row r="727" spans="1:93">
      <c r="A727" s="1">
        <v>2015</v>
      </c>
      <c r="B727" s="1">
        <v>6</v>
      </c>
      <c r="C727" s="24">
        <v>42356</v>
      </c>
      <c r="D727" s="1">
        <v>162.19999999999999</v>
      </c>
      <c r="E727" s="1">
        <v>163.30000000000001</v>
      </c>
      <c r="F727" s="1">
        <v>161</v>
      </c>
      <c r="G727" s="1">
        <v>162.5</v>
      </c>
      <c r="H727" s="1">
        <v>36.06</v>
      </c>
      <c r="I727" s="1">
        <v>1</v>
      </c>
      <c r="N727" s="27">
        <v>2.3000000000000114</v>
      </c>
      <c r="O727" s="27">
        <v>168.2</v>
      </c>
      <c r="P727" s="27">
        <v>158.4</v>
      </c>
      <c r="Q727" s="27" t="s">
        <v>618</v>
      </c>
      <c r="R727" s="27" t="s">
        <v>618</v>
      </c>
      <c r="S727" s="27" t="s">
        <v>618</v>
      </c>
      <c r="T727" s="27" t="s">
        <v>618</v>
      </c>
      <c r="U727" s="27" t="s">
        <v>618</v>
      </c>
      <c r="V727" s="158">
        <v>0</v>
      </c>
      <c r="W727" s="27">
        <v>234.6</v>
      </c>
      <c r="X727" s="27">
        <v>237.3</v>
      </c>
      <c r="Y727" s="27">
        <v>-2.7000000000000171</v>
      </c>
      <c r="Z727" s="29">
        <v>36.31</v>
      </c>
      <c r="AA727" s="139">
        <v>1.4</v>
      </c>
      <c r="AB727" s="151">
        <v>2.6323158779053446E-2</v>
      </c>
      <c r="AC727" s="136" t="s">
        <v>255</v>
      </c>
      <c r="AD727" s="136">
        <v>8.1</v>
      </c>
      <c r="AE727" s="136" t="s">
        <v>618</v>
      </c>
      <c r="AF727" s="136" t="s">
        <v>618</v>
      </c>
      <c r="AG727" s="136">
        <v>0</v>
      </c>
      <c r="AH727" s="136">
        <v>94.999999999999829</v>
      </c>
      <c r="AI727" s="136">
        <v>-2.3999999999999488</v>
      </c>
      <c r="AJ727" s="127">
        <v>162.4</v>
      </c>
      <c r="AK727" s="127">
        <v>164.1</v>
      </c>
      <c r="AL727" s="127">
        <v>161</v>
      </c>
      <c r="AM727" s="127">
        <v>161.1</v>
      </c>
      <c r="AN727" s="127">
        <v>163.27500000000001</v>
      </c>
      <c r="AO727" s="127">
        <v>0.30000000000001137</v>
      </c>
      <c r="AP727" s="127" t="s">
        <v>618</v>
      </c>
      <c r="AQ727" s="14">
        <v>130.19999999999999</v>
      </c>
      <c r="AR727" s="127" t="s">
        <v>618</v>
      </c>
      <c r="AS727" s="14">
        <v>114.09999999999755</v>
      </c>
      <c r="AT727" s="1">
        <v>162.30000000000001</v>
      </c>
      <c r="AU727" s="1">
        <v>163.6</v>
      </c>
      <c r="AV727" s="1">
        <v>162.1</v>
      </c>
      <c r="AW727" s="1">
        <v>163.4</v>
      </c>
      <c r="AX727" s="1">
        <v>162.30000000000001</v>
      </c>
      <c r="AY727" s="1">
        <v>163.6</v>
      </c>
      <c r="AZ727" s="1">
        <v>162.1</v>
      </c>
      <c r="BA727" s="1">
        <v>163.4</v>
      </c>
      <c r="CC727" s="86">
        <v>162.19999999999999</v>
      </c>
      <c r="CD727" s="1">
        <v>163</v>
      </c>
      <c r="CE727" s="1">
        <v>507</v>
      </c>
      <c r="CF727" s="1">
        <v>514</v>
      </c>
      <c r="CG727" s="1">
        <v>0.98638132295719849</v>
      </c>
      <c r="CH727">
        <v>121.16500000000001</v>
      </c>
      <c r="CI727">
        <v>18766</v>
      </c>
      <c r="CJ727" s="101">
        <v>-1</v>
      </c>
      <c r="CK727" s="101">
        <v>-1</v>
      </c>
      <c r="CL727" s="1">
        <v>0.10000000000002274</v>
      </c>
      <c r="CM727" s="1">
        <v>48.399999999999835</v>
      </c>
      <c r="CN727" s="14" t="s">
        <v>618</v>
      </c>
      <c r="CO727" s="14">
        <v>83.500000000000114</v>
      </c>
    </row>
    <row r="728" spans="1:93">
      <c r="A728" s="1">
        <v>2015</v>
      </c>
      <c r="B728" s="1">
        <v>2</v>
      </c>
      <c r="C728" s="24">
        <v>42359</v>
      </c>
      <c r="D728" s="1">
        <v>162.19999999999999</v>
      </c>
      <c r="E728" s="1">
        <v>167</v>
      </c>
      <c r="F728" s="1">
        <v>161.80000000000001</v>
      </c>
      <c r="G728" s="1">
        <v>166.8</v>
      </c>
      <c r="H728" s="1">
        <v>35.82</v>
      </c>
      <c r="I728" s="1">
        <v>2</v>
      </c>
      <c r="N728" s="27">
        <v>5.1999999999999886</v>
      </c>
      <c r="O728" s="27">
        <v>164.8</v>
      </c>
      <c r="P728" s="27">
        <v>160.19999999999999</v>
      </c>
      <c r="Q728" s="27" t="s">
        <v>618</v>
      </c>
      <c r="R728" s="27" t="s">
        <v>254</v>
      </c>
      <c r="S728" s="27" t="s">
        <v>618</v>
      </c>
      <c r="T728" s="27">
        <v>4.1999999999999886</v>
      </c>
      <c r="U728" s="27" t="s">
        <v>618</v>
      </c>
      <c r="V728" s="158">
        <v>4.1999999999999886</v>
      </c>
      <c r="W728" s="27">
        <v>238.8</v>
      </c>
      <c r="X728" s="27">
        <v>238.8</v>
      </c>
      <c r="Y728" s="27">
        <v>0</v>
      </c>
      <c r="Z728" s="29">
        <v>35.67</v>
      </c>
      <c r="AA728" s="139">
        <v>3.1</v>
      </c>
      <c r="AB728" s="151">
        <v>3.7100949094046598E-2</v>
      </c>
      <c r="AC728" s="136" t="s">
        <v>253</v>
      </c>
      <c r="AD728" s="136">
        <v>8.1</v>
      </c>
      <c r="AE728" s="136" t="s">
        <v>618</v>
      </c>
      <c r="AF728" s="136" t="s">
        <v>618</v>
      </c>
      <c r="AG728" s="136">
        <v>0</v>
      </c>
      <c r="AH728" s="136">
        <v>94.999999999999829</v>
      </c>
      <c r="AI728" s="136">
        <v>-2.3999999999999488</v>
      </c>
      <c r="AJ728" s="127">
        <v>162.30000000000001</v>
      </c>
      <c r="AK728" s="127">
        <v>163.9</v>
      </c>
      <c r="AL728" s="127">
        <v>161.80000000000001</v>
      </c>
      <c r="AM728" s="127">
        <v>163.6</v>
      </c>
      <c r="AN728" s="127">
        <v>162.6</v>
      </c>
      <c r="AO728" s="127">
        <v>4.6000000000000227</v>
      </c>
      <c r="AP728" s="127">
        <v>4.7999999999999945</v>
      </c>
      <c r="AQ728" s="14">
        <v>135</v>
      </c>
      <c r="AR728" s="127" t="s">
        <v>618</v>
      </c>
      <c r="AS728" s="14">
        <v>114.09999999999755</v>
      </c>
      <c r="AT728" s="1">
        <v>168.3</v>
      </c>
      <c r="AU728" s="1">
        <v>169.9</v>
      </c>
      <c r="AV728" s="1">
        <v>168.1</v>
      </c>
      <c r="AW728" s="1">
        <v>169.2</v>
      </c>
      <c r="AX728" s="1">
        <v>168.3</v>
      </c>
      <c r="AY728" s="1">
        <v>169.9</v>
      </c>
      <c r="AZ728" s="1">
        <v>168.1</v>
      </c>
      <c r="BA728" s="1">
        <v>169</v>
      </c>
      <c r="CC728" s="86">
        <v>169.1</v>
      </c>
      <c r="CD728" s="1">
        <v>162.4</v>
      </c>
      <c r="CE728" s="1">
        <v>659</v>
      </c>
      <c r="CF728" s="1">
        <v>553</v>
      </c>
      <c r="CG728" s="1">
        <v>1.1916817359855334</v>
      </c>
      <c r="CH728">
        <v>121.21599999999999</v>
      </c>
      <c r="CI728">
        <v>18850</v>
      </c>
      <c r="CJ728" s="101">
        <v>-1</v>
      </c>
      <c r="CK728" s="101">
        <v>-1</v>
      </c>
      <c r="CL728" s="1">
        <v>-0.69999999999998863</v>
      </c>
      <c r="CM728" s="1">
        <v>47.699999999999847</v>
      </c>
      <c r="CN728" s="14" t="s">
        <v>618</v>
      </c>
      <c r="CO728" s="14">
        <v>83.500000000000114</v>
      </c>
    </row>
    <row r="729" spans="1:93">
      <c r="A729" s="1">
        <v>2015</v>
      </c>
      <c r="B729" s="1">
        <v>3</v>
      </c>
      <c r="C729" s="24">
        <v>42360</v>
      </c>
      <c r="D729" s="1">
        <v>169</v>
      </c>
      <c r="E729" s="1">
        <v>169.7</v>
      </c>
      <c r="F729" s="1">
        <v>167.6</v>
      </c>
      <c r="G729" s="1">
        <v>168.7</v>
      </c>
      <c r="H729" s="1">
        <v>37.82</v>
      </c>
      <c r="I729" s="1">
        <v>2</v>
      </c>
      <c r="N729" s="27">
        <v>2.0999999999999943</v>
      </c>
      <c r="O729" s="27">
        <v>172</v>
      </c>
      <c r="P729" s="27">
        <v>161.6</v>
      </c>
      <c r="Q729" s="27" t="s">
        <v>618</v>
      </c>
      <c r="R729" s="27" t="s">
        <v>618</v>
      </c>
      <c r="S729" s="27" t="s">
        <v>618</v>
      </c>
      <c r="T729" s="27" t="s">
        <v>618</v>
      </c>
      <c r="U729" s="27" t="s">
        <v>618</v>
      </c>
      <c r="V729" s="158">
        <v>0</v>
      </c>
      <c r="W729" s="27">
        <v>238.8</v>
      </c>
      <c r="X729" s="27">
        <v>238.8</v>
      </c>
      <c r="Y729" s="27">
        <v>0</v>
      </c>
      <c r="Z729" s="29">
        <v>36.21</v>
      </c>
      <c r="AA729" s="139">
        <v>1.3</v>
      </c>
      <c r="AB729" s="151">
        <v>6.6555740432613364E-3</v>
      </c>
      <c r="AC729" s="136" t="s">
        <v>255</v>
      </c>
      <c r="AD729" s="136">
        <v>8.3000000000000007</v>
      </c>
      <c r="AE729" s="136" t="s">
        <v>618</v>
      </c>
      <c r="AF729" s="136" t="s">
        <v>618</v>
      </c>
      <c r="AG729" s="136">
        <v>0</v>
      </c>
      <c r="AH729" s="136">
        <v>94.999999999999829</v>
      </c>
      <c r="AI729" s="136">
        <v>-2.3999999999999488</v>
      </c>
      <c r="AJ729" s="127">
        <v>168.3</v>
      </c>
      <c r="AK729" s="127">
        <v>169.9</v>
      </c>
      <c r="AL729" s="127">
        <v>167.8</v>
      </c>
      <c r="AM729" s="127">
        <v>169.1</v>
      </c>
      <c r="AN729" s="127">
        <v>164.3</v>
      </c>
      <c r="AO729" s="127">
        <v>0.30000000000001137</v>
      </c>
      <c r="AP729" s="127" t="s">
        <v>618</v>
      </c>
      <c r="AQ729" s="14">
        <v>135</v>
      </c>
      <c r="AR729" s="127" t="s">
        <v>618</v>
      </c>
      <c r="AS729" s="14">
        <v>114.09999999999755</v>
      </c>
      <c r="AT729" s="1">
        <v>168.8</v>
      </c>
      <c r="AU729" s="1">
        <v>168.8</v>
      </c>
      <c r="AV729" s="1">
        <v>168.1</v>
      </c>
      <c r="AW729" s="1">
        <v>168.3</v>
      </c>
      <c r="AX729" s="1">
        <v>168.8</v>
      </c>
      <c r="AY729" s="1">
        <v>168.8</v>
      </c>
      <c r="AZ729" s="1">
        <v>167.8</v>
      </c>
      <c r="BA729" s="1">
        <v>168.2</v>
      </c>
      <c r="CC729" s="86">
        <v>168.3</v>
      </c>
      <c r="CD729" s="1">
        <v>168.9</v>
      </c>
      <c r="CE729" s="1">
        <v>616</v>
      </c>
      <c r="CF729" s="1">
        <v>573</v>
      </c>
      <c r="CG729" s="1">
        <v>1.075043630017452</v>
      </c>
      <c r="CH729">
        <v>120.886</v>
      </c>
      <c r="CI729">
        <v>19055</v>
      </c>
      <c r="CJ729" s="101">
        <v>-1</v>
      </c>
      <c r="CK729" s="101">
        <v>-1</v>
      </c>
      <c r="CL729" s="1">
        <v>-9.9999999999994316E-2</v>
      </c>
      <c r="CM729" s="1">
        <v>47.599999999999852</v>
      </c>
      <c r="CN729" s="14" t="s">
        <v>618</v>
      </c>
      <c r="CO729" s="14">
        <v>83.500000000000114</v>
      </c>
    </row>
    <row r="730" spans="1:93">
      <c r="A730" s="1">
        <v>2015</v>
      </c>
      <c r="B730" s="1">
        <v>5</v>
      </c>
      <c r="C730" s="24">
        <v>42362</v>
      </c>
      <c r="D730" s="1">
        <v>168.9</v>
      </c>
      <c r="E730" s="1">
        <v>169.4</v>
      </c>
      <c r="F730" s="1">
        <v>164</v>
      </c>
      <c r="G730" s="1">
        <v>165</v>
      </c>
      <c r="H730" s="1">
        <v>38.119999999999997</v>
      </c>
      <c r="I730" s="1">
        <v>3</v>
      </c>
      <c r="N730" s="27">
        <v>5.4000000000000057</v>
      </c>
      <c r="O730" s="27">
        <v>170.8</v>
      </c>
      <c r="P730" s="27">
        <v>166.6</v>
      </c>
      <c r="Q730" s="27" t="s">
        <v>618</v>
      </c>
      <c r="R730" s="27" t="s">
        <v>618</v>
      </c>
      <c r="S730" s="27" t="s">
        <v>252</v>
      </c>
      <c r="T730" s="27" t="s">
        <v>618</v>
      </c>
      <c r="U730" s="27">
        <v>2.5999999999999943</v>
      </c>
      <c r="V730" s="158">
        <v>2.5999999999999943</v>
      </c>
      <c r="W730" s="27">
        <v>241.4</v>
      </c>
      <c r="X730" s="27">
        <v>241.4</v>
      </c>
      <c r="Y730" s="27">
        <v>0</v>
      </c>
      <c r="Z730" s="29">
        <v>37.75</v>
      </c>
      <c r="AA730" s="139">
        <v>3.2</v>
      </c>
      <c r="AB730" s="151">
        <v>5.5834729201563293E-2</v>
      </c>
      <c r="AC730" s="136" t="s">
        <v>253</v>
      </c>
      <c r="AD730" s="136">
        <v>8.4</v>
      </c>
      <c r="AE730" s="136" t="s">
        <v>618</v>
      </c>
      <c r="AF730" s="136">
        <v>3.5999999999999943</v>
      </c>
      <c r="AG730" s="136">
        <v>3.5999999999999943</v>
      </c>
      <c r="AH730" s="136">
        <v>98.599999999999824</v>
      </c>
      <c r="AI730" s="136">
        <v>0</v>
      </c>
      <c r="AJ730" s="127">
        <v>168.8</v>
      </c>
      <c r="AK730" s="127">
        <v>169.4</v>
      </c>
      <c r="AL730" s="127">
        <v>167</v>
      </c>
      <c r="AM730" s="127">
        <v>167.2</v>
      </c>
      <c r="AN730" s="127">
        <v>165.25</v>
      </c>
      <c r="AO730" s="127">
        <v>3.9000000000000057</v>
      </c>
      <c r="AP730" s="127" t="s">
        <v>618</v>
      </c>
      <c r="AQ730" s="14">
        <v>135</v>
      </c>
      <c r="AR730" s="127" t="s">
        <v>618</v>
      </c>
      <c r="AS730" s="14">
        <v>114.09999999999755</v>
      </c>
      <c r="AT730" s="1">
        <v>164.5</v>
      </c>
      <c r="AU730" s="1">
        <v>164.7</v>
      </c>
      <c r="AV730" s="1">
        <v>164.3</v>
      </c>
      <c r="AW730" s="1">
        <v>164.6</v>
      </c>
      <c r="AX730" s="1">
        <v>164.5</v>
      </c>
      <c r="AY730" s="1">
        <v>164.7</v>
      </c>
      <c r="AZ730" s="1">
        <v>163.6</v>
      </c>
      <c r="BA730" s="1">
        <v>163.6</v>
      </c>
      <c r="CC730" s="86">
        <v>164.4</v>
      </c>
      <c r="CD730" s="1">
        <v>168.9</v>
      </c>
      <c r="CE730" s="1">
        <v>436</v>
      </c>
      <c r="CF730" s="1">
        <v>461</v>
      </c>
      <c r="CG730" s="1">
        <v>0.94577006507592187</v>
      </c>
      <c r="CH730">
        <v>120.411</v>
      </c>
      <c r="CI730">
        <v>18796</v>
      </c>
      <c r="CJ730" s="101">
        <v>-1</v>
      </c>
      <c r="CK730" s="101">
        <v>-1</v>
      </c>
      <c r="CL730" s="1">
        <v>0.5</v>
      </c>
      <c r="CM730" s="1">
        <v>48.099999999999852</v>
      </c>
      <c r="CN730" s="14" t="s">
        <v>618</v>
      </c>
      <c r="CO730" s="14">
        <v>83.500000000000114</v>
      </c>
    </row>
    <row r="731" spans="1:93">
      <c r="A731" s="1">
        <v>2015</v>
      </c>
      <c r="B731" s="1">
        <v>6</v>
      </c>
      <c r="C731" s="24">
        <v>42363</v>
      </c>
      <c r="D731" s="1">
        <v>164</v>
      </c>
      <c r="E731" s="1">
        <v>165.4</v>
      </c>
      <c r="F731" s="1">
        <v>163.5</v>
      </c>
      <c r="G731" s="1">
        <v>163.6</v>
      </c>
      <c r="H731" s="1">
        <v>38.1</v>
      </c>
      <c r="I731" s="1">
        <v>3</v>
      </c>
      <c r="N731" s="27">
        <v>1.9000000000000057</v>
      </c>
      <c r="O731" s="27">
        <v>170.4</v>
      </c>
      <c r="P731" s="27">
        <v>159.6</v>
      </c>
      <c r="Q731" s="27" t="s">
        <v>618</v>
      </c>
      <c r="R731" s="27" t="s">
        <v>618</v>
      </c>
      <c r="S731" s="27" t="s">
        <v>618</v>
      </c>
      <c r="T731" s="27" t="s">
        <v>618</v>
      </c>
      <c r="U731" s="27" t="s">
        <v>618</v>
      </c>
      <c r="V731" s="158">
        <v>0</v>
      </c>
      <c r="W731" s="27">
        <v>241.4</v>
      </c>
      <c r="X731" s="27">
        <v>241.4</v>
      </c>
      <c r="Y731" s="27">
        <v>0</v>
      </c>
      <c r="Z731" s="29">
        <v>38.1</v>
      </c>
      <c r="AA731" s="139">
        <v>1.1000000000000001</v>
      </c>
      <c r="AB731" s="151">
        <v>7.9323109465889718E-3</v>
      </c>
      <c r="AC731" s="136" t="s">
        <v>253</v>
      </c>
      <c r="AD731" s="136">
        <v>8.1999999999999993</v>
      </c>
      <c r="AE731" s="136" t="s">
        <v>618</v>
      </c>
      <c r="AF731" s="136" t="s">
        <v>618</v>
      </c>
      <c r="AG731" s="136">
        <v>0</v>
      </c>
      <c r="AH731" s="136">
        <v>98.599999999999824</v>
      </c>
      <c r="AI731" s="136">
        <v>0</v>
      </c>
      <c r="AJ731" s="127">
        <v>164.5</v>
      </c>
      <c r="AK731" s="127">
        <v>165.2</v>
      </c>
      <c r="AL731" s="127">
        <v>163.6</v>
      </c>
      <c r="AM731" s="127">
        <v>165.1</v>
      </c>
      <c r="AN731" s="127">
        <v>166.25</v>
      </c>
      <c r="AO731" s="127">
        <v>0.40000000000000568</v>
      </c>
      <c r="AP731" s="127" t="s">
        <v>618</v>
      </c>
      <c r="AQ731" s="14">
        <v>135</v>
      </c>
      <c r="AR731" s="127" t="s">
        <v>618</v>
      </c>
      <c r="AS731" s="14">
        <v>114.09999999999755</v>
      </c>
      <c r="AT731" s="1">
        <v>164.2</v>
      </c>
      <c r="AU731" s="1">
        <v>164.2</v>
      </c>
      <c r="AV731" s="1">
        <v>163.19999999999999</v>
      </c>
      <c r="AW731" s="1">
        <v>163.4</v>
      </c>
      <c r="AX731" s="1">
        <v>164.2</v>
      </c>
      <c r="AY731" s="1">
        <v>164.2</v>
      </c>
      <c r="AZ731" s="1">
        <v>163.19999999999999</v>
      </c>
      <c r="BA731" s="1">
        <v>163.80000000000001</v>
      </c>
      <c r="CC731" s="86">
        <v>163.5</v>
      </c>
      <c r="CD731" s="1">
        <v>164.8</v>
      </c>
      <c r="CE731" s="1">
        <v>326</v>
      </c>
      <c r="CF731" s="1">
        <v>135</v>
      </c>
      <c r="CG731" s="1">
        <v>2.414814814814815</v>
      </c>
      <c r="CH731">
        <v>120.425</v>
      </c>
      <c r="CI731">
        <v>18714</v>
      </c>
      <c r="CJ731" s="101">
        <v>-1</v>
      </c>
      <c r="CK731" s="101">
        <v>-1</v>
      </c>
      <c r="CL731" s="1">
        <v>0.69999999999998863</v>
      </c>
      <c r="CM731" s="1">
        <v>48.799999999999841</v>
      </c>
      <c r="CN731" s="14" t="s">
        <v>618</v>
      </c>
      <c r="CO731" s="14">
        <v>83.500000000000114</v>
      </c>
    </row>
    <row r="732" spans="1:93">
      <c r="A732" s="1">
        <v>2015</v>
      </c>
      <c r="B732" s="1">
        <v>2</v>
      </c>
      <c r="C732" s="24">
        <v>42366</v>
      </c>
      <c r="D732" s="1">
        <v>163.5</v>
      </c>
      <c r="E732" s="1">
        <v>164</v>
      </c>
      <c r="F732" s="1">
        <v>159.69999999999999</v>
      </c>
      <c r="G732" s="1">
        <v>160.69999999999999</v>
      </c>
      <c r="H732" s="1">
        <v>36.72</v>
      </c>
      <c r="I732" s="1">
        <v>4</v>
      </c>
      <c r="N732" s="27">
        <v>4.3000000000000114</v>
      </c>
      <c r="O732" s="27">
        <v>165.5</v>
      </c>
      <c r="P732" s="27">
        <v>161.69999999999999</v>
      </c>
      <c r="Q732" s="27" t="s">
        <v>618</v>
      </c>
      <c r="R732" s="27" t="s">
        <v>618</v>
      </c>
      <c r="S732" s="27" t="s">
        <v>252</v>
      </c>
      <c r="T732" s="27" t="s">
        <v>618</v>
      </c>
      <c r="U732" s="27">
        <v>4.0999999999999943</v>
      </c>
      <c r="V732" s="158">
        <v>4.0999999999999943</v>
      </c>
      <c r="W732" s="27">
        <v>245.5</v>
      </c>
      <c r="X732" s="27">
        <v>245.5</v>
      </c>
      <c r="Y732" s="27">
        <v>0</v>
      </c>
      <c r="Z732" s="29">
        <v>37.47</v>
      </c>
      <c r="AA732" s="139">
        <v>2.6</v>
      </c>
      <c r="AB732" s="151">
        <v>5.2465897166831255E-4</v>
      </c>
      <c r="AC732" s="136">
        <v>0</v>
      </c>
      <c r="AD732" s="136">
        <v>8.1</v>
      </c>
      <c r="AE732" s="136" t="s">
        <v>618</v>
      </c>
      <c r="AF732" s="136" t="s">
        <v>618</v>
      </c>
      <c r="AG732" s="136">
        <v>0</v>
      </c>
      <c r="AH732" s="136">
        <v>98.599999999999824</v>
      </c>
      <c r="AI732" s="136">
        <v>0</v>
      </c>
      <c r="AJ732" s="127">
        <v>164.2</v>
      </c>
      <c r="AK732" s="127">
        <v>164.2</v>
      </c>
      <c r="AL732" s="127">
        <v>163</v>
      </c>
      <c r="AM732" s="127">
        <v>163.9</v>
      </c>
      <c r="AN732" s="127">
        <v>166.32499999999999</v>
      </c>
      <c r="AO732" s="127">
        <v>2.8000000000000114</v>
      </c>
      <c r="AP732" s="127" t="s">
        <v>618</v>
      </c>
      <c r="AQ732" s="14">
        <v>135</v>
      </c>
      <c r="AR732" s="127">
        <v>5.0999999999999943</v>
      </c>
      <c r="AS732" s="14">
        <v>119.19999999999754</v>
      </c>
      <c r="AT732" s="1">
        <v>159.30000000000001</v>
      </c>
      <c r="AU732" s="1">
        <v>160.19999999999999</v>
      </c>
      <c r="AV732" s="1">
        <v>158.5</v>
      </c>
      <c r="AW732" s="1">
        <v>158.5</v>
      </c>
      <c r="AX732" s="1">
        <v>159.30000000000001</v>
      </c>
      <c r="AY732" s="1">
        <v>160.19999999999999</v>
      </c>
      <c r="AZ732" s="1">
        <v>157.5</v>
      </c>
      <c r="BA732" s="1">
        <v>158.69999999999999</v>
      </c>
      <c r="CC732" s="86">
        <v>159.6</v>
      </c>
      <c r="CD732" s="1">
        <v>163.5</v>
      </c>
      <c r="CE732" s="1">
        <v>724</v>
      </c>
      <c r="CF732" s="1">
        <v>444</v>
      </c>
      <c r="CG732" s="1">
        <v>1.6306306306306306</v>
      </c>
      <c r="CH732">
        <v>120.369</v>
      </c>
      <c r="CI732">
        <v>18864</v>
      </c>
      <c r="CJ732" s="101">
        <v>-1</v>
      </c>
      <c r="CK732" s="101">
        <v>-1</v>
      </c>
      <c r="CL732" s="1">
        <v>1.7000000000000171</v>
      </c>
      <c r="CM732" s="1">
        <v>50.499999999999858</v>
      </c>
      <c r="CN732" s="14" t="s">
        <v>618</v>
      </c>
      <c r="CO732" s="14">
        <v>83.500000000000114</v>
      </c>
    </row>
    <row r="733" spans="1:93">
      <c r="A733" s="1">
        <v>2015</v>
      </c>
      <c r="B733" s="1">
        <v>3</v>
      </c>
      <c r="C733" s="24">
        <v>42367</v>
      </c>
      <c r="D733" s="1">
        <v>157.6</v>
      </c>
      <c r="E733" s="1">
        <v>158.5</v>
      </c>
      <c r="F733" s="1">
        <v>155.69999999999999</v>
      </c>
      <c r="G733" s="1">
        <v>157</v>
      </c>
      <c r="H733" s="1">
        <v>37.49</v>
      </c>
      <c r="I733" s="1">
        <v>0</v>
      </c>
      <c r="N733" s="27">
        <v>2.8000000000000114</v>
      </c>
      <c r="O733" s="27">
        <v>165</v>
      </c>
      <c r="P733" s="27">
        <v>156.4</v>
      </c>
      <c r="Q733" s="27" t="s">
        <v>618</v>
      </c>
      <c r="R733" s="27" t="s">
        <v>618</v>
      </c>
      <c r="S733" s="27" t="s">
        <v>252</v>
      </c>
      <c r="T733" s="27" t="s">
        <v>618</v>
      </c>
      <c r="U733" s="27">
        <v>-2.1000000000000227</v>
      </c>
      <c r="V733" s="158">
        <v>-2.1000000000000227</v>
      </c>
      <c r="W733" s="27">
        <v>243.4</v>
      </c>
      <c r="X733" s="27">
        <v>245.5</v>
      </c>
      <c r="Y733" s="27">
        <v>-2.1000000000000227</v>
      </c>
      <c r="Z733" s="29">
        <v>36.97</v>
      </c>
      <c r="AA733" s="139">
        <v>1.7</v>
      </c>
      <c r="AB733" s="151">
        <v>3.6220472440944951E-2</v>
      </c>
      <c r="AC733" s="136" t="s">
        <v>255</v>
      </c>
      <c r="AD733" s="136">
        <v>8</v>
      </c>
      <c r="AE733" s="136" t="s">
        <v>618</v>
      </c>
      <c r="AF733" s="136" t="s">
        <v>618</v>
      </c>
      <c r="AG733" s="136">
        <v>0</v>
      </c>
      <c r="AH733" s="136">
        <v>98.599999999999824</v>
      </c>
      <c r="AI733" s="136">
        <v>0</v>
      </c>
      <c r="AJ733" s="127">
        <v>159.30000000000001</v>
      </c>
      <c r="AK733" s="127">
        <v>160.19999999999999</v>
      </c>
      <c r="AL733" s="127">
        <v>155.69999999999999</v>
      </c>
      <c r="AM733" s="127">
        <v>156.9</v>
      </c>
      <c r="AN733" s="127">
        <v>163.27500000000001</v>
      </c>
      <c r="AO733" s="127">
        <v>0.59999999999999432</v>
      </c>
      <c r="AP733" s="127" t="s">
        <v>618</v>
      </c>
      <c r="AQ733" s="14">
        <v>135</v>
      </c>
      <c r="AR733" s="127" t="s">
        <v>618</v>
      </c>
      <c r="AS733" s="14">
        <v>119.19999999999754</v>
      </c>
      <c r="AT733" s="1">
        <v>157.6</v>
      </c>
      <c r="AU733" s="1">
        <v>158.4</v>
      </c>
      <c r="AV733" s="1">
        <v>157.1</v>
      </c>
      <c r="AW733" s="1">
        <v>157.5</v>
      </c>
      <c r="AX733" s="1">
        <v>157.6</v>
      </c>
      <c r="AY733" s="1">
        <v>158.4</v>
      </c>
      <c r="AZ733" s="1">
        <v>157.1</v>
      </c>
      <c r="BA733" s="1">
        <v>157.80000000000001</v>
      </c>
      <c r="CC733" s="86">
        <v>157.30000000000001</v>
      </c>
      <c r="CD733" s="1">
        <v>156.9</v>
      </c>
      <c r="CE733" s="1">
        <v>492</v>
      </c>
      <c r="CF733" s="1">
        <v>477</v>
      </c>
      <c r="CG733" s="1">
        <v>1.0314465408805031</v>
      </c>
      <c r="CH733">
        <v>120.474</v>
      </c>
      <c r="CI733">
        <v>19098</v>
      </c>
      <c r="CJ733" s="101">
        <v>-1</v>
      </c>
      <c r="CK733" s="101">
        <v>1</v>
      </c>
      <c r="CL733" s="1">
        <v>-0.90000000000000568</v>
      </c>
      <c r="CM733" s="1">
        <v>49.599999999999852</v>
      </c>
      <c r="CN733" s="14" t="s">
        <v>618</v>
      </c>
      <c r="CO733" s="14">
        <v>83.500000000000114</v>
      </c>
    </row>
    <row r="734" spans="1:93">
      <c r="A734" s="1">
        <v>2015</v>
      </c>
      <c r="B734" s="1">
        <v>4</v>
      </c>
      <c r="C734" s="24">
        <v>42368</v>
      </c>
      <c r="D734" s="1">
        <v>158.5</v>
      </c>
      <c r="E734" s="1">
        <v>160.1</v>
      </c>
      <c r="F734" s="1">
        <v>158</v>
      </c>
      <c r="G734" s="1">
        <v>159</v>
      </c>
      <c r="H734" s="1">
        <v>37.04</v>
      </c>
      <c r="I734" s="1">
        <v>0</v>
      </c>
      <c r="N734" s="27">
        <v>2.0999999999999943</v>
      </c>
      <c r="O734" s="27">
        <v>159.80000000000001</v>
      </c>
      <c r="P734" s="27">
        <v>154.19999999999999</v>
      </c>
      <c r="Q734" s="27" t="s">
        <v>618</v>
      </c>
      <c r="R734" s="27" t="s">
        <v>254</v>
      </c>
      <c r="S734" s="27" t="s">
        <v>618</v>
      </c>
      <c r="T734" s="27">
        <v>-1.5</v>
      </c>
      <c r="U734" s="27" t="s">
        <v>618</v>
      </c>
      <c r="V734" s="158">
        <v>-1.5</v>
      </c>
      <c r="W734" s="27">
        <v>241.9</v>
      </c>
      <c r="X734" s="27">
        <v>245.5</v>
      </c>
      <c r="Y734" s="27">
        <v>-3.5999999999999943</v>
      </c>
      <c r="Z734" s="29">
        <v>37.18</v>
      </c>
      <c r="AA734" s="139">
        <v>1.3</v>
      </c>
      <c r="AB734" s="151">
        <v>2.0969498910675455E-2</v>
      </c>
      <c r="AC734" s="136" t="s">
        <v>253</v>
      </c>
      <c r="AD734" s="136">
        <v>7.8</v>
      </c>
      <c r="AE734" s="136" t="s">
        <v>618</v>
      </c>
      <c r="AF734" s="136" t="s">
        <v>618</v>
      </c>
      <c r="AG734" s="136">
        <v>0</v>
      </c>
      <c r="AH734" s="136">
        <v>98.599999999999824</v>
      </c>
      <c r="AI734" s="136">
        <v>0</v>
      </c>
      <c r="AJ734" s="127">
        <v>157.6</v>
      </c>
      <c r="AK734" s="127">
        <v>160.1</v>
      </c>
      <c r="AL734" s="127">
        <v>157.1</v>
      </c>
      <c r="AM734" s="127">
        <v>159.6</v>
      </c>
      <c r="AN734" s="127">
        <v>161.375</v>
      </c>
      <c r="AO734" s="127">
        <v>0.5</v>
      </c>
      <c r="AP734" s="127" t="s">
        <v>618</v>
      </c>
      <c r="AQ734" s="14">
        <v>135</v>
      </c>
      <c r="AR734" s="127" t="s">
        <v>618</v>
      </c>
      <c r="AS734" s="14">
        <v>119.19999999999754</v>
      </c>
      <c r="AT734" s="1">
        <v>159</v>
      </c>
      <c r="AU734" s="1">
        <v>159</v>
      </c>
      <c r="AV734" s="1">
        <v>159</v>
      </c>
      <c r="AW734" s="1">
        <v>159</v>
      </c>
      <c r="AX734" s="35">
        <v>157.6</v>
      </c>
      <c r="AY734" s="35">
        <v>158.4</v>
      </c>
      <c r="AZ734" s="35">
        <v>157.1</v>
      </c>
      <c r="BA734" s="35">
        <v>157.80000000000001</v>
      </c>
      <c r="CC734" s="86">
        <v>157.80000000000001</v>
      </c>
      <c r="CD734" s="1">
        <v>159</v>
      </c>
      <c r="CE734" s="1">
        <v>544</v>
      </c>
      <c r="CF734" s="1">
        <v>652</v>
      </c>
      <c r="CG734" s="1">
        <v>0.83435582822085885</v>
      </c>
      <c r="CH734">
        <v>120.19499999999999</v>
      </c>
      <c r="CI734">
        <v>18751</v>
      </c>
      <c r="CJ734" s="101">
        <v>-1</v>
      </c>
      <c r="CK734" s="101">
        <v>1</v>
      </c>
      <c r="CL734" s="1" t="s">
        <v>618</v>
      </c>
      <c r="CM734" s="1">
        <v>49.599999999999852</v>
      </c>
      <c r="CN734" s="14" t="s">
        <v>618</v>
      </c>
      <c r="CO734" s="14">
        <v>83.500000000000114</v>
      </c>
    </row>
    <row r="735" spans="1:93">
      <c r="A735" s="1">
        <v>2016</v>
      </c>
      <c r="B735" s="1">
        <v>2</v>
      </c>
      <c r="C735" s="24">
        <v>42373</v>
      </c>
      <c r="D735" s="1">
        <v>158.30000000000001</v>
      </c>
      <c r="E735" s="1">
        <v>159.19999999999999</v>
      </c>
      <c r="F735" s="1">
        <v>152.4</v>
      </c>
      <c r="G735" s="1">
        <v>153</v>
      </c>
      <c r="H735" s="1">
        <v>36.94</v>
      </c>
      <c r="I735" s="1">
        <v>1</v>
      </c>
      <c r="N735" s="27">
        <v>6.7999999999999829</v>
      </c>
      <c r="O735" s="27">
        <v>161.1</v>
      </c>
      <c r="P735" s="27">
        <v>156.9</v>
      </c>
      <c r="Q735" s="27" t="s">
        <v>618</v>
      </c>
      <c r="R735" s="27" t="s">
        <v>618</v>
      </c>
      <c r="S735" s="27" t="s">
        <v>252</v>
      </c>
      <c r="T735" s="27" t="s">
        <v>618</v>
      </c>
      <c r="U735" s="27">
        <v>7.0999999999999943</v>
      </c>
      <c r="V735" s="158">
        <v>7.0999999999999943</v>
      </c>
      <c r="W735" s="27">
        <v>249</v>
      </c>
      <c r="X735" s="27">
        <v>249</v>
      </c>
      <c r="Y735" s="27">
        <v>0</v>
      </c>
      <c r="Z735" s="29">
        <v>37.25</v>
      </c>
      <c r="AA735" s="139">
        <v>4.0999999999999996</v>
      </c>
      <c r="AB735" s="151">
        <v>1.2003200853560991E-2</v>
      </c>
      <c r="AC735" s="136" t="s">
        <v>255</v>
      </c>
      <c r="AD735" s="136">
        <v>7.9</v>
      </c>
      <c r="AE735" s="136" t="s">
        <v>618</v>
      </c>
      <c r="AF735" s="136" t="s">
        <v>618</v>
      </c>
      <c r="AG735" s="136">
        <v>0</v>
      </c>
      <c r="AH735" s="136">
        <v>98.599999999999824</v>
      </c>
      <c r="AI735" s="136">
        <v>0</v>
      </c>
      <c r="AJ735" s="127">
        <v>158.30000000000001</v>
      </c>
      <c r="AK735" s="127">
        <v>159.19999999999999</v>
      </c>
      <c r="AL735" s="127">
        <v>158</v>
      </c>
      <c r="AM735" s="127">
        <v>159</v>
      </c>
      <c r="AN735" s="127">
        <v>159.85</v>
      </c>
      <c r="AO735" s="127">
        <v>5.3000000000000114</v>
      </c>
      <c r="AP735" s="127" t="s">
        <v>618</v>
      </c>
      <c r="AQ735" s="14">
        <v>135</v>
      </c>
      <c r="AR735" s="127">
        <v>7.8999999999999773</v>
      </c>
      <c r="AS735" s="14">
        <v>127.09999999999752</v>
      </c>
      <c r="AT735" s="1">
        <v>152.30000000000001</v>
      </c>
      <c r="AU735" s="1">
        <v>152.69999999999999</v>
      </c>
      <c r="AV735" s="1">
        <v>150</v>
      </c>
      <c r="AW735" s="1">
        <v>150.19999999999999</v>
      </c>
      <c r="AX735" s="1">
        <v>152.30000000000001</v>
      </c>
      <c r="AY735" s="1">
        <v>152.69999999999999</v>
      </c>
      <c r="AZ735" s="1">
        <v>150</v>
      </c>
      <c r="BA735" s="1">
        <v>151.5</v>
      </c>
      <c r="CC735" s="86">
        <v>152</v>
      </c>
      <c r="CD735" s="1">
        <v>159</v>
      </c>
      <c r="CE735" s="1">
        <v>650</v>
      </c>
      <c r="CF735" s="1">
        <v>561</v>
      </c>
      <c r="CG735" s="1">
        <v>1.1586452762923352</v>
      </c>
      <c r="CH735">
        <v>119.398</v>
      </c>
      <c r="CI735">
        <v>18282</v>
      </c>
      <c r="CJ735" s="101">
        <v>-1</v>
      </c>
      <c r="CK735" s="101">
        <v>-1</v>
      </c>
      <c r="CL735" s="1" t="s">
        <v>618</v>
      </c>
      <c r="CM735" s="1">
        <v>49.599999999999852</v>
      </c>
      <c r="CN735" s="14" t="s">
        <v>618</v>
      </c>
      <c r="CO735" s="14">
        <v>83.500000000000114</v>
      </c>
    </row>
    <row r="736" spans="1:93">
      <c r="A736" s="1">
        <v>2016</v>
      </c>
      <c r="B736" s="1">
        <v>3</v>
      </c>
      <c r="C736" s="24">
        <v>42374</v>
      </c>
      <c r="D736" s="1">
        <v>149.80000000000001</v>
      </c>
      <c r="E736" s="1">
        <v>152.9</v>
      </c>
      <c r="F736" s="1">
        <v>149.1</v>
      </c>
      <c r="G736" s="1">
        <v>150.69999999999999</v>
      </c>
      <c r="H736" s="1">
        <v>36.14</v>
      </c>
      <c r="I736" s="1">
        <v>1</v>
      </c>
      <c r="N736" s="27">
        <v>3.8000000000000114</v>
      </c>
      <c r="O736" s="27">
        <v>159.80000000000001</v>
      </c>
      <c r="P736" s="27">
        <v>146.19999999999999</v>
      </c>
      <c r="Q736" s="27" t="s">
        <v>618</v>
      </c>
      <c r="R736" s="27" t="s">
        <v>618</v>
      </c>
      <c r="S736" s="27" t="s">
        <v>618</v>
      </c>
      <c r="T736" s="27" t="s">
        <v>618</v>
      </c>
      <c r="U736" s="27" t="s">
        <v>618</v>
      </c>
      <c r="V736" s="158">
        <v>0</v>
      </c>
      <c r="W736" s="27">
        <v>249</v>
      </c>
      <c r="X736" s="27">
        <v>249</v>
      </c>
      <c r="Y736" s="27">
        <v>0</v>
      </c>
      <c r="Z736" s="29">
        <v>36.630000000000003</v>
      </c>
      <c r="AA736" s="139">
        <v>2.2999999999999998</v>
      </c>
      <c r="AB736" s="151">
        <v>2.6997840172786614E-3</v>
      </c>
      <c r="AC736" s="136">
        <v>0</v>
      </c>
      <c r="AD736" s="136">
        <v>7.6</v>
      </c>
      <c r="AE736" s="136" t="s">
        <v>618</v>
      </c>
      <c r="AF736" s="136" t="s">
        <v>618</v>
      </c>
      <c r="AG736" s="136">
        <v>0</v>
      </c>
      <c r="AH736" s="136">
        <v>98.599999999999824</v>
      </c>
      <c r="AI736" s="136">
        <v>0</v>
      </c>
      <c r="AJ736" s="127">
        <v>152.30000000000001</v>
      </c>
      <c r="AK736" s="127">
        <v>152.9</v>
      </c>
      <c r="AL736" s="127">
        <v>149.1</v>
      </c>
      <c r="AM736" s="127">
        <v>151.5</v>
      </c>
      <c r="AN736" s="127">
        <v>156.75</v>
      </c>
      <c r="AO736" s="127">
        <v>0.89999999999997726</v>
      </c>
      <c r="AP736" s="127" t="s">
        <v>618</v>
      </c>
      <c r="AQ736" s="14">
        <v>135</v>
      </c>
      <c r="AR736" s="127" t="s">
        <v>618</v>
      </c>
      <c r="AS736" s="14">
        <v>127.09999999999752</v>
      </c>
      <c r="AT736" s="1">
        <v>150.69999999999999</v>
      </c>
      <c r="AU736" s="1">
        <v>151.4</v>
      </c>
      <c r="AV736" s="1">
        <v>150.69999999999999</v>
      </c>
      <c r="AW736" s="1">
        <v>150.9</v>
      </c>
      <c r="AX736" s="1">
        <v>150.69999999999999</v>
      </c>
      <c r="AY736" s="1">
        <v>151.9</v>
      </c>
      <c r="AZ736" s="1">
        <v>149.30000000000001</v>
      </c>
      <c r="BA736" s="1">
        <v>150</v>
      </c>
      <c r="CC736" s="86">
        <v>151.19999999999999</v>
      </c>
      <c r="CD736" s="1">
        <v>150.69999999999999</v>
      </c>
      <c r="CE736" s="1">
        <v>670</v>
      </c>
      <c r="CF736" s="1">
        <v>477</v>
      </c>
      <c r="CG736" s="1">
        <v>1.4046121593291405</v>
      </c>
      <c r="CH736">
        <v>119.035</v>
      </c>
      <c r="CI736">
        <v>18394</v>
      </c>
      <c r="CJ736" s="101">
        <v>-1</v>
      </c>
      <c r="CK736" s="101">
        <v>-1</v>
      </c>
      <c r="CL736" s="1">
        <v>2</v>
      </c>
      <c r="CM736" s="1">
        <v>51.599999999999852</v>
      </c>
      <c r="CN736" s="14" t="s">
        <v>618</v>
      </c>
      <c r="CO736" s="14">
        <v>83.500000000000114</v>
      </c>
    </row>
    <row r="737" spans="1:93">
      <c r="A737" s="1">
        <v>2016</v>
      </c>
      <c r="B737" s="1">
        <v>4</v>
      </c>
      <c r="C737" s="24">
        <v>42375</v>
      </c>
      <c r="D737" s="1">
        <v>148.69999999999999</v>
      </c>
      <c r="E737" s="1">
        <v>150</v>
      </c>
      <c r="F737" s="1">
        <v>147.5</v>
      </c>
      <c r="G737" s="1">
        <v>148.4</v>
      </c>
      <c r="H737" s="1">
        <v>33.99</v>
      </c>
      <c r="I737" s="1">
        <v>1</v>
      </c>
      <c r="N737" s="27">
        <v>2.5</v>
      </c>
      <c r="O737" s="27">
        <v>154.5</v>
      </c>
      <c r="P737" s="27">
        <v>146.9</v>
      </c>
      <c r="Q737" s="27" t="s">
        <v>618</v>
      </c>
      <c r="R737" s="27" t="s">
        <v>618</v>
      </c>
      <c r="S737" s="27" t="s">
        <v>618</v>
      </c>
      <c r="T737" s="27" t="s">
        <v>618</v>
      </c>
      <c r="U737" s="27" t="s">
        <v>618</v>
      </c>
      <c r="V737" s="158">
        <v>0</v>
      </c>
      <c r="W737" s="27">
        <v>249</v>
      </c>
      <c r="X737" s="27">
        <v>249</v>
      </c>
      <c r="Y737" s="27">
        <v>0</v>
      </c>
      <c r="Z737" s="29">
        <v>35.520000000000003</v>
      </c>
      <c r="AA737" s="139">
        <v>1.5</v>
      </c>
      <c r="AB737" s="151">
        <v>2.1656740660530471E-2</v>
      </c>
      <c r="AC737" s="136" t="s">
        <v>255</v>
      </c>
      <c r="AD737" s="136">
        <v>7.5</v>
      </c>
      <c r="AE737" s="136" t="s">
        <v>618</v>
      </c>
      <c r="AF737" s="136" t="s">
        <v>618</v>
      </c>
      <c r="AG737" s="136">
        <v>0</v>
      </c>
      <c r="AH737" s="136">
        <v>98.599999999999824</v>
      </c>
      <c r="AI737" s="136">
        <v>0</v>
      </c>
      <c r="AJ737" s="127">
        <v>150.69999999999999</v>
      </c>
      <c r="AK737" s="127">
        <v>151.9</v>
      </c>
      <c r="AL737" s="127">
        <v>148.30000000000001</v>
      </c>
      <c r="AM737" s="127">
        <v>149.30000000000001</v>
      </c>
      <c r="AN737" s="127">
        <v>154.85</v>
      </c>
      <c r="AO737" s="127">
        <v>0.29999999999998295</v>
      </c>
      <c r="AP737" s="127" t="s">
        <v>618</v>
      </c>
      <c r="AQ737" s="14">
        <v>135</v>
      </c>
      <c r="AR737" s="127">
        <v>1</v>
      </c>
      <c r="AS737" s="14">
        <v>128.09999999999752</v>
      </c>
      <c r="AT737" s="1">
        <v>148.19999999999999</v>
      </c>
      <c r="AU737" s="1">
        <v>149.4</v>
      </c>
      <c r="AV737" s="1">
        <v>147.19999999999999</v>
      </c>
      <c r="AW737" s="1">
        <v>149.30000000000001</v>
      </c>
      <c r="AX737" s="1">
        <v>148.19999999999999</v>
      </c>
      <c r="AY737" s="1">
        <v>149.4</v>
      </c>
      <c r="AZ737" s="1">
        <v>147.19999999999999</v>
      </c>
      <c r="BA737" s="1">
        <v>148.1</v>
      </c>
      <c r="CC737" s="86">
        <v>147.19999999999999</v>
      </c>
      <c r="CD737" s="1">
        <v>149.6</v>
      </c>
      <c r="CE737" s="1">
        <v>648</v>
      </c>
      <c r="CF737" s="1">
        <v>491</v>
      </c>
      <c r="CG737" s="1">
        <v>1.319755600814664</v>
      </c>
      <c r="CH737">
        <v>118.462</v>
      </c>
      <c r="CI737">
        <v>18031</v>
      </c>
      <c r="CJ737" s="101">
        <v>-1</v>
      </c>
      <c r="CK737" s="101">
        <v>-1</v>
      </c>
      <c r="CL737" s="1">
        <v>1.1999999999999886</v>
      </c>
      <c r="CM737" s="1">
        <v>52.799999999999841</v>
      </c>
      <c r="CN737" s="14" t="s">
        <v>618</v>
      </c>
      <c r="CO737" s="14">
        <v>83.500000000000114</v>
      </c>
    </row>
    <row r="738" spans="1:93">
      <c r="A738" s="1">
        <v>2016</v>
      </c>
      <c r="B738" s="1">
        <v>5</v>
      </c>
      <c r="C738" s="24">
        <v>42376</v>
      </c>
      <c r="D738" s="1">
        <v>147</v>
      </c>
      <c r="E738" s="1">
        <v>149.1</v>
      </c>
      <c r="F738" s="1">
        <v>146.19999999999999</v>
      </c>
      <c r="G738" s="1">
        <v>148.19999999999999</v>
      </c>
      <c r="H738" s="1">
        <v>33.22</v>
      </c>
      <c r="I738" s="1">
        <v>1</v>
      </c>
      <c r="N738" s="27">
        <v>2.9000000000000057</v>
      </c>
      <c r="O738" s="27">
        <v>150.9</v>
      </c>
      <c r="P738" s="27">
        <v>145.9</v>
      </c>
      <c r="Q738" s="27" t="s">
        <v>618</v>
      </c>
      <c r="R738" s="27" t="s">
        <v>618</v>
      </c>
      <c r="S738" s="27" t="s">
        <v>618</v>
      </c>
      <c r="T738" s="27" t="s">
        <v>618</v>
      </c>
      <c r="U738" s="27" t="s">
        <v>618</v>
      </c>
      <c r="V738" s="158">
        <v>0</v>
      </c>
      <c r="W738" s="27">
        <v>249</v>
      </c>
      <c r="X738" s="27">
        <v>249</v>
      </c>
      <c r="Y738" s="27">
        <v>0</v>
      </c>
      <c r="Z738" s="29">
        <v>32.46</v>
      </c>
      <c r="AA738" s="139">
        <v>1.7</v>
      </c>
      <c r="AB738" s="151">
        <v>5.9490868843386835E-2</v>
      </c>
      <c r="AC738" s="136" t="s">
        <v>255</v>
      </c>
      <c r="AD738" s="136">
        <v>7.4</v>
      </c>
      <c r="AE738" s="136">
        <v>-0.90000000000000568</v>
      </c>
      <c r="AF738" s="136" t="s">
        <v>618</v>
      </c>
      <c r="AG738" s="136">
        <v>-0.90000000000000568</v>
      </c>
      <c r="AH738" s="136">
        <v>97.699999999999818</v>
      </c>
      <c r="AI738" s="136">
        <v>-0.90000000000000568</v>
      </c>
      <c r="AJ738" s="127">
        <v>148.19999999999999</v>
      </c>
      <c r="AK738" s="127">
        <v>149.4</v>
      </c>
      <c r="AL738" s="127">
        <v>147</v>
      </c>
      <c r="AM738" s="127">
        <v>147.4</v>
      </c>
      <c r="AN738" s="127">
        <v>151.80000000000001</v>
      </c>
      <c r="AO738" s="127">
        <v>1.1999999999999886</v>
      </c>
      <c r="AP738" s="127" t="s">
        <v>618</v>
      </c>
      <c r="AQ738" s="14">
        <v>135</v>
      </c>
      <c r="AR738" s="127">
        <v>-0.90000000000000568</v>
      </c>
      <c r="AS738" s="14">
        <v>127.19999999999752</v>
      </c>
      <c r="AT738" s="1">
        <v>149.1</v>
      </c>
      <c r="AU738" s="1">
        <v>149.1</v>
      </c>
      <c r="AV738" s="1">
        <v>147.5</v>
      </c>
      <c r="AW738" s="1">
        <v>147.9</v>
      </c>
      <c r="AX738" s="1">
        <v>149.1</v>
      </c>
      <c r="AY738" s="1">
        <v>149.1</v>
      </c>
      <c r="AZ738" s="1">
        <v>146</v>
      </c>
      <c r="BA738" s="1">
        <v>146.4</v>
      </c>
      <c r="CC738" s="86">
        <v>148.4</v>
      </c>
      <c r="CD738" s="1">
        <v>147.6</v>
      </c>
      <c r="CE738" s="1">
        <v>707</v>
      </c>
      <c r="CF738" s="1">
        <v>577</v>
      </c>
      <c r="CG738" s="1">
        <v>1.2253032928942809</v>
      </c>
      <c r="CH738">
        <v>117.64100000000001</v>
      </c>
      <c r="CI738">
        <v>17556</v>
      </c>
      <c r="CJ738" s="101">
        <v>-1</v>
      </c>
      <c r="CK738" s="101">
        <v>-1</v>
      </c>
      <c r="CL738" s="1">
        <v>1.5</v>
      </c>
      <c r="CM738" s="1">
        <v>54.299999999999841</v>
      </c>
      <c r="CN738" s="14" t="s">
        <v>618</v>
      </c>
      <c r="CO738" s="14">
        <v>83.500000000000114</v>
      </c>
    </row>
    <row r="739" spans="1:93">
      <c r="A739" s="1">
        <v>2016</v>
      </c>
      <c r="B739" s="1">
        <v>6</v>
      </c>
      <c r="C739" s="24">
        <v>42377</v>
      </c>
      <c r="D739" s="1">
        <v>147.6</v>
      </c>
      <c r="E739" s="1">
        <v>150.19999999999999</v>
      </c>
      <c r="F739" s="1">
        <v>147.19999999999999</v>
      </c>
      <c r="G739" s="1">
        <v>149.19999999999999</v>
      </c>
      <c r="H739" s="1">
        <v>31.1</v>
      </c>
      <c r="I739" s="1">
        <v>1</v>
      </c>
      <c r="N739" s="27">
        <v>3</v>
      </c>
      <c r="O739" s="27">
        <v>151.1</v>
      </c>
      <c r="P739" s="27">
        <v>145.30000000000001</v>
      </c>
      <c r="Q739" s="27" t="s">
        <v>618</v>
      </c>
      <c r="R739" s="27" t="s">
        <v>618</v>
      </c>
      <c r="S739" s="27" t="s">
        <v>618</v>
      </c>
      <c r="T739" s="27" t="s">
        <v>618</v>
      </c>
      <c r="U739" s="27" t="s">
        <v>618</v>
      </c>
      <c r="V739" s="158">
        <v>0</v>
      </c>
      <c r="W739" s="27">
        <v>249</v>
      </c>
      <c r="X739" s="27">
        <v>249</v>
      </c>
      <c r="Y739" s="27">
        <v>0</v>
      </c>
      <c r="Z739" s="29">
        <v>33.67</v>
      </c>
      <c r="AA739" s="139">
        <v>1.8</v>
      </c>
      <c r="AB739" s="151">
        <v>2.265372168284796E-2</v>
      </c>
      <c r="AC739" s="136" t="s">
        <v>255</v>
      </c>
      <c r="AD739" s="136">
        <v>7.4</v>
      </c>
      <c r="AE739" s="136">
        <v>-3.1999999999999886</v>
      </c>
      <c r="AF739" s="136" t="s">
        <v>618</v>
      </c>
      <c r="AG739" s="136">
        <v>-3.1999999999999886</v>
      </c>
      <c r="AH739" s="136">
        <v>94.499999999999829</v>
      </c>
      <c r="AI739" s="136">
        <v>-4.0999999999999943</v>
      </c>
      <c r="AJ739" s="127">
        <v>149.1</v>
      </c>
      <c r="AK739" s="127">
        <v>149.1</v>
      </c>
      <c r="AL739" s="127">
        <v>146</v>
      </c>
      <c r="AM739" s="127">
        <v>148</v>
      </c>
      <c r="AN739" s="127">
        <v>149.05000000000001</v>
      </c>
      <c r="AO739" s="127">
        <v>1.5999999999999943</v>
      </c>
      <c r="AP739" s="127">
        <v>-3.3</v>
      </c>
      <c r="AQ739" s="14">
        <v>131.69999999999999</v>
      </c>
      <c r="AR739" s="127" t="s">
        <v>618</v>
      </c>
      <c r="AS739" s="14">
        <v>127.19999999999752</v>
      </c>
      <c r="AT739" s="1">
        <v>149.5</v>
      </c>
      <c r="AU739" s="1">
        <v>149.5</v>
      </c>
      <c r="AV739" s="1">
        <v>148.30000000000001</v>
      </c>
      <c r="AW739" s="1">
        <v>149</v>
      </c>
      <c r="AX739" s="1">
        <v>149.5</v>
      </c>
      <c r="AY739" s="1">
        <v>150.30000000000001</v>
      </c>
      <c r="AZ739" s="1">
        <v>148.30000000000001</v>
      </c>
      <c r="BA739" s="1">
        <v>150.1</v>
      </c>
      <c r="CC739" s="112">
        <v>148.4</v>
      </c>
      <c r="CD739" s="1">
        <v>147.80000000000001</v>
      </c>
      <c r="CE739" s="1">
        <v>561</v>
      </c>
      <c r="CF739" s="1">
        <v>435</v>
      </c>
      <c r="CG739" s="1">
        <v>1.289655172413793</v>
      </c>
      <c r="CH739">
        <v>117.741</v>
      </c>
      <c r="CI739">
        <v>17383</v>
      </c>
      <c r="CJ739" s="101">
        <v>-1</v>
      </c>
      <c r="CK739" s="101">
        <v>-1</v>
      </c>
      <c r="CL739" s="1">
        <v>3.4000000000000057</v>
      </c>
      <c r="CM739" s="1">
        <v>57.699999999999847</v>
      </c>
      <c r="CN739" s="14" t="s">
        <v>618</v>
      </c>
      <c r="CO739" s="14">
        <v>83.500000000000114</v>
      </c>
    </row>
    <row r="740" spans="1:93">
      <c r="A740" s="1">
        <v>2016</v>
      </c>
      <c r="B740" s="1">
        <v>3</v>
      </c>
      <c r="C740" s="24">
        <v>42381</v>
      </c>
      <c r="D740" s="1">
        <v>146.1</v>
      </c>
      <c r="E740" s="1">
        <v>148.30000000000001</v>
      </c>
      <c r="F740" s="1">
        <v>144.5</v>
      </c>
      <c r="G740" s="1">
        <v>147.1</v>
      </c>
      <c r="H740" s="1">
        <v>30.59</v>
      </c>
      <c r="I740" s="1">
        <v>1</v>
      </c>
      <c r="N740" s="27">
        <v>3.8000000000000114</v>
      </c>
      <c r="O740" s="27">
        <v>152.19999999999999</v>
      </c>
      <c r="P740" s="27">
        <v>146.19999999999999</v>
      </c>
      <c r="Q740" s="27" t="s">
        <v>618</v>
      </c>
      <c r="R740" s="27" t="s">
        <v>618</v>
      </c>
      <c r="S740" s="27" t="s">
        <v>618</v>
      </c>
      <c r="T740" s="27" t="s">
        <v>618</v>
      </c>
      <c r="U740" s="27" t="s">
        <v>618</v>
      </c>
      <c r="V740" s="158">
        <v>0</v>
      </c>
      <c r="W740" s="27">
        <v>249</v>
      </c>
      <c r="X740" s="27">
        <v>249</v>
      </c>
      <c r="Y740" s="27">
        <v>0</v>
      </c>
      <c r="Z740" s="29">
        <v>30.64</v>
      </c>
      <c r="AA740" s="139">
        <v>2.2999999999999998</v>
      </c>
      <c r="AB740" s="151">
        <v>6.3816977724262425E-2</v>
      </c>
      <c r="AC740" s="136" t="s">
        <v>255</v>
      </c>
      <c r="AD740" s="136">
        <v>7.4</v>
      </c>
      <c r="AE740" s="136">
        <v>2.0999999999999943</v>
      </c>
      <c r="AF740" s="136" t="s">
        <v>618</v>
      </c>
      <c r="AG740" s="136">
        <v>2.0999999999999943</v>
      </c>
      <c r="AH740" s="136">
        <v>96.599999999999824</v>
      </c>
      <c r="AI740" s="136">
        <v>-2</v>
      </c>
      <c r="AJ740" s="127">
        <v>149.5</v>
      </c>
      <c r="AK740" s="127">
        <v>150.30000000000001</v>
      </c>
      <c r="AL740" s="127">
        <v>144.5</v>
      </c>
      <c r="AM740" s="127">
        <v>146.4</v>
      </c>
      <c r="AN740" s="127">
        <v>147.77500000000001</v>
      </c>
      <c r="AO740" s="127">
        <v>1</v>
      </c>
      <c r="AP740" s="127" t="s">
        <v>618</v>
      </c>
      <c r="AQ740" s="14">
        <v>131.69999999999999</v>
      </c>
      <c r="AR740" s="127" t="s">
        <v>618</v>
      </c>
      <c r="AS740" s="14">
        <v>127.19999999999752</v>
      </c>
      <c r="AT740" s="1">
        <v>146.6</v>
      </c>
      <c r="AU740" s="1">
        <v>147.9</v>
      </c>
      <c r="AV740" s="1">
        <v>146.1</v>
      </c>
      <c r="AW740" s="1">
        <v>147.69999999999999</v>
      </c>
      <c r="AX740" s="1">
        <v>146.6</v>
      </c>
      <c r="AY740" s="1">
        <v>150.80000000000001</v>
      </c>
      <c r="AZ740" s="1">
        <v>146.1</v>
      </c>
      <c r="BA740" s="1">
        <v>150.69999999999999</v>
      </c>
      <c r="CC740" s="86">
        <v>146.5</v>
      </c>
      <c r="CD740" s="1">
        <v>145.80000000000001</v>
      </c>
      <c r="CE740" s="1">
        <v>607</v>
      </c>
      <c r="CF740" s="1">
        <v>571</v>
      </c>
      <c r="CG740" s="1">
        <v>1.063047285464098</v>
      </c>
      <c r="CH740">
        <v>117.667</v>
      </c>
      <c r="CI740">
        <v>17384</v>
      </c>
      <c r="CJ740" s="101">
        <v>-1</v>
      </c>
      <c r="CK740" s="101">
        <v>-1</v>
      </c>
      <c r="CL740" s="1">
        <v>-3.4000000000000057</v>
      </c>
      <c r="CM740" s="1">
        <v>54.299999999999841</v>
      </c>
      <c r="CN740" s="14" t="s">
        <v>618</v>
      </c>
      <c r="CO740" s="14">
        <v>83.500000000000114</v>
      </c>
    </row>
    <row r="741" spans="1:93">
      <c r="A741" s="1">
        <v>2016</v>
      </c>
      <c r="B741" s="1">
        <v>4</v>
      </c>
      <c r="C741" s="24">
        <v>42382</v>
      </c>
      <c r="D741" s="1">
        <v>150</v>
      </c>
      <c r="E741" s="1">
        <v>155.30000000000001</v>
      </c>
      <c r="F741" s="1">
        <v>149.5</v>
      </c>
      <c r="G741" s="1">
        <v>155</v>
      </c>
      <c r="H741" s="1">
        <v>30.57</v>
      </c>
      <c r="I741" s="1">
        <v>1</v>
      </c>
      <c r="N741" s="27">
        <v>5.8000000000000114</v>
      </c>
      <c r="O741" s="27">
        <v>150.9</v>
      </c>
      <c r="P741" s="27">
        <v>143.30000000000001</v>
      </c>
      <c r="Q741" s="27" t="s">
        <v>618</v>
      </c>
      <c r="R741" s="27" t="s">
        <v>618</v>
      </c>
      <c r="S741" s="27" t="s">
        <v>618</v>
      </c>
      <c r="T741" s="27" t="s">
        <v>618</v>
      </c>
      <c r="U741" s="27" t="s">
        <v>618</v>
      </c>
      <c r="V741" s="158">
        <v>0</v>
      </c>
      <c r="W741" s="27">
        <v>249</v>
      </c>
      <c r="X741" s="27">
        <v>249</v>
      </c>
      <c r="Y741" s="27">
        <v>0</v>
      </c>
      <c r="Z741" s="29">
        <v>31</v>
      </c>
      <c r="AA741" s="139">
        <v>3.5</v>
      </c>
      <c r="AB741" s="151">
        <v>1.6398713826366595E-2</v>
      </c>
      <c r="AC741" s="136" t="s">
        <v>255</v>
      </c>
      <c r="AD741" s="136">
        <v>7.3</v>
      </c>
      <c r="AE741" s="136">
        <v>-0.30000000000001137</v>
      </c>
      <c r="AF741" s="136" t="s">
        <v>618</v>
      </c>
      <c r="AG741" s="136">
        <v>-0.30000000000001137</v>
      </c>
      <c r="AH741" s="136">
        <v>96.299999999999812</v>
      </c>
      <c r="AI741" s="136">
        <v>-2.3000000000000114</v>
      </c>
      <c r="AJ741" s="127">
        <v>146.6</v>
      </c>
      <c r="AK741" s="127">
        <v>153.9</v>
      </c>
      <c r="AL741" s="127">
        <v>146.1</v>
      </c>
      <c r="AM741" s="127">
        <v>152.9</v>
      </c>
      <c r="AN741" s="127">
        <v>148.67500000000001</v>
      </c>
      <c r="AO741" s="127">
        <v>5</v>
      </c>
      <c r="AP741" s="127">
        <v>-2.2000000000000055</v>
      </c>
      <c r="AQ741" s="14">
        <v>129.5</v>
      </c>
      <c r="AR741" s="127" t="s">
        <v>618</v>
      </c>
      <c r="AS741" s="14">
        <v>127.19999999999752</v>
      </c>
      <c r="AT741" s="1">
        <v>154</v>
      </c>
      <c r="AU741" s="1">
        <v>154.69999999999999</v>
      </c>
      <c r="AV741" s="1">
        <v>153.9</v>
      </c>
      <c r="AW741" s="1">
        <v>154.1</v>
      </c>
      <c r="AX741" s="1">
        <v>154</v>
      </c>
      <c r="AY741" s="1">
        <v>154.69999999999999</v>
      </c>
      <c r="AZ741" s="1">
        <v>153.19999999999999</v>
      </c>
      <c r="BA741" s="1">
        <v>153.30000000000001</v>
      </c>
      <c r="CC741" s="86">
        <v>154</v>
      </c>
      <c r="CD741" s="1">
        <v>151.19999999999999</v>
      </c>
      <c r="CE741" s="1">
        <v>600</v>
      </c>
      <c r="CF741" s="1">
        <v>654</v>
      </c>
      <c r="CG741" s="1">
        <v>0.91743119266055051</v>
      </c>
      <c r="CH741">
        <v>117.73</v>
      </c>
      <c r="CI741">
        <v>17209</v>
      </c>
      <c r="CJ741" s="101">
        <v>-1</v>
      </c>
      <c r="CK741" s="101">
        <v>-1</v>
      </c>
      <c r="CL741" s="1">
        <v>2</v>
      </c>
      <c r="CM741" s="1">
        <v>56.299999999999841</v>
      </c>
      <c r="CN741" s="14" t="s">
        <v>618</v>
      </c>
      <c r="CO741" s="14">
        <v>83.500000000000114</v>
      </c>
    </row>
    <row r="742" spans="1:93">
      <c r="A742" s="1">
        <v>2016</v>
      </c>
      <c r="B742" s="1">
        <v>5</v>
      </c>
      <c r="C742" s="24">
        <v>42383</v>
      </c>
      <c r="D742" s="1">
        <v>152</v>
      </c>
      <c r="E742" s="1">
        <v>157.5</v>
      </c>
      <c r="F742" s="1">
        <v>150.6</v>
      </c>
      <c r="G742" s="1">
        <v>157.5</v>
      </c>
      <c r="H742" s="1">
        <v>31.18</v>
      </c>
      <c r="I742" s="1">
        <v>1</v>
      </c>
      <c r="N742" s="27">
        <v>6.9000000000000057</v>
      </c>
      <c r="O742" s="27">
        <v>160.80000000000001</v>
      </c>
      <c r="P742" s="27">
        <v>149.19999999999999</v>
      </c>
      <c r="Q742" s="27" t="s">
        <v>618</v>
      </c>
      <c r="R742" s="27" t="s">
        <v>618</v>
      </c>
      <c r="S742" s="27" t="s">
        <v>618</v>
      </c>
      <c r="T742" s="27" t="s">
        <v>618</v>
      </c>
      <c r="U742" s="27" t="s">
        <v>618</v>
      </c>
      <c r="V742" s="158">
        <v>0</v>
      </c>
      <c r="W742" s="27">
        <v>249</v>
      </c>
      <c r="X742" s="27">
        <v>249</v>
      </c>
      <c r="Y742" s="27">
        <v>0</v>
      </c>
      <c r="Z742" s="29">
        <v>30.66</v>
      </c>
      <c r="AA742" s="139">
        <v>4.0999999999999996</v>
      </c>
      <c r="AB742" s="151">
        <v>6.5380843412876644E-4</v>
      </c>
      <c r="AC742" s="136">
        <v>0</v>
      </c>
      <c r="AD742" s="136">
        <v>7.7</v>
      </c>
      <c r="AE742" s="136" t="s">
        <v>618</v>
      </c>
      <c r="AF742" s="136" t="s">
        <v>618</v>
      </c>
      <c r="AG742" s="136">
        <v>0</v>
      </c>
      <c r="AH742" s="136">
        <v>96.299999999999812</v>
      </c>
      <c r="AI742" s="136">
        <v>-2.3000000000000114</v>
      </c>
      <c r="AJ742" s="127">
        <v>154</v>
      </c>
      <c r="AK742" s="127">
        <v>154.69999999999999</v>
      </c>
      <c r="AL742" s="127">
        <v>150.6</v>
      </c>
      <c r="AM742" s="127">
        <v>152.4</v>
      </c>
      <c r="AN742" s="127">
        <v>149.92500000000001</v>
      </c>
      <c r="AO742" s="127">
        <v>5.5</v>
      </c>
      <c r="AP742" s="127">
        <v>3.0000000000000115</v>
      </c>
      <c r="AQ742" s="14">
        <v>132.5</v>
      </c>
      <c r="AR742" s="127" t="s">
        <v>618</v>
      </c>
      <c r="AS742" s="14">
        <v>127.19999999999752</v>
      </c>
      <c r="AT742" s="1">
        <v>157.4</v>
      </c>
      <c r="AU742" s="1">
        <v>157.4</v>
      </c>
      <c r="AV742" s="1">
        <v>155.69999999999999</v>
      </c>
      <c r="AW742" s="1">
        <v>155.80000000000001</v>
      </c>
      <c r="AX742" s="1">
        <v>157.4</v>
      </c>
      <c r="AY742" s="1">
        <v>157.4</v>
      </c>
      <c r="AZ742" s="1">
        <v>155.4</v>
      </c>
      <c r="BA742" s="1">
        <v>155.80000000000001</v>
      </c>
      <c r="CC742" s="86">
        <v>156.9</v>
      </c>
      <c r="CD742" s="1">
        <v>151.80000000000001</v>
      </c>
      <c r="CE742" s="1">
        <v>679</v>
      </c>
      <c r="CF742" s="1">
        <v>461</v>
      </c>
      <c r="CG742" s="1">
        <v>1.472885032537961</v>
      </c>
      <c r="CH742">
        <v>118.051</v>
      </c>
      <c r="CI742">
        <v>17491</v>
      </c>
      <c r="CJ742" s="101">
        <v>-1</v>
      </c>
      <c r="CK742" s="101">
        <v>-1</v>
      </c>
      <c r="CL742" s="1">
        <v>-0.59999999999999432</v>
      </c>
      <c r="CM742" s="1">
        <v>55.699999999999847</v>
      </c>
      <c r="CN742" s="14" t="s">
        <v>618</v>
      </c>
      <c r="CO742" s="14">
        <v>83.500000000000114</v>
      </c>
    </row>
    <row r="743" spans="1:93">
      <c r="A743" s="1">
        <v>2016</v>
      </c>
      <c r="B743" s="1">
        <v>6</v>
      </c>
      <c r="C743" s="24">
        <v>42384</v>
      </c>
      <c r="D743" s="1">
        <v>158</v>
      </c>
      <c r="E743" s="1">
        <v>159.80000000000001</v>
      </c>
      <c r="F743" s="1">
        <v>156.1</v>
      </c>
      <c r="G743" s="1">
        <v>157.80000000000001</v>
      </c>
      <c r="H743" s="1">
        <v>30.39</v>
      </c>
      <c r="I743" s="1">
        <v>1</v>
      </c>
      <c r="N743" s="27">
        <v>3.7000000000000171</v>
      </c>
      <c r="O743" s="27">
        <v>164.4</v>
      </c>
      <c r="P743" s="27">
        <v>150.6</v>
      </c>
      <c r="Q743" s="27" t="s">
        <v>618</v>
      </c>
      <c r="R743" s="27" t="s">
        <v>618</v>
      </c>
      <c r="S743" s="27" t="s">
        <v>618</v>
      </c>
      <c r="T743" s="27" t="s">
        <v>618</v>
      </c>
      <c r="U743" s="27" t="s">
        <v>618</v>
      </c>
      <c r="V743" s="158">
        <v>0</v>
      </c>
      <c r="W743" s="27">
        <v>249</v>
      </c>
      <c r="X743" s="27">
        <v>249</v>
      </c>
      <c r="Y743" s="27">
        <v>0</v>
      </c>
      <c r="Z743" s="29">
        <v>30.09</v>
      </c>
      <c r="AA743" s="139">
        <v>2.2000000000000002</v>
      </c>
      <c r="AB743" s="151">
        <v>1.9954203467451803E-2</v>
      </c>
      <c r="AC743" s="136" t="s">
        <v>253</v>
      </c>
      <c r="AD743" s="136">
        <v>7.8</v>
      </c>
      <c r="AE743" s="136" t="s">
        <v>618</v>
      </c>
      <c r="AF743" s="136" t="s">
        <v>618</v>
      </c>
      <c r="AG743" s="136">
        <v>0</v>
      </c>
      <c r="AH743" s="136">
        <v>96.299999999999812</v>
      </c>
      <c r="AI743" s="136">
        <v>-2.3000000000000114</v>
      </c>
      <c r="AJ743" s="127">
        <v>157.4</v>
      </c>
      <c r="AK743" s="127">
        <v>159.30000000000001</v>
      </c>
      <c r="AL743" s="127">
        <v>155.4</v>
      </c>
      <c r="AM743" s="127">
        <v>159.1</v>
      </c>
      <c r="AN743" s="127">
        <v>152.69999999999999</v>
      </c>
      <c r="AO743" s="127">
        <v>0.19999999999998863</v>
      </c>
      <c r="AP743" s="127">
        <v>-4.6000000000000112</v>
      </c>
      <c r="AQ743" s="14">
        <v>127.9</v>
      </c>
      <c r="AR743" s="127" t="s">
        <v>618</v>
      </c>
      <c r="AS743" s="14">
        <v>127.19999999999752</v>
      </c>
      <c r="AT743" s="1">
        <v>157.69999999999999</v>
      </c>
      <c r="AU743" s="1">
        <v>157.69999999999999</v>
      </c>
      <c r="AV743" s="1">
        <v>155.5</v>
      </c>
      <c r="AW743" s="1">
        <v>155.9</v>
      </c>
      <c r="AX743" s="1">
        <v>157.69999999999999</v>
      </c>
      <c r="AY743" s="1">
        <v>157.69999999999999</v>
      </c>
      <c r="AZ743" s="1">
        <v>154</v>
      </c>
      <c r="BA743" s="1">
        <v>155.1</v>
      </c>
      <c r="CC743" s="86">
        <v>157</v>
      </c>
      <c r="CD743" s="1">
        <v>158</v>
      </c>
      <c r="CE743" s="1">
        <v>804</v>
      </c>
      <c r="CF743" s="1">
        <v>495</v>
      </c>
      <c r="CG743" s="1">
        <v>1.6242424242424243</v>
      </c>
      <c r="CH743">
        <v>116.66500000000001</v>
      </c>
      <c r="CI743">
        <v>16791</v>
      </c>
      <c r="CJ743" s="101">
        <v>-1</v>
      </c>
      <c r="CK743" s="101">
        <v>-1</v>
      </c>
      <c r="CL743" s="1">
        <v>2.6999999999999886</v>
      </c>
      <c r="CM743" s="1">
        <v>58.399999999999835</v>
      </c>
      <c r="CN743" s="14" t="s">
        <v>618</v>
      </c>
      <c r="CO743" s="14">
        <v>83.500000000000114</v>
      </c>
    </row>
    <row r="744" spans="1:93">
      <c r="A744" s="1">
        <v>2016</v>
      </c>
      <c r="B744" s="1">
        <v>2</v>
      </c>
      <c r="C744" s="24">
        <v>42387</v>
      </c>
      <c r="D744" s="1">
        <v>155</v>
      </c>
      <c r="E744" s="1">
        <v>158.19999999999999</v>
      </c>
      <c r="F744" s="1">
        <v>154.80000000000001</v>
      </c>
      <c r="G744" s="1">
        <v>157.5</v>
      </c>
      <c r="H744" s="1">
        <v>29.98</v>
      </c>
      <c r="I744" s="1">
        <v>1</v>
      </c>
      <c r="N744" s="27">
        <v>3.3999999999999773</v>
      </c>
      <c r="O744" s="27">
        <v>161.5</v>
      </c>
      <c r="P744" s="27">
        <v>154.1</v>
      </c>
      <c r="Q744" s="27" t="s">
        <v>618</v>
      </c>
      <c r="R744" s="27" t="s">
        <v>618</v>
      </c>
      <c r="S744" s="27" t="s">
        <v>618</v>
      </c>
      <c r="T744" s="27" t="s">
        <v>618</v>
      </c>
      <c r="U744" s="27" t="s">
        <v>618</v>
      </c>
      <c r="V744" s="158">
        <v>0</v>
      </c>
      <c r="W744" s="27">
        <v>249</v>
      </c>
      <c r="X744" s="27">
        <v>249</v>
      </c>
      <c r="Y744" s="27">
        <v>0</v>
      </c>
      <c r="Z744" s="29">
        <v>30.03</v>
      </c>
      <c r="AA744" s="139">
        <v>2</v>
      </c>
      <c r="AB744" s="151">
        <v>2.5336754329698508E-2</v>
      </c>
      <c r="AC744" s="136" t="s">
        <v>255</v>
      </c>
      <c r="AD744" s="136">
        <v>7.8</v>
      </c>
      <c r="AE744" s="136">
        <v>-0.29999999999998295</v>
      </c>
      <c r="AF744" s="136" t="s">
        <v>618</v>
      </c>
      <c r="AG744" s="136">
        <v>-0.29999999999998295</v>
      </c>
      <c r="AH744" s="136">
        <v>95.999999999999829</v>
      </c>
      <c r="AI744" s="136">
        <v>-2.5999999999999943</v>
      </c>
      <c r="AJ744" s="127">
        <v>157.69999999999999</v>
      </c>
      <c r="AK744" s="127">
        <v>157.69999999999999</v>
      </c>
      <c r="AL744" s="127">
        <v>154</v>
      </c>
      <c r="AM744" s="127">
        <v>156.5</v>
      </c>
      <c r="AN744" s="127">
        <v>155.22499999999999</v>
      </c>
      <c r="AO744" s="127">
        <v>2.5</v>
      </c>
      <c r="AP744" s="127">
        <v>-1.099999999999983</v>
      </c>
      <c r="AQ744" s="14">
        <v>126.8</v>
      </c>
      <c r="AR744" s="127" t="s">
        <v>618</v>
      </c>
      <c r="AS744" s="14">
        <v>127.19999999999752</v>
      </c>
      <c r="AT744" s="1">
        <v>157.69999999999999</v>
      </c>
      <c r="AU744" s="1">
        <v>157.69999999999999</v>
      </c>
      <c r="AV744" s="1">
        <v>156.19999999999999</v>
      </c>
      <c r="AW744" s="1">
        <v>156.9</v>
      </c>
      <c r="AX744" s="1">
        <v>157.69999999999999</v>
      </c>
      <c r="AY744" s="1">
        <v>157.69999999999999</v>
      </c>
      <c r="AZ744" s="1">
        <v>156.19999999999999</v>
      </c>
      <c r="BA744" s="1">
        <v>157.30000000000001</v>
      </c>
      <c r="CC744" s="86">
        <v>157.30000000000001</v>
      </c>
      <c r="CD744" s="1">
        <v>155.19999999999999</v>
      </c>
      <c r="CE744" s="1">
        <v>556</v>
      </c>
      <c r="CF744" s="1">
        <v>727</v>
      </c>
      <c r="CG744" s="1">
        <v>0.76478679504814306</v>
      </c>
      <c r="CH744">
        <v>117.30200000000001</v>
      </c>
      <c r="CI744">
        <v>16843</v>
      </c>
      <c r="CJ744" s="101">
        <v>-1</v>
      </c>
      <c r="CK744" s="101">
        <v>-1</v>
      </c>
      <c r="CL744" s="1">
        <v>0.79999999999998295</v>
      </c>
      <c r="CM744" s="1">
        <v>59.199999999999818</v>
      </c>
      <c r="CN744" s="14" t="s">
        <v>618</v>
      </c>
      <c r="CO744" s="14">
        <v>83.500000000000114</v>
      </c>
    </row>
    <row r="745" spans="1:93">
      <c r="A745" s="1">
        <v>2016</v>
      </c>
      <c r="B745" s="1">
        <v>3</v>
      </c>
      <c r="C745" s="24">
        <v>42388</v>
      </c>
      <c r="D745" s="1">
        <v>156.9</v>
      </c>
      <c r="E745" s="1">
        <v>160.5</v>
      </c>
      <c r="F745" s="1">
        <v>156.1</v>
      </c>
      <c r="G745" s="1">
        <v>160.1</v>
      </c>
      <c r="H745" s="1">
        <v>29.45</v>
      </c>
      <c r="I745" s="1">
        <v>1</v>
      </c>
      <c r="N745" s="27">
        <v>4.4000000000000057</v>
      </c>
      <c r="O745" s="27">
        <v>160.9</v>
      </c>
      <c r="P745" s="27">
        <v>154.1</v>
      </c>
      <c r="Q745" s="27" t="s">
        <v>618</v>
      </c>
      <c r="R745" s="27" t="s">
        <v>618</v>
      </c>
      <c r="S745" s="27" t="s">
        <v>618</v>
      </c>
      <c r="T745" s="27" t="s">
        <v>618</v>
      </c>
      <c r="U745" s="27" t="s">
        <v>618</v>
      </c>
      <c r="V745" s="158">
        <v>0</v>
      </c>
      <c r="W745" s="27">
        <v>249</v>
      </c>
      <c r="X745" s="27">
        <v>249</v>
      </c>
      <c r="Y745" s="27">
        <v>0</v>
      </c>
      <c r="Z745" s="29">
        <v>30.83</v>
      </c>
      <c r="AA745" s="139">
        <v>2.6</v>
      </c>
      <c r="AB745" s="151">
        <v>1.3491280026324493E-2</v>
      </c>
      <c r="AC745" s="136" t="s">
        <v>255</v>
      </c>
      <c r="AD745" s="136">
        <v>7.8</v>
      </c>
      <c r="AE745" s="136">
        <v>0.19999999999998863</v>
      </c>
      <c r="AF745" s="136" t="s">
        <v>618</v>
      </c>
      <c r="AG745" s="136">
        <v>0.19999999999998863</v>
      </c>
      <c r="AH745" s="136">
        <v>96.199999999999818</v>
      </c>
      <c r="AI745" s="136">
        <v>-2.4000000000000057</v>
      </c>
      <c r="AJ745" s="127">
        <v>157.69999999999999</v>
      </c>
      <c r="AK745" s="127">
        <v>157.69999999999999</v>
      </c>
      <c r="AL745" s="127">
        <v>156.1</v>
      </c>
      <c r="AM745" s="127">
        <v>157</v>
      </c>
      <c r="AN745" s="127">
        <v>156.25</v>
      </c>
      <c r="AO745" s="127">
        <v>3.1999999999999886</v>
      </c>
      <c r="AP745" s="127">
        <v>1.1000000000000056</v>
      </c>
      <c r="AQ745" s="14">
        <v>127.9</v>
      </c>
      <c r="AR745" s="127" t="s">
        <v>618</v>
      </c>
      <c r="AS745" s="14">
        <v>127.19999999999752</v>
      </c>
      <c r="AT745" s="1">
        <v>160.80000000000001</v>
      </c>
      <c r="AU745" s="1">
        <v>161.1</v>
      </c>
      <c r="AV745" s="1">
        <v>159.4</v>
      </c>
      <c r="AW745" s="1">
        <v>159.6</v>
      </c>
      <c r="AX745" s="1">
        <v>160.80000000000001</v>
      </c>
      <c r="AY745" s="1">
        <v>161.1</v>
      </c>
      <c r="AZ745" s="1">
        <v>159</v>
      </c>
      <c r="BA745" s="1">
        <v>159.19999999999999</v>
      </c>
      <c r="CC745" s="86">
        <v>160.30000000000001</v>
      </c>
      <c r="CD745" s="1">
        <v>156.69999999999999</v>
      </c>
      <c r="CE745" s="1">
        <v>543</v>
      </c>
      <c r="CF745" s="1">
        <v>495</v>
      </c>
      <c r="CG745" s="1">
        <v>1.0969696969696969</v>
      </c>
      <c r="CH745">
        <v>117.572</v>
      </c>
      <c r="CI745">
        <v>17025</v>
      </c>
      <c r="CJ745" s="101">
        <v>-1</v>
      </c>
      <c r="CK745" s="101">
        <v>-1</v>
      </c>
      <c r="CL745" s="1">
        <v>1.7000000000000171</v>
      </c>
      <c r="CM745" s="1">
        <v>60.899999999999835</v>
      </c>
      <c r="CN745" s="14" t="s">
        <v>618</v>
      </c>
      <c r="CO745" s="14">
        <v>83.500000000000114</v>
      </c>
    </row>
    <row r="746" spans="1:93">
      <c r="A746" s="1">
        <v>2016</v>
      </c>
      <c r="B746" s="1">
        <v>4</v>
      </c>
      <c r="C746" s="24">
        <v>42389</v>
      </c>
      <c r="D746" s="1">
        <v>159.1</v>
      </c>
      <c r="E746" s="1">
        <v>159.1</v>
      </c>
      <c r="F746" s="1">
        <v>155.19999999999999</v>
      </c>
      <c r="G746" s="1">
        <v>156.6</v>
      </c>
      <c r="H746" s="1">
        <v>28.34</v>
      </c>
      <c r="I746" s="1">
        <v>0</v>
      </c>
      <c r="N746" s="27">
        <v>3.9000000000000057</v>
      </c>
      <c r="O746" s="27">
        <v>164.5</v>
      </c>
      <c r="P746" s="27">
        <v>155.69999999999999</v>
      </c>
      <c r="Q746" s="27" t="s">
        <v>618</v>
      </c>
      <c r="R746" s="27" t="s">
        <v>618</v>
      </c>
      <c r="S746" s="27" t="s">
        <v>252</v>
      </c>
      <c r="T746" s="27" t="s">
        <v>618</v>
      </c>
      <c r="U746" s="27">
        <v>-1.4000000000000057</v>
      </c>
      <c r="V746" s="158">
        <v>-1.4000000000000057</v>
      </c>
      <c r="W746" s="27">
        <v>247.6</v>
      </c>
      <c r="X746" s="27">
        <v>249</v>
      </c>
      <c r="Y746" s="27">
        <v>-1.4000000000000057</v>
      </c>
      <c r="Z746" s="29">
        <v>28.67</v>
      </c>
      <c r="AA746" s="139">
        <v>2.2999999999999998</v>
      </c>
      <c r="AB746" s="151">
        <v>1.767845230153442E-2</v>
      </c>
      <c r="AC746" s="136" t="s">
        <v>255</v>
      </c>
      <c r="AD746" s="136">
        <v>8</v>
      </c>
      <c r="AE746" s="136" t="s">
        <v>618</v>
      </c>
      <c r="AF746" s="136" t="s">
        <v>618</v>
      </c>
      <c r="AG746" s="136">
        <v>0</v>
      </c>
      <c r="AH746" s="136">
        <v>96.199999999999818</v>
      </c>
      <c r="AI746" s="136">
        <v>-2.4000000000000057</v>
      </c>
      <c r="AJ746" s="127">
        <v>160.80000000000001</v>
      </c>
      <c r="AK746" s="127">
        <v>161.1</v>
      </c>
      <c r="AL746" s="127">
        <v>157.30000000000001</v>
      </c>
      <c r="AM746" s="127">
        <v>158.1</v>
      </c>
      <c r="AN746" s="127">
        <v>157.67500000000001</v>
      </c>
      <c r="AO746" s="127">
        <v>2.5</v>
      </c>
      <c r="AP746" s="127" t="s">
        <v>618</v>
      </c>
      <c r="AQ746" s="14">
        <v>127.9</v>
      </c>
      <c r="AR746" s="127" t="s">
        <v>618</v>
      </c>
      <c r="AS746" s="14">
        <v>127.19999999999752</v>
      </c>
      <c r="AT746" s="1">
        <v>157.4</v>
      </c>
      <c r="AU746" s="1">
        <v>158.19999999999999</v>
      </c>
      <c r="AV746" s="1">
        <v>156.19999999999999</v>
      </c>
      <c r="AW746" s="1">
        <v>156.4</v>
      </c>
      <c r="AX746" s="1">
        <v>157.4</v>
      </c>
      <c r="AY746" s="1">
        <v>158.19999999999999</v>
      </c>
      <c r="AZ746" s="1">
        <v>154.69999999999999</v>
      </c>
      <c r="BA746" s="1">
        <v>156.1</v>
      </c>
      <c r="CC746" s="86">
        <v>156.19999999999999</v>
      </c>
      <c r="CD746" s="1">
        <v>157.9</v>
      </c>
      <c r="CE746" s="1">
        <v>596</v>
      </c>
      <c r="CF746" s="1">
        <v>508</v>
      </c>
      <c r="CG746" s="1">
        <v>1.1732283464566928</v>
      </c>
      <c r="CH746">
        <v>116.926</v>
      </c>
      <c r="CI746">
        <v>16349</v>
      </c>
      <c r="CJ746" s="101">
        <v>-1</v>
      </c>
      <c r="CK746" s="101">
        <v>-1</v>
      </c>
      <c r="CL746" s="1">
        <v>0.30000000000001137</v>
      </c>
      <c r="CM746" s="1">
        <v>61.199999999999847</v>
      </c>
      <c r="CN746" s="14" t="s">
        <v>618</v>
      </c>
      <c r="CO746" s="14">
        <v>83.500000000000114</v>
      </c>
    </row>
    <row r="747" spans="1:93">
      <c r="A747" s="1">
        <v>2016</v>
      </c>
      <c r="B747" s="1">
        <v>5</v>
      </c>
      <c r="C747" s="24">
        <v>42390</v>
      </c>
      <c r="D747" s="1">
        <v>157.1</v>
      </c>
      <c r="E747" s="1">
        <v>158</v>
      </c>
      <c r="F747" s="1">
        <v>154.5</v>
      </c>
      <c r="G747" s="1">
        <v>156.5</v>
      </c>
      <c r="H747" s="1">
        <v>29.74</v>
      </c>
      <c r="I747" s="1">
        <v>0</v>
      </c>
      <c r="N747" s="27">
        <v>3.5</v>
      </c>
      <c r="O747" s="27">
        <v>160.5</v>
      </c>
      <c r="P747" s="27">
        <v>152.69999999999999</v>
      </c>
      <c r="Q747" s="27" t="s">
        <v>618</v>
      </c>
      <c r="R747" s="27" t="s">
        <v>618</v>
      </c>
      <c r="S747" s="27" t="s">
        <v>618</v>
      </c>
      <c r="T747" s="27" t="s">
        <v>618</v>
      </c>
      <c r="U747" s="27" t="s">
        <v>618</v>
      </c>
      <c r="V747" s="158">
        <v>0</v>
      </c>
      <c r="W747" s="27">
        <v>247.6</v>
      </c>
      <c r="X747" s="27">
        <v>249</v>
      </c>
      <c r="Y747" s="27">
        <v>-1.4000000000000057</v>
      </c>
      <c r="Z747" s="29">
        <v>28.23</v>
      </c>
      <c r="AA747" s="139">
        <v>2.1</v>
      </c>
      <c r="AB747" s="151">
        <v>3.7691001697792825E-2</v>
      </c>
      <c r="AC747" s="136" t="s">
        <v>255</v>
      </c>
      <c r="AD747" s="136">
        <v>7.8</v>
      </c>
      <c r="AE747" s="136" t="s">
        <v>618</v>
      </c>
      <c r="AF747" s="136" t="s">
        <v>618</v>
      </c>
      <c r="AG747" s="136">
        <v>0</v>
      </c>
      <c r="AH747" s="136">
        <v>96.199999999999818</v>
      </c>
      <c r="AI747" s="136">
        <v>-2.4000000000000057</v>
      </c>
      <c r="AJ747" s="127">
        <v>157.4</v>
      </c>
      <c r="AK747" s="127">
        <v>158.19999999999999</v>
      </c>
      <c r="AL747" s="127">
        <v>154.5</v>
      </c>
      <c r="AM747" s="127">
        <v>156.19999999999999</v>
      </c>
      <c r="AN747" s="127">
        <v>156.94999999999999</v>
      </c>
      <c r="AO747" s="127">
        <v>0.59999999999999432</v>
      </c>
      <c r="AP747" s="127" t="s">
        <v>618</v>
      </c>
      <c r="AQ747" s="14">
        <v>127.9</v>
      </c>
      <c r="AR747" s="127" t="s">
        <v>618</v>
      </c>
      <c r="AS747" s="14">
        <v>127.19999999999752</v>
      </c>
      <c r="AT747" s="1">
        <v>155.69999999999999</v>
      </c>
      <c r="AU747" s="1">
        <v>156.5</v>
      </c>
      <c r="AV747" s="1">
        <v>155.5</v>
      </c>
      <c r="AW747" s="1">
        <v>156.30000000000001</v>
      </c>
      <c r="AX747" s="1">
        <v>155.69999999999999</v>
      </c>
      <c r="AY747" s="1">
        <v>156.6</v>
      </c>
      <c r="AZ747" s="1">
        <v>155.5</v>
      </c>
      <c r="BA747" s="1">
        <v>156.6</v>
      </c>
      <c r="CC747" s="86">
        <v>155.69999999999999</v>
      </c>
      <c r="CD747" s="1">
        <v>156.30000000000001</v>
      </c>
      <c r="CE747" s="1">
        <v>484</v>
      </c>
      <c r="CF747" s="1">
        <v>355</v>
      </c>
      <c r="CG747" s="1">
        <v>1.3633802816901408</v>
      </c>
      <c r="CH747">
        <v>117.715</v>
      </c>
      <c r="CI747">
        <v>16456</v>
      </c>
      <c r="CJ747" s="101">
        <v>-1</v>
      </c>
      <c r="CK747" s="101">
        <v>-1</v>
      </c>
      <c r="CL747" s="1">
        <v>-2.7000000000000171</v>
      </c>
      <c r="CM747" s="1">
        <v>58.499999999999829</v>
      </c>
      <c r="CN747" s="14" t="s">
        <v>618</v>
      </c>
      <c r="CO747" s="14">
        <v>83.500000000000114</v>
      </c>
    </row>
    <row r="748" spans="1:93">
      <c r="A748" s="1">
        <v>2016</v>
      </c>
      <c r="B748" s="1">
        <v>6</v>
      </c>
      <c r="C748" s="24">
        <v>42391</v>
      </c>
      <c r="D748" s="1">
        <v>158.4</v>
      </c>
      <c r="E748" s="1">
        <v>162</v>
      </c>
      <c r="F748" s="1">
        <v>158</v>
      </c>
      <c r="G748" s="1">
        <v>161.19999999999999</v>
      </c>
      <c r="H748" s="1">
        <v>32.19</v>
      </c>
      <c r="I748" s="1">
        <v>1</v>
      </c>
      <c r="N748" s="27">
        <v>4</v>
      </c>
      <c r="O748" s="27">
        <v>160</v>
      </c>
      <c r="P748" s="27">
        <v>153</v>
      </c>
      <c r="Q748" s="27" t="s">
        <v>618</v>
      </c>
      <c r="R748" s="27" t="s">
        <v>254</v>
      </c>
      <c r="S748" s="27" t="s">
        <v>618</v>
      </c>
      <c r="T748" s="27">
        <v>3.5</v>
      </c>
      <c r="U748" s="27" t="s">
        <v>618</v>
      </c>
      <c r="V748" s="158">
        <v>3.5</v>
      </c>
      <c r="W748" s="27">
        <v>251.1</v>
      </c>
      <c r="X748" s="27">
        <v>251.1</v>
      </c>
      <c r="Y748" s="27">
        <v>0</v>
      </c>
      <c r="Z748" s="29">
        <v>30.62</v>
      </c>
      <c r="AA748" s="139">
        <v>2.4</v>
      </c>
      <c r="AB748" s="151">
        <v>4.9400141143260301E-2</v>
      </c>
      <c r="AC748" s="136" t="s">
        <v>253</v>
      </c>
      <c r="AD748" s="136">
        <v>7.8</v>
      </c>
      <c r="AE748" s="136" t="s">
        <v>618</v>
      </c>
      <c r="AF748" s="136" t="s">
        <v>618</v>
      </c>
      <c r="AG748" s="136">
        <v>0</v>
      </c>
      <c r="AH748" s="136">
        <v>96.199999999999818</v>
      </c>
      <c r="AI748" s="136">
        <v>-2.4000000000000057</v>
      </c>
      <c r="AJ748" s="127">
        <v>155.69999999999999</v>
      </c>
      <c r="AK748" s="127">
        <v>159.69999999999999</v>
      </c>
      <c r="AL748" s="127">
        <v>155.5</v>
      </c>
      <c r="AM748" s="127">
        <v>158.9</v>
      </c>
      <c r="AN748" s="127">
        <v>157.55000000000001</v>
      </c>
      <c r="AO748" s="127">
        <v>2.7999999999999829</v>
      </c>
      <c r="AP748" s="127">
        <v>3.5000000000000115</v>
      </c>
      <c r="AQ748" s="14">
        <v>131.4</v>
      </c>
      <c r="AR748" s="127" t="s">
        <v>618</v>
      </c>
      <c r="AS748" s="14">
        <v>127.19999999999752</v>
      </c>
      <c r="AT748" s="1">
        <v>162</v>
      </c>
      <c r="AU748" s="1">
        <v>162.4</v>
      </c>
      <c r="AV748" s="1">
        <v>160.9</v>
      </c>
      <c r="AW748" s="1">
        <v>161.30000000000001</v>
      </c>
      <c r="AX748" s="1">
        <v>162</v>
      </c>
      <c r="AY748" s="1">
        <v>162.4</v>
      </c>
      <c r="AZ748" s="1">
        <v>160.9</v>
      </c>
      <c r="BA748" s="1">
        <v>161.9</v>
      </c>
      <c r="CC748" s="86">
        <v>161.9</v>
      </c>
      <c r="CD748" s="1">
        <v>158.6</v>
      </c>
      <c r="CE748" s="1">
        <v>672</v>
      </c>
      <c r="CF748" s="1">
        <v>594</v>
      </c>
      <c r="CG748" s="1">
        <v>1.1313131313131313</v>
      </c>
      <c r="CH748">
        <v>118.645</v>
      </c>
      <c r="CI748">
        <v>17219</v>
      </c>
      <c r="CJ748" s="101">
        <v>1</v>
      </c>
      <c r="CK748" s="101">
        <v>-1</v>
      </c>
      <c r="CL748" s="1">
        <v>-1.5</v>
      </c>
      <c r="CM748" s="1">
        <v>56.999999999999829</v>
      </c>
      <c r="CN748" s="14" t="s">
        <v>618</v>
      </c>
      <c r="CO748" s="14">
        <v>83.500000000000114</v>
      </c>
    </row>
    <row r="749" spans="1:93">
      <c r="A749" s="1">
        <v>2016</v>
      </c>
      <c r="B749" s="1">
        <v>2</v>
      </c>
      <c r="C749" s="24">
        <v>42394</v>
      </c>
      <c r="D749" s="1">
        <v>163.5</v>
      </c>
      <c r="E749" s="1">
        <v>166.3</v>
      </c>
      <c r="F749" s="1">
        <v>162.5</v>
      </c>
      <c r="G749" s="1">
        <v>163.4</v>
      </c>
      <c r="H749" s="1">
        <v>29.71</v>
      </c>
      <c r="I749" s="1">
        <v>0</v>
      </c>
      <c r="N749" s="27">
        <v>3.8000000000000114</v>
      </c>
      <c r="O749" s="27">
        <v>165.2</v>
      </c>
      <c r="P749" s="27">
        <v>157.19999999999999</v>
      </c>
      <c r="Q749" s="27" t="s">
        <v>618</v>
      </c>
      <c r="R749" s="27" t="s">
        <v>254</v>
      </c>
      <c r="S749" s="27" t="s">
        <v>618</v>
      </c>
      <c r="T749" s="27">
        <v>-3.7999999999999829</v>
      </c>
      <c r="U749" s="27" t="s">
        <v>618</v>
      </c>
      <c r="V749" s="158">
        <v>-3.7999999999999829</v>
      </c>
      <c r="W749" s="27">
        <v>247.3</v>
      </c>
      <c r="X749" s="27">
        <v>251.1</v>
      </c>
      <c r="Y749" s="27">
        <v>-3.7999999999999829</v>
      </c>
      <c r="Z749" s="29">
        <v>31.47</v>
      </c>
      <c r="AA749" s="139">
        <v>2.2999999999999998</v>
      </c>
      <c r="AB749" s="151">
        <v>8.2380632145258925E-2</v>
      </c>
      <c r="AC749" s="136" t="s">
        <v>253</v>
      </c>
      <c r="AD749" s="136">
        <v>8</v>
      </c>
      <c r="AE749" s="136" t="s">
        <v>618</v>
      </c>
      <c r="AF749" s="136" t="s">
        <v>618</v>
      </c>
      <c r="AG749" s="136">
        <v>0</v>
      </c>
      <c r="AH749" s="136">
        <v>96.199999999999818</v>
      </c>
      <c r="AI749" s="136">
        <v>-2.4000000000000057</v>
      </c>
      <c r="AJ749" s="127">
        <v>162</v>
      </c>
      <c r="AK749" s="127">
        <v>166.3</v>
      </c>
      <c r="AL749" s="127">
        <v>160.9</v>
      </c>
      <c r="AM749" s="127">
        <v>164.3</v>
      </c>
      <c r="AN749" s="127">
        <v>159.375</v>
      </c>
      <c r="AO749" s="127">
        <v>9.9999999999994316E-2</v>
      </c>
      <c r="AP749" s="127" t="s">
        <v>618</v>
      </c>
      <c r="AQ749" s="14">
        <v>131.4</v>
      </c>
      <c r="AR749" s="127" t="s">
        <v>618</v>
      </c>
      <c r="AS749" s="14">
        <v>127.19999999999752</v>
      </c>
      <c r="AT749" s="1">
        <v>164.5</v>
      </c>
      <c r="AU749" s="1">
        <v>164.5</v>
      </c>
      <c r="AV749" s="1">
        <v>162</v>
      </c>
      <c r="AW749" s="1">
        <v>162.5</v>
      </c>
      <c r="AX749" s="1">
        <v>164.5</v>
      </c>
      <c r="AY749" s="1">
        <v>164.5</v>
      </c>
      <c r="AZ749" s="1">
        <v>161</v>
      </c>
      <c r="BA749" s="1">
        <v>161.1</v>
      </c>
      <c r="CC749" s="86">
        <v>163.80000000000001</v>
      </c>
      <c r="CD749" s="1">
        <v>165.5</v>
      </c>
      <c r="CE749" s="1">
        <v>752</v>
      </c>
      <c r="CF749" s="1">
        <v>489</v>
      </c>
      <c r="CG749" s="1">
        <v>1.5378323108384457</v>
      </c>
      <c r="CH749">
        <v>118.319</v>
      </c>
      <c r="CI749">
        <v>16833</v>
      </c>
      <c r="CJ749" s="101">
        <v>1</v>
      </c>
      <c r="CK749" s="101">
        <v>-1</v>
      </c>
      <c r="CL749" s="1" t="s">
        <v>618</v>
      </c>
      <c r="CM749" s="1">
        <v>56.999999999999829</v>
      </c>
      <c r="CN749" s="14" t="s">
        <v>618</v>
      </c>
      <c r="CO749" s="14">
        <v>83.500000000000114</v>
      </c>
    </row>
    <row r="750" spans="1:93">
      <c r="A750" s="1">
        <v>2016</v>
      </c>
      <c r="B750" s="1">
        <v>3</v>
      </c>
      <c r="C750" s="24">
        <v>42395</v>
      </c>
      <c r="D750" s="1">
        <v>161.4</v>
      </c>
      <c r="E750" s="1">
        <v>162.80000000000001</v>
      </c>
      <c r="F750" s="1">
        <v>158.19999999999999</v>
      </c>
      <c r="G750" s="1">
        <v>158.5</v>
      </c>
      <c r="H750" s="1">
        <v>30.53</v>
      </c>
      <c r="I750" s="1">
        <v>0</v>
      </c>
      <c r="N750" s="27">
        <v>4.6000000000000227</v>
      </c>
      <c r="O750" s="27">
        <v>167.2</v>
      </c>
      <c r="P750" s="27">
        <v>159.6</v>
      </c>
      <c r="Q750" s="27" t="s">
        <v>618</v>
      </c>
      <c r="R750" s="27" t="s">
        <v>618</v>
      </c>
      <c r="S750" s="27" t="s">
        <v>252</v>
      </c>
      <c r="T750" s="27" t="s">
        <v>618</v>
      </c>
      <c r="U750" s="27">
        <v>-0.40000000000000568</v>
      </c>
      <c r="V750" s="158">
        <v>-0.40000000000000568</v>
      </c>
      <c r="W750" s="27">
        <v>246.9</v>
      </c>
      <c r="X750" s="27">
        <v>251.1</v>
      </c>
      <c r="Y750" s="27">
        <v>-4.1999999999999886</v>
      </c>
      <c r="Z750" s="29">
        <v>29.27</v>
      </c>
      <c r="AA750" s="139">
        <v>2.8</v>
      </c>
      <c r="AB750" s="151">
        <v>7.7042559801180355E-2</v>
      </c>
      <c r="AC750" s="136" t="s">
        <v>255</v>
      </c>
      <c r="AD750" s="136">
        <v>8.1</v>
      </c>
      <c r="AE750" s="136" t="s">
        <v>618</v>
      </c>
      <c r="AF750" s="136" t="s">
        <v>618</v>
      </c>
      <c r="AG750" s="136">
        <v>0</v>
      </c>
      <c r="AH750" s="136">
        <v>96.199999999999818</v>
      </c>
      <c r="AI750" s="136">
        <v>-2.4000000000000057</v>
      </c>
      <c r="AJ750" s="127">
        <v>164.5</v>
      </c>
      <c r="AK750" s="127">
        <v>164.5</v>
      </c>
      <c r="AL750" s="127">
        <v>160.5</v>
      </c>
      <c r="AM750" s="127">
        <v>162</v>
      </c>
      <c r="AN750" s="127">
        <v>160.35</v>
      </c>
      <c r="AO750" s="127">
        <v>2.9000000000000057</v>
      </c>
      <c r="AP750" s="127" t="s">
        <v>618</v>
      </c>
      <c r="AQ750" s="14">
        <v>131.4</v>
      </c>
      <c r="AR750" s="127" t="s">
        <v>618</v>
      </c>
      <c r="AS750" s="14">
        <v>127.19999999999752</v>
      </c>
      <c r="AT750" s="1">
        <v>157.5</v>
      </c>
      <c r="AU750" s="1">
        <v>158.6</v>
      </c>
      <c r="AV750" s="1">
        <v>157.1</v>
      </c>
      <c r="AW750" s="1">
        <v>158.1</v>
      </c>
      <c r="AX750" s="1">
        <v>157.5</v>
      </c>
      <c r="AY750" s="1">
        <v>158.6</v>
      </c>
      <c r="AZ750" s="1">
        <v>157.1</v>
      </c>
      <c r="BA750" s="1">
        <v>157.5</v>
      </c>
      <c r="CC750" s="86">
        <v>157.69999999999999</v>
      </c>
      <c r="CD750" s="1">
        <v>161.80000000000001</v>
      </c>
      <c r="CE750" s="1">
        <v>482</v>
      </c>
      <c r="CF750" s="1">
        <v>526</v>
      </c>
      <c r="CG750" s="1">
        <v>0.91634980988593151</v>
      </c>
      <c r="CH750">
        <v>118.45</v>
      </c>
      <c r="CI750">
        <v>17051</v>
      </c>
      <c r="CJ750" s="101">
        <v>1</v>
      </c>
      <c r="CK750" s="101">
        <v>-1</v>
      </c>
      <c r="CL750" s="1" t="s">
        <v>618</v>
      </c>
      <c r="CM750" s="1">
        <v>56.999999999999829</v>
      </c>
      <c r="CN750" s="14" t="s">
        <v>618</v>
      </c>
      <c r="CO750" s="14">
        <v>83.500000000000114</v>
      </c>
    </row>
    <row r="751" spans="1:93">
      <c r="A751" s="1">
        <v>2016</v>
      </c>
      <c r="B751" s="1">
        <v>4</v>
      </c>
      <c r="C751" s="24">
        <v>42396</v>
      </c>
      <c r="D751" s="1">
        <v>160</v>
      </c>
      <c r="E751" s="1">
        <v>160.4</v>
      </c>
      <c r="F751" s="1">
        <v>158</v>
      </c>
      <c r="G751" s="1">
        <v>158.9</v>
      </c>
      <c r="H751" s="1">
        <v>32.06</v>
      </c>
      <c r="I751" s="1">
        <v>0</v>
      </c>
      <c r="N751" s="27">
        <v>2.4000000000000057</v>
      </c>
      <c r="O751" s="27">
        <v>163.1</v>
      </c>
      <c r="P751" s="27">
        <v>153.9</v>
      </c>
      <c r="Q751" s="27" t="s">
        <v>618</v>
      </c>
      <c r="R751" s="27" t="s">
        <v>618</v>
      </c>
      <c r="S751" s="27" t="s">
        <v>618</v>
      </c>
      <c r="T751" s="27" t="s">
        <v>618</v>
      </c>
      <c r="U751" s="27" t="s">
        <v>618</v>
      </c>
      <c r="V751" s="158">
        <v>0</v>
      </c>
      <c r="W751" s="27">
        <v>246.9</v>
      </c>
      <c r="X751" s="27">
        <v>251.1</v>
      </c>
      <c r="Y751" s="27">
        <v>-4.1999999999999886</v>
      </c>
      <c r="Z751" s="29">
        <v>30.45</v>
      </c>
      <c r="AA751" s="139">
        <v>1.4</v>
      </c>
      <c r="AB751" s="151">
        <v>2.7600134634803153E-2</v>
      </c>
      <c r="AC751" s="136" t="s">
        <v>253</v>
      </c>
      <c r="AD751" s="136">
        <v>7.9</v>
      </c>
      <c r="AE751" s="136" t="s">
        <v>618</v>
      </c>
      <c r="AF751" s="136" t="s">
        <v>618</v>
      </c>
      <c r="AG751" s="136">
        <v>0</v>
      </c>
      <c r="AH751" s="136">
        <v>96.199999999999818</v>
      </c>
      <c r="AI751" s="136">
        <v>-2.4000000000000057</v>
      </c>
      <c r="AJ751" s="127">
        <v>157.5</v>
      </c>
      <c r="AK751" s="127">
        <v>160.4</v>
      </c>
      <c r="AL751" s="127">
        <v>157.1</v>
      </c>
      <c r="AM751" s="127">
        <v>159.6</v>
      </c>
      <c r="AN751" s="127">
        <v>161.19999999999999</v>
      </c>
      <c r="AO751" s="127">
        <v>1.0999999999999943</v>
      </c>
      <c r="AP751" s="127" t="s">
        <v>618</v>
      </c>
      <c r="AQ751" s="14">
        <v>131.4</v>
      </c>
      <c r="AR751" s="127" t="s">
        <v>618</v>
      </c>
      <c r="AS751" s="14">
        <v>127.19999999999752</v>
      </c>
      <c r="AT751" s="1">
        <v>160.4</v>
      </c>
      <c r="AU751" s="1">
        <v>160.4</v>
      </c>
      <c r="AV751" s="1">
        <v>158.1</v>
      </c>
      <c r="AW751" s="1">
        <v>158.1</v>
      </c>
      <c r="AX751" s="1">
        <v>160.4</v>
      </c>
      <c r="AY751" s="1">
        <v>160.4</v>
      </c>
      <c r="AZ751" s="1">
        <v>157.6</v>
      </c>
      <c r="BA751" s="1">
        <v>158.1</v>
      </c>
      <c r="CC751" s="86">
        <v>159.9</v>
      </c>
      <c r="CD751" s="1">
        <v>159.6</v>
      </c>
      <c r="CE751" s="1">
        <v>637</v>
      </c>
      <c r="CF751" s="1">
        <v>560</v>
      </c>
      <c r="CG751" s="1">
        <v>1.1375</v>
      </c>
      <c r="CH751">
        <v>118.651</v>
      </c>
      <c r="CI751">
        <v>17054</v>
      </c>
      <c r="CJ751" s="101">
        <v>1</v>
      </c>
      <c r="CK751" s="101">
        <v>-1</v>
      </c>
      <c r="CL751" s="1" t="s">
        <v>618</v>
      </c>
      <c r="CM751" s="1">
        <v>56.999999999999829</v>
      </c>
      <c r="CN751" s="14" t="s">
        <v>618</v>
      </c>
      <c r="CO751" s="14">
        <v>83.500000000000114</v>
      </c>
    </row>
    <row r="752" spans="1:93">
      <c r="A752" s="1">
        <v>2016</v>
      </c>
      <c r="B752" s="1">
        <v>5</v>
      </c>
      <c r="C752" s="24">
        <v>42397</v>
      </c>
      <c r="D752" s="1">
        <v>158.80000000000001</v>
      </c>
      <c r="E752" s="1">
        <v>159.80000000000001</v>
      </c>
      <c r="F752" s="1">
        <v>157.6</v>
      </c>
      <c r="G752" s="1">
        <v>157.80000000000001</v>
      </c>
      <c r="H752" s="1">
        <v>33.76</v>
      </c>
      <c r="I752" s="1">
        <v>0</v>
      </c>
      <c r="N752" s="27">
        <v>2.2000000000000171</v>
      </c>
      <c r="O752" s="27">
        <v>161.30000000000001</v>
      </c>
      <c r="P752" s="27">
        <v>156.5</v>
      </c>
      <c r="Q752" s="27" t="s">
        <v>618</v>
      </c>
      <c r="R752" s="27" t="s">
        <v>618</v>
      </c>
      <c r="S752" s="27" t="s">
        <v>618</v>
      </c>
      <c r="T752" s="27" t="s">
        <v>618</v>
      </c>
      <c r="U752" s="27" t="s">
        <v>618</v>
      </c>
      <c r="V752" s="158">
        <v>0</v>
      </c>
      <c r="W752" s="27">
        <v>246.9</v>
      </c>
      <c r="X752" s="27">
        <v>251.1</v>
      </c>
      <c r="Y752" s="27">
        <v>-4.1999999999999886</v>
      </c>
      <c r="Z752" s="29">
        <v>32.32</v>
      </c>
      <c r="AA752" s="139">
        <v>1.3</v>
      </c>
      <c r="AB752" s="151">
        <v>5.0114641336390431E-2</v>
      </c>
      <c r="AC752" s="136" t="s">
        <v>253</v>
      </c>
      <c r="AD752" s="136">
        <v>7.9</v>
      </c>
      <c r="AE752" s="136" t="s">
        <v>618</v>
      </c>
      <c r="AF752" s="136" t="s">
        <v>618</v>
      </c>
      <c r="AG752" s="136">
        <v>0</v>
      </c>
      <c r="AH752" s="136">
        <v>96.199999999999818</v>
      </c>
      <c r="AI752" s="136">
        <v>-2.4000000000000057</v>
      </c>
      <c r="AJ752" s="127">
        <v>160.4</v>
      </c>
      <c r="AK752" s="127">
        <v>160.4</v>
      </c>
      <c r="AL752" s="127">
        <v>157.6</v>
      </c>
      <c r="AM752" s="127">
        <v>159.69999999999999</v>
      </c>
      <c r="AN752" s="127">
        <v>161.4</v>
      </c>
      <c r="AO752" s="127">
        <v>1</v>
      </c>
      <c r="AP752" s="127" t="s">
        <v>618</v>
      </c>
      <c r="AQ752" s="14">
        <v>131.4</v>
      </c>
      <c r="AR752" s="127" t="s">
        <v>618</v>
      </c>
      <c r="AS752" s="14">
        <v>127.19999999999752</v>
      </c>
      <c r="AT752" s="1">
        <v>157.80000000000001</v>
      </c>
      <c r="AU752" s="1">
        <v>158</v>
      </c>
      <c r="AV752" s="1">
        <v>156.4</v>
      </c>
      <c r="AW752" s="1">
        <v>156.69999999999999</v>
      </c>
      <c r="AX752" s="1">
        <v>157.80000000000001</v>
      </c>
      <c r="AY752" s="1">
        <v>158</v>
      </c>
      <c r="AZ752" s="1">
        <v>155.6</v>
      </c>
      <c r="BA752" s="1">
        <v>157.19999999999999</v>
      </c>
      <c r="CC752" s="86">
        <v>157.69999999999999</v>
      </c>
      <c r="CD752" s="1">
        <v>158.69999999999999</v>
      </c>
      <c r="CE752" s="1">
        <v>640</v>
      </c>
      <c r="CF752" s="1">
        <v>473</v>
      </c>
      <c r="CG752" s="1">
        <v>1.3530655391120507</v>
      </c>
      <c r="CH752">
        <v>118.80200000000001</v>
      </c>
      <c r="CI752">
        <v>17068</v>
      </c>
      <c r="CJ752" s="101">
        <v>1</v>
      </c>
      <c r="CK752" s="101">
        <v>-1</v>
      </c>
      <c r="CL752" s="1" t="s">
        <v>618</v>
      </c>
      <c r="CM752" s="1">
        <v>56.999999999999829</v>
      </c>
      <c r="CN752" s="14" t="s">
        <v>618</v>
      </c>
      <c r="CO752" s="14">
        <v>83.500000000000114</v>
      </c>
    </row>
    <row r="753" spans="1:93">
      <c r="A753" s="1">
        <v>2016</v>
      </c>
      <c r="B753" s="1">
        <v>6</v>
      </c>
      <c r="C753" s="24">
        <v>42398</v>
      </c>
      <c r="D753" s="1">
        <v>157.1</v>
      </c>
      <c r="E753" s="1">
        <v>159.30000000000001</v>
      </c>
      <c r="F753" s="1">
        <v>156.19999999999999</v>
      </c>
      <c r="G753" s="1">
        <v>158.19999999999999</v>
      </c>
      <c r="H753" s="1">
        <v>33.619999999999997</v>
      </c>
      <c r="I753" s="1">
        <v>0</v>
      </c>
      <c r="N753" s="27">
        <v>3.1000000000000227</v>
      </c>
      <c r="O753" s="27">
        <v>160</v>
      </c>
      <c r="P753" s="27">
        <v>155.6</v>
      </c>
      <c r="Q753" s="27" t="s">
        <v>618</v>
      </c>
      <c r="R753" s="27" t="s">
        <v>618</v>
      </c>
      <c r="S753" s="27" t="s">
        <v>618</v>
      </c>
      <c r="T753" s="27" t="s">
        <v>618</v>
      </c>
      <c r="U753" s="27" t="s">
        <v>618</v>
      </c>
      <c r="V753" s="158">
        <v>0</v>
      </c>
      <c r="W753" s="27">
        <v>246.9</v>
      </c>
      <c r="X753" s="27">
        <v>251.1</v>
      </c>
      <c r="Y753" s="27">
        <v>-4.1999999999999886</v>
      </c>
      <c r="Z753" s="29">
        <v>33.75</v>
      </c>
      <c r="AA753" s="139">
        <v>1.9</v>
      </c>
      <c r="AB753" s="151">
        <v>5.3025577043044114E-2</v>
      </c>
      <c r="AC753" s="136" t="s">
        <v>253</v>
      </c>
      <c r="AD753" s="136">
        <v>7.8</v>
      </c>
      <c r="AE753" s="136" t="s">
        <v>618</v>
      </c>
      <c r="AF753" s="136" t="s">
        <v>618</v>
      </c>
      <c r="AG753" s="136">
        <v>0</v>
      </c>
      <c r="AH753" s="136">
        <v>96.199999999999818</v>
      </c>
      <c r="AI753" s="136">
        <v>-2.4000000000000057</v>
      </c>
      <c r="AJ753" s="127">
        <v>157.80000000000001</v>
      </c>
      <c r="AK753" s="127">
        <v>158</v>
      </c>
      <c r="AL753" s="127">
        <v>155.6</v>
      </c>
      <c r="AM753" s="127">
        <v>156.6</v>
      </c>
      <c r="AN753" s="127">
        <v>159.47499999999999</v>
      </c>
      <c r="AO753" s="127">
        <v>1.0999999999999943</v>
      </c>
      <c r="AP753" s="127">
        <v>-0.10000000000001136</v>
      </c>
      <c r="AQ753" s="14">
        <v>131.30000000000001</v>
      </c>
      <c r="AR753" s="127" t="s">
        <v>618</v>
      </c>
      <c r="AS753" s="14">
        <v>127.19999999999752</v>
      </c>
      <c r="AT753" s="1">
        <v>158.1</v>
      </c>
      <c r="AU753" s="1">
        <v>158.4</v>
      </c>
      <c r="AV753" s="1">
        <v>157.19999999999999</v>
      </c>
      <c r="AW753" s="1">
        <v>157.9</v>
      </c>
      <c r="AX753" s="1">
        <v>158.1</v>
      </c>
      <c r="AY753" s="1">
        <v>158.5</v>
      </c>
      <c r="AZ753" s="1">
        <v>157.19999999999999</v>
      </c>
      <c r="BA753" s="1">
        <v>158.19999999999999</v>
      </c>
      <c r="CC753" s="86">
        <v>158</v>
      </c>
      <c r="CD753" s="1">
        <v>156.5</v>
      </c>
      <c r="CE753" s="1">
        <v>717</v>
      </c>
      <c r="CF753" s="1">
        <v>636</v>
      </c>
      <c r="CG753" s="1">
        <v>1.1273584905660377</v>
      </c>
      <c r="CH753">
        <v>121.339</v>
      </c>
      <c r="CI753">
        <v>17847</v>
      </c>
      <c r="CJ753" s="101">
        <v>1</v>
      </c>
      <c r="CK753" s="101">
        <v>1</v>
      </c>
      <c r="CL753" s="1" t="s">
        <v>618</v>
      </c>
      <c r="CM753" s="1">
        <v>56.999999999999829</v>
      </c>
      <c r="CN753" s="14" t="s">
        <v>618</v>
      </c>
      <c r="CO753" s="14">
        <v>83.500000000000114</v>
      </c>
    </row>
    <row r="754" spans="1:93">
      <c r="A754" s="1">
        <v>2016</v>
      </c>
      <c r="B754" s="1">
        <v>2</v>
      </c>
      <c r="C754" s="24">
        <v>42401</v>
      </c>
      <c r="D754" s="1">
        <v>158.19999999999999</v>
      </c>
      <c r="E754" s="1">
        <v>163.30000000000001</v>
      </c>
      <c r="F754" s="1">
        <v>158.19999999999999</v>
      </c>
      <c r="G754" s="1">
        <v>160.1</v>
      </c>
      <c r="H754" s="1">
        <v>31.39</v>
      </c>
      <c r="I754" s="1">
        <v>0</v>
      </c>
      <c r="N754" s="27">
        <v>5.1000000000000227</v>
      </c>
      <c r="O754" s="27">
        <v>161.30000000000001</v>
      </c>
      <c r="P754" s="27">
        <v>155.1</v>
      </c>
      <c r="Q754" s="27" t="s">
        <v>618</v>
      </c>
      <c r="R754" s="27" t="s">
        <v>254</v>
      </c>
      <c r="S754" s="27" t="s">
        <v>618</v>
      </c>
      <c r="T754" s="27">
        <v>-3.9000000000000057</v>
      </c>
      <c r="U754" s="27" t="s">
        <v>618</v>
      </c>
      <c r="V754" s="158">
        <v>-3.9000000000000057</v>
      </c>
      <c r="W754" s="27">
        <v>243</v>
      </c>
      <c r="X754" s="27">
        <v>251.1</v>
      </c>
      <c r="Y754" s="27">
        <v>-8.0999999999999943</v>
      </c>
      <c r="Z754" s="29">
        <v>32.82</v>
      </c>
      <c r="AA754" s="139">
        <v>3.1</v>
      </c>
      <c r="AB754" s="151">
        <v>4.1469194312796498E-3</v>
      </c>
      <c r="AC754" s="136" t="s">
        <v>255</v>
      </c>
      <c r="AD754" s="136">
        <v>7.9</v>
      </c>
      <c r="AE754" s="136">
        <v>-2.6999999999999886</v>
      </c>
      <c r="AF754" s="136" t="s">
        <v>618</v>
      </c>
      <c r="AG754" s="136">
        <v>-2.6999999999999886</v>
      </c>
      <c r="AH754" s="136">
        <v>93.499999999999829</v>
      </c>
      <c r="AI754" s="136">
        <v>-5.0999999999999943</v>
      </c>
      <c r="AJ754" s="127">
        <v>158.1</v>
      </c>
      <c r="AK754" s="127">
        <v>163.30000000000001</v>
      </c>
      <c r="AL754" s="127">
        <v>157.19999999999999</v>
      </c>
      <c r="AM754" s="127">
        <v>160.4</v>
      </c>
      <c r="AN754" s="127">
        <v>159.07499999999999</v>
      </c>
      <c r="AO754" s="127">
        <v>1.9000000000000057</v>
      </c>
      <c r="AP754" s="127" t="s">
        <v>618</v>
      </c>
      <c r="AQ754" s="14">
        <v>131.30000000000001</v>
      </c>
      <c r="AR754" s="127" t="s">
        <v>618</v>
      </c>
      <c r="AS754" s="14">
        <v>127.19999999999752</v>
      </c>
      <c r="AT754" s="1">
        <v>159.5</v>
      </c>
      <c r="AU754" s="1">
        <v>159.5</v>
      </c>
      <c r="AV754" s="1">
        <v>158.19999999999999</v>
      </c>
      <c r="AW754" s="1">
        <v>158.4</v>
      </c>
      <c r="AX754" s="1">
        <v>159.5</v>
      </c>
      <c r="AY754" s="1">
        <v>159.5</v>
      </c>
      <c r="AZ754" s="1">
        <v>157.80000000000001</v>
      </c>
      <c r="BA754" s="1">
        <v>158.30000000000001</v>
      </c>
      <c r="CC754" s="86">
        <v>159.30000000000001</v>
      </c>
      <c r="CD754" s="1">
        <v>161.5</v>
      </c>
      <c r="CE754" s="1">
        <v>606</v>
      </c>
      <c r="CF754" s="1">
        <v>485</v>
      </c>
      <c r="CG754" s="1">
        <v>1.2494845360824742</v>
      </c>
      <c r="CH754">
        <v>121.014</v>
      </c>
      <c r="CI754">
        <v>17736</v>
      </c>
      <c r="CJ754" s="101">
        <v>1</v>
      </c>
      <c r="CK754" s="101">
        <v>1</v>
      </c>
      <c r="CL754" s="1">
        <v>-2.0999999999999943</v>
      </c>
      <c r="CM754" s="1">
        <v>54.899999999999835</v>
      </c>
      <c r="CN754" s="14">
        <v>-1.3000000000000114</v>
      </c>
      <c r="CO754" s="14">
        <v>82.200000000000102</v>
      </c>
    </row>
    <row r="755" spans="1:93">
      <c r="A755" s="1">
        <v>2016</v>
      </c>
      <c r="B755" s="1">
        <v>3</v>
      </c>
      <c r="C755" s="24">
        <v>42402</v>
      </c>
      <c r="D755" s="1">
        <v>157.4</v>
      </c>
      <c r="E755" s="1">
        <v>158.69999999999999</v>
      </c>
      <c r="F755" s="1">
        <v>156.6</v>
      </c>
      <c r="G755" s="1">
        <v>156.9</v>
      </c>
      <c r="H755" s="1">
        <v>29.84</v>
      </c>
      <c r="I755" s="1">
        <v>0</v>
      </c>
      <c r="N755" s="27">
        <v>2.0999999999999943</v>
      </c>
      <c r="O755" s="27">
        <v>165.2</v>
      </c>
      <c r="P755" s="27">
        <v>155</v>
      </c>
      <c r="Q755" s="27" t="s">
        <v>618</v>
      </c>
      <c r="R755" s="27" t="s">
        <v>618</v>
      </c>
      <c r="S755" s="27" t="s">
        <v>618</v>
      </c>
      <c r="T755" s="27" t="s">
        <v>618</v>
      </c>
      <c r="U755" s="27" t="s">
        <v>618</v>
      </c>
      <c r="V755" s="158">
        <v>0</v>
      </c>
      <c r="W755" s="27">
        <v>243</v>
      </c>
      <c r="X755" s="27">
        <v>251.1</v>
      </c>
      <c r="Y755" s="27">
        <v>-8.0999999999999943</v>
      </c>
      <c r="Z755" s="29">
        <v>31.2</v>
      </c>
      <c r="AA755" s="139">
        <v>1.3</v>
      </c>
      <c r="AB755" s="151">
        <v>6.6329565734681628E-2</v>
      </c>
      <c r="AC755" s="136" t="s">
        <v>255</v>
      </c>
      <c r="AD755" s="136">
        <v>8</v>
      </c>
      <c r="AE755" s="136" t="s">
        <v>618</v>
      </c>
      <c r="AF755" s="136" t="s">
        <v>618</v>
      </c>
      <c r="AG755" s="136">
        <v>0</v>
      </c>
      <c r="AH755" s="136">
        <v>93.499999999999829</v>
      </c>
      <c r="AI755" s="136">
        <v>-5.0999999999999943</v>
      </c>
      <c r="AJ755" s="127">
        <v>159.5</v>
      </c>
      <c r="AK755" s="127">
        <v>159.5</v>
      </c>
      <c r="AL755" s="127">
        <v>157</v>
      </c>
      <c r="AM755" s="127">
        <v>158.4</v>
      </c>
      <c r="AN755" s="127">
        <v>158.77500000000001</v>
      </c>
      <c r="AO755" s="127">
        <v>0.5</v>
      </c>
      <c r="AP755" s="127" t="s">
        <v>618</v>
      </c>
      <c r="AQ755" s="14">
        <v>131.30000000000001</v>
      </c>
      <c r="AR755" s="127">
        <v>3</v>
      </c>
      <c r="AS755" s="14">
        <v>130.19999999999752</v>
      </c>
      <c r="AT755" s="1">
        <v>157</v>
      </c>
      <c r="AU755" s="1">
        <v>157.1</v>
      </c>
      <c r="AV755" s="1">
        <v>155.9</v>
      </c>
      <c r="AW755" s="1">
        <v>156.1</v>
      </c>
      <c r="AX755" s="1">
        <v>157</v>
      </c>
      <c r="AY755" s="1">
        <v>157.1</v>
      </c>
      <c r="AZ755" s="1">
        <v>155.30000000000001</v>
      </c>
      <c r="BA755" s="1">
        <v>155.9</v>
      </c>
      <c r="CC755" s="86">
        <v>156.80000000000001</v>
      </c>
      <c r="CD755" s="1">
        <v>158.30000000000001</v>
      </c>
      <c r="CE755" s="1">
        <v>700</v>
      </c>
      <c r="CF755" s="1">
        <v>543</v>
      </c>
      <c r="CG755" s="1">
        <v>1.2891344383057091</v>
      </c>
      <c r="CH755">
        <v>120.038</v>
      </c>
      <c r="CI755">
        <v>17463</v>
      </c>
      <c r="CJ755" s="101">
        <v>1</v>
      </c>
      <c r="CK755" s="101">
        <v>1</v>
      </c>
      <c r="CL755" s="1">
        <v>-3.3000000000000114</v>
      </c>
      <c r="CM755" s="1">
        <v>51.599999999999824</v>
      </c>
      <c r="CN755" s="14" t="s">
        <v>618</v>
      </c>
      <c r="CO755" s="14">
        <v>82.200000000000102</v>
      </c>
    </row>
    <row r="756" spans="1:93">
      <c r="A756" s="1">
        <v>2016</v>
      </c>
      <c r="B756" s="1">
        <v>4</v>
      </c>
      <c r="C756" s="24">
        <v>42403</v>
      </c>
      <c r="D756" s="1">
        <v>153.69999999999999</v>
      </c>
      <c r="E756" s="1">
        <v>154.69999999999999</v>
      </c>
      <c r="F756" s="1">
        <v>152.80000000000001</v>
      </c>
      <c r="G756" s="1">
        <v>153.69999999999999</v>
      </c>
      <c r="H756" s="1">
        <v>32.64</v>
      </c>
      <c r="I756" s="1">
        <v>0</v>
      </c>
      <c r="N756" s="27">
        <v>1.8999999999999773</v>
      </c>
      <c r="O756" s="27">
        <v>159</v>
      </c>
      <c r="P756" s="27">
        <v>154.80000000000001</v>
      </c>
      <c r="Q756" s="27">
        <v>-1</v>
      </c>
      <c r="R756" s="27" t="s">
        <v>618</v>
      </c>
      <c r="S756" s="27" t="s">
        <v>618</v>
      </c>
      <c r="T756" s="27" t="s">
        <v>618</v>
      </c>
      <c r="U756" s="27" t="s">
        <v>618</v>
      </c>
      <c r="V756" s="158">
        <v>0</v>
      </c>
      <c r="W756" s="27">
        <v>243</v>
      </c>
      <c r="X756" s="27">
        <v>251.1</v>
      </c>
      <c r="Y756" s="27">
        <v>-8.0999999999999943</v>
      </c>
      <c r="Z756" s="29">
        <v>30.06</v>
      </c>
      <c r="AA756" s="139">
        <v>1.1000000000000001</v>
      </c>
      <c r="AB756" s="151">
        <v>4.9378783051927333E-2</v>
      </c>
      <c r="AC756" s="136" t="s">
        <v>255</v>
      </c>
      <c r="AD756" s="136">
        <v>7.8</v>
      </c>
      <c r="AE756" s="136" t="s">
        <v>618</v>
      </c>
      <c r="AF756" s="136" t="s">
        <v>618</v>
      </c>
      <c r="AG756" s="136">
        <v>0</v>
      </c>
      <c r="AH756" s="136">
        <v>93.499999999999829</v>
      </c>
      <c r="AI756" s="136">
        <v>-5.0999999999999943</v>
      </c>
      <c r="AJ756" s="127">
        <v>157</v>
      </c>
      <c r="AK756" s="127">
        <v>157.1</v>
      </c>
      <c r="AL756" s="127">
        <v>152.80000000000001</v>
      </c>
      <c r="AM756" s="127">
        <v>154.30000000000001</v>
      </c>
      <c r="AN756" s="127">
        <v>157.42500000000001</v>
      </c>
      <c r="AO756" s="127">
        <v>0</v>
      </c>
      <c r="AP756" s="127" t="s">
        <v>618</v>
      </c>
      <c r="AQ756" s="14">
        <v>131.30000000000001</v>
      </c>
      <c r="AR756" s="127" t="s">
        <v>618</v>
      </c>
      <c r="AS756" s="14">
        <v>130.19999999999752</v>
      </c>
      <c r="AT756" s="1">
        <v>153.69999999999999</v>
      </c>
      <c r="AU756" s="1">
        <v>154.4</v>
      </c>
      <c r="AV756" s="1">
        <v>153.69999999999999</v>
      </c>
      <c r="AW756" s="1">
        <v>154.19999999999999</v>
      </c>
      <c r="AX756" s="1">
        <v>153.69999999999999</v>
      </c>
      <c r="AY756" s="1">
        <v>154.4</v>
      </c>
      <c r="AZ756" s="1">
        <v>153.6</v>
      </c>
      <c r="BA756" s="1">
        <v>153.80000000000001</v>
      </c>
      <c r="CC756" s="86">
        <v>153.69999999999999</v>
      </c>
      <c r="CD756" s="1">
        <v>153.6</v>
      </c>
      <c r="CE756" s="1">
        <v>588</v>
      </c>
      <c r="CF756" s="1">
        <v>519</v>
      </c>
      <c r="CG756" s="1">
        <v>1.1329479768786128</v>
      </c>
      <c r="CH756">
        <v>117.86</v>
      </c>
      <c r="CI756">
        <v>16991</v>
      </c>
      <c r="CJ756" s="101">
        <v>1</v>
      </c>
      <c r="CK756" s="101">
        <v>-1</v>
      </c>
      <c r="CL756" s="1">
        <v>0.20000000000001705</v>
      </c>
      <c r="CM756" s="1">
        <v>51.799999999999841</v>
      </c>
      <c r="CN756" s="14" t="s">
        <v>618</v>
      </c>
      <c r="CO756" s="14">
        <v>82.200000000000102</v>
      </c>
    </row>
    <row r="757" spans="1:93">
      <c r="A757" s="1">
        <v>2016</v>
      </c>
      <c r="B757" s="1">
        <v>5</v>
      </c>
      <c r="C757" s="24">
        <v>42404</v>
      </c>
      <c r="D757" s="1">
        <v>153.9</v>
      </c>
      <c r="E757" s="1">
        <v>158.5</v>
      </c>
      <c r="F757" s="1">
        <v>153.6</v>
      </c>
      <c r="G757" s="1">
        <v>157.5</v>
      </c>
      <c r="H757" s="1">
        <v>31.77</v>
      </c>
      <c r="I757" s="1">
        <v>1</v>
      </c>
      <c r="N757" s="27">
        <v>4.9000000000000057</v>
      </c>
      <c r="O757" s="27">
        <v>155.6</v>
      </c>
      <c r="P757" s="27">
        <v>151.80000000000001</v>
      </c>
      <c r="Q757" s="27" t="s">
        <v>618</v>
      </c>
      <c r="R757" s="27" t="s">
        <v>254</v>
      </c>
      <c r="S757" s="27" t="s">
        <v>618</v>
      </c>
      <c r="T757" s="27">
        <v>2.8421709430404007E-14</v>
      </c>
      <c r="U757" s="27" t="s">
        <v>618</v>
      </c>
      <c r="V757" s="158">
        <v>2.8421709430404007E-14</v>
      </c>
      <c r="W757" s="27">
        <v>243</v>
      </c>
      <c r="X757" s="27">
        <v>251.1</v>
      </c>
      <c r="Y757" s="27">
        <v>-8.0999999999999659</v>
      </c>
      <c r="Z757" s="29">
        <v>32.369999999999997</v>
      </c>
      <c r="AA757" s="139">
        <v>2.9</v>
      </c>
      <c r="AB757" s="151">
        <v>9.3833780160857971E-2</v>
      </c>
      <c r="AC757" s="136" t="s">
        <v>253</v>
      </c>
      <c r="AD757" s="136">
        <v>7.6</v>
      </c>
      <c r="AE757" s="136" t="s">
        <v>618</v>
      </c>
      <c r="AF757" s="136" t="s">
        <v>618</v>
      </c>
      <c r="AG757" s="136">
        <v>0</v>
      </c>
      <c r="AH757" s="136">
        <v>93.499999999999829</v>
      </c>
      <c r="AI757" s="136">
        <v>-5.0999999999999943</v>
      </c>
      <c r="AJ757" s="127">
        <v>153.69999999999999</v>
      </c>
      <c r="AK757" s="127">
        <v>154.5</v>
      </c>
      <c r="AL757" s="127">
        <v>153.6</v>
      </c>
      <c r="AM757" s="127">
        <v>154.4</v>
      </c>
      <c r="AN757" s="127">
        <v>156.875</v>
      </c>
      <c r="AO757" s="127">
        <v>3.5999999999999943</v>
      </c>
      <c r="AP757" s="127">
        <v>0.79999999999999427</v>
      </c>
      <c r="AQ757" s="14">
        <v>132.1</v>
      </c>
      <c r="AR757" s="127" t="s">
        <v>618</v>
      </c>
      <c r="AS757" s="14">
        <v>130.19999999999752</v>
      </c>
      <c r="AT757" s="1">
        <v>157.1</v>
      </c>
      <c r="AU757" s="1">
        <v>157.5</v>
      </c>
      <c r="AV757" s="1">
        <v>155.6</v>
      </c>
      <c r="AW757" s="1">
        <v>155.6</v>
      </c>
      <c r="AX757" s="1">
        <v>157.1</v>
      </c>
      <c r="AY757" s="1">
        <v>157.5</v>
      </c>
      <c r="AZ757" s="1">
        <v>155.30000000000001</v>
      </c>
      <c r="BA757" s="1">
        <v>155.80000000000001</v>
      </c>
      <c r="CC757" s="86">
        <v>157.1</v>
      </c>
      <c r="CD757" s="1">
        <v>154.1</v>
      </c>
      <c r="CE757" s="1">
        <v>796</v>
      </c>
      <c r="CF757" s="1">
        <v>506</v>
      </c>
      <c r="CG757" s="1">
        <v>1.5731225296442688</v>
      </c>
      <c r="CH757">
        <v>116.73399999999999</v>
      </c>
      <c r="CI757">
        <v>16801</v>
      </c>
      <c r="CJ757" s="101">
        <v>-1</v>
      </c>
      <c r="CK757" s="101">
        <v>-1</v>
      </c>
      <c r="CL757" s="1" t="s">
        <v>618</v>
      </c>
      <c r="CM757" s="1">
        <v>51.799999999999841</v>
      </c>
      <c r="CN757" s="14" t="s">
        <v>618</v>
      </c>
      <c r="CO757" s="14">
        <v>82.200000000000102</v>
      </c>
    </row>
    <row r="758" spans="1:93">
      <c r="A758" s="1">
        <v>2016</v>
      </c>
      <c r="B758" s="1">
        <v>6</v>
      </c>
      <c r="C758" s="24">
        <v>42405</v>
      </c>
      <c r="D758" s="1">
        <v>155.6</v>
      </c>
      <c r="E758" s="1">
        <v>155.80000000000001</v>
      </c>
      <c r="F758" s="1">
        <v>153.80000000000001</v>
      </c>
      <c r="G758" s="1">
        <v>154.9</v>
      </c>
      <c r="H758" s="1">
        <v>30.89</v>
      </c>
      <c r="I758" s="1">
        <v>1</v>
      </c>
      <c r="N758" s="27">
        <v>2</v>
      </c>
      <c r="O758" s="27">
        <v>162.4</v>
      </c>
      <c r="P758" s="27">
        <v>152.6</v>
      </c>
      <c r="Q758" s="27" t="s">
        <v>618</v>
      </c>
      <c r="R758" s="27" t="s">
        <v>618</v>
      </c>
      <c r="S758" s="27" t="s">
        <v>618</v>
      </c>
      <c r="T758" s="27" t="s">
        <v>618</v>
      </c>
      <c r="U758" s="27" t="s">
        <v>618</v>
      </c>
      <c r="V758" s="158">
        <v>0</v>
      </c>
      <c r="W758" s="27">
        <v>243</v>
      </c>
      <c r="X758" s="27">
        <v>251.1</v>
      </c>
      <c r="Y758" s="27">
        <v>-8.0999999999999943</v>
      </c>
      <c r="Z758" s="29">
        <v>31.38</v>
      </c>
      <c r="AA758" s="139">
        <v>1.2</v>
      </c>
      <c r="AB758" s="151">
        <v>2.6654411764705954E-2</v>
      </c>
      <c r="AC758" s="136" t="s">
        <v>255</v>
      </c>
      <c r="AD758" s="136">
        <v>7.8</v>
      </c>
      <c r="AE758" s="136" t="s">
        <v>618</v>
      </c>
      <c r="AF758" s="136" t="s">
        <v>618</v>
      </c>
      <c r="AG758" s="136">
        <v>0</v>
      </c>
      <c r="AH758" s="136">
        <v>93.499999999999829</v>
      </c>
      <c r="AI758" s="136">
        <v>-5.0999999999999943</v>
      </c>
      <c r="AJ758" s="127">
        <v>157.1</v>
      </c>
      <c r="AK758" s="127">
        <v>157.5</v>
      </c>
      <c r="AL758" s="127">
        <v>153.80000000000001</v>
      </c>
      <c r="AM758" s="127">
        <v>154.1</v>
      </c>
      <c r="AN758" s="127">
        <v>155.30000000000001</v>
      </c>
      <c r="AO758" s="127">
        <v>0.69999999999998863</v>
      </c>
      <c r="AP758" s="127" t="s">
        <v>618</v>
      </c>
      <c r="AQ758" s="14">
        <v>132.1</v>
      </c>
      <c r="AR758" s="127" t="s">
        <v>618</v>
      </c>
      <c r="AS758" s="14">
        <v>130.19999999999752</v>
      </c>
      <c r="AT758" s="1">
        <v>154.30000000000001</v>
      </c>
      <c r="AU758" s="1">
        <v>155.5</v>
      </c>
      <c r="AV758" s="1">
        <v>154</v>
      </c>
      <c r="AW758" s="1">
        <v>154.6</v>
      </c>
      <c r="AX758" s="1">
        <v>154.30000000000001</v>
      </c>
      <c r="AY758" s="1">
        <v>155.5</v>
      </c>
      <c r="AZ758" s="1">
        <v>154</v>
      </c>
      <c r="BA758" s="1">
        <v>154.4</v>
      </c>
      <c r="CC758" s="86">
        <v>154.4</v>
      </c>
      <c r="CD758" s="1">
        <v>155.30000000000001</v>
      </c>
      <c r="CE758" s="1">
        <v>647</v>
      </c>
      <c r="CF758" s="1">
        <v>495</v>
      </c>
      <c r="CG758" s="1">
        <v>1.307070707070707</v>
      </c>
      <c r="CH758">
        <v>116.836</v>
      </c>
      <c r="CI758">
        <v>16551</v>
      </c>
      <c r="CJ758" s="101">
        <v>-1</v>
      </c>
      <c r="CK758" s="101">
        <v>-1</v>
      </c>
      <c r="CL758" s="1">
        <v>1.5</v>
      </c>
      <c r="CM758" s="1">
        <v>53.299999999999841</v>
      </c>
      <c r="CN758" s="14" t="s">
        <v>618</v>
      </c>
      <c r="CO758" s="14">
        <v>82.200000000000102</v>
      </c>
    </row>
    <row r="759" spans="1:93">
      <c r="A759" s="1">
        <v>2016</v>
      </c>
      <c r="B759" s="1">
        <v>2</v>
      </c>
      <c r="C759" s="24">
        <v>42408</v>
      </c>
      <c r="D759" s="1">
        <v>152.80000000000001</v>
      </c>
      <c r="E759" s="1">
        <v>152.80000000000001</v>
      </c>
      <c r="F759" s="1">
        <v>149.80000000000001</v>
      </c>
      <c r="G759" s="1">
        <v>151.9</v>
      </c>
      <c r="H759" s="1">
        <v>30.11</v>
      </c>
      <c r="I759" s="1">
        <v>1</v>
      </c>
      <c r="N759" s="27">
        <v>3</v>
      </c>
      <c r="O759" s="27">
        <v>156.9</v>
      </c>
      <c r="P759" s="27">
        <v>152.9</v>
      </c>
      <c r="Q759" s="27">
        <v>-1</v>
      </c>
      <c r="R759" s="27" t="s">
        <v>618</v>
      </c>
      <c r="S759" s="27" t="s">
        <v>618</v>
      </c>
      <c r="T759" s="27" t="s">
        <v>618</v>
      </c>
      <c r="U759" s="27" t="s">
        <v>618</v>
      </c>
      <c r="V759" s="158">
        <v>0</v>
      </c>
      <c r="W759" s="27">
        <v>243</v>
      </c>
      <c r="X759" s="27">
        <v>251.1</v>
      </c>
      <c r="Y759" s="27">
        <v>-8.0999999999999943</v>
      </c>
      <c r="Z759" s="29">
        <v>31.17</v>
      </c>
      <c r="AA759" s="139">
        <v>1.8</v>
      </c>
      <c r="AB759" s="151">
        <v>2.7699087189172134E-2</v>
      </c>
      <c r="AC759" s="136" t="s">
        <v>255</v>
      </c>
      <c r="AD759" s="136">
        <v>7.7</v>
      </c>
      <c r="AE759" s="136" t="s">
        <v>618</v>
      </c>
      <c r="AF759" s="136" t="s">
        <v>618</v>
      </c>
      <c r="AG759" s="136">
        <v>0</v>
      </c>
      <c r="AH759" s="136">
        <v>93.499999999999829</v>
      </c>
      <c r="AI759" s="136">
        <v>-5.0999999999999943</v>
      </c>
      <c r="AJ759" s="127">
        <v>154.30000000000001</v>
      </c>
      <c r="AK759" s="127">
        <v>155.5</v>
      </c>
      <c r="AL759" s="127">
        <v>149.80000000000001</v>
      </c>
      <c r="AM759" s="127">
        <v>151.4</v>
      </c>
      <c r="AN759" s="127">
        <v>153.55000000000001</v>
      </c>
      <c r="AO759" s="127">
        <v>0.90000000000000568</v>
      </c>
      <c r="AP759" s="127" t="s">
        <v>618</v>
      </c>
      <c r="AQ759" s="14">
        <v>132.1</v>
      </c>
      <c r="AR759" s="127" t="s">
        <v>618</v>
      </c>
      <c r="AS759" s="14">
        <v>130.19999999999752</v>
      </c>
      <c r="AT759" s="1">
        <v>151.9</v>
      </c>
      <c r="AU759" s="1">
        <v>152.1</v>
      </c>
      <c r="AV759" s="1">
        <v>151</v>
      </c>
      <c r="AW759" s="1">
        <v>151.80000000000001</v>
      </c>
      <c r="AX759" s="1">
        <v>151.9</v>
      </c>
      <c r="AY759" s="1">
        <v>152.1</v>
      </c>
      <c r="AZ759" s="1">
        <v>150.19999999999999</v>
      </c>
      <c r="BA759" s="1">
        <v>150.30000000000001</v>
      </c>
      <c r="CC759" s="86">
        <v>151.9</v>
      </c>
      <c r="CD759" s="1">
        <v>151.1</v>
      </c>
      <c r="CE759" s="1">
        <v>648</v>
      </c>
      <c r="CF759" s="1">
        <v>590</v>
      </c>
      <c r="CG759" s="1">
        <v>1.0983050847457627</v>
      </c>
      <c r="CH759">
        <v>115.782</v>
      </c>
      <c r="CI759">
        <v>16445</v>
      </c>
      <c r="CJ759" s="101">
        <v>-1</v>
      </c>
      <c r="CK759" s="101">
        <v>-1</v>
      </c>
      <c r="CL759" s="1">
        <v>3.9000000000000057</v>
      </c>
      <c r="CM759" s="1">
        <v>57.199999999999847</v>
      </c>
      <c r="CN759" s="14" t="s">
        <v>618</v>
      </c>
      <c r="CO759" s="14">
        <v>82.200000000000102</v>
      </c>
    </row>
    <row r="760" spans="1:93">
      <c r="A760" s="1">
        <v>2016</v>
      </c>
      <c r="B760" s="1">
        <v>3</v>
      </c>
      <c r="C760" s="24">
        <v>42409</v>
      </c>
      <c r="D760" s="1">
        <v>148</v>
      </c>
      <c r="E760" s="1">
        <v>149.1</v>
      </c>
      <c r="F760" s="1">
        <v>145.80000000000001</v>
      </c>
      <c r="G760" s="1">
        <v>147.6</v>
      </c>
      <c r="H760" s="1">
        <v>28.32</v>
      </c>
      <c r="I760" s="1">
        <v>1</v>
      </c>
      <c r="N760" s="27">
        <v>3.2999999999999829</v>
      </c>
      <c r="O760" s="27">
        <v>154.9</v>
      </c>
      <c r="P760" s="27">
        <v>148.9</v>
      </c>
      <c r="Q760" s="27" t="s">
        <v>618</v>
      </c>
      <c r="R760" s="27" t="s">
        <v>618</v>
      </c>
      <c r="S760" s="27" t="s">
        <v>618</v>
      </c>
      <c r="T760" s="27" t="s">
        <v>618</v>
      </c>
      <c r="U760" s="27" t="s">
        <v>618</v>
      </c>
      <c r="V760" s="158">
        <v>0</v>
      </c>
      <c r="W760" s="27">
        <v>243</v>
      </c>
      <c r="X760" s="27">
        <v>251.1</v>
      </c>
      <c r="Y760" s="27">
        <v>-8.0999999999999943</v>
      </c>
      <c r="Z760" s="29">
        <v>30.39</v>
      </c>
      <c r="AA760" s="139">
        <v>2</v>
      </c>
      <c r="AB760" s="151">
        <v>2.5250890255746228E-2</v>
      </c>
      <c r="AC760" s="136" t="s">
        <v>255</v>
      </c>
      <c r="AD760" s="136">
        <v>7.5</v>
      </c>
      <c r="AE760" s="136" t="s">
        <v>618</v>
      </c>
      <c r="AF760" s="136" t="s">
        <v>618</v>
      </c>
      <c r="AG760" s="136">
        <v>0</v>
      </c>
      <c r="AH760" s="136">
        <v>93.499999999999829</v>
      </c>
      <c r="AI760" s="136">
        <v>-5.0999999999999943</v>
      </c>
      <c r="AJ760" s="127">
        <v>151.9</v>
      </c>
      <c r="AK760" s="127">
        <v>152.1</v>
      </c>
      <c r="AL760" s="127">
        <v>147.69999999999999</v>
      </c>
      <c r="AM760" s="127">
        <v>147.80000000000001</v>
      </c>
      <c r="AN760" s="127">
        <v>151.92500000000001</v>
      </c>
      <c r="AO760" s="127">
        <v>0.40000000000000568</v>
      </c>
      <c r="AP760" s="127" t="s">
        <v>618</v>
      </c>
      <c r="AQ760" s="14">
        <v>132.1</v>
      </c>
      <c r="AR760" s="127">
        <v>1.1999999999999886</v>
      </c>
      <c r="AS760" s="14">
        <v>131.3999999999975</v>
      </c>
      <c r="AT760" s="1">
        <v>147.1</v>
      </c>
      <c r="AU760" s="1">
        <v>147.6</v>
      </c>
      <c r="AV760" s="1">
        <v>147.1</v>
      </c>
      <c r="AW760" s="1">
        <v>147.4</v>
      </c>
      <c r="AX760" s="1">
        <v>147.1</v>
      </c>
      <c r="AY760" s="1">
        <v>149</v>
      </c>
      <c r="AZ760" s="1">
        <v>147.1</v>
      </c>
      <c r="BA760" s="1">
        <v>147.9</v>
      </c>
      <c r="CC760" s="86">
        <v>147.19999999999999</v>
      </c>
      <c r="CD760" s="1">
        <v>148.5</v>
      </c>
      <c r="CE760" s="1">
        <v>527</v>
      </c>
      <c r="CF760" s="1">
        <v>527</v>
      </c>
      <c r="CG760" s="1">
        <v>1</v>
      </c>
      <c r="CH760">
        <v>115.10299999999999</v>
      </c>
      <c r="CI760">
        <v>16108</v>
      </c>
      <c r="CJ760" s="101">
        <v>-1</v>
      </c>
      <c r="CK760" s="101">
        <v>-1</v>
      </c>
      <c r="CL760" s="1">
        <v>0.90000000000000568</v>
      </c>
      <c r="CM760" s="1">
        <v>58.099999999999852</v>
      </c>
      <c r="CN760" s="14" t="s">
        <v>618</v>
      </c>
      <c r="CO760" s="14">
        <v>82.200000000000102</v>
      </c>
    </row>
    <row r="761" spans="1:93">
      <c r="A761" s="1">
        <v>2016</v>
      </c>
      <c r="B761" s="1">
        <v>4</v>
      </c>
      <c r="C761" s="24">
        <v>42410</v>
      </c>
      <c r="D761" s="1">
        <v>146.19999999999999</v>
      </c>
      <c r="E761" s="1">
        <v>148.1</v>
      </c>
      <c r="F761" s="1">
        <v>145.5</v>
      </c>
      <c r="G761" s="1">
        <v>146.80000000000001</v>
      </c>
      <c r="H761" s="1">
        <v>27.07</v>
      </c>
      <c r="I761" s="1">
        <v>1</v>
      </c>
      <c r="N761" s="27">
        <v>2.5999999999999943</v>
      </c>
      <c r="O761" s="27">
        <v>150.9</v>
      </c>
      <c r="P761" s="27">
        <v>144.30000000000001</v>
      </c>
      <c r="Q761" s="27" t="s">
        <v>618</v>
      </c>
      <c r="R761" s="27" t="s">
        <v>618</v>
      </c>
      <c r="S761" s="27" t="s">
        <v>618</v>
      </c>
      <c r="T761" s="27" t="s">
        <v>618</v>
      </c>
      <c r="U761" s="27" t="s">
        <v>618</v>
      </c>
      <c r="V761" s="158">
        <v>0</v>
      </c>
      <c r="W761" s="27">
        <v>243</v>
      </c>
      <c r="X761" s="27">
        <v>251.1</v>
      </c>
      <c r="Y761" s="27">
        <v>-8.0999999999999943</v>
      </c>
      <c r="Z761" s="29">
        <v>28.43</v>
      </c>
      <c r="AA761" s="139">
        <v>1.6</v>
      </c>
      <c r="AB761" s="151">
        <v>5.9448688143473927E-2</v>
      </c>
      <c r="AC761" s="136" t="s">
        <v>255</v>
      </c>
      <c r="AD761" s="136">
        <v>7.3</v>
      </c>
      <c r="AE761" s="136" t="s">
        <v>618</v>
      </c>
      <c r="AF761" s="136" t="s">
        <v>618</v>
      </c>
      <c r="AG761" s="136">
        <v>0</v>
      </c>
      <c r="AH761" s="136">
        <v>93.499999999999829</v>
      </c>
      <c r="AI761" s="136">
        <v>-5.0999999999999943</v>
      </c>
      <c r="AJ761" s="127">
        <v>147.1</v>
      </c>
      <c r="AK761" s="127">
        <v>149</v>
      </c>
      <c r="AL761" s="127">
        <v>145.5</v>
      </c>
      <c r="AM761" s="127">
        <v>145.9</v>
      </c>
      <c r="AN761" s="127">
        <v>149.80000000000001</v>
      </c>
      <c r="AO761" s="127">
        <v>0.60000000000002274</v>
      </c>
      <c r="AP761" s="127" t="s">
        <v>618</v>
      </c>
      <c r="AQ761" s="14">
        <v>132.1</v>
      </c>
      <c r="AR761" s="127" t="s">
        <v>618</v>
      </c>
      <c r="AS761" s="14">
        <v>131.3999999999975</v>
      </c>
      <c r="AT761" s="1">
        <v>147.1</v>
      </c>
      <c r="AU761" s="1">
        <v>148.30000000000001</v>
      </c>
      <c r="AV761" s="1">
        <v>147.1</v>
      </c>
      <c r="AW761" s="1">
        <v>147.6</v>
      </c>
      <c r="AX761" s="1">
        <v>147.1</v>
      </c>
      <c r="AY761" s="1">
        <v>148.9</v>
      </c>
      <c r="AZ761" s="1">
        <v>147.1</v>
      </c>
      <c r="BA761" s="1">
        <v>148.69999999999999</v>
      </c>
      <c r="CC761" s="86">
        <v>147.6</v>
      </c>
      <c r="CD761" s="1">
        <v>146.19999999999999</v>
      </c>
      <c r="CE761" s="1">
        <v>521</v>
      </c>
      <c r="CF761" s="1">
        <v>630</v>
      </c>
      <c r="CG761" s="1">
        <v>0.82698412698412693</v>
      </c>
      <c r="CH761">
        <v>112.423</v>
      </c>
      <c r="CI761">
        <v>15201</v>
      </c>
      <c r="CJ761" s="101">
        <v>-1</v>
      </c>
      <c r="CK761" s="101">
        <v>-1</v>
      </c>
      <c r="CL761" s="1">
        <v>2.0999999999999943</v>
      </c>
      <c r="CM761" s="1">
        <v>60.199999999999847</v>
      </c>
      <c r="CN761" s="14" t="s">
        <v>618</v>
      </c>
      <c r="CO761" s="14">
        <v>82.200000000000102</v>
      </c>
    </row>
    <row r="762" spans="1:93">
      <c r="A762" s="1">
        <v>2016</v>
      </c>
      <c r="B762" s="1">
        <v>6</v>
      </c>
      <c r="C762" s="24">
        <v>42412</v>
      </c>
      <c r="D762" s="1">
        <v>145</v>
      </c>
      <c r="E762" s="1">
        <v>148.1</v>
      </c>
      <c r="F762" s="1">
        <v>144.5</v>
      </c>
      <c r="G762" s="1">
        <v>147.5</v>
      </c>
      <c r="H762" s="1">
        <v>29.44</v>
      </c>
      <c r="I762" s="1">
        <v>1</v>
      </c>
      <c r="N762" s="27">
        <v>3.5999999999999943</v>
      </c>
      <c r="O762" s="27">
        <v>149.4</v>
      </c>
      <c r="P762" s="27">
        <v>144.19999999999999</v>
      </c>
      <c r="Q762" s="27" t="s">
        <v>618</v>
      </c>
      <c r="R762" s="27" t="s">
        <v>618</v>
      </c>
      <c r="S762" s="27" t="s">
        <v>618</v>
      </c>
      <c r="T762" s="27" t="s">
        <v>618</v>
      </c>
      <c r="U762" s="27" t="s">
        <v>618</v>
      </c>
      <c r="V762" s="158">
        <v>0</v>
      </c>
      <c r="W762" s="27">
        <v>243</v>
      </c>
      <c r="X762" s="27">
        <v>251.1</v>
      </c>
      <c r="Y762" s="27">
        <v>-8.0999999999999943</v>
      </c>
      <c r="Z762" s="29">
        <v>27.06</v>
      </c>
      <c r="AA762" s="139">
        <v>2.2000000000000002</v>
      </c>
      <c r="AB762" s="151">
        <v>4.413841807909602E-2</v>
      </c>
      <c r="AC762" s="136" t="s">
        <v>255</v>
      </c>
      <c r="AD762" s="136">
        <v>7.3</v>
      </c>
      <c r="AE762" s="136">
        <v>3.4000000000000057</v>
      </c>
      <c r="AF762" s="136" t="s">
        <v>618</v>
      </c>
      <c r="AG762" s="136">
        <v>3.4000000000000057</v>
      </c>
      <c r="AH762" s="136">
        <v>96.899999999999835</v>
      </c>
      <c r="AI762" s="136">
        <v>-1.6999999999999886</v>
      </c>
      <c r="AJ762" s="127">
        <v>147.1</v>
      </c>
      <c r="AK762" s="127">
        <v>148.9</v>
      </c>
      <c r="AL762" s="127">
        <v>144.5</v>
      </c>
      <c r="AM762" s="127">
        <v>145.4</v>
      </c>
      <c r="AN762" s="127">
        <v>147.625</v>
      </c>
      <c r="AO762" s="127">
        <v>2.5</v>
      </c>
      <c r="AP762" s="127" t="s">
        <v>618</v>
      </c>
      <c r="AQ762" s="14">
        <v>132.1</v>
      </c>
      <c r="AR762" s="127" t="s">
        <v>618</v>
      </c>
      <c r="AS762" s="14">
        <v>131.3999999999975</v>
      </c>
      <c r="AT762" s="1">
        <v>146.1</v>
      </c>
      <c r="AU762" s="1">
        <v>147.80000000000001</v>
      </c>
      <c r="AV762" s="1">
        <v>146.1</v>
      </c>
      <c r="AW762" s="1">
        <v>146.80000000000001</v>
      </c>
      <c r="AX762" s="1">
        <v>146.1</v>
      </c>
      <c r="AY762" s="1">
        <v>148</v>
      </c>
      <c r="AZ762" s="1">
        <v>146.1</v>
      </c>
      <c r="BA762" s="1">
        <v>148</v>
      </c>
      <c r="CC762" s="86">
        <v>146</v>
      </c>
      <c r="CD762" s="1">
        <v>144.69999999999999</v>
      </c>
      <c r="CE762" s="1">
        <v>614</v>
      </c>
      <c r="CF762" s="1">
        <v>557</v>
      </c>
      <c r="CG762" s="1">
        <v>1.1023339317773788</v>
      </c>
      <c r="CH762">
        <v>113.41500000000001</v>
      </c>
      <c r="CI762">
        <v>15407</v>
      </c>
      <c r="CJ762" s="101">
        <v>-1</v>
      </c>
      <c r="CK762" s="101">
        <v>-1</v>
      </c>
      <c r="CL762" s="1">
        <v>-3.9000000000000057</v>
      </c>
      <c r="CM762" s="1">
        <v>56.299999999999841</v>
      </c>
      <c r="CN762" s="14" t="s">
        <v>618</v>
      </c>
      <c r="CO762" s="14">
        <v>82.200000000000102</v>
      </c>
    </row>
    <row r="763" spans="1:93">
      <c r="A763" s="1">
        <v>2016</v>
      </c>
      <c r="B763" s="1">
        <v>2</v>
      </c>
      <c r="C763" s="24">
        <v>42415</v>
      </c>
      <c r="D763" s="1">
        <v>150</v>
      </c>
      <c r="E763" s="1">
        <v>153.80000000000001</v>
      </c>
      <c r="F763" s="1">
        <v>149.5</v>
      </c>
      <c r="G763" s="1">
        <v>153.5</v>
      </c>
      <c r="H763" s="1">
        <v>29.76</v>
      </c>
      <c r="I763" s="1">
        <v>2</v>
      </c>
      <c r="N763" s="27">
        <v>4.3000000000000114</v>
      </c>
      <c r="O763" s="27">
        <v>151.1</v>
      </c>
      <c r="P763" s="27">
        <v>143.9</v>
      </c>
      <c r="Q763" s="27" t="s">
        <v>618</v>
      </c>
      <c r="R763" s="27" t="s">
        <v>254</v>
      </c>
      <c r="S763" s="27" t="s">
        <v>618</v>
      </c>
      <c r="T763" s="27">
        <v>5.5</v>
      </c>
      <c r="U763" s="27" t="s">
        <v>618</v>
      </c>
      <c r="V763" s="158">
        <v>5.5</v>
      </c>
      <c r="W763" s="27">
        <v>248.5</v>
      </c>
      <c r="X763" s="27">
        <v>251.1</v>
      </c>
      <c r="Y763" s="27">
        <v>-2.5999999999999943</v>
      </c>
      <c r="Z763" s="29">
        <v>29.18</v>
      </c>
      <c r="AA763" s="139">
        <v>2.6</v>
      </c>
      <c r="AB763" s="151">
        <v>8.7550794237162943E-2</v>
      </c>
      <c r="AC763" s="136" t="s">
        <v>253</v>
      </c>
      <c r="AD763" s="136">
        <v>7.3</v>
      </c>
      <c r="AE763" s="136" t="s">
        <v>618</v>
      </c>
      <c r="AF763" s="136" t="s">
        <v>618</v>
      </c>
      <c r="AG763" s="136">
        <v>0</v>
      </c>
      <c r="AH763" s="136">
        <v>96.899999999999835</v>
      </c>
      <c r="AI763" s="136">
        <v>-1.6999999999999886</v>
      </c>
      <c r="AJ763" s="127">
        <v>146.1</v>
      </c>
      <c r="AK763" s="127">
        <v>152.30000000000001</v>
      </c>
      <c r="AL763" s="127">
        <v>146.1</v>
      </c>
      <c r="AM763" s="127">
        <v>151</v>
      </c>
      <c r="AN763" s="127">
        <v>147.52500000000001</v>
      </c>
      <c r="AO763" s="127">
        <v>3.5</v>
      </c>
      <c r="AP763" s="127">
        <v>3.9999999999999831</v>
      </c>
      <c r="AQ763" s="14">
        <v>136.1</v>
      </c>
      <c r="AR763" s="127" t="s">
        <v>618</v>
      </c>
      <c r="AS763" s="14">
        <v>131.3999999999975</v>
      </c>
      <c r="AT763" s="1">
        <v>154.9</v>
      </c>
      <c r="AU763" s="1">
        <v>155.9</v>
      </c>
      <c r="AV763" s="1">
        <v>153.80000000000001</v>
      </c>
      <c r="AW763" s="1">
        <v>154.80000000000001</v>
      </c>
      <c r="AX763" s="1">
        <v>154.9</v>
      </c>
      <c r="AY763" s="1">
        <v>155.9</v>
      </c>
      <c r="AZ763" s="1">
        <v>153.80000000000001</v>
      </c>
      <c r="BA763" s="1">
        <v>154.4</v>
      </c>
      <c r="CC763" s="86">
        <v>154.30000000000001</v>
      </c>
      <c r="CD763" s="1">
        <v>151.69999999999999</v>
      </c>
      <c r="CE763" s="1">
        <v>608</v>
      </c>
      <c r="CF763" s="1">
        <v>481</v>
      </c>
      <c r="CG763" s="1">
        <v>1.2640332640332641</v>
      </c>
      <c r="CH763">
        <v>114.602</v>
      </c>
      <c r="CI763">
        <v>15924</v>
      </c>
      <c r="CJ763" s="101">
        <v>-1</v>
      </c>
      <c r="CK763" s="101">
        <v>-1</v>
      </c>
      <c r="CL763" s="1">
        <v>-1.6999999999999886</v>
      </c>
      <c r="CM763" s="1">
        <v>54.599999999999852</v>
      </c>
      <c r="CN763" s="14" t="s">
        <v>618</v>
      </c>
      <c r="CO763" s="14">
        <v>82.200000000000102</v>
      </c>
    </row>
    <row r="764" spans="1:93">
      <c r="A764" s="1">
        <v>2016</v>
      </c>
      <c r="B764" s="1">
        <v>3</v>
      </c>
      <c r="C764" s="24">
        <v>42416</v>
      </c>
      <c r="D764" s="1">
        <v>156.6</v>
      </c>
      <c r="E764" s="1">
        <v>156.9</v>
      </c>
      <c r="F764" s="1">
        <v>154</v>
      </c>
      <c r="G764" s="1">
        <v>154.19999999999999</v>
      </c>
      <c r="H764" s="1">
        <v>29.11</v>
      </c>
      <c r="I764" s="1">
        <v>2</v>
      </c>
      <c r="N764" s="27">
        <v>2.9000000000000057</v>
      </c>
      <c r="O764" s="27">
        <v>157.80000000000001</v>
      </c>
      <c r="P764" s="27">
        <v>149.19999999999999</v>
      </c>
      <c r="Q764" s="27" t="s">
        <v>618</v>
      </c>
      <c r="R764" s="27" t="s">
        <v>618</v>
      </c>
      <c r="S764" s="27" t="s">
        <v>618</v>
      </c>
      <c r="T764" s="27" t="s">
        <v>618</v>
      </c>
      <c r="U764" s="27" t="s">
        <v>618</v>
      </c>
      <c r="V764" s="158">
        <v>0</v>
      </c>
      <c r="W764" s="27">
        <v>248.5</v>
      </c>
      <c r="X764" s="27">
        <v>251.1</v>
      </c>
      <c r="Y764" s="27">
        <v>-2.5999999999999943</v>
      </c>
      <c r="Z764" s="29">
        <v>31.09</v>
      </c>
      <c r="AA764" s="139">
        <v>1.7</v>
      </c>
      <c r="AB764" s="151">
        <v>1.0869565217391353E-2</v>
      </c>
      <c r="AC764" s="136" t="s">
        <v>253</v>
      </c>
      <c r="AD764" s="136">
        <v>7.6</v>
      </c>
      <c r="AE764" s="136" t="s">
        <v>618</v>
      </c>
      <c r="AF764" s="136">
        <v>9.9999999999994316E-2</v>
      </c>
      <c r="AG764" s="136">
        <v>9.9999999999994316E-2</v>
      </c>
      <c r="AH764" s="136">
        <v>96.999999999999829</v>
      </c>
      <c r="AI764" s="136">
        <v>-1.5999999999999943</v>
      </c>
      <c r="AJ764" s="127">
        <v>154.9</v>
      </c>
      <c r="AK764" s="127">
        <v>156.9</v>
      </c>
      <c r="AL764" s="127">
        <v>153.80000000000001</v>
      </c>
      <c r="AM764" s="127">
        <v>154.6</v>
      </c>
      <c r="AN764" s="127">
        <v>149.22499999999999</v>
      </c>
      <c r="AO764" s="127">
        <v>2.4000000000000057</v>
      </c>
      <c r="AP764" s="127" t="s">
        <v>618</v>
      </c>
      <c r="AQ764" s="14">
        <v>136.1</v>
      </c>
      <c r="AR764" s="127" t="s">
        <v>618</v>
      </c>
      <c r="AS764" s="14">
        <v>131.3999999999975</v>
      </c>
      <c r="AT764" s="1">
        <v>154.9</v>
      </c>
      <c r="AU764" s="1">
        <v>155.6</v>
      </c>
      <c r="AV764" s="1">
        <v>154.5</v>
      </c>
      <c r="AW764" s="1">
        <v>155.19999999999999</v>
      </c>
      <c r="AX764" s="1">
        <v>154.9</v>
      </c>
      <c r="AY764" s="1">
        <v>155.6</v>
      </c>
      <c r="AZ764" s="1">
        <v>152.80000000000001</v>
      </c>
      <c r="BA764" s="1">
        <v>153.9</v>
      </c>
      <c r="CC764" s="86">
        <v>154.6</v>
      </c>
      <c r="CD764" s="1">
        <v>156</v>
      </c>
      <c r="CE764" s="1">
        <v>566</v>
      </c>
      <c r="CF764" s="1">
        <v>394</v>
      </c>
      <c r="CG764" s="1">
        <v>1.4365482233502538</v>
      </c>
      <c r="CH764">
        <v>114.051</v>
      </c>
      <c r="CI764">
        <v>15918</v>
      </c>
      <c r="CJ764" s="101">
        <v>-1</v>
      </c>
      <c r="CK764" s="101">
        <v>-1</v>
      </c>
      <c r="CL764" s="1">
        <v>1</v>
      </c>
      <c r="CM764" s="1">
        <v>55.599999999999852</v>
      </c>
      <c r="CN764" s="14" t="s">
        <v>618</v>
      </c>
      <c r="CO764" s="14">
        <v>82.200000000000102</v>
      </c>
    </row>
    <row r="765" spans="1:93">
      <c r="A765" s="1">
        <v>2016</v>
      </c>
      <c r="B765" s="1">
        <v>4</v>
      </c>
      <c r="C765" s="24">
        <v>42417</v>
      </c>
      <c r="D765" s="1">
        <v>153.9</v>
      </c>
      <c r="E765" s="1">
        <v>154.5</v>
      </c>
      <c r="F765" s="1">
        <v>152.1</v>
      </c>
      <c r="G765" s="1">
        <v>152.9</v>
      </c>
      <c r="H765" s="1">
        <v>30.56</v>
      </c>
      <c r="I765" s="1">
        <v>2</v>
      </c>
      <c r="N765" s="27">
        <v>2.4000000000000057</v>
      </c>
      <c r="O765" s="27">
        <v>157.1</v>
      </c>
      <c r="P765" s="27">
        <v>151.30000000000001</v>
      </c>
      <c r="Q765" s="27" t="s">
        <v>618</v>
      </c>
      <c r="R765" s="27" t="s">
        <v>618</v>
      </c>
      <c r="S765" s="27" t="s">
        <v>618</v>
      </c>
      <c r="T765" s="27" t="s">
        <v>618</v>
      </c>
      <c r="U765" s="27" t="s">
        <v>618</v>
      </c>
      <c r="V765" s="158">
        <v>0</v>
      </c>
      <c r="W765" s="27">
        <v>248.5</v>
      </c>
      <c r="X765" s="27">
        <v>251.1</v>
      </c>
      <c r="Y765" s="27">
        <v>-2.5999999999999943</v>
      </c>
      <c r="Z765" s="29">
        <v>28.96</v>
      </c>
      <c r="AA765" s="139">
        <v>1.4</v>
      </c>
      <c r="AB765" s="151">
        <v>2.1841397849462485E-2</v>
      </c>
      <c r="AC765" s="136" t="s">
        <v>255</v>
      </c>
      <c r="AD765" s="136">
        <v>7.7</v>
      </c>
      <c r="AE765" s="136" t="s">
        <v>618</v>
      </c>
      <c r="AF765" s="136" t="s">
        <v>618</v>
      </c>
      <c r="AG765" s="136">
        <v>0</v>
      </c>
      <c r="AH765" s="136">
        <v>96.999999999999829</v>
      </c>
      <c r="AI765" s="136">
        <v>-1.5999999999999943</v>
      </c>
      <c r="AJ765" s="127">
        <v>154.9</v>
      </c>
      <c r="AK765" s="127">
        <v>155.6</v>
      </c>
      <c r="AL765" s="127">
        <v>152.80000000000001</v>
      </c>
      <c r="AM765" s="127">
        <v>153.6</v>
      </c>
      <c r="AN765" s="127">
        <v>151.15</v>
      </c>
      <c r="AO765" s="127">
        <v>1</v>
      </c>
      <c r="AP765" s="127" t="s">
        <v>618</v>
      </c>
      <c r="AQ765" s="14">
        <v>136.1</v>
      </c>
      <c r="AR765" s="127" t="s">
        <v>618</v>
      </c>
      <c r="AS765" s="14">
        <v>131.3999999999975</v>
      </c>
      <c r="AT765" s="1">
        <v>152.4</v>
      </c>
      <c r="AU765" s="1">
        <v>152.6</v>
      </c>
      <c r="AV765" s="1">
        <v>151.5</v>
      </c>
      <c r="AW765" s="1">
        <v>152.5</v>
      </c>
      <c r="AX765" s="1">
        <v>152.4</v>
      </c>
      <c r="AY765" s="1">
        <v>152.9</v>
      </c>
      <c r="AZ765" s="1">
        <v>151.5</v>
      </c>
      <c r="BA765" s="1">
        <v>152.30000000000001</v>
      </c>
      <c r="CC765" s="86">
        <v>152.19999999999999</v>
      </c>
      <c r="CD765" s="1">
        <v>153.4</v>
      </c>
      <c r="CE765" s="1">
        <v>480</v>
      </c>
      <c r="CF765" s="1">
        <v>458</v>
      </c>
      <c r="CG765" s="1">
        <v>1.0480349344978166</v>
      </c>
      <c r="CH765">
        <v>114.003</v>
      </c>
      <c r="CI765">
        <v>16041</v>
      </c>
      <c r="CJ765" s="101">
        <v>-1</v>
      </c>
      <c r="CK765" s="101">
        <v>-1</v>
      </c>
      <c r="CL765" s="1">
        <v>-2.5</v>
      </c>
      <c r="CM765" s="1">
        <v>53.099999999999852</v>
      </c>
      <c r="CN765" s="14" t="s">
        <v>618</v>
      </c>
      <c r="CO765" s="14">
        <v>82.200000000000102</v>
      </c>
    </row>
    <row r="766" spans="1:93">
      <c r="A766" s="1">
        <v>2016</v>
      </c>
      <c r="B766" s="1">
        <v>5</v>
      </c>
      <c r="C766" s="24">
        <v>42418</v>
      </c>
      <c r="D766" s="1">
        <v>154.9</v>
      </c>
      <c r="E766" s="1">
        <v>155.30000000000001</v>
      </c>
      <c r="F766" s="1">
        <v>152.19999999999999</v>
      </c>
      <c r="G766" s="1">
        <v>152.6</v>
      </c>
      <c r="H766" s="1">
        <v>32.630000000000003</v>
      </c>
      <c r="I766" s="1">
        <v>2</v>
      </c>
      <c r="N766" s="27">
        <v>3.1000000000000227</v>
      </c>
      <c r="O766" s="27">
        <v>155.30000000000001</v>
      </c>
      <c r="P766" s="27">
        <v>150.5</v>
      </c>
      <c r="Q766" s="27" t="s">
        <v>618</v>
      </c>
      <c r="R766" s="27" t="s">
        <v>618</v>
      </c>
      <c r="S766" s="27" t="s">
        <v>618</v>
      </c>
      <c r="T766" s="27" t="s">
        <v>618</v>
      </c>
      <c r="U766" s="27" t="s">
        <v>618</v>
      </c>
      <c r="V766" s="158">
        <v>0</v>
      </c>
      <c r="W766" s="27">
        <v>248.5</v>
      </c>
      <c r="X766" s="27">
        <v>251.1</v>
      </c>
      <c r="Y766" s="27">
        <v>-2.5999999999999943</v>
      </c>
      <c r="Z766" s="29">
        <v>33.24</v>
      </c>
      <c r="AA766" s="139">
        <v>1.9</v>
      </c>
      <c r="AB766" s="151">
        <v>4.9811061490896646E-2</v>
      </c>
      <c r="AC766" s="136" t="s">
        <v>253</v>
      </c>
      <c r="AD766" s="136">
        <v>7.6</v>
      </c>
      <c r="AE766" s="136" t="s">
        <v>618</v>
      </c>
      <c r="AF766" s="136">
        <v>2.3000000000000114</v>
      </c>
      <c r="AG766" s="136">
        <v>2.3000000000000114</v>
      </c>
      <c r="AH766" s="136">
        <v>99.299999999999841</v>
      </c>
      <c r="AI766" s="136">
        <v>0</v>
      </c>
      <c r="AJ766" s="127">
        <v>152.4</v>
      </c>
      <c r="AK766" s="127">
        <v>155.30000000000001</v>
      </c>
      <c r="AL766" s="127">
        <v>151.5</v>
      </c>
      <c r="AM766" s="127">
        <v>153.80000000000001</v>
      </c>
      <c r="AN766" s="127">
        <v>153.25</v>
      </c>
      <c r="AO766" s="127">
        <v>2.3000000000000114</v>
      </c>
      <c r="AP766" s="127" t="s">
        <v>618</v>
      </c>
      <c r="AQ766" s="14">
        <v>136.1</v>
      </c>
      <c r="AR766" s="127" t="s">
        <v>618</v>
      </c>
      <c r="AS766" s="14">
        <v>131.3999999999975</v>
      </c>
      <c r="AT766" s="1">
        <v>152.6</v>
      </c>
      <c r="AU766" s="1">
        <v>152.6</v>
      </c>
      <c r="AV766" s="1">
        <v>152.1</v>
      </c>
      <c r="AW766" s="1">
        <v>152.1</v>
      </c>
      <c r="AX766" s="1">
        <v>152.6</v>
      </c>
      <c r="AY766" s="1">
        <v>152.6</v>
      </c>
      <c r="AZ766" s="1">
        <v>151.5</v>
      </c>
      <c r="BA766" s="1">
        <v>152.5</v>
      </c>
      <c r="CC766" s="86">
        <v>152.19999999999999</v>
      </c>
      <c r="CD766" s="35">
        <v>153.4</v>
      </c>
      <c r="CE766" s="35">
        <v>480</v>
      </c>
      <c r="CF766" s="35">
        <v>458</v>
      </c>
      <c r="CG766" s="35">
        <v>1.0480349344978166</v>
      </c>
      <c r="CH766">
        <v>113.255</v>
      </c>
      <c r="CI766">
        <v>15953</v>
      </c>
      <c r="CJ766" s="101">
        <v>-1</v>
      </c>
      <c r="CK766" s="101">
        <v>-1</v>
      </c>
      <c r="CL766" s="1">
        <v>1.4000000000000057</v>
      </c>
      <c r="CM766" s="1">
        <v>54.499999999999858</v>
      </c>
      <c r="CN766" s="14" t="s">
        <v>618</v>
      </c>
      <c r="CO766" s="14">
        <v>82.200000000000102</v>
      </c>
    </row>
    <row r="767" spans="1:93">
      <c r="A767" s="1">
        <v>2016</v>
      </c>
      <c r="B767" s="1">
        <v>6</v>
      </c>
      <c r="C767" s="24">
        <v>42419</v>
      </c>
      <c r="D767" s="1">
        <v>151.19999999999999</v>
      </c>
      <c r="E767" s="1">
        <v>153.6</v>
      </c>
      <c r="F767" s="1">
        <v>150</v>
      </c>
      <c r="G767" s="1">
        <v>153.1</v>
      </c>
      <c r="H767" s="1">
        <v>31.75</v>
      </c>
      <c r="I767" s="1">
        <v>2</v>
      </c>
      <c r="N767" s="27">
        <v>3.5999999999999943</v>
      </c>
      <c r="O767" s="27">
        <v>155.69999999999999</v>
      </c>
      <c r="P767" s="27">
        <v>149.5</v>
      </c>
      <c r="Q767" s="27" t="s">
        <v>618</v>
      </c>
      <c r="R767" s="27" t="s">
        <v>618</v>
      </c>
      <c r="S767" s="27" t="s">
        <v>618</v>
      </c>
      <c r="T767" s="27" t="s">
        <v>618</v>
      </c>
      <c r="U767" s="27" t="s">
        <v>618</v>
      </c>
      <c r="V767" s="158">
        <v>0</v>
      </c>
      <c r="W767" s="27">
        <v>248.5</v>
      </c>
      <c r="X767" s="27">
        <v>251.1</v>
      </c>
      <c r="Y767" s="27">
        <v>-2.5999999999999943</v>
      </c>
      <c r="Z767" s="29">
        <v>32.72</v>
      </c>
      <c r="AA767" s="139">
        <v>2.2000000000000002</v>
      </c>
      <c r="AB767" s="151">
        <v>6.773560209424101E-2</v>
      </c>
      <c r="AC767" s="136" t="s">
        <v>253</v>
      </c>
      <c r="AD767" s="136">
        <v>7.6</v>
      </c>
      <c r="AE767" s="136" t="s">
        <v>618</v>
      </c>
      <c r="AF767" s="136" t="s">
        <v>618</v>
      </c>
      <c r="AG767" s="136">
        <v>0</v>
      </c>
      <c r="AH767" s="136">
        <v>99.299999999999841</v>
      </c>
      <c r="AI767" s="136">
        <v>0</v>
      </c>
      <c r="AJ767" s="127">
        <v>152.6</v>
      </c>
      <c r="AK767" s="127">
        <v>152.6</v>
      </c>
      <c r="AL767" s="127">
        <v>150</v>
      </c>
      <c r="AM767" s="127">
        <v>150.69999999999999</v>
      </c>
      <c r="AN767" s="127">
        <v>153.17500000000001</v>
      </c>
      <c r="AO767" s="127">
        <v>1.9000000000000057</v>
      </c>
      <c r="AP767" s="127">
        <v>-0.3999999999999943</v>
      </c>
      <c r="AQ767" s="14">
        <v>135.69999999999999</v>
      </c>
      <c r="AR767" s="127" t="s">
        <v>618</v>
      </c>
      <c r="AS767" s="14">
        <v>131.3999999999975</v>
      </c>
      <c r="AT767" s="1">
        <v>153.19999999999999</v>
      </c>
      <c r="AU767" s="1">
        <v>153.19999999999999</v>
      </c>
      <c r="AV767" s="1">
        <v>152.80000000000001</v>
      </c>
      <c r="AW767" s="1">
        <v>153</v>
      </c>
      <c r="AX767" s="1">
        <v>153.19999999999999</v>
      </c>
      <c r="AY767" s="1">
        <v>153.30000000000001</v>
      </c>
      <c r="AZ767" s="1">
        <v>152.80000000000001</v>
      </c>
      <c r="BA767" s="1">
        <v>153.19999999999999</v>
      </c>
      <c r="CC767" s="86">
        <v>152.9</v>
      </c>
      <c r="CD767" s="35">
        <v>153.4</v>
      </c>
      <c r="CE767" s="35">
        <v>480</v>
      </c>
      <c r="CF767" s="35">
        <v>458</v>
      </c>
      <c r="CG767" s="35">
        <v>1.0480349344978166</v>
      </c>
      <c r="CH767">
        <v>112.496</v>
      </c>
      <c r="CI767">
        <v>15827</v>
      </c>
      <c r="CJ767" s="101">
        <v>-1</v>
      </c>
      <c r="CK767" s="101">
        <v>-1</v>
      </c>
      <c r="CL767" s="1">
        <v>0.69999999999998863</v>
      </c>
      <c r="CM767" s="1">
        <v>55.199999999999847</v>
      </c>
      <c r="CN767" s="14" t="s">
        <v>618</v>
      </c>
      <c r="CO767" s="14">
        <v>82.200000000000102</v>
      </c>
    </row>
    <row r="768" spans="1:93">
      <c r="A768" s="1">
        <v>2016</v>
      </c>
      <c r="B768" s="1">
        <v>2</v>
      </c>
      <c r="C768" s="24">
        <v>42422</v>
      </c>
      <c r="D768" s="1">
        <v>152.5</v>
      </c>
      <c r="E768" s="1">
        <v>156.19999999999999</v>
      </c>
      <c r="F768" s="1">
        <v>151.80000000000001</v>
      </c>
      <c r="G768" s="1">
        <v>155.30000000000001</v>
      </c>
      <c r="H768" s="1">
        <v>33.380000000000003</v>
      </c>
      <c r="I768" s="1">
        <v>2</v>
      </c>
      <c r="N768" s="27">
        <v>4.3999999999999773</v>
      </c>
      <c r="O768" s="27">
        <v>156.69999999999999</v>
      </c>
      <c r="P768" s="27">
        <v>149.5</v>
      </c>
      <c r="Q768" s="27" t="s">
        <v>618</v>
      </c>
      <c r="R768" s="27" t="s">
        <v>618</v>
      </c>
      <c r="S768" s="27" t="s">
        <v>618</v>
      </c>
      <c r="T768" s="27" t="s">
        <v>618</v>
      </c>
      <c r="U768" s="27" t="s">
        <v>618</v>
      </c>
      <c r="V768" s="158">
        <v>0</v>
      </c>
      <c r="W768" s="27">
        <v>248.5</v>
      </c>
      <c r="X768" s="27">
        <v>251.1</v>
      </c>
      <c r="Y768" s="27">
        <v>-2.5999999999999943</v>
      </c>
      <c r="Z768" s="29">
        <v>32.619999999999997</v>
      </c>
      <c r="AA768" s="139">
        <v>2.6</v>
      </c>
      <c r="AB768" s="151">
        <v>2.6969046889365744E-2</v>
      </c>
      <c r="AC768" s="136" t="s">
        <v>255</v>
      </c>
      <c r="AD768" s="136">
        <v>7.6</v>
      </c>
      <c r="AE768" s="136">
        <v>2</v>
      </c>
      <c r="AF768" s="136" t="s">
        <v>618</v>
      </c>
      <c r="AG768" s="136">
        <v>2</v>
      </c>
      <c r="AH768" s="136">
        <v>101.3</v>
      </c>
      <c r="AI768" s="136">
        <v>0</v>
      </c>
      <c r="AJ768" s="127">
        <v>153.19999999999999</v>
      </c>
      <c r="AK768" s="127">
        <v>153.80000000000001</v>
      </c>
      <c r="AL768" s="127">
        <v>151.80000000000001</v>
      </c>
      <c r="AM768" s="127">
        <v>153.1</v>
      </c>
      <c r="AN768" s="127">
        <v>152.80000000000001</v>
      </c>
      <c r="AO768" s="127">
        <v>2.8000000000000114</v>
      </c>
      <c r="AP768" s="127">
        <v>2.5999999999999774</v>
      </c>
      <c r="AQ768" s="14">
        <v>138.30000000000001</v>
      </c>
      <c r="AR768" s="127" t="s">
        <v>618</v>
      </c>
      <c r="AS768" s="14">
        <v>131.3999999999975</v>
      </c>
      <c r="AT768" s="1">
        <v>155.19999999999999</v>
      </c>
      <c r="AU768" s="1">
        <v>155.30000000000001</v>
      </c>
      <c r="AV768" s="1">
        <v>154.4</v>
      </c>
      <c r="AW768" s="1">
        <v>155.19999999999999</v>
      </c>
      <c r="AX768" s="1">
        <v>155.19999999999999</v>
      </c>
      <c r="AY768" s="1">
        <v>155.80000000000001</v>
      </c>
      <c r="AZ768" s="1">
        <v>154.4</v>
      </c>
      <c r="BA768" s="1">
        <v>155.69999999999999</v>
      </c>
      <c r="CC768" s="86">
        <v>155.1</v>
      </c>
      <c r="CD768" s="1">
        <v>152.5</v>
      </c>
      <c r="CE768" s="1">
        <v>421</v>
      </c>
      <c r="CF768" s="1">
        <v>400</v>
      </c>
      <c r="CG768" s="1">
        <v>1.0525</v>
      </c>
      <c r="CH768">
        <v>112.87</v>
      </c>
      <c r="CI768">
        <v>16156</v>
      </c>
      <c r="CJ768" s="101">
        <v>-1</v>
      </c>
      <c r="CK768" s="101">
        <v>1</v>
      </c>
      <c r="CL768" s="1">
        <v>-1.5</v>
      </c>
      <c r="CM768" s="1">
        <v>53.699999999999847</v>
      </c>
      <c r="CN768" s="14" t="s">
        <v>618</v>
      </c>
      <c r="CO768" s="14">
        <v>82.200000000000102</v>
      </c>
    </row>
    <row r="769" spans="1:93">
      <c r="A769" s="1">
        <v>2016</v>
      </c>
      <c r="B769" s="1">
        <v>3</v>
      </c>
      <c r="C769" s="24">
        <v>42423</v>
      </c>
      <c r="D769" s="1">
        <v>156.69999999999999</v>
      </c>
      <c r="E769" s="1">
        <v>157.69999999999999</v>
      </c>
      <c r="F769" s="1">
        <v>154.19999999999999</v>
      </c>
      <c r="G769" s="1">
        <v>156</v>
      </c>
      <c r="H769" s="1">
        <v>31.83</v>
      </c>
      <c r="I769" s="1">
        <v>2</v>
      </c>
      <c r="N769" s="27">
        <v>3.5</v>
      </c>
      <c r="O769" s="27">
        <v>159.69999999999999</v>
      </c>
      <c r="P769" s="27">
        <v>150.9</v>
      </c>
      <c r="Q769" s="27" t="s">
        <v>618</v>
      </c>
      <c r="R769" s="27" t="s">
        <v>618</v>
      </c>
      <c r="S769" s="27" t="s">
        <v>618</v>
      </c>
      <c r="T769" s="27" t="s">
        <v>618</v>
      </c>
      <c r="U769" s="27" t="s">
        <v>618</v>
      </c>
      <c r="V769" s="158">
        <v>0</v>
      </c>
      <c r="W769" s="27">
        <v>248.5</v>
      </c>
      <c r="X769" s="27">
        <v>251.1</v>
      </c>
      <c r="Y769" s="27">
        <v>-2.5999999999999943</v>
      </c>
      <c r="Z769" s="29">
        <v>32.49</v>
      </c>
      <c r="AA769" s="139">
        <v>2.1</v>
      </c>
      <c r="AB769" s="151">
        <v>5.1338582677165512E-2</v>
      </c>
      <c r="AC769" s="136" t="s">
        <v>253</v>
      </c>
      <c r="AD769" s="136">
        <v>7.7</v>
      </c>
      <c r="AE769" s="136" t="s">
        <v>618</v>
      </c>
      <c r="AF769" s="136" t="s">
        <v>618</v>
      </c>
      <c r="AG769" s="136">
        <v>0</v>
      </c>
      <c r="AH769" s="136">
        <v>101.3</v>
      </c>
      <c r="AI769" s="136">
        <v>-1.5631940186722204E-13</v>
      </c>
      <c r="AJ769" s="127">
        <v>155.19999999999999</v>
      </c>
      <c r="AK769" s="127">
        <v>157.69999999999999</v>
      </c>
      <c r="AL769" s="127">
        <v>154.4</v>
      </c>
      <c r="AM769" s="127">
        <v>156.69999999999999</v>
      </c>
      <c r="AN769" s="127">
        <v>153.57499999999999</v>
      </c>
      <c r="AO769" s="127">
        <v>0.69999999999998863</v>
      </c>
      <c r="AP769" s="127" t="s">
        <v>618</v>
      </c>
      <c r="AQ769" s="14">
        <v>138.30000000000001</v>
      </c>
      <c r="AR769" s="127" t="s">
        <v>618</v>
      </c>
      <c r="AS769" s="14">
        <v>131.3999999999975</v>
      </c>
      <c r="AT769" s="1">
        <v>155.80000000000001</v>
      </c>
      <c r="AU769" s="1">
        <v>155.80000000000001</v>
      </c>
      <c r="AV769" s="1">
        <v>154.1</v>
      </c>
      <c r="AW769" s="1">
        <v>154.6</v>
      </c>
      <c r="AX769" s="1">
        <v>155.80000000000001</v>
      </c>
      <c r="AY769" s="1">
        <v>155.80000000000001</v>
      </c>
      <c r="AZ769" s="1">
        <v>154.1</v>
      </c>
      <c r="BA769" s="1">
        <v>154.6</v>
      </c>
      <c r="CC769" s="86">
        <v>155.4</v>
      </c>
      <c r="CD769" s="1">
        <v>156.69999999999999</v>
      </c>
      <c r="CE769" s="1">
        <v>601</v>
      </c>
      <c r="CF769" s="1">
        <v>655</v>
      </c>
      <c r="CG769" s="1">
        <v>0.91755725190839699</v>
      </c>
      <c r="CH769">
        <v>112.101</v>
      </c>
      <c r="CI769">
        <v>15816</v>
      </c>
      <c r="CJ769" s="101">
        <v>-1</v>
      </c>
      <c r="CK769" s="101">
        <v>-1</v>
      </c>
      <c r="CL769" s="1" t="s">
        <v>618</v>
      </c>
      <c r="CM769" s="1">
        <v>53.699999999999847</v>
      </c>
      <c r="CN769" s="14" t="s">
        <v>618</v>
      </c>
      <c r="CO769" s="14">
        <v>82.200000000000102</v>
      </c>
    </row>
    <row r="770" spans="1:93">
      <c r="A770" s="1">
        <v>2016</v>
      </c>
      <c r="B770" s="1">
        <v>4</v>
      </c>
      <c r="C770" s="24">
        <v>42424</v>
      </c>
      <c r="D770" s="1">
        <v>153.5</v>
      </c>
      <c r="E770" s="1">
        <v>155.5</v>
      </c>
      <c r="F770" s="1">
        <v>152.30000000000001</v>
      </c>
      <c r="G770" s="1">
        <v>154.4</v>
      </c>
      <c r="H770" s="1">
        <v>32.200000000000003</v>
      </c>
      <c r="I770" s="1">
        <v>2</v>
      </c>
      <c r="N770" s="27">
        <v>3.1999999999999886</v>
      </c>
      <c r="O770" s="27">
        <v>159.5</v>
      </c>
      <c r="P770" s="27">
        <v>152.5</v>
      </c>
      <c r="Q770" s="27" t="s">
        <v>618</v>
      </c>
      <c r="R770" s="27" t="s">
        <v>618</v>
      </c>
      <c r="S770" s="27" t="s">
        <v>618</v>
      </c>
      <c r="T770" s="27" t="s">
        <v>618</v>
      </c>
      <c r="U770" s="27" t="s">
        <v>618</v>
      </c>
      <c r="V770" s="158">
        <v>0</v>
      </c>
      <c r="W770" s="27">
        <v>248.5</v>
      </c>
      <c r="X770" s="27">
        <v>251.1</v>
      </c>
      <c r="Y770" s="27">
        <v>-2.5999999999999943</v>
      </c>
      <c r="Z770" s="29">
        <v>31.05</v>
      </c>
      <c r="AA770" s="139">
        <v>1.9</v>
      </c>
      <c r="AB770" s="151">
        <v>4.6434991012582527E-2</v>
      </c>
      <c r="AC770" s="136" t="s">
        <v>255</v>
      </c>
      <c r="AD770" s="136">
        <v>7.8</v>
      </c>
      <c r="AE770" s="136" t="s">
        <v>618</v>
      </c>
      <c r="AF770" s="136" t="s">
        <v>618</v>
      </c>
      <c r="AG770" s="136">
        <v>0</v>
      </c>
      <c r="AH770" s="136">
        <v>101.3</v>
      </c>
      <c r="AI770" s="136">
        <v>-1.5631940186722204E-13</v>
      </c>
      <c r="AJ770" s="127">
        <v>155.80000000000001</v>
      </c>
      <c r="AK770" s="127">
        <v>155.80000000000001</v>
      </c>
      <c r="AL770" s="127">
        <v>152.30000000000001</v>
      </c>
      <c r="AM770" s="127">
        <v>154.30000000000001</v>
      </c>
      <c r="AN770" s="127">
        <v>153.69999999999999</v>
      </c>
      <c r="AO770" s="127">
        <v>0.90000000000000568</v>
      </c>
      <c r="AP770" s="127" t="s">
        <v>618</v>
      </c>
      <c r="AQ770" s="14">
        <v>138.30000000000001</v>
      </c>
      <c r="AR770" s="127" t="s">
        <v>618</v>
      </c>
      <c r="AS770" s="14">
        <v>131.3999999999975</v>
      </c>
      <c r="AT770" s="1">
        <v>154.5</v>
      </c>
      <c r="AU770" s="1">
        <v>155</v>
      </c>
      <c r="AV770" s="1">
        <v>154.4</v>
      </c>
      <c r="AW770" s="1">
        <v>154.4</v>
      </c>
      <c r="AX770" s="1">
        <v>154.5</v>
      </c>
      <c r="AY770" s="1">
        <v>155</v>
      </c>
      <c r="AZ770" s="1">
        <v>154.4</v>
      </c>
      <c r="BA770" s="1">
        <v>154.6</v>
      </c>
      <c r="CC770" s="86">
        <v>154.6</v>
      </c>
      <c r="CD770" s="1">
        <v>153</v>
      </c>
      <c r="CE770" s="1">
        <v>686</v>
      </c>
      <c r="CF770" s="1">
        <v>454</v>
      </c>
      <c r="CG770" s="1">
        <v>1.5110132158590308</v>
      </c>
      <c r="CH770">
        <v>112.11499999999999</v>
      </c>
      <c r="CI770">
        <v>15935</v>
      </c>
      <c r="CJ770" s="101">
        <v>-1</v>
      </c>
      <c r="CK770" s="101">
        <v>-1</v>
      </c>
      <c r="CL770" s="1">
        <v>-1.3000000000000114</v>
      </c>
      <c r="CM770" s="1">
        <v>52.399999999999835</v>
      </c>
      <c r="CN770" s="14" t="s">
        <v>618</v>
      </c>
      <c r="CO770" s="14">
        <v>82.200000000000102</v>
      </c>
    </row>
    <row r="771" spans="1:93">
      <c r="A771" s="1">
        <v>2016</v>
      </c>
      <c r="B771" s="1">
        <v>5</v>
      </c>
      <c r="C771" s="24">
        <v>42425</v>
      </c>
      <c r="D771" s="1">
        <v>155.80000000000001</v>
      </c>
      <c r="E771" s="1">
        <v>157.1</v>
      </c>
      <c r="F771" s="1">
        <v>155.19999999999999</v>
      </c>
      <c r="G771" s="1">
        <v>155.80000000000001</v>
      </c>
      <c r="H771" s="1">
        <v>33</v>
      </c>
      <c r="I771" s="1">
        <v>2</v>
      </c>
      <c r="N771" s="27">
        <v>1.9000000000000057</v>
      </c>
      <c r="O771" s="27">
        <v>157.6</v>
      </c>
      <c r="P771" s="27">
        <v>151.19999999999999</v>
      </c>
      <c r="Q771" s="27" t="s">
        <v>618</v>
      </c>
      <c r="R771" s="27" t="s">
        <v>618</v>
      </c>
      <c r="S771" s="27" t="s">
        <v>618</v>
      </c>
      <c r="T771" s="27" t="s">
        <v>618</v>
      </c>
      <c r="U771" s="27" t="s">
        <v>618</v>
      </c>
      <c r="V771" s="158">
        <v>0</v>
      </c>
      <c r="W771" s="27">
        <v>248.5</v>
      </c>
      <c r="X771" s="27">
        <v>251.1</v>
      </c>
      <c r="Y771" s="27">
        <v>-2.5999999999999943</v>
      </c>
      <c r="Z771" s="29">
        <v>31.59</v>
      </c>
      <c r="AA771" s="139">
        <v>1.1000000000000001</v>
      </c>
      <c r="AB771" s="151">
        <v>1.1624253848570687E-2</v>
      </c>
      <c r="AC771" s="136" t="s">
        <v>253</v>
      </c>
      <c r="AD771" s="136">
        <v>7.7</v>
      </c>
      <c r="AE771" s="136" t="s">
        <v>618</v>
      </c>
      <c r="AF771" s="136" t="s">
        <v>618</v>
      </c>
      <c r="AG771" s="136">
        <v>0</v>
      </c>
      <c r="AH771" s="136">
        <v>101.3</v>
      </c>
      <c r="AI771" s="136">
        <v>-1.5631940186722204E-13</v>
      </c>
      <c r="AJ771" s="127">
        <v>154.5</v>
      </c>
      <c r="AK771" s="127">
        <v>156.30000000000001</v>
      </c>
      <c r="AL771" s="127">
        <v>154.4</v>
      </c>
      <c r="AM771" s="127">
        <v>156</v>
      </c>
      <c r="AN771" s="127">
        <v>155.02500000000001</v>
      </c>
      <c r="AO771" s="127">
        <v>0</v>
      </c>
      <c r="AP771" s="127">
        <v>-1.7000000000000057</v>
      </c>
      <c r="AQ771" s="14">
        <v>136.6</v>
      </c>
      <c r="AR771" s="127" t="s">
        <v>618</v>
      </c>
      <c r="AS771" s="14">
        <v>131.3999999999975</v>
      </c>
      <c r="AT771" s="1">
        <v>155.4</v>
      </c>
      <c r="AU771" s="1">
        <v>155.4</v>
      </c>
      <c r="AV771" s="1">
        <v>154.6</v>
      </c>
      <c r="AW771" s="1">
        <v>155.19999999999999</v>
      </c>
      <c r="AX771" s="1">
        <v>155.4</v>
      </c>
      <c r="AY771" s="1">
        <v>155.4</v>
      </c>
      <c r="AZ771" s="1">
        <v>154.6</v>
      </c>
      <c r="BA771" s="1">
        <v>155.19999999999999</v>
      </c>
      <c r="CC771" s="86">
        <v>155.1</v>
      </c>
      <c r="CD771" s="1">
        <v>156</v>
      </c>
      <c r="CE771" s="1">
        <v>453</v>
      </c>
      <c r="CF771" s="1">
        <v>442</v>
      </c>
      <c r="CG771" s="1">
        <v>1.0248868778280542</v>
      </c>
      <c r="CH771">
        <v>112.863</v>
      </c>
      <c r="CI771">
        <v>16229</v>
      </c>
      <c r="CJ771" s="101">
        <v>-1</v>
      </c>
      <c r="CK771" s="101">
        <v>1</v>
      </c>
      <c r="CL771" s="1">
        <v>0.5</v>
      </c>
      <c r="CM771" s="1">
        <v>52.899999999999835</v>
      </c>
      <c r="CN771" s="14" t="s">
        <v>618</v>
      </c>
      <c r="CO771" s="14">
        <v>82.200000000000102</v>
      </c>
    </row>
    <row r="772" spans="1:93">
      <c r="A772" s="1">
        <v>2016</v>
      </c>
      <c r="B772" s="1">
        <v>6</v>
      </c>
      <c r="C772" s="24">
        <v>42426</v>
      </c>
      <c r="D772" s="1">
        <v>154.9</v>
      </c>
      <c r="E772" s="1">
        <v>156.30000000000001</v>
      </c>
      <c r="F772" s="1">
        <v>154.1</v>
      </c>
      <c r="G772" s="1">
        <v>155.4</v>
      </c>
      <c r="H772" s="1">
        <v>32.78</v>
      </c>
      <c r="I772" s="1">
        <v>2</v>
      </c>
      <c r="N772" s="27">
        <v>2.2000000000000171</v>
      </c>
      <c r="O772" s="27">
        <v>157.69999999999999</v>
      </c>
      <c r="P772" s="27">
        <v>153.9</v>
      </c>
      <c r="Q772" s="27" t="s">
        <v>618</v>
      </c>
      <c r="R772" s="27" t="s">
        <v>618</v>
      </c>
      <c r="S772" s="27" t="s">
        <v>618</v>
      </c>
      <c r="T772" s="27" t="s">
        <v>618</v>
      </c>
      <c r="U772" s="27" t="s">
        <v>618</v>
      </c>
      <c r="V772" s="158">
        <v>0</v>
      </c>
      <c r="W772" s="27">
        <v>248.5</v>
      </c>
      <c r="X772" s="27">
        <v>251.1</v>
      </c>
      <c r="Y772" s="27">
        <v>-2.5999999999999943</v>
      </c>
      <c r="Z772" s="29">
        <v>33.33</v>
      </c>
      <c r="AA772" s="139">
        <v>1.3</v>
      </c>
      <c r="AB772" s="151">
        <v>2.4844720496894235E-2</v>
      </c>
      <c r="AC772" s="136" t="s">
        <v>253</v>
      </c>
      <c r="AD772" s="136">
        <v>7.7</v>
      </c>
      <c r="AE772" s="136" t="s">
        <v>618</v>
      </c>
      <c r="AF772" s="136" t="s">
        <v>618</v>
      </c>
      <c r="AG772" s="136">
        <v>0</v>
      </c>
      <c r="AH772" s="136">
        <v>101.3</v>
      </c>
      <c r="AI772" s="136">
        <v>-1.5631940186722204E-13</v>
      </c>
      <c r="AJ772" s="127">
        <v>155.4</v>
      </c>
      <c r="AK772" s="127">
        <v>155.9</v>
      </c>
      <c r="AL772" s="127">
        <v>154.30000000000001</v>
      </c>
      <c r="AM772" s="127">
        <v>154.80000000000001</v>
      </c>
      <c r="AN772" s="127">
        <v>155.44999999999999</v>
      </c>
      <c r="AO772" s="127">
        <v>0.5</v>
      </c>
      <c r="AP772" s="127">
        <v>-1.7041923427996153E-14</v>
      </c>
      <c r="AQ772" s="14">
        <v>136.6</v>
      </c>
      <c r="AR772" s="127" t="s">
        <v>618</v>
      </c>
      <c r="AS772" s="14">
        <v>131.3999999999975</v>
      </c>
      <c r="AT772" s="1">
        <v>154.69999999999999</v>
      </c>
      <c r="AU772" s="1">
        <v>155.19999999999999</v>
      </c>
      <c r="AV772" s="1">
        <v>154.19999999999999</v>
      </c>
      <c r="AW772" s="1">
        <v>155</v>
      </c>
      <c r="AX772" s="1">
        <v>154.69999999999999</v>
      </c>
      <c r="AY772" s="1">
        <v>156.30000000000001</v>
      </c>
      <c r="AZ772" s="1">
        <v>154.19999999999999</v>
      </c>
      <c r="BA772" s="1">
        <v>156.19999999999999</v>
      </c>
      <c r="CC772" s="86">
        <v>154.5</v>
      </c>
      <c r="CD772" s="1">
        <v>155.1</v>
      </c>
      <c r="CE772" s="1">
        <v>635</v>
      </c>
      <c r="CF772" s="1">
        <v>484</v>
      </c>
      <c r="CG772" s="1">
        <v>1.3119834710743801</v>
      </c>
      <c r="CH772">
        <v>113.953</v>
      </c>
      <c r="CI772">
        <v>16305</v>
      </c>
      <c r="CJ772" s="101">
        <v>-1</v>
      </c>
      <c r="CK772" s="101">
        <v>1</v>
      </c>
      <c r="CL772" s="1" t="s">
        <v>618</v>
      </c>
      <c r="CM772" s="1">
        <v>52.899999999999835</v>
      </c>
      <c r="CN772" s="14" t="s">
        <v>618</v>
      </c>
      <c r="CO772" s="14">
        <v>82.200000000000102</v>
      </c>
    </row>
    <row r="773" spans="1:93">
      <c r="A773" s="1">
        <v>2016</v>
      </c>
      <c r="B773" s="1">
        <v>2</v>
      </c>
      <c r="C773" s="24">
        <v>42429</v>
      </c>
      <c r="D773" s="1">
        <v>156.19999999999999</v>
      </c>
      <c r="E773" s="1">
        <v>157.6</v>
      </c>
      <c r="F773" s="1">
        <v>154.6</v>
      </c>
      <c r="G773" s="1">
        <v>154.9</v>
      </c>
      <c r="H773" s="1">
        <v>33.869999999999997</v>
      </c>
      <c r="I773" s="1">
        <v>0</v>
      </c>
      <c r="N773" s="27">
        <v>3</v>
      </c>
      <c r="O773" s="27">
        <v>157.6</v>
      </c>
      <c r="P773" s="27">
        <v>153.19999999999999</v>
      </c>
      <c r="Q773" s="27" t="s">
        <v>618</v>
      </c>
      <c r="R773" s="27" t="s">
        <v>254</v>
      </c>
      <c r="S773" s="27" t="s">
        <v>618</v>
      </c>
      <c r="T773" s="27">
        <v>-1.3000000000000114</v>
      </c>
      <c r="U773" s="27" t="s">
        <v>618</v>
      </c>
      <c r="V773" s="158">
        <v>-1.3000000000000114</v>
      </c>
      <c r="W773" s="27">
        <v>247.2</v>
      </c>
      <c r="X773" s="27">
        <v>251.1</v>
      </c>
      <c r="Y773" s="27">
        <v>-3.9000000000000057</v>
      </c>
      <c r="Z773" s="29">
        <v>32.68</v>
      </c>
      <c r="AA773" s="139">
        <v>1.8</v>
      </c>
      <c r="AB773" s="151">
        <v>6.6666666666665986E-3</v>
      </c>
      <c r="AC773" s="136" t="s">
        <v>255</v>
      </c>
      <c r="AD773" s="136">
        <v>7.7</v>
      </c>
      <c r="AE773" s="136">
        <v>-1.1999999999999886</v>
      </c>
      <c r="AF773" s="136" t="s">
        <v>618</v>
      </c>
      <c r="AG773" s="136">
        <v>-1.1999999999999886</v>
      </c>
      <c r="AH773" s="136">
        <v>100.1</v>
      </c>
      <c r="AI773" s="136">
        <v>-1.200000000000145</v>
      </c>
      <c r="AJ773" s="127">
        <v>154.69999999999999</v>
      </c>
      <c r="AK773" s="127">
        <v>157.6</v>
      </c>
      <c r="AL773" s="127">
        <v>154.19999999999999</v>
      </c>
      <c r="AM773" s="127">
        <v>156.9</v>
      </c>
      <c r="AN773" s="127">
        <v>155.5</v>
      </c>
      <c r="AO773" s="127">
        <v>1.2999999999999829</v>
      </c>
      <c r="AP773" s="127" t="s">
        <v>618</v>
      </c>
      <c r="AQ773" s="14">
        <v>136.6</v>
      </c>
      <c r="AR773" s="127" t="s">
        <v>618</v>
      </c>
      <c r="AS773" s="14">
        <v>131.3999999999975</v>
      </c>
      <c r="AT773" s="1">
        <v>154.80000000000001</v>
      </c>
      <c r="AU773" s="1">
        <v>155.4</v>
      </c>
      <c r="AV773" s="1">
        <v>154.80000000000001</v>
      </c>
      <c r="AW773" s="1">
        <v>155.1</v>
      </c>
      <c r="AX773" s="1">
        <v>154.80000000000001</v>
      </c>
      <c r="AY773" s="1">
        <v>156</v>
      </c>
      <c r="AZ773" s="1">
        <v>154.80000000000001</v>
      </c>
      <c r="BA773" s="1">
        <v>155.80000000000001</v>
      </c>
      <c r="CC773" s="86">
        <v>154.80000000000001</v>
      </c>
      <c r="CD773" s="1">
        <v>157.30000000000001</v>
      </c>
      <c r="CE773" s="1">
        <v>576</v>
      </c>
      <c r="CF773" s="1">
        <v>430</v>
      </c>
      <c r="CG773" s="1">
        <v>1.3395348837209302</v>
      </c>
      <c r="CH773">
        <v>112.79300000000001</v>
      </c>
      <c r="CI773">
        <v>15990</v>
      </c>
      <c r="CJ773" s="101">
        <v>-1</v>
      </c>
      <c r="CK773" s="101">
        <v>1</v>
      </c>
      <c r="CL773" s="1" t="s">
        <v>618</v>
      </c>
      <c r="CM773" s="1">
        <v>52.899999999999835</v>
      </c>
      <c r="CN773" s="14" t="s">
        <v>618</v>
      </c>
      <c r="CO773" s="14">
        <v>82.200000000000102</v>
      </c>
    </row>
    <row r="774" spans="1:93">
      <c r="A774" s="1">
        <v>2016</v>
      </c>
      <c r="B774" s="1">
        <v>3</v>
      </c>
      <c r="C774" s="24">
        <v>42430</v>
      </c>
      <c r="D774" s="1">
        <v>156.30000000000001</v>
      </c>
      <c r="E774" s="1">
        <v>156.9</v>
      </c>
      <c r="F774" s="1">
        <v>154.9</v>
      </c>
      <c r="G774" s="1">
        <v>156.4</v>
      </c>
      <c r="H774" s="1">
        <v>34.369999999999997</v>
      </c>
      <c r="I774" s="1">
        <v>0</v>
      </c>
      <c r="N774" s="27">
        <v>2</v>
      </c>
      <c r="O774" s="27">
        <v>157.9</v>
      </c>
      <c r="P774" s="27">
        <v>151.9</v>
      </c>
      <c r="Q774" s="27" t="s">
        <v>618</v>
      </c>
      <c r="R774" s="27" t="s">
        <v>618</v>
      </c>
      <c r="S774" s="27" t="s">
        <v>618</v>
      </c>
      <c r="T774" s="27" t="s">
        <v>618</v>
      </c>
      <c r="U774" s="27" t="s">
        <v>618</v>
      </c>
      <c r="V774" s="158">
        <v>0</v>
      </c>
      <c r="W774" s="27">
        <v>247.2</v>
      </c>
      <c r="X774" s="27">
        <v>251.1</v>
      </c>
      <c r="Y774" s="27">
        <v>-3.9000000000000057</v>
      </c>
      <c r="Z774" s="29">
        <v>34.15</v>
      </c>
      <c r="AA774" s="139">
        <v>1.2</v>
      </c>
      <c r="AB774" s="151">
        <v>3.3251982916412404E-2</v>
      </c>
      <c r="AC774" s="136" t="s">
        <v>253</v>
      </c>
      <c r="AD774" s="136">
        <v>7.7</v>
      </c>
      <c r="AE774" s="136" t="s">
        <v>618</v>
      </c>
      <c r="AF774" s="136" t="s">
        <v>618</v>
      </c>
      <c r="AG774" s="136">
        <v>0</v>
      </c>
      <c r="AH774" s="136">
        <v>100.1</v>
      </c>
      <c r="AI774" s="136">
        <v>-1.200000000000145</v>
      </c>
      <c r="AJ774" s="127">
        <v>154.80000000000001</v>
      </c>
      <c r="AK774" s="127">
        <v>156.30000000000001</v>
      </c>
      <c r="AL774" s="127">
        <v>154.80000000000001</v>
      </c>
      <c r="AM774" s="127">
        <v>155.30000000000001</v>
      </c>
      <c r="AN774" s="127">
        <v>155.75</v>
      </c>
      <c r="AO774" s="127">
        <v>9.9999999999994316E-2</v>
      </c>
      <c r="AP774" s="127">
        <v>2.2000000000000002</v>
      </c>
      <c r="AQ774" s="14">
        <v>138.80000000000001</v>
      </c>
      <c r="AR774" s="127" t="s">
        <v>618</v>
      </c>
      <c r="AS774" s="14">
        <v>131.3999999999975</v>
      </c>
      <c r="AT774" s="1">
        <v>157</v>
      </c>
      <c r="AU774" s="1">
        <v>157.30000000000001</v>
      </c>
      <c r="AV774" s="1">
        <v>156.80000000000001</v>
      </c>
      <c r="AW774" s="1">
        <v>157.1</v>
      </c>
      <c r="AX774" s="1">
        <v>157</v>
      </c>
      <c r="AY774" s="1">
        <v>157.30000000000001</v>
      </c>
      <c r="AZ774" s="1">
        <v>156.4</v>
      </c>
      <c r="BA774" s="1">
        <v>157</v>
      </c>
      <c r="CC774" s="86">
        <v>157.1</v>
      </c>
      <c r="CD774" s="1">
        <v>155.5</v>
      </c>
      <c r="CE774" s="1">
        <v>639</v>
      </c>
      <c r="CF774" s="1">
        <v>568</v>
      </c>
      <c r="CG774" s="1">
        <v>1.125</v>
      </c>
      <c r="CH774">
        <v>113.935</v>
      </c>
      <c r="CI774">
        <v>16514</v>
      </c>
      <c r="CJ774" s="101">
        <v>-1</v>
      </c>
      <c r="CK774" s="101">
        <v>1</v>
      </c>
      <c r="CL774" s="1" t="s">
        <v>618</v>
      </c>
      <c r="CM774" s="1">
        <v>52.899999999999835</v>
      </c>
      <c r="CN774" s="14" t="s">
        <v>618</v>
      </c>
      <c r="CO774" s="14">
        <v>82.200000000000102</v>
      </c>
    </row>
    <row r="775" spans="1:93">
      <c r="A775" s="1">
        <v>2016</v>
      </c>
      <c r="B775" s="1">
        <v>4</v>
      </c>
      <c r="C775" s="24">
        <v>42431</v>
      </c>
      <c r="D775" s="1">
        <v>158.80000000000001</v>
      </c>
      <c r="E775" s="1">
        <v>161.9</v>
      </c>
      <c r="F775" s="1">
        <v>158.1</v>
      </c>
      <c r="G775" s="1">
        <v>161.9</v>
      </c>
      <c r="H775" s="1">
        <v>34.78</v>
      </c>
      <c r="I775" s="1">
        <v>0</v>
      </c>
      <c r="N775" s="27">
        <v>3.8000000000000114</v>
      </c>
      <c r="O775" s="27">
        <v>158.4</v>
      </c>
      <c r="P775" s="27">
        <v>154.4</v>
      </c>
      <c r="Q775" s="27" t="s">
        <v>618</v>
      </c>
      <c r="R775" s="27" t="s">
        <v>618</v>
      </c>
      <c r="S775" s="27" t="s">
        <v>618</v>
      </c>
      <c r="T775" s="27" t="s">
        <v>618</v>
      </c>
      <c r="U775" s="27" t="s">
        <v>618</v>
      </c>
      <c r="V775" s="158">
        <v>0</v>
      </c>
      <c r="W775" s="27">
        <v>247.2</v>
      </c>
      <c r="X775" s="27">
        <v>251.1</v>
      </c>
      <c r="Y775" s="27">
        <v>-3.9000000000000057</v>
      </c>
      <c r="Z775" s="29">
        <v>33.89</v>
      </c>
      <c r="AA775" s="139">
        <v>2.2999999999999998</v>
      </c>
      <c r="AB775" s="151">
        <v>1.4762326542663073E-2</v>
      </c>
      <c r="AC775" s="136" t="s">
        <v>253</v>
      </c>
      <c r="AD775" s="136">
        <v>7.8</v>
      </c>
      <c r="AE775" s="136" t="s">
        <v>618</v>
      </c>
      <c r="AF775" s="136" t="s">
        <v>618</v>
      </c>
      <c r="AG775" s="136">
        <v>0</v>
      </c>
      <c r="AH775" s="136">
        <v>100.1</v>
      </c>
      <c r="AI775" s="136">
        <v>-1.200000000000145</v>
      </c>
      <c r="AJ775" s="127">
        <v>157</v>
      </c>
      <c r="AK775" s="127">
        <v>159.19999999999999</v>
      </c>
      <c r="AL775" s="127">
        <v>156.4</v>
      </c>
      <c r="AM775" s="127">
        <v>158.6</v>
      </c>
      <c r="AN775" s="127">
        <v>156.4</v>
      </c>
      <c r="AO775" s="127">
        <v>3.0999999999999943</v>
      </c>
      <c r="AP775" s="127">
        <v>3.4000000000000172</v>
      </c>
      <c r="AQ775" s="14">
        <v>142.19999999999999</v>
      </c>
      <c r="AR775" s="127" t="s">
        <v>618</v>
      </c>
      <c r="AS775" s="14">
        <v>131.3999999999975</v>
      </c>
      <c r="AT775" s="1">
        <v>161.80000000000001</v>
      </c>
      <c r="AU775" s="1">
        <v>162.69999999999999</v>
      </c>
      <c r="AV775" s="1">
        <v>161.1</v>
      </c>
      <c r="AW775" s="1">
        <v>162.69999999999999</v>
      </c>
      <c r="AX775" s="1">
        <v>161.80000000000001</v>
      </c>
      <c r="AY775" s="1">
        <v>163.1</v>
      </c>
      <c r="AZ775" s="1">
        <v>161.1</v>
      </c>
      <c r="BA775" s="1">
        <v>162.5</v>
      </c>
      <c r="CC775" s="86">
        <v>161.5</v>
      </c>
      <c r="CD775" s="1">
        <v>158.5</v>
      </c>
      <c r="CE775" s="1">
        <v>558</v>
      </c>
      <c r="CF775" s="1">
        <v>568</v>
      </c>
      <c r="CG775" s="1">
        <v>0.98239436619718312</v>
      </c>
      <c r="CH775">
        <v>113.38500000000001</v>
      </c>
      <c r="CI775">
        <v>16687</v>
      </c>
      <c r="CJ775" s="101">
        <v>-1</v>
      </c>
      <c r="CK775" s="101">
        <v>1</v>
      </c>
      <c r="CL775" s="1" t="s">
        <v>618</v>
      </c>
      <c r="CM775" s="1">
        <v>52.899999999999835</v>
      </c>
      <c r="CN775" s="14" t="s">
        <v>618</v>
      </c>
      <c r="CO775" s="14">
        <v>82.200000000000102</v>
      </c>
    </row>
    <row r="776" spans="1:93">
      <c r="A776" s="1">
        <v>2016</v>
      </c>
      <c r="B776" s="1">
        <v>5</v>
      </c>
      <c r="C776" s="24">
        <v>42432</v>
      </c>
      <c r="D776" s="1">
        <v>162.9</v>
      </c>
      <c r="E776" s="1">
        <v>165.1</v>
      </c>
      <c r="F776" s="1">
        <v>162.69999999999999</v>
      </c>
      <c r="G776" s="1">
        <v>165</v>
      </c>
      <c r="H776" s="1">
        <v>34.69</v>
      </c>
      <c r="I776" s="1">
        <v>0</v>
      </c>
      <c r="N776" s="27">
        <v>2.4000000000000057</v>
      </c>
      <c r="O776" s="27">
        <v>165.7</v>
      </c>
      <c r="P776" s="27">
        <v>158.1</v>
      </c>
      <c r="Q776" s="27" t="s">
        <v>618</v>
      </c>
      <c r="R776" s="27" t="s">
        <v>618</v>
      </c>
      <c r="S776" s="27" t="s">
        <v>618</v>
      </c>
      <c r="T776" s="27" t="s">
        <v>618</v>
      </c>
      <c r="U776" s="27" t="s">
        <v>618</v>
      </c>
      <c r="V776" s="158">
        <v>0</v>
      </c>
      <c r="W776" s="27">
        <v>247.2</v>
      </c>
      <c r="X776" s="27">
        <v>251.1</v>
      </c>
      <c r="Y776" s="27">
        <v>-3.9000000000000057</v>
      </c>
      <c r="Z776" s="29">
        <v>34.54</v>
      </c>
      <c r="AA776" s="139">
        <v>1.4</v>
      </c>
      <c r="AB776" s="151">
        <v>1.1929007855688178E-2</v>
      </c>
      <c r="AC776" s="136" t="s">
        <v>253</v>
      </c>
      <c r="AD776" s="136">
        <v>8</v>
      </c>
      <c r="AE776" s="136" t="s">
        <v>618</v>
      </c>
      <c r="AF776" s="136" t="s">
        <v>618</v>
      </c>
      <c r="AG776" s="136">
        <v>0</v>
      </c>
      <c r="AH776" s="136">
        <v>100.1</v>
      </c>
      <c r="AI776" s="136">
        <v>-1.200000000000145</v>
      </c>
      <c r="AJ776" s="127">
        <v>161.80000000000001</v>
      </c>
      <c r="AK776" s="127">
        <v>163.80000000000001</v>
      </c>
      <c r="AL776" s="127">
        <v>161.1</v>
      </c>
      <c r="AM776" s="127">
        <v>163.30000000000001</v>
      </c>
      <c r="AN776" s="127">
        <v>158.52500000000001</v>
      </c>
      <c r="AO776" s="127">
        <v>2.0999999999999943</v>
      </c>
      <c r="AP776" s="127">
        <v>3.3999999999999888</v>
      </c>
      <c r="AQ776" s="14">
        <v>145.6</v>
      </c>
      <c r="AR776" s="127" t="s">
        <v>618</v>
      </c>
      <c r="AS776" s="14">
        <v>131.3999999999975</v>
      </c>
      <c r="AT776" s="1">
        <v>165.3</v>
      </c>
      <c r="AU776" s="1">
        <v>165.5</v>
      </c>
      <c r="AV776" s="1">
        <v>164.4</v>
      </c>
      <c r="AW776" s="1">
        <v>165.1</v>
      </c>
      <c r="AX776" s="1">
        <v>165.3</v>
      </c>
      <c r="AY776" s="1">
        <v>166.5</v>
      </c>
      <c r="AZ776" s="1">
        <v>164.4</v>
      </c>
      <c r="BA776" s="1">
        <v>166.3</v>
      </c>
      <c r="CC776" s="86">
        <v>165.3</v>
      </c>
      <c r="CD776" s="1">
        <v>163.5</v>
      </c>
      <c r="CE776" s="1">
        <v>780</v>
      </c>
      <c r="CF776" s="1">
        <v>632</v>
      </c>
      <c r="CG776" s="1">
        <v>1.2341772151898733</v>
      </c>
      <c r="CH776">
        <v>113.623</v>
      </c>
      <c r="CI776">
        <v>16841</v>
      </c>
      <c r="CJ776" s="101">
        <v>-1</v>
      </c>
      <c r="CK776" s="101">
        <v>1</v>
      </c>
      <c r="CL776" s="1" t="s">
        <v>618</v>
      </c>
      <c r="CM776" s="1">
        <v>52.899999999999835</v>
      </c>
      <c r="CN776" s="14" t="s">
        <v>618</v>
      </c>
      <c r="CO776" s="14">
        <v>82.200000000000102</v>
      </c>
    </row>
    <row r="777" spans="1:93">
      <c r="A777" s="1">
        <v>2016</v>
      </c>
      <c r="B777" s="1">
        <v>6</v>
      </c>
      <c r="C777" s="24">
        <v>42433</v>
      </c>
      <c r="D777" s="1">
        <v>167.5</v>
      </c>
      <c r="E777" s="1">
        <v>174.7</v>
      </c>
      <c r="F777" s="1">
        <v>167.4</v>
      </c>
      <c r="G777" s="1">
        <v>174.6</v>
      </c>
      <c r="H777" s="1">
        <v>35.92</v>
      </c>
      <c r="I777" s="1">
        <v>0</v>
      </c>
      <c r="N777" s="27">
        <v>7.2999999999999829</v>
      </c>
      <c r="O777" s="27">
        <v>167.4</v>
      </c>
      <c r="P777" s="27">
        <v>162.6</v>
      </c>
      <c r="Q777" s="27" t="s">
        <v>618</v>
      </c>
      <c r="R777" s="27" t="s">
        <v>618</v>
      </c>
      <c r="S777" s="27" t="s">
        <v>618</v>
      </c>
      <c r="T777" s="27" t="s">
        <v>618</v>
      </c>
      <c r="U777" s="27" t="s">
        <v>618</v>
      </c>
      <c r="V777" s="158">
        <v>0</v>
      </c>
      <c r="W777" s="27">
        <v>247.2</v>
      </c>
      <c r="X777" s="27">
        <v>251.1</v>
      </c>
      <c r="Y777" s="27">
        <v>-3.9000000000000057</v>
      </c>
      <c r="Z777" s="29">
        <v>34.64</v>
      </c>
      <c r="AA777" s="139">
        <v>4.4000000000000004</v>
      </c>
      <c r="AB777" s="151">
        <v>2.5876940770558354E-3</v>
      </c>
      <c r="AC777" s="136">
        <v>0</v>
      </c>
      <c r="AD777" s="136">
        <v>8.1999999999999993</v>
      </c>
      <c r="AE777" s="136" t="s">
        <v>618</v>
      </c>
      <c r="AF777" s="136" t="s">
        <v>618</v>
      </c>
      <c r="AG777" s="136">
        <v>0</v>
      </c>
      <c r="AH777" s="136">
        <v>100.1</v>
      </c>
      <c r="AI777" s="136">
        <v>-1.200000000000145</v>
      </c>
      <c r="AJ777" s="127">
        <v>165.3</v>
      </c>
      <c r="AK777" s="127">
        <v>169.8</v>
      </c>
      <c r="AL777" s="127">
        <v>164.4</v>
      </c>
      <c r="AM777" s="127">
        <v>169.2</v>
      </c>
      <c r="AN777" s="127">
        <v>161.6</v>
      </c>
      <c r="AO777" s="127">
        <v>7.0999999999999943</v>
      </c>
      <c r="AP777" s="127">
        <v>14.3</v>
      </c>
      <c r="AQ777" s="14">
        <v>159.9</v>
      </c>
      <c r="AR777" s="127" t="s">
        <v>618</v>
      </c>
      <c r="AS777" s="14">
        <v>131.3999999999975</v>
      </c>
      <c r="AT777" s="1">
        <v>175.6</v>
      </c>
      <c r="AU777" s="1">
        <v>179.3</v>
      </c>
      <c r="AV777" s="1">
        <v>175.6</v>
      </c>
      <c r="AW777" s="1">
        <v>177.5</v>
      </c>
      <c r="AX777" s="1">
        <v>175.6</v>
      </c>
      <c r="AY777" s="1">
        <v>179.3</v>
      </c>
      <c r="AZ777" s="1">
        <v>175.6</v>
      </c>
      <c r="BA777" s="1">
        <v>177.6</v>
      </c>
      <c r="CC777" s="86">
        <v>178.6</v>
      </c>
      <c r="CD777" s="1">
        <v>168.7</v>
      </c>
      <c r="CE777" s="1">
        <v>805</v>
      </c>
      <c r="CF777" s="1">
        <v>618</v>
      </c>
      <c r="CG777" s="1">
        <v>1.3025889967637541</v>
      </c>
      <c r="CH777">
        <v>114.05500000000001</v>
      </c>
      <c r="CI777">
        <v>17024</v>
      </c>
      <c r="CJ777" s="101">
        <v>1</v>
      </c>
      <c r="CK777" s="101">
        <v>1</v>
      </c>
      <c r="CL777" s="1" t="s">
        <v>618</v>
      </c>
      <c r="CM777" s="1">
        <v>52.899999999999835</v>
      </c>
      <c r="CN777" s="14" t="s">
        <v>618</v>
      </c>
      <c r="CO777" s="14">
        <v>82.200000000000102</v>
      </c>
    </row>
    <row r="778" spans="1:93">
      <c r="A778" s="1">
        <v>2016</v>
      </c>
      <c r="B778" s="1">
        <v>2</v>
      </c>
      <c r="C778" s="24">
        <v>42436</v>
      </c>
      <c r="D778" s="1">
        <v>184.4</v>
      </c>
      <c r="E778" s="1">
        <v>184.6</v>
      </c>
      <c r="F778" s="1">
        <v>178.1</v>
      </c>
      <c r="G778" s="1">
        <v>179.2</v>
      </c>
      <c r="H778" s="1">
        <v>37.979999999999997</v>
      </c>
      <c r="I778" s="1">
        <v>0</v>
      </c>
      <c r="N778" s="27">
        <v>6.5</v>
      </c>
      <c r="O778" s="27">
        <v>181.9</v>
      </c>
      <c r="P778" s="27">
        <v>167.3</v>
      </c>
      <c r="Q778" s="27" t="s">
        <v>618</v>
      </c>
      <c r="R778" s="27" t="s">
        <v>618</v>
      </c>
      <c r="S778" s="27" t="s">
        <v>618</v>
      </c>
      <c r="T778" s="27" t="s">
        <v>618</v>
      </c>
      <c r="U778" s="27" t="s">
        <v>618</v>
      </c>
      <c r="V778" s="158">
        <v>0</v>
      </c>
      <c r="W778" s="27">
        <v>247.2</v>
      </c>
      <c r="X778" s="27">
        <v>251.1</v>
      </c>
      <c r="Y778" s="27">
        <v>-3.9000000000000057</v>
      </c>
      <c r="Z778" s="29">
        <v>36.53</v>
      </c>
      <c r="AA778" s="139">
        <v>3.9</v>
      </c>
      <c r="AB778" s="151">
        <v>3.5456904006918588E-2</v>
      </c>
      <c r="AC778" s="136" t="s">
        <v>253</v>
      </c>
      <c r="AD778" s="136">
        <v>8.6999999999999993</v>
      </c>
      <c r="AE778" s="136" t="s">
        <v>618</v>
      </c>
      <c r="AF778" s="136">
        <v>0</v>
      </c>
      <c r="AG778" s="136">
        <v>0</v>
      </c>
      <c r="AH778" s="136">
        <v>100.1</v>
      </c>
      <c r="AI778" s="136">
        <v>-1.200000000000145</v>
      </c>
      <c r="AJ778" s="127">
        <v>175.6</v>
      </c>
      <c r="AK778" s="127">
        <v>184.6</v>
      </c>
      <c r="AL778" s="127">
        <v>175.6</v>
      </c>
      <c r="AM778" s="127">
        <v>183.6</v>
      </c>
      <c r="AN778" s="127">
        <v>168.67500000000001</v>
      </c>
      <c r="AO778" s="127">
        <v>5.2000000000000171</v>
      </c>
      <c r="AP778" s="127" t="s">
        <v>618</v>
      </c>
      <c r="AQ778" s="14">
        <v>159.9</v>
      </c>
      <c r="AR778" s="127" t="s">
        <v>618</v>
      </c>
      <c r="AS778" s="14">
        <v>131.3999999999975</v>
      </c>
      <c r="AT778" s="1">
        <v>179.3</v>
      </c>
      <c r="AU778" s="1">
        <v>180</v>
      </c>
      <c r="AV778" s="1">
        <v>178.5</v>
      </c>
      <c r="AW778" s="1">
        <v>180</v>
      </c>
      <c r="AX778" s="1">
        <v>179.3</v>
      </c>
      <c r="AY778" s="1">
        <v>180</v>
      </c>
      <c r="AZ778" s="1">
        <v>178.5</v>
      </c>
      <c r="BA778" s="1">
        <v>178.7</v>
      </c>
      <c r="CC778" s="86">
        <v>178.7</v>
      </c>
      <c r="CD778" s="1">
        <v>183</v>
      </c>
      <c r="CE778" s="1">
        <v>652</v>
      </c>
      <c r="CF778" s="1">
        <v>626</v>
      </c>
      <c r="CG778" s="1">
        <v>1.0415335463258786</v>
      </c>
      <c r="CH778">
        <v>113.402</v>
      </c>
      <c r="CI778">
        <v>16875</v>
      </c>
      <c r="CJ778" s="101">
        <v>1</v>
      </c>
      <c r="CK778" s="101">
        <v>1</v>
      </c>
      <c r="CL778" s="1">
        <v>0.69999999999998863</v>
      </c>
      <c r="CM778" s="1">
        <v>53.599999999999824</v>
      </c>
      <c r="CN778" s="14">
        <v>5.0999999999999943</v>
      </c>
      <c r="CO778" s="14">
        <v>87.300000000000097</v>
      </c>
    </row>
    <row r="779" spans="1:93">
      <c r="A779" s="1">
        <v>2016</v>
      </c>
      <c r="B779" s="1">
        <v>3</v>
      </c>
      <c r="C779" s="24">
        <v>42437</v>
      </c>
      <c r="D779" s="1">
        <v>180</v>
      </c>
      <c r="E779" s="1">
        <v>181.4</v>
      </c>
      <c r="F779" s="1">
        <v>173.5</v>
      </c>
      <c r="G779" s="1">
        <v>177.2</v>
      </c>
      <c r="H779" s="1">
        <v>36.24</v>
      </c>
      <c r="I779" s="1">
        <v>0</v>
      </c>
      <c r="N779" s="27">
        <v>7.9000000000000057</v>
      </c>
      <c r="O779" s="27">
        <v>185.7</v>
      </c>
      <c r="P779" s="27">
        <v>172.7</v>
      </c>
      <c r="Q779" s="27" t="s">
        <v>618</v>
      </c>
      <c r="R779" s="27" t="s">
        <v>618</v>
      </c>
      <c r="S779" s="27" t="s">
        <v>618</v>
      </c>
      <c r="T779" s="27" t="s">
        <v>618</v>
      </c>
      <c r="U779" s="27" t="s">
        <v>618</v>
      </c>
      <c r="V779" s="158">
        <v>0</v>
      </c>
      <c r="W779" s="27">
        <v>247.2</v>
      </c>
      <c r="X779" s="27">
        <v>251.1</v>
      </c>
      <c r="Y779" s="27">
        <v>-3.9000000000000057</v>
      </c>
      <c r="Z779" s="29">
        <v>37.69</v>
      </c>
      <c r="AA779" s="139">
        <v>4.7</v>
      </c>
      <c r="AB779" s="151">
        <v>5.7349665924276039E-2</v>
      </c>
      <c r="AC779" s="136" t="s">
        <v>253</v>
      </c>
      <c r="AD779" s="136">
        <v>8.9</v>
      </c>
      <c r="AE779" s="136" t="s">
        <v>618</v>
      </c>
      <c r="AF779" s="136">
        <v>4.0999999999999943</v>
      </c>
      <c r="AG779" s="136">
        <v>4.0999999999999943</v>
      </c>
      <c r="AH779" s="136">
        <v>104.2</v>
      </c>
      <c r="AI779" s="136">
        <v>0</v>
      </c>
      <c r="AJ779" s="127">
        <v>179.3</v>
      </c>
      <c r="AK779" s="127">
        <v>181.4</v>
      </c>
      <c r="AL779" s="127">
        <v>178.5</v>
      </c>
      <c r="AM779" s="127">
        <v>179.7</v>
      </c>
      <c r="AN779" s="127">
        <v>173.95</v>
      </c>
      <c r="AO779" s="127">
        <v>2.8000000000000114</v>
      </c>
      <c r="AP779" s="127" t="s">
        <v>618</v>
      </c>
      <c r="AQ779" s="14">
        <v>159.9</v>
      </c>
      <c r="AR779" s="127" t="s">
        <v>618</v>
      </c>
      <c r="AS779" s="14">
        <v>131.3999999999975</v>
      </c>
      <c r="AT779" s="1">
        <v>177.2</v>
      </c>
      <c r="AU779" s="1">
        <v>177.4</v>
      </c>
      <c r="AV779" s="1">
        <v>176.7</v>
      </c>
      <c r="AW779" s="1">
        <v>177.3</v>
      </c>
      <c r="AX779" s="1">
        <v>177.2</v>
      </c>
      <c r="AY779" s="1">
        <v>177.4</v>
      </c>
      <c r="AZ779" s="1">
        <v>175.2</v>
      </c>
      <c r="BA779" s="1">
        <v>175.2</v>
      </c>
      <c r="CC779" s="86">
        <v>176.8</v>
      </c>
      <c r="CD779" s="1">
        <v>180.7</v>
      </c>
      <c r="CE779" s="1">
        <v>591</v>
      </c>
      <c r="CF779" s="1">
        <v>596</v>
      </c>
      <c r="CG779" s="1">
        <v>0.99161073825503354</v>
      </c>
      <c r="CH779">
        <v>112.637</v>
      </c>
      <c r="CI779">
        <v>16676</v>
      </c>
      <c r="CJ779" s="101">
        <v>1</v>
      </c>
      <c r="CK779" s="101">
        <v>1</v>
      </c>
      <c r="CL779" s="1">
        <v>-5.1999999999999886</v>
      </c>
      <c r="CM779" s="1">
        <v>48.399999999999835</v>
      </c>
      <c r="CN779" s="14" t="s">
        <v>618</v>
      </c>
      <c r="CO779" s="14">
        <v>87.300000000000097</v>
      </c>
    </row>
    <row r="780" spans="1:93">
      <c r="A780" s="1">
        <v>2016</v>
      </c>
      <c r="B780" s="1">
        <v>4</v>
      </c>
      <c r="C780" s="24">
        <v>42438</v>
      </c>
      <c r="D780" s="1">
        <v>172</v>
      </c>
      <c r="E780" s="1">
        <v>172.9</v>
      </c>
      <c r="F780" s="1">
        <v>170</v>
      </c>
      <c r="G780" s="1">
        <v>172.7</v>
      </c>
      <c r="H780" s="1">
        <v>38.270000000000003</v>
      </c>
      <c r="I780" s="1">
        <v>0</v>
      </c>
      <c r="N780" s="27">
        <v>2.9000000000000057</v>
      </c>
      <c r="O780" s="27">
        <v>185.1</v>
      </c>
      <c r="P780" s="27">
        <v>169.3</v>
      </c>
      <c r="Q780" s="27" t="s">
        <v>618</v>
      </c>
      <c r="R780" s="27" t="s">
        <v>618</v>
      </c>
      <c r="S780" s="27" t="s">
        <v>618</v>
      </c>
      <c r="T780" s="27" t="s">
        <v>618</v>
      </c>
      <c r="U780" s="27" t="s">
        <v>618</v>
      </c>
      <c r="V780" s="158">
        <v>0</v>
      </c>
      <c r="W780" s="27">
        <v>247.2</v>
      </c>
      <c r="X780" s="27">
        <v>251.1</v>
      </c>
      <c r="Y780" s="27">
        <v>-3.9000000000000057</v>
      </c>
      <c r="Z780" s="29">
        <v>36.630000000000003</v>
      </c>
      <c r="AA780" s="139">
        <v>1.7</v>
      </c>
      <c r="AB780" s="151">
        <v>4.5813586097946168E-2</v>
      </c>
      <c r="AC780" s="136" t="s">
        <v>255</v>
      </c>
      <c r="AD780" s="136">
        <v>8.8000000000000007</v>
      </c>
      <c r="AE780" s="136" t="s">
        <v>618</v>
      </c>
      <c r="AF780" s="136" t="s">
        <v>618</v>
      </c>
      <c r="AG780" s="136">
        <v>0</v>
      </c>
      <c r="AH780" s="136">
        <v>104.2</v>
      </c>
      <c r="AI780" s="136">
        <v>-1.5631940186722204E-13</v>
      </c>
      <c r="AJ780" s="127">
        <v>177.2</v>
      </c>
      <c r="AK780" s="127">
        <v>177.4</v>
      </c>
      <c r="AL780" s="127">
        <v>170.5</v>
      </c>
      <c r="AM780" s="127">
        <v>171.4</v>
      </c>
      <c r="AN780" s="127">
        <v>175.97499999999999</v>
      </c>
      <c r="AO780" s="127">
        <v>0.69999999999998863</v>
      </c>
      <c r="AP780" s="127" t="s">
        <v>618</v>
      </c>
      <c r="AQ780" s="14">
        <v>159.9</v>
      </c>
      <c r="AR780" s="127">
        <v>-3.8000000000000114</v>
      </c>
      <c r="AS780" s="14">
        <v>127.59999999999749</v>
      </c>
      <c r="AT780" s="1">
        <v>172.8</v>
      </c>
      <c r="AU780" s="1">
        <v>172.8</v>
      </c>
      <c r="AV780" s="1">
        <v>170.3</v>
      </c>
      <c r="AW780" s="1">
        <v>170.8</v>
      </c>
      <c r="AX780" s="1">
        <v>172.8</v>
      </c>
      <c r="AY780" s="1">
        <v>172.8</v>
      </c>
      <c r="AZ780" s="1">
        <v>170.3</v>
      </c>
      <c r="BA780" s="1">
        <v>171.1</v>
      </c>
      <c r="CC780" s="86">
        <v>172.5</v>
      </c>
      <c r="CD780" s="1">
        <v>172.2</v>
      </c>
      <c r="CE780" s="1">
        <v>679</v>
      </c>
      <c r="CF780" s="1">
        <v>606</v>
      </c>
      <c r="CG780" s="1">
        <v>1.1204620462046204</v>
      </c>
      <c r="CH780">
        <v>113.363</v>
      </c>
      <c r="CI780">
        <v>16788</v>
      </c>
      <c r="CJ780" s="101">
        <v>1</v>
      </c>
      <c r="CK780" s="101">
        <v>1</v>
      </c>
      <c r="CL780" s="1">
        <v>1.1999999999999886</v>
      </c>
      <c r="CM780" s="1">
        <v>49.599999999999824</v>
      </c>
      <c r="CN780" s="14" t="s">
        <v>618</v>
      </c>
      <c r="CO780" s="14">
        <v>87.300000000000097</v>
      </c>
    </row>
    <row r="781" spans="1:93">
      <c r="A781" s="1">
        <v>2016</v>
      </c>
      <c r="B781" s="1">
        <v>5</v>
      </c>
      <c r="C781" s="24">
        <v>42439</v>
      </c>
      <c r="D781" s="1">
        <v>174</v>
      </c>
      <c r="E781" s="1">
        <v>177</v>
      </c>
      <c r="F781" s="1">
        <v>171.2</v>
      </c>
      <c r="G781" s="1">
        <v>171.4</v>
      </c>
      <c r="H781" s="1">
        <v>37.909999999999997</v>
      </c>
      <c r="I781" s="1">
        <v>0</v>
      </c>
      <c r="N781" s="27">
        <v>5.8000000000000114</v>
      </c>
      <c r="O781" s="27">
        <v>175.6</v>
      </c>
      <c r="P781" s="27">
        <v>169.8</v>
      </c>
      <c r="Q781" s="27" t="s">
        <v>618</v>
      </c>
      <c r="R781" s="27" t="s">
        <v>254</v>
      </c>
      <c r="S781" s="27" t="s">
        <v>618</v>
      </c>
      <c r="T781" s="27">
        <v>-7.6999999999999886</v>
      </c>
      <c r="U781" s="27" t="s">
        <v>618</v>
      </c>
      <c r="V781" s="158">
        <v>-7.6999999999999886</v>
      </c>
      <c r="W781" s="27">
        <v>239.5</v>
      </c>
      <c r="X781" s="27">
        <v>251.1</v>
      </c>
      <c r="Y781" s="27">
        <v>-11.6</v>
      </c>
      <c r="Z781" s="29">
        <v>37.950000000000003</v>
      </c>
      <c r="AA781" s="139">
        <v>3.5</v>
      </c>
      <c r="AB781" s="151">
        <v>5.6015452538631383E-2</v>
      </c>
      <c r="AC781" s="136" t="s">
        <v>253</v>
      </c>
      <c r="AD781" s="136">
        <v>8.6</v>
      </c>
      <c r="AE781" s="136" t="s">
        <v>618</v>
      </c>
      <c r="AF781" s="136">
        <v>4.4000000000000057</v>
      </c>
      <c r="AG781" s="136">
        <v>4.4000000000000057</v>
      </c>
      <c r="AH781" s="136">
        <v>108.6</v>
      </c>
      <c r="AI781" s="136">
        <v>0</v>
      </c>
      <c r="AJ781" s="127">
        <v>172.8</v>
      </c>
      <c r="AK781" s="127">
        <v>177</v>
      </c>
      <c r="AL781" s="127">
        <v>170.3</v>
      </c>
      <c r="AM781" s="127">
        <v>176</v>
      </c>
      <c r="AN781" s="127">
        <v>177.67500000000001</v>
      </c>
      <c r="AO781" s="127">
        <v>2.5999999999999943</v>
      </c>
      <c r="AP781" s="127" t="s">
        <v>618</v>
      </c>
      <c r="AQ781" s="14">
        <v>159.9</v>
      </c>
      <c r="AR781" s="127" t="s">
        <v>618</v>
      </c>
      <c r="AS781" s="14">
        <v>127.59999999999749</v>
      </c>
      <c r="AT781" s="1">
        <v>169.8</v>
      </c>
      <c r="AU781" s="1">
        <v>169.9</v>
      </c>
      <c r="AV781" s="1">
        <v>167.3</v>
      </c>
      <c r="AW781" s="1">
        <v>168.3</v>
      </c>
      <c r="AX781" s="1">
        <v>169.8</v>
      </c>
      <c r="AY781" s="1">
        <v>170.4</v>
      </c>
      <c r="AZ781" s="1">
        <v>167.3</v>
      </c>
      <c r="BA781" s="1">
        <v>168.3</v>
      </c>
      <c r="CC781" s="86">
        <v>167.7</v>
      </c>
      <c r="CD781" s="1">
        <v>173.7</v>
      </c>
      <c r="CE781" s="1">
        <v>642</v>
      </c>
      <c r="CF781" s="1">
        <v>541</v>
      </c>
      <c r="CG781" s="1">
        <v>1.1866913123844731</v>
      </c>
      <c r="CH781">
        <v>113.128</v>
      </c>
      <c r="CI781">
        <v>16542</v>
      </c>
      <c r="CJ781" s="101">
        <v>1</v>
      </c>
      <c r="CK781" s="101">
        <v>-1</v>
      </c>
      <c r="CL781" s="1">
        <v>-1.9000000000000057</v>
      </c>
      <c r="CM781" s="1">
        <v>47.699999999999818</v>
      </c>
      <c r="CN781" s="14">
        <v>4.1999999999999886</v>
      </c>
      <c r="CO781" s="14">
        <v>91.500000000000085</v>
      </c>
    </row>
    <row r="782" spans="1:93">
      <c r="A782" s="1">
        <v>2016</v>
      </c>
      <c r="B782" s="1">
        <v>6</v>
      </c>
      <c r="C782" s="24">
        <v>42440</v>
      </c>
      <c r="D782" s="1">
        <v>167.9</v>
      </c>
      <c r="E782" s="1">
        <v>172.2</v>
      </c>
      <c r="F782" s="1">
        <v>167.7</v>
      </c>
      <c r="G782" s="1">
        <v>168.7</v>
      </c>
      <c r="H782" s="1">
        <v>38.5</v>
      </c>
      <c r="I782" s="1">
        <v>0</v>
      </c>
      <c r="N782" s="27">
        <v>4.5</v>
      </c>
      <c r="O782" s="27">
        <v>177.2</v>
      </c>
      <c r="P782" s="27">
        <v>165.6</v>
      </c>
      <c r="Q782" s="27" t="s">
        <v>618</v>
      </c>
      <c r="R782" s="27" t="s">
        <v>618</v>
      </c>
      <c r="S782" s="27" t="s">
        <v>618</v>
      </c>
      <c r="T782" s="27" t="s">
        <v>618</v>
      </c>
      <c r="U782" s="27" t="s">
        <v>618</v>
      </c>
      <c r="V782" s="158">
        <v>0</v>
      </c>
      <c r="W782" s="27">
        <v>239.5</v>
      </c>
      <c r="X782" s="27">
        <v>251.1</v>
      </c>
      <c r="Y782" s="27">
        <v>-11.6</v>
      </c>
      <c r="Z782" s="29">
        <v>38.56</v>
      </c>
      <c r="AA782" s="139">
        <v>2.7</v>
      </c>
      <c r="AB782" s="151">
        <v>9.4068460935460285E-3</v>
      </c>
      <c r="AC782" s="136" t="s">
        <v>255</v>
      </c>
      <c r="AD782" s="136">
        <v>8.5</v>
      </c>
      <c r="AE782" s="136">
        <v>1.5</v>
      </c>
      <c r="AF782" s="136" t="s">
        <v>618</v>
      </c>
      <c r="AG782" s="136">
        <v>1.5</v>
      </c>
      <c r="AH782" s="136">
        <v>110.1</v>
      </c>
      <c r="AI782" s="136">
        <v>0</v>
      </c>
      <c r="AJ782" s="127">
        <v>169.8</v>
      </c>
      <c r="AK782" s="127">
        <v>170.4</v>
      </c>
      <c r="AL782" s="127">
        <v>167.3</v>
      </c>
      <c r="AM782" s="127">
        <v>169.6</v>
      </c>
      <c r="AN782" s="127">
        <v>174.17500000000001</v>
      </c>
      <c r="AO782" s="127">
        <v>0.79999999999998295</v>
      </c>
      <c r="AP782" s="127">
        <v>2.2000000000000002</v>
      </c>
      <c r="AQ782" s="14">
        <v>162.1</v>
      </c>
      <c r="AR782" s="127" t="s">
        <v>618</v>
      </c>
      <c r="AS782" s="14">
        <v>127.59999999999749</v>
      </c>
      <c r="AT782" s="1">
        <v>169.2</v>
      </c>
      <c r="AU782" s="1">
        <v>170.8</v>
      </c>
      <c r="AV782" s="1">
        <v>169.2</v>
      </c>
      <c r="AW782" s="1">
        <v>170.2</v>
      </c>
      <c r="AX782" s="1">
        <v>169.2</v>
      </c>
      <c r="AY782" s="1">
        <v>171.7</v>
      </c>
      <c r="AZ782" s="1">
        <v>169.2</v>
      </c>
      <c r="BA782" s="1">
        <v>171.4</v>
      </c>
      <c r="CC782" s="86">
        <v>169.6</v>
      </c>
      <c r="CD782" s="1">
        <v>168.4</v>
      </c>
      <c r="CE782" s="1">
        <v>642</v>
      </c>
      <c r="CF782" s="1">
        <v>485</v>
      </c>
      <c r="CG782" s="1">
        <v>1.3237113402061855</v>
      </c>
      <c r="CH782">
        <v>113.92400000000001</v>
      </c>
      <c r="CI782">
        <v>17045</v>
      </c>
      <c r="CJ782" s="101">
        <v>1</v>
      </c>
      <c r="CK782" s="101">
        <v>1</v>
      </c>
      <c r="CL782" s="1" t="s">
        <v>618</v>
      </c>
      <c r="CM782" s="1">
        <v>47.699999999999818</v>
      </c>
      <c r="CN782" s="14" t="s">
        <v>618</v>
      </c>
      <c r="CO782" s="14">
        <v>91.500000000000085</v>
      </c>
    </row>
    <row r="783" spans="1:93">
      <c r="A783" s="1">
        <v>2016</v>
      </c>
      <c r="B783" s="1">
        <v>2</v>
      </c>
      <c r="C783" s="24">
        <v>42443</v>
      </c>
      <c r="D783" s="1">
        <v>172.9</v>
      </c>
      <c r="E783" s="1">
        <v>173.5</v>
      </c>
      <c r="F783" s="1">
        <v>170.5</v>
      </c>
      <c r="G783" s="1">
        <v>171.4</v>
      </c>
      <c r="H783" s="1">
        <v>37.369999999999997</v>
      </c>
      <c r="I783" s="1">
        <v>0</v>
      </c>
      <c r="N783" s="27">
        <v>3</v>
      </c>
      <c r="O783" s="27">
        <v>173.2</v>
      </c>
      <c r="P783" s="27">
        <v>164.2</v>
      </c>
      <c r="Q783" s="27" t="s">
        <v>618</v>
      </c>
      <c r="R783" s="27" t="s">
        <v>618</v>
      </c>
      <c r="S783" s="27" t="s">
        <v>618</v>
      </c>
      <c r="T783" s="27" t="s">
        <v>618</v>
      </c>
      <c r="U783" s="27" t="s">
        <v>618</v>
      </c>
      <c r="V783" s="158">
        <v>0</v>
      </c>
      <c r="W783" s="27">
        <v>239.5</v>
      </c>
      <c r="X783" s="27">
        <v>251.1</v>
      </c>
      <c r="Y783" s="27">
        <v>-11.6</v>
      </c>
      <c r="Z783" s="29">
        <v>38.15</v>
      </c>
      <c r="AA783" s="139">
        <v>1.8</v>
      </c>
      <c r="AB783" s="151">
        <v>1.5563175943023033E-2</v>
      </c>
      <c r="AC783" s="136" t="s">
        <v>253</v>
      </c>
      <c r="AD783" s="136">
        <v>8.4</v>
      </c>
      <c r="AE783" s="136" t="s">
        <v>618</v>
      </c>
      <c r="AF783" s="136" t="s">
        <v>618</v>
      </c>
      <c r="AG783" s="136">
        <v>0</v>
      </c>
      <c r="AH783" s="136">
        <v>110.1</v>
      </c>
      <c r="AI783" s="136">
        <v>-1.4210854715202004E-13</v>
      </c>
      <c r="AJ783" s="127">
        <v>169.2</v>
      </c>
      <c r="AK783" s="127">
        <v>173.5</v>
      </c>
      <c r="AL783" s="127">
        <v>169.2</v>
      </c>
      <c r="AM783" s="127">
        <v>172.9</v>
      </c>
      <c r="AN783" s="127">
        <v>172.47499999999999</v>
      </c>
      <c r="AO783" s="127">
        <v>1.5</v>
      </c>
      <c r="AP783" s="127" t="s">
        <v>618</v>
      </c>
      <c r="AQ783" s="14">
        <v>162.1</v>
      </c>
      <c r="AR783" s="127" t="s">
        <v>618</v>
      </c>
      <c r="AS783" s="14">
        <v>127.59999999999749</v>
      </c>
      <c r="AT783" s="1">
        <v>169.9</v>
      </c>
      <c r="AU783" s="1">
        <v>170.4</v>
      </c>
      <c r="AV783" s="1">
        <v>169.5</v>
      </c>
      <c r="AW783" s="1">
        <v>169.8</v>
      </c>
      <c r="AX783" s="1">
        <v>169.9</v>
      </c>
      <c r="AY783" s="1">
        <v>170.5</v>
      </c>
      <c r="AZ783" s="1">
        <v>169</v>
      </c>
      <c r="BA783" s="1">
        <v>170.4</v>
      </c>
      <c r="CC783" s="86">
        <v>170.1</v>
      </c>
      <c r="CD783" s="1">
        <v>173</v>
      </c>
      <c r="CE783" s="1">
        <v>723</v>
      </c>
      <c r="CF783" s="1">
        <v>603</v>
      </c>
      <c r="CG783" s="1">
        <v>1.1990049751243781</v>
      </c>
      <c r="CH783">
        <v>113.79</v>
      </c>
      <c r="CI783">
        <v>17120</v>
      </c>
      <c r="CJ783" s="101">
        <v>1</v>
      </c>
      <c r="CK783" s="101">
        <v>1</v>
      </c>
      <c r="CL783" s="1">
        <v>-1.7000000000000171</v>
      </c>
      <c r="CM783" s="1">
        <v>45.999999999999801</v>
      </c>
      <c r="CN783" s="14">
        <v>3</v>
      </c>
      <c r="CO783" s="14">
        <v>94.500000000000085</v>
      </c>
    </row>
    <row r="784" spans="1:93">
      <c r="A784" s="1">
        <v>2016</v>
      </c>
      <c r="B784" s="1">
        <v>3</v>
      </c>
      <c r="C784" s="24">
        <v>42444</v>
      </c>
      <c r="D784" s="1">
        <v>168.2</v>
      </c>
      <c r="E784" s="1">
        <v>168.9</v>
      </c>
      <c r="F784" s="1">
        <v>166.6</v>
      </c>
      <c r="G784" s="1">
        <v>167.5</v>
      </c>
      <c r="H784" s="1">
        <v>36.72</v>
      </c>
      <c r="I784" s="1">
        <v>0</v>
      </c>
      <c r="N784" s="27">
        <v>2.3000000000000114</v>
      </c>
      <c r="O784" s="27">
        <v>174.4</v>
      </c>
      <c r="P784" s="27">
        <v>168.4</v>
      </c>
      <c r="Q784" s="27" t="s">
        <v>618</v>
      </c>
      <c r="R784" s="27" t="s">
        <v>618</v>
      </c>
      <c r="S784" s="27" t="s">
        <v>618</v>
      </c>
      <c r="T784" s="27" t="s">
        <v>618</v>
      </c>
      <c r="U784" s="27" t="s">
        <v>618</v>
      </c>
      <c r="V784" s="158">
        <v>0</v>
      </c>
      <c r="W784" s="27">
        <v>239.5</v>
      </c>
      <c r="X784" s="27">
        <v>251.1</v>
      </c>
      <c r="Y784" s="27">
        <v>-11.6</v>
      </c>
      <c r="Z784" s="29">
        <v>36.369999999999997</v>
      </c>
      <c r="AA784" s="139">
        <v>1.4</v>
      </c>
      <c r="AB784" s="151">
        <v>2.935064935064946E-2</v>
      </c>
      <c r="AC784" s="136" t="s">
        <v>255</v>
      </c>
      <c r="AD784" s="136">
        <v>8.5</v>
      </c>
      <c r="AE784" s="136" t="s">
        <v>618</v>
      </c>
      <c r="AF784" s="136" t="s">
        <v>618</v>
      </c>
      <c r="AG784" s="136">
        <v>0</v>
      </c>
      <c r="AH784" s="136">
        <v>110.1</v>
      </c>
      <c r="AI784" s="136">
        <v>-1.4210854715202004E-13</v>
      </c>
      <c r="AJ784" s="127">
        <v>169.9</v>
      </c>
      <c r="AK784" s="127">
        <v>170.5</v>
      </c>
      <c r="AL784" s="127">
        <v>166.6</v>
      </c>
      <c r="AM784" s="127">
        <v>167.4</v>
      </c>
      <c r="AN784" s="127">
        <v>171.47499999999999</v>
      </c>
      <c r="AO784" s="127">
        <v>0.69999999999998863</v>
      </c>
      <c r="AP784" s="127" t="s">
        <v>618</v>
      </c>
      <c r="AQ784" s="14">
        <v>162.1</v>
      </c>
      <c r="AR784" s="127" t="s">
        <v>618</v>
      </c>
      <c r="AS784" s="14">
        <v>127.59999999999749</v>
      </c>
      <c r="AT784" s="1">
        <v>167.5</v>
      </c>
      <c r="AU784" s="1">
        <v>167.7</v>
      </c>
      <c r="AV784" s="1">
        <v>166.1</v>
      </c>
      <c r="AW784" s="1">
        <v>167.1</v>
      </c>
      <c r="AX784" s="1">
        <v>167.5</v>
      </c>
      <c r="AY784" s="1">
        <v>168.4</v>
      </c>
      <c r="AZ784" s="1">
        <v>166.1</v>
      </c>
      <c r="BA784" s="1">
        <v>167.9</v>
      </c>
      <c r="CC784" s="86">
        <v>166.8</v>
      </c>
      <c r="CD784" s="1">
        <v>167.1</v>
      </c>
      <c r="CE784" s="1">
        <v>669</v>
      </c>
      <c r="CF784" s="1">
        <v>775</v>
      </c>
      <c r="CG784" s="1">
        <v>0.86322580645161295</v>
      </c>
      <c r="CH784">
        <v>113.164</v>
      </c>
      <c r="CI784">
        <v>16831</v>
      </c>
      <c r="CJ784" s="101">
        <v>1</v>
      </c>
      <c r="CK784" s="101">
        <v>1</v>
      </c>
      <c r="CL784" s="1">
        <v>1.5</v>
      </c>
      <c r="CM784" s="1">
        <v>47.499999999999801</v>
      </c>
      <c r="CN784" s="14" t="s">
        <v>618</v>
      </c>
      <c r="CO784" s="14">
        <v>94.500000000000085</v>
      </c>
    </row>
    <row r="785" spans="1:93">
      <c r="A785" s="1">
        <v>2016</v>
      </c>
      <c r="B785" s="1">
        <v>4</v>
      </c>
      <c r="C785" s="24">
        <v>42445</v>
      </c>
      <c r="D785" s="1">
        <v>169</v>
      </c>
      <c r="E785" s="1">
        <v>171.2</v>
      </c>
      <c r="F785" s="1">
        <v>168.2</v>
      </c>
      <c r="G785" s="1">
        <v>170.5</v>
      </c>
      <c r="H785" s="1">
        <v>38.46</v>
      </c>
      <c r="I785" s="1">
        <v>0</v>
      </c>
      <c r="N785" s="27">
        <v>3</v>
      </c>
      <c r="O785" s="27">
        <v>169.8</v>
      </c>
      <c r="P785" s="27">
        <v>165.2</v>
      </c>
      <c r="Q785" s="27" t="s">
        <v>618</v>
      </c>
      <c r="R785" s="27" t="s">
        <v>618</v>
      </c>
      <c r="S785" s="27" t="s">
        <v>618</v>
      </c>
      <c r="T785" s="27" t="s">
        <v>618</v>
      </c>
      <c r="U785" s="27" t="s">
        <v>618</v>
      </c>
      <c r="V785" s="158">
        <v>0</v>
      </c>
      <c r="W785" s="27">
        <v>239.5</v>
      </c>
      <c r="X785" s="27">
        <v>251.1</v>
      </c>
      <c r="Y785" s="27">
        <v>-11.6</v>
      </c>
      <c r="Z785" s="29">
        <v>36.78</v>
      </c>
      <c r="AA785" s="139">
        <v>1.8</v>
      </c>
      <c r="AB785" s="151">
        <v>1.7393631255017361E-2</v>
      </c>
      <c r="AC785" s="136" t="s">
        <v>255</v>
      </c>
      <c r="AD785" s="136">
        <v>8.3000000000000007</v>
      </c>
      <c r="AE785" s="136">
        <v>4.2999999999999829</v>
      </c>
      <c r="AF785" s="136" t="s">
        <v>618</v>
      </c>
      <c r="AG785" s="136">
        <v>4.2999999999999829</v>
      </c>
      <c r="AH785" s="136">
        <v>114.4</v>
      </c>
      <c r="AI785" s="136">
        <v>0</v>
      </c>
      <c r="AJ785" s="127">
        <v>167.5</v>
      </c>
      <c r="AK785" s="127">
        <v>170.8</v>
      </c>
      <c r="AL785" s="127">
        <v>166.1</v>
      </c>
      <c r="AM785" s="127">
        <v>170.1</v>
      </c>
      <c r="AN785" s="127">
        <v>170</v>
      </c>
      <c r="AO785" s="127">
        <v>1.5</v>
      </c>
      <c r="AP785" s="127">
        <v>3.5999999999999774</v>
      </c>
      <c r="AQ785" s="14">
        <v>165.7</v>
      </c>
      <c r="AR785" s="127" t="s">
        <v>618</v>
      </c>
      <c r="AS785" s="14">
        <v>127.59999999999749</v>
      </c>
      <c r="AT785" s="1">
        <v>170.9</v>
      </c>
      <c r="AU785" s="1">
        <v>171.7</v>
      </c>
      <c r="AV785" s="1">
        <v>170.7</v>
      </c>
      <c r="AW785" s="1">
        <v>171</v>
      </c>
      <c r="AX785" s="1">
        <v>170.9</v>
      </c>
      <c r="AY785" s="1">
        <v>173.2</v>
      </c>
      <c r="AZ785" s="1">
        <v>170.5</v>
      </c>
      <c r="BA785" s="1">
        <v>173.1</v>
      </c>
      <c r="CC785" s="86">
        <v>171.1</v>
      </c>
      <c r="CD785" s="1">
        <v>168.4</v>
      </c>
      <c r="CE785" s="1">
        <v>551</v>
      </c>
      <c r="CF785" s="1">
        <v>462</v>
      </c>
      <c r="CG785" s="1">
        <v>1.1926406926406927</v>
      </c>
      <c r="CH785">
        <v>112.736</v>
      </c>
      <c r="CI785">
        <v>16836</v>
      </c>
      <c r="CJ785" s="101">
        <v>1</v>
      </c>
      <c r="CK785" s="101">
        <v>1</v>
      </c>
      <c r="CL785" s="1">
        <v>3.7999999999999829</v>
      </c>
      <c r="CM785" s="1">
        <v>51.299999999999784</v>
      </c>
      <c r="CN785" s="14" t="s">
        <v>618</v>
      </c>
      <c r="CO785" s="14">
        <v>94.500000000000085</v>
      </c>
    </row>
    <row r="786" spans="1:93">
      <c r="A786" s="1">
        <v>2016</v>
      </c>
      <c r="B786" s="1">
        <v>5</v>
      </c>
      <c r="C786" s="24">
        <v>42446</v>
      </c>
      <c r="D786" s="1">
        <v>174.7</v>
      </c>
      <c r="E786" s="1">
        <v>177</v>
      </c>
      <c r="F786" s="1">
        <v>173.6</v>
      </c>
      <c r="G786" s="1">
        <v>175.4</v>
      </c>
      <c r="H786" s="1">
        <v>41.67</v>
      </c>
      <c r="I786" s="1">
        <v>0</v>
      </c>
      <c r="N786" s="27">
        <v>3.4000000000000057</v>
      </c>
      <c r="O786" s="27">
        <v>173.5</v>
      </c>
      <c r="P786" s="27">
        <v>167.5</v>
      </c>
      <c r="Q786" s="27">
        <v>1</v>
      </c>
      <c r="R786" s="27" t="s">
        <v>618</v>
      </c>
      <c r="S786" s="27" t="s">
        <v>618</v>
      </c>
      <c r="T786" s="27" t="s">
        <v>618</v>
      </c>
      <c r="U786" s="27" t="s">
        <v>618</v>
      </c>
      <c r="V786" s="158">
        <v>0</v>
      </c>
      <c r="W786" s="27">
        <v>239.5</v>
      </c>
      <c r="X786" s="27">
        <v>251.1</v>
      </c>
      <c r="Y786" s="27">
        <v>-11.6</v>
      </c>
      <c r="Z786" s="29">
        <v>40.86</v>
      </c>
      <c r="AA786" s="139">
        <v>2</v>
      </c>
      <c r="AB786" s="151">
        <v>4.7385620915032733E-2</v>
      </c>
      <c r="AC786" s="136" t="s">
        <v>253</v>
      </c>
      <c r="AD786" s="136">
        <v>8.5</v>
      </c>
      <c r="AE786" s="136" t="s">
        <v>618</v>
      </c>
      <c r="AF786" s="136" t="s">
        <v>618</v>
      </c>
      <c r="AG786" s="136">
        <v>0</v>
      </c>
      <c r="AH786" s="136">
        <v>114.4</v>
      </c>
      <c r="AI786" s="136">
        <v>-1.7053025658242404E-13</v>
      </c>
      <c r="AJ786" s="127">
        <v>170.9</v>
      </c>
      <c r="AK786" s="127">
        <v>177</v>
      </c>
      <c r="AL786" s="127">
        <v>170.5</v>
      </c>
      <c r="AM786" s="127">
        <v>176.3</v>
      </c>
      <c r="AN786" s="127">
        <v>171.67500000000001</v>
      </c>
      <c r="AO786" s="127">
        <v>0.70000000000001705</v>
      </c>
      <c r="AP786" s="127" t="s">
        <v>618</v>
      </c>
      <c r="AQ786" s="14">
        <v>165.7</v>
      </c>
      <c r="AR786" s="127" t="s">
        <v>618</v>
      </c>
      <c r="AS786" s="14">
        <v>127.59999999999749</v>
      </c>
      <c r="AT786" s="1">
        <v>175.5</v>
      </c>
      <c r="AU786" s="1">
        <v>175.8</v>
      </c>
      <c r="AV786" s="1">
        <v>174.7</v>
      </c>
      <c r="AW786" s="1">
        <v>175.5</v>
      </c>
      <c r="AX786" s="1">
        <v>175.5</v>
      </c>
      <c r="AY786" s="1">
        <v>177.3</v>
      </c>
      <c r="AZ786" s="1">
        <v>174.7</v>
      </c>
      <c r="BA786" s="1">
        <v>177.3</v>
      </c>
      <c r="CC786" s="86">
        <v>175.1</v>
      </c>
      <c r="CD786" s="1">
        <v>175.6</v>
      </c>
      <c r="CE786" s="1">
        <v>801</v>
      </c>
      <c r="CF786" s="1">
        <v>400</v>
      </c>
      <c r="CG786" s="1">
        <v>2.0024999999999999</v>
      </c>
      <c r="CH786">
        <v>111.44</v>
      </c>
      <c r="CI786">
        <v>16694</v>
      </c>
      <c r="CJ786" s="101">
        <v>-1</v>
      </c>
      <c r="CK786" s="101">
        <v>1</v>
      </c>
      <c r="CL786" s="1">
        <v>3.5</v>
      </c>
      <c r="CM786" s="1">
        <v>54.799999999999784</v>
      </c>
      <c r="CN786" s="14" t="s">
        <v>618</v>
      </c>
      <c r="CO786" s="14">
        <v>94.500000000000085</v>
      </c>
    </row>
    <row r="787" spans="1:93">
      <c r="A787" s="1">
        <v>2016</v>
      </c>
      <c r="B787" s="1">
        <v>6</v>
      </c>
      <c r="C787" s="24">
        <v>42447</v>
      </c>
      <c r="D787" s="1">
        <v>179</v>
      </c>
      <c r="E787" s="1">
        <v>181.5</v>
      </c>
      <c r="F787" s="1">
        <v>178.6</v>
      </c>
      <c r="G787" s="1">
        <v>178.8</v>
      </c>
      <c r="H787" s="1">
        <v>41.52</v>
      </c>
      <c r="I787" s="1">
        <v>0</v>
      </c>
      <c r="N787" s="27">
        <v>2.9000000000000057</v>
      </c>
      <c r="O787" s="27">
        <v>178.8</v>
      </c>
      <c r="P787" s="27">
        <v>172</v>
      </c>
      <c r="Q787" s="27" t="s">
        <v>618</v>
      </c>
      <c r="R787" s="27" t="s">
        <v>618</v>
      </c>
      <c r="S787" s="27" t="s">
        <v>618</v>
      </c>
      <c r="T787" s="27" t="s">
        <v>618</v>
      </c>
      <c r="U787" s="27" t="s">
        <v>618</v>
      </c>
      <c r="V787" s="158">
        <v>0</v>
      </c>
      <c r="W787" s="27">
        <v>239.5</v>
      </c>
      <c r="X787" s="27">
        <v>251.1</v>
      </c>
      <c r="Y787" s="27">
        <v>-11.6</v>
      </c>
      <c r="Z787" s="29">
        <v>41.42</v>
      </c>
      <c r="AA787" s="139">
        <v>1.7</v>
      </c>
      <c r="AB787" s="151">
        <v>8.3463338533541265E-2</v>
      </c>
      <c r="AC787" s="136" t="s">
        <v>253</v>
      </c>
      <c r="AD787" s="136">
        <v>8.6999999999999993</v>
      </c>
      <c r="AE787" s="136" t="s">
        <v>618</v>
      </c>
      <c r="AF787" s="136" t="s">
        <v>618</v>
      </c>
      <c r="AG787" s="136">
        <v>0</v>
      </c>
      <c r="AH787" s="136">
        <v>114.4</v>
      </c>
      <c r="AI787" s="136">
        <v>-1.7053025658242404E-13</v>
      </c>
      <c r="AJ787" s="127">
        <v>175.5</v>
      </c>
      <c r="AK787" s="127">
        <v>181.5</v>
      </c>
      <c r="AL787" s="127">
        <v>174.7</v>
      </c>
      <c r="AM787" s="127">
        <v>180.1</v>
      </c>
      <c r="AN787" s="127">
        <v>173.47499999999999</v>
      </c>
      <c r="AO787" s="127">
        <v>0.19999999999998863</v>
      </c>
      <c r="AP787" s="127" t="s">
        <v>618</v>
      </c>
      <c r="AQ787" s="14">
        <v>165.7</v>
      </c>
      <c r="AR787" s="127" t="s">
        <v>618</v>
      </c>
      <c r="AS787" s="14">
        <v>127.59999999999749</v>
      </c>
      <c r="AT787" s="1">
        <v>177.4</v>
      </c>
      <c r="AU787" s="1">
        <v>177.6</v>
      </c>
      <c r="AV787" s="1">
        <v>176.2</v>
      </c>
      <c r="AW787" s="1">
        <v>176.5</v>
      </c>
      <c r="AX787" s="1">
        <v>177.4</v>
      </c>
      <c r="AY787" s="1">
        <v>177.6</v>
      </c>
      <c r="AZ787" s="1">
        <v>175.9</v>
      </c>
      <c r="BA787" s="1">
        <v>176.3</v>
      </c>
      <c r="CC787" s="86">
        <v>177</v>
      </c>
      <c r="CD787" s="1">
        <v>180.7</v>
      </c>
      <c r="CE787" s="1">
        <v>596</v>
      </c>
      <c r="CF787" s="1">
        <v>484</v>
      </c>
      <c r="CG787" s="1">
        <v>1.2314049586776858</v>
      </c>
      <c r="CH787">
        <v>111.95399999999999</v>
      </c>
      <c r="CI787">
        <v>16748</v>
      </c>
      <c r="CJ787" s="101">
        <v>-1</v>
      </c>
      <c r="CK787" s="101">
        <v>1</v>
      </c>
      <c r="CL787" s="1" t="s">
        <v>618</v>
      </c>
      <c r="CM787" s="1">
        <v>54.799999999999784</v>
      </c>
      <c r="CN787" s="14" t="s">
        <v>618</v>
      </c>
      <c r="CO787" s="14">
        <v>94.500000000000085</v>
      </c>
    </row>
    <row r="788" spans="1:93">
      <c r="A788" s="1">
        <v>2016</v>
      </c>
      <c r="B788" s="1">
        <v>3</v>
      </c>
      <c r="C788" s="24">
        <v>42451</v>
      </c>
      <c r="D788" s="1">
        <v>178.4</v>
      </c>
      <c r="E788" s="1">
        <v>181</v>
      </c>
      <c r="F788" s="1">
        <v>178.1</v>
      </c>
      <c r="G788" s="1">
        <v>180.5</v>
      </c>
      <c r="H788" s="1">
        <v>41.45</v>
      </c>
      <c r="I788" s="1">
        <v>0</v>
      </c>
      <c r="N788" s="27">
        <v>2.9000000000000057</v>
      </c>
      <c r="O788" s="27">
        <v>181.7</v>
      </c>
      <c r="P788" s="27">
        <v>175.9</v>
      </c>
      <c r="Q788" s="27" t="s">
        <v>618</v>
      </c>
      <c r="R788" s="27" t="s">
        <v>618</v>
      </c>
      <c r="S788" s="27" t="s">
        <v>618</v>
      </c>
      <c r="T788" s="27" t="s">
        <v>618</v>
      </c>
      <c r="U788" s="27" t="s">
        <v>618</v>
      </c>
      <c r="V788" s="158">
        <v>0</v>
      </c>
      <c r="W788" s="27">
        <v>239.5</v>
      </c>
      <c r="X788" s="27">
        <v>251.1</v>
      </c>
      <c r="Y788" s="27">
        <v>-11.6</v>
      </c>
      <c r="Z788" s="29">
        <v>41.42</v>
      </c>
      <c r="AA788" s="139">
        <v>1.7</v>
      </c>
      <c r="AB788" s="151">
        <v>3.5997120230381041E-3</v>
      </c>
      <c r="AC788" s="136" t="s">
        <v>255</v>
      </c>
      <c r="AD788" s="136">
        <v>8.9</v>
      </c>
      <c r="AE788" s="136">
        <v>0.80000000000001137</v>
      </c>
      <c r="AF788" s="136" t="s">
        <v>618</v>
      </c>
      <c r="AG788" s="136">
        <v>0.80000000000001137</v>
      </c>
      <c r="AH788" s="136">
        <v>115.2</v>
      </c>
      <c r="AI788" s="136">
        <v>0</v>
      </c>
      <c r="AJ788" s="127">
        <v>177.4</v>
      </c>
      <c r="AK788" s="127">
        <v>181</v>
      </c>
      <c r="AL788" s="127">
        <v>175.9</v>
      </c>
      <c r="AM788" s="127">
        <v>180.7</v>
      </c>
      <c r="AN788" s="127">
        <v>176.8</v>
      </c>
      <c r="AO788" s="127">
        <v>2.0999999999999943</v>
      </c>
      <c r="AP788" s="127" t="s">
        <v>618</v>
      </c>
      <c r="AQ788" s="14">
        <v>165.7</v>
      </c>
      <c r="AR788" s="127" t="s">
        <v>618</v>
      </c>
      <c r="AS788" s="14">
        <v>127.59999999999749</v>
      </c>
      <c r="AT788" s="1">
        <v>180.3</v>
      </c>
      <c r="AU788" s="1">
        <v>180.3</v>
      </c>
      <c r="AV788" s="1">
        <v>179</v>
      </c>
      <c r="AW788" s="1">
        <v>179</v>
      </c>
      <c r="AX788" s="1">
        <v>180.3</v>
      </c>
      <c r="AY788" s="1">
        <v>180.3</v>
      </c>
      <c r="AZ788" s="1">
        <v>178.3</v>
      </c>
      <c r="BA788" s="1">
        <v>179.6</v>
      </c>
      <c r="CC788" s="86">
        <v>180</v>
      </c>
      <c r="CD788" s="1">
        <v>179.2</v>
      </c>
      <c r="CE788" s="1">
        <v>590</v>
      </c>
      <c r="CF788" s="1">
        <v>476</v>
      </c>
      <c r="CG788" s="1">
        <v>1.2394957983193278</v>
      </c>
      <c r="CH788">
        <v>112.337</v>
      </c>
      <c r="CI788">
        <v>16923</v>
      </c>
      <c r="CJ788" s="101">
        <v>-1</v>
      </c>
      <c r="CK788" s="101">
        <v>1</v>
      </c>
      <c r="CL788" s="1" t="s">
        <v>618</v>
      </c>
      <c r="CM788" s="1">
        <v>54.799999999999784</v>
      </c>
      <c r="CN788" s="14" t="s">
        <v>618</v>
      </c>
      <c r="CO788" s="14">
        <v>94.500000000000085</v>
      </c>
    </row>
    <row r="789" spans="1:93">
      <c r="A789" s="1">
        <v>2016</v>
      </c>
      <c r="B789" s="1">
        <v>4</v>
      </c>
      <c r="C789" s="24">
        <v>42452</v>
      </c>
      <c r="D789" s="1">
        <v>180.9</v>
      </c>
      <c r="E789" s="1">
        <v>181.9</v>
      </c>
      <c r="F789" s="1">
        <v>177.2</v>
      </c>
      <c r="G789" s="1">
        <v>177.3</v>
      </c>
      <c r="H789" s="1">
        <v>39.76</v>
      </c>
      <c r="I789" s="1">
        <v>1</v>
      </c>
      <c r="N789" s="27">
        <v>4.7000000000000171</v>
      </c>
      <c r="O789" s="27">
        <v>183.4</v>
      </c>
      <c r="P789" s="27">
        <v>177.6</v>
      </c>
      <c r="Q789" s="27" t="s">
        <v>618</v>
      </c>
      <c r="R789" s="27" t="s">
        <v>618</v>
      </c>
      <c r="S789" s="27" t="s">
        <v>252</v>
      </c>
      <c r="T789" s="27" t="s">
        <v>618</v>
      </c>
      <c r="U789" s="27">
        <v>3.5</v>
      </c>
      <c r="V789" s="158">
        <v>3.5</v>
      </c>
      <c r="W789" s="27">
        <v>243</v>
      </c>
      <c r="X789" s="27">
        <v>251.1</v>
      </c>
      <c r="Y789" s="27">
        <v>-8.0999999999999943</v>
      </c>
      <c r="Z789" s="29">
        <v>41.08</v>
      </c>
      <c r="AA789" s="139">
        <v>2.8</v>
      </c>
      <c r="AB789" s="151">
        <v>1.6859344894026851E-3</v>
      </c>
      <c r="AC789" s="136">
        <v>0</v>
      </c>
      <c r="AD789" s="136">
        <v>9</v>
      </c>
      <c r="AE789" s="136" t="s">
        <v>618</v>
      </c>
      <c r="AF789" s="136" t="s">
        <v>618</v>
      </c>
      <c r="AG789" s="136">
        <v>0</v>
      </c>
      <c r="AH789" s="136">
        <v>115.2</v>
      </c>
      <c r="AI789" s="136">
        <v>-1.5631940186722204E-13</v>
      </c>
      <c r="AJ789" s="127">
        <v>180.3</v>
      </c>
      <c r="AK789" s="127">
        <v>180.9</v>
      </c>
      <c r="AL789" s="127">
        <v>178.3</v>
      </c>
      <c r="AM789" s="127">
        <v>180.6</v>
      </c>
      <c r="AN789" s="127">
        <v>179.42500000000001</v>
      </c>
      <c r="AO789" s="127">
        <v>3.5999999999999943</v>
      </c>
      <c r="AP789" s="127">
        <v>-7.1000000000000112</v>
      </c>
      <c r="AQ789" s="14">
        <v>158.6</v>
      </c>
      <c r="AR789" s="127" t="s">
        <v>618</v>
      </c>
      <c r="AS789" s="14">
        <v>127.59999999999749</v>
      </c>
      <c r="AT789" s="1">
        <v>176.1</v>
      </c>
      <c r="AU789" s="1">
        <v>177.4</v>
      </c>
      <c r="AV789" s="1">
        <v>175.9</v>
      </c>
      <c r="AW789" s="1">
        <v>177.1</v>
      </c>
      <c r="AX789" s="1">
        <v>176.1</v>
      </c>
      <c r="AY789" s="1">
        <v>177.4</v>
      </c>
      <c r="AZ789" s="1">
        <v>175.9</v>
      </c>
      <c r="BA789" s="1">
        <v>177</v>
      </c>
      <c r="CC789" s="86">
        <v>176.3</v>
      </c>
      <c r="CD789" s="1">
        <v>180.7</v>
      </c>
      <c r="CE789" s="1">
        <v>932</v>
      </c>
      <c r="CF789" s="1">
        <v>544</v>
      </c>
      <c r="CG789" s="1">
        <v>1.713235294117647</v>
      </c>
      <c r="CH789">
        <v>112.383</v>
      </c>
      <c r="CI789">
        <v>16785</v>
      </c>
      <c r="CJ789" s="101">
        <v>-1</v>
      </c>
      <c r="CK789" s="101">
        <v>1</v>
      </c>
      <c r="CL789" s="1" t="s">
        <v>618</v>
      </c>
      <c r="CM789" s="1">
        <v>54.799999999999784</v>
      </c>
      <c r="CN789" s="14" t="s">
        <v>618</v>
      </c>
      <c r="CO789" s="14">
        <v>94.500000000000085</v>
      </c>
    </row>
    <row r="790" spans="1:93">
      <c r="A790" s="1">
        <v>2016</v>
      </c>
      <c r="B790" s="1">
        <v>5</v>
      </c>
      <c r="C790" s="24">
        <v>42453</v>
      </c>
      <c r="D790" s="1">
        <v>174.1</v>
      </c>
      <c r="E790" s="1">
        <v>177.4</v>
      </c>
      <c r="F790" s="1">
        <v>173.3</v>
      </c>
      <c r="G790" s="1">
        <v>175</v>
      </c>
      <c r="H790" s="1">
        <v>39.590000000000003</v>
      </c>
      <c r="I790" s="1">
        <v>1</v>
      </c>
      <c r="N790" s="27">
        <v>4.0999999999999943</v>
      </c>
      <c r="O790" s="27">
        <v>182</v>
      </c>
      <c r="P790" s="27">
        <v>172.6</v>
      </c>
      <c r="Q790" s="27" t="s">
        <v>618</v>
      </c>
      <c r="R790" s="27" t="s">
        <v>618</v>
      </c>
      <c r="S790" s="27" t="s">
        <v>618</v>
      </c>
      <c r="T790" s="27" t="s">
        <v>618</v>
      </c>
      <c r="U790" s="27" t="s">
        <v>618</v>
      </c>
      <c r="V790" s="158">
        <v>0</v>
      </c>
      <c r="W790" s="27">
        <v>243</v>
      </c>
      <c r="X790" s="27">
        <v>251.1</v>
      </c>
      <c r="Y790" s="27">
        <v>-8.0999999999999943</v>
      </c>
      <c r="Z790" s="29">
        <v>39.39</v>
      </c>
      <c r="AA790" s="139">
        <v>2.5</v>
      </c>
      <c r="AB790" s="151">
        <v>4.0772014475271567E-2</v>
      </c>
      <c r="AC790" s="136" t="s">
        <v>255</v>
      </c>
      <c r="AD790" s="136">
        <v>8.8000000000000007</v>
      </c>
      <c r="AE790" s="136">
        <v>-1.7000000000000171</v>
      </c>
      <c r="AF790" s="136" t="s">
        <v>618</v>
      </c>
      <c r="AG790" s="136">
        <v>-1.7000000000000171</v>
      </c>
      <c r="AH790" s="136">
        <v>113.5</v>
      </c>
      <c r="AI790" s="136">
        <v>-1.7000000000001734</v>
      </c>
      <c r="AJ790" s="127">
        <v>176.1</v>
      </c>
      <c r="AK790" s="127">
        <v>177.4</v>
      </c>
      <c r="AL790" s="127">
        <v>173.3</v>
      </c>
      <c r="AM790" s="127">
        <v>175.7</v>
      </c>
      <c r="AN790" s="127">
        <v>179.27500000000001</v>
      </c>
      <c r="AO790" s="127">
        <v>0.90000000000000568</v>
      </c>
      <c r="AP790" s="127" t="s">
        <v>618</v>
      </c>
      <c r="AQ790" s="14">
        <v>158.6</v>
      </c>
      <c r="AR790" s="127" t="s">
        <v>618</v>
      </c>
      <c r="AS790" s="14">
        <v>127.59999999999749</v>
      </c>
      <c r="AT790" s="1">
        <v>173.8</v>
      </c>
      <c r="AU790" s="1">
        <v>174.6</v>
      </c>
      <c r="AV790" s="1">
        <v>173.8</v>
      </c>
      <c r="AW790" s="1">
        <v>174.3</v>
      </c>
      <c r="AX790" s="1">
        <v>173.8</v>
      </c>
      <c r="AY790" s="1">
        <v>174.7</v>
      </c>
      <c r="AZ790" s="1">
        <v>173.8</v>
      </c>
      <c r="BA790" s="1">
        <v>174.5</v>
      </c>
      <c r="CC790" s="86">
        <v>174.1</v>
      </c>
      <c r="CD790" s="1">
        <v>175</v>
      </c>
      <c r="CE790" s="1">
        <v>403</v>
      </c>
      <c r="CF790" s="1">
        <v>558</v>
      </c>
      <c r="CG790" s="1">
        <v>0.72222222222222221</v>
      </c>
      <c r="CH790">
        <v>112.855</v>
      </c>
      <c r="CI790">
        <v>16763</v>
      </c>
      <c r="CJ790" s="101">
        <v>-1</v>
      </c>
      <c r="CK790" s="101">
        <v>1</v>
      </c>
      <c r="CL790" s="1" t="s">
        <v>618</v>
      </c>
      <c r="CM790" s="1">
        <v>54.799999999999784</v>
      </c>
      <c r="CN790" s="14" t="s">
        <v>618</v>
      </c>
      <c r="CO790" s="14">
        <v>94.500000000000085</v>
      </c>
    </row>
    <row r="791" spans="1:93">
      <c r="A791" s="1">
        <v>2016</v>
      </c>
      <c r="B791" s="1">
        <v>6</v>
      </c>
      <c r="C791" s="24">
        <v>42454</v>
      </c>
      <c r="D791" s="1">
        <v>175.2</v>
      </c>
      <c r="E791" s="1">
        <v>176.6</v>
      </c>
      <c r="F791" s="1">
        <v>174.6</v>
      </c>
      <c r="G791" s="1">
        <v>175.2</v>
      </c>
      <c r="H791" s="1">
        <v>39.76</v>
      </c>
      <c r="I791" s="1">
        <v>1</v>
      </c>
      <c r="N791" s="27">
        <v>2</v>
      </c>
      <c r="O791" s="27">
        <v>179.1</v>
      </c>
      <c r="P791" s="27">
        <v>170.9</v>
      </c>
      <c r="Q791" s="27" t="s">
        <v>618</v>
      </c>
      <c r="R791" s="27" t="s">
        <v>618</v>
      </c>
      <c r="S791" s="27" t="s">
        <v>618</v>
      </c>
      <c r="T791" s="27" t="s">
        <v>618</v>
      </c>
      <c r="U791" s="27" t="s">
        <v>618</v>
      </c>
      <c r="V791" s="158">
        <v>0</v>
      </c>
      <c r="W791" s="27">
        <v>243</v>
      </c>
      <c r="X791" s="27">
        <v>251.1</v>
      </c>
      <c r="Y791" s="27">
        <v>-8.0999999999999943</v>
      </c>
      <c r="Z791" s="29">
        <v>39.46</v>
      </c>
      <c r="AA791" s="139">
        <v>1.2</v>
      </c>
      <c r="AB791" s="151">
        <v>4.2756539235411228E-3</v>
      </c>
      <c r="AC791" s="136" t="s">
        <v>255</v>
      </c>
      <c r="AD791" s="136">
        <v>8.6999999999999993</v>
      </c>
      <c r="AE791" s="136" t="s">
        <v>618</v>
      </c>
      <c r="AF791" s="136" t="s">
        <v>618</v>
      </c>
      <c r="AG791" s="136">
        <v>0</v>
      </c>
      <c r="AH791" s="136">
        <v>113.5</v>
      </c>
      <c r="AI791" s="136">
        <v>-1.7000000000001734</v>
      </c>
      <c r="AJ791" s="127">
        <v>173.8</v>
      </c>
      <c r="AK791" s="127">
        <v>176.6</v>
      </c>
      <c r="AL791" s="127">
        <v>173.8</v>
      </c>
      <c r="AM791" s="127">
        <v>175.7</v>
      </c>
      <c r="AN791" s="127">
        <v>178.17500000000001</v>
      </c>
      <c r="AO791" s="127">
        <v>0</v>
      </c>
      <c r="AP791" s="127" t="s">
        <v>618</v>
      </c>
      <c r="AQ791" s="14">
        <v>158.6</v>
      </c>
      <c r="AR791" s="127" t="s">
        <v>618</v>
      </c>
      <c r="AS791" s="14">
        <v>127.59999999999749</v>
      </c>
      <c r="AT791" s="1">
        <v>177.2</v>
      </c>
      <c r="AU791" s="1">
        <v>179.2</v>
      </c>
      <c r="AV791" s="1">
        <v>177.2</v>
      </c>
      <c r="AW791" s="1">
        <v>179.2</v>
      </c>
      <c r="AX791" s="1">
        <v>177.2</v>
      </c>
      <c r="AY791" s="1">
        <v>179.9</v>
      </c>
      <c r="AZ791" s="1">
        <v>177.2</v>
      </c>
      <c r="BA791" s="1">
        <v>178.6</v>
      </c>
      <c r="CC791" s="86">
        <v>177.2</v>
      </c>
      <c r="CD791" s="1">
        <v>176.2</v>
      </c>
      <c r="CE791" s="1">
        <v>162</v>
      </c>
      <c r="CF791" s="1">
        <v>126</v>
      </c>
      <c r="CG791" s="1">
        <v>1.2857142857142858</v>
      </c>
      <c r="CH791">
        <v>113.36199999999999</v>
      </c>
      <c r="CI791">
        <v>16875</v>
      </c>
      <c r="CJ791" s="101">
        <v>-1</v>
      </c>
      <c r="CK791" s="101">
        <v>1</v>
      </c>
      <c r="CL791" s="1" t="s">
        <v>618</v>
      </c>
      <c r="CM791" s="1">
        <v>54.799999999999784</v>
      </c>
      <c r="CN791" s="14" t="s">
        <v>618</v>
      </c>
      <c r="CO791" s="14">
        <v>94.500000000000085</v>
      </c>
    </row>
    <row r="792" spans="1:93">
      <c r="A792" s="1">
        <v>2016</v>
      </c>
      <c r="B792" s="1">
        <v>2</v>
      </c>
      <c r="C792" s="24">
        <v>42457</v>
      </c>
      <c r="D792" s="1">
        <v>180</v>
      </c>
      <c r="E792" s="1">
        <v>181.2</v>
      </c>
      <c r="F792" s="1">
        <v>179.5</v>
      </c>
      <c r="G792" s="1">
        <v>180.7</v>
      </c>
      <c r="H792" s="1">
        <v>39.39</v>
      </c>
      <c r="I792" s="1">
        <v>1</v>
      </c>
      <c r="N792" s="27">
        <v>1.6999999999999886</v>
      </c>
      <c r="O792" s="27">
        <v>177.2</v>
      </c>
      <c r="P792" s="27">
        <v>173.2</v>
      </c>
      <c r="Q792" s="27">
        <v>1</v>
      </c>
      <c r="R792" s="27" t="s">
        <v>618</v>
      </c>
      <c r="S792" s="27" t="s">
        <v>618</v>
      </c>
      <c r="T792" s="27" t="s">
        <v>618</v>
      </c>
      <c r="U792" s="27" t="s">
        <v>618</v>
      </c>
      <c r="V792" s="158">
        <v>0</v>
      </c>
      <c r="W792" s="27">
        <v>243</v>
      </c>
      <c r="X792" s="27">
        <v>251.1</v>
      </c>
      <c r="Y792" s="27">
        <v>-8.0999999999999943</v>
      </c>
      <c r="Z792" s="29">
        <v>39.99</v>
      </c>
      <c r="AA792" s="139">
        <v>1</v>
      </c>
      <c r="AB792" s="151">
        <v>4.2940136398079698E-3</v>
      </c>
      <c r="AC792" s="136" t="s">
        <v>253</v>
      </c>
      <c r="AD792" s="136">
        <v>8.6999999999999993</v>
      </c>
      <c r="AE792" s="136" t="s">
        <v>618</v>
      </c>
      <c r="AF792" s="136" t="s">
        <v>618</v>
      </c>
      <c r="AG792" s="136">
        <v>0</v>
      </c>
      <c r="AH792" s="136">
        <v>113.5</v>
      </c>
      <c r="AI792" s="136">
        <v>-1.7000000000001734</v>
      </c>
      <c r="AJ792" s="127">
        <v>177.2</v>
      </c>
      <c r="AK792" s="127">
        <v>181.2</v>
      </c>
      <c r="AL792" s="127">
        <v>177.2</v>
      </c>
      <c r="AM792" s="127">
        <v>180.8</v>
      </c>
      <c r="AN792" s="127">
        <v>178.2</v>
      </c>
      <c r="AO792" s="127">
        <v>0.69999999999998863</v>
      </c>
      <c r="AP792" s="127" t="s">
        <v>618</v>
      </c>
      <c r="AQ792" s="14">
        <v>158.6</v>
      </c>
      <c r="AR792" s="127" t="s">
        <v>618</v>
      </c>
      <c r="AS792" s="14">
        <v>127.59999999999749</v>
      </c>
      <c r="AT792" s="1">
        <v>179.2</v>
      </c>
      <c r="AU792" s="1">
        <v>179.4</v>
      </c>
      <c r="AV792" s="1">
        <v>178</v>
      </c>
      <c r="AW792" s="1">
        <v>179.3</v>
      </c>
      <c r="AX792" s="1">
        <v>179.2</v>
      </c>
      <c r="AY792" s="1">
        <v>179.5</v>
      </c>
      <c r="AZ792" s="1">
        <v>178</v>
      </c>
      <c r="BA792" s="1">
        <v>179.1</v>
      </c>
      <c r="CC792" s="86">
        <v>178.7</v>
      </c>
      <c r="CD792" s="1">
        <v>180.4</v>
      </c>
      <c r="CE792" s="1">
        <v>574</v>
      </c>
      <c r="CF792" s="1">
        <v>590</v>
      </c>
      <c r="CG792" s="1">
        <v>0.97288135593220337</v>
      </c>
      <c r="CH792">
        <v>113.443</v>
      </c>
      <c r="CI792">
        <v>16941</v>
      </c>
      <c r="CJ792" s="101">
        <v>-1</v>
      </c>
      <c r="CK792" s="101">
        <v>1</v>
      </c>
      <c r="CL792" s="1" t="s">
        <v>618</v>
      </c>
      <c r="CM792" s="1">
        <v>54.799999999999784</v>
      </c>
      <c r="CN792" s="14" t="s">
        <v>618</v>
      </c>
      <c r="CO792" s="14">
        <v>94.500000000000085</v>
      </c>
    </row>
    <row r="793" spans="1:93">
      <c r="A793" s="1">
        <v>2016</v>
      </c>
      <c r="B793" s="1">
        <v>3</v>
      </c>
      <c r="C793" s="24">
        <v>42458</v>
      </c>
      <c r="D793" s="1">
        <v>180.2</v>
      </c>
      <c r="E793" s="1">
        <v>180.3</v>
      </c>
      <c r="F793" s="1">
        <v>176.6</v>
      </c>
      <c r="G793" s="1">
        <v>176.8</v>
      </c>
      <c r="H793" s="1">
        <v>38.49</v>
      </c>
      <c r="I793" s="1">
        <v>2</v>
      </c>
      <c r="N793" s="27">
        <v>3.7000000000000171</v>
      </c>
      <c r="O793" s="27">
        <v>182.4</v>
      </c>
      <c r="P793" s="27">
        <v>179</v>
      </c>
      <c r="Q793" s="27" t="s">
        <v>618</v>
      </c>
      <c r="R793" s="27" t="s">
        <v>618</v>
      </c>
      <c r="S793" s="27" t="s">
        <v>252</v>
      </c>
      <c r="T793" s="27" t="s">
        <v>618</v>
      </c>
      <c r="U793" s="27">
        <v>1.4000000000000057</v>
      </c>
      <c r="V793" s="158">
        <v>1.4000000000000057</v>
      </c>
      <c r="W793" s="27">
        <v>244.4</v>
      </c>
      <c r="X793" s="27">
        <v>251.1</v>
      </c>
      <c r="Y793" s="27">
        <v>-6.6999999999999886</v>
      </c>
      <c r="Z793" s="29">
        <v>39.01</v>
      </c>
      <c r="AA793" s="139">
        <v>2.2000000000000002</v>
      </c>
      <c r="AB793" s="151">
        <v>9.305835010060326E-3</v>
      </c>
      <c r="AC793" s="136" t="s">
        <v>255</v>
      </c>
      <c r="AD793" s="136">
        <v>9</v>
      </c>
      <c r="AE793" s="136" t="s">
        <v>618</v>
      </c>
      <c r="AF793" s="136" t="s">
        <v>618</v>
      </c>
      <c r="AG793" s="136">
        <v>0</v>
      </c>
      <c r="AH793" s="136">
        <v>113.5</v>
      </c>
      <c r="AI793" s="136">
        <v>-1.7000000000001734</v>
      </c>
      <c r="AJ793" s="127">
        <v>179.2</v>
      </c>
      <c r="AK793" s="127">
        <v>180.3</v>
      </c>
      <c r="AL793" s="127">
        <v>176.9</v>
      </c>
      <c r="AM793" s="127">
        <v>177.9</v>
      </c>
      <c r="AN793" s="127">
        <v>177.52500000000001</v>
      </c>
      <c r="AO793" s="127">
        <v>3.3999999999999773</v>
      </c>
      <c r="AP793" s="127" t="s">
        <v>618</v>
      </c>
      <c r="AQ793" s="14">
        <v>158.6</v>
      </c>
      <c r="AR793" s="127" t="s">
        <v>618</v>
      </c>
      <c r="AS793" s="14">
        <v>127.59999999999749</v>
      </c>
      <c r="AT793" s="1">
        <v>175.4</v>
      </c>
      <c r="AU793" s="1">
        <v>176.5</v>
      </c>
      <c r="AV793" s="1">
        <v>175.1</v>
      </c>
      <c r="AW793" s="1">
        <v>176.4</v>
      </c>
      <c r="AX793" s="1">
        <v>175.4</v>
      </c>
      <c r="AY793" s="1">
        <v>178.3</v>
      </c>
      <c r="AZ793" s="1">
        <v>175.1</v>
      </c>
      <c r="BA793" s="1">
        <v>178.1</v>
      </c>
      <c r="CC793" s="86">
        <v>175.2</v>
      </c>
      <c r="CD793" s="1">
        <v>177.9</v>
      </c>
      <c r="CE793" s="1">
        <v>736</v>
      </c>
      <c r="CF793" s="1">
        <v>586</v>
      </c>
      <c r="CG793" s="1">
        <v>1.2559726962457338</v>
      </c>
      <c r="CH793">
        <v>112.70699999999999</v>
      </c>
      <c r="CI793">
        <v>17017</v>
      </c>
      <c r="CJ793" s="101">
        <v>-1</v>
      </c>
      <c r="CK793" s="101">
        <v>1</v>
      </c>
      <c r="CL793" s="1" t="s">
        <v>618</v>
      </c>
      <c r="CM793" s="1">
        <v>54.799999999999784</v>
      </c>
      <c r="CN793" s="14" t="s">
        <v>618</v>
      </c>
      <c r="CO793" s="14">
        <v>94.500000000000085</v>
      </c>
    </row>
    <row r="794" spans="1:93">
      <c r="A794" s="1">
        <v>2016</v>
      </c>
      <c r="B794" s="1">
        <v>4</v>
      </c>
      <c r="C794" s="24">
        <v>42459</v>
      </c>
      <c r="D794" s="1">
        <v>177.6</v>
      </c>
      <c r="E794" s="1">
        <v>178.9</v>
      </c>
      <c r="F794" s="1">
        <v>175.8</v>
      </c>
      <c r="G794" s="1">
        <v>177.4</v>
      </c>
      <c r="H794" s="1">
        <v>38.299999999999997</v>
      </c>
      <c r="I794" s="1">
        <v>2</v>
      </c>
      <c r="N794" s="27">
        <v>3.0999999999999943</v>
      </c>
      <c r="O794" s="27">
        <v>180.5</v>
      </c>
      <c r="P794" s="27">
        <v>173.1</v>
      </c>
      <c r="Q794" s="27" t="s">
        <v>618</v>
      </c>
      <c r="R794" s="27" t="s">
        <v>618</v>
      </c>
      <c r="S794" s="27" t="s">
        <v>618</v>
      </c>
      <c r="T794" s="27" t="s">
        <v>618</v>
      </c>
      <c r="U794" s="27" t="s">
        <v>618</v>
      </c>
      <c r="V794" s="158">
        <v>0</v>
      </c>
      <c r="W794" s="27">
        <v>244.4</v>
      </c>
      <c r="X794" s="27">
        <v>251.1</v>
      </c>
      <c r="Y794" s="27">
        <v>-6.6999999999999886</v>
      </c>
      <c r="Z794" s="29">
        <v>38.909999999999997</v>
      </c>
      <c r="AA794" s="139">
        <v>1.9</v>
      </c>
      <c r="AB794" s="151">
        <v>2.2848438690022843E-2</v>
      </c>
      <c r="AC794" s="136" t="s">
        <v>255</v>
      </c>
      <c r="AD794" s="136">
        <v>8.8000000000000007</v>
      </c>
      <c r="AE794" s="136" t="s">
        <v>618</v>
      </c>
      <c r="AF794" s="136" t="s">
        <v>618</v>
      </c>
      <c r="AG794" s="136">
        <v>0</v>
      </c>
      <c r="AH794" s="136">
        <v>113.5</v>
      </c>
      <c r="AI794" s="136">
        <v>-1.7000000000001734</v>
      </c>
      <c r="AJ794" s="127">
        <v>175.4</v>
      </c>
      <c r="AK794" s="127">
        <v>178.9</v>
      </c>
      <c r="AL794" s="127">
        <v>175.1</v>
      </c>
      <c r="AM794" s="127">
        <v>177.4</v>
      </c>
      <c r="AN794" s="127">
        <v>177.95</v>
      </c>
      <c r="AO794" s="127">
        <v>0.19999999999998863</v>
      </c>
      <c r="AP794" s="127" t="s">
        <v>618</v>
      </c>
      <c r="AQ794" s="14">
        <v>158.6</v>
      </c>
      <c r="AR794" s="127" t="s">
        <v>618</v>
      </c>
      <c r="AS794" s="14">
        <v>127.59999999999749</v>
      </c>
      <c r="AT794" s="1">
        <v>177.4</v>
      </c>
      <c r="AU794" s="1">
        <v>177.7</v>
      </c>
      <c r="AV794" s="1">
        <v>176.8</v>
      </c>
      <c r="AW794" s="1">
        <v>177.5</v>
      </c>
      <c r="AX794" s="1">
        <v>177.4</v>
      </c>
      <c r="AY794" s="1">
        <v>177.7</v>
      </c>
      <c r="AZ794" s="1">
        <v>176.8</v>
      </c>
      <c r="BA794" s="1">
        <v>177</v>
      </c>
      <c r="CC794" s="86">
        <v>177</v>
      </c>
      <c r="CD794" s="1">
        <v>177.7</v>
      </c>
      <c r="CE794" s="1">
        <v>767</v>
      </c>
      <c r="CF794" s="1">
        <v>466</v>
      </c>
      <c r="CG794" s="1">
        <v>1.6459227467811159</v>
      </c>
      <c r="CH794">
        <v>112.43899999999999</v>
      </c>
      <c r="CI794">
        <v>16980</v>
      </c>
      <c r="CJ794" s="101">
        <v>-1</v>
      </c>
      <c r="CK794" s="101">
        <v>1</v>
      </c>
      <c r="CL794" s="1" t="s">
        <v>618</v>
      </c>
      <c r="CM794" s="1">
        <v>54.799999999999784</v>
      </c>
      <c r="CN794" s="14" t="s">
        <v>618</v>
      </c>
      <c r="CO794" s="14">
        <v>94.500000000000085</v>
      </c>
    </row>
    <row r="795" spans="1:93">
      <c r="A795" s="1">
        <v>2016</v>
      </c>
      <c r="B795" s="1">
        <v>5</v>
      </c>
      <c r="C795" s="24">
        <v>42460</v>
      </c>
      <c r="D795" s="1">
        <v>176.2</v>
      </c>
      <c r="E795" s="1">
        <v>177.3</v>
      </c>
      <c r="F795" s="1">
        <v>175.4</v>
      </c>
      <c r="G795" s="1">
        <v>176.2</v>
      </c>
      <c r="H795" s="1">
        <v>38.11</v>
      </c>
      <c r="I795" s="1">
        <v>2</v>
      </c>
      <c r="N795" s="27">
        <v>1.9000000000000057</v>
      </c>
      <c r="O795" s="27">
        <v>180.5</v>
      </c>
      <c r="P795" s="27">
        <v>174.3</v>
      </c>
      <c r="Q795" s="27" t="s">
        <v>618</v>
      </c>
      <c r="R795" s="27" t="s">
        <v>618</v>
      </c>
      <c r="S795" s="27" t="s">
        <v>618</v>
      </c>
      <c r="T795" s="27" t="s">
        <v>618</v>
      </c>
      <c r="U795" s="27" t="s">
        <v>618</v>
      </c>
      <c r="V795" s="158">
        <v>0</v>
      </c>
      <c r="W795" s="27">
        <v>244.4</v>
      </c>
      <c r="X795" s="27">
        <v>251.1</v>
      </c>
      <c r="Y795" s="27">
        <v>-6.6999999999999886</v>
      </c>
      <c r="Z795" s="29">
        <v>37.69</v>
      </c>
      <c r="AA795" s="139">
        <v>1.1000000000000001</v>
      </c>
      <c r="AB795" s="151">
        <v>4.9363471031438344E-3</v>
      </c>
      <c r="AC795" s="136" t="s">
        <v>255</v>
      </c>
      <c r="AD795" s="136">
        <v>8.8000000000000007</v>
      </c>
      <c r="AE795" s="136" t="s">
        <v>618</v>
      </c>
      <c r="AF795" s="136" t="s">
        <v>618</v>
      </c>
      <c r="AG795" s="136">
        <v>0</v>
      </c>
      <c r="AH795" s="136">
        <v>113.5</v>
      </c>
      <c r="AI795" s="136">
        <v>-1.7000000000001734</v>
      </c>
      <c r="AJ795" s="127">
        <v>177.4</v>
      </c>
      <c r="AK795" s="127">
        <v>177.7</v>
      </c>
      <c r="AL795" s="127">
        <v>175.8</v>
      </c>
      <c r="AM795" s="127">
        <v>176.8</v>
      </c>
      <c r="AN795" s="127">
        <v>178.22499999999999</v>
      </c>
      <c r="AO795" s="127">
        <v>0</v>
      </c>
      <c r="AP795" s="127" t="s">
        <v>618</v>
      </c>
      <c r="AQ795" s="14">
        <v>158.6</v>
      </c>
      <c r="AR795" s="127">
        <v>-3.3000000000000114</v>
      </c>
      <c r="AS795" s="14">
        <v>124.29999999999748</v>
      </c>
      <c r="AT795" s="1">
        <v>177.2</v>
      </c>
      <c r="AU795" s="1">
        <v>178.3</v>
      </c>
      <c r="AV795" s="1">
        <v>176.9</v>
      </c>
      <c r="AW795" s="1">
        <v>178.3</v>
      </c>
      <c r="AX795" s="1">
        <v>177.2</v>
      </c>
      <c r="AY795" s="1">
        <v>178.5</v>
      </c>
      <c r="AZ795" s="1">
        <v>176.9</v>
      </c>
      <c r="BA795" s="1">
        <v>178.5</v>
      </c>
      <c r="CC795" s="86">
        <v>177.1</v>
      </c>
      <c r="CD795" s="1">
        <v>176.2</v>
      </c>
      <c r="CE795" s="1">
        <v>684</v>
      </c>
      <c r="CF795" s="1">
        <v>654</v>
      </c>
      <c r="CG795" s="1">
        <v>1.0458715596330275</v>
      </c>
      <c r="CH795">
        <v>112.55</v>
      </c>
      <c r="CI795">
        <v>16764</v>
      </c>
      <c r="CJ795" s="101">
        <v>-1</v>
      </c>
      <c r="CK795" s="101">
        <v>1</v>
      </c>
      <c r="CL795" s="1" t="s">
        <v>618</v>
      </c>
      <c r="CM795" s="1">
        <v>54.799999999999784</v>
      </c>
      <c r="CN795" s="14" t="s">
        <v>618</v>
      </c>
      <c r="CO795" s="14">
        <v>94.500000000000085</v>
      </c>
    </row>
    <row r="796" spans="1:93">
      <c r="A796" s="1">
        <v>2016</v>
      </c>
      <c r="B796" s="1">
        <v>6</v>
      </c>
      <c r="C796" s="24">
        <v>42461</v>
      </c>
      <c r="D796" s="1">
        <v>178.8</v>
      </c>
      <c r="E796" s="1">
        <v>179.5</v>
      </c>
      <c r="F796" s="1">
        <v>176.2</v>
      </c>
      <c r="G796" s="1">
        <v>176.8</v>
      </c>
      <c r="H796" s="1">
        <v>36.79</v>
      </c>
      <c r="I796" s="1">
        <v>2</v>
      </c>
      <c r="N796" s="27">
        <v>3.3000000000000114</v>
      </c>
      <c r="O796" s="27">
        <v>178.1</v>
      </c>
      <c r="P796" s="27">
        <v>174.3</v>
      </c>
      <c r="Q796" s="27" t="s">
        <v>618</v>
      </c>
      <c r="R796" s="27" t="s">
        <v>618</v>
      </c>
      <c r="S796" s="27" t="s">
        <v>618</v>
      </c>
      <c r="T796" s="27" t="s">
        <v>618</v>
      </c>
      <c r="U796" s="27" t="s">
        <v>618</v>
      </c>
      <c r="V796" s="158">
        <v>0</v>
      </c>
      <c r="W796" s="27">
        <v>244.4</v>
      </c>
      <c r="X796" s="27">
        <v>251.1</v>
      </c>
      <c r="Y796" s="27">
        <v>-6.6999999999999886</v>
      </c>
      <c r="Z796" s="29">
        <v>38.06</v>
      </c>
      <c r="AA796" s="139">
        <v>2</v>
      </c>
      <c r="AB796" s="151">
        <v>4.9608355091382839E-3</v>
      </c>
      <c r="AC796" s="136" t="s">
        <v>255</v>
      </c>
      <c r="AD796" s="136">
        <v>8.8000000000000007</v>
      </c>
      <c r="AE796" s="136" t="s">
        <v>618</v>
      </c>
      <c r="AF796" s="136" t="s">
        <v>618</v>
      </c>
      <c r="AG796" s="136">
        <v>0</v>
      </c>
      <c r="AH796" s="136">
        <v>113.5</v>
      </c>
      <c r="AI796" s="136">
        <v>-1.7000000000001734</v>
      </c>
      <c r="AJ796" s="127">
        <v>177.2</v>
      </c>
      <c r="AK796" s="127">
        <v>179.5</v>
      </c>
      <c r="AL796" s="127">
        <v>176.9</v>
      </c>
      <c r="AM796" s="127">
        <v>178.9</v>
      </c>
      <c r="AN796" s="127">
        <v>177.75</v>
      </c>
      <c r="AO796" s="127">
        <v>2</v>
      </c>
      <c r="AP796" s="127" t="s">
        <v>618</v>
      </c>
      <c r="AQ796" s="14">
        <v>158.6</v>
      </c>
      <c r="AR796" s="127" t="s">
        <v>618</v>
      </c>
      <c r="AS796" s="14">
        <v>124.29999999999748</v>
      </c>
      <c r="AT796" s="1">
        <v>177.3</v>
      </c>
      <c r="AU796" s="1">
        <v>177.8</v>
      </c>
      <c r="AV796" s="1">
        <v>177</v>
      </c>
      <c r="AW796" s="1">
        <v>177.4</v>
      </c>
      <c r="AX796" s="1">
        <v>177.3</v>
      </c>
      <c r="AY796" s="1">
        <v>178.8</v>
      </c>
      <c r="AZ796" s="1">
        <v>177</v>
      </c>
      <c r="BA796" s="1">
        <v>178.8</v>
      </c>
      <c r="CC796" s="86">
        <v>177.3</v>
      </c>
      <c r="CD796" s="1">
        <v>179.1</v>
      </c>
      <c r="CE796" s="1">
        <v>698</v>
      </c>
      <c r="CF796" s="1">
        <v>566</v>
      </c>
      <c r="CG796" s="1">
        <v>1.2332155477031803</v>
      </c>
      <c r="CH796">
        <v>111.68899999999999</v>
      </c>
      <c r="CI796">
        <v>16153</v>
      </c>
      <c r="CJ796" s="101">
        <v>-1</v>
      </c>
      <c r="CK796" s="101">
        <v>-1</v>
      </c>
      <c r="CL796" s="1" t="s">
        <v>618</v>
      </c>
      <c r="CM796" s="1">
        <v>54.799999999999784</v>
      </c>
      <c r="CN796" s="14" t="s">
        <v>618</v>
      </c>
      <c r="CO796" s="14">
        <v>94.500000000000085</v>
      </c>
    </row>
    <row r="797" spans="1:93">
      <c r="A797" s="1">
        <v>2016</v>
      </c>
      <c r="B797" s="1">
        <v>2</v>
      </c>
      <c r="C797" s="24">
        <v>42464</v>
      </c>
      <c r="D797" s="1">
        <v>177.1</v>
      </c>
      <c r="E797" s="1">
        <v>179.1</v>
      </c>
      <c r="F797" s="1">
        <v>176.3</v>
      </c>
      <c r="G797" s="1">
        <v>178.1</v>
      </c>
      <c r="H797" s="1">
        <v>35.46</v>
      </c>
      <c r="I797" s="1">
        <v>2</v>
      </c>
      <c r="N797" s="27">
        <v>2.7999999999999829</v>
      </c>
      <c r="O797" s="27">
        <v>180.1</v>
      </c>
      <c r="P797" s="27">
        <v>173.5</v>
      </c>
      <c r="Q797" s="27" t="s">
        <v>618</v>
      </c>
      <c r="R797" s="27" t="s">
        <v>618</v>
      </c>
      <c r="S797" s="27" t="s">
        <v>618</v>
      </c>
      <c r="T797" s="27" t="s">
        <v>618</v>
      </c>
      <c r="U797" s="27" t="s">
        <v>618</v>
      </c>
      <c r="V797" s="158">
        <v>0</v>
      </c>
      <c r="W797" s="27">
        <v>244.4</v>
      </c>
      <c r="X797" s="27">
        <v>251.1</v>
      </c>
      <c r="Y797" s="27">
        <v>-6.6999999999999886</v>
      </c>
      <c r="Z797" s="29">
        <v>36.479999999999997</v>
      </c>
      <c r="AA797" s="139">
        <v>1.7</v>
      </c>
      <c r="AB797" s="151">
        <v>3.4636578325898726E-2</v>
      </c>
      <c r="AC797" s="136" t="s">
        <v>255</v>
      </c>
      <c r="AD797" s="136">
        <v>8.8000000000000007</v>
      </c>
      <c r="AE797" s="136">
        <v>0</v>
      </c>
      <c r="AF797" s="136" t="s">
        <v>618</v>
      </c>
      <c r="AG797" s="136">
        <v>0</v>
      </c>
      <c r="AH797" s="136">
        <v>113.5</v>
      </c>
      <c r="AI797" s="136">
        <v>-1.7000000000001734</v>
      </c>
      <c r="AJ797" s="127">
        <v>177.3</v>
      </c>
      <c r="AK797" s="127">
        <v>178.8</v>
      </c>
      <c r="AL797" s="127">
        <v>176.3</v>
      </c>
      <c r="AM797" s="127">
        <v>176.5</v>
      </c>
      <c r="AN797" s="127">
        <v>177.4</v>
      </c>
      <c r="AO797" s="127">
        <v>1</v>
      </c>
      <c r="AP797" s="127" t="s">
        <v>618</v>
      </c>
      <c r="AQ797" s="14">
        <v>158.6</v>
      </c>
      <c r="AR797" s="127" t="s">
        <v>618</v>
      </c>
      <c r="AS797" s="14">
        <v>124.29999999999748</v>
      </c>
      <c r="AT797" s="1">
        <v>178.8</v>
      </c>
      <c r="AU797" s="1">
        <v>179.1</v>
      </c>
      <c r="AV797" s="1">
        <v>178.5</v>
      </c>
      <c r="AW797" s="1">
        <v>179</v>
      </c>
      <c r="AX797" s="1">
        <v>178.8</v>
      </c>
      <c r="AY797" s="1">
        <v>179.8</v>
      </c>
      <c r="AZ797" s="1">
        <v>178.5</v>
      </c>
      <c r="BA797" s="1">
        <v>179.8</v>
      </c>
      <c r="CC797" s="86">
        <v>178.6</v>
      </c>
      <c r="CD797" s="1">
        <v>177.4</v>
      </c>
      <c r="CE797" s="1">
        <v>622</v>
      </c>
      <c r="CF797" s="1">
        <v>475</v>
      </c>
      <c r="CG797" s="1">
        <v>1.3094736842105263</v>
      </c>
      <c r="CH797">
        <v>111.32599999999999</v>
      </c>
      <c r="CI797">
        <v>16088</v>
      </c>
      <c r="CJ797" s="101">
        <v>-1</v>
      </c>
      <c r="CK797" s="101">
        <v>-1</v>
      </c>
      <c r="CL797" s="1">
        <v>-0.29999999999998295</v>
      </c>
      <c r="CM797" s="1">
        <v>54.499999999999801</v>
      </c>
      <c r="CN797" s="14" t="s">
        <v>618</v>
      </c>
      <c r="CO797" s="14">
        <v>94.500000000000085</v>
      </c>
    </row>
    <row r="798" spans="1:93">
      <c r="A798" s="1">
        <v>2016</v>
      </c>
      <c r="B798" s="1">
        <v>3</v>
      </c>
      <c r="C798" s="24">
        <v>42465</v>
      </c>
      <c r="D798" s="1">
        <v>179.1</v>
      </c>
      <c r="E798" s="1">
        <v>181.4</v>
      </c>
      <c r="F798" s="1">
        <v>176.8</v>
      </c>
      <c r="G798" s="1">
        <v>181.1</v>
      </c>
      <c r="H798" s="1">
        <v>36.56</v>
      </c>
      <c r="I798" s="1">
        <v>3</v>
      </c>
      <c r="N798" s="27">
        <v>4.5999999999999943</v>
      </c>
      <c r="O798" s="27">
        <v>180.9</v>
      </c>
      <c r="P798" s="27">
        <v>175.3</v>
      </c>
      <c r="Q798" s="27" t="s">
        <v>618</v>
      </c>
      <c r="R798" s="27" t="s">
        <v>254</v>
      </c>
      <c r="S798" s="27" t="s">
        <v>618</v>
      </c>
      <c r="T798" s="27">
        <v>1.6000000000000227</v>
      </c>
      <c r="U798" s="27" t="s">
        <v>618</v>
      </c>
      <c r="V798" s="158">
        <v>1.6000000000000227</v>
      </c>
      <c r="W798" s="27">
        <v>246</v>
      </c>
      <c r="X798" s="27">
        <v>251.1</v>
      </c>
      <c r="Y798" s="27">
        <v>-5.0999999999999659</v>
      </c>
      <c r="Z798" s="29">
        <v>35.42</v>
      </c>
      <c r="AA798" s="139">
        <v>2.8</v>
      </c>
      <c r="AB798" s="151">
        <v>3.615112802391951E-2</v>
      </c>
      <c r="AC798" s="136" t="s">
        <v>255</v>
      </c>
      <c r="AD798" s="136">
        <v>8.9</v>
      </c>
      <c r="AE798" s="136">
        <v>1.7000000000000171</v>
      </c>
      <c r="AF798" s="136" t="s">
        <v>618</v>
      </c>
      <c r="AG798" s="136">
        <v>1.7000000000000171</v>
      </c>
      <c r="AH798" s="136">
        <v>115.2</v>
      </c>
      <c r="AI798" s="136">
        <v>-1.5631940186722204E-13</v>
      </c>
      <c r="AJ798" s="127">
        <v>178.8</v>
      </c>
      <c r="AK798" s="127">
        <v>179.8</v>
      </c>
      <c r="AL798" s="127">
        <v>177.1</v>
      </c>
      <c r="AM798" s="127">
        <v>178.4</v>
      </c>
      <c r="AN798" s="127">
        <v>177.65</v>
      </c>
      <c r="AO798" s="127">
        <v>2</v>
      </c>
      <c r="AP798" s="127">
        <v>2.3999999999999888</v>
      </c>
      <c r="AQ798" s="14">
        <v>161</v>
      </c>
      <c r="AR798" s="127" t="s">
        <v>618</v>
      </c>
      <c r="AS798" s="14">
        <v>124.29999999999748</v>
      </c>
      <c r="AT798" s="1">
        <v>181</v>
      </c>
      <c r="AU798" s="1">
        <v>183.4</v>
      </c>
      <c r="AV798" s="1">
        <v>181</v>
      </c>
      <c r="AW798" s="1">
        <v>182.8</v>
      </c>
      <c r="AX798" s="1">
        <v>181</v>
      </c>
      <c r="AY798" s="1">
        <v>183.4</v>
      </c>
      <c r="AZ798" s="1">
        <v>181</v>
      </c>
      <c r="BA798" s="1">
        <v>181.3</v>
      </c>
      <c r="CC798" s="86">
        <v>181.5</v>
      </c>
      <c r="CD798" s="1">
        <v>178.4</v>
      </c>
      <c r="CE798" s="1">
        <v>528</v>
      </c>
      <c r="CF798" s="1">
        <v>488</v>
      </c>
      <c r="CG798" s="1">
        <v>1.0819672131147542</v>
      </c>
      <c r="CH798">
        <v>110.35</v>
      </c>
      <c r="CI798">
        <v>15616</v>
      </c>
      <c r="CJ798" s="101">
        <v>-1</v>
      </c>
      <c r="CK798" s="101">
        <v>-1</v>
      </c>
      <c r="CL798" s="1">
        <v>-1.5</v>
      </c>
      <c r="CM798" s="1">
        <v>52.999999999999801</v>
      </c>
      <c r="CN798" s="14" t="s">
        <v>618</v>
      </c>
      <c r="CO798" s="14">
        <v>94.500000000000085</v>
      </c>
    </row>
    <row r="799" spans="1:93">
      <c r="A799" s="1">
        <v>2016</v>
      </c>
      <c r="B799" s="1">
        <v>4</v>
      </c>
      <c r="C799" s="24">
        <v>42466</v>
      </c>
      <c r="D799" s="1">
        <v>182.5</v>
      </c>
      <c r="E799" s="1">
        <v>188.4</v>
      </c>
      <c r="F799" s="1">
        <v>178.7</v>
      </c>
      <c r="G799" s="1">
        <v>180.7</v>
      </c>
      <c r="H799" s="1">
        <v>37.75</v>
      </c>
      <c r="I799" s="1">
        <v>0</v>
      </c>
      <c r="N799" s="27">
        <v>9.7000000000000171</v>
      </c>
      <c r="O799" s="27">
        <v>185.7</v>
      </c>
      <c r="P799" s="27">
        <v>176.5</v>
      </c>
      <c r="Q799" s="27" t="s">
        <v>618</v>
      </c>
      <c r="R799" s="27" t="s">
        <v>254</v>
      </c>
      <c r="S799" s="27" t="s">
        <v>618</v>
      </c>
      <c r="T799" s="27">
        <v>-7.0999999999999943</v>
      </c>
      <c r="U799" s="27" t="s">
        <v>618</v>
      </c>
      <c r="V799" s="158">
        <v>-7.0999999999999943</v>
      </c>
      <c r="W799" s="27">
        <v>238.9</v>
      </c>
      <c r="X799" s="27">
        <v>251.1</v>
      </c>
      <c r="Y799" s="27">
        <v>-12.2</v>
      </c>
      <c r="Z799" s="29">
        <v>36.97</v>
      </c>
      <c r="AA799" s="139">
        <v>5.8</v>
      </c>
      <c r="AB799" s="151">
        <v>3.1020868584320294E-2</v>
      </c>
      <c r="AC799" s="136" t="s">
        <v>253</v>
      </c>
      <c r="AD799" s="136">
        <v>9</v>
      </c>
      <c r="AE799" s="136" t="s">
        <v>618</v>
      </c>
      <c r="AF799" s="136">
        <v>1.0999999999999943</v>
      </c>
      <c r="AG799" s="136">
        <v>1.0999999999999943</v>
      </c>
      <c r="AH799" s="136">
        <v>116.3</v>
      </c>
      <c r="AI799" s="136">
        <v>0</v>
      </c>
      <c r="AJ799" s="127">
        <v>181</v>
      </c>
      <c r="AK799" s="127">
        <v>183.4</v>
      </c>
      <c r="AL799" s="127">
        <v>181</v>
      </c>
      <c r="AM799" s="127">
        <v>181.8</v>
      </c>
      <c r="AN799" s="127">
        <v>178.9</v>
      </c>
      <c r="AO799" s="127">
        <v>1.8000000000000114</v>
      </c>
      <c r="AP799" s="127">
        <v>-5.1000000000000112</v>
      </c>
      <c r="AQ799" s="14">
        <v>155.9</v>
      </c>
      <c r="AR799" s="127" t="s">
        <v>618</v>
      </c>
      <c r="AS799" s="14">
        <v>124.29999999999748</v>
      </c>
      <c r="AT799" s="1">
        <v>181.5</v>
      </c>
      <c r="AU799" s="1">
        <v>182.9</v>
      </c>
      <c r="AV799" s="1">
        <v>180.1</v>
      </c>
      <c r="AW799" s="1">
        <v>182.5</v>
      </c>
      <c r="AX799" s="1">
        <v>181.5</v>
      </c>
      <c r="AY799" s="1">
        <v>182.9</v>
      </c>
      <c r="AZ799" s="1">
        <v>177.6</v>
      </c>
      <c r="BA799" s="1">
        <v>178.4</v>
      </c>
      <c r="CC799" s="86">
        <v>181.1</v>
      </c>
      <c r="CD799" s="1">
        <v>181.9</v>
      </c>
      <c r="CE799" s="1">
        <v>704</v>
      </c>
      <c r="CF799" s="1">
        <v>658</v>
      </c>
      <c r="CG799" s="1">
        <v>1.0699088145896656</v>
      </c>
      <c r="CH799">
        <v>109.762</v>
      </c>
      <c r="CI799">
        <v>15754</v>
      </c>
      <c r="CJ799" s="101">
        <v>-1</v>
      </c>
      <c r="CK799" s="101">
        <v>-1</v>
      </c>
      <c r="CL799" s="1">
        <v>2.9000000000000057</v>
      </c>
      <c r="CM799" s="1">
        <v>55.899999999999807</v>
      </c>
      <c r="CN799" s="14" t="s">
        <v>618</v>
      </c>
      <c r="CO799" s="14">
        <v>94.500000000000085</v>
      </c>
    </row>
    <row r="800" spans="1:93">
      <c r="A800" s="1">
        <v>2016</v>
      </c>
      <c r="B800" s="1">
        <v>5</v>
      </c>
      <c r="C800" s="24">
        <v>42467</v>
      </c>
      <c r="D800" s="1">
        <v>178.6</v>
      </c>
      <c r="E800" s="1">
        <v>181</v>
      </c>
      <c r="F800" s="1">
        <v>178</v>
      </c>
      <c r="G800" s="1">
        <v>180.3</v>
      </c>
      <c r="H800" s="1">
        <v>37.26</v>
      </c>
      <c r="I800" s="1">
        <v>0</v>
      </c>
      <c r="N800" s="27">
        <v>3</v>
      </c>
      <c r="O800" s="27">
        <v>190.4</v>
      </c>
      <c r="P800" s="27">
        <v>171</v>
      </c>
      <c r="Q800" s="27" t="s">
        <v>618</v>
      </c>
      <c r="R800" s="27" t="s">
        <v>618</v>
      </c>
      <c r="S800" s="27" t="s">
        <v>618</v>
      </c>
      <c r="T800" s="27" t="s">
        <v>618</v>
      </c>
      <c r="U800" s="27" t="s">
        <v>618</v>
      </c>
      <c r="V800" s="158">
        <v>0</v>
      </c>
      <c r="W800" s="27">
        <v>238.9</v>
      </c>
      <c r="X800" s="27">
        <v>251.1</v>
      </c>
      <c r="Y800" s="27">
        <v>-12.2</v>
      </c>
      <c r="Z800" s="29">
        <v>37.869999999999997</v>
      </c>
      <c r="AA800" s="139">
        <v>1.8</v>
      </c>
      <c r="AB800" s="151">
        <v>3.2549234135667238E-2</v>
      </c>
      <c r="AC800" s="136" t="s">
        <v>253</v>
      </c>
      <c r="AD800" s="136">
        <v>9</v>
      </c>
      <c r="AE800" s="136" t="s">
        <v>618</v>
      </c>
      <c r="AF800" s="136" t="s">
        <v>618</v>
      </c>
      <c r="AG800" s="136">
        <v>0</v>
      </c>
      <c r="AH800" s="136">
        <v>116.3</v>
      </c>
      <c r="AI800" s="136">
        <v>-1.5631940186722204E-13</v>
      </c>
      <c r="AJ800" s="127">
        <v>181.5</v>
      </c>
      <c r="AK800" s="127">
        <v>182.9</v>
      </c>
      <c r="AL800" s="127">
        <v>177.6</v>
      </c>
      <c r="AM800" s="127">
        <v>180.1</v>
      </c>
      <c r="AN800" s="127">
        <v>179.2</v>
      </c>
      <c r="AO800" s="127">
        <v>1.7000000000000171</v>
      </c>
      <c r="AP800" s="127" t="s">
        <v>618</v>
      </c>
      <c r="AQ800" s="14">
        <v>155.9</v>
      </c>
      <c r="AR800" s="127" t="s">
        <v>618</v>
      </c>
      <c r="AS800" s="14">
        <v>124.29999999999748</v>
      </c>
      <c r="AT800" s="1">
        <v>179.1</v>
      </c>
      <c r="AU800" s="1">
        <v>179.4</v>
      </c>
      <c r="AV800" s="1">
        <v>178.1</v>
      </c>
      <c r="AW800" s="1">
        <v>179</v>
      </c>
      <c r="AX800" s="1">
        <v>179.1</v>
      </c>
      <c r="AY800" s="1">
        <v>179.4</v>
      </c>
      <c r="AZ800" s="1">
        <v>177.8</v>
      </c>
      <c r="BA800" s="1">
        <v>178.7</v>
      </c>
      <c r="CC800" s="86">
        <v>178.6</v>
      </c>
      <c r="CD800" s="1">
        <v>179.8</v>
      </c>
      <c r="CE800" s="1">
        <v>596</v>
      </c>
      <c r="CF800" s="1">
        <v>582</v>
      </c>
      <c r="CG800" s="1">
        <v>1.0240549828178693</v>
      </c>
      <c r="CH800">
        <v>108.151</v>
      </c>
      <c r="CI800">
        <v>15442</v>
      </c>
      <c r="CJ800" s="101">
        <v>-1</v>
      </c>
      <c r="CK800" s="101">
        <v>-1</v>
      </c>
      <c r="CL800" s="1">
        <v>1.9000000000000057</v>
      </c>
      <c r="CM800" s="1">
        <v>57.799999999999812</v>
      </c>
      <c r="CN800" s="14" t="s">
        <v>618</v>
      </c>
      <c r="CO800" s="14">
        <v>94.500000000000085</v>
      </c>
    </row>
    <row r="801" spans="1:93">
      <c r="A801" s="1">
        <v>2016</v>
      </c>
      <c r="B801" s="1">
        <v>6</v>
      </c>
      <c r="C801" s="24">
        <v>42468</v>
      </c>
      <c r="D801" s="1">
        <v>177.2</v>
      </c>
      <c r="E801" s="1">
        <v>179.7</v>
      </c>
      <c r="F801" s="1">
        <v>175.6</v>
      </c>
      <c r="G801" s="1">
        <v>176.9</v>
      </c>
      <c r="H801" s="1">
        <v>39.72</v>
      </c>
      <c r="I801" s="1">
        <v>0</v>
      </c>
      <c r="N801" s="27">
        <v>4.0999999999999943</v>
      </c>
      <c r="O801" s="27">
        <v>183.3</v>
      </c>
      <c r="P801" s="27">
        <v>177.3</v>
      </c>
      <c r="Q801" s="27" t="s">
        <v>618</v>
      </c>
      <c r="R801" s="27" t="s">
        <v>618</v>
      </c>
      <c r="S801" s="27" t="s">
        <v>618</v>
      </c>
      <c r="T801" s="27" t="s">
        <v>618</v>
      </c>
      <c r="U801" s="27" t="s">
        <v>618</v>
      </c>
      <c r="V801" s="158">
        <v>0</v>
      </c>
      <c r="W801" s="27">
        <v>238.9</v>
      </c>
      <c r="X801" s="27">
        <v>251.1</v>
      </c>
      <c r="Y801" s="27">
        <v>-12.2</v>
      </c>
      <c r="Z801" s="29">
        <v>38.57</v>
      </c>
      <c r="AA801" s="139">
        <v>2.5</v>
      </c>
      <c r="AB801" s="151">
        <v>1.2980132450331139E-2</v>
      </c>
      <c r="AC801" s="136" t="s">
        <v>255</v>
      </c>
      <c r="AD801" s="136">
        <v>9</v>
      </c>
      <c r="AE801" s="136">
        <v>4.6999999999999886</v>
      </c>
      <c r="AF801" s="136" t="s">
        <v>618</v>
      </c>
      <c r="AG801" s="136">
        <v>4.6999999999999886</v>
      </c>
      <c r="AH801" s="136">
        <v>121</v>
      </c>
      <c r="AI801" s="136">
        <v>0</v>
      </c>
      <c r="AJ801" s="127">
        <v>179.1</v>
      </c>
      <c r="AK801" s="127">
        <v>179.4</v>
      </c>
      <c r="AL801" s="127">
        <v>175.6</v>
      </c>
      <c r="AM801" s="127">
        <v>176.4</v>
      </c>
      <c r="AN801" s="127">
        <v>179.17500000000001</v>
      </c>
      <c r="AO801" s="127">
        <v>0.29999999999998295</v>
      </c>
      <c r="AP801" s="127" t="s">
        <v>618</v>
      </c>
      <c r="AQ801" s="14">
        <v>155.9</v>
      </c>
      <c r="AR801" s="127" t="s">
        <v>618</v>
      </c>
      <c r="AS801" s="14">
        <v>124.29999999999748</v>
      </c>
      <c r="AT801" s="1">
        <v>178.5</v>
      </c>
      <c r="AU801" s="1">
        <v>180.7</v>
      </c>
      <c r="AV801" s="1">
        <v>178.5</v>
      </c>
      <c r="AW801" s="1">
        <v>180</v>
      </c>
      <c r="AX801" s="1">
        <v>178.5</v>
      </c>
      <c r="AY801" s="1">
        <v>180.7</v>
      </c>
      <c r="AZ801" s="1">
        <v>178.5</v>
      </c>
      <c r="BA801" s="1">
        <v>180.4</v>
      </c>
      <c r="CC801" s="86">
        <v>178.9</v>
      </c>
      <c r="CD801" s="1">
        <v>177.9</v>
      </c>
      <c r="CE801" s="1">
        <v>648</v>
      </c>
      <c r="CF801" s="1">
        <v>484</v>
      </c>
      <c r="CG801" s="1">
        <v>1.3388429752066116</v>
      </c>
      <c r="CH801">
        <v>108.077</v>
      </c>
      <c r="CI801">
        <v>15766</v>
      </c>
      <c r="CJ801" s="101">
        <v>-1</v>
      </c>
      <c r="CK801" s="101">
        <v>-1</v>
      </c>
      <c r="CL801" s="1">
        <v>-5.1999999999999886</v>
      </c>
      <c r="CM801" s="1">
        <v>52.599999999999824</v>
      </c>
      <c r="CN801" s="14" t="s">
        <v>618</v>
      </c>
      <c r="CO801" s="14">
        <v>94.500000000000085</v>
      </c>
    </row>
    <row r="802" spans="1:93">
      <c r="A802" s="1">
        <v>2016</v>
      </c>
      <c r="B802" s="1">
        <v>2</v>
      </c>
      <c r="C802" s="24">
        <v>42471</v>
      </c>
      <c r="D802" s="1">
        <v>183.7</v>
      </c>
      <c r="E802" s="1">
        <v>186.9</v>
      </c>
      <c r="F802" s="1">
        <v>183.3</v>
      </c>
      <c r="G802" s="1">
        <v>184.9</v>
      </c>
      <c r="H802" s="1">
        <v>40.36</v>
      </c>
      <c r="I802" s="1">
        <v>0</v>
      </c>
      <c r="N802" s="27">
        <v>3.5999999999999943</v>
      </c>
      <c r="O802" s="27">
        <v>181</v>
      </c>
      <c r="P802" s="27">
        <v>172.8</v>
      </c>
      <c r="Q802" s="27">
        <v>1</v>
      </c>
      <c r="R802" s="27" t="s">
        <v>618</v>
      </c>
      <c r="S802" s="27" t="s">
        <v>618</v>
      </c>
      <c r="T802" s="27" t="s">
        <v>618</v>
      </c>
      <c r="U802" s="27" t="s">
        <v>618</v>
      </c>
      <c r="V802" s="158">
        <v>0</v>
      </c>
      <c r="W802" s="27">
        <v>238.9</v>
      </c>
      <c r="X802" s="27">
        <v>251.1</v>
      </c>
      <c r="Y802" s="27">
        <v>-12.2</v>
      </c>
      <c r="Z802" s="29">
        <v>39.659999999999997</v>
      </c>
      <c r="AA802" s="139">
        <v>2.2000000000000002</v>
      </c>
      <c r="AB802" s="151">
        <v>6.602254428341392E-2</v>
      </c>
      <c r="AC802" s="136" t="s">
        <v>253</v>
      </c>
      <c r="AD802" s="136">
        <v>8.8000000000000007</v>
      </c>
      <c r="AE802" s="136" t="s">
        <v>618</v>
      </c>
      <c r="AF802" s="136" t="s">
        <v>618</v>
      </c>
      <c r="AG802" s="136">
        <v>0</v>
      </c>
      <c r="AH802" s="136">
        <v>121</v>
      </c>
      <c r="AI802" s="136">
        <v>-1.7053025658242404E-13</v>
      </c>
      <c r="AJ802" s="127">
        <v>178.5</v>
      </c>
      <c r="AK802" s="127">
        <v>185.5</v>
      </c>
      <c r="AL802" s="127">
        <v>178.5</v>
      </c>
      <c r="AM802" s="127">
        <v>184.5</v>
      </c>
      <c r="AN802" s="127">
        <v>180.7</v>
      </c>
      <c r="AO802" s="127">
        <v>1.2000000000000171</v>
      </c>
      <c r="AP802" s="127">
        <v>3.1000000000000059</v>
      </c>
      <c r="AQ802" s="14">
        <v>159</v>
      </c>
      <c r="AR802" s="127" t="s">
        <v>618</v>
      </c>
      <c r="AS802" s="14">
        <v>124.29999999999748</v>
      </c>
      <c r="AT802" s="1">
        <v>187</v>
      </c>
      <c r="AU802" s="1">
        <v>190.2</v>
      </c>
      <c r="AV802" s="1">
        <v>186.1</v>
      </c>
      <c r="AW802" s="1">
        <v>188.8</v>
      </c>
      <c r="AX802" s="1">
        <v>187</v>
      </c>
      <c r="AY802" s="1">
        <v>190.2</v>
      </c>
      <c r="AZ802" s="1">
        <v>186.1</v>
      </c>
      <c r="BA802" s="1">
        <v>188.3</v>
      </c>
      <c r="CC802" s="86">
        <v>186.9</v>
      </c>
      <c r="CD802" s="1">
        <v>183.9</v>
      </c>
      <c r="CE802" s="1">
        <v>637</v>
      </c>
      <c r="CF802" s="1">
        <v>497</v>
      </c>
      <c r="CG802" s="1">
        <v>1.2816901408450705</v>
      </c>
      <c r="CH802">
        <v>107.958</v>
      </c>
      <c r="CI802">
        <v>15695</v>
      </c>
      <c r="CJ802" s="101">
        <v>-1</v>
      </c>
      <c r="CK802" s="101">
        <v>-1</v>
      </c>
      <c r="CL802" s="1">
        <v>-1.9000000000000057</v>
      </c>
      <c r="CM802" s="1">
        <v>50.699999999999818</v>
      </c>
      <c r="CN802" s="14" t="s">
        <v>618</v>
      </c>
      <c r="CO802" s="14">
        <v>94.500000000000085</v>
      </c>
    </row>
    <row r="803" spans="1:93">
      <c r="A803" s="1">
        <v>2016</v>
      </c>
      <c r="B803" s="1">
        <v>3</v>
      </c>
      <c r="C803" s="24">
        <v>42472</v>
      </c>
      <c r="D803" s="1">
        <v>188.9</v>
      </c>
      <c r="E803" s="1">
        <v>189.8</v>
      </c>
      <c r="F803" s="1">
        <v>184.4</v>
      </c>
      <c r="G803" s="1">
        <v>189.1</v>
      </c>
      <c r="H803" s="1">
        <v>42.17</v>
      </c>
      <c r="I803" s="1">
        <v>0</v>
      </c>
      <c r="N803" s="27">
        <v>5.4000000000000057</v>
      </c>
      <c r="O803" s="27">
        <v>188.5</v>
      </c>
      <c r="P803" s="27">
        <v>181.3</v>
      </c>
      <c r="Q803" s="27" t="s">
        <v>618</v>
      </c>
      <c r="R803" s="27" t="s">
        <v>618</v>
      </c>
      <c r="S803" s="27" t="s">
        <v>618</v>
      </c>
      <c r="T803" s="27" t="s">
        <v>618</v>
      </c>
      <c r="U803" s="27" t="s">
        <v>618</v>
      </c>
      <c r="V803" s="158">
        <v>0</v>
      </c>
      <c r="W803" s="27">
        <v>238.9</v>
      </c>
      <c r="X803" s="27">
        <v>251.1</v>
      </c>
      <c r="Y803" s="27">
        <v>-12.2</v>
      </c>
      <c r="Z803" s="29">
        <v>40.79</v>
      </c>
      <c r="AA803" s="139">
        <v>3.2</v>
      </c>
      <c r="AB803" s="151">
        <v>1.6112789526686822E-2</v>
      </c>
      <c r="AC803" s="136" t="s">
        <v>253</v>
      </c>
      <c r="AD803" s="136">
        <v>9.1999999999999993</v>
      </c>
      <c r="AE803" s="136" t="s">
        <v>618</v>
      </c>
      <c r="AF803" s="136">
        <v>-6.4999999999999716</v>
      </c>
      <c r="AG803" s="136">
        <v>-6.4999999999999716</v>
      </c>
      <c r="AH803" s="136">
        <v>114.5</v>
      </c>
      <c r="AI803" s="136">
        <v>-6.5000000000001421</v>
      </c>
      <c r="AJ803" s="127">
        <v>187</v>
      </c>
      <c r="AK803" s="127">
        <v>190.2</v>
      </c>
      <c r="AL803" s="127">
        <v>184.4</v>
      </c>
      <c r="AM803" s="127">
        <v>185.7</v>
      </c>
      <c r="AN803" s="127">
        <v>181.67500000000001</v>
      </c>
      <c r="AO803" s="127">
        <v>0.19999999999998863</v>
      </c>
      <c r="AP803" s="127" t="s">
        <v>618</v>
      </c>
      <c r="AQ803" s="14">
        <v>159</v>
      </c>
      <c r="AR803" s="127" t="s">
        <v>618</v>
      </c>
      <c r="AS803" s="14">
        <v>124.29999999999748</v>
      </c>
      <c r="AT803" s="1">
        <v>190.8</v>
      </c>
      <c r="AU803" s="1">
        <v>192.8</v>
      </c>
      <c r="AV803" s="1">
        <v>190.6</v>
      </c>
      <c r="AW803" s="1">
        <v>192.3</v>
      </c>
      <c r="AX803" s="1">
        <v>190.8</v>
      </c>
      <c r="AY803" s="1">
        <v>192.8</v>
      </c>
      <c r="AZ803" s="1">
        <v>190.6</v>
      </c>
      <c r="BA803" s="1">
        <v>191.9</v>
      </c>
      <c r="CC803" s="86">
        <v>190.9</v>
      </c>
      <c r="CD803" s="1">
        <v>188.8</v>
      </c>
      <c r="CE803" s="1">
        <v>886</v>
      </c>
      <c r="CF803" s="1">
        <v>516</v>
      </c>
      <c r="CG803" s="1">
        <v>1.7170542635658914</v>
      </c>
      <c r="CH803">
        <v>108.56100000000001</v>
      </c>
      <c r="CI803">
        <v>16058</v>
      </c>
      <c r="CJ803" s="101">
        <v>-1</v>
      </c>
      <c r="CK803" s="101">
        <v>-1</v>
      </c>
      <c r="CL803" s="1">
        <v>-2.3999999999999773</v>
      </c>
      <c r="CM803" s="1">
        <v>48.299999999999841</v>
      </c>
      <c r="CN803" s="14" t="s">
        <v>618</v>
      </c>
      <c r="CO803" s="14">
        <v>94.500000000000085</v>
      </c>
    </row>
    <row r="804" spans="1:93">
      <c r="A804" s="1">
        <v>2016</v>
      </c>
      <c r="B804" s="1">
        <v>4</v>
      </c>
      <c r="C804" s="24">
        <v>42473</v>
      </c>
      <c r="D804" s="1">
        <v>193.2</v>
      </c>
      <c r="E804" s="1">
        <v>197</v>
      </c>
      <c r="F804" s="1">
        <v>192.3</v>
      </c>
      <c r="G804" s="1">
        <v>193.3</v>
      </c>
      <c r="H804" s="1">
        <v>41.55</v>
      </c>
      <c r="I804" s="1">
        <v>0</v>
      </c>
      <c r="N804" s="27">
        <v>4.6999999999999886</v>
      </c>
      <c r="O804" s="27">
        <v>194.5</v>
      </c>
      <c r="P804" s="27">
        <v>183.7</v>
      </c>
      <c r="Q804" s="27" t="s">
        <v>618</v>
      </c>
      <c r="R804" s="27" t="s">
        <v>254</v>
      </c>
      <c r="S804" s="27" t="s">
        <v>618</v>
      </c>
      <c r="T804" s="27">
        <v>-4.4000000000000057</v>
      </c>
      <c r="U804" s="27" t="s">
        <v>618</v>
      </c>
      <c r="V804" s="158">
        <v>-4.4000000000000057</v>
      </c>
      <c r="W804" s="27">
        <v>234.5</v>
      </c>
      <c r="X804" s="27">
        <v>251.1</v>
      </c>
      <c r="Y804" s="27">
        <v>-16.600000000000001</v>
      </c>
      <c r="Z804" s="29">
        <v>41.61</v>
      </c>
      <c r="AA804" s="139">
        <v>2.8</v>
      </c>
      <c r="AB804" s="151">
        <v>4.4846382556987141E-2</v>
      </c>
      <c r="AC804" s="136" t="s">
        <v>253</v>
      </c>
      <c r="AD804" s="136">
        <v>9.4</v>
      </c>
      <c r="AE804" s="136" t="s">
        <v>618</v>
      </c>
      <c r="AF804" s="136" t="s">
        <v>618</v>
      </c>
      <c r="AG804" s="136">
        <v>0</v>
      </c>
      <c r="AH804" s="136">
        <v>114.5</v>
      </c>
      <c r="AI804" s="136">
        <v>-6.5000000000001421</v>
      </c>
      <c r="AJ804" s="127">
        <v>190.8</v>
      </c>
      <c r="AK804" s="127">
        <v>194.9</v>
      </c>
      <c r="AL804" s="127">
        <v>190.6</v>
      </c>
      <c r="AM804" s="127">
        <v>194.3</v>
      </c>
      <c r="AN804" s="127">
        <v>185.22499999999999</v>
      </c>
      <c r="AO804" s="127">
        <v>0.10000000000002274</v>
      </c>
      <c r="AP804" s="127">
        <v>-5.1000000000000112</v>
      </c>
      <c r="AQ804" s="14">
        <v>153.9</v>
      </c>
      <c r="AR804" s="127" t="s">
        <v>618</v>
      </c>
      <c r="AS804" s="14">
        <v>124.29999999999748</v>
      </c>
      <c r="AT804" s="1">
        <v>191.6</v>
      </c>
      <c r="AU804" s="1">
        <v>192.5</v>
      </c>
      <c r="AV804" s="1">
        <v>191</v>
      </c>
      <c r="AW804" s="1">
        <v>192</v>
      </c>
      <c r="AX804" s="1">
        <v>191.6</v>
      </c>
      <c r="AY804" s="1">
        <v>192.5</v>
      </c>
      <c r="AZ804" s="1">
        <v>188.9</v>
      </c>
      <c r="BA804" s="1">
        <v>190.1</v>
      </c>
      <c r="CC804" s="86">
        <v>191.4</v>
      </c>
      <c r="CD804" s="1">
        <v>194.4</v>
      </c>
      <c r="CE804" s="1">
        <v>720</v>
      </c>
      <c r="CF804" s="1">
        <v>627</v>
      </c>
      <c r="CG804" s="1">
        <v>1.1483253588516746</v>
      </c>
      <c r="CH804">
        <v>109.33199999999999</v>
      </c>
      <c r="CI804">
        <v>16593</v>
      </c>
      <c r="CJ804" s="101">
        <v>-1</v>
      </c>
      <c r="CK804" s="101">
        <v>1</v>
      </c>
      <c r="CL804" s="1">
        <v>1.5</v>
      </c>
      <c r="CM804" s="1">
        <v>49.799999999999841</v>
      </c>
      <c r="CN804" s="14" t="s">
        <v>618</v>
      </c>
      <c r="CO804" s="14">
        <v>94.500000000000085</v>
      </c>
    </row>
    <row r="805" spans="1:93">
      <c r="A805" s="1">
        <v>2016</v>
      </c>
      <c r="B805" s="1">
        <v>5</v>
      </c>
      <c r="C805" s="24">
        <v>42474</v>
      </c>
      <c r="D805" s="1">
        <v>190.1</v>
      </c>
      <c r="E805" s="1">
        <v>194.1</v>
      </c>
      <c r="F805" s="1">
        <v>189.2</v>
      </c>
      <c r="G805" s="1">
        <v>191.8</v>
      </c>
      <c r="H805" s="1">
        <v>41.5</v>
      </c>
      <c r="I805" s="1">
        <v>0</v>
      </c>
      <c r="N805" s="27">
        <v>4.9000000000000057</v>
      </c>
      <c r="O805" s="27">
        <v>198</v>
      </c>
      <c r="P805" s="27">
        <v>188.6</v>
      </c>
      <c r="Q805" s="27" t="s">
        <v>618</v>
      </c>
      <c r="R805" s="27" t="s">
        <v>618</v>
      </c>
      <c r="S805" s="27" t="s">
        <v>618</v>
      </c>
      <c r="T805" s="27" t="s">
        <v>618</v>
      </c>
      <c r="U805" s="27" t="s">
        <v>618</v>
      </c>
      <c r="V805" s="158">
        <v>0</v>
      </c>
      <c r="W805" s="27">
        <v>234.5</v>
      </c>
      <c r="X805" s="27">
        <v>251.1</v>
      </c>
      <c r="Y805" s="27">
        <v>-16.600000000000001</v>
      </c>
      <c r="Z805" s="29">
        <v>41.31</v>
      </c>
      <c r="AA805" s="139">
        <v>2.9</v>
      </c>
      <c r="AB805" s="151">
        <v>1.4702395067583751E-2</v>
      </c>
      <c r="AC805" s="136" t="s">
        <v>255</v>
      </c>
      <c r="AD805" s="136">
        <v>9.6</v>
      </c>
      <c r="AE805" s="136">
        <v>-1.5999999999999943</v>
      </c>
      <c r="AF805" s="136" t="s">
        <v>618</v>
      </c>
      <c r="AG805" s="136">
        <v>-1.5999999999999943</v>
      </c>
      <c r="AH805" s="136">
        <v>112.9</v>
      </c>
      <c r="AI805" s="136">
        <v>-8.1000000000001364</v>
      </c>
      <c r="AJ805" s="127">
        <v>191.6</v>
      </c>
      <c r="AK805" s="127">
        <v>192.5</v>
      </c>
      <c r="AL805" s="127">
        <v>188.9</v>
      </c>
      <c r="AM805" s="127">
        <v>191.4</v>
      </c>
      <c r="AN805" s="127">
        <v>188.97499999999999</v>
      </c>
      <c r="AO805" s="127">
        <v>1.7000000000000171</v>
      </c>
      <c r="AP805" s="127">
        <v>-1.4999999999999887</v>
      </c>
      <c r="AQ805" s="14">
        <v>152.4</v>
      </c>
      <c r="AR805" s="127" t="s">
        <v>618</v>
      </c>
      <c r="AS805" s="14">
        <v>124.29999999999748</v>
      </c>
      <c r="AT805" s="1">
        <v>191.8</v>
      </c>
      <c r="AU805" s="1">
        <v>192.8</v>
      </c>
      <c r="AV805" s="1">
        <v>191.3</v>
      </c>
      <c r="AW805" s="1">
        <v>191.6</v>
      </c>
      <c r="AX805" s="1">
        <v>191.8</v>
      </c>
      <c r="AY805" s="1">
        <v>192.8</v>
      </c>
      <c r="AZ805" s="1">
        <v>190.5</v>
      </c>
      <c r="BA805" s="1">
        <v>191.1</v>
      </c>
      <c r="CC805" s="86">
        <v>191.7</v>
      </c>
      <c r="CD805" s="1">
        <v>191</v>
      </c>
      <c r="CE805" s="1">
        <v>622</v>
      </c>
      <c r="CF805" s="1">
        <v>588</v>
      </c>
      <c r="CG805" s="1">
        <v>1.0578231292517006</v>
      </c>
      <c r="CH805">
        <v>109.398</v>
      </c>
      <c r="CI805">
        <v>16796</v>
      </c>
      <c r="CJ805" s="101">
        <v>-1</v>
      </c>
      <c r="CK805" s="101">
        <v>1</v>
      </c>
      <c r="CL805" s="1" t="s">
        <v>618</v>
      </c>
      <c r="CM805" s="1">
        <v>49.799999999999841</v>
      </c>
      <c r="CN805" s="14" t="s">
        <v>618</v>
      </c>
      <c r="CO805" s="14">
        <v>94.500000000000085</v>
      </c>
    </row>
    <row r="806" spans="1:93">
      <c r="A806" s="1">
        <v>2016</v>
      </c>
      <c r="B806" s="1">
        <v>6</v>
      </c>
      <c r="C806" s="24">
        <v>42475</v>
      </c>
      <c r="D806" s="1">
        <v>191.3</v>
      </c>
      <c r="E806" s="1">
        <v>193.9</v>
      </c>
      <c r="F806" s="1">
        <v>189.9</v>
      </c>
      <c r="G806" s="1">
        <v>190.5</v>
      </c>
      <c r="H806" s="1">
        <v>40.36</v>
      </c>
      <c r="I806" s="1">
        <v>0</v>
      </c>
      <c r="N806" s="27">
        <v>4</v>
      </c>
      <c r="O806" s="27">
        <v>196.7</v>
      </c>
      <c r="P806" s="27">
        <v>186.9</v>
      </c>
      <c r="Q806" s="27" t="s">
        <v>618</v>
      </c>
      <c r="R806" s="27" t="s">
        <v>618</v>
      </c>
      <c r="S806" s="27" t="s">
        <v>618</v>
      </c>
      <c r="T806" s="27" t="s">
        <v>618</v>
      </c>
      <c r="U806" s="27" t="s">
        <v>618</v>
      </c>
      <c r="V806" s="158">
        <v>0</v>
      </c>
      <c r="W806" s="27">
        <v>234.5</v>
      </c>
      <c r="X806" s="27">
        <v>251.1</v>
      </c>
      <c r="Y806" s="27">
        <v>-16.600000000000001</v>
      </c>
      <c r="Z806" s="29">
        <v>41.41</v>
      </c>
      <c r="AA806" s="139">
        <v>2.4</v>
      </c>
      <c r="AB806" s="151">
        <v>1.2033694344163459E-3</v>
      </c>
      <c r="AC806" s="136">
        <v>0</v>
      </c>
      <c r="AD806" s="136">
        <v>9.5</v>
      </c>
      <c r="AE806" s="136" t="s">
        <v>618</v>
      </c>
      <c r="AF806" s="136" t="s">
        <v>618</v>
      </c>
      <c r="AG806" s="136">
        <v>0</v>
      </c>
      <c r="AH806" s="136">
        <v>112.9</v>
      </c>
      <c r="AI806" s="136">
        <v>-8.1000000000001364</v>
      </c>
      <c r="AJ806" s="127">
        <v>191.8</v>
      </c>
      <c r="AK806" s="127">
        <v>193.7</v>
      </c>
      <c r="AL806" s="127">
        <v>190.5</v>
      </c>
      <c r="AM806" s="127">
        <v>193.2</v>
      </c>
      <c r="AN806" s="127">
        <v>191.15</v>
      </c>
      <c r="AO806" s="127">
        <v>0.80000000000001137</v>
      </c>
      <c r="AP806" s="127" t="s">
        <v>618</v>
      </c>
      <c r="AQ806" s="14">
        <v>152.4</v>
      </c>
      <c r="AR806" s="127" t="s">
        <v>618</v>
      </c>
      <c r="AS806" s="14">
        <v>124.29999999999748</v>
      </c>
      <c r="AT806" s="1">
        <v>189.1</v>
      </c>
      <c r="AU806" s="1">
        <v>191.2</v>
      </c>
      <c r="AV806" s="1">
        <v>188.8</v>
      </c>
      <c r="AW806" s="1">
        <v>191.2</v>
      </c>
      <c r="AX806" s="1">
        <v>189.1</v>
      </c>
      <c r="AY806" s="1">
        <v>191.2</v>
      </c>
      <c r="AZ806" s="1">
        <v>188</v>
      </c>
      <c r="BA806" s="1">
        <v>188.1</v>
      </c>
      <c r="CC806" s="86">
        <v>189.1</v>
      </c>
      <c r="CD806" s="1">
        <v>191.6</v>
      </c>
      <c r="CE806" s="1">
        <v>619</v>
      </c>
      <c r="CF806" s="1">
        <v>551</v>
      </c>
      <c r="CG806" s="1">
        <v>1.1234119782214156</v>
      </c>
      <c r="CH806">
        <v>108.256</v>
      </c>
      <c r="CI806">
        <v>16600</v>
      </c>
      <c r="CJ806" s="101">
        <v>-1</v>
      </c>
      <c r="CK806" s="101">
        <v>1</v>
      </c>
      <c r="CL806" s="1" t="s">
        <v>618</v>
      </c>
      <c r="CM806" s="1">
        <v>49.799999999999841</v>
      </c>
      <c r="CN806" s="14" t="s">
        <v>618</v>
      </c>
      <c r="CO806" s="14">
        <v>94.500000000000085</v>
      </c>
    </row>
    <row r="807" spans="1:93">
      <c r="A807" s="1">
        <v>2016</v>
      </c>
      <c r="B807" s="1">
        <v>2</v>
      </c>
      <c r="C807" s="24">
        <v>42478</v>
      </c>
      <c r="D807" s="1">
        <v>186.3</v>
      </c>
      <c r="E807" s="1">
        <v>189.4</v>
      </c>
      <c r="F807" s="1">
        <v>185.3</v>
      </c>
      <c r="G807" s="1">
        <v>187.7</v>
      </c>
      <c r="H807" s="1">
        <v>39.78</v>
      </c>
      <c r="I807" s="1">
        <v>0</v>
      </c>
      <c r="N807" s="27">
        <v>4.0999999999999943</v>
      </c>
      <c r="O807" s="27">
        <v>194.5</v>
      </c>
      <c r="P807" s="27">
        <v>186.5</v>
      </c>
      <c r="Q807" s="27" t="s">
        <v>618</v>
      </c>
      <c r="R807" s="27" t="s">
        <v>618</v>
      </c>
      <c r="S807" s="27" t="s">
        <v>618</v>
      </c>
      <c r="T807" s="27" t="s">
        <v>618</v>
      </c>
      <c r="U807" s="27" t="s">
        <v>618</v>
      </c>
      <c r="V807" s="158">
        <v>0</v>
      </c>
      <c r="W807" s="27">
        <v>234.5</v>
      </c>
      <c r="X807" s="27">
        <v>251.1</v>
      </c>
      <c r="Y807" s="27">
        <v>-16.600000000000001</v>
      </c>
      <c r="Z807" s="29">
        <v>38.44</v>
      </c>
      <c r="AA807" s="139">
        <v>2.5</v>
      </c>
      <c r="AB807" s="151">
        <v>2.7469879518072338E-2</v>
      </c>
      <c r="AC807" s="136" t="s">
        <v>255</v>
      </c>
      <c r="AD807" s="136">
        <v>9.5</v>
      </c>
      <c r="AE807" s="136">
        <v>3.7999999999999829</v>
      </c>
      <c r="AF807" s="136" t="s">
        <v>618</v>
      </c>
      <c r="AG807" s="136">
        <v>3.7999999999999829</v>
      </c>
      <c r="AH807" s="136">
        <v>116.7</v>
      </c>
      <c r="AI807" s="136">
        <v>-4.3000000000001535</v>
      </c>
      <c r="AJ807" s="127">
        <v>189.1</v>
      </c>
      <c r="AK807" s="127">
        <v>191.2</v>
      </c>
      <c r="AL807" s="127">
        <v>185.3</v>
      </c>
      <c r="AM807" s="127">
        <v>188</v>
      </c>
      <c r="AN807" s="127">
        <v>191.72499999999999</v>
      </c>
      <c r="AO807" s="127">
        <v>1.3999999999999773</v>
      </c>
      <c r="AP807" s="127" t="s">
        <v>618</v>
      </c>
      <c r="AQ807" s="14">
        <v>152.4</v>
      </c>
      <c r="AR807" s="127" t="s">
        <v>618</v>
      </c>
      <c r="AS807" s="14">
        <v>124.29999999999748</v>
      </c>
      <c r="AT807" s="1">
        <v>186.9</v>
      </c>
      <c r="AU807" s="1">
        <v>187.7</v>
      </c>
      <c r="AV807" s="1">
        <v>186.9</v>
      </c>
      <c r="AW807" s="1">
        <v>187</v>
      </c>
      <c r="AX807" s="1">
        <v>186.9</v>
      </c>
      <c r="AY807" s="1">
        <v>188.5</v>
      </c>
      <c r="AZ807" s="1">
        <v>186.8</v>
      </c>
      <c r="BA807" s="1">
        <v>188.4</v>
      </c>
      <c r="CC807" s="86">
        <v>187</v>
      </c>
      <c r="CD807" s="1">
        <v>186.3</v>
      </c>
      <c r="CE807" s="1">
        <v>540</v>
      </c>
      <c r="CF807" s="1">
        <v>602</v>
      </c>
      <c r="CG807" s="1">
        <v>0.89700996677740863</v>
      </c>
      <c r="CH807">
        <v>108.839</v>
      </c>
      <c r="CI807">
        <v>16646</v>
      </c>
      <c r="CJ807" s="101">
        <v>-1</v>
      </c>
      <c r="CK807" s="101">
        <v>1</v>
      </c>
      <c r="CL807" s="1" t="s">
        <v>618</v>
      </c>
      <c r="CM807" s="1">
        <v>49.799999999999841</v>
      </c>
      <c r="CN807" s="14" t="s">
        <v>618</v>
      </c>
      <c r="CO807" s="14">
        <v>94.500000000000085</v>
      </c>
    </row>
    <row r="808" spans="1:93">
      <c r="A808" s="1">
        <v>2016</v>
      </c>
      <c r="B808" s="1">
        <v>3</v>
      </c>
      <c r="C808" s="24">
        <v>42479</v>
      </c>
      <c r="D808" s="1">
        <v>192.5</v>
      </c>
      <c r="E808" s="1">
        <v>193.5</v>
      </c>
      <c r="F808" s="1">
        <v>189.4</v>
      </c>
      <c r="G808" s="1">
        <v>190</v>
      </c>
      <c r="H808" s="1">
        <v>42.47</v>
      </c>
      <c r="I808" s="1">
        <v>0</v>
      </c>
      <c r="N808" s="27">
        <v>4.0999999999999943</v>
      </c>
      <c r="O808" s="27">
        <v>191.8</v>
      </c>
      <c r="P808" s="27">
        <v>183.6</v>
      </c>
      <c r="Q808" s="27" t="s">
        <v>618</v>
      </c>
      <c r="R808" s="27" t="s">
        <v>618</v>
      </c>
      <c r="S808" s="27" t="s">
        <v>618</v>
      </c>
      <c r="T808" s="27" t="s">
        <v>618</v>
      </c>
      <c r="U808" s="27" t="s">
        <v>618</v>
      </c>
      <c r="V808" s="158">
        <v>0</v>
      </c>
      <c r="W808" s="27">
        <v>234.5</v>
      </c>
      <c r="X808" s="27">
        <v>251.1</v>
      </c>
      <c r="Y808" s="27">
        <v>-16.600000000000001</v>
      </c>
      <c r="Z808" s="29">
        <v>41.44</v>
      </c>
      <c r="AA808" s="139">
        <v>2.5</v>
      </c>
      <c r="AB808" s="151">
        <v>1.437066402378584E-2</v>
      </c>
      <c r="AC808" s="136" t="s">
        <v>255</v>
      </c>
      <c r="AD808" s="136">
        <v>9.3000000000000007</v>
      </c>
      <c r="AE808" s="136" t="s">
        <v>618</v>
      </c>
      <c r="AF808" s="136" t="s">
        <v>618</v>
      </c>
      <c r="AG808" s="136">
        <v>0</v>
      </c>
      <c r="AH808" s="136">
        <v>116.7</v>
      </c>
      <c r="AI808" s="136">
        <v>-4.3000000000001535</v>
      </c>
      <c r="AJ808" s="127">
        <v>186.9</v>
      </c>
      <c r="AK808" s="127">
        <v>193.5</v>
      </c>
      <c r="AL808" s="127">
        <v>186.8</v>
      </c>
      <c r="AM808" s="127">
        <v>192.3</v>
      </c>
      <c r="AN808" s="127">
        <v>191.22499999999999</v>
      </c>
      <c r="AO808" s="127">
        <v>2.5</v>
      </c>
      <c r="AP808" s="127" t="s">
        <v>618</v>
      </c>
      <c r="AQ808" s="14">
        <v>152.4</v>
      </c>
      <c r="AR808" s="127" t="s">
        <v>618</v>
      </c>
      <c r="AS808" s="14">
        <v>124.29999999999748</v>
      </c>
      <c r="AT808" s="1">
        <v>192</v>
      </c>
      <c r="AU808" s="1">
        <v>192.5</v>
      </c>
      <c r="AV808" s="1">
        <v>191.4</v>
      </c>
      <c r="AW808" s="1">
        <v>191.8</v>
      </c>
      <c r="AX808" s="1">
        <v>192</v>
      </c>
      <c r="AY808" s="1">
        <v>192.9</v>
      </c>
      <c r="AZ808" s="1">
        <v>191.2</v>
      </c>
      <c r="BA808" s="1">
        <v>192.2</v>
      </c>
      <c r="CC808" s="86">
        <v>191.5</v>
      </c>
      <c r="CD808" s="1">
        <v>192</v>
      </c>
      <c r="CE808" s="1">
        <v>698</v>
      </c>
      <c r="CF808" s="1">
        <v>587</v>
      </c>
      <c r="CG808" s="1">
        <v>1.1890971039182283</v>
      </c>
      <c r="CH808">
        <v>109.261</v>
      </c>
      <c r="CI808">
        <v>17017</v>
      </c>
      <c r="CJ808" s="101">
        <v>-1</v>
      </c>
      <c r="CK808" s="101">
        <v>1</v>
      </c>
      <c r="CL808" s="1" t="s">
        <v>618</v>
      </c>
      <c r="CM808" s="1">
        <v>49.799999999999841</v>
      </c>
      <c r="CN808" s="14" t="s">
        <v>618</v>
      </c>
      <c r="CO808" s="14">
        <v>94.500000000000085</v>
      </c>
    </row>
    <row r="809" spans="1:93">
      <c r="A809" s="1">
        <v>2016</v>
      </c>
      <c r="B809" s="1">
        <v>4</v>
      </c>
      <c r="C809" s="24">
        <v>42480</v>
      </c>
      <c r="D809" s="1">
        <v>193.9</v>
      </c>
      <c r="E809" s="1">
        <v>198</v>
      </c>
      <c r="F809" s="1">
        <v>192.5</v>
      </c>
      <c r="G809" s="1">
        <v>193.9</v>
      </c>
      <c r="H809" s="1">
        <v>44.18</v>
      </c>
      <c r="I809" s="1">
        <v>0</v>
      </c>
      <c r="N809" s="27">
        <v>5.5</v>
      </c>
      <c r="O809" s="27">
        <v>194.1</v>
      </c>
      <c r="P809" s="27">
        <v>185.9</v>
      </c>
      <c r="Q809" s="27" t="s">
        <v>618</v>
      </c>
      <c r="R809" s="27" t="s">
        <v>618</v>
      </c>
      <c r="S809" s="27" t="s">
        <v>618</v>
      </c>
      <c r="T809" s="27" t="s">
        <v>618</v>
      </c>
      <c r="U809" s="27" t="s">
        <v>618</v>
      </c>
      <c r="V809" s="158">
        <v>0</v>
      </c>
      <c r="W809" s="27">
        <v>234.5</v>
      </c>
      <c r="X809" s="27">
        <v>251.1</v>
      </c>
      <c r="Y809" s="27">
        <v>-16.600000000000001</v>
      </c>
      <c r="Z809" s="29">
        <v>41.65</v>
      </c>
      <c r="AA809" s="139">
        <v>3.3</v>
      </c>
      <c r="AB809" s="151">
        <v>6.7621920563097015E-2</v>
      </c>
      <c r="AC809" s="136" t="s">
        <v>253</v>
      </c>
      <c r="AD809" s="136">
        <v>9.5</v>
      </c>
      <c r="AE809" s="136" t="s">
        <v>618</v>
      </c>
      <c r="AF809" s="136" t="s">
        <v>618</v>
      </c>
      <c r="AG809" s="136">
        <v>0</v>
      </c>
      <c r="AH809" s="136">
        <v>116.7</v>
      </c>
      <c r="AI809" s="136">
        <v>-4.3000000000001535</v>
      </c>
      <c r="AJ809" s="127">
        <v>192</v>
      </c>
      <c r="AK809" s="127">
        <v>194.7</v>
      </c>
      <c r="AL809" s="127">
        <v>191.2</v>
      </c>
      <c r="AM809" s="127">
        <v>194.2</v>
      </c>
      <c r="AN809" s="127">
        <v>191.92500000000001</v>
      </c>
      <c r="AO809" s="127">
        <v>0</v>
      </c>
      <c r="AP809" s="127">
        <v>4.0000000000000115</v>
      </c>
      <c r="AQ809" s="14">
        <v>156.4</v>
      </c>
      <c r="AR809" s="127" t="s">
        <v>618</v>
      </c>
      <c r="AS809" s="14">
        <v>124.29999999999748</v>
      </c>
      <c r="AT809" s="1">
        <v>196.2</v>
      </c>
      <c r="AU809" s="1">
        <v>197.6</v>
      </c>
      <c r="AV809" s="1">
        <v>195.8</v>
      </c>
      <c r="AW809" s="1">
        <v>197.3</v>
      </c>
      <c r="AX809" s="1">
        <v>196.2</v>
      </c>
      <c r="AY809" s="1">
        <v>197.8</v>
      </c>
      <c r="AZ809" s="1">
        <v>195.8</v>
      </c>
      <c r="BA809" s="1">
        <v>196.7</v>
      </c>
      <c r="CC809" s="86">
        <v>196.6</v>
      </c>
      <c r="CD809" s="1">
        <v>193.8</v>
      </c>
      <c r="CE809" s="1">
        <v>593</v>
      </c>
      <c r="CF809" s="1">
        <v>649</v>
      </c>
      <c r="CG809" s="1">
        <v>0.91371340523882894</v>
      </c>
      <c r="CH809">
        <v>109.82299999999999</v>
      </c>
      <c r="CI809">
        <v>17238</v>
      </c>
      <c r="CJ809" s="101">
        <v>-1</v>
      </c>
      <c r="CK809" s="101">
        <v>1</v>
      </c>
      <c r="CL809" s="1" t="s">
        <v>618</v>
      </c>
      <c r="CM809" s="1">
        <v>49.799999999999841</v>
      </c>
      <c r="CN809" s="14" t="s">
        <v>618</v>
      </c>
      <c r="CO809" s="14">
        <v>94.500000000000085</v>
      </c>
    </row>
    <row r="810" spans="1:93">
      <c r="A810" s="1">
        <v>2016</v>
      </c>
      <c r="B810" s="1">
        <v>5</v>
      </c>
      <c r="C810" s="24">
        <v>42481</v>
      </c>
      <c r="D810" s="1">
        <v>199</v>
      </c>
      <c r="E810" s="1">
        <v>203.2</v>
      </c>
      <c r="F810" s="1">
        <v>197.5</v>
      </c>
      <c r="G810" s="1">
        <v>202.1</v>
      </c>
      <c r="H810" s="1">
        <v>43.18</v>
      </c>
      <c r="I810" s="1">
        <v>0</v>
      </c>
      <c r="N810" s="27">
        <v>5.6999999999999886</v>
      </c>
      <c r="O810" s="27">
        <v>199.4</v>
      </c>
      <c r="P810" s="27">
        <v>188.4</v>
      </c>
      <c r="Q810" s="27" t="s">
        <v>618</v>
      </c>
      <c r="R810" s="27" t="s">
        <v>618</v>
      </c>
      <c r="S810" s="27" t="s">
        <v>618</v>
      </c>
      <c r="T810" s="27" t="s">
        <v>618</v>
      </c>
      <c r="U810" s="27" t="s">
        <v>618</v>
      </c>
      <c r="V810" s="158">
        <v>0</v>
      </c>
      <c r="W810" s="27">
        <v>234.5</v>
      </c>
      <c r="X810" s="27">
        <v>251.1</v>
      </c>
      <c r="Y810" s="27">
        <v>-16.600000000000001</v>
      </c>
      <c r="Z810" s="29">
        <v>44.27</v>
      </c>
      <c r="AA810" s="139">
        <v>3.4</v>
      </c>
      <c r="AB810" s="151">
        <v>4.0263715563927605E-2</v>
      </c>
      <c r="AC810" s="136" t="s">
        <v>253</v>
      </c>
      <c r="AD810" s="136">
        <v>9.6</v>
      </c>
      <c r="AE810" s="136" t="s">
        <v>618</v>
      </c>
      <c r="AF810" s="136" t="s">
        <v>618</v>
      </c>
      <c r="AG810" s="136">
        <v>0</v>
      </c>
      <c r="AH810" s="136">
        <v>116.7</v>
      </c>
      <c r="AI810" s="136">
        <v>-4.3000000000001535</v>
      </c>
      <c r="AJ810" s="127">
        <v>196.2</v>
      </c>
      <c r="AK810" s="127">
        <v>199.7</v>
      </c>
      <c r="AL810" s="127">
        <v>195.8</v>
      </c>
      <c r="AM810" s="127">
        <v>197.9</v>
      </c>
      <c r="AN810" s="127">
        <v>193.1</v>
      </c>
      <c r="AO810" s="127">
        <v>3.0999999999999943</v>
      </c>
      <c r="AP810" s="127">
        <v>-2.8</v>
      </c>
      <c r="AQ810" s="14">
        <v>153.6</v>
      </c>
      <c r="AR810" s="127" t="s">
        <v>618</v>
      </c>
      <c r="AS810" s="14">
        <v>124.29999999999748</v>
      </c>
      <c r="AT810" s="1">
        <v>201.2</v>
      </c>
      <c r="AU810" s="1">
        <v>201.9</v>
      </c>
      <c r="AV810" s="1">
        <v>200.4</v>
      </c>
      <c r="AW810" s="1">
        <v>201.5</v>
      </c>
      <c r="AX810" s="1">
        <v>201.2</v>
      </c>
      <c r="AY810" s="1">
        <v>202</v>
      </c>
      <c r="AZ810" s="1">
        <v>200.4</v>
      </c>
      <c r="BA810" s="1">
        <v>201.6</v>
      </c>
      <c r="CC810" s="86">
        <v>201.2</v>
      </c>
      <c r="CD810" s="1">
        <v>198.2</v>
      </c>
      <c r="CE810" s="1">
        <v>545</v>
      </c>
      <c r="CF810" s="1">
        <v>575</v>
      </c>
      <c r="CG810" s="1">
        <v>0.94782608695652171</v>
      </c>
      <c r="CH810">
        <v>109.455</v>
      </c>
      <c r="CI810">
        <v>17226</v>
      </c>
      <c r="CJ810" s="101">
        <v>-1</v>
      </c>
      <c r="CK810" s="101">
        <v>1</v>
      </c>
      <c r="CL810" s="1" t="s">
        <v>618</v>
      </c>
      <c r="CM810" s="1">
        <v>49.799999999999841</v>
      </c>
      <c r="CN810" s="14" t="s">
        <v>618</v>
      </c>
      <c r="CO810" s="14">
        <v>94.500000000000085</v>
      </c>
    </row>
    <row r="811" spans="1:93">
      <c r="A811" s="1">
        <v>2016</v>
      </c>
      <c r="B811" s="1">
        <v>6</v>
      </c>
      <c r="C811" s="24">
        <v>42482</v>
      </c>
      <c r="D811" s="1">
        <v>197.2</v>
      </c>
      <c r="E811" s="1">
        <v>200.2</v>
      </c>
      <c r="F811" s="1">
        <v>196.2</v>
      </c>
      <c r="G811" s="1">
        <v>198.3</v>
      </c>
      <c r="H811" s="1">
        <v>43.73</v>
      </c>
      <c r="I811" s="1">
        <v>0</v>
      </c>
      <c r="N811" s="27">
        <v>4</v>
      </c>
      <c r="O811" s="27">
        <v>207.8</v>
      </c>
      <c r="P811" s="27">
        <v>196.4</v>
      </c>
      <c r="Q811" s="27" t="s">
        <v>618</v>
      </c>
      <c r="R811" s="27" t="s">
        <v>618</v>
      </c>
      <c r="S811" s="27" t="s">
        <v>618</v>
      </c>
      <c r="T811" s="27" t="s">
        <v>618</v>
      </c>
      <c r="U811" s="27" t="s">
        <v>618</v>
      </c>
      <c r="V811" s="158">
        <v>0</v>
      </c>
      <c r="W811" s="27">
        <v>234.5</v>
      </c>
      <c r="X811" s="27">
        <v>251.1</v>
      </c>
      <c r="Y811" s="27">
        <v>-16.600000000000001</v>
      </c>
      <c r="Z811" s="29">
        <v>43.67</v>
      </c>
      <c r="AA811" s="139">
        <v>2.4</v>
      </c>
      <c r="AB811" s="151">
        <v>2.2634676324128522E-2</v>
      </c>
      <c r="AC811" s="136" t="s">
        <v>255</v>
      </c>
      <c r="AD811" s="136">
        <v>10.1</v>
      </c>
      <c r="AE811" s="136" t="s">
        <v>618</v>
      </c>
      <c r="AF811" s="136" t="s">
        <v>618</v>
      </c>
      <c r="AG811" s="136">
        <v>0</v>
      </c>
      <c r="AH811" s="136">
        <v>116.7</v>
      </c>
      <c r="AI811" s="136">
        <v>-4.3000000000001535</v>
      </c>
      <c r="AJ811" s="127">
        <v>201.2</v>
      </c>
      <c r="AK811" s="127">
        <v>202</v>
      </c>
      <c r="AL811" s="127">
        <v>196.2</v>
      </c>
      <c r="AM811" s="127">
        <v>196.7</v>
      </c>
      <c r="AN811" s="127">
        <v>195.27500000000001</v>
      </c>
      <c r="AO811" s="127">
        <v>1.1000000000000227</v>
      </c>
      <c r="AP811" s="127" t="s">
        <v>618</v>
      </c>
      <c r="AQ811" s="14">
        <v>153.6</v>
      </c>
      <c r="AR811" s="127" t="s">
        <v>618</v>
      </c>
      <c r="AS811" s="14">
        <v>124.29999999999748</v>
      </c>
      <c r="AT811" s="1">
        <v>198.1</v>
      </c>
      <c r="AU811" s="1">
        <v>201</v>
      </c>
      <c r="AV811" s="1">
        <v>198.1</v>
      </c>
      <c r="AW811" s="1">
        <v>200.4</v>
      </c>
      <c r="AX811" s="1">
        <v>198.1</v>
      </c>
      <c r="AY811" s="1">
        <v>201</v>
      </c>
      <c r="AZ811" s="1">
        <v>198.1</v>
      </c>
      <c r="BA811" s="1">
        <v>198.5</v>
      </c>
      <c r="CC811" s="86">
        <v>198.8</v>
      </c>
      <c r="CD811" s="1">
        <v>198.3</v>
      </c>
      <c r="CE811" s="1">
        <v>611</v>
      </c>
      <c r="CF811" s="1">
        <v>599</v>
      </c>
      <c r="CG811" s="1">
        <v>1.020033388981636</v>
      </c>
      <c r="CH811">
        <v>111.83199999999999</v>
      </c>
      <c r="CI811">
        <v>17737</v>
      </c>
      <c r="CJ811" s="101">
        <v>1</v>
      </c>
      <c r="CK811" s="101">
        <v>1</v>
      </c>
      <c r="CL811" s="1" t="s">
        <v>618</v>
      </c>
      <c r="CM811" s="1">
        <v>49.799999999999841</v>
      </c>
      <c r="CN811" s="14" t="s">
        <v>618</v>
      </c>
      <c r="CO811" s="14">
        <v>94.500000000000085</v>
      </c>
    </row>
    <row r="812" spans="1:93">
      <c r="A812" s="1">
        <v>2016</v>
      </c>
      <c r="B812" s="1">
        <v>2</v>
      </c>
      <c r="C812" s="24">
        <v>42485</v>
      </c>
      <c r="D812" s="1">
        <v>200.8</v>
      </c>
      <c r="E812" s="1">
        <v>201.3</v>
      </c>
      <c r="F812" s="1">
        <v>198.8</v>
      </c>
      <c r="G812" s="1">
        <v>201.1</v>
      </c>
      <c r="H812" s="1">
        <v>44.66</v>
      </c>
      <c r="I812" s="1">
        <v>0</v>
      </c>
      <c r="N812" s="27">
        <v>2.5</v>
      </c>
      <c r="O812" s="27">
        <v>202.3</v>
      </c>
      <c r="P812" s="27">
        <v>194.3</v>
      </c>
      <c r="Q812" s="27" t="s">
        <v>618</v>
      </c>
      <c r="R812" s="27" t="s">
        <v>618</v>
      </c>
      <c r="S812" s="27" t="s">
        <v>618</v>
      </c>
      <c r="T812" s="27" t="s">
        <v>618</v>
      </c>
      <c r="U812" s="27" t="s">
        <v>618</v>
      </c>
      <c r="V812" s="158">
        <v>0</v>
      </c>
      <c r="W812" s="27">
        <v>234.5</v>
      </c>
      <c r="X812" s="27">
        <v>251.1</v>
      </c>
      <c r="Y812" s="27">
        <v>-16.600000000000001</v>
      </c>
      <c r="Z812" s="29">
        <v>43.35</v>
      </c>
      <c r="AA812" s="139">
        <v>1.5</v>
      </c>
      <c r="AB812" s="151">
        <v>1.2737378415933254E-2</v>
      </c>
      <c r="AC812" s="136" t="s">
        <v>253</v>
      </c>
      <c r="AD812" s="136">
        <v>9.9</v>
      </c>
      <c r="AE812" s="136" t="s">
        <v>618</v>
      </c>
      <c r="AF812" s="136" t="s">
        <v>618</v>
      </c>
      <c r="AG812" s="136">
        <v>0</v>
      </c>
      <c r="AH812" s="136">
        <v>116.7</v>
      </c>
      <c r="AI812" s="136">
        <v>-4.3000000000001535</v>
      </c>
      <c r="AJ812" s="127">
        <v>198.1</v>
      </c>
      <c r="AK812" s="127">
        <v>201.3</v>
      </c>
      <c r="AL812" s="127">
        <v>198.1</v>
      </c>
      <c r="AM812" s="127">
        <v>199.5</v>
      </c>
      <c r="AN812" s="127">
        <v>197.07499999999999</v>
      </c>
      <c r="AO812" s="127">
        <v>0.29999999999998295</v>
      </c>
      <c r="AP812" s="127" t="s">
        <v>618</v>
      </c>
      <c r="AQ812" s="14">
        <v>153.6</v>
      </c>
      <c r="AR812" s="127" t="s">
        <v>618</v>
      </c>
      <c r="AS812" s="14">
        <v>124.29999999999748</v>
      </c>
      <c r="AT812" s="1">
        <v>201.5</v>
      </c>
      <c r="AU812" s="1">
        <v>203.5</v>
      </c>
      <c r="AV812" s="1">
        <v>201</v>
      </c>
      <c r="AW812" s="1">
        <v>203.1</v>
      </c>
      <c r="AX812" s="1">
        <v>201.4</v>
      </c>
      <c r="AY812" s="1">
        <v>202.2</v>
      </c>
      <c r="AZ812" s="1">
        <v>200.8</v>
      </c>
      <c r="BA812" s="1">
        <v>201.3</v>
      </c>
      <c r="CC812" s="86">
        <v>201</v>
      </c>
      <c r="CD812" s="1">
        <v>200.5</v>
      </c>
      <c r="CE812" s="1">
        <v>554</v>
      </c>
      <c r="CF812" s="1">
        <v>607</v>
      </c>
      <c r="CG812" s="1">
        <v>0.91268533772652394</v>
      </c>
      <c r="CH812">
        <v>111.327</v>
      </c>
      <c r="CI812">
        <v>17737</v>
      </c>
      <c r="CJ812" s="101">
        <v>1</v>
      </c>
      <c r="CK812" s="101">
        <v>1</v>
      </c>
      <c r="CL812" s="1">
        <v>1.5</v>
      </c>
      <c r="CM812" s="1">
        <v>51.299999999999841</v>
      </c>
      <c r="CN812" s="14">
        <v>-0.69999999999998863</v>
      </c>
      <c r="CO812" s="14">
        <v>93.800000000000097</v>
      </c>
    </row>
    <row r="813" spans="1:93">
      <c r="A813" s="1">
        <v>2016</v>
      </c>
      <c r="B813" s="1">
        <v>4</v>
      </c>
      <c r="C813" s="24">
        <v>42487</v>
      </c>
      <c r="D813" s="1">
        <v>203</v>
      </c>
      <c r="E813" s="1">
        <v>205.1</v>
      </c>
      <c r="F813" s="1">
        <v>198.3</v>
      </c>
      <c r="G813" s="1">
        <v>201.1</v>
      </c>
      <c r="H813" s="1">
        <v>45.33</v>
      </c>
      <c r="I813" s="1">
        <v>0</v>
      </c>
      <c r="N813" s="27">
        <v>6.7999999999999829</v>
      </c>
      <c r="O813" s="27">
        <v>203.6</v>
      </c>
      <c r="P813" s="27">
        <v>198.6</v>
      </c>
      <c r="Q813" s="27" t="s">
        <v>618</v>
      </c>
      <c r="R813" s="27" t="s">
        <v>618</v>
      </c>
      <c r="S813" s="27" t="s">
        <v>252</v>
      </c>
      <c r="T813" s="27" t="s">
        <v>618</v>
      </c>
      <c r="U813" s="27">
        <v>-1.4000000000000057</v>
      </c>
      <c r="V813" s="158">
        <v>-1.4000000000000057</v>
      </c>
      <c r="W813" s="27">
        <v>233.1</v>
      </c>
      <c r="X813" s="27">
        <v>251.1</v>
      </c>
      <c r="Y813" s="27">
        <v>-18</v>
      </c>
      <c r="Z813" s="29">
        <v>44.87</v>
      </c>
      <c r="AA813" s="139">
        <v>4.0999999999999996</v>
      </c>
      <c r="AB813" s="151">
        <v>2.1266864852504064E-2</v>
      </c>
      <c r="AC813" s="136" t="s">
        <v>253</v>
      </c>
      <c r="AD813" s="136">
        <v>10</v>
      </c>
      <c r="AE813" s="136" t="s">
        <v>618</v>
      </c>
      <c r="AF813" s="136">
        <v>1.5</v>
      </c>
      <c r="AG813" s="136">
        <v>1.5</v>
      </c>
      <c r="AH813" s="136">
        <v>118.2</v>
      </c>
      <c r="AI813" s="136">
        <v>-2.8000000000001535</v>
      </c>
      <c r="AJ813" s="127">
        <v>201.4</v>
      </c>
      <c r="AK813" s="127">
        <v>204.2</v>
      </c>
      <c r="AL813" s="127">
        <v>200.8</v>
      </c>
      <c r="AM813" s="127">
        <v>203.6</v>
      </c>
      <c r="AN813" s="127">
        <v>199.42500000000001</v>
      </c>
      <c r="AO813" s="127">
        <v>1.9000000000000057</v>
      </c>
      <c r="AP813" s="127">
        <v>-4.4999999999999885</v>
      </c>
      <c r="AQ813" s="14">
        <v>149.1</v>
      </c>
      <c r="AR813" s="127" t="s">
        <v>618</v>
      </c>
      <c r="AS813" s="14">
        <v>124.29999999999748</v>
      </c>
      <c r="AT813" s="1">
        <v>200.2</v>
      </c>
      <c r="AU813" s="1">
        <v>202.8</v>
      </c>
      <c r="AV813" s="1">
        <v>200.1</v>
      </c>
      <c r="AW813" s="1">
        <v>202.7</v>
      </c>
      <c r="AX813" s="1">
        <v>200.2</v>
      </c>
      <c r="AY813" s="1">
        <v>202.8</v>
      </c>
      <c r="AZ813" s="1">
        <v>200.1</v>
      </c>
      <c r="BA813" s="1">
        <v>201.7</v>
      </c>
      <c r="CC813" s="86">
        <v>200.6</v>
      </c>
      <c r="CD813" s="1">
        <v>203.5</v>
      </c>
      <c r="CE813" s="1">
        <v>586</v>
      </c>
      <c r="CF813" s="1">
        <v>385</v>
      </c>
      <c r="CG813" s="1">
        <v>1.5220779220779221</v>
      </c>
      <c r="CH813">
        <v>111.477</v>
      </c>
      <c r="CI813">
        <v>17737</v>
      </c>
      <c r="CJ813" s="101">
        <v>1</v>
      </c>
      <c r="CK813" s="101">
        <v>1</v>
      </c>
      <c r="CL813" s="1">
        <v>-0.19999999999998863</v>
      </c>
      <c r="CM813" s="1">
        <v>51.099999999999852</v>
      </c>
      <c r="CN813" s="14" t="s">
        <v>618</v>
      </c>
      <c r="CO813" s="14">
        <v>93.800000000000097</v>
      </c>
    </row>
    <row r="814" spans="1:93">
      <c r="A814" s="1">
        <v>2016</v>
      </c>
      <c r="B814" s="1">
        <v>5</v>
      </c>
      <c r="C814" s="24">
        <v>42488</v>
      </c>
      <c r="D814" s="1">
        <v>200</v>
      </c>
      <c r="E814" s="1">
        <v>200</v>
      </c>
      <c r="F814" s="1">
        <v>194.6</v>
      </c>
      <c r="G814" s="1">
        <v>194.8</v>
      </c>
      <c r="H814" s="1">
        <v>45.92</v>
      </c>
      <c r="I814" s="1">
        <v>0</v>
      </c>
      <c r="N814" s="27">
        <v>5.4000000000000057</v>
      </c>
      <c r="O814" s="27">
        <v>207.9</v>
      </c>
      <c r="P814" s="27">
        <v>194.3</v>
      </c>
      <c r="Q814" s="27" t="s">
        <v>618</v>
      </c>
      <c r="R814" s="27" t="s">
        <v>618</v>
      </c>
      <c r="S814" s="27" t="s">
        <v>618</v>
      </c>
      <c r="T814" s="27" t="s">
        <v>618</v>
      </c>
      <c r="U814" s="27" t="s">
        <v>618</v>
      </c>
      <c r="V814" s="158">
        <v>0</v>
      </c>
      <c r="W814" s="27">
        <v>233.1</v>
      </c>
      <c r="X814" s="27">
        <v>251.1</v>
      </c>
      <c r="Y814" s="27">
        <v>-18</v>
      </c>
      <c r="Z814" s="29">
        <v>45.3</v>
      </c>
      <c r="AA814" s="139">
        <v>3.2</v>
      </c>
      <c r="AB814" s="151">
        <v>1.5002239140170293E-2</v>
      </c>
      <c r="AC814" s="136" t="s">
        <v>253</v>
      </c>
      <c r="AD814" s="136">
        <v>10</v>
      </c>
      <c r="AE814" s="136" t="s">
        <v>618</v>
      </c>
      <c r="AF814" s="136">
        <v>4.8000000000000114</v>
      </c>
      <c r="AG814" s="136">
        <v>4.8000000000000114</v>
      </c>
      <c r="AH814" s="136">
        <v>123</v>
      </c>
      <c r="AI814" s="136">
        <v>0</v>
      </c>
      <c r="AJ814" s="127">
        <v>200.2</v>
      </c>
      <c r="AK814" s="127">
        <v>202.8</v>
      </c>
      <c r="AL814" s="127">
        <v>198.1</v>
      </c>
      <c r="AM814" s="127">
        <v>198.8</v>
      </c>
      <c r="AN814" s="127">
        <v>199.65</v>
      </c>
      <c r="AO814" s="127">
        <v>5.1999999999999886</v>
      </c>
      <c r="AP814" s="127" t="s">
        <v>618</v>
      </c>
      <c r="AQ814" s="14">
        <v>149.1</v>
      </c>
      <c r="AR814" s="127">
        <v>6.6999999999999886</v>
      </c>
      <c r="AS814" s="14">
        <v>130.99999999999747</v>
      </c>
      <c r="AT814" s="1">
        <v>193.9</v>
      </c>
      <c r="AU814" s="1">
        <v>195.1</v>
      </c>
      <c r="AV814" s="1">
        <v>193.7</v>
      </c>
      <c r="AW814" s="1">
        <v>194.5</v>
      </c>
      <c r="AX814" s="1">
        <v>193.9</v>
      </c>
      <c r="AY814" s="1">
        <v>195.1</v>
      </c>
      <c r="AZ814" s="1">
        <v>193.5</v>
      </c>
      <c r="BA814" s="1">
        <v>193.9</v>
      </c>
      <c r="CC814" s="86">
        <v>194</v>
      </c>
      <c r="CD814" s="1">
        <v>199.2</v>
      </c>
      <c r="CE814" s="1">
        <v>563</v>
      </c>
      <c r="CF814" s="1">
        <v>533</v>
      </c>
      <c r="CG814" s="1">
        <v>1.0562851782363978</v>
      </c>
      <c r="CH814">
        <v>106.27500000000001</v>
      </c>
      <c r="CI814">
        <v>15860</v>
      </c>
      <c r="CJ814" s="101">
        <v>-1</v>
      </c>
      <c r="CK814" s="101">
        <v>-1</v>
      </c>
      <c r="CL814" s="1">
        <v>-2.8000000000000114</v>
      </c>
      <c r="CM814" s="1">
        <v>48.299999999999841</v>
      </c>
      <c r="CN814" s="14">
        <v>6.0999999999999943</v>
      </c>
      <c r="CO814" s="14">
        <v>99.900000000000091</v>
      </c>
    </row>
    <row r="815" spans="1:93">
      <c r="A815" s="1">
        <v>2016</v>
      </c>
      <c r="B815" s="1">
        <v>2</v>
      </c>
      <c r="C815" s="24">
        <v>42492</v>
      </c>
      <c r="D815" s="1">
        <v>191.1</v>
      </c>
      <c r="E815" s="1">
        <v>191.7</v>
      </c>
      <c r="F815" s="1">
        <v>187</v>
      </c>
      <c r="G815" s="1">
        <v>187.3</v>
      </c>
      <c r="H815" s="1">
        <v>44.32</v>
      </c>
      <c r="I815" s="1">
        <v>1</v>
      </c>
      <c r="N815" s="27">
        <v>4.6999999999999886</v>
      </c>
      <c r="O815" s="27">
        <v>200.2</v>
      </c>
      <c r="P815" s="27">
        <v>189.4</v>
      </c>
      <c r="Q815" s="27" t="s">
        <v>618</v>
      </c>
      <c r="R815" s="27" t="s">
        <v>618</v>
      </c>
      <c r="S815" s="27" t="s">
        <v>252</v>
      </c>
      <c r="T815" s="27" t="s">
        <v>618</v>
      </c>
      <c r="U815" s="27">
        <v>1.7000000000000171</v>
      </c>
      <c r="V815" s="158">
        <v>1.7000000000000171</v>
      </c>
      <c r="W815" s="27">
        <v>234.8</v>
      </c>
      <c r="X815" s="27">
        <v>251.1</v>
      </c>
      <c r="Y815" s="27">
        <v>-16.3</v>
      </c>
      <c r="Z815" s="29">
        <v>45.61</v>
      </c>
      <c r="AA815" s="139">
        <v>2.8</v>
      </c>
      <c r="AB815" s="151">
        <v>1.3015662916390891E-2</v>
      </c>
      <c r="AC815" s="136" t="s">
        <v>253</v>
      </c>
      <c r="AD815" s="136">
        <v>9.6999999999999993</v>
      </c>
      <c r="AE815" s="136" t="s">
        <v>618</v>
      </c>
      <c r="AF815" s="136">
        <v>0.20000000000001705</v>
      </c>
      <c r="AG815" s="136">
        <v>0.20000000000001705</v>
      </c>
      <c r="AH815" s="136">
        <v>123.2</v>
      </c>
      <c r="AI815" s="136">
        <v>0</v>
      </c>
      <c r="AJ815" s="127">
        <v>193.9</v>
      </c>
      <c r="AK815" s="127">
        <v>195.1</v>
      </c>
      <c r="AL815" s="127">
        <v>189.3</v>
      </c>
      <c r="AM815" s="127">
        <v>189.8</v>
      </c>
      <c r="AN815" s="127">
        <v>197.92500000000001</v>
      </c>
      <c r="AO815" s="127">
        <v>3.7999999999999829</v>
      </c>
      <c r="AP815" s="127" t="s">
        <v>618</v>
      </c>
      <c r="AQ815" s="14">
        <v>149.1</v>
      </c>
      <c r="AR815" s="127">
        <v>1.3000000000000114</v>
      </c>
      <c r="AS815" s="14">
        <v>132.29999999999748</v>
      </c>
      <c r="AT815" s="1">
        <v>187</v>
      </c>
      <c r="AU815" s="1">
        <v>187.8</v>
      </c>
      <c r="AV815" s="1">
        <v>186.8</v>
      </c>
      <c r="AW815" s="1">
        <v>187.5</v>
      </c>
      <c r="AX815" s="1">
        <v>187</v>
      </c>
      <c r="AY815" s="1">
        <v>188.4</v>
      </c>
      <c r="AZ815" s="1">
        <v>186.8</v>
      </c>
      <c r="BA815" s="1">
        <v>187.7</v>
      </c>
      <c r="CC815" s="86">
        <v>187</v>
      </c>
      <c r="CD815" s="1">
        <v>191.3</v>
      </c>
      <c r="CE815" s="1">
        <v>661</v>
      </c>
      <c r="CF815" s="1">
        <v>407</v>
      </c>
      <c r="CG815" s="1">
        <v>1.624078624078624</v>
      </c>
      <c r="CH815">
        <v>107.259</v>
      </c>
      <c r="CI815">
        <v>15860</v>
      </c>
      <c r="CJ815" s="101">
        <v>-1</v>
      </c>
      <c r="CK815" s="101">
        <v>-1</v>
      </c>
      <c r="CL815" s="1">
        <v>-0.69999999999998863</v>
      </c>
      <c r="CM815" s="1">
        <v>47.599999999999852</v>
      </c>
      <c r="CN815" s="14" t="s">
        <v>618</v>
      </c>
      <c r="CO815" s="14">
        <v>99.900000000000091</v>
      </c>
    </row>
    <row r="816" spans="1:93">
      <c r="A816" s="1">
        <v>2016</v>
      </c>
      <c r="B816" s="1">
        <v>6</v>
      </c>
      <c r="C816" s="24">
        <v>42496</v>
      </c>
      <c r="D816" s="1">
        <v>187.7</v>
      </c>
      <c r="E816" s="1">
        <v>187.7</v>
      </c>
      <c r="F816" s="1">
        <v>181.4</v>
      </c>
      <c r="G816" s="1">
        <v>183.7</v>
      </c>
      <c r="H816" s="1">
        <v>44.66</v>
      </c>
      <c r="I816" s="1">
        <v>0</v>
      </c>
      <c r="N816" s="27">
        <v>6.2999999999999829</v>
      </c>
      <c r="O816" s="27">
        <v>192</v>
      </c>
      <c r="P816" s="27">
        <v>182.6</v>
      </c>
      <c r="Q816" s="27" t="s">
        <v>618</v>
      </c>
      <c r="R816" s="27" t="s">
        <v>618</v>
      </c>
      <c r="S816" s="27" t="s">
        <v>252</v>
      </c>
      <c r="T816" s="27" t="s">
        <v>618</v>
      </c>
      <c r="U816" s="27">
        <v>-4.8999999999999773</v>
      </c>
      <c r="V816" s="158">
        <v>-4.8999999999999773</v>
      </c>
      <c r="W816" s="27">
        <v>229.9</v>
      </c>
      <c r="X816" s="27">
        <v>251.1</v>
      </c>
      <c r="Y816" s="27">
        <v>-21.2</v>
      </c>
      <c r="Z816" s="29">
        <v>44.03</v>
      </c>
      <c r="AA816" s="139">
        <v>3.8</v>
      </c>
      <c r="AB816" s="151">
        <v>3.4843205574912939E-2</v>
      </c>
      <c r="AC816" s="136" t="s">
        <v>255</v>
      </c>
      <c r="AD816" s="136">
        <v>9.3000000000000007</v>
      </c>
      <c r="AE816" s="136" t="s">
        <v>618</v>
      </c>
      <c r="AF816" s="136" t="s">
        <v>618</v>
      </c>
      <c r="AG816" s="136">
        <v>0</v>
      </c>
      <c r="AH816" s="136">
        <v>123.2</v>
      </c>
      <c r="AI816" s="136">
        <v>-1.2789769243681803E-13</v>
      </c>
      <c r="AJ816" s="127">
        <v>187</v>
      </c>
      <c r="AK816" s="127">
        <v>188.4</v>
      </c>
      <c r="AL816" s="127">
        <v>181.4</v>
      </c>
      <c r="AM816" s="127">
        <v>183.2</v>
      </c>
      <c r="AN816" s="127">
        <v>193.85</v>
      </c>
      <c r="AO816" s="127">
        <v>4</v>
      </c>
      <c r="AP816" s="127" t="s">
        <v>618</v>
      </c>
      <c r="AQ816" s="14">
        <v>149.1</v>
      </c>
      <c r="AR816" s="127" t="s">
        <v>618</v>
      </c>
      <c r="AS816" s="14">
        <v>132.29999999999748</v>
      </c>
      <c r="AT816" s="1">
        <v>184.1</v>
      </c>
      <c r="AU816" s="1">
        <v>185.1</v>
      </c>
      <c r="AV816" s="1">
        <v>184.1</v>
      </c>
      <c r="AW816" s="1">
        <v>184.8</v>
      </c>
      <c r="AX816" s="1">
        <v>184.1</v>
      </c>
      <c r="AY816" s="1">
        <v>185.1</v>
      </c>
      <c r="AZ816" s="1">
        <v>184.1</v>
      </c>
      <c r="BA816" s="1">
        <v>184.8</v>
      </c>
      <c r="CC816" s="86">
        <v>184.2</v>
      </c>
      <c r="CD816" s="1">
        <v>181.9</v>
      </c>
      <c r="CE816" s="1">
        <v>1087</v>
      </c>
      <c r="CF816" s="1">
        <v>682</v>
      </c>
      <c r="CG816" s="1">
        <v>1.5938416422287389</v>
      </c>
      <c r="CH816">
        <v>107.13800000000001</v>
      </c>
      <c r="CI816">
        <v>16076</v>
      </c>
      <c r="CJ816" s="101">
        <v>-1</v>
      </c>
      <c r="CK816" s="101">
        <v>-1</v>
      </c>
      <c r="CL816" s="1">
        <v>-3.4000000000000057</v>
      </c>
      <c r="CM816" s="1">
        <v>44.199999999999847</v>
      </c>
      <c r="CN816" s="14" t="s">
        <v>618</v>
      </c>
      <c r="CO816" s="14">
        <v>99.900000000000091</v>
      </c>
    </row>
    <row r="817" spans="1:93">
      <c r="A817" s="1">
        <v>2016</v>
      </c>
      <c r="B817" s="1">
        <v>2</v>
      </c>
      <c r="C817" s="24">
        <v>42499</v>
      </c>
      <c r="D817" s="1">
        <v>187.5</v>
      </c>
      <c r="E817" s="1">
        <v>187.9</v>
      </c>
      <c r="F817" s="1">
        <v>180</v>
      </c>
      <c r="G817" s="1">
        <v>180.9</v>
      </c>
      <c r="H817" s="1">
        <v>43.44</v>
      </c>
      <c r="I817" s="1">
        <v>0</v>
      </c>
      <c r="N817" s="27">
        <v>7.9000000000000057</v>
      </c>
      <c r="O817" s="27">
        <v>190</v>
      </c>
      <c r="P817" s="27">
        <v>177.4</v>
      </c>
      <c r="Q817" s="27" t="s">
        <v>618</v>
      </c>
      <c r="R817" s="27" t="s">
        <v>618</v>
      </c>
      <c r="S817" s="27" t="s">
        <v>618</v>
      </c>
      <c r="T817" s="27" t="s">
        <v>618</v>
      </c>
      <c r="U817" s="27" t="s">
        <v>618</v>
      </c>
      <c r="V817" s="158">
        <v>0</v>
      </c>
      <c r="W817" s="27">
        <v>229.9</v>
      </c>
      <c r="X817" s="27">
        <v>251.1</v>
      </c>
      <c r="Y817" s="27">
        <v>-21.2</v>
      </c>
      <c r="Z817" s="29">
        <v>45.37</v>
      </c>
      <c r="AA817" s="139">
        <v>4.7</v>
      </c>
      <c r="AB817" s="151">
        <v>7.6714801444042191E-3</v>
      </c>
      <c r="AC817" s="136" t="s">
        <v>253</v>
      </c>
      <c r="AD817" s="136">
        <v>9.1</v>
      </c>
      <c r="AE817" s="136" t="s">
        <v>618</v>
      </c>
      <c r="AF817" s="136">
        <v>3.5</v>
      </c>
      <c r="AG817" s="136">
        <v>3.5</v>
      </c>
      <c r="AH817" s="136">
        <v>126.7</v>
      </c>
      <c r="AI817" s="136">
        <v>0</v>
      </c>
      <c r="AJ817" s="127">
        <v>184.1</v>
      </c>
      <c r="AK817" s="127">
        <v>187.9</v>
      </c>
      <c r="AL817" s="127">
        <v>184.1</v>
      </c>
      <c r="AM817" s="127">
        <v>184.7</v>
      </c>
      <c r="AN817" s="127">
        <v>189.125</v>
      </c>
      <c r="AO817" s="127">
        <v>6.5999999999999943</v>
      </c>
      <c r="AP817" s="127" t="s">
        <v>618</v>
      </c>
      <c r="AQ817" s="14">
        <v>149.1</v>
      </c>
      <c r="AR817" s="127">
        <v>3.5999999999999943</v>
      </c>
      <c r="AS817" s="14">
        <v>135.89999999999748</v>
      </c>
      <c r="AT817" s="1">
        <v>180</v>
      </c>
      <c r="AU817" s="1">
        <v>180.8</v>
      </c>
      <c r="AV817" s="1">
        <v>180</v>
      </c>
      <c r="AW817" s="1">
        <v>180.2</v>
      </c>
      <c r="AX817" s="1">
        <v>180</v>
      </c>
      <c r="AY817" s="1">
        <v>181.2</v>
      </c>
      <c r="AZ817" s="1">
        <v>180</v>
      </c>
      <c r="BA817" s="1">
        <v>181</v>
      </c>
      <c r="CC817" s="86">
        <v>180.1</v>
      </c>
      <c r="CD817" s="1">
        <v>186.3</v>
      </c>
      <c r="CE817" s="1">
        <v>596</v>
      </c>
      <c r="CF817" s="1">
        <v>501</v>
      </c>
      <c r="CG817" s="1">
        <v>1.1896207584830338</v>
      </c>
      <c r="CH817">
        <v>108.4</v>
      </c>
      <c r="CI817">
        <v>16076</v>
      </c>
      <c r="CJ817" s="101">
        <v>-1</v>
      </c>
      <c r="CK817" s="101">
        <v>-1</v>
      </c>
      <c r="CL817" s="1">
        <v>-0.19999999999998863</v>
      </c>
      <c r="CM817" s="1">
        <v>43.999999999999858</v>
      </c>
      <c r="CN817" s="14" t="s">
        <v>618</v>
      </c>
      <c r="CO817" s="14">
        <v>99.900000000000091</v>
      </c>
    </row>
    <row r="818" spans="1:93">
      <c r="A818" s="1">
        <v>2016</v>
      </c>
      <c r="B818" s="1">
        <v>3</v>
      </c>
      <c r="C818" s="24">
        <v>42500</v>
      </c>
      <c r="D818" s="1">
        <v>180.2</v>
      </c>
      <c r="E818" s="1">
        <v>182.3</v>
      </c>
      <c r="F818" s="1">
        <v>178</v>
      </c>
      <c r="G818" s="1">
        <v>181.5</v>
      </c>
      <c r="H818" s="1">
        <v>44.66</v>
      </c>
      <c r="I818" s="1">
        <v>0</v>
      </c>
      <c r="N818" s="27">
        <v>4.3000000000000114</v>
      </c>
      <c r="O818" s="27">
        <v>188.8</v>
      </c>
      <c r="P818" s="27">
        <v>173</v>
      </c>
      <c r="Q818" s="27" t="s">
        <v>618</v>
      </c>
      <c r="R818" s="27" t="s">
        <v>618</v>
      </c>
      <c r="S818" s="27" t="s">
        <v>618</v>
      </c>
      <c r="T818" s="27" t="s">
        <v>618</v>
      </c>
      <c r="U818" s="27" t="s">
        <v>618</v>
      </c>
      <c r="V818" s="158">
        <v>0</v>
      </c>
      <c r="W818" s="27">
        <v>229.9</v>
      </c>
      <c r="X818" s="27">
        <v>251.1</v>
      </c>
      <c r="Y818" s="27">
        <v>-21.2</v>
      </c>
      <c r="Z818" s="29">
        <v>43.57</v>
      </c>
      <c r="AA818" s="139">
        <v>2.6</v>
      </c>
      <c r="AB818" s="151">
        <v>2.7317510076130702E-2</v>
      </c>
      <c r="AC818" s="136" t="s">
        <v>255</v>
      </c>
      <c r="AD818" s="136">
        <v>9</v>
      </c>
      <c r="AE818" s="136" t="s">
        <v>618</v>
      </c>
      <c r="AF818" s="136" t="s">
        <v>618</v>
      </c>
      <c r="AG818" s="136">
        <v>0</v>
      </c>
      <c r="AH818" s="136">
        <v>126.7</v>
      </c>
      <c r="AI818" s="136">
        <v>-1.2789769243681803E-13</v>
      </c>
      <c r="AJ818" s="127">
        <v>180</v>
      </c>
      <c r="AK818" s="127">
        <v>181.2</v>
      </c>
      <c r="AL818" s="127">
        <v>178</v>
      </c>
      <c r="AM818" s="127">
        <v>179.2</v>
      </c>
      <c r="AN818" s="127">
        <v>184.22499999999999</v>
      </c>
      <c r="AO818" s="127">
        <v>1.3000000000000114</v>
      </c>
      <c r="AP818" s="127">
        <v>1.400000000000017</v>
      </c>
      <c r="AQ818" s="14">
        <v>150.5</v>
      </c>
      <c r="AR818" s="127" t="s">
        <v>618</v>
      </c>
      <c r="AS818" s="14">
        <v>135.89999999999748</v>
      </c>
      <c r="AT818" s="1">
        <v>182.3</v>
      </c>
      <c r="AU818" s="1">
        <v>182.5</v>
      </c>
      <c r="AV818" s="1">
        <v>181.8</v>
      </c>
      <c r="AW818" s="1">
        <v>182.4</v>
      </c>
      <c r="AX818" s="1">
        <v>182.3</v>
      </c>
      <c r="AY818" s="1">
        <v>182.5</v>
      </c>
      <c r="AZ818" s="1">
        <v>181.8</v>
      </c>
      <c r="BA818" s="1">
        <v>182.4</v>
      </c>
      <c r="CC818" s="86">
        <v>182.2</v>
      </c>
      <c r="CD818" s="1">
        <v>180.2</v>
      </c>
      <c r="CE818" s="1">
        <v>699</v>
      </c>
      <c r="CF818" s="1">
        <v>971</v>
      </c>
      <c r="CG818" s="1">
        <v>0.71987641606591146</v>
      </c>
      <c r="CH818">
        <v>109.328</v>
      </c>
      <c r="CI818">
        <v>16076</v>
      </c>
      <c r="CJ818" s="101">
        <v>-1</v>
      </c>
      <c r="CK818" s="101">
        <v>-1</v>
      </c>
      <c r="CL818" s="1">
        <v>-0.59999999999999432</v>
      </c>
      <c r="CM818" s="1">
        <v>43.399999999999864</v>
      </c>
      <c r="CN818" s="14" t="s">
        <v>618</v>
      </c>
      <c r="CO818" s="14">
        <v>99.900000000000091</v>
      </c>
    </row>
    <row r="819" spans="1:93">
      <c r="A819" s="1">
        <v>2016</v>
      </c>
      <c r="B819" s="1">
        <v>4</v>
      </c>
      <c r="C819" s="24">
        <v>42501</v>
      </c>
      <c r="D819" s="1">
        <v>182.9</v>
      </c>
      <c r="E819" s="1">
        <v>183.7</v>
      </c>
      <c r="F819" s="1">
        <v>179.2</v>
      </c>
      <c r="G819" s="1">
        <v>181.1</v>
      </c>
      <c r="H819" s="1">
        <v>45.99</v>
      </c>
      <c r="I819" s="1">
        <v>0</v>
      </c>
      <c r="N819" s="27">
        <v>4.5</v>
      </c>
      <c r="O819" s="27">
        <v>185.8</v>
      </c>
      <c r="P819" s="27">
        <v>177.2</v>
      </c>
      <c r="Q819" s="27" t="s">
        <v>618</v>
      </c>
      <c r="R819" s="27" t="s">
        <v>618</v>
      </c>
      <c r="S819" s="27" t="s">
        <v>618</v>
      </c>
      <c r="T819" s="27" t="s">
        <v>618</v>
      </c>
      <c r="U819" s="27" t="s">
        <v>618</v>
      </c>
      <c r="V819" s="158">
        <v>0</v>
      </c>
      <c r="W819" s="27">
        <v>229.9</v>
      </c>
      <c r="X819" s="27">
        <v>251.1</v>
      </c>
      <c r="Y819" s="27">
        <v>-21.2</v>
      </c>
      <c r="Z819" s="29">
        <v>44.12</v>
      </c>
      <c r="AA819" s="139">
        <v>2.7</v>
      </c>
      <c r="AB819" s="151">
        <v>2.8084714548803014E-2</v>
      </c>
      <c r="AC819" s="136" t="s">
        <v>253</v>
      </c>
      <c r="AD819" s="136">
        <v>9</v>
      </c>
      <c r="AE819" s="136" t="s">
        <v>618</v>
      </c>
      <c r="AF819" s="136">
        <v>-1.1999999999999886</v>
      </c>
      <c r="AG819" s="136">
        <v>-1.1999999999999886</v>
      </c>
      <c r="AH819" s="136">
        <v>125.5</v>
      </c>
      <c r="AI819" s="136">
        <v>-1.2000000000001165</v>
      </c>
      <c r="AJ819" s="127">
        <v>182.3</v>
      </c>
      <c r="AK819" s="127">
        <v>183.7</v>
      </c>
      <c r="AL819" s="127">
        <v>181.8</v>
      </c>
      <c r="AM819" s="127">
        <v>182.8</v>
      </c>
      <c r="AN819" s="127">
        <v>182.47499999999999</v>
      </c>
      <c r="AO819" s="127">
        <v>1.8000000000000114</v>
      </c>
      <c r="AP819" s="127" t="s">
        <v>618</v>
      </c>
      <c r="AQ819" s="14">
        <v>150.5</v>
      </c>
      <c r="AR819" s="127" t="s">
        <v>618</v>
      </c>
      <c r="AS819" s="14">
        <v>135.89999999999748</v>
      </c>
      <c r="AT819" s="1">
        <v>181.1</v>
      </c>
      <c r="AU819" s="1">
        <v>181.4</v>
      </c>
      <c r="AV819" s="1">
        <v>180</v>
      </c>
      <c r="AW819" s="1">
        <v>180.8</v>
      </c>
      <c r="AX819" s="1">
        <v>181.1</v>
      </c>
      <c r="AY819" s="1">
        <v>182.1</v>
      </c>
      <c r="AZ819" s="1">
        <v>180</v>
      </c>
      <c r="BA819" s="1">
        <v>182.1</v>
      </c>
      <c r="CC819" s="86">
        <v>181.2</v>
      </c>
      <c r="CD819" s="1">
        <v>183</v>
      </c>
      <c r="CE819" s="1">
        <v>590</v>
      </c>
      <c r="CF819" s="1">
        <v>600</v>
      </c>
      <c r="CG819" s="1">
        <v>0.98333333333333328</v>
      </c>
      <c r="CH819">
        <v>108.45099999999999</v>
      </c>
      <c r="CI819">
        <v>16076</v>
      </c>
      <c r="CJ819" s="101">
        <v>-1</v>
      </c>
      <c r="CK819" s="101">
        <v>-1</v>
      </c>
      <c r="CL819" s="1">
        <v>-0.40000000000000568</v>
      </c>
      <c r="CM819" s="1">
        <v>42.999999999999858</v>
      </c>
      <c r="CN819" s="14" t="s">
        <v>618</v>
      </c>
      <c r="CO819" s="14">
        <v>99.900000000000091</v>
      </c>
    </row>
    <row r="820" spans="1:93">
      <c r="A820" s="1">
        <v>2016</v>
      </c>
      <c r="B820" s="1">
        <v>5</v>
      </c>
      <c r="C820" s="24">
        <v>42502</v>
      </c>
      <c r="D820" s="1">
        <v>181.5</v>
      </c>
      <c r="E820" s="1">
        <v>183</v>
      </c>
      <c r="F820" s="1">
        <v>178.1</v>
      </c>
      <c r="G820" s="1">
        <v>182.6</v>
      </c>
      <c r="H820" s="1">
        <v>46.39</v>
      </c>
      <c r="I820" s="1">
        <v>0</v>
      </c>
      <c r="N820" s="27">
        <v>4.9000000000000057</v>
      </c>
      <c r="O820" s="27">
        <v>185.6</v>
      </c>
      <c r="P820" s="27">
        <v>176.6</v>
      </c>
      <c r="Q820" s="27" t="s">
        <v>618</v>
      </c>
      <c r="R820" s="27" t="s">
        <v>618</v>
      </c>
      <c r="S820" s="27" t="s">
        <v>618</v>
      </c>
      <c r="T820" s="27" t="s">
        <v>618</v>
      </c>
      <c r="U820" s="27" t="s">
        <v>618</v>
      </c>
      <c r="V820" s="158">
        <v>0</v>
      </c>
      <c r="W820" s="27">
        <v>229.9</v>
      </c>
      <c r="X820" s="27">
        <v>251.1</v>
      </c>
      <c r="Y820" s="27">
        <v>-21.2</v>
      </c>
      <c r="Z820" s="29">
        <v>46.43</v>
      </c>
      <c r="AA820" s="139">
        <v>2.9</v>
      </c>
      <c r="AB820" s="151">
        <v>2.9780564263323095E-2</v>
      </c>
      <c r="AC820" s="136" t="s">
        <v>253</v>
      </c>
      <c r="AD820" s="136">
        <v>9</v>
      </c>
      <c r="AE820" s="136" t="s">
        <v>618</v>
      </c>
      <c r="AF820" s="136">
        <v>1.5</v>
      </c>
      <c r="AG820" s="136">
        <v>1.5</v>
      </c>
      <c r="AH820" s="136">
        <v>127</v>
      </c>
      <c r="AI820" s="136">
        <v>0</v>
      </c>
      <c r="AJ820" s="127">
        <v>181.1</v>
      </c>
      <c r="AK820" s="127">
        <v>182.1</v>
      </c>
      <c r="AL820" s="127">
        <v>179</v>
      </c>
      <c r="AM820" s="127">
        <v>179.2</v>
      </c>
      <c r="AN820" s="127">
        <v>181.47499999999999</v>
      </c>
      <c r="AO820" s="127">
        <v>1.0999999999999943</v>
      </c>
      <c r="AP820" s="127">
        <v>-5.0999999999999828</v>
      </c>
      <c r="AQ820" s="14">
        <v>145.4</v>
      </c>
      <c r="AR820" s="127">
        <v>1.3999999999999773</v>
      </c>
      <c r="AS820" s="14">
        <v>137.29999999999745</v>
      </c>
      <c r="AT820" s="1">
        <v>181.6</v>
      </c>
      <c r="AU820" s="1">
        <v>181.7</v>
      </c>
      <c r="AV820" s="1">
        <v>180.8</v>
      </c>
      <c r="AW820" s="1">
        <v>181.2</v>
      </c>
      <c r="AX820" s="1">
        <v>181.6</v>
      </c>
      <c r="AY820" s="1">
        <v>181.7</v>
      </c>
      <c r="AZ820" s="1">
        <v>180.1</v>
      </c>
      <c r="BA820" s="1">
        <v>180.7</v>
      </c>
      <c r="CC820" s="86">
        <v>181.1</v>
      </c>
      <c r="CD820" s="1">
        <v>180.7</v>
      </c>
      <c r="CE820" s="1">
        <v>677</v>
      </c>
      <c r="CF820" s="1">
        <v>469</v>
      </c>
      <c r="CG820" s="1">
        <v>1.443496801705757</v>
      </c>
      <c r="CH820">
        <v>109.07599999999999</v>
      </c>
      <c r="CI820">
        <v>16076</v>
      </c>
      <c r="CJ820" s="101">
        <v>-1</v>
      </c>
      <c r="CK820" s="101">
        <v>-1</v>
      </c>
      <c r="CL820" s="1">
        <v>4.2999999999999829</v>
      </c>
      <c r="CM820" s="1">
        <v>47.299999999999841</v>
      </c>
      <c r="CN820" s="14" t="s">
        <v>618</v>
      </c>
      <c r="CO820" s="14">
        <v>99.900000000000091</v>
      </c>
    </row>
    <row r="821" spans="1:93">
      <c r="A821" s="1">
        <v>2016</v>
      </c>
      <c r="B821" s="1">
        <v>6</v>
      </c>
      <c r="C821" s="24">
        <v>42503</v>
      </c>
      <c r="D821" s="1">
        <v>177.3</v>
      </c>
      <c r="E821" s="1">
        <v>177.4</v>
      </c>
      <c r="F821" s="1">
        <v>171.6</v>
      </c>
      <c r="G821" s="1">
        <v>172.9</v>
      </c>
      <c r="H821" s="1">
        <v>46.21</v>
      </c>
      <c r="I821" s="1">
        <v>0</v>
      </c>
      <c r="N821" s="27">
        <v>5.8000000000000114</v>
      </c>
      <c r="O821" s="27">
        <v>187.5</v>
      </c>
      <c r="P821" s="27">
        <v>177.7</v>
      </c>
      <c r="Q821" s="27">
        <v>-1</v>
      </c>
      <c r="R821" s="27" t="s">
        <v>618</v>
      </c>
      <c r="S821" s="27" t="s">
        <v>618</v>
      </c>
      <c r="T821" s="27" t="s">
        <v>618</v>
      </c>
      <c r="U821" s="27" t="s">
        <v>618</v>
      </c>
      <c r="V821" s="158">
        <v>0</v>
      </c>
      <c r="W821" s="27">
        <v>229.9</v>
      </c>
      <c r="X821" s="27">
        <v>251.1</v>
      </c>
      <c r="Y821" s="27">
        <v>-21.2</v>
      </c>
      <c r="Z821" s="29">
        <v>46.14</v>
      </c>
      <c r="AA821" s="139">
        <v>3.5</v>
      </c>
      <c r="AB821" s="151">
        <v>8.6975429441182861E-3</v>
      </c>
      <c r="AC821" s="136" t="s">
        <v>253</v>
      </c>
      <c r="AD821" s="136">
        <v>9.1</v>
      </c>
      <c r="AE821" s="136" t="s">
        <v>618</v>
      </c>
      <c r="AF821" s="136">
        <v>2.7000000000000171</v>
      </c>
      <c r="AG821" s="136">
        <v>2.7000000000000171</v>
      </c>
      <c r="AH821" s="136">
        <v>129.69999999999999</v>
      </c>
      <c r="AI821" s="136">
        <v>0</v>
      </c>
      <c r="AJ821" s="127">
        <v>181.6</v>
      </c>
      <c r="AK821" s="127">
        <v>181.7</v>
      </c>
      <c r="AL821" s="127">
        <v>175.3</v>
      </c>
      <c r="AM821" s="127">
        <v>175.9</v>
      </c>
      <c r="AN821" s="127">
        <v>179.27500000000001</v>
      </c>
      <c r="AO821" s="127">
        <v>4.4000000000000057</v>
      </c>
      <c r="AP821" s="127" t="s">
        <v>618</v>
      </c>
      <c r="AQ821" s="14">
        <v>145.4</v>
      </c>
      <c r="AR821" s="127">
        <v>3.3000000000000114</v>
      </c>
      <c r="AS821" s="14">
        <v>140.59999999999746</v>
      </c>
      <c r="AT821" s="1">
        <v>172.4</v>
      </c>
      <c r="AU821" s="1">
        <v>173</v>
      </c>
      <c r="AV821" s="1">
        <v>172.2</v>
      </c>
      <c r="AW821" s="1">
        <v>172.8</v>
      </c>
      <c r="AX821" s="1">
        <v>172.4</v>
      </c>
      <c r="AY821" s="1">
        <v>173</v>
      </c>
      <c r="AZ821" s="1">
        <v>171.7</v>
      </c>
      <c r="BA821" s="1">
        <v>171.7</v>
      </c>
      <c r="CC821" s="86">
        <v>172.5</v>
      </c>
      <c r="CD821" s="1">
        <v>177</v>
      </c>
      <c r="CE821" s="1">
        <v>678</v>
      </c>
      <c r="CF821" s="1">
        <v>659</v>
      </c>
      <c r="CG821" s="1">
        <v>1.0288315629742033</v>
      </c>
      <c r="CH821">
        <v>108.67</v>
      </c>
      <c r="CI821">
        <v>16384</v>
      </c>
      <c r="CJ821" s="101">
        <v>-1</v>
      </c>
      <c r="CK821" s="101">
        <v>1</v>
      </c>
      <c r="CL821" s="1">
        <v>0.70000000000001705</v>
      </c>
      <c r="CM821" s="1">
        <v>47.999999999999858</v>
      </c>
      <c r="CN821" s="14" t="s">
        <v>618</v>
      </c>
      <c r="CO821" s="14">
        <v>99.900000000000091</v>
      </c>
    </row>
    <row r="822" spans="1:93">
      <c r="A822" s="1">
        <v>2016</v>
      </c>
      <c r="B822" s="1">
        <v>2</v>
      </c>
      <c r="C822" s="24">
        <v>42506</v>
      </c>
      <c r="D822" s="1">
        <v>171.7</v>
      </c>
      <c r="E822" s="1">
        <v>174.6</v>
      </c>
      <c r="F822" s="1">
        <v>171</v>
      </c>
      <c r="G822" s="1">
        <v>171.9</v>
      </c>
      <c r="H822" s="1">
        <v>47.72</v>
      </c>
      <c r="I822" s="1">
        <v>0</v>
      </c>
      <c r="N822" s="27">
        <v>3.5999999999999943</v>
      </c>
      <c r="O822" s="27">
        <v>178.7</v>
      </c>
      <c r="P822" s="27">
        <v>167.1</v>
      </c>
      <c r="Q822" s="27" t="s">
        <v>618</v>
      </c>
      <c r="R822" s="27" t="s">
        <v>618</v>
      </c>
      <c r="S822" s="27" t="s">
        <v>618</v>
      </c>
      <c r="T822" s="27" t="s">
        <v>618</v>
      </c>
      <c r="U822" s="27" t="s">
        <v>618</v>
      </c>
      <c r="V822" s="158">
        <v>0</v>
      </c>
      <c r="W822" s="27">
        <v>229.9</v>
      </c>
      <c r="X822" s="27">
        <v>251.1</v>
      </c>
      <c r="Y822" s="27">
        <v>-21.2</v>
      </c>
      <c r="Z822" s="29">
        <v>47.06</v>
      </c>
      <c r="AA822" s="139">
        <v>2.2000000000000002</v>
      </c>
      <c r="AB822" s="151">
        <v>3.8801465833153692E-3</v>
      </c>
      <c r="AC822" s="136" t="s">
        <v>255</v>
      </c>
      <c r="AD822" s="136">
        <v>8.6</v>
      </c>
      <c r="AE822" s="136" t="s">
        <v>618</v>
      </c>
      <c r="AF822" s="136" t="s">
        <v>618</v>
      </c>
      <c r="AG822" s="136">
        <v>0</v>
      </c>
      <c r="AH822" s="136">
        <v>129.69999999999999</v>
      </c>
      <c r="AI822" s="136">
        <v>-8.5265128291212022E-14</v>
      </c>
      <c r="AJ822" s="127">
        <v>172.4</v>
      </c>
      <c r="AK822" s="127">
        <v>173</v>
      </c>
      <c r="AL822" s="127">
        <v>171</v>
      </c>
      <c r="AM822" s="127">
        <v>172.5</v>
      </c>
      <c r="AN822" s="127">
        <v>177.6</v>
      </c>
      <c r="AO822" s="127">
        <v>0.20000000000001705</v>
      </c>
      <c r="AP822" s="127">
        <v>-2.2999999999999998</v>
      </c>
      <c r="AQ822" s="14">
        <v>143.1</v>
      </c>
      <c r="AR822" s="127" t="s">
        <v>618</v>
      </c>
      <c r="AS822" s="14">
        <v>140.59999999999746</v>
      </c>
      <c r="AT822" s="1">
        <v>171.7</v>
      </c>
      <c r="AU822" s="1">
        <v>171.9</v>
      </c>
      <c r="AV822" s="1">
        <v>171</v>
      </c>
      <c r="AW822" s="1">
        <v>171.7</v>
      </c>
      <c r="AX822" s="1">
        <v>171.7</v>
      </c>
      <c r="AY822" s="1">
        <v>171.9</v>
      </c>
      <c r="AZ822" s="1">
        <v>170.3</v>
      </c>
      <c r="BA822" s="1">
        <v>170.4</v>
      </c>
      <c r="CC822" s="86">
        <v>171.7</v>
      </c>
      <c r="CD822" s="1">
        <v>172.3</v>
      </c>
      <c r="CE822" s="1">
        <v>516</v>
      </c>
      <c r="CF822" s="1">
        <v>491</v>
      </c>
      <c r="CG822" s="1">
        <v>1.0509164969450102</v>
      </c>
      <c r="CH822">
        <v>109.056</v>
      </c>
      <c r="CI822" s="111">
        <v>16384</v>
      </c>
      <c r="CJ822" s="101">
        <v>-1</v>
      </c>
      <c r="CK822" s="101">
        <v>1</v>
      </c>
      <c r="CL822" s="1" t="s">
        <v>618</v>
      </c>
      <c r="CM822" s="1">
        <v>47.999999999999858</v>
      </c>
      <c r="CN822" s="14" t="s">
        <v>618</v>
      </c>
      <c r="CO822" s="14">
        <v>99.900000000000091</v>
      </c>
    </row>
    <row r="823" spans="1:93">
      <c r="A823" s="1">
        <v>2016</v>
      </c>
      <c r="B823" s="1">
        <v>3</v>
      </c>
      <c r="C823" s="24">
        <v>42507</v>
      </c>
      <c r="D823" s="1">
        <v>171</v>
      </c>
      <c r="E823" s="1">
        <v>173</v>
      </c>
      <c r="F823" s="1">
        <v>170.9</v>
      </c>
      <c r="G823" s="1">
        <v>172.1</v>
      </c>
      <c r="H823" s="1">
        <v>48.31</v>
      </c>
      <c r="I823" s="1">
        <v>0</v>
      </c>
      <c r="N823" s="27">
        <v>2.0999999999999943</v>
      </c>
      <c r="O823" s="27">
        <v>175.5</v>
      </c>
      <c r="P823" s="27">
        <v>168.3</v>
      </c>
      <c r="Q823" s="27" t="s">
        <v>618</v>
      </c>
      <c r="R823" s="27" t="s">
        <v>618</v>
      </c>
      <c r="S823" s="27" t="s">
        <v>618</v>
      </c>
      <c r="T823" s="27" t="s">
        <v>618</v>
      </c>
      <c r="U823" s="27" t="s">
        <v>618</v>
      </c>
      <c r="V823" s="158">
        <v>0</v>
      </c>
      <c r="W823" s="27">
        <v>229.9</v>
      </c>
      <c r="X823" s="27">
        <v>251.1</v>
      </c>
      <c r="Y823" s="27">
        <v>-21.2</v>
      </c>
      <c r="Z823" s="29">
        <v>48.15</v>
      </c>
      <c r="AA823" s="139">
        <v>1.3</v>
      </c>
      <c r="AB823" s="151">
        <v>3.2676909759792316E-2</v>
      </c>
      <c r="AC823" s="136" t="s">
        <v>253</v>
      </c>
      <c r="AD823" s="136">
        <v>8.5</v>
      </c>
      <c r="AE823" s="136" t="s">
        <v>618</v>
      </c>
      <c r="AF823" s="136" t="s">
        <v>618</v>
      </c>
      <c r="AG823" s="136">
        <v>0</v>
      </c>
      <c r="AH823" s="136">
        <v>129.69999999999999</v>
      </c>
      <c r="AI823" s="136">
        <v>-8.5265128291212022E-14</v>
      </c>
      <c r="AJ823" s="127">
        <v>171.7</v>
      </c>
      <c r="AK823" s="127">
        <v>173</v>
      </c>
      <c r="AL823" s="127">
        <v>170.3</v>
      </c>
      <c r="AM823" s="127">
        <v>172.9</v>
      </c>
      <c r="AN823" s="127">
        <v>175.125</v>
      </c>
      <c r="AO823" s="127">
        <v>1.0999999999999943</v>
      </c>
      <c r="AP823" s="127" t="s">
        <v>618</v>
      </c>
      <c r="AQ823" s="14">
        <v>143.1</v>
      </c>
      <c r="AR823" s="127" t="s">
        <v>618</v>
      </c>
      <c r="AS823" s="14">
        <v>140.59999999999746</v>
      </c>
      <c r="AT823" s="1">
        <v>173.8</v>
      </c>
      <c r="AU823" s="1">
        <v>173.8</v>
      </c>
      <c r="AV823" s="1">
        <v>172.7</v>
      </c>
      <c r="AW823" s="1">
        <v>172.9</v>
      </c>
      <c r="AX823" s="1">
        <v>173.8</v>
      </c>
      <c r="AY823" s="1">
        <v>173.8</v>
      </c>
      <c r="AZ823" s="1">
        <v>172.5</v>
      </c>
      <c r="BA823" s="1">
        <v>172.7</v>
      </c>
      <c r="CC823" s="86">
        <v>172.8</v>
      </c>
      <c r="CD823" s="1">
        <v>171.3</v>
      </c>
      <c r="CE823" s="1">
        <v>726</v>
      </c>
      <c r="CF823" s="1">
        <v>709</v>
      </c>
      <c r="CG823" s="1">
        <v>1.0239774330042313</v>
      </c>
      <c r="CH823">
        <v>109.14400000000001</v>
      </c>
      <c r="CI823">
        <v>16384</v>
      </c>
      <c r="CJ823" s="101">
        <v>-1</v>
      </c>
      <c r="CK823" s="101">
        <v>1</v>
      </c>
      <c r="CL823" s="1" t="s">
        <v>618</v>
      </c>
      <c r="CM823" s="1">
        <v>47.999999999999858</v>
      </c>
      <c r="CN823" s="14" t="s">
        <v>618</v>
      </c>
      <c r="CO823" s="14">
        <v>99.900000000000091</v>
      </c>
    </row>
    <row r="824" spans="1:93">
      <c r="A824" s="1">
        <v>2016</v>
      </c>
      <c r="B824" s="1">
        <v>4</v>
      </c>
      <c r="C824" s="24">
        <v>42508</v>
      </c>
      <c r="D824" s="1">
        <v>173.5</v>
      </c>
      <c r="E824" s="1">
        <v>173.6</v>
      </c>
      <c r="F824" s="1">
        <v>167.7</v>
      </c>
      <c r="G824" s="1">
        <v>168.7</v>
      </c>
      <c r="H824" s="1">
        <v>48.19</v>
      </c>
      <c r="I824" s="1">
        <v>1</v>
      </c>
      <c r="N824" s="27">
        <v>5.9000000000000057</v>
      </c>
      <c r="O824" s="27">
        <v>174.2</v>
      </c>
      <c r="P824" s="27">
        <v>170</v>
      </c>
      <c r="Q824" s="27" t="s">
        <v>618</v>
      </c>
      <c r="R824" s="27" t="s">
        <v>618</v>
      </c>
      <c r="S824" s="27" t="s">
        <v>252</v>
      </c>
      <c r="T824" s="27" t="s">
        <v>618</v>
      </c>
      <c r="U824" s="27">
        <v>3.3000000000000114</v>
      </c>
      <c r="V824" s="158">
        <v>3.3000000000000114</v>
      </c>
      <c r="W824" s="27">
        <v>233.2</v>
      </c>
      <c r="X824" s="27">
        <v>251.1</v>
      </c>
      <c r="Y824" s="27">
        <v>-17.899999999999999</v>
      </c>
      <c r="Z824" s="29">
        <v>48.16</v>
      </c>
      <c r="AA824" s="139">
        <v>3.5</v>
      </c>
      <c r="AB824" s="151">
        <v>1.23637887678123E-2</v>
      </c>
      <c r="AC824" s="136" t="s">
        <v>253</v>
      </c>
      <c r="AD824" s="136">
        <v>8.6</v>
      </c>
      <c r="AE824" s="136" t="s">
        <v>618</v>
      </c>
      <c r="AF824" s="136">
        <v>5.5</v>
      </c>
      <c r="AG824" s="136">
        <v>5.5</v>
      </c>
      <c r="AH824" s="136">
        <v>135.19999999999999</v>
      </c>
      <c r="AI824" s="136">
        <v>0</v>
      </c>
      <c r="AJ824" s="127">
        <v>173.8</v>
      </c>
      <c r="AK824" s="127">
        <v>173.8</v>
      </c>
      <c r="AL824" s="127">
        <v>172</v>
      </c>
      <c r="AM824" s="127">
        <v>172.5</v>
      </c>
      <c r="AN824" s="127">
        <v>173.45</v>
      </c>
      <c r="AO824" s="127">
        <v>4.8000000000000114</v>
      </c>
      <c r="AP824" s="127" t="s">
        <v>618</v>
      </c>
      <c r="AQ824" s="14">
        <v>143.1</v>
      </c>
      <c r="AR824" s="127">
        <v>5</v>
      </c>
      <c r="AS824" s="14">
        <v>145.59999999999746</v>
      </c>
      <c r="AT824" s="1">
        <v>168.6</v>
      </c>
      <c r="AU824" s="1">
        <v>168.9</v>
      </c>
      <c r="AV824" s="1">
        <v>166.9</v>
      </c>
      <c r="AW824" s="1">
        <v>167.4</v>
      </c>
      <c r="AX824" s="1">
        <v>168.6</v>
      </c>
      <c r="AY824" s="1">
        <v>168.9</v>
      </c>
      <c r="AZ824" s="1">
        <v>165.3</v>
      </c>
      <c r="BA824" s="1">
        <v>165.5</v>
      </c>
      <c r="CC824" s="86">
        <v>168.5</v>
      </c>
      <c r="CD824" s="1">
        <v>173.5</v>
      </c>
      <c r="CE824" s="1">
        <v>715</v>
      </c>
      <c r="CF824" s="1">
        <v>473</v>
      </c>
      <c r="CG824" s="1">
        <v>1.5116279069767442</v>
      </c>
      <c r="CH824">
        <v>110.212</v>
      </c>
      <c r="CI824">
        <v>16384</v>
      </c>
      <c r="CJ824" s="101">
        <v>-1</v>
      </c>
      <c r="CK824" s="101">
        <v>1</v>
      </c>
      <c r="CL824" s="1" t="s">
        <v>618</v>
      </c>
      <c r="CM824" s="1">
        <v>47.999999999999858</v>
      </c>
      <c r="CN824" s="14" t="s">
        <v>618</v>
      </c>
      <c r="CO824" s="14">
        <v>99.900000000000091</v>
      </c>
    </row>
    <row r="825" spans="1:93">
      <c r="A825" s="1">
        <v>2016</v>
      </c>
      <c r="B825" s="1">
        <v>5</v>
      </c>
      <c r="C825" s="24">
        <v>42509</v>
      </c>
      <c r="D825" s="1">
        <v>166.7</v>
      </c>
      <c r="E825" s="1">
        <v>169.3</v>
      </c>
      <c r="F825" s="1">
        <v>161.69999999999999</v>
      </c>
      <c r="G825" s="1">
        <v>161.9</v>
      </c>
      <c r="H825" s="1">
        <v>48.77</v>
      </c>
      <c r="I825" s="1">
        <v>2</v>
      </c>
      <c r="N825" s="27">
        <v>7.6000000000000227</v>
      </c>
      <c r="O825" s="27">
        <v>174.6</v>
      </c>
      <c r="P825" s="27">
        <v>162.80000000000001</v>
      </c>
      <c r="Q825" s="27" t="s">
        <v>618</v>
      </c>
      <c r="R825" s="27" t="s">
        <v>618</v>
      </c>
      <c r="S825" s="27" t="s">
        <v>252</v>
      </c>
      <c r="T825" s="27" t="s">
        <v>618</v>
      </c>
      <c r="U825" s="27">
        <v>2.7999999999999829</v>
      </c>
      <c r="V825" s="158">
        <v>2.7999999999999829</v>
      </c>
      <c r="W825" s="27">
        <v>236</v>
      </c>
      <c r="X825" s="27">
        <v>251.1</v>
      </c>
      <c r="Y825" s="27">
        <v>-15.1</v>
      </c>
      <c r="Z825" s="29">
        <v>47.79</v>
      </c>
      <c r="AA825" s="139">
        <v>4.5999999999999996</v>
      </c>
      <c r="AB825" s="151">
        <v>2.4839577727179263E-3</v>
      </c>
      <c r="AC825" s="136">
        <v>0</v>
      </c>
      <c r="AD825" s="136">
        <v>8.4</v>
      </c>
      <c r="AE825" s="136" t="s">
        <v>618</v>
      </c>
      <c r="AF825" s="136" t="s">
        <v>618</v>
      </c>
      <c r="AG825" s="136">
        <v>0</v>
      </c>
      <c r="AH825" s="136">
        <v>135.19999999999999</v>
      </c>
      <c r="AI825" s="136">
        <v>-8.5265128291212022E-14</v>
      </c>
      <c r="AJ825" s="127">
        <v>168.6</v>
      </c>
      <c r="AK825" s="127">
        <v>169</v>
      </c>
      <c r="AL825" s="127">
        <v>165.3</v>
      </c>
      <c r="AM825" s="127">
        <v>169</v>
      </c>
      <c r="AN825" s="127">
        <v>171.72499999999999</v>
      </c>
      <c r="AO825" s="127">
        <v>4.7999999999999829</v>
      </c>
      <c r="AP825" s="127" t="s">
        <v>618</v>
      </c>
      <c r="AQ825" s="14">
        <v>143.1</v>
      </c>
      <c r="AR825" s="127">
        <v>5</v>
      </c>
      <c r="AS825" s="14">
        <v>150.59999999999746</v>
      </c>
      <c r="AT825" s="1">
        <v>161.4</v>
      </c>
      <c r="AU825" s="1">
        <v>161.5</v>
      </c>
      <c r="AV825" s="1">
        <v>159.19999999999999</v>
      </c>
      <c r="AW825" s="1">
        <v>160.5</v>
      </c>
      <c r="AX825" s="1">
        <v>161.4</v>
      </c>
      <c r="AY825" s="1">
        <v>161.5</v>
      </c>
      <c r="AZ825" s="1">
        <v>159.19999999999999</v>
      </c>
      <c r="BA825" s="1">
        <v>160.4</v>
      </c>
      <c r="CC825" s="86">
        <v>160.80000000000001</v>
      </c>
      <c r="CD825" s="1">
        <v>167.4</v>
      </c>
      <c r="CE825" s="1">
        <v>767</v>
      </c>
      <c r="CF825" s="1">
        <v>662</v>
      </c>
      <c r="CG825" s="1">
        <v>1.1586102719033233</v>
      </c>
      <c r="CH825">
        <v>109.964</v>
      </c>
      <c r="CI825">
        <v>16384</v>
      </c>
      <c r="CJ825" s="101">
        <v>-1</v>
      </c>
      <c r="CK825" s="101">
        <v>1</v>
      </c>
      <c r="CL825" s="1" t="s">
        <v>618</v>
      </c>
      <c r="CM825" s="1">
        <v>47.999999999999858</v>
      </c>
      <c r="CN825" s="14" t="s">
        <v>618</v>
      </c>
      <c r="CO825" s="14">
        <v>99.900000000000091</v>
      </c>
    </row>
    <row r="826" spans="1:93">
      <c r="A826" s="1">
        <v>2016</v>
      </c>
      <c r="B826" s="1">
        <v>6</v>
      </c>
      <c r="C826" s="24">
        <v>42510</v>
      </c>
      <c r="D826" s="1">
        <v>160</v>
      </c>
      <c r="E826" s="1">
        <v>163.30000000000001</v>
      </c>
      <c r="F826" s="1">
        <v>158</v>
      </c>
      <c r="G826" s="1">
        <v>162.9</v>
      </c>
      <c r="H826" s="1">
        <v>48.41</v>
      </c>
      <c r="I826" s="1">
        <v>2</v>
      </c>
      <c r="N826" s="27">
        <v>5.3000000000000114</v>
      </c>
      <c r="O826" s="27">
        <v>169.5</v>
      </c>
      <c r="P826" s="27">
        <v>154.30000000000001</v>
      </c>
      <c r="Q826" s="27" t="s">
        <v>618</v>
      </c>
      <c r="R826" s="27" t="s">
        <v>618</v>
      </c>
      <c r="S826" s="27" t="s">
        <v>618</v>
      </c>
      <c r="T826" s="27" t="s">
        <v>618</v>
      </c>
      <c r="U826" s="27" t="s">
        <v>618</v>
      </c>
      <c r="V826" s="158">
        <v>0</v>
      </c>
      <c r="W826" s="27">
        <v>236</v>
      </c>
      <c r="X826" s="27">
        <v>251.1</v>
      </c>
      <c r="Y826" s="27">
        <v>-15.1</v>
      </c>
      <c r="Z826" s="29">
        <v>48.97</v>
      </c>
      <c r="AA826" s="139">
        <v>3.2</v>
      </c>
      <c r="AB826" s="151">
        <v>1.2035692052293046E-2</v>
      </c>
      <c r="AC826" s="136" t="s">
        <v>253</v>
      </c>
      <c r="AD826" s="136">
        <v>8</v>
      </c>
      <c r="AE826" s="136" t="s">
        <v>618</v>
      </c>
      <c r="AF826" s="136" t="s">
        <v>618</v>
      </c>
      <c r="AG826" s="136">
        <v>0</v>
      </c>
      <c r="AH826" s="136">
        <v>135.19999999999999</v>
      </c>
      <c r="AI826" s="136">
        <v>-8.5265128291212022E-14</v>
      </c>
      <c r="AJ826" s="127">
        <v>161.4</v>
      </c>
      <c r="AK826" s="127">
        <v>161.9</v>
      </c>
      <c r="AL826" s="127">
        <v>159.19999999999999</v>
      </c>
      <c r="AM826" s="127">
        <v>161.5</v>
      </c>
      <c r="AN826" s="127">
        <v>168.97499999999999</v>
      </c>
      <c r="AO826" s="127">
        <v>2.9000000000000057</v>
      </c>
      <c r="AP826" s="127">
        <v>-3.2000000000000055</v>
      </c>
      <c r="AQ826" s="14">
        <v>139.9</v>
      </c>
      <c r="AR826" s="127">
        <v>-0.10000000000002274</v>
      </c>
      <c r="AS826" s="14">
        <v>150.49999999999744</v>
      </c>
      <c r="AT826" s="1">
        <v>162.6</v>
      </c>
      <c r="AU826" s="1">
        <v>163.5</v>
      </c>
      <c r="AV826" s="1">
        <v>162.1</v>
      </c>
      <c r="AW826" s="1">
        <v>162.69999999999999</v>
      </c>
      <c r="AX826" s="1">
        <v>162.6</v>
      </c>
      <c r="AY826" s="1">
        <v>163.5</v>
      </c>
      <c r="AZ826" s="1">
        <v>162.1</v>
      </c>
      <c r="BA826" s="1">
        <v>162.5</v>
      </c>
      <c r="CC826" s="86">
        <v>162.6</v>
      </c>
      <c r="CD826" s="1">
        <v>161.19999999999999</v>
      </c>
      <c r="CE826" s="1">
        <v>1119</v>
      </c>
      <c r="CF826" s="1">
        <v>509</v>
      </c>
      <c r="CG826" s="1">
        <v>2.1984282907662083</v>
      </c>
      <c r="CH826">
        <v>110.158</v>
      </c>
      <c r="CI826">
        <v>16724</v>
      </c>
      <c r="CJ826" s="101">
        <v>-1</v>
      </c>
      <c r="CK826" s="101">
        <v>1</v>
      </c>
      <c r="CL826" s="1" t="s">
        <v>618</v>
      </c>
      <c r="CM826" s="1">
        <v>47.999999999999858</v>
      </c>
      <c r="CN826" s="14" t="s">
        <v>618</v>
      </c>
      <c r="CO826" s="14">
        <v>99.900000000000091</v>
      </c>
    </row>
    <row r="827" spans="1:93">
      <c r="A827" s="1">
        <v>2016</v>
      </c>
      <c r="B827" s="1">
        <v>2</v>
      </c>
      <c r="C827" s="24">
        <v>42513</v>
      </c>
      <c r="D827" s="1">
        <v>159</v>
      </c>
      <c r="E827" s="1">
        <v>160.80000000000001</v>
      </c>
      <c r="F827" s="1">
        <v>154.30000000000001</v>
      </c>
      <c r="G827" s="1">
        <v>156</v>
      </c>
      <c r="H827" s="1">
        <v>48.08</v>
      </c>
      <c r="I827" s="1">
        <v>3</v>
      </c>
      <c r="N827" s="27">
        <v>6.5</v>
      </c>
      <c r="O827" s="27">
        <v>168.2</v>
      </c>
      <c r="P827" s="27">
        <v>157.6</v>
      </c>
      <c r="Q827" s="27" t="s">
        <v>618</v>
      </c>
      <c r="R827" s="27" t="s">
        <v>618</v>
      </c>
      <c r="S827" s="27" t="s">
        <v>252</v>
      </c>
      <c r="T827" s="27" t="s">
        <v>618</v>
      </c>
      <c r="U827" s="27">
        <v>1.9000000000000057</v>
      </c>
      <c r="V827" s="158">
        <v>1.9000000000000057</v>
      </c>
      <c r="W827" s="27">
        <v>237.9</v>
      </c>
      <c r="X827" s="27">
        <v>251.1</v>
      </c>
      <c r="Y827" s="27">
        <v>-13.2</v>
      </c>
      <c r="Z827" s="29">
        <v>47.98</v>
      </c>
      <c r="AA827" s="139">
        <v>3.9</v>
      </c>
      <c r="AB827" s="151">
        <v>7.3815870412139439E-3</v>
      </c>
      <c r="AC827" s="136" t="s">
        <v>255</v>
      </c>
      <c r="AD827" s="136">
        <v>8.1</v>
      </c>
      <c r="AE827" s="136" t="s">
        <v>618</v>
      </c>
      <c r="AF827" s="136" t="s">
        <v>618</v>
      </c>
      <c r="AG827" s="136">
        <v>0</v>
      </c>
      <c r="AH827" s="136">
        <v>135.19999999999999</v>
      </c>
      <c r="AI827" s="136">
        <v>-8.5265128291212022E-14</v>
      </c>
      <c r="AJ827" s="127">
        <v>162.6</v>
      </c>
      <c r="AK827" s="127">
        <v>163.5</v>
      </c>
      <c r="AL827" s="127">
        <v>158.6</v>
      </c>
      <c r="AM827" s="127">
        <v>159</v>
      </c>
      <c r="AN827" s="127">
        <v>165.5</v>
      </c>
      <c r="AO827" s="127">
        <v>3</v>
      </c>
      <c r="AP827" s="127" t="s">
        <v>618</v>
      </c>
      <c r="AQ827" s="14">
        <v>139.9</v>
      </c>
      <c r="AR827" s="127">
        <v>2.5999999999999943</v>
      </c>
      <c r="AS827" s="14">
        <v>153.09999999999744</v>
      </c>
      <c r="AT827" s="1">
        <v>155.4</v>
      </c>
      <c r="AU827" s="1">
        <v>155.9</v>
      </c>
      <c r="AV827" s="1">
        <v>154.30000000000001</v>
      </c>
      <c r="AW827" s="1">
        <v>155.9</v>
      </c>
      <c r="AX827" s="1">
        <v>155.4</v>
      </c>
      <c r="AY827" s="1">
        <v>156.69999999999999</v>
      </c>
      <c r="AZ827" s="1">
        <v>154.30000000000001</v>
      </c>
      <c r="BA827" s="1">
        <v>155.9</v>
      </c>
      <c r="CC827" s="86">
        <v>155.1</v>
      </c>
      <c r="CD827" s="1">
        <v>159.1</v>
      </c>
      <c r="CE827" s="1">
        <v>543</v>
      </c>
      <c r="CF827" s="1">
        <v>628</v>
      </c>
      <c r="CG827" s="1">
        <v>0.86464968152866239</v>
      </c>
      <c r="CH827">
        <v>109.217</v>
      </c>
      <c r="CI827">
        <v>16724</v>
      </c>
      <c r="CJ827" s="101">
        <v>-1</v>
      </c>
      <c r="CK827" s="101">
        <v>1</v>
      </c>
      <c r="CL827" s="1" t="s">
        <v>618</v>
      </c>
      <c r="CM827" s="1">
        <v>47.999999999999858</v>
      </c>
      <c r="CN827" s="14" t="s">
        <v>618</v>
      </c>
      <c r="CO827" s="14">
        <v>99.900000000000091</v>
      </c>
    </row>
    <row r="828" spans="1:93">
      <c r="A828" s="1">
        <v>2016</v>
      </c>
      <c r="B828" s="1">
        <v>3</v>
      </c>
      <c r="C828" s="24">
        <v>42514</v>
      </c>
      <c r="D828" s="1">
        <v>155.69999999999999</v>
      </c>
      <c r="E828" s="1">
        <v>157.1</v>
      </c>
      <c r="F828" s="1">
        <v>154.5</v>
      </c>
      <c r="G828" s="1">
        <v>156.4</v>
      </c>
      <c r="H828" s="1">
        <v>49.1</v>
      </c>
      <c r="I828" s="1">
        <v>3</v>
      </c>
      <c r="N828" s="27">
        <v>2.5999999999999943</v>
      </c>
      <c r="O828" s="27">
        <v>162.5</v>
      </c>
      <c r="P828" s="27">
        <v>149.5</v>
      </c>
      <c r="Q828" s="27" t="s">
        <v>618</v>
      </c>
      <c r="R828" s="27" t="s">
        <v>618</v>
      </c>
      <c r="S828" s="27" t="s">
        <v>618</v>
      </c>
      <c r="T828" s="27" t="s">
        <v>618</v>
      </c>
      <c r="U828" s="27" t="s">
        <v>618</v>
      </c>
      <c r="V828" s="158">
        <v>0</v>
      </c>
      <c r="W828" s="27">
        <v>237.9</v>
      </c>
      <c r="X828" s="27">
        <v>251.1</v>
      </c>
      <c r="Y828" s="27">
        <v>-13.2</v>
      </c>
      <c r="Z828" s="29">
        <v>47.76</v>
      </c>
      <c r="AA828" s="139">
        <v>1.6</v>
      </c>
      <c r="AB828" s="151">
        <v>6.8167733939268338E-3</v>
      </c>
      <c r="AC828" s="136" t="s">
        <v>255</v>
      </c>
      <c r="AD828" s="136">
        <v>7.8</v>
      </c>
      <c r="AE828" s="136" t="s">
        <v>618</v>
      </c>
      <c r="AF828" s="136" t="s">
        <v>618</v>
      </c>
      <c r="AG828" s="136">
        <v>0</v>
      </c>
      <c r="AH828" s="136">
        <v>135.19999999999999</v>
      </c>
      <c r="AI828" s="136">
        <v>-8.5265128291212022E-14</v>
      </c>
      <c r="AJ828" s="127">
        <v>155.4</v>
      </c>
      <c r="AK828" s="127">
        <v>156.69999999999999</v>
      </c>
      <c r="AL828" s="127">
        <v>154.30000000000001</v>
      </c>
      <c r="AM828" s="127">
        <v>155.69999999999999</v>
      </c>
      <c r="AN828" s="127">
        <v>161.30000000000001</v>
      </c>
      <c r="AO828" s="127">
        <v>0.70000000000001705</v>
      </c>
      <c r="AP828" s="127">
        <v>2.9000000000000172</v>
      </c>
      <c r="AQ828" s="14">
        <v>142.80000000000001</v>
      </c>
      <c r="AR828" s="127" t="s">
        <v>618</v>
      </c>
      <c r="AS828" s="14">
        <v>153.09999999999744</v>
      </c>
      <c r="AT828" s="1">
        <v>157.19999999999999</v>
      </c>
      <c r="AU828" s="1">
        <v>157.80000000000001</v>
      </c>
      <c r="AV828" s="1">
        <v>156.30000000000001</v>
      </c>
      <c r="AW828" s="1">
        <v>157.69999999999999</v>
      </c>
      <c r="AX828" s="1">
        <v>157.19999999999999</v>
      </c>
      <c r="AY828" s="1">
        <v>159.19999999999999</v>
      </c>
      <c r="AZ828" s="1">
        <v>156.30000000000001</v>
      </c>
      <c r="BA828" s="1">
        <v>159</v>
      </c>
      <c r="CC828" s="86">
        <v>156.5</v>
      </c>
      <c r="CD828" s="1">
        <v>155.19999999999999</v>
      </c>
      <c r="CE828" s="1">
        <v>562</v>
      </c>
      <c r="CF828" s="1">
        <v>556</v>
      </c>
      <c r="CG828" s="1">
        <v>1.0107913669064748</v>
      </c>
      <c r="CH828">
        <v>110.01</v>
      </c>
      <c r="CI828">
        <v>16724</v>
      </c>
      <c r="CJ828" s="101">
        <v>-1</v>
      </c>
      <c r="CK828" s="101">
        <v>1</v>
      </c>
      <c r="CL828" s="1" t="s">
        <v>618</v>
      </c>
      <c r="CM828" s="1">
        <v>47.999999999999858</v>
      </c>
      <c r="CN828" s="14" t="s">
        <v>618</v>
      </c>
      <c r="CO828" s="14">
        <v>99.900000000000091</v>
      </c>
    </row>
    <row r="829" spans="1:93">
      <c r="A829" s="1">
        <v>2016</v>
      </c>
      <c r="B829" s="1">
        <v>4</v>
      </c>
      <c r="C829" s="24">
        <v>42515</v>
      </c>
      <c r="D829" s="1">
        <v>159.9</v>
      </c>
      <c r="E829" s="1">
        <v>161.30000000000001</v>
      </c>
      <c r="F829" s="1">
        <v>154.5</v>
      </c>
      <c r="G829" s="1">
        <v>155.4</v>
      </c>
      <c r="H829" s="1">
        <v>49.56</v>
      </c>
      <c r="I829" s="1">
        <v>3</v>
      </c>
      <c r="N829" s="27">
        <v>6.8000000000000114</v>
      </c>
      <c r="O829" s="27">
        <v>159</v>
      </c>
      <c r="P829" s="27">
        <v>153.80000000000001</v>
      </c>
      <c r="Q829" s="27" t="s">
        <v>618</v>
      </c>
      <c r="R829" s="27" t="s">
        <v>618</v>
      </c>
      <c r="S829" s="27" t="s">
        <v>618</v>
      </c>
      <c r="T829" s="27" t="s">
        <v>618</v>
      </c>
      <c r="U829" s="27" t="s">
        <v>618</v>
      </c>
      <c r="V829" s="158">
        <v>0</v>
      </c>
      <c r="W829" s="27">
        <v>237.9</v>
      </c>
      <c r="X829" s="27">
        <v>251.1</v>
      </c>
      <c r="Y829" s="27">
        <v>-13.2</v>
      </c>
      <c r="Z829" s="29">
        <v>49.33</v>
      </c>
      <c r="AA829" s="139">
        <v>4.0999999999999996</v>
      </c>
      <c r="AB829" s="151">
        <v>2.1214642262895156E-2</v>
      </c>
      <c r="AC829" s="136" t="s">
        <v>253</v>
      </c>
      <c r="AD829" s="136">
        <v>7.8</v>
      </c>
      <c r="AE829" s="136" t="s">
        <v>618</v>
      </c>
      <c r="AF829" s="136">
        <v>0</v>
      </c>
      <c r="AG829" s="136">
        <v>0</v>
      </c>
      <c r="AH829" s="136">
        <v>135.19999999999999</v>
      </c>
      <c r="AI829" s="136">
        <v>-8.5265128291212022E-14</v>
      </c>
      <c r="AJ829" s="127">
        <v>157.19999999999999</v>
      </c>
      <c r="AK829" s="127">
        <v>161.30000000000001</v>
      </c>
      <c r="AL829" s="127">
        <v>156.30000000000001</v>
      </c>
      <c r="AM829" s="127">
        <v>158.30000000000001</v>
      </c>
      <c r="AN829" s="127">
        <v>158.625</v>
      </c>
      <c r="AO829" s="127">
        <v>4.5</v>
      </c>
      <c r="AP829" s="127" t="s">
        <v>618</v>
      </c>
      <c r="AQ829" s="14">
        <v>142.80000000000001</v>
      </c>
      <c r="AR829" s="127">
        <v>-2.3000000000000114</v>
      </c>
      <c r="AS829" s="14">
        <v>150.79999999999742</v>
      </c>
      <c r="AT829" s="1">
        <v>156.6</v>
      </c>
      <c r="AU829" s="1">
        <v>157.5</v>
      </c>
      <c r="AV829" s="1">
        <v>156.5</v>
      </c>
      <c r="AW829" s="1">
        <v>157.5</v>
      </c>
      <c r="AX829" s="1">
        <v>156.6</v>
      </c>
      <c r="AY829" s="1">
        <v>157.9</v>
      </c>
      <c r="AZ829" s="1">
        <v>156.5</v>
      </c>
      <c r="BA829" s="1">
        <v>157.6</v>
      </c>
      <c r="CC829" s="86">
        <v>156.69999999999999</v>
      </c>
      <c r="CD829" s="1">
        <v>159.69999999999999</v>
      </c>
      <c r="CE829" s="1">
        <v>422</v>
      </c>
      <c r="CF829" s="1">
        <v>660</v>
      </c>
      <c r="CG829" s="1">
        <v>0.6393939393939394</v>
      </c>
      <c r="CH829">
        <v>110.18</v>
      </c>
      <c r="CI829">
        <v>16724</v>
      </c>
      <c r="CJ829" s="101">
        <v>-1</v>
      </c>
      <c r="CK829" s="101">
        <v>1</v>
      </c>
      <c r="CL829" s="1" t="s">
        <v>618</v>
      </c>
      <c r="CM829" s="1">
        <v>47.999999999999858</v>
      </c>
      <c r="CN829" s="14" t="s">
        <v>618</v>
      </c>
      <c r="CO829" s="14">
        <v>99.900000000000091</v>
      </c>
    </row>
    <row r="830" spans="1:93">
      <c r="A830" s="1">
        <v>2016</v>
      </c>
      <c r="B830" s="1">
        <v>5</v>
      </c>
      <c r="C830" s="24">
        <v>42516</v>
      </c>
      <c r="D830" s="1">
        <v>158.30000000000001</v>
      </c>
      <c r="E830" s="1">
        <v>160</v>
      </c>
      <c r="F830" s="1">
        <v>157.69999999999999</v>
      </c>
      <c r="G830" s="1">
        <v>159.4</v>
      </c>
      <c r="H830" s="1">
        <v>49.48</v>
      </c>
      <c r="I830" s="1">
        <v>3</v>
      </c>
      <c r="N830" s="27">
        <v>2.3000000000000114</v>
      </c>
      <c r="O830" s="27">
        <v>162.19999999999999</v>
      </c>
      <c r="P830" s="27">
        <v>148.6</v>
      </c>
      <c r="Q830" s="27" t="s">
        <v>618</v>
      </c>
      <c r="R830" s="27" t="s">
        <v>618</v>
      </c>
      <c r="S830" s="27" t="s">
        <v>618</v>
      </c>
      <c r="T830" s="27" t="s">
        <v>618</v>
      </c>
      <c r="U830" s="27" t="s">
        <v>618</v>
      </c>
      <c r="V830" s="158">
        <v>0</v>
      </c>
      <c r="W830" s="27">
        <v>237.9</v>
      </c>
      <c r="X830" s="27">
        <v>251.1</v>
      </c>
      <c r="Y830" s="27">
        <v>-13.2</v>
      </c>
      <c r="Z830" s="29">
        <v>49.84</v>
      </c>
      <c r="AA830" s="139">
        <v>1.4</v>
      </c>
      <c r="AB830" s="151">
        <v>9.3686354378819114E-3</v>
      </c>
      <c r="AC830" s="136" t="s">
        <v>253</v>
      </c>
      <c r="AD830" s="136">
        <v>7.7</v>
      </c>
      <c r="AE830" s="136" t="s">
        <v>618</v>
      </c>
      <c r="AF830" s="136" t="s">
        <v>618</v>
      </c>
      <c r="AG830" s="136">
        <v>0</v>
      </c>
      <c r="AH830" s="136">
        <v>135.19999999999999</v>
      </c>
      <c r="AI830" s="136">
        <v>-8.5265128291212022E-14</v>
      </c>
      <c r="AJ830" s="127">
        <v>156.6</v>
      </c>
      <c r="AK830" s="127">
        <v>159.4</v>
      </c>
      <c r="AL830" s="127">
        <v>156.5</v>
      </c>
      <c r="AM830" s="127">
        <v>158.69999999999999</v>
      </c>
      <c r="AN830" s="127">
        <v>157.92500000000001</v>
      </c>
      <c r="AO830" s="127">
        <v>1.0999999999999943</v>
      </c>
      <c r="AP830" s="127">
        <v>0.2</v>
      </c>
      <c r="AQ830" s="14">
        <v>143</v>
      </c>
      <c r="AR830" s="127" t="s">
        <v>618</v>
      </c>
      <c r="AS830" s="14">
        <v>150.79999999999742</v>
      </c>
      <c r="AT830" s="1">
        <v>161.5</v>
      </c>
      <c r="AU830" s="1">
        <v>162.5</v>
      </c>
      <c r="AV830" s="1">
        <v>161.19999999999999</v>
      </c>
      <c r="AW830" s="1">
        <v>162.19999999999999</v>
      </c>
      <c r="AX830" s="1">
        <v>161.5</v>
      </c>
      <c r="AY830" s="1">
        <v>162.5</v>
      </c>
      <c r="AZ830" s="1">
        <v>161.19999999999999</v>
      </c>
      <c r="BA830" s="1">
        <v>161.9</v>
      </c>
      <c r="CC830" s="86">
        <v>161.80000000000001</v>
      </c>
      <c r="CD830" s="1">
        <v>158.69999999999999</v>
      </c>
      <c r="CE830" s="1">
        <v>763</v>
      </c>
      <c r="CF830" s="1">
        <v>517</v>
      </c>
      <c r="CG830" s="1">
        <v>1.4758220502901354</v>
      </c>
      <c r="CH830">
        <v>109.77200000000001</v>
      </c>
      <c r="CI830">
        <v>16724</v>
      </c>
      <c r="CJ830" s="101">
        <v>-1</v>
      </c>
      <c r="CK830" s="101">
        <v>1</v>
      </c>
      <c r="CL830" s="1" t="s">
        <v>618</v>
      </c>
      <c r="CM830" s="1">
        <v>47.999999999999858</v>
      </c>
      <c r="CN830" s="14" t="s">
        <v>618</v>
      </c>
      <c r="CO830" s="14">
        <v>99.900000000000091</v>
      </c>
    </row>
    <row r="831" spans="1:93">
      <c r="A831" s="1">
        <v>2016</v>
      </c>
      <c r="B831" s="1">
        <v>6</v>
      </c>
      <c r="C831" s="24">
        <v>42517</v>
      </c>
      <c r="D831" s="1">
        <v>159.9</v>
      </c>
      <c r="E831" s="1">
        <v>162.4</v>
      </c>
      <c r="F831" s="1">
        <v>158.1</v>
      </c>
      <c r="G831" s="1">
        <v>161.6</v>
      </c>
      <c r="H831" s="1">
        <v>49.33</v>
      </c>
      <c r="I831" s="1">
        <v>4</v>
      </c>
      <c r="N831" s="27">
        <v>4.3000000000000114</v>
      </c>
      <c r="O831" s="27">
        <v>161.69999999999999</v>
      </c>
      <c r="P831" s="27">
        <v>157.1</v>
      </c>
      <c r="Q831" s="27" t="s">
        <v>618</v>
      </c>
      <c r="R831" s="27" t="s">
        <v>254</v>
      </c>
      <c r="S831" s="27" t="s">
        <v>618</v>
      </c>
      <c r="T831" s="27">
        <v>1.8999999999999773</v>
      </c>
      <c r="U831" s="27" t="s">
        <v>618</v>
      </c>
      <c r="V831" s="158">
        <v>1.8999999999999773</v>
      </c>
      <c r="W831" s="27">
        <v>239.8</v>
      </c>
      <c r="X831" s="27">
        <v>251.1</v>
      </c>
      <c r="Y831" s="27">
        <v>-11.3</v>
      </c>
      <c r="Z831" s="29">
        <v>49.11</v>
      </c>
      <c r="AA831" s="139">
        <v>2.6</v>
      </c>
      <c r="AB831" s="151">
        <v>1.6142050040356404E-3</v>
      </c>
      <c r="AC831" s="136">
        <v>0</v>
      </c>
      <c r="AD831" s="136">
        <v>7.9</v>
      </c>
      <c r="AE831" s="136" t="s">
        <v>618</v>
      </c>
      <c r="AF831" s="136" t="s">
        <v>618</v>
      </c>
      <c r="AG831" s="136">
        <v>0</v>
      </c>
      <c r="AH831" s="136">
        <v>135.19999999999999</v>
      </c>
      <c r="AI831" s="136">
        <v>-8.5265128291212022E-14</v>
      </c>
      <c r="AJ831" s="127">
        <v>161.5</v>
      </c>
      <c r="AK831" s="127">
        <v>162.5</v>
      </c>
      <c r="AL831" s="127">
        <v>158.19999999999999</v>
      </c>
      <c r="AM831" s="127">
        <v>158.6</v>
      </c>
      <c r="AN831" s="127">
        <v>157.82499999999999</v>
      </c>
      <c r="AO831" s="127">
        <v>1.6999999999999886</v>
      </c>
      <c r="AP831" s="127" t="s">
        <v>618</v>
      </c>
      <c r="AQ831" s="14">
        <v>143</v>
      </c>
      <c r="AR831" s="127" t="s">
        <v>618</v>
      </c>
      <c r="AS831" s="14">
        <v>150.79999999999742</v>
      </c>
      <c r="AT831" s="1">
        <v>162.5</v>
      </c>
      <c r="AU831" s="1">
        <v>162.9</v>
      </c>
      <c r="AV831" s="1">
        <v>162.1</v>
      </c>
      <c r="AW831" s="1">
        <v>162.4</v>
      </c>
      <c r="AX831" s="1">
        <v>162.5</v>
      </c>
      <c r="AY831" s="1">
        <v>162.9</v>
      </c>
      <c r="AZ831" s="1">
        <v>161.4</v>
      </c>
      <c r="BA831" s="1">
        <v>162</v>
      </c>
      <c r="CC831" s="86">
        <v>162.1</v>
      </c>
      <c r="CD831" s="1">
        <v>159.69999999999999</v>
      </c>
      <c r="CE831" s="1">
        <v>588</v>
      </c>
      <c r="CF831" s="1">
        <v>596</v>
      </c>
      <c r="CG831" s="1">
        <v>0.98657718120805371</v>
      </c>
      <c r="CH831">
        <v>110.383</v>
      </c>
      <c r="CI831">
        <v>16907</v>
      </c>
      <c r="CJ831" s="101">
        <v>1</v>
      </c>
      <c r="CK831" s="101">
        <v>1</v>
      </c>
      <c r="CL831" s="1" t="s">
        <v>618</v>
      </c>
      <c r="CM831" s="1">
        <v>47.999999999999858</v>
      </c>
      <c r="CN831" s="14" t="s">
        <v>618</v>
      </c>
      <c r="CO831" s="14">
        <v>99.900000000000091</v>
      </c>
    </row>
    <row r="832" spans="1:93">
      <c r="A832" s="1">
        <v>2016</v>
      </c>
      <c r="B832" s="1">
        <v>2</v>
      </c>
      <c r="C832" s="24">
        <v>42520</v>
      </c>
      <c r="D832" s="1">
        <v>163.6</v>
      </c>
      <c r="E832" s="1">
        <v>163.80000000000001</v>
      </c>
      <c r="F832" s="1">
        <v>161.1</v>
      </c>
      <c r="G832" s="1">
        <v>163</v>
      </c>
      <c r="H832" s="1">
        <v>49.6</v>
      </c>
      <c r="I832" s="1">
        <v>4</v>
      </c>
      <c r="N832" s="27">
        <v>2.7000000000000171</v>
      </c>
      <c r="O832" s="27">
        <v>165.9</v>
      </c>
      <c r="P832" s="27">
        <v>157.30000000000001</v>
      </c>
      <c r="Q832" s="27" t="s">
        <v>618</v>
      </c>
      <c r="R832" s="27" t="s">
        <v>618</v>
      </c>
      <c r="S832" s="27" t="s">
        <v>618</v>
      </c>
      <c r="T832" s="27" t="s">
        <v>618</v>
      </c>
      <c r="U832" s="27" t="s">
        <v>618</v>
      </c>
      <c r="V832" s="158">
        <v>0</v>
      </c>
      <c r="W832" s="27">
        <v>239.8</v>
      </c>
      <c r="X832" s="27">
        <v>251.1</v>
      </c>
      <c r="Y832" s="27">
        <v>-11.3</v>
      </c>
      <c r="Z832" s="29">
        <v>49.22</v>
      </c>
      <c r="AA832" s="139">
        <v>1.6</v>
      </c>
      <c r="AB832" s="151">
        <v>3.0315278900565623E-3</v>
      </c>
      <c r="AC832" s="136" t="s">
        <v>255</v>
      </c>
      <c r="AD832" s="136">
        <v>8</v>
      </c>
      <c r="AE832" s="136" t="s">
        <v>618</v>
      </c>
      <c r="AF832" s="136" t="s">
        <v>618</v>
      </c>
      <c r="AG832" s="136">
        <v>0</v>
      </c>
      <c r="AH832" s="136">
        <v>135.19999999999999</v>
      </c>
      <c r="AI832" s="136">
        <v>-8.5265128291212022E-14</v>
      </c>
      <c r="AJ832" s="127">
        <v>162.5</v>
      </c>
      <c r="AK832" s="127">
        <v>163.80000000000001</v>
      </c>
      <c r="AL832" s="127">
        <v>161.30000000000001</v>
      </c>
      <c r="AM832" s="127">
        <v>162.4</v>
      </c>
      <c r="AN832" s="127">
        <v>159.5</v>
      </c>
      <c r="AO832" s="127">
        <v>0.59999999999999432</v>
      </c>
      <c r="AP832" s="127" t="s">
        <v>618</v>
      </c>
      <c r="AQ832" s="14">
        <v>143</v>
      </c>
      <c r="AR832" s="127" t="s">
        <v>618</v>
      </c>
      <c r="AS832" s="14">
        <v>150.79999999999742</v>
      </c>
      <c r="AT832" s="1">
        <v>163.6</v>
      </c>
      <c r="AU832" s="1">
        <v>163.69999999999999</v>
      </c>
      <c r="AV832" s="1">
        <v>163.1</v>
      </c>
      <c r="AW832" s="1">
        <v>163.6</v>
      </c>
      <c r="AX832" s="1">
        <v>163.6</v>
      </c>
      <c r="AY832" s="1">
        <v>165</v>
      </c>
      <c r="AZ832" s="1">
        <v>163.1</v>
      </c>
      <c r="BA832" s="1">
        <v>165</v>
      </c>
      <c r="CC832" s="86">
        <v>163.6</v>
      </c>
      <c r="CD832" s="1">
        <v>162.69999999999999</v>
      </c>
      <c r="CE832" s="1">
        <v>677</v>
      </c>
      <c r="CF832" s="1">
        <v>546</v>
      </c>
      <c r="CG832" s="1">
        <v>1.23992673992674</v>
      </c>
      <c r="CH832">
        <v>111.142</v>
      </c>
      <c r="CI832">
        <v>16907</v>
      </c>
      <c r="CJ832" s="101">
        <v>1</v>
      </c>
      <c r="CK832" s="101">
        <v>1</v>
      </c>
      <c r="CL832" s="1">
        <v>0.5</v>
      </c>
      <c r="CM832" s="1">
        <v>48.499999999999858</v>
      </c>
      <c r="CN832" s="14">
        <v>0</v>
      </c>
      <c r="CO832" s="14">
        <v>99.900000000000091</v>
      </c>
    </row>
    <row r="833" spans="1:93">
      <c r="A833" s="1">
        <v>2016</v>
      </c>
      <c r="B833" s="1">
        <v>3</v>
      </c>
      <c r="C833" s="24">
        <v>42521</v>
      </c>
      <c r="D833" s="1">
        <v>164.1</v>
      </c>
      <c r="E833" s="1">
        <v>165.8</v>
      </c>
      <c r="F833" s="1">
        <v>163</v>
      </c>
      <c r="G833" s="1">
        <v>165.3</v>
      </c>
      <c r="H833" s="1">
        <v>49.1</v>
      </c>
      <c r="I833" s="1">
        <v>0</v>
      </c>
      <c r="N833" s="27">
        <v>2.8000000000000114</v>
      </c>
      <c r="O833" s="27">
        <v>165.7</v>
      </c>
      <c r="P833" s="27">
        <v>160.30000000000001</v>
      </c>
      <c r="Q833" s="27" t="s">
        <v>618</v>
      </c>
      <c r="R833" s="27" t="s">
        <v>254</v>
      </c>
      <c r="S833" s="27" t="s">
        <v>618</v>
      </c>
      <c r="T833" s="27">
        <v>-4.7000000000000171</v>
      </c>
      <c r="U833" s="27" t="s">
        <v>618</v>
      </c>
      <c r="V833" s="158">
        <v>-4.7000000000000171</v>
      </c>
      <c r="W833" s="27">
        <v>235.1</v>
      </c>
      <c r="X833" s="27">
        <v>251.1</v>
      </c>
      <c r="Y833" s="27">
        <v>-16</v>
      </c>
      <c r="Z833" s="29">
        <v>49.44</v>
      </c>
      <c r="AA833" s="139">
        <v>1.7</v>
      </c>
      <c r="AB833" s="151">
        <v>5.4733427934321455E-3</v>
      </c>
      <c r="AC833" s="136" t="s">
        <v>253</v>
      </c>
      <c r="AD833" s="136">
        <v>8.1</v>
      </c>
      <c r="AE833" s="136" t="s">
        <v>618</v>
      </c>
      <c r="AF833" s="136" t="s">
        <v>618</v>
      </c>
      <c r="AG833" s="136">
        <v>0</v>
      </c>
      <c r="AH833" s="136">
        <v>135.19999999999999</v>
      </c>
      <c r="AI833" s="136">
        <v>-8.5265128291212022E-14</v>
      </c>
      <c r="AJ833" s="127">
        <v>163.6</v>
      </c>
      <c r="AK833" s="127">
        <v>165.6</v>
      </c>
      <c r="AL833" s="127">
        <v>163.1</v>
      </c>
      <c r="AM833" s="127">
        <v>163.5</v>
      </c>
      <c r="AN833" s="127">
        <v>160.80000000000001</v>
      </c>
      <c r="AO833" s="127">
        <v>1.2000000000000171</v>
      </c>
      <c r="AP833" s="127" t="s">
        <v>618</v>
      </c>
      <c r="AQ833" s="14">
        <v>143</v>
      </c>
      <c r="AR833" s="127" t="s">
        <v>618</v>
      </c>
      <c r="AS833" s="14">
        <v>150.79999999999742</v>
      </c>
      <c r="AT833" s="1">
        <v>164</v>
      </c>
      <c r="AU833" s="1">
        <v>164.8</v>
      </c>
      <c r="AV833" s="1">
        <v>163.80000000000001</v>
      </c>
      <c r="AW833" s="1">
        <v>164</v>
      </c>
      <c r="AX833" s="1">
        <v>164</v>
      </c>
      <c r="AY833" s="1">
        <v>164.8</v>
      </c>
      <c r="AZ833" s="1">
        <v>161.69999999999999</v>
      </c>
      <c r="BA833" s="1">
        <v>162</v>
      </c>
      <c r="CC833" s="86">
        <v>164</v>
      </c>
      <c r="CD833" s="1">
        <v>164.8</v>
      </c>
      <c r="CE833" s="1">
        <v>668</v>
      </c>
      <c r="CF833" s="1">
        <v>578</v>
      </c>
      <c r="CG833" s="1">
        <v>1.1557093425605536</v>
      </c>
      <c r="CH833">
        <v>110.73399999999999</v>
      </c>
      <c r="CI833">
        <v>16907</v>
      </c>
      <c r="CJ833" s="101">
        <v>1</v>
      </c>
      <c r="CK833" s="101">
        <v>1</v>
      </c>
      <c r="CL833" s="1">
        <v>-3</v>
      </c>
      <c r="CM833" s="1">
        <v>45.499999999999858</v>
      </c>
      <c r="CN833" s="14">
        <v>9.9999999999994316E-2</v>
      </c>
      <c r="CO833" s="14">
        <v>100</v>
      </c>
    </row>
    <row r="834" spans="1:93">
      <c r="A834" s="1">
        <v>2016</v>
      </c>
      <c r="B834" s="1">
        <v>4</v>
      </c>
      <c r="C834" s="24">
        <v>42522</v>
      </c>
      <c r="D834" s="1">
        <v>161</v>
      </c>
      <c r="E834" s="1">
        <v>161.4</v>
      </c>
      <c r="F834" s="1">
        <v>156.6</v>
      </c>
      <c r="G834" s="1">
        <v>157.19999999999999</v>
      </c>
      <c r="H834" s="1">
        <v>49.01</v>
      </c>
      <c r="I834" s="1">
        <v>0</v>
      </c>
      <c r="N834" s="27">
        <v>4.8000000000000114</v>
      </c>
      <c r="O834" s="27">
        <v>168.1</v>
      </c>
      <c r="P834" s="27">
        <v>162.5</v>
      </c>
      <c r="Q834" s="27">
        <v>-1</v>
      </c>
      <c r="R834" s="27" t="s">
        <v>618</v>
      </c>
      <c r="S834" s="27" t="s">
        <v>618</v>
      </c>
      <c r="T834" s="27" t="s">
        <v>618</v>
      </c>
      <c r="U834" s="27" t="s">
        <v>618</v>
      </c>
      <c r="V834" s="158">
        <v>0</v>
      </c>
      <c r="W834" s="27">
        <v>235.1</v>
      </c>
      <c r="X834" s="27">
        <v>251.1</v>
      </c>
      <c r="Y834" s="27">
        <v>-16</v>
      </c>
      <c r="Z834" s="29">
        <v>48.64</v>
      </c>
      <c r="AA834" s="139">
        <v>2.9</v>
      </c>
      <c r="AB834" s="151">
        <v>1.0080645161290369E-2</v>
      </c>
      <c r="AC834" s="136" t="s">
        <v>255</v>
      </c>
      <c r="AD834" s="136">
        <v>8.1999999999999993</v>
      </c>
      <c r="AE834" s="136" t="s">
        <v>618</v>
      </c>
      <c r="AF834" s="136" t="s">
        <v>618</v>
      </c>
      <c r="AG834" s="136">
        <v>0</v>
      </c>
      <c r="AH834" s="136">
        <v>135.19999999999999</v>
      </c>
      <c r="AI834" s="136">
        <v>-8.5265128291212022E-14</v>
      </c>
      <c r="AJ834" s="127">
        <v>164</v>
      </c>
      <c r="AK834" s="127">
        <v>164.8</v>
      </c>
      <c r="AL834" s="127">
        <v>160.1</v>
      </c>
      <c r="AM834" s="127">
        <v>160.4</v>
      </c>
      <c r="AN834" s="127">
        <v>161.22499999999999</v>
      </c>
      <c r="AO834" s="127">
        <v>3.8000000000000114</v>
      </c>
      <c r="AP834" s="127" t="s">
        <v>618</v>
      </c>
      <c r="AQ834" s="14">
        <v>143</v>
      </c>
      <c r="AR834" s="127">
        <v>2.7999999999999829</v>
      </c>
      <c r="AS834" s="14">
        <v>153.59999999999741</v>
      </c>
      <c r="AT834" s="1">
        <v>156.30000000000001</v>
      </c>
      <c r="AU834" s="1">
        <v>158.19999999999999</v>
      </c>
      <c r="AV834" s="1">
        <v>156.19999999999999</v>
      </c>
      <c r="AW834" s="1">
        <v>157.6</v>
      </c>
      <c r="AX834" s="1">
        <v>156.30000000000001</v>
      </c>
      <c r="AY834" s="1">
        <v>158.19999999999999</v>
      </c>
      <c r="AZ834" s="1">
        <v>156.1</v>
      </c>
      <c r="BA834" s="1">
        <v>156.1</v>
      </c>
      <c r="CC834" s="86">
        <v>156.9</v>
      </c>
      <c r="CD834" s="1">
        <v>160.69999999999999</v>
      </c>
      <c r="CE834" s="1">
        <v>541</v>
      </c>
      <c r="CF834" s="1">
        <v>612</v>
      </c>
      <c r="CG834" s="1">
        <v>0.88398692810457513</v>
      </c>
      <c r="CH834">
        <v>109.55</v>
      </c>
      <c r="CI834">
        <v>16907</v>
      </c>
      <c r="CJ834" s="101">
        <v>1</v>
      </c>
      <c r="CK834" s="101">
        <v>1</v>
      </c>
      <c r="CL834" s="1">
        <v>0.69999999999998863</v>
      </c>
      <c r="CM834" s="1">
        <v>46.199999999999847</v>
      </c>
      <c r="CN834" s="14" t="s">
        <v>618</v>
      </c>
      <c r="CO834" s="14">
        <v>100</v>
      </c>
    </row>
    <row r="835" spans="1:93">
      <c r="A835" s="1">
        <v>2016</v>
      </c>
      <c r="B835" s="1">
        <v>5</v>
      </c>
      <c r="C835" s="24">
        <v>42523</v>
      </c>
      <c r="D835" s="1">
        <v>157</v>
      </c>
      <c r="E835" s="1">
        <v>158.6</v>
      </c>
      <c r="F835" s="1">
        <v>156</v>
      </c>
      <c r="G835" s="1">
        <v>157.5</v>
      </c>
      <c r="H835" s="1">
        <v>49.17</v>
      </c>
      <c r="I835" s="1">
        <v>0</v>
      </c>
      <c r="N835" s="27">
        <v>2.5999999999999943</v>
      </c>
      <c r="O835" s="27">
        <v>162</v>
      </c>
      <c r="P835" s="27">
        <v>152.4</v>
      </c>
      <c r="Q835" s="27" t="s">
        <v>618</v>
      </c>
      <c r="R835" s="27" t="s">
        <v>618</v>
      </c>
      <c r="S835" s="27" t="s">
        <v>618</v>
      </c>
      <c r="T835" s="27" t="s">
        <v>618</v>
      </c>
      <c r="U835" s="27" t="s">
        <v>618</v>
      </c>
      <c r="V835" s="158">
        <v>0</v>
      </c>
      <c r="W835" s="27">
        <v>235.1</v>
      </c>
      <c r="X835" s="27">
        <v>251.1</v>
      </c>
      <c r="Y835" s="27">
        <v>-16</v>
      </c>
      <c r="Z835" s="29">
        <v>49.1</v>
      </c>
      <c r="AA835" s="139">
        <v>1.6</v>
      </c>
      <c r="AB835" s="151">
        <v>1.8329938900204512E-3</v>
      </c>
      <c r="AC835" s="136">
        <v>0</v>
      </c>
      <c r="AD835" s="136">
        <v>7.8</v>
      </c>
      <c r="AE835" s="136" t="s">
        <v>618</v>
      </c>
      <c r="AF835" s="136" t="s">
        <v>618</v>
      </c>
      <c r="AG835" s="136">
        <v>0</v>
      </c>
      <c r="AH835" s="136">
        <v>135.19999999999999</v>
      </c>
      <c r="AI835" s="136">
        <v>-8.5265128291212022E-14</v>
      </c>
      <c r="AJ835" s="127">
        <v>156.30000000000001</v>
      </c>
      <c r="AK835" s="127">
        <v>158.19999999999999</v>
      </c>
      <c r="AL835" s="127">
        <v>156</v>
      </c>
      <c r="AM835" s="127">
        <v>156.9</v>
      </c>
      <c r="AN835" s="127">
        <v>160.80000000000001</v>
      </c>
      <c r="AO835" s="127">
        <v>0.5</v>
      </c>
      <c r="AP835" s="127">
        <v>-1.4999999999999887</v>
      </c>
      <c r="AQ835" s="14">
        <v>141.5</v>
      </c>
      <c r="AR835" s="127" t="s">
        <v>618</v>
      </c>
      <c r="AS835" s="14">
        <v>153.59999999999741</v>
      </c>
      <c r="AT835" s="1">
        <v>158.19999999999999</v>
      </c>
      <c r="AU835" s="1">
        <v>158.6</v>
      </c>
      <c r="AV835" s="1">
        <v>157.4</v>
      </c>
      <c r="AW835" s="1">
        <v>157.5</v>
      </c>
      <c r="AX835" s="1">
        <v>158.19999999999999</v>
      </c>
      <c r="AY835" s="1">
        <v>158.6</v>
      </c>
      <c r="AZ835" s="1">
        <v>156.9</v>
      </c>
      <c r="BA835" s="1">
        <v>157.19999999999999</v>
      </c>
      <c r="CC835" s="86">
        <v>158.4</v>
      </c>
      <c r="CD835" s="1">
        <v>157.1</v>
      </c>
      <c r="CE835" s="1">
        <v>851</v>
      </c>
      <c r="CF835" s="1">
        <v>602</v>
      </c>
      <c r="CG835" s="1">
        <v>1.4136212624584719</v>
      </c>
      <c r="CH835">
        <v>108.873</v>
      </c>
      <c r="CI835">
        <v>16907</v>
      </c>
      <c r="CJ835" s="101">
        <v>-1</v>
      </c>
      <c r="CK835" s="101">
        <v>1</v>
      </c>
      <c r="CL835" s="1">
        <v>-1.1999999999999886</v>
      </c>
      <c r="CM835" s="1">
        <v>44.999999999999858</v>
      </c>
      <c r="CN835" s="14" t="s">
        <v>618</v>
      </c>
      <c r="CO835" s="14">
        <v>100</v>
      </c>
    </row>
    <row r="836" spans="1:93">
      <c r="A836" s="1">
        <v>2016</v>
      </c>
      <c r="B836" s="1">
        <v>6</v>
      </c>
      <c r="C836" s="24">
        <v>42524</v>
      </c>
      <c r="D836" s="1">
        <v>157</v>
      </c>
      <c r="E836" s="1">
        <v>159.80000000000001</v>
      </c>
      <c r="F836" s="1">
        <v>156.69999999999999</v>
      </c>
      <c r="G836" s="1">
        <v>157.69999999999999</v>
      </c>
      <c r="H836" s="1">
        <v>48.62</v>
      </c>
      <c r="I836" s="1">
        <v>0</v>
      </c>
      <c r="N836" s="27">
        <v>3.1000000000000227</v>
      </c>
      <c r="O836" s="27">
        <v>160.1</v>
      </c>
      <c r="P836" s="27">
        <v>154.9</v>
      </c>
      <c r="Q836" s="27" t="s">
        <v>618</v>
      </c>
      <c r="R836" s="27" t="s">
        <v>618</v>
      </c>
      <c r="S836" s="27" t="s">
        <v>618</v>
      </c>
      <c r="T836" s="27" t="s">
        <v>618</v>
      </c>
      <c r="U836" s="27" t="s">
        <v>618</v>
      </c>
      <c r="V836" s="158">
        <v>0</v>
      </c>
      <c r="W836" s="27">
        <v>235.1</v>
      </c>
      <c r="X836" s="27">
        <v>251.1</v>
      </c>
      <c r="Y836" s="27">
        <v>-16</v>
      </c>
      <c r="Z836" s="29">
        <v>49.19</v>
      </c>
      <c r="AA836" s="139">
        <v>1.9</v>
      </c>
      <c r="AB836" s="151">
        <v>3.2646398694144985E-3</v>
      </c>
      <c r="AC836" s="136" t="s">
        <v>253</v>
      </c>
      <c r="AD836" s="136">
        <v>7.8</v>
      </c>
      <c r="AE836" s="136" t="s">
        <v>618</v>
      </c>
      <c r="AF836" s="136" t="s">
        <v>618</v>
      </c>
      <c r="AG836" s="136">
        <v>0</v>
      </c>
      <c r="AH836" s="136">
        <v>135.19999999999999</v>
      </c>
      <c r="AI836" s="136">
        <v>-8.5265128291212022E-14</v>
      </c>
      <c r="AJ836" s="127">
        <v>158.19999999999999</v>
      </c>
      <c r="AK836" s="127">
        <v>159</v>
      </c>
      <c r="AL836" s="127">
        <v>156.69999999999999</v>
      </c>
      <c r="AM836" s="127">
        <v>158.1</v>
      </c>
      <c r="AN836" s="127">
        <v>159.72499999999999</v>
      </c>
      <c r="AO836" s="127">
        <v>0.69999999999998863</v>
      </c>
      <c r="AP836" s="127">
        <v>-1.3</v>
      </c>
      <c r="AQ836" s="14">
        <v>140.19999999999999</v>
      </c>
      <c r="AR836" s="127" t="s">
        <v>618</v>
      </c>
      <c r="AS836" s="14">
        <v>153.59999999999741</v>
      </c>
      <c r="AT836" s="1">
        <v>157.6</v>
      </c>
      <c r="AU836" s="1">
        <v>159.19999999999999</v>
      </c>
      <c r="AV836" s="1">
        <v>157.6</v>
      </c>
      <c r="AW836" s="1">
        <v>158.9</v>
      </c>
      <c r="AX836" s="1">
        <v>157.6</v>
      </c>
      <c r="AY836" s="1">
        <v>159.19999999999999</v>
      </c>
      <c r="AZ836" s="1">
        <v>157.6</v>
      </c>
      <c r="BA836" s="1">
        <v>158.6</v>
      </c>
      <c r="CC836" s="86">
        <v>157.80000000000001</v>
      </c>
      <c r="CD836" s="1">
        <v>158.9</v>
      </c>
      <c r="CE836" s="1">
        <v>694</v>
      </c>
      <c r="CF836" s="1">
        <v>520</v>
      </c>
      <c r="CG836" s="1">
        <v>1.3346153846153845</v>
      </c>
      <c r="CH836">
        <v>106.48</v>
      </c>
      <c r="CI836">
        <v>16324</v>
      </c>
      <c r="CJ836" s="101">
        <v>-1</v>
      </c>
      <c r="CK836" s="101">
        <v>-1</v>
      </c>
      <c r="CL836" s="1" t="s">
        <v>618</v>
      </c>
      <c r="CM836" s="1">
        <v>44.999999999999858</v>
      </c>
      <c r="CN836" s="14" t="s">
        <v>618</v>
      </c>
      <c r="CO836" s="14">
        <v>100</v>
      </c>
    </row>
    <row r="837" spans="1:93">
      <c r="A837" s="1">
        <v>2016</v>
      </c>
      <c r="B837" s="1">
        <v>2</v>
      </c>
      <c r="C837" s="24">
        <v>42527</v>
      </c>
      <c r="D837" s="1">
        <v>158</v>
      </c>
      <c r="E837" s="1">
        <v>161.1</v>
      </c>
      <c r="F837" s="1">
        <v>155</v>
      </c>
      <c r="G837" s="1">
        <v>159.69999999999999</v>
      </c>
      <c r="H837" s="1">
        <v>49.69</v>
      </c>
      <c r="I837" s="1">
        <v>1</v>
      </c>
      <c r="N837" s="27">
        <v>6.0999999999999943</v>
      </c>
      <c r="O837" s="27">
        <v>160.80000000000001</v>
      </c>
      <c r="P837" s="27">
        <v>154.6</v>
      </c>
      <c r="Q837" s="27" t="s">
        <v>618</v>
      </c>
      <c r="R837" s="27" t="s">
        <v>254</v>
      </c>
      <c r="S837" s="27" t="s">
        <v>618</v>
      </c>
      <c r="T837" s="27">
        <v>0.69999999999998863</v>
      </c>
      <c r="U837" s="27" t="s">
        <v>618</v>
      </c>
      <c r="V837" s="158">
        <v>0.69999999999998863</v>
      </c>
      <c r="W837" s="27">
        <v>235.8</v>
      </c>
      <c r="X837" s="27">
        <v>251.1</v>
      </c>
      <c r="Y837" s="27">
        <v>-15.3</v>
      </c>
      <c r="Z837" s="29">
        <v>49.14</v>
      </c>
      <c r="AA837" s="139">
        <v>3.7</v>
      </c>
      <c r="AB837" s="151">
        <v>1.1185682326621982E-2</v>
      </c>
      <c r="AC837" s="136" t="s">
        <v>255</v>
      </c>
      <c r="AD837" s="136">
        <v>7.8</v>
      </c>
      <c r="AE837" s="136">
        <v>1.5999999999999943</v>
      </c>
      <c r="AF837" s="136" t="s">
        <v>618</v>
      </c>
      <c r="AG837" s="136">
        <v>1.5999999999999943</v>
      </c>
      <c r="AH837" s="136">
        <v>136.80000000000001</v>
      </c>
      <c r="AI837" s="136">
        <v>0</v>
      </c>
      <c r="AJ837" s="127">
        <v>157.6</v>
      </c>
      <c r="AK837" s="127">
        <v>159.19999999999999</v>
      </c>
      <c r="AL837" s="127">
        <v>155</v>
      </c>
      <c r="AM837" s="127">
        <v>157.1</v>
      </c>
      <c r="AN837" s="127">
        <v>158.125</v>
      </c>
      <c r="AO837" s="127">
        <v>1.6999999999999886</v>
      </c>
      <c r="AP837" s="127">
        <v>2.0000000000000115</v>
      </c>
      <c r="AQ837" s="14">
        <v>142.19999999999999</v>
      </c>
      <c r="AR837" s="127" t="s">
        <v>618</v>
      </c>
      <c r="AS837" s="14">
        <v>153.59999999999741</v>
      </c>
      <c r="AT837" s="1">
        <v>160.6</v>
      </c>
      <c r="AU837" s="1">
        <v>161.1</v>
      </c>
      <c r="AV837" s="1">
        <v>159.9</v>
      </c>
      <c r="AW837" s="1">
        <v>159.9</v>
      </c>
      <c r="AX837" s="1">
        <v>160.6</v>
      </c>
      <c r="AY837" s="1">
        <v>161.1</v>
      </c>
      <c r="AZ837" s="1">
        <v>159.5</v>
      </c>
      <c r="BA837" s="1">
        <v>160.4</v>
      </c>
      <c r="CC837" s="86">
        <v>160.6</v>
      </c>
      <c r="CD837" s="1">
        <v>157.5</v>
      </c>
      <c r="CE837" s="1">
        <v>729</v>
      </c>
      <c r="CF837" s="1">
        <v>523</v>
      </c>
      <c r="CG837" s="1">
        <v>1.3938814531548758</v>
      </c>
      <c r="CH837">
        <v>107.58499999999999</v>
      </c>
      <c r="CI837">
        <v>16324</v>
      </c>
      <c r="CJ837" s="101">
        <v>-1</v>
      </c>
      <c r="CK837" s="101">
        <v>-1</v>
      </c>
      <c r="CL837" s="1">
        <v>-0.90000000000000568</v>
      </c>
      <c r="CM837" s="1">
        <v>44.099999999999852</v>
      </c>
      <c r="CN837" s="14" t="s">
        <v>618</v>
      </c>
      <c r="CO837" s="14">
        <v>100</v>
      </c>
    </row>
    <row r="838" spans="1:93">
      <c r="A838" s="1">
        <v>2016</v>
      </c>
      <c r="B838" s="1">
        <v>3</v>
      </c>
      <c r="C838" s="24">
        <v>42528</v>
      </c>
      <c r="D838" s="1">
        <v>161.5</v>
      </c>
      <c r="E838" s="1">
        <v>162.80000000000001</v>
      </c>
      <c r="F838" s="1">
        <v>156.80000000000001</v>
      </c>
      <c r="G838" s="1">
        <v>156.80000000000001</v>
      </c>
      <c r="H838" s="1">
        <v>50.36</v>
      </c>
      <c r="I838" s="1">
        <v>1</v>
      </c>
      <c r="N838" s="27">
        <v>6</v>
      </c>
      <c r="O838" s="27">
        <v>165.8</v>
      </c>
      <c r="P838" s="27">
        <v>153.6</v>
      </c>
      <c r="Q838" s="27" t="s">
        <v>618</v>
      </c>
      <c r="R838" s="27" t="s">
        <v>618</v>
      </c>
      <c r="S838" s="27" t="s">
        <v>618</v>
      </c>
      <c r="T838" s="27" t="s">
        <v>618</v>
      </c>
      <c r="U838" s="27" t="s">
        <v>618</v>
      </c>
      <c r="V838" s="158">
        <v>0</v>
      </c>
      <c r="W838" s="27">
        <v>235.8</v>
      </c>
      <c r="X838" s="27">
        <v>251.1</v>
      </c>
      <c r="Y838" s="27">
        <v>-15.3</v>
      </c>
      <c r="Z838" s="29">
        <v>49.78</v>
      </c>
      <c r="AA838" s="139">
        <v>3.6</v>
      </c>
      <c r="AB838" s="151">
        <v>2.2007404360345539E-2</v>
      </c>
      <c r="AC838" s="136" t="s">
        <v>253</v>
      </c>
      <c r="AD838" s="136">
        <v>7.9</v>
      </c>
      <c r="AE838" s="136" t="s">
        <v>618</v>
      </c>
      <c r="AF838" s="136">
        <v>2.1000000000000227</v>
      </c>
      <c r="AG838" s="136">
        <v>2.1000000000000227</v>
      </c>
      <c r="AH838" s="136">
        <v>138.9</v>
      </c>
      <c r="AI838" s="136">
        <v>0</v>
      </c>
      <c r="AJ838" s="127">
        <v>160.6</v>
      </c>
      <c r="AK838" s="127">
        <v>162.80000000000001</v>
      </c>
      <c r="AL838" s="127">
        <v>159.5</v>
      </c>
      <c r="AM838" s="127">
        <v>160.5</v>
      </c>
      <c r="AN838" s="127">
        <v>158.15</v>
      </c>
      <c r="AO838" s="127">
        <v>4.6999999999999886</v>
      </c>
      <c r="AP838" s="127" t="s">
        <v>618</v>
      </c>
      <c r="AQ838" s="14">
        <v>142.19999999999999</v>
      </c>
      <c r="AR838" s="127" t="s">
        <v>618</v>
      </c>
      <c r="AS838" s="14">
        <v>153.59999999999741</v>
      </c>
      <c r="AT838" s="1">
        <v>156.19999999999999</v>
      </c>
      <c r="AU838" s="1">
        <v>157.19999999999999</v>
      </c>
      <c r="AV838" s="1">
        <v>156.19999999999999</v>
      </c>
      <c r="AW838" s="1">
        <v>156.9</v>
      </c>
      <c r="AX838" s="1">
        <v>156.19999999999999</v>
      </c>
      <c r="AY838" s="1">
        <v>158.19999999999999</v>
      </c>
      <c r="AZ838" s="1">
        <v>156.19999999999999</v>
      </c>
      <c r="BA838" s="1">
        <v>158</v>
      </c>
      <c r="CC838" s="86">
        <v>156.69999999999999</v>
      </c>
      <c r="CD838" s="1">
        <v>162.1</v>
      </c>
      <c r="CE838" s="1">
        <v>815</v>
      </c>
      <c r="CF838" s="1">
        <v>542</v>
      </c>
      <c r="CG838" s="1">
        <v>1.503690036900369</v>
      </c>
      <c r="CH838">
        <v>107.4</v>
      </c>
      <c r="CI838">
        <v>16324</v>
      </c>
      <c r="CJ838" s="101">
        <v>-1</v>
      </c>
      <c r="CK838" s="101">
        <v>-1</v>
      </c>
      <c r="CL838" s="1">
        <v>0.5</v>
      </c>
      <c r="CM838" s="1">
        <v>44.599999999999852</v>
      </c>
      <c r="CN838" s="14" t="s">
        <v>618</v>
      </c>
      <c r="CO838" s="14">
        <v>100</v>
      </c>
    </row>
    <row r="839" spans="1:93">
      <c r="A839" s="1">
        <v>2016</v>
      </c>
      <c r="B839" s="1">
        <v>4</v>
      </c>
      <c r="C839" s="24">
        <v>42529</v>
      </c>
      <c r="D839" s="1">
        <v>155.69999999999999</v>
      </c>
      <c r="E839" s="1">
        <v>157.4</v>
      </c>
      <c r="F839" s="1">
        <v>155.30000000000001</v>
      </c>
      <c r="G839" s="1">
        <v>156.5</v>
      </c>
      <c r="H839" s="1">
        <v>51.23</v>
      </c>
      <c r="I839" s="1">
        <v>1</v>
      </c>
      <c r="N839" s="27">
        <v>2.0999999999999943</v>
      </c>
      <c r="O839" s="27">
        <v>162.80000000000001</v>
      </c>
      <c r="P839" s="27">
        <v>150.80000000000001</v>
      </c>
      <c r="Q839" s="27" t="s">
        <v>618</v>
      </c>
      <c r="R839" s="27" t="s">
        <v>618</v>
      </c>
      <c r="S839" s="27" t="s">
        <v>618</v>
      </c>
      <c r="T839" s="27" t="s">
        <v>618</v>
      </c>
      <c r="U839" s="27" t="s">
        <v>618</v>
      </c>
      <c r="V839" s="158">
        <v>0</v>
      </c>
      <c r="W839" s="27">
        <v>235.8</v>
      </c>
      <c r="X839" s="27">
        <v>251.1</v>
      </c>
      <c r="Y839" s="27">
        <v>-15.3</v>
      </c>
      <c r="Z839" s="29">
        <v>50.53</v>
      </c>
      <c r="AA839" s="139">
        <v>1.3</v>
      </c>
      <c r="AB839" s="151">
        <v>1.3483598309518952E-2</v>
      </c>
      <c r="AC839" s="136" t="s">
        <v>253</v>
      </c>
      <c r="AD839" s="136">
        <v>7.8</v>
      </c>
      <c r="AE839" s="136" t="s">
        <v>618</v>
      </c>
      <c r="AF839" s="136" t="s">
        <v>618</v>
      </c>
      <c r="AG839" s="136">
        <v>0</v>
      </c>
      <c r="AH839" s="136">
        <v>138.9</v>
      </c>
      <c r="AI839" s="136">
        <v>-8.5265128291212022E-14</v>
      </c>
      <c r="AJ839" s="127">
        <v>156.19999999999999</v>
      </c>
      <c r="AK839" s="127">
        <v>158.19999999999999</v>
      </c>
      <c r="AL839" s="127">
        <v>155.4</v>
      </c>
      <c r="AM839" s="127">
        <v>155.80000000000001</v>
      </c>
      <c r="AN839" s="127">
        <v>157.875</v>
      </c>
      <c r="AO839" s="127">
        <v>0.80000000000001137</v>
      </c>
      <c r="AP839" s="127" t="s">
        <v>618</v>
      </c>
      <c r="AQ839" s="14">
        <v>142.19999999999999</v>
      </c>
      <c r="AR839" s="127" t="s">
        <v>618</v>
      </c>
      <c r="AS839" s="14">
        <v>153.59999999999741</v>
      </c>
      <c r="AT839" s="1">
        <v>156.6</v>
      </c>
      <c r="AU839" s="1">
        <v>157.19999999999999</v>
      </c>
      <c r="AV839" s="1">
        <v>156.19999999999999</v>
      </c>
      <c r="AW839" s="1">
        <v>157.1</v>
      </c>
      <c r="AX839" s="1">
        <v>156.6</v>
      </c>
      <c r="AY839" s="1">
        <v>157.5</v>
      </c>
      <c r="AZ839" s="1">
        <v>156.19999999999999</v>
      </c>
      <c r="BA839" s="1">
        <v>156.80000000000001</v>
      </c>
      <c r="CC839" s="86">
        <v>156.19999999999999</v>
      </c>
      <c r="CD839" s="35">
        <v>162.1</v>
      </c>
      <c r="CE839" s="35">
        <v>815</v>
      </c>
      <c r="CF839" s="35">
        <v>542</v>
      </c>
      <c r="CG839" s="35">
        <v>1.503690036900369</v>
      </c>
      <c r="CH839">
        <v>106.93600000000001</v>
      </c>
      <c r="CI839">
        <v>16782</v>
      </c>
      <c r="CJ839" s="101">
        <v>-1</v>
      </c>
      <c r="CK839" s="101">
        <v>-1</v>
      </c>
      <c r="CL839" s="1">
        <v>-0.5</v>
      </c>
      <c r="CM839" s="1">
        <v>44.099999999999852</v>
      </c>
      <c r="CN839" s="14" t="s">
        <v>618</v>
      </c>
      <c r="CO839" s="14">
        <v>100</v>
      </c>
    </row>
    <row r="840" spans="1:93">
      <c r="A840" s="1">
        <v>2016</v>
      </c>
      <c r="B840" s="1">
        <v>5</v>
      </c>
      <c r="C840" s="24">
        <v>42530</v>
      </c>
      <c r="D840" s="1">
        <v>157.1</v>
      </c>
      <c r="E840" s="1">
        <v>157.80000000000001</v>
      </c>
      <c r="F840" s="1">
        <v>150.19999999999999</v>
      </c>
      <c r="G840" s="1">
        <v>150.5</v>
      </c>
      <c r="H840" s="1">
        <v>50.56</v>
      </c>
      <c r="I840" s="1">
        <v>2</v>
      </c>
      <c r="N840" s="27">
        <v>7.6000000000000227</v>
      </c>
      <c r="O840" s="27">
        <v>158.6</v>
      </c>
      <c r="P840" s="27">
        <v>154.4</v>
      </c>
      <c r="Q840" s="27" t="s">
        <v>618</v>
      </c>
      <c r="R840" s="27" t="s">
        <v>618</v>
      </c>
      <c r="S840" s="27" t="s">
        <v>252</v>
      </c>
      <c r="T840" s="27" t="s">
        <v>618</v>
      </c>
      <c r="U840" s="27">
        <v>4.8000000000000114</v>
      </c>
      <c r="V840" s="158">
        <v>4.8000000000000114</v>
      </c>
      <c r="W840" s="27">
        <v>240.6</v>
      </c>
      <c r="X840" s="27">
        <v>251.1</v>
      </c>
      <c r="Y840" s="27">
        <v>-10.5</v>
      </c>
      <c r="Z840" s="29">
        <v>51.11</v>
      </c>
      <c r="AA840" s="139">
        <v>4.5999999999999996</v>
      </c>
      <c r="AB840" s="151">
        <v>1.7275615567911018E-2</v>
      </c>
      <c r="AC840" s="136" t="s">
        <v>253</v>
      </c>
      <c r="AD840" s="136">
        <v>7.8</v>
      </c>
      <c r="AE840" s="136" t="s">
        <v>618</v>
      </c>
      <c r="AF840" s="136">
        <v>6.1999999999999886</v>
      </c>
      <c r="AG840" s="136">
        <v>6.1999999999999886</v>
      </c>
      <c r="AH840" s="136">
        <v>145.1</v>
      </c>
      <c r="AI840" s="136">
        <v>0</v>
      </c>
      <c r="AJ840" s="127">
        <v>156.6</v>
      </c>
      <c r="AK840" s="127">
        <v>157.80000000000001</v>
      </c>
      <c r="AL840" s="127">
        <v>155.30000000000001</v>
      </c>
      <c r="AM840" s="127">
        <v>156.5</v>
      </c>
      <c r="AN840" s="127">
        <v>157.47499999999999</v>
      </c>
      <c r="AO840" s="127">
        <v>6.5999999999999943</v>
      </c>
      <c r="AP840" s="127" t="s">
        <v>618</v>
      </c>
      <c r="AQ840" s="14">
        <v>142.19999999999999</v>
      </c>
      <c r="AR840" s="127">
        <v>5.4000000000000057</v>
      </c>
      <c r="AS840" s="14">
        <v>158.99999999999741</v>
      </c>
      <c r="AT840" s="1">
        <v>150</v>
      </c>
      <c r="AU840" s="1">
        <v>150.6</v>
      </c>
      <c r="AV840" s="1">
        <v>149.19999999999999</v>
      </c>
      <c r="AW840" s="1">
        <v>149.6</v>
      </c>
      <c r="AX840" s="1">
        <v>150</v>
      </c>
      <c r="AY840" s="1">
        <v>150.6</v>
      </c>
      <c r="AZ840" s="1">
        <v>149.19999999999999</v>
      </c>
      <c r="BA840" s="1">
        <v>150.1</v>
      </c>
      <c r="CC840" s="86">
        <v>150.1</v>
      </c>
      <c r="CD840" s="1">
        <v>157.1</v>
      </c>
      <c r="CE840" s="1">
        <v>672</v>
      </c>
      <c r="CF840" s="1">
        <v>694</v>
      </c>
      <c r="CG840" s="1">
        <v>0.96829971181556196</v>
      </c>
      <c r="CH840">
        <v>107.048</v>
      </c>
      <c r="CI840">
        <v>16782</v>
      </c>
      <c r="CJ840" s="101">
        <v>-1</v>
      </c>
      <c r="CK840" s="101">
        <v>-1</v>
      </c>
      <c r="CL840" s="1">
        <v>0.40000000000000568</v>
      </c>
      <c r="CM840" s="1">
        <v>44.499999999999858</v>
      </c>
      <c r="CN840" s="14" t="s">
        <v>618</v>
      </c>
      <c r="CO840" s="14">
        <v>100</v>
      </c>
    </row>
    <row r="841" spans="1:93">
      <c r="A841" s="1">
        <v>2016</v>
      </c>
      <c r="B841" s="1">
        <v>6</v>
      </c>
      <c r="C841" s="24">
        <v>42531</v>
      </c>
      <c r="D841" s="1">
        <v>149.6</v>
      </c>
      <c r="E841" s="1">
        <v>150</v>
      </c>
      <c r="F841" s="1">
        <v>147.5</v>
      </c>
      <c r="G841" s="1">
        <v>147.9</v>
      </c>
      <c r="H841" s="1">
        <v>49.07</v>
      </c>
      <c r="I841" s="1">
        <v>2</v>
      </c>
      <c r="N841" s="27">
        <v>2.5</v>
      </c>
      <c r="O841" s="27">
        <v>158.1</v>
      </c>
      <c r="P841" s="27">
        <v>142.9</v>
      </c>
      <c r="Q841" s="27" t="s">
        <v>618</v>
      </c>
      <c r="R841" s="27" t="s">
        <v>618</v>
      </c>
      <c r="S841" s="27" t="s">
        <v>618</v>
      </c>
      <c r="T841" s="27" t="s">
        <v>618</v>
      </c>
      <c r="U841" s="27" t="s">
        <v>618</v>
      </c>
      <c r="V841" s="158">
        <v>0</v>
      </c>
      <c r="W841" s="27">
        <v>240.6</v>
      </c>
      <c r="X841" s="27">
        <v>251.1</v>
      </c>
      <c r="Y841" s="27">
        <v>-10.5</v>
      </c>
      <c r="Z841" s="29">
        <v>49.91</v>
      </c>
      <c r="AA841" s="139">
        <v>1.5</v>
      </c>
      <c r="AB841" s="151">
        <v>1.3078274448565241E-2</v>
      </c>
      <c r="AC841" s="136" t="s">
        <v>255</v>
      </c>
      <c r="AD841" s="136">
        <v>7.5</v>
      </c>
      <c r="AE841" s="136" t="s">
        <v>618</v>
      </c>
      <c r="AF841" s="136" t="s">
        <v>618</v>
      </c>
      <c r="AG841" s="136">
        <v>0</v>
      </c>
      <c r="AH841" s="136">
        <v>145.1</v>
      </c>
      <c r="AI841" s="136">
        <v>-8.5265128291212022E-14</v>
      </c>
      <c r="AJ841" s="127">
        <v>150</v>
      </c>
      <c r="AK841" s="127">
        <v>150.6</v>
      </c>
      <c r="AL841" s="127">
        <v>148.4</v>
      </c>
      <c r="AM841" s="127">
        <v>149.19999999999999</v>
      </c>
      <c r="AN841" s="127">
        <v>155.5</v>
      </c>
      <c r="AO841" s="127">
        <v>1.6999999999999886</v>
      </c>
      <c r="AP841" s="127" t="s">
        <v>618</v>
      </c>
      <c r="AQ841" s="14">
        <v>142.19999999999999</v>
      </c>
      <c r="AR841" s="127">
        <v>-0.80000000000001137</v>
      </c>
      <c r="AS841" s="14">
        <v>158.1999999999974</v>
      </c>
      <c r="AT841" s="1">
        <v>148</v>
      </c>
      <c r="AU841" s="1">
        <v>150</v>
      </c>
      <c r="AV841" s="1">
        <v>148</v>
      </c>
      <c r="AW841" s="1">
        <v>150</v>
      </c>
      <c r="AX841" s="1">
        <v>148</v>
      </c>
      <c r="AY841" s="1">
        <v>151.19999999999999</v>
      </c>
      <c r="AZ841" s="1">
        <v>148</v>
      </c>
      <c r="BA841" s="1">
        <v>151.19999999999999</v>
      </c>
      <c r="CC841" s="86">
        <v>148.5</v>
      </c>
      <c r="CD841" s="1">
        <v>149.30000000000001</v>
      </c>
      <c r="CE841" s="1">
        <v>831</v>
      </c>
      <c r="CF841" s="1">
        <v>530</v>
      </c>
      <c r="CG841" s="1">
        <v>1.5679245283018868</v>
      </c>
      <c r="CH841">
        <v>106.83199999999999</v>
      </c>
      <c r="CI841">
        <v>16285</v>
      </c>
      <c r="CJ841" s="101">
        <v>-1</v>
      </c>
      <c r="CK841" s="101">
        <v>-1</v>
      </c>
      <c r="CL841" s="1">
        <v>-0.90000000000000568</v>
      </c>
      <c r="CM841" s="1">
        <v>43.599999999999852</v>
      </c>
      <c r="CN841" s="14" t="s">
        <v>618</v>
      </c>
      <c r="CO841" s="14">
        <v>100</v>
      </c>
    </row>
    <row r="842" spans="1:93">
      <c r="A842" s="1">
        <v>2016</v>
      </c>
      <c r="B842" s="1">
        <v>2</v>
      </c>
      <c r="C842" s="24">
        <v>42534</v>
      </c>
      <c r="D842" s="1">
        <v>148.9</v>
      </c>
      <c r="E842" s="1">
        <v>153.9</v>
      </c>
      <c r="F842" s="1">
        <v>148.5</v>
      </c>
      <c r="G842" s="1">
        <v>153.30000000000001</v>
      </c>
      <c r="H842" s="1">
        <v>48.88</v>
      </c>
      <c r="I842" s="1">
        <v>3</v>
      </c>
      <c r="N842" s="27">
        <v>5.4000000000000057</v>
      </c>
      <c r="O842" s="27">
        <v>150.4</v>
      </c>
      <c r="P842" s="27">
        <v>145.4</v>
      </c>
      <c r="Q842" s="27" t="s">
        <v>618</v>
      </c>
      <c r="R842" s="27" t="s">
        <v>254</v>
      </c>
      <c r="S842" s="27" t="s">
        <v>618</v>
      </c>
      <c r="T842" s="27">
        <v>1.9000000000000057</v>
      </c>
      <c r="U842" s="27" t="s">
        <v>618</v>
      </c>
      <c r="V842" s="158">
        <v>1.9000000000000057</v>
      </c>
      <c r="W842" s="27">
        <v>242.5</v>
      </c>
      <c r="X842" s="27">
        <v>251.1</v>
      </c>
      <c r="Y842" s="27">
        <v>-8.5999999999999943</v>
      </c>
      <c r="Z842" s="29">
        <v>48.6</v>
      </c>
      <c r="AA842" s="139">
        <v>3.2</v>
      </c>
      <c r="AB842" s="151">
        <v>2.9469936708860778E-2</v>
      </c>
      <c r="AC842" s="136" t="s">
        <v>255</v>
      </c>
      <c r="AD842" s="136">
        <v>7.3</v>
      </c>
      <c r="AE842" s="136">
        <v>1.9000000000000057</v>
      </c>
      <c r="AF842" s="136" t="s">
        <v>618</v>
      </c>
      <c r="AG842" s="136">
        <v>1.9000000000000057</v>
      </c>
      <c r="AH842" s="136">
        <v>147</v>
      </c>
      <c r="AI842" s="136">
        <v>0</v>
      </c>
      <c r="AJ842" s="127">
        <v>148</v>
      </c>
      <c r="AK842" s="127">
        <v>152.19999999999999</v>
      </c>
      <c r="AL842" s="127">
        <v>148</v>
      </c>
      <c r="AM842" s="127">
        <v>151.30000000000001</v>
      </c>
      <c r="AN842" s="127">
        <v>153.19999999999999</v>
      </c>
      <c r="AO842" s="127">
        <v>4.4000000000000057</v>
      </c>
      <c r="AP842" s="127">
        <v>-0.19999999999997725</v>
      </c>
      <c r="AQ842" s="14">
        <v>142</v>
      </c>
      <c r="AR842" s="127" t="s">
        <v>618</v>
      </c>
      <c r="AS842" s="14">
        <v>158.1999999999974</v>
      </c>
      <c r="AT842" s="1">
        <v>152.5</v>
      </c>
      <c r="AU842" s="1">
        <v>152.9</v>
      </c>
      <c r="AV842" s="1">
        <v>152.19999999999999</v>
      </c>
      <c r="AW842" s="1">
        <v>152.19999999999999</v>
      </c>
      <c r="AX842" s="1">
        <v>152.5</v>
      </c>
      <c r="AY842" s="1">
        <v>152.9</v>
      </c>
      <c r="AZ842" s="1">
        <v>151.1</v>
      </c>
      <c r="BA842" s="1">
        <v>151.6</v>
      </c>
      <c r="CC842" s="86">
        <v>152.5</v>
      </c>
      <c r="CD842" s="1">
        <v>149.9</v>
      </c>
      <c r="CE842" s="1">
        <v>721</v>
      </c>
      <c r="CF842" s="1">
        <v>579</v>
      </c>
      <c r="CG842" s="1">
        <v>1.2452504317789292</v>
      </c>
      <c r="CH842">
        <v>106.16</v>
      </c>
      <c r="CI842">
        <v>16285</v>
      </c>
      <c r="CJ842" s="101">
        <v>-1</v>
      </c>
      <c r="CK842" s="101">
        <v>-1</v>
      </c>
      <c r="CL842" s="1">
        <v>0.19999999999998863</v>
      </c>
      <c r="CM842" s="1">
        <v>43.799999999999841</v>
      </c>
      <c r="CN842" s="14" t="s">
        <v>618</v>
      </c>
      <c r="CO842" s="14">
        <v>100</v>
      </c>
    </row>
    <row r="843" spans="1:93">
      <c r="A843" s="1">
        <v>2016</v>
      </c>
      <c r="B843" s="1">
        <v>3</v>
      </c>
      <c r="C843" s="24">
        <v>42535</v>
      </c>
      <c r="D843" s="1">
        <v>152.30000000000001</v>
      </c>
      <c r="E843" s="1">
        <v>154.19999999999999</v>
      </c>
      <c r="F843" s="1">
        <v>149.1</v>
      </c>
      <c r="G843" s="1">
        <v>149.6</v>
      </c>
      <c r="H843" s="1">
        <v>47.9</v>
      </c>
      <c r="I843" s="1">
        <v>3</v>
      </c>
      <c r="N843" s="27">
        <v>5.0999999999999943</v>
      </c>
      <c r="O843" s="27">
        <v>158.69999999999999</v>
      </c>
      <c r="P843" s="27">
        <v>147.9</v>
      </c>
      <c r="Q843" s="27" t="s">
        <v>618</v>
      </c>
      <c r="R843" s="27" t="s">
        <v>618</v>
      </c>
      <c r="S843" s="27" t="s">
        <v>618</v>
      </c>
      <c r="T843" s="27" t="s">
        <v>618</v>
      </c>
      <c r="U843" s="27" t="s">
        <v>618</v>
      </c>
      <c r="V843" s="158">
        <v>0</v>
      </c>
      <c r="W843" s="27">
        <v>242.5</v>
      </c>
      <c r="X843" s="27">
        <v>251.1</v>
      </c>
      <c r="Y843" s="27">
        <v>-8.5999999999999943</v>
      </c>
      <c r="Z843" s="29">
        <v>48.08</v>
      </c>
      <c r="AA843" s="139">
        <v>3.1</v>
      </c>
      <c r="AB843" s="151">
        <v>3.8720195638882737E-3</v>
      </c>
      <c r="AC843" s="136" t="s">
        <v>255</v>
      </c>
      <c r="AD843" s="136">
        <v>7.6</v>
      </c>
      <c r="AE843" s="136" t="s">
        <v>618</v>
      </c>
      <c r="AF843" s="136" t="s">
        <v>618</v>
      </c>
      <c r="AG843" s="136">
        <v>0</v>
      </c>
      <c r="AH843" s="136">
        <v>147</v>
      </c>
      <c r="AI843" s="136">
        <v>-8.5265128291212022E-14</v>
      </c>
      <c r="AJ843" s="127">
        <v>152.5</v>
      </c>
      <c r="AK843" s="127">
        <v>154.19999999999999</v>
      </c>
      <c r="AL843" s="127">
        <v>151.1</v>
      </c>
      <c r="AM843" s="127">
        <v>153</v>
      </c>
      <c r="AN843" s="127">
        <v>152.5</v>
      </c>
      <c r="AO843" s="127">
        <v>2.7000000000000171</v>
      </c>
      <c r="AP843" s="127" t="s">
        <v>618</v>
      </c>
      <c r="AQ843" s="14">
        <v>142</v>
      </c>
      <c r="AR843" s="127" t="s">
        <v>618</v>
      </c>
      <c r="AS843" s="14">
        <v>158.1999999999974</v>
      </c>
      <c r="AT843" s="1">
        <v>148.1</v>
      </c>
      <c r="AU843" s="1">
        <v>149</v>
      </c>
      <c r="AV843" s="1">
        <v>148</v>
      </c>
      <c r="AW843" s="1">
        <v>148.69999999999999</v>
      </c>
      <c r="AX843" s="1">
        <v>148.1</v>
      </c>
      <c r="AY843" s="1">
        <v>149.1</v>
      </c>
      <c r="AZ843" s="1">
        <v>148</v>
      </c>
      <c r="BA843" s="1">
        <v>148.4</v>
      </c>
      <c r="CC843" s="86">
        <v>148.30000000000001</v>
      </c>
      <c r="CD843" s="1">
        <v>153.80000000000001</v>
      </c>
      <c r="CE843" s="1">
        <v>646</v>
      </c>
      <c r="CF843" s="1">
        <v>570</v>
      </c>
      <c r="CG843" s="1">
        <v>1.1333333333333333</v>
      </c>
      <c r="CH843">
        <v>105.99</v>
      </c>
      <c r="CI843">
        <v>16285</v>
      </c>
      <c r="CJ843" s="101">
        <v>-1</v>
      </c>
      <c r="CK843" s="101">
        <v>-1</v>
      </c>
      <c r="CL843" s="1">
        <v>0.59999999999999432</v>
      </c>
      <c r="CM843" s="1">
        <v>44.399999999999835</v>
      </c>
      <c r="CN843" s="14" t="s">
        <v>618</v>
      </c>
      <c r="CO843" s="14">
        <v>100</v>
      </c>
    </row>
    <row r="844" spans="1:93">
      <c r="A844" s="1">
        <v>2016</v>
      </c>
      <c r="B844" s="1">
        <v>4</v>
      </c>
      <c r="C844" s="24">
        <v>42536</v>
      </c>
      <c r="D844" s="1">
        <v>147.5</v>
      </c>
      <c r="E844" s="1">
        <v>151.30000000000001</v>
      </c>
      <c r="F844" s="1">
        <v>146.69999999999999</v>
      </c>
      <c r="G844" s="1">
        <v>150.1</v>
      </c>
      <c r="H844" s="1">
        <v>47.49</v>
      </c>
      <c r="I844" s="1">
        <v>3</v>
      </c>
      <c r="N844" s="27">
        <v>4.6000000000000227</v>
      </c>
      <c r="O844" s="27">
        <v>154.69999999999999</v>
      </c>
      <c r="P844" s="27">
        <v>144.5</v>
      </c>
      <c r="Q844" s="27" t="s">
        <v>618</v>
      </c>
      <c r="R844" s="27" t="s">
        <v>618</v>
      </c>
      <c r="S844" s="27" t="s">
        <v>618</v>
      </c>
      <c r="T844" s="27" t="s">
        <v>618</v>
      </c>
      <c r="U844" s="27" t="s">
        <v>618</v>
      </c>
      <c r="V844" s="158">
        <v>0</v>
      </c>
      <c r="W844" s="27">
        <v>242.5</v>
      </c>
      <c r="X844" s="27">
        <v>251.1</v>
      </c>
      <c r="Y844" s="27">
        <v>-8.5999999999999943</v>
      </c>
      <c r="Z844" s="29">
        <v>48.15</v>
      </c>
      <c r="AA844" s="139">
        <v>2.8</v>
      </c>
      <c r="AB844" s="151">
        <v>2.0049099836333961E-2</v>
      </c>
      <c r="AC844" s="136" t="s">
        <v>255</v>
      </c>
      <c r="AD844" s="136">
        <v>7.4</v>
      </c>
      <c r="AE844" s="136">
        <v>0.59999999999999432</v>
      </c>
      <c r="AF844" s="136" t="s">
        <v>618</v>
      </c>
      <c r="AG844" s="136">
        <v>0.59999999999999432</v>
      </c>
      <c r="AH844" s="136">
        <v>147.6</v>
      </c>
      <c r="AI844" s="136">
        <v>0</v>
      </c>
      <c r="AJ844" s="127">
        <v>148.1</v>
      </c>
      <c r="AK844" s="127">
        <v>149.4</v>
      </c>
      <c r="AL844" s="127">
        <v>146.69999999999999</v>
      </c>
      <c r="AM844" s="127">
        <v>149.19999999999999</v>
      </c>
      <c r="AN844" s="127">
        <v>150.67500000000001</v>
      </c>
      <c r="AO844" s="127">
        <v>2.5999999999999943</v>
      </c>
      <c r="AP844" s="127">
        <v>1.4999999999999829</v>
      </c>
      <c r="AQ844" s="14">
        <v>143.5</v>
      </c>
      <c r="AR844" s="127" t="s">
        <v>618</v>
      </c>
      <c r="AS844" s="14">
        <v>158.1999999999974</v>
      </c>
      <c r="AT844" s="1">
        <v>150.69999999999999</v>
      </c>
      <c r="AU844" s="1">
        <v>150.80000000000001</v>
      </c>
      <c r="AV844" s="1">
        <v>150.30000000000001</v>
      </c>
      <c r="AW844" s="1">
        <v>150.30000000000001</v>
      </c>
      <c r="AX844" s="1">
        <v>150.69999999999999</v>
      </c>
      <c r="AY844" s="1">
        <v>151.1</v>
      </c>
      <c r="AZ844" s="1">
        <v>149.9</v>
      </c>
      <c r="BA844" s="1">
        <v>150.6</v>
      </c>
      <c r="CC844" s="86">
        <v>150.5</v>
      </c>
      <c r="CD844" s="1">
        <v>147.9</v>
      </c>
      <c r="CE844" s="1">
        <v>858</v>
      </c>
      <c r="CF844" s="1">
        <v>447</v>
      </c>
      <c r="CG844" s="1">
        <v>1.919463087248322</v>
      </c>
      <c r="CH844">
        <v>106.005</v>
      </c>
      <c r="CI844">
        <v>16285</v>
      </c>
      <c r="CJ844" s="101">
        <v>-1</v>
      </c>
      <c r="CK844" s="101">
        <v>-1</v>
      </c>
      <c r="CL844" s="1">
        <v>-0.5</v>
      </c>
      <c r="CM844" s="1">
        <v>43.899999999999835</v>
      </c>
      <c r="CN844" s="14" t="s">
        <v>618</v>
      </c>
      <c r="CO844" s="14">
        <v>100</v>
      </c>
    </row>
    <row r="845" spans="1:93">
      <c r="A845" s="1">
        <v>2016</v>
      </c>
      <c r="B845" s="1">
        <v>5</v>
      </c>
      <c r="C845" s="24">
        <v>42537</v>
      </c>
      <c r="D845" s="1">
        <v>151.19999999999999</v>
      </c>
      <c r="E845" s="1">
        <v>151.69999999999999</v>
      </c>
      <c r="F845" s="1">
        <v>147.4</v>
      </c>
      <c r="G845" s="1">
        <v>148.4</v>
      </c>
      <c r="H845" s="1">
        <v>46.21</v>
      </c>
      <c r="I845" s="1">
        <v>3</v>
      </c>
      <c r="N845" s="27">
        <v>4.2999999999999829</v>
      </c>
      <c r="O845" s="27">
        <v>154.69999999999999</v>
      </c>
      <c r="P845" s="27">
        <v>145.5</v>
      </c>
      <c r="Q845" s="27" t="s">
        <v>618</v>
      </c>
      <c r="R845" s="27" t="s">
        <v>618</v>
      </c>
      <c r="S845" s="27" t="s">
        <v>618</v>
      </c>
      <c r="T845" s="27" t="s">
        <v>618</v>
      </c>
      <c r="U845" s="27" t="s">
        <v>618</v>
      </c>
      <c r="V845" s="158">
        <v>0</v>
      </c>
      <c r="W845" s="27">
        <v>242.5</v>
      </c>
      <c r="X845" s="27">
        <v>251.1</v>
      </c>
      <c r="Y845" s="27">
        <v>-8.5999999999999943</v>
      </c>
      <c r="Z845" s="29">
        <v>47.35</v>
      </c>
      <c r="AA845" s="139">
        <v>2.6</v>
      </c>
      <c r="AB845" s="151">
        <v>8.5594989561585955E-3</v>
      </c>
      <c r="AC845" s="136" t="s">
        <v>255</v>
      </c>
      <c r="AD845" s="136">
        <v>7.5</v>
      </c>
      <c r="AE845" s="136" t="s">
        <v>618</v>
      </c>
      <c r="AF845" s="136" t="s">
        <v>618</v>
      </c>
      <c r="AG845" s="136">
        <v>0</v>
      </c>
      <c r="AH845" s="136">
        <v>147.6</v>
      </c>
      <c r="AI845" s="136">
        <v>-8.5265128291212022E-14</v>
      </c>
      <c r="AJ845" s="127">
        <v>150.69999999999999</v>
      </c>
      <c r="AK845" s="127">
        <v>151.30000000000001</v>
      </c>
      <c r="AL845" s="127">
        <v>149.69999999999999</v>
      </c>
      <c r="AM845" s="127">
        <v>149.80000000000001</v>
      </c>
      <c r="AN845" s="127">
        <v>150.82499999999999</v>
      </c>
      <c r="AO845" s="127">
        <v>2.7999999999999829</v>
      </c>
      <c r="AP845" s="127">
        <v>-3.2000000000000055</v>
      </c>
      <c r="AQ845" s="14">
        <v>140.30000000000001</v>
      </c>
      <c r="AR845" s="127">
        <v>0.99999999999997158</v>
      </c>
      <c r="AS845" s="14">
        <v>159.19999999999737</v>
      </c>
      <c r="AT845" s="1">
        <v>147.9</v>
      </c>
      <c r="AU845" s="1">
        <v>148.5</v>
      </c>
      <c r="AV845" s="1">
        <v>147.19999999999999</v>
      </c>
      <c r="AW845" s="1">
        <v>148</v>
      </c>
      <c r="AX845" s="1">
        <v>147.9</v>
      </c>
      <c r="AY845" s="1">
        <v>148.9</v>
      </c>
      <c r="AZ845" s="1">
        <v>147.19999999999999</v>
      </c>
      <c r="BA845" s="1">
        <v>148.9</v>
      </c>
      <c r="CC845" s="86">
        <v>148.19999999999999</v>
      </c>
      <c r="CD845" s="1">
        <v>150.9</v>
      </c>
      <c r="CE845" s="1">
        <v>897</v>
      </c>
      <c r="CF845" s="1">
        <v>622</v>
      </c>
      <c r="CG845" s="1">
        <v>1.4421221864951768</v>
      </c>
      <c r="CH845">
        <v>104.3</v>
      </c>
      <c r="CI845">
        <v>15556</v>
      </c>
      <c r="CJ845" s="101">
        <v>-1</v>
      </c>
      <c r="CK845" s="101">
        <v>-1</v>
      </c>
      <c r="CL845" s="1">
        <v>-0.5</v>
      </c>
      <c r="CM845" s="1">
        <v>43.399999999999835</v>
      </c>
      <c r="CN845" s="14" t="s">
        <v>618</v>
      </c>
      <c r="CO845" s="14">
        <v>100</v>
      </c>
    </row>
    <row r="846" spans="1:93">
      <c r="A846" s="1">
        <v>2016</v>
      </c>
      <c r="B846" s="1">
        <v>6</v>
      </c>
      <c r="C846" s="24">
        <v>42538</v>
      </c>
      <c r="D846" s="1">
        <v>148.4</v>
      </c>
      <c r="E846" s="1">
        <v>151.6</v>
      </c>
      <c r="F846" s="1">
        <v>148</v>
      </c>
      <c r="G846" s="1">
        <v>150.19999999999999</v>
      </c>
      <c r="H846" s="1">
        <v>48.56</v>
      </c>
      <c r="I846" s="1">
        <v>3</v>
      </c>
      <c r="N846" s="27">
        <v>3.5999999999999943</v>
      </c>
      <c r="O846" s="27">
        <v>152.69999999999999</v>
      </c>
      <c r="P846" s="27">
        <v>144.1</v>
      </c>
      <c r="Q846" s="27" t="s">
        <v>618</v>
      </c>
      <c r="R846" s="27" t="s">
        <v>618</v>
      </c>
      <c r="S846" s="27" t="s">
        <v>618</v>
      </c>
      <c r="T846" s="27" t="s">
        <v>618</v>
      </c>
      <c r="U846" s="27" t="s">
        <v>618</v>
      </c>
      <c r="V846" s="158">
        <v>0</v>
      </c>
      <c r="W846" s="27">
        <v>242.5</v>
      </c>
      <c r="X846" s="27">
        <v>251.1</v>
      </c>
      <c r="Y846" s="27">
        <v>-8.5999999999999943</v>
      </c>
      <c r="Z846" s="29">
        <v>46.68</v>
      </c>
      <c r="AA846" s="139">
        <v>2.2000000000000002</v>
      </c>
      <c r="AB846" s="151">
        <v>2.6953042745841205E-2</v>
      </c>
      <c r="AC846" s="136" t="s">
        <v>255</v>
      </c>
      <c r="AD846" s="136">
        <v>7.4</v>
      </c>
      <c r="AE846" s="136">
        <v>5.3000000000000114</v>
      </c>
      <c r="AF846" s="136" t="s">
        <v>618</v>
      </c>
      <c r="AG846" s="136">
        <v>5.3000000000000114</v>
      </c>
      <c r="AH846" s="136">
        <v>152.9</v>
      </c>
      <c r="AI846" s="136">
        <v>0</v>
      </c>
      <c r="AJ846" s="127">
        <v>147.9</v>
      </c>
      <c r="AK846" s="127">
        <v>149.30000000000001</v>
      </c>
      <c r="AL846" s="127">
        <v>147.19999999999999</v>
      </c>
      <c r="AM846" s="127">
        <v>149.1</v>
      </c>
      <c r="AN846" s="127">
        <v>150.27500000000001</v>
      </c>
      <c r="AO846" s="127">
        <v>1.7999999999999829</v>
      </c>
      <c r="AP846" s="127">
        <v>6.7</v>
      </c>
      <c r="AQ846" s="14">
        <v>147</v>
      </c>
      <c r="AR846" s="127" t="s">
        <v>618</v>
      </c>
      <c r="AS846" s="14">
        <v>159.19999999999737</v>
      </c>
      <c r="AT846" s="1">
        <v>153.4</v>
      </c>
      <c r="AU846" s="1">
        <v>154.69999999999999</v>
      </c>
      <c r="AV846" s="1">
        <v>153.19999999999999</v>
      </c>
      <c r="AW846" s="1">
        <v>154.1</v>
      </c>
      <c r="AX846" s="1">
        <v>153.4</v>
      </c>
      <c r="AY846" s="1">
        <v>154.9</v>
      </c>
      <c r="AZ846" s="1">
        <v>153.19999999999999</v>
      </c>
      <c r="BA846" s="1">
        <v>154.80000000000001</v>
      </c>
      <c r="CC846" s="86">
        <v>153.6</v>
      </c>
      <c r="CD846" s="1">
        <v>148.6</v>
      </c>
      <c r="CE846" s="1">
        <v>628</v>
      </c>
      <c r="CF846" s="1">
        <v>640</v>
      </c>
      <c r="CG846" s="1">
        <v>0.98124999999999996</v>
      </c>
      <c r="CH846">
        <v>104.718</v>
      </c>
      <c r="CI846">
        <v>15544</v>
      </c>
      <c r="CJ846" s="101">
        <v>-1</v>
      </c>
      <c r="CK846" s="101">
        <v>-1</v>
      </c>
      <c r="CL846" s="1">
        <v>-2.9000000000000057</v>
      </c>
      <c r="CM846" s="1">
        <v>40.499999999999829</v>
      </c>
      <c r="CN846" s="14" t="s">
        <v>618</v>
      </c>
      <c r="CO846" s="14">
        <v>100</v>
      </c>
    </row>
    <row r="847" spans="1:93">
      <c r="A847" s="1">
        <v>2016</v>
      </c>
      <c r="B847" s="1">
        <v>2</v>
      </c>
      <c r="C847" s="24">
        <v>42541</v>
      </c>
      <c r="D847" s="1">
        <v>156.30000000000001</v>
      </c>
      <c r="E847" s="1">
        <v>157.1</v>
      </c>
      <c r="F847" s="1">
        <v>155</v>
      </c>
      <c r="G847" s="1">
        <v>156</v>
      </c>
      <c r="H847" s="1">
        <v>49.84</v>
      </c>
      <c r="I847" s="1">
        <v>3</v>
      </c>
      <c r="N847" s="27">
        <v>2.0999999999999943</v>
      </c>
      <c r="O847" s="27">
        <v>153.80000000000001</v>
      </c>
      <c r="P847" s="27">
        <v>146.6</v>
      </c>
      <c r="Q847" s="27">
        <v>1</v>
      </c>
      <c r="R847" s="27" t="s">
        <v>618</v>
      </c>
      <c r="S847" s="27" t="s">
        <v>618</v>
      </c>
      <c r="T847" s="27" t="s">
        <v>618</v>
      </c>
      <c r="U847" s="27" t="s">
        <v>618</v>
      </c>
      <c r="V847" s="158">
        <v>0</v>
      </c>
      <c r="W847" s="27">
        <v>242.5</v>
      </c>
      <c r="X847" s="27">
        <v>251.1</v>
      </c>
      <c r="Y847" s="27">
        <v>-8.5999999999999943</v>
      </c>
      <c r="Z847" s="29">
        <v>49.42</v>
      </c>
      <c r="AA847" s="139">
        <v>1.3</v>
      </c>
      <c r="AB847" s="151">
        <v>5.0854793334776049E-2</v>
      </c>
      <c r="AC847" s="136" t="s">
        <v>253</v>
      </c>
      <c r="AD847" s="136">
        <v>7.5</v>
      </c>
      <c r="AE847" s="136" t="s">
        <v>618</v>
      </c>
      <c r="AF847" s="136" t="s">
        <v>618</v>
      </c>
      <c r="AG847" s="136">
        <v>0</v>
      </c>
      <c r="AH847" s="136">
        <v>152.9</v>
      </c>
      <c r="AI847" s="136">
        <v>-8.5265128291212022E-14</v>
      </c>
      <c r="AJ847" s="127">
        <v>153.4</v>
      </c>
      <c r="AK847" s="127">
        <v>157.1</v>
      </c>
      <c r="AL847" s="127">
        <v>153.19999999999999</v>
      </c>
      <c r="AM847" s="127">
        <v>155.9</v>
      </c>
      <c r="AN847" s="127">
        <v>151</v>
      </c>
      <c r="AO847" s="127">
        <v>0.30000000000001137</v>
      </c>
      <c r="AP847" s="127" t="s">
        <v>618</v>
      </c>
      <c r="AQ847" s="14">
        <v>147</v>
      </c>
      <c r="AR847" s="127" t="s">
        <v>618</v>
      </c>
      <c r="AS847" s="14">
        <v>159.19999999999737</v>
      </c>
      <c r="AT847" s="1">
        <v>156.9</v>
      </c>
      <c r="AU847" s="1">
        <v>157</v>
      </c>
      <c r="AV847" s="1">
        <v>155.5</v>
      </c>
      <c r="AW847" s="1">
        <v>156.1</v>
      </c>
      <c r="AX847" s="1">
        <v>156.9</v>
      </c>
      <c r="AY847" s="1">
        <v>157</v>
      </c>
      <c r="AZ847" s="1">
        <v>155.5</v>
      </c>
      <c r="BA847" s="1">
        <v>155.5</v>
      </c>
      <c r="CC847" s="86">
        <v>155.80000000000001</v>
      </c>
      <c r="CD847" s="1">
        <v>156.69999999999999</v>
      </c>
      <c r="CE847" s="1">
        <v>628</v>
      </c>
      <c r="CF847" s="1">
        <v>769</v>
      </c>
      <c r="CG847" s="1">
        <v>0.81664499349804942</v>
      </c>
      <c r="CH847">
        <v>103.91500000000001</v>
      </c>
      <c r="CI847">
        <v>15544</v>
      </c>
      <c r="CJ847" s="101">
        <v>-1</v>
      </c>
      <c r="CK847" s="101">
        <v>-1</v>
      </c>
      <c r="CL847" s="1">
        <v>2.5</v>
      </c>
      <c r="CM847" s="1">
        <v>42.999999999999829</v>
      </c>
      <c r="CN847" s="14" t="s">
        <v>618</v>
      </c>
      <c r="CO847" s="14">
        <v>100</v>
      </c>
    </row>
    <row r="848" spans="1:93">
      <c r="A848" s="1">
        <v>2016</v>
      </c>
      <c r="B848" s="1">
        <v>3</v>
      </c>
      <c r="C848" s="24">
        <v>42542</v>
      </c>
      <c r="D848" s="1">
        <v>154.4</v>
      </c>
      <c r="E848" s="1">
        <v>155.19999999999999</v>
      </c>
      <c r="F848" s="1">
        <v>151.80000000000001</v>
      </c>
      <c r="G848" s="1">
        <v>153.9</v>
      </c>
      <c r="H848" s="1">
        <v>50.19</v>
      </c>
      <c r="I848" s="1">
        <v>3</v>
      </c>
      <c r="N848" s="27">
        <v>3.3999999999999773</v>
      </c>
      <c r="O848" s="27">
        <v>158.1</v>
      </c>
      <c r="P848" s="27">
        <v>153.9</v>
      </c>
      <c r="Q848" s="27" t="s">
        <v>618</v>
      </c>
      <c r="R848" s="27" t="s">
        <v>618</v>
      </c>
      <c r="S848" s="27" t="s">
        <v>618</v>
      </c>
      <c r="T848" s="27" t="s">
        <v>618</v>
      </c>
      <c r="U848" s="27" t="s">
        <v>618</v>
      </c>
      <c r="V848" s="158">
        <v>0</v>
      </c>
      <c r="W848" s="27">
        <v>242.5</v>
      </c>
      <c r="X848" s="27">
        <v>251.1</v>
      </c>
      <c r="Y848" s="27">
        <v>-8.5999999999999943</v>
      </c>
      <c r="Z848" s="29">
        <v>49.66</v>
      </c>
      <c r="AA848" s="139">
        <v>2</v>
      </c>
      <c r="AB848" s="151">
        <v>2.6359143327841839E-2</v>
      </c>
      <c r="AC848" s="136" t="s">
        <v>253</v>
      </c>
      <c r="AD848" s="136">
        <v>7.8</v>
      </c>
      <c r="AE848" s="136" t="s">
        <v>618</v>
      </c>
      <c r="AF848" s="136">
        <v>-0.90000000000000568</v>
      </c>
      <c r="AG848" s="136">
        <v>-0.90000000000000568</v>
      </c>
      <c r="AH848" s="136">
        <v>152</v>
      </c>
      <c r="AI848" s="136">
        <v>-0.90000000000009095</v>
      </c>
      <c r="AJ848" s="127">
        <v>156.9</v>
      </c>
      <c r="AK848" s="127">
        <v>157</v>
      </c>
      <c r="AL848" s="127">
        <v>154.1</v>
      </c>
      <c r="AM848" s="127">
        <v>154.69999999999999</v>
      </c>
      <c r="AN848" s="127">
        <v>152.375</v>
      </c>
      <c r="AO848" s="127">
        <v>0.5</v>
      </c>
      <c r="AP848" s="127" t="s">
        <v>618</v>
      </c>
      <c r="AQ848" s="14">
        <v>147</v>
      </c>
      <c r="AR848" s="127" t="s">
        <v>618</v>
      </c>
      <c r="AS848" s="14">
        <v>159.19999999999737</v>
      </c>
      <c r="AT848" s="1">
        <v>153.69999999999999</v>
      </c>
      <c r="AU848" s="1">
        <v>153.9</v>
      </c>
      <c r="AV848" s="1">
        <v>153</v>
      </c>
      <c r="AW848" s="1">
        <v>153.80000000000001</v>
      </c>
      <c r="AX848" s="1">
        <v>153.69999999999999</v>
      </c>
      <c r="AY848" s="1">
        <v>154</v>
      </c>
      <c r="AZ848" s="1">
        <v>153</v>
      </c>
      <c r="BA848" s="1">
        <v>153.6</v>
      </c>
      <c r="CC848" s="86">
        <v>152.9</v>
      </c>
      <c r="CD848" s="1">
        <v>154.9</v>
      </c>
      <c r="CE848" s="1">
        <v>741</v>
      </c>
      <c r="CF848" s="1">
        <v>457</v>
      </c>
      <c r="CG848" s="1">
        <v>1.6214442013129102</v>
      </c>
      <c r="CH848">
        <v>104.771</v>
      </c>
      <c r="CI848">
        <v>15544</v>
      </c>
      <c r="CJ848" s="101">
        <v>-1</v>
      </c>
      <c r="CK848" s="101">
        <v>-1</v>
      </c>
      <c r="CL848" s="1">
        <v>-0.30000000000001137</v>
      </c>
      <c r="CM848" s="1">
        <v>42.699999999999818</v>
      </c>
      <c r="CN848" s="14" t="s">
        <v>618</v>
      </c>
      <c r="CO848" s="14">
        <v>100</v>
      </c>
    </row>
    <row r="849" spans="1:93">
      <c r="A849" s="1">
        <v>2016</v>
      </c>
      <c r="B849" s="1">
        <v>4</v>
      </c>
      <c r="C849" s="24">
        <v>42543</v>
      </c>
      <c r="D849" s="1">
        <v>154</v>
      </c>
      <c r="E849" s="1">
        <v>155.80000000000001</v>
      </c>
      <c r="F849" s="1">
        <v>153.19999999999999</v>
      </c>
      <c r="G849" s="1">
        <v>155.80000000000001</v>
      </c>
      <c r="H849" s="1">
        <v>49.13</v>
      </c>
      <c r="I849" s="1">
        <v>3</v>
      </c>
      <c r="N849" s="27">
        <v>2.6000000000000227</v>
      </c>
      <c r="O849" s="27">
        <v>157.30000000000001</v>
      </c>
      <c r="P849" s="27">
        <v>150.5</v>
      </c>
      <c r="Q849" s="27" t="s">
        <v>618</v>
      </c>
      <c r="R849" s="27" t="s">
        <v>618</v>
      </c>
      <c r="S849" s="27" t="s">
        <v>618</v>
      </c>
      <c r="T849" s="27" t="s">
        <v>618</v>
      </c>
      <c r="U849" s="27" t="s">
        <v>618</v>
      </c>
      <c r="V849" s="158">
        <v>0</v>
      </c>
      <c r="W849" s="27">
        <v>242.5</v>
      </c>
      <c r="X849" s="27">
        <v>251.1</v>
      </c>
      <c r="Y849" s="27">
        <v>-8.5999999999999943</v>
      </c>
      <c r="Z849" s="29">
        <v>50.41</v>
      </c>
      <c r="AA849" s="139">
        <v>1.6</v>
      </c>
      <c r="AB849" s="151">
        <v>7.0224719101121824E-3</v>
      </c>
      <c r="AC849" s="136" t="s">
        <v>253</v>
      </c>
      <c r="AD849" s="136">
        <v>7.6</v>
      </c>
      <c r="AE849" s="136" t="s">
        <v>618</v>
      </c>
      <c r="AF849" s="136" t="s">
        <v>618</v>
      </c>
      <c r="AG849" s="136">
        <v>0</v>
      </c>
      <c r="AH849" s="136">
        <v>152</v>
      </c>
      <c r="AI849" s="136">
        <v>-0.90000000000009095</v>
      </c>
      <c r="AJ849" s="127">
        <v>153.69999999999999</v>
      </c>
      <c r="AK849" s="127">
        <v>154.6</v>
      </c>
      <c r="AL849" s="127">
        <v>153</v>
      </c>
      <c r="AM849" s="127">
        <v>153.69999999999999</v>
      </c>
      <c r="AN849" s="127">
        <v>153.35</v>
      </c>
      <c r="AO849" s="127">
        <v>1.8000000000000114</v>
      </c>
      <c r="AP849" s="127">
        <v>1.400000000000017</v>
      </c>
      <c r="AQ849" s="14">
        <v>148.4</v>
      </c>
      <c r="AR849" s="127" t="s">
        <v>618</v>
      </c>
      <c r="AS849" s="14">
        <v>159.19999999999737</v>
      </c>
      <c r="AT849" s="1">
        <v>156.9</v>
      </c>
      <c r="AU849" s="1">
        <v>158</v>
      </c>
      <c r="AV849" s="1">
        <v>156.19999999999999</v>
      </c>
      <c r="AW849" s="1">
        <v>157.1</v>
      </c>
      <c r="AX849" s="1">
        <v>156.9</v>
      </c>
      <c r="AY849" s="1">
        <v>158</v>
      </c>
      <c r="AZ849" s="1">
        <v>156.19999999999999</v>
      </c>
      <c r="BA849" s="1">
        <v>156.4</v>
      </c>
      <c r="CC849" s="86">
        <v>156.30000000000001</v>
      </c>
      <c r="CD849" s="1">
        <v>154.4</v>
      </c>
      <c r="CE849" s="1">
        <v>607</v>
      </c>
      <c r="CF849" s="1">
        <v>562</v>
      </c>
      <c r="CG849" s="1">
        <v>1.0800711743772242</v>
      </c>
      <c r="CH849">
        <v>104.842</v>
      </c>
      <c r="CI849">
        <v>15932</v>
      </c>
      <c r="CJ849" s="101">
        <v>-1</v>
      </c>
      <c r="CK849" s="101">
        <v>-1</v>
      </c>
      <c r="CL849" s="1">
        <v>0.59999999999999432</v>
      </c>
      <c r="CM849" s="1">
        <v>43.299999999999812</v>
      </c>
      <c r="CN849" s="14" t="s">
        <v>618</v>
      </c>
      <c r="CO849" s="14">
        <v>100</v>
      </c>
    </row>
    <row r="850" spans="1:93">
      <c r="A850" s="1">
        <v>2016</v>
      </c>
      <c r="B850" s="1">
        <v>5</v>
      </c>
      <c r="C850" s="24">
        <v>42544</v>
      </c>
      <c r="D850" s="1">
        <v>156.30000000000001</v>
      </c>
      <c r="E850" s="1">
        <v>157.30000000000001</v>
      </c>
      <c r="F850" s="1">
        <v>154.69999999999999</v>
      </c>
      <c r="G850" s="1">
        <v>155.6</v>
      </c>
      <c r="H850" s="1">
        <v>50.11</v>
      </c>
      <c r="I850" s="1">
        <v>3</v>
      </c>
      <c r="N850" s="27">
        <v>2.6000000000000227</v>
      </c>
      <c r="O850" s="27">
        <v>158.4</v>
      </c>
      <c r="P850" s="27">
        <v>153.19999999999999</v>
      </c>
      <c r="Q850" s="27" t="s">
        <v>618</v>
      </c>
      <c r="R850" s="27" t="s">
        <v>618</v>
      </c>
      <c r="S850" s="27" t="s">
        <v>618</v>
      </c>
      <c r="T850" s="27" t="s">
        <v>618</v>
      </c>
      <c r="U850" s="27" t="s">
        <v>618</v>
      </c>
      <c r="V850" s="158">
        <v>0</v>
      </c>
      <c r="W850" s="27">
        <v>242.5</v>
      </c>
      <c r="X850" s="27">
        <v>251.1</v>
      </c>
      <c r="Y850" s="27">
        <v>-8.5999999999999943</v>
      </c>
      <c r="Z850" s="29">
        <v>49.33</v>
      </c>
      <c r="AA850" s="139">
        <v>1.6</v>
      </c>
      <c r="AB850" s="151">
        <v>2.1119744969117282E-2</v>
      </c>
      <c r="AC850" s="136" t="s">
        <v>255</v>
      </c>
      <c r="AD850" s="136">
        <v>7.7</v>
      </c>
      <c r="AE850" s="136" t="s">
        <v>618</v>
      </c>
      <c r="AF850" s="136" t="s">
        <v>618</v>
      </c>
      <c r="AG850" s="136">
        <v>0</v>
      </c>
      <c r="AH850" s="136">
        <v>152</v>
      </c>
      <c r="AI850" s="136">
        <v>-0.90000000000009095</v>
      </c>
      <c r="AJ850" s="127">
        <v>156.30000000000001</v>
      </c>
      <c r="AK850" s="130">
        <v>154.6</v>
      </c>
      <c r="AL850" s="130">
        <v>153</v>
      </c>
      <c r="AM850" s="130">
        <v>153.69999999999999</v>
      </c>
      <c r="AN850" s="127">
        <v>154.5</v>
      </c>
      <c r="AO850" s="127">
        <v>0.70000000000001705</v>
      </c>
      <c r="AP850" s="127">
        <v>2.6000000000000059</v>
      </c>
      <c r="AQ850" s="14">
        <v>151</v>
      </c>
      <c r="AR850" s="127" t="s">
        <v>618</v>
      </c>
      <c r="AS850" s="14">
        <v>159.19999999999737</v>
      </c>
      <c r="AT850" s="1">
        <v>155.19999999999999</v>
      </c>
      <c r="AU850" s="1">
        <v>156.19999999999999</v>
      </c>
      <c r="AV850" s="1">
        <v>155.19999999999999</v>
      </c>
      <c r="AW850" s="1">
        <v>156.19999999999999</v>
      </c>
      <c r="AX850" s="1">
        <v>155.19999999999999</v>
      </c>
      <c r="AY850" s="1">
        <v>157.19999999999999</v>
      </c>
      <c r="AZ850" s="1">
        <v>155.19999999999999</v>
      </c>
      <c r="BA850" s="1">
        <v>157.19999999999999</v>
      </c>
      <c r="CC850" s="86">
        <v>155.30000000000001</v>
      </c>
      <c r="CD850" s="35">
        <v>154.4</v>
      </c>
      <c r="CE850" s="35">
        <v>607</v>
      </c>
      <c r="CF850" s="35">
        <v>562</v>
      </c>
      <c r="CG850" s="35">
        <v>1.0800711743772242</v>
      </c>
      <c r="CH850">
        <v>106.398</v>
      </c>
      <c r="CI850">
        <v>16473</v>
      </c>
      <c r="CJ850" s="101">
        <v>-1</v>
      </c>
      <c r="CK850" s="101">
        <v>1</v>
      </c>
      <c r="CL850" s="1">
        <v>-2.3000000000000114</v>
      </c>
      <c r="CM850" s="1">
        <v>40.999999999999801</v>
      </c>
      <c r="CN850" s="14" t="s">
        <v>618</v>
      </c>
      <c r="CO850" s="14">
        <v>100</v>
      </c>
    </row>
    <row r="851" spans="1:93">
      <c r="A851" s="1">
        <v>2016</v>
      </c>
      <c r="B851" s="1">
        <v>6</v>
      </c>
      <c r="C851" s="24">
        <v>42545</v>
      </c>
      <c r="D851" s="1">
        <v>157.5</v>
      </c>
      <c r="E851" s="1">
        <v>157.5</v>
      </c>
      <c r="F851" s="1">
        <v>147</v>
      </c>
      <c r="G851" s="1">
        <v>151.69999999999999</v>
      </c>
      <c r="H851" s="1">
        <v>47.64</v>
      </c>
      <c r="I851" s="1">
        <v>4</v>
      </c>
      <c r="N851" s="27">
        <v>10.5</v>
      </c>
      <c r="O851" s="27">
        <v>158.19999999999999</v>
      </c>
      <c r="P851" s="27">
        <v>153</v>
      </c>
      <c r="Q851" s="27" t="s">
        <v>618</v>
      </c>
      <c r="R851" s="27" t="s">
        <v>618</v>
      </c>
      <c r="S851" s="27" t="s">
        <v>252</v>
      </c>
      <c r="T851" s="27" t="s">
        <v>618</v>
      </c>
      <c r="U851" s="27">
        <v>1.9999999999999716</v>
      </c>
      <c r="V851" s="158">
        <v>1.9999999999999716</v>
      </c>
      <c r="W851" s="27">
        <v>244.5</v>
      </c>
      <c r="X851" s="27">
        <v>251.1</v>
      </c>
      <c r="Y851" s="27">
        <v>-6.6000000000000227</v>
      </c>
      <c r="Z851" s="29">
        <v>48.16</v>
      </c>
      <c r="AA851" s="139">
        <v>6.3</v>
      </c>
      <c r="AB851" s="151">
        <v>1.9947079177691673E-2</v>
      </c>
      <c r="AC851" s="136" t="s">
        <v>253</v>
      </c>
      <c r="AD851" s="136">
        <v>7.7</v>
      </c>
      <c r="AE851" s="136" t="s">
        <v>618</v>
      </c>
      <c r="AF851" s="136">
        <v>4.9000000000000057</v>
      </c>
      <c r="AG851" s="136">
        <v>4.9000000000000057</v>
      </c>
      <c r="AH851" s="136">
        <v>156.9</v>
      </c>
      <c r="AI851" s="136">
        <v>0</v>
      </c>
      <c r="AJ851" s="127">
        <v>155.19999999999999</v>
      </c>
      <c r="AK851" s="127">
        <v>157.5</v>
      </c>
      <c r="AL851" s="127">
        <v>155.19999999999999</v>
      </c>
      <c r="AM851" s="127">
        <v>155.30000000000001</v>
      </c>
      <c r="AN851" s="127">
        <v>154.35</v>
      </c>
      <c r="AO851" s="127">
        <v>5.8000000000000114</v>
      </c>
      <c r="AP851" s="127" t="s">
        <v>618</v>
      </c>
      <c r="AQ851" s="14">
        <v>151</v>
      </c>
      <c r="AR851" s="127" t="s">
        <v>618</v>
      </c>
      <c r="AS851" s="14">
        <v>159.19999999999737</v>
      </c>
      <c r="AT851" s="1">
        <v>149.6</v>
      </c>
      <c r="AU851" s="1">
        <v>151.5</v>
      </c>
      <c r="AV851" s="1">
        <v>149.6</v>
      </c>
      <c r="AW851" s="1">
        <v>150.6</v>
      </c>
      <c r="AX851" s="1">
        <v>149.6</v>
      </c>
      <c r="AY851" s="1">
        <v>151.5</v>
      </c>
      <c r="AZ851" s="1">
        <v>149.6</v>
      </c>
      <c r="BA851" s="1">
        <v>150.19999999999999</v>
      </c>
      <c r="CC851" s="86">
        <v>149.9</v>
      </c>
      <c r="CD851" s="1">
        <v>156.80000000000001</v>
      </c>
      <c r="CE851" s="1">
        <v>274</v>
      </c>
      <c r="CF851" s="1">
        <v>445</v>
      </c>
      <c r="CG851" s="1">
        <v>0.61573033707865166</v>
      </c>
      <c r="CH851">
        <v>101.836</v>
      </c>
      <c r="CI851">
        <v>15119</v>
      </c>
      <c r="CJ851" s="101">
        <v>-1</v>
      </c>
      <c r="CK851" s="101">
        <v>-1</v>
      </c>
      <c r="CL851" s="1" t="s">
        <v>618</v>
      </c>
      <c r="CM851" s="1">
        <v>40.999999999999801</v>
      </c>
      <c r="CN851" s="14" t="s">
        <v>618</v>
      </c>
      <c r="CO851" s="14">
        <v>100</v>
      </c>
    </row>
    <row r="852" spans="1:93">
      <c r="A852" s="1">
        <v>2016</v>
      </c>
      <c r="B852" s="1">
        <v>2</v>
      </c>
      <c r="C852" s="24">
        <v>42548</v>
      </c>
      <c r="D852" s="1">
        <v>151</v>
      </c>
      <c r="E852" s="1">
        <v>154.30000000000001</v>
      </c>
      <c r="F852" s="1">
        <v>150.4</v>
      </c>
      <c r="G852" s="1">
        <v>154.19999999999999</v>
      </c>
      <c r="H852" s="1">
        <v>46.33</v>
      </c>
      <c r="I852" s="1">
        <v>4</v>
      </c>
      <c r="N852" s="27">
        <v>3.9000000000000057</v>
      </c>
      <c r="O852" s="27">
        <v>162.19999999999999</v>
      </c>
      <c r="P852" s="27">
        <v>141.19999999999999</v>
      </c>
      <c r="Q852" s="27" t="s">
        <v>618</v>
      </c>
      <c r="R852" s="27" t="s">
        <v>618</v>
      </c>
      <c r="S852" s="27" t="s">
        <v>618</v>
      </c>
      <c r="T852" s="27" t="s">
        <v>618</v>
      </c>
      <c r="U852" s="27" t="s">
        <v>618</v>
      </c>
      <c r="V852" s="158">
        <v>0</v>
      </c>
      <c r="W852" s="27">
        <v>244.5</v>
      </c>
      <c r="X852" s="27">
        <v>251.1</v>
      </c>
      <c r="Y852" s="27">
        <v>-6.5999999999999943</v>
      </c>
      <c r="Z852" s="29">
        <v>47.77</v>
      </c>
      <c r="AA852" s="139">
        <v>2.2999999999999998</v>
      </c>
      <c r="AB852" s="151">
        <v>4.9291558571143423E-2</v>
      </c>
      <c r="AC852" s="136" t="s">
        <v>255</v>
      </c>
      <c r="AD852" s="136">
        <v>7.5</v>
      </c>
      <c r="AE852" s="136" t="s">
        <v>618</v>
      </c>
      <c r="AF852" s="136" t="s">
        <v>618</v>
      </c>
      <c r="AG852" s="136">
        <v>0</v>
      </c>
      <c r="AH852" s="136">
        <v>156.9</v>
      </c>
      <c r="AI852" s="136">
        <v>-8.5265128291212022E-14</v>
      </c>
      <c r="AJ852" s="127">
        <v>149.6</v>
      </c>
      <c r="AK852" s="127">
        <v>152.5</v>
      </c>
      <c r="AL852" s="127">
        <v>149.6</v>
      </c>
      <c r="AM852" s="127">
        <v>152.5</v>
      </c>
      <c r="AN852" s="127">
        <v>153.80000000000001</v>
      </c>
      <c r="AO852" s="127">
        <v>3.1999999999999886</v>
      </c>
      <c r="AP852" s="127">
        <v>-0.8</v>
      </c>
      <c r="AQ852" s="14">
        <v>150.19999999999999</v>
      </c>
      <c r="AR852" s="127" t="s">
        <v>618</v>
      </c>
      <c r="AS852" s="14">
        <v>159.19999999999737</v>
      </c>
      <c r="AT852" s="1">
        <v>154.69999999999999</v>
      </c>
      <c r="AU852" s="1">
        <v>155</v>
      </c>
      <c r="AV852" s="1">
        <v>153.6</v>
      </c>
      <c r="AW852" s="1">
        <v>153.80000000000001</v>
      </c>
      <c r="AX852" s="1">
        <v>154.69999999999999</v>
      </c>
      <c r="AY852" s="1">
        <v>155</v>
      </c>
      <c r="AZ852" s="1">
        <v>152.6</v>
      </c>
      <c r="BA852" s="1">
        <v>152.69999999999999</v>
      </c>
      <c r="CC852" s="86">
        <v>154.1</v>
      </c>
      <c r="CD852" s="1">
        <v>150.80000000000001</v>
      </c>
      <c r="CE852" s="1">
        <v>594</v>
      </c>
      <c r="CF852" s="1">
        <v>531</v>
      </c>
      <c r="CG852" s="1">
        <v>1.1186440677966101</v>
      </c>
      <c r="CH852">
        <v>101.94499999999999</v>
      </c>
      <c r="CI852">
        <v>15119</v>
      </c>
      <c r="CJ852" s="101">
        <v>-1</v>
      </c>
      <c r="CK852" s="101">
        <v>-1</v>
      </c>
      <c r="CL852" s="1">
        <v>2.6999999999999886</v>
      </c>
      <c r="CM852" s="1">
        <v>43.69999999999979</v>
      </c>
      <c r="CN852" s="14" t="s">
        <v>618</v>
      </c>
      <c r="CO852" s="14">
        <v>100</v>
      </c>
    </row>
    <row r="853" spans="1:93">
      <c r="A853" s="1">
        <v>2016</v>
      </c>
      <c r="B853" s="1">
        <v>3</v>
      </c>
      <c r="C853" s="24">
        <v>42549</v>
      </c>
      <c r="D853" s="1">
        <v>152</v>
      </c>
      <c r="E853" s="1">
        <v>155.19999999999999</v>
      </c>
      <c r="F853" s="1">
        <v>151.4</v>
      </c>
      <c r="G853" s="1">
        <v>153.30000000000001</v>
      </c>
      <c r="H853" s="1">
        <v>48.11</v>
      </c>
      <c r="I853" s="1">
        <v>4</v>
      </c>
      <c r="N853" s="27">
        <v>3.7999999999999829</v>
      </c>
      <c r="O853" s="27">
        <v>158.1</v>
      </c>
      <c r="P853" s="27">
        <v>150.30000000000001</v>
      </c>
      <c r="Q853" s="27" t="s">
        <v>618</v>
      </c>
      <c r="R853" s="27" t="s">
        <v>618</v>
      </c>
      <c r="S853" s="27" t="s">
        <v>618</v>
      </c>
      <c r="T853" s="27" t="s">
        <v>618</v>
      </c>
      <c r="U853" s="27" t="s">
        <v>618</v>
      </c>
      <c r="V853" s="158">
        <v>0</v>
      </c>
      <c r="W853" s="27">
        <v>244.5</v>
      </c>
      <c r="X853" s="27">
        <v>251.1</v>
      </c>
      <c r="Y853" s="27">
        <v>-6.5999999999999943</v>
      </c>
      <c r="Z853" s="29">
        <v>47.32</v>
      </c>
      <c r="AA853" s="139">
        <v>2.2999999999999998</v>
      </c>
      <c r="AB853" s="151">
        <v>2.7497900923593721E-2</v>
      </c>
      <c r="AC853" s="136" t="s">
        <v>255</v>
      </c>
      <c r="AD853" s="136">
        <v>7.7</v>
      </c>
      <c r="AE853" s="136">
        <v>0.5</v>
      </c>
      <c r="AF853" s="136" t="s">
        <v>618</v>
      </c>
      <c r="AG853" s="136">
        <v>0.5</v>
      </c>
      <c r="AH853" s="136">
        <v>157.4</v>
      </c>
      <c r="AI853" s="136">
        <v>0</v>
      </c>
      <c r="AJ853" s="127">
        <v>154.69999999999999</v>
      </c>
      <c r="AK853" s="127">
        <v>155</v>
      </c>
      <c r="AL853" s="127">
        <v>151.80000000000001</v>
      </c>
      <c r="AM853" s="127">
        <v>152.6</v>
      </c>
      <c r="AN853" s="127">
        <v>153.52500000000001</v>
      </c>
      <c r="AO853" s="127">
        <v>1.3000000000000114</v>
      </c>
      <c r="AP853" s="127" t="s">
        <v>618</v>
      </c>
      <c r="AQ853" s="14">
        <v>150.19999999999999</v>
      </c>
      <c r="AR853" s="127">
        <v>-3.3000000000000114</v>
      </c>
      <c r="AS853" s="14">
        <v>155.89999999999736</v>
      </c>
      <c r="AT853" s="1">
        <v>153.5</v>
      </c>
      <c r="AU853" s="1">
        <v>154.30000000000001</v>
      </c>
      <c r="AV853" s="1">
        <v>153.4</v>
      </c>
      <c r="AW853" s="1">
        <v>154.30000000000001</v>
      </c>
      <c r="AX853" s="1">
        <v>153.5</v>
      </c>
      <c r="AY853" s="1">
        <v>154.5</v>
      </c>
      <c r="AZ853" s="1">
        <v>153.4</v>
      </c>
      <c r="BA853" s="1">
        <v>153.6</v>
      </c>
      <c r="CC853" s="86">
        <v>154</v>
      </c>
      <c r="CD853" s="1">
        <v>152.5</v>
      </c>
      <c r="CE853" s="1">
        <v>365</v>
      </c>
      <c r="CF853" s="1">
        <v>428</v>
      </c>
      <c r="CG853" s="1">
        <v>0.85280373831775702</v>
      </c>
      <c r="CH853">
        <v>102.773</v>
      </c>
      <c r="CI853">
        <v>15119</v>
      </c>
      <c r="CJ853" s="101">
        <v>-1</v>
      </c>
      <c r="CK853" s="101">
        <v>-1</v>
      </c>
      <c r="CL853" s="1">
        <v>-1.3000000000000114</v>
      </c>
      <c r="CM853" s="1">
        <v>42.399999999999778</v>
      </c>
      <c r="CN853" s="14" t="s">
        <v>618</v>
      </c>
      <c r="CO853" s="14">
        <v>100</v>
      </c>
    </row>
    <row r="854" spans="1:93">
      <c r="A854" s="1">
        <v>2016</v>
      </c>
      <c r="B854" s="1">
        <v>4</v>
      </c>
      <c r="C854" s="24">
        <v>42550</v>
      </c>
      <c r="D854" s="1">
        <v>154.80000000000001</v>
      </c>
      <c r="E854" s="1">
        <v>155.1</v>
      </c>
      <c r="F854" s="1">
        <v>152.5</v>
      </c>
      <c r="G854" s="1">
        <v>152.9</v>
      </c>
      <c r="H854" s="1">
        <v>49.88</v>
      </c>
      <c r="I854" s="1">
        <v>4</v>
      </c>
      <c r="N854" s="27">
        <v>2.5999999999999943</v>
      </c>
      <c r="O854" s="27">
        <v>157.1</v>
      </c>
      <c r="P854" s="27">
        <v>149.5</v>
      </c>
      <c r="Q854" s="27" t="s">
        <v>618</v>
      </c>
      <c r="R854" s="27" t="s">
        <v>618</v>
      </c>
      <c r="S854" s="27" t="s">
        <v>618</v>
      </c>
      <c r="T854" s="27" t="s">
        <v>618</v>
      </c>
      <c r="U854" s="27" t="s">
        <v>618</v>
      </c>
      <c r="V854" s="158">
        <v>0</v>
      </c>
      <c r="W854" s="27">
        <v>244.5</v>
      </c>
      <c r="X854" s="27">
        <v>251.1</v>
      </c>
      <c r="Y854" s="27">
        <v>-6.5999999999999943</v>
      </c>
      <c r="Z854" s="29">
        <v>48.49</v>
      </c>
      <c r="AA854" s="139">
        <v>1.6</v>
      </c>
      <c r="AB854" s="151">
        <v>3.8420030218001333E-2</v>
      </c>
      <c r="AC854" s="136" t="s">
        <v>253</v>
      </c>
      <c r="AD854" s="136">
        <v>7.6</v>
      </c>
      <c r="AE854" s="136" t="s">
        <v>618</v>
      </c>
      <c r="AF854" s="136">
        <v>-1.8000000000000114</v>
      </c>
      <c r="AG854" s="136">
        <v>-1.8000000000000114</v>
      </c>
      <c r="AH854" s="136">
        <v>155.6</v>
      </c>
      <c r="AI854" s="136">
        <v>-1.8000000000000966</v>
      </c>
      <c r="AJ854" s="127">
        <v>153.5</v>
      </c>
      <c r="AK854" s="127">
        <v>155.1</v>
      </c>
      <c r="AL854" s="127">
        <v>153.4</v>
      </c>
      <c r="AM854" s="127">
        <v>154.6</v>
      </c>
      <c r="AN854" s="127">
        <v>153.75</v>
      </c>
      <c r="AO854" s="127">
        <v>1.9000000000000057</v>
      </c>
      <c r="AP854" s="127" t="s">
        <v>618</v>
      </c>
      <c r="AQ854" s="14">
        <v>150.19999999999999</v>
      </c>
      <c r="AR854" s="127" t="s">
        <v>618</v>
      </c>
      <c r="AS854" s="14">
        <v>155.89999999999736</v>
      </c>
      <c r="AT854" s="1">
        <v>153</v>
      </c>
      <c r="AU854" s="1">
        <v>153.80000000000001</v>
      </c>
      <c r="AV854" s="1">
        <v>153</v>
      </c>
      <c r="AW854" s="1">
        <v>153.30000000000001</v>
      </c>
      <c r="AX854" s="1">
        <v>153</v>
      </c>
      <c r="AY854" s="1">
        <v>154.5</v>
      </c>
      <c r="AZ854" s="1">
        <v>153</v>
      </c>
      <c r="BA854" s="1">
        <v>153.30000000000001</v>
      </c>
      <c r="CC854" s="86">
        <v>153.30000000000001</v>
      </c>
      <c r="CD854" s="1">
        <v>154.6</v>
      </c>
      <c r="CE854" s="1">
        <v>421</v>
      </c>
      <c r="CF854" s="1">
        <v>396</v>
      </c>
      <c r="CG854" s="1">
        <v>1.0631313131313131</v>
      </c>
      <c r="CH854">
        <v>102.965</v>
      </c>
      <c r="CI854">
        <v>15119</v>
      </c>
      <c r="CJ854" s="101">
        <v>-1</v>
      </c>
      <c r="CK854" s="101">
        <v>-1</v>
      </c>
      <c r="CL854" s="1">
        <v>-1.3000000000000114</v>
      </c>
      <c r="CM854" s="1">
        <v>41.099999999999767</v>
      </c>
      <c r="CN854" s="14" t="s">
        <v>618</v>
      </c>
      <c r="CO854" s="14">
        <v>100</v>
      </c>
    </row>
    <row r="855" spans="1:93">
      <c r="A855" s="1">
        <v>2016</v>
      </c>
      <c r="B855" s="1">
        <v>5</v>
      </c>
      <c r="C855" s="24">
        <v>42551</v>
      </c>
      <c r="D855" s="1">
        <v>154.30000000000001</v>
      </c>
      <c r="E855" s="1">
        <v>157.5</v>
      </c>
      <c r="F855" s="1">
        <v>153.9</v>
      </c>
      <c r="G855" s="1">
        <v>156.1</v>
      </c>
      <c r="H855" s="1">
        <v>48.4</v>
      </c>
      <c r="I855" s="1">
        <v>5</v>
      </c>
      <c r="N855" s="27">
        <v>3.5999999999999943</v>
      </c>
      <c r="O855" s="27">
        <v>155.5</v>
      </c>
      <c r="P855" s="27">
        <v>150.30000000000001</v>
      </c>
      <c r="Q855" s="27" t="s">
        <v>618</v>
      </c>
      <c r="R855" s="27" t="s">
        <v>254</v>
      </c>
      <c r="S855" s="27" t="s">
        <v>618</v>
      </c>
      <c r="T855" s="27">
        <v>0.80000000000001137</v>
      </c>
      <c r="U855" s="27" t="s">
        <v>618</v>
      </c>
      <c r="V855" s="158">
        <v>0.80000000000001137</v>
      </c>
      <c r="W855" s="27">
        <v>245.3</v>
      </c>
      <c r="X855" s="27">
        <v>251.1</v>
      </c>
      <c r="Y855" s="27">
        <v>-5.7999999999999829</v>
      </c>
      <c r="Z855" s="29">
        <v>49.52</v>
      </c>
      <c r="AA855" s="139">
        <v>2.2000000000000002</v>
      </c>
      <c r="AB855" s="151">
        <v>3.6790688006651528E-2</v>
      </c>
      <c r="AC855" s="136" t="s">
        <v>253</v>
      </c>
      <c r="AD855" s="136">
        <v>7.6</v>
      </c>
      <c r="AE855" s="136" t="s">
        <v>618</v>
      </c>
      <c r="AF855" s="136" t="s">
        <v>618</v>
      </c>
      <c r="AG855" s="136">
        <v>0</v>
      </c>
      <c r="AH855" s="136">
        <v>155.6</v>
      </c>
      <c r="AI855" s="136">
        <v>-1.8000000000000966</v>
      </c>
      <c r="AJ855" s="127">
        <v>153</v>
      </c>
      <c r="AK855" s="127">
        <v>155.5</v>
      </c>
      <c r="AL855" s="127">
        <v>153</v>
      </c>
      <c r="AM855" s="127">
        <v>154.9</v>
      </c>
      <c r="AN855" s="127">
        <v>153.65</v>
      </c>
      <c r="AO855" s="127">
        <v>1.7999999999999829</v>
      </c>
      <c r="AP855" s="127">
        <v>0.50000000000001132</v>
      </c>
      <c r="AQ855" s="14">
        <v>150.69999999999999</v>
      </c>
      <c r="AR855" s="127" t="s">
        <v>618</v>
      </c>
      <c r="AS855" s="14">
        <v>155.89999999999736</v>
      </c>
      <c r="AT855" s="1">
        <v>156.9</v>
      </c>
      <c r="AU855" s="1">
        <v>157</v>
      </c>
      <c r="AV855" s="1">
        <v>156.30000000000001</v>
      </c>
      <c r="AW855" s="1">
        <v>156.80000000000001</v>
      </c>
      <c r="AX855" s="1">
        <v>156.9</v>
      </c>
      <c r="AY855" s="1">
        <v>157.1</v>
      </c>
      <c r="AZ855" s="1">
        <v>156.19999999999999</v>
      </c>
      <c r="BA855" s="1">
        <v>156.5</v>
      </c>
      <c r="CC855" s="86">
        <v>156.6</v>
      </c>
      <c r="CD855" s="1">
        <v>154.30000000000001</v>
      </c>
      <c r="CE855" s="1">
        <v>553</v>
      </c>
      <c r="CF855" s="1">
        <v>721</v>
      </c>
      <c r="CG855" s="1">
        <v>0.76699029126213591</v>
      </c>
      <c r="CH855">
        <v>103.282</v>
      </c>
      <c r="CI855">
        <v>15119</v>
      </c>
      <c r="CJ855" s="101">
        <v>-1</v>
      </c>
      <c r="CK855" s="101">
        <v>-1</v>
      </c>
      <c r="CL855" s="1">
        <v>0.59999999999999432</v>
      </c>
      <c r="CM855" s="1">
        <v>41.699999999999761</v>
      </c>
      <c r="CN855" s="14" t="s">
        <v>618</v>
      </c>
      <c r="CO855" s="14">
        <v>100</v>
      </c>
    </row>
    <row r="856" spans="1:93">
      <c r="A856" s="1">
        <v>2016</v>
      </c>
      <c r="B856" s="1">
        <v>6</v>
      </c>
      <c r="C856" s="24">
        <v>42552</v>
      </c>
      <c r="D856" s="1">
        <v>156.30000000000001</v>
      </c>
      <c r="E856" s="1">
        <v>156.9</v>
      </c>
      <c r="F856" s="1">
        <v>154.1</v>
      </c>
      <c r="G856" s="1">
        <v>155.9</v>
      </c>
      <c r="H856" s="1">
        <v>48.99</v>
      </c>
      <c r="I856" s="1">
        <v>5</v>
      </c>
      <c r="N856" s="27">
        <v>2.8000000000000114</v>
      </c>
      <c r="O856" s="27">
        <v>159.69999999999999</v>
      </c>
      <c r="P856" s="27">
        <v>152.5</v>
      </c>
      <c r="Q856" s="27" t="s">
        <v>618</v>
      </c>
      <c r="R856" s="27" t="s">
        <v>618</v>
      </c>
      <c r="S856" s="27" t="s">
        <v>618</v>
      </c>
      <c r="T856" s="27" t="s">
        <v>618</v>
      </c>
      <c r="U856" s="27" t="s">
        <v>618</v>
      </c>
      <c r="V856" s="158">
        <v>0</v>
      </c>
      <c r="W856" s="27">
        <v>245.3</v>
      </c>
      <c r="X856" s="27">
        <v>251.1</v>
      </c>
      <c r="Y856" s="27">
        <v>-5.7999999999999829</v>
      </c>
      <c r="Z856" s="29">
        <v>48.38</v>
      </c>
      <c r="AA856" s="139">
        <v>1.7</v>
      </c>
      <c r="AB856" s="151">
        <v>2.9671210906174861E-2</v>
      </c>
      <c r="AC856" s="136" t="s">
        <v>255</v>
      </c>
      <c r="AD856" s="136">
        <v>7.8</v>
      </c>
      <c r="AE856" s="136" t="s">
        <v>618</v>
      </c>
      <c r="AF856" s="136" t="s">
        <v>618</v>
      </c>
      <c r="AG856" s="136">
        <v>0</v>
      </c>
      <c r="AH856" s="136">
        <v>155.6</v>
      </c>
      <c r="AI856" s="136">
        <v>-1.8000000000000966</v>
      </c>
      <c r="AJ856" s="127">
        <v>156.9</v>
      </c>
      <c r="AK856" s="127">
        <v>157.1</v>
      </c>
      <c r="AL856" s="127">
        <v>155.19999999999999</v>
      </c>
      <c r="AM856" s="127">
        <v>155.4</v>
      </c>
      <c r="AN856" s="127">
        <v>154.375</v>
      </c>
      <c r="AO856" s="127">
        <v>0.40000000000000568</v>
      </c>
      <c r="AP856" s="127" t="s">
        <v>618</v>
      </c>
      <c r="AQ856" s="14">
        <v>150.69999999999999</v>
      </c>
      <c r="AR856" s="127" t="s">
        <v>618</v>
      </c>
      <c r="AS856" s="14">
        <v>155.89999999999736</v>
      </c>
      <c r="AT856" s="1">
        <v>155</v>
      </c>
      <c r="AU856" s="1">
        <v>155.80000000000001</v>
      </c>
      <c r="AV856" s="1">
        <v>154.5</v>
      </c>
      <c r="AW856" s="1">
        <v>155.30000000000001</v>
      </c>
      <c r="AX856" s="1">
        <v>155</v>
      </c>
      <c r="AY856" s="1">
        <v>155.80000000000001</v>
      </c>
      <c r="AZ856" s="1">
        <v>154.5</v>
      </c>
      <c r="BA856" s="1">
        <v>154.69999999999999</v>
      </c>
      <c r="CC856" s="86">
        <v>155.1</v>
      </c>
      <c r="CD856" s="1">
        <v>156.1</v>
      </c>
      <c r="CE856" s="1">
        <v>646</v>
      </c>
      <c r="CF856" s="1">
        <v>521</v>
      </c>
      <c r="CG856" s="1">
        <v>1.2399232245681382</v>
      </c>
      <c r="CH856">
        <v>102.595</v>
      </c>
      <c r="CI856">
        <v>15562</v>
      </c>
      <c r="CJ856" s="101">
        <v>-1</v>
      </c>
      <c r="CK856" s="101">
        <v>-1</v>
      </c>
      <c r="CL856" s="1">
        <v>-2.1999999999999886</v>
      </c>
      <c r="CM856" s="1">
        <v>39.499999999999773</v>
      </c>
      <c r="CN856" s="14" t="s">
        <v>618</v>
      </c>
      <c r="CO856" s="14">
        <v>100</v>
      </c>
    </row>
    <row r="857" spans="1:93">
      <c r="A857" s="1">
        <v>2016</v>
      </c>
      <c r="B857" s="1">
        <v>2</v>
      </c>
      <c r="C857" s="24">
        <v>42555</v>
      </c>
      <c r="D857" s="1">
        <v>157.19999999999999</v>
      </c>
      <c r="E857" s="1">
        <v>161.9</v>
      </c>
      <c r="F857" s="1">
        <v>157.19999999999999</v>
      </c>
      <c r="G857" s="1">
        <v>161.80000000000001</v>
      </c>
      <c r="H857" s="1">
        <v>48.76</v>
      </c>
      <c r="I857" s="1">
        <v>6</v>
      </c>
      <c r="N857" s="27">
        <v>4.7000000000000171</v>
      </c>
      <c r="O857" s="27">
        <v>158.69999999999999</v>
      </c>
      <c r="P857" s="27">
        <v>153.1</v>
      </c>
      <c r="Q857" s="27" t="s">
        <v>618</v>
      </c>
      <c r="R857" s="27" t="s">
        <v>254</v>
      </c>
      <c r="S857" s="27" t="s">
        <v>618</v>
      </c>
      <c r="T857" s="27">
        <v>3.3999999999999773</v>
      </c>
      <c r="U857" s="27" t="s">
        <v>618</v>
      </c>
      <c r="V857" s="158">
        <v>3.3999999999999773</v>
      </c>
      <c r="W857" s="27">
        <v>248.7</v>
      </c>
      <c r="X857" s="27">
        <v>251.1</v>
      </c>
      <c r="Y857" s="27">
        <v>-2.4000000000000057</v>
      </c>
      <c r="Z857" s="29">
        <v>49.14</v>
      </c>
      <c r="AA857" s="139">
        <v>2.8</v>
      </c>
      <c r="AB857" s="151">
        <v>1.2190082644628175E-2</v>
      </c>
      <c r="AC857" s="136" t="s">
        <v>253</v>
      </c>
      <c r="AD857" s="136">
        <v>7.7</v>
      </c>
      <c r="AE857" s="136" t="s">
        <v>618</v>
      </c>
      <c r="AF857" s="136" t="s">
        <v>618</v>
      </c>
      <c r="AG857" s="136">
        <v>0</v>
      </c>
      <c r="AH857" s="136">
        <v>155.6</v>
      </c>
      <c r="AI857" s="136">
        <v>-1.8000000000000966</v>
      </c>
      <c r="AJ857" s="127">
        <v>155</v>
      </c>
      <c r="AK857" s="127">
        <v>159.5</v>
      </c>
      <c r="AL857" s="127">
        <v>154.5</v>
      </c>
      <c r="AM857" s="127">
        <v>159.4</v>
      </c>
      <c r="AN857" s="127">
        <v>156.07499999999999</v>
      </c>
      <c r="AO857" s="127">
        <v>4.6000000000000227</v>
      </c>
      <c r="AP857" s="127">
        <v>2.2999999999999945</v>
      </c>
      <c r="AQ857" s="14">
        <v>153</v>
      </c>
      <c r="AR857" s="127" t="s">
        <v>618</v>
      </c>
      <c r="AS857" s="14">
        <v>155.89999999999736</v>
      </c>
      <c r="AT857" s="1">
        <v>161.5</v>
      </c>
      <c r="AU857" s="1">
        <v>161.9</v>
      </c>
      <c r="AV857" s="1">
        <v>161.19999999999999</v>
      </c>
      <c r="AW857" s="1">
        <v>161.30000000000001</v>
      </c>
      <c r="AX857" s="1">
        <v>161.5</v>
      </c>
      <c r="AY857" s="1">
        <v>164</v>
      </c>
      <c r="AZ857" s="1">
        <v>161.19999999999999</v>
      </c>
      <c r="BA857" s="1">
        <v>164</v>
      </c>
      <c r="CC857" s="86">
        <v>161.30000000000001</v>
      </c>
      <c r="CD857" s="1">
        <v>158.30000000000001</v>
      </c>
      <c r="CE857" s="1">
        <v>592</v>
      </c>
      <c r="CF857" s="1">
        <v>610</v>
      </c>
      <c r="CG857" s="1">
        <v>0.97049180327868856</v>
      </c>
      <c r="CH857">
        <v>102.523</v>
      </c>
      <c r="CI857">
        <v>15562</v>
      </c>
      <c r="CJ857" s="101">
        <v>-1</v>
      </c>
      <c r="CK857" s="101">
        <v>-1</v>
      </c>
      <c r="CL857" s="1">
        <v>-0.59999999999999432</v>
      </c>
      <c r="CM857" s="1">
        <v>38.899999999999778</v>
      </c>
      <c r="CN857" s="14" t="s">
        <v>618</v>
      </c>
      <c r="CO857" s="14">
        <v>100</v>
      </c>
    </row>
    <row r="858" spans="1:93">
      <c r="A858" s="1">
        <v>2016</v>
      </c>
      <c r="B858" s="1">
        <v>3</v>
      </c>
      <c r="C858" s="24">
        <v>42556</v>
      </c>
      <c r="D858" s="1">
        <v>162.1</v>
      </c>
      <c r="E858" s="1">
        <v>162.6</v>
      </c>
      <c r="F858" s="1">
        <v>157.5</v>
      </c>
      <c r="G858" s="1">
        <v>159.69999999999999</v>
      </c>
      <c r="H858" s="1">
        <v>46.6</v>
      </c>
      <c r="I858" s="1">
        <v>6</v>
      </c>
      <c r="N858" s="27">
        <v>5.0999999999999943</v>
      </c>
      <c r="O858" s="27">
        <v>166.5</v>
      </c>
      <c r="P858" s="27">
        <v>157.1</v>
      </c>
      <c r="Q858" s="27" t="s">
        <v>618</v>
      </c>
      <c r="R858" s="27" t="s">
        <v>618</v>
      </c>
      <c r="S858" s="27" t="s">
        <v>618</v>
      </c>
      <c r="T858" s="27" t="s">
        <v>618</v>
      </c>
      <c r="U858" s="27" t="s">
        <v>618</v>
      </c>
      <c r="V858" s="158">
        <v>0</v>
      </c>
      <c r="W858" s="27">
        <v>248.7</v>
      </c>
      <c r="X858" s="27">
        <v>251.1</v>
      </c>
      <c r="Y858" s="27">
        <v>-2.4000000000000057</v>
      </c>
      <c r="Z858" s="29">
        <v>47.64</v>
      </c>
      <c r="AA858" s="139">
        <v>3.1</v>
      </c>
      <c r="AB858" s="151">
        <v>4.6948356807512415E-3</v>
      </c>
      <c r="AC858" s="136" t="s">
        <v>255</v>
      </c>
      <c r="AD858" s="136">
        <v>8</v>
      </c>
      <c r="AE858" s="136" t="s">
        <v>618</v>
      </c>
      <c r="AF858" s="136" t="s">
        <v>618</v>
      </c>
      <c r="AG858" s="136">
        <v>0</v>
      </c>
      <c r="AH858" s="136">
        <v>155.6</v>
      </c>
      <c r="AI858" s="136">
        <v>-1.8000000000000966</v>
      </c>
      <c r="AJ858" s="127">
        <v>161.5</v>
      </c>
      <c r="AK858" s="127">
        <v>164</v>
      </c>
      <c r="AL858" s="127">
        <v>160.30000000000001</v>
      </c>
      <c r="AM858" s="127">
        <v>160.30000000000001</v>
      </c>
      <c r="AN858" s="127">
        <v>157.5</v>
      </c>
      <c r="AO858" s="127">
        <v>2.4000000000000057</v>
      </c>
      <c r="AP858" s="127" t="s">
        <v>618</v>
      </c>
      <c r="AQ858" s="14">
        <v>153</v>
      </c>
      <c r="AR858" s="127" t="s">
        <v>618</v>
      </c>
      <c r="AS858" s="14">
        <v>155.89999999999736</v>
      </c>
      <c r="AT858" s="1">
        <v>160.1</v>
      </c>
      <c r="AU858" s="1">
        <v>160.5</v>
      </c>
      <c r="AV858" s="1">
        <v>159.5</v>
      </c>
      <c r="AW858" s="1">
        <v>159.6</v>
      </c>
      <c r="AX858" s="1">
        <v>160.1</v>
      </c>
      <c r="AY858" s="1">
        <v>160.5</v>
      </c>
      <c r="AZ858" s="1">
        <v>158.1</v>
      </c>
      <c r="BA858" s="1">
        <v>158.19999999999999</v>
      </c>
      <c r="CC858" s="86">
        <v>159.9</v>
      </c>
      <c r="CD858" s="1">
        <v>161.6</v>
      </c>
      <c r="CE858" s="1">
        <v>474</v>
      </c>
      <c r="CF858" s="1">
        <v>668</v>
      </c>
      <c r="CG858" s="1">
        <v>0.70958083832335328</v>
      </c>
      <c r="CH858">
        <v>101.73</v>
      </c>
      <c r="CI858">
        <v>15562</v>
      </c>
      <c r="CJ858" s="101">
        <v>-1</v>
      </c>
      <c r="CK858" s="101">
        <v>-1</v>
      </c>
      <c r="CL858" s="1">
        <v>6.2999999999999829</v>
      </c>
      <c r="CM858" s="1">
        <v>45.199999999999761</v>
      </c>
      <c r="CN858" s="14" t="s">
        <v>618</v>
      </c>
      <c r="CO858" s="14">
        <v>100</v>
      </c>
    </row>
    <row r="859" spans="1:93">
      <c r="A859" s="1">
        <v>2016</v>
      </c>
      <c r="B859" s="1">
        <v>4</v>
      </c>
      <c r="C859" s="24">
        <v>42557</v>
      </c>
      <c r="D859" s="1">
        <v>153.80000000000001</v>
      </c>
      <c r="E859" s="1">
        <v>155.5</v>
      </c>
      <c r="F859" s="1">
        <v>150.19999999999999</v>
      </c>
      <c r="G859" s="1">
        <v>153.4</v>
      </c>
      <c r="H859" s="1">
        <v>47.43</v>
      </c>
      <c r="I859" s="1">
        <v>6</v>
      </c>
      <c r="N859" s="27">
        <v>5.3000000000000114</v>
      </c>
      <c r="O859" s="27">
        <v>164.8</v>
      </c>
      <c r="P859" s="27">
        <v>154.6</v>
      </c>
      <c r="Q859" s="27" t="s">
        <v>618</v>
      </c>
      <c r="R859" s="27" t="s">
        <v>618</v>
      </c>
      <c r="S859" s="27" t="s">
        <v>618</v>
      </c>
      <c r="T859" s="27" t="s">
        <v>618</v>
      </c>
      <c r="U859" s="27" t="s">
        <v>618</v>
      </c>
      <c r="V859" s="158">
        <v>0</v>
      </c>
      <c r="W859" s="27">
        <v>248.7</v>
      </c>
      <c r="X859" s="27">
        <v>251.1</v>
      </c>
      <c r="Y859" s="27">
        <v>-2.4000000000000057</v>
      </c>
      <c r="Z859" s="29">
        <v>46.75</v>
      </c>
      <c r="AA859" s="139">
        <v>3.2</v>
      </c>
      <c r="AB859" s="151">
        <v>4.4298605414273884E-2</v>
      </c>
      <c r="AC859" s="136" t="s">
        <v>255</v>
      </c>
      <c r="AD859" s="136">
        <v>7.9</v>
      </c>
      <c r="AE859" s="136" t="s">
        <v>618</v>
      </c>
      <c r="AF859" s="136" t="s">
        <v>618</v>
      </c>
      <c r="AG859" s="136">
        <v>0</v>
      </c>
      <c r="AH859" s="136">
        <v>155.6</v>
      </c>
      <c r="AI859" s="136">
        <v>-1.8000000000000966</v>
      </c>
      <c r="AJ859" s="127">
        <v>160.1</v>
      </c>
      <c r="AK859" s="127">
        <v>160.5</v>
      </c>
      <c r="AL859" s="127">
        <v>152.5</v>
      </c>
      <c r="AM859" s="127">
        <v>153.1</v>
      </c>
      <c r="AN859" s="127">
        <v>157.05000000000001</v>
      </c>
      <c r="AO859" s="127">
        <v>0.40000000000000568</v>
      </c>
      <c r="AP859" s="127" t="s">
        <v>618</v>
      </c>
      <c r="AQ859" s="14">
        <v>153</v>
      </c>
      <c r="AR859" s="127">
        <v>-0.30000000000001137</v>
      </c>
      <c r="AS859" s="14">
        <v>155.59999999999735</v>
      </c>
      <c r="AT859" s="1">
        <v>151.6</v>
      </c>
      <c r="AU859" s="1">
        <v>152.4</v>
      </c>
      <c r="AV859" s="1">
        <v>151</v>
      </c>
      <c r="AW859" s="1">
        <v>151.4</v>
      </c>
      <c r="AX859" s="1">
        <v>151.6</v>
      </c>
      <c r="AY859" s="1">
        <v>152.4</v>
      </c>
      <c r="AZ859" s="1">
        <v>149.69999999999999</v>
      </c>
      <c r="BA859" s="1">
        <v>150.30000000000001</v>
      </c>
      <c r="CC859" s="86">
        <v>151.6</v>
      </c>
      <c r="CD859" s="1">
        <v>153.5</v>
      </c>
      <c r="CE859" s="1">
        <v>761</v>
      </c>
      <c r="CF859" s="1">
        <v>452</v>
      </c>
      <c r="CG859" s="1">
        <v>1.6836283185840708</v>
      </c>
      <c r="CH859">
        <v>101.333</v>
      </c>
      <c r="CI859">
        <v>15562</v>
      </c>
      <c r="CJ859" s="101">
        <v>-1</v>
      </c>
      <c r="CK859" s="101">
        <v>-1</v>
      </c>
      <c r="CL859" s="1">
        <v>-0.90000000000000568</v>
      </c>
      <c r="CM859" s="1">
        <v>44.299999999999756</v>
      </c>
      <c r="CN859" s="14" t="s">
        <v>618</v>
      </c>
      <c r="CO859" s="14">
        <v>100</v>
      </c>
    </row>
    <row r="860" spans="1:93">
      <c r="A860" s="1">
        <v>2016</v>
      </c>
      <c r="B860" s="1">
        <v>5</v>
      </c>
      <c r="C860" s="24">
        <v>42558</v>
      </c>
      <c r="D860" s="1">
        <v>152.5</v>
      </c>
      <c r="E860" s="1">
        <v>154.6</v>
      </c>
      <c r="F860" s="1">
        <v>152</v>
      </c>
      <c r="G860" s="1">
        <v>153.19999999999999</v>
      </c>
      <c r="H860" s="1">
        <v>45.29</v>
      </c>
      <c r="I860" s="1">
        <v>6</v>
      </c>
      <c r="N860" s="27">
        <v>2.5999999999999943</v>
      </c>
      <c r="O860" s="27">
        <v>158.69999999999999</v>
      </c>
      <c r="P860" s="27">
        <v>148.1</v>
      </c>
      <c r="Q860" s="27" t="s">
        <v>618</v>
      </c>
      <c r="R860" s="27" t="s">
        <v>618</v>
      </c>
      <c r="S860" s="27" t="s">
        <v>618</v>
      </c>
      <c r="T860" s="27" t="s">
        <v>618</v>
      </c>
      <c r="U860" s="27" t="s">
        <v>618</v>
      </c>
      <c r="V860" s="158">
        <v>0</v>
      </c>
      <c r="W860" s="27">
        <v>248.7</v>
      </c>
      <c r="X860" s="27">
        <v>251.1</v>
      </c>
      <c r="Y860" s="27">
        <v>-2.4000000000000057</v>
      </c>
      <c r="Z860" s="29">
        <v>47.69</v>
      </c>
      <c r="AA860" s="139">
        <v>1.6</v>
      </c>
      <c r="AB860" s="151">
        <v>1.7811158798283211E-2</v>
      </c>
      <c r="AC860" s="136" t="s">
        <v>253</v>
      </c>
      <c r="AD860" s="136">
        <v>7.6</v>
      </c>
      <c r="AE860" s="136" t="s">
        <v>618</v>
      </c>
      <c r="AF860" s="136" t="s">
        <v>618</v>
      </c>
      <c r="AG860" s="136">
        <v>0</v>
      </c>
      <c r="AH860" s="136">
        <v>155.6</v>
      </c>
      <c r="AI860" s="136">
        <v>-1.8000000000000966</v>
      </c>
      <c r="AJ860" s="127">
        <v>151.6</v>
      </c>
      <c r="AK860" s="127">
        <v>153.80000000000001</v>
      </c>
      <c r="AL860" s="127">
        <v>149.69999999999999</v>
      </c>
      <c r="AM860" s="127">
        <v>153.80000000000001</v>
      </c>
      <c r="AN860" s="127">
        <v>156.65</v>
      </c>
      <c r="AO860" s="127">
        <v>0.69999999999998863</v>
      </c>
      <c r="AP860" s="127">
        <v>-3.2000000000000055</v>
      </c>
      <c r="AQ860" s="14">
        <v>149.80000000000001</v>
      </c>
      <c r="AR860" s="127" t="s">
        <v>618</v>
      </c>
      <c r="AS860" s="14">
        <v>155.59999999999735</v>
      </c>
      <c r="AT860" s="1">
        <v>150.9</v>
      </c>
      <c r="AU860" s="1">
        <v>152.19999999999999</v>
      </c>
      <c r="AV860" s="1">
        <v>150.9</v>
      </c>
      <c r="AW860" s="1">
        <v>152.19999999999999</v>
      </c>
      <c r="AX860" s="1">
        <v>150.9</v>
      </c>
      <c r="AY860" s="1">
        <v>152.5</v>
      </c>
      <c r="AZ860" s="1">
        <v>150.9</v>
      </c>
      <c r="BA860" s="1">
        <v>152</v>
      </c>
      <c r="CC860" s="86">
        <v>151.4</v>
      </c>
      <c r="CD860" s="1">
        <v>152.4</v>
      </c>
      <c r="CE860" s="1">
        <v>466</v>
      </c>
      <c r="CF860" s="1">
        <v>407</v>
      </c>
      <c r="CG860" s="1">
        <v>1.144963144963145</v>
      </c>
      <c r="CH860">
        <v>100.78100000000001</v>
      </c>
      <c r="CI860">
        <v>15562</v>
      </c>
      <c r="CJ860" s="101">
        <v>-1</v>
      </c>
      <c r="CK860" s="101">
        <v>-1</v>
      </c>
      <c r="CL860" s="1">
        <v>0</v>
      </c>
      <c r="CM860" s="1">
        <v>44.299999999999756</v>
      </c>
      <c r="CN860" s="14" t="s">
        <v>618</v>
      </c>
      <c r="CO860" s="14">
        <v>100</v>
      </c>
    </row>
    <row r="861" spans="1:93">
      <c r="A861" s="1">
        <v>2016</v>
      </c>
      <c r="B861" s="1">
        <v>6</v>
      </c>
      <c r="C861" s="24">
        <v>42559</v>
      </c>
      <c r="D861" s="1">
        <v>150.9</v>
      </c>
      <c r="E861" s="1">
        <v>151.4</v>
      </c>
      <c r="F861" s="1">
        <v>145.9</v>
      </c>
      <c r="G861" s="1">
        <v>147.1</v>
      </c>
      <c r="H861" s="1">
        <v>45.41</v>
      </c>
      <c r="I861" s="1">
        <v>6</v>
      </c>
      <c r="N861" s="27">
        <v>5.5</v>
      </c>
      <c r="O861" s="27">
        <v>155.80000000000001</v>
      </c>
      <c r="P861" s="27">
        <v>150.6</v>
      </c>
      <c r="Q861" s="27" t="s">
        <v>618</v>
      </c>
      <c r="R861" s="27" t="s">
        <v>618</v>
      </c>
      <c r="S861" s="27" t="s">
        <v>618</v>
      </c>
      <c r="T861" s="27" t="s">
        <v>618</v>
      </c>
      <c r="U861" s="27" t="s">
        <v>618</v>
      </c>
      <c r="V861" s="158">
        <v>0</v>
      </c>
      <c r="W861" s="27">
        <v>248.7</v>
      </c>
      <c r="X861" s="27">
        <v>251.1</v>
      </c>
      <c r="Y861" s="27">
        <v>-2.4000000000000057</v>
      </c>
      <c r="Z861" s="29">
        <v>45.57</v>
      </c>
      <c r="AA861" s="139">
        <v>3.3</v>
      </c>
      <c r="AB861" s="151">
        <v>4.5119122917984367E-2</v>
      </c>
      <c r="AC861" s="136" t="s">
        <v>255</v>
      </c>
      <c r="AD861" s="136">
        <v>7.6</v>
      </c>
      <c r="AE861" s="136" t="s">
        <v>618</v>
      </c>
      <c r="AF861" s="136" t="s">
        <v>618</v>
      </c>
      <c r="AG861" s="136">
        <v>0</v>
      </c>
      <c r="AH861" s="136">
        <v>155.6</v>
      </c>
      <c r="AI861" s="136">
        <v>-1.8000000000000966</v>
      </c>
      <c r="AJ861" s="127">
        <v>150.9</v>
      </c>
      <c r="AK861" s="127">
        <v>152.5</v>
      </c>
      <c r="AL861" s="127">
        <v>150.1</v>
      </c>
      <c r="AM861" s="127">
        <v>150.19999999999999</v>
      </c>
      <c r="AN861" s="127">
        <v>154.35</v>
      </c>
      <c r="AO861" s="127">
        <v>3.8000000000000114</v>
      </c>
      <c r="AP861" s="127" t="s">
        <v>618</v>
      </c>
      <c r="AQ861" s="14">
        <v>149.80000000000001</v>
      </c>
      <c r="AR861" s="127">
        <v>2.5999999999999943</v>
      </c>
      <c r="AS861" s="14">
        <v>158.19999999999735</v>
      </c>
      <c r="AT861" s="1">
        <v>147.5</v>
      </c>
      <c r="AU861" s="1">
        <v>148.4</v>
      </c>
      <c r="AV861" s="1">
        <v>147.4</v>
      </c>
      <c r="AW861" s="1">
        <v>148.19999999999999</v>
      </c>
      <c r="AX861" s="1">
        <v>147.5</v>
      </c>
      <c r="AY861" s="1">
        <v>148.4</v>
      </c>
      <c r="AZ861" s="1">
        <v>147.1</v>
      </c>
      <c r="BA861" s="1">
        <v>147.5</v>
      </c>
      <c r="CC861" s="86">
        <v>147.69999999999999</v>
      </c>
      <c r="CD861" s="1">
        <v>151.19999999999999</v>
      </c>
      <c r="CE861" s="1">
        <v>608</v>
      </c>
      <c r="CF861" s="1">
        <v>580</v>
      </c>
      <c r="CG861" s="1">
        <v>1.0482758620689656</v>
      </c>
      <c r="CH861">
        <v>100.6</v>
      </c>
      <c r="CI861">
        <v>15329</v>
      </c>
      <c r="CJ861" s="101">
        <v>-1</v>
      </c>
      <c r="CK861" s="101">
        <v>-1</v>
      </c>
      <c r="CL861" s="1">
        <v>0.30000000000001137</v>
      </c>
      <c r="CM861" s="1">
        <v>44.599999999999767</v>
      </c>
      <c r="CN861" s="14" t="s">
        <v>618</v>
      </c>
      <c r="CO861" s="14">
        <v>100</v>
      </c>
    </row>
    <row r="862" spans="1:93">
      <c r="A862" s="1">
        <v>2016</v>
      </c>
      <c r="B862" s="1">
        <v>2</v>
      </c>
      <c r="C862" s="24">
        <v>42562</v>
      </c>
      <c r="D862" s="1">
        <v>147.19999999999999</v>
      </c>
      <c r="E862" s="1">
        <v>151.4</v>
      </c>
      <c r="F862" s="1">
        <v>147.1</v>
      </c>
      <c r="G862" s="1">
        <v>150.19999999999999</v>
      </c>
      <c r="H862" s="1">
        <v>45.68</v>
      </c>
      <c r="I862" s="1">
        <v>6</v>
      </c>
      <c r="N862" s="27">
        <v>4.3000000000000114</v>
      </c>
      <c r="O862" s="27">
        <v>152.6</v>
      </c>
      <c r="P862" s="27">
        <v>141.6</v>
      </c>
      <c r="Q862" s="27" t="s">
        <v>618</v>
      </c>
      <c r="R862" s="27" t="s">
        <v>618</v>
      </c>
      <c r="S862" s="27" t="s">
        <v>618</v>
      </c>
      <c r="T862" s="27" t="s">
        <v>618</v>
      </c>
      <c r="U862" s="27" t="s">
        <v>618</v>
      </c>
      <c r="V862" s="158">
        <v>0</v>
      </c>
      <c r="W862" s="27">
        <v>248.7</v>
      </c>
      <c r="X862" s="27">
        <v>251.1</v>
      </c>
      <c r="Y862" s="27">
        <v>-2.4000000000000057</v>
      </c>
      <c r="Z862" s="29">
        <v>44.66</v>
      </c>
      <c r="AA862" s="139">
        <v>2.6</v>
      </c>
      <c r="AB862" s="151">
        <v>2.6495915213071708E-3</v>
      </c>
      <c r="AC862" s="136">
        <v>0</v>
      </c>
      <c r="AD862" s="136">
        <v>7.3</v>
      </c>
      <c r="AE862" s="136" t="s">
        <v>618</v>
      </c>
      <c r="AF862" s="136" t="s">
        <v>618</v>
      </c>
      <c r="AG862" s="136">
        <v>0</v>
      </c>
      <c r="AH862" s="136">
        <v>155.6</v>
      </c>
      <c r="AI862" s="136">
        <v>-1.8000000000000966</v>
      </c>
      <c r="AJ862" s="127">
        <v>147.5</v>
      </c>
      <c r="AK862" s="127">
        <v>149.1</v>
      </c>
      <c r="AL862" s="127">
        <v>147.1</v>
      </c>
      <c r="AM862" s="127">
        <v>148.9</v>
      </c>
      <c r="AN862" s="127">
        <v>151.5</v>
      </c>
      <c r="AO862" s="127">
        <v>3</v>
      </c>
      <c r="AP862" s="127">
        <v>11.4</v>
      </c>
      <c r="AQ862" s="14">
        <v>161.19999999999999</v>
      </c>
      <c r="AR862" s="127" t="s">
        <v>618</v>
      </c>
      <c r="AS862" s="14">
        <v>158.19999999999735</v>
      </c>
      <c r="AT862" s="1">
        <v>150.6</v>
      </c>
      <c r="AU862" s="1">
        <v>151.19999999999999</v>
      </c>
      <c r="AV862" s="1">
        <v>150</v>
      </c>
      <c r="AW862" s="1">
        <v>151.19999999999999</v>
      </c>
      <c r="AX862" s="1">
        <v>157.9</v>
      </c>
      <c r="AY862" s="1">
        <v>161.69999999999999</v>
      </c>
      <c r="AZ862" s="1">
        <v>157.4</v>
      </c>
      <c r="BA862" s="1">
        <v>161</v>
      </c>
      <c r="CC862" s="86">
        <v>150.5</v>
      </c>
      <c r="CD862" s="1">
        <v>148.5</v>
      </c>
      <c r="CE862" s="1">
        <v>571</v>
      </c>
      <c r="CF862" s="1">
        <v>437</v>
      </c>
      <c r="CG862" s="1">
        <v>1.3066361556064072</v>
      </c>
      <c r="CH862">
        <v>105.39</v>
      </c>
      <c r="CI862">
        <v>15329</v>
      </c>
      <c r="CJ862" s="101">
        <v>1</v>
      </c>
      <c r="CK862" s="101">
        <v>-1</v>
      </c>
      <c r="CL862" s="1">
        <v>-10.199999999999999</v>
      </c>
      <c r="CM862" s="1">
        <v>34.39999999999975</v>
      </c>
      <c r="CN862" s="14" t="s">
        <v>618</v>
      </c>
      <c r="CO862" s="14">
        <v>100</v>
      </c>
    </row>
    <row r="863" spans="1:93">
      <c r="A863" s="1">
        <v>2016</v>
      </c>
      <c r="B863" s="1">
        <v>6</v>
      </c>
      <c r="C863" s="24">
        <v>42566</v>
      </c>
      <c r="D863" s="1">
        <v>160.80000000000001</v>
      </c>
      <c r="E863" s="1">
        <v>161</v>
      </c>
      <c r="F863" s="1">
        <v>157.30000000000001</v>
      </c>
      <c r="G863" s="1">
        <v>159.30000000000001</v>
      </c>
      <c r="H863" s="1">
        <v>45.2</v>
      </c>
      <c r="I863" s="1">
        <v>6</v>
      </c>
      <c r="N863" s="27">
        <v>3.6999999999999886</v>
      </c>
      <c r="O863" s="27">
        <v>154.5</v>
      </c>
      <c r="P863" s="27">
        <v>145.9</v>
      </c>
      <c r="Q863" s="27">
        <v>1</v>
      </c>
      <c r="R863" s="27" t="s">
        <v>618</v>
      </c>
      <c r="S863" s="27" t="s">
        <v>618</v>
      </c>
      <c r="T863" s="27" t="s">
        <v>618</v>
      </c>
      <c r="U863" s="27" t="s">
        <v>618</v>
      </c>
      <c r="V863" s="158">
        <v>0</v>
      </c>
      <c r="W863" s="27">
        <v>248.7</v>
      </c>
      <c r="X863" s="27">
        <v>251.1</v>
      </c>
      <c r="Y863" s="27">
        <v>-2.4000000000000057</v>
      </c>
      <c r="Z863" s="29">
        <v>45.25</v>
      </c>
      <c r="AA863" s="139">
        <v>2.2000000000000002</v>
      </c>
      <c r="AB863" s="151">
        <v>5.945826910372265E-3</v>
      </c>
      <c r="AC863" s="136" t="s">
        <v>253</v>
      </c>
      <c r="AD863" s="136">
        <v>7.5</v>
      </c>
      <c r="AE863" s="136" t="s">
        <v>618</v>
      </c>
      <c r="AF863" s="136">
        <v>0.70000000000001705</v>
      </c>
      <c r="AG863" s="136">
        <v>0.70000000000001705</v>
      </c>
      <c r="AH863" s="136">
        <v>156.30000000000001</v>
      </c>
      <c r="AI863" s="136">
        <v>-1.1000000000000796</v>
      </c>
      <c r="AJ863" s="127">
        <v>157.9</v>
      </c>
      <c r="AK863" s="127">
        <v>161.69999999999999</v>
      </c>
      <c r="AL863" s="127">
        <v>157.4</v>
      </c>
      <c r="AM863" s="127">
        <v>159.69999999999999</v>
      </c>
      <c r="AN863" s="127">
        <v>153.15</v>
      </c>
      <c r="AO863" s="127">
        <v>1.5</v>
      </c>
      <c r="AP863" s="127" t="s">
        <v>618</v>
      </c>
      <c r="AQ863" s="14">
        <v>161.19999999999999</v>
      </c>
      <c r="AR863" s="127" t="s">
        <v>618</v>
      </c>
      <c r="AS863" s="14">
        <v>158.19999999999735</v>
      </c>
      <c r="AT863" s="1">
        <v>159.30000000000001</v>
      </c>
      <c r="AU863" s="1">
        <v>159.80000000000001</v>
      </c>
      <c r="AV863" s="1">
        <v>159</v>
      </c>
      <c r="AW863" s="1">
        <v>159.1</v>
      </c>
      <c r="AX863" s="1">
        <v>159.30000000000001</v>
      </c>
      <c r="AY863" s="1">
        <v>159.80000000000001</v>
      </c>
      <c r="AZ863" s="1">
        <v>158.9</v>
      </c>
      <c r="BA863" s="1">
        <v>159</v>
      </c>
      <c r="CC863" s="86">
        <v>159.6</v>
      </c>
      <c r="CD863" s="1">
        <v>160</v>
      </c>
      <c r="CE863" s="1">
        <v>749</v>
      </c>
      <c r="CF863" s="1">
        <v>331</v>
      </c>
      <c r="CG863" s="1">
        <v>2.2628398791540785</v>
      </c>
      <c r="CH863">
        <v>106.176</v>
      </c>
      <c r="CI863">
        <v>16606</v>
      </c>
      <c r="CJ863" s="101">
        <v>1</v>
      </c>
      <c r="CK863" s="101">
        <v>1</v>
      </c>
      <c r="CL863" s="1" t="s">
        <v>618</v>
      </c>
      <c r="CM863" s="1">
        <v>34.39999999999975</v>
      </c>
      <c r="CN863" s="14" t="s">
        <v>618</v>
      </c>
      <c r="CO863" s="14">
        <v>100</v>
      </c>
    </row>
    <row r="864" spans="1:93">
      <c r="A864" s="1">
        <v>2016</v>
      </c>
      <c r="B864" s="1">
        <v>3</v>
      </c>
      <c r="C864" s="24">
        <v>42570</v>
      </c>
      <c r="D864" s="1">
        <v>157.5</v>
      </c>
      <c r="E864" s="1">
        <v>159.30000000000001</v>
      </c>
      <c r="F864" s="1">
        <v>157</v>
      </c>
      <c r="G864" s="1">
        <v>158.4</v>
      </c>
      <c r="H864" s="1">
        <v>45.45</v>
      </c>
      <c r="I864" s="1">
        <v>6</v>
      </c>
      <c r="N864" s="27">
        <v>2.3000000000000114</v>
      </c>
      <c r="O864" s="27">
        <v>163</v>
      </c>
      <c r="P864" s="27">
        <v>155.6</v>
      </c>
      <c r="Q864" s="27" t="s">
        <v>618</v>
      </c>
      <c r="R864" s="27" t="s">
        <v>618</v>
      </c>
      <c r="S864" s="27" t="s">
        <v>618</v>
      </c>
      <c r="T864" s="27" t="s">
        <v>618</v>
      </c>
      <c r="U864" s="27" t="s">
        <v>618</v>
      </c>
      <c r="V864" s="158">
        <v>0</v>
      </c>
      <c r="W864" s="27">
        <v>248.7</v>
      </c>
      <c r="X864" s="27">
        <v>251.1</v>
      </c>
      <c r="Y864" s="27">
        <v>-2.4000000000000057</v>
      </c>
      <c r="Z864" s="29">
        <v>45.67</v>
      </c>
      <c r="AA864" s="139">
        <v>1.4</v>
      </c>
      <c r="AB864" s="151">
        <v>1.0507880910682998E-2</v>
      </c>
      <c r="AC864" s="136" t="s">
        <v>255</v>
      </c>
      <c r="AD864" s="136">
        <v>7.9</v>
      </c>
      <c r="AE864" s="136" t="s">
        <v>618</v>
      </c>
      <c r="AF864" s="136" t="s">
        <v>618</v>
      </c>
      <c r="AG864" s="136">
        <v>0</v>
      </c>
      <c r="AH864" s="136">
        <v>156.30000000000001</v>
      </c>
      <c r="AI864" s="136">
        <v>-1.1000000000000796</v>
      </c>
      <c r="AJ864" s="127">
        <v>159.30000000000001</v>
      </c>
      <c r="AK864" s="127">
        <v>159.80000000000001</v>
      </c>
      <c r="AL864" s="127">
        <v>157.19999999999999</v>
      </c>
      <c r="AM864" s="127">
        <v>157.69999999999999</v>
      </c>
      <c r="AN864" s="127">
        <v>154.125</v>
      </c>
      <c r="AO864" s="127">
        <v>0.90000000000000568</v>
      </c>
      <c r="AP864" s="127" t="s">
        <v>618</v>
      </c>
      <c r="AQ864" s="14">
        <v>161.19999999999999</v>
      </c>
      <c r="AR864" s="127" t="s">
        <v>618</v>
      </c>
      <c r="AS864" s="14">
        <v>158.19999999999735</v>
      </c>
      <c r="AT864" s="1">
        <v>159.1</v>
      </c>
      <c r="AU864" s="1">
        <v>159.6</v>
      </c>
      <c r="AV864" s="1">
        <v>158.4</v>
      </c>
      <c r="AW864" s="1">
        <v>158.9</v>
      </c>
      <c r="AX864" s="1">
        <v>159.1</v>
      </c>
      <c r="AY864" s="1">
        <v>159.6</v>
      </c>
      <c r="AZ864" s="1">
        <v>158.4</v>
      </c>
      <c r="BA864" s="1">
        <v>158.69999999999999</v>
      </c>
      <c r="CC864" s="86">
        <v>159.19999999999999</v>
      </c>
      <c r="CD864" s="1">
        <v>158.19999999999999</v>
      </c>
      <c r="CE864" s="1">
        <v>732</v>
      </c>
      <c r="CF864" s="1">
        <v>583</v>
      </c>
      <c r="CG864" s="1">
        <v>1.25557461406518</v>
      </c>
      <c r="CH864">
        <v>106.09</v>
      </c>
      <c r="CI864">
        <v>16606</v>
      </c>
      <c r="CJ864" s="101">
        <v>1</v>
      </c>
      <c r="CK864" s="101">
        <v>1</v>
      </c>
      <c r="CL864" s="1">
        <v>0.5</v>
      </c>
      <c r="CM864" s="1">
        <v>34.89999999999975</v>
      </c>
      <c r="CN864" s="14">
        <v>-1.5999999999999943</v>
      </c>
      <c r="CO864" s="14">
        <v>98.400000000000091</v>
      </c>
    </row>
    <row r="865" spans="1:93">
      <c r="A865" s="1">
        <v>2016</v>
      </c>
      <c r="B865" s="1">
        <v>4</v>
      </c>
      <c r="C865" s="24">
        <v>42571</v>
      </c>
      <c r="D865" s="1">
        <v>159.6</v>
      </c>
      <c r="E865" s="1">
        <v>160.80000000000001</v>
      </c>
      <c r="F865" s="1">
        <v>158.6</v>
      </c>
      <c r="G865" s="1">
        <v>159.5</v>
      </c>
      <c r="H865" s="1">
        <v>45.66</v>
      </c>
      <c r="I865" s="1">
        <v>7</v>
      </c>
      <c r="N865" s="27">
        <v>2.2000000000000171</v>
      </c>
      <c r="O865" s="27">
        <v>160.69999999999999</v>
      </c>
      <c r="P865" s="27">
        <v>156.1</v>
      </c>
      <c r="Q865" s="27" t="s">
        <v>618</v>
      </c>
      <c r="R865" s="27" t="s">
        <v>254</v>
      </c>
      <c r="S865" s="27" t="s">
        <v>618</v>
      </c>
      <c r="T865" s="27">
        <v>1.0999999999999943</v>
      </c>
      <c r="U865" s="27" t="s">
        <v>618</v>
      </c>
      <c r="V865" s="158">
        <v>1.0999999999999943</v>
      </c>
      <c r="W865" s="27">
        <v>249.8</v>
      </c>
      <c r="X865" s="27">
        <v>251.1</v>
      </c>
      <c r="Y865" s="27">
        <v>-1.3000000000000114</v>
      </c>
      <c r="Z865" s="29">
        <v>45.44</v>
      </c>
      <c r="AA865" s="139">
        <v>1.3</v>
      </c>
      <c r="AB865" s="151">
        <v>5.530973451327359E-3</v>
      </c>
      <c r="AC865" s="136" t="s">
        <v>253</v>
      </c>
      <c r="AD865" s="136">
        <v>7.9</v>
      </c>
      <c r="AE865" s="136" t="s">
        <v>618</v>
      </c>
      <c r="AF865" s="136" t="s">
        <v>618</v>
      </c>
      <c r="AG865" s="136">
        <v>0</v>
      </c>
      <c r="AH865" s="136">
        <v>156.30000000000001</v>
      </c>
      <c r="AI865" s="136">
        <v>-1.1000000000000796</v>
      </c>
      <c r="AJ865" s="127">
        <v>159.1</v>
      </c>
      <c r="AK865" s="127">
        <v>160</v>
      </c>
      <c r="AL865" s="127">
        <v>158.4</v>
      </c>
      <c r="AM865" s="127">
        <v>159.30000000000001</v>
      </c>
      <c r="AN865" s="127">
        <v>156.4</v>
      </c>
      <c r="AO865" s="127">
        <v>9.9999999999994316E-2</v>
      </c>
      <c r="AP865" s="127">
        <v>1.5000000000000113</v>
      </c>
      <c r="AQ865" s="14">
        <v>162.69999999999999</v>
      </c>
      <c r="AR865" s="127" t="s">
        <v>618</v>
      </c>
      <c r="AS865" s="14">
        <v>158.19999999999735</v>
      </c>
      <c r="AT865" s="1">
        <v>159.19999999999999</v>
      </c>
      <c r="AU865" s="1">
        <v>160.4</v>
      </c>
      <c r="AV865" s="1">
        <v>159.1</v>
      </c>
      <c r="AW865" s="1">
        <v>160.4</v>
      </c>
      <c r="AX865" s="1">
        <v>159.19999999999999</v>
      </c>
      <c r="AY865" s="1">
        <v>160.80000000000001</v>
      </c>
      <c r="AZ865" s="1">
        <v>159.1</v>
      </c>
      <c r="BA865" s="1">
        <v>160.80000000000001</v>
      </c>
      <c r="CC865" s="86">
        <v>159.30000000000001</v>
      </c>
      <c r="CD865" s="1">
        <v>159.5</v>
      </c>
      <c r="CE865" s="1">
        <v>679</v>
      </c>
      <c r="CF865" s="1">
        <v>461</v>
      </c>
      <c r="CG865" s="1">
        <v>1.472885032537961</v>
      </c>
      <c r="CH865">
        <v>107.21599999999999</v>
      </c>
      <c r="CI865">
        <v>16606</v>
      </c>
      <c r="CJ865" s="101">
        <v>1</v>
      </c>
      <c r="CK865" s="101">
        <v>1</v>
      </c>
      <c r="CL865" s="1">
        <v>2.6000000000000227</v>
      </c>
      <c r="CM865" s="1">
        <v>37.499999999999773</v>
      </c>
      <c r="CN865" s="14" t="s">
        <v>618</v>
      </c>
      <c r="CO865" s="14">
        <v>98.400000000000091</v>
      </c>
    </row>
    <row r="866" spans="1:93">
      <c r="A866" s="1">
        <v>2016</v>
      </c>
      <c r="B866" s="1">
        <v>5</v>
      </c>
      <c r="C866" s="24">
        <v>42572</v>
      </c>
      <c r="D866" s="1">
        <v>161.80000000000001</v>
      </c>
      <c r="E866" s="1">
        <v>164.6</v>
      </c>
      <c r="F866" s="1">
        <v>161.80000000000001</v>
      </c>
      <c r="G866" s="1">
        <v>164.4</v>
      </c>
      <c r="H866" s="1">
        <v>44.54</v>
      </c>
      <c r="I866" s="1">
        <v>7</v>
      </c>
      <c r="N866" s="27">
        <v>2.7999999999999829</v>
      </c>
      <c r="O866" s="27">
        <v>161.69999999999999</v>
      </c>
      <c r="P866" s="27">
        <v>157.30000000000001</v>
      </c>
      <c r="Q866" s="27">
        <v>1</v>
      </c>
      <c r="R866" s="27" t="s">
        <v>618</v>
      </c>
      <c r="S866" s="27" t="s">
        <v>618</v>
      </c>
      <c r="T866" s="27" t="s">
        <v>618</v>
      </c>
      <c r="U866" s="27" t="s">
        <v>618</v>
      </c>
      <c r="V866" s="158">
        <v>0</v>
      </c>
      <c r="W866" s="27">
        <v>249.8</v>
      </c>
      <c r="X866" s="27">
        <v>251.1</v>
      </c>
      <c r="Y866" s="27">
        <v>-1.2999999999999829</v>
      </c>
      <c r="Z866" s="29">
        <v>45.97</v>
      </c>
      <c r="AA866" s="139">
        <v>1.7</v>
      </c>
      <c r="AB866" s="151">
        <v>4.6204620462044765E-3</v>
      </c>
      <c r="AC866" s="136" t="s">
        <v>253</v>
      </c>
      <c r="AD866" s="136">
        <v>7.9</v>
      </c>
      <c r="AE866" s="136" t="s">
        <v>618</v>
      </c>
      <c r="AF866" s="136" t="s">
        <v>618</v>
      </c>
      <c r="AG866" s="136">
        <v>0</v>
      </c>
      <c r="AH866" s="136">
        <v>156.30000000000001</v>
      </c>
      <c r="AI866" s="136">
        <v>-1.1000000000000796</v>
      </c>
      <c r="AJ866" s="127">
        <v>159.19999999999999</v>
      </c>
      <c r="AK866" s="127">
        <v>163</v>
      </c>
      <c r="AL866" s="127">
        <v>159.1</v>
      </c>
      <c r="AM866" s="127">
        <v>162.6</v>
      </c>
      <c r="AN866" s="127">
        <v>159.82499999999999</v>
      </c>
      <c r="AO866" s="127">
        <v>2.5999999999999943</v>
      </c>
      <c r="AP866" s="127">
        <v>-0.70000000000000573</v>
      </c>
      <c r="AQ866" s="14">
        <v>162</v>
      </c>
      <c r="AR866" s="127" t="s">
        <v>618</v>
      </c>
      <c r="AS866" s="14">
        <v>158.19999999999735</v>
      </c>
      <c r="AT866" s="1">
        <v>164.5</v>
      </c>
      <c r="AU866" s="1">
        <v>164.5</v>
      </c>
      <c r="AV866" s="1">
        <v>163.30000000000001</v>
      </c>
      <c r="AW866" s="1">
        <v>163.80000000000001</v>
      </c>
      <c r="AX866" s="1">
        <v>164.5</v>
      </c>
      <c r="AY866" s="1">
        <v>164.5</v>
      </c>
      <c r="AZ866" s="1">
        <v>162.4</v>
      </c>
      <c r="BA866" s="1">
        <v>163.1</v>
      </c>
      <c r="CC866" s="86">
        <v>164.3</v>
      </c>
      <c r="CD866" s="1">
        <v>162.5</v>
      </c>
      <c r="CE866" s="1">
        <v>700</v>
      </c>
      <c r="CF866" s="1">
        <v>433</v>
      </c>
      <c r="CG866" s="1">
        <v>1.6166281755196306</v>
      </c>
      <c r="CH866">
        <v>105.794</v>
      </c>
      <c r="CI866">
        <v>16606</v>
      </c>
      <c r="CJ866" s="101">
        <v>1</v>
      </c>
      <c r="CK866" s="101">
        <v>1</v>
      </c>
      <c r="CL866" s="1">
        <v>-1.9000000000000057</v>
      </c>
      <c r="CM866" s="1">
        <v>35.599999999999767</v>
      </c>
      <c r="CN866" s="14">
        <v>-2.6999999999999886</v>
      </c>
      <c r="CO866" s="14">
        <v>95.700000000000102</v>
      </c>
    </row>
    <row r="867" spans="1:93">
      <c r="A867" s="1">
        <v>2016</v>
      </c>
      <c r="B867" s="1">
        <v>6</v>
      </c>
      <c r="C867" s="24">
        <v>42573</v>
      </c>
      <c r="D867" s="1">
        <v>162.6</v>
      </c>
      <c r="E867" s="1">
        <v>163.30000000000001</v>
      </c>
      <c r="F867" s="1">
        <v>161.1</v>
      </c>
      <c r="G867" s="1">
        <v>162.69999999999999</v>
      </c>
      <c r="H867" s="1">
        <v>44.16</v>
      </c>
      <c r="I867" s="1">
        <v>7</v>
      </c>
      <c r="N867" s="27">
        <v>2.2000000000000171</v>
      </c>
      <c r="O867" s="27">
        <v>167.2</v>
      </c>
      <c r="P867" s="27">
        <v>161.6</v>
      </c>
      <c r="Q867" s="27" t="s">
        <v>618</v>
      </c>
      <c r="R867" s="27" t="s">
        <v>618</v>
      </c>
      <c r="S867" s="27" t="s">
        <v>618</v>
      </c>
      <c r="T867" s="27" t="s">
        <v>618</v>
      </c>
      <c r="U867" s="27" t="s">
        <v>618</v>
      </c>
      <c r="V867" s="158">
        <v>0</v>
      </c>
      <c r="W867" s="27">
        <v>249.8</v>
      </c>
      <c r="X867" s="27">
        <v>251.1</v>
      </c>
      <c r="Y867" s="27">
        <v>-1.2999999999999829</v>
      </c>
      <c r="Z867" s="29">
        <v>44.34</v>
      </c>
      <c r="AA867" s="139">
        <v>1.3</v>
      </c>
      <c r="AB867" s="151">
        <v>2.4529128339903616E-2</v>
      </c>
      <c r="AC867" s="136" t="s">
        <v>255</v>
      </c>
      <c r="AD867" s="136">
        <v>8.1999999999999993</v>
      </c>
      <c r="AE867" s="136" t="s">
        <v>618</v>
      </c>
      <c r="AF867" s="136" t="s">
        <v>618</v>
      </c>
      <c r="AG867" s="136">
        <v>0</v>
      </c>
      <c r="AH867" s="136">
        <v>156.30000000000001</v>
      </c>
      <c r="AI867" s="136">
        <v>-1.1000000000000796</v>
      </c>
      <c r="AJ867" s="127">
        <v>164.5</v>
      </c>
      <c r="AK867" s="127">
        <v>164.5</v>
      </c>
      <c r="AL867" s="127">
        <v>162</v>
      </c>
      <c r="AM867" s="127">
        <v>162.30000000000001</v>
      </c>
      <c r="AN867" s="127">
        <v>160.47499999999999</v>
      </c>
      <c r="AO867" s="127">
        <v>9.9999999999994316E-2</v>
      </c>
      <c r="AP867" s="127" t="s">
        <v>618</v>
      </c>
      <c r="AQ867" s="14">
        <v>162</v>
      </c>
      <c r="AR867" s="127" t="s">
        <v>618</v>
      </c>
      <c r="AS867" s="14">
        <v>158.19999999999735</v>
      </c>
      <c r="AT867" s="1">
        <v>162.1</v>
      </c>
      <c r="AU867" s="1">
        <v>162.1</v>
      </c>
      <c r="AV867" s="1">
        <v>161.5</v>
      </c>
      <c r="AW867" s="1">
        <v>161.6</v>
      </c>
      <c r="AX867" s="1">
        <v>162.1</v>
      </c>
      <c r="AY867" s="1">
        <v>162.1</v>
      </c>
      <c r="AZ867" s="1">
        <v>160.5</v>
      </c>
      <c r="BA867" s="1">
        <v>160.5</v>
      </c>
      <c r="CC867" s="86">
        <v>161.6</v>
      </c>
      <c r="CD867" s="1">
        <v>163.1</v>
      </c>
      <c r="CE867" s="1">
        <v>963</v>
      </c>
      <c r="CF867" s="1">
        <v>427</v>
      </c>
      <c r="CG867" s="1">
        <v>2.2552693208430914</v>
      </c>
      <c r="CH867">
        <v>106.22799999999999</v>
      </c>
      <c r="CI867">
        <v>16603</v>
      </c>
      <c r="CJ867" s="101">
        <v>1</v>
      </c>
      <c r="CK867" s="101">
        <v>1</v>
      </c>
      <c r="CL867" s="1">
        <v>-3.5</v>
      </c>
      <c r="CM867" s="1">
        <v>32.099999999999767</v>
      </c>
      <c r="CN867" s="14" t="s">
        <v>618</v>
      </c>
      <c r="CO867" s="14">
        <v>95.700000000000102</v>
      </c>
    </row>
    <row r="868" spans="1:93">
      <c r="A868" s="1">
        <v>2016</v>
      </c>
      <c r="B868" s="1">
        <v>2</v>
      </c>
      <c r="C868" s="24">
        <v>42576</v>
      </c>
      <c r="D868" s="1">
        <v>158.6</v>
      </c>
      <c r="E868" s="1">
        <v>159.4</v>
      </c>
      <c r="F868" s="1">
        <v>157.19999999999999</v>
      </c>
      <c r="G868" s="1">
        <v>158.1</v>
      </c>
      <c r="H868" s="1">
        <v>43.05</v>
      </c>
      <c r="I868" s="1">
        <v>7</v>
      </c>
      <c r="N868" s="27">
        <v>2.2000000000000171</v>
      </c>
      <c r="O868" s="27">
        <v>164.9</v>
      </c>
      <c r="P868" s="27">
        <v>160.5</v>
      </c>
      <c r="Q868" s="27">
        <v>-1</v>
      </c>
      <c r="R868" s="27" t="s">
        <v>618</v>
      </c>
      <c r="S868" s="27" t="s">
        <v>618</v>
      </c>
      <c r="T868" s="27" t="s">
        <v>618</v>
      </c>
      <c r="U868" s="27" t="s">
        <v>618</v>
      </c>
      <c r="V868" s="158">
        <v>0</v>
      </c>
      <c r="W868" s="27">
        <v>249.8</v>
      </c>
      <c r="X868" s="27">
        <v>251.1</v>
      </c>
      <c r="Y868" s="27">
        <v>-1.2999999999999829</v>
      </c>
      <c r="Z868" s="29">
        <v>44.07</v>
      </c>
      <c r="AA868" s="139">
        <v>1.3</v>
      </c>
      <c r="AB868" s="151">
        <v>8.5316569375842866E-3</v>
      </c>
      <c r="AC868" s="136" t="s">
        <v>255</v>
      </c>
      <c r="AD868" s="136">
        <v>8.1</v>
      </c>
      <c r="AE868" s="136" t="s">
        <v>618</v>
      </c>
      <c r="AF868" s="136" t="s">
        <v>618</v>
      </c>
      <c r="AG868" s="136">
        <v>0</v>
      </c>
      <c r="AH868" s="136">
        <v>156.30000000000001</v>
      </c>
      <c r="AI868" s="136">
        <v>-1.1000000000000796</v>
      </c>
      <c r="AJ868" s="127">
        <v>162.1</v>
      </c>
      <c r="AK868" s="127">
        <v>162.1</v>
      </c>
      <c r="AL868" s="127">
        <v>158</v>
      </c>
      <c r="AM868" s="127">
        <v>159.1</v>
      </c>
      <c r="AN868" s="127">
        <v>160.82499999999999</v>
      </c>
      <c r="AO868" s="127">
        <v>0.5</v>
      </c>
      <c r="AP868" s="127" t="s">
        <v>618</v>
      </c>
      <c r="AQ868" s="14">
        <v>162</v>
      </c>
      <c r="AR868" s="127">
        <v>0.5</v>
      </c>
      <c r="AS868" s="14">
        <v>158.69999999999735</v>
      </c>
      <c r="AT868" s="1">
        <v>157</v>
      </c>
      <c r="AU868" s="1">
        <v>158.9</v>
      </c>
      <c r="AV868" s="1">
        <v>157</v>
      </c>
      <c r="AW868" s="1">
        <v>158.5</v>
      </c>
      <c r="AX868" s="1">
        <v>157</v>
      </c>
      <c r="AY868" s="1">
        <v>158.9</v>
      </c>
      <c r="AZ868" s="1">
        <v>157</v>
      </c>
      <c r="BA868" s="1">
        <v>158.19999999999999</v>
      </c>
      <c r="CC868" s="86">
        <v>157.80000000000001</v>
      </c>
      <c r="CD868" s="35">
        <v>163.1</v>
      </c>
      <c r="CE868" s="35">
        <v>963</v>
      </c>
      <c r="CF868" s="35">
        <v>427</v>
      </c>
      <c r="CG868" s="35">
        <v>2.2552693208430914</v>
      </c>
      <c r="CH868">
        <v>105.842</v>
      </c>
      <c r="CI868">
        <v>16603</v>
      </c>
      <c r="CJ868" s="101">
        <v>1</v>
      </c>
      <c r="CK868" s="101">
        <v>1</v>
      </c>
      <c r="CL868" s="1">
        <v>0.19999999999998863</v>
      </c>
      <c r="CM868" s="1">
        <v>32.299999999999756</v>
      </c>
      <c r="CN868" s="14">
        <v>1.5999999999999943</v>
      </c>
      <c r="CO868" s="14">
        <v>97.300000000000097</v>
      </c>
    </row>
    <row r="869" spans="1:93">
      <c r="A869" s="1">
        <v>2016</v>
      </c>
      <c r="B869" s="1">
        <v>3</v>
      </c>
      <c r="C869" s="24">
        <v>42577</v>
      </c>
      <c r="D869" s="1">
        <v>157.19999999999999</v>
      </c>
      <c r="E869" s="1">
        <v>157.19999999999999</v>
      </c>
      <c r="F869" s="1">
        <v>152.9</v>
      </c>
      <c r="G869" s="1">
        <v>153.5</v>
      </c>
      <c r="H869" s="1">
        <v>42.92</v>
      </c>
      <c r="I869" s="1">
        <v>8</v>
      </c>
      <c r="N869" s="27">
        <v>4.2999999999999829</v>
      </c>
      <c r="O869" s="27">
        <v>160.30000000000001</v>
      </c>
      <c r="P869" s="27">
        <v>155.9</v>
      </c>
      <c r="Q869" s="27" t="s">
        <v>618</v>
      </c>
      <c r="R869" s="27" t="s">
        <v>618</v>
      </c>
      <c r="S869" s="27" t="s">
        <v>252</v>
      </c>
      <c r="T869" s="27" t="s">
        <v>618</v>
      </c>
      <c r="U869" s="27">
        <v>0.29999999999998295</v>
      </c>
      <c r="V869" s="158">
        <v>0.29999999999998295</v>
      </c>
      <c r="W869" s="27">
        <v>250.1</v>
      </c>
      <c r="X869" s="27">
        <v>251.1</v>
      </c>
      <c r="Y869" s="27">
        <v>-1</v>
      </c>
      <c r="Z869" s="29">
        <v>42.64</v>
      </c>
      <c r="AA869" s="139">
        <v>2.6</v>
      </c>
      <c r="AB869" s="151">
        <v>2.5135869565217406E-2</v>
      </c>
      <c r="AC869" s="136" t="s">
        <v>255</v>
      </c>
      <c r="AD869" s="136">
        <v>7.9</v>
      </c>
      <c r="AE869" s="136" t="s">
        <v>618</v>
      </c>
      <c r="AF869" s="136" t="s">
        <v>618</v>
      </c>
      <c r="AG869" s="136">
        <v>0</v>
      </c>
      <c r="AH869" s="136">
        <v>156.30000000000001</v>
      </c>
      <c r="AI869" s="136">
        <v>-1.1000000000000796</v>
      </c>
      <c r="AJ869" s="127">
        <v>157</v>
      </c>
      <c r="AK869" s="127">
        <v>158.9</v>
      </c>
      <c r="AL869" s="127">
        <v>154.5</v>
      </c>
      <c r="AM869" s="127">
        <v>154.80000000000001</v>
      </c>
      <c r="AN869" s="127">
        <v>159.69999999999999</v>
      </c>
      <c r="AO869" s="127">
        <v>3.6999999999999886</v>
      </c>
      <c r="AP869" s="127" t="s">
        <v>618</v>
      </c>
      <c r="AQ869" s="14">
        <v>162</v>
      </c>
      <c r="AR869" s="127">
        <v>-1.4000000000000057</v>
      </c>
      <c r="AS869" s="14">
        <v>157.29999999999734</v>
      </c>
      <c r="AT869" s="1">
        <v>154.19999999999999</v>
      </c>
      <c r="AU869" s="1">
        <v>154.19999999999999</v>
      </c>
      <c r="AV869" s="1">
        <v>153.19999999999999</v>
      </c>
      <c r="AW869" s="1">
        <v>153.4</v>
      </c>
      <c r="AX869" s="1">
        <v>154.19999999999999</v>
      </c>
      <c r="AY869" s="1">
        <v>154.69999999999999</v>
      </c>
      <c r="AZ869" s="1">
        <v>153.19999999999999</v>
      </c>
      <c r="BA869" s="1">
        <v>154.5</v>
      </c>
      <c r="CC869" s="86">
        <v>154</v>
      </c>
      <c r="CD869" s="1">
        <v>155.9</v>
      </c>
      <c r="CE869" s="1">
        <v>574</v>
      </c>
      <c r="CF869" s="1">
        <v>518</v>
      </c>
      <c r="CG869" s="1">
        <v>1.1081081081081081</v>
      </c>
      <c r="CH869">
        <v>104.68300000000001</v>
      </c>
      <c r="CI869">
        <v>16603</v>
      </c>
      <c r="CJ869" s="101">
        <v>1</v>
      </c>
      <c r="CK869" s="101">
        <v>1</v>
      </c>
      <c r="CL869" s="1">
        <v>1.4000000000000057</v>
      </c>
      <c r="CM869" s="1">
        <v>33.699999999999761</v>
      </c>
      <c r="CN869" s="14" t="s">
        <v>618</v>
      </c>
      <c r="CO869" s="14">
        <v>97.300000000000097</v>
      </c>
    </row>
    <row r="870" spans="1:93">
      <c r="A870" s="1">
        <v>2016</v>
      </c>
      <c r="B870" s="1">
        <v>4</v>
      </c>
      <c r="C870" s="24">
        <v>42578</v>
      </c>
      <c r="D870" s="1">
        <v>155.6</v>
      </c>
      <c r="E870" s="1">
        <v>157.69999999999999</v>
      </c>
      <c r="F870" s="1">
        <v>155.19999999999999</v>
      </c>
      <c r="G870" s="1">
        <v>156.5</v>
      </c>
      <c r="H870" s="1">
        <v>41.91</v>
      </c>
      <c r="I870" s="1">
        <v>8</v>
      </c>
      <c r="N870" s="27">
        <v>2.5</v>
      </c>
      <c r="O870" s="27">
        <v>157.80000000000001</v>
      </c>
      <c r="P870" s="27">
        <v>149.19999999999999</v>
      </c>
      <c r="Q870" s="27" t="s">
        <v>618</v>
      </c>
      <c r="R870" s="27" t="s">
        <v>618</v>
      </c>
      <c r="S870" s="27" t="s">
        <v>618</v>
      </c>
      <c r="T870" s="27" t="s">
        <v>618</v>
      </c>
      <c r="U870" s="27" t="s">
        <v>618</v>
      </c>
      <c r="V870" s="158">
        <v>0</v>
      </c>
      <c r="W870" s="27">
        <v>250.1</v>
      </c>
      <c r="X870" s="27">
        <v>251.1</v>
      </c>
      <c r="Y870" s="27">
        <v>-1</v>
      </c>
      <c r="Z870" s="29">
        <v>42.79</v>
      </c>
      <c r="AA870" s="139">
        <v>1.5</v>
      </c>
      <c r="AB870" s="151">
        <v>3.0197444831590037E-3</v>
      </c>
      <c r="AC870" s="136" t="s">
        <v>255</v>
      </c>
      <c r="AD870" s="136">
        <v>7.6</v>
      </c>
      <c r="AE870" s="136" t="s">
        <v>618</v>
      </c>
      <c r="AF870" s="136" t="s">
        <v>618</v>
      </c>
      <c r="AG870" s="136">
        <v>0</v>
      </c>
      <c r="AH870" s="136">
        <v>156.30000000000001</v>
      </c>
      <c r="AI870" s="136">
        <v>-1.1000000000000796</v>
      </c>
      <c r="AJ870" s="127">
        <v>154.19999999999999</v>
      </c>
      <c r="AK870" s="127">
        <v>156.19999999999999</v>
      </c>
      <c r="AL870" s="127">
        <v>153.19999999999999</v>
      </c>
      <c r="AM870" s="127">
        <v>156.19999999999999</v>
      </c>
      <c r="AN870" s="127">
        <v>158.1</v>
      </c>
      <c r="AO870" s="127">
        <v>0.90000000000000568</v>
      </c>
      <c r="AP870" s="127">
        <v>1.1379786002407855E-14</v>
      </c>
      <c r="AQ870" s="14">
        <v>162</v>
      </c>
      <c r="AR870" s="127" t="s">
        <v>618</v>
      </c>
      <c r="AS870" s="14">
        <v>157.29999999999734</v>
      </c>
      <c r="AT870" s="1">
        <v>155.9</v>
      </c>
      <c r="AU870" s="1">
        <v>157.4</v>
      </c>
      <c r="AV870" s="1">
        <v>155.80000000000001</v>
      </c>
      <c r="AW870" s="1">
        <v>156.9</v>
      </c>
      <c r="AX870" s="1">
        <v>155.9</v>
      </c>
      <c r="AY870" s="1">
        <v>157.5</v>
      </c>
      <c r="AZ870" s="1">
        <v>155.80000000000001</v>
      </c>
      <c r="BA870" s="1">
        <v>157.30000000000001</v>
      </c>
      <c r="CC870" s="86">
        <v>155.9</v>
      </c>
      <c r="CD870" s="1">
        <v>155.6</v>
      </c>
      <c r="CE870" s="1">
        <v>1039</v>
      </c>
      <c r="CF870" s="1">
        <v>448</v>
      </c>
      <c r="CG870" s="1">
        <v>2.3191964285714284</v>
      </c>
      <c r="CH870">
        <v>105.371</v>
      </c>
      <c r="CI870">
        <v>16603</v>
      </c>
      <c r="CJ870" s="101">
        <v>1</v>
      </c>
      <c r="CK870" s="101">
        <v>1</v>
      </c>
      <c r="CL870" s="1">
        <v>0.59999999999999432</v>
      </c>
      <c r="CM870" s="1">
        <v>34.299999999999756</v>
      </c>
      <c r="CN870" s="14" t="s">
        <v>618</v>
      </c>
      <c r="CO870" s="14">
        <v>97.300000000000097</v>
      </c>
    </row>
    <row r="871" spans="1:93">
      <c r="A871" s="1">
        <v>2016</v>
      </c>
      <c r="B871" s="1">
        <v>5</v>
      </c>
      <c r="C871" s="24">
        <v>42579</v>
      </c>
      <c r="D871" s="1">
        <v>156.5</v>
      </c>
      <c r="E871" s="1">
        <v>158.4</v>
      </c>
      <c r="F871" s="1">
        <v>155.1</v>
      </c>
      <c r="G871" s="1">
        <v>157.9</v>
      </c>
      <c r="H871" s="1">
        <v>41.1</v>
      </c>
      <c r="I871" s="1">
        <v>8</v>
      </c>
      <c r="N871" s="27">
        <v>3.3000000000000114</v>
      </c>
      <c r="O871" s="27">
        <v>159</v>
      </c>
      <c r="P871" s="27">
        <v>154</v>
      </c>
      <c r="Q871" s="27" t="s">
        <v>618</v>
      </c>
      <c r="R871" s="27" t="s">
        <v>618</v>
      </c>
      <c r="S871" s="27" t="s">
        <v>618</v>
      </c>
      <c r="T871" s="27" t="s">
        <v>618</v>
      </c>
      <c r="U871" s="27" t="s">
        <v>618</v>
      </c>
      <c r="V871" s="158">
        <v>0</v>
      </c>
      <c r="W871" s="27">
        <v>250.1</v>
      </c>
      <c r="X871" s="27">
        <v>251.1</v>
      </c>
      <c r="Y871" s="27">
        <v>-1</v>
      </c>
      <c r="Z871" s="29">
        <v>41.99</v>
      </c>
      <c r="AA871" s="139">
        <v>2</v>
      </c>
      <c r="AB871" s="151">
        <v>2.3532152842497767E-2</v>
      </c>
      <c r="AC871" s="136" t="s">
        <v>255</v>
      </c>
      <c r="AD871" s="136">
        <v>7.8</v>
      </c>
      <c r="AE871" s="136">
        <v>0.40000000000000568</v>
      </c>
      <c r="AF871" s="136" t="s">
        <v>618</v>
      </c>
      <c r="AG871" s="136">
        <v>0.40000000000000568</v>
      </c>
      <c r="AH871" s="136">
        <v>156.69999999999999</v>
      </c>
      <c r="AI871" s="136">
        <v>-0.7000000000000739</v>
      </c>
      <c r="AJ871" s="127">
        <v>155.9</v>
      </c>
      <c r="AK871" s="127">
        <v>157.5</v>
      </c>
      <c r="AL871" s="127">
        <v>155.1</v>
      </c>
      <c r="AM871" s="127">
        <v>155.4</v>
      </c>
      <c r="AN871" s="127">
        <v>156.375</v>
      </c>
      <c r="AO871" s="127">
        <v>1.4000000000000057</v>
      </c>
      <c r="AP871" s="127">
        <v>0.60000000000000564</v>
      </c>
      <c r="AQ871" s="14">
        <v>162.6</v>
      </c>
      <c r="AR871" s="127" t="s">
        <v>618</v>
      </c>
      <c r="AS871" s="14">
        <v>157.29999999999734</v>
      </c>
      <c r="AT871" s="1">
        <v>157.80000000000001</v>
      </c>
      <c r="AU871" s="1">
        <v>159.30000000000001</v>
      </c>
      <c r="AV871" s="1">
        <v>157.5</v>
      </c>
      <c r="AW871" s="1">
        <v>159</v>
      </c>
      <c r="AX871" s="1">
        <v>157.80000000000001</v>
      </c>
      <c r="AY871" s="1">
        <v>159.30000000000001</v>
      </c>
      <c r="AZ871" s="1">
        <v>157.5</v>
      </c>
      <c r="BA871" s="1">
        <v>159.1</v>
      </c>
      <c r="CC871" s="86">
        <v>157.69999999999999</v>
      </c>
      <c r="CD871" s="1">
        <v>156.30000000000001</v>
      </c>
      <c r="CE871" s="1">
        <v>885</v>
      </c>
      <c r="CF871" s="1">
        <v>488</v>
      </c>
      <c r="CG871" s="1">
        <v>1.8135245901639345</v>
      </c>
      <c r="CH871">
        <v>105.29300000000001</v>
      </c>
      <c r="CI871">
        <v>16603</v>
      </c>
      <c r="CJ871" s="101">
        <v>1</v>
      </c>
      <c r="CK871" s="101">
        <v>1</v>
      </c>
      <c r="CL871" s="1">
        <v>0.59999999999999432</v>
      </c>
      <c r="CM871" s="1">
        <v>34.89999999999975</v>
      </c>
      <c r="CN871" s="14">
        <v>-1.3000000000000114</v>
      </c>
      <c r="CO871" s="14">
        <v>96.000000000000085</v>
      </c>
    </row>
    <row r="872" spans="1:93">
      <c r="A872" s="1">
        <v>2016</v>
      </c>
      <c r="B872" s="1">
        <v>6</v>
      </c>
      <c r="C872" s="24">
        <v>42580</v>
      </c>
      <c r="D872" s="1">
        <v>158.4</v>
      </c>
      <c r="E872" s="1">
        <v>158.5</v>
      </c>
      <c r="F872" s="1">
        <v>153.1</v>
      </c>
      <c r="G872" s="1">
        <v>153.6</v>
      </c>
      <c r="H872" s="1">
        <v>41.6</v>
      </c>
      <c r="I872" s="1">
        <v>9</v>
      </c>
      <c r="N872" s="27">
        <v>5.4000000000000057</v>
      </c>
      <c r="O872" s="27">
        <v>161.19999999999999</v>
      </c>
      <c r="P872" s="27">
        <v>154.6</v>
      </c>
      <c r="Q872" s="27" t="s">
        <v>618</v>
      </c>
      <c r="R872" s="27" t="s">
        <v>618</v>
      </c>
      <c r="S872" s="27" t="s">
        <v>252</v>
      </c>
      <c r="T872" s="27" t="s">
        <v>618</v>
      </c>
      <c r="U872" s="27">
        <v>0.19999999999998863</v>
      </c>
      <c r="V872" s="158">
        <v>0.19999999999998863</v>
      </c>
      <c r="W872" s="27">
        <v>250.3</v>
      </c>
      <c r="X872" s="27">
        <v>251.1</v>
      </c>
      <c r="Y872" s="27">
        <v>-0.80000000000001137</v>
      </c>
      <c r="Z872" s="29">
        <v>40.71</v>
      </c>
      <c r="AA872" s="139">
        <v>3.2</v>
      </c>
      <c r="AB872" s="151">
        <v>1.9327129563349921E-2</v>
      </c>
      <c r="AC872" s="136" t="s">
        <v>255</v>
      </c>
      <c r="AD872" s="136">
        <v>7.8</v>
      </c>
      <c r="AE872" s="136" t="s">
        <v>618</v>
      </c>
      <c r="AF872" s="136" t="s">
        <v>618</v>
      </c>
      <c r="AG872" s="136">
        <v>0</v>
      </c>
      <c r="AH872" s="136">
        <v>156.69999999999999</v>
      </c>
      <c r="AI872" s="136">
        <v>-0.7000000000000739</v>
      </c>
      <c r="AJ872" s="127">
        <v>157.80000000000001</v>
      </c>
      <c r="AK872" s="127">
        <v>159.30000000000001</v>
      </c>
      <c r="AL872" s="127">
        <v>157</v>
      </c>
      <c r="AM872" s="127">
        <v>157.30000000000001</v>
      </c>
      <c r="AN872" s="127">
        <v>155.92500000000001</v>
      </c>
      <c r="AO872" s="127">
        <v>4.8000000000000114</v>
      </c>
      <c r="AP872" s="127" t="s">
        <v>618</v>
      </c>
      <c r="AQ872" s="14">
        <v>162.6</v>
      </c>
      <c r="AR872" s="127" t="s">
        <v>618</v>
      </c>
      <c r="AS872" s="14">
        <v>157.29999999999734</v>
      </c>
      <c r="AT872" s="1">
        <v>153.19999999999999</v>
      </c>
      <c r="AU872" s="1">
        <v>154.5</v>
      </c>
      <c r="AV872" s="1">
        <v>153</v>
      </c>
      <c r="AW872" s="1">
        <v>153.69999999999999</v>
      </c>
      <c r="AX872" s="1">
        <v>153.19999999999999</v>
      </c>
      <c r="AY872" s="1">
        <v>154.5</v>
      </c>
      <c r="AZ872" s="1">
        <v>153</v>
      </c>
      <c r="BA872" s="1">
        <v>153.69999999999999</v>
      </c>
      <c r="CC872" s="86">
        <v>153.19999999999999</v>
      </c>
      <c r="CD872" s="1">
        <v>157.30000000000001</v>
      </c>
      <c r="CE872" s="1">
        <v>500</v>
      </c>
      <c r="CF872" s="1">
        <v>637</v>
      </c>
      <c r="CG872" s="1">
        <v>0.78492935635792782</v>
      </c>
      <c r="CH872">
        <v>102.086</v>
      </c>
      <c r="CI872">
        <v>16314</v>
      </c>
      <c r="CJ872" s="101">
        <v>1</v>
      </c>
      <c r="CK872" s="101">
        <v>-1</v>
      </c>
      <c r="CL872" s="1">
        <v>1.2000000000000171</v>
      </c>
      <c r="CM872" s="1">
        <v>36.099999999999767</v>
      </c>
      <c r="CN872" s="14" t="s">
        <v>618</v>
      </c>
      <c r="CO872" s="14">
        <v>96.000000000000085</v>
      </c>
    </row>
    <row r="873" spans="1:93">
      <c r="A873" s="1">
        <v>2016</v>
      </c>
      <c r="B873" s="1">
        <v>2</v>
      </c>
      <c r="C873" s="24">
        <v>42583</v>
      </c>
      <c r="D873" s="1">
        <v>154.4</v>
      </c>
      <c r="E873" s="1">
        <v>156.69999999999999</v>
      </c>
      <c r="F873" s="1">
        <v>153.6</v>
      </c>
      <c r="G873" s="1">
        <v>155.80000000000001</v>
      </c>
      <c r="H873" s="1">
        <v>40.06</v>
      </c>
      <c r="I873" s="1">
        <v>9</v>
      </c>
      <c r="N873" s="27">
        <v>3.0999999999999943</v>
      </c>
      <c r="O873" s="27">
        <v>159</v>
      </c>
      <c r="P873" s="27">
        <v>148.19999999999999</v>
      </c>
      <c r="Q873" s="27" t="s">
        <v>618</v>
      </c>
      <c r="R873" s="27" t="s">
        <v>618</v>
      </c>
      <c r="S873" s="27" t="s">
        <v>618</v>
      </c>
      <c r="T873" s="27" t="s">
        <v>618</v>
      </c>
      <c r="U873" s="27" t="s">
        <v>618</v>
      </c>
      <c r="V873" s="158">
        <v>0</v>
      </c>
      <c r="W873" s="27">
        <v>250.3</v>
      </c>
      <c r="X873" s="27">
        <v>251.1</v>
      </c>
      <c r="Y873" s="27">
        <v>-0.79999999999998295</v>
      </c>
      <c r="Z873" s="29">
        <v>41.38</v>
      </c>
      <c r="AA873" s="139">
        <v>1.9</v>
      </c>
      <c r="AB873" s="151">
        <v>1.2165450121654597E-2</v>
      </c>
      <c r="AC873" s="136" t="s">
        <v>253</v>
      </c>
      <c r="AD873" s="136">
        <v>7.6</v>
      </c>
      <c r="AE873" s="136" t="s">
        <v>618</v>
      </c>
      <c r="AF873" s="136" t="s">
        <v>618</v>
      </c>
      <c r="AG873" s="136">
        <v>0</v>
      </c>
      <c r="AH873" s="136">
        <v>156.69999999999999</v>
      </c>
      <c r="AI873" s="136">
        <v>-0.7000000000000739</v>
      </c>
      <c r="AJ873" s="127">
        <v>153.19999999999999</v>
      </c>
      <c r="AK873" s="127">
        <v>155.9</v>
      </c>
      <c r="AL873" s="127">
        <v>153</v>
      </c>
      <c r="AM873" s="127">
        <v>154.5</v>
      </c>
      <c r="AN873" s="127">
        <v>155.85</v>
      </c>
      <c r="AO873" s="127">
        <v>1.4000000000000057</v>
      </c>
      <c r="AP873" s="127">
        <v>-1.0000000000000171</v>
      </c>
      <c r="AQ873" s="14">
        <v>161.6</v>
      </c>
      <c r="AR873" s="127" t="s">
        <v>618</v>
      </c>
      <c r="AS873" s="14">
        <v>157.29999999999734</v>
      </c>
      <c r="AT873" s="1">
        <v>155.80000000000001</v>
      </c>
      <c r="AU873" s="1">
        <v>156.1</v>
      </c>
      <c r="AV873" s="1">
        <v>155.4</v>
      </c>
      <c r="AW873" s="1">
        <v>155.5</v>
      </c>
      <c r="AX873" s="1">
        <v>155.80000000000001</v>
      </c>
      <c r="AY873" s="1">
        <v>156.1</v>
      </c>
      <c r="AZ873" s="1">
        <v>154.5</v>
      </c>
      <c r="BA873" s="1">
        <v>155</v>
      </c>
      <c r="CC873" s="86">
        <v>155.9</v>
      </c>
      <c r="CD873" s="1">
        <v>155.80000000000001</v>
      </c>
      <c r="CE873" s="1">
        <v>493</v>
      </c>
      <c r="CF873" s="1">
        <v>659</v>
      </c>
      <c r="CG873" s="1">
        <v>0.74810318664643394</v>
      </c>
      <c r="CH873">
        <v>102.42</v>
      </c>
      <c r="CI873">
        <v>16444</v>
      </c>
      <c r="CJ873" s="101">
        <v>1</v>
      </c>
      <c r="CK873" s="101">
        <v>-1</v>
      </c>
      <c r="CL873" s="1" t="s">
        <v>618</v>
      </c>
      <c r="CM873" s="1">
        <v>36.099999999999767</v>
      </c>
      <c r="CN873" s="14" t="s">
        <v>618</v>
      </c>
      <c r="CO873" s="14">
        <v>96.000000000000085</v>
      </c>
    </row>
    <row r="874" spans="1:93">
      <c r="A874" s="1">
        <v>2016</v>
      </c>
      <c r="B874" s="1">
        <v>3</v>
      </c>
      <c r="C874" s="24">
        <v>42584</v>
      </c>
      <c r="D874" s="1">
        <v>155.19999999999999</v>
      </c>
      <c r="E874" s="1">
        <v>155.9</v>
      </c>
      <c r="F874" s="1">
        <v>153.69999999999999</v>
      </c>
      <c r="G874" s="1">
        <v>154</v>
      </c>
      <c r="H874" s="1">
        <v>39.51</v>
      </c>
      <c r="I874" s="1">
        <v>9</v>
      </c>
      <c r="N874" s="27">
        <v>2.2000000000000171</v>
      </c>
      <c r="O874" s="27">
        <v>158.9</v>
      </c>
      <c r="P874" s="27">
        <v>152.69999999999999</v>
      </c>
      <c r="Q874" s="27" t="s">
        <v>618</v>
      </c>
      <c r="R874" s="27" t="s">
        <v>618</v>
      </c>
      <c r="S874" s="27" t="s">
        <v>618</v>
      </c>
      <c r="T874" s="27" t="s">
        <v>618</v>
      </c>
      <c r="U874" s="27" t="s">
        <v>618</v>
      </c>
      <c r="V874" s="158">
        <v>0</v>
      </c>
      <c r="W874" s="27">
        <v>250.3</v>
      </c>
      <c r="X874" s="27">
        <v>251.1</v>
      </c>
      <c r="Y874" s="27">
        <v>-0.79999999999998295</v>
      </c>
      <c r="Z874" s="29">
        <v>39.950000000000003</v>
      </c>
      <c r="AA874" s="139">
        <v>1.3</v>
      </c>
      <c r="AB874" s="151">
        <v>3.7019230769230749E-2</v>
      </c>
      <c r="AC874" s="136" t="s">
        <v>255</v>
      </c>
      <c r="AD874" s="136">
        <v>7.7</v>
      </c>
      <c r="AE874" s="136" t="s">
        <v>618</v>
      </c>
      <c r="AF874" s="136" t="s">
        <v>618</v>
      </c>
      <c r="AG874" s="136">
        <v>0</v>
      </c>
      <c r="AH874" s="136">
        <v>156.69999999999999</v>
      </c>
      <c r="AI874" s="136">
        <v>-0.7000000000000739</v>
      </c>
      <c r="AJ874" s="127">
        <v>155.80000000000001</v>
      </c>
      <c r="AK874" s="127">
        <v>156.1</v>
      </c>
      <c r="AL874" s="127">
        <v>154</v>
      </c>
      <c r="AM874" s="127">
        <v>154.80000000000001</v>
      </c>
      <c r="AN874" s="127">
        <v>155.5</v>
      </c>
      <c r="AO874" s="127">
        <v>1.1999999999999886</v>
      </c>
      <c r="AP874" s="127" t="s">
        <v>618</v>
      </c>
      <c r="AQ874" s="14">
        <v>161.6</v>
      </c>
      <c r="AR874" s="127" t="s">
        <v>618</v>
      </c>
      <c r="AS874" s="14">
        <v>157.29999999999734</v>
      </c>
      <c r="AT874" s="1">
        <v>154.30000000000001</v>
      </c>
      <c r="AU874" s="1">
        <v>154.6</v>
      </c>
      <c r="AV874" s="1">
        <v>153.80000000000001</v>
      </c>
      <c r="AW874" s="1">
        <v>153.9</v>
      </c>
      <c r="AX874" s="1">
        <v>154.30000000000001</v>
      </c>
      <c r="AY874" s="1">
        <v>154.6</v>
      </c>
      <c r="AZ874" s="1">
        <v>153.80000000000001</v>
      </c>
      <c r="BA874" s="1">
        <v>154.19999999999999</v>
      </c>
      <c r="CC874" s="86">
        <v>154.30000000000001</v>
      </c>
      <c r="CD874" s="35">
        <v>155.80000000000001</v>
      </c>
      <c r="CE874" s="35">
        <v>493</v>
      </c>
      <c r="CF874" s="35">
        <v>659</v>
      </c>
      <c r="CG874" s="35">
        <v>0.74810318664643394</v>
      </c>
      <c r="CH874">
        <v>100.877</v>
      </c>
      <c r="CI874">
        <v>16444</v>
      </c>
      <c r="CJ874" s="101">
        <v>-1</v>
      </c>
      <c r="CK874" s="101">
        <v>-1</v>
      </c>
      <c r="CL874" s="1" t="s">
        <v>618</v>
      </c>
      <c r="CM874" s="1">
        <v>36.099999999999767</v>
      </c>
      <c r="CN874" s="14" t="s">
        <v>618</v>
      </c>
      <c r="CO874" s="14">
        <v>96.000000000000085</v>
      </c>
    </row>
    <row r="875" spans="1:93">
      <c r="A875" s="1">
        <v>2016</v>
      </c>
      <c r="B875" s="1">
        <v>4</v>
      </c>
      <c r="C875" s="24">
        <v>42585</v>
      </c>
      <c r="D875" s="1">
        <v>154.9</v>
      </c>
      <c r="E875" s="1">
        <v>155.9</v>
      </c>
      <c r="F875" s="1">
        <v>152.80000000000001</v>
      </c>
      <c r="G875" s="1">
        <v>152.80000000000001</v>
      </c>
      <c r="H875" s="1">
        <v>41.17</v>
      </c>
      <c r="I875" s="1">
        <v>9</v>
      </c>
      <c r="N875" s="27">
        <v>3.0999999999999943</v>
      </c>
      <c r="O875" s="27">
        <v>156.19999999999999</v>
      </c>
      <c r="P875" s="27">
        <v>151.80000000000001</v>
      </c>
      <c r="Q875" s="27" t="s">
        <v>618</v>
      </c>
      <c r="R875" s="27" t="s">
        <v>618</v>
      </c>
      <c r="S875" s="27" t="s">
        <v>618</v>
      </c>
      <c r="T875" s="27" t="s">
        <v>618</v>
      </c>
      <c r="U875" s="27" t="s">
        <v>618</v>
      </c>
      <c r="V875" s="158">
        <v>0</v>
      </c>
      <c r="W875" s="27">
        <v>250.3</v>
      </c>
      <c r="X875" s="27">
        <v>251.1</v>
      </c>
      <c r="Y875" s="27">
        <v>-0.79999999999998295</v>
      </c>
      <c r="Z875" s="29">
        <v>39.71</v>
      </c>
      <c r="AA875" s="139">
        <v>1.9</v>
      </c>
      <c r="AB875" s="151">
        <v>1.3729405891163338E-2</v>
      </c>
      <c r="AC875" s="136" t="s">
        <v>255</v>
      </c>
      <c r="AD875" s="136">
        <v>7.7</v>
      </c>
      <c r="AE875" s="136" t="s">
        <v>618</v>
      </c>
      <c r="AF875" s="136" t="s">
        <v>618</v>
      </c>
      <c r="AG875" s="136">
        <v>0</v>
      </c>
      <c r="AH875" s="136">
        <v>156.69999999999999</v>
      </c>
      <c r="AI875" s="136">
        <v>-0.7000000000000739</v>
      </c>
      <c r="AJ875" s="127">
        <v>154.30000000000001</v>
      </c>
      <c r="AK875" s="127">
        <v>155.9</v>
      </c>
      <c r="AL875" s="127">
        <v>153.80000000000001</v>
      </c>
      <c r="AM875" s="127">
        <v>155.6</v>
      </c>
      <c r="AN875" s="127">
        <v>155.55000000000001</v>
      </c>
      <c r="AO875" s="127">
        <v>2.0999999999999943</v>
      </c>
      <c r="AP875" s="127" t="s">
        <v>618</v>
      </c>
      <c r="AQ875" s="14">
        <v>161.6</v>
      </c>
      <c r="AR875" s="127" t="s">
        <v>618</v>
      </c>
      <c r="AS875" s="14">
        <v>157.29999999999734</v>
      </c>
      <c r="AT875" s="1">
        <v>152.6</v>
      </c>
      <c r="AU875" s="1">
        <v>153.4</v>
      </c>
      <c r="AV875" s="1">
        <v>152.6</v>
      </c>
      <c r="AW875" s="1">
        <v>153.1</v>
      </c>
      <c r="AX875" s="1">
        <v>152.6</v>
      </c>
      <c r="AY875" s="1">
        <v>153.4</v>
      </c>
      <c r="AZ875" s="1">
        <v>152.19999999999999</v>
      </c>
      <c r="BA875" s="1">
        <v>152.5</v>
      </c>
      <c r="CC875" s="86">
        <v>152.9</v>
      </c>
      <c r="CD875" s="1">
        <v>155.19999999999999</v>
      </c>
      <c r="CE875" s="1">
        <v>584</v>
      </c>
      <c r="CF875" s="1">
        <v>517</v>
      </c>
      <c r="CG875" s="1">
        <v>1.1295938104448742</v>
      </c>
      <c r="CH875">
        <v>101.268</v>
      </c>
      <c r="CI875">
        <v>16444</v>
      </c>
      <c r="CJ875" s="101">
        <v>-1</v>
      </c>
      <c r="CK875" s="101">
        <v>-1</v>
      </c>
      <c r="CL875" s="1">
        <v>-0.40000000000000568</v>
      </c>
      <c r="CM875" s="1">
        <v>35.699999999999761</v>
      </c>
      <c r="CN875" s="14" t="s">
        <v>618</v>
      </c>
      <c r="CO875" s="14">
        <v>96.000000000000085</v>
      </c>
    </row>
    <row r="876" spans="1:93">
      <c r="A876" s="1">
        <v>2016</v>
      </c>
      <c r="B876" s="1">
        <v>5</v>
      </c>
      <c r="C876" s="24">
        <v>42586</v>
      </c>
      <c r="D876" s="1">
        <v>153</v>
      </c>
      <c r="E876" s="1">
        <v>154.69999999999999</v>
      </c>
      <c r="F876" s="1">
        <v>150.30000000000001</v>
      </c>
      <c r="G876" s="1">
        <v>150.6</v>
      </c>
      <c r="H876" s="1">
        <v>41.93</v>
      </c>
      <c r="I876" s="1">
        <v>9</v>
      </c>
      <c r="N876" s="27">
        <v>4.3999999999999773</v>
      </c>
      <c r="O876" s="27">
        <v>155.9</v>
      </c>
      <c r="P876" s="27">
        <v>149.69999999999999</v>
      </c>
      <c r="Q876" s="27" t="s">
        <v>618</v>
      </c>
      <c r="R876" s="27" t="s">
        <v>618</v>
      </c>
      <c r="S876" s="27" t="s">
        <v>618</v>
      </c>
      <c r="T876" s="27" t="s">
        <v>618</v>
      </c>
      <c r="U876" s="27" t="s">
        <v>618</v>
      </c>
      <c r="V876" s="158">
        <v>0</v>
      </c>
      <c r="W876" s="27">
        <v>250.3</v>
      </c>
      <c r="X876" s="27">
        <v>251.1</v>
      </c>
      <c r="Y876" s="27">
        <v>-0.79999999999998295</v>
      </c>
      <c r="Z876" s="29">
        <v>40.950000000000003</v>
      </c>
      <c r="AA876" s="139">
        <v>2.6</v>
      </c>
      <c r="AB876" s="151">
        <v>4.2014679827891754E-2</v>
      </c>
      <c r="AC876" s="136" t="s">
        <v>253</v>
      </c>
      <c r="AD876" s="136">
        <v>7.6</v>
      </c>
      <c r="AE876" s="136" t="s">
        <v>618</v>
      </c>
      <c r="AF876" s="136">
        <v>-0.40000000000000568</v>
      </c>
      <c r="AG876" s="136">
        <v>-0.40000000000000568</v>
      </c>
      <c r="AH876" s="136">
        <v>156.30000000000001</v>
      </c>
      <c r="AI876" s="136">
        <v>-1.1000000000000796</v>
      </c>
      <c r="AJ876" s="127">
        <v>152.6</v>
      </c>
      <c r="AK876" s="127">
        <v>154.69999999999999</v>
      </c>
      <c r="AL876" s="127">
        <v>152.19999999999999</v>
      </c>
      <c r="AM876" s="127">
        <v>154.30000000000001</v>
      </c>
      <c r="AN876" s="127">
        <v>154.80000000000001</v>
      </c>
      <c r="AO876" s="127">
        <v>2.4000000000000057</v>
      </c>
      <c r="AP876" s="127" t="s">
        <v>618</v>
      </c>
      <c r="AQ876" s="14">
        <v>161.6</v>
      </c>
      <c r="AR876" s="127">
        <v>0.39999999999997726</v>
      </c>
      <c r="AS876" s="14">
        <v>157.69999999999732</v>
      </c>
      <c r="AT876" s="1">
        <v>151.1</v>
      </c>
      <c r="AU876" s="1">
        <v>152.1</v>
      </c>
      <c r="AV876" s="1">
        <v>150.80000000000001</v>
      </c>
      <c r="AW876" s="1">
        <v>151.6</v>
      </c>
      <c r="AX876" s="1">
        <v>151.1</v>
      </c>
      <c r="AY876" s="1">
        <v>152.6</v>
      </c>
      <c r="AZ876" s="1">
        <v>150.80000000000001</v>
      </c>
      <c r="BA876" s="1">
        <v>152.6</v>
      </c>
      <c r="CC876" s="86">
        <v>150.9</v>
      </c>
      <c r="CD876" s="1">
        <v>154.30000000000001</v>
      </c>
      <c r="CE876" s="1">
        <v>587</v>
      </c>
      <c r="CF876" s="1">
        <v>599</v>
      </c>
      <c r="CG876" s="1">
        <v>0.97996661101836391</v>
      </c>
      <c r="CH876">
        <v>101.20699999999999</v>
      </c>
      <c r="CI876">
        <v>16444</v>
      </c>
      <c r="CJ876" s="101">
        <v>-1</v>
      </c>
      <c r="CK876" s="101">
        <v>-1</v>
      </c>
      <c r="CL876" s="1">
        <v>-0.40000000000000568</v>
      </c>
      <c r="CM876" s="1">
        <v>35.299999999999756</v>
      </c>
      <c r="CN876" s="14" t="s">
        <v>618</v>
      </c>
      <c r="CO876" s="14">
        <v>96.000000000000085</v>
      </c>
    </row>
    <row r="877" spans="1:93">
      <c r="A877" s="1">
        <v>2016</v>
      </c>
      <c r="B877" s="1">
        <v>6</v>
      </c>
      <c r="C877" s="24">
        <v>42587</v>
      </c>
      <c r="D877" s="1">
        <v>151.5</v>
      </c>
      <c r="E877" s="1">
        <v>153.9</v>
      </c>
      <c r="F877" s="1">
        <v>151.30000000000001</v>
      </c>
      <c r="G877" s="1">
        <v>153.80000000000001</v>
      </c>
      <c r="H877" s="1">
        <v>41.8</v>
      </c>
      <c r="I877" s="1">
        <v>9</v>
      </c>
      <c r="N877" s="27">
        <v>2.5999999999999943</v>
      </c>
      <c r="O877" s="27">
        <v>155</v>
      </c>
      <c r="P877" s="27">
        <v>146.19999999999999</v>
      </c>
      <c r="Q877" s="27" t="s">
        <v>618</v>
      </c>
      <c r="R877" s="27" t="s">
        <v>618</v>
      </c>
      <c r="S877" s="27" t="s">
        <v>618</v>
      </c>
      <c r="T877" s="27" t="s">
        <v>618</v>
      </c>
      <c r="U877" s="27" t="s">
        <v>618</v>
      </c>
      <c r="V877" s="158">
        <v>0</v>
      </c>
      <c r="W877" s="27">
        <v>250.3</v>
      </c>
      <c r="X877" s="27">
        <v>251.1</v>
      </c>
      <c r="Y877" s="27">
        <v>-0.79999999999998295</v>
      </c>
      <c r="Z877" s="29">
        <v>41.74</v>
      </c>
      <c r="AA877" s="139">
        <v>1.6</v>
      </c>
      <c r="AB877" s="151">
        <v>1.8460043721156172E-2</v>
      </c>
      <c r="AC877" s="136" t="s">
        <v>253</v>
      </c>
      <c r="AD877" s="136">
        <v>7.5</v>
      </c>
      <c r="AE877" s="136" t="s">
        <v>618</v>
      </c>
      <c r="AF877" s="136" t="s">
        <v>618</v>
      </c>
      <c r="AG877" s="136">
        <v>0</v>
      </c>
      <c r="AH877" s="136">
        <v>156.30000000000001</v>
      </c>
      <c r="AI877" s="136">
        <v>-1.1000000000000796</v>
      </c>
      <c r="AJ877" s="127">
        <v>151.1</v>
      </c>
      <c r="AK877" s="127">
        <v>152.6</v>
      </c>
      <c r="AL877" s="127">
        <v>150.80000000000001</v>
      </c>
      <c r="AM877" s="127">
        <v>151.9</v>
      </c>
      <c r="AN877" s="127">
        <v>154.15</v>
      </c>
      <c r="AO877" s="127">
        <v>2.3000000000000114</v>
      </c>
      <c r="AP877" s="127">
        <v>1.2</v>
      </c>
      <c r="AQ877" s="14">
        <v>162.80000000000001</v>
      </c>
      <c r="AR877" s="127" t="s">
        <v>618</v>
      </c>
      <c r="AS877" s="14">
        <v>157.69999999999732</v>
      </c>
      <c r="AT877" s="1">
        <v>153.69999999999999</v>
      </c>
      <c r="AU877" s="1">
        <v>153.9</v>
      </c>
      <c r="AV877" s="1">
        <v>153</v>
      </c>
      <c r="AW877" s="1">
        <v>153.4</v>
      </c>
      <c r="AX877" s="1">
        <v>153.69999999999999</v>
      </c>
      <c r="AY877" s="1">
        <v>153.9</v>
      </c>
      <c r="AZ877" s="1">
        <v>152.9</v>
      </c>
      <c r="BA877" s="1">
        <v>153.6</v>
      </c>
      <c r="CC877" s="86">
        <v>153.5</v>
      </c>
      <c r="CD877" s="1">
        <v>152</v>
      </c>
      <c r="CE877" s="1">
        <v>712</v>
      </c>
      <c r="CF877" s="1">
        <v>453</v>
      </c>
      <c r="CG877" s="1">
        <v>1.5717439293598234</v>
      </c>
      <c r="CH877">
        <v>101.959</v>
      </c>
      <c r="CI877">
        <v>16415</v>
      </c>
      <c r="CJ877" s="101">
        <v>-1</v>
      </c>
      <c r="CK877" s="101">
        <v>-1</v>
      </c>
      <c r="CL877" s="1">
        <v>-0.40000000000000568</v>
      </c>
      <c r="CM877" s="1">
        <v>34.89999999999975</v>
      </c>
      <c r="CN877" s="14" t="s">
        <v>618</v>
      </c>
      <c r="CO877" s="14">
        <v>96.000000000000085</v>
      </c>
    </row>
    <row r="878" spans="1:93">
      <c r="A878" s="1">
        <v>2016</v>
      </c>
      <c r="B878" s="1">
        <v>2</v>
      </c>
      <c r="C878" s="24">
        <v>42590</v>
      </c>
      <c r="D878" s="1">
        <v>154.1</v>
      </c>
      <c r="E878" s="1">
        <v>156.80000000000001</v>
      </c>
      <c r="F878" s="1">
        <v>154.1</v>
      </c>
      <c r="G878" s="1">
        <v>156.30000000000001</v>
      </c>
      <c r="H878" s="1">
        <v>43.02</v>
      </c>
      <c r="I878" s="1">
        <v>10</v>
      </c>
      <c r="N878" s="27">
        <v>2.7000000000000171</v>
      </c>
      <c r="O878" s="27">
        <v>156.4</v>
      </c>
      <c r="P878" s="27">
        <v>151.19999999999999</v>
      </c>
      <c r="Q878" s="27" t="s">
        <v>618</v>
      </c>
      <c r="R878" s="27" t="s">
        <v>254</v>
      </c>
      <c r="S878" s="27" t="s">
        <v>618</v>
      </c>
      <c r="T878" s="27">
        <v>0.5</v>
      </c>
      <c r="U878" s="27" t="s">
        <v>618</v>
      </c>
      <c r="V878" s="158">
        <v>0.5</v>
      </c>
      <c r="W878" s="27">
        <v>250.8</v>
      </c>
      <c r="X878" s="27">
        <v>251.1</v>
      </c>
      <c r="Y878" s="27">
        <v>-0.29999999999998295</v>
      </c>
      <c r="Z878" s="29">
        <v>42.31</v>
      </c>
      <c r="AA878" s="139">
        <v>1.6</v>
      </c>
      <c r="AB878" s="151">
        <v>3.1004054376342349E-3</v>
      </c>
      <c r="AC878" s="136" t="s">
        <v>255</v>
      </c>
      <c r="AD878" s="136">
        <v>7.6</v>
      </c>
      <c r="AE878" s="136">
        <v>1.2000000000000171</v>
      </c>
      <c r="AF878" s="136" t="s">
        <v>618</v>
      </c>
      <c r="AG878" s="136">
        <v>1.2000000000000171</v>
      </c>
      <c r="AH878" s="136">
        <v>157.5</v>
      </c>
      <c r="AI878" s="136">
        <v>0</v>
      </c>
      <c r="AJ878" s="127">
        <v>153.69999999999999</v>
      </c>
      <c r="AK878" s="127">
        <v>156.80000000000001</v>
      </c>
      <c r="AL878" s="127">
        <v>152.9</v>
      </c>
      <c r="AM878" s="127">
        <v>155</v>
      </c>
      <c r="AN878" s="127">
        <v>154.19999999999999</v>
      </c>
      <c r="AO878" s="127">
        <v>2.2000000000000171</v>
      </c>
      <c r="AP878" s="127" t="s">
        <v>618</v>
      </c>
      <c r="AQ878" s="14">
        <v>162.80000000000001</v>
      </c>
      <c r="AR878" s="127" t="s">
        <v>618</v>
      </c>
      <c r="AS878" s="14">
        <v>157.69999999999732</v>
      </c>
      <c r="AT878" s="1">
        <v>156</v>
      </c>
      <c r="AU878" s="1">
        <v>156.4</v>
      </c>
      <c r="AV878" s="1">
        <v>155.5</v>
      </c>
      <c r="AW878" s="1">
        <v>156.19999999999999</v>
      </c>
      <c r="AX878" s="1">
        <v>156</v>
      </c>
      <c r="AY878" s="1">
        <v>156.9</v>
      </c>
      <c r="AZ878" s="1">
        <v>155.5</v>
      </c>
      <c r="BA878" s="1">
        <v>156.5</v>
      </c>
      <c r="CC878" s="86">
        <v>155.5</v>
      </c>
      <c r="CD878" s="1">
        <v>155.30000000000001</v>
      </c>
      <c r="CE878" s="1">
        <v>469</v>
      </c>
      <c r="CF878" s="1">
        <v>664</v>
      </c>
      <c r="CG878" s="1">
        <v>0.70632530120481929</v>
      </c>
      <c r="CH878">
        <v>102.437</v>
      </c>
      <c r="CI878">
        <v>16415</v>
      </c>
      <c r="CJ878" s="101">
        <v>-1</v>
      </c>
      <c r="CK878" s="101">
        <v>-1</v>
      </c>
      <c r="CL878" s="1">
        <v>-0.90000000000000568</v>
      </c>
      <c r="CM878" s="1">
        <v>33.999999999999744</v>
      </c>
      <c r="CN878" s="14" t="s">
        <v>618</v>
      </c>
      <c r="CO878" s="14">
        <v>96.000000000000085</v>
      </c>
    </row>
    <row r="879" spans="1:93">
      <c r="A879" s="1">
        <v>2016</v>
      </c>
      <c r="B879" s="1">
        <v>3</v>
      </c>
      <c r="C879" s="24">
        <v>42591</v>
      </c>
      <c r="D879" s="1">
        <v>156.9</v>
      </c>
      <c r="E879" s="1">
        <v>157.6</v>
      </c>
      <c r="F879" s="1">
        <v>151.30000000000001</v>
      </c>
      <c r="G879" s="1">
        <v>153.5</v>
      </c>
      <c r="H879" s="1">
        <v>42.77</v>
      </c>
      <c r="I879" s="1">
        <v>0</v>
      </c>
      <c r="N879" s="27">
        <v>6.2999999999999829</v>
      </c>
      <c r="O879" s="27">
        <v>159</v>
      </c>
      <c r="P879" s="27">
        <v>153.6</v>
      </c>
      <c r="Q879" s="27" t="s">
        <v>618</v>
      </c>
      <c r="R879" s="27" t="s">
        <v>618</v>
      </c>
      <c r="S879" s="27" t="s">
        <v>252</v>
      </c>
      <c r="T879" s="27" t="s">
        <v>618</v>
      </c>
      <c r="U879" s="27">
        <v>-9.9999999999994316E-2</v>
      </c>
      <c r="V879" s="158">
        <v>-9.9999999999994316E-2</v>
      </c>
      <c r="W879" s="27">
        <v>250.7</v>
      </c>
      <c r="X879" s="27">
        <v>251.1</v>
      </c>
      <c r="Y879" s="27">
        <v>-0.39999999999997726</v>
      </c>
      <c r="Z879" s="29">
        <v>42.75</v>
      </c>
      <c r="AA879" s="139">
        <v>3.8</v>
      </c>
      <c r="AB879" s="151">
        <v>2.9186602870813649E-2</v>
      </c>
      <c r="AC879" s="136" t="s">
        <v>253</v>
      </c>
      <c r="AD879" s="136">
        <v>7.8</v>
      </c>
      <c r="AE879" s="136" t="s">
        <v>618</v>
      </c>
      <c r="AF879" s="136">
        <v>1.6000000000000227</v>
      </c>
      <c r="AG879" s="136">
        <v>1.6000000000000227</v>
      </c>
      <c r="AH879" s="136">
        <v>159.1</v>
      </c>
      <c r="AI879" s="136">
        <v>0</v>
      </c>
      <c r="AJ879" s="127">
        <v>156</v>
      </c>
      <c r="AK879" s="127">
        <v>157.6</v>
      </c>
      <c r="AL879" s="127">
        <v>155.5</v>
      </c>
      <c r="AM879" s="127">
        <v>156.69999999999999</v>
      </c>
      <c r="AN879" s="127">
        <v>154.47499999999999</v>
      </c>
      <c r="AO879" s="127">
        <v>3.4000000000000057</v>
      </c>
      <c r="AP879" s="127" t="s">
        <v>618</v>
      </c>
      <c r="AQ879" s="14">
        <v>162.80000000000001</v>
      </c>
      <c r="AR879" s="127" t="s">
        <v>618</v>
      </c>
      <c r="AS879" s="14">
        <v>157.69999999999732</v>
      </c>
      <c r="AT879" s="1">
        <v>153.1</v>
      </c>
      <c r="AU879" s="1">
        <v>153.19999999999999</v>
      </c>
      <c r="AV879" s="1">
        <v>152.6</v>
      </c>
      <c r="AW879" s="1">
        <v>152.80000000000001</v>
      </c>
      <c r="AX879" s="1">
        <v>153.1</v>
      </c>
      <c r="AY879" s="1">
        <v>153.19999999999999</v>
      </c>
      <c r="AZ879" s="1">
        <v>152.5</v>
      </c>
      <c r="BA879" s="1">
        <v>153</v>
      </c>
      <c r="CC879" s="86">
        <v>152.9</v>
      </c>
      <c r="CD879" s="1">
        <v>157.30000000000001</v>
      </c>
      <c r="CE879" s="1">
        <v>617</v>
      </c>
      <c r="CF879" s="1">
        <v>598</v>
      </c>
      <c r="CG879" s="1">
        <v>1.0317725752508362</v>
      </c>
      <c r="CH879">
        <v>101.858</v>
      </c>
      <c r="CI879">
        <v>16415</v>
      </c>
      <c r="CJ879" s="101">
        <v>-1</v>
      </c>
      <c r="CK879" s="101">
        <v>-1</v>
      </c>
      <c r="CL879" s="1">
        <v>-0.59999999999999432</v>
      </c>
      <c r="CM879" s="1">
        <v>33.39999999999975</v>
      </c>
      <c r="CN879" s="14" t="s">
        <v>618</v>
      </c>
      <c r="CO879" s="14">
        <v>96.000000000000085</v>
      </c>
    </row>
    <row r="880" spans="1:93">
      <c r="A880" s="1">
        <v>2016</v>
      </c>
      <c r="B880" s="1">
        <v>4</v>
      </c>
      <c r="C880" s="24">
        <v>42592</v>
      </c>
      <c r="D880" s="1">
        <v>153.69999999999999</v>
      </c>
      <c r="E880" s="1">
        <v>153.69999999999999</v>
      </c>
      <c r="F880" s="1">
        <v>151.80000000000001</v>
      </c>
      <c r="G880" s="1">
        <v>152.5</v>
      </c>
      <c r="H880" s="1">
        <v>43.49</v>
      </c>
      <c r="I880" s="1">
        <v>0</v>
      </c>
      <c r="N880" s="27">
        <v>1.8999999999999773</v>
      </c>
      <c r="O880" s="27">
        <v>159.80000000000001</v>
      </c>
      <c r="P880" s="27">
        <v>147.19999999999999</v>
      </c>
      <c r="Q880" s="27" t="s">
        <v>618</v>
      </c>
      <c r="R880" s="27" t="s">
        <v>618</v>
      </c>
      <c r="S880" s="27" t="s">
        <v>618</v>
      </c>
      <c r="T880" s="27" t="s">
        <v>618</v>
      </c>
      <c r="U880" s="27" t="s">
        <v>618</v>
      </c>
      <c r="V880" s="158">
        <v>0</v>
      </c>
      <c r="W880" s="27">
        <v>250.7</v>
      </c>
      <c r="X880" s="27">
        <v>251.1</v>
      </c>
      <c r="Y880" s="27">
        <v>-0.40000000000000568</v>
      </c>
      <c r="Z880" s="29">
        <v>42.19</v>
      </c>
      <c r="AA880" s="139">
        <v>1.1000000000000001</v>
      </c>
      <c r="AB880" s="151">
        <v>5.8112505811250825E-3</v>
      </c>
      <c r="AC880" s="136" t="s">
        <v>255</v>
      </c>
      <c r="AD880" s="136">
        <v>7.6</v>
      </c>
      <c r="AE880" s="136" t="s">
        <v>618</v>
      </c>
      <c r="AF880" s="136" t="s">
        <v>618</v>
      </c>
      <c r="AG880" s="136">
        <v>0</v>
      </c>
      <c r="AH880" s="136">
        <v>159.1</v>
      </c>
      <c r="AI880" s="136">
        <v>-2.8421709430404007E-14</v>
      </c>
      <c r="AJ880" s="127">
        <v>153.1</v>
      </c>
      <c r="AK880" s="127">
        <v>153.69999999999999</v>
      </c>
      <c r="AL880" s="127">
        <v>152.5</v>
      </c>
      <c r="AM880" s="127">
        <v>152.9</v>
      </c>
      <c r="AN880" s="127">
        <v>154.125</v>
      </c>
      <c r="AO880" s="127">
        <v>1.1999999999999886</v>
      </c>
      <c r="AP880" s="127" t="s">
        <v>618</v>
      </c>
      <c r="AQ880" s="14">
        <v>162.80000000000001</v>
      </c>
      <c r="AR880" s="127">
        <v>-3.5</v>
      </c>
      <c r="AS880" s="14">
        <v>154.19999999999732</v>
      </c>
      <c r="AT880" s="1">
        <v>153.1</v>
      </c>
      <c r="AU880" s="1">
        <v>153.4</v>
      </c>
      <c r="AV880" s="1">
        <v>152.80000000000001</v>
      </c>
      <c r="AW880" s="1">
        <v>152.9</v>
      </c>
      <c r="AX880" s="1">
        <v>153.1</v>
      </c>
      <c r="AY880" s="1">
        <v>153.80000000000001</v>
      </c>
      <c r="AZ880" s="1">
        <v>152.80000000000001</v>
      </c>
      <c r="BA880" s="1">
        <v>153.69999999999999</v>
      </c>
      <c r="CC880" s="86">
        <v>152.9</v>
      </c>
      <c r="CD880" s="1">
        <v>153.1</v>
      </c>
      <c r="CE880" s="1">
        <v>419</v>
      </c>
      <c r="CF880" s="1">
        <v>373</v>
      </c>
      <c r="CG880" s="1">
        <v>1.1233243967828419</v>
      </c>
      <c r="CH880">
        <v>101.925</v>
      </c>
      <c r="CI880">
        <v>16415</v>
      </c>
      <c r="CJ880" s="101">
        <v>-1</v>
      </c>
      <c r="CK880" s="101">
        <v>-1</v>
      </c>
      <c r="CL880" s="1">
        <v>-2.5999999999999943</v>
      </c>
      <c r="CM880" s="1">
        <v>30.799999999999756</v>
      </c>
      <c r="CN880" s="14" t="s">
        <v>618</v>
      </c>
      <c r="CO880" s="14">
        <v>96.000000000000085</v>
      </c>
    </row>
    <row r="881" spans="1:93">
      <c r="A881" s="1">
        <v>2016</v>
      </c>
      <c r="B881" s="1">
        <v>6</v>
      </c>
      <c r="C881" s="24">
        <v>42594</v>
      </c>
      <c r="D881" s="1">
        <v>155.69999999999999</v>
      </c>
      <c r="E881" s="1">
        <v>158.4</v>
      </c>
      <c r="F881" s="1">
        <v>155.69999999999999</v>
      </c>
      <c r="G881" s="1">
        <v>158.19999999999999</v>
      </c>
      <c r="H881" s="1">
        <v>44.49</v>
      </c>
      <c r="I881" s="1">
        <v>0</v>
      </c>
      <c r="N881" s="27">
        <v>2.7000000000000171</v>
      </c>
      <c r="O881" s="27">
        <v>154.4</v>
      </c>
      <c r="P881" s="27">
        <v>150.6</v>
      </c>
      <c r="Q881" s="27">
        <v>1</v>
      </c>
      <c r="R881" s="27" t="s">
        <v>618</v>
      </c>
      <c r="S881" s="27" t="s">
        <v>618</v>
      </c>
      <c r="T881" s="27" t="s">
        <v>618</v>
      </c>
      <c r="U881" s="27" t="s">
        <v>618</v>
      </c>
      <c r="V881" s="158">
        <v>0</v>
      </c>
      <c r="W881" s="27">
        <v>250.7</v>
      </c>
      <c r="X881" s="27">
        <v>251.1</v>
      </c>
      <c r="Y881" s="27">
        <v>-0.40000000000000568</v>
      </c>
      <c r="Z881" s="29">
        <v>43.66</v>
      </c>
      <c r="AA881" s="139">
        <v>1.6</v>
      </c>
      <c r="AB881" s="151">
        <v>1.6834229600187101E-2</v>
      </c>
      <c r="AC881" s="136" t="s">
        <v>253</v>
      </c>
      <c r="AD881" s="136">
        <v>7.6</v>
      </c>
      <c r="AE881" s="136" t="s">
        <v>618</v>
      </c>
      <c r="AF881" s="136" t="s">
        <v>618</v>
      </c>
      <c r="AG881" s="136">
        <v>0</v>
      </c>
      <c r="AH881" s="136">
        <v>159.1</v>
      </c>
      <c r="AI881" s="136">
        <v>-2.8421709430404007E-14</v>
      </c>
      <c r="AJ881" s="127">
        <v>153.1</v>
      </c>
      <c r="AK881" s="127">
        <v>157.4</v>
      </c>
      <c r="AL881" s="127">
        <v>152.80000000000001</v>
      </c>
      <c r="AM881" s="127">
        <v>157.19999999999999</v>
      </c>
      <c r="AN881" s="127">
        <v>155.44999999999999</v>
      </c>
      <c r="AO881" s="127">
        <v>2.5</v>
      </c>
      <c r="AP881" s="127">
        <v>-1.1000000000000114</v>
      </c>
      <c r="AQ881" s="14">
        <v>161.69999999999999</v>
      </c>
      <c r="AR881" s="127" t="s">
        <v>618</v>
      </c>
      <c r="AS881" s="14">
        <v>154.19999999999732</v>
      </c>
      <c r="AT881" s="1">
        <v>158.9</v>
      </c>
      <c r="AU881" s="1">
        <v>158.9</v>
      </c>
      <c r="AV881" s="1">
        <v>158</v>
      </c>
      <c r="AW881" s="1">
        <v>158</v>
      </c>
      <c r="AX881" s="1">
        <v>158.9</v>
      </c>
      <c r="AY881" s="1">
        <v>158.9</v>
      </c>
      <c r="AZ881" s="1">
        <v>157.5</v>
      </c>
      <c r="BA881" s="1">
        <v>157.6</v>
      </c>
      <c r="CC881" s="86">
        <v>158.4</v>
      </c>
      <c r="CD881" s="1">
        <v>157.1</v>
      </c>
      <c r="CE881" s="1">
        <v>657</v>
      </c>
      <c r="CF881" s="1">
        <v>648</v>
      </c>
      <c r="CG881" s="1">
        <v>1.0138888888888888</v>
      </c>
      <c r="CH881">
        <v>101.261</v>
      </c>
      <c r="CI881">
        <v>16805</v>
      </c>
      <c r="CJ881" s="101">
        <v>-1</v>
      </c>
      <c r="CK881" s="101">
        <v>1</v>
      </c>
      <c r="CL881" s="1">
        <v>2.3000000000000114</v>
      </c>
      <c r="CM881" s="1">
        <v>33.099999999999767</v>
      </c>
      <c r="CN881" s="14" t="s">
        <v>618</v>
      </c>
      <c r="CO881" s="14">
        <v>96.000000000000085</v>
      </c>
    </row>
    <row r="882" spans="1:93">
      <c r="A882" s="1">
        <v>2016</v>
      </c>
      <c r="B882" s="1">
        <v>2</v>
      </c>
      <c r="C882" s="24">
        <v>42597</v>
      </c>
      <c r="D882" s="1">
        <v>156.6</v>
      </c>
      <c r="E882" s="1">
        <v>159.5</v>
      </c>
      <c r="F882" s="1">
        <v>156.19999999999999</v>
      </c>
      <c r="G882" s="1">
        <v>158.69999999999999</v>
      </c>
      <c r="H882" s="1">
        <v>45.71</v>
      </c>
      <c r="I882" s="1">
        <v>0</v>
      </c>
      <c r="N882" s="27">
        <v>3.3000000000000114</v>
      </c>
      <c r="O882" s="27">
        <v>160.9</v>
      </c>
      <c r="P882" s="27">
        <v>155.5</v>
      </c>
      <c r="Q882" s="27" t="s">
        <v>618</v>
      </c>
      <c r="R882" s="27" t="s">
        <v>618</v>
      </c>
      <c r="S882" s="27" t="s">
        <v>618</v>
      </c>
      <c r="T882" s="27" t="s">
        <v>618</v>
      </c>
      <c r="U882" s="27" t="s">
        <v>618</v>
      </c>
      <c r="V882" s="158">
        <v>0</v>
      </c>
      <c r="W882" s="27">
        <v>250.7</v>
      </c>
      <c r="X882" s="27">
        <v>251.1</v>
      </c>
      <c r="Y882" s="27">
        <v>-0.40000000000000568</v>
      </c>
      <c r="Z882" s="29">
        <v>45.12</v>
      </c>
      <c r="AA882" s="139">
        <v>2</v>
      </c>
      <c r="AB882" s="151">
        <v>2.2993791676247488E-2</v>
      </c>
      <c r="AC882" s="136" t="s">
        <v>253</v>
      </c>
      <c r="AD882" s="136">
        <v>7.9</v>
      </c>
      <c r="AE882" s="136" t="s">
        <v>618</v>
      </c>
      <c r="AF882" s="136" t="s">
        <v>618</v>
      </c>
      <c r="AG882" s="136">
        <v>0</v>
      </c>
      <c r="AH882" s="136">
        <v>159.1</v>
      </c>
      <c r="AI882" s="136">
        <v>-2.8421709430404007E-14</v>
      </c>
      <c r="AJ882" s="127">
        <v>158.9</v>
      </c>
      <c r="AK882" s="127">
        <v>158.9</v>
      </c>
      <c r="AL882" s="127">
        <v>156.19999999999999</v>
      </c>
      <c r="AM882" s="127">
        <v>156.69999999999999</v>
      </c>
      <c r="AN882" s="127">
        <v>155.875</v>
      </c>
      <c r="AO882" s="127">
        <v>2.0999999999999943</v>
      </c>
      <c r="AP882" s="127">
        <v>-0.20000000000000567</v>
      </c>
      <c r="AQ882" s="14">
        <v>161.5</v>
      </c>
      <c r="AR882" s="127" t="s">
        <v>618</v>
      </c>
      <c r="AS882" s="14">
        <v>154.19999999999732</v>
      </c>
      <c r="AT882" s="1">
        <v>158.9</v>
      </c>
      <c r="AU882" s="1">
        <v>159.1</v>
      </c>
      <c r="AV882" s="1">
        <v>158.4</v>
      </c>
      <c r="AW882" s="1">
        <v>158.69999999999999</v>
      </c>
      <c r="AX882" s="1">
        <v>158.9</v>
      </c>
      <c r="AY882" s="1">
        <v>159.1</v>
      </c>
      <c r="AZ882" s="1">
        <v>158.1</v>
      </c>
      <c r="BA882" s="1">
        <v>158.1</v>
      </c>
      <c r="CC882" s="86">
        <v>158.69999999999999</v>
      </c>
      <c r="CD882" s="1">
        <v>156.69999999999999</v>
      </c>
      <c r="CE882" s="1">
        <v>299</v>
      </c>
      <c r="CF882" s="1">
        <v>500</v>
      </c>
      <c r="CG882" s="1">
        <v>0.59799999999999998</v>
      </c>
      <c r="CH882">
        <v>101.27200000000001</v>
      </c>
      <c r="CI882">
        <v>16805</v>
      </c>
      <c r="CJ882" s="101">
        <v>-1</v>
      </c>
      <c r="CK882" s="101">
        <v>1</v>
      </c>
      <c r="CL882" s="1" t="s">
        <v>618</v>
      </c>
      <c r="CM882" s="1">
        <v>33.099999999999767</v>
      </c>
      <c r="CN882" s="14" t="s">
        <v>618</v>
      </c>
      <c r="CO882" s="14">
        <v>96.000000000000085</v>
      </c>
    </row>
    <row r="883" spans="1:93">
      <c r="A883" s="1">
        <v>2016</v>
      </c>
      <c r="B883" s="1">
        <v>3</v>
      </c>
      <c r="C883" s="24">
        <v>42598</v>
      </c>
      <c r="D883" s="1">
        <v>159</v>
      </c>
      <c r="E883" s="1">
        <v>160.19999999999999</v>
      </c>
      <c r="F883" s="1">
        <v>156.80000000000001</v>
      </c>
      <c r="G883" s="1">
        <v>156.9</v>
      </c>
      <c r="H883" s="1">
        <v>46.58</v>
      </c>
      <c r="I883" s="1">
        <v>0</v>
      </c>
      <c r="N883" s="27">
        <v>3.3999999999999773</v>
      </c>
      <c r="O883" s="27">
        <v>162</v>
      </c>
      <c r="P883" s="27">
        <v>155.4</v>
      </c>
      <c r="Q883" s="27" t="s">
        <v>618</v>
      </c>
      <c r="R883" s="27" t="s">
        <v>618</v>
      </c>
      <c r="S883" s="27" t="s">
        <v>618</v>
      </c>
      <c r="T883" s="27" t="s">
        <v>618</v>
      </c>
      <c r="U883" s="27" t="s">
        <v>618</v>
      </c>
      <c r="V883" s="158">
        <v>0</v>
      </c>
      <c r="W883" s="27">
        <v>250.7</v>
      </c>
      <c r="X883" s="27">
        <v>251.1</v>
      </c>
      <c r="Y883" s="27">
        <v>-0.40000000000000568</v>
      </c>
      <c r="Z883" s="29">
        <v>46.03</v>
      </c>
      <c r="AA883" s="139">
        <v>2</v>
      </c>
      <c r="AB883" s="151">
        <v>2.7421892560125949E-2</v>
      </c>
      <c r="AC883" s="136" t="s">
        <v>253</v>
      </c>
      <c r="AD883" s="136">
        <v>7.9</v>
      </c>
      <c r="AE883" s="136" t="s">
        <v>618</v>
      </c>
      <c r="AF883" s="136">
        <v>-1.0999999999999943</v>
      </c>
      <c r="AG883" s="136">
        <v>-1.0999999999999943</v>
      </c>
      <c r="AH883" s="136">
        <v>158</v>
      </c>
      <c r="AI883" s="136">
        <v>-1.1000000000000227</v>
      </c>
      <c r="AJ883" s="127">
        <v>158.9</v>
      </c>
      <c r="AK883" s="127">
        <v>160.19999999999999</v>
      </c>
      <c r="AL883" s="127">
        <v>158.1</v>
      </c>
      <c r="AM883" s="127">
        <v>159.6</v>
      </c>
      <c r="AN883" s="127">
        <v>156.6</v>
      </c>
      <c r="AO883" s="127">
        <v>2.0999999999999943</v>
      </c>
      <c r="AP883" s="127" t="s">
        <v>618</v>
      </c>
      <c r="AQ883" s="14">
        <v>161.5</v>
      </c>
      <c r="AR883" s="127" t="s">
        <v>618</v>
      </c>
      <c r="AS883" s="14">
        <v>154.19999999999732</v>
      </c>
      <c r="AT883" s="1">
        <v>156.80000000000001</v>
      </c>
      <c r="AU883" s="1">
        <v>157.5</v>
      </c>
      <c r="AV883" s="1">
        <v>156.80000000000001</v>
      </c>
      <c r="AW883" s="1">
        <v>157.5</v>
      </c>
      <c r="AX883" s="1">
        <v>156.80000000000001</v>
      </c>
      <c r="AY883" s="1">
        <v>157.6</v>
      </c>
      <c r="AZ883" s="1">
        <v>156.80000000000001</v>
      </c>
      <c r="BA883" s="1">
        <v>157.4</v>
      </c>
      <c r="CC883" s="86">
        <v>156.80000000000001</v>
      </c>
      <c r="CD883" s="1">
        <v>159.30000000000001</v>
      </c>
      <c r="CE883" s="1">
        <v>725</v>
      </c>
      <c r="CF883" s="1">
        <v>536</v>
      </c>
      <c r="CG883" s="1">
        <v>1.3526119402985075</v>
      </c>
      <c r="CH883">
        <v>100.223</v>
      </c>
      <c r="CI883">
        <v>16805</v>
      </c>
      <c r="CJ883" s="101">
        <v>-1</v>
      </c>
      <c r="CK883" s="101">
        <v>1</v>
      </c>
      <c r="CL883" s="1" t="s">
        <v>618</v>
      </c>
      <c r="CM883" s="1">
        <v>33.099999999999767</v>
      </c>
      <c r="CN883" s="14" t="s">
        <v>618</v>
      </c>
      <c r="CO883" s="14">
        <v>96.000000000000085</v>
      </c>
    </row>
    <row r="884" spans="1:93">
      <c r="A884" s="1">
        <v>2016</v>
      </c>
      <c r="B884" s="1">
        <v>4</v>
      </c>
      <c r="C884" s="24">
        <v>42599</v>
      </c>
      <c r="D884" s="1">
        <v>158.1</v>
      </c>
      <c r="E884" s="1">
        <v>159.30000000000001</v>
      </c>
      <c r="F884" s="1">
        <v>157.5</v>
      </c>
      <c r="G884" s="1">
        <v>158.4</v>
      </c>
      <c r="H884" s="1">
        <v>46.94</v>
      </c>
      <c r="I884" s="1">
        <v>0</v>
      </c>
      <c r="N884" s="27">
        <v>1.8000000000000114</v>
      </c>
      <c r="O884" s="27">
        <v>160.30000000000001</v>
      </c>
      <c r="P884" s="27">
        <v>153.5</v>
      </c>
      <c r="Q884" s="27" t="s">
        <v>618</v>
      </c>
      <c r="R884" s="27" t="s">
        <v>618</v>
      </c>
      <c r="S884" s="27" t="s">
        <v>618</v>
      </c>
      <c r="T884" s="27" t="s">
        <v>618</v>
      </c>
      <c r="U884" s="27" t="s">
        <v>618</v>
      </c>
      <c r="V884" s="158">
        <v>0</v>
      </c>
      <c r="W884" s="27">
        <v>250.7</v>
      </c>
      <c r="X884" s="27">
        <v>251.1</v>
      </c>
      <c r="Y884" s="27">
        <v>-0.40000000000000568</v>
      </c>
      <c r="Z884" s="29">
        <v>46.2</v>
      </c>
      <c r="AA884" s="139">
        <v>1.1000000000000001</v>
      </c>
      <c r="AB884" s="151">
        <v>1.9033034346970013E-2</v>
      </c>
      <c r="AC884" s="136" t="s">
        <v>253</v>
      </c>
      <c r="AD884" s="136">
        <v>7.8</v>
      </c>
      <c r="AE884" s="136" t="s">
        <v>618</v>
      </c>
      <c r="AF884" s="136" t="s">
        <v>618</v>
      </c>
      <c r="AG884" s="136">
        <v>0</v>
      </c>
      <c r="AH884" s="136">
        <v>158</v>
      </c>
      <c r="AI884" s="136">
        <v>-1.1000000000000227</v>
      </c>
      <c r="AJ884" s="127">
        <v>156.80000000000001</v>
      </c>
      <c r="AK884" s="127">
        <v>158.4</v>
      </c>
      <c r="AL884" s="127">
        <v>156.80000000000001</v>
      </c>
      <c r="AM884" s="127">
        <v>158.30000000000001</v>
      </c>
      <c r="AN884" s="127">
        <v>157.94999999999999</v>
      </c>
      <c r="AO884" s="127">
        <v>0.30000000000001137</v>
      </c>
      <c r="AP884" s="127">
        <v>-1.5000000000000171</v>
      </c>
      <c r="AQ884" s="14">
        <v>160</v>
      </c>
      <c r="AR884" s="127" t="s">
        <v>618</v>
      </c>
      <c r="AS884" s="14">
        <v>154.19999999999732</v>
      </c>
      <c r="AT884" s="1">
        <v>157.6</v>
      </c>
      <c r="AU884" s="1">
        <v>157.9</v>
      </c>
      <c r="AV884" s="1">
        <v>157.5</v>
      </c>
      <c r="AW884" s="1">
        <v>157.6</v>
      </c>
      <c r="AX884" s="1">
        <v>157.6</v>
      </c>
      <c r="AY884" s="1">
        <v>158</v>
      </c>
      <c r="AZ884" s="1">
        <v>157.5</v>
      </c>
      <c r="BA884" s="1">
        <v>157.80000000000001</v>
      </c>
      <c r="CC884" s="86">
        <v>157.6</v>
      </c>
      <c r="CD884" s="1">
        <v>158.1</v>
      </c>
      <c r="CE884" s="1">
        <v>698</v>
      </c>
      <c r="CF884" s="1">
        <v>447</v>
      </c>
      <c r="CG884" s="1">
        <v>1.5615212527964206</v>
      </c>
      <c r="CH884">
        <v>100.249</v>
      </c>
      <c r="CI884">
        <v>16805</v>
      </c>
      <c r="CJ884" s="101">
        <v>-1</v>
      </c>
      <c r="CK884" s="101">
        <v>1</v>
      </c>
      <c r="CL884" s="1" t="s">
        <v>618</v>
      </c>
      <c r="CM884" s="1">
        <v>33.099999999999767</v>
      </c>
      <c r="CN884" s="14" t="s">
        <v>618</v>
      </c>
      <c r="CO884" s="14">
        <v>96.000000000000085</v>
      </c>
    </row>
    <row r="885" spans="1:93">
      <c r="A885" s="1">
        <v>2016</v>
      </c>
      <c r="B885" s="1">
        <v>5</v>
      </c>
      <c r="C885" s="24">
        <v>42600</v>
      </c>
      <c r="D885" s="1">
        <v>157.19999999999999</v>
      </c>
      <c r="E885" s="1">
        <v>157.19999999999999</v>
      </c>
      <c r="F885" s="1">
        <v>154.80000000000001</v>
      </c>
      <c r="G885" s="1">
        <v>155.5</v>
      </c>
      <c r="H885" s="1">
        <v>48.22</v>
      </c>
      <c r="I885" s="1">
        <v>0</v>
      </c>
      <c r="N885" s="27">
        <v>2.3999999999999773</v>
      </c>
      <c r="O885" s="27">
        <v>160.19999999999999</v>
      </c>
      <c r="P885" s="27">
        <v>156.6</v>
      </c>
      <c r="Q885" s="27" t="s">
        <v>618</v>
      </c>
      <c r="R885" s="27" t="s">
        <v>618</v>
      </c>
      <c r="S885" s="27" t="s">
        <v>618</v>
      </c>
      <c r="T885" s="27" t="s">
        <v>618</v>
      </c>
      <c r="U885" s="27" t="s">
        <v>618</v>
      </c>
      <c r="V885" s="158">
        <v>0</v>
      </c>
      <c r="W885" s="27">
        <v>250.7</v>
      </c>
      <c r="X885" s="27">
        <v>251.1</v>
      </c>
      <c r="Y885" s="27">
        <v>-0.40000000000000568</v>
      </c>
      <c r="Z885" s="29">
        <v>47.15</v>
      </c>
      <c r="AA885" s="139">
        <v>1.4</v>
      </c>
      <c r="AB885" s="151">
        <v>7.7286389008157652E-3</v>
      </c>
      <c r="AC885" s="136" t="s">
        <v>253</v>
      </c>
      <c r="AD885" s="136">
        <v>7.9</v>
      </c>
      <c r="AE885" s="136" t="s">
        <v>618</v>
      </c>
      <c r="AF885" s="136">
        <v>-1.2000000000000171</v>
      </c>
      <c r="AG885" s="136">
        <v>-1.2000000000000171</v>
      </c>
      <c r="AH885" s="136">
        <v>156.80000000000001</v>
      </c>
      <c r="AI885" s="136">
        <v>-2.3000000000000398</v>
      </c>
      <c r="AJ885" s="127">
        <v>157.6</v>
      </c>
      <c r="AK885" s="127">
        <v>158</v>
      </c>
      <c r="AL885" s="127">
        <v>154.80000000000001</v>
      </c>
      <c r="AM885" s="127">
        <v>155.6</v>
      </c>
      <c r="AN885" s="127">
        <v>157.55000000000001</v>
      </c>
      <c r="AO885" s="127">
        <v>1.6999999999999886</v>
      </c>
      <c r="AP885" s="127" t="s">
        <v>618</v>
      </c>
      <c r="AQ885" s="14">
        <v>160</v>
      </c>
      <c r="AR885" s="127" t="s">
        <v>618</v>
      </c>
      <c r="AS885" s="14">
        <v>154.19999999999732</v>
      </c>
      <c r="AT885" s="1">
        <v>155</v>
      </c>
      <c r="AU885" s="1">
        <v>156.1</v>
      </c>
      <c r="AV885" s="1">
        <v>154.9</v>
      </c>
      <c r="AW885" s="1">
        <v>156.1</v>
      </c>
      <c r="AX885" s="1">
        <v>155</v>
      </c>
      <c r="AY885" s="1">
        <v>156.4</v>
      </c>
      <c r="AZ885" s="1">
        <v>154.9</v>
      </c>
      <c r="BA885" s="1">
        <v>156.19999999999999</v>
      </c>
      <c r="CC885" s="86">
        <v>154.80000000000001</v>
      </c>
      <c r="CD885" s="1">
        <v>155.5</v>
      </c>
      <c r="CE885" s="1">
        <v>600</v>
      </c>
      <c r="CF885" s="1">
        <v>614</v>
      </c>
      <c r="CG885" s="1">
        <v>0.9771986970684039</v>
      </c>
      <c r="CH885">
        <v>99.951999999999998</v>
      </c>
      <c r="CI885">
        <v>16805</v>
      </c>
      <c r="CJ885" s="101">
        <v>-1</v>
      </c>
      <c r="CK885" s="101">
        <v>1</v>
      </c>
      <c r="CL885" s="1" t="s">
        <v>618</v>
      </c>
      <c r="CM885" s="1">
        <v>33.099999999999767</v>
      </c>
      <c r="CN885" s="14" t="s">
        <v>618</v>
      </c>
      <c r="CO885" s="14">
        <v>96.000000000000085</v>
      </c>
    </row>
    <row r="886" spans="1:93">
      <c r="A886" s="1">
        <v>2016</v>
      </c>
      <c r="B886" s="1">
        <v>6</v>
      </c>
      <c r="C886" s="24">
        <v>42601</v>
      </c>
      <c r="D886" s="1">
        <v>157.30000000000001</v>
      </c>
      <c r="E886" s="1">
        <v>158.4</v>
      </c>
      <c r="F886" s="1">
        <v>156</v>
      </c>
      <c r="G886" s="1">
        <v>157.1</v>
      </c>
      <c r="H886" s="1">
        <v>49.11</v>
      </c>
      <c r="I886" s="1">
        <v>0</v>
      </c>
      <c r="N886" s="27">
        <v>2.4000000000000057</v>
      </c>
      <c r="O886" s="27">
        <v>157.9</v>
      </c>
      <c r="P886" s="27">
        <v>153.1</v>
      </c>
      <c r="Q886" s="27" t="s">
        <v>618</v>
      </c>
      <c r="R886" s="27" t="s">
        <v>618</v>
      </c>
      <c r="S886" s="27" t="s">
        <v>618</v>
      </c>
      <c r="T886" s="27" t="s">
        <v>618</v>
      </c>
      <c r="U886" s="27" t="s">
        <v>618</v>
      </c>
      <c r="V886" s="158">
        <v>0</v>
      </c>
      <c r="W886" s="27">
        <v>250.7</v>
      </c>
      <c r="X886" s="27">
        <v>251.1</v>
      </c>
      <c r="Y886" s="27">
        <v>-0.40000000000000568</v>
      </c>
      <c r="Z886" s="29">
        <v>48.67</v>
      </c>
      <c r="AA886" s="139">
        <v>1.4</v>
      </c>
      <c r="AB886" s="151">
        <v>2.726885385598643E-2</v>
      </c>
      <c r="AC886" s="136" t="s">
        <v>253</v>
      </c>
      <c r="AD886" s="136">
        <v>7.7</v>
      </c>
      <c r="AE886" s="136" t="s">
        <v>618</v>
      </c>
      <c r="AF886" s="136" t="s">
        <v>618</v>
      </c>
      <c r="AG886" s="136">
        <v>0</v>
      </c>
      <c r="AH886" s="136">
        <v>156.80000000000001</v>
      </c>
      <c r="AI886" s="136">
        <v>-2.3000000000000398</v>
      </c>
      <c r="AJ886" s="127">
        <v>155</v>
      </c>
      <c r="AK886" s="127">
        <v>158</v>
      </c>
      <c r="AL886" s="127">
        <v>154.9</v>
      </c>
      <c r="AM886" s="127">
        <v>157.80000000000001</v>
      </c>
      <c r="AN886" s="127">
        <v>157.82499999999999</v>
      </c>
      <c r="AO886" s="127">
        <v>0.20000000000001705</v>
      </c>
      <c r="AP886" s="127">
        <v>-0.89999999999999436</v>
      </c>
      <c r="AQ886" s="14">
        <v>159.1</v>
      </c>
      <c r="AR886" s="127" t="s">
        <v>618</v>
      </c>
      <c r="AS886" s="14">
        <v>154.19999999999732</v>
      </c>
      <c r="AT886" s="1">
        <v>157.4</v>
      </c>
      <c r="AU886" s="1">
        <v>157.4</v>
      </c>
      <c r="AV886" s="1">
        <v>156.30000000000001</v>
      </c>
      <c r="AW886" s="1">
        <v>156.6</v>
      </c>
      <c r="AX886" s="1">
        <v>157.4</v>
      </c>
      <c r="AY886" s="1">
        <v>157.4</v>
      </c>
      <c r="AZ886" s="1">
        <v>156.30000000000001</v>
      </c>
      <c r="BA886" s="1">
        <v>157</v>
      </c>
      <c r="CC886" s="86">
        <v>157</v>
      </c>
      <c r="CD886" s="1">
        <v>156.9</v>
      </c>
      <c r="CE886" s="1">
        <v>616</v>
      </c>
      <c r="CF886" s="1">
        <v>823</v>
      </c>
      <c r="CG886" s="1">
        <v>0.74848116646415552</v>
      </c>
      <c r="CH886">
        <v>100.74</v>
      </c>
      <c r="CI886">
        <v>16470</v>
      </c>
      <c r="CJ886" s="101">
        <v>-1</v>
      </c>
      <c r="CK886" s="101">
        <v>1</v>
      </c>
      <c r="CL886" s="1" t="s">
        <v>618</v>
      </c>
      <c r="CM886" s="1">
        <v>33.099999999999767</v>
      </c>
      <c r="CN886" s="14" t="s">
        <v>618</v>
      </c>
      <c r="CO886" s="14">
        <v>96.000000000000085</v>
      </c>
    </row>
    <row r="887" spans="1:93">
      <c r="A887" s="1">
        <v>2016</v>
      </c>
      <c r="B887" s="1">
        <v>2</v>
      </c>
      <c r="C887" s="24">
        <v>42604</v>
      </c>
      <c r="D887" s="1">
        <v>157.4</v>
      </c>
      <c r="E887" s="1">
        <v>158.19999999999999</v>
      </c>
      <c r="F887" s="1">
        <v>154.1</v>
      </c>
      <c r="G887" s="1">
        <v>155.30000000000001</v>
      </c>
      <c r="H887" s="1">
        <v>47.41</v>
      </c>
      <c r="I887" s="1">
        <v>0</v>
      </c>
      <c r="N887" s="27">
        <v>4.0999999999999943</v>
      </c>
      <c r="O887" s="27">
        <v>159.5</v>
      </c>
      <c r="P887" s="27">
        <v>154.69999999999999</v>
      </c>
      <c r="Q887" s="27" t="s">
        <v>618</v>
      </c>
      <c r="R887" s="27" t="s">
        <v>618</v>
      </c>
      <c r="S887" s="27" t="s">
        <v>252</v>
      </c>
      <c r="T887" s="27" t="s">
        <v>618</v>
      </c>
      <c r="U887" s="27">
        <v>-1.1000000000000227</v>
      </c>
      <c r="V887" s="158">
        <v>-1.1000000000000227</v>
      </c>
      <c r="W887" s="27">
        <v>249.6</v>
      </c>
      <c r="X887" s="27">
        <v>251.1</v>
      </c>
      <c r="Y887" s="27">
        <v>-1.5000000000000284</v>
      </c>
      <c r="Z887" s="29">
        <v>48.4</v>
      </c>
      <c r="AA887" s="139">
        <v>2.5</v>
      </c>
      <c r="AB887" s="151">
        <v>1.8457071754458765E-2</v>
      </c>
      <c r="AC887" s="136" t="s">
        <v>253</v>
      </c>
      <c r="AD887" s="136">
        <v>7.8</v>
      </c>
      <c r="AE887" s="136" t="s">
        <v>618</v>
      </c>
      <c r="AF887" s="136">
        <v>0.19999999999998863</v>
      </c>
      <c r="AG887" s="136">
        <v>0.19999999999998863</v>
      </c>
      <c r="AH887" s="136">
        <v>157</v>
      </c>
      <c r="AI887" s="136">
        <v>-2.1000000000000512</v>
      </c>
      <c r="AJ887" s="127">
        <v>157.4</v>
      </c>
      <c r="AK887" s="127">
        <v>158.19999999999999</v>
      </c>
      <c r="AL887" s="127">
        <v>156.30000000000001</v>
      </c>
      <c r="AM887" s="127">
        <v>156.80000000000001</v>
      </c>
      <c r="AN887" s="127">
        <v>157.125</v>
      </c>
      <c r="AO887" s="127">
        <v>2.0999999999999943</v>
      </c>
      <c r="AP887" s="127" t="s">
        <v>618</v>
      </c>
      <c r="AQ887" s="14">
        <v>159.1</v>
      </c>
      <c r="AR887" s="127">
        <v>0.19999999999998863</v>
      </c>
      <c r="AS887" s="14">
        <v>154.39999999999731</v>
      </c>
      <c r="AT887" s="1">
        <v>154.4</v>
      </c>
      <c r="AU887" s="1">
        <v>154.6</v>
      </c>
      <c r="AV887" s="1">
        <v>154</v>
      </c>
      <c r="AW887" s="1">
        <v>154.5</v>
      </c>
      <c r="AX887" s="1">
        <v>154.4</v>
      </c>
      <c r="AY887" s="1">
        <v>155</v>
      </c>
      <c r="AZ887" s="1">
        <v>154</v>
      </c>
      <c r="BA887" s="1">
        <v>154.4</v>
      </c>
      <c r="CC887" s="86">
        <v>154.1</v>
      </c>
      <c r="CD887" s="1">
        <v>157.4</v>
      </c>
      <c r="CE887" s="1">
        <v>628</v>
      </c>
      <c r="CF887" s="1">
        <v>792</v>
      </c>
      <c r="CG887" s="1">
        <v>0.79292929292929293</v>
      </c>
      <c r="CH887">
        <v>100.33</v>
      </c>
      <c r="CI887">
        <v>16470</v>
      </c>
      <c r="CJ887" s="101">
        <v>-1</v>
      </c>
      <c r="CK887" s="101">
        <v>1</v>
      </c>
      <c r="CL887" s="1" t="s">
        <v>618</v>
      </c>
      <c r="CM887" s="1">
        <v>33.099999999999767</v>
      </c>
      <c r="CN887" s="14" t="s">
        <v>618</v>
      </c>
      <c r="CO887" s="14">
        <v>96.000000000000085</v>
      </c>
    </row>
    <row r="888" spans="1:93">
      <c r="A888" s="1">
        <v>2016</v>
      </c>
      <c r="B888" s="1">
        <v>3</v>
      </c>
      <c r="C888" s="24">
        <v>42605</v>
      </c>
      <c r="D888" s="1">
        <v>155.80000000000001</v>
      </c>
      <c r="E888" s="1">
        <v>155.80000000000001</v>
      </c>
      <c r="F888" s="1">
        <v>151.80000000000001</v>
      </c>
      <c r="G888" s="1">
        <v>151.9</v>
      </c>
      <c r="H888" s="1">
        <v>48.1</v>
      </c>
      <c r="I888" s="1">
        <v>0</v>
      </c>
      <c r="N888" s="27">
        <v>4</v>
      </c>
      <c r="O888" s="27">
        <v>159.4</v>
      </c>
      <c r="P888" s="27">
        <v>151.19999999999999</v>
      </c>
      <c r="Q888" s="27" t="s">
        <v>618</v>
      </c>
      <c r="R888" s="27" t="s">
        <v>618</v>
      </c>
      <c r="S888" s="27" t="s">
        <v>618</v>
      </c>
      <c r="T888" s="27" t="s">
        <v>618</v>
      </c>
      <c r="U888" s="27" t="s">
        <v>618</v>
      </c>
      <c r="V888" s="158">
        <v>0</v>
      </c>
      <c r="W888" s="27">
        <v>249.6</v>
      </c>
      <c r="X888" s="27">
        <v>251.1</v>
      </c>
      <c r="Y888" s="27">
        <v>-1.5</v>
      </c>
      <c r="Z888" s="29">
        <v>46.99</v>
      </c>
      <c r="AA888" s="139">
        <v>2.4</v>
      </c>
      <c r="AB888" s="151">
        <v>3.4616167786601593E-2</v>
      </c>
      <c r="AC888" s="136" t="s">
        <v>255</v>
      </c>
      <c r="AD888" s="136">
        <v>7.7</v>
      </c>
      <c r="AE888" s="136" t="s">
        <v>618</v>
      </c>
      <c r="AF888" s="136" t="s">
        <v>618</v>
      </c>
      <c r="AG888" s="136">
        <v>0</v>
      </c>
      <c r="AH888" s="136">
        <v>157</v>
      </c>
      <c r="AI888" s="136">
        <v>-2.1000000000000512</v>
      </c>
      <c r="AJ888" s="127">
        <v>154.4</v>
      </c>
      <c r="AK888" s="127">
        <v>155.80000000000001</v>
      </c>
      <c r="AL888" s="127">
        <v>153.30000000000001</v>
      </c>
      <c r="AM888" s="127">
        <v>153.4</v>
      </c>
      <c r="AN888" s="127">
        <v>155.9</v>
      </c>
      <c r="AO888" s="127">
        <v>3.9000000000000057</v>
      </c>
      <c r="AP888" s="127" t="s">
        <v>618</v>
      </c>
      <c r="AQ888" s="14">
        <v>159.1</v>
      </c>
      <c r="AR888" s="127">
        <v>1.0999999999999943</v>
      </c>
      <c r="AS888" s="14">
        <v>155.4999999999973</v>
      </c>
      <c r="AT888" s="1">
        <v>151.4</v>
      </c>
      <c r="AU888" s="1">
        <v>152.19999999999999</v>
      </c>
      <c r="AV888" s="1">
        <v>151.4</v>
      </c>
      <c r="AW888" s="1">
        <v>152.1</v>
      </c>
      <c r="AX888" s="1">
        <v>151.4</v>
      </c>
      <c r="AY888" s="1">
        <v>152.5</v>
      </c>
      <c r="AZ888" s="1">
        <v>151.1</v>
      </c>
      <c r="BA888" s="1">
        <v>151.19999999999999</v>
      </c>
      <c r="CC888" s="86">
        <v>151.80000000000001</v>
      </c>
      <c r="CD888" s="1">
        <v>154.5</v>
      </c>
      <c r="CE888" s="1">
        <v>229</v>
      </c>
      <c r="CF888" s="1">
        <v>177</v>
      </c>
      <c r="CG888" s="1">
        <v>1.2937853107344632</v>
      </c>
      <c r="CH888">
        <v>100.24299999999999</v>
      </c>
      <c r="CI888">
        <v>16470</v>
      </c>
      <c r="CJ888" s="101">
        <v>-1</v>
      </c>
      <c r="CK888" s="101">
        <v>1</v>
      </c>
      <c r="CL888" s="1" t="s">
        <v>618</v>
      </c>
      <c r="CM888" s="1">
        <v>33.099999999999767</v>
      </c>
      <c r="CN888" s="14" t="s">
        <v>618</v>
      </c>
      <c r="CO888" s="14">
        <v>96.000000000000085</v>
      </c>
    </row>
    <row r="889" spans="1:93">
      <c r="A889" s="1">
        <v>2016</v>
      </c>
      <c r="B889" s="1">
        <v>4</v>
      </c>
      <c r="C889" s="24">
        <v>42606</v>
      </c>
      <c r="D889" s="1">
        <v>151.9</v>
      </c>
      <c r="E889" s="1">
        <v>153.30000000000001</v>
      </c>
      <c r="F889" s="1">
        <v>151.5</v>
      </c>
      <c r="G889" s="1">
        <v>151.6</v>
      </c>
      <c r="H889" s="1">
        <v>46.8</v>
      </c>
      <c r="I889" s="1">
        <v>0</v>
      </c>
      <c r="N889" s="27">
        <v>1.8000000000000114</v>
      </c>
      <c r="O889" s="27">
        <v>155.9</v>
      </c>
      <c r="P889" s="27">
        <v>147.9</v>
      </c>
      <c r="Q889" s="27" t="s">
        <v>618</v>
      </c>
      <c r="R889" s="27" t="s">
        <v>618</v>
      </c>
      <c r="S889" s="27" t="s">
        <v>618</v>
      </c>
      <c r="T889" s="27" t="s">
        <v>618</v>
      </c>
      <c r="U889" s="27" t="s">
        <v>618</v>
      </c>
      <c r="V889" s="158">
        <v>0</v>
      </c>
      <c r="W889" s="27">
        <v>249.6</v>
      </c>
      <c r="X889" s="27">
        <v>251.1</v>
      </c>
      <c r="Y889" s="27">
        <v>-1.5</v>
      </c>
      <c r="Z889" s="29">
        <v>47.37</v>
      </c>
      <c r="AA889" s="139">
        <v>1.1000000000000001</v>
      </c>
      <c r="AB889" s="151">
        <v>1.4553891584054179E-2</v>
      </c>
      <c r="AC889" s="136" t="s">
        <v>253</v>
      </c>
      <c r="AD889" s="136">
        <v>7.5</v>
      </c>
      <c r="AE889" s="136" t="s">
        <v>618</v>
      </c>
      <c r="AF889" s="136" t="s">
        <v>618</v>
      </c>
      <c r="AG889" s="136">
        <v>0</v>
      </c>
      <c r="AH889" s="136">
        <v>157</v>
      </c>
      <c r="AI889" s="136">
        <v>-2.1000000000000512</v>
      </c>
      <c r="AJ889" s="127">
        <v>151.4</v>
      </c>
      <c r="AK889" s="127">
        <v>153.30000000000001</v>
      </c>
      <c r="AL889" s="127">
        <v>151.1</v>
      </c>
      <c r="AM889" s="127">
        <v>153.30000000000001</v>
      </c>
      <c r="AN889" s="127">
        <v>155.32499999999999</v>
      </c>
      <c r="AO889" s="127">
        <v>0.30000000000001137</v>
      </c>
      <c r="AP889" s="127" t="s">
        <v>618</v>
      </c>
      <c r="AQ889" s="14">
        <v>159.1</v>
      </c>
      <c r="AR889" s="127" t="s">
        <v>618</v>
      </c>
      <c r="AS889" s="14">
        <v>155.4999999999973</v>
      </c>
      <c r="AT889" s="1">
        <v>151.69999999999999</v>
      </c>
      <c r="AU889" s="1">
        <v>151.9</v>
      </c>
      <c r="AV889" s="1">
        <v>150.9</v>
      </c>
      <c r="AW889" s="1">
        <v>151.5</v>
      </c>
      <c r="AX889" s="1">
        <v>151.69999999999999</v>
      </c>
      <c r="AY889" s="1">
        <v>152.80000000000001</v>
      </c>
      <c r="AZ889" s="1">
        <v>150.9</v>
      </c>
      <c r="BA889" s="1">
        <v>152.19999999999999</v>
      </c>
      <c r="CC889" s="86">
        <v>151.69999999999999</v>
      </c>
      <c r="CD889" s="1">
        <v>152.1</v>
      </c>
      <c r="CE889" s="1">
        <v>798</v>
      </c>
      <c r="CF889" s="1">
        <v>648</v>
      </c>
      <c r="CG889" s="1">
        <v>1.2314814814814814</v>
      </c>
      <c r="CH889">
        <v>100.446</v>
      </c>
      <c r="CI889">
        <v>16470</v>
      </c>
      <c r="CJ889" s="101">
        <v>-1</v>
      </c>
      <c r="CK889" s="101">
        <v>1</v>
      </c>
      <c r="CL889" s="1" t="s">
        <v>618</v>
      </c>
      <c r="CM889" s="1">
        <v>33.099999999999767</v>
      </c>
      <c r="CN889" s="14" t="s">
        <v>618</v>
      </c>
      <c r="CO889" s="14">
        <v>96.000000000000085</v>
      </c>
    </row>
    <row r="890" spans="1:93">
      <c r="A890" s="1">
        <v>2016</v>
      </c>
      <c r="B890" s="1">
        <v>5</v>
      </c>
      <c r="C890" s="24">
        <v>42607</v>
      </c>
      <c r="D890" s="1">
        <v>150.6</v>
      </c>
      <c r="E890" s="1">
        <v>151.1</v>
      </c>
      <c r="F890" s="1">
        <v>148.6</v>
      </c>
      <c r="G890" s="1">
        <v>149.30000000000001</v>
      </c>
      <c r="H890" s="1">
        <v>47.38</v>
      </c>
      <c r="I890" s="1">
        <v>0</v>
      </c>
      <c r="N890" s="27">
        <v>2.5</v>
      </c>
      <c r="O890" s="27">
        <v>153.4</v>
      </c>
      <c r="P890" s="27">
        <v>149.80000000000001</v>
      </c>
      <c r="Q890" s="27" t="s">
        <v>618</v>
      </c>
      <c r="R890" s="27" t="s">
        <v>618</v>
      </c>
      <c r="S890" s="27" t="s">
        <v>618</v>
      </c>
      <c r="T890" s="27" t="s">
        <v>618</v>
      </c>
      <c r="U890" s="27" t="s">
        <v>618</v>
      </c>
      <c r="V890" s="158">
        <v>0</v>
      </c>
      <c r="W890" s="27">
        <v>249.6</v>
      </c>
      <c r="X890" s="27">
        <v>251.1</v>
      </c>
      <c r="Y890" s="27">
        <v>-1.5</v>
      </c>
      <c r="Z890" s="29">
        <v>46.84</v>
      </c>
      <c r="AA890" s="139">
        <v>1.5</v>
      </c>
      <c r="AB890" s="151">
        <v>2.7027027027027084E-2</v>
      </c>
      <c r="AC890" s="136" t="s">
        <v>255</v>
      </c>
      <c r="AD890" s="136">
        <v>7.5</v>
      </c>
      <c r="AE890" s="136" t="s">
        <v>618</v>
      </c>
      <c r="AF890" s="136" t="s">
        <v>618</v>
      </c>
      <c r="AG890" s="136">
        <v>0</v>
      </c>
      <c r="AH890" s="136">
        <v>157</v>
      </c>
      <c r="AI890" s="136">
        <v>-2.1000000000000512</v>
      </c>
      <c r="AJ890" s="127">
        <v>151.69999999999999</v>
      </c>
      <c r="AK890" s="127">
        <v>152.80000000000001</v>
      </c>
      <c r="AL890" s="127">
        <v>149.4</v>
      </c>
      <c r="AM890" s="127">
        <v>150</v>
      </c>
      <c r="AN890" s="127">
        <v>153.375</v>
      </c>
      <c r="AO890" s="127">
        <v>1.2999999999999829</v>
      </c>
      <c r="AP890" s="127" t="s">
        <v>618</v>
      </c>
      <c r="AQ890" s="14">
        <v>159.1</v>
      </c>
      <c r="AR890" s="127">
        <v>-2.2000000000000171</v>
      </c>
      <c r="AS890" s="14">
        <v>153.29999999999728</v>
      </c>
      <c r="AT890" s="1">
        <v>149.5</v>
      </c>
      <c r="AU890" s="1">
        <v>150.5</v>
      </c>
      <c r="AV890" s="1">
        <v>149.5</v>
      </c>
      <c r="AW890" s="1">
        <v>150.5</v>
      </c>
      <c r="AX890" s="1">
        <v>149.5</v>
      </c>
      <c r="AY890" s="1">
        <v>151.9</v>
      </c>
      <c r="AZ890" s="1">
        <v>149.5</v>
      </c>
      <c r="BA890" s="1">
        <v>151.9</v>
      </c>
      <c r="CC890" s="86">
        <v>149.5</v>
      </c>
      <c r="CD890" s="1">
        <v>151</v>
      </c>
      <c r="CE890" s="1">
        <v>852</v>
      </c>
      <c r="CF890" s="1">
        <v>673</v>
      </c>
      <c r="CG890" s="1">
        <v>1.2659732540861812</v>
      </c>
      <c r="CH890">
        <v>100.55200000000001</v>
      </c>
      <c r="CI890">
        <v>16470</v>
      </c>
      <c r="CJ890" s="101">
        <v>-1</v>
      </c>
      <c r="CK890" s="101">
        <v>1</v>
      </c>
      <c r="CL890" s="1" t="s">
        <v>618</v>
      </c>
      <c r="CM890" s="1">
        <v>33.099999999999767</v>
      </c>
      <c r="CN890" s="14" t="s">
        <v>618</v>
      </c>
      <c r="CO890" s="14">
        <v>96.000000000000085</v>
      </c>
    </row>
    <row r="891" spans="1:93">
      <c r="A891" s="1">
        <v>2016</v>
      </c>
      <c r="B891" s="1">
        <v>6</v>
      </c>
      <c r="C891" s="24">
        <v>42608</v>
      </c>
      <c r="D891" s="1">
        <v>151.30000000000001</v>
      </c>
      <c r="E891" s="1">
        <v>151.6</v>
      </c>
      <c r="F891" s="1">
        <v>149.80000000000001</v>
      </c>
      <c r="G891" s="1">
        <v>150.5</v>
      </c>
      <c r="H891" s="1">
        <v>47.64</v>
      </c>
      <c r="I891" s="1">
        <v>0</v>
      </c>
      <c r="N891" s="27">
        <v>1.7999999999999829</v>
      </c>
      <c r="O891" s="27">
        <v>151.80000000000001</v>
      </c>
      <c r="P891" s="27">
        <v>146.80000000000001</v>
      </c>
      <c r="Q891" s="27" t="s">
        <v>618</v>
      </c>
      <c r="R891" s="27" t="s">
        <v>618</v>
      </c>
      <c r="S891" s="27" t="s">
        <v>618</v>
      </c>
      <c r="T891" s="27" t="s">
        <v>618</v>
      </c>
      <c r="U891" s="27" t="s">
        <v>618</v>
      </c>
      <c r="V891" s="158">
        <v>0</v>
      </c>
      <c r="W891" s="27">
        <v>249.6</v>
      </c>
      <c r="X891" s="27">
        <v>251.1</v>
      </c>
      <c r="Y891" s="27">
        <v>-1.5</v>
      </c>
      <c r="Z891" s="29">
        <v>47.19</v>
      </c>
      <c r="AA891" s="139">
        <v>1.1000000000000001</v>
      </c>
      <c r="AB891" s="151">
        <v>1.2393162393162571E-2</v>
      </c>
      <c r="AC891" s="136" t="s">
        <v>253</v>
      </c>
      <c r="AD891" s="136">
        <v>7.4</v>
      </c>
      <c r="AE891" s="136" t="s">
        <v>618</v>
      </c>
      <c r="AF891" s="136">
        <v>-3.1999999999999886</v>
      </c>
      <c r="AG891" s="136">
        <v>-3.1999999999999886</v>
      </c>
      <c r="AH891" s="136">
        <v>153.80000000000001</v>
      </c>
      <c r="AI891" s="136">
        <v>-5.3000000000000398</v>
      </c>
      <c r="AJ891" s="127">
        <v>149.5</v>
      </c>
      <c r="AK891" s="127">
        <v>151.9</v>
      </c>
      <c r="AL891" s="127">
        <v>149.5</v>
      </c>
      <c r="AM891" s="127">
        <v>150.30000000000001</v>
      </c>
      <c r="AN891" s="127">
        <v>151.75</v>
      </c>
      <c r="AO891" s="127">
        <v>0.80000000000001137</v>
      </c>
      <c r="AP891" s="127" t="s">
        <v>618</v>
      </c>
      <c r="AQ891" s="14">
        <v>159.1</v>
      </c>
      <c r="AR891" s="127" t="s">
        <v>618</v>
      </c>
      <c r="AS891" s="14">
        <v>153.29999999999728</v>
      </c>
      <c r="AT891" s="1">
        <v>150.5</v>
      </c>
      <c r="AU891" s="1">
        <v>151.5</v>
      </c>
      <c r="AV891" s="1">
        <v>150.5</v>
      </c>
      <c r="AW891" s="1">
        <v>151.5</v>
      </c>
      <c r="AX891" s="1">
        <v>150.5</v>
      </c>
      <c r="AY891" s="1">
        <v>152.69999999999999</v>
      </c>
      <c r="AZ891" s="1">
        <v>150.5</v>
      </c>
      <c r="BA891" s="1">
        <v>152.6</v>
      </c>
      <c r="CC891" s="86">
        <v>150.6</v>
      </c>
      <c r="CD891" s="1">
        <v>151</v>
      </c>
      <c r="CE891" s="1">
        <v>686</v>
      </c>
      <c r="CF891" s="1">
        <v>1491</v>
      </c>
      <c r="CG891" s="1">
        <v>0.460093896713615</v>
      </c>
      <c r="CH891">
        <v>101.952</v>
      </c>
      <c r="CI891">
        <v>16583</v>
      </c>
      <c r="CJ891" s="101">
        <v>1</v>
      </c>
      <c r="CK891" s="101">
        <v>1</v>
      </c>
      <c r="CL891" s="1" t="s">
        <v>618</v>
      </c>
      <c r="CM891" s="1">
        <v>33.099999999999767</v>
      </c>
      <c r="CN891" s="14" t="s">
        <v>618</v>
      </c>
      <c r="CO891" s="14">
        <v>96.000000000000085</v>
      </c>
    </row>
    <row r="892" spans="1:93">
      <c r="A892" s="1">
        <v>2016</v>
      </c>
      <c r="B892" s="1">
        <v>2</v>
      </c>
      <c r="C892" s="24">
        <v>42611</v>
      </c>
      <c r="D892" s="1">
        <v>153</v>
      </c>
      <c r="E892" s="1">
        <v>154.6</v>
      </c>
      <c r="F892" s="1">
        <v>150.80000000000001</v>
      </c>
      <c r="G892" s="1">
        <v>154.6</v>
      </c>
      <c r="H892" s="1">
        <v>46.98</v>
      </c>
      <c r="I892" s="1">
        <v>0</v>
      </c>
      <c r="N892" s="27">
        <v>3.7999999999999829</v>
      </c>
      <c r="O892" s="27">
        <v>152.30000000000001</v>
      </c>
      <c r="P892" s="27">
        <v>148.69999999999999</v>
      </c>
      <c r="Q892" s="27" t="s">
        <v>618</v>
      </c>
      <c r="R892" s="27" t="s">
        <v>618</v>
      </c>
      <c r="S892" s="27" t="s">
        <v>618</v>
      </c>
      <c r="T892" s="27" t="s">
        <v>618</v>
      </c>
      <c r="U892" s="27" t="s">
        <v>618</v>
      </c>
      <c r="V892" s="158">
        <v>0</v>
      </c>
      <c r="W892" s="27">
        <v>249.6</v>
      </c>
      <c r="X892" s="27">
        <v>251.1</v>
      </c>
      <c r="Y892" s="27">
        <v>-1.5</v>
      </c>
      <c r="Z892" s="29">
        <v>46.93</v>
      </c>
      <c r="AA892" s="139">
        <v>2.2999999999999998</v>
      </c>
      <c r="AB892" s="151">
        <v>5.487547488391753E-3</v>
      </c>
      <c r="AC892" s="136" t="s">
        <v>253</v>
      </c>
      <c r="AD892" s="136">
        <v>7.5</v>
      </c>
      <c r="AE892" s="136" t="s">
        <v>618</v>
      </c>
      <c r="AF892" s="136">
        <v>-2.2999999999999829</v>
      </c>
      <c r="AG892" s="136">
        <v>-2.2999999999999829</v>
      </c>
      <c r="AH892" s="136">
        <v>151.5</v>
      </c>
      <c r="AI892" s="136">
        <v>-7.6000000000000227</v>
      </c>
      <c r="AJ892" s="127">
        <v>150.5</v>
      </c>
      <c r="AK892" s="127">
        <v>153.4</v>
      </c>
      <c r="AL892" s="127">
        <v>150.5</v>
      </c>
      <c r="AM892" s="127">
        <v>151.80000000000001</v>
      </c>
      <c r="AN892" s="127">
        <v>151.35</v>
      </c>
      <c r="AO892" s="127">
        <v>1.5999999999999943</v>
      </c>
      <c r="AP892" s="127">
        <v>0.49999999999998296</v>
      </c>
      <c r="AQ892" s="14">
        <v>159.6</v>
      </c>
      <c r="AR892" s="127" t="s">
        <v>618</v>
      </c>
      <c r="AS892" s="14">
        <v>153.29999999999728</v>
      </c>
      <c r="AT892" s="1">
        <v>154.5</v>
      </c>
      <c r="AU892" s="1">
        <v>154.5</v>
      </c>
      <c r="AV892" s="1">
        <v>153.69999999999999</v>
      </c>
      <c r="AW892" s="1">
        <v>153.80000000000001</v>
      </c>
      <c r="AX892" s="1">
        <v>154.5</v>
      </c>
      <c r="AY892" s="1">
        <v>154.80000000000001</v>
      </c>
      <c r="AZ892" s="1">
        <v>153.69999999999999</v>
      </c>
      <c r="BA892" s="1">
        <v>154.6</v>
      </c>
      <c r="CC892" s="86">
        <v>153.9</v>
      </c>
      <c r="CD892" s="1">
        <v>152.80000000000001</v>
      </c>
      <c r="CE892" s="1">
        <v>690</v>
      </c>
      <c r="CF892" s="1">
        <v>441</v>
      </c>
      <c r="CG892" s="1">
        <v>1.564625850340136</v>
      </c>
      <c r="CH892">
        <v>101.925</v>
      </c>
      <c r="CI892">
        <v>16583</v>
      </c>
      <c r="CJ892" s="101">
        <v>1</v>
      </c>
      <c r="CK892" s="101">
        <v>1</v>
      </c>
      <c r="CL892" s="1">
        <v>-0.30000000000001137</v>
      </c>
      <c r="CM892" s="1">
        <v>32.799999999999756</v>
      </c>
      <c r="CN892" s="14">
        <v>-1.5</v>
      </c>
      <c r="CO892" s="14">
        <v>94.500000000000085</v>
      </c>
    </row>
    <row r="893" spans="1:93">
      <c r="A893" s="1">
        <v>2016</v>
      </c>
      <c r="B893" s="1">
        <v>3</v>
      </c>
      <c r="C893" s="24">
        <v>42612</v>
      </c>
      <c r="D893" s="1">
        <v>154.19999999999999</v>
      </c>
      <c r="E893" s="1">
        <v>154.9</v>
      </c>
      <c r="F893" s="1">
        <v>153.19999999999999</v>
      </c>
      <c r="G893" s="1">
        <v>154.19999999999999</v>
      </c>
      <c r="H893" s="1">
        <v>46.35</v>
      </c>
      <c r="I893" s="1">
        <v>0</v>
      </c>
      <c r="N893" s="27">
        <v>1.7000000000000171</v>
      </c>
      <c r="O893" s="27">
        <v>158.4</v>
      </c>
      <c r="P893" s="27">
        <v>150.80000000000001</v>
      </c>
      <c r="Q893" s="27" t="s">
        <v>618</v>
      </c>
      <c r="R893" s="27" t="s">
        <v>618</v>
      </c>
      <c r="S893" s="27" t="s">
        <v>618</v>
      </c>
      <c r="T893" s="27" t="s">
        <v>618</v>
      </c>
      <c r="U893" s="27" t="s">
        <v>618</v>
      </c>
      <c r="V893" s="158">
        <v>0</v>
      </c>
      <c r="W893" s="27">
        <v>249.6</v>
      </c>
      <c r="X893" s="27">
        <v>251.1</v>
      </c>
      <c r="Y893" s="27">
        <v>-1.5</v>
      </c>
      <c r="Z893" s="29">
        <v>47.3</v>
      </c>
      <c r="AA893" s="139">
        <v>1</v>
      </c>
      <c r="AB893" s="151">
        <v>1.385390428211597E-2</v>
      </c>
      <c r="AC893" s="136" t="s">
        <v>255</v>
      </c>
      <c r="AD893" s="136">
        <v>7.7</v>
      </c>
      <c r="AE893" s="136" t="s">
        <v>618</v>
      </c>
      <c r="AF893" s="136" t="s">
        <v>618</v>
      </c>
      <c r="AG893" s="136">
        <v>0</v>
      </c>
      <c r="AH893" s="136">
        <v>151.5</v>
      </c>
      <c r="AI893" s="136">
        <v>-7.6000000000000227</v>
      </c>
      <c r="AJ893" s="127">
        <v>154.5</v>
      </c>
      <c r="AK893" s="127">
        <v>154.80000000000001</v>
      </c>
      <c r="AL893" s="127">
        <v>153.5</v>
      </c>
      <c r="AM893" s="127">
        <v>153.6</v>
      </c>
      <c r="AN893" s="127">
        <v>151.42500000000001</v>
      </c>
      <c r="AO893" s="127">
        <v>0</v>
      </c>
      <c r="AP893" s="127" t="s">
        <v>618</v>
      </c>
      <c r="AQ893" s="14">
        <v>159.6</v>
      </c>
      <c r="AR893" s="127" t="s">
        <v>618</v>
      </c>
      <c r="AS893" s="14">
        <v>153.29999999999728</v>
      </c>
      <c r="AT893" s="1">
        <v>152.80000000000001</v>
      </c>
      <c r="AU893" s="1">
        <v>153.5</v>
      </c>
      <c r="AV893" s="1">
        <v>152.5</v>
      </c>
      <c r="AW893" s="1">
        <v>153.4</v>
      </c>
      <c r="AX893" s="1">
        <v>152.80000000000001</v>
      </c>
      <c r="AY893" s="1">
        <v>153.5</v>
      </c>
      <c r="AZ893" s="1">
        <v>152.5</v>
      </c>
      <c r="BA893" s="1">
        <v>153.4</v>
      </c>
      <c r="CC893" s="86">
        <v>152.69999999999999</v>
      </c>
      <c r="CD893" s="1">
        <v>153.9</v>
      </c>
      <c r="CE893" s="1">
        <v>657</v>
      </c>
      <c r="CF893" s="1">
        <v>624</v>
      </c>
      <c r="CG893" s="1">
        <v>1.0528846153846154</v>
      </c>
      <c r="CH893">
        <v>102.994</v>
      </c>
      <c r="CI893">
        <v>16583</v>
      </c>
      <c r="CJ893" s="101">
        <v>1</v>
      </c>
      <c r="CK893" s="101">
        <v>1</v>
      </c>
      <c r="CL893" s="1">
        <v>0.39999999999997726</v>
      </c>
      <c r="CM893" s="1">
        <v>33.199999999999733</v>
      </c>
      <c r="CN893" s="14" t="s">
        <v>618</v>
      </c>
      <c r="CO893" s="14">
        <v>94.500000000000085</v>
      </c>
    </row>
    <row r="894" spans="1:93">
      <c r="A894" s="1">
        <v>2016</v>
      </c>
      <c r="B894" s="1">
        <v>4</v>
      </c>
      <c r="C894" s="24">
        <v>42613</v>
      </c>
      <c r="D894" s="1">
        <v>153.19999999999999</v>
      </c>
      <c r="E894" s="1">
        <v>153.9</v>
      </c>
      <c r="F894" s="1">
        <v>151.80000000000001</v>
      </c>
      <c r="G894" s="1">
        <v>152.1</v>
      </c>
      <c r="H894" s="1">
        <v>44.86</v>
      </c>
      <c r="I894" s="1">
        <v>0</v>
      </c>
      <c r="N894" s="27">
        <v>2.0999999999999943</v>
      </c>
      <c r="O894" s="27">
        <v>155.9</v>
      </c>
      <c r="P894" s="27">
        <v>152.5</v>
      </c>
      <c r="Q894" s="27" t="s">
        <v>618</v>
      </c>
      <c r="R894" s="27" t="s">
        <v>618</v>
      </c>
      <c r="S894" s="27" t="s">
        <v>618</v>
      </c>
      <c r="T894" s="27" t="s">
        <v>618</v>
      </c>
      <c r="U894" s="27" t="s">
        <v>618</v>
      </c>
      <c r="V894" s="158">
        <v>0</v>
      </c>
      <c r="W894" s="27">
        <v>249.6</v>
      </c>
      <c r="X894" s="27">
        <v>251.1</v>
      </c>
      <c r="Y894" s="27">
        <v>-1.5</v>
      </c>
      <c r="Z894" s="29">
        <v>46.09</v>
      </c>
      <c r="AA894" s="139">
        <v>1.3</v>
      </c>
      <c r="AB894" s="151">
        <v>1.3409961685823646E-2</v>
      </c>
      <c r="AC894" s="136" t="s">
        <v>255</v>
      </c>
      <c r="AD894" s="136">
        <v>7.7</v>
      </c>
      <c r="AE894" s="136" t="s">
        <v>618</v>
      </c>
      <c r="AF894" s="136" t="s">
        <v>618</v>
      </c>
      <c r="AG894" s="136">
        <v>0</v>
      </c>
      <c r="AH894" s="136">
        <v>151.5</v>
      </c>
      <c r="AI894" s="136">
        <v>-7.6000000000000227</v>
      </c>
      <c r="AJ894" s="127">
        <v>152.80000000000001</v>
      </c>
      <c r="AK894" s="127">
        <v>153.69999999999999</v>
      </c>
      <c r="AL894" s="127">
        <v>152.5</v>
      </c>
      <c r="AM894" s="127">
        <v>153.1</v>
      </c>
      <c r="AN894" s="127">
        <v>152.19999999999999</v>
      </c>
      <c r="AO894" s="127">
        <v>1.0999999999999943</v>
      </c>
      <c r="AP894" s="127" t="s">
        <v>618</v>
      </c>
      <c r="AQ894" s="14">
        <v>159.6</v>
      </c>
      <c r="AR894" s="127" t="s">
        <v>618</v>
      </c>
      <c r="AS894" s="14">
        <v>153.29999999999728</v>
      </c>
      <c r="AT894" s="1">
        <v>152.1</v>
      </c>
      <c r="AU894" s="1">
        <v>153</v>
      </c>
      <c r="AV894" s="1">
        <v>152.1</v>
      </c>
      <c r="AW894" s="1">
        <v>152.69999999999999</v>
      </c>
      <c r="AX894" s="1">
        <v>152.1</v>
      </c>
      <c r="AY894" s="1">
        <v>153.19999999999999</v>
      </c>
      <c r="AZ894" s="1">
        <v>152.1</v>
      </c>
      <c r="BA894" s="1">
        <v>153.1</v>
      </c>
      <c r="CC894" s="86">
        <v>152.19999999999999</v>
      </c>
      <c r="CD894" s="1">
        <v>153.1</v>
      </c>
      <c r="CE894" s="1">
        <v>770</v>
      </c>
      <c r="CF894" s="1">
        <v>634</v>
      </c>
      <c r="CG894" s="1">
        <v>1.2145110410094637</v>
      </c>
      <c r="CH894">
        <v>103.41</v>
      </c>
      <c r="CI894">
        <v>16907</v>
      </c>
      <c r="CJ894" s="101">
        <v>1</v>
      </c>
      <c r="CK894" s="101">
        <v>1</v>
      </c>
      <c r="CL894" s="1">
        <v>1.3000000000000114</v>
      </c>
      <c r="CM894" s="1">
        <v>34.499999999999744</v>
      </c>
      <c r="CN894" s="14">
        <v>1.0999999999999943</v>
      </c>
      <c r="CO894" s="14">
        <v>95.60000000000008</v>
      </c>
    </row>
    <row r="895" spans="1:93">
      <c r="A895" s="1">
        <v>2016</v>
      </c>
      <c r="B895" s="1">
        <v>5</v>
      </c>
      <c r="C895" s="24">
        <v>42614</v>
      </c>
      <c r="D895" s="1">
        <v>153.4</v>
      </c>
      <c r="E895" s="1">
        <v>156</v>
      </c>
      <c r="F895" s="1">
        <v>152.6</v>
      </c>
      <c r="G895" s="1">
        <v>155.80000000000001</v>
      </c>
      <c r="H895" s="1">
        <v>43.53</v>
      </c>
      <c r="I895" s="1">
        <v>0</v>
      </c>
      <c r="N895" s="27">
        <v>3.4000000000000057</v>
      </c>
      <c r="O895" s="27">
        <v>154.19999999999999</v>
      </c>
      <c r="P895" s="27">
        <v>150</v>
      </c>
      <c r="Q895" s="27" t="s">
        <v>618</v>
      </c>
      <c r="R895" s="27" t="s">
        <v>618</v>
      </c>
      <c r="S895" s="27" t="s">
        <v>618</v>
      </c>
      <c r="T895" s="27" t="s">
        <v>618</v>
      </c>
      <c r="U895" s="27" t="s">
        <v>618</v>
      </c>
      <c r="V895" s="158">
        <v>0</v>
      </c>
      <c r="W895" s="27">
        <v>249.6</v>
      </c>
      <c r="X895" s="27">
        <v>251.1</v>
      </c>
      <c r="Y895" s="27">
        <v>-1.5</v>
      </c>
      <c r="Z895" s="29">
        <v>44.71</v>
      </c>
      <c r="AA895" s="139">
        <v>2</v>
      </c>
      <c r="AB895" s="151">
        <v>3.2146709816612717E-2</v>
      </c>
      <c r="AC895" s="136" t="s">
        <v>255</v>
      </c>
      <c r="AD895" s="136">
        <v>7.6</v>
      </c>
      <c r="AE895" s="136">
        <v>1.3999999999999773</v>
      </c>
      <c r="AF895" s="136" t="s">
        <v>618</v>
      </c>
      <c r="AG895" s="136">
        <v>1.3999999999999773</v>
      </c>
      <c r="AH895" s="136">
        <v>152.9</v>
      </c>
      <c r="AI895" s="136">
        <v>-6.2000000000000455</v>
      </c>
      <c r="AJ895" s="127">
        <v>152.1</v>
      </c>
      <c r="AK895" s="127">
        <v>154.19999999999999</v>
      </c>
      <c r="AL895" s="127">
        <v>152.1</v>
      </c>
      <c r="AM895" s="127">
        <v>153.6</v>
      </c>
      <c r="AN895" s="127">
        <v>153.02500000000001</v>
      </c>
      <c r="AO895" s="127">
        <v>2.4000000000000057</v>
      </c>
      <c r="AP895" s="127">
        <v>1.6000000000000056</v>
      </c>
      <c r="AQ895" s="14">
        <v>161.19999999999999</v>
      </c>
      <c r="AR895" s="127" t="s">
        <v>618</v>
      </c>
      <c r="AS895" s="14">
        <v>153.29999999999728</v>
      </c>
      <c r="AT895" s="1">
        <v>156.5</v>
      </c>
      <c r="AU895" s="1">
        <v>156.69999999999999</v>
      </c>
      <c r="AV895" s="1">
        <v>155.30000000000001</v>
      </c>
      <c r="AW895" s="1">
        <v>156.19999999999999</v>
      </c>
      <c r="AX895" s="1">
        <v>156.5</v>
      </c>
      <c r="AY895" s="1">
        <v>157.19999999999999</v>
      </c>
      <c r="AZ895" s="1">
        <v>155.30000000000001</v>
      </c>
      <c r="BA895" s="1">
        <v>157.1</v>
      </c>
      <c r="CC895" s="86">
        <v>155.6</v>
      </c>
      <c r="CD895" s="1">
        <v>153.69999999999999</v>
      </c>
      <c r="CE895" s="1">
        <v>729</v>
      </c>
      <c r="CF895" s="1">
        <v>617</v>
      </c>
      <c r="CG895" s="1">
        <v>1.1815235008103728</v>
      </c>
      <c r="CH895">
        <v>103.26600000000001</v>
      </c>
      <c r="CI895">
        <v>16949</v>
      </c>
      <c r="CJ895" s="101">
        <v>1</v>
      </c>
      <c r="CK895" s="101">
        <v>1</v>
      </c>
      <c r="CL895" s="1">
        <v>-0.40000000000000568</v>
      </c>
      <c r="CM895" s="1">
        <v>34.099999999999739</v>
      </c>
      <c r="CN895" s="14">
        <v>-3.0999999999999943</v>
      </c>
      <c r="CO895" s="14">
        <v>92.500000000000085</v>
      </c>
    </row>
    <row r="896" spans="1:93">
      <c r="A896" s="1">
        <v>2016</v>
      </c>
      <c r="B896" s="1">
        <v>6</v>
      </c>
      <c r="C896" s="24">
        <v>42615</v>
      </c>
      <c r="D896" s="1">
        <v>156.1</v>
      </c>
      <c r="E896" s="1">
        <v>158.9</v>
      </c>
      <c r="F896" s="1">
        <v>155.5</v>
      </c>
      <c r="G896" s="1">
        <v>157</v>
      </c>
      <c r="H896" s="1">
        <v>44.44</v>
      </c>
      <c r="I896" s="1">
        <v>0</v>
      </c>
      <c r="N896" s="27">
        <v>3.4000000000000057</v>
      </c>
      <c r="O896" s="27">
        <v>159.19999999999999</v>
      </c>
      <c r="P896" s="27">
        <v>152.4</v>
      </c>
      <c r="Q896" s="27" t="s">
        <v>618</v>
      </c>
      <c r="R896" s="27" t="s">
        <v>618</v>
      </c>
      <c r="S896" s="27" t="s">
        <v>618</v>
      </c>
      <c r="T896" s="27" t="s">
        <v>618</v>
      </c>
      <c r="U896" s="27" t="s">
        <v>618</v>
      </c>
      <c r="V896" s="158">
        <v>0</v>
      </c>
      <c r="W896" s="27">
        <v>249.6</v>
      </c>
      <c r="X896" s="27">
        <v>251.1</v>
      </c>
      <c r="Y896" s="27">
        <v>-1.5</v>
      </c>
      <c r="Z896" s="29">
        <v>43.19</v>
      </c>
      <c r="AA896" s="139">
        <v>2</v>
      </c>
      <c r="AB896" s="151">
        <v>2.9647793134195188E-2</v>
      </c>
      <c r="AC896" s="136" t="s">
        <v>255</v>
      </c>
      <c r="AD896" s="136">
        <v>7.7</v>
      </c>
      <c r="AE896" s="136">
        <v>-9.9999999999994316E-2</v>
      </c>
      <c r="AF896" s="136" t="s">
        <v>618</v>
      </c>
      <c r="AG896" s="136">
        <v>-9.9999999999994316E-2</v>
      </c>
      <c r="AH896" s="136">
        <v>152.80000000000001</v>
      </c>
      <c r="AI896" s="136">
        <v>-6.3000000000000398</v>
      </c>
      <c r="AJ896" s="127">
        <v>156.5</v>
      </c>
      <c r="AK896" s="127">
        <v>157.19999999999999</v>
      </c>
      <c r="AL896" s="127">
        <v>155.30000000000001</v>
      </c>
      <c r="AM896" s="127">
        <v>156.5</v>
      </c>
      <c r="AN896" s="127">
        <v>154.19999999999999</v>
      </c>
      <c r="AO896" s="127">
        <v>0.90000000000000568</v>
      </c>
      <c r="AP896" s="127">
        <v>0.50000000000001132</v>
      </c>
      <c r="AQ896" s="14">
        <v>161.69999999999999</v>
      </c>
      <c r="AR896" s="127" t="s">
        <v>618</v>
      </c>
      <c r="AS896" s="14">
        <v>153.29999999999728</v>
      </c>
      <c r="AT896" s="1">
        <v>157.4</v>
      </c>
      <c r="AU896" s="1">
        <v>157.80000000000001</v>
      </c>
      <c r="AV896" s="1">
        <v>157.19999999999999</v>
      </c>
      <c r="AW896" s="1">
        <v>157.4</v>
      </c>
      <c r="AX896" s="1">
        <v>157.4</v>
      </c>
      <c r="AY896" s="1">
        <v>157.80000000000001</v>
      </c>
      <c r="AZ896" s="1">
        <v>157</v>
      </c>
      <c r="BA896" s="1">
        <v>157.30000000000001</v>
      </c>
      <c r="CC896" s="86">
        <v>157.19999999999999</v>
      </c>
      <c r="CD896" s="1">
        <v>156.30000000000001</v>
      </c>
      <c r="CE896" s="1">
        <v>738</v>
      </c>
      <c r="CF896" s="1">
        <v>516</v>
      </c>
      <c r="CG896" s="1">
        <v>1.430232558139535</v>
      </c>
      <c r="CH896">
        <v>104.12</v>
      </c>
      <c r="CI896">
        <v>17113</v>
      </c>
      <c r="CJ896" s="101">
        <v>1</v>
      </c>
      <c r="CK896" s="101">
        <v>1</v>
      </c>
      <c r="CL896" s="1">
        <v>0.59999999999999432</v>
      </c>
      <c r="CM896" s="1">
        <v>34.699999999999733</v>
      </c>
      <c r="CN896" s="14" t="s">
        <v>618</v>
      </c>
      <c r="CO896" s="14">
        <v>92.500000000000085</v>
      </c>
    </row>
    <row r="897" spans="1:93">
      <c r="A897" s="1">
        <v>2016</v>
      </c>
      <c r="B897" s="1">
        <v>2</v>
      </c>
      <c r="C897" s="24">
        <v>42618</v>
      </c>
      <c r="D897" s="1">
        <v>158</v>
      </c>
      <c r="E897" s="1">
        <v>160</v>
      </c>
      <c r="F897" s="1">
        <v>157.80000000000001</v>
      </c>
      <c r="G897" s="1">
        <v>158.30000000000001</v>
      </c>
      <c r="H897" s="1">
        <v>44.88</v>
      </c>
      <c r="I897" s="1">
        <v>0</v>
      </c>
      <c r="N897" s="27">
        <v>2.1999999999999886</v>
      </c>
      <c r="O897" s="27">
        <v>160.4</v>
      </c>
      <c r="P897" s="27">
        <v>153.6</v>
      </c>
      <c r="Q897" s="27" t="s">
        <v>618</v>
      </c>
      <c r="R897" s="27" t="s">
        <v>618</v>
      </c>
      <c r="S897" s="27" t="s">
        <v>618</v>
      </c>
      <c r="T897" s="27" t="s">
        <v>618</v>
      </c>
      <c r="U897" s="27" t="s">
        <v>618</v>
      </c>
      <c r="V897" s="158">
        <v>0</v>
      </c>
      <c r="W897" s="27">
        <v>249.6</v>
      </c>
      <c r="X897" s="27">
        <v>251.1</v>
      </c>
      <c r="Y897" s="27">
        <v>-1.5</v>
      </c>
      <c r="Z897" s="29">
        <v>45.04</v>
      </c>
      <c r="AA897" s="139">
        <v>1.3</v>
      </c>
      <c r="AB897" s="151">
        <v>2.0905122903744466E-2</v>
      </c>
      <c r="AC897" s="136" t="s">
        <v>253</v>
      </c>
      <c r="AD897" s="136">
        <v>7.8</v>
      </c>
      <c r="AE897" s="136" t="s">
        <v>618</v>
      </c>
      <c r="AF897" s="136" t="s">
        <v>618</v>
      </c>
      <c r="AG897" s="136">
        <v>0</v>
      </c>
      <c r="AH897" s="136">
        <v>152.80000000000001</v>
      </c>
      <c r="AI897" s="136">
        <v>-6.3000000000000398</v>
      </c>
      <c r="AJ897" s="127">
        <v>157.4</v>
      </c>
      <c r="AK897" s="127">
        <v>159.19999999999999</v>
      </c>
      <c r="AL897" s="127">
        <v>157</v>
      </c>
      <c r="AM897" s="127">
        <v>159.1</v>
      </c>
      <c r="AN897" s="127">
        <v>155.57499999999999</v>
      </c>
      <c r="AO897" s="127">
        <v>0.30000000000001137</v>
      </c>
      <c r="AP897" s="127">
        <v>-4.0999999999999828</v>
      </c>
      <c r="AQ897" s="14">
        <v>157.6</v>
      </c>
      <c r="AR897" s="127" t="s">
        <v>618</v>
      </c>
      <c r="AS897" s="14">
        <v>153.29999999999728</v>
      </c>
      <c r="AT897" s="1">
        <v>158</v>
      </c>
      <c r="AU897" s="1">
        <v>158.30000000000001</v>
      </c>
      <c r="AV897" s="1">
        <v>157.5</v>
      </c>
      <c r="AW897" s="1">
        <v>158</v>
      </c>
      <c r="AX897" s="1">
        <v>158</v>
      </c>
      <c r="AY897" s="1">
        <v>158.30000000000001</v>
      </c>
      <c r="AZ897" s="1">
        <v>156.1</v>
      </c>
      <c r="BA897" s="1">
        <v>156.1</v>
      </c>
      <c r="CC897" s="86">
        <v>158</v>
      </c>
      <c r="CD897" s="1">
        <v>158.5</v>
      </c>
      <c r="CE897" s="1">
        <v>634</v>
      </c>
      <c r="CF897" s="1">
        <v>666</v>
      </c>
      <c r="CG897" s="1">
        <v>0.95195195195195192</v>
      </c>
      <c r="CH897">
        <v>102.05500000000001</v>
      </c>
      <c r="CI897">
        <v>17026</v>
      </c>
      <c r="CJ897" s="101">
        <v>1</v>
      </c>
      <c r="CK897" s="101">
        <v>1</v>
      </c>
      <c r="CL897" s="1">
        <v>-2.5999999999999943</v>
      </c>
      <c r="CM897" s="1">
        <v>32.099999999999739</v>
      </c>
      <c r="CN897" s="14">
        <v>0</v>
      </c>
      <c r="CO897" s="14">
        <v>92.500000000000085</v>
      </c>
    </row>
    <row r="898" spans="1:93">
      <c r="A898" s="1">
        <v>2016</v>
      </c>
      <c r="B898" s="1">
        <v>4</v>
      </c>
      <c r="C898" s="24">
        <v>42620</v>
      </c>
      <c r="D898" s="1">
        <v>155.4</v>
      </c>
      <c r="E898" s="1">
        <v>156.80000000000001</v>
      </c>
      <c r="F898" s="1">
        <v>154.4</v>
      </c>
      <c r="G898" s="1">
        <v>156</v>
      </c>
      <c r="H898" s="1">
        <v>46.14</v>
      </c>
      <c r="I898" s="1">
        <v>0</v>
      </c>
      <c r="N898" s="27">
        <v>2.4000000000000057</v>
      </c>
      <c r="O898" s="27">
        <v>160.5</v>
      </c>
      <c r="P898" s="27">
        <v>156.1</v>
      </c>
      <c r="Q898" s="27" t="s">
        <v>618</v>
      </c>
      <c r="R898" s="27" t="s">
        <v>618</v>
      </c>
      <c r="S898" s="27" t="s">
        <v>618</v>
      </c>
      <c r="T898" s="27" t="s">
        <v>618</v>
      </c>
      <c r="U898" s="27" t="s">
        <v>618</v>
      </c>
      <c r="V898" s="158">
        <v>0</v>
      </c>
      <c r="W898" s="27">
        <v>249.6</v>
      </c>
      <c r="X898" s="27">
        <v>251.1</v>
      </c>
      <c r="Y898" s="27">
        <v>-1.5</v>
      </c>
      <c r="Z898" s="29">
        <v>45.15</v>
      </c>
      <c r="AA898" s="139">
        <v>1.4</v>
      </c>
      <c r="AB898" s="151">
        <v>9.9009900990099098E-3</v>
      </c>
      <c r="AC898" s="136" t="s">
        <v>253</v>
      </c>
      <c r="AD898" s="136">
        <v>7.9</v>
      </c>
      <c r="AE898" s="136" t="s">
        <v>618</v>
      </c>
      <c r="AF898" s="136" t="s">
        <v>618</v>
      </c>
      <c r="AG898" s="136">
        <v>0</v>
      </c>
      <c r="AH898" s="136">
        <v>152.80000000000001</v>
      </c>
      <c r="AI898" s="136">
        <v>-6.3000000000000398</v>
      </c>
      <c r="AJ898" s="127">
        <v>158</v>
      </c>
      <c r="AK898" s="127">
        <v>158.30000000000001</v>
      </c>
      <c r="AL898" s="127">
        <v>155</v>
      </c>
      <c r="AM898" s="127">
        <v>155.19999999999999</v>
      </c>
      <c r="AN898" s="127">
        <v>156.1</v>
      </c>
      <c r="AO898" s="127">
        <v>0.59999999999999432</v>
      </c>
      <c r="AP898" s="127" t="s">
        <v>618</v>
      </c>
      <c r="AQ898" s="14">
        <v>157.6</v>
      </c>
      <c r="AR898" s="127">
        <v>-1.4000000000000057</v>
      </c>
      <c r="AS898" s="14">
        <v>151.89999999999728</v>
      </c>
      <c r="AT898" s="1">
        <v>156.30000000000001</v>
      </c>
      <c r="AU898" s="1">
        <v>157</v>
      </c>
      <c r="AV898" s="1">
        <v>156.30000000000001</v>
      </c>
      <c r="AW898" s="1">
        <v>156.80000000000001</v>
      </c>
      <c r="AX898" s="1">
        <v>156.30000000000001</v>
      </c>
      <c r="AY898" s="1">
        <v>157.30000000000001</v>
      </c>
      <c r="AZ898" s="1">
        <v>156.30000000000001</v>
      </c>
      <c r="BA898" s="1">
        <v>156.80000000000001</v>
      </c>
      <c r="CC898" s="86">
        <v>156.19999999999999</v>
      </c>
      <c r="CD898" s="1">
        <v>155.9</v>
      </c>
      <c r="CE898" s="1">
        <v>560</v>
      </c>
      <c r="CF898" s="1">
        <v>785</v>
      </c>
      <c r="CG898" s="1">
        <v>0.7133757961783439</v>
      </c>
      <c r="CH898">
        <v>101.71</v>
      </c>
      <c r="CI898">
        <v>17026</v>
      </c>
      <c r="CJ898" s="101">
        <v>1</v>
      </c>
      <c r="CK898" s="101">
        <v>1</v>
      </c>
      <c r="CL898" s="1">
        <v>-0.20000000000001705</v>
      </c>
      <c r="CM898" s="1">
        <v>31.899999999999721</v>
      </c>
      <c r="CN898" s="14" t="s">
        <v>618</v>
      </c>
      <c r="CO898" s="14">
        <v>92.500000000000085</v>
      </c>
    </row>
    <row r="899" spans="1:93">
      <c r="A899" s="1">
        <v>2016</v>
      </c>
      <c r="B899" s="1">
        <v>5</v>
      </c>
      <c r="C899" s="24">
        <v>42621</v>
      </c>
      <c r="D899" s="1">
        <v>156.1</v>
      </c>
      <c r="E899" s="1">
        <v>158.5</v>
      </c>
      <c r="F899" s="1">
        <v>155.9</v>
      </c>
      <c r="G899" s="1">
        <v>158</v>
      </c>
      <c r="H899" s="1">
        <v>47.32</v>
      </c>
      <c r="I899" s="1">
        <v>0</v>
      </c>
      <c r="N899" s="27">
        <v>2.5999999999999943</v>
      </c>
      <c r="O899" s="27">
        <v>158.4</v>
      </c>
      <c r="P899" s="27">
        <v>153.6</v>
      </c>
      <c r="Q899" s="27" t="s">
        <v>618</v>
      </c>
      <c r="R899" s="27" t="s">
        <v>254</v>
      </c>
      <c r="S899" s="27" t="s">
        <v>618</v>
      </c>
      <c r="T899" s="27">
        <v>-1.5</v>
      </c>
      <c r="U899" s="27" t="s">
        <v>618</v>
      </c>
      <c r="V899" s="158">
        <v>-1.5</v>
      </c>
      <c r="W899" s="27">
        <v>248.1</v>
      </c>
      <c r="X899" s="27">
        <v>251.1</v>
      </c>
      <c r="Y899" s="27">
        <v>-3</v>
      </c>
      <c r="Z899" s="29">
        <v>46.45</v>
      </c>
      <c r="AA899" s="139">
        <v>1.6</v>
      </c>
      <c r="AB899" s="151">
        <v>2.8074866310160429E-2</v>
      </c>
      <c r="AC899" s="136" t="s">
        <v>253</v>
      </c>
      <c r="AD899" s="136">
        <v>7.8</v>
      </c>
      <c r="AE899" s="136" t="s">
        <v>618</v>
      </c>
      <c r="AF899" s="136" t="s">
        <v>618</v>
      </c>
      <c r="AG899" s="136">
        <v>0</v>
      </c>
      <c r="AH899" s="136">
        <v>152.80000000000001</v>
      </c>
      <c r="AI899" s="136">
        <v>-6.3000000000000398</v>
      </c>
      <c r="AJ899" s="127">
        <v>156.30000000000001</v>
      </c>
      <c r="AK899" s="127">
        <v>157.30000000000001</v>
      </c>
      <c r="AL899" s="127">
        <v>156.1</v>
      </c>
      <c r="AM899" s="127">
        <v>157.1</v>
      </c>
      <c r="AN899" s="127">
        <v>156.97499999999999</v>
      </c>
      <c r="AO899" s="127">
        <v>1.9000000000000057</v>
      </c>
      <c r="AP899" s="127">
        <v>-0.70000000000000573</v>
      </c>
      <c r="AQ899" s="14">
        <v>156.9</v>
      </c>
      <c r="AR899" s="127" t="s">
        <v>618</v>
      </c>
      <c r="AS899" s="14">
        <v>151.89999999999728</v>
      </c>
      <c r="AT899" s="1">
        <v>158.4</v>
      </c>
      <c r="AU899" s="1">
        <v>158.5</v>
      </c>
      <c r="AV899" s="1">
        <v>158</v>
      </c>
      <c r="AW899" s="1">
        <v>158.5</v>
      </c>
      <c r="AX899" s="1">
        <v>158.4</v>
      </c>
      <c r="AY899" s="1">
        <v>158.5</v>
      </c>
      <c r="AZ899" s="1">
        <v>157.5</v>
      </c>
      <c r="BA899" s="1">
        <v>157.5</v>
      </c>
      <c r="CC899" s="86">
        <v>158.19999999999999</v>
      </c>
      <c r="CD899" s="1">
        <v>156.9</v>
      </c>
      <c r="CE899" s="1">
        <v>738</v>
      </c>
      <c r="CF899" s="1">
        <v>492</v>
      </c>
      <c r="CG899" s="1">
        <v>1.5</v>
      </c>
      <c r="CH899">
        <v>102.41800000000001</v>
      </c>
      <c r="CI899">
        <v>17026</v>
      </c>
      <c r="CJ899" s="101">
        <v>1</v>
      </c>
      <c r="CK899" s="101">
        <v>1</v>
      </c>
      <c r="CL899" s="1">
        <v>-1.5</v>
      </c>
      <c r="CM899" s="1">
        <v>30.399999999999721</v>
      </c>
      <c r="CN899" s="14" t="s">
        <v>618</v>
      </c>
      <c r="CO899" s="14">
        <v>92.500000000000085</v>
      </c>
    </row>
    <row r="900" spans="1:93">
      <c r="A900" s="1">
        <v>2016</v>
      </c>
      <c r="B900" s="1">
        <v>6</v>
      </c>
      <c r="C900" s="24">
        <v>42622</v>
      </c>
      <c r="D900" s="1">
        <v>156.9</v>
      </c>
      <c r="E900" s="1">
        <v>159.6</v>
      </c>
      <c r="F900" s="1">
        <v>156.6</v>
      </c>
      <c r="G900" s="1">
        <v>158.9</v>
      </c>
      <c r="H900" s="1">
        <v>45.88</v>
      </c>
      <c r="I900" s="1">
        <v>0</v>
      </c>
      <c r="N900" s="27">
        <v>3</v>
      </c>
      <c r="O900" s="27">
        <v>160.6</v>
      </c>
      <c r="P900" s="27">
        <v>155.4</v>
      </c>
      <c r="Q900" s="27" t="s">
        <v>618</v>
      </c>
      <c r="R900" s="27" t="s">
        <v>618</v>
      </c>
      <c r="S900" s="27" t="s">
        <v>618</v>
      </c>
      <c r="T900" s="27" t="s">
        <v>618</v>
      </c>
      <c r="U900" s="27" t="s">
        <v>618</v>
      </c>
      <c r="V900" s="158">
        <v>0</v>
      </c>
      <c r="W900" s="27">
        <v>248.1</v>
      </c>
      <c r="X900" s="27">
        <v>251.1</v>
      </c>
      <c r="Y900" s="27">
        <v>-3</v>
      </c>
      <c r="Z900" s="29">
        <v>47.05</v>
      </c>
      <c r="AA900" s="139">
        <v>1.8</v>
      </c>
      <c r="AB900" s="151">
        <v>2.5574338968357146E-2</v>
      </c>
      <c r="AC900" s="136" t="s">
        <v>253</v>
      </c>
      <c r="AD900" s="136">
        <v>7.9</v>
      </c>
      <c r="AE900" s="136" t="s">
        <v>618</v>
      </c>
      <c r="AF900" s="136" t="s">
        <v>618</v>
      </c>
      <c r="AG900" s="136">
        <v>0</v>
      </c>
      <c r="AH900" s="136">
        <v>152.80000000000001</v>
      </c>
      <c r="AI900" s="136">
        <v>-6.3000000000000398</v>
      </c>
      <c r="AJ900" s="127">
        <v>158.4</v>
      </c>
      <c r="AK900" s="127">
        <v>158.5</v>
      </c>
      <c r="AL900" s="127">
        <v>156.6</v>
      </c>
      <c r="AM900" s="127">
        <v>158.19999999999999</v>
      </c>
      <c r="AN900" s="127">
        <v>157.4</v>
      </c>
      <c r="AO900" s="127">
        <v>2</v>
      </c>
      <c r="AP900" s="127">
        <v>-2.2999999999999998</v>
      </c>
      <c r="AQ900" s="14">
        <v>154.6</v>
      </c>
      <c r="AR900" s="127" t="s">
        <v>618</v>
      </c>
      <c r="AS900" s="14">
        <v>151.89999999999728</v>
      </c>
      <c r="AT900" s="1">
        <v>158.4</v>
      </c>
      <c r="AU900" s="1">
        <v>158.4</v>
      </c>
      <c r="AV900" s="1">
        <v>157.4</v>
      </c>
      <c r="AW900" s="1">
        <v>157.69999999999999</v>
      </c>
      <c r="AX900" s="1">
        <v>158.4</v>
      </c>
      <c r="AY900" s="1">
        <v>158.4</v>
      </c>
      <c r="AZ900" s="1">
        <v>157.30000000000001</v>
      </c>
      <c r="BA900" s="1">
        <v>157.6</v>
      </c>
      <c r="CC900" s="86">
        <v>158.19999999999999</v>
      </c>
      <c r="CD900" s="1">
        <v>157.6</v>
      </c>
      <c r="CE900" s="1">
        <v>817</v>
      </c>
      <c r="CF900" s="1">
        <v>696</v>
      </c>
      <c r="CG900" s="1">
        <v>1.1738505747126438</v>
      </c>
      <c r="CH900">
        <v>102.614</v>
      </c>
      <c r="CI900">
        <v>16658</v>
      </c>
      <c r="CJ900" s="101">
        <v>1</v>
      </c>
      <c r="CK900" s="101">
        <v>-1</v>
      </c>
      <c r="CL900" s="1">
        <v>-1.9000000000000057</v>
      </c>
      <c r="CM900" s="1">
        <v>28.499999999999716</v>
      </c>
      <c r="CN900" s="14">
        <v>-1.5</v>
      </c>
      <c r="CO900" s="14">
        <v>91.000000000000085</v>
      </c>
    </row>
    <row r="901" spans="1:93">
      <c r="A901" s="1">
        <v>2016</v>
      </c>
      <c r="B901" s="1">
        <v>2</v>
      </c>
      <c r="C901" s="24">
        <v>42625</v>
      </c>
      <c r="D901" s="1">
        <v>156.5</v>
      </c>
      <c r="E901" s="1">
        <v>156.9</v>
      </c>
      <c r="F901" s="1">
        <v>152.6</v>
      </c>
      <c r="G901" s="1">
        <v>153</v>
      </c>
      <c r="H901" s="1">
        <v>46.06</v>
      </c>
      <c r="I901" s="1">
        <v>0</v>
      </c>
      <c r="N901" s="27">
        <v>4.3000000000000114</v>
      </c>
      <c r="O901" s="27">
        <v>161.9</v>
      </c>
      <c r="P901" s="27">
        <v>155.9</v>
      </c>
      <c r="Q901" s="27" t="s">
        <v>618</v>
      </c>
      <c r="R901" s="27" t="s">
        <v>618</v>
      </c>
      <c r="S901" s="27" t="s">
        <v>618</v>
      </c>
      <c r="T901" s="27" t="s">
        <v>618</v>
      </c>
      <c r="U901" s="27" t="s">
        <v>618</v>
      </c>
      <c r="V901" s="158">
        <v>0</v>
      </c>
      <c r="W901" s="27">
        <v>248.1</v>
      </c>
      <c r="X901" s="27">
        <v>251.1</v>
      </c>
      <c r="Y901" s="27">
        <v>-3</v>
      </c>
      <c r="Z901" s="29">
        <v>45.12</v>
      </c>
      <c r="AA901" s="139">
        <v>2.6</v>
      </c>
      <c r="AB901" s="151">
        <v>3.0431107354184195E-2</v>
      </c>
      <c r="AC901" s="136" t="s">
        <v>255</v>
      </c>
      <c r="AD901" s="136">
        <v>7.9</v>
      </c>
      <c r="AE901" s="136" t="s">
        <v>618</v>
      </c>
      <c r="AF901" s="136" t="s">
        <v>618</v>
      </c>
      <c r="AG901" s="136">
        <v>0</v>
      </c>
      <c r="AH901" s="136">
        <v>152.80000000000001</v>
      </c>
      <c r="AI901" s="136">
        <v>-6.3000000000000398</v>
      </c>
      <c r="AJ901" s="127">
        <v>158.4</v>
      </c>
      <c r="AK901" s="127">
        <v>158.4</v>
      </c>
      <c r="AL901" s="127">
        <v>155.69999999999999</v>
      </c>
      <c r="AM901" s="127">
        <v>155.69999999999999</v>
      </c>
      <c r="AN901" s="127">
        <v>156.55000000000001</v>
      </c>
      <c r="AO901" s="127">
        <v>3.5</v>
      </c>
      <c r="AP901" s="127" t="s">
        <v>618</v>
      </c>
      <c r="AQ901" s="14">
        <v>154.6</v>
      </c>
      <c r="AR901" s="127">
        <v>1.5999999999999659</v>
      </c>
      <c r="AS901" s="14">
        <v>153.49999999999724</v>
      </c>
      <c r="AT901" s="1">
        <v>152.69999999999999</v>
      </c>
      <c r="AU901" s="1">
        <v>154.19999999999999</v>
      </c>
      <c r="AV901" s="1">
        <v>152.69999999999999</v>
      </c>
      <c r="AW901" s="1">
        <v>153.9</v>
      </c>
      <c r="AX901" s="1">
        <v>152.69999999999999</v>
      </c>
      <c r="AY901" s="1">
        <v>154.19999999999999</v>
      </c>
      <c r="AZ901" s="1">
        <v>152.69999999999999</v>
      </c>
      <c r="BA901" s="1">
        <v>153.9</v>
      </c>
      <c r="CC901" s="86">
        <v>153</v>
      </c>
      <c r="CD901" s="1">
        <v>156.5</v>
      </c>
      <c r="CE901" s="1">
        <v>710</v>
      </c>
      <c r="CF901" s="1">
        <v>1011</v>
      </c>
      <c r="CG901" s="1">
        <v>0.70227497527200788</v>
      </c>
      <c r="CH901">
        <v>101.855</v>
      </c>
      <c r="CI901">
        <v>16658</v>
      </c>
      <c r="CJ901" s="101">
        <v>1</v>
      </c>
      <c r="CK901" s="101">
        <v>-1</v>
      </c>
      <c r="CL901" s="1" t="s">
        <v>618</v>
      </c>
      <c r="CM901" s="1">
        <v>28.499999999999716</v>
      </c>
      <c r="CN901" s="14" t="s">
        <v>618</v>
      </c>
      <c r="CO901" s="14">
        <v>91.000000000000085</v>
      </c>
    </row>
    <row r="902" spans="1:93">
      <c r="A902" s="1">
        <v>2016</v>
      </c>
      <c r="B902" s="1">
        <v>3</v>
      </c>
      <c r="C902" s="24">
        <v>42626</v>
      </c>
      <c r="D902" s="1">
        <v>153.80000000000001</v>
      </c>
      <c r="E902" s="1">
        <v>154.80000000000001</v>
      </c>
      <c r="F902" s="1">
        <v>153.5</v>
      </c>
      <c r="G902" s="1">
        <v>154</v>
      </c>
      <c r="H902" s="1">
        <v>44.9</v>
      </c>
      <c r="I902" s="1">
        <v>0</v>
      </c>
      <c r="N902" s="27">
        <v>1.3000000000000114</v>
      </c>
      <c r="O902" s="27">
        <v>157.30000000000001</v>
      </c>
      <c r="P902" s="27">
        <v>148.69999999999999</v>
      </c>
      <c r="Q902" s="27" t="s">
        <v>618</v>
      </c>
      <c r="R902" s="27" t="s">
        <v>618</v>
      </c>
      <c r="S902" s="27" t="s">
        <v>618</v>
      </c>
      <c r="T902" s="27" t="s">
        <v>618</v>
      </c>
      <c r="U902" s="27" t="s">
        <v>618</v>
      </c>
      <c r="V902" s="158">
        <v>0</v>
      </c>
      <c r="W902" s="27">
        <v>248.1</v>
      </c>
      <c r="X902" s="27">
        <v>251.1</v>
      </c>
      <c r="Y902" s="27">
        <v>-3</v>
      </c>
      <c r="Z902" s="29">
        <v>45.31</v>
      </c>
      <c r="AA902" s="139">
        <v>0.8</v>
      </c>
      <c r="AB902" s="151">
        <v>3.9232781168265785E-3</v>
      </c>
      <c r="AC902" s="136" t="s">
        <v>253</v>
      </c>
      <c r="AD902" s="136">
        <v>7.6</v>
      </c>
      <c r="AE902" s="136" t="s">
        <v>618</v>
      </c>
      <c r="AF902" s="136" t="s">
        <v>618</v>
      </c>
      <c r="AG902" s="136">
        <v>0</v>
      </c>
      <c r="AH902" s="136">
        <v>152.80000000000001</v>
      </c>
      <c r="AI902" s="136">
        <v>-6.3000000000000398</v>
      </c>
      <c r="AJ902" s="127">
        <v>152.69999999999999</v>
      </c>
      <c r="AK902" s="127">
        <v>154.80000000000001</v>
      </c>
      <c r="AL902" s="127">
        <v>152.69999999999999</v>
      </c>
      <c r="AM902" s="127">
        <v>154.19999999999999</v>
      </c>
      <c r="AN902" s="127">
        <v>156.30000000000001</v>
      </c>
      <c r="AO902" s="127">
        <v>0.19999999999998863</v>
      </c>
      <c r="AP902" s="127" t="s">
        <v>618</v>
      </c>
      <c r="AQ902" s="14">
        <v>154.6</v>
      </c>
      <c r="AR902" s="127" t="s">
        <v>618</v>
      </c>
      <c r="AS902" s="14">
        <v>153.49999999999724</v>
      </c>
      <c r="AT902" s="1">
        <v>154.19999999999999</v>
      </c>
      <c r="AU902" s="1">
        <v>155.4</v>
      </c>
      <c r="AV902" s="1">
        <v>153.9</v>
      </c>
      <c r="AW902" s="1">
        <v>154.9</v>
      </c>
      <c r="AX902" s="1">
        <v>154.19999999999999</v>
      </c>
      <c r="AY902" s="1">
        <v>157.19999999999999</v>
      </c>
      <c r="AZ902" s="1">
        <v>153.9</v>
      </c>
      <c r="BA902" s="1">
        <v>156.6</v>
      </c>
      <c r="CC902" s="86">
        <v>154</v>
      </c>
      <c r="CD902" s="1">
        <v>154.4</v>
      </c>
      <c r="CE902" s="1">
        <v>682</v>
      </c>
      <c r="CF902" s="1">
        <v>648</v>
      </c>
      <c r="CG902" s="1">
        <v>1.0524691358024691</v>
      </c>
      <c r="CH902">
        <v>102.56</v>
      </c>
      <c r="CI902">
        <v>16658</v>
      </c>
      <c r="CJ902" s="101">
        <v>1</v>
      </c>
      <c r="CK902" s="101">
        <v>-1</v>
      </c>
      <c r="CL902" s="1" t="s">
        <v>618</v>
      </c>
      <c r="CM902" s="1">
        <v>28.499999999999716</v>
      </c>
      <c r="CN902" s="14" t="s">
        <v>618</v>
      </c>
      <c r="CO902" s="14">
        <v>91.000000000000085</v>
      </c>
    </row>
    <row r="903" spans="1:93">
      <c r="A903" s="1">
        <v>2016</v>
      </c>
      <c r="B903" s="1">
        <v>4</v>
      </c>
      <c r="C903" s="24">
        <v>42627</v>
      </c>
      <c r="D903" s="1">
        <v>155.69999999999999</v>
      </c>
      <c r="E903" s="1">
        <v>158.5</v>
      </c>
      <c r="F903" s="1">
        <v>155.5</v>
      </c>
      <c r="G903" s="1">
        <v>157.6</v>
      </c>
      <c r="H903" s="1">
        <v>43.58</v>
      </c>
      <c r="I903" s="1">
        <v>0</v>
      </c>
      <c r="N903" s="27">
        <v>3</v>
      </c>
      <c r="O903" s="27">
        <v>155.30000000000001</v>
      </c>
      <c r="P903" s="27">
        <v>152.69999999999999</v>
      </c>
      <c r="Q903" s="27">
        <v>1</v>
      </c>
      <c r="R903" s="27" t="s">
        <v>618</v>
      </c>
      <c r="S903" s="27" t="s">
        <v>618</v>
      </c>
      <c r="T903" s="27" t="s">
        <v>618</v>
      </c>
      <c r="U903" s="27" t="s">
        <v>618</v>
      </c>
      <c r="V903" s="158">
        <v>0</v>
      </c>
      <c r="W903" s="27">
        <v>248.1</v>
      </c>
      <c r="X903" s="27">
        <v>251.1</v>
      </c>
      <c r="Y903" s="27">
        <v>-3</v>
      </c>
      <c r="Z903" s="29">
        <v>45.27</v>
      </c>
      <c r="AA903" s="139">
        <v>1.8</v>
      </c>
      <c r="AB903" s="151">
        <v>2.5184541901867252E-2</v>
      </c>
      <c r="AC903" s="136" t="s">
        <v>255</v>
      </c>
      <c r="AD903" s="136">
        <v>7.7</v>
      </c>
      <c r="AE903" s="136">
        <v>1.3000000000000114</v>
      </c>
      <c r="AF903" s="136" t="s">
        <v>618</v>
      </c>
      <c r="AG903" s="136">
        <v>1.3000000000000114</v>
      </c>
      <c r="AH903" s="136">
        <v>154.1</v>
      </c>
      <c r="AI903" s="136">
        <v>-5.0000000000000284</v>
      </c>
      <c r="AJ903" s="127">
        <v>154.19999999999999</v>
      </c>
      <c r="AK903" s="127">
        <v>157.19999999999999</v>
      </c>
      <c r="AL903" s="127">
        <v>153.9</v>
      </c>
      <c r="AM903" s="127">
        <v>156</v>
      </c>
      <c r="AN903" s="127">
        <v>156.02500000000001</v>
      </c>
      <c r="AO903" s="127">
        <v>1.9000000000000057</v>
      </c>
      <c r="AP903" s="127">
        <v>0.30000000000002275</v>
      </c>
      <c r="AQ903" s="14">
        <v>154.9</v>
      </c>
      <c r="AR903" s="127" t="s">
        <v>618</v>
      </c>
      <c r="AS903" s="14">
        <v>153.49999999999724</v>
      </c>
      <c r="AT903" s="1">
        <v>158.5</v>
      </c>
      <c r="AU903" s="1">
        <v>158.6</v>
      </c>
      <c r="AV903" s="1">
        <v>157.9</v>
      </c>
      <c r="AW903" s="1">
        <v>158.6</v>
      </c>
      <c r="AX903" s="1">
        <v>158.5</v>
      </c>
      <c r="AY903" s="1">
        <v>158.9</v>
      </c>
      <c r="AZ903" s="1">
        <v>157.69999999999999</v>
      </c>
      <c r="BA903" s="1">
        <v>158.1</v>
      </c>
      <c r="CC903" s="86">
        <v>158.19999999999999</v>
      </c>
      <c r="CD903" s="1">
        <v>156.4</v>
      </c>
      <c r="CE903" s="1">
        <v>662</v>
      </c>
      <c r="CF903" s="1">
        <v>440</v>
      </c>
      <c r="CG903" s="1">
        <v>1.5045454545454546</v>
      </c>
      <c r="CH903">
        <v>102.419</v>
      </c>
      <c r="CI903">
        <v>16658</v>
      </c>
      <c r="CJ903" s="101">
        <v>1</v>
      </c>
      <c r="CK903" s="101">
        <v>-1</v>
      </c>
      <c r="CL903" s="1" t="s">
        <v>618</v>
      </c>
      <c r="CM903" s="1">
        <v>28.499999999999716</v>
      </c>
      <c r="CN903" s="14" t="s">
        <v>618</v>
      </c>
      <c r="CO903" s="14">
        <v>91.000000000000085</v>
      </c>
    </row>
    <row r="904" spans="1:93">
      <c r="A904" s="1">
        <v>2016</v>
      </c>
      <c r="B904" s="1">
        <v>5</v>
      </c>
      <c r="C904" s="24">
        <v>42628</v>
      </c>
      <c r="D904" s="1">
        <v>157.80000000000001</v>
      </c>
      <c r="E904" s="1">
        <v>158.4</v>
      </c>
      <c r="F904" s="1">
        <v>156.6</v>
      </c>
      <c r="G904" s="1">
        <v>157.80000000000001</v>
      </c>
      <c r="H904" s="1">
        <v>43.91</v>
      </c>
      <c r="I904" s="1">
        <v>0</v>
      </c>
      <c r="N904" s="27">
        <v>1.8000000000000114</v>
      </c>
      <c r="O904" s="27">
        <v>160.6</v>
      </c>
      <c r="P904" s="27">
        <v>154.6</v>
      </c>
      <c r="Q904" s="27" t="s">
        <v>618</v>
      </c>
      <c r="R904" s="27" t="s">
        <v>618</v>
      </c>
      <c r="S904" s="27" t="s">
        <v>618</v>
      </c>
      <c r="T904" s="27" t="s">
        <v>618</v>
      </c>
      <c r="U904" s="27" t="s">
        <v>618</v>
      </c>
      <c r="V904" s="158">
        <v>0</v>
      </c>
      <c r="W904" s="27">
        <v>248.1</v>
      </c>
      <c r="X904" s="27">
        <v>251.1</v>
      </c>
      <c r="Y904" s="27">
        <v>-3</v>
      </c>
      <c r="Z904" s="29">
        <v>43.46</v>
      </c>
      <c r="AA904" s="139">
        <v>1.1000000000000001</v>
      </c>
      <c r="AB904" s="151">
        <v>2.9398663697104643E-2</v>
      </c>
      <c r="AC904" s="136" t="s">
        <v>255</v>
      </c>
      <c r="AD904" s="136">
        <v>7.8</v>
      </c>
      <c r="AE904" s="136" t="s">
        <v>618</v>
      </c>
      <c r="AF904" s="136" t="s">
        <v>618</v>
      </c>
      <c r="AG904" s="136">
        <v>0</v>
      </c>
      <c r="AH904" s="136">
        <v>154.1</v>
      </c>
      <c r="AI904" s="136">
        <v>-5.0000000000000284</v>
      </c>
      <c r="AJ904" s="127">
        <v>158.5</v>
      </c>
      <c r="AK904" s="127">
        <v>158.9</v>
      </c>
      <c r="AL904" s="127">
        <v>157.19999999999999</v>
      </c>
      <c r="AM904" s="127">
        <v>157.19999999999999</v>
      </c>
      <c r="AN904" s="127">
        <v>155.77500000000001</v>
      </c>
      <c r="AO904" s="127">
        <v>0</v>
      </c>
      <c r="AP904" s="127" t="s">
        <v>618</v>
      </c>
      <c r="AQ904" s="14">
        <v>154.9</v>
      </c>
      <c r="AR904" s="127" t="s">
        <v>618</v>
      </c>
      <c r="AS904" s="14">
        <v>153.49999999999724</v>
      </c>
      <c r="AT904" s="1">
        <v>157.9</v>
      </c>
      <c r="AU904" s="1">
        <v>158.5</v>
      </c>
      <c r="AV904" s="1">
        <v>157.4</v>
      </c>
      <c r="AW904" s="1">
        <v>158.30000000000001</v>
      </c>
      <c r="AX904" s="1">
        <v>157.9</v>
      </c>
      <c r="AY904" s="1">
        <v>158.5</v>
      </c>
      <c r="AZ904" s="1">
        <v>157.4</v>
      </c>
      <c r="BA904" s="1">
        <v>157.9</v>
      </c>
      <c r="CC904" s="86">
        <v>157.9</v>
      </c>
      <c r="CD904" s="1">
        <v>157.9</v>
      </c>
      <c r="CE904" s="1">
        <v>729</v>
      </c>
      <c r="CF904" s="1">
        <v>630</v>
      </c>
      <c r="CG904" s="1">
        <v>1.1571428571428573</v>
      </c>
      <c r="CH904">
        <v>102.07299999999999</v>
      </c>
      <c r="CI904">
        <v>16658</v>
      </c>
      <c r="CJ904" s="101">
        <v>1</v>
      </c>
      <c r="CK904" s="101">
        <v>-1</v>
      </c>
      <c r="CL904" s="1" t="s">
        <v>618</v>
      </c>
      <c r="CM904" s="1">
        <v>28.499999999999716</v>
      </c>
      <c r="CN904" s="14" t="s">
        <v>618</v>
      </c>
      <c r="CO904" s="14">
        <v>91.000000000000085</v>
      </c>
    </row>
    <row r="905" spans="1:93">
      <c r="A905" s="1">
        <v>2016</v>
      </c>
      <c r="B905" s="1">
        <v>6</v>
      </c>
      <c r="C905" s="24">
        <v>42629</v>
      </c>
      <c r="D905" s="1">
        <v>158.30000000000001</v>
      </c>
      <c r="E905" s="1">
        <v>158.80000000000001</v>
      </c>
      <c r="F905" s="1">
        <v>156.69999999999999</v>
      </c>
      <c r="G905" s="1">
        <v>157.9</v>
      </c>
      <c r="H905" s="1">
        <v>43.3</v>
      </c>
      <c r="I905" s="1">
        <v>0</v>
      </c>
      <c r="N905" s="27">
        <v>2.1000000000000227</v>
      </c>
      <c r="O905" s="27">
        <v>159.6</v>
      </c>
      <c r="P905" s="27">
        <v>156</v>
      </c>
      <c r="Q905" s="27" t="s">
        <v>618</v>
      </c>
      <c r="R905" s="27" t="s">
        <v>618</v>
      </c>
      <c r="S905" s="27" t="s">
        <v>618</v>
      </c>
      <c r="T905" s="27" t="s">
        <v>618</v>
      </c>
      <c r="U905" s="27" t="s">
        <v>618</v>
      </c>
      <c r="V905" s="158">
        <v>0</v>
      </c>
      <c r="W905" s="27">
        <v>248.1</v>
      </c>
      <c r="X905" s="27">
        <v>251.1</v>
      </c>
      <c r="Y905" s="27">
        <v>-3</v>
      </c>
      <c r="Z905" s="29">
        <v>43.43</v>
      </c>
      <c r="AA905" s="139">
        <v>1.3</v>
      </c>
      <c r="AB905" s="151">
        <v>7.5722808627809446E-3</v>
      </c>
      <c r="AC905" s="136" t="s">
        <v>253</v>
      </c>
      <c r="AD905" s="136">
        <v>7.8</v>
      </c>
      <c r="AE905" s="136" t="s">
        <v>618</v>
      </c>
      <c r="AF905" s="136">
        <v>-3.9999999999999716</v>
      </c>
      <c r="AG905" s="136">
        <v>-3.9999999999999716</v>
      </c>
      <c r="AH905" s="136">
        <v>150.1</v>
      </c>
      <c r="AI905" s="136">
        <v>-9</v>
      </c>
      <c r="AJ905" s="127">
        <v>157.9</v>
      </c>
      <c r="AK905" s="127">
        <v>158.80000000000001</v>
      </c>
      <c r="AL905" s="127">
        <v>156.80000000000001</v>
      </c>
      <c r="AM905" s="127">
        <v>157.6</v>
      </c>
      <c r="AN905" s="127">
        <v>156.25</v>
      </c>
      <c r="AO905" s="127">
        <v>0.40000000000000568</v>
      </c>
      <c r="AP905" s="127" t="s">
        <v>618</v>
      </c>
      <c r="AQ905" s="14">
        <v>154.9</v>
      </c>
      <c r="AR905" s="127" t="s">
        <v>618</v>
      </c>
      <c r="AS905" s="14">
        <v>153.49999999999724</v>
      </c>
      <c r="AT905" s="1">
        <v>157.80000000000001</v>
      </c>
      <c r="AU905" s="1">
        <v>158.6</v>
      </c>
      <c r="AV905" s="1">
        <v>157.69999999999999</v>
      </c>
      <c r="AW905" s="1">
        <v>158.1</v>
      </c>
      <c r="AX905" s="1">
        <v>157.9</v>
      </c>
      <c r="AY905" s="1">
        <v>158.5</v>
      </c>
      <c r="AZ905" s="1">
        <v>157.4</v>
      </c>
      <c r="BA905" s="1">
        <v>157.9</v>
      </c>
      <c r="CC905" s="112">
        <v>157.9</v>
      </c>
      <c r="CD905" s="1">
        <v>157.69999999999999</v>
      </c>
      <c r="CE905" s="1">
        <v>575</v>
      </c>
      <c r="CF905" s="1">
        <v>1080</v>
      </c>
      <c r="CG905" s="1">
        <v>0.53240740740740744</v>
      </c>
      <c r="CH905">
        <v>101.867</v>
      </c>
      <c r="CI905">
        <v>16241</v>
      </c>
      <c r="CJ905" s="101">
        <v>1</v>
      </c>
      <c r="CK905" s="101">
        <v>-1</v>
      </c>
      <c r="CL905" s="1" t="s">
        <v>618</v>
      </c>
      <c r="CM905" s="1">
        <v>28.499999999999716</v>
      </c>
      <c r="CN905" s="14" t="s">
        <v>618</v>
      </c>
      <c r="CO905" s="14">
        <v>91.000000000000085</v>
      </c>
    </row>
    <row r="906" spans="1:93">
      <c r="A906" s="1">
        <v>2016</v>
      </c>
      <c r="B906" s="1">
        <v>3</v>
      </c>
      <c r="C906" s="24">
        <v>42633</v>
      </c>
      <c r="D906" s="1">
        <v>161.19999999999999</v>
      </c>
      <c r="E906" s="1">
        <v>165.7</v>
      </c>
      <c r="F906" s="1">
        <v>161.1</v>
      </c>
      <c r="G906" s="1">
        <v>165.1</v>
      </c>
      <c r="H906" s="1">
        <v>44.93</v>
      </c>
      <c r="I906" s="1">
        <v>0</v>
      </c>
      <c r="N906" s="27">
        <v>4.5999999999999943</v>
      </c>
      <c r="O906" s="27">
        <v>160</v>
      </c>
      <c r="P906" s="27">
        <v>155.80000000000001</v>
      </c>
      <c r="Q906" s="27">
        <v>1</v>
      </c>
      <c r="R906" s="27" t="s">
        <v>618</v>
      </c>
      <c r="S906" s="27" t="s">
        <v>618</v>
      </c>
      <c r="T906" s="27" t="s">
        <v>618</v>
      </c>
      <c r="U906" s="27" t="s">
        <v>618</v>
      </c>
      <c r="V906" s="158">
        <v>0</v>
      </c>
      <c r="W906" s="27">
        <v>248.1</v>
      </c>
      <c r="X906" s="27">
        <v>251.1</v>
      </c>
      <c r="Y906" s="27">
        <v>-3</v>
      </c>
      <c r="Z906" s="29">
        <v>43.51</v>
      </c>
      <c r="AA906" s="139">
        <v>2.8</v>
      </c>
      <c r="AB906" s="151">
        <v>1.3892051924390802E-2</v>
      </c>
      <c r="AC906" s="136" t="s">
        <v>255</v>
      </c>
      <c r="AD906" s="136">
        <v>7.8</v>
      </c>
      <c r="AE906" s="136">
        <v>5.6999999999999886</v>
      </c>
      <c r="AF906" s="136" t="s">
        <v>618</v>
      </c>
      <c r="AG906" s="136">
        <v>5.6999999999999886</v>
      </c>
      <c r="AH906" s="136">
        <v>155.80000000000001</v>
      </c>
      <c r="AI906" s="136">
        <v>-3.3000000000000114</v>
      </c>
      <c r="AJ906" s="127">
        <v>161.19999999999999</v>
      </c>
      <c r="AK906" s="127">
        <v>163.30000000000001</v>
      </c>
      <c r="AL906" s="127">
        <v>161.1</v>
      </c>
      <c r="AM906" s="127">
        <v>162.80000000000001</v>
      </c>
      <c r="AN906" s="127">
        <v>158.4</v>
      </c>
      <c r="AO906" s="127">
        <v>3.9000000000000057</v>
      </c>
      <c r="AP906" s="127">
        <v>4.5999999999999774</v>
      </c>
      <c r="AQ906" s="14">
        <v>159.5</v>
      </c>
      <c r="AR906" s="127" t="s">
        <v>618</v>
      </c>
      <c r="AS906" s="14">
        <v>153.49999999999724</v>
      </c>
      <c r="AT906" s="1">
        <v>165.4</v>
      </c>
      <c r="AU906" s="1">
        <v>168.3</v>
      </c>
      <c r="AV906" s="1">
        <v>165.2</v>
      </c>
      <c r="AW906" s="1">
        <v>167.7</v>
      </c>
      <c r="AX906" s="1">
        <v>165.4</v>
      </c>
      <c r="AY906" s="1">
        <v>169.4</v>
      </c>
      <c r="AZ906" s="1">
        <v>165.2</v>
      </c>
      <c r="BA906" s="1">
        <v>169.3</v>
      </c>
      <c r="CC906" s="86">
        <v>165.4</v>
      </c>
      <c r="CD906" s="1">
        <v>162.6</v>
      </c>
      <c r="CE906" s="1">
        <v>459</v>
      </c>
      <c r="CF906" s="1">
        <v>468</v>
      </c>
      <c r="CG906" s="1">
        <v>0.98076923076923073</v>
      </c>
      <c r="CH906">
        <v>101.71299999999999</v>
      </c>
      <c r="CI906">
        <v>16241</v>
      </c>
      <c r="CJ906" s="101">
        <v>1</v>
      </c>
      <c r="CK906" s="101">
        <v>-1</v>
      </c>
      <c r="CL906" s="1" t="s">
        <v>618</v>
      </c>
      <c r="CM906" s="1">
        <v>28.499999999999716</v>
      </c>
      <c r="CN906" s="14" t="s">
        <v>618</v>
      </c>
      <c r="CO906" s="14">
        <v>91.000000000000085</v>
      </c>
    </row>
    <row r="907" spans="1:93">
      <c r="A907" s="1">
        <v>2016</v>
      </c>
      <c r="B907" s="1">
        <v>4</v>
      </c>
      <c r="C907" s="24">
        <v>42634</v>
      </c>
      <c r="D907" s="1">
        <v>168.2</v>
      </c>
      <c r="E907" s="1">
        <v>169</v>
      </c>
      <c r="F907" s="1">
        <v>165.6</v>
      </c>
      <c r="G907" s="1">
        <v>168.4</v>
      </c>
      <c r="H907" s="1">
        <v>46.32</v>
      </c>
      <c r="I907" s="1">
        <v>0</v>
      </c>
      <c r="N907" s="27">
        <v>3.4000000000000057</v>
      </c>
      <c r="O907" s="27">
        <v>169.7</v>
      </c>
      <c r="P907" s="27">
        <v>160.5</v>
      </c>
      <c r="Q907" s="27" t="s">
        <v>618</v>
      </c>
      <c r="R907" s="27" t="s">
        <v>618</v>
      </c>
      <c r="S907" s="27" t="s">
        <v>618</v>
      </c>
      <c r="T907" s="27" t="s">
        <v>618</v>
      </c>
      <c r="U907" s="27" t="s">
        <v>618</v>
      </c>
      <c r="V907" s="158">
        <v>0</v>
      </c>
      <c r="W907" s="27">
        <v>248.1</v>
      </c>
      <c r="X907" s="27">
        <v>251.1</v>
      </c>
      <c r="Y907" s="27">
        <v>-3</v>
      </c>
      <c r="Z907" s="29">
        <v>44.94</v>
      </c>
      <c r="AA907" s="139">
        <v>2</v>
      </c>
      <c r="AB907" s="151">
        <v>3.764434180138565E-2</v>
      </c>
      <c r="AC907" s="136" t="s">
        <v>253</v>
      </c>
      <c r="AD907" s="136">
        <v>8.1999999999999993</v>
      </c>
      <c r="AE907" s="136" t="s">
        <v>618</v>
      </c>
      <c r="AF907" s="136" t="s">
        <v>618</v>
      </c>
      <c r="AG907" s="136">
        <v>0</v>
      </c>
      <c r="AH907" s="136">
        <v>155.80000000000001</v>
      </c>
      <c r="AI907" s="136">
        <v>-3.3000000000000114</v>
      </c>
      <c r="AJ907" s="127">
        <v>165.4</v>
      </c>
      <c r="AK907" s="127">
        <v>169.4</v>
      </c>
      <c r="AL907" s="127">
        <v>165.2</v>
      </c>
      <c r="AM907" s="127">
        <v>166.3</v>
      </c>
      <c r="AN907" s="127">
        <v>160.97499999999999</v>
      </c>
      <c r="AO907" s="127">
        <v>0.20000000000001705</v>
      </c>
      <c r="AP907" s="127" t="s">
        <v>618</v>
      </c>
      <c r="AQ907" s="14">
        <v>159.5</v>
      </c>
      <c r="AR907" s="127" t="s">
        <v>618</v>
      </c>
      <c r="AS907" s="14">
        <v>153.49999999999724</v>
      </c>
      <c r="AT907" s="1">
        <v>168.8</v>
      </c>
      <c r="AU907" s="1">
        <v>168.8</v>
      </c>
      <c r="AV907" s="1">
        <v>166.9</v>
      </c>
      <c r="AW907" s="1">
        <v>167.1</v>
      </c>
      <c r="AX907" s="1">
        <v>168.8</v>
      </c>
      <c r="AY907" s="1">
        <v>168.8</v>
      </c>
      <c r="AZ907" s="1">
        <v>166.6</v>
      </c>
      <c r="BA907" s="1">
        <v>167</v>
      </c>
      <c r="CC907" s="86">
        <v>167.9</v>
      </c>
      <c r="CD907" s="1">
        <v>167.5</v>
      </c>
      <c r="CE907" s="1">
        <v>431</v>
      </c>
      <c r="CF907" s="1">
        <v>393</v>
      </c>
      <c r="CG907" s="1">
        <v>1.0966921119592876</v>
      </c>
      <c r="CH907">
        <v>100.795</v>
      </c>
      <c r="CI907">
        <v>16756</v>
      </c>
      <c r="CJ907" s="101">
        <v>-1</v>
      </c>
      <c r="CK907" s="101">
        <v>1</v>
      </c>
      <c r="CL907" s="1" t="s">
        <v>618</v>
      </c>
      <c r="CM907" s="1">
        <v>28.499999999999716</v>
      </c>
      <c r="CN907" s="14" t="s">
        <v>618</v>
      </c>
      <c r="CO907" s="14">
        <v>91.000000000000085</v>
      </c>
    </row>
    <row r="908" spans="1:93">
      <c r="A908" s="1">
        <v>2016</v>
      </c>
      <c r="B908" s="1">
        <v>6</v>
      </c>
      <c r="C908" s="24">
        <v>42636</v>
      </c>
      <c r="D908" s="1">
        <v>168.9</v>
      </c>
      <c r="E908" s="1">
        <v>170.9</v>
      </c>
      <c r="F908" s="1">
        <v>168.4</v>
      </c>
      <c r="G908" s="1">
        <v>169</v>
      </c>
      <c r="H908" s="1">
        <v>44.48</v>
      </c>
      <c r="I908" s="1">
        <v>0</v>
      </c>
      <c r="N908" s="27">
        <v>2.5</v>
      </c>
      <c r="O908" s="27">
        <v>171.8</v>
      </c>
      <c r="P908" s="27">
        <v>165</v>
      </c>
      <c r="Q908" s="27" t="s">
        <v>618</v>
      </c>
      <c r="R908" s="27" t="s">
        <v>618</v>
      </c>
      <c r="S908" s="27" t="s">
        <v>618</v>
      </c>
      <c r="T908" s="27" t="s">
        <v>618</v>
      </c>
      <c r="U908" s="27" t="s">
        <v>618</v>
      </c>
      <c r="V908" s="158">
        <v>0</v>
      </c>
      <c r="W908" s="27">
        <v>248.1</v>
      </c>
      <c r="X908" s="27">
        <v>251.1</v>
      </c>
      <c r="Y908" s="27">
        <v>-3</v>
      </c>
      <c r="Z908" s="29">
        <v>45.66</v>
      </c>
      <c r="AA908" s="139">
        <v>1.5</v>
      </c>
      <c r="AB908" s="151">
        <v>3.0937013131538071E-2</v>
      </c>
      <c r="AC908" s="136" t="s">
        <v>253</v>
      </c>
      <c r="AD908" s="136">
        <v>8.4</v>
      </c>
      <c r="AE908" s="136" t="s">
        <v>618</v>
      </c>
      <c r="AF908" s="136" t="s">
        <v>618</v>
      </c>
      <c r="AG908" s="136">
        <v>0</v>
      </c>
      <c r="AH908" s="136">
        <v>155.80000000000001</v>
      </c>
      <c r="AI908" s="136">
        <v>-3.3000000000000114</v>
      </c>
      <c r="AJ908" s="127">
        <v>168.8</v>
      </c>
      <c r="AK908" s="127">
        <v>170.9</v>
      </c>
      <c r="AL908" s="127">
        <v>166.6</v>
      </c>
      <c r="AM908" s="127">
        <v>170.4</v>
      </c>
      <c r="AN908" s="127">
        <v>164.27500000000001</v>
      </c>
      <c r="AO908" s="127">
        <v>9.9999999999994316E-2</v>
      </c>
      <c r="AP908" s="127" t="s">
        <v>618</v>
      </c>
      <c r="AQ908" s="14">
        <v>159.5</v>
      </c>
      <c r="AR908" s="127" t="s">
        <v>618</v>
      </c>
      <c r="AS908" s="14">
        <v>153.49999999999724</v>
      </c>
      <c r="AT908" s="1">
        <v>169.5</v>
      </c>
      <c r="AU908" s="1">
        <v>170</v>
      </c>
      <c r="AV908" s="1">
        <v>168.3</v>
      </c>
      <c r="AW908" s="1">
        <v>169.7</v>
      </c>
      <c r="AX908" s="1">
        <v>169.5</v>
      </c>
      <c r="AY908" s="1">
        <v>170.3</v>
      </c>
      <c r="AZ908" s="1">
        <v>168.3</v>
      </c>
      <c r="BA908" s="1">
        <v>169.5</v>
      </c>
      <c r="CC908" s="86">
        <v>169.2</v>
      </c>
      <c r="CD908" s="1">
        <v>169.7</v>
      </c>
      <c r="CE908" s="1">
        <v>708</v>
      </c>
      <c r="CF908" s="1">
        <v>441</v>
      </c>
      <c r="CG908" s="1">
        <v>1.6054421768707483</v>
      </c>
      <c r="CH908">
        <v>101.02800000000001</v>
      </c>
      <c r="CI908">
        <v>16572</v>
      </c>
      <c r="CJ908" s="101">
        <v>-1</v>
      </c>
      <c r="CK908" s="101">
        <v>1</v>
      </c>
      <c r="CL908" s="1" t="s">
        <v>618</v>
      </c>
      <c r="CM908" s="1">
        <v>28.499999999999716</v>
      </c>
      <c r="CN908" s="14" t="s">
        <v>618</v>
      </c>
      <c r="CO908" s="14">
        <v>91.000000000000085</v>
      </c>
    </row>
    <row r="909" spans="1:93">
      <c r="A909" s="1">
        <v>2016</v>
      </c>
      <c r="B909" s="1">
        <v>2</v>
      </c>
      <c r="C909" s="24">
        <v>42639</v>
      </c>
      <c r="D909" s="1">
        <v>169.1</v>
      </c>
      <c r="E909" s="1">
        <v>170.4</v>
      </c>
      <c r="F909" s="1">
        <v>167.2</v>
      </c>
      <c r="G909" s="1">
        <v>168.5</v>
      </c>
      <c r="H909" s="1">
        <v>45.62</v>
      </c>
      <c r="I909" s="1">
        <v>0</v>
      </c>
      <c r="N909" s="27">
        <v>3.2000000000000171</v>
      </c>
      <c r="O909" s="27">
        <v>171.5</v>
      </c>
      <c r="P909" s="27">
        <v>166.5</v>
      </c>
      <c r="Q909" s="27" t="s">
        <v>618</v>
      </c>
      <c r="R909" s="27" t="s">
        <v>618</v>
      </c>
      <c r="S909" s="27" t="s">
        <v>618</v>
      </c>
      <c r="T909" s="27" t="s">
        <v>618</v>
      </c>
      <c r="U909" s="27" t="s">
        <v>618</v>
      </c>
      <c r="V909" s="158">
        <v>0</v>
      </c>
      <c r="W909" s="27">
        <v>248.1</v>
      </c>
      <c r="X909" s="27">
        <v>251.1</v>
      </c>
      <c r="Y909" s="27">
        <v>-3</v>
      </c>
      <c r="Z909" s="29">
        <v>44.51</v>
      </c>
      <c r="AA909" s="139">
        <v>1.9</v>
      </c>
      <c r="AB909" s="151">
        <v>3.9723661485319584E-2</v>
      </c>
      <c r="AC909" s="136" t="s">
        <v>255</v>
      </c>
      <c r="AD909" s="136">
        <v>8.4</v>
      </c>
      <c r="AE909" s="136" t="s">
        <v>618</v>
      </c>
      <c r="AF909" s="136" t="s">
        <v>618</v>
      </c>
      <c r="AG909" s="136">
        <v>0</v>
      </c>
      <c r="AH909" s="136">
        <v>155.80000000000001</v>
      </c>
      <c r="AI909" s="136">
        <v>-3.3000000000000114</v>
      </c>
      <c r="AJ909" s="127">
        <v>169.5</v>
      </c>
      <c r="AK909" s="127">
        <v>170.4</v>
      </c>
      <c r="AL909" s="127">
        <v>168.3</v>
      </c>
      <c r="AM909" s="127">
        <v>170.3</v>
      </c>
      <c r="AN909" s="127">
        <v>167.45</v>
      </c>
      <c r="AO909" s="127">
        <v>0.59999999999999432</v>
      </c>
      <c r="AP909" s="127" t="s">
        <v>618</v>
      </c>
      <c r="AQ909" s="14">
        <v>159.5</v>
      </c>
      <c r="AR909" s="127" t="s">
        <v>618</v>
      </c>
      <c r="AS909" s="14">
        <v>153.49999999999724</v>
      </c>
      <c r="AT909" s="1">
        <v>167</v>
      </c>
      <c r="AU909" s="1">
        <v>167</v>
      </c>
      <c r="AV909" s="1">
        <v>165.8</v>
      </c>
      <c r="AW909" s="1">
        <v>165.8</v>
      </c>
      <c r="AX909" s="1">
        <v>168.6</v>
      </c>
      <c r="AY909" s="1">
        <v>168.6</v>
      </c>
      <c r="AZ909" s="1">
        <v>164</v>
      </c>
      <c r="BA909" s="1">
        <v>164.2</v>
      </c>
      <c r="CC909" s="112">
        <v>169.2</v>
      </c>
      <c r="CD909" s="1">
        <v>169.4</v>
      </c>
      <c r="CE909" s="1">
        <v>558</v>
      </c>
      <c r="CF909" s="1">
        <v>608</v>
      </c>
      <c r="CG909" s="1">
        <v>0.91776315789473684</v>
      </c>
      <c r="CH909">
        <v>100.297</v>
      </c>
      <c r="CI909">
        <v>16572</v>
      </c>
      <c r="CJ909" s="101">
        <v>-1</v>
      </c>
      <c r="CK909" s="101">
        <v>1</v>
      </c>
      <c r="CL909" s="1" t="s">
        <v>618</v>
      </c>
      <c r="CM909" s="1">
        <v>28.499999999999716</v>
      </c>
      <c r="CN909" s="14" t="s">
        <v>618</v>
      </c>
      <c r="CO909" s="14">
        <v>91.000000000000085</v>
      </c>
    </row>
    <row r="910" spans="1:93">
      <c r="A910" s="1">
        <v>2016</v>
      </c>
      <c r="B910" s="1">
        <v>3</v>
      </c>
      <c r="C910" s="24">
        <v>42640</v>
      </c>
      <c r="D910" s="1">
        <v>165</v>
      </c>
      <c r="E910" s="1">
        <v>166.7</v>
      </c>
      <c r="F910" s="1">
        <v>163.19999999999999</v>
      </c>
      <c r="G910" s="1">
        <v>164.5</v>
      </c>
      <c r="H910" s="1">
        <v>44.93</v>
      </c>
      <c r="I910" s="1">
        <v>0</v>
      </c>
      <c r="N910" s="27">
        <v>3.5</v>
      </c>
      <c r="O910" s="27">
        <v>171.7</v>
      </c>
      <c r="P910" s="27">
        <v>165.3</v>
      </c>
      <c r="Q910" s="27" t="s">
        <v>618</v>
      </c>
      <c r="R910" s="27" t="s">
        <v>618</v>
      </c>
      <c r="S910" s="27" t="s">
        <v>618</v>
      </c>
      <c r="T910" s="27" t="s">
        <v>618</v>
      </c>
      <c r="U910" s="27" t="s">
        <v>618</v>
      </c>
      <c r="V910" s="158">
        <v>0</v>
      </c>
      <c r="W910" s="27">
        <v>248.1</v>
      </c>
      <c r="X910" s="27">
        <v>251.1</v>
      </c>
      <c r="Y910" s="27">
        <v>-3</v>
      </c>
      <c r="Z910" s="29">
        <v>45.56</v>
      </c>
      <c r="AA910" s="139">
        <v>2.1</v>
      </c>
      <c r="AB910" s="151">
        <v>2.5629496402877816E-2</v>
      </c>
      <c r="AC910" s="136" t="s">
        <v>253</v>
      </c>
      <c r="AD910" s="136">
        <v>8.4</v>
      </c>
      <c r="AE910" s="136" t="s">
        <v>618</v>
      </c>
      <c r="AF910" s="136" t="s">
        <v>618</v>
      </c>
      <c r="AG910" s="136">
        <v>0</v>
      </c>
      <c r="AH910" s="136">
        <v>155.80000000000001</v>
      </c>
      <c r="AI910" s="136">
        <v>-3.3000000000000114</v>
      </c>
      <c r="AJ910" s="127">
        <v>165</v>
      </c>
      <c r="AK910" s="127">
        <v>166.7</v>
      </c>
      <c r="AL910" s="127">
        <v>164.5</v>
      </c>
      <c r="AM910" s="127">
        <v>165</v>
      </c>
      <c r="AN910" s="127">
        <v>168</v>
      </c>
      <c r="AO910" s="127">
        <v>0.5</v>
      </c>
      <c r="AP910" s="127" t="s">
        <v>618</v>
      </c>
      <c r="AQ910" s="14">
        <v>159.5</v>
      </c>
      <c r="AR910" s="127">
        <v>-0.60000000000002274</v>
      </c>
      <c r="AS910" s="14">
        <v>152.89999999999722</v>
      </c>
      <c r="AT910" s="1">
        <v>164.5</v>
      </c>
      <c r="AU910" s="1">
        <v>165.5</v>
      </c>
      <c r="AV910" s="1">
        <v>164.5</v>
      </c>
      <c r="AW910" s="1">
        <v>164.7</v>
      </c>
      <c r="AX910" s="1">
        <v>164.5</v>
      </c>
      <c r="AY910" s="1">
        <v>165.5</v>
      </c>
      <c r="AZ910" s="1">
        <v>162.9</v>
      </c>
      <c r="BA910" s="1">
        <v>163.30000000000001</v>
      </c>
      <c r="CC910" s="86">
        <v>164.7</v>
      </c>
      <c r="CD910" s="1">
        <v>165.5</v>
      </c>
      <c r="CE910" s="1">
        <v>563</v>
      </c>
      <c r="CF910" s="1">
        <v>660</v>
      </c>
      <c r="CG910" s="1">
        <v>0.85303030303030303</v>
      </c>
      <c r="CH910">
        <v>100.419</v>
      </c>
      <c r="CI910">
        <v>16572</v>
      </c>
      <c r="CJ910" s="101">
        <v>-1</v>
      </c>
      <c r="CK910" s="101">
        <v>1</v>
      </c>
      <c r="CL910" s="1" t="s">
        <v>618</v>
      </c>
      <c r="CM910" s="1">
        <v>28.499999999999716</v>
      </c>
      <c r="CN910" s="14" t="s">
        <v>618</v>
      </c>
      <c r="CO910" s="14">
        <v>91.000000000000085</v>
      </c>
    </row>
    <row r="911" spans="1:93">
      <c r="A911" s="1">
        <v>2016</v>
      </c>
      <c r="B911" s="1">
        <v>4</v>
      </c>
      <c r="C911" s="24">
        <v>42641</v>
      </c>
      <c r="D911" s="1">
        <v>164.8</v>
      </c>
      <c r="E911" s="1">
        <v>166.4</v>
      </c>
      <c r="F911" s="1">
        <v>164.1</v>
      </c>
      <c r="G911" s="1">
        <v>164.6</v>
      </c>
      <c r="H911" s="1">
        <v>47.16</v>
      </c>
      <c r="I911" s="1">
        <v>0</v>
      </c>
      <c r="N911" s="27">
        <v>2.3000000000000114</v>
      </c>
      <c r="O911" s="27">
        <v>168</v>
      </c>
      <c r="P911" s="27">
        <v>161</v>
      </c>
      <c r="Q911" s="27" t="s">
        <v>618</v>
      </c>
      <c r="R911" s="27" t="s">
        <v>618</v>
      </c>
      <c r="S911" s="27" t="s">
        <v>618</v>
      </c>
      <c r="T911" s="27" t="s">
        <v>618</v>
      </c>
      <c r="U911" s="27" t="s">
        <v>618</v>
      </c>
      <c r="V911" s="158">
        <v>0</v>
      </c>
      <c r="W911" s="27">
        <v>248.1</v>
      </c>
      <c r="X911" s="27">
        <v>251.1</v>
      </c>
      <c r="Y911" s="27">
        <v>-3</v>
      </c>
      <c r="Z911" s="29">
        <v>44.84</v>
      </c>
      <c r="AA911" s="139">
        <v>1.4</v>
      </c>
      <c r="AB911" s="151">
        <v>1.5124945199473827E-2</v>
      </c>
      <c r="AC911" s="136" t="s">
        <v>255</v>
      </c>
      <c r="AD911" s="136">
        <v>8.1999999999999993</v>
      </c>
      <c r="AE911" s="136" t="s">
        <v>618</v>
      </c>
      <c r="AF911" s="136" t="s">
        <v>618</v>
      </c>
      <c r="AG911" s="136">
        <v>0</v>
      </c>
      <c r="AH911" s="136">
        <v>155.80000000000001</v>
      </c>
      <c r="AI911" s="136">
        <v>-3.3000000000000114</v>
      </c>
      <c r="AJ911" s="127">
        <v>164.5</v>
      </c>
      <c r="AK911" s="127">
        <v>165.5</v>
      </c>
      <c r="AL911" s="127">
        <v>162.9</v>
      </c>
      <c r="AM911" s="127">
        <v>164.9</v>
      </c>
      <c r="AN911" s="127">
        <v>167.65</v>
      </c>
      <c r="AO911" s="127">
        <v>0.20000000000001705</v>
      </c>
      <c r="AP911" s="127">
        <v>1.1379786002407855E-14</v>
      </c>
      <c r="AQ911" s="14">
        <v>159.5</v>
      </c>
      <c r="AR911" s="127" t="s">
        <v>618</v>
      </c>
      <c r="AS911" s="14">
        <v>152.89999999999722</v>
      </c>
      <c r="AT911" s="1">
        <v>164.5</v>
      </c>
      <c r="AU911" s="1">
        <v>164.5</v>
      </c>
      <c r="AV911" s="1">
        <v>163.4</v>
      </c>
      <c r="AW911" s="1">
        <v>163.69999999999999</v>
      </c>
      <c r="AX911" s="1">
        <v>164.5</v>
      </c>
      <c r="AY911" s="1">
        <v>164.5</v>
      </c>
      <c r="AZ911" s="1">
        <v>163.4</v>
      </c>
      <c r="BA911" s="1">
        <v>164.1</v>
      </c>
      <c r="CC911" s="86">
        <v>164.2</v>
      </c>
      <c r="CD911" s="1">
        <v>164.8</v>
      </c>
      <c r="CE911" s="1">
        <v>720</v>
      </c>
      <c r="CF911" s="1">
        <v>711</v>
      </c>
      <c r="CG911" s="1">
        <v>1.0126582278481013</v>
      </c>
      <c r="CH911">
        <v>100.711</v>
      </c>
      <c r="CI911">
        <v>16572</v>
      </c>
      <c r="CJ911" s="101">
        <v>-1</v>
      </c>
      <c r="CK911" s="101">
        <v>1</v>
      </c>
      <c r="CL911" s="1" t="s">
        <v>618</v>
      </c>
      <c r="CM911" s="1">
        <v>28.499999999999716</v>
      </c>
      <c r="CN911" s="14" t="s">
        <v>618</v>
      </c>
      <c r="CO911" s="14">
        <v>91.000000000000085</v>
      </c>
    </row>
    <row r="912" spans="1:93">
      <c r="A912" s="1">
        <v>2016</v>
      </c>
      <c r="B912" s="1">
        <v>5</v>
      </c>
      <c r="C912" s="24">
        <v>42642</v>
      </c>
      <c r="D912" s="1">
        <v>165.8</v>
      </c>
      <c r="E912" s="1">
        <v>168.8</v>
      </c>
      <c r="F912" s="1">
        <v>165.6</v>
      </c>
      <c r="G912" s="1">
        <v>166.8</v>
      </c>
      <c r="H912" s="1">
        <v>47.72</v>
      </c>
      <c r="I912" s="1">
        <v>0</v>
      </c>
      <c r="N912" s="27">
        <v>3.2000000000000171</v>
      </c>
      <c r="O912" s="27">
        <v>166.9</v>
      </c>
      <c r="P912" s="27">
        <v>162.30000000000001</v>
      </c>
      <c r="Q912" s="27" t="s">
        <v>618</v>
      </c>
      <c r="R912" s="27" t="s">
        <v>254</v>
      </c>
      <c r="S912" s="27" t="s">
        <v>618</v>
      </c>
      <c r="T912" s="27">
        <v>-3.2000000000000171</v>
      </c>
      <c r="U912" s="27" t="s">
        <v>618</v>
      </c>
      <c r="V912" s="158">
        <v>-3.2000000000000171</v>
      </c>
      <c r="W912" s="27">
        <v>244.9</v>
      </c>
      <c r="X912" s="27">
        <v>251.1</v>
      </c>
      <c r="Y912" s="27">
        <v>-6.2000000000000171</v>
      </c>
      <c r="Z912" s="29">
        <v>46.91</v>
      </c>
      <c r="AA912" s="139">
        <v>1.9</v>
      </c>
      <c r="AB912" s="151">
        <v>4.9632762074337755E-2</v>
      </c>
      <c r="AC912" s="136" t="s">
        <v>253</v>
      </c>
      <c r="AD912" s="136">
        <v>8.1999999999999993</v>
      </c>
      <c r="AE912" s="136" t="s">
        <v>618</v>
      </c>
      <c r="AF912" s="136" t="s">
        <v>618</v>
      </c>
      <c r="AG912" s="136">
        <v>0</v>
      </c>
      <c r="AH912" s="136">
        <v>155.80000000000001</v>
      </c>
      <c r="AI912" s="136">
        <v>-3.3000000000000114</v>
      </c>
      <c r="AJ912" s="127">
        <v>164.5</v>
      </c>
      <c r="AK912" s="127">
        <v>166.6</v>
      </c>
      <c r="AL912" s="127">
        <v>163.4</v>
      </c>
      <c r="AM912" s="127">
        <v>166.4</v>
      </c>
      <c r="AN912" s="127">
        <v>166.65</v>
      </c>
      <c r="AO912" s="127">
        <v>1</v>
      </c>
      <c r="AP912" s="127">
        <v>-3.2000000000000055</v>
      </c>
      <c r="AQ912" s="14">
        <v>156.30000000000001</v>
      </c>
      <c r="AR912" s="127" t="s">
        <v>618</v>
      </c>
      <c r="AS912" s="14">
        <v>152.89999999999722</v>
      </c>
      <c r="AT912" s="1">
        <v>165.3</v>
      </c>
      <c r="AU912" s="1">
        <v>165.4</v>
      </c>
      <c r="AV912" s="1">
        <v>163.1</v>
      </c>
      <c r="AW912" s="1">
        <v>163.69999999999999</v>
      </c>
      <c r="AX912" s="1">
        <v>165.3</v>
      </c>
      <c r="AY912" s="1">
        <v>165.4</v>
      </c>
      <c r="AZ912" s="1">
        <v>163.1</v>
      </c>
      <c r="BA912" s="1">
        <v>164.2</v>
      </c>
      <c r="CC912" s="86">
        <v>164.8</v>
      </c>
      <c r="CD912" s="1">
        <v>165.9</v>
      </c>
      <c r="CE912" s="1">
        <v>906</v>
      </c>
      <c r="CF912" s="1">
        <v>575</v>
      </c>
      <c r="CG912" s="1">
        <v>1.5756521739130436</v>
      </c>
      <c r="CH912">
        <v>101.06100000000001</v>
      </c>
      <c r="CI912">
        <v>16572</v>
      </c>
      <c r="CJ912" s="101">
        <v>-1</v>
      </c>
      <c r="CK912" s="101">
        <v>1</v>
      </c>
      <c r="CL912" s="1" t="s">
        <v>618</v>
      </c>
      <c r="CM912" s="1">
        <v>28.499999999999716</v>
      </c>
      <c r="CN912" s="14" t="s">
        <v>618</v>
      </c>
      <c r="CO912" s="14">
        <v>91.000000000000085</v>
      </c>
    </row>
    <row r="913" spans="1:93">
      <c r="A913" s="1">
        <v>2016</v>
      </c>
      <c r="B913" s="1">
        <v>6</v>
      </c>
      <c r="C913" s="24">
        <v>42643</v>
      </c>
      <c r="D913" s="1">
        <v>163.69999999999999</v>
      </c>
      <c r="E913" s="1">
        <v>164.4</v>
      </c>
      <c r="F913" s="1">
        <v>162.4</v>
      </c>
      <c r="G913" s="1">
        <v>163.30000000000001</v>
      </c>
      <c r="H913" s="1">
        <v>48.24</v>
      </c>
      <c r="I913" s="1">
        <v>0</v>
      </c>
      <c r="N913" s="27">
        <v>2</v>
      </c>
      <c r="O913" s="27">
        <v>170</v>
      </c>
      <c r="P913" s="27">
        <v>163.6</v>
      </c>
      <c r="Q913" s="27" t="s">
        <v>618</v>
      </c>
      <c r="R913" s="27" t="s">
        <v>618</v>
      </c>
      <c r="S913" s="27" t="s">
        <v>618</v>
      </c>
      <c r="T913" s="27" t="s">
        <v>618</v>
      </c>
      <c r="U913" s="27" t="s">
        <v>618</v>
      </c>
      <c r="V913" s="158">
        <v>0</v>
      </c>
      <c r="W913" s="27">
        <v>244.9</v>
      </c>
      <c r="X913" s="27">
        <v>251.1</v>
      </c>
      <c r="Y913" s="27">
        <v>-6.1999999999999886</v>
      </c>
      <c r="Z913" s="29">
        <v>47.22</v>
      </c>
      <c r="AA913" s="139">
        <v>1.2</v>
      </c>
      <c r="AB913" s="151">
        <v>1.187446988973706E-2</v>
      </c>
      <c r="AC913" s="136" t="s">
        <v>253</v>
      </c>
      <c r="AD913" s="136">
        <v>8.3000000000000007</v>
      </c>
      <c r="AE913" s="136" t="s">
        <v>618</v>
      </c>
      <c r="AF913" s="136" t="s">
        <v>618</v>
      </c>
      <c r="AG913" s="136">
        <v>0</v>
      </c>
      <c r="AH913" s="136">
        <v>155.80000000000001</v>
      </c>
      <c r="AI913" s="136">
        <v>-3.3000000000000114</v>
      </c>
      <c r="AJ913" s="127">
        <v>165.3</v>
      </c>
      <c r="AK913" s="127">
        <v>165.4</v>
      </c>
      <c r="AL913" s="127">
        <v>163</v>
      </c>
      <c r="AM913" s="127">
        <v>163.4</v>
      </c>
      <c r="AN913" s="127">
        <v>164.92500000000001</v>
      </c>
      <c r="AO913" s="127">
        <v>0.39999999999997726</v>
      </c>
      <c r="AP913" s="127" t="s">
        <v>618</v>
      </c>
      <c r="AQ913" s="14">
        <v>156.30000000000001</v>
      </c>
      <c r="AR913" s="127">
        <v>-1.5</v>
      </c>
      <c r="AS913" s="14">
        <v>151.39999999999722</v>
      </c>
      <c r="AT913" s="1">
        <v>163</v>
      </c>
      <c r="AU913" s="1">
        <v>163.5</v>
      </c>
      <c r="AV913" s="1">
        <v>162.6</v>
      </c>
      <c r="AW913" s="1">
        <v>163.19999999999999</v>
      </c>
      <c r="AX913" s="1">
        <v>163</v>
      </c>
      <c r="AY913" s="1">
        <v>164.2</v>
      </c>
      <c r="AZ913" s="1">
        <v>162.6</v>
      </c>
      <c r="BA913" s="1">
        <v>164</v>
      </c>
      <c r="CC913" s="86">
        <v>162.69999999999999</v>
      </c>
      <c r="CD913" s="1">
        <v>163.80000000000001</v>
      </c>
      <c r="CE913" s="1">
        <v>731</v>
      </c>
      <c r="CF913" s="1">
        <v>558</v>
      </c>
      <c r="CG913" s="1">
        <v>1.3100358422939069</v>
      </c>
      <c r="CH913">
        <v>101.331</v>
      </c>
      <c r="CI913">
        <v>16540</v>
      </c>
      <c r="CJ913" s="101">
        <v>-1</v>
      </c>
      <c r="CK913" s="101">
        <v>-1</v>
      </c>
      <c r="CL913" s="1" t="s">
        <v>618</v>
      </c>
      <c r="CM913" s="1">
        <v>28.499999999999716</v>
      </c>
      <c r="CN913" s="14" t="s">
        <v>618</v>
      </c>
      <c r="CO913" s="14">
        <v>91.000000000000085</v>
      </c>
    </row>
    <row r="914" spans="1:93">
      <c r="A914" s="1">
        <v>2016</v>
      </c>
      <c r="B914" s="1">
        <v>2</v>
      </c>
      <c r="C914" s="24">
        <v>42646</v>
      </c>
      <c r="D914" s="1">
        <v>164.2</v>
      </c>
      <c r="E914" s="1">
        <v>164.8</v>
      </c>
      <c r="F914" s="1">
        <v>163</v>
      </c>
      <c r="G914" s="1">
        <v>163.4</v>
      </c>
      <c r="H914" s="1">
        <v>48.65</v>
      </c>
      <c r="I914" s="1">
        <v>0</v>
      </c>
      <c r="N914" s="27">
        <v>1.8000000000000114</v>
      </c>
      <c r="O914" s="27">
        <v>165.3</v>
      </c>
      <c r="P914" s="27">
        <v>161.30000000000001</v>
      </c>
      <c r="Q914" s="27" t="s">
        <v>618</v>
      </c>
      <c r="R914" s="27" t="s">
        <v>618</v>
      </c>
      <c r="S914" s="27" t="s">
        <v>618</v>
      </c>
      <c r="T914" s="27" t="s">
        <v>618</v>
      </c>
      <c r="U914" s="27" t="s">
        <v>618</v>
      </c>
      <c r="V914" s="158">
        <v>0</v>
      </c>
      <c r="W914" s="27">
        <v>244.9</v>
      </c>
      <c r="X914" s="27">
        <v>251.1</v>
      </c>
      <c r="Y914" s="27">
        <v>-6.1999999999999886</v>
      </c>
      <c r="Z914" s="29">
        <v>48.74</v>
      </c>
      <c r="AA914" s="139">
        <v>1.1000000000000001</v>
      </c>
      <c r="AB914" s="151">
        <v>1.0896898575021075E-2</v>
      </c>
      <c r="AC914" s="136" t="s">
        <v>253</v>
      </c>
      <c r="AD914" s="136">
        <v>8.1</v>
      </c>
      <c r="AE914" s="136" t="s">
        <v>618</v>
      </c>
      <c r="AF914" s="136">
        <v>-1.8000000000000114</v>
      </c>
      <c r="AG914" s="136">
        <v>-1.8000000000000114</v>
      </c>
      <c r="AH914" s="136">
        <v>154</v>
      </c>
      <c r="AI914" s="136">
        <v>-5.1000000000000227</v>
      </c>
      <c r="AJ914" s="127">
        <v>163</v>
      </c>
      <c r="AK914" s="127">
        <v>164.8</v>
      </c>
      <c r="AL914" s="127">
        <v>162.6</v>
      </c>
      <c r="AM914" s="127">
        <v>163.80000000000001</v>
      </c>
      <c r="AN914" s="127">
        <v>164.625</v>
      </c>
      <c r="AO914" s="127">
        <v>0.79999999999998295</v>
      </c>
      <c r="AP914" s="127" t="s">
        <v>618</v>
      </c>
      <c r="AQ914" s="14">
        <v>156.30000000000001</v>
      </c>
      <c r="AR914" s="127" t="s">
        <v>618</v>
      </c>
      <c r="AS914" s="14">
        <v>151.39999999999722</v>
      </c>
      <c r="AT914" s="1">
        <v>163.30000000000001</v>
      </c>
      <c r="AU914" s="1">
        <v>164.7</v>
      </c>
      <c r="AV914" s="1">
        <v>163.19999999999999</v>
      </c>
      <c r="AW914" s="1">
        <v>164.6</v>
      </c>
      <c r="AX914" s="1">
        <v>163.30000000000001</v>
      </c>
      <c r="AY914" s="1">
        <v>165.1</v>
      </c>
      <c r="AZ914" s="1">
        <v>163.19999999999999</v>
      </c>
      <c r="BA914" s="1">
        <v>164</v>
      </c>
      <c r="CC914" s="86">
        <v>163.19999999999999</v>
      </c>
      <c r="CD914" s="1">
        <v>163.80000000000001</v>
      </c>
      <c r="CE914" s="1">
        <v>520</v>
      </c>
      <c r="CF914" s="1">
        <v>646</v>
      </c>
      <c r="CG914" s="1">
        <v>0.804953560371517</v>
      </c>
      <c r="CH914">
        <v>101.60899999999999</v>
      </c>
      <c r="CI914">
        <v>16540</v>
      </c>
      <c r="CJ914" s="101">
        <v>-1</v>
      </c>
      <c r="CK914" s="101">
        <v>-1</v>
      </c>
      <c r="CL914" s="1">
        <v>-1.5</v>
      </c>
      <c r="CM914" s="1">
        <v>26.999999999999716</v>
      </c>
      <c r="CN914" s="14" t="s">
        <v>618</v>
      </c>
      <c r="CO914" s="14">
        <v>91.000000000000085</v>
      </c>
    </row>
    <row r="915" spans="1:93">
      <c r="A915" s="1">
        <v>2016</v>
      </c>
      <c r="B915" s="1">
        <v>3</v>
      </c>
      <c r="C915" s="24">
        <v>42647</v>
      </c>
      <c r="D915" s="1">
        <v>164.8</v>
      </c>
      <c r="E915" s="1">
        <v>166.2</v>
      </c>
      <c r="F915" s="1">
        <v>163.80000000000001</v>
      </c>
      <c r="G915" s="1">
        <v>166</v>
      </c>
      <c r="H915" s="1">
        <v>49.19</v>
      </c>
      <c r="I915" s="1">
        <v>0</v>
      </c>
      <c r="N915" s="27">
        <v>2.3999999999999773</v>
      </c>
      <c r="O915" s="27">
        <v>165.2</v>
      </c>
      <c r="P915" s="27">
        <v>161.6</v>
      </c>
      <c r="Q915" s="27" t="s">
        <v>618</v>
      </c>
      <c r="R915" s="27" t="s">
        <v>618</v>
      </c>
      <c r="S915" s="27" t="s">
        <v>618</v>
      </c>
      <c r="T915" s="27" t="s">
        <v>618</v>
      </c>
      <c r="U915" s="27" t="s">
        <v>618</v>
      </c>
      <c r="V915" s="158">
        <v>0</v>
      </c>
      <c r="W915" s="27">
        <v>244.9</v>
      </c>
      <c r="X915" s="27">
        <v>251.1</v>
      </c>
      <c r="Y915" s="27">
        <v>-6.1999999999999886</v>
      </c>
      <c r="Z915" s="29">
        <v>48.47</v>
      </c>
      <c r="AA915" s="139">
        <v>1.4</v>
      </c>
      <c r="AB915" s="151">
        <v>8.4991708126036514E-3</v>
      </c>
      <c r="AC915" s="136" t="s">
        <v>253</v>
      </c>
      <c r="AD915" s="136">
        <v>8.1</v>
      </c>
      <c r="AE915" s="136" t="s">
        <v>618</v>
      </c>
      <c r="AF915" s="136" t="s">
        <v>618</v>
      </c>
      <c r="AG915" s="136">
        <v>0</v>
      </c>
      <c r="AH915" s="136">
        <v>154</v>
      </c>
      <c r="AI915" s="136">
        <v>-5.1000000000000227</v>
      </c>
      <c r="AJ915" s="127">
        <v>163.30000000000001</v>
      </c>
      <c r="AK915" s="127">
        <v>165.2</v>
      </c>
      <c r="AL915" s="127">
        <v>163.19999999999999</v>
      </c>
      <c r="AM915" s="127">
        <v>164.5</v>
      </c>
      <c r="AN915" s="127">
        <v>164.52500000000001</v>
      </c>
      <c r="AO915" s="127">
        <v>1.1999999999999886</v>
      </c>
      <c r="AP915" s="127">
        <v>1.2</v>
      </c>
      <c r="AQ915" s="14">
        <v>157.5</v>
      </c>
      <c r="AR915" s="127" t="s">
        <v>618</v>
      </c>
      <c r="AS915" s="14">
        <v>151.39999999999722</v>
      </c>
      <c r="AT915" s="1">
        <v>166</v>
      </c>
      <c r="AU915" s="1">
        <v>166</v>
      </c>
      <c r="AV915" s="1">
        <v>165.5</v>
      </c>
      <c r="AW915" s="1">
        <v>165.8</v>
      </c>
      <c r="AX915" s="1">
        <v>166</v>
      </c>
      <c r="AY915" s="1">
        <v>166.8</v>
      </c>
      <c r="AZ915" s="1">
        <v>165.5</v>
      </c>
      <c r="BA915" s="1">
        <v>166.7</v>
      </c>
      <c r="CC915" s="86">
        <v>165.8</v>
      </c>
      <c r="CD915" s="1">
        <v>164.9</v>
      </c>
      <c r="CE915" s="1">
        <v>914</v>
      </c>
      <c r="CF915" s="1">
        <v>760</v>
      </c>
      <c r="CG915" s="1">
        <v>1.2026315789473685</v>
      </c>
      <c r="CH915">
        <v>102.896</v>
      </c>
      <c r="CI915">
        <v>16540</v>
      </c>
      <c r="CJ915" s="101">
        <v>1</v>
      </c>
      <c r="CK915" s="101">
        <v>-1</v>
      </c>
      <c r="CL915" s="1">
        <v>-0.69999999999998863</v>
      </c>
      <c r="CM915" s="1">
        <v>26.299999999999727</v>
      </c>
      <c r="CN915" s="14" t="s">
        <v>618</v>
      </c>
      <c r="CO915" s="14">
        <v>91.000000000000085</v>
      </c>
    </row>
    <row r="916" spans="1:93">
      <c r="A916" s="1">
        <v>2016</v>
      </c>
      <c r="B916" s="1">
        <v>4</v>
      </c>
      <c r="C916" s="24">
        <v>42648</v>
      </c>
      <c r="D916" s="1">
        <v>166.7</v>
      </c>
      <c r="E916" s="1">
        <v>170.6</v>
      </c>
      <c r="F916" s="1">
        <v>166.2</v>
      </c>
      <c r="G916" s="1">
        <v>170.6</v>
      </c>
      <c r="H916" s="1">
        <v>49.7</v>
      </c>
      <c r="I916" s="1">
        <v>1</v>
      </c>
      <c r="N916" s="27">
        <v>4.4000000000000057</v>
      </c>
      <c r="O916" s="27">
        <v>168.4</v>
      </c>
      <c r="P916" s="27">
        <v>163.6</v>
      </c>
      <c r="Q916" s="27" t="s">
        <v>618</v>
      </c>
      <c r="R916" s="27" t="s">
        <v>254</v>
      </c>
      <c r="S916" s="27" t="s">
        <v>618</v>
      </c>
      <c r="T916" s="27">
        <v>1.8000000000000114</v>
      </c>
      <c r="U916" s="27" t="s">
        <v>618</v>
      </c>
      <c r="V916" s="158">
        <v>1.8000000000000114</v>
      </c>
      <c r="W916" s="27">
        <v>246.7</v>
      </c>
      <c r="X916" s="27">
        <v>251.1</v>
      </c>
      <c r="Y916" s="27">
        <v>-4.3999999999999773</v>
      </c>
      <c r="Z916" s="29">
        <v>49.4</v>
      </c>
      <c r="AA916" s="139">
        <v>2.6</v>
      </c>
      <c r="AB916" s="151">
        <v>1.1099691675231282E-2</v>
      </c>
      <c r="AC916" s="136" t="s">
        <v>253</v>
      </c>
      <c r="AD916" s="136">
        <v>8.3000000000000007</v>
      </c>
      <c r="AE916" s="136" t="s">
        <v>618</v>
      </c>
      <c r="AF916" s="136" t="s">
        <v>618</v>
      </c>
      <c r="AG916" s="136">
        <v>0</v>
      </c>
      <c r="AH916" s="136">
        <v>154</v>
      </c>
      <c r="AI916" s="136">
        <v>-5.1000000000000227</v>
      </c>
      <c r="AJ916" s="127">
        <v>166</v>
      </c>
      <c r="AK916" s="127">
        <v>166.9</v>
      </c>
      <c r="AL916" s="127">
        <v>165.5</v>
      </c>
      <c r="AM916" s="127">
        <v>166.7</v>
      </c>
      <c r="AN916" s="127">
        <v>164.6</v>
      </c>
      <c r="AO916" s="127">
        <v>3.9000000000000057</v>
      </c>
      <c r="AP916" s="127">
        <v>2.9999999999999831</v>
      </c>
      <c r="AQ916" s="14">
        <v>160.5</v>
      </c>
      <c r="AR916" s="127" t="s">
        <v>618</v>
      </c>
      <c r="AS916" s="14">
        <v>151.39999999999722</v>
      </c>
      <c r="AT916" s="1">
        <v>170.4</v>
      </c>
      <c r="AU916" s="1">
        <v>170.5</v>
      </c>
      <c r="AV916" s="1">
        <v>169.6</v>
      </c>
      <c r="AW916" s="1">
        <v>169.6</v>
      </c>
      <c r="AX916" s="1">
        <v>170.4</v>
      </c>
      <c r="AY916" s="1">
        <v>170.5</v>
      </c>
      <c r="AZ916" s="1">
        <v>168.9</v>
      </c>
      <c r="BA916" s="1">
        <v>169.5</v>
      </c>
      <c r="CC916" s="86">
        <v>170.2</v>
      </c>
      <c r="CD916" s="35">
        <v>164.9</v>
      </c>
      <c r="CE916" s="35">
        <v>914</v>
      </c>
      <c r="CF916" s="35">
        <v>760</v>
      </c>
      <c r="CG916" s="35">
        <v>1.2026315789473685</v>
      </c>
      <c r="CH916">
        <v>103.49</v>
      </c>
      <c r="CI916">
        <v>16540</v>
      </c>
      <c r="CJ916" s="101">
        <v>1</v>
      </c>
      <c r="CK916" s="101">
        <v>-1</v>
      </c>
      <c r="CL916" s="1" t="s">
        <v>618</v>
      </c>
      <c r="CM916" s="1">
        <v>26.299999999999727</v>
      </c>
      <c r="CN916" s="14" t="s">
        <v>618</v>
      </c>
      <c r="CO916" s="14">
        <v>91.000000000000085</v>
      </c>
    </row>
    <row r="917" spans="1:93">
      <c r="A917" s="1">
        <v>2016</v>
      </c>
      <c r="B917" s="1">
        <v>5</v>
      </c>
      <c r="C917" s="24">
        <v>42649</v>
      </c>
      <c r="D917" s="1">
        <v>170.2</v>
      </c>
      <c r="E917" s="1">
        <v>172.7</v>
      </c>
      <c r="F917" s="1">
        <v>170.1</v>
      </c>
      <c r="G917" s="1">
        <v>171.9</v>
      </c>
      <c r="H917" s="1">
        <v>50.56</v>
      </c>
      <c r="I917" s="1">
        <v>1</v>
      </c>
      <c r="N917" s="27">
        <v>2.5999999999999943</v>
      </c>
      <c r="O917" s="27">
        <v>175</v>
      </c>
      <c r="P917" s="27">
        <v>166.2</v>
      </c>
      <c r="Q917" s="27" t="s">
        <v>618</v>
      </c>
      <c r="R917" s="27" t="s">
        <v>618</v>
      </c>
      <c r="S917" s="27" t="s">
        <v>618</v>
      </c>
      <c r="T917" s="27" t="s">
        <v>618</v>
      </c>
      <c r="U917" s="27" t="s">
        <v>618</v>
      </c>
      <c r="V917" s="158">
        <v>0</v>
      </c>
      <c r="W917" s="27">
        <v>246.7</v>
      </c>
      <c r="X917" s="27">
        <v>251.1</v>
      </c>
      <c r="Y917" s="27">
        <v>-4.4000000000000057</v>
      </c>
      <c r="Z917" s="29">
        <v>49.53</v>
      </c>
      <c r="AA917" s="139">
        <v>1.6</v>
      </c>
      <c r="AB917" s="151">
        <v>1.0367960967676559E-2</v>
      </c>
      <c r="AC917" s="136" t="s">
        <v>253</v>
      </c>
      <c r="AD917" s="136">
        <v>8.5</v>
      </c>
      <c r="AE917" s="136" t="s">
        <v>618</v>
      </c>
      <c r="AF917" s="136" t="s">
        <v>618</v>
      </c>
      <c r="AG917" s="136">
        <v>0</v>
      </c>
      <c r="AH917" s="136">
        <v>154</v>
      </c>
      <c r="AI917" s="136">
        <v>-5.1000000000000227</v>
      </c>
      <c r="AJ917" s="127">
        <v>170.4</v>
      </c>
      <c r="AK917" s="127">
        <v>172.7</v>
      </c>
      <c r="AL917" s="127">
        <v>168.9</v>
      </c>
      <c r="AM917" s="127">
        <v>171.2</v>
      </c>
      <c r="AN917" s="127">
        <v>166.55</v>
      </c>
      <c r="AO917" s="127">
        <v>1.7000000000000171</v>
      </c>
      <c r="AP917" s="127" t="s">
        <v>618</v>
      </c>
      <c r="AQ917" s="14">
        <v>160.5</v>
      </c>
      <c r="AR917" s="127" t="s">
        <v>618</v>
      </c>
      <c r="AS917" s="14">
        <v>151.39999999999722</v>
      </c>
      <c r="AT917" s="1">
        <v>172</v>
      </c>
      <c r="AU917" s="1">
        <v>172.4</v>
      </c>
      <c r="AV917" s="1">
        <v>171.5</v>
      </c>
      <c r="AW917" s="1">
        <v>171.8</v>
      </c>
      <c r="AX917" s="1">
        <v>172</v>
      </c>
      <c r="AY917" s="1">
        <v>174.4</v>
      </c>
      <c r="AZ917" s="1">
        <v>171.5</v>
      </c>
      <c r="BA917" s="1">
        <v>174.4</v>
      </c>
      <c r="CC917" s="86">
        <v>171.6</v>
      </c>
      <c r="CD917" s="1">
        <v>172.5</v>
      </c>
      <c r="CE917" s="1">
        <v>761</v>
      </c>
      <c r="CF917" s="1">
        <v>594</v>
      </c>
      <c r="CG917" s="1">
        <v>1.2811447811447811</v>
      </c>
      <c r="CH917">
        <v>104.011</v>
      </c>
      <c r="CI917">
        <v>16540</v>
      </c>
      <c r="CJ917" s="101">
        <v>1</v>
      </c>
      <c r="CK917" s="101">
        <v>-1</v>
      </c>
      <c r="CL917" s="1" t="s">
        <v>618</v>
      </c>
      <c r="CM917" s="1">
        <v>26.299999999999727</v>
      </c>
      <c r="CN917" s="14" t="s">
        <v>618</v>
      </c>
      <c r="CO917" s="14">
        <v>91.000000000000085</v>
      </c>
    </row>
    <row r="918" spans="1:93">
      <c r="A918" s="1">
        <v>2016</v>
      </c>
      <c r="B918" s="1">
        <v>6</v>
      </c>
      <c r="C918" s="24">
        <v>42650</v>
      </c>
      <c r="D918" s="1">
        <v>173.9</v>
      </c>
      <c r="E918" s="1">
        <v>175.3</v>
      </c>
      <c r="F918" s="1">
        <v>173</v>
      </c>
      <c r="G918" s="1">
        <v>173.7</v>
      </c>
      <c r="H918" s="1">
        <v>51.16</v>
      </c>
      <c r="I918" s="1">
        <v>1</v>
      </c>
      <c r="N918" s="27">
        <v>2.3000000000000114</v>
      </c>
      <c r="O918" s="27">
        <v>174.5</v>
      </c>
      <c r="P918" s="27">
        <v>169.3</v>
      </c>
      <c r="Q918" s="27" t="s">
        <v>618</v>
      </c>
      <c r="R918" s="27" t="s">
        <v>618</v>
      </c>
      <c r="S918" s="27" t="s">
        <v>618</v>
      </c>
      <c r="T918" s="27" t="s">
        <v>618</v>
      </c>
      <c r="U918" s="27" t="s">
        <v>618</v>
      </c>
      <c r="V918" s="158">
        <v>0</v>
      </c>
      <c r="W918" s="27">
        <v>246.7</v>
      </c>
      <c r="X918" s="27">
        <v>251.1</v>
      </c>
      <c r="Y918" s="27">
        <v>-4.4000000000000057</v>
      </c>
      <c r="Z918" s="29">
        <v>50.68</v>
      </c>
      <c r="AA918" s="139">
        <v>1.4</v>
      </c>
      <c r="AB918" s="151">
        <v>1.7303822937625668E-2</v>
      </c>
      <c r="AC918" s="136" t="s">
        <v>253</v>
      </c>
      <c r="AD918" s="136">
        <v>8.5</v>
      </c>
      <c r="AE918" s="136" t="s">
        <v>618</v>
      </c>
      <c r="AF918" s="136" t="s">
        <v>618</v>
      </c>
      <c r="AG918" s="136">
        <v>0</v>
      </c>
      <c r="AH918" s="136">
        <v>154</v>
      </c>
      <c r="AI918" s="136">
        <v>-5.1000000000000227</v>
      </c>
      <c r="AJ918" s="127">
        <v>172</v>
      </c>
      <c r="AK918" s="127">
        <v>174.6</v>
      </c>
      <c r="AL918" s="127">
        <v>171.5</v>
      </c>
      <c r="AM918" s="127">
        <v>173.7</v>
      </c>
      <c r="AN918" s="127">
        <v>169.02500000000001</v>
      </c>
      <c r="AO918" s="127">
        <v>0.20000000000001705</v>
      </c>
      <c r="AP918" s="127">
        <v>2.4000000000000172</v>
      </c>
      <c r="AQ918" s="14">
        <v>162.9</v>
      </c>
      <c r="AR918" s="127" t="s">
        <v>618</v>
      </c>
      <c r="AS918" s="14">
        <v>151.39999999999722</v>
      </c>
      <c r="AT918" s="1">
        <v>173.1</v>
      </c>
      <c r="AU918" s="1">
        <v>173.9</v>
      </c>
      <c r="AV918" s="1">
        <v>172.8</v>
      </c>
      <c r="AW918" s="1">
        <v>173.5</v>
      </c>
      <c r="AX918" s="1">
        <v>173.1</v>
      </c>
      <c r="AY918" s="1">
        <v>173.9</v>
      </c>
      <c r="AZ918" s="1">
        <v>172.8</v>
      </c>
      <c r="BA918" s="1">
        <v>173.7</v>
      </c>
      <c r="CC918" s="86">
        <v>173.3</v>
      </c>
      <c r="CD918" s="1">
        <v>173.8</v>
      </c>
      <c r="CE918" s="1">
        <v>652</v>
      </c>
      <c r="CF918" s="1">
        <v>731</v>
      </c>
      <c r="CG918" s="1">
        <v>0.89192886456908349</v>
      </c>
      <c r="CH918">
        <v>103.645</v>
      </c>
      <c r="CI918">
        <v>16954</v>
      </c>
      <c r="CJ918" s="101">
        <v>1</v>
      </c>
      <c r="CK918" s="101">
        <v>1</v>
      </c>
      <c r="CL918" s="1" t="s">
        <v>618</v>
      </c>
      <c r="CM918" s="1">
        <v>26.299999999999727</v>
      </c>
      <c r="CN918" s="14" t="s">
        <v>618</v>
      </c>
      <c r="CO918" s="14">
        <v>91.000000000000085</v>
      </c>
    </row>
    <row r="919" spans="1:93">
      <c r="A919" s="1">
        <v>2016</v>
      </c>
      <c r="B919" s="1">
        <v>3</v>
      </c>
      <c r="C919" s="24">
        <v>42654</v>
      </c>
      <c r="D919" s="1">
        <v>177.3</v>
      </c>
      <c r="E919" s="1">
        <v>183</v>
      </c>
      <c r="F919" s="1">
        <v>177.3</v>
      </c>
      <c r="G919" s="1">
        <v>182.3</v>
      </c>
      <c r="H919" s="1">
        <v>50.86</v>
      </c>
      <c r="I919" s="1">
        <v>1</v>
      </c>
      <c r="N919" s="27">
        <v>5.6999999999999886</v>
      </c>
      <c r="O919" s="27">
        <v>176</v>
      </c>
      <c r="P919" s="27">
        <v>171.4</v>
      </c>
      <c r="Q919" s="27">
        <v>1</v>
      </c>
      <c r="R919" s="27" t="s">
        <v>618</v>
      </c>
      <c r="S919" s="27" t="s">
        <v>618</v>
      </c>
      <c r="T919" s="27" t="s">
        <v>618</v>
      </c>
      <c r="U919" s="27" t="s">
        <v>618</v>
      </c>
      <c r="V919" s="158">
        <v>0</v>
      </c>
      <c r="W919" s="27">
        <v>246.7</v>
      </c>
      <c r="X919" s="27">
        <v>251.1</v>
      </c>
      <c r="Y919" s="27">
        <v>-4.4000000000000057</v>
      </c>
      <c r="Z919" s="29">
        <v>51.11</v>
      </c>
      <c r="AA919" s="139">
        <v>3.4</v>
      </c>
      <c r="AB919" s="151">
        <v>1.1867088607594889E-2</v>
      </c>
      <c r="AC919" s="136" t="s">
        <v>253</v>
      </c>
      <c r="AD919" s="136">
        <v>8.6</v>
      </c>
      <c r="AE919" s="136" t="s">
        <v>618</v>
      </c>
      <c r="AF919" s="136" t="s">
        <v>618</v>
      </c>
      <c r="AG919" s="136">
        <v>0</v>
      </c>
      <c r="AH919" s="136">
        <v>154</v>
      </c>
      <c r="AI919" s="136">
        <v>-5.1000000000000227</v>
      </c>
      <c r="AJ919" s="127">
        <v>173.1</v>
      </c>
      <c r="AK919" s="127">
        <v>181.2</v>
      </c>
      <c r="AL919" s="127">
        <v>172.8</v>
      </c>
      <c r="AM919" s="127">
        <v>181</v>
      </c>
      <c r="AN919" s="127">
        <v>173.15</v>
      </c>
      <c r="AO919" s="127">
        <v>5</v>
      </c>
      <c r="AP919" s="127">
        <v>-2.5999999999999828</v>
      </c>
      <c r="AQ919" s="14">
        <v>160.30000000000001</v>
      </c>
      <c r="AR919" s="127" t="s">
        <v>618</v>
      </c>
      <c r="AS919" s="14">
        <v>151.39999999999722</v>
      </c>
      <c r="AT919" s="1">
        <v>182.3</v>
      </c>
      <c r="AU919" s="1">
        <v>182.3</v>
      </c>
      <c r="AV919" s="1">
        <v>181.1</v>
      </c>
      <c r="AW919" s="1">
        <v>181.1</v>
      </c>
      <c r="AX919" s="1">
        <v>182.3</v>
      </c>
      <c r="AY919" s="1">
        <v>182.3</v>
      </c>
      <c r="AZ919" s="1">
        <v>179.7</v>
      </c>
      <c r="BA919" s="1">
        <v>179.7</v>
      </c>
      <c r="CC919" s="86">
        <v>182</v>
      </c>
      <c r="CD919" s="1">
        <v>179.7</v>
      </c>
      <c r="CE919" s="1">
        <v>1011</v>
      </c>
      <c r="CF919" s="1">
        <v>662</v>
      </c>
      <c r="CG919" s="1">
        <v>1.5271903323262841</v>
      </c>
      <c r="CH919">
        <v>103.56100000000001</v>
      </c>
      <c r="CI919">
        <v>16954</v>
      </c>
      <c r="CJ919" s="101">
        <v>1</v>
      </c>
      <c r="CK919" s="101">
        <v>1</v>
      </c>
      <c r="CL919" s="1">
        <v>-3.4000000000000057</v>
      </c>
      <c r="CM919" s="1">
        <v>22.899999999999721</v>
      </c>
      <c r="CN919" s="14" t="s">
        <v>618</v>
      </c>
      <c r="CO919" s="14">
        <v>91.000000000000085</v>
      </c>
    </row>
    <row r="920" spans="1:93">
      <c r="A920" s="1">
        <v>2016</v>
      </c>
      <c r="B920" s="1">
        <v>4</v>
      </c>
      <c r="C920" s="24">
        <v>42655</v>
      </c>
      <c r="D920" s="1">
        <v>178.9</v>
      </c>
      <c r="E920" s="1">
        <v>181.7</v>
      </c>
      <c r="F920" s="1">
        <v>178.7</v>
      </c>
      <c r="G920" s="1">
        <v>179.7</v>
      </c>
      <c r="H920" s="1">
        <v>50.01</v>
      </c>
      <c r="I920" s="1">
        <v>1</v>
      </c>
      <c r="N920" s="27">
        <v>3</v>
      </c>
      <c r="O920" s="27">
        <v>188</v>
      </c>
      <c r="P920" s="27">
        <v>176.6</v>
      </c>
      <c r="Q920" s="27" t="s">
        <v>618</v>
      </c>
      <c r="R920" s="27" t="s">
        <v>618</v>
      </c>
      <c r="S920" s="27" t="s">
        <v>618</v>
      </c>
      <c r="T920" s="27" t="s">
        <v>618</v>
      </c>
      <c r="U920" s="27" t="s">
        <v>618</v>
      </c>
      <c r="V920" s="158">
        <v>0</v>
      </c>
      <c r="W920" s="27">
        <v>246.7</v>
      </c>
      <c r="X920" s="27">
        <v>251.1</v>
      </c>
      <c r="Y920" s="27">
        <v>-4.4000000000000057</v>
      </c>
      <c r="Z920" s="29">
        <v>51.02</v>
      </c>
      <c r="AA920" s="139">
        <v>1.8</v>
      </c>
      <c r="AB920" s="151">
        <v>5.8639562157934977E-3</v>
      </c>
      <c r="AC920" s="136" t="s">
        <v>255</v>
      </c>
      <c r="AD920" s="136">
        <v>9.1</v>
      </c>
      <c r="AE920" s="136" t="s">
        <v>618</v>
      </c>
      <c r="AF920" s="136" t="s">
        <v>618</v>
      </c>
      <c r="AG920" s="136">
        <v>0</v>
      </c>
      <c r="AH920" s="136">
        <v>154</v>
      </c>
      <c r="AI920" s="136">
        <v>-5.1000000000000227</v>
      </c>
      <c r="AJ920" s="127">
        <v>182.3</v>
      </c>
      <c r="AK920" s="127">
        <v>182.3</v>
      </c>
      <c r="AL920" s="127">
        <v>178.7</v>
      </c>
      <c r="AM920" s="127">
        <v>179.4</v>
      </c>
      <c r="AN920" s="127">
        <v>176.32499999999999</v>
      </c>
      <c r="AO920" s="127">
        <v>0.79999999999998295</v>
      </c>
      <c r="AP920" s="127" t="s">
        <v>618</v>
      </c>
      <c r="AQ920" s="14">
        <v>160.30000000000001</v>
      </c>
      <c r="AR920" s="127" t="s">
        <v>618</v>
      </c>
      <c r="AS920" s="14">
        <v>151.39999999999722</v>
      </c>
      <c r="AT920" s="1">
        <v>179.2</v>
      </c>
      <c r="AU920" s="1">
        <v>179.9</v>
      </c>
      <c r="AV920" s="1">
        <v>179.1</v>
      </c>
      <c r="AW920" s="1">
        <v>179.7</v>
      </c>
      <c r="AX920" s="1">
        <v>179.2</v>
      </c>
      <c r="AY920" s="1">
        <v>179.9</v>
      </c>
      <c r="AZ920" s="1">
        <v>178.1</v>
      </c>
      <c r="BA920" s="1">
        <v>178.1</v>
      </c>
      <c r="CC920" s="86">
        <v>179.1</v>
      </c>
      <c r="CD920" s="35">
        <v>179.7</v>
      </c>
      <c r="CE920" s="35">
        <v>1011</v>
      </c>
      <c r="CF920" s="35">
        <v>662</v>
      </c>
      <c r="CG920" s="35">
        <v>1.5271903323262841</v>
      </c>
      <c r="CH920">
        <v>104.226</v>
      </c>
      <c r="CI920">
        <v>16954</v>
      </c>
      <c r="CJ920" s="101">
        <v>1</v>
      </c>
      <c r="CK920" s="101">
        <v>1</v>
      </c>
      <c r="CL920" s="1">
        <v>-0.69999999999998863</v>
      </c>
      <c r="CM920" s="1">
        <v>22.199999999999733</v>
      </c>
      <c r="CN920" s="14" t="s">
        <v>618</v>
      </c>
      <c r="CO920" s="14">
        <v>91.000000000000085</v>
      </c>
    </row>
    <row r="921" spans="1:93">
      <c r="A921" s="1">
        <v>2016</v>
      </c>
      <c r="B921" s="1">
        <v>5</v>
      </c>
      <c r="C921" s="24">
        <v>42656</v>
      </c>
      <c r="D921" s="1">
        <v>178.5</v>
      </c>
      <c r="E921" s="1">
        <v>182.2</v>
      </c>
      <c r="F921" s="1">
        <v>177.2</v>
      </c>
      <c r="G921" s="1">
        <v>177.8</v>
      </c>
      <c r="H921" s="1">
        <v>50.55</v>
      </c>
      <c r="I921" s="1">
        <v>1</v>
      </c>
      <c r="N921" s="27">
        <v>5</v>
      </c>
      <c r="O921" s="27">
        <v>182.7</v>
      </c>
      <c r="P921" s="27">
        <v>176.7</v>
      </c>
      <c r="Q921" s="27" t="s">
        <v>618</v>
      </c>
      <c r="R921" s="27" t="s">
        <v>618</v>
      </c>
      <c r="S921" s="27" t="s">
        <v>618</v>
      </c>
      <c r="T921" s="27" t="s">
        <v>618</v>
      </c>
      <c r="U921" s="27" t="s">
        <v>618</v>
      </c>
      <c r="V921" s="158">
        <v>0</v>
      </c>
      <c r="W921" s="27">
        <v>246.7</v>
      </c>
      <c r="X921" s="27">
        <v>251.1</v>
      </c>
      <c r="Y921" s="27">
        <v>-4.4000000000000057</v>
      </c>
      <c r="Z921" s="29">
        <v>49.89</v>
      </c>
      <c r="AA921" s="139">
        <v>3</v>
      </c>
      <c r="AB921" s="151">
        <v>1.6712544239087745E-2</v>
      </c>
      <c r="AC921" s="136" t="s">
        <v>255</v>
      </c>
      <c r="AD921" s="136">
        <v>8.9</v>
      </c>
      <c r="AE921" s="136">
        <v>-0.70000000000001705</v>
      </c>
      <c r="AF921" s="136" t="s">
        <v>618</v>
      </c>
      <c r="AG921" s="136">
        <v>-0.70000000000001705</v>
      </c>
      <c r="AH921" s="136">
        <v>153.30000000000001</v>
      </c>
      <c r="AI921" s="136">
        <v>-5.8000000000000398</v>
      </c>
      <c r="AJ921" s="127">
        <v>179.2</v>
      </c>
      <c r="AK921" s="127">
        <v>182</v>
      </c>
      <c r="AL921" s="127">
        <v>178.1</v>
      </c>
      <c r="AM921" s="127">
        <v>181.9</v>
      </c>
      <c r="AN921" s="127">
        <v>179</v>
      </c>
      <c r="AO921" s="127">
        <v>0.69999999999998863</v>
      </c>
      <c r="AP921" s="127" t="s">
        <v>618</v>
      </c>
      <c r="AQ921" s="14">
        <v>160.30000000000001</v>
      </c>
      <c r="AR921" s="127" t="s">
        <v>618</v>
      </c>
      <c r="AS921" s="14">
        <v>151.39999999999722</v>
      </c>
      <c r="AT921" s="1">
        <v>178.2</v>
      </c>
      <c r="AU921" s="1">
        <v>178.9</v>
      </c>
      <c r="AV921" s="1">
        <v>178.1</v>
      </c>
      <c r="AW921" s="1">
        <v>178.7</v>
      </c>
      <c r="AX921" s="1">
        <v>178.2</v>
      </c>
      <c r="AY921" s="1">
        <v>179.1</v>
      </c>
      <c r="AZ921" s="1">
        <v>178.1</v>
      </c>
      <c r="BA921" s="1">
        <v>178.4</v>
      </c>
      <c r="CC921" s="86">
        <v>178.2</v>
      </c>
      <c r="CD921" s="1">
        <v>179.4</v>
      </c>
      <c r="CE921" s="1">
        <v>818</v>
      </c>
      <c r="CF921" s="1">
        <v>739</v>
      </c>
      <c r="CG921" s="1">
        <v>1.1069012178619757</v>
      </c>
      <c r="CH921">
        <v>103.667</v>
      </c>
      <c r="CI921">
        <v>16954</v>
      </c>
      <c r="CJ921" s="101">
        <v>1</v>
      </c>
      <c r="CK921" s="101">
        <v>1</v>
      </c>
      <c r="CL921" s="1">
        <v>1.4000000000000057</v>
      </c>
      <c r="CM921" s="1">
        <v>23.599999999999739</v>
      </c>
      <c r="CN921" s="14">
        <v>0.30000000000001137</v>
      </c>
      <c r="CO921" s="14">
        <v>91.300000000000097</v>
      </c>
    </row>
    <row r="922" spans="1:93">
      <c r="A922" s="1">
        <v>2016</v>
      </c>
      <c r="B922" s="1">
        <v>6</v>
      </c>
      <c r="C922" s="24">
        <v>42657</v>
      </c>
      <c r="D922" s="1">
        <v>179.6</v>
      </c>
      <c r="E922" s="1">
        <v>183.3</v>
      </c>
      <c r="F922" s="1">
        <v>179.4</v>
      </c>
      <c r="G922" s="1">
        <v>183.3</v>
      </c>
      <c r="H922" s="1">
        <v>50.35</v>
      </c>
      <c r="I922" s="1">
        <v>0</v>
      </c>
      <c r="N922" s="27">
        <v>3.9000000000000057</v>
      </c>
      <c r="O922" s="27">
        <v>182.8</v>
      </c>
      <c r="P922" s="27">
        <v>172.8</v>
      </c>
      <c r="Q922" s="27" t="s">
        <v>618</v>
      </c>
      <c r="R922" s="27" t="s">
        <v>254</v>
      </c>
      <c r="S922" s="27" t="s">
        <v>618</v>
      </c>
      <c r="T922" s="27">
        <v>-0.20000000000001705</v>
      </c>
      <c r="U922" s="27" t="s">
        <v>618</v>
      </c>
      <c r="V922" s="158">
        <v>-0.20000000000001705</v>
      </c>
      <c r="W922" s="27">
        <v>246.5</v>
      </c>
      <c r="X922" s="27">
        <v>251.1</v>
      </c>
      <c r="Y922" s="27">
        <v>-4.6000000000000227</v>
      </c>
      <c r="Z922" s="29">
        <v>50.98</v>
      </c>
      <c r="AA922" s="139">
        <v>2.2999999999999998</v>
      </c>
      <c r="AB922" s="151">
        <v>1.0797840431913563E-2</v>
      </c>
      <c r="AC922" s="136" t="s">
        <v>253</v>
      </c>
      <c r="AD922" s="136">
        <v>8.8000000000000007</v>
      </c>
      <c r="AE922" s="136" t="s">
        <v>618</v>
      </c>
      <c r="AF922" s="136" t="s">
        <v>618</v>
      </c>
      <c r="AG922" s="136">
        <v>0</v>
      </c>
      <c r="AH922" s="136">
        <v>153.30000000000001</v>
      </c>
      <c r="AI922" s="136">
        <v>-5.8000000000000398</v>
      </c>
      <c r="AJ922" s="127">
        <v>178.2</v>
      </c>
      <c r="AK922" s="127">
        <v>181</v>
      </c>
      <c r="AL922" s="127">
        <v>178.1</v>
      </c>
      <c r="AM922" s="127">
        <v>180.6</v>
      </c>
      <c r="AN922" s="127">
        <v>180.72499999999999</v>
      </c>
      <c r="AO922" s="127">
        <v>3.7000000000000171</v>
      </c>
      <c r="AP922" s="127">
        <v>1.2999999999999943</v>
      </c>
      <c r="AQ922" s="14">
        <v>161.6</v>
      </c>
      <c r="AR922" s="127" t="s">
        <v>618</v>
      </c>
      <c r="AS922" s="14">
        <v>151.39999999999722</v>
      </c>
      <c r="AT922" s="1">
        <v>182.2</v>
      </c>
      <c r="AU922" s="1">
        <v>183</v>
      </c>
      <c r="AV922" s="1">
        <v>182.1</v>
      </c>
      <c r="AW922" s="1">
        <v>182.9</v>
      </c>
      <c r="AX922" s="1">
        <v>182.2</v>
      </c>
      <c r="AY922" s="1">
        <v>184.5</v>
      </c>
      <c r="AZ922" s="1">
        <v>182.1</v>
      </c>
      <c r="BA922" s="1">
        <v>184.4</v>
      </c>
      <c r="CC922" s="86">
        <v>182.4</v>
      </c>
      <c r="CD922" s="1">
        <v>180</v>
      </c>
      <c r="CE922" s="1">
        <v>730</v>
      </c>
      <c r="CF922" s="1">
        <v>793</v>
      </c>
      <c r="CG922" s="1">
        <v>0.92055485498108447</v>
      </c>
      <c r="CH922">
        <v>104.33799999999999</v>
      </c>
      <c r="CI922">
        <v>16874</v>
      </c>
      <c r="CJ922" s="101">
        <v>1</v>
      </c>
      <c r="CK922" s="101">
        <v>1</v>
      </c>
      <c r="CL922" s="1">
        <v>0.40000000000000568</v>
      </c>
      <c r="CM922" s="1">
        <v>23.999999999999744</v>
      </c>
      <c r="CN922" s="14" t="s">
        <v>618</v>
      </c>
      <c r="CO922" s="14">
        <v>91.300000000000097</v>
      </c>
    </row>
    <row r="923" spans="1:93">
      <c r="A923" s="1">
        <v>2016</v>
      </c>
      <c r="B923" s="1">
        <v>2</v>
      </c>
      <c r="C923" s="24">
        <v>42660</v>
      </c>
      <c r="D923" s="1">
        <v>182.6</v>
      </c>
      <c r="E923" s="1">
        <v>184.6</v>
      </c>
      <c r="F923" s="1">
        <v>182.1</v>
      </c>
      <c r="G923" s="1">
        <v>183.7</v>
      </c>
      <c r="H923" s="1">
        <v>50.07</v>
      </c>
      <c r="I923" s="1">
        <v>0</v>
      </c>
      <c r="N923" s="27">
        <v>2.5</v>
      </c>
      <c r="O923" s="27">
        <v>187.2</v>
      </c>
      <c r="P923" s="27">
        <v>179.4</v>
      </c>
      <c r="Q923" s="27" t="s">
        <v>618</v>
      </c>
      <c r="R923" s="27" t="s">
        <v>618</v>
      </c>
      <c r="S923" s="27" t="s">
        <v>618</v>
      </c>
      <c r="T923" s="27" t="s">
        <v>618</v>
      </c>
      <c r="U923" s="27" t="s">
        <v>618</v>
      </c>
      <c r="V923" s="158">
        <v>0</v>
      </c>
      <c r="W923" s="27">
        <v>246.5</v>
      </c>
      <c r="X923" s="27">
        <v>251.1</v>
      </c>
      <c r="Y923" s="27">
        <v>-4.5999999999999943</v>
      </c>
      <c r="Z923" s="29">
        <v>50.15</v>
      </c>
      <c r="AA923" s="139">
        <v>1.5</v>
      </c>
      <c r="AB923" s="151">
        <v>3.9564787339266827E-3</v>
      </c>
      <c r="AC923" s="136" t="s">
        <v>255</v>
      </c>
      <c r="AD923" s="136">
        <v>9.1</v>
      </c>
      <c r="AE923" s="136" t="s">
        <v>618</v>
      </c>
      <c r="AF923" s="136" t="s">
        <v>618</v>
      </c>
      <c r="AG923" s="136">
        <v>0</v>
      </c>
      <c r="AH923" s="136">
        <v>153.30000000000001</v>
      </c>
      <c r="AI923" s="136">
        <v>-5.8000000000000398</v>
      </c>
      <c r="AJ923" s="127">
        <v>182.2</v>
      </c>
      <c r="AK923" s="127">
        <v>184.5</v>
      </c>
      <c r="AL923" s="127">
        <v>182.1</v>
      </c>
      <c r="AM923" s="127">
        <v>182.7</v>
      </c>
      <c r="AN923" s="127">
        <v>181.15</v>
      </c>
      <c r="AO923" s="127">
        <v>1.0999999999999943</v>
      </c>
      <c r="AP923" s="127" t="s">
        <v>618</v>
      </c>
      <c r="AQ923" s="14">
        <v>161.6</v>
      </c>
      <c r="AR923" s="127" t="s">
        <v>618</v>
      </c>
      <c r="AS923" s="14">
        <v>151.39999999999722</v>
      </c>
      <c r="AT923" s="1">
        <v>183</v>
      </c>
      <c r="AU923" s="1">
        <v>183.7</v>
      </c>
      <c r="AV923" s="1">
        <v>182.5</v>
      </c>
      <c r="AW923" s="1">
        <v>182.5</v>
      </c>
      <c r="AX923" s="1">
        <v>183</v>
      </c>
      <c r="AY923" s="1">
        <v>183.7</v>
      </c>
      <c r="AZ923" s="1">
        <v>182.1</v>
      </c>
      <c r="BA923" s="1">
        <v>183.4</v>
      </c>
      <c r="CC923" s="86">
        <v>183.3</v>
      </c>
      <c r="CD923" s="1">
        <v>182.7</v>
      </c>
      <c r="CE923" s="1">
        <v>655</v>
      </c>
      <c r="CF923" s="1">
        <v>777</v>
      </c>
      <c r="CG923" s="1">
        <v>0.842985842985843</v>
      </c>
      <c r="CH923">
        <v>103.879</v>
      </c>
      <c r="CI923">
        <v>16874</v>
      </c>
      <c r="CJ923" s="101">
        <v>1</v>
      </c>
      <c r="CK923" s="101">
        <v>1</v>
      </c>
      <c r="CL923" s="1">
        <v>-0.90000000000000568</v>
      </c>
      <c r="CM923" s="1">
        <v>23.099999999999739</v>
      </c>
      <c r="CN923" s="14">
        <v>-0.40000000000000568</v>
      </c>
      <c r="CO923" s="14">
        <v>90.900000000000091</v>
      </c>
    </row>
    <row r="924" spans="1:93">
      <c r="A924" s="1">
        <v>2016</v>
      </c>
      <c r="B924" s="1">
        <v>3</v>
      </c>
      <c r="C924" s="24">
        <v>42661</v>
      </c>
      <c r="D924" s="1">
        <v>182.1</v>
      </c>
      <c r="E924" s="1">
        <v>183.5</v>
      </c>
      <c r="F924" s="1">
        <v>180.6</v>
      </c>
      <c r="G924" s="1">
        <v>183</v>
      </c>
      <c r="H924" s="1">
        <v>51.1</v>
      </c>
      <c r="I924" s="1">
        <v>0</v>
      </c>
      <c r="N924" s="27">
        <v>2.9000000000000057</v>
      </c>
      <c r="O924" s="27">
        <v>186.2</v>
      </c>
      <c r="P924" s="27">
        <v>181.2</v>
      </c>
      <c r="Q924" s="27" t="s">
        <v>618</v>
      </c>
      <c r="R924" s="27" t="s">
        <v>618</v>
      </c>
      <c r="S924" s="27" t="s">
        <v>618</v>
      </c>
      <c r="T924" s="27" t="s">
        <v>618</v>
      </c>
      <c r="U924" s="27" t="s">
        <v>618</v>
      </c>
      <c r="V924" s="158">
        <v>0</v>
      </c>
      <c r="W924" s="27">
        <v>246.5</v>
      </c>
      <c r="X924" s="27">
        <v>251.1</v>
      </c>
      <c r="Y924" s="27">
        <v>-4.5999999999999943</v>
      </c>
      <c r="Z924" s="29">
        <v>50.76</v>
      </c>
      <c r="AA924" s="139">
        <v>1.7</v>
      </c>
      <c r="AB924" s="151">
        <v>5.5610724925521104E-3</v>
      </c>
      <c r="AC924" s="136" t="s">
        <v>255</v>
      </c>
      <c r="AD924" s="136">
        <v>9.1</v>
      </c>
      <c r="AE924" s="136" t="s">
        <v>618</v>
      </c>
      <c r="AF924" s="136" t="s">
        <v>618</v>
      </c>
      <c r="AG924" s="136">
        <v>0</v>
      </c>
      <c r="AH924" s="136">
        <v>153.30000000000001</v>
      </c>
      <c r="AI924" s="136">
        <v>-5.8000000000000398</v>
      </c>
      <c r="AJ924" s="127">
        <v>183</v>
      </c>
      <c r="AK924" s="127">
        <v>183.7</v>
      </c>
      <c r="AL924" s="127">
        <v>180.6</v>
      </c>
      <c r="AM924" s="127">
        <v>181.3</v>
      </c>
      <c r="AN924" s="127">
        <v>181.625</v>
      </c>
      <c r="AO924" s="127">
        <v>0.90000000000000568</v>
      </c>
      <c r="AP924" s="127" t="s">
        <v>618</v>
      </c>
      <c r="AQ924" s="14">
        <v>161.6</v>
      </c>
      <c r="AR924" s="127" t="s">
        <v>618</v>
      </c>
      <c r="AS924" s="14">
        <v>151.39999999999722</v>
      </c>
      <c r="AT924" s="1">
        <v>183.9</v>
      </c>
      <c r="AU924" s="1">
        <v>184</v>
      </c>
      <c r="AV924" s="1">
        <v>182.9</v>
      </c>
      <c r="AW924" s="1">
        <v>183.2</v>
      </c>
      <c r="AX924" s="1">
        <v>183.9</v>
      </c>
      <c r="AY924" s="1">
        <v>184</v>
      </c>
      <c r="AZ924" s="1">
        <v>182.5</v>
      </c>
      <c r="BA924" s="1">
        <v>183.1</v>
      </c>
      <c r="CC924" s="86">
        <v>183.5</v>
      </c>
      <c r="CD924" s="35">
        <v>182.7</v>
      </c>
      <c r="CE924" s="35">
        <v>655</v>
      </c>
      <c r="CF924" s="35">
        <v>777</v>
      </c>
      <c r="CG924" s="35">
        <v>0.842985842985843</v>
      </c>
      <c r="CH924">
        <v>103.884</v>
      </c>
      <c r="CI924">
        <v>16874</v>
      </c>
      <c r="CJ924" s="101">
        <v>1</v>
      </c>
      <c r="CK924" s="101">
        <v>1</v>
      </c>
      <c r="CL924" s="1">
        <v>-3.0999999999999943</v>
      </c>
      <c r="CM924" s="1">
        <v>19.999999999999744</v>
      </c>
      <c r="CN924" s="14" t="s">
        <v>618</v>
      </c>
      <c r="CO924" s="14">
        <v>90.900000000000091</v>
      </c>
    </row>
    <row r="925" spans="1:93">
      <c r="A925" s="1">
        <v>2016</v>
      </c>
      <c r="B925" s="1">
        <v>4</v>
      </c>
      <c r="C925" s="24">
        <v>42662</v>
      </c>
      <c r="D925" s="1">
        <v>180.8</v>
      </c>
      <c r="E925" s="1">
        <v>181.3</v>
      </c>
      <c r="F925" s="1">
        <v>175.6</v>
      </c>
      <c r="G925" s="1">
        <v>176.7</v>
      </c>
      <c r="H925" s="1">
        <v>51.67</v>
      </c>
      <c r="I925" s="1">
        <v>0</v>
      </c>
      <c r="N925" s="27">
        <v>5.7000000000000171</v>
      </c>
      <c r="O925" s="27">
        <v>185.9</v>
      </c>
      <c r="P925" s="27">
        <v>180.1</v>
      </c>
      <c r="Q925" s="27" t="s">
        <v>618</v>
      </c>
      <c r="R925" s="27" t="s">
        <v>618</v>
      </c>
      <c r="S925" s="27" t="s">
        <v>618</v>
      </c>
      <c r="T925" s="27" t="s">
        <v>618</v>
      </c>
      <c r="U925" s="27" t="s">
        <v>618</v>
      </c>
      <c r="V925" s="158">
        <v>0</v>
      </c>
      <c r="W925" s="27">
        <v>246.5</v>
      </c>
      <c r="X925" s="27">
        <v>251.1</v>
      </c>
      <c r="Y925" s="27">
        <v>-4.5999999999999943</v>
      </c>
      <c r="Z925" s="29">
        <v>51.18</v>
      </c>
      <c r="AA925" s="139">
        <v>3.4</v>
      </c>
      <c r="AB925" s="151">
        <v>2.0571200319552618E-2</v>
      </c>
      <c r="AC925" s="136" t="s">
        <v>253</v>
      </c>
      <c r="AD925" s="136">
        <v>9.1</v>
      </c>
      <c r="AE925" s="136" t="s">
        <v>618</v>
      </c>
      <c r="AF925" s="136">
        <v>1.5000000000000284</v>
      </c>
      <c r="AG925" s="136">
        <v>1.5000000000000284</v>
      </c>
      <c r="AH925" s="136">
        <v>154.80000000000001</v>
      </c>
      <c r="AI925" s="136">
        <v>-4.3000000000000114</v>
      </c>
      <c r="AJ925" s="127">
        <v>183.9</v>
      </c>
      <c r="AK925" s="127">
        <v>184</v>
      </c>
      <c r="AL925" s="127">
        <v>180.2</v>
      </c>
      <c r="AM925" s="127">
        <v>180.2</v>
      </c>
      <c r="AN925" s="127">
        <v>181.2</v>
      </c>
      <c r="AO925" s="127">
        <v>4.1000000000000227</v>
      </c>
      <c r="AP925" s="127" t="s">
        <v>618</v>
      </c>
      <c r="AQ925" s="14">
        <v>161.6</v>
      </c>
      <c r="AR925" s="127">
        <v>2.2999999999999829</v>
      </c>
      <c r="AS925" s="14">
        <v>153.6999999999972</v>
      </c>
      <c r="AT925" s="1">
        <v>175.7</v>
      </c>
      <c r="AU925" s="1">
        <v>176.9</v>
      </c>
      <c r="AV925" s="1">
        <v>175.6</v>
      </c>
      <c r="AW925" s="1">
        <v>176.7</v>
      </c>
      <c r="AX925" s="1">
        <v>175.7</v>
      </c>
      <c r="AY925" s="1">
        <v>177.2</v>
      </c>
      <c r="AZ925" s="1">
        <v>175.6</v>
      </c>
      <c r="BA925" s="1">
        <v>176.6</v>
      </c>
      <c r="CC925" s="86">
        <v>176.3</v>
      </c>
      <c r="CD925" s="1">
        <v>181.2</v>
      </c>
      <c r="CE925" s="1">
        <v>1074</v>
      </c>
      <c r="CF925" s="1">
        <v>692</v>
      </c>
      <c r="CG925" s="1">
        <v>1.5520231213872833</v>
      </c>
      <c r="CH925">
        <v>103.41</v>
      </c>
      <c r="CI925">
        <v>16874</v>
      </c>
      <c r="CJ925" s="101">
        <v>1</v>
      </c>
      <c r="CK925" s="101">
        <v>1</v>
      </c>
      <c r="CL925" s="1">
        <v>1.9000000000000057</v>
      </c>
      <c r="CM925" s="1">
        <v>21.89999999999975</v>
      </c>
      <c r="CN925" s="14">
        <v>5.1000000000000227</v>
      </c>
      <c r="CO925" s="14">
        <v>96.000000000000114</v>
      </c>
    </row>
    <row r="926" spans="1:93">
      <c r="A926" s="1">
        <v>2016</v>
      </c>
      <c r="B926" s="1">
        <v>5</v>
      </c>
      <c r="C926" s="24">
        <v>42663</v>
      </c>
      <c r="D926" s="1">
        <v>177.6</v>
      </c>
      <c r="E926" s="1">
        <v>178.3</v>
      </c>
      <c r="F926" s="1">
        <v>175</v>
      </c>
      <c r="G926" s="1">
        <v>176.1</v>
      </c>
      <c r="H926" s="1">
        <v>50.61</v>
      </c>
      <c r="I926" s="1">
        <v>0</v>
      </c>
      <c r="N926" s="27">
        <v>3.3000000000000114</v>
      </c>
      <c r="O926" s="27">
        <v>182.4</v>
      </c>
      <c r="P926" s="27">
        <v>171</v>
      </c>
      <c r="Q926" s="27" t="s">
        <v>618</v>
      </c>
      <c r="R926" s="27" t="s">
        <v>618</v>
      </c>
      <c r="S926" s="27" t="s">
        <v>618</v>
      </c>
      <c r="T926" s="27" t="s">
        <v>618</v>
      </c>
      <c r="U926" s="27" t="s">
        <v>618</v>
      </c>
      <c r="V926" s="158">
        <v>0</v>
      </c>
      <c r="W926" s="27">
        <v>246.5</v>
      </c>
      <c r="X926" s="27">
        <v>251.1</v>
      </c>
      <c r="Y926" s="27">
        <v>-4.5999999999999943</v>
      </c>
      <c r="Z926" s="29">
        <v>51.39</v>
      </c>
      <c r="AA926" s="139">
        <v>2</v>
      </c>
      <c r="AB926" s="151">
        <v>1.1154598825831696E-2</v>
      </c>
      <c r="AC926" s="136" t="s">
        <v>253</v>
      </c>
      <c r="AD926" s="136">
        <v>8.8000000000000007</v>
      </c>
      <c r="AE926" s="136" t="s">
        <v>618</v>
      </c>
      <c r="AF926" s="136" t="s">
        <v>618</v>
      </c>
      <c r="AG926" s="136">
        <v>0</v>
      </c>
      <c r="AH926" s="136">
        <v>154.80000000000001</v>
      </c>
      <c r="AI926" s="136">
        <v>-4.3000000000000114</v>
      </c>
      <c r="AJ926" s="127">
        <v>175.7</v>
      </c>
      <c r="AK926" s="127">
        <v>178.3</v>
      </c>
      <c r="AL926" s="127">
        <v>175.6</v>
      </c>
      <c r="AM926" s="127">
        <v>177.9</v>
      </c>
      <c r="AN926" s="127">
        <v>180.52500000000001</v>
      </c>
      <c r="AO926" s="127">
        <v>1.5</v>
      </c>
      <c r="AP926" s="127" t="s">
        <v>618</v>
      </c>
      <c r="AQ926" s="14">
        <v>161.6</v>
      </c>
      <c r="AR926" s="127">
        <v>0.79999999999998295</v>
      </c>
      <c r="AS926" s="14">
        <v>154.49999999999719</v>
      </c>
      <c r="AT926" s="1">
        <v>176</v>
      </c>
      <c r="AU926" s="1">
        <v>176.4</v>
      </c>
      <c r="AV926" s="1">
        <v>175.6</v>
      </c>
      <c r="AW926" s="1">
        <v>175.6</v>
      </c>
      <c r="AX926" s="1">
        <v>176</v>
      </c>
      <c r="AY926" s="1">
        <v>176.4</v>
      </c>
      <c r="AZ926" s="1">
        <v>175.2</v>
      </c>
      <c r="BA926" s="1">
        <v>176.2</v>
      </c>
      <c r="CC926" s="86">
        <v>176.2</v>
      </c>
      <c r="CD926" s="1">
        <v>177.5</v>
      </c>
      <c r="CE926" s="1">
        <v>1070</v>
      </c>
      <c r="CF926" s="1">
        <v>624</v>
      </c>
      <c r="CG926" s="1">
        <v>1.7147435897435896</v>
      </c>
      <c r="CH926">
        <v>103.94</v>
      </c>
      <c r="CI926">
        <v>16874</v>
      </c>
      <c r="CJ926" s="101">
        <v>1</v>
      </c>
      <c r="CK926" s="101">
        <v>1</v>
      </c>
      <c r="CL926" s="1">
        <v>-1.5</v>
      </c>
      <c r="CM926" s="1">
        <v>20.39999999999975</v>
      </c>
      <c r="CN926" s="14" t="s">
        <v>618</v>
      </c>
      <c r="CO926" s="14">
        <v>96.000000000000114</v>
      </c>
    </row>
    <row r="927" spans="1:93">
      <c r="A927" s="1">
        <v>2016</v>
      </c>
      <c r="B927" s="1">
        <v>6</v>
      </c>
      <c r="C927" s="24">
        <v>42664</v>
      </c>
      <c r="D927" s="1">
        <v>174.5</v>
      </c>
      <c r="E927" s="1">
        <v>175.5</v>
      </c>
      <c r="F927" s="1">
        <v>173.5</v>
      </c>
      <c r="G927" s="1">
        <v>173.9</v>
      </c>
      <c r="H927" s="1">
        <v>50.85</v>
      </c>
      <c r="I927" s="1">
        <v>0</v>
      </c>
      <c r="N927" s="27">
        <v>2</v>
      </c>
      <c r="O927" s="27">
        <v>179.4</v>
      </c>
      <c r="P927" s="27">
        <v>172.8</v>
      </c>
      <c r="Q927" s="27" t="s">
        <v>618</v>
      </c>
      <c r="R927" s="27" t="s">
        <v>618</v>
      </c>
      <c r="S927" s="27" t="s">
        <v>618</v>
      </c>
      <c r="T927" s="27" t="s">
        <v>618</v>
      </c>
      <c r="U927" s="27" t="s">
        <v>618</v>
      </c>
      <c r="V927" s="158">
        <v>0</v>
      </c>
      <c r="W927" s="27">
        <v>246.5</v>
      </c>
      <c r="X927" s="27">
        <v>251.1</v>
      </c>
      <c r="Y927" s="27">
        <v>-4.5999999999999943</v>
      </c>
      <c r="Z927" s="29">
        <v>50.58</v>
      </c>
      <c r="AA927" s="139">
        <v>1.2</v>
      </c>
      <c r="AB927" s="151">
        <v>2.0514805496419597E-2</v>
      </c>
      <c r="AC927" s="136" t="s">
        <v>255</v>
      </c>
      <c r="AD927" s="136">
        <v>8.8000000000000007</v>
      </c>
      <c r="AE927" s="136" t="s">
        <v>618</v>
      </c>
      <c r="AF927" s="136" t="s">
        <v>618</v>
      </c>
      <c r="AG927" s="136">
        <v>0</v>
      </c>
      <c r="AH927" s="136">
        <v>154.80000000000001</v>
      </c>
      <c r="AI927" s="136">
        <v>-4.3000000000000114</v>
      </c>
      <c r="AJ927" s="127">
        <v>176</v>
      </c>
      <c r="AK927" s="127">
        <v>176.4</v>
      </c>
      <c r="AL927" s="127">
        <v>174</v>
      </c>
      <c r="AM927" s="127">
        <v>174.5</v>
      </c>
      <c r="AN927" s="127">
        <v>178.47499999999999</v>
      </c>
      <c r="AO927" s="127">
        <v>0.59999999999999432</v>
      </c>
      <c r="AP927" s="127" t="s">
        <v>618</v>
      </c>
      <c r="AQ927" s="14">
        <v>161.6</v>
      </c>
      <c r="AR927" s="127">
        <v>-2.8000000000000114</v>
      </c>
      <c r="AS927" s="14">
        <v>151.69999999999717</v>
      </c>
      <c r="AT927" s="1">
        <v>174.9</v>
      </c>
      <c r="AU927" s="1">
        <v>177.5</v>
      </c>
      <c r="AV927" s="1">
        <v>174.8</v>
      </c>
      <c r="AW927" s="1">
        <v>177.3</v>
      </c>
      <c r="AX927" s="1">
        <v>174.9</v>
      </c>
      <c r="AY927" s="1">
        <v>177.7</v>
      </c>
      <c r="AZ927" s="1">
        <v>174.8</v>
      </c>
      <c r="BA927" s="1">
        <v>177.4</v>
      </c>
      <c r="CC927" s="86">
        <v>175.3</v>
      </c>
      <c r="CD927" s="1">
        <v>174.5</v>
      </c>
      <c r="CE927" s="1">
        <v>907</v>
      </c>
      <c r="CF927" s="1">
        <v>698</v>
      </c>
      <c r="CG927" s="1">
        <v>1.2994269340974212</v>
      </c>
      <c r="CH927">
        <v>103.834</v>
      </c>
      <c r="CI927">
        <v>17236</v>
      </c>
      <c r="CJ927" s="101">
        <v>1</v>
      </c>
      <c r="CK927" s="101">
        <v>1</v>
      </c>
      <c r="CL927" s="1">
        <v>1.5999999999999943</v>
      </c>
      <c r="CM927" s="1">
        <v>21.999999999999744</v>
      </c>
      <c r="CN927" s="14">
        <v>-0.40000000000000568</v>
      </c>
      <c r="CO927" s="14">
        <v>95.600000000000108</v>
      </c>
    </row>
    <row r="928" spans="1:93">
      <c r="A928" s="1">
        <v>2016</v>
      </c>
      <c r="B928" s="1">
        <v>2</v>
      </c>
      <c r="C928" s="24">
        <v>42667</v>
      </c>
      <c r="D928" s="1">
        <v>176.5</v>
      </c>
      <c r="E928" s="1">
        <v>179.3</v>
      </c>
      <c r="F928" s="1">
        <v>175.5</v>
      </c>
      <c r="G928" s="1">
        <v>178.6</v>
      </c>
      <c r="H928" s="1">
        <v>50.49</v>
      </c>
      <c r="I928" s="1">
        <v>0</v>
      </c>
      <c r="N928" s="27">
        <v>3.8000000000000114</v>
      </c>
      <c r="O928" s="27">
        <v>175.9</v>
      </c>
      <c r="P928" s="27">
        <v>171.9</v>
      </c>
      <c r="Q928" s="27" t="s">
        <v>618</v>
      </c>
      <c r="R928" s="27" t="s">
        <v>618</v>
      </c>
      <c r="S928" s="27" t="s">
        <v>618</v>
      </c>
      <c r="T928" s="27" t="s">
        <v>618</v>
      </c>
      <c r="U928" s="27" t="s">
        <v>618</v>
      </c>
      <c r="V928" s="158">
        <v>0</v>
      </c>
      <c r="W928" s="27">
        <v>246.5</v>
      </c>
      <c r="X928" s="27">
        <v>251.1</v>
      </c>
      <c r="Y928" s="27">
        <v>-4.5999999999999943</v>
      </c>
      <c r="Z928" s="29">
        <v>50.9</v>
      </c>
      <c r="AA928" s="139">
        <v>2.2999999999999998</v>
      </c>
      <c r="AB928" s="151">
        <v>4.7421458209839784E-3</v>
      </c>
      <c r="AC928" s="136" t="s">
        <v>253</v>
      </c>
      <c r="AD928" s="136">
        <v>8.6</v>
      </c>
      <c r="AE928" s="136" t="s">
        <v>618</v>
      </c>
      <c r="AF928" s="136" t="s">
        <v>618</v>
      </c>
      <c r="AG928" s="136">
        <v>0</v>
      </c>
      <c r="AH928" s="136">
        <v>154.80000000000001</v>
      </c>
      <c r="AI928" s="136">
        <v>-4.3000000000000114</v>
      </c>
      <c r="AJ928" s="127">
        <v>174.9</v>
      </c>
      <c r="AK928" s="127">
        <v>177.7</v>
      </c>
      <c r="AL928" s="127">
        <v>174.8</v>
      </c>
      <c r="AM928" s="127">
        <v>176.1</v>
      </c>
      <c r="AN928" s="127">
        <v>177.17500000000001</v>
      </c>
      <c r="AO928" s="127">
        <v>2.0999999999999943</v>
      </c>
      <c r="AP928" s="127">
        <v>1.900000000000017</v>
      </c>
      <c r="AQ928" s="14">
        <v>163.5</v>
      </c>
      <c r="AR928" s="127" t="s">
        <v>618</v>
      </c>
      <c r="AS928" s="14">
        <v>151.69999999999717</v>
      </c>
      <c r="AT928" s="1">
        <v>178.4</v>
      </c>
      <c r="AU928" s="1">
        <v>178.5</v>
      </c>
      <c r="AV928" s="1">
        <v>177.5</v>
      </c>
      <c r="AW928" s="1">
        <v>177.6</v>
      </c>
      <c r="AX928" s="1">
        <v>178.4</v>
      </c>
      <c r="AY928" s="1">
        <v>179.4</v>
      </c>
      <c r="AZ928" s="1">
        <v>177.4</v>
      </c>
      <c r="BA928" s="1">
        <v>179.1</v>
      </c>
      <c r="CC928" s="86">
        <v>178.3</v>
      </c>
      <c r="CD928" s="35">
        <v>174.5</v>
      </c>
      <c r="CE928" s="35">
        <v>907</v>
      </c>
      <c r="CF928" s="35">
        <v>698</v>
      </c>
      <c r="CG928" s="35">
        <v>1.2994269340974212</v>
      </c>
      <c r="CH928">
        <v>104.23099999999999</v>
      </c>
      <c r="CI928">
        <v>17236</v>
      </c>
      <c r="CJ928" s="101">
        <v>1</v>
      </c>
      <c r="CK928" s="101">
        <v>1</v>
      </c>
      <c r="CL928" s="1">
        <v>1.5</v>
      </c>
      <c r="CM928" s="1">
        <v>23.499999999999744</v>
      </c>
      <c r="CN928" s="14" t="s">
        <v>618</v>
      </c>
      <c r="CO928" s="14">
        <v>95.600000000000108</v>
      </c>
    </row>
    <row r="929" spans="1:93">
      <c r="A929" s="1">
        <v>2016</v>
      </c>
      <c r="B929" s="1">
        <v>3</v>
      </c>
      <c r="C929" s="24">
        <v>42668</v>
      </c>
      <c r="D929" s="1">
        <v>179.9</v>
      </c>
      <c r="E929" s="1">
        <v>183</v>
      </c>
      <c r="F929" s="1">
        <v>179.9</v>
      </c>
      <c r="G929" s="1">
        <v>181.5</v>
      </c>
      <c r="H929" s="1">
        <v>49.3</v>
      </c>
      <c r="I929" s="1">
        <v>0</v>
      </c>
      <c r="N929" s="27">
        <v>3.0999999999999943</v>
      </c>
      <c r="O929" s="27">
        <v>182.4</v>
      </c>
      <c r="P929" s="27">
        <v>174.8</v>
      </c>
      <c r="Q929" s="27" t="s">
        <v>618</v>
      </c>
      <c r="R929" s="27" t="s">
        <v>254</v>
      </c>
      <c r="S929" s="27" t="s">
        <v>618</v>
      </c>
      <c r="T929" s="27">
        <v>-4.5</v>
      </c>
      <c r="U929" s="27" t="s">
        <v>618</v>
      </c>
      <c r="V929" s="158">
        <v>-4.5</v>
      </c>
      <c r="W929" s="27">
        <v>242</v>
      </c>
      <c r="X929" s="27">
        <v>251.1</v>
      </c>
      <c r="Y929" s="27">
        <v>-9.0999999999999943</v>
      </c>
      <c r="Z929" s="29">
        <v>50.88</v>
      </c>
      <c r="AA929" s="139">
        <v>1.9</v>
      </c>
      <c r="AB929" s="151">
        <v>7.0796460176990594E-3</v>
      </c>
      <c r="AC929" s="136" t="s">
        <v>255</v>
      </c>
      <c r="AD929" s="136">
        <v>8.9</v>
      </c>
      <c r="AE929" s="136">
        <v>-4.3000000000000114</v>
      </c>
      <c r="AF929" s="136" t="s">
        <v>618</v>
      </c>
      <c r="AG929" s="136">
        <v>-4.3000000000000114</v>
      </c>
      <c r="AH929" s="136">
        <v>150.5</v>
      </c>
      <c r="AI929" s="136">
        <v>-8.6000000000000227</v>
      </c>
      <c r="AJ929" s="127">
        <v>178.4</v>
      </c>
      <c r="AK929" s="127">
        <v>181.8</v>
      </c>
      <c r="AL929" s="127">
        <v>177.4</v>
      </c>
      <c r="AM929" s="127">
        <v>181.7</v>
      </c>
      <c r="AN929" s="127">
        <v>177.55</v>
      </c>
      <c r="AO929" s="127">
        <v>1.5999999999999943</v>
      </c>
      <c r="AP929" s="127">
        <v>-4.2000000000000055</v>
      </c>
      <c r="AQ929" s="14">
        <v>159.30000000000001</v>
      </c>
      <c r="AR929" s="127" t="s">
        <v>618</v>
      </c>
      <c r="AS929" s="14">
        <v>151.69999999999717</v>
      </c>
      <c r="AT929" s="1">
        <v>178.3</v>
      </c>
      <c r="AU929" s="1">
        <v>178.5</v>
      </c>
      <c r="AV929" s="1">
        <v>178</v>
      </c>
      <c r="AW929" s="1">
        <v>178</v>
      </c>
      <c r="AX929" s="1">
        <v>179.1</v>
      </c>
      <c r="AY929" s="1">
        <v>180.2</v>
      </c>
      <c r="AZ929" s="1">
        <v>178.3</v>
      </c>
      <c r="BA929" s="1">
        <v>179.9</v>
      </c>
      <c r="CC929" s="112">
        <v>178.3</v>
      </c>
      <c r="CD929" s="1">
        <v>181.5</v>
      </c>
      <c r="CE929" s="1">
        <v>1073</v>
      </c>
      <c r="CF929" s="1">
        <v>726</v>
      </c>
      <c r="CG929" s="1">
        <v>1.4779614325068871</v>
      </c>
      <c r="CH929">
        <v>104.223</v>
      </c>
      <c r="CI929">
        <v>17236</v>
      </c>
      <c r="CJ929" s="101">
        <v>1</v>
      </c>
      <c r="CK929" s="101">
        <v>1</v>
      </c>
      <c r="CL929" s="1">
        <v>-0.40000000000000568</v>
      </c>
      <c r="CM929" s="1">
        <v>23.099999999999739</v>
      </c>
      <c r="CN929" s="14">
        <v>1.5999999999999943</v>
      </c>
      <c r="CO929" s="14">
        <v>97.200000000000102</v>
      </c>
    </row>
    <row r="930" spans="1:93">
      <c r="A930" s="1">
        <v>2016</v>
      </c>
      <c r="B930" s="1">
        <v>4</v>
      </c>
      <c r="C930" s="24">
        <v>42669</v>
      </c>
      <c r="D930" s="1">
        <v>177.9</v>
      </c>
      <c r="E930" s="1">
        <v>179</v>
      </c>
      <c r="F930" s="1">
        <v>176.2</v>
      </c>
      <c r="G930" s="1">
        <v>179</v>
      </c>
      <c r="H930" s="1">
        <v>49.23</v>
      </c>
      <c r="I930" s="1">
        <v>0</v>
      </c>
      <c r="N930" s="27">
        <v>2.8000000000000114</v>
      </c>
      <c r="O930" s="27">
        <v>184.6</v>
      </c>
      <c r="P930" s="27">
        <v>178.4</v>
      </c>
      <c r="Q930" s="27" t="s">
        <v>618</v>
      </c>
      <c r="R930" s="27" t="s">
        <v>618</v>
      </c>
      <c r="S930" s="27" t="s">
        <v>618</v>
      </c>
      <c r="T930" s="27" t="s">
        <v>618</v>
      </c>
      <c r="U930" s="27" t="s">
        <v>618</v>
      </c>
      <c r="V930" s="158">
        <v>0</v>
      </c>
      <c r="W930" s="27">
        <v>242</v>
      </c>
      <c r="X930" s="27">
        <v>251.1</v>
      </c>
      <c r="Y930" s="27">
        <v>-9.0999999999999943</v>
      </c>
      <c r="Z930" s="29">
        <v>49.42</v>
      </c>
      <c r="AA930" s="139">
        <v>1.7</v>
      </c>
      <c r="AB930" s="151">
        <v>2.3569023569023684E-2</v>
      </c>
      <c r="AC930" s="136" t="s">
        <v>255</v>
      </c>
      <c r="AD930" s="136">
        <v>9</v>
      </c>
      <c r="AE930" s="136" t="s">
        <v>618</v>
      </c>
      <c r="AF930" s="136" t="s">
        <v>618</v>
      </c>
      <c r="AG930" s="136">
        <v>0</v>
      </c>
      <c r="AH930" s="136">
        <v>150.5</v>
      </c>
      <c r="AI930" s="136">
        <v>-8.6000000000000227</v>
      </c>
      <c r="AJ930" s="127">
        <v>177.9</v>
      </c>
      <c r="AK930" s="127">
        <v>178.4</v>
      </c>
      <c r="AL930" s="127">
        <v>177</v>
      </c>
      <c r="AM930" s="127">
        <v>177.8</v>
      </c>
      <c r="AN930" s="127">
        <v>177.52500000000001</v>
      </c>
      <c r="AO930" s="127">
        <v>1.0999999999999943</v>
      </c>
      <c r="AP930" s="127">
        <v>3.7999999999999945</v>
      </c>
      <c r="AQ930" s="14">
        <v>163.1</v>
      </c>
      <c r="AR930" s="127" t="s">
        <v>618</v>
      </c>
      <c r="AS930" s="14">
        <v>151.69999999999717</v>
      </c>
      <c r="AT930" s="1">
        <v>181</v>
      </c>
      <c r="AU930" s="1">
        <v>181.6</v>
      </c>
      <c r="AV930" s="1">
        <v>180</v>
      </c>
      <c r="AW930" s="1">
        <v>180</v>
      </c>
      <c r="AX930" s="1">
        <v>181</v>
      </c>
      <c r="AY930" s="1">
        <v>181.6</v>
      </c>
      <c r="AZ930" s="1">
        <v>179.6</v>
      </c>
      <c r="BA930" s="1">
        <v>179.6</v>
      </c>
      <c r="CC930" s="86">
        <v>181</v>
      </c>
      <c r="CD930" s="35">
        <v>181.5</v>
      </c>
      <c r="CE930" s="35">
        <v>1073</v>
      </c>
      <c r="CF930" s="35">
        <v>726</v>
      </c>
      <c r="CG930" s="35">
        <v>1.4779614325068871</v>
      </c>
      <c r="CH930">
        <v>104.499</v>
      </c>
      <c r="CI930">
        <v>17365</v>
      </c>
      <c r="CJ930" s="101">
        <v>1</v>
      </c>
      <c r="CK930" s="101">
        <v>1</v>
      </c>
      <c r="CL930" s="1">
        <v>1.5</v>
      </c>
      <c r="CM930" s="1">
        <v>24.599999999999739</v>
      </c>
      <c r="CN930" s="14" t="s">
        <v>618</v>
      </c>
      <c r="CO930" s="14">
        <v>97.200000000000102</v>
      </c>
    </row>
    <row r="931" spans="1:93">
      <c r="A931" s="1">
        <v>2016</v>
      </c>
      <c r="B931" s="1">
        <v>5</v>
      </c>
      <c r="C931" s="24">
        <v>42670</v>
      </c>
      <c r="D931" s="1">
        <v>182.5</v>
      </c>
      <c r="E931" s="1">
        <v>183.9</v>
      </c>
      <c r="F931" s="1">
        <v>178.3</v>
      </c>
      <c r="G931" s="1">
        <v>181.9</v>
      </c>
      <c r="H931" s="1">
        <v>49.6</v>
      </c>
      <c r="I931" s="1">
        <v>0</v>
      </c>
      <c r="N931" s="27">
        <v>5.5999999999999943</v>
      </c>
      <c r="O931" s="27">
        <v>181.8</v>
      </c>
      <c r="P931" s="27">
        <v>176.2</v>
      </c>
      <c r="Q931" s="27" t="s">
        <v>618</v>
      </c>
      <c r="R931" s="27" t="s">
        <v>618</v>
      </c>
      <c r="S931" s="27" t="s">
        <v>618</v>
      </c>
      <c r="T931" s="27" t="s">
        <v>618</v>
      </c>
      <c r="U931" s="27" t="s">
        <v>618</v>
      </c>
      <c r="V931" s="158">
        <v>0</v>
      </c>
      <c r="W931" s="27">
        <v>242</v>
      </c>
      <c r="X931" s="27">
        <v>251.1</v>
      </c>
      <c r="Y931" s="27">
        <v>-9.0999999999999943</v>
      </c>
      <c r="Z931" s="29">
        <v>49.38</v>
      </c>
      <c r="AA931" s="139">
        <v>3.4</v>
      </c>
      <c r="AB931" s="151">
        <v>1.4198782961460932E-3</v>
      </c>
      <c r="AC931" s="136">
        <v>0</v>
      </c>
      <c r="AD931" s="136">
        <v>8.9</v>
      </c>
      <c r="AE931" s="136" t="s">
        <v>618</v>
      </c>
      <c r="AF931" s="136" t="s">
        <v>618</v>
      </c>
      <c r="AG931" s="136">
        <v>0</v>
      </c>
      <c r="AH931" s="136">
        <v>150.5</v>
      </c>
      <c r="AI931" s="136">
        <v>-8.6000000000000227</v>
      </c>
      <c r="AJ931" s="127">
        <v>181</v>
      </c>
      <c r="AK931" s="127">
        <v>183.5</v>
      </c>
      <c r="AL931" s="127">
        <v>179.6</v>
      </c>
      <c r="AM931" s="127">
        <v>182.8</v>
      </c>
      <c r="AN931" s="127">
        <v>179.6</v>
      </c>
      <c r="AO931" s="127">
        <v>0.59999999999999432</v>
      </c>
      <c r="AP931" s="127">
        <v>0.2</v>
      </c>
      <c r="AQ931" s="14">
        <v>163.30000000000001</v>
      </c>
      <c r="AR931" s="127" t="s">
        <v>618</v>
      </c>
      <c r="AS931" s="14">
        <v>151.69999999999717</v>
      </c>
      <c r="AT931" s="1">
        <v>182.2</v>
      </c>
      <c r="AU931" s="1">
        <v>182.4</v>
      </c>
      <c r="AV931" s="1">
        <v>181.3</v>
      </c>
      <c r="AW931" s="1">
        <v>182.1</v>
      </c>
      <c r="AX931" s="1">
        <v>182.2</v>
      </c>
      <c r="AY931" s="1">
        <v>183.6</v>
      </c>
      <c r="AZ931" s="1">
        <v>181.3</v>
      </c>
      <c r="BA931" s="1">
        <v>183.6</v>
      </c>
      <c r="CC931" s="86">
        <v>182.1</v>
      </c>
      <c r="CD931" s="1">
        <v>182.4</v>
      </c>
      <c r="CE931" s="1">
        <v>400</v>
      </c>
      <c r="CF931" s="1">
        <v>282</v>
      </c>
      <c r="CG931" s="1">
        <v>1.4184397163120568</v>
      </c>
      <c r="CH931">
        <v>105.218</v>
      </c>
      <c r="CI931">
        <v>17365</v>
      </c>
      <c r="CJ931" s="101">
        <v>1</v>
      </c>
      <c r="CK931" s="101">
        <v>1</v>
      </c>
      <c r="CL931" s="1">
        <v>1.8000000000000114</v>
      </c>
      <c r="CM931" s="1">
        <v>26.39999999999975</v>
      </c>
      <c r="CN931" s="14">
        <v>0.30000000000001137</v>
      </c>
      <c r="CO931" s="14">
        <v>97.500000000000114</v>
      </c>
    </row>
    <row r="932" spans="1:93">
      <c r="A932" s="1">
        <v>2016</v>
      </c>
      <c r="B932" s="1">
        <v>6</v>
      </c>
      <c r="C932" s="24">
        <v>42671</v>
      </c>
      <c r="D932" s="1">
        <v>184</v>
      </c>
      <c r="E932" s="1">
        <v>184.3</v>
      </c>
      <c r="F932" s="1">
        <v>182.2</v>
      </c>
      <c r="G932" s="1">
        <v>183.9</v>
      </c>
      <c r="H932" s="1">
        <v>48.7</v>
      </c>
      <c r="I932" s="1">
        <v>0</v>
      </c>
      <c r="N932" s="27">
        <v>2.1000000000000227</v>
      </c>
      <c r="O932" s="27">
        <v>187.5</v>
      </c>
      <c r="P932" s="27">
        <v>176.3</v>
      </c>
      <c r="Q932" s="27" t="s">
        <v>618</v>
      </c>
      <c r="R932" s="27" t="s">
        <v>618</v>
      </c>
      <c r="S932" s="27" t="s">
        <v>618</v>
      </c>
      <c r="T932" s="27" t="s">
        <v>618</v>
      </c>
      <c r="U932" s="27" t="s">
        <v>618</v>
      </c>
      <c r="V932" s="158">
        <v>0</v>
      </c>
      <c r="W932" s="27">
        <v>242</v>
      </c>
      <c r="X932" s="27">
        <v>251.1</v>
      </c>
      <c r="Y932" s="27">
        <v>-9.0999999999999943</v>
      </c>
      <c r="Z932" s="29">
        <v>49.47</v>
      </c>
      <c r="AA932" s="139">
        <v>1.3</v>
      </c>
      <c r="AB932" s="151">
        <v>7.5157424334755252E-3</v>
      </c>
      <c r="AC932" s="136" t="s">
        <v>253</v>
      </c>
      <c r="AD932" s="136">
        <v>9</v>
      </c>
      <c r="AE932" s="136" t="s">
        <v>618</v>
      </c>
      <c r="AF932" s="136" t="s">
        <v>618</v>
      </c>
      <c r="AG932" s="136">
        <v>0</v>
      </c>
      <c r="AH932" s="136">
        <v>150.5</v>
      </c>
      <c r="AI932" s="136">
        <v>-8.6000000000000227</v>
      </c>
      <c r="AJ932" s="127">
        <v>182.2</v>
      </c>
      <c r="AK932" s="127">
        <v>184.3</v>
      </c>
      <c r="AL932" s="127">
        <v>181.3</v>
      </c>
      <c r="AM932" s="127">
        <v>183</v>
      </c>
      <c r="AN932" s="127">
        <v>181.32499999999999</v>
      </c>
      <c r="AO932" s="127">
        <v>9.9999999999994316E-2</v>
      </c>
      <c r="AP932" s="127" t="s">
        <v>618</v>
      </c>
      <c r="AQ932" s="14">
        <v>163.30000000000001</v>
      </c>
      <c r="AR932" s="127" t="s">
        <v>618</v>
      </c>
      <c r="AS932" s="14">
        <v>151.69999999999717</v>
      </c>
      <c r="AT932" s="1">
        <v>183.5</v>
      </c>
      <c r="AU932" s="1">
        <v>183.7</v>
      </c>
      <c r="AV932" s="1">
        <v>183.1</v>
      </c>
      <c r="AW932" s="1">
        <v>183.5</v>
      </c>
      <c r="AX932" s="1">
        <v>183.5</v>
      </c>
      <c r="AY932" s="1">
        <v>183.7</v>
      </c>
      <c r="AZ932" s="1">
        <v>182.9</v>
      </c>
      <c r="BA932" s="1">
        <v>183.5</v>
      </c>
      <c r="CC932" s="86">
        <v>183.4</v>
      </c>
      <c r="CD932" s="1">
        <v>183.8</v>
      </c>
      <c r="CE932" s="1">
        <v>1078</v>
      </c>
      <c r="CF932" s="1">
        <v>578</v>
      </c>
      <c r="CG932" s="1">
        <v>1.8650519031141868</v>
      </c>
      <c r="CH932">
        <v>104.59</v>
      </c>
      <c r="CI932">
        <v>17386</v>
      </c>
      <c r="CJ932" s="101">
        <v>1</v>
      </c>
      <c r="CK932" s="101">
        <v>1</v>
      </c>
      <c r="CL932" s="1">
        <v>-0.90000000000000568</v>
      </c>
      <c r="CM932" s="1">
        <v>25.499999999999744</v>
      </c>
      <c r="CN932" s="14">
        <v>0.5</v>
      </c>
      <c r="CO932" s="14">
        <v>98.000000000000114</v>
      </c>
    </row>
    <row r="933" spans="1:93">
      <c r="A933" s="1">
        <v>2016</v>
      </c>
      <c r="B933" s="1">
        <v>2</v>
      </c>
      <c r="C933" s="24">
        <v>42674</v>
      </c>
      <c r="D933" s="1">
        <v>182.6</v>
      </c>
      <c r="E933" s="1">
        <v>183.8</v>
      </c>
      <c r="F933" s="1">
        <v>181.6</v>
      </c>
      <c r="G933" s="1">
        <v>183.5</v>
      </c>
      <c r="H933" s="1">
        <v>46.76</v>
      </c>
      <c r="I933" s="1">
        <v>0</v>
      </c>
      <c r="N933" s="27">
        <v>2.2000000000000171</v>
      </c>
      <c r="O933" s="27">
        <v>186</v>
      </c>
      <c r="P933" s="27">
        <v>181.8</v>
      </c>
      <c r="Q933" s="27" t="s">
        <v>618</v>
      </c>
      <c r="R933" s="27" t="s">
        <v>618</v>
      </c>
      <c r="S933" s="27" t="s">
        <v>618</v>
      </c>
      <c r="T933" s="27" t="s">
        <v>618</v>
      </c>
      <c r="U933" s="27" t="s">
        <v>618</v>
      </c>
      <c r="V933" s="158">
        <v>0</v>
      </c>
      <c r="W933" s="27">
        <v>242</v>
      </c>
      <c r="X933" s="27">
        <v>251.1</v>
      </c>
      <c r="Y933" s="27">
        <v>-9.0999999999999943</v>
      </c>
      <c r="Z933" s="29">
        <v>48.58</v>
      </c>
      <c r="AA933" s="139">
        <v>1.3</v>
      </c>
      <c r="AB933" s="151">
        <v>1.8145161290322509E-2</v>
      </c>
      <c r="AC933" s="136" t="s">
        <v>255</v>
      </c>
      <c r="AD933" s="136">
        <v>9.1</v>
      </c>
      <c r="AE933" s="136" t="s">
        <v>618</v>
      </c>
      <c r="AF933" s="136" t="s">
        <v>618</v>
      </c>
      <c r="AG933" s="136">
        <v>0</v>
      </c>
      <c r="AH933" s="136">
        <v>150.5</v>
      </c>
      <c r="AI933" s="136">
        <v>-8.6000000000000227</v>
      </c>
      <c r="AJ933" s="127">
        <v>183.5</v>
      </c>
      <c r="AK933" s="127">
        <v>183.7</v>
      </c>
      <c r="AL933" s="127">
        <v>182.2</v>
      </c>
      <c r="AM933" s="127">
        <v>182.5</v>
      </c>
      <c r="AN933" s="127">
        <v>181.52500000000001</v>
      </c>
      <c r="AO933" s="127">
        <v>0.90000000000000568</v>
      </c>
      <c r="AP933" s="127" t="s">
        <v>618</v>
      </c>
      <c r="AQ933" s="14">
        <v>163.30000000000001</v>
      </c>
      <c r="AR933" s="127" t="s">
        <v>618</v>
      </c>
      <c r="AS933" s="14">
        <v>151.69999999999717</v>
      </c>
      <c r="AT933" s="1">
        <v>183</v>
      </c>
      <c r="AU933" s="1">
        <v>183.5</v>
      </c>
      <c r="AV933" s="1">
        <v>182.8</v>
      </c>
      <c r="AW933" s="1">
        <v>183.5</v>
      </c>
      <c r="AX933" s="1">
        <v>183</v>
      </c>
      <c r="AY933" s="1">
        <v>183.8</v>
      </c>
      <c r="AZ933" s="1">
        <v>182.8</v>
      </c>
      <c r="BA933" s="1">
        <v>183.6</v>
      </c>
      <c r="CC933" s="86">
        <v>183.1</v>
      </c>
      <c r="CD933" s="1">
        <v>182.6</v>
      </c>
      <c r="CE933" s="1">
        <v>962</v>
      </c>
      <c r="CF933" s="1">
        <v>701</v>
      </c>
      <c r="CG933" s="1">
        <v>1.3723252496433667</v>
      </c>
      <c r="CH933">
        <v>104.81399999999999</v>
      </c>
      <c r="CI933">
        <v>17386</v>
      </c>
      <c r="CJ933" s="101">
        <v>1</v>
      </c>
      <c r="CK933" s="101">
        <v>1</v>
      </c>
      <c r="CL933" s="1">
        <v>0.19999999999998863</v>
      </c>
      <c r="CM933" s="1">
        <v>25.699999999999733</v>
      </c>
      <c r="CN933" s="14" t="s">
        <v>618</v>
      </c>
      <c r="CO933" s="14">
        <v>98.000000000000114</v>
      </c>
    </row>
    <row r="934" spans="1:93">
      <c r="A934" s="1">
        <v>2016</v>
      </c>
      <c r="B934" s="1">
        <v>3</v>
      </c>
      <c r="C934" s="24">
        <v>42675</v>
      </c>
      <c r="D934" s="1">
        <v>183.2</v>
      </c>
      <c r="E934" s="1">
        <v>183.5</v>
      </c>
      <c r="F934" s="1">
        <v>180.7</v>
      </c>
      <c r="G934" s="1">
        <v>183.1</v>
      </c>
      <c r="H934" s="1">
        <v>46.33</v>
      </c>
      <c r="I934" s="1">
        <v>1</v>
      </c>
      <c r="N934" s="27">
        <v>2.8000000000000114</v>
      </c>
      <c r="O934" s="27">
        <v>185.7</v>
      </c>
      <c r="P934" s="27">
        <v>181.3</v>
      </c>
      <c r="Q934" s="27" t="s">
        <v>618</v>
      </c>
      <c r="R934" s="27" t="s">
        <v>618</v>
      </c>
      <c r="S934" s="27" t="s">
        <v>252</v>
      </c>
      <c r="T934" s="27" t="s">
        <v>618</v>
      </c>
      <c r="U934" s="27">
        <v>0.49999999999997158</v>
      </c>
      <c r="V934" s="158">
        <v>0.49999999999997158</v>
      </c>
      <c r="W934" s="27">
        <v>242.5</v>
      </c>
      <c r="X934" s="27">
        <v>251.1</v>
      </c>
      <c r="Y934" s="27">
        <v>-8.6000000000000227</v>
      </c>
      <c r="Z934" s="29"/>
      <c r="AA934" s="139">
        <v>1.7</v>
      </c>
      <c r="AB934" s="151">
        <v>3.9835728952772209E-2</v>
      </c>
      <c r="AC934" s="136" t="s">
        <v>255</v>
      </c>
      <c r="AD934" s="136">
        <v>9.1</v>
      </c>
      <c r="AE934" s="136" t="s">
        <v>618</v>
      </c>
      <c r="AF934" s="136" t="s">
        <v>618</v>
      </c>
      <c r="AG934" s="136">
        <v>0</v>
      </c>
      <c r="AH934" s="136">
        <v>150.5</v>
      </c>
      <c r="AI934" s="136">
        <v>-8.6000000000000227</v>
      </c>
      <c r="AJ934" s="127">
        <v>183</v>
      </c>
      <c r="AK934" s="127">
        <v>183.8</v>
      </c>
      <c r="AL934" s="127">
        <v>182.7</v>
      </c>
      <c r="AM934" s="127">
        <v>182.7</v>
      </c>
      <c r="AN934" s="127">
        <v>182.75</v>
      </c>
      <c r="AO934" s="127">
        <v>9.9999999999994316E-2</v>
      </c>
      <c r="AP934" s="127" t="s">
        <v>618</v>
      </c>
      <c r="AQ934" s="14">
        <v>163.30000000000001</v>
      </c>
      <c r="AR934" s="127">
        <v>1.5999999999999659</v>
      </c>
      <c r="AS934" s="14">
        <v>153.29999999999714</v>
      </c>
      <c r="AT934" s="1">
        <v>177.4</v>
      </c>
      <c r="AU934" s="1">
        <v>177.6</v>
      </c>
      <c r="AV934" s="1">
        <v>176.8</v>
      </c>
      <c r="AW934" s="1">
        <v>177</v>
      </c>
      <c r="AX934" s="1">
        <v>182.1</v>
      </c>
      <c r="AY934" s="1">
        <v>182.8</v>
      </c>
      <c r="AZ934" s="1">
        <v>181.7</v>
      </c>
      <c r="BA934" s="1">
        <v>181.7</v>
      </c>
      <c r="CC934" s="86">
        <v>177.2</v>
      </c>
      <c r="CD934" s="1">
        <v>183.5</v>
      </c>
      <c r="CE934" s="1">
        <v>687</v>
      </c>
      <c r="CF934" s="1">
        <v>635</v>
      </c>
      <c r="CG934" s="1">
        <v>1.0818897637795275</v>
      </c>
      <c r="CH934">
        <v>104.06699999999999</v>
      </c>
      <c r="CI934">
        <v>17386</v>
      </c>
      <c r="CJ934" s="101">
        <v>1</v>
      </c>
      <c r="CK934" s="101">
        <v>1</v>
      </c>
      <c r="CL934" s="1">
        <v>3.4000000000000057</v>
      </c>
      <c r="CM934" s="1">
        <v>29.099999999999739</v>
      </c>
      <c r="CN934" s="14">
        <v>5.7999999999999829</v>
      </c>
      <c r="CO934" s="14">
        <v>103.8</v>
      </c>
    </row>
    <row r="935" spans="1:93">
      <c r="A935" s="1">
        <v>2016</v>
      </c>
      <c r="B935" s="1">
        <v>4</v>
      </c>
      <c r="C935" s="24">
        <v>42676</v>
      </c>
      <c r="D935" s="1">
        <v>180.8</v>
      </c>
      <c r="E935" s="1">
        <v>181.1</v>
      </c>
      <c r="F935" s="1">
        <v>176.6</v>
      </c>
      <c r="G935" s="1">
        <v>178</v>
      </c>
      <c r="H935" s="1">
        <v>44.66</v>
      </c>
      <c r="I935" s="1">
        <v>1</v>
      </c>
      <c r="N935" s="27">
        <v>4.5</v>
      </c>
      <c r="O935" s="27">
        <v>185.9</v>
      </c>
      <c r="P935" s="27">
        <v>180.3</v>
      </c>
      <c r="Q935" s="27" t="s">
        <v>618</v>
      </c>
      <c r="R935" s="27" t="s">
        <v>618</v>
      </c>
      <c r="S935" s="27" t="s">
        <v>618</v>
      </c>
      <c r="T935" s="27" t="s">
        <v>618</v>
      </c>
      <c r="U935" s="27" t="s">
        <v>618</v>
      </c>
      <c r="V935" s="158">
        <v>0</v>
      </c>
      <c r="W935" s="27">
        <v>242.5</v>
      </c>
      <c r="X935" s="27">
        <v>251.1</v>
      </c>
      <c r="Y935" s="27">
        <v>-8.6000000000000227</v>
      </c>
      <c r="Z935" s="172"/>
      <c r="AA935" s="139">
        <v>2.7</v>
      </c>
      <c r="AB935" s="151">
        <v>9.1958939264328299E-3</v>
      </c>
      <c r="AC935" s="136" t="s">
        <v>255</v>
      </c>
      <c r="AD935" s="136">
        <v>9.1</v>
      </c>
      <c r="AE935" s="136" t="s">
        <v>618</v>
      </c>
      <c r="AF935" s="136" t="s">
        <v>618</v>
      </c>
      <c r="AG935" s="136">
        <v>0</v>
      </c>
      <c r="AH935" s="136">
        <v>150.5</v>
      </c>
      <c r="AI935" s="136">
        <v>-8.6000000000000227</v>
      </c>
      <c r="AJ935" s="127">
        <v>182.1</v>
      </c>
      <c r="AK935" s="127">
        <v>182.8</v>
      </c>
      <c r="AL935" s="127">
        <v>180.1</v>
      </c>
      <c r="AM935" s="127">
        <v>180.7</v>
      </c>
      <c r="AN935" s="127">
        <v>182.22499999999999</v>
      </c>
      <c r="AO935" s="127">
        <v>2.8000000000000114</v>
      </c>
      <c r="AP935" s="127" t="s">
        <v>618</v>
      </c>
      <c r="AQ935" s="14">
        <v>163.30000000000001</v>
      </c>
      <c r="AR935" s="127">
        <v>0.59999999999999432</v>
      </c>
      <c r="AS935" s="14">
        <v>153.89999999999714</v>
      </c>
      <c r="AT935" s="1">
        <v>180.8</v>
      </c>
      <c r="AU935" s="35">
        <v>177.6</v>
      </c>
      <c r="AV935" s="35">
        <v>176.8</v>
      </c>
      <c r="AW935" s="35">
        <v>177</v>
      </c>
      <c r="AX935" s="1">
        <v>177.4</v>
      </c>
      <c r="AY935" s="1">
        <v>177.7</v>
      </c>
      <c r="AZ935" s="1">
        <v>176.8</v>
      </c>
      <c r="BA935" s="1">
        <v>177.7</v>
      </c>
      <c r="CC935" s="112">
        <v>177.2</v>
      </c>
      <c r="CD935" s="1">
        <v>180.5</v>
      </c>
      <c r="CE935" s="1">
        <v>855</v>
      </c>
      <c r="CF935" s="1">
        <v>708</v>
      </c>
      <c r="CG935" s="1">
        <v>1.2076271186440677</v>
      </c>
      <c r="CH935">
        <v>102.97499999999999</v>
      </c>
      <c r="CI935">
        <v>17386</v>
      </c>
      <c r="CJ935" s="101">
        <v>-1</v>
      </c>
      <c r="CK935" s="101">
        <v>1</v>
      </c>
      <c r="CL935" s="1">
        <v>-1.6000000000000227</v>
      </c>
      <c r="CM935" s="1">
        <v>27.499999999999716</v>
      </c>
      <c r="CN935" s="14" t="s">
        <v>618</v>
      </c>
      <c r="CO935" s="14">
        <v>103.8</v>
      </c>
    </row>
    <row r="936" spans="1:93">
      <c r="A936" s="1">
        <v>2016</v>
      </c>
      <c r="B936" s="1">
        <v>6</v>
      </c>
      <c r="C936" s="24">
        <v>42678</v>
      </c>
      <c r="D936" s="1">
        <v>179.2</v>
      </c>
      <c r="E936" s="1">
        <v>180.7</v>
      </c>
      <c r="F936" s="1">
        <v>177.5</v>
      </c>
      <c r="G936" s="1">
        <v>177.8</v>
      </c>
      <c r="H936" s="1">
        <v>44.11</v>
      </c>
      <c r="I936" s="1">
        <v>1</v>
      </c>
      <c r="N936" s="27">
        <v>3.1999999999999886</v>
      </c>
      <c r="O936" s="27">
        <v>182.5</v>
      </c>
      <c r="P936" s="27">
        <v>173.5</v>
      </c>
      <c r="Q936" s="27" t="s">
        <v>618</v>
      </c>
      <c r="R936" s="27" t="s">
        <v>618</v>
      </c>
      <c r="S936" s="27" t="s">
        <v>618</v>
      </c>
      <c r="T936" s="27" t="s">
        <v>618</v>
      </c>
      <c r="U936" s="27" t="s">
        <v>618</v>
      </c>
      <c r="V936" s="158">
        <v>0</v>
      </c>
      <c r="W936" s="27">
        <v>242.5</v>
      </c>
      <c r="X936" s="27">
        <v>251.1</v>
      </c>
      <c r="Y936" s="27">
        <v>-8.6000000000000227</v>
      </c>
      <c r="Z936" s="29">
        <v>44.49</v>
      </c>
      <c r="AA936" s="139">
        <v>1.9</v>
      </c>
      <c r="AB936" s="151">
        <v>3.6045758687675455E-2</v>
      </c>
      <c r="AC936" s="136" t="s">
        <v>255</v>
      </c>
      <c r="AD936" s="136">
        <v>8.9</v>
      </c>
      <c r="AE936" s="136" t="s">
        <v>618</v>
      </c>
      <c r="AF936" s="136" t="s">
        <v>618</v>
      </c>
      <c r="AG936" s="136">
        <v>0</v>
      </c>
      <c r="AH936" s="136">
        <v>150.5</v>
      </c>
      <c r="AI936" s="136">
        <v>-8.6000000000000227</v>
      </c>
      <c r="AJ936" s="127">
        <v>177.4</v>
      </c>
      <c r="AK936" s="127">
        <v>180.7</v>
      </c>
      <c r="AL936" s="127">
        <v>176.8</v>
      </c>
      <c r="AM936" s="127">
        <v>179.5</v>
      </c>
      <c r="AN936" s="127">
        <v>181.35</v>
      </c>
      <c r="AO936" s="127">
        <v>1.3999999999999773</v>
      </c>
      <c r="AP936" s="127" t="s">
        <v>618</v>
      </c>
      <c r="AQ936" s="14">
        <v>163.30000000000001</v>
      </c>
      <c r="AR936" s="127" t="s">
        <v>618</v>
      </c>
      <c r="AS936" s="14">
        <v>153.89999999999714</v>
      </c>
      <c r="AT936" s="1">
        <v>177.4</v>
      </c>
      <c r="AU936" s="1">
        <v>177.9</v>
      </c>
      <c r="AV936" s="1">
        <v>176.8</v>
      </c>
      <c r="AW936" s="1">
        <v>177.4</v>
      </c>
      <c r="AX936" s="1">
        <v>177.4</v>
      </c>
      <c r="AY936" s="1">
        <v>178.5</v>
      </c>
      <c r="AZ936" s="1">
        <v>176.8</v>
      </c>
      <c r="BA936" s="1">
        <v>178.5</v>
      </c>
      <c r="CC936" s="86">
        <v>177.3</v>
      </c>
      <c r="CD936" s="1">
        <v>180.1</v>
      </c>
      <c r="CE936" s="1">
        <v>786</v>
      </c>
      <c r="CF936" s="1">
        <v>720</v>
      </c>
      <c r="CG936" s="1">
        <v>1.0916666666666666</v>
      </c>
      <c r="CH936">
        <v>104.315</v>
      </c>
      <c r="CI936">
        <v>16882</v>
      </c>
      <c r="CJ936" s="101">
        <v>-1</v>
      </c>
      <c r="CK936" s="101">
        <v>-1</v>
      </c>
      <c r="CL936" s="1" t="s">
        <v>618</v>
      </c>
      <c r="CM936" s="1">
        <v>27.499999999999716</v>
      </c>
      <c r="CN936" s="14" t="s">
        <v>618</v>
      </c>
      <c r="CO936" s="14">
        <v>103.8</v>
      </c>
    </row>
    <row r="937" spans="1:93">
      <c r="A937" s="1">
        <v>2016</v>
      </c>
      <c r="B937" s="1">
        <v>2</v>
      </c>
      <c r="C937" s="24">
        <v>42681</v>
      </c>
      <c r="D937" s="1">
        <v>180.6</v>
      </c>
      <c r="E937" s="1">
        <v>188.8</v>
      </c>
      <c r="F937" s="1">
        <v>180.2</v>
      </c>
      <c r="G937" s="1">
        <v>187.1</v>
      </c>
      <c r="H937" s="1">
        <v>44.95</v>
      </c>
      <c r="I937" s="1">
        <v>1</v>
      </c>
      <c r="N937" s="27">
        <v>8.6000000000000227</v>
      </c>
      <c r="O937" s="27">
        <v>181</v>
      </c>
      <c r="P937" s="27">
        <v>174.6</v>
      </c>
      <c r="Q937" s="27" t="s">
        <v>618</v>
      </c>
      <c r="R937" s="27" t="s">
        <v>618</v>
      </c>
      <c r="S937" s="27" t="s">
        <v>618</v>
      </c>
      <c r="T937" s="27" t="s">
        <v>618</v>
      </c>
      <c r="U937" s="27" t="s">
        <v>618</v>
      </c>
      <c r="V937" s="158">
        <v>0</v>
      </c>
      <c r="W937" s="27">
        <v>242.5</v>
      </c>
      <c r="X937" s="27">
        <v>251.1</v>
      </c>
      <c r="Y937" s="27">
        <v>-8.6000000000000227</v>
      </c>
      <c r="Z937" s="29">
        <v>44.72</v>
      </c>
      <c r="AA937" s="139">
        <v>5.2</v>
      </c>
      <c r="AB937" s="151">
        <v>1.2315270935960521E-2</v>
      </c>
      <c r="AC937" s="136" t="s">
        <v>255</v>
      </c>
      <c r="AD937" s="136">
        <v>8.8000000000000007</v>
      </c>
      <c r="AE937" s="136">
        <v>4.5999999999999943</v>
      </c>
      <c r="AF937" s="136" t="s">
        <v>618</v>
      </c>
      <c r="AG937" s="136">
        <v>4.5999999999999943</v>
      </c>
      <c r="AH937" s="136">
        <v>155.1</v>
      </c>
      <c r="AI937" s="136">
        <v>-4.0000000000000284</v>
      </c>
      <c r="AJ937" s="127">
        <v>177.4</v>
      </c>
      <c r="AK937" s="127">
        <v>181.4</v>
      </c>
      <c r="AL937" s="127">
        <v>176.8</v>
      </c>
      <c r="AM937" s="127">
        <v>180.7</v>
      </c>
      <c r="AN937" s="127">
        <v>180.9</v>
      </c>
      <c r="AO937" s="127">
        <v>6.5</v>
      </c>
      <c r="AP937" s="127">
        <v>5.3999999999999888</v>
      </c>
      <c r="AQ937" s="14">
        <v>168.7</v>
      </c>
      <c r="AR937" s="127" t="s">
        <v>618</v>
      </c>
      <c r="AS937" s="14">
        <v>153.89999999999714</v>
      </c>
      <c r="AT937" s="1">
        <v>187.3</v>
      </c>
      <c r="AU937" s="1">
        <v>187.7</v>
      </c>
      <c r="AV937" s="1">
        <v>186.9</v>
      </c>
      <c r="AW937" s="1">
        <v>187.3</v>
      </c>
      <c r="AX937" s="1">
        <v>187.3</v>
      </c>
      <c r="AY937" s="1">
        <v>188</v>
      </c>
      <c r="AZ937" s="1">
        <v>185.4</v>
      </c>
      <c r="BA937" s="1">
        <v>187.3</v>
      </c>
      <c r="CC937" s="86">
        <v>187.2</v>
      </c>
      <c r="CD937" s="1">
        <v>180.8</v>
      </c>
      <c r="CE937" s="1">
        <v>1078</v>
      </c>
      <c r="CF937" s="1">
        <v>716</v>
      </c>
      <c r="CG937" s="1">
        <v>1.505586592178771</v>
      </c>
      <c r="CH937">
        <v>104.514</v>
      </c>
      <c r="CI937">
        <v>16882</v>
      </c>
      <c r="CJ937" s="101">
        <v>-1</v>
      </c>
      <c r="CK937" s="101">
        <v>-1</v>
      </c>
      <c r="CL937" s="1">
        <v>0.20000000000001705</v>
      </c>
      <c r="CM937" s="1">
        <v>27.699999999999733</v>
      </c>
      <c r="CN937" s="14" t="s">
        <v>618</v>
      </c>
      <c r="CO937" s="14">
        <v>103.8</v>
      </c>
    </row>
    <row r="938" spans="1:93">
      <c r="A938" s="1">
        <v>2016</v>
      </c>
      <c r="B938" s="1">
        <v>3</v>
      </c>
      <c r="C938" s="24">
        <v>42682</v>
      </c>
      <c r="D938" s="1">
        <v>187.1</v>
      </c>
      <c r="E938" s="1">
        <v>192.5</v>
      </c>
      <c r="F938" s="1">
        <v>185.4</v>
      </c>
      <c r="G938" s="1">
        <v>189.8</v>
      </c>
      <c r="H938" s="1">
        <v>44.94</v>
      </c>
      <c r="I938" s="1">
        <v>1</v>
      </c>
      <c r="N938" s="27">
        <v>7.0999999999999943</v>
      </c>
      <c r="O938" s="27">
        <v>195.7</v>
      </c>
      <c r="P938" s="27">
        <v>178.5</v>
      </c>
      <c r="Q938" s="27" t="s">
        <v>618</v>
      </c>
      <c r="R938" s="27" t="s">
        <v>618</v>
      </c>
      <c r="S938" s="27" t="s">
        <v>618</v>
      </c>
      <c r="T938" s="27" t="s">
        <v>618</v>
      </c>
      <c r="U938" s="27" t="s">
        <v>618</v>
      </c>
      <c r="V938" s="158">
        <v>0</v>
      </c>
      <c r="W938" s="27">
        <v>242.5</v>
      </c>
      <c r="X938" s="27">
        <v>251.1</v>
      </c>
      <c r="Y938" s="27">
        <v>-8.6000000000000227</v>
      </c>
      <c r="Z938" s="29">
        <v>44.97</v>
      </c>
      <c r="AA938" s="139">
        <v>4.3</v>
      </c>
      <c r="AB938" s="151">
        <v>1.9043300838812227E-2</v>
      </c>
      <c r="AC938" s="136" t="s">
        <v>253</v>
      </c>
      <c r="AD938" s="136">
        <v>9.3000000000000007</v>
      </c>
      <c r="AE938" s="136" t="s">
        <v>618</v>
      </c>
      <c r="AF938" s="136" t="s">
        <v>618</v>
      </c>
      <c r="AG938" s="136">
        <v>0</v>
      </c>
      <c r="AH938" s="136">
        <v>155.1</v>
      </c>
      <c r="AI938" s="136">
        <v>-4.0000000000000284</v>
      </c>
      <c r="AJ938" s="127">
        <v>187.3</v>
      </c>
      <c r="AK938" s="127">
        <v>188</v>
      </c>
      <c r="AL938" s="127">
        <v>185.4</v>
      </c>
      <c r="AM938" s="127">
        <v>187</v>
      </c>
      <c r="AN938" s="127">
        <v>181.97499999999999</v>
      </c>
      <c r="AO938" s="127">
        <v>2.7000000000000171</v>
      </c>
      <c r="AP938" s="127">
        <v>6.7</v>
      </c>
      <c r="AQ938" s="14">
        <v>175.4</v>
      </c>
      <c r="AR938" s="127" t="s">
        <v>618</v>
      </c>
      <c r="AS938" s="14">
        <v>153.89999999999714</v>
      </c>
      <c r="AT938" s="1">
        <v>191.8</v>
      </c>
      <c r="AU938" s="1">
        <v>192.6</v>
      </c>
      <c r="AV938" s="1">
        <v>191.5</v>
      </c>
      <c r="AW938" s="1">
        <v>192.4</v>
      </c>
      <c r="AX938" s="1">
        <v>191.8</v>
      </c>
      <c r="AY938" s="1">
        <v>192.6</v>
      </c>
      <c r="AZ938" s="1">
        <v>191.5</v>
      </c>
      <c r="BA938" s="1">
        <v>192.1</v>
      </c>
      <c r="CC938" s="86">
        <v>192.5</v>
      </c>
      <c r="CD938" s="1">
        <v>187</v>
      </c>
      <c r="CE938" s="1">
        <v>842</v>
      </c>
      <c r="CF938" s="1">
        <v>723</v>
      </c>
      <c r="CG938" s="1">
        <v>1.1645919778699863</v>
      </c>
      <c r="CH938">
        <v>105.142</v>
      </c>
      <c r="CI938">
        <v>16882</v>
      </c>
      <c r="CJ938" s="101">
        <v>-1</v>
      </c>
      <c r="CK938" s="101">
        <v>-1</v>
      </c>
      <c r="CL938" s="1">
        <v>-3.1999999999999886</v>
      </c>
      <c r="CM938" s="1">
        <v>24.499999999999744</v>
      </c>
      <c r="CN938" s="14" t="s">
        <v>618</v>
      </c>
      <c r="CO938" s="14">
        <v>103.8</v>
      </c>
    </row>
    <row r="939" spans="1:93">
      <c r="A939" s="1">
        <v>2016</v>
      </c>
      <c r="B939" s="1">
        <v>4</v>
      </c>
      <c r="C939" s="24">
        <v>42683</v>
      </c>
      <c r="D939" s="1">
        <v>195</v>
      </c>
      <c r="E939" s="1">
        <v>197.3</v>
      </c>
      <c r="F939" s="1">
        <v>185</v>
      </c>
      <c r="G939" s="1">
        <v>188.3</v>
      </c>
      <c r="H939" s="1">
        <v>45.32</v>
      </c>
      <c r="I939" s="1">
        <v>0</v>
      </c>
      <c r="N939" s="27">
        <v>12.3</v>
      </c>
      <c r="O939" s="27">
        <v>196.9</v>
      </c>
      <c r="P939" s="27">
        <v>182.7</v>
      </c>
      <c r="Q939" s="27" t="s">
        <v>618</v>
      </c>
      <c r="R939" s="27" t="s">
        <v>254</v>
      </c>
      <c r="S939" s="27" t="s">
        <v>618</v>
      </c>
      <c r="T939" s="27">
        <v>-3.9000000000000057</v>
      </c>
      <c r="U939" s="27" t="s">
        <v>618</v>
      </c>
      <c r="V939" s="158">
        <v>-3.9000000000000057</v>
      </c>
      <c r="W939" s="27">
        <v>238.6</v>
      </c>
      <c r="X939" s="27">
        <v>251.1</v>
      </c>
      <c r="Y939" s="27">
        <v>-12.5</v>
      </c>
      <c r="Z939" s="29">
        <v>44.45</v>
      </c>
      <c r="AA939" s="139">
        <v>7.4</v>
      </c>
      <c r="AB939" s="151">
        <v>2.2246941045622748E-4</v>
      </c>
      <c r="AC939" s="136">
        <v>0</v>
      </c>
      <c r="AD939" s="136">
        <v>9.4</v>
      </c>
      <c r="AE939" s="136" t="s">
        <v>618</v>
      </c>
      <c r="AF939" s="136" t="s">
        <v>618</v>
      </c>
      <c r="AG939" s="136">
        <v>0</v>
      </c>
      <c r="AH939" s="136">
        <v>155.1</v>
      </c>
      <c r="AI939" s="136">
        <v>-4.0000000000000284</v>
      </c>
      <c r="AJ939" s="127">
        <v>191.8</v>
      </c>
      <c r="AK939" s="127">
        <v>196.1</v>
      </c>
      <c r="AL939" s="127">
        <v>191.5</v>
      </c>
      <c r="AM939" s="127">
        <v>194.7</v>
      </c>
      <c r="AN939" s="127">
        <v>185.47499999999999</v>
      </c>
      <c r="AO939" s="127">
        <v>6.6999999999999886</v>
      </c>
      <c r="AP939" s="127">
        <v>-3.3999999999999941</v>
      </c>
      <c r="AQ939" s="14">
        <v>172</v>
      </c>
      <c r="AR939" s="127" t="s">
        <v>618</v>
      </c>
      <c r="AS939" s="14">
        <v>153.89999999999714</v>
      </c>
      <c r="AT939" s="1">
        <v>189</v>
      </c>
      <c r="AU939" s="1">
        <v>192.2</v>
      </c>
      <c r="AV939" s="1">
        <v>188.5</v>
      </c>
      <c r="AW939" s="1">
        <v>191.7</v>
      </c>
      <c r="AX939" s="1">
        <v>189</v>
      </c>
      <c r="AY939" s="1">
        <v>193.8</v>
      </c>
      <c r="AZ939" s="1">
        <v>188.5</v>
      </c>
      <c r="BA939" s="1">
        <v>193.3</v>
      </c>
      <c r="CC939" s="86">
        <v>188.7</v>
      </c>
      <c r="CD939" s="1">
        <v>194</v>
      </c>
      <c r="CE939" s="1">
        <v>450</v>
      </c>
      <c r="CF939" s="1">
        <v>521</v>
      </c>
      <c r="CG939" s="1">
        <v>0.8637236084452975</v>
      </c>
      <c r="CH939">
        <v>105.831</v>
      </c>
      <c r="CI939">
        <v>16882</v>
      </c>
      <c r="CJ939" s="101">
        <v>1</v>
      </c>
      <c r="CK939" s="101">
        <v>-1</v>
      </c>
      <c r="CL939" s="1">
        <v>-4</v>
      </c>
      <c r="CM939" s="1">
        <v>20.499999999999744</v>
      </c>
      <c r="CN939" s="14" t="s">
        <v>618</v>
      </c>
      <c r="CO939" s="14">
        <v>103.8</v>
      </c>
    </row>
    <row r="940" spans="1:93">
      <c r="A940" s="1">
        <v>2016</v>
      </c>
      <c r="B940" s="1">
        <v>5</v>
      </c>
      <c r="C940" s="24">
        <v>42684</v>
      </c>
      <c r="D940" s="1">
        <v>193</v>
      </c>
      <c r="E940" s="1">
        <v>199</v>
      </c>
      <c r="F940" s="1">
        <v>192.3</v>
      </c>
      <c r="G940" s="1">
        <v>198.6</v>
      </c>
      <c r="H940" s="1">
        <v>44.33</v>
      </c>
      <c r="I940" s="1">
        <v>0</v>
      </c>
      <c r="N940" s="27">
        <v>6.6999999999999886</v>
      </c>
      <c r="O940" s="27">
        <v>200.6</v>
      </c>
      <c r="P940" s="27">
        <v>176</v>
      </c>
      <c r="Q940" s="27" t="s">
        <v>618</v>
      </c>
      <c r="R940" s="27" t="s">
        <v>618</v>
      </c>
      <c r="S940" s="27" t="s">
        <v>618</v>
      </c>
      <c r="T940" s="27" t="s">
        <v>618</v>
      </c>
      <c r="U940" s="27" t="s">
        <v>618</v>
      </c>
      <c r="V940" s="158">
        <v>0</v>
      </c>
      <c r="W940" s="27">
        <v>238.6</v>
      </c>
      <c r="X940" s="27">
        <v>251.1</v>
      </c>
      <c r="Y940" s="27">
        <v>-12.5</v>
      </c>
      <c r="Z940" s="29">
        <v>45.45</v>
      </c>
      <c r="AA940" s="139">
        <v>4</v>
      </c>
      <c r="AB940" s="151">
        <v>8.4557187360925212E-3</v>
      </c>
      <c r="AC940" s="136" t="s">
        <v>253</v>
      </c>
      <c r="AD940" s="136">
        <v>9.4</v>
      </c>
      <c r="AE940" s="136" t="s">
        <v>618</v>
      </c>
      <c r="AF940" s="136" t="s">
        <v>618</v>
      </c>
      <c r="AG940" s="136">
        <v>0</v>
      </c>
      <c r="AH940" s="136">
        <v>155.1</v>
      </c>
      <c r="AI940" s="136">
        <v>-4.0000000000000284</v>
      </c>
      <c r="AJ940" s="127">
        <v>189</v>
      </c>
      <c r="AK940" s="127">
        <v>193.8</v>
      </c>
      <c r="AL940" s="127">
        <v>188.5</v>
      </c>
      <c r="AM940" s="127">
        <v>193.2</v>
      </c>
      <c r="AN940" s="127">
        <v>188.9</v>
      </c>
      <c r="AO940" s="127">
        <v>5.5999999999999943</v>
      </c>
      <c r="AP940" s="127">
        <v>7.3999999999999888</v>
      </c>
      <c r="AQ940" s="14">
        <v>179.4</v>
      </c>
      <c r="AR940" s="127" t="s">
        <v>618</v>
      </c>
      <c r="AS940" s="14">
        <v>153.89999999999714</v>
      </c>
      <c r="AT940" s="1">
        <v>199</v>
      </c>
      <c r="AU940" s="1">
        <v>200.7</v>
      </c>
      <c r="AV940" s="1">
        <v>199</v>
      </c>
      <c r="AW940" s="1">
        <v>200.6</v>
      </c>
      <c r="AX940" s="1">
        <v>199</v>
      </c>
      <c r="AY940" s="1">
        <v>205</v>
      </c>
      <c r="AZ940" s="1">
        <v>199</v>
      </c>
      <c r="BA940" s="1">
        <v>205</v>
      </c>
      <c r="CC940" s="86">
        <v>199.2</v>
      </c>
      <c r="CD940" s="1">
        <v>193.3</v>
      </c>
      <c r="CE940" s="1">
        <v>764</v>
      </c>
      <c r="CF940" s="1">
        <v>581</v>
      </c>
      <c r="CG940" s="1">
        <v>1.3149741824440619</v>
      </c>
      <c r="CH940">
        <v>106.831</v>
      </c>
      <c r="CI940">
        <v>16882</v>
      </c>
      <c r="CJ940" s="101">
        <v>1</v>
      </c>
      <c r="CK940" s="101">
        <v>-1</v>
      </c>
      <c r="CL940" s="1" t="s">
        <v>618</v>
      </c>
      <c r="CM940" s="1">
        <v>20.499999999999744</v>
      </c>
      <c r="CN940" s="14" t="s">
        <v>618</v>
      </c>
      <c r="CO940" s="14">
        <v>103.8</v>
      </c>
    </row>
    <row r="941" spans="1:93">
      <c r="A941" s="1">
        <v>2016</v>
      </c>
      <c r="B941" s="1">
        <v>6</v>
      </c>
      <c r="C941" s="24">
        <v>42685</v>
      </c>
      <c r="D941" s="1">
        <v>201.5</v>
      </c>
      <c r="E941" s="1">
        <v>207.7</v>
      </c>
      <c r="F941" s="1">
        <v>200.8</v>
      </c>
      <c r="G941" s="1">
        <v>205.5</v>
      </c>
      <c r="H941" s="1">
        <v>43.13</v>
      </c>
      <c r="I941" s="1">
        <v>0</v>
      </c>
      <c r="N941" s="27">
        <v>6.8999999999999773</v>
      </c>
      <c r="O941" s="27">
        <v>205.3</v>
      </c>
      <c r="P941" s="27">
        <v>191.9</v>
      </c>
      <c r="Q941" s="27" t="s">
        <v>618</v>
      </c>
      <c r="R941" s="27" t="s">
        <v>254</v>
      </c>
      <c r="S941" s="27" t="s">
        <v>618</v>
      </c>
      <c r="T941" s="27">
        <v>-7.7999999999999829</v>
      </c>
      <c r="U941" s="27" t="s">
        <v>618</v>
      </c>
      <c r="V941" s="158">
        <v>-7.7999999999999829</v>
      </c>
      <c r="W941" s="27">
        <v>230.8</v>
      </c>
      <c r="X941" s="27">
        <v>251.1</v>
      </c>
      <c r="Y941" s="27">
        <v>-20.3</v>
      </c>
      <c r="Z941" s="29">
        <v>44.37</v>
      </c>
      <c r="AA941" s="139">
        <v>4.0999999999999996</v>
      </c>
      <c r="AB941" s="151">
        <v>2.1844660194174748E-2</v>
      </c>
      <c r="AC941" s="136" t="s">
        <v>255</v>
      </c>
      <c r="AD941" s="136">
        <v>9.9</v>
      </c>
      <c r="AE941" s="136">
        <v>-8</v>
      </c>
      <c r="AF941" s="136" t="s">
        <v>618</v>
      </c>
      <c r="AG941" s="136">
        <v>-8</v>
      </c>
      <c r="AH941" s="136">
        <v>147.1</v>
      </c>
      <c r="AI941" s="136">
        <v>-12</v>
      </c>
      <c r="AJ941" s="127">
        <v>199</v>
      </c>
      <c r="AK941" s="127">
        <v>205</v>
      </c>
      <c r="AL941" s="127">
        <v>199</v>
      </c>
      <c r="AM941" s="127">
        <v>201.4</v>
      </c>
      <c r="AN941" s="127">
        <v>194.07499999999999</v>
      </c>
      <c r="AO941" s="127">
        <v>4</v>
      </c>
      <c r="AP941" s="127">
        <v>-7.8</v>
      </c>
      <c r="AQ941" s="14">
        <v>171.6</v>
      </c>
      <c r="AR941" s="127" t="s">
        <v>618</v>
      </c>
      <c r="AS941" s="14">
        <v>153.89999999999714</v>
      </c>
      <c r="AT941" s="1">
        <v>206.7</v>
      </c>
      <c r="AU941" s="1">
        <v>211.3</v>
      </c>
      <c r="AV941" s="1">
        <v>206.2</v>
      </c>
      <c r="AW941" s="1">
        <v>211.1</v>
      </c>
      <c r="AX941" s="1">
        <v>206.7</v>
      </c>
      <c r="AY941" s="1">
        <v>211.7</v>
      </c>
      <c r="AZ941" s="1">
        <v>206.2</v>
      </c>
      <c r="BA941" s="1">
        <v>208.5</v>
      </c>
      <c r="CC941" s="86">
        <v>206.6</v>
      </c>
      <c r="CD941" s="1">
        <v>201.8</v>
      </c>
      <c r="CE941" s="1">
        <v>861</v>
      </c>
      <c r="CF941" s="1">
        <v>674</v>
      </c>
      <c r="CG941" s="1">
        <v>1.2774480712166172</v>
      </c>
      <c r="CH941">
        <v>106.887</v>
      </c>
      <c r="CI941">
        <v>17404</v>
      </c>
      <c r="CJ941" s="101">
        <v>1</v>
      </c>
      <c r="CK941" s="101">
        <v>1</v>
      </c>
      <c r="CL941" s="1" t="s">
        <v>618</v>
      </c>
      <c r="CM941" s="1">
        <v>20.499999999999744</v>
      </c>
      <c r="CN941" s="14" t="s">
        <v>618</v>
      </c>
      <c r="CO941" s="14">
        <v>103.8</v>
      </c>
    </row>
    <row r="942" spans="1:93">
      <c r="A942" s="1">
        <v>2016</v>
      </c>
      <c r="B942" s="1">
        <v>2</v>
      </c>
      <c r="C942" s="24">
        <v>42688</v>
      </c>
      <c r="D942" s="1">
        <v>197.5</v>
      </c>
      <c r="E942" s="1">
        <v>203.7</v>
      </c>
      <c r="F942" s="1">
        <v>196</v>
      </c>
      <c r="G942" s="1">
        <v>197.7</v>
      </c>
      <c r="H942" s="1">
        <v>43.68</v>
      </c>
      <c r="I942" s="1">
        <v>0</v>
      </c>
      <c r="N942" s="27">
        <v>7.6999999999999886</v>
      </c>
      <c r="O942" s="27">
        <v>212.4</v>
      </c>
      <c r="P942" s="27">
        <v>198.6</v>
      </c>
      <c r="Q942" s="27" t="s">
        <v>618</v>
      </c>
      <c r="R942" s="27" t="s">
        <v>618</v>
      </c>
      <c r="S942" s="27" t="s">
        <v>618</v>
      </c>
      <c r="T942" s="27" t="s">
        <v>618</v>
      </c>
      <c r="U942" s="27" t="s">
        <v>618</v>
      </c>
      <c r="V942" s="158">
        <v>0</v>
      </c>
      <c r="W942" s="27">
        <v>230.8</v>
      </c>
      <c r="X942" s="27">
        <v>251.1</v>
      </c>
      <c r="Y942" s="27">
        <v>-20.3</v>
      </c>
      <c r="Z942" s="29">
        <v>43.45</v>
      </c>
      <c r="AA942" s="139">
        <v>4.5999999999999996</v>
      </c>
      <c r="AB942" s="151">
        <v>2.706970448905921E-2</v>
      </c>
      <c r="AC942" s="136" t="s">
        <v>255</v>
      </c>
      <c r="AD942" s="136">
        <v>10.199999999999999</v>
      </c>
      <c r="AE942" s="136">
        <v>0.5</v>
      </c>
      <c r="AF942" s="136" t="s">
        <v>618</v>
      </c>
      <c r="AG942" s="136">
        <v>0.5</v>
      </c>
      <c r="AH942" s="136">
        <v>147.6</v>
      </c>
      <c r="AI942" s="136">
        <v>-11.5</v>
      </c>
      <c r="AJ942" s="127">
        <v>206.7</v>
      </c>
      <c r="AK942" s="127">
        <v>211.7</v>
      </c>
      <c r="AL942" s="127">
        <v>196</v>
      </c>
      <c r="AM942" s="127">
        <v>197.9</v>
      </c>
      <c r="AN942" s="127">
        <v>196.8</v>
      </c>
      <c r="AO942" s="127">
        <v>0.19999999999998863</v>
      </c>
      <c r="AP942" s="127" t="s">
        <v>618</v>
      </c>
      <c r="AQ942" s="14">
        <v>171.6</v>
      </c>
      <c r="AR942" s="127" t="s">
        <v>618</v>
      </c>
      <c r="AS942" s="14">
        <v>153.89999999999714</v>
      </c>
      <c r="AT942" s="1">
        <v>198.3</v>
      </c>
      <c r="AU942" s="1">
        <v>202.1</v>
      </c>
      <c r="AV942" s="1">
        <v>198.3</v>
      </c>
      <c r="AW942" s="1">
        <v>201.8</v>
      </c>
      <c r="AX942" s="1">
        <v>198.3</v>
      </c>
      <c r="AY942" s="1">
        <v>204.5</v>
      </c>
      <c r="AZ942" s="1">
        <v>198.3</v>
      </c>
      <c r="BA942" s="1">
        <v>204.4</v>
      </c>
      <c r="CC942" s="86">
        <v>199.1</v>
      </c>
      <c r="CD942" s="1">
        <v>197</v>
      </c>
      <c r="CE942" s="1">
        <v>1019</v>
      </c>
      <c r="CF942" s="1">
        <v>700</v>
      </c>
      <c r="CG942" s="1">
        <v>1.4557142857142857</v>
      </c>
      <c r="CH942">
        <v>108.46899999999999</v>
      </c>
      <c r="CI942">
        <v>17404</v>
      </c>
      <c r="CJ942" s="101">
        <v>1</v>
      </c>
      <c r="CK942" s="101">
        <v>1</v>
      </c>
      <c r="CL942" s="1">
        <v>3.7999999999999829</v>
      </c>
      <c r="CM942" s="1">
        <v>24.299999999999727</v>
      </c>
      <c r="CN942" s="14">
        <v>-0.80000000000001137</v>
      </c>
      <c r="CO942" s="14">
        <v>103</v>
      </c>
    </row>
    <row r="943" spans="1:93">
      <c r="A943" s="1">
        <v>2016</v>
      </c>
      <c r="B943" s="1">
        <v>3</v>
      </c>
      <c r="C943" s="24">
        <v>42689</v>
      </c>
      <c r="D943" s="1">
        <v>202.1</v>
      </c>
      <c r="E943" s="1">
        <v>206.6</v>
      </c>
      <c r="F943" s="1">
        <v>197.6</v>
      </c>
      <c r="G943" s="1">
        <v>200.3</v>
      </c>
      <c r="H943" s="1">
        <v>45.72</v>
      </c>
      <c r="I943" s="1">
        <v>1</v>
      </c>
      <c r="N943" s="27">
        <v>9</v>
      </c>
      <c r="O943" s="27">
        <v>205.4</v>
      </c>
      <c r="P943" s="27">
        <v>190</v>
      </c>
      <c r="Q943" s="27" t="s">
        <v>618</v>
      </c>
      <c r="R943" s="27" t="s">
        <v>254</v>
      </c>
      <c r="S943" s="27" t="s">
        <v>618</v>
      </c>
      <c r="T943" s="27">
        <v>1.3000000000000114</v>
      </c>
      <c r="U943" s="27" t="s">
        <v>618</v>
      </c>
      <c r="V943" s="158">
        <v>1.3000000000000114</v>
      </c>
      <c r="W943" s="27">
        <v>232.1</v>
      </c>
      <c r="X943" s="27">
        <v>251.1</v>
      </c>
      <c r="Y943" s="27">
        <v>-19</v>
      </c>
      <c r="Z943" s="29">
        <v>44.23</v>
      </c>
      <c r="AA943" s="139">
        <v>5.4</v>
      </c>
      <c r="AB943" s="151">
        <v>1.2752144678877642E-2</v>
      </c>
      <c r="AC943" s="136" t="s">
        <v>253</v>
      </c>
      <c r="AD943" s="136">
        <v>9.8000000000000007</v>
      </c>
      <c r="AE943" s="136" t="s">
        <v>618</v>
      </c>
      <c r="AF943" s="136" t="s">
        <v>618</v>
      </c>
      <c r="AG943" s="136">
        <v>0</v>
      </c>
      <c r="AH943" s="136">
        <v>147.6</v>
      </c>
      <c r="AI943" s="136">
        <v>-11.5</v>
      </c>
      <c r="AJ943" s="127">
        <v>198.3</v>
      </c>
      <c r="AK943" s="127">
        <v>204.5</v>
      </c>
      <c r="AL943" s="127">
        <v>198.3</v>
      </c>
      <c r="AM943" s="127">
        <v>202.2</v>
      </c>
      <c r="AN943" s="127">
        <v>198.67500000000001</v>
      </c>
      <c r="AO943" s="127">
        <v>1.7999999999999829</v>
      </c>
      <c r="AP943" s="127">
        <v>1.8999999999999886</v>
      </c>
      <c r="AQ943" s="14">
        <v>173.5</v>
      </c>
      <c r="AR943" s="127" t="s">
        <v>618</v>
      </c>
      <c r="AS943" s="14">
        <v>153.89999999999714</v>
      </c>
      <c r="AT943" s="1">
        <v>201.9</v>
      </c>
      <c r="AU943" s="1">
        <v>203.4</v>
      </c>
      <c r="AV943" s="1">
        <v>201.7</v>
      </c>
      <c r="AW943" s="1">
        <v>203.3</v>
      </c>
      <c r="AX943" s="1">
        <v>201.9</v>
      </c>
      <c r="AY943" s="1">
        <v>205.1</v>
      </c>
      <c r="AZ943" s="1">
        <v>201.7</v>
      </c>
      <c r="BA943" s="1">
        <v>204.5</v>
      </c>
      <c r="CC943" s="86">
        <v>202.2</v>
      </c>
      <c r="CD943" s="1">
        <v>200.8</v>
      </c>
      <c r="CE943" s="1">
        <v>655</v>
      </c>
      <c r="CF943" s="1">
        <v>653</v>
      </c>
      <c r="CG943" s="1">
        <v>1.003062787136294</v>
      </c>
      <c r="CH943">
        <v>109.17</v>
      </c>
      <c r="CI943">
        <v>17404</v>
      </c>
      <c r="CJ943" s="101">
        <v>1</v>
      </c>
      <c r="CK943" s="101">
        <v>1</v>
      </c>
      <c r="CL943" s="1">
        <v>4.7999999999999829</v>
      </c>
      <c r="CM943" s="1">
        <v>29.09999999999971</v>
      </c>
      <c r="CN943" s="14">
        <v>0.19999999999998863</v>
      </c>
      <c r="CO943" s="14">
        <v>103.2</v>
      </c>
    </row>
    <row r="944" spans="1:93">
      <c r="A944" s="1">
        <v>2016</v>
      </c>
      <c r="B944" s="1">
        <v>4</v>
      </c>
      <c r="C944" s="24">
        <v>42690</v>
      </c>
      <c r="D944" s="1">
        <v>206.7</v>
      </c>
      <c r="E944" s="1">
        <v>212.7</v>
      </c>
      <c r="F944" s="1">
        <v>205.6</v>
      </c>
      <c r="G944" s="1">
        <v>212.4</v>
      </c>
      <c r="H944" s="1">
        <v>45.47</v>
      </c>
      <c r="I944" s="1">
        <v>2</v>
      </c>
      <c r="N944" s="27">
        <v>7.0999999999999943</v>
      </c>
      <c r="O944" s="27">
        <v>209.3</v>
      </c>
      <c r="P944" s="27">
        <v>191.3</v>
      </c>
      <c r="Q944" s="27" t="s">
        <v>618</v>
      </c>
      <c r="R944" s="27" t="s">
        <v>254</v>
      </c>
      <c r="S944" s="27" t="s">
        <v>618</v>
      </c>
      <c r="T944" s="27">
        <v>3.0999999999999943</v>
      </c>
      <c r="U944" s="27" t="s">
        <v>618</v>
      </c>
      <c r="V944" s="158">
        <v>3.0999999999999943</v>
      </c>
      <c r="W944" s="27">
        <v>235.2</v>
      </c>
      <c r="X944" s="27">
        <v>251.1</v>
      </c>
      <c r="Y944" s="27">
        <v>-15.9</v>
      </c>
      <c r="Z944" s="29">
        <v>45.59</v>
      </c>
      <c r="AA944" s="139">
        <v>4.3</v>
      </c>
      <c r="AB944" s="151">
        <v>4.6703296703296759E-2</v>
      </c>
      <c r="AC944" s="136" t="s">
        <v>253</v>
      </c>
      <c r="AD944" s="136">
        <v>10</v>
      </c>
      <c r="AE944" s="136" t="s">
        <v>618</v>
      </c>
      <c r="AF944" s="136" t="s">
        <v>618</v>
      </c>
      <c r="AG944" s="136">
        <v>0</v>
      </c>
      <c r="AH944" s="136">
        <v>147.6</v>
      </c>
      <c r="AI944" s="136">
        <v>-11.5</v>
      </c>
      <c r="AJ944" s="127">
        <v>201.9</v>
      </c>
      <c r="AK944" s="127">
        <v>208.7</v>
      </c>
      <c r="AL944" s="127">
        <v>201.7</v>
      </c>
      <c r="AM944" s="127">
        <v>208.5</v>
      </c>
      <c r="AN944" s="127">
        <v>202.5</v>
      </c>
      <c r="AO944" s="127">
        <v>5.7000000000000171</v>
      </c>
      <c r="AP944" s="127">
        <v>3.4000000000000172</v>
      </c>
      <c r="AQ944" s="14">
        <v>176.9</v>
      </c>
      <c r="AR944" s="127" t="s">
        <v>618</v>
      </c>
      <c r="AS944" s="14">
        <v>153.89999999999714</v>
      </c>
      <c r="AT944" s="1">
        <v>214.6</v>
      </c>
      <c r="AU944" s="1">
        <v>217.1</v>
      </c>
      <c r="AV944" s="1">
        <v>214.1</v>
      </c>
      <c r="AW944" s="1">
        <v>215.3</v>
      </c>
      <c r="AX944" s="1">
        <v>214.6</v>
      </c>
      <c r="AY944" s="1">
        <v>217.1</v>
      </c>
      <c r="AZ944" s="1">
        <v>213.2</v>
      </c>
      <c r="BA944" s="1">
        <v>213.2</v>
      </c>
      <c r="CC944" s="86">
        <v>215</v>
      </c>
      <c r="CD944" s="1">
        <v>206.9</v>
      </c>
      <c r="CE944" s="1">
        <v>986</v>
      </c>
      <c r="CF944" s="1">
        <v>535</v>
      </c>
      <c r="CG944" s="1">
        <v>1.8429906542056074</v>
      </c>
      <c r="CH944">
        <v>109.08799999999999</v>
      </c>
      <c r="CI944">
        <v>17404</v>
      </c>
      <c r="CJ944" s="101">
        <v>1</v>
      </c>
      <c r="CK944" s="101">
        <v>1</v>
      </c>
      <c r="CL944" s="1">
        <v>-2.1999999999999886</v>
      </c>
      <c r="CM944" s="1">
        <v>26.899999999999721</v>
      </c>
      <c r="CN944" s="14">
        <v>-7.9000000000000057</v>
      </c>
      <c r="CO944" s="14">
        <v>95.300000000000068</v>
      </c>
    </row>
    <row r="945" spans="1:93">
      <c r="A945" s="1">
        <v>2016</v>
      </c>
      <c r="B945" s="1">
        <v>5</v>
      </c>
      <c r="C945" s="24">
        <v>42691</v>
      </c>
      <c r="D945" s="1">
        <v>212.4</v>
      </c>
      <c r="E945" s="1">
        <v>215.3</v>
      </c>
      <c r="F945" s="1">
        <v>209.7</v>
      </c>
      <c r="G945" s="1">
        <v>213.1</v>
      </c>
      <c r="H945" s="1">
        <v>44.97</v>
      </c>
      <c r="I945" s="1">
        <v>2</v>
      </c>
      <c r="N945" s="27">
        <v>5.6000000000000227</v>
      </c>
      <c r="O945" s="27">
        <v>219.5</v>
      </c>
      <c r="P945" s="27">
        <v>205.3</v>
      </c>
      <c r="Q945" s="27" t="s">
        <v>618</v>
      </c>
      <c r="R945" s="27" t="s">
        <v>618</v>
      </c>
      <c r="S945" s="27" t="s">
        <v>618</v>
      </c>
      <c r="T945" s="27" t="s">
        <v>618</v>
      </c>
      <c r="U945" s="27" t="s">
        <v>618</v>
      </c>
      <c r="V945" s="158">
        <v>0</v>
      </c>
      <c r="W945" s="27">
        <v>235.2</v>
      </c>
      <c r="X945" s="27">
        <v>251.1</v>
      </c>
      <c r="Y945" s="27">
        <v>-15.9</v>
      </c>
      <c r="Z945" s="29">
        <v>45.66</v>
      </c>
      <c r="AA945" s="139">
        <v>3.4</v>
      </c>
      <c r="AB945" s="151">
        <v>5.4680664916885169E-3</v>
      </c>
      <c r="AC945" s="136" t="s">
        <v>255</v>
      </c>
      <c r="AD945" s="136">
        <v>10.6</v>
      </c>
      <c r="AE945" s="136" t="s">
        <v>618</v>
      </c>
      <c r="AF945" s="136" t="s">
        <v>618</v>
      </c>
      <c r="AG945" s="136">
        <v>0</v>
      </c>
      <c r="AH945" s="136">
        <v>147.6</v>
      </c>
      <c r="AI945" s="136">
        <v>-11.5</v>
      </c>
      <c r="AJ945" s="127">
        <v>214.6</v>
      </c>
      <c r="AK945" s="127">
        <v>217.1</v>
      </c>
      <c r="AL945" s="127">
        <v>211.2</v>
      </c>
      <c r="AM945" s="127">
        <v>211.7</v>
      </c>
      <c r="AN945" s="127">
        <v>205.07499999999999</v>
      </c>
      <c r="AO945" s="127">
        <v>0.69999999999998863</v>
      </c>
      <c r="AP945" s="127" t="s">
        <v>618</v>
      </c>
      <c r="AQ945" s="14">
        <v>176.9</v>
      </c>
      <c r="AR945" s="127" t="s">
        <v>618</v>
      </c>
      <c r="AS945" s="14">
        <v>153.89999999999714</v>
      </c>
      <c r="AT945" s="1">
        <v>213.6</v>
      </c>
      <c r="AU945" s="1">
        <v>214</v>
      </c>
      <c r="AV945" s="1">
        <v>212.8</v>
      </c>
      <c r="AW945" s="1">
        <v>212.9</v>
      </c>
      <c r="AX945" s="1">
        <v>213.6</v>
      </c>
      <c r="AY945" s="1">
        <v>214</v>
      </c>
      <c r="AZ945" s="1">
        <v>211.2</v>
      </c>
      <c r="BA945" s="1">
        <v>211.6</v>
      </c>
      <c r="CC945" s="86">
        <v>213.3</v>
      </c>
      <c r="CD945" s="1">
        <v>212.2</v>
      </c>
      <c r="CE945" s="1">
        <v>723</v>
      </c>
      <c r="CF945" s="1">
        <v>562</v>
      </c>
      <c r="CG945" s="1">
        <v>1.2864768683274022</v>
      </c>
      <c r="CH945">
        <v>109.926</v>
      </c>
      <c r="CI945">
        <v>17404</v>
      </c>
      <c r="CJ945" s="101">
        <v>1</v>
      </c>
      <c r="CK945" s="101">
        <v>1</v>
      </c>
      <c r="CL945" s="1">
        <v>-1.5999999999999943</v>
      </c>
      <c r="CM945" s="1">
        <v>25.299999999999727</v>
      </c>
      <c r="CN945" s="14" t="s">
        <v>618</v>
      </c>
      <c r="CO945" s="14">
        <v>95.300000000000068</v>
      </c>
    </row>
    <row r="946" spans="1:93">
      <c r="A946" s="1">
        <v>2016</v>
      </c>
      <c r="B946" s="1">
        <v>6</v>
      </c>
      <c r="C946" s="24">
        <v>42692</v>
      </c>
      <c r="D946" s="1">
        <v>212</v>
      </c>
      <c r="E946" s="1">
        <v>212.4</v>
      </c>
      <c r="F946" s="1">
        <v>208.1</v>
      </c>
      <c r="G946" s="1">
        <v>209.5</v>
      </c>
      <c r="H946" s="1">
        <v>46.36</v>
      </c>
      <c r="I946" s="1">
        <v>2</v>
      </c>
      <c r="N946" s="27">
        <v>4.3000000000000114</v>
      </c>
      <c r="O946" s="27">
        <v>218.7</v>
      </c>
      <c r="P946" s="27">
        <v>207.5</v>
      </c>
      <c r="Q946" s="27" t="s">
        <v>618</v>
      </c>
      <c r="R946" s="27" t="s">
        <v>618</v>
      </c>
      <c r="S946" s="27" t="s">
        <v>618</v>
      </c>
      <c r="T946" s="27" t="s">
        <v>618</v>
      </c>
      <c r="U946" s="27" t="s">
        <v>618</v>
      </c>
      <c r="V946" s="158">
        <v>0</v>
      </c>
      <c r="W946" s="27">
        <v>235.2</v>
      </c>
      <c r="X946" s="27">
        <v>251.1</v>
      </c>
      <c r="Y946" s="27">
        <v>-15.9</v>
      </c>
      <c r="Z946" s="29">
        <v>44.63</v>
      </c>
      <c r="AA946" s="139">
        <v>2.6</v>
      </c>
      <c r="AB946" s="151">
        <v>1.0996261271167818E-2</v>
      </c>
      <c r="AC946" s="136" t="s">
        <v>255</v>
      </c>
      <c r="AD946" s="136">
        <v>10.6</v>
      </c>
      <c r="AE946" s="136" t="s">
        <v>618</v>
      </c>
      <c r="AF946" s="136" t="s">
        <v>618</v>
      </c>
      <c r="AG946" s="136">
        <v>0</v>
      </c>
      <c r="AH946" s="136">
        <v>147.6</v>
      </c>
      <c r="AI946" s="136">
        <v>-11.5</v>
      </c>
      <c r="AJ946" s="127">
        <v>213.6</v>
      </c>
      <c r="AK946" s="127">
        <v>214</v>
      </c>
      <c r="AL946" s="127">
        <v>210.2</v>
      </c>
      <c r="AM946" s="127">
        <v>210.4</v>
      </c>
      <c r="AN946" s="127">
        <v>208.2</v>
      </c>
      <c r="AO946" s="127">
        <v>2.5</v>
      </c>
      <c r="AP946" s="127" t="s">
        <v>618</v>
      </c>
      <c r="AQ946" s="14">
        <v>176.9</v>
      </c>
      <c r="AR946" s="127" t="s">
        <v>618</v>
      </c>
      <c r="AS946" s="14">
        <v>153.89999999999714</v>
      </c>
      <c r="AT946" s="1">
        <v>210.7</v>
      </c>
      <c r="AU946" s="1">
        <v>213.3</v>
      </c>
      <c r="AV946" s="1">
        <v>210.7</v>
      </c>
      <c r="AW946" s="1">
        <v>213.3</v>
      </c>
      <c r="AX946" s="1">
        <v>210.7</v>
      </c>
      <c r="AY946" s="1">
        <v>213.3</v>
      </c>
      <c r="AZ946" s="1">
        <v>210.1</v>
      </c>
      <c r="BA946" s="1">
        <v>211.3</v>
      </c>
      <c r="CC946" s="86">
        <v>210.9</v>
      </c>
      <c r="CD946" s="1">
        <v>212.1</v>
      </c>
      <c r="CE946" s="1">
        <v>848</v>
      </c>
      <c r="CF946" s="1">
        <v>719</v>
      </c>
      <c r="CG946" s="1">
        <v>1.1794158553546592</v>
      </c>
      <c r="CH946">
        <v>110.95399999999999</v>
      </c>
      <c r="CI946">
        <v>18010</v>
      </c>
      <c r="CJ946" s="101">
        <v>1</v>
      </c>
      <c r="CK946" s="101">
        <v>1</v>
      </c>
      <c r="CL946" s="1">
        <v>2.1000000000000227</v>
      </c>
      <c r="CM946" s="1">
        <v>27.39999999999975</v>
      </c>
      <c r="CN946" s="14">
        <v>1.3000000000000114</v>
      </c>
      <c r="CO946" s="14">
        <v>96.60000000000008</v>
      </c>
    </row>
    <row r="947" spans="1:93">
      <c r="A947" s="1">
        <v>2016</v>
      </c>
      <c r="B947" s="1">
        <v>2</v>
      </c>
      <c r="C947" s="24">
        <v>42695</v>
      </c>
      <c r="D947" s="1">
        <v>212.8</v>
      </c>
      <c r="E947" s="1">
        <v>224.4</v>
      </c>
      <c r="F947" s="1">
        <v>211.6</v>
      </c>
      <c r="G947" s="1">
        <v>224.1</v>
      </c>
      <c r="H947" s="1">
        <v>48.27</v>
      </c>
      <c r="I947" s="1">
        <v>2</v>
      </c>
      <c r="N947" s="27">
        <v>12.8</v>
      </c>
      <c r="O947" s="27">
        <v>213.8</v>
      </c>
      <c r="P947" s="27">
        <v>205.2</v>
      </c>
      <c r="Q947" s="27" t="s">
        <v>618</v>
      </c>
      <c r="R947" s="27" t="s">
        <v>618</v>
      </c>
      <c r="S947" s="27" t="s">
        <v>618</v>
      </c>
      <c r="T947" s="27" t="s">
        <v>618</v>
      </c>
      <c r="U947" s="27" t="s">
        <v>618</v>
      </c>
      <c r="V947" s="158">
        <v>0</v>
      </c>
      <c r="W947" s="27">
        <v>235.2</v>
      </c>
      <c r="X947" s="27">
        <v>251.1</v>
      </c>
      <c r="Y947" s="27">
        <v>-15.9</v>
      </c>
      <c r="Z947" s="29">
        <v>47.09</v>
      </c>
      <c r="AA947" s="139">
        <v>7.7</v>
      </c>
      <c r="AB947" s="151">
        <v>3.0909495219034966E-2</v>
      </c>
      <c r="AC947" s="136" t="s">
        <v>253</v>
      </c>
      <c r="AD947" s="136">
        <v>10.4</v>
      </c>
      <c r="AE947" s="136" t="s">
        <v>618</v>
      </c>
      <c r="AF947" s="136" t="s">
        <v>618</v>
      </c>
      <c r="AG947" s="136">
        <v>0</v>
      </c>
      <c r="AH947" s="136">
        <v>147.6</v>
      </c>
      <c r="AI947" s="136">
        <v>-11.5</v>
      </c>
      <c r="AJ947" s="127">
        <v>210.7</v>
      </c>
      <c r="AK947" s="127">
        <v>213.5</v>
      </c>
      <c r="AL947" s="127">
        <v>210.1</v>
      </c>
      <c r="AM947" s="127">
        <v>213.4</v>
      </c>
      <c r="AN947" s="127">
        <v>211</v>
      </c>
      <c r="AO947" s="127">
        <v>11.3</v>
      </c>
      <c r="AP947" s="127">
        <v>15.5</v>
      </c>
      <c r="AQ947" s="14">
        <v>192.4</v>
      </c>
      <c r="AR947" s="127" t="s">
        <v>618</v>
      </c>
      <c r="AS947" s="14">
        <v>153.89999999999714</v>
      </c>
      <c r="AT947" s="1">
        <v>225.1</v>
      </c>
      <c r="AU947" s="1">
        <v>227.9</v>
      </c>
      <c r="AV947" s="1">
        <v>224.1</v>
      </c>
      <c r="AW947" s="1">
        <v>227.7</v>
      </c>
      <c r="AX947" s="1">
        <v>225.1</v>
      </c>
      <c r="AY947" s="1">
        <v>228</v>
      </c>
      <c r="AZ947" s="1">
        <v>224.1</v>
      </c>
      <c r="BA947" s="1">
        <v>226.3</v>
      </c>
      <c r="CC947" s="86">
        <v>224.8</v>
      </c>
      <c r="CD947" s="1">
        <v>212.3</v>
      </c>
      <c r="CE947" s="1">
        <v>1103</v>
      </c>
      <c r="CF947" s="1">
        <v>633</v>
      </c>
      <c r="CG947" s="1">
        <v>1.7424960505529226</v>
      </c>
      <c r="CH947">
        <v>110.831</v>
      </c>
      <c r="CI947">
        <v>18010</v>
      </c>
      <c r="CJ947" s="101">
        <v>1</v>
      </c>
      <c r="CK947" s="101">
        <v>1</v>
      </c>
      <c r="CL947" s="1">
        <v>4.2000000000000171</v>
      </c>
      <c r="CM947" s="1">
        <v>31.599999999999767</v>
      </c>
      <c r="CN947" s="14">
        <v>-12.3</v>
      </c>
      <c r="CO947" s="14">
        <v>84.300000000000097</v>
      </c>
    </row>
    <row r="948" spans="1:93">
      <c r="A948" s="1">
        <v>2016</v>
      </c>
      <c r="B948" s="1">
        <v>3</v>
      </c>
      <c r="C948" s="24">
        <v>42696</v>
      </c>
      <c r="D948" s="1">
        <v>229.3</v>
      </c>
      <c r="E948" s="1">
        <v>233.4</v>
      </c>
      <c r="F948" s="1">
        <v>227.1</v>
      </c>
      <c r="G948" s="1">
        <v>229.5</v>
      </c>
      <c r="H948" s="1">
        <v>47.95</v>
      </c>
      <c r="I948" s="1">
        <v>2</v>
      </c>
      <c r="N948" s="27">
        <v>6.3000000000000114</v>
      </c>
      <c r="O948" s="27">
        <v>236.9</v>
      </c>
      <c r="P948" s="27">
        <v>211.3</v>
      </c>
      <c r="Q948" s="27" t="s">
        <v>618</v>
      </c>
      <c r="R948" s="27" t="s">
        <v>618</v>
      </c>
      <c r="S948" s="27" t="s">
        <v>618</v>
      </c>
      <c r="T948" s="27" t="s">
        <v>618</v>
      </c>
      <c r="U948" s="27" t="s">
        <v>618</v>
      </c>
      <c r="V948" s="158">
        <v>0</v>
      </c>
      <c r="W948" s="27">
        <v>235.2</v>
      </c>
      <c r="X948" s="27">
        <v>251.1</v>
      </c>
      <c r="Y948" s="27">
        <v>-15.9</v>
      </c>
      <c r="Z948" s="29">
        <v>48.38</v>
      </c>
      <c r="AA948" s="139">
        <v>3.8</v>
      </c>
      <c r="AB948" s="151">
        <v>4.1199309749784474E-2</v>
      </c>
      <c r="AC948" s="136" t="s">
        <v>253</v>
      </c>
      <c r="AD948" s="136">
        <v>11.2</v>
      </c>
      <c r="AE948" s="136" t="s">
        <v>618</v>
      </c>
      <c r="AF948" s="136" t="s">
        <v>618</v>
      </c>
      <c r="AG948" s="136">
        <v>0</v>
      </c>
      <c r="AH948" s="136">
        <v>147.6</v>
      </c>
      <c r="AI948" s="136">
        <v>-11.5</v>
      </c>
      <c r="AJ948" s="127">
        <v>225.1</v>
      </c>
      <c r="AK948" s="127">
        <v>233.4</v>
      </c>
      <c r="AL948" s="127">
        <v>224.1</v>
      </c>
      <c r="AM948" s="127">
        <v>232.5</v>
      </c>
      <c r="AN948" s="127">
        <v>217</v>
      </c>
      <c r="AO948" s="127">
        <v>0.19999999999998863</v>
      </c>
      <c r="AP948" s="127" t="s">
        <v>618</v>
      </c>
      <c r="AQ948" s="14">
        <v>192.4</v>
      </c>
      <c r="AR948" s="127" t="s">
        <v>618</v>
      </c>
      <c r="AS948" s="14">
        <v>153.89999999999714</v>
      </c>
      <c r="AT948" s="1">
        <v>230.4</v>
      </c>
      <c r="AU948" s="1">
        <v>230.4</v>
      </c>
      <c r="AV948" s="1">
        <v>228.3</v>
      </c>
      <c r="AW948" s="1">
        <v>228.4</v>
      </c>
      <c r="AX948" s="1">
        <v>230.4</v>
      </c>
      <c r="AY948" s="1">
        <v>230.4</v>
      </c>
      <c r="AZ948" s="1">
        <v>224.5</v>
      </c>
      <c r="BA948" s="1">
        <v>225.3</v>
      </c>
      <c r="CC948" s="112">
        <v>224.8</v>
      </c>
      <c r="CD948" s="1">
        <v>229.7</v>
      </c>
      <c r="CE948" s="1">
        <v>1089</v>
      </c>
      <c r="CF948" s="1">
        <v>660</v>
      </c>
      <c r="CG948" s="1">
        <v>1.65</v>
      </c>
      <c r="CH948">
        <v>112.5</v>
      </c>
      <c r="CI948">
        <v>18010</v>
      </c>
      <c r="CJ948" s="101">
        <v>1</v>
      </c>
      <c r="CK948" s="101">
        <v>1</v>
      </c>
      <c r="CL948" s="1">
        <v>4.2999999999999829</v>
      </c>
      <c r="CM948" s="1">
        <v>35.89999999999975</v>
      </c>
      <c r="CN948" s="14" t="s">
        <v>618</v>
      </c>
      <c r="CO948" s="14">
        <v>84.300000000000097</v>
      </c>
    </row>
    <row r="949" spans="1:93">
      <c r="A949" s="1">
        <v>2016</v>
      </c>
      <c r="B949" s="1">
        <v>5</v>
      </c>
      <c r="C949" s="24">
        <v>42698</v>
      </c>
      <c r="D949" s="1">
        <v>234.7</v>
      </c>
      <c r="E949" s="1">
        <v>241.1</v>
      </c>
      <c r="F949" s="1">
        <v>233.6</v>
      </c>
      <c r="G949" s="1">
        <v>238.8</v>
      </c>
      <c r="H949" s="1">
        <v>47.98</v>
      </c>
      <c r="I949" s="1">
        <v>3</v>
      </c>
      <c r="N949" s="27">
        <v>7.5</v>
      </c>
      <c r="O949" s="27">
        <v>235.8</v>
      </c>
      <c r="P949" s="27">
        <v>223.2</v>
      </c>
      <c r="Q949" s="27" t="s">
        <v>618</v>
      </c>
      <c r="R949" s="27" t="s">
        <v>254</v>
      </c>
      <c r="S949" s="27" t="s">
        <v>618</v>
      </c>
      <c r="T949" s="27">
        <v>2.6999999999999886</v>
      </c>
      <c r="U949" s="27" t="s">
        <v>618</v>
      </c>
      <c r="V949" s="158">
        <v>2.6999999999999886</v>
      </c>
      <c r="W949" s="27">
        <v>237.9</v>
      </c>
      <c r="X949" s="27">
        <v>251.1</v>
      </c>
      <c r="Y949" s="27">
        <v>-13.2</v>
      </c>
      <c r="Z949" s="29">
        <v>47.88</v>
      </c>
      <c r="AA949" s="139">
        <v>4.5</v>
      </c>
      <c r="AB949" s="151">
        <v>6.6293764242800757E-3</v>
      </c>
      <c r="AC949" s="136" t="s">
        <v>255</v>
      </c>
      <c r="AD949" s="136">
        <v>11.4</v>
      </c>
      <c r="AE949" s="136">
        <v>0</v>
      </c>
      <c r="AF949" s="136" t="s">
        <v>618</v>
      </c>
      <c r="AG949" s="136">
        <v>0</v>
      </c>
      <c r="AH949" s="136">
        <v>147.6</v>
      </c>
      <c r="AI949" s="136">
        <v>-11.5</v>
      </c>
      <c r="AJ949" s="127">
        <v>230.4</v>
      </c>
      <c r="AK949" s="127">
        <v>240.8</v>
      </c>
      <c r="AL949" s="127">
        <v>224.5</v>
      </c>
      <c r="AM949" s="127">
        <v>238.5</v>
      </c>
      <c r="AN949" s="127">
        <v>223.7</v>
      </c>
      <c r="AO949" s="127">
        <v>4.1000000000000227</v>
      </c>
      <c r="AP949" s="127" t="s">
        <v>618</v>
      </c>
      <c r="AQ949" s="14">
        <v>192.4</v>
      </c>
      <c r="AR949" s="127" t="s">
        <v>618</v>
      </c>
      <c r="AS949" s="14">
        <v>153.89999999999714</v>
      </c>
      <c r="AT949" s="1">
        <v>234.5</v>
      </c>
      <c r="AU949" s="1">
        <v>236.8</v>
      </c>
      <c r="AV949" s="1">
        <v>234</v>
      </c>
      <c r="AW949" s="1">
        <v>236.8</v>
      </c>
      <c r="AX949" s="1">
        <v>235.5</v>
      </c>
      <c r="AY949" s="1">
        <v>238.4</v>
      </c>
      <c r="AZ949" s="1">
        <v>235</v>
      </c>
      <c r="BA949" s="1">
        <v>236.8</v>
      </c>
      <c r="CC949" s="112">
        <v>224.8</v>
      </c>
      <c r="CD949" s="1">
        <v>234</v>
      </c>
      <c r="CE949" s="1">
        <v>673</v>
      </c>
      <c r="CF949" s="1">
        <v>798</v>
      </c>
      <c r="CG949" s="1">
        <v>0.84335839598997497</v>
      </c>
      <c r="CH949">
        <v>113.32599999999999</v>
      </c>
      <c r="CI949">
        <v>18010</v>
      </c>
      <c r="CJ949" s="101">
        <v>1</v>
      </c>
      <c r="CK949" s="101">
        <v>1</v>
      </c>
      <c r="CL949" s="1">
        <v>4</v>
      </c>
      <c r="CM949" s="1">
        <v>39.89999999999975</v>
      </c>
      <c r="CN949" s="14">
        <v>0.19999999999998863</v>
      </c>
      <c r="CO949" s="14">
        <v>84.500000000000085</v>
      </c>
    </row>
    <row r="950" spans="1:93">
      <c r="A950" s="1">
        <v>2016</v>
      </c>
      <c r="B950" s="1">
        <v>6</v>
      </c>
      <c r="C950" s="24">
        <v>42699</v>
      </c>
      <c r="D950" s="1">
        <v>238.5</v>
      </c>
      <c r="E950" s="1">
        <v>241.7</v>
      </c>
      <c r="F950" s="1">
        <v>234.5</v>
      </c>
      <c r="G950" s="1">
        <v>236.9</v>
      </c>
      <c r="H950" s="1">
        <v>45.99</v>
      </c>
      <c r="I950" s="1">
        <v>3</v>
      </c>
      <c r="N950" s="27">
        <v>7.1999999999999886</v>
      </c>
      <c r="O950" s="27">
        <v>246.3</v>
      </c>
      <c r="P950" s="27">
        <v>231.3</v>
      </c>
      <c r="Q950" s="27" t="s">
        <v>618</v>
      </c>
      <c r="R950" s="27" t="s">
        <v>618</v>
      </c>
      <c r="S950" s="27" t="s">
        <v>618</v>
      </c>
      <c r="T950" s="27" t="s">
        <v>618</v>
      </c>
      <c r="U950" s="27" t="s">
        <v>618</v>
      </c>
      <c r="V950" s="158">
        <v>0</v>
      </c>
      <c r="W950" s="27">
        <v>237.9</v>
      </c>
      <c r="X950" s="27">
        <v>251.1</v>
      </c>
      <c r="Y950" s="27">
        <v>-13.2</v>
      </c>
      <c r="Z950" s="29">
        <v>47.58</v>
      </c>
      <c r="AA950" s="139">
        <v>4.3</v>
      </c>
      <c r="AB950" s="151">
        <v>6.256517205420753E-4</v>
      </c>
      <c r="AC950" s="136">
        <v>0</v>
      </c>
      <c r="AD950" s="136">
        <v>11.9</v>
      </c>
      <c r="AE950" s="136" t="s">
        <v>618</v>
      </c>
      <c r="AF950" s="136" t="s">
        <v>618</v>
      </c>
      <c r="AG950" s="136">
        <v>0</v>
      </c>
      <c r="AH950" s="136">
        <v>147.6</v>
      </c>
      <c r="AI950" s="136">
        <v>-11.5</v>
      </c>
      <c r="AJ950" s="127">
        <v>238.5</v>
      </c>
      <c r="AK950" s="127">
        <v>240.3</v>
      </c>
      <c r="AL950" s="127">
        <v>238.1</v>
      </c>
      <c r="AM950" s="127">
        <v>240</v>
      </c>
      <c r="AN950" s="127">
        <v>231.1</v>
      </c>
      <c r="AO950" s="127">
        <v>1.5999999999999943</v>
      </c>
      <c r="AP950" s="127">
        <v>-7.3</v>
      </c>
      <c r="AQ950" s="14">
        <v>185.1</v>
      </c>
      <c r="AR950" s="127" t="s">
        <v>618</v>
      </c>
      <c r="AS950" s="14">
        <v>153.89999999999714</v>
      </c>
      <c r="AT950" s="1">
        <v>235.5</v>
      </c>
      <c r="AU950" s="1">
        <v>236.5</v>
      </c>
      <c r="AV950" s="1">
        <v>232.2</v>
      </c>
      <c r="AW950" s="1">
        <v>233.1</v>
      </c>
      <c r="AX950" s="1">
        <v>235.5</v>
      </c>
      <c r="AY950" s="1">
        <v>236.5</v>
      </c>
      <c r="AZ950" s="1">
        <v>232.1</v>
      </c>
      <c r="BA950" s="1">
        <v>233.5</v>
      </c>
      <c r="CC950" s="86">
        <v>235.6</v>
      </c>
      <c r="CD950" s="1">
        <v>238.9</v>
      </c>
      <c r="CE950" s="1">
        <v>696</v>
      </c>
      <c r="CF950" s="1">
        <v>596</v>
      </c>
      <c r="CG950" s="1">
        <v>1.1677852348993289</v>
      </c>
      <c r="CH950">
        <v>112.867</v>
      </c>
      <c r="CI950">
        <v>18385</v>
      </c>
      <c r="CJ950" s="101">
        <v>1</v>
      </c>
      <c r="CK950" s="101">
        <v>1</v>
      </c>
      <c r="CL950" s="1">
        <v>-2.1999999999999886</v>
      </c>
      <c r="CM950" s="1">
        <v>37.699999999999761</v>
      </c>
      <c r="CN950" s="14">
        <v>3</v>
      </c>
      <c r="CO950" s="14">
        <v>87.500000000000085</v>
      </c>
    </row>
    <row r="951" spans="1:93">
      <c r="A951" s="1">
        <v>2016</v>
      </c>
      <c r="B951" s="1">
        <v>2</v>
      </c>
      <c r="C951" s="24">
        <v>42702</v>
      </c>
      <c r="D951" s="1">
        <v>233.3</v>
      </c>
      <c r="E951" s="1">
        <v>243.7</v>
      </c>
      <c r="F951" s="1">
        <v>232.9</v>
      </c>
      <c r="G951" s="1">
        <v>243.3</v>
      </c>
      <c r="H951" s="1">
        <v>46.89</v>
      </c>
      <c r="I951" s="1">
        <v>3</v>
      </c>
      <c r="N951" s="27">
        <v>10.8</v>
      </c>
      <c r="O951" s="27">
        <v>244.1</v>
      </c>
      <c r="P951" s="27">
        <v>229.7</v>
      </c>
      <c r="Q951" s="27" t="s">
        <v>618</v>
      </c>
      <c r="R951" s="27" t="s">
        <v>618</v>
      </c>
      <c r="S951" s="27" t="s">
        <v>618</v>
      </c>
      <c r="T951" s="27" t="s">
        <v>618</v>
      </c>
      <c r="U951" s="27" t="s">
        <v>618</v>
      </c>
      <c r="V951" s="158">
        <v>0</v>
      </c>
      <c r="W951" s="27">
        <v>237.9</v>
      </c>
      <c r="X951" s="27">
        <v>251.1</v>
      </c>
      <c r="Y951" s="27">
        <v>-13.2</v>
      </c>
      <c r="Z951" s="29">
        <v>45.47</v>
      </c>
      <c r="AA951" s="139">
        <v>6.5</v>
      </c>
      <c r="AB951" s="151">
        <v>4.1475614839516339E-2</v>
      </c>
      <c r="AC951" s="136" t="s">
        <v>255</v>
      </c>
      <c r="AD951" s="136">
        <v>11.8</v>
      </c>
      <c r="AE951" s="136">
        <v>5.3999999999999773</v>
      </c>
      <c r="AF951" s="136" t="s">
        <v>618</v>
      </c>
      <c r="AG951" s="136">
        <v>5.3999999999999773</v>
      </c>
      <c r="AH951" s="136">
        <v>153</v>
      </c>
      <c r="AI951" s="136">
        <v>-6.1000000000000512</v>
      </c>
      <c r="AJ951" s="127">
        <v>235.5</v>
      </c>
      <c r="AK951" s="127">
        <v>240.9</v>
      </c>
      <c r="AL951" s="127">
        <v>232.1</v>
      </c>
      <c r="AM951" s="127">
        <v>237.7</v>
      </c>
      <c r="AN951" s="127">
        <v>237.17500000000001</v>
      </c>
      <c r="AO951" s="127">
        <v>10</v>
      </c>
      <c r="AP951" s="127">
        <v>1.7999999999999943</v>
      </c>
      <c r="AQ951" s="14">
        <v>186.9</v>
      </c>
      <c r="AR951" s="127" t="s">
        <v>618</v>
      </c>
      <c r="AS951" s="14">
        <v>153.89999999999714</v>
      </c>
      <c r="AT951" s="1">
        <v>243.7</v>
      </c>
      <c r="AU951" s="1">
        <v>245.6</v>
      </c>
      <c r="AV951" s="1">
        <v>240.2</v>
      </c>
      <c r="AW951" s="1">
        <v>242</v>
      </c>
      <c r="AX951" s="1">
        <v>243.7</v>
      </c>
      <c r="AY951" s="1">
        <v>245.6</v>
      </c>
      <c r="AZ951" s="1">
        <v>240.2</v>
      </c>
      <c r="BA951" s="1">
        <v>241.5</v>
      </c>
      <c r="CC951" s="86">
        <v>243.8</v>
      </c>
      <c r="CD951" s="1">
        <v>235.8</v>
      </c>
      <c r="CE951" s="1">
        <v>718</v>
      </c>
      <c r="CF951" s="1">
        <v>558</v>
      </c>
      <c r="CG951" s="1">
        <v>1.2867383512544803</v>
      </c>
      <c r="CH951">
        <v>112.06699999999999</v>
      </c>
      <c r="CI951">
        <v>18385</v>
      </c>
      <c r="CJ951" s="101">
        <v>1</v>
      </c>
      <c r="CK951" s="101">
        <v>1</v>
      </c>
      <c r="CL951" s="1">
        <v>-0.69999999999998863</v>
      </c>
      <c r="CM951" s="1">
        <v>36.999999999999773</v>
      </c>
      <c r="CN951" s="14" t="s">
        <v>618</v>
      </c>
      <c r="CO951" s="14">
        <v>87.500000000000085</v>
      </c>
    </row>
    <row r="952" spans="1:93">
      <c r="A952" s="1">
        <v>2016</v>
      </c>
      <c r="B952" s="1">
        <v>3</v>
      </c>
      <c r="C952" s="24">
        <v>42703</v>
      </c>
      <c r="D952" s="1">
        <v>243</v>
      </c>
      <c r="E952" s="1">
        <v>245.5</v>
      </c>
      <c r="F952" s="1">
        <v>235.1</v>
      </c>
      <c r="G952" s="1">
        <v>239.9</v>
      </c>
      <c r="H952" s="1">
        <v>45.27</v>
      </c>
      <c r="I952" s="1">
        <v>3</v>
      </c>
      <c r="N952" s="27">
        <v>10.4</v>
      </c>
      <c r="O952" s="27">
        <v>254.1</v>
      </c>
      <c r="P952" s="27">
        <v>232.5</v>
      </c>
      <c r="Q952" s="27" t="s">
        <v>618</v>
      </c>
      <c r="R952" s="27" t="s">
        <v>618</v>
      </c>
      <c r="S952" s="27" t="s">
        <v>618</v>
      </c>
      <c r="T952" s="27" t="s">
        <v>618</v>
      </c>
      <c r="U952" s="27" t="s">
        <v>618</v>
      </c>
      <c r="V952" s="158">
        <v>0</v>
      </c>
      <c r="W952" s="27">
        <v>237.9</v>
      </c>
      <c r="X952" s="27">
        <v>251.1</v>
      </c>
      <c r="Y952" s="27">
        <v>-13.2</v>
      </c>
      <c r="Z952" s="29">
        <v>46.77</v>
      </c>
      <c r="AA952" s="139">
        <v>6.2</v>
      </c>
      <c r="AB952" s="151">
        <v>1.9569471624266033E-2</v>
      </c>
      <c r="AC952" s="136" t="s">
        <v>253</v>
      </c>
      <c r="AD952" s="136">
        <v>12.1</v>
      </c>
      <c r="AE952" s="136" t="s">
        <v>618</v>
      </c>
      <c r="AF952" s="136">
        <v>3.6999999999999886</v>
      </c>
      <c r="AG952" s="136">
        <v>3.6999999999999886</v>
      </c>
      <c r="AH952" s="136">
        <v>156.69999999999999</v>
      </c>
      <c r="AI952" s="136">
        <v>-2.4000000000000625</v>
      </c>
      <c r="AJ952" s="127">
        <v>243.7</v>
      </c>
      <c r="AK952" s="127">
        <v>245.6</v>
      </c>
      <c r="AL952" s="127">
        <v>240.2</v>
      </c>
      <c r="AM952" s="127">
        <v>243.3</v>
      </c>
      <c r="AN952" s="127">
        <v>239.875</v>
      </c>
      <c r="AO952" s="127">
        <v>3.0999999999999943</v>
      </c>
      <c r="AP952" s="127" t="s">
        <v>618</v>
      </c>
      <c r="AQ952" s="14">
        <v>186.9</v>
      </c>
      <c r="AR952" s="127" t="s">
        <v>618</v>
      </c>
      <c r="AS952" s="14">
        <v>153.89999999999714</v>
      </c>
      <c r="AT952" s="1">
        <v>239</v>
      </c>
      <c r="AU952" s="1">
        <v>239.7</v>
      </c>
      <c r="AV952" s="1">
        <v>237.7</v>
      </c>
      <c r="AW952" s="1">
        <v>238.4</v>
      </c>
      <c r="AX952" s="1">
        <v>239</v>
      </c>
      <c r="AY952" s="1">
        <v>239.7</v>
      </c>
      <c r="AZ952" s="1">
        <v>237.7</v>
      </c>
      <c r="BA952" s="1">
        <v>239.2</v>
      </c>
      <c r="CC952" s="86">
        <v>238.8</v>
      </c>
      <c r="CD952" s="1">
        <v>245</v>
      </c>
      <c r="CE952" s="1">
        <v>616</v>
      </c>
      <c r="CF952" s="1">
        <v>526</v>
      </c>
      <c r="CG952" s="1">
        <v>1.1711026615969582</v>
      </c>
      <c r="CH952">
        <v>112.325</v>
      </c>
      <c r="CI952">
        <v>18385</v>
      </c>
      <c r="CJ952" s="101">
        <v>1</v>
      </c>
      <c r="CK952" s="101">
        <v>1</v>
      </c>
      <c r="CL952" s="1">
        <v>-6.1999999999999886</v>
      </c>
      <c r="CM952" s="1">
        <v>30.799999999999784</v>
      </c>
      <c r="CN952" s="14" t="s">
        <v>618</v>
      </c>
      <c r="CO952" s="14">
        <v>87.500000000000085</v>
      </c>
    </row>
    <row r="953" spans="1:93">
      <c r="A953" s="1">
        <v>2016</v>
      </c>
      <c r="B953" s="1">
        <v>4</v>
      </c>
      <c r="C953" s="24">
        <v>42704</v>
      </c>
      <c r="D953" s="1">
        <v>232.8</v>
      </c>
      <c r="E953" s="1">
        <v>234.8</v>
      </c>
      <c r="F953" s="1">
        <v>227</v>
      </c>
      <c r="G953" s="1">
        <v>228.1</v>
      </c>
      <c r="H953" s="1">
        <v>49.01</v>
      </c>
      <c r="I953" s="1">
        <v>0</v>
      </c>
      <c r="N953" s="27">
        <v>7.8000000000000114</v>
      </c>
      <c r="O953" s="27">
        <v>250.3</v>
      </c>
      <c r="P953" s="27">
        <v>229.5</v>
      </c>
      <c r="Q953" s="27" t="s">
        <v>618</v>
      </c>
      <c r="R953" s="27" t="s">
        <v>618</v>
      </c>
      <c r="S953" s="27" t="s">
        <v>252</v>
      </c>
      <c r="T953" s="27" t="s">
        <v>618</v>
      </c>
      <c r="U953" s="27">
        <v>-5.0999999999999943</v>
      </c>
      <c r="V953" s="158">
        <v>-5.0999999999999943</v>
      </c>
      <c r="W953" s="27">
        <v>232.8</v>
      </c>
      <c r="X953" s="27">
        <v>251.1</v>
      </c>
      <c r="Y953" s="27">
        <v>-18.3</v>
      </c>
      <c r="Z953" s="29">
        <v>45.98</v>
      </c>
      <c r="AA953" s="139">
        <v>4.7</v>
      </c>
      <c r="AB953" s="151">
        <v>3.454894433781186E-2</v>
      </c>
      <c r="AC953" s="136" t="s">
        <v>255</v>
      </c>
      <c r="AD953" s="136">
        <v>11.9</v>
      </c>
      <c r="AE953" s="136" t="s">
        <v>618</v>
      </c>
      <c r="AF953" s="136" t="s">
        <v>618</v>
      </c>
      <c r="AG953" s="136">
        <v>0</v>
      </c>
      <c r="AH953" s="136">
        <v>156.69999999999999</v>
      </c>
      <c r="AI953" s="136">
        <v>-2.4000000000000625</v>
      </c>
      <c r="AJ953" s="127">
        <v>239</v>
      </c>
      <c r="AK953" s="127">
        <v>239.7</v>
      </c>
      <c r="AL953" s="127">
        <v>230.5</v>
      </c>
      <c r="AM953" s="127">
        <v>232.5</v>
      </c>
      <c r="AN953" s="127">
        <v>238.375</v>
      </c>
      <c r="AO953" s="127">
        <v>4.7000000000000171</v>
      </c>
      <c r="AP953" s="127" t="s">
        <v>618</v>
      </c>
      <c r="AQ953" s="14">
        <v>186.9</v>
      </c>
      <c r="AR953" s="127">
        <v>-4.4000000000000057</v>
      </c>
      <c r="AS953" s="14">
        <v>149.49999999999713</v>
      </c>
      <c r="AT953" s="1">
        <v>227.6</v>
      </c>
      <c r="AU953" s="1">
        <v>228</v>
      </c>
      <c r="AV953" s="1">
        <v>224.5</v>
      </c>
      <c r="AW953" s="1">
        <v>226.8</v>
      </c>
      <c r="AX953" s="1">
        <v>227.6</v>
      </c>
      <c r="AY953" s="1">
        <v>230.5</v>
      </c>
      <c r="AZ953" s="1">
        <v>224.5</v>
      </c>
      <c r="BA953" s="1">
        <v>230.5</v>
      </c>
      <c r="CC953" s="86">
        <v>227.6</v>
      </c>
      <c r="CD953" s="1">
        <v>232.3</v>
      </c>
      <c r="CE953" s="1">
        <v>799</v>
      </c>
      <c r="CF953" s="1">
        <v>960</v>
      </c>
      <c r="CG953" s="1">
        <v>0.83229166666666665</v>
      </c>
      <c r="CH953">
        <v>114.358</v>
      </c>
      <c r="CI953">
        <v>18601</v>
      </c>
      <c r="CJ953" s="101">
        <v>1</v>
      </c>
      <c r="CK953" s="101">
        <v>1</v>
      </c>
      <c r="CL953" s="1">
        <v>7</v>
      </c>
      <c r="CM953" s="1">
        <v>37.799999999999784</v>
      </c>
      <c r="CN953" s="14">
        <v>5.2000000000000171</v>
      </c>
      <c r="CO953" s="14">
        <v>92.700000000000102</v>
      </c>
    </row>
    <row r="954" spans="1:93">
      <c r="A954" s="1">
        <v>2016</v>
      </c>
      <c r="B954" s="1">
        <v>5</v>
      </c>
      <c r="C954" s="24">
        <v>42705</v>
      </c>
      <c r="D954" s="1">
        <v>234.6</v>
      </c>
      <c r="E954" s="1">
        <v>237.8</v>
      </c>
      <c r="F954" s="1">
        <v>231.2</v>
      </c>
      <c r="G954" s="1">
        <v>234.9</v>
      </c>
      <c r="H954" s="1">
        <v>50.94</v>
      </c>
      <c r="I954" s="1">
        <v>0</v>
      </c>
      <c r="N954" s="27">
        <v>6.6000000000000227</v>
      </c>
      <c r="O954" s="27">
        <v>235.9</v>
      </c>
      <c r="P954" s="27">
        <v>220.3</v>
      </c>
      <c r="Q954" s="27" t="s">
        <v>618</v>
      </c>
      <c r="R954" s="27" t="s">
        <v>254</v>
      </c>
      <c r="S954" s="27" t="s">
        <v>618</v>
      </c>
      <c r="T954" s="27">
        <v>-2.7000000000000171</v>
      </c>
      <c r="U954" s="27" t="s">
        <v>618</v>
      </c>
      <c r="V954" s="158">
        <v>-2.7000000000000171</v>
      </c>
      <c r="W954" s="27">
        <v>230.1</v>
      </c>
      <c r="X954" s="27">
        <v>251.1</v>
      </c>
      <c r="Y954" s="27">
        <v>-21</v>
      </c>
      <c r="Z954" s="29">
        <v>49.6</v>
      </c>
      <c r="AA954" s="139">
        <v>4</v>
      </c>
      <c r="AB954" s="151">
        <v>8.2615418599513823E-2</v>
      </c>
      <c r="AC954" s="136" t="s">
        <v>253</v>
      </c>
      <c r="AD954" s="136">
        <v>11.4</v>
      </c>
      <c r="AE954" s="136" t="s">
        <v>618</v>
      </c>
      <c r="AF954" s="136" t="s">
        <v>618</v>
      </c>
      <c r="AG954" s="136">
        <v>0</v>
      </c>
      <c r="AH954" s="136">
        <v>156.69999999999999</v>
      </c>
      <c r="AI954" s="136">
        <v>-2.4000000000000625</v>
      </c>
      <c r="AJ954" s="127">
        <v>227.6</v>
      </c>
      <c r="AK954" s="127">
        <v>235.9</v>
      </c>
      <c r="AL954" s="127">
        <v>224.5</v>
      </c>
      <c r="AM954" s="127">
        <v>235.7</v>
      </c>
      <c r="AN954" s="127">
        <v>237.3</v>
      </c>
      <c r="AO954" s="127">
        <v>0.30000000000001137</v>
      </c>
      <c r="AP954" s="127">
        <v>-3.0000000000000169</v>
      </c>
      <c r="AQ954" s="14">
        <v>183.9</v>
      </c>
      <c r="AR954" s="127" t="s">
        <v>618</v>
      </c>
      <c r="AS954" s="14">
        <v>149.49999999999713</v>
      </c>
      <c r="AT954" s="1">
        <v>233.8</v>
      </c>
      <c r="AU954" s="1">
        <v>234.8</v>
      </c>
      <c r="AV954" s="1">
        <v>232.6</v>
      </c>
      <c r="AW954" s="1">
        <v>234.7</v>
      </c>
      <c r="AX954" s="1">
        <v>233.8</v>
      </c>
      <c r="AY954" s="1">
        <v>237.3</v>
      </c>
      <c r="AZ954" s="1">
        <v>232.6</v>
      </c>
      <c r="BA954" s="1">
        <v>237.3</v>
      </c>
      <c r="CC954" s="86">
        <v>233.7</v>
      </c>
      <c r="CD954" s="1">
        <v>233.6</v>
      </c>
      <c r="CE954" s="1">
        <v>864</v>
      </c>
      <c r="CF954" s="1">
        <v>685</v>
      </c>
      <c r="CG954" s="1">
        <v>1.2613138686131387</v>
      </c>
      <c r="CH954">
        <v>114.099</v>
      </c>
      <c r="CI954">
        <v>18429</v>
      </c>
      <c r="CJ954" s="101">
        <v>1</v>
      </c>
      <c r="CK954" s="101">
        <v>1</v>
      </c>
      <c r="CL954" s="1">
        <v>-0.60000000000002274</v>
      </c>
      <c r="CM954" s="1">
        <v>37.199999999999761</v>
      </c>
      <c r="CN954" s="14">
        <v>0.79999999999998295</v>
      </c>
      <c r="CO954" s="14">
        <v>93.500000000000085</v>
      </c>
    </row>
    <row r="955" spans="1:93">
      <c r="A955" s="1">
        <v>2016</v>
      </c>
      <c r="B955" s="1">
        <v>6</v>
      </c>
      <c r="C955" s="24">
        <v>42706</v>
      </c>
      <c r="D955" s="1">
        <v>233.2</v>
      </c>
      <c r="E955" s="1">
        <v>233.6</v>
      </c>
      <c r="F955" s="1">
        <v>227.2</v>
      </c>
      <c r="G955" s="1">
        <v>229.7</v>
      </c>
      <c r="H955" s="1">
        <v>51.69</v>
      </c>
      <c r="I955" s="1">
        <v>0</v>
      </c>
      <c r="N955" s="27">
        <v>6.4000000000000057</v>
      </c>
      <c r="O955" s="27">
        <v>241.5</v>
      </c>
      <c r="P955" s="27">
        <v>228.3</v>
      </c>
      <c r="Q955" s="27" t="s">
        <v>618</v>
      </c>
      <c r="R955" s="27" t="s">
        <v>618</v>
      </c>
      <c r="S955" s="27" t="s">
        <v>252</v>
      </c>
      <c r="T955" s="27" t="s">
        <v>618</v>
      </c>
      <c r="U955" s="27">
        <v>-4.2000000000000171</v>
      </c>
      <c r="V955" s="158">
        <v>-4.2000000000000171</v>
      </c>
      <c r="W955" s="27">
        <v>225.9</v>
      </c>
      <c r="X955" s="27">
        <v>251.1</v>
      </c>
      <c r="Y955" s="27">
        <v>-25.2</v>
      </c>
      <c r="Z955" s="29">
        <v>51.13</v>
      </c>
      <c r="AA955" s="139">
        <v>3.8</v>
      </c>
      <c r="AB955" s="151">
        <v>3.937971842481125E-2</v>
      </c>
      <c r="AC955" s="136" t="s">
        <v>253</v>
      </c>
      <c r="AD955" s="136">
        <v>11.7</v>
      </c>
      <c r="AE955" s="136" t="s">
        <v>618</v>
      </c>
      <c r="AF955" s="136">
        <v>-3.3000000000000114</v>
      </c>
      <c r="AG955" s="136">
        <v>-3.3000000000000114</v>
      </c>
      <c r="AH955" s="136">
        <v>153.4</v>
      </c>
      <c r="AI955" s="136">
        <v>-5.7000000000000739</v>
      </c>
      <c r="AJ955" s="127">
        <v>233.8</v>
      </c>
      <c r="AK955" s="127">
        <v>237.3</v>
      </c>
      <c r="AL955" s="127">
        <v>229.6</v>
      </c>
      <c r="AM955" s="127">
        <v>230.1</v>
      </c>
      <c r="AN955" s="127">
        <v>235.4</v>
      </c>
      <c r="AO955" s="127">
        <v>3.5</v>
      </c>
      <c r="AP955" s="127" t="s">
        <v>618</v>
      </c>
      <c r="AQ955" s="14">
        <v>183.9</v>
      </c>
      <c r="AR955" s="127">
        <v>-3.2000000000000171</v>
      </c>
      <c r="AS955" s="14">
        <v>146.29999999999711</v>
      </c>
      <c r="AT955" s="1">
        <v>233.1</v>
      </c>
      <c r="AU955" s="1">
        <v>234.5</v>
      </c>
      <c r="AV955" s="1">
        <v>231.8</v>
      </c>
      <c r="AW955" s="1">
        <v>233.9</v>
      </c>
      <c r="AX955" s="1">
        <v>233.1</v>
      </c>
      <c r="AY955" s="1">
        <v>234.9</v>
      </c>
      <c r="AZ955" s="1">
        <v>231.8</v>
      </c>
      <c r="BA955" s="1">
        <v>232.9</v>
      </c>
      <c r="CC955" s="86">
        <v>232.8</v>
      </c>
      <c r="CD955" s="1">
        <v>232.1</v>
      </c>
      <c r="CE955" s="1">
        <v>844</v>
      </c>
      <c r="CF955" s="1">
        <v>788</v>
      </c>
      <c r="CG955" s="1">
        <v>1.0710659898477157</v>
      </c>
      <c r="CH955">
        <v>113.405</v>
      </c>
      <c r="CI955">
        <v>18356</v>
      </c>
      <c r="CJ955" s="101">
        <v>1</v>
      </c>
      <c r="CK955" s="101">
        <v>1</v>
      </c>
      <c r="CL955" s="1">
        <v>-0.59999999999999432</v>
      </c>
      <c r="CM955" s="1">
        <v>36.599999999999767</v>
      </c>
      <c r="CN955" s="14" t="s">
        <v>618</v>
      </c>
      <c r="CO955" s="14">
        <v>93.500000000000085</v>
      </c>
    </row>
    <row r="956" spans="1:93">
      <c r="A956" s="1">
        <v>2016</v>
      </c>
      <c r="B956" s="1">
        <v>2</v>
      </c>
      <c r="C956" s="24">
        <v>42709</v>
      </c>
      <c r="D956" s="1">
        <v>232.5</v>
      </c>
      <c r="E956" s="1">
        <v>241.5</v>
      </c>
      <c r="F956" s="1">
        <v>231.8</v>
      </c>
      <c r="G956" s="1">
        <v>239.7</v>
      </c>
      <c r="H956" s="1">
        <v>51.03</v>
      </c>
      <c r="I956" s="1">
        <v>1</v>
      </c>
      <c r="N956" s="27">
        <v>9.6999999999999886</v>
      </c>
      <c r="O956" s="27">
        <v>236.1</v>
      </c>
      <c r="P956" s="27">
        <v>223.3</v>
      </c>
      <c r="Q956" s="27" t="s">
        <v>618</v>
      </c>
      <c r="R956" s="27" t="s">
        <v>254</v>
      </c>
      <c r="S956" s="27" t="s">
        <v>618</v>
      </c>
      <c r="T956" s="27">
        <v>5.9000000000000057</v>
      </c>
      <c r="U956" s="27" t="s">
        <v>618</v>
      </c>
      <c r="V956" s="158">
        <v>5.9000000000000057</v>
      </c>
      <c r="W956" s="27">
        <v>231.8</v>
      </c>
      <c r="X956" s="27">
        <v>251.1</v>
      </c>
      <c r="Y956" s="27">
        <v>-19.3</v>
      </c>
      <c r="Z956" s="29">
        <v>51.94</v>
      </c>
      <c r="AA956" s="139">
        <v>5.8</v>
      </c>
      <c r="AB956" s="151">
        <v>1.472320376914027E-2</v>
      </c>
      <c r="AC956" s="136" t="s">
        <v>253</v>
      </c>
      <c r="AD956" s="136">
        <v>11.4</v>
      </c>
      <c r="AE956" s="136" t="s">
        <v>618</v>
      </c>
      <c r="AF956" s="136" t="s">
        <v>618</v>
      </c>
      <c r="AG956" s="136">
        <v>0</v>
      </c>
      <c r="AH956" s="136">
        <v>153.4</v>
      </c>
      <c r="AI956" s="136">
        <v>-5.7000000000000739</v>
      </c>
      <c r="AJ956" s="127">
        <v>233.1</v>
      </c>
      <c r="AK956" s="127">
        <v>235.2</v>
      </c>
      <c r="AL956" s="127">
        <v>231.8</v>
      </c>
      <c r="AM956" s="127">
        <v>235.1</v>
      </c>
      <c r="AN956" s="127">
        <v>233.35</v>
      </c>
      <c r="AO956" s="127">
        <v>7.1999999999999886</v>
      </c>
      <c r="AP956" s="127">
        <v>6.5000000000000115</v>
      </c>
      <c r="AQ956" s="14">
        <v>190.4</v>
      </c>
      <c r="AR956" s="127" t="s">
        <v>618</v>
      </c>
      <c r="AS956" s="14">
        <v>146.29999999999711</v>
      </c>
      <c r="AT956" s="1">
        <v>240.3</v>
      </c>
      <c r="AU956" s="1">
        <v>242.8</v>
      </c>
      <c r="AV956" s="1">
        <v>239.9</v>
      </c>
      <c r="AW956" s="1">
        <v>242.3</v>
      </c>
      <c r="AX956" s="1">
        <v>240.3</v>
      </c>
      <c r="AY956" s="1">
        <v>243</v>
      </c>
      <c r="AZ956" s="1">
        <v>239.9</v>
      </c>
      <c r="BA956" s="1">
        <v>242.3</v>
      </c>
      <c r="CC956" s="86">
        <v>240.3</v>
      </c>
      <c r="CD956" s="1">
        <v>232.8</v>
      </c>
      <c r="CE956" s="1">
        <v>832</v>
      </c>
      <c r="CF956" s="1">
        <v>485</v>
      </c>
      <c r="CG956" s="1">
        <v>1.7154639175257731</v>
      </c>
      <c r="CH956">
        <v>113.785</v>
      </c>
      <c r="CI956">
        <v>18356</v>
      </c>
      <c r="CJ956" s="101">
        <v>1</v>
      </c>
      <c r="CK956" s="101">
        <v>1</v>
      </c>
      <c r="CL956" s="1">
        <v>1.6999999999999886</v>
      </c>
      <c r="CM956" s="1">
        <v>38.299999999999756</v>
      </c>
      <c r="CN956" s="14" t="s">
        <v>618</v>
      </c>
      <c r="CO956" s="14">
        <v>93.500000000000085</v>
      </c>
    </row>
    <row r="957" spans="1:93">
      <c r="A957" s="1">
        <v>2016</v>
      </c>
      <c r="B957" s="1">
        <v>3</v>
      </c>
      <c r="C957" s="24">
        <v>42710</v>
      </c>
      <c r="D957" s="1">
        <v>242</v>
      </c>
      <c r="E957" s="1">
        <v>243.4</v>
      </c>
      <c r="F957" s="1">
        <v>236.5</v>
      </c>
      <c r="G957" s="1">
        <v>240.4</v>
      </c>
      <c r="H957" s="35">
        <v>51.03</v>
      </c>
      <c r="I957" s="1">
        <v>1</v>
      </c>
      <c r="N957" s="27">
        <v>6.9000000000000057</v>
      </c>
      <c r="O957" s="27">
        <v>249.4</v>
      </c>
      <c r="P957" s="27">
        <v>230</v>
      </c>
      <c r="Q957" s="27" t="s">
        <v>618</v>
      </c>
      <c r="R957" s="27" t="s">
        <v>618</v>
      </c>
      <c r="S957" s="27" t="s">
        <v>618</v>
      </c>
      <c r="T957" s="27" t="s">
        <v>618</v>
      </c>
      <c r="U957" s="27" t="s">
        <v>618</v>
      </c>
      <c r="V957" s="158">
        <v>0</v>
      </c>
      <c r="W957" s="27">
        <v>231.8</v>
      </c>
      <c r="X957" s="27">
        <v>251.1</v>
      </c>
      <c r="Y957" s="27">
        <v>-19.3</v>
      </c>
      <c r="Z957" s="172">
        <v>51.94</v>
      </c>
      <c r="AA957" s="139">
        <v>4.0999999999999996</v>
      </c>
      <c r="AB957" s="151">
        <v>1.2768427161926832E-2</v>
      </c>
      <c r="AC957" s="136" t="s">
        <v>255</v>
      </c>
      <c r="AD957" s="136">
        <v>11.9</v>
      </c>
      <c r="AE957" s="136" t="s">
        <v>618</v>
      </c>
      <c r="AF957" s="136" t="s">
        <v>618</v>
      </c>
      <c r="AG957" s="136">
        <v>0</v>
      </c>
      <c r="AH957" s="136">
        <v>153.4</v>
      </c>
      <c r="AI957" s="136">
        <v>-5.7000000000000739</v>
      </c>
      <c r="AJ957" s="127">
        <v>240.3</v>
      </c>
      <c r="AK957" s="127">
        <v>243.4</v>
      </c>
      <c r="AL957" s="127">
        <v>239.9</v>
      </c>
      <c r="AM957" s="127">
        <v>241.2</v>
      </c>
      <c r="AN957" s="127">
        <v>235.52500000000001</v>
      </c>
      <c r="AO957" s="127">
        <v>1.5999999999999943</v>
      </c>
      <c r="AP957" s="127" t="s">
        <v>618</v>
      </c>
      <c r="AQ957" s="14">
        <v>190.4</v>
      </c>
      <c r="AR957" s="127" t="s">
        <v>618</v>
      </c>
      <c r="AS957" s="14">
        <v>146.29999999999711</v>
      </c>
      <c r="AT957" s="1">
        <v>241</v>
      </c>
      <c r="AU957" s="1">
        <v>242.7</v>
      </c>
      <c r="AV957" s="1">
        <v>240.1</v>
      </c>
      <c r="AW957" s="1">
        <v>241.3</v>
      </c>
      <c r="AX957" s="1">
        <v>241</v>
      </c>
      <c r="AY957" s="1">
        <v>242.7</v>
      </c>
      <c r="AZ957" s="1">
        <v>240.1</v>
      </c>
      <c r="BA957" s="1">
        <v>242</v>
      </c>
      <c r="CC957" s="86">
        <v>241.2</v>
      </c>
      <c r="CD957" s="1">
        <v>242.8</v>
      </c>
      <c r="CE957" s="1">
        <v>629</v>
      </c>
      <c r="CF957" s="1">
        <v>451</v>
      </c>
      <c r="CG957" s="1">
        <v>1.3946784922394679</v>
      </c>
      <c r="CH957">
        <v>114.008</v>
      </c>
      <c r="CI957">
        <v>18464</v>
      </c>
      <c r="CJ957" s="101">
        <v>1</v>
      </c>
      <c r="CK957" s="101">
        <v>1</v>
      </c>
      <c r="CL957" s="1">
        <v>-0.40000000000000568</v>
      </c>
      <c r="CM957" s="1">
        <v>37.89999999999975</v>
      </c>
      <c r="CN957" s="14">
        <v>1</v>
      </c>
      <c r="CO957" s="14">
        <v>94.500000000000085</v>
      </c>
    </row>
    <row r="958" spans="1:93">
      <c r="A958" s="1">
        <v>2016</v>
      </c>
      <c r="B958" s="1">
        <v>4</v>
      </c>
      <c r="C958" s="24">
        <v>42711</v>
      </c>
      <c r="D958" s="1">
        <v>240.6</v>
      </c>
      <c r="E958" s="1">
        <v>243.9</v>
      </c>
      <c r="F958" s="1">
        <v>239.5</v>
      </c>
      <c r="G958" s="1">
        <v>242.8</v>
      </c>
      <c r="H958" s="1">
        <v>49.85</v>
      </c>
      <c r="I958" s="1">
        <v>1</v>
      </c>
      <c r="N958" s="27">
        <v>4.4000000000000057</v>
      </c>
      <c r="O958" s="27">
        <v>247.3</v>
      </c>
      <c r="P958" s="27">
        <v>233.5</v>
      </c>
      <c r="Q958" s="27" t="s">
        <v>618</v>
      </c>
      <c r="R958" s="27" t="s">
        <v>618</v>
      </c>
      <c r="S958" s="27" t="s">
        <v>618</v>
      </c>
      <c r="T958" s="27" t="s">
        <v>618</v>
      </c>
      <c r="U958" s="27" t="s">
        <v>618</v>
      </c>
      <c r="V958" s="158">
        <v>0</v>
      </c>
      <c r="W958" s="27">
        <v>231.8</v>
      </c>
      <c r="X958" s="27">
        <v>251.1</v>
      </c>
      <c r="Y958" s="27">
        <v>-19.3</v>
      </c>
      <c r="Z958" s="172">
        <v>51.94</v>
      </c>
      <c r="AA958" s="139">
        <v>2.6</v>
      </c>
      <c r="AB958" s="151">
        <v>0</v>
      </c>
      <c r="AC958" s="136">
        <v>0</v>
      </c>
      <c r="AD958" s="136">
        <v>12</v>
      </c>
      <c r="AE958" s="136" t="s">
        <v>618</v>
      </c>
      <c r="AF958" s="136" t="s">
        <v>618</v>
      </c>
      <c r="AG958" s="136">
        <v>0</v>
      </c>
      <c r="AH958" s="136">
        <v>153.4</v>
      </c>
      <c r="AI958" s="136">
        <v>-5.7000000000000739</v>
      </c>
      <c r="AJ958" s="127">
        <v>241</v>
      </c>
      <c r="AK958" s="127">
        <v>242.7</v>
      </c>
      <c r="AL958" s="127">
        <v>239.5</v>
      </c>
      <c r="AM958" s="127">
        <v>241.7</v>
      </c>
      <c r="AN958" s="127">
        <v>237.02500000000001</v>
      </c>
      <c r="AO958" s="127">
        <v>2.2000000000000171</v>
      </c>
      <c r="AP958" s="127">
        <v>-0.99999999999998868</v>
      </c>
      <c r="AQ958" s="14">
        <v>189.4</v>
      </c>
      <c r="AR958" s="127" t="s">
        <v>618</v>
      </c>
      <c r="AS958" s="14">
        <v>146.29999999999711</v>
      </c>
      <c r="AT958" s="1">
        <v>244.6</v>
      </c>
      <c r="AU958" s="1">
        <v>246.4</v>
      </c>
      <c r="AV958" s="1">
        <v>244.6</v>
      </c>
      <c r="AW958" s="1">
        <v>245.3</v>
      </c>
      <c r="AX958" s="1">
        <v>244.6</v>
      </c>
      <c r="AY958" s="1">
        <v>246.4</v>
      </c>
      <c r="AZ958" s="1">
        <v>244.5</v>
      </c>
      <c r="BA958" s="1">
        <v>246</v>
      </c>
      <c r="CC958" s="86">
        <v>245</v>
      </c>
      <c r="CD958" s="35">
        <v>242.8</v>
      </c>
      <c r="CE958" s="35">
        <v>629</v>
      </c>
      <c r="CF958" s="35">
        <v>451</v>
      </c>
      <c r="CG958" s="35">
        <v>1.3946784922394679</v>
      </c>
      <c r="CH958">
        <v>113.78</v>
      </c>
      <c r="CI958">
        <v>18637</v>
      </c>
      <c r="CJ958" s="101">
        <v>1</v>
      </c>
      <c r="CK958" s="101">
        <v>1</v>
      </c>
      <c r="CL958" s="1">
        <v>-2.5999999999999943</v>
      </c>
      <c r="CM958" s="1">
        <v>35.299999999999756</v>
      </c>
      <c r="CN958" s="14">
        <v>-4</v>
      </c>
      <c r="CO958" s="14">
        <v>90.500000000000085</v>
      </c>
    </row>
    <row r="959" spans="1:93">
      <c r="A959" s="1">
        <v>2016</v>
      </c>
      <c r="B959" s="1">
        <v>5</v>
      </c>
      <c r="C959" s="24">
        <v>42712</v>
      </c>
      <c r="D959" s="1">
        <v>242</v>
      </c>
      <c r="E959" s="1">
        <v>242.4</v>
      </c>
      <c r="F959" s="1">
        <v>238.1</v>
      </c>
      <c r="G959" s="1">
        <v>240.4</v>
      </c>
      <c r="H959" s="1">
        <v>50.84</v>
      </c>
      <c r="I959" s="1">
        <v>2</v>
      </c>
      <c r="N959" s="27">
        <v>4.3000000000000114</v>
      </c>
      <c r="O959" s="27">
        <v>247.2</v>
      </c>
      <c r="P959" s="27">
        <v>238.4</v>
      </c>
      <c r="Q959" s="27" t="s">
        <v>618</v>
      </c>
      <c r="R959" s="27" t="s">
        <v>618</v>
      </c>
      <c r="S959" s="27" t="s">
        <v>252</v>
      </c>
      <c r="T959" s="27" t="s">
        <v>618</v>
      </c>
      <c r="U959" s="27">
        <v>1.4000000000000057</v>
      </c>
      <c r="V959" s="158">
        <v>1.4000000000000057</v>
      </c>
      <c r="W959" s="27">
        <v>233.2</v>
      </c>
      <c r="X959" s="27">
        <v>251.1</v>
      </c>
      <c r="Y959" s="27">
        <v>-17.899999999999999</v>
      </c>
      <c r="Z959" s="29">
        <v>49.84</v>
      </c>
      <c r="AA959" s="139">
        <v>2.6</v>
      </c>
      <c r="AB959" s="151">
        <v>2.3123652753282431E-2</v>
      </c>
      <c r="AC959" s="136" t="s">
        <v>255</v>
      </c>
      <c r="AD959" s="136">
        <v>12.1</v>
      </c>
      <c r="AE959" s="136" t="s">
        <v>618</v>
      </c>
      <c r="AF959" s="136" t="s">
        <v>618</v>
      </c>
      <c r="AG959" s="136">
        <v>0</v>
      </c>
      <c r="AH959" s="136">
        <v>153.4</v>
      </c>
      <c r="AI959" s="136">
        <v>-5.7000000000000739</v>
      </c>
      <c r="AJ959" s="127">
        <v>244.6</v>
      </c>
      <c r="AK959" s="127">
        <v>246.4</v>
      </c>
      <c r="AL959" s="127">
        <v>238.1</v>
      </c>
      <c r="AM959" s="127">
        <v>241.1</v>
      </c>
      <c r="AN959" s="127">
        <v>239.77500000000001</v>
      </c>
      <c r="AO959" s="127">
        <v>1.5999999999999943</v>
      </c>
      <c r="AP959" s="127" t="s">
        <v>618</v>
      </c>
      <c r="AQ959" s="14">
        <v>189.4</v>
      </c>
      <c r="AR959" s="127" t="s">
        <v>618</v>
      </c>
      <c r="AS959" s="14">
        <v>146.29999999999711</v>
      </c>
      <c r="AT959" s="1">
        <v>239.8</v>
      </c>
      <c r="AU959" s="1">
        <v>240.6</v>
      </c>
      <c r="AV959" s="1">
        <v>239.8</v>
      </c>
      <c r="AW959" s="1">
        <v>240.2</v>
      </c>
      <c r="AX959" s="1">
        <v>239.8</v>
      </c>
      <c r="AY959" s="1">
        <v>242</v>
      </c>
      <c r="AZ959" s="1">
        <v>239.8</v>
      </c>
      <c r="BA959" s="1">
        <v>241</v>
      </c>
      <c r="CC959" s="86">
        <v>240.2</v>
      </c>
      <c r="CD959" s="1">
        <v>240.2</v>
      </c>
      <c r="CE959" s="1">
        <v>690</v>
      </c>
      <c r="CF959" s="1">
        <v>977</v>
      </c>
      <c r="CG959" s="1">
        <v>0.70624360286591603</v>
      </c>
      <c r="CH959">
        <v>113.99299999999999</v>
      </c>
      <c r="CI959">
        <v>18637</v>
      </c>
      <c r="CJ959" s="101">
        <v>1</v>
      </c>
      <c r="CK959" s="101">
        <v>1</v>
      </c>
      <c r="CL959" s="1">
        <v>-2.8000000000000114</v>
      </c>
      <c r="CM959" s="1">
        <v>32.499999999999744</v>
      </c>
      <c r="CN959" s="14" t="s">
        <v>618</v>
      </c>
      <c r="CO959" s="14">
        <v>90.500000000000085</v>
      </c>
    </row>
    <row r="960" spans="1:93">
      <c r="A960" s="1">
        <v>2016</v>
      </c>
      <c r="B960" s="1">
        <v>6</v>
      </c>
      <c r="C960" s="24">
        <v>42713</v>
      </c>
      <c r="D960" s="1">
        <v>237</v>
      </c>
      <c r="E960" s="1">
        <v>245.4</v>
      </c>
      <c r="F960" s="1">
        <v>235.7</v>
      </c>
      <c r="G960" s="1">
        <v>245.4</v>
      </c>
      <c r="H960" s="1">
        <v>51.49</v>
      </c>
      <c r="I960" s="1">
        <v>3</v>
      </c>
      <c r="N960" s="27">
        <v>9.7000000000000171</v>
      </c>
      <c r="O960" s="27">
        <v>244.7</v>
      </c>
      <c r="P960" s="27">
        <v>236.1</v>
      </c>
      <c r="Q960" s="27" t="s">
        <v>618</v>
      </c>
      <c r="R960" s="27" t="s">
        <v>254</v>
      </c>
      <c r="S960" s="27" t="s">
        <v>618</v>
      </c>
      <c r="T960" s="27">
        <v>6.7999999999999829</v>
      </c>
      <c r="U960" s="27" t="s">
        <v>618</v>
      </c>
      <c r="V960" s="158">
        <v>6.7999999999999829</v>
      </c>
      <c r="W960" s="27">
        <v>240</v>
      </c>
      <c r="X960" s="27">
        <v>251.1</v>
      </c>
      <c r="Y960" s="27">
        <v>-11.100000000000051</v>
      </c>
      <c r="Z960" s="29">
        <v>51.39</v>
      </c>
      <c r="AA960" s="139">
        <v>5.8</v>
      </c>
      <c r="AB960" s="151">
        <v>1.9859578736208583E-2</v>
      </c>
      <c r="AC960" s="136" t="s">
        <v>253</v>
      </c>
      <c r="AD960" s="136">
        <v>12</v>
      </c>
      <c r="AE960" s="136" t="s">
        <v>618</v>
      </c>
      <c r="AF960" s="136" t="s">
        <v>618</v>
      </c>
      <c r="AG960" s="136">
        <v>0</v>
      </c>
      <c r="AH960" s="136">
        <v>153.4</v>
      </c>
      <c r="AI960" s="136">
        <v>-5.7000000000000739</v>
      </c>
      <c r="AJ960" s="127">
        <v>239.8</v>
      </c>
      <c r="AK960" s="127">
        <v>242</v>
      </c>
      <c r="AL960" s="127">
        <v>235.7</v>
      </c>
      <c r="AM960" s="127">
        <v>237.4</v>
      </c>
      <c r="AN960" s="127">
        <v>240.35</v>
      </c>
      <c r="AO960" s="127">
        <v>8.4000000000000057</v>
      </c>
      <c r="AP960" s="127">
        <v>9.1999999999999993</v>
      </c>
      <c r="AQ960" s="14">
        <v>198.6</v>
      </c>
      <c r="AR960" s="127" t="s">
        <v>618</v>
      </c>
      <c r="AS960" s="14">
        <v>146.29999999999711</v>
      </c>
      <c r="AT960" s="1">
        <v>245</v>
      </c>
      <c r="AU960" s="1">
        <v>246.7</v>
      </c>
      <c r="AV960" s="1">
        <v>244.7</v>
      </c>
      <c r="AW960" s="1">
        <v>246.7</v>
      </c>
      <c r="AX960" s="1">
        <v>245</v>
      </c>
      <c r="AY960" s="1">
        <v>248.8</v>
      </c>
      <c r="AZ960" s="1">
        <v>244.7</v>
      </c>
      <c r="BA960" s="1">
        <v>248.8</v>
      </c>
      <c r="CC960" s="86">
        <v>244.9</v>
      </c>
      <c r="CD960" s="1">
        <v>237.5</v>
      </c>
      <c r="CE960" s="1">
        <v>977</v>
      </c>
      <c r="CF960" s="1">
        <v>1049</v>
      </c>
      <c r="CG960" s="1">
        <v>0.93136320305052434</v>
      </c>
      <c r="CH960">
        <v>115.345</v>
      </c>
      <c r="CI960">
        <v>19174</v>
      </c>
      <c r="CJ960" s="101">
        <v>1</v>
      </c>
      <c r="CK960" s="101">
        <v>1</v>
      </c>
      <c r="CL960" s="1">
        <v>6.5</v>
      </c>
      <c r="CM960" s="1">
        <v>38.999999999999744</v>
      </c>
      <c r="CN960" s="14">
        <v>-8</v>
      </c>
      <c r="CO960" s="14">
        <v>82.500000000000085</v>
      </c>
    </row>
    <row r="961" spans="1:93">
      <c r="A961" s="1">
        <v>2016</v>
      </c>
      <c r="B961" s="1">
        <v>2</v>
      </c>
      <c r="C961" s="24">
        <v>42716</v>
      </c>
      <c r="D961" s="1">
        <v>251.5</v>
      </c>
      <c r="E961" s="1">
        <v>258.8</v>
      </c>
      <c r="F961" s="1">
        <v>251.1</v>
      </c>
      <c r="G961" s="1">
        <v>256</v>
      </c>
      <c r="H961" s="1">
        <v>52.56</v>
      </c>
      <c r="I961" s="1">
        <v>0</v>
      </c>
      <c r="N961" s="27">
        <v>7.7000000000000171</v>
      </c>
      <c r="O961" s="27">
        <v>255.1</v>
      </c>
      <c r="P961" s="27">
        <v>235.7</v>
      </c>
      <c r="Q961" s="27" t="s">
        <v>618</v>
      </c>
      <c r="R961" s="27" t="s">
        <v>254</v>
      </c>
      <c r="S961" s="27" t="s">
        <v>618</v>
      </c>
      <c r="T961" s="27">
        <v>-0.90000000000003411</v>
      </c>
      <c r="U961" s="27" t="s">
        <v>618</v>
      </c>
      <c r="V961" s="158">
        <v>-0.90000000000003411</v>
      </c>
      <c r="W961" s="27">
        <v>239.1</v>
      </c>
      <c r="X961" s="27">
        <v>251.1</v>
      </c>
      <c r="Y961" s="27">
        <v>-12.000000000000085</v>
      </c>
      <c r="Z961" s="29">
        <v>54.05</v>
      </c>
      <c r="AA961" s="139">
        <v>4.5999999999999996</v>
      </c>
      <c r="AB961" s="151">
        <v>1.2785208497246181E-2</v>
      </c>
      <c r="AC961" s="136" t="s">
        <v>253</v>
      </c>
      <c r="AD961" s="136">
        <v>12.2</v>
      </c>
      <c r="AE961" s="136" t="s">
        <v>618</v>
      </c>
      <c r="AF961" s="136" t="s">
        <v>618</v>
      </c>
      <c r="AG961" s="136">
        <v>0</v>
      </c>
      <c r="AH961" s="136">
        <v>153.4</v>
      </c>
      <c r="AI961" s="136">
        <v>-5.7000000000000739</v>
      </c>
      <c r="AJ961" s="127">
        <v>245</v>
      </c>
      <c r="AK961" s="127">
        <v>257.3</v>
      </c>
      <c r="AL961" s="127">
        <v>244.7</v>
      </c>
      <c r="AM961" s="127">
        <v>257.10000000000002</v>
      </c>
      <c r="AN961" s="127">
        <v>244.32499999999999</v>
      </c>
      <c r="AO961" s="127">
        <v>4.5</v>
      </c>
      <c r="AP961" s="127">
        <v>-3.4000000000000226</v>
      </c>
      <c r="AQ961" s="14">
        <v>195.2</v>
      </c>
      <c r="AR961" s="127" t="s">
        <v>618</v>
      </c>
      <c r="AS961" s="14">
        <v>146.29999999999711</v>
      </c>
      <c r="AT961" s="1">
        <v>254.9</v>
      </c>
      <c r="AU961" s="1">
        <v>259.5</v>
      </c>
      <c r="AV961" s="1">
        <v>254.1</v>
      </c>
      <c r="AW961" s="1">
        <v>259.5</v>
      </c>
      <c r="AX961" s="1">
        <v>254.9</v>
      </c>
      <c r="AY961" s="1">
        <v>259.89999999999998</v>
      </c>
      <c r="AZ961" s="1">
        <v>254.1</v>
      </c>
      <c r="BA961" s="1">
        <v>258.7</v>
      </c>
      <c r="CC961" s="86">
        <v>254.8</v>
      </c>
      <c r="CD961" s="1">
        <v>253.4</v>
      </c>
      <c r="CE961" s="1">
        <v>975</v>
      </c>
      <c r="CF961" s="1">
        <v>848</v>
      </c>
      <c r="CG961" s="1">
        <v>1.1497641509433962</v>
      </c>
      <c r="CH961">
        <v>115.078</v>
      </c>
      <c r="CI961">
        <v>19082</v>
      </c>
      <c r="CJ961" s="101">
        <v>1</v>
      </c>
      <c r="CK961" s="101">
        <v>1</v>
      </c>
      <c r="CL961" s="1">
        <v>-0.70000000000001705</v>
      </c>
      <c r="CM961" s="1">
        <v>38.299999999999727</v>
      </c>
      <c r="CN961" s="14">
        <v>-3.4000000000000057</v>
      </c>
      <c r="CO961" s="14">
        <v>79.10000000000008</v>
      </c>
    </row>
    <row r="962" spans="1:93">
      <c r="A962" s="1">
        <v>2016</v>
      </c>
      <c r="B962" s="1">
        <v>3</v>
      </c>
      <c r="C962" s="24">
        <v>42717</v>
      </c>
      <c r="D962" s="1">
        <v>254.2</v>
      </c>
      <c r="E962" s="1">
        <v>260.10000000000002</v>
      </c>
      <c r="F962" s="1">
        <v>252.8</v>
      </c>
      <c r="G962" s="1">
        <v>259.7</v>
      </c>
      <c r="H962" s="1">
        <v>52.48</v>
      </c>
      <c r="I962" s="1">
        <v>0</v>
      </c>
      <c r="N962" s="27">
        <v>7.3000000000000114</v>
      </c>
      <c r="O962" s="27">
        <v>263.7</v>
      </c>
      <c r="P962" s="27">
        <v>248.3</v>
      </c>
      <c r="Q962" s="27" t="s">
        <v>618</v>
      </c>
      <c r="R962" s="27" t="s">
        <v>618</v>
      </c>
      <c r="S962" s="27" t="s">
        <v>618</v>
      </c>
      <c r="T962" s="27" t="s">
        <v>618</v>
      </c>
      <c r="U962" s="27" t="s">
        <v>618</v>
      </c>
      <c r="V962" s="158">
        <v>0</v>
      </c>
      <c r="W962" s="27">
        <v>239.1</v>
      </c>
      <c r="X962" s="27">
        <v>251.1</v>
      </c>
      <c r="Y962" s="27">
        <v>-12.000000000000085</v>
      </c>
      <c r="Z962" s="29">
        <v>52.73</v>
      </c>
      <c r="AA962" s="139">
        <v>4.4000000000000004</v>
      </c>
      <c r="AB962" s="151">
        <v>2.0780734123130751E-2</v>
      </c>
      <c r="AC962" s="136" t="s">
        <v>253</v>
      </c>
      <c r="AD962" s="136">
        <v>12.8</v>
      </c>
      <c r="AE962" s="136" t="s">
        <v>618</v>
      </c>
      <c r="AF962" s="136" t="s">
        <v>618</v>
      </c>
      <c r="AG962" s="136">
        <v>0</v>
      </c>
      <c r="AH962" s="136">
        <v>153.4</v>
      </c>
      <c r="AI962" s="136">
        <v>-5.7000000000000739</v>
      </c>
      <c r="AJ962" s="127">
        <v>254.9</v>
      </c>
      <c r="AK962" s="127">
        <v>259.89999999999998</v>
      </c>
      <c r="AL962" s="127">
        <v>252.8</v>
      </c>
      <c r="AM962" s="127">
        <v>256.39999999999998</v>
      </c>
      <c r="AN962" s="127">
        <v>248</v>
      </c>
      <c r="AO962" s="127">
        <v>5.5</v>
      </c>
      <c r="AP962" s="127" t="s">
        <v>618</v>
      </c>
      <c r="AQ962" s="14">
        <v>195.2</v>
      </c>
      <c r="AR962" s="127" t="s">
        <v>618</v>
      </c>
      <c r="AS962" s="14">
        <v>146.29999999999711</v>
      </c>
      <c r="AT962" s="1">
        <v>265</v>
      </c>
      <c r="AU962" s="1">
        <v>273.39999999999998</v>
      </c>
      <c r="AV962" s="1">
        <v>265</v>
      </c>
      <c r="AW962" s="1">
        <v>269.89999999999998</v>
      </c>
      <c r="AX962" s="1">
        <v>265</v>
      </c>
      <c r="AY962" s="1">
        <v>273.60000000000002</v>
      </c>
      <c r="AZ962" s="1">
        <v>265</v>
      </c>
      <c r="BA962" s="1">
        <v>273.60000000000002</v>
      </c>
      <c r="CC962" s="86">
        <v>266.60000000000002</v>
      </c>
      <c r="CD962" s="1">
        <v>256.39999999999998</v>
      </c>
      <c r="CE962" s="1">
        <v>948</v>
      </c>
      <c r="CF962" s="1">
        <v>881</v>
      </c>
      <c r="CG962" s="1">
        <v>1.0760499432463111</v>
      </c>
      <c r="CH962">
        <v>115.13800000000001</v>
      </c>
      <c r="CI962">
        <v>19281</v>
      </c>
      <c r="CJ962" s="101">
        <v>1</v>
      </c>
      <c r="CK962" s="101">
        <v>1</v>
      </c>
      <c r="CL962" s="1">
        <v>2.6999999999999886</v>
      </c>
      <c r="CM962" s="1">
        <v>40.999999999999716</v>
      </c>
      <c r="CN962" s="14" t="s">
        <v>618</v>
      </c>
      <c r="CO962" s="14">
        <v>79.10000000000008</v>
      </c>
    </row>
    <row r="963" spans="1:93">
      <c r="A963" s="1">
        <v>2016</v>
      </c>
      <c r="B963" s="1">
        <v>4</v>
      </c>
      <c r="C963" s="24">
        <v>42718</v>
      </c>
      <c r="D963" s="1">
        <v>267.7</v>
      </c>
      <c r="E963" s="1">
        <v>272.3</v>
      </c>
      <c r="F963" s="1">
        <v>264.8</v>
      </c>
      <c r="G963" s="1">
        <v>272.3</v>
      </c>
      <c r="H963" s="1">
        <v>50.88</v>
      </c>
      <c r="I963" s="1">
        <v>0</v>
      </c>
      <c r="N963" s="27">
        <v>7.5</v>
      </c>
      <c r="O963" s="27">
        <v>267</v>
      </c>
      <c r="P963" s="27">
        <v>252.4</v>
      </c>
      <c r="Q963" s="27" t="s">
        <v>618</v>
      </c>
      <c r="R963" s="27" t="s">
        <v>618</v>
      </c>
      <c r="S963" s="27" t="s">
        <v>618</v>
      </c>
      <c r="T963" s="27" t="s">
        <v>618</v>
      </c>
      <c r="U963" s="27" t="s">
        <v>618</v>
      </c>
      <c r="V963" s="158">
        <v>0</v>
      </c>
      <c r="W963" s="27">
        <v>239.1</v>
      </c>
      <c r="X963" s="27">
        <v>251.1</v>
      </c>
      <c r="Y963" s="27">
        <v>-12.000000000000085</v>
      </c>
      <c r="Z963" s="29">
        <v>52.37</v>
      </c>
      <c r="AA963" s="139">
        <v>4.5</v>
      </c>
      <c r="AB963" s="151">
        <v>1.5220700152207556E-3</v>
      </c>
      <c r="AC963" s="136">
        <v>0</v>
      </c>
      <c r="AD963" s="136">
        <v>12.9</v>
      </c>
      <c r="AE963" s="136" t="s">
        <v>618</v>
      </c>
      <c r="AF963" s="136" t="s">
        <v>618</v>
      </c>
      <c r="AG963" s="136">
        <v>0</v>
      </c>
      <c r="AH963" s="136">
        <v>153.4</v>
      </c>
      <c r="AI963" s="136">
        <v>-5.7000000000000739</v>
      </c>
      <c r="AJ963" s="127">
        <v>265</v>
      </c>
      <c r="AK963" s="127">
        <v>273.60000000000002</v>
      </c>
      <c r="AL963" s="127">
        <v>264.8</v>
      </c>
      <c r="AM963" s="127">
        <v>265.60000000000002</v>
      </c>
      <c r="AN963" s="127">
        <v>254.125</v>
      </c>
      <c r="AO963" s="127">
        <v>4.6000000000000227</v>
      </c>
      <c r="AP963" s="127" t="s">
        <v>618</v>
      </c>
      <c r="AQ963" s="14">
        <v>195.2</v>
      </c>
      <c r="AR963" s="127" t="s">
        <v>618</v>
      </c>
      <c r="AS963" s="14">
        <v>146.29999999999711</v>
      </c>
      <c r="AT963" s="1">
        <v>274</v>
      </c>
      <c r="AU963" s="1">
        <v>288.8</v>
      </c>
      <c r="AV963" s="1">
        <v>273.8</v>
      </c>
      <c r="AW963" s="1">
        <v>281.60000000000002</v>
      </c>
      <c r="AX963" s="1">
        <v>274</v>
      </c>
      <c r="AY963" s="1">
        <v>288.8</v>
      </c>
      <c r="AZ963" s="1">
        <v>273.8</v>
      </c>
      <c r="BA963" s="1">
        <v>284.60000000000002</v>
      </c>
      <c r="CC963" s="86">
        <v>274.3</v>
      </c>
      <c r="CD963" s="1">
        <v>265.8</v>
      </c>
      <c r="CE963" s="1">
        <v>1315</v>
      </c>
      <c r="CF963" s="1">
        <v>854</v>
      </c>
      <c r="CG963" s="1">
        <v>1.5398126463700235</v>
      </c>
      <c r="CH963">
        <v>117.01300000000001</v>
      </c>
      <c r="CI963">
        <v>19287</v>
      </c>
      <c r="CJ963" s="101">
        <v>1</v>
      </c>
      <c r="CK963" s="101">
        <v>1</v>
      </c>
      <c r="CL963" s="1">
        <v>8.3999999999999773</v>
      </c>
      <c r="CM963" s="1">
        <v>49.399999999999693</v>
      </c>
      <c r="CN963" s="14">
        <v>-6.3000000000000114</v>
      </c>
      <c r="CO963" s="14">
        <v>72.800000000000068</v>
      </c>
    </row>
    <row r="964" spans="1:93">
      <c r="A964" s="1">
        <v>2016</v>
      </c>
      <c r="B964" s="1">
        <v>5</v>
      </c>
      <c r="C964" s="24">
        <v>42719</v>
      </c>
      <c r="D964" s="1">
        <v>282.39999999999998</v>
      </c>
      <c r="E964" s="1">
        <v>285.8</v>
      </c>
      <c r="F964" s="1">
        <v>275.39999999999998</v>
      </c>
      <c r="G964" s="1">
        <v>282.2</v>
      </c>
      <c r="H964" s="1">
        <v>51.04</v>
      </c>
      <c r="I964" s="1">
        <v>0</v>
      </c>
      <c r="N964" s="27">
        <v>10.4</v>
      </c>
      <c r="O964" s="27">
        <v>279.8</v>
      </c>
      <c r="P964" s="27">
        <v>264.8</v>
      </c>
      <c r="Q964" s="27" t="s">
        <v>618</v>
      </c>
      <c r="R964" s="27" t="s">
        <v>618</v>
      </c>
      <c r="S964" s="27" t="s">
        <v>618</v>
      </c>
      <c r="T964" s="27" t="s">
        <v>618</v>
      </c>
      <c r="U964" s="27" t="s">
        <v>618</v>
      </c>
      <c r="V964" s="158">
        <v>0</v>
      </c>
      <c r="W964" s="27">
        <v>239.1</v>
      </c>
      <c r="X964" s="27">
        <v>251.1</v>
      </c>
      <c r="Y964" s="27">
        <v>-12.000000000000085</v>
      </c>
      <c r="Z964" s="29">
        <v>51.17</v>
      </c>
      <c r="AA964" s="139">
        <v>6.2</v>
      </c>
      <c r="AB964" s="151">
        <v>3.0487804878048697E-2</v>
      </c>
      <c r="AC964" s="136" t="s">
        <v>255</v>
      </c>
      <c r="AD964" s="136">
        <v>13.6</v>
      </c>
      <c r="AE964" s="136" t="s">
        <v>618</v>
      </c>
      <c r="AF964" s="136" t="s">
        <v>618</v>
      </c>
      <c r="AG964" s="136">
        <v>0</v>
      </c>
      <c r="AH964" s="136">
        <v>153.4</v>
      </c>
      <c r="AI964" s="136">
        <v>-5.7000000000000739</v>
      </c>
      <c r="AJ964" s="127">
        <v>274</v>
      </c>
      <c r="AK964" s="127">
        <v>288.8</v>
      </c>
      <c r="AL964" s="127">
        <v>273.8</v>
      </c>
      <c r="AM964" s="127">
        <v>283</v>
      </c>
      <c r="AN964" s="127">
        <v>265.52499999999998</v>
      </c>
      <c r="AO964" s="127">
        <v>0.19999999999998863</v>
      </c>
      <c r="AP964" s="127" t="s">
        <v>618</v>
      </c>
      <c r="AQ964" s="14">
        <v>195.2</v>
      </c>
      <c r="AR964" s="127" t="s">
        <v>618</v>
      </c>
      <c r="AS964" s="14">
        <v>146.29999999999711</v>
      </c>
      <c r="AT964" s="1">
        <v>284.89999999999998</v>
      </c>
      <c r="AU964" s="1">
        <v>284.89999999999998</v>
      </c>
      <c r="AV964" s="1">
        <v>276.89999999999998</v>
      </c>
      <c r="AW964" s="1">
        <v>278</v>
      </c>
      <c r="AX964" s="1">
        <v>284.89999999999998</v>
      </c>
      <c r="AY964" s="1">
        <v>284.89999999999998</v>
      </c>
      <c r="AZ964" s="1">
        <v>276.89999999999998</v>
      </c>
      <c r="BA964" s="1">
        <v>279</v>
      </c>
      <c r="CC964" s="86">
        <v>282.2</v>
      </c>
      <c r="CD964" s="1">
        <v>284.39999999999998</v>
      </c>
      <c r="CE964" s="1">
        <v>833</v>
      </c>
      <c r="CF964" s="1">
        <v>792</v>
      </c>
      <c r="CG964" s="1">
        <v>1.0517676767676767</v>
      </c>
      <c r="CH964">
        <v>118.182</v>
      </c>
      <c r="CI964">
        <v>19411</v>
      </c>
      <c r="CJ964" s="101">
        <v>1</v>
      </c>
      <c r="CK964" s="101">
        <v>1</v>
      </c>
      <c r="CL964" s="1">
        <v>-1.5999999999999659</v>
      </c>
      <c r="CM964" s="1">
        <v>47.799999999999727</v>
      </c>
      <c r="CN964" s="14">
        <v>-2.5</v>
      </c>
      <c r="CO964" s="14">
        <v>70.300000000000068</v>
      </c>
    </row>
    <row r="965" spans="1:93">
      <c r="A965" s="1">
        <v>2016</v>
      </c>
      <c r="B965" s="1">
        <v>6</v>
      </c>
      <c r="C965" s="24">
        <v>42720</v>
      </c>
      <c r="D965" s="1">
        <v>283.3</v>
      </c>
      <c r="E965" s="1">
        <v>291.7</v>
      </c>
      <c r="F965" s="1">
        <v>281.7</v>
      </c>
      <c r="G965" s="1">
        <v>283.39999999999998</v>
      </c>
      <c r="H965" s="1">
        <v>52.95</v>
      </c>
      <c r="I965" s="1">
        <v>0</v>
      </c>
      <c r="N965" s="27">
        <v>10</v>
      </c>
      <c r="O965" s="27">
        <v>292.60000000000002</v>
      </c>
      <c r="P965" s="27">
        <v>271.8</v>
      </c>
      <c r="Q965" s="27" t="s">
        <v>618</v>
      </c>
      <c r="R965" s="27" t="s">
        <v>618</v>
      </c>
      <c r="S965" s="27" t="s">
        <v>618</v>
      </c>
      <c r="T965" s="27" t="s">
        <v>618</v>
      </c>
      <c r="U965" s="27" t="s">
        <v>618</v>
      </c>
      <c r="V965" s="158">
        <v>0</v>
      </c>
      <c r="W965" s="27">
        <v>239.1</v>
      </c>
      <c r="X965" s="27">
        <v>251.1</v>
      </c>
      <c r="Y965" s="27">
        <v>-12.000000000000085</v>
      </c>
      <c r="Z965" s="29">
        <v>50.98</v>
      </c>
      <c r="AA965" s="139">
        <v>6</v>
      </c>
      <c r="AB965" s="151">
        <v>3.1446540880502027E-3</v>
      </c>
      <c r="AC965" s="136" t="s">
        <v>253</v>
      </c>
      <c r="AD965" s="136">
        <v>14.1</v>
      </c>
      <c r="AE965" s="136" t="s">
        <v>618</v>
      </c>
      <c r="AF965" s="136" t="s">
        <v>618</v>
      </c>
      <c r="AG965" s="136">
        <v>0</v>
      </c>
      <c r="AH965" s="136">
        <v>153.4</v>
      </c>
      <c r="AI965" s="136">
        <v>-5.7000000000000739</v>
      </c>
      <c r="AJ965" s="127">
        <v>284.89999999999998</v>
      </c>
      <c r="AK965" s="127">
        <v>291.7</v>
      </c>
      <c r="AL965" s="127">
        <v>276.89999999999998</v>
      </c>
      <c r="AM965" s="127">
        <v>286.2</v>
      </c>
      <c r="AN965" s="127">
        <v>272.8</v>
      </c>
      <c r="AO965" s="127">
        <v>9.9999999999965894E-2</v>
      </c>
      <c r="AP965" s="127" t="s">
        <v>618</v>
      </c>
      <c r="AQ965" s="14">
        <v>195.2</v>
      </c>
      <c r="AR965" s="127" t="s">
        <v>618</v>
      </c>
      <c r="AS965" s="14">
        <v>146.29999999999711</v>
      </c>
      <c r="AT965" s="1">
        <v>278.5</v>
      </c>
      <c r="AU965" s="1">
        <v>281.60000000000002</v>
      </c>
      <c r="AV965" s="1">
        <v>277.2</v>
      </c>
      <c r="AW965" s="1">
        <v>278.8</v>
      </c>
      <c r="AX965" s="1">
        <v>278.5</v>
      </c>
      <c r="AY965" s="1">
        <v>281.60000000000002</v>
      </c>
      <c r="AZ965" s="1">
        <v>277.2</v>
      </c>
      <c r="BA965" s="1">
        <v>279.89999999999998</v>
      </c>
      <c r="CC965" s="86">
        <v>277.3</v>
      </c>
      <c r="CD965" s="1">
        <v>291.2</v>
      </c>
      <c r="CE965" s="1">
        <v>859</v>
      </c>
      <c r="CF965" s="1">
        <v>949</v>
      </c>
      <c r="CG965" s="1">
        <v>0.90516332982086412</v>
      </c>
      <c r="CH965">
        <v>117.96</v>
      </c>
      <c r="CI965">
        <v>19299</v>
      </c>
      <c r="CJ965" s="101">
        <v>1</v>
      </c>
      <c r="CK965" s="101">
        <v>1</v>
      </c>
      <c r="CL965" s="1">
        <v>-0.19999999999998863</v>
      </c>
      <c r="CM965" s="1">
        <v>47.599999999999739</v>
      </c>
      <c r="CN965" s="14">
        <v>4.8000000000000114</v>
      </c>
      <c r="CO965" s="14">
        <v>75.10000000000008</v>
      </c>
    </row>
    <row r="966" spans="1:93">
      <c r="A966" s="1">
        <v>2016</v>
      </c>
      <c r="B966" s="1">
        <v>2</v>
      </c>
      <c r="C966" s="24">
        <v>42723</v>
      </c>
      <c r="D966" s="1">
        <v>278.3</v>
      </c>
      <c r="E966" s="1">
        <v>280</v>
      </c>
      <c r="F966" s="1">
        <v>273.5</v>
      </c>
      <c r="G966" s="1">
        <v>276.3</v>
      </c>
      <c r="H966" s="1">
        <v>52.83</v>
      </c>
      <c r="I966" s="1">
        <v>0</v>
      </c>
      <c r="N966" s="27">
        <v>6.5</v>
      </c>
      <c r="O966" s="27">
        <v>293.39999999999998</v>
      </c>
      <c r="P966" s="27">
        <v>273.39999999999998</v>
      </c>
      <c r="Q966" s="27" t="s">
        <v>618</v>
      </c>
      <c r="R966" s="27" t="s">
        <v>618</v>
      </c>
      <c r="S966" s="27" t="s">
        <v>618</v>
      </c>
      <c r="T966" s="27" t="s">
        <v>618</v>
      </c>
      <c r="U966" s="27" t="s">
        <v>618</v>
      </c>
      <c r="V966" s="158">
        <v>0</v>
      </c>
      <c r="W966" s="27">
        <v>239.1</v>
      </c>
      <c r="X966" s="27">
        <v>251.1</v>
      </c>
      <c r="Y966" s="27">
        <v>-12.000000000000085</v>
      </c>
      <c r="Z966" s="29">
        <v>52.8</v>
      </c>
      <c r="AA966" s="139">
        <v>3.9</v>
      </c>
      <c r="AB966" s="151">
        <v>3.7421630094043978E-2</v>
      </c>
      <c r="AC966" s="136" t="s">
        <v>253</v>
      </c>
      <c r="AD966" s="136">
        <v>14.1</v>
      </c>
      <c r="AE966" s="136" t="s">
        <v>618</v>
      </c>
      <c r="AF966" s="136" t="s">
        <v>618</v>
      </c>
      <c r="AG966" s="136">
        <v>0</v>
      </c>
      <c r="AH966" s="136">
        <v>153.4</v>
      </c>
      <c r="AI966" s="136">
        <v>-5.7000000000000739</v>
      </c>
      <c r="AJ966" s="127">
        <v>278.5</v>
      </c>
      <c r="AK966" s="127">
        <v>281.60000000000002</v>
      </c>
      <c r="AL966" s="127">
        <v>276.8</v>
      </c>
      <c r="AM966" s="127">
        <v>277.8</v>
      </c>
      <c r="AN966" s="127">
        <v>278.14999999999998</v>
      </c>
      <c r="AO966" s="127">
        <v>2</v>
      </c>
      <c r="AP966" s="127" t="s">
        <v>618</v>
      </c>
      <c r="AQ966" s="14">
        <v>195.2</v>
      </c>
      <c r="AR966" s="127">
        <v>9.8999999999999773</v>
      </c>
      <c r="AS966" s="14">
        <v>156.19999999999709</v>
      </c>
      <c r="AT966" s="1">
        <v>274</v>
      </c>
      <c r="AU966" s="1">
        <v>274.5</v>
      </c>
      <c r="AV966" s="1">
        <v>270.2</v>
      </c>
      <c r="AW966" s="1">
        <v>270.2</v>
      </c>
      <c r="AX966" s="1">
        <v>274</v>
      </c>
      <c r="AY966" s="1">
        <v>274.5</v>
      </c>
      <c r="AZ966" s="1">
        <v>270.2</v>
      </c>
      <c r="BA966" s="1">
        <v>270.2</v>
      </c>
      <c r="CC966" s="112">
        <v>277.3</v>
      </c>
      <c r="CD966" s="35">
        <v>291.2</v>
      </c>
      <c r="CE966" s="35">
        <v>859</v>
      </c>
      <c r="CF966" s="35">
        <v>949</v>
      </c>
      <c r="CG966" s="35">
        <v>0.90516332982086412</v>
      </c>
      <c r="CH966">
        <v>117.191</v>
      </c>
      <c r="CI966">
        <v>19361</v>
      </c>
      <c r="CJ966" s="101">
        <v>1</v>
      </c>
      <c r="CK966" s="101">
        <v>1</v>
      </c>
      <c r="CL966" s="1">
        <v>-7.3999999999999773</v>
      </c>
      <c r="CM966" s="1">
        <v>40.199999999999761</v>
      </c>
      <c r="CN966" s="14" t="s">
        <v>618</v>
      </c>
      <c r="CO966" s="14">
        <v>75.10000000000008</v>
      </c>
    </row>
    <row r="967" spans="1:93">
      <c r="A967" s="1">
        <v>2016</v>
      </c>
      <c r="B967" s="1">
        <v>3</v>
      </c>
      <c r="C967" s="24">
        <v>42724</v>
      </c>
      <c r="D967" s="1">
        <v>266.60000000000002</v>
      </c>
      <c r="E967" s="1">
        <v>267.39999999999998</v>
      </c>
      <c r="F967" s="1">
        <v>263.10000000000002</v>
      </c>
      <c r="G967" s="1">
        <v>266.7</v>
      </c>
      <c r="H967" s="1">
        <v>53.49</v>
      </c>
      <c r="I967" s="1">
        <v>0</v>
      </c>
      <c r="N967" s="27">
        <v>4.2999999999999545</v>
      </c>
      <c r="O967" s="27">
        <v>282.8</v>
      </c>
      <c r="P967" s="27">
        <v>269.8</v>
      </c>
      <c r="Q967" s="27">
        <v>-1</v>
      </c>
      <c r="R967" s="27" t="s">
        <v>618</v>
      </c>
      <c r="S967" s="27" t="s">
        <v>618</v>
      </c>
      <c r="T967" s="27" t="s">
        <v>618</v>
      </c>
      <c r="U967" s="27" t="s">
        <v>618</v>
      </c>
      <c r="V967" s="158">
        <v>0</v>
      </c>
      <c r="W967" s="27">
        <v>239.1</v>
      </c>
      <c r="X967" s="27">
        <v>251.1</v>
      </c>
      <c r="Y967" s="27">
        <v>-12.000000000000085</v>
      </c>
      <c r="Z967" s="29">
        <v>53.39</v>
      </c>
      <c r="AA967" s="139">
        <v>2.6</v>
      </c>
      <c r="AB967" s="151">
        <v>2.2662889518414442E-3</v>
      </c>
      <c r="AC967" s="136">
        <v>0</v>
      </c>
      <c r="AD967" s="136">
        <v>13.8</v>
      </c>
      <c r="AE967" s="136" t="s">
        <v>618</v>
      </c>
      <c r="AF967" s="136" t="s">
        <v>618</v>
      </c>
      <c r="AG967" s="136">
        <v>0</v>
      </c>
      <c r="AH967" s="136">
        <v>153.4</v>
      </c>
      <c r="AI967" s="136">
        <v>-5.7000000000000739</v>
      </c>
      <c r="AJ967" s="127">
        <v>274</v>
      </c>
      <c r="AK967" s="127">
        <v>274.5</v>
      </c>
      <c r="AL967" s="127">
        <v>263.60000000000002</v>
      </c>
      <c r="AM967" s="127">
        <v>265.39999999999998</v>
      </c>
      <c r="AN967" s="127">
        <v>278.10000000000002</v>
      </c>
      <c r="AO967" s="127">
        <v>9.9999999999965894E-2</v>
      </c>
      <c r="AP967" s="127" t="s">
        <v>618</v>
      </c>
      <c r="AQ967" s="14">
        <v>195.2</v>
      </c>
      <c r="AR967" s="127">
        <v>-7.6999999999999886</v>
      </c>
      <c r="AS967" s="14">
        <v>148.4999999999971</v>
      </c>
      <c r="AT967" s="1">
        <v>266.3</v>
      </c>
      <c r="AU967" s="1">
        <v>272</v>
      </c>
      <c r="AV967" s="1">
        <v>266.10000000000002</v>
      </c>
      <c r="AW967" s="1">
        <v>271.7</v>
      </c>
      <c r="AX967" s="1">
        <v>266.3</v>
      </c>
      <c r="AY967" s="1">
        <v>272</v>
      </c>
      <c r="AZ967" s="1">
        <v>266.10000000000002</v>
      </c>
      <c r="BA967" s="1">
        <v>271.7</v>
      </c>
      <c r="CC967" s="112">
        <v>277.3</v>
      </c>
      <c r="CD967" s="35">
        <v>291.2</v>
      </c>
      <c r="CE967" s="35">
        <v>859</v>
      </c>
      <c r="CF967" s="35">
        <v>949</v>
      </c>
      <c r="CG967" s="35">
        <v>0.90516332982086412</v>
      </c>
      <c r="CH967">
        <v>117.824</v>
      </c>
      <c r="CI967">
        <v>19549</v>
      </c>
      <c r="CJ967" s="101">
        <v>1</v>
      </c>
      <c r="CK967" s="101">
        <v>1</v>
      </c>
      <c r="CL967" s="1">
        <v>4.6999999999999886</v>
      </c>
      <c r="CM967" s="1">
        <v>44.89999999999975</v>
      </c>
      <c r="CN967" s="14" t="s">
        <v>618</v>
      </c>
      <c r="CO967" s="14">
        <v>75.10000000000008</v>
      </c>
    </row>
    <row r="968" spans="1:93">
      <c r="A968" s="1">
        <v>2016</v>
      </c>
      <c r="B968" s="1">
        <v>4</v>
      </c>
      <c r="C968" s="24">
        <v>42725</v>
      </c>
      <c r="D968" s="1">
        <v>271</v>
      </c>
      <c r="E968" s="1">
        <v>274.5</v>
      </c>
      <c r="F968" s="1">
        <v>267.2</v>
      </c>
      <c r="G968" s="1">
        <v>271</v>
      </c>
      <c r="H968" s="1">
        <v>52.49</v>
      </c>
      <c r="I968" s="1">
        <v>0</v>
      </c>
      <c r="N968" s="27">
        <v>7.3000000000000114</v>
      </c>
      <c r="O968" s="27">
        <v>271</v>
      </c>
      <c r="P968" s="27">
        <v>262.39999999999998</v>
      </c>
      <c r="Q968" s="27" t="s">
        <v>618</v>
      </c>
      <c r="R968" s="27" t="s">
        <v>618</v>
      </c>
      <c r="S968" s="27" t="s">
        <v>618</v>
      </c>
      <c r="T968" s="27" t="s">
        <v>618</v>
      </c>
      <c r="U968" s="27" t="s">
        <v>618</v>
      </c>
      <c r="V968" s="158">
        <v>0</v>
      </c>
      <c r="W968" s="27">
        <v>239.1</v>
      </c>
      <c r="X968" s="27">
        <v>251.1</v>
      </c>
      <c r="Y968" s="27">
        <v>-12.000000000000085</v>
      </c>
      <c r="Z968" s="172">
        <v>53.39</v>
      </c>
      <c r="AA968" s="139">
        <v>4.4000000000000004</v>
      </c>
      <c r="AB968" s="151">
        <v>1.249290176036344E-2</v>
      </c>
      <c r="AC968" s="136" t="s">
        <v>253</v>
      </c>
      <c r="AD968" s="136">
        <v>13.3</v>
      </c>
      <c r="AE968" s="136" t="s">
        <v>618</v>
      </c>
      <c r="AF968" s="136">
        <v>-2.1000000000000227</v>
      </c>
      <c r="AG968" s="136">
        <v>-2.1000000000000227</v>
      </c>
      <c r="AH968" s="136">
        <v>151.30000000000001</v>
      </c>
      <c r="AI968" s="136">
        <v>-7.8000000000000966</v>
      </c>
      <c r="AJ968" s="127">
        <v>266.3</v>
      </c>
      <c r="AK968" s="127">
        <v>273.89999999999998</v>
      </c>
      <c r="AL968" s="127">
        <v>266.10000000000002</v>
      </c>
      <c r="AM968" s="127">
        <v>271.7</v>
      </c>
      <c r="AN968" s="127">
        <v>275.27499999999998</v>
      </c>
      <c r="AO968" s="127">
        <v>0</v>
      </c>
      <c r="AP968" s="127">
        <v>-3.6999999999999771</v>
      </c>
      <c r="AQ968" s="14">
        <v>191.5</v>
      </c>
      <c r="AR968" s="127" t="s">
        <v>618</v>
      </c>
      <c r="AS968" s="14">
        <v>148.4999999999971</v>
      </c>
      <c r="AT968" s="1">
        <v>271</v>
      </c>
      <c r="AU968" s="35">
        <v>272</v>
      </c>
      <c r="AV968" s="35">
        <v>266.10000000000002</v>
      </c>
      <c r="AW968" s="35">
        <v>271.7</v>
      </c>
      <c r="AX968" s="1">
        <v>272.5</v>
      </c>
      <c r="AY968" s="1">
        <v>273.5</v>
      </c>
      <c r="AZ968" s="1">
        <v>269.3</v>
      </c>
      <c r="BA968" s="1">
        <v>270</v>
      </c>
      <c r="CC968" s="112">
        <v>277.3</v>
      </c>
      <c r="CD968" s="35">
        <v>291.2</v>
      </c>
      <c r="CE968" s="35">
        <v>859</v>
      </c>
      <c r="CF968" s="35">
        <v>949</v>
      </c>
      <c r="CG968" s="35">
        <v>0.90516332982086412</v>
      </c>
      <c r="CH968">
        <v>117.53100000000001</v>
      </c>
      <c r="CI968">
        <v>19409</v>
      </c>
      <c r="CJ968" s="101">
        <v>1</v>
      </c>
      <c r="CK968" s="101">
        <v>1</v>
      </c>
      <c r="CL968" s="1">
        <v>-0.5</v>
      </c>
      <c r="CM968" s="1">
        <v>44.39999999999975</v>
      </c>
      <c r="CN968" s="14">
        <v>0</v>
      </c>
      <c r="CO968" s="14">
        <v>75.10000000000008</v>
      </c>
    </row>
    <row r="969" spans="1:93">
      <c r="A969" s="1">
        <v>2016</v>
      </c>
      <c r="B969" s="1">
        <v>5</v>
      </c>
      <c r="C969" s="24">
        <v>42726</v>
      </c>
      <c r="D969" s="1">
        <v>270.5</v>
      </c>
      <c r="E969" s="1">
        <v>274.2</v>
      </c>
      <c r="F969" s="1">
        <v>265.39999999999998</v>
      </c>
      <c r="G969" s="1">
        <v>266.2</v>
      </c>
      <c r="H969" s="1">
        <v>53.23</v>
      </c>
      <c r="I969" s="1">
        <v>0</v>
      </c>
      <c r="N969" s="27">
        <v>8.8000000000000114</v>
      </c>
      <c r="O969" s="27">
        <v>278.3</v>
      </c>
      <c r="P969" s="27">
        <v>263.7</v>
      </c>
      <c r="Q969" s="27" t="s">
        <v>618</v>
      </c>
      <c r="R969" s="27" t="s">
        <v>618</v>
      </c>
      <c r="S969" s="27" t="s">
        <v>618</v>
      </c>
      <c r="T969" s="27" t="s">
        <v>618</v>
      </c>
      <c r="U969" s="27" t="s">
        <v>618</v>
      </c>
      <c r="V969" s="158">
        <v>0</v>
      </c>
      <c r="W969" s="27">
        <v>239.1</v>
      </c>
      <c r="X969" s="27">
        <v>251.1</v>
      </c>
      <c r="Y969" s="27">
        <v>-12.000000000000085</v>
      </c>
      <c r="Z969" s="29">
        <v>52.62</v>
      </c>
      <c r="AA969" s="139">
        <v>5.3</v>
      </c>
      <c r="AB969" s="151">
        <v>1.8695083193120188E-2</v>
      </c>
      <c r="AC969" s="136" t="s">
        <v>255</v>
      </c>
      <c r="AD969" s="136">
        <v>13.5</v>
      </c>
      <c r="AE969" s="136" t="s">
        <v>618</v>
      </c>
      <c r="AF969" s="136" t="s">
        <v>618</v>
      </c>
      <c r="AG969" s="136">
        <v>0</v>
      </c>
      <c r="AH969" s="136">
        <v>151.30000000000001</v>
      </c>
      <c r="AI969" s="136">
        <v>-7.8000000000000966</v>
      </c>
      <c r="AJ969" s="127">
        <v>270.5</v>
      </c>
      <c r="AK969" s="127">
        <v>274.2</v>
      </c>
      <c r="AL969" s="127">
        <v>269.39999999999998</v>
      </c>
      <c r="AM969" s="127">
        <v>271.39999999999998</v>
      </c>
      <c r="AN969" s="127">
        <v>271.57499999999999</v>
      </c>
      <c r="AO969" s="127">
        <v>4.3000000000000114</v>
      </c>
      <c r="AP969" s="127" t="s">
        <v>618</v>
      </c>
      <c r="AQ969" s="14">
        <v>191.5</v>
      </c>
      <c r="AR969" s="127">
        <v>5.7999999999999545</v>
      </c>
      <c r="AS969" s="14">
        <v>154.29999999999706</v>
      </c>
      <c r="AT969" s="1">
        <v>261.60000000000002</v>
      </c>
      <c r="AU969" s="1">
        <v>264.10000000000002</v>
      </c>
      <c r="AV969" s="1">
        <v>261.10000000000002</v>
      </c>
      <c r="AW969" s="1">
        <v>263.5</v>
      </c>
      <c r="AX969" s="1">
        <v>261.60000000000002</v>
      </c>
      <c r="AY969" s="1">
        <v>265.10000000000002</v>
      </c>
      <c r="AZ969" s="1">
        <v>261.10000000000002</v>
      </c>
      <c r="BA969" s="1">
        <v>264.7</v>
      </c>
      <c r="CC969" s="112">
        <v>277.3</v>
      </c>
      <c r="CD969" s="35">
        <v>291.2</v>
      </c>
      <c r="CE969" s="35">
        <v>859</v>
      </c>
      <c r="CF969" s="35">
        <v>949</v>
      </c>
      <c r="CG969" s="35">
        <v>0.90516332982086412</v>
      </c>
      <c r="CH969">
        <v>117.37</v>
      </c>
      <c r="CI969">
        <v>19392</v>
      </c>
      <c r="CJ969" s="101">
        <v>1</v>
      </c>
      <c r="CK969" s="101">
        <v>1</v>
      </c>
      <c r="CL969" s="1">
        <v>1.6999999999999886</v>
      </c>
      <c r="CM969" s="1">
        <v>46.099999999999739</v>
      </c>
      <c r="CN969" s="14" t="s">
        <v>618</v>
      </c>
      <c r="CO969" s="14">
        <v>75.10000000000008</v>
      </c>
    </row>
    <row r="970" spans="1:93">
      <c r="A970" s="1">
        <v>2016</v>
      </c>
      <c r="B970" s="1">
        <v>2</v>
      </c>
      <c r="C970" s="24">
        <v>42730</v>
      </c>
      <c r="D970" s="1">
        <v>263.3</v>
      </c>
      <c r="E970" s="1">
        <v>264.5</v>
      </c>
      <c r="F970" s="1">
        <v>252.5</v>
      </c>
      <c r="G970" s="1">
        <v>255.5</v>
      </c>
      <c r="H970" s="1">
        <v>53.23</v>
      </c>
      <c r="I970" s="1">
        <v>1</v>
      </c>
      <c r="N970" s="27">
        <v>12</v>
      </c>
      <c r="O970" s="27">
        <v>275</v>
      </c>
      <c r="P970" s="27">
        <v>257.39999999999998</v>
      </c>
      <c r="Q970" s="27" t="s">
        <v>618</v>
      </c>
      <c r="R970" s="27" t="s">
        <v>618</v>
      </c>
      <c r="S970" s="27" t="s">
        <v>252</v>
      </c>
      <c r="T970" s="27" t="s">
        <v>618</v>
      </c>
      <c r="U970" s="27">
        <v>5.0999999999999659</v>
      </c>
      <c r="V970" s="158">
        <v>5.0999999999999659</v>
      </c>
      <c r="W970" s="27">
        <v>244.2</v>
      </c>
      <c r="X970" s="27">
        <v>251.1</v>
      </c>
      <c r="Y970" s="27">
        <v>-6.9000000000001194</v>
      </c>
      <c r="Z970" s="29">
        <v>53.23</v>
      </c>
      <c r="AA970" s="139">
        <v>7.2</v>
      </c>
      <c r="AB970" s="151">
        <v>1.4097923413983526E-2</v>
      </c>
      <c r="AC970" s="136" t="s">
        <v>253</v>
      </c>
      <c r="AD970" s="136">
        <v>13.3</v>
      </c>
      <c r="AE970" s="136" t="s">
        <v>618</v>
      </c>
      <c r="AF970" s="136">
        <v>5.6999999999999886</v>
      </c>
      <c r="AG970" s="136">
        <v>5.6999999999999886</v>
      </c>
      <c r="AH970" s="136">
        <v>157</v>
      </c>
      <c r="AI970" s="136">
        <v>-2.100000000000108</v>
      </c>
      <c r="AJ970" s="127">
        <v>261.60000000000002</v>
      </c>
      <c r="AK970" s="127">
        <v>265.10000000000002</v>
      </c>
      <c r="AL970" s="127">
        <v>260.39999999999998</v>
      </c>
      <c r="AM970" s="127">
        <v>261.10000000000002</v>
      </c>
      <c r="AN970" s="127">
        <v>267.39999999999998</v>
      </c>
      <c r="AO970" s="127">
        <v>7.8000000000000114</v>
      </c>
      <c r="AP970" s="127" t="s">
        <v>618</v>
      </c>
      <c r="AQ970" s="14">
        <v>191.5</v>
      </c>
      <c r="AR970" s="127">
        <v>7.7999999999999545</v>
      </c>
      <c r="AS970" s="14">
        <v>162.09999999999701</v>
      </c>
      <c r="AT970" s="1">
        <v>254</v>
      </c>
      <c r="AU970" s="1">
        <v>254.9</v>
      </c>
      <c r="AV970" s="1">
        <v>253.3</v>
      </c>
      <c r="AW970" s="1">
        <v>254.1</v>
      </c>
      <c r="AX970" s="1">
        <v>254</v>
      </c>
      <c r="AY970" s="1">
        <v>254.9</v>
      </c>
      <c r="AZ970" s="1">
        <v>250.6</v>
      </c>
      <c r="BA970" s="1">
        <v>252.4</v>
      </c>
      <c r="CC970" s="112">
        <v>277.3</v>
      </c>
      <c r="CD970" s="35">
        <v>291.2</v>
      </c>
      <c r="CE970" s="35">
        <v>859</v>
      </c>
      <c r="CF970" s="35">
        <v>949</v>
      </c>
      <c r="CG970" s="35">
        <v>0.90516332982086412</v>
      </c>
      <c r="CH970">
        <v>117.086</v>
      </c>
      <c r="CI970">
        <v>19303</v>
      </c>
      <c r="CJ970" s="101">
        <v>1</v>
      </c>
      <c r="CK970" s="101">
        <v>1</v>
      </c>
      <c r="CL970" s="1">
        <v>-1.6999999999999886</v>
      </c>
      <c r="CM970" s="1">
        <v>44.39999999999975</v>
      </c>
      <c r="CN970" s="14" t="s">
        <v>618</v>
      </c>
      <c r="CO970" s="14">
        <v>75.10000000000008</v>
      </c>
    </row>
    <row r="971" spans="1:93">
      <c r="A971" s="1">
        <v>2016</v>
      </c>
      <c r="B971" s="1">
        <v>3</v>
      </c>
      <c r="C971" s="24">
        <v>42731</v>
      </c>
      <c r="D971" s="1">
        <v>252.3</v>
      </c>
      <c r="E971" s="1">
        <v>257.39999999999998</v>
      </c>
      <c r="F971" s="1">
        <v>248.8</v>
      </c>
      <c r="G971" s="1">
        <v>257.2</v>
      </c>
      <c r="H971" s="1">
        <v>53.83</v>
      </c>
      <c r="I971" s="1">
        <v>1</v>
      </c>
      <c r="N971" s="27">
        <v>8.5999999999999659</v>
      </c>
      <c r="O971" s="27">
        <v>267.5</v>
      </c>
      <c r="P971" s="27">
        <v>243.5</v>
      </c>
      <c r="Q971" s="27" t="s">
        <v>618</v>
      </c>
      <c r="R971" s="27" t="s">
        <v>618</v>
      </c>
      <c r="S971" s="27" t="s">
        <v>618</v>
      </c>
      <c r="T971" s="27" t="s">
        <v>618</v>
      </c>
      <c r="U971" s="27" t="s">
        <v>618</v>
      </c>
      <c r="V971" s="158">
        <v>0</v>
      </c>
      <c r="W971" s="27">
        <v>244.2</v>
      </c>
      <c r="X971" s="27">
        <v>251.1</v>
      </c>
      <c r="Y971" s="27">
        <v>-6.9000000000001194</v>
      </c>
      <c r="Z971" s="29">
        <v>53.33</v>
      </c>
      <c r="AA971" s="139">
        <v>5.2</v>
      </c>
      <c r="AB971" s="151">
        <v>0</v>
      </c>
      <c r="AC971" s="136">
        <v>0</v>
      </c>
      <c r="AD971" s="136">
        <v>12.7</v>
      </c>
      <c r="AE971" s="136" t="s">
        <v>618</v>
      </c>
      <c r="AF971" s="136" t="s">
        <v>618</v>
      </c>
      <c r="AG971" s="136">
        <v>0</v>
      </c>
      <c r="AH971" s="136">
        <v>157</v>
      </c>
      <c r="AI971" s="136">
        <v>-2.100000000000108</v>
      </c>
      <c r="AJ971" s="127">
        <v>254</v>
      </c>
      <c r="AK971" s="127">
        <v>254.9</v>
      </c>
      <c r="AL971" s="127">
        <v>250.6</v>
      </c>
      <c r="AM971" s="127">
        <v>251.9</v>
      </c>
      <c r="AN971" s="127">
        <v>264.02499999999998</v>
      </c>
      <c r="AO971" s="127">
        <v>4.8999999999999773</v>
      </c>
      <c r="AP971" s="127">
        <v>10.6</v>
      </c>
      <c r="AQ971" s="14">
        <v>202.1</v>
      </c>
      <c r="AR971" s="127">
        <v>-15.5</v>
      </c>
      <c r="AS971" s="14">
        <v>146.59999999999698</v>
      </c>
      <c r="AT971" s="1">
        <v>254</v>
      </c>
      <c r="AU971" s="1">
        <v>257.3</v>
      </c>
      <c r="AV971" s="1">
        <v>257.3</v>
      </c>
      <c r="AW971" s="35">
        <v>254.1</v>
      </c>
      <c r="AX971" s="1">
        <v>259.60000000000002</v>
      </c>
      <c r="AY971" s="1">
        <v>262.8</v>
      </c>
      <c r="AZ971" s="1">
        <v>259.5</v>
      </c>
      <c r="BA971" s="1">
        <v>262.60000000000002</v>
      </c>
      <c r="CC971" s="112">
        <v>277.3</v>
      </c>
      <c r="CD971" s="35">
        <v>291.2</v>
      </c>
      <c r="CE971" s="35">
        <v>859</v>
      </c>
      <c r="CF971" s="35">
        <v>949</v>
      </c>
      <c r="CG971" s="35">
        <v>0.90516332982086412</v>
      </c>
      <c r="CH971">
        <v>117.446</v>
      </c>
      <c r="CI971">
        <v>19390</v>
      </c>
      <c r="CJ971" s="101">
        <v>1</v>
      </c>
      <c r="CK971" s="101">
        <v>1</v>
      </c>
      <c r="CL971" s="1">
        <v>11.8</v>
      </c>
      <c r="CM971" s="1">
        <v>56.199999999999761</v>
      </c>
      <c r="CN971" s="14" t="s">
        <v>618</v>
      </c>
      <c r="CO971" s="14">
        <v>75.10000000000008</v>
      </c>
    </row>
    <row r="972" spans="1:93">
      <c r="A972" s="1">
        <v>2016</v>
      </c>
      <c r="B972" s="1">
        <v>4</v>
      </c>
      <c r="C972" s="24">
        <v>42732</v>
      </c>
      <c r="D972" s="1">
        <v>265.8</v>
      </c>
      <c r="E972" s="1">
        <v>266.39999999999998</v>
      </c>
      <c r="F972" s="1">
        <v>256.39999999999998</v>
      </c>
      <c r="G972" s="1">
        <v>256.39999999999998</v>
      </c>
      <c r="H972" s="1">
        <v>53.72</v>
      </c>
      <c r="I972" s="1">
        <v>1</v>
      </c>
      <c r="N972" s="27">
        <v>10</v>
      </c>
      <c r="O972" s="27">
        <v>265.8</v>
      </c>
      <c r="P972" s="27">
        <v>248.6</v>
      </c>
      <c r="Q972" s="27" t="s">
        <v>618</v>
      </c>
      <c r="R972" s="27" t="s">
        <v>618</v>
      </c>
      <c r="S972" s="27" t="s">
        <v>618</v>
      </c>
      <c r="T972" s="27" t="s">
        <v>618</v>
      </c>
      <c r="U972" s="27" t="s">
        <v>618</v>
      </c>
      <c r="V972" s="158">
        <v>0</v>
      </c>
      <c r="W972" s="27">
        <v>244.2</v>
      </c>
      <c r="X972" s="27">
        <v>251.1</v>
      </c>
      <c r="Y972" s="27">
        <v>-6.9000000000001194</v>
      </c>
      <c r="Z972" s="29">
        <v>54.12</v>
      </c>
      <c r="AA972" s="139">
        <v>6</v>
      </c>
      <c r="AB972" s="151">
        <v>1.1271839188427668E-2</v>
      </c>
      <c r="AC972" s="136" t="s">
        <v>253</v>
      </c>
      <c r="AD972" s="136">
        <v>12.8</v>
      </c>
      <c r="AE972" s="136" t="s">
        <v>618</v>
      </c>
      <c r="AF972" s="136">
        <v>3.4000000000000341</v>
      </c>
      <c r="AG972" s="136">
        <v>3.4000000000000341</v>
      </c>
      <c r="AH972" s="136">
        <v>160.4</v>
      </c>
      <c r="AI972" s="136">
        <v>0</v>
      </c>
      <c r="AJ972" s="127">
        <v>259.60000000000002</v>
      </c>
      <c r="AK972" s="127">
        <v>266.5</v>
      </c>
      <c r="AL972" s="127">
        <v>259.5</v>
      </c>
      <c r="AM972" s="127">
        <v>265.39999999999998</v>
      </c>
      <c r="AN972" s="127">
        <v>262.45</v>
      </c>
      <c r="AO972" s="127">
        <v>9.4000000000000341</v>
      </c>
      <c r="AP972" s="127" t="s">
        <v>618</v>
      </c>
      <c r="AQ972" s="14">
        <v>202.1</v>
      </c>
      <c r="AR972" s="127" t="s">
        <v>618</v>
      </c>
      <c r="AS972" s="14">
        <v>146.59999999999698</v>
      </c>
      <c r="AT972" s="1">
        <v>255.3</v>
      </c>
      <c r="AU972" s="1">
        <v>256.39999999999998</v>
      </c>
      <c r="AV972" s="1">
        <v>252.3</v>
      </c>
      <c r="AW972" s="1">
        <v>254.3</v>
      </c>
      <c r="AX972" s="1">
        <v>255.3</v>
      </c>
      <c r="AY972" s="1">
        <v>264.5</v>
      </c>
      <c r="AZ972" s="1">
        <v>252.3</v>
      </c>
      <c r="BA972" s="1">
        <v>259.5</v>
      </c>
      <c r="CC972" s="112">
        <v>277.3</v>
      </c>
      <c r="CD972" s="35">
        <v>291.2</v>
      </c>
      <c r="CE972" s="35">
        <v>859</v>
      </c>
      <c r="CF972" s="35">
        <v>949</v>
      </c>
      <c r="CG972" s="35">
        <v>0.90516332982086412</v>
      </c>
      <c r="CH972">
        <v>117.202</v>
      </c>
      <c r="CI972">
        <v>19322</v>
      </c>
      <c r="CJ972" s="101">
        <v>1</v>
      </c>
      <c r="CK972" s="101">
        <v>1</v>
      </c>
      <c r="CL972" s="1">
        <v>1.8999999999999773</v>
      </c>
      <c r="CM972" s="1">
        <v>58.099999999999739</v>
      </c>
      <c r="CN972" s="14">
        <v>10.5</v>
      </c>
      <c r="CO972" s="14">
        <v>85.60000000000008</v>
      </c>
    </row>
    <row r="973" spans="1:93">
      <c r="A973" s="1">
        <v>2016</v>
      </c>
      <c r="B973" s="1">
        <v>5</v>
      </c>
      <c r="C973" s="24">
        <v>42733</v>
      </c>
      <c r="D973" s="1">
        <v>257.2</v>
      </c>
      <c r="E973" s="1">
        <v>262.2</v>
      </c>
      <c r="F973" s="1">
        <v>255.6</v>
      </c>
      <c r="G973" s="1">
        <v>261</v>
      </c>
      <c r="H973" s="35">
        <v>53.72</v>
      </c>
      <c r="I973" s="1">
        <v>1</v>
      </c>
      <c r="N973" s="27">
        <v>6.5999999999999943</v>
      </c>
      <c r="O973" s="27">
        <v>266.39999999999998</v>
      </c>
      <c r="P973" s="27">
        <v>246.4</v>
      </c>
      <c r="Q973" s="27" t="s">
        <v>618</v>
      </c>
      <c r="R973" s="27" t="s">
        <v>618</v>
      </c>
      <c r="S973" s="27" t="s">
        <v>618</v>
      </c>
      <c r="T973" s="27" t="s">
        <v>618</v>
      </c>
      <c r="U973" s="27" t="s">
        <v>618</v>
      </c>
      <c r="V973" s="158">
        <v>0</v>
      </c>
      <c r="W973" s="27">
        <v>244.2</v>
      </c>
      <c r="X973" s="27">
        <v>251.1</v>
      </c>
      <c r="Y973" s="27">
        <v>-6.9000000000001194</v>
      </c>
      <c r="Z973" s="172">
        <v>54.12</v>
      </c>
      <c r="AA973" s="139">
        <v>4</v>
      </c>
      <c r="AB973" s="151">
        <v>2.043470183912266E-3</v>
      </c>
      <c r="AC973" s="136">
        <v>0</v>
      </c>
      <c r="AD973" s="136">
        <v>12.8</v>
      </c>
      <c r="AE973" s="136" t="s">
        <v>618</v>
      </c>
      <c r="AF973" s="136" t="s">
        <v>618</v>
      </c>
      <c r="AG973" s="136">
        <v>0</v>
      </c>
      <c r="AH973" s="136">
        <v>160.4</v>
      </c>
      <c r="AI973" s="136">
        <v>0</v>
      </c>
      <c r="AJ973" s="127">
        <v>255.3</v>
      </c>
      <c r="AK973" s="127">
        <v>264.5</v>
      </c>
      <c r="AL973" s="127">
        <v>252.3</v>
      </c>
      <c r="AM973" s="127">
        <v>258</v>
      </c>
      <c r="AN973" s="127">
        <v>259.10000000000002</v>
      </c>
      <c r="AO973" s="127">
        <v>3.8000000000000114</v>
      </c>
      <c r="AP973" s="127" t="s">
        <v>618</v>
      </c>
      <c r="AQ973" s="14">
        <v>202.1</v>
      </c>
      <c r="AR973" s="127" t="s">
        <v>618</v>
      </c>
      <c r="AS973" s="14">
        <v>146.59999999999698</v>
      </c>
      <c r="AT973" s="1">
        <v>260.89999999999998</v>
      </c>
      <c r="AU973" s="1">
        <v>265</v>
      </c>
      <c r="AV973" s="1">
        <v>260.60000000000002</v>
      </c>
      <c r="AW973" s="1">
        <v>264.3</v>
      </c>
      <c r="AX973" s="1">
        <v>260.89999999999998</v>
      </c>
      <c r="AY973" s="1">
        <v>265</v>
      </c>
      <c r="AZ973" s="1">
        <v>260.60000000000002</v>
      </c>
      <c r="BA973" s="1">
        <v>262</v>
      </c>
      <c r="CC973" s="112">
        <v>277.3</v>
      </c>
      <c r="CD973" s="35">
        <v>291.2</v>
      </c>
      <c r="CE973" s="35">
        <v>859</v>
      </c>
      <c r="CF973" s="35">
        <v>949</v>
      </c>
      <c r="CG973" s="35">
        <v>0.90516332982086412</v>
      </c>
      <c r="CH973">
        <v>116.633</v>
      </c>
      <c r="CI973">
        <v>19015</v>
      </c>
      <c r="CJ973" s="101">
        <v>1</v>
      </c>
      <c r="CK973" s="101">
        <v>-1</v>
      </c>
      <c r="CL973" s="1">
        <v>1.3000000000000114</v>
      </c>
      <c r="CM973" s="1">
        <v>59.39999999999975</v>
      </c>
      <c r="CN973" s="14" t="s">
        <v>618</v>
      </c>
      <c r="CO973" s="14">
        <v>85.60000000000008</v>
      </c>
    </row>
    <row r="974" spans="1:93">
      <c r="A974" s="1">
        <v>2016</v>
      </c>
      <c r="B974" s="1">
        <v>6</v>
      </c>
      <c r="C974" s="24">
        <v>42734</v>
      </c>
      <c r="D974" s="1">
        <v>262.2</v>
      </c>
      <c r="E974" s="1">
        <v>263.89999999999998</v>
      </c>
      <c r="F974" s="1">
        <v>257.60000000000002</v>
      </c>
      <c r="G974" s="1">
        <v>263.89999999999998</v>
      </c>
      <c r="H974" s="1">
        <v>52.47</v>
      </c>
      <c r="I974" s="1">
        <v>1</v>
      </c>
      <c r="N974" s="27">
        <v>6.2999999999999545</v>
      </c>
      <c r="O974" s="27">
        <v>267.60000000000002</v>
      </c>
      <c r="P974" s="27">
        <v>254.4</v>
      </c>
      <c r="Q974" s="27" t="s">
        <v>618</v>
      </c>
      <c r="R974" s="27" t="s">
        <v>618</v>
      </c>
      <c r="S974" s="27" t="s">
        <v>618</v>
      </c>
      <c r="T974" s="27" t="s">
        <v>618</v>
      </c>
      <c r="U974" s="27" t="s">
        <v>618</v>
      </c>
      <c r="V974" s="158">
        <v>0</v>
      </c>
      <c r="W974" s="27">
        <v>244.2</v>
      </c>
      <c r="X974" s="27">
        <v>251.1</v>
      </c>
      <c r="Y974" s="27">
        <v>-6.9000000000001194</v>
      </c>
      <c r="Z974" s="172">
        <v>54.12</v>
      </c>
      <c r="AA974" s="139">
        <v>3.8</v>
      </c>
      <c r="AB974" s="151">
        <v>0</v>
      </c>
      <c r="AC974" s="136">
        <v>0</v>
      </c>
      <c r="AD974" s="136">
        <v>13</v>
      </c>
      <c r="AE974" s="136" t="s">
        <v>618</v>
      </c>
      <c r="AF974" s="136" t="s">
        <v>618</v>
      </c>
      <c r="AG974" s="136">
        <v>0</v>
      </c>
      <c r="AH974" s="136">
        <v>160.4</v>
      </c>
      <c r="AI974" s="136">
        <v>0</v>
      </c>
      <c r="AJ974" s="127">
        <v>260.89999999999998</v>
      </c>
      <c r="AK974" s="127">
        <v>265</v>
      </c>
      <c r="AL974" s="127">
        <v>258.60000000000002</v>
      </c>
      <c r="AM974" s="127">
        <v>259</v>
      </c>
      <c r="AN974" s="127">
        <v>258.57499999999999</v>
      </c>
      <c r="AO974" s="127">
        <v>1.6999999999999886</v>
      </c>
      <c r="AP974" s="127" t="s">
        <v>618</v>
      </c>
      <c r="AQ974" s="14">
        <v>202.1</v>
      </c>
      <c r="AR974" s="127" t="s">
        <v>618</v>
      </c>
      <c r="AS974" s="14">
        <v>146.59999999999698</v>
      </c>
      <c r="AT974" s="1">
        <v>263.89999999999998</v>
      </c>
      <c r="AU974" s="1">
        <v>265.89999999999998</v>
      </c>
      <c r="AV974" s="1">
        <v>263.89999999999998</v>
      </c>
      <c r="AW974" s="1">
        <v>265.10000000000002</v>
      </c>
      <c r="AX974" s="1">
        <v>263.89999999999998</v>
      </c>
      <c r="AY974" s="1">
        <v>267</v>
      </c>
      <c r="AZ974" s="1">
        <v>263.89999999999998</v>
      </c>
      <c r="BA974" s="1">
        <v>266</v>
      </c>
      <c r="CC974" s="112">
        <v>277.3</v>
      </c>
      <c r="CD974" s="1">
        <v>262.3</v>
      </c>
      <c r="CE974" s="1">
        <v>923</v>
      </c>
      <c r="CF974" s="1">
        <v>714</v>
      </c>
      <c r="CG974" s="1">
        <v>1.292717086834734</v>
      </c>
      <c r="CH974">
        <v>117.687</v>
      </c>
      <c r="CI974">
        <v>19312</v>
      </c>
      <c r="CJ974" s="101">
        <v>1</v>
      </c>
      <c r="CK974" s="101">
        <v>-1</v>
      </c>
      <c r="CL974" s="1" t="s">
        <v>618</v>
      </c>
      <c r="CM974" s="1">
        <v>59.39999999999975</v>
      </c>
      <c r="CN974" s="14" t="s">
        <v>618</v>
      </c>
      <c r="CO974" s="14">
        <v>85.60000000000008</v>
      </c>
    </row>
    <row r="975" spans="1:93">
      <c r="A975" s="1">
        <v>2017</v>
      </c>
      <c r="B975" s="1">
        <v>4</v>
      </c>
      <c r="C975" s="24">
        <v>42739</v>
      </c>
      <c r="D975" s="1">
        <v>268</v>
      </c>
      <c r="E975" s="1">
        <v>273.7</v>
      </c>
      <c r="F975" s="1">
        <v>260.8</v>
      </c>
      <c r="G975" s="1">
        <v>273.39999999999998</v>
      </c>
      <c r="H975" s="1">
        <v>53.22</v>
      </c>
      <c r="I975" s="1">
        <v>2</v>
      </c>
      <c r="N975" s="27">
        <v>12.9</v>
      </c>
      <c r="O975" s="27">
        <v>270.2</v>
      </c>
      <c r="P975" s="27">
        <v>257.60000000000002</v>
      </c>
      <c r="Q975" s="27" t="s">
        <v>618</v>
      </c>
      <c r="R975" s="27" t="s">
        <v>254</v>
      </c>
      <c r="S975" s="27" t="s">
        <v>618</v>
      </c>
      <c r="T975" s="27">
        <v>3.3000000000000682</v>
      </c>
      <c r="U975" s="27" t="s">
        <v>618</v>
      </c>
      <c r="V975" s="158">
        <v>3.3000000000000682</v>
      </c>
      <c r="W975" s="27">
        <v>247.5</v>
      </c>
      <c r="X975" s="27">
        <v>251.1</v>
      </c>
      <c r="Y975" s="27">
        <v>-3.6000000000000512</v>
      </c>
      <c r="Z975" s="29">
        <v>52.78</v>
      </c>
      <c r="AA975" s="139">
        <v>7.7</v>
      </c>
      <c r="AB975" s="151">
        <v>2.3268801191362654E-2</v>
      </c>
      <c r="AC975" s="136" t="s">
        <v>255</v>
      </c>
      <c r="AD975" s="136">
        <v>13.1</v>
      </c>
      <c r="AE975" s="136">
        <v>1.6999999999999886</v>
      </c>
      <c r="AF975" s="136" t="s">
        <v>618</v>
      </c>
      <c r="AG975" s="136">
        <v>1.6999999999999886</v>
      </c>
      <c r="AH975" s="136">
        <v>162.1</v>
      </c>
      <c r="AI975" s="136">
        <v>0</v>
      </c>
      <c r="AJ975" s="127">
        <v>263.89999999999998</v>
      </c>
      <c r="AK975" s="127">
        <v>269.89999999999998</v>
      </c>
      <c r="AL975" s="127">
        <v>263.89999999999998</v>
      </c>
      <c r="AM975" s="127">
        <v>265.7</v>
      </c>
      <c r="AN975" s="127">
        <v>262.02499999999998</v>
      </c>
      <c r="AO975" s="127">
        <v>5.3999999999999773</v>
      </c>
      <c r="AP975" s="127">
        <v>3.3000000000000229</v>
      </c>
      <c r="AQ975" s="14">
        <v>205.4</v>
      </c>
      <c r="AR975" s="127" t="s">
        <v>618</v>
      </c>
      <c r="AS975" s="14">
        <v>146.59999999999698</v>
      </c>
      <c r="AT975" s="1">
        <v>275</v>
      </c>
      <c r="AU975" s="1">
        <v>278.2</v>
      </c>
      <c r="AV975" s="1">
        <v>272.39999999999998</v>
      </c>
      <c r="AW975" s="1">
        <v>274.2</v>
      </c>
      <c r="AX975" s="1">
        <v>275</v>
      </c>
      <c r="AY975" s="1">
        <v>278.2</v>
      </c>
      <c r="AZ975" s="1">
        <v>272.39999999999998</v>
      </c>
      <c r="BA975" s="1">
        <v>273.8</v>
      </c>
      <c r="CC975" s="112">
        <v>277.3</v>
      </c>
      <c r="CD975" s="1">
        <v>267.7</v>
      </c>
      <c r="CE975" s="1">
        <v>1002</v>
      </c>
      <c r="CF975" s="1">
        <v>739</v>
      </c>
      <c r="CG975" s="1">
        <v>1.3558863328822734</v>
      </c>
      <c r="CH975">
        <v>117.295</v>
      </c>
      <c r="CI975">
        <v>19613</v>
      </c>
      <c r="CJ975" s="101">
        <v>1</v>
      </c>
      <c r="CK975" s="101">
        <v>1</v>
      </c>
      <c r="CL975" s="1" t="s">
        <v>618</v>
      </c>
      <c r="CM975" s="1">
        <v>59.39999999999975</v>
      </c>
      <c r="CN975" s="14" t="s">
        <v>618</v>
      </c>
      <c r="CO975" s="14">
        <v>85.60000000000008</v>
      </c>
    </row>
    <row r="976" spans="1:93">
      <c r="A976" s="1">
        <v>2017</v>
      </c>
      <c r="B976" s="1">
        <v>5</v>
      </c>
      <c r="C976" s="24">
        <v>42740</v>
      </c>
      <c r="D976" s="1">
        <v>273.5</v>
      </c>
      <c r="E976" s="1">
        <v>276.39999999999998</v>
      </c>
      <c r="F976" s="1">
        <v>270.3</v>
      </c>
      <c r="G976" s="1">
        <v>273.10000000000002</v>
      </c>
      <c r="H976" s="1">
        <v>53.72</v>
      </c>
      <c r="I976" s="1">
        <v>2</v>
      </c>
      <c r="N976" s="27">
        <v>6.0999999999999659</v>
      </c>
      <c r="O976" s="27">
        <v>286.3</v>
      </c>
      <c r="P976" s="27">
        <v>260.5</v>
      </c>
      <c r="Q976" s="27" t="s">
        <v>618</v>
      </c>
      <c r="R976" s="27" t="s">
        <v>618</v>
      </c>
      <c r="S976" s="27" t="s">
        <v>618</v>
      </c>
      <c r="T976" s="27" t="s">
        <v>618</v>
      </c>
      <c r="U976" s="27" t="s">
        <v>618</v>
      </c>
      <c r="V976" s="158">
        <v>0</v>
      </c>
      <c r="W976" s="27">
        <v>247.5</v>
      </c>
      <c r="X976" s="27">
        <v>251.1</v>
      </c>
      <c r="Y976" s="27">
        <v>-3.6000000000000512</v>
      </c>
      <c r="Z976" s="29">
        <v>53.13</v>
      </c>
      <c r="AA976" s="139">
        <v>3.7</v>
      </c>
      <c r="AB976" s="151">
        <v>1.4293882218410436E-2</v>
      </c>
      <c r="AC976" s="136" t="s">
        <v>253</v>
      </c>
      <c r="AD976" s="136">
        <v>13.6</v>
      </c>
      <c r="AE976" s="136" t="s">
        <v>618</v>
      </c>
      <c r="AF976" s="136" t="s">
        <v>618</v>
      </c>
      <c r="AG976" s="136">
        <v>0</v>
      </c>
      <c r="AH976" s="136">
        <v>162.1</v>
      </c>
      <c r="AI976" s="136">
        <v>0</v>
      </c>
      <c r="AJ976" s="127">
        <v>275</v>
      </c>
      <c r="AK976" s="127">
        <v>278.2</v>
      </c>
      <c r="AL976" s="127">
        <v>271.5</v>
      </c>
      <c r="AM976" s="127">
        <v>273.10000000000002</v>
      </c>
      <c r="AN976" s="127">
        <v>263.95</v>
      </c>
      <c r="AO976" s="127">
        <v>0.39999999999997726</v>
      </c>
      <c r="AP976" s="127" t="s">
        <v>618</v>
      </c>
      <c r="AQ976" s="14">
        <v>205.4</v>
      </c>
      <c r="AR976" s="127" t="s">
        <v>618</v>
      </c>
      <c r="AS976" s="14">
        <v>146.59999999999698</v>
      </c>
      <c r="AT976" s="1">
        <v>270.39999999999998</v>
      </c>
      <c r="AU976" s="1">
        <v>271.8</v>
      </c>
      <c r="AV976" s="1">
        <v>269.89999999999998</v>
      </c>
      <c r="AW976" s="1">
        <v>271.60000000000002</v>
      </c>
      <c r="AX976" s="1">
        <v>270.39999999999998</v>
      </c>
      <c r="AY976" s="1">
        <v>273.3</v>
      </c>
      <c r="AZ976" s="1">
        <v>269.89999999999998</v>
      </c>
      <c r="BA976" s="1">
        <v>272.39999999999998</v>
      </c>
      <c r="CC976" s="112">
        <v>277.3</v>
      </c>
      <c r="CD976" s="1">
        <v>274</v>
      </c>
      <c r="CE976" s="1">
        <v>643</v>
      </c>
      <c r="CF976" s="1">
        <v>582</v>
      </c>
      <c r="CG976" s="1">
        <v>1.104810996563574</v>
      </c>
      <c r="CH976">
        <v>115.413</v>
      </c>
      <c r="CI976">
        <v>19400</v>
      </c>
      <c r="CJ976" s="101">
        <v>-1</v>
      </c>
      <c r="CK976" s="101">
        <v>1</v>
      </c>
      <c r="CL976" s="1">
        <v>-0.19999999999998863</v>
      </c>
      <c r="CM976" s="1">
        <v>59.199999999999761</v>
      </c>
      <c r="CN976" s="14" t="s">
        <v>618</v>
      </c>
      <c r="CO976" s="14">
        <v>85.60000000000008</v>
      </c>
    </row>
    <row r="977" spans="1:93">
      <c r="A977" s="1">
        <v>2017</v>
      </c>
      <c r="B977" s="1">
        <v>6</v>
      </c>
      <c r="C977" s="24">
        <v>42741</v>
      </c>
      <c r="D977" s="1">
        <v>270.2</v>
      </c>
      <c r="E977" s="1">
        <v>272.8</v>
      </c>
      <c r="F977" s="1">
        <v>267.10000000000002</v>
      </c>
      <c r="G977" s="1">
        <v>267.5</v>
      </c>
      <c r="H977" s="1">
        <v>51.86</v>
      </c>
      <c r="I977" s="1">
        <v>2</v>
      </c>
      <c r="N977" s="27">
        <v>5.6999999999999886</v>
      </c>
      <c r="O977" s="27">
        <v>279.2</v>
      </c>
      <c r="P977" s="27">
        <v>267</v>
      </c>
      <c r="Q977" s="27" t="s">
        <v>618</v>
      </c>
      <c r="R977" s="27" t="s">
        <v>618</v>
      </c>
      <c r="S977" s="27" t="s">
        <v>618</v>
      </c>
      <c r="T977" s="27" t="s">
        <v>618</v>
      </c>
      <c r="U977" s="27" t="s">
        <v>618</v>
      </c>
      <c r="V977" s="158">
        <v>0</v>
      </c>
      <c r="W977" s="27">
        <v>247.5</v>
      </c>
      <c r="X977" s="27">
        <v>251.1</v>
      </c>
      <c r="Y977" s="27">
        <v>-3.6000000000000512</v>
      </c>
      <c r="Z977" s="29">
        <v>53.65</v>
      </c>
      <c r="AA977" s="139">
        <v>3.4</v>
      </c>
      <c r="AB977" s="151">
        <v>9.3949642991355553E-3</v>
      </c>
      <c r="AC977" s="136" t="s">
        <v>253</v>
      </c>
      <c r="AD977" s="136">
        <v>13.6</v>
      </c>
      <c r="AE977" s="136" t="s">
        <v>618</v>
      </c>
      <c r="AF977" s="136" t="s">
        <v>618</v>
      </c>
      <c r="AG977" s="136">
        <v>0</v>
      </c>
      <c r="AH977" s="136">
        <v>162.1</v>
      </c>
      <c r="AI977" s="136">
        <v>0</v>
      </c>
      <c r="AJ977" s="127">
        <v>270.39999999999998</v>
      </c>
      <c r="AK977" s="127">
        <v>273.3</v>
      </c>
      <c r="AL977" s="127">
        <v>268.3</v>
      </c>
      <c r="AM977" s="127">
        <v>269.5</v>
      </c>
      <c r="AN977" s="127">
        <v>266.82499999999999</v>
      </c>
      <c r="AO977" s="127">
        <v>2.6999999999999886</v>
      </c>
      <c r="AP977" s="127" t="s">
        <v>618</v>
      </c>
      <c r="AQ977" s="14">
        <v>205.4</v>
      </c>
      <c r="AR977" s="127" t="s">
        <v>618</v>
      </c>
      <c r="AS977" s="14">
        <v>146.59999999999698</v>
      </c>
      <c r="AT977" s="1">
        <v>267</v>
      </c>
      <c r="AU977" s="1">
        <v>270.2</v>
      </c>
      <c r="AV977" s="1">
        <v>266.2</v>
      </c>
      <c r="AW977" s="1">
        <v>268.5</v>
      </c>
      <c r="AX977" s="1">
        <v>267</v>
      </c>
      <c r="AY977" s="1">
        <v>270.2</v>
      </c>
      <c r="AZ977" s="1">
        <v>264</v>
      </c>
      <c r="BA977" s="1">
        <v>264.60000000000002</v>
      </c>
      <c r="CC977" s="112">
        <v>277.3</v>
      </c>
      <c r="CD977" s="1">
        <v>269.39999999999998</v>
      </c>
      <c r="CE977" s="1">
        <v>956</v>
      </c>
      <c r="CF977" s="1">
        <v>880</v>
      </c>
      <c r="CG977" s="1">
        <v>1.0863636363636364</v>
      </c>
      <c r="CH977">
        <v>116.021</v>
      </c>
      <c r="CI977">
        <v>19423</v>
      </c>
      <c r="CJ977" s="101">
        <v>-1</v>
      </c>
      <c r="CK977" s="101">
        <v>1</v>
      </c>
      <c r="CL977" s="1" t="s">
        <v>618</v>
      </c>
      <c r="CM977" s="1">
        <v>59.199999999999761</v>
      </c>
      <c r="CN977" s="14" t="s">
        <v>618</v>
      </c>
      <c r="CO977" s="14">
        <v>85.60000000000008</v>
      </c>
    </row>
    <row r="978" spans="1:93">
      <c r="A978" s="1">
        <v>2017</v>
      </c>
      <c r="B978" s="1">
        <v>3</v>
      </c>
      <c r="C978" s="24">
        <v>42745</v>
      </c>
      <c r="D978" s="1">
        <v>275.39999999999998</v>
      </c>
      <c r="E978" s="1">
        <v>279.39999999999998</v>
      </c>
      <c r="F978" s="1">
        <v>271.8</v>
      </c>
      <c r="G978" s="1">
        <v>279.39999999999998</v>
      </c>
      <c r="H978" s="1">
        <v>50.81</v>
      </c>
      <c r="I978" s="1">
        <v>2</v>
      </c>
      <c r="N978" s="27">
        <v>7.5999999999999659</v>
      </c>
      <c r="O978" s="27">
        <v>273.2</v>
      </c>
      <c r="P978" s="27">
        <v>261.8</v>
      </c>
      <c r="Q978" s="27" t="s">
        <v>618</v>
      </c>
      <c r="R978" s="27" t="s">
        <v>618</v>
      </c>
      <c r="S978" s="27" t="s">
        <v>618</v>
      </c>
      <c r="T978" s="27" t="s">
        <v>618</v>
      </c>
      <c r="U978" s="27" t="s">
        <v>618</v>
      </c>
      <c r="V978" s="158">
        <v>0</v>
      </c>
      <c r="W978" s="27">
        <v>247.5</v>
      </c>
      <c r="X978" s="27">
        <v>251.1</v>
      </c>
      <c r="Y978" s="27">
        <v>-3.6000000000000512</v>
      </c>
      <c r="Z978" s="29">
        <v>52.31</v>
      </c>
      <c r="AA978" s="139">
        <v>4.5999999999999996</v>
      </c>
      <c r="AB978" s="151">
        <v>3.4623976172747595E-2</v>
      </c>
      <c r="AC978" s="136" t="s">
        <v>255</v>
      </c>
      <c r="AD978" s="136">
        <v>13.3</v>
      </c>
      <c r="AE978" s="136">
        <v>6.8000000000000682</v>
      </c>
      <c r="AF978" s="136" t="s">
        <v>618</v>
      </c>
      <c r="AG978" s="136">
        <v>6.8000000000000682</v>
      </c>
      <c r="AH978" s="136">
        <v>168.9</v>
      </c>
      <c r="AI978" s="136">
        <v>0</v>
      </c>
      <c r="AJ978" s="127">
        <v>267</v>
      </c>
      <c r="AK978" s="127">
        <v>277.3</v>
      </c>
      <c r="AL978" s="127">
        <v>264</v>
      </c>
      <c r="AM978" s="127">
        <v>274.3</v>
      </c>
      <c r="AN978" s="127">
        <v>270.64999999999998</v>
      </c>
      <c r="AO978" s="127">
        <v>4</v>
      </c>
      <c r="AP978" s="127">
        <v>8.0000000000000107</v>
      </c>
      <c r="AQ978" s="14">
        <v>213.4</v>
      </c>
      <c r="AR978" s="127" t="s">
        <v>618</v>
      </c>
      <c r="AS978" s="14">
        <v>146.59999999999698</v>
      </c>
      <c r="AT978" s="1">
        <v>280.89999999999998</v>
      </c>
      <c r="AU978" s="1">
        <v>284.8</v>
      </c>
      <c r="AV978" s="1">
        <v>280.5</v>
      </c>
      <c r="AW978" s="1">
        <v>284.10000000000002</v>
      </c>
      <c r="AX978" s="1">
        <v>280.89999999999998</v>
      </c>
      <c r="AY978" s="1">
        <v>288</v>
      </c>
      <c r="AZ978" s="1">
        <v>280.5</v>
      </c>
      <c r="BA978" s="1">
        <v>286.7</v>
      </c>
      <c r="CC978" s="86">
        <v>281</v>
      </c>
      <c r="CD978" s="1">
        <v>274.3</v>
      </c>
      <c r="CE978" s="1">
        <v>934</v>
      </c>
      <c r="CF978" s="1">
        <v>697</v>
      </c>
      <c r="CG978" s="1">
        <v>1.3400286944045912</v>
      </c>
      <c r="CH978">
        <v>115.768</v>
      </c>
      <c r="CI978">
        <v>19322</v>
      </c>
      <c r="CJ978" s="101">
        <v>-1</v>
      </c>
      <c r="CK978" s="101">
        <v>1</v>
      </c>
      <c r="CL978" s="1" t="s">
        <v>618</v>
      </c>
      <c r="CM978" s="1">
        <v>59.199999999999761</v>
      </c>
      <c r="CN978" s="14" t="s">
        <v>618</v>
      </c>
      <c r="CO978" s="14">
        <v>85.60000000000008</v>
      </c>
    </row>
    <row r="979" spans="1:93">
      <c r="A979" s="1">
        <v>2017</v>
      </c>
      <c r="B979" s="1">
        <v>4</v>
      </c>
      <c r="C979" s="24">
        <v>42746</v>
      </c>
      <c r="D979" s="1">
        <v>285.60000000000002</v>
      </c>
      <c r="E979" s="1">
        <v>292</v>
      </c>
      <c r="F979" s="1">
        <v>282.10000000000002</v>
      </c>
      <c r="G979" s="1">
        <v>290.89999999999998</v>
      </c>
      <c r="H979" s="1">
        <v>52.39</v>
      </c>
      <c r="I979" s="1">
        <v>3</v>
      </c>
      <c r="N979" s="27">
        <v>9.8999999999999773</v>
      </c>
      <c r="O979" s="27">
        <v>287</v>
      </c>
      <c r="P979" s="27">
        <v>271.8</v>
      </c>
      <c r="Q979" s="27" t="s">
        <v>618</v>
      </c>
      <c r="R979" s="27" t="s">
        <v>254</v>
      </c>
      <c r="S979" s="27" t="s">
        <v>618</v>
      </c>
      <c r="T979" s="27">
        <v>8.8000000000000682</v>
      </c>
      <c r="U979" s="27" t="s">
        <v>618</v>
      </c>
      <c r="V979" s="158">
        <v>8.8000000000000682</v>
      </c>
      <c r="W979" s="27">
        <v>256.3</v>
      </c>
      <c r="X979" s="27">
        <v>256.3</v>
      </c>
      <c r="Y979" s="27">
        <v>0</v>
      </c>
      <c r="Z979" s="29">
        <v>50.94</v>
      </c>
      <c r="AA979" s="139">
        <v>5.9</v>
      </c>
      <c r="AB979" s="151">
        <v>2.0246818357115282E-2</v>
      </c>
      <c r="AC979" s="136" t="s">
        <v>255</v>
      </c>
      <c r="AD979" s="136">
        <v>13.9</v>
      </c>
      <c r="AE979" s="136">
        <v>5.5999999999999659</v>
      </c>
      <c r="AF979" s="136" t="s">
        <v>618</v>
      </c>
      <c r="AG979" s="136">
        <v>5.5999999999999659</v>
      </c>
      <c r="AH979" s="136">
        <v>174.5</v>
      </c>
      <c r="AI979" s="136">
        <v>0</v>
      </c>
      <c r="AJ979" s="127">
        <v>280.89999999999998</v>
      </c>
      <c r="AK979" s="127">
        <v>288</v>
      </c>
      <c r="AL979" s="127">
        <v>280.5</v>
      </c>
      <c r="AM979" s="127">
        <v>285.2</v>
      </c>
      <c r="AN979" s="127">
        <v>275.52499999999998</v>
      </c>
      <c r="AO979" s="127">
        <v>5.2999999999999545</v>
      </c>
      <c r="AP979" s="127">
        <v>7.5000000000000115</v>
      </c>
      <c r="AQ979" s="14">
        <v>220.9</v>
      </c>
      <c r="AR979" s="127" t="s">
        <v>618</v>
      </c>
      <c r="AS979" s="14">
        <v>146.59999999999698</v>
      </c>
      <c r="AT979" s="1">
        <v>290.89999999999998</v>
      </c>
      <c r="AU979" s="1">
        <v>295.39999999999998</v>
      </c>
      <c r="AV979" s="1">
        <v>290.89999999999998</v>
      </c>
      <c r="AW979" s="1">
        <v>292.7</v>
      </c>
      <c r="AX979" s="1">
        <v>290.89999999999998</v>
      </c>
      <c r="AY979" s="1">
        <v>295.39999999999998</v>
      </c>
      <c r="AZ979" s="1">
        <v>290.89999999999998</v>
      </c>
      <c r="BA979" s="1">
        <v>292.60000000000002</v>
      </c>
      <c r="CC979" s="86">
        <v>291.2</v>
      </c>
      <c r="CD979" s="1">
        <v>284.89999999999998</v>
      </c>
      <c r="CE979" s="1">
        <v>1210</v>
      </c>
      <c r="CF979" s="1">
        <v>722</v>
      </c>
      <c r="CG979" s="1">
        <v>1.6759002770083102</v>
      </c>
      <c r="CH979">
        <v>115.34</v>
      </c>
      <c r="CI979">
        <v>19338</v>
      </c>
      <c r="CJ979" s="101">
        <v>-1</v>
      </c>
      <c r="CK979" s="101">
        <v>1</v>
      </c>
      <c r="CL979" s="1" t="s">
        <v>618</v>
      </c>
      <c r="CM979" s="1">
        <v>59.199999999999761</v>
      </c>
      <c r="CN979" s="14" t="s">
        <v>618</v>
      </c>
      <c r="CO979" s="14">
        <v>85.60000000000008</v>
      </c>
    </row>
    <row r="980" spans="1:93">
      <c r="A980" s="1">
        <v>2017</v>
      </c>
      <c r="B980" s="1">
        <v>5</v>
      </c>
      <c r="C980" s="24">
        <v>42747</v>
      </c>
      <c r="D980" s="1">
        <v>295.8</v>
      </c>
      <c r="E980" s="1">
        <v>300.89999999999998</v>
      </c>
      <c r="F980" s="1">
        <v>293.8</v>
      </c>
      <c r="G980" s="1">
        <v>299</v>
      </c>
      <c r="H980" s="1">
        <v>53.1</v>
      </c>
      <c r="I980" s="1">
        <v>0</v>
      </c>
      <c r="N980" s="27">
        <v>7.0999999999999659</v>
      </c>
      <c r="O980" s="27">
        <v>300.8</v>
      </c>
      <c r="P980" s="27">
        <v>281</v>
      </c>
      <c r="Q980" s="27" t="s">
        <v>618</v>
      </c>
      <c r="R980" s="27" t="s">
        <v>254</v>
      </c>
      <c r="S980" s="27" t="s">
        <v>618</v>
      </c>
      <c r="T980" s="27">
        <v>-4.8999999999999773</v>
      </c>
      <c r="U980" s="27" t="s">
        <v>618</v>
      </c>
      <c r="V980" s="158">
        <v>-4.8999999999999773</v>
      </c>
      <c r="W980" s="27">
        <v>251.4</v>
      </c>
      <c r="X980" s="27">
        <v>256.3</v>
      </c>
      <c r="Y980" s="27">
        <v>-4.8999999999999773</v>
      </c>
      <c r="Z980" s="29">
        <v>52.21</v>
      </c>
      <c r="AA980" s="139">
        <v>4.3</v>
      </c>
      <c r="AB980" s="151">
        <v>3.1096240897461103E-2</v>
      </c>
      <c r="AC980" s="136" t="s">
        <v>253</v>
      </c>
      <c r="AD980" s="136">
        <v>14.5</v>
      </c>
      <c r="AE980" s="136" t="s">
        <v>618</v>
      </c>
      <c r="AF980" s="136" t="s">
        <v>618</v>
      </c>
      <c r="AG980" s="136">
        <v>0</v>
      </c>
      <c r="AH980" s="136">
        <v>174.5</v>
      </c>
      <c r="AI980" s="136">
        <v>0</v>
      </c>
      <c r="AJ980" s="127">
        <v>290.89999999999998</v>
      </c>
      <c r="AK980" s="127">
        <v>297.7</v>
      </c>
      <c r="AL980" s="127">
        <v>290.89999999999998</v>
      </c>
      <c r="AM980" s="127">
        <v>294.8</v>
      </c>
      <c r="AN980" s="127">
        <v>280.95</v>
      </c>
      <c r="AO980" s="127">
        <v>3.1999999999999886</v>
      </c>
      <c r="AP980" s="127">
        <v>-2.1000000000000112</v>
      </c>
      <c r="AQ980" s="14">
        <v>218.8</v>
      </c>
      <c r="AR980" s="127" t="s">
        <v>618</v>
      </c>
      <c r="AS980" s="14">
        <v>146.59999999999698</v>
      </c>
      <c r="AT980" s="1">
        <v>299.8</v>
      </c>
      <c r="AU980" s="1">
        <v>299.8</v>
      </c>
      <c r="AV980" s="1">
        <v>297</v>
      </c>
      <c r="AW980" s="1">
        <v>297.7</v>
      </c>
      <c r="AX980" s="1">
        <v>299.8</v>
      </c>
      <c r="AY980" s="1">
        <v>299.8</v>
      </c>
      <c r="AZ980" s="1">
        <v>292.8</v>
      </c>
      <c r="BA980" s="1">
        <v>292.89999999999998</v>
      </c>
      <c r="CC980" s="86">
        <v>299.8</v>
      </c>
      <c r="CD980" s="1">
        <v>294.60000000000002</v>
      </c>
      <c r="CE980" s="1">
        <v>732</v>
      </c>
      <c r="CF980" s="1">
        <v>722</v>
      </c>
      <c r="CG980" s="1">
        <v>1.0138504155124655</v>
      </c>
      <c r="CH980">
        <v>114.711</v>
      </c>
      <c r="CI980">
        <v>19170</v>
      </c>
      <c r="CJ980" s="101">
        <v>-1</v>
      </c>
      <c r="CK980" s="101">
        <v>-1</v>
      </c>
      <c r="CL980" s="1" t="s">
        <v>618</v>
      </c>
      <c r="CM980" s="1">
        <v>59.199999999999761</v>
      </c>
      <c r="CN980" s="14" t="s">
        <v>618</v>
      </c>
      <c r="CO980" s="14">
        <v>85.60000000000008</v>
      </c>
    </row>
    <row r="981" spans="1:93">
      <c r="A981" s="1">
        <v>2017</v>
      </c>
      <c r="B981" s="1">
        <v>6</v>
      </c>
      <c r="C981" s="24">
        <v>42748</v>
      </c>
      <c r="D981" s="1">
        <v>295.89999999999998</v>
      </c>
      <c r="E981" s="1">
        <v>298.3</v>
      </c>
      <c r="F981" s="1">
        <v>293</v>
      </c>
      <c r="G981" s="1">
        <v>293.5</v>
      </c>
      <c r="H981" s="1">
        <v>52.37</v>
      </c>
      <c r="I981" s="1">
        <v>0</v>
      </c>
      <c r="N981" s="27">
        <v>5.3000000000000114</v>
      </c>
      <c r="O981" s="27">
        <v>306.10000000000002</v>
      </c>
      <c r="P981" s="27">
        <v>291.89999999999998</v>
      </c>
      <c r="Q981" s="27" t="s">
        <v>618</v>
      </c>
      <c r="R981" s="27" t="s">
        <v>618</v>
      </c>
      <c r="S981" s="27" t="s">
        <v>618</v>
      </c>
      <c r="T981" s="27" t="s">
        <v>618</v>
      </c>
      <c r="U981" s="27" t="s">
        <v>618</v>
      </c>
      <c r="V981" s="158">
        <v>0</v>
      </c>
      <c r="W981" s="27">
        <v>251.4</v>
      </c>
      <c r="X981" s="27">
        <v>256.3</v>
      </c>
      <c r="Y981" s="27">
        <v>-4.8999999999999773</v>
      </c>
      <c r="Z981" s="29">
        <v>52.91</v>
      </c>
      <c r="AA981" s="139">
        <v>3.2</v>
      </c>
      <c r="AB981" s="151">
        <v>1.3552204619202257E-2</v>
      </c>
      <c r="AC981" s="136" t="s">
        <v>253</v>
      </c>
      <c r="AD981" s="136">
        <v>14.9</v>
      </c>
      <c r="AE981" s="136" t="s">
        <v>618</v>
      </c>
      <c r="AF981" s="136" t="s">
        <v>618</v>
      </c>
      <c r="AG981" s="136">
        <v>0</v>
      </c>
      <c r="AH981" s="136">
        <v>174.5</v>
      </c>
      <c r="AI981" s="136">
        <v>0</v>
      </c>
      <c r="AJ981" s="127">
        <v>299.8</v>
      </c>
      <c r="AK981" s="127">
        <v>299.8</v>
      </c>
      <c r="AL981" s="127">
        <v>292.8</v>
      </c>
      <c r="AM981" s="127">
        <v>296.10000000000002</v>
      </c>
      <c r="AN981" s="127">
        <v>287.60000000000002</v>
      </c>
      <c r="AO981" s="127">
        <v>2.3999999999999773</v>
      </c>
      <c r="AP981" s="127" t="s">
        <v>618</v>
      </c>
      <c r="AQ981" s="14">
        <v>218.8</v>
      </c>
      <c r="AR981" s="127" t="s">
        <v>618</v>
      </c>
      <c r="AS981" s="14">
        <v>146.59999999999698</v>
      </c>
      <c r="AT981" s="1">
        <v>299.8</v>
      </c>
      <c r="AU981" s="1">
        <v>299.8</v>
      </c>
      <c r="AV981" s="1">
        <v>297</v>
      </c>
      <c r="AW981" s="1">
        <v>297.7</v>
      </c>
      <c r="AX981" s="1">
        <v>293.10000000000002</v>
      </c>
      <c r="AY981" s="1">
        <v>293.39999999999998</v>
      </c>
      <c r="AZ981" s="1">
        <v>288.8</v>
      </c>
      <c r="BA981" s="1">
        <v>289.10000000000002</v>
      </c>
      <c r="CC981" s="86">
        <v>293.39999999999998</v>
      </c>
      <c r="CD981" s="1">
        <v>296.2</v>
      </c>
      <c r="CE981" s="1">
        <v>1071</v>
      </c>
      <c r="CF981" s="1">
        <v>691</v>
      </c>
      <c r="CG981" s="1">
        <v>1.5499276410998553</v>
      </c>
      <c r="CH981">
        <v>114.279</v>
      </c>
      <c r="CI981">
        <v>19252</v>
      </c>
      <c r="CJ981" s="101">
        <v>-1</v>
      </c>
      <c r="CK981" s="101">
        <v>-1</v>
      </c>
      <c r="CL981" s="1">
        <v>1.6000000000000227</v>
      </c>
      <c r="CM981" s="1">
        <v>60.799999999999784</v>
      </c>
      <c r="CN981" s="14" t="s">
        <v>618</v>
      </c>
      <c r="CO981" s="14">
        <v>85.60000000000008</v>
      </c>
    </row>
    <row r="982" spans="1:93">
      <c r="A982" s="1">
        <v>2017</v>
      </c>
      <c r="B982" s="1">
        <v>2</v>
      </c>
      <c r="C982" s="24">
        <v>42751</v>
      </c>
      <c r="D982" s="1">
        <v>298.2</v>
      </c>
      <c r="E982" s="1">
        <v>307.3</v>
      </c>
      <c r="F982" s="1">
        <v>297.3</v>
      </c>
      <c r="G982" s="1">
        <v>305</v>
      </c>
      <c r="H982" s="1">
        <v>52.64</v>
      </c>
      <c r="I982" s="1">
        <v>0</v>
      </c>
      <c r="N982" s="27">
        <v>10</v>
      </c>
      <c r="O982" s="27">
        <v>298.8</v>
      </c>
      <c r="P982" s="27">
        <v>288.2</v>
      </c>
      <c r="Q982" s="27" t="s">
        <v>618</v>
      </c>
      <c r="R982" s="27" t="s">
        <v>618</v>
      </c>
      <c r="S982" s="27" t="s">
        <v>618</v>
      </c>
      <c r="T982" s="27" t="s">
        <v>618</v>
      </c>
      <c r="U982" s="27" t="s">
        <v>618</v>
      </c>
      <c r="V982" s="158">
        <v>0</v>
      </c>
      <c r="W982" s="27">
        <v>251.4</v>
      </c>
      <c r="X982" s="27">
        <v>256.3</v>
      </c>
      <c r="Y982" s="27">
        <v>-4.8999999999999773</v>
      </c>
      <c r="Z982" s="29">
        <v>52.21</v>
      </c>
      <c r="AA982" s="139">
        <v>6</v>
      </c>
      <c r="AB982" s="151">
        <v>1.3747645951035836E-2</v>
      </c>
      <c r="AC982" s="136" t="s">
        <v>255</v>
      </c>
      <c r="AD982" s="136">
        <v>14.6</v>
      </c>
      <c r="AE982" s="136">
        <v>1.8000000000000114</v>
      </c>
      <c r="AF982" s="136" t="s">
        <v>618</v>
      </c>
      <c r="AG982" s="136">
        <v>1.8000000000000114</v>
      </c>
      <c r="AH982" s="136">
        <v>176.3</v>
      </c>
      <c r="AI982" s="136">
        <v>0</v>
      </c>
      <c r="AJ982" s="127">
        <v>293.10000000000002</v>
      </c>
      <c r="AK982" s="127">
        <v>303.3</v>
      </c>
      <c r="AL982" s="127">
        <v>288.8</v>
      </c>
      <c r="AM982" s="127">
        <v>302.89999999999998</v>
      </c>
      <c r="AN982" s="127">
        <v>294.75</v>
      </c>
      <c r="AO982" s="127">
        <v>6.8000000000000114</v>
      </c>
      <c r="AP982" s="127">
        <v>-0.40000000000002273</v>
      </c>
      <c r="AQ982" s="14">
        <v>218.4</v>
      </c>
      <c r="AR982" s="127" t="s">
        <v>618</v>
      </c>
      <c r="AS982" s="14">
        <v>146.59999999999698</v>
      </c>
      <c r="AT982" s="1">
        <v>305.8</v>
      </c>
      <c r="AU982" s="1">
        <v>306.89999999999998</v>
      </c>
      <c r="AV982" s="1">
        <v>302.2</v>
      </c>
      <c r="AW982" s="1">
        <v>303.2</v>
      </c>
      <c r="AX982" s="1">
        <v>305.8</v>
      </c>
      <c r="AY982" s="1">
        <v>306.89999999999998</v>
      </c>
      <c r="AZ982" s="1">
        <v>302.2</v>
      </c>
      <c r="BA982" s="1">
        <v>303.60000000000002</v>
      </c>
      <c r="CC982" s="86">
        <v>306</v>
      </c>
      <c r="CD982" s="1">
        <v>297.8</v>
      </c>
      <c r="CE982" s="1">
        <v>1053</v>
      </c>
      <c r="CF982" s="1">
        <v>765</v>
      </c>
      <c r="CG982" s="1">
        <v>1.3764705882352941</v>
      </c>
      <c r="CH982">
        <v>114.16500000000001</v>
      </c>
      <c r="CI982">
        <v>19038</v>
      </c>
      <c r="CJ982" s="101">
        <v>-1</v>
      </c>
      <c r="CK982" s="101">
        <v>-1</v>
      </c>
      <c r="CL982" s="1">
        <v>2.6000000000000227</v>
      </c>
      <c r="CM982" s="1">
        <v>63.399999999999807</v>
      </c>
      <c r="CN982" s="14" t="s">
        <v>618</v>
      </c>
      <c r="CO982" s="14">
        <v>85.60000000000008</v>
      </c>
    </row>
    <row r="983" spans="1:93">
      <c r="A983" s="1">
        <v>2017</v>
      </c>
      <c r="B983" s="1">
        <v>3</v>
      </c>
      <c r="C983" s="24">
        <v>42752</v>
      </c>
      <c r="D983" s="1">
        <v>303.2</v>
      </c>
      <c r="E983" s="1">
        <v>308.60000000000002</v>
      </c>
      <c r="F983" s="1">
        <v>296.7</v>
      </c>
      <c r="G983" s="1">
        <v>299.7</v>
      </c>
      <c r="H983" s="1">
        <v>52.51</v>
      </c>
      <c r="I983" s="1">
        <v>0</v>
      </c>
      <c r="N983" s="27">
        <v>11.9</v>
      </c>
      <c r="O983" s="27">
        <v>315</v>
      </c>
      <c r="P983" s="27">
        <v>295</v>
      </c>
      <c r="Q983" s="27" t="s">
        <v>618</v>
      </c>
      <c r="R983" s="27" t="s">
        <v>618</v>
      </c>
      <c r="S983" s="27" t="s">
        <v>618</v>
      </c>
      <c r="T983" s="27" t="s">
        <v>618</v>
      </c>
      <c r="U983" s="27" t="s">
        <v>618</v>
      </c>
      <c r="V983" s="158">
        <v>0</v>
      </c>
      <c r="W983" s="27">
        <v>251.4</v>
      </c>
      <c r="X983" s="27">
        <v>256.3</v>
      </c>
      <c r="Y983" s="27">
        <v>-4.8999999999999773</v>
      </c>
      <c r="Z983" s="29">
        <v>52.54</v>
      </c>
      <c r="AA983" s="139">
        <v>7.1</v>
      </c>
      <c r="AB983" s="151">
        <v>5.1556234485392594E-3</v>
      </c>
      <c r="AC983" s="136" t="s">
        <v>253</v>
      </c>
      <c r="AD983" s="136">
        <v>15.2</v>
      </c>
      <c r="AE983" s="136" t="s">
        <v>618</v>
      </c>
      <c r="AF983" s="136">
        <v>-5.1999999999999886</v>
      </c>
      <c r="AG983" s="136">
        <v>-5.1999999999999886</v>
      </c>
      <c r="AH983" s="136">
        <v>171.1</v>
      </c>
      <c r="AI983" s="136">
        <v>-5.1999999999999886</v>
      </c>
      <c r="AJ983" s="127">
        <v>305.8</v>
      </c>
      <c r="AK983" s="127">
        <v>306.89999999999998</v>
      </c>
      <c r="AL983" s="127">
        <v>302.2</v>
      </c>
      <c r="AM983" s="127">
        <v>305</v>
      </c>
      <c r="AN983" s="127">
        <v>299.7</v>
      </c>
      <c r="AO983" s="127">
        <v>3.5</v>
      </c>
      <c r="AP983" s="127">
        <v>-4.8</v>
      </c>
      <c r="AQ983" s="14">
        <v>213.6</v>
      </c>
      <c r="AR983" s="127" t="s">
        <v>618</v>
      </c>
      <c r="AS983" s="14">
        <v>146.59999999999698</v>
      </c>
      <c r="AT983" s="1">
        <v>299.60000000000002</v>
      </c>
      <c r="AU983" s="1">
        <v>302.7</v>
      </c>
      <c r="AV983" s="1">
        <v>295.2</v>
      </c>
      <c r="AW983" s="1">
        <v>297.5</v>
      </c>
      <c r="AX983" s="1">
        <v>299.60000000000002</v>
      </c>
      <c r="AY983" s="1">
        <v>302.7</v>
      </c>
      <c r="AZ983" s="1">
        <v>295.2</v>
      </c>
      <c r="BA983" s="1">
        <v>300.2</v>
      </c>
      <c r="CC983" s="86">
        <v>299.10000000000002</v>
      </c>
      <c r="CD983" s="1">
        <v>304</v>
      </c>
      <c r="CE983" s="1">
        <v>1099</v>
      </c>
      <c r="CF983" s="1">
        <v>711</v>
      </c>
      <c r="CG983" s="1">
        <v>1.5457102672292546</v>
      </c>
      <c r="CH983">
        <v>112.648</v>
      </c>
      <c r="CI983">
        <v>18722</v>
      </c>
      <c r="CJ983" s="101">
        <v>-1</v>
      </c>
      <c r="CK983" s="101">
        <v>-1</v>
      </c>
      <c r="CL983" s="1">
        <v>-2.7999999999999545</v>
      </c>
      <c r="CM983" s="1">
        <v>60.599999999999852</v>
      </c>
      <c r="CN983" s="14" t="s">
        <v>618</v>
      </c>
      <c r="CO983" s="14">
        <v>85.60000000000008</v>
      </c>
    </row>
    <row r="984" spans="1:93">
      <c r="A984" s="1">
        <v>2017</v>
      </c>
      <c r="B984" s="1">
        <v>4</v>
      </c>
      <c r="C984" s="24">
        <v>42753</v>
      </c>
      <c r="D984" s="1">
        <v>302.39999999999998</v>
      </c>
      <c r="E984" s="1">
        <v>304.2</v>
      </c>
      <c r="F984" s="1">
        <v>296</v>
      </c>
      <c r="G984" s="1">
        <v>300.89999999999998</v>
      </c>
      <c r="H984" s="1">
        <v>51.33</v>
      </c>
      <c r="I984" s="1">
        <v>0</v>
      </c>
      <c r="N984" s="27">
        <v>8.1999999999999886</v>
      </c>
      <c r="O984" s="27">
        <v>311.60000000000002</v>
      </c>
      <c r="P984" s="27">
        <v>287.8</v>
      </c>
      <c r="Q984" s="27" t="s">
        <v>618</v>
      </c>
      <c r="R984" s="27" t="s">
        <v>618</v>
      </c>
      <c r="S984" s="27" t="s">
        <v>618</v>
      </c>
      <c r="T984" s="27" t="s">
        <v>618</v>
      </c>
      <c r="U984" s="27" t="s">
        <v>618</v>
      </c>
      <c r="V984" s="158">
        <v>0</v>
      </c>
      <c r="W984" s="27">
        <v>251.4</v>
      </c>
      <c r="X984" s="27">
        <v>256.3</v>
      </c>
      <c r="Y984" s="27">
        <v>-4.8999999999999773</v>
      </c>
      <c r="Z984" s="29">
        <v>52.7</v>
      </c>
      <c r="AA984" s="139">
        <v>4.9000000000000004</v>
      </c>
      <c r="AB984" s="151">
        <v>2.469604863221897E-3</v>
      </c>
      <c r="AC984" s="136">
        <v>0</v>
      </c>
      <c r="AD984" s="136">
        <v>14.9</v>
      </c>
      <c r="AE984" s="136" t="s">
        <v>618</v>
      </c>
      <c r="AF984" s="136" t="s">
        <v>618</v>
      </c>
      <c r="AG984" s="136">
        <v>0</v>
      </c>
      <c r="AH984" s="136">
        <v>171.1</v>
      </c>
      <c r="AI984" s="136">
        <v>-5.1999999999999886</v>
      </c>
      <c r="AJ984" s="127">
        <v>299.60000000000002</v>
      </c>
      <c r="AK984" s="127">
        <v>304.2</v>
      </c>
      <c r="AL984" s="127">
        <v>295.2</v>
      </c>
      <c r="AM984" s="127">
        <v>300.5</v>
      </c>
      <c r="AN984" s="127">
        <v>301.125</v>
      </c>
      <c r="AO984" s="127">
        <v>1.5</v>
      </c>
      <c r="AP984" s="127" t="s">
        <v>618</v>
      </c>
      <c r="AQ984" s="14">
        <v>213.6</v>
      </c>
      <c r="AR984" s="127" t="s">
        <v>618</v>
      </c>
      <c r="AS984" s="14">
        <v>146.59999999999698</v>
      </c>
      <c r="AT984" s="1">
        <v>301.39999999999998</v>
      </c>
      <c r="AU984" s="1">
        <v>301.7</v>
      </c>
      <c r="AV984" s="1">
        <v>298.7</v>
      </c>
      <c r="AW984" s="1">
        <v>300.2</v>
      </c>
      <c r="AX984" s="1">
        <v>301.39999999999998</v>
      </c>
      <c r="AY984" s="1">
        <v>304.5</v>
      </c>
      <c r="AZ984" s="1">
        <v>298.7</v>
      </c>
      <c r="BA984" s="1">
        <v>302.89999999999998</v>
      </c>
      <c r="CC984" s="86">
        <v>301.39999999999998</v>
      </c>
      <c r="CD984" s="1">
        <v>302.2</v>
      </c>
      <c r="CE984" s="1">
        <v>1094</v>
      </c>
      <c r="CF984" s="1">
        <v>768</v>
      </c>
      <c r="CG984" s="1">
        <v>1.4244791666666667</v>
      </c>
      <c r="CH984">
        <v>114.51600000000001</v>
      </c>
      <c r="CI984">
        <v>18983</v>
      </c>
      <c r="CJ984" s="101">
        <v>-1</v>
      </c>
      <c r="CK984" s="101">
        <v>-1</v>
      </c>
      <c r="CL984" s="1">
        <v>-0.60000000000002274</v>
      </c>
      <c r="CM984" s="1">
        <v>59.999999999999829</v>
      </c>
      <c r="CN984" s="14" t="s">
        <v>618</v>
      </c>
      <c r="CO984" s="14">
        <v>85.60000000000008</v>
      </c>
    </row>
    <row r="985" spans="1:93">
      <c r="A985" s="1">
        <v>2017</v>
      </c>
      <c r="B985" s="1">
        <v>5</v>
      </c>
      <c r="C985" s="24">
        <v>42754</v>
      </c>
      <c r="D985" s="1">
        <v>302</v>
      </c>
      <c r="E985" s="1">
        <v>304.7</v>
      </c>
      <c r="F985" s="1">
        <v>299.10000000000002</v>
      </c>
      <c r="G985" s="1">
        <v>301.5</v>
      </c>
      <c r="H985" s="1">
        <v>51.39</v>
      </c>
      <c r="I985" s="1">
        <v>0</v>
      </c>
      <c r="N985" s="27">
        <v>5.5999999999999659</v>
      </c>
      <c r="O985" s="27">
        <v>309.10000000000002</v>
      </c>
      <c r="P985" s="27">
        <v>292.7</v>
      </c>
      <c r="Q985" s="27" t="s">
        <v>618</v>
      </c>
      <c r="R985" s="27" t="s">
        <v>618</v>
      </c>
      <c r="S985" s="27" t="s">
        <v>618</v>
      </c>
      <c r="T985" s="27" t="s">
        <v>618</v>
      </c>
      <c r="U985" s="27" t="s">
        <v>618</v>
      </c>
      <c r="V985" s="158">
        <v>0</v>
      </c>
      <c r="W985" s="27">
        <v>251.4</v>
      </c>
      <c r="X985" s="27">
        <v>256.3</v>
      </c>
      <c r="Y985" s="27">
        <v>-4.8999999999999773</v>
      </c>
      <c r="Z985" s="29">
        <v>51.69</v>
      </c>
      <c r="AA985" s="139">
        <v>3.4</v>
      </c>
      <c r="AB985" s="151">
        <v>2.2471910112359494E-2</v>
      </c>
      <c r="AC985" s="136" t="s">
        <v>255</v>
      </c>
      <c r="AD985" s="136">
        <v>15</v>
      </c>
      <c r="AE985" s="136" t="s">
        <v>618</v>
      </c>
      <c r="AF985" s="136" t="s">
        <v>618</v>
      </c>
      <c r="AG985" s="136">
        <v>0</v>
      </c>
      <c r="AH985" s="136">
        <v>171.1</v>
      </c>
      <c r="AI985" s="136">
        <v>-5.1999999999999886</v>
      </c>
      <c r="AJ985" s="127">
        <v>301.39999999999998</v>
      </c>
      <c r="AK985" s="127">
        <v>304.5</v>
      </c>
      <c r="AL985" s="127">
        <v>298.7</v>
      </c>
      <c r="AM985" s="127">
        <v>302.10000000000002</v>
      </c>
      <c r="AN985" s="127">
        <v>302.625</v>
      </c>
      <c r="AO985" s="127">
        <v>0.5</v>
      </c>
      <c r="AP985" s="127" t="s">
        <v>618</v>
      </c>
      <c r="AQ985" s="14">
        <v>213.6</v>
      </c>
      <c r="AR985" s="127" t="s">
        <v>618</v>
      </c>
      <c r="AS985" s="14">
        <v>146.59999999999698</v>
      </c>
      <c r="AT985" s="1">
        <v>301.10000000000002</v>
      </c>
      <c r="AU985" s="1">
        <v>302.10000000000002</v>
      </c>
      <c r="AV985" s="1">
        <v>300.5</v>
      </c>
      <c r="AW985" s="1">
        <v>301.3</v>
      </c>
      <c r="AX985" s="1">
        <v>301.10000000000002</v>
      </c>
      <c r="AY985" s="1">
        <v>302.10000000000002</v>
      </c>
      <c r="AZ985" s="1">
        <v>296.2</v>
      </c>
      <c r="BA985" s="1">
        <v>299.7</v>
      </c>
      <c r="CC985" s="86">
        <v>301.10000000000002</v>
      </c>
      <c r="CD985" s="1">
        <v>302.60000000000002</v>
      </c>
      <c r="CE985" s="1">
        <v>1270</v>
      </c>
      <c r="CF985" s="1">
        <v>948</v>
      </c>
      <c r="CG985" s="1">
        <v>1.3396624472573839</v>
      </c>
      <c r="CH985">
        <v>114.834</v>
      </c>
      <c r="CI985">
        <v>19041</v>
      </c>
      <c r="CJ985" s="101">
        <v>-1</v>
      </c>
      <c r="CK985" s="101">
        <v>-1</v>
      </c>
      <c r="CL985" s="1">
        <v>5.1000000000000227</v>
      </c>
      <c r="CM985" s="1">
        <v>65.099999999999852</v>
      </c>
      <c r="CN985" s="14" t="s">
        <v>618</v>
      </c>
      <c r="CO985" s="14">
        <v>85.60000000000008</v>
      </c>
    </row>
    <row r="986" spans="1:93">
      <c r="A986" s="1">
        <v>2017</v>
      </c>
      <c r="B986" s="1">
        <v>6</v>
      </c>
      <c r="C986" s="24">
        <v>42755</v>
      </c>
      <c r="D986" s="1">
        <v>296</v>
      </c>
      <c r="E986" s="1">
        <v>296.5</v>
      </c>
      <c r="F986" s="1">
        <v>287.7</v>
      </c>
      <c r="G986" s="1">
        <v>288.3</v>
      </c>
      <c r="H986" s="1">
        <v>52.42</v>
      </c>
      <c r="I986" s="1">
        <v>0</v>
      </c>
      <c r="N986" s="27">
        <v>8.8000000000000114</v>
      </c>
      <c r="O986" s="27">
        <v>307.10000000000002</v>
      </c>
      <c r="P986" s="27">
        <v>295.89999999999998</v>
      </c>
      <c r="Q986" s="27" t="s">
        <v>618</v>
      </c>
      <c r="R986" s="27" t="s">
        <v>618</v>
      </c>
      <c r="S986" s="27" t="s">
        <v>618</v>
      </c>
      <c r="T986" s="27" t="s">
        <v>618</v>
      </c>
      <c r="U986" s="27" t="s">
        <v>618</v>
      </c>
      <c r="V986" s="158">
        <v>0</v>
      </c>
      <c r="W986" s="27">
        <v>251.4</v>
      </c>
      <c r="X986" s="27">
        <v>256.3</v>
      </c>
      <c r="Y986" s="27">
        <v>-4.8999999999999773</v>
      </c>
      <c r="Z986" s="29">
        <v>51.6</v>
      </c>
      <c r="AA986" s="139">
        <v>5.3</v>
      </c>
      <c r="AB986" s="151">
        <v>1.1689070718878813E-3</v>
      </c>
      <c r="AC986" s="136">
        <v>0</v>
      </c>
      <c r="AD986" s="136">
        <v>15</v>
      </c>
      <c r="AE986" s="136" t="s">
        <v>618</v>
      </c>
      <c r="AF986" s="136" t="s">
        <v>618</v>
      </c>
      <c r="AG986" s="136">
        <v>0</v>
      </c>
      <c r="AH986" s="136">
        <v>171.1</v>
      </c>
      <c r="AI986" s="136">
        <v>-5.1999999999999886</v>
      </c>
      <c r="AJ986" s="127">
        <v>301.10000000000002</v>
      </c>
      <c r="AK986" s="127">
        <v>302.10000000000002</v>
      </c>
      <c r="AL986" s="127">
        <v>292</v>
      </c>
      <c r="AM986" s="127">
        <v>294.5</v>
      </c>
      <c r="AN986" s="127">
        <v>300.52499999999998</v>
      </c>
      <c r="AO986" s="127">
        <v>7.6999999999999886</v>
      </c>
      <c r="AP986" s="127" t="s">
        <v>618</v>
      </c>
      <c r="AQ986" s="14">
        <v>213.6</v>
      </c>
      <c r="AR986" s="127">
        <v>3.3999999999999773</v>
      </c>
      <c r="AS986" s="14">
        <v>149.99999999999696</v>
      </c>
      <c r="AT986" s="1">
        <v>285</v>
      </c>
      <c r="AU986" s="1">
        <v>287</v>
      </c>
      <c r="AV986" s="1">
        <v>282.3</v>
      </c>
      <c r="AW986" s="1">
        <v>286</v>
      </c>
      <c r="AX986" s="1">
        <v>285</v>
      </c>
      <c r="AY986" s="1">
        <v>289.5</v>
      </c>
      <c r="AZ986" s="1">
        <v>282.3</v>
      </c>
      <c r="BA986" s="1">
        <v>288.5</v>
      </c>
      <c r="CC986" s="86">
        <v>284.60000000000002</v>
      </c>
      <c r="CD986" s="1">
        <v>294.60000000000002</v>
      </c>
      <c r="CE986" s="1">
        <v>908</v>
      </c>
      <c r="CF986" s="1">
        <v>956</v>
      </c>
      <c r="CG986" s="1">
        <v>0.94979079497907948</v>
      </c>
      <c r="CH986">
        <v>114.319</v>
      </c>
      <c r="CI986">
        <v>19118</v>
      </c>
      <c r="CJ986" s="101">
        <v>-1</v>
      </c>
      <c r="CK986" s="101">
        <v>-1</v>
      </c>
      <c r="CL986" s="1">
        <v>-3.3000000000000114</v>
      </c>
      <c r="CM986" s="1">
        <v>61.799999999999841</v>
      </c>
      <c r="CN986" s="14" t="s">
        <v>618</v>
      </c>
      <c r="CO986" s="14">
        <v>85.60000000000008</v>
      </c>
    </row>
    <row r="987" spans="1:93">
      <c r="A987" s="1">
        <v>2017</v>
      </c>
      <c r="B987" s="1">
        <v>2</v>
      </c>
      <c r="C987" s="24">
        <v>42758</v>
      </c>
      <c r="D987" s="1">
        <v>288.3</v>
      </c>
      <c r="E987" s="1">
        <v>292.5</v>
      </c>
      <c r="F987" s="1">
        <v>285</v>
      </c>
      <c r="G987" s="1">
        <v>286.3</v>
      </c>
      <c r="H987" s="1">
        <v>52.42</v>
      </c>
      <c r="I987" s="1">
        <v>0</v>
      </c>
      <c r="N987" s="27">
        <v>7.5</v>
      </c>
      <c r="O987" s="27">
        <v>297.10000000000002</v>
      </c>
      <c r="P987" s="27">
        <v>279.5</v>
      </c>
      <c r="Q987" s="27" t="s">
        <v>618</v>
      </c>
      <c r="R987" s="27" t="s">
        <v>618</v>
      </c>
      <c r="S987" s="27" t="s">
        <v>618</v>
      </c>
      <c r="T987" s="27" t="s">
        <v>618</v>
      </c>
      <c r="U987" s="27" t="s">
        <v>618</v>
      </c>
      <c r="V987" s="158">
        <v>0</v>
      </c>
      <c r="W987" s="27">
        <v>251.4</v>
      </c>
      <c r="X987" s="27">
        <v>256.3</v>
      </c>
      <c r="Y987" s="27">
        <v>-4.8999999999999773</v>
      </c>
      <c r="Z987" s="29">
        <v>52.88</v>
      </c>
      <c r="AA987" s="139">
        <v>4.5</v>
      </c>
      <c r="AB987" s="151">
        <v>2.0042809885191692E-2</v>
      </c>
      <c r="AC987" s="136" t="s">
        <v>253</v>
      </c>
      <c r="AD987" s="136">
        <v>14.4</v>
      </c>
      <c r="AE987" s="136" t="s">
        <v>618</v>
      </c>
      <c r="AF987" s="136" t="s">
        <v>618</v>
      </c>
      <c r="AG987" s="136">
        <v>0</v>
      </c>
      <c r="AH987" s="136">
        <v>171.1</v>
      </c>
      <c r="AI987" s="136">
        <v>-5.1999999999999886</v>
      </c>
      <c r="AJ987" s="127">
        <v>285</v>
      </c>
      <c r="AK987" s="127">
        <v>289.5</v>
      </c>
      <c r="AL987" s="127">
        <v>282.3</v>
      </c>
      <c r="AM987" s="127">
        <v>286.7</v>
      </c>
      <c r="AN987" s="127">
        <v>295.95</v>
      </c>
      <c r="AO987" s="127">
        <v>2</v>
      </c>
      <c r="AP987" s="127">
        <v>-3.4000000000000226</v>
      </c>
      <c r="AQ987" s="14">
        <v>210.2</v>
      </c>
      <c r="AR987" s="127" t="s">
        <v>618</v>
      </c>
      <c r="AS987" s="14">
        <v>149.99999999999696</v>
      </c>
      <c r="AT987" s="1">
        <v>285.10000000000002</v>
      </c>
      <c r="AU987" s="1">
        <v>287</v>
      </c>
      <c r="AV987" s="1">
        <v>284.2</v>
      </c>
      <c r="AW987" s="1">
        <v>286.3</v>
      </c>
      <c r="AX987" s="1">
        <v>285.10000000000002</v>
      </c>
      <c r="AY987" s="1">
        <v>287.7</v>
      </c>
      <c r="AZ987" s="1">
        <v>284.2</v>
      </c>
      <c r="BA987" s="1">
        <v>287.10000000000002</v>
      </c>
      <c r="CC987" s="86">
        <v>285.2</v>
      </c>
      <c r="CD987" s="1">
        <v>286.39999999999998</v>
      </c>
      <c r="CE987" s="1">
        <v>952</v>
      </c>
      <c r="CF987" s="1">
        <v>1031</v>
      </c>
      <c r="CG987" s="1">
        <v>0.92337536372453932</v>
      </c>
      <c r="CH987">
        <v>112.773</v>
      </c>
      <c r="CI987">
        <v>18822</v>
      </c>
      <c r="CJ987" s="101">
        <v>-1</v>
      </c>
      <c r="CK987" s="101">
        <v>-1</v>
      </c>
      <c r="CL987" s="1">
        <v>-1.2999999999999545</v>
      </c>
      <c r="CM987" s="1">
        <v>60.499999999999886</v>
      </c>
      <c r="CN987" s="14" t="s">
        <v>618</v>
      </c>
      <c r="CO987" s="14">
        <v>85.60000000000008</v>
      </c>
    </row>
    <row r="988" spans="1:93">
      <c r="A988" s="1">
        <v>2017</v>
      </c>
      <c r="B988" s="1">
        <v>3</v>
      </c>
      <c r="C988" s="24">
        <v>42759</v>
      </c>
      <c r="D988" s="1">
        <v>286.39999999999998</v>
      </c>
      <c r="E988" s="1">
        <v>293.8</v>
      </c>
      <c r="F988" s="1">
        <v>286</v>
      </c>
      <c r="G988" s="1">
        <v>293.8</v>
      </c>
      <c r="H988" s="1">
        <v>53.08</v>
      </c>
      <c r="I988" s="1">
        <v>1</v>
      </c>
      <c r="N988" s="27">
        <v>7.8000000000000114</v>
      </c>
      <c r="O988" s="27">
        <v>293.8</v>
      </c>
      <c r="P988" s="27">
        <v>278.8</v>
      </c>
      <c r="Q988" s="27" t="s">
        <v>618</v>
      </c>
      <c r="R988" s="27" t="s">
        <v>254</v>
      </c>
      <c r="S988" s="27" t="s">
        <v>618</v>
      </c>
      <c r="T988" s="27">
        <v>0.19999999999998863</v>
      </c>
      <c r="U988" s="27" t="s">
        <v>618</v>
      </c>
      <c r="V988" s="158">
        <v>0.19999999999998863</v>
      </c>
      <c r="W988" s="27">
        <v>251.6</v>
      </c>
      <c r="X988" s="27">
        <v>256.3</v>
      </c>
      <c r="Y988" s="27">
        <v>-4.6999999999999886</v>
      </c>
      <c r="Z988" s="29">
        <v>53.2</v>
      </c>
      <c r="AA988" s="139">
        <v>4.7</v>
      </c>
      <c r="AB988" s="151">
        <v>0</v>
      </c>
      <c r="AC988" s="136">
        <v>0</v>
      </c>
      <c r="AD988" s="136">
        <v>14.3</v>
      </c>
      <c r="AE988" s="136" t="s">
        <v>618</v>
      </c>
      <c r="AF988" s="136" t="s">
        <v>618</v>
      </c>
      <c r="AG988" s="136">
        <v>0</v>
      </c>
      <c r="AH988" s="136">
        <v>171.1</v>
      </c>
      <c r="AI988" s="136">
        <v>-5.1999999999999886</v>
      </c>
      <c r="AJ988" s="127">
        <v>285.10000000000002</v>
      </c>
      <c r="AK988" s="127">
        <v>288.7</v>
      </c>
      <c r="AL988" s="127">
        <v>284.2</v>
      </c>
      <c r="AM988" s="127">
        <v>287.10000000000002</v>
      </c>
      <c r="AN988" s="127">
        <v>292.60000000000002</v>
      </c>
      <c r="AO988" s="127">
        <v>7.4000000000000341</v>
      </c>
      <c r="AP988" s="127">
        <v>5.0000000000000115</v>
      </c>
      <c r="AQ988" s="14">
        <v>215.2</v>
      </c>
      <c r="AR988" s="127" t="s">
        <v>618</v>
      </c>
      <c r="AS988" s="14">
        <v>149.99999999999696</v>
      </c>
      <c r="AT988" s="1">
        <v>292.2</v>
      </c>
      <c r="AU988" s="1">
        <v>294.8</v>
      </c>
      <c r="AV988" s="1">
        <v>292.2</v>
      </c>
      <c r="AW988" s="1">
        <v>294.3</v>
      </c>
      <c r="AX988" s="1">
        <v>292.2</v>
      </c>
      <c r="AY988" s="1">
        <v>295</v>
      </c>
      <c r="AZ988" s="1">
        <v>292.2</v>
      </c>
      <c r="BA988" s="1">
        <v>294</v>
      </c>
      <c r="CC988" s="86">
        <v>292</v>
      </c>
      <c r="CD988" s="1">
        <v>287.39999999999998</v>
      </c>
      <c r="CE988" s="1">
        <v>1058</v>
      </c>
      <c r="CF988" s="1">
        <v>903</v>
      </c>
      <c r="CG988" s="1">
        <v>1.1716500553709857</v>
      </c>
      <c r="CH988">
        <v>113.80500000000001</v>
      </c>
      <c r="CI988">
        <v>19038</v>
      </c>
      <c r="CJ988" s="101">
        <v>-1</v>
      </c>
      <c r="CK988" s="101">
        <v>-1</v>
      </c>
      <c r="CL988" s="1">
        <v>-1.8000000000000114</v>
      </c>
      <c r="CM988" s="1">
        <v>58.699999999999875</v>
      </c>
      <c r="CN988" s="14" t="s">
        <v>618</v>
      </c>
      <c r="CO988" s="14">
        <v>85.60000000000008</v>
      </c>
    </row>
    <row r="989" spans="1:93">
      <c r="A989" s="1">
        <v>2017</v>
      </c>
      <c r="B989" s="1">
        <v>4</v>
      </c>
      <c r="C989" s="24">
        <v>42760</v>
      </c>
      <c r="D989" s="1">
        <v>294</v>
      </c>
      <c r="E989" s="1">
        <v>300.39999999999998</v>
      </c>
      <c r="F989" s="1">
        <v>293</v>
      </c>
      <c r="G989" s="1">
        <v>297.2</v>
      </c>
      <c r="H989" s="1">
        <v>52.85</v>
      </c>
      <c r="I989" s="1">
        <v>1</v>
      </c>
      <c r="N989" s="27">
        <v>7.3999999999999773</v>
      </c>
      <c r="O989" s="27">
        <v>301.60000000000002</v>
      </c>
      <c r="P989" s="27">
        <v>286</v>
      </c>
      <c r="Q989" s="27" t="s">
        <v>618</v>
      </c>
      <c r="R989" s="27" t="s">
        <v>618</v>
      </c>
      <c r="S989" s="27" t="s">
        <v>618</v>
      </c>
      <c r="T989" s="27" t="s">
        <v>618</v>
      </c>
      <c r="U989" s="27" t="s">
        <v>618</v>
      </c>
      <c r="V989" s="158">
        <v>0</v>
      </c>
      <c r="W989" s="27">
        <v>251.6</v>
      </c>
      <c r="X989" s="27">
        <v>256.3</v>
      </c>
      <c r="Y989" s="27">
        <v>-4.6999999999999886</v>
      </c>
      <c r="Z989" s="29">
        <v>52.84</v>
      </c>
      <c r="AA989" s="139">
        <v>4.4000000000000004</v>
      </c>
      <c r="AB989" s="151">
        <v>1.259061426936281E-2</v>
      </c>
      <c r="AC989" s="136" t="s">
        <v>253</v>
      </c>
      <c r="AD989" s="136">
        <v>14.6</v>
      </c>
      <c r="AE989" s="136" t="s">
        <v>618</v>
      </c>
      <c r="AF989" s="136" t="s">
        <v>618</v>
      </c>
      <c r="AG989" s="136">
        <v>0</v>
      </c>
      <c r="AH989" s="136">
        <v>171.1</v>
      </c>
      <c r="AI989" s="136">
        <v>-5.1999999999999886</v>
      </c>
      <c r="AJ989" s="127">
        <v>292.2</v>
      </c>
      <c r="AK989" s="127">
        <v>296.89999999999998</v>
      </c>
      <c r="AL989" s="127">
        <v>292.2</v>
      </c>
      <c r="AM989" s="127">
        <v>294.8</v>
      </c>
      <c r="AN989" s="127">
        <v>290.77499999999998</v>
      </c>
      <c r="AO989" s="127">
        <v>3.1999999999999886</v>
      </c>
      <c r="AP989" s="127">
        <v>11.8</v>
      </c>
      <c r="AQ989" s="14">
        <v>227</v>
      </c>
      <c r="AR989" s="127" t="s">
        <v>618</v>
      </c>
      <c r="AS989" s="14">
        <v>149.99999999999696</v>
      </c>
      <c r="AT989" s="1">
        <v>297.2</v>
      </c>
      <c r="AU989" s="1">
        <v>299.7</v>
      </c>
      <c r="AV989" s="1">
        <v>297.2</v>
      </c>
      <c r="AW989" s="1">
        <v>298.89999999999998</v>
      </c>
      <c r="AX989" s="1">
        <v>297.2</v>
      </c>
      <c r="AY989" s="1">
        <v>303.60000000000002</v>
      </c>
      <c r="AZ989" s="1">
        <v>297.2</v>
      </c>
      <c r="BA989" s="1">
        <v>303.60000000000002</v>
      </c>
      <c r="CC989" s="86">
        <v>297.2</v>
      </c>
      <c r="CD989" s="1">
        <v>296.7</v>
      </c>
      <c r="CE989" s="1">
        <v>1399</v>
      </c>
      <c r="CF989" s="1">
        <v>835</v>
      </c>
      <c r="CG989" s="1">
        <v>1.6754491017964073</v>
      </c>
      <c r="CH989">
        <v>113.289</v>
      </c>
      <c r="CI989">
        <v>19204</v>
      </c>
      <c r="CJ989" s="101">
        <v>-1</v>
      </c>
      <c r="CK989" s="101">
        <v>1</v>
      </c>
      <c r="CL989" s="1">
        <v>-11.8</v>
      </c>
      <c r="CM989" s="1">
        <v>46.899999999999864</v>
      </c>
      <c r="CN989" s="14" t="s">
        <v>618</v>
      </c>
      <c r="CO989" s="14">
        <v>85.60000000000008</v>
      </c>
    </row>
    <row r="990" spans="1:93">
      <c r="A990" s="1">
        <v>2017</v>
      </c>
      <c r="B990" s="1">
        <v>5</v>
      </c>
      <c r="C990" s="24">
        <v>42761</v>
      </c>
      <c r="D990" s="1">
        <v>309</v>
      </c>
      <c r="E990" s="1">
        <v>312.60000000000002</v>
      </c>
      <c r="F990" s="1">
        <v>308.10000000000002</v>
      </c>
      <c r="G990" s="1">
        <v>312.60000000000002</v>
      </c>
      <c r="H990" s="1">
        <v>53.76</v>
      </c>
      <c r="I990" s="1">
        <v>1</v>
      </c>
      <c r="N990" s="27">
        <v>4.5</v>
      </c>
      <c r="O990" s="27">
        <v>304.60000000000002</v>
      </c>
      <c r="P990" s="27">
        <v>289.8</v>
      </c>
      <c r="Q990" s="27">
        <v>1</v>
      </c>
      <c r="R990" s="27" t="s">
        <v>618</v>
      </c>
      <c r="S990" s="27" t="s">
        <v>618</v>
      </c>
      <c r="T990" s="27" t="s">
        <v>618</v>
      </c>
      <c r="U990" s="27" t="s">
        <v>618</v>
      </c>
      <c r="V990" s="158">
        <v>0</v>
      </c>
      <c r="W990" s="27">
        <v>251.6</v>
      </c>
      <c r="X990" s="27">
        <v>256.3</v>
      </c>
      <c r="Y990" s="27">
        <v>-4.6999999999999886</v>
      </c>
      <c r="Z990" s="29">
        <v>53.09</v>
      </c>
      <c r="AA990" s="139">
        <v>2.7</v>
      </c>
      <c r="AB990" s="151">
        <v>4.3330821401657005E-3</v>
      </c>
      <c r="AC990" s="136" t="s">
        <v>255</v>
      </c>
      <c r="AD990" s="136">
        <v>14.8</v>
      </c>
      <c r="AE990" s="136" t="s">
        <v>618</v>
      </c>
      <c r="AF990" s="136" t="s">
        <v>618</v>
      </c>
      <c r="AG990" s="136">
        <v>0</v>
      </c>
      <c r="AH990" s="136">
        <v>171.1</v>
      </c>
      <c r="AI990" s="136">
        <v>-5.1999999999999886</v>
      </c>
      <c r="AJ990" s="127">
        <v>297.2</v>
      </c>
      <c r="AK990" s="127">
        <v>311.8</v>
      </c>
      <c r="AL990" s="127">
        <v>297.2</v>
      </c>
      <c r="AM990" s="127">
        <v>310.2</v>
      </c>
      <c r="AN990" s="127">
        <v>294.7</v>
      </c>
      <c r="AO990" s="127">
        <v>3.6000000000000227</v>
      </c>
      <c r="AP990" s="127">
        <v>5.8999999999999888</v>
      </c>
      <c r="AQ990" s="14">
        <v>232.9</v>
      </c>
      <c r="AR990" s="127" t="s">
        <v>618</v>
      </c>
      <c r="AS990" s="14">
        <v>149.99999999999696</v>
      </c>
      <c r="AT990" s="1">
        <v>314.7</v>
      </c>
      <c r="AU990" s="1">
        <v>317.5</v>
      </c>
      <c r="AV990" s="1">
        <v>313.5</v>
      </c>
      <c r="AW990" s="1">
        <v>314.39999999999998</v>
      </c>
      <c r="AX990" s="1">
        <v>314.3</v>
      </c>
      <c r="AY990" s="1">
        <v>316.7</v>
      </c>
      <c r="AZ990" s="1">
        <v>312.60000000000002</v>
      </c>
      <c r="BA990" s="1">
        <v>315.60000000000002</v>
      </c>
      <c r="CC990" s="86">
        <v>314.89999999999998</v>
      </c>
      <c r="CD990" s="1">
        <v>309.5</v>
      </c>
      <c r="CE990" s="1">
        <v>986</v>
      </c>
      <c r="CF990" s="1">
        <v>1205</v>
      </c>
      <c r="CG990" s="1">
        <v>0.81825726141078836</v>
      </c>
      <c r="CH990">
        <v>114.655</v>
      </c>
      <c r="CI990">
        <v>19491</v>
      </c>
      <c r="CJ990" s="101">
        <v>-1</v>
      </c>
      <c r="CK990" s="101">
        <v>1</v>
      </c>
      <c r="CL990" s="1" t="s">
        <v>618</v>
      </c>
      <c r="CM990" s="1">
        <v>46.899999999999864</v>
      </c>
      <c r="CN990" s="14" t="s">
        <v>618</v>
      </c>
      <c r="CO990" s="14">
        <v>85.60000000000008</v>
      </c>
    </row>
    <row r="991" spans="1:93">
      <c r="A991" s="1">
        <v>2017</v>
      </c>
      <c r="B991" s="1">
        <v>6</v>
      </c>
      <c r="C991" s="24">
        <v>42762</v>
      </c>
      <c r="D991" s="1">
        <v>318</v>
      </c>
      <c r="E991" s="1">
        <v>332.4</v>
      </c>
      <c r="F991" s="1">
        <v>314.60000000000002</v>
      </c>
      <c r="G991" s="1">
        <v>331.3</v>
      </c>
      <c r="H991" s="1">
        <v>53.17</v>
      </c>
      <c r="I991" s="1">
        <v>1</v>
      </c>
      <c r="N991" s="27">
        <v>17.8</v>
      </c>
      <c r="O991" s="27">
        <v>317.10000000000002</v>
      </c>
      <c r="P991" s="27">
        <v>308.10000000000002</v>
      </c>
      <c r="Q991" s="27" t="s">
        <v>618</v>
      </c>
      <c r="R991" s="27" t="s">
        <v>618</v>
      </c>
      <c r="S991" s="27" t="s">
        <v>618</v>
      </c>
      <c r="T991" s="27" t="s">
        <v>618</v>
      </c>
      <c r="U991" s="27" t="s">
        <v>618</v>
      </c>
      <c r="V991" s="158">
        <v>0</v>
      </c>
      <c r="W991" s="27">
        <v>251.6</v>
      </c>
      <c r="X991" s="27">
        <v>256.3</v>
      </c>
      <c r="Y991" s="27">
        <v>-4.6999999999999886</v>
      </c>
      <c r="Z991" s="29">
        <v>53.79</v>
      </c>
      <c r="AA991" s="139">
        <v>10.7</v>
      </c>
      <c r="AB991" s="151">
        <v>1.7218543046357615E-2</v>
      </c>
      <c r="AC991" s="136" t="s">
        <v>253</v>
      </c>
      <c r="AD991" s="136">
        <v>15.6</v>
      </c>
      <c r="AE991" s="136" t="s">
        <v>618</v>
      </c>
      <c r="AF991" s="136">
        <v>-33.5</v>
      </c>
      <c r="AG991" s="136">
        <v>-33.5</v>
      </c>
      <c r="AH991" s="136">
        <v>137.6</v>
      </c>
      <c r="AI991" s="136">
        <v>-38.700000000000003</v>
      </c>
      <c r="AJ991" s="127">
        <v>314.3</v>
      </c>
      <c r="AK991" s="127">
        <v>318.89999999999998</v>
      </c>
      <c r="AL991" s="127">
        <v>312.60000000000002</v>
      </c>
      <c r="AM991" s="127">
        <v>316.39999999999998</v>
      </c>
      <c r="AN991" s="127">
        <v>302.125</v>
      </c>
      <c r="AO991" s="127">
        <v>13.3</v>
      </c>
      <c r="AP991" s="127">
        <v>29.6</v>
      </c>
      <c r="AQ991" s="14">
        <v>262.5</v>
      </c>
      <c r="AR991" s="127" t="s">
        <v>618</v>
      </c>
      <c r="AS991" s="14">
        <v>149.99999999999696</v>
      </c>
      <c r="AT991" s="1">
        <v>333</v>
      </c>
      <c r="AU991" s="1">
        <v>342.8</v>
      </c>
      <c r="AV991" s="1">
        <v>332.6</v>
      </c>
      <c r="AW991" s="1">
        <v>342.6</v>
      </c>
      <c r="AX991" s="1">
        <v>333</v>
      </c>
      <c r="AY991" s="1">
        <v>346.2</v>
      </c>
      <c r="AZ991" s="1">
        <v>332.6</v>
      </c>
      <c r="BA991" s="1">
        <v>343.3</v>
      </c>
      <c r="CC991" s="86">
        <v>333</v>
      </c>
      <c r="CD991" s="1">
        <v>315.3</v>
      </c>
      <c r="CE991" s="1">
        <v>767</v>
      </c>
      <c r="CF991" s="1">
        <v>911</v>
      </c>
      <c r="CG991" s="1">
        <v>0.84193194291986828</v>
      </c>
      <c r="CH991">
        <v>114.693</v>
      </c>
      <c r="CI991">
        <v>19456</v>
      </c>
      <c r="CJ991" s="101">
        <v>-1</v>
      </c>
      <c r="CK991" s="101">
        <v>1</v>
      </c>
      <c r="CL991" s="1" t="s">
        <v>618</v>
      </c>
      <c r="CM991" s="1">
        <v>46.899999999999864</v>
      </c>
      <c r="CN991" s="14" t="s">
        <v>618</v>
      </c>
      <c r="CO991" s="14">
        <v>85.60000000000008</v>
      </c>
    </row>
    <row r="992" spans="1:93">
      <c r="A992" s="1">
        <v>2017</v>
      </c>
      <c r="B992" s="1">
        <v>2</v>
      </c>
      <c r="C992" s="24">
        <v>42765</v>
      </c>
      <c r="D992" s="1">
        <v>348.8</v>
      </c>
      <c r="E992" s="1">
        <v>351.4</v>
      </c>
      <c r="F992" s="1">
        <v>343</v>
      </c>
      <c r="G992" s="1">
        <v>351.4</v>
      </c>
      <c r="H992" s="1">
        <v>52.67</v>
      </c>
      <c r="I992" s="1">
        <v>1</v>
      </c>
      <c r="N992" s="27">
        <v>8.3999999999999773</v>
      </c>
      <c r="O992" s="27">
        <v>349.1</v>
      </c>
      <c r="P992" s="27">
        <v>313.5</v>
      </c>
      <c r="Q992" s="27" t="s">
        <v>618</v>
      </c>
      <c r="R992" s="27" t="s">
        <v>618</v>
      </c>
      <c r="S992" s="27" t="s">
        <v>618</v>
      </c>
      <c r="T992" s="27" t="s">
        <v>618</v>
      </c>
      <c r="U992" s="27" t="s">
        <v>618</v>
      </c>
      <c r="V992" s="158">
        <v>0</v>
      </c>
      <c r="W992" s="27">
        <v>251.6</v>
      </c>
      <c r="X992" s="27">
        <v>256.3</v>
      </c>
      <c r="Y992" s="27">
        <v>-4.6999999999999886</v>
      </c>
      <c r="Z992" s="29">
        <v>53.11</v>
      </c>
      <c r="AA992" s="139">
        <v>5</v>
      </c>
      <c r="AB992" s="151">
        <v>1.0974702380952328E-2</v>
      </c>
      <c r="AC992" s="136" t="s">
        <v>255</v>
      </c>
      <c r="AD992" s="136">
        <v>16.5</v>
      </c>
      <c r="AE992" s="136" t="s">
        <v>618</v>
      </c>
      <c r="AF992" s="136" t="s">
        <v>618</v>
      </c>
      <c r="AG992" s="136">
        <v>0</v>
      </c>
      <c r="AH992" s="136">
        <v>137.6</v>
      </c>
      <c r="AI992" s="136">
        <v>-38.700000000000003</v>
      </c>
      <c r="AJ992" s="127">
        <v>333</v>
      </c>
      <c r="AK992" s="127">
        <v>349.7</v>
      </c>
      <c r="AL992" s="127">
        <v>332.6</v>
      </c>
      <c r="AM992" s="127">
        <v>345.5</v>
      </c>
      <c r="AN992" s="127">
        <v>316.72500000000002</v>
      </c>
      <c r="AO992" s="127">
        <v>2.5999999999999659</v>
      </c>
      <c r="AP992" s="127">
        <v>-15</v>
      </c>
      <c r="AQ992" s="14">
        <v>247.5</v>
      </c>
      <c r="AR992" s="127" t="s">
        <v>618</v>
      </c>
      <c r="AS992" s="14">
        <v>149.99999999999696</v>
      </c>
      <c r="AT992" s="1">
        <v>357.8</v>
      </c>
      <c r="AU992" s="1">
        <v>366.7</v>
      </c>
      <c r="AV992" s="1">
        <v>331.1</v>
      </c>
      <c r="AW992" s="1">
        <v>338</v>
      </c>
      <c r="AX992" s="1">
        <v>357.8</v>
      </c>
      <c r="AY992" s="1">
        <v>366.7</v>
      </c>
      <c r="AZ992" s="1">
        <v>331.3</v>
      </c>
      <c r="BA992" s="1">
        <v>340</v>
      </c>
      <c r="CC992" s="86">
        <v>358</v>
      </c>
      <c r="CD992" s="1">
        <v>346.1</v>
      </c>
      <c r="CE992" s="1">
        <v>1221</v>
      </c>
      <c r="CF992" s="1">
        <v>824</v>
      </c>
      <c r="CG992" s="1">
        <v>1.4817961165048543</v>
      </c>
      <c r="CH992">
        <v>113.786</v>
      </c>
      <c r="CI992">
        <v>19171</v>
      </c>
      <c r="CJ992" s="101">
        <v>-1</v>
      </c>
      <c r="CK992" s="101">
        <v>1</v>
      </c>
      <c r="CL992" s="1" t="s">
        <v>618</v>
      </c>
      <c r="CM992" s="1">
        <v>46.899999999999864</v>
      </c>
      <c r="CN992" s="14" t="s">
        <v>618</v>
      </c>
      <c r="CO992" s="14">
        <v>85.60000000000008</v>
      </c>
    </row>
    <row r="993" spans="1:93">
      <c r="A993" s="1">
        <v>2017</v>
      </c>
      <c r="B993" s="1">
        <v>3</v>
      </c>
      <c r="C993" s="24">
        <v>42766</v>
      </c>
      <c r="D993" s="1">
        <v>335</v>
      </c>
      <c r="E993" s="1">
        <v>341.6</v>
      </c>
      <c r="F993" s="1">
        <v>331.3</v>
      </c>
      <c r="G993" s="1">
        <v>331.3</v>
      </c>
      <c r="H993" s="1">
        <v>52.87</v>
      </c>
      <c r="I993" s="1">
        <v>1</v>
      </c>
      <c r="N993" s="27">
        <v>10.3</v>
      </c>
      <c r="O993" s="27">
        <v>359.8</v>
      </c>
      <c r="P993" s="27">
        <v>343</v>
      </c>
      <c r="Q993" s="27">
        <v>-1</v>
      </c>
      <c r="R993" s="27" t="s">
        <v>618</v>
      </c>
      <c r="S993" s="27" t="s">
        <v>618</v>
      </c>
      <c r="T993" s="27" t="s">
        <v>618</v>
      </c>
      <c r="U993" s="27" t="s">
        <v>618</v>
      </c>
      <c r="V993" s="158">
        <v>0</v>
      </c>
      <c r="W993" s="27">
        <v>251.6</v>
      </c>
      <c r="X993" s="27">
        <v>256.3</v>
      </c>
      <c r="Y993" s="27">
        <v>-4.6999999999999886</v>
      </c>
      <c r="Z993" s="29">
        <v>52.32</v>
      </c>
      <c r="AA993" s="139">
        <v>6.2</v>
      </c>
      <c r="AB993" s="151">
        <v>9.4037991348504546E-3</v>
      </c>
      <c r="AC993" s="136" t="s">
        <v>255</v>
      </c>
      <c r="AD993" s="136">
        <v>17.5</v>
      </c>
      <c r="AE993" s="136">
        <v>-24.6</v>
      </c>
      <c r="AF993" s="136" t="s">
        <v>618</v>
      </c>
      <c r="AG993" s="136">
        <v>-24.6</v>
      </c>
      <c r="AH993" s="136">
        <v>113</v>
      </c>
      <c r="AI993" s="136">
        <v>-63.3</v>
      </c>
      <c r="AJ993" s="127">
        <v>357.8</v>
      </c>
      <c r="AK993" s="127">
        <v>366.7</v>
      </c>
      <c r="AL993" s="127">
        <v>331.1</v>
      </c>
      <c r="AM993" s="127">
        <v>332.9</v>
      </c>
      <c r="AN993" s="127">
        <v>326.25</v>
      </c>
      <c r="AO993" s="127">
        <v>3.6999999999999886</v>
      </c>
      <c r="AP993" s="127" t="s">
        <v>618</v>
      </c>
      <c r="AQ993" s="14">
        <v>247.5</v>
      </c>
      <c r="AR993" s="127" t="s">
        <v>618</v>
      </c>
      <c r="AS993" s="14">
        <v>149.99999999999696</v>
      </c>
      <c r="AT993" s="1">
        <v>323.8</v>
      </c>
      <c r="AU993" s="1">
        <v>330.6</v>
      </c>
      <c r="AV993" s="1">
        <v>313.5</v>
      </c>
      <c r="AW993" s="1">
        <v>315.2</v>
      </c>
      <c r="AX993" s="1">
        <v>323.8</v>
      </c>
      <c r="AY993" s="1">
        <v>330.6</v>
      </c>
      <c r="AZ993" s="1">
        <v>313.5</v>
      </c>
      <c r="BA993" s="1">
        <v>318</v>
      </c>
      <c r="CC993" s="86">
        <v>324</v>
      </c>
      <c r="CD993" s="1">
        <v>336.5</v>
      </c>
      <c r="CE993" s="1">
        <v>971</v>
      </c>
      <c r="CF993" s="1">
        <v>871</v>
      </c>
      <c r="CG993" s="1">
        <v>1.1148105625717566</v>
      </c>
      <c r="CH993">
        <v>112.88200000000001</v>
      </c>
      <c r="CI993">
        <v>18968</v>
      </c>
      <c r="CJ993" s="101">
        <v>-1</v>
      </c>
      <c r="CK993" s="101">
        <v>1</v>
      </c>
      <c r="CL993" s="1" t="s">
        <v>618</v>
      </c>
      <c r="CM993" s="1">
        <v>46.899999999999864</v>
      </c>
      <c r="CN993" s="14" t="s">
        <v>618</v>
      </c>
      <c r="CO993" s="14">
        <v>85.60000000000008</v>
      </c>
    </row>
    <row r="994" spans="1:93">
      <c r="A994" s="1">
        <v>2017</v>
      </c>
      <c r="B994" s="1">
        <v>4</v>
      </c>
      <c r="C994" s="24">
        <v>42767</v>
      </c>
      <c r="D994" s="1">
        <v>315.39999999999998</v>
      </c>
      <c r="E994" s="1">
        <v>331.6</v>
      </c>
      <c r="F994" s="1">
        <v>313</v>
      </c>
      <c r="G994" s="1">
        <v>315.5</v>
      </c>
      <c r="H994" s="1">
        <v>53.44</v>
      </c>
      <c r="I994" s="1">
        <v>1</v>
      </c>
      <c r="N994" s="27">
        <v>18.600000000000001</v>
      </c>
      <c r="O994" s="27">
        <v>341.6</v>
      </c>
      <c r="P994" s="27">
        <v>321</v>
      </c>
      <c r="Q994" s="27" t="s">
        <v>618</v>
      </c>
      <c r="R994" s="27" t="s">
        <v>618</v>
      </c>
      <c r="S994" s="27" t="s">
        <v>618</v>
      </c>
      <c r="T994" s="27" t="s">
        <v>618</v>
      </c>
      <c r="U994" s="27" t="s">
        <v>618</v>
      </c>
      <c r="V994" s="158">
        <v>0</v>
      </c>
      <c r="W994" s="27">
        <v>251.6</v>
      </c>
      <c r="X994" s="27">
        <v>256.3</v>
      </c>
      <c r="Y994" s="27">
        <v>-4.6999999999999886</v>
      </c>
      <c r="Z994" s="29">
        <v>52.74</v>
      </c>
      <c r="AA994" s="139">
        <v>11.2</v>
      </c>
      <c r="AB994" s="151">
        <v>3.7972280235427647E-3</v>
      </c>
      <c r="AC994" s="136" t="s">
        <v>253</v>
      </c>
      <c r="AD994" s="136">
        <v>16.5</v>
      </c>
      <c r="AE994" s="136" t="s">
        <v>618</v>
      </c>
      <c r="AF994" s="136" t="s">
        <v>618</v>
      </c>
      <c r="AG994" s="136">
        <v>0</v>
      </c>
      <c r="AH994" s="136">
        <v>113</v>
      </c>
      <c r="AI994" s="136">
        <v>-63.3</v>
      </c>
      <c r="AJ994" s="127">
        <v>323.8</v>
      </c>
      <c r="AK994" s="127">
        <v>331.6</v>
      </c>
      <c r="AL994" s="127">
        <v>313.5</v>
      </c>
      <c r="AM994" s="127">
        <v>323</v>
      </c>
      <c r="AN994" s="127">
        <v>329.45</v>
      </c>
      <c r="AO994" s="127">
        <v>0.10000000000002274</v>
      </c>
      <c r="AP994" s="127" t="s">
        <v>618</v>
      </c>
      <c r="AQ994" s="14">
        <v>247.5</v>
      </c>
      <c r="AR994" s="127">
        <v>-5.6000000000000227</v>
      </c>
      <c r="AS994" s="14">
        <v>144.39999999999694</v>
      </c>
      <c r="AT994" s="1">
        <v>315.2</v>
      </c>
      <c r="AU994" s="1">
        <v>318.7</v>
      </c>
      <c r="AV994" s="1">
        <v>313.10000000000002</v>
      </c>
      <c r="AW994" s="1">
        <v>315.3</v>
      </c>
      <c r="AX994" s="1">
        <v>315.2</v>
      </c>
      <c r="AY994" s="1">
        <v>318.7</v>
      </c>
      <c r="AZ994" s="1">
        <v>313.10000000000002</v>
      </c>
      <c r="BA994" s="1">
        <v>317.10000000000002</v>
      </c>
      <c r="CC994" s="86">
        <v>315</v>
      </c>
      <c r="CD994" s="1">
        <v>324.39999999999998</v>
      </c>
      <c r="CE994" s="1">
        <v>1026</v>
      </c>
      <c r="CF994" s="1">
        <v>736</v>
      </c>
      <c r="CG994" s="1">
        <v>1.3940217391304348</v>
      </c>
      <c r="CH994">
        <v>113.194</v>
      </c>
      <c r="CI994">
        <v>19152</v>
      </c>
      <c r="CJ994" s="101">
        <v>-1</v>
      </c>
      <c r="CK994" s="101">
        <v>1</v>
      </c>
      <c r="CL994" s="1" t="s">
        <v>618</v>
      </c>
      <c r="CM994" s="1">
        <v>46.899999999999864</v>
      </c>
      <c r="CN994" s="14" t="s">
        <v>618</v>
      </c>
      <c r="CO994" s="14">
        <v>85.60000000000008</v>
      </c>
    </row>
    <row r="995" spans="1:93">
      <c r="A995" s="1">
        <v>2017</v>
      </c>
      <c r="B995" s="1">
        <v>5</v>
      </c>
      <c r="C995" s="24">
        <v>42768</v>
      </c>
      <c r="D995" s="1">
        <v>318.8</v>
      </c>
      <c r="E995" s="1">
        <v>319.89999999999998</v>
      </c>
      <c r="F995" s="1">
        <v>307.89999999999998</v>
      </c>
      <c r="G995" s="1">
        <v>310.10000000000002</v>
      </c>
      <c r="H995" s="1">
        <v>53.69</v>
      </c>
      <c r="I995" s="1">
        <v>1</v>
      </c>
      <c r="N995" s="27">
        <v>12</v>
      </c>
      <c r="O995" s="27">
        <v>334.1</v>
      </c>
      <c r="P995" s="27">
        <v>296.89999999999998</v>
      </c>
      <c r="Q995" s="27" t="s">
        <v>618</v>
      </c>
      <c r="R995" s="27" t="s">
        <v>618</v>
      </c>
      <c r="S995" s="27" t="s">
        <v>618</v>
      </c>
      <c r="T995" s="27" t="s">
        <v>618</v>
      </c>
      <c r="U995" s="27" t="s">
        <v>618</v>
      </c>
      <c r="V995" s="158">
        <v>0</v>
      </c>
      <c r="W995" s="27">
        <v>251.6</v>
      </c>
      <c r="X995" s="27">
        <v>256.3</v>
      </c>
      <c r="Y995" s="27">
        <v>-4.6999999999999886</v>
      </c>
      <c r="Z995" s="29">
        <v>53.83</v>
      </c>
      <c r="AA995" s="139">
        <v>7.2</v>
      </c>
      <c r="AB995" s="151">
        <v>1.078116133913376E-2</v>
      </c>
      <c r="AC995" s="136" t="s">
        <v>253</v>
      </c>
      <c r="AD995" s="136">
        <v>15.7</v>
      </c>
      <c r="AE995" s="136" t="s">
        <v>618</v>
      </c>
      <c r="AF995" s="136" t="s">
        <v>618</v>
      </c>
      <c r="AG995" s="136">
        <v>0</v>
      </c>
      <c r="AH995" s="136">
        <v>113</v>
      </c>
      <c r="AI995" s="136">
        <v>-63.3</v>
      </c>
      <c r="AJ995" s="127">
        <v>315.2</v>
      </c>
      <c r="AK995" s="127">
        <v>318.8</v>
      </c>
      <c r="AL995" s="127">
        <v>313.10000000000002</v>
      </c>
      <c r="AM995" s="127">
        <v>317.7</v>
      </c>
      <c r="AN995" s="127">
        <v>329.77499999999998</v>
      </c>
      <c r="AO995" s="127">
        <v>8.6999999999999886</v>
      </c>
      <c r="AP995" s="127">
        <v>-7.6000000000000112</v>
      </c>
      <c r="AQ995" s="14">
        <v>239.9</v>
      </c>
      <c r="AR995" s="127">
        <v>1.3000000000000114</v>
      </c>
      <c r="AS995" s="14">
        <v>145.69999999999695</v>
      </c>
      <c r="AT995" s="1">
        <v>310</v>
      </c>
      <c r="AU995" s="1">
        <v>312.3</v>
      </c>
      <c r="AV995" s="1">
        <v>308.10000000000002</v>
      </c>
      <c r="AW995" s="1">
        <v>309.10000000000002</v>
      </c>
      <c r="AX995" s="1">
        <v>310</v>
      </c>
      <c r="AY995" s="1">
        <v>312.89999999999998</v>
      </c>
      <c r="AZ995" s="1">
        <v>308.10000000000002</v>
      </c>
      <c r="BA995" s="1">
        <v>311.60000000000002</v>
      </c>
      <c r="CC995" s="86">
        <v>310</v>
      </c>
      <c r="CD995" s="1">
        <v>316.3</v>
      </c>
      <c r="CE995" s="1">
        <v>826</v>
      </c>
      <c r="CF995" s="1">
        <v>444</v>
      </c>
      <c r="CG995" s="1">
        <v>1.8603603603603605</v>
      </c>
      <c r="CH995">
        <v>112.819</v>
      </c>
      <c r="CI995">
        <v>19039</v>
      </c>
      <c r="CJ995" s="101">
        <v>-1</v>
      </c>
      <c r="CK995" s="101">
        <v>1</v>
      </c>
      <c r="CL995" s="1" t="s">
        <v>618</v>
      </c>
      <c r="CM995" s="1">
        <v>46.899999999999864</v>
      </c>
      <c r="CN995" s="14" t="s">
        <v>618</v>
      </c>
      <c r="CO995" s="14">
        <v>85.60000000000008</v>
      </c>
    </row>
    <row r="996" spans="1:93">
      <c r="A996" s="1">
        <v>2017</v>
      </c>
      <c r="B996" s="1">
        <v>6</v>
      </c>
      <c r="C996" s="24">
        <v>42769</v>
      </c>
      <c r="D996" s="1">
        <v>311.5</v>
      </c>
      <c r="E996" s="1">
        <v>316.60000000000002</v>
      </c>
      <c r="F996" s="1">
        <v>296.2</v>
      </c>
      <c r="G996" s="1">
        <v>301</v>
      </c>
      <c r="H996" s="1">
        <v>53.83</v>
      </c>
      <c r="I996" s="1">
        <v>0</v>
      </c>
      <c r="N996" s="27">
        <v>20.399999999999999</v>
      </c>
      <c r="O996" s="27">
        <v>322.10000000000002</v>
      </c>
      <c r="P996" s="27">
        <v>298.10000000000002</v>
      </c>
      <c r="Q996" s="27" t="s">
        <v>618</v>
      </c>
      <c r="R996" s="27" t="s">
        <v>618</v>
      </c>
      <c r="S996" s="27" t="s">
        <v>252</v>
      </c>
      <c r="T996" s="27" t="s">
        <v>618</v>
      </c>
      <c r="U996" s="27">
        <v>-4.6999999999999886</v>
      </c>
      <c r="V996" s="158">
        <v>-4.6999999999999886</v>
      </c>
      <c r="W996" s="27">
        <v>246.9</v>
      </c>
      <c r="X996" s="27">
        <v>256.3</v>
      </c>
      <c r="Y996" s="27">
        <v>-9.3999999999999773</v>
      </c>
      <c r="Z996" s="29">
        <v>54.01</v>
      </c>
      <c r="AA996" s="139">
        <v>12.2</v>
      </c>
      <c r="AB996" s="151">
        <v>4.6781437125749115E-3</v>
      </c>
      <c r="AC996" s="136" t="s">
        <v>253</v>
      </c>
      <c r="AD996" s="136">
        <v>15.5</v>
      </c>
      <c r="AE996" s="136" t="s">
        <v>618</v>
      </c>
      <c r="AF996" s="136">
        <v>1.5</v>
      </c>
      <c r="AG996" s="136">
        <v>1.5</v>
      </c>
      <c r="AH996" s="136">
        <v>114.5</v>
      </c>
      <c r="AI996" s="136">
        <v>-61.8</v>
      </c>
      <c r="AJ996" s="127">
        <v>310</v>
      </c>
      <c r="AK996" s="127">
        <v>316.60000000000002</v>
      </c>
      <c r="AL996" s="127">
        <v>308.10000000000002</v>
      </c>
      <c r="AM996" s="127">
        <v>312.39999999999998</v>
      </c>
      <c r="AN996" s="127">
        <v>321.5</v>
      </c>
      <c r="AO996" s="127">
        <v>10.5</v>
      </c>
      <c r="AP996" s="127" t="s">
        <v>618</v>
      </c>
      <c r="AQ996" s="14">
        <v>239.9</v>
      </c>
      <c r="AR996" s="127">
        <v>5</v>
      </c>
      <c r="AS996" s="14">
        <v>150.69999999999695</v>
      </c>
      <c r="AT996" s="1">
        <v>303</v>
      </c>
      <c r="AU996" s="1">
        <v>304.89999999999998</v>
      </c>
      <c r="AV996" s="1">
        <v>301</v>
      </c>
      <c r="AW996" s="1">
        <v>303</v>
      </c>
      <c r="AX996" s="1">
        <v>303</v>
      </c>
      <c r="AY996" s="1">
        <v>304.89999999999998</v>
      </c>
      <c r="AZ996" s="1">
        <v>301</v>
      </c>
      <c r="BA996" s="1">
        <v>303.8</v>
      </c>
      <c r="CC996" s="86">
        <v>303</v>
      </c>
      <c r="CD996" s="1">
        <v>316</v>
      </c>
      <c r="CE996" s="1">
        <v>876</v>
      </c>
      <c r="CF996" s="1">
        <v>790</v>
      </c>
      <c r="CG996" s="1">
        <v>1.1088607594936708</v>
      </c>
      <c r="CH996">
        <v>112.375</v>
      </c>
      <c r="CI996">
        <v>19036</v>
      </c>
      <c r="CJ996" s="101">
        <v>-1</v>
      </c>
      <c r="CK996" s="101">
        <v>1</v>
      </c>
      <c r="CL996" s="1" t="s">
        <v>618</v>
      </c>
      <c r="CM996" s="1">
        <v>46.899999999999864</v>
      </c>
      <c r="CN996" s="14" t="s">
        <v>618</v>
      </c>
      <c r="CO996" s="14">
        <v>85.60000000000008</v>
      </c>
    </row>
    <row r="997" spans="1:93">
      <c r="A997" s="1">
        <v>2017</v>
      </c>
      <c r="B997" s="1">
        <v>2</v>
      </c>
      <c r="C997" s="24">
        <v>42772</v>
      </c>
      <c r="D997" s="1">
        <v>302.8</v>
      </c>
      <c r="E997" s="1">
        <v>303.89999999999998</v>
      </c>
      <c r="F997" s="1">
        <v>297.7</v>
      </c>
      <c r="G997" s="1">
        <v>298.89999999999998</v>
      </c>
      <c r="H997" s="1">
        <v>53.1</v>
      </c>
      <c r="I997" s="1">
        <v>0</v>
      </c>
      <c r="N997" s="27">
        <v>6.1999999999999886</v>
      </c>
      <c r="O997" s="27">
        <v>321.39999999999998</v>
      </c>
      <c r="P997" s="27">
        <v>280.60000000000002</v>
      </c>
      <c r="Q997" s="27" t="s">
        <v>618</v>
      </c>
      <c r="R997" s="27" t="s">
        <v>618</v>
      </c>
      <c r="S997" s="27" t="s">
        <v>618</v>
      </c>
      <c r="T997" s="27" t="s">
        <v>618</v>
      </c>
      <c r="U997" s="27" t="s">
        <v>618</v>
      </c>
      <c r="V997" s="158">
        <v>0</v>
      </c>
      <c r="W997" s="27">
        <v>246.9</v>
      </c>
      <c r="X997" s="27">
        <v>256.3</v>
      </c>
      <c r="Y997" s="27">
        <v>-9.3999999999999773</v>
      </c>
      <c r="Z997" s="29">
        <v>53.88</v>
      </c>
      <c r="AA997" s="139">
        <v>3.7</v>
      </c>
      <c r="AB997" s="151">
        <v>2.6075619295957697E-3</v>
      </c>
      <c r="AC997" s="136">
        <v>0</v>
      </c>
      <c r="AD997" s="136">
        <v>15</v>
      </c>
      <c r="AE997" s="136" t="s">
        <v>618</v>
      </c>
      <c r="AF997" s="136" t="s">
        <v>618</v>
      </c>
      <c r="AG997" s="136">
        <v>0</v>
      </c>
      <c r="AH997" s="136">
        <v>114.5</v>
      </c>
      <c r="AI997" s="136">
        <v>-61.8</v>
      </c>
      <c r="AJ997" s="127">
        <v>303</v>
      </c>
      <c r="AK997" s="127">
        <v>304.89999999999998</v>
      </c>
      <c r="AL997" s="127">
        <v>299.10000000000002</v>
      </c>
      <c r="AM997" s="127">
        <v>299.60000000000002</v>
      </c>
      <c r="AN997" s="127">
        <v>313.17500000000001</v>
      </c>
      <c r="AO997" s="127">
        <v>3.9000000000000341</v>
      </c>
      <c r="AP997" s="127" t="s">
        <v>618</v>
      </c>
      <c r="AQ997" s="14">
        <v>239.9</v>
      </c>
      <c r="AR997" s="127">
        <v>-3.3999999999999773</v>
      </c>
      <c r="AS997" s="14">
        <v>147.29999999999697</v>
      </c>
      <c r="AT997" s="1">
        <v>299.89999999999998</v>
      </c>
      <c r="AU997" s="1">
        <v>300.7</v>
      </c>
      <c r="AV997" s="1">
        <v>297</v>
      </c>
      <c r="AW997" s="1">
        <v>297</v>
      </c>
      <c r="AX997" s="1">
        <v>299.89999999999998</v>
      </c>
      <c r="AY997" s="1">
        <v>300.7</v>
      </c>
      <c r="AZ997" s="1">
        <v>293.10000000000002</v>
      </c>
      <c r="BA997" s="1">
        <v>300</v>
      </c>
      <c r="CC997" s="86">
        <v>300</v>
      </c>
      <c r="CD997" s="1">
        <v>300.7</v>
      </c>
      <c r="CE997" s="1">
        <v>1347</v>
      </c>
      <c r="CF997" s="1">
        <v>835</v>
      </c>
      <c r="CG997" s="1">
        <v>1.6131736526946108</v>
      </c>
      <c r="CH997">
        <v>111.71</v>
      </c>
      <c r="CI997">
        <v>18847</v>
      </c>
      <c r="CJ997" s="101">
        <v>-1</v>
      </c>
      <c r="CK997" s="101">
        <v>-1</v>
      </c>
      <c r="CL997" s="1" t="s">
        <v>618</v>
      </c>
      <c r="CM997" s="1">
        <v>46.899999999999864</v>
      </c>
      <c r="CN997" s="14" t="s">
        <v>618</v>
      </c>
      <c r="CO997" s="14">
        <v>85.60000000000008</v>
      </c>
    </row>
    <row r="998" spans="1:93">
      <c r="A998" s="1">
        <v>2017</v>
      </c>
      <c r="B998" s="1">
        <v>3</v>
      </c>
      <c r="C998" s="24">
        <v>42773</v>
      </c>
      <c r="D998" s="1">
        <v>302.2</v>
      </c>
      <c r="E998" s="1">
        <v>304.2</v>
      </c>
      <c r="F998" s="1">
        <v>295.2</v>
      </c>
      <c r="G998" s="1">
        <v>303.5</v>
      </c>
      <c r="H998" s="1">
        <v>52.27</v>
      </c>
      <c r="I998" s="1">
        <v>0</v>
      </c>
      <c r="N998" s="27">
        <v>9</v>
      </c>
      <c r="O998" s="27">
        <v>305.10000000000002</v>
      </c>
      <c r="P998" s="27">
        <v>292.7</v>
      </c>
      <c r="Q998" s="27" t="s">
        <v>618</v>
      </c>
      <c r="R998" s="27" t="s">
        <v>618</v>
      </c>
      <c r="S998" s="27" t="s">
        <v>618</v>
      </c>
      <c r="T998" s="27" t="s">
        <v>618</v>
      </c>
      <c r="U998" s="27" t="s">
        <v>618</v>
      </c>
      <c r="V998" s="158">
        <v>0</v>
      </c>
      <c r="W998" s="27">
        <v>246.9</v>
      </c>
      <c r="X998" s="27">
        <v>256.3</v>
      </c>
      <c r="Y998" s="27">
        <v>-9.3999999999999773</v>
      </c>
      <c r="Z998" s="29">
        <v>52.93</v>
      </c>
      <c r="AA998" s="139">
        <v>5.4</v>
      </c>
      <c r="AB998" s="151">
        <v>1.3561211220508906E-2</v>
      </c>
      <c r="AC998" s="136" t="s">
        <v>255</v>
      </c>
      <c r="AD998" s="136">
        <v>14.9</v>
      </c>
      <c r="AE998" s="136" t="s">
        <v>618</v>
      </c>
      <c r="AF998" s="136" t="s">
        <v>618</v>
      </c>
      <c r="AG998" s="136">
        <v>0</v>
      </c>
      <c r="AH998" s="136">
        <v>114.5</v>
      </c>
      <c r="AI998" s="136">
        <v>-61.8</v>
      </c>
      <c r="AJ998" s="127">
        <v>299.89999999999998</v>
      </c>
      <c r="AK998" s="127">
        <v>302.89999999999998</v>
      </c>
      <c r="AL998" s="127">
        <v>293.10000000000002</v>
      </c>
      <c r="AM998" s="127">
        <v>300.5</v>
      </c>
      <c r="AN998" s="127">
        <v>307.55</v>
      </c>
      <c r="AO998" s="127">
        <v>1.3000000000000114</v>
      </c>
      <c r="AP998" s="127">
        <v>5.8000000000000229</v>
      </c>
      <c r="AQ998" s="14">
        <v>245.7</v>
      </c>
      <c r="AR998" s="127" t="s">
        <v>618</v>
      </c>
      <c r="AS998" s="14">
        <v>147.29999999999697</v>
      </c>
      <c r="AT998" s="1">
        <v>307.60000000000002</v>
      </c>
      <c r="AU998" s="1">
        <v>309.5</v>
      </c>
      <c r="AV998" s="1">
        <v>305.10000000000002</v>
      </c>
      <c r="AW998" s="1">
        <v>307.39999999999998</v>
      </c>
      <c r="AX998" s="1">
        <v>307.60000000000002</v>
      </c>
      <c r="AY998" s="1">
        <v>309.5</v>
      </c>
      <c r="AZ998" s="1">
        <v>305.10000000000002</v>
      </c>
      <c r="BA998" s="1">
        <v>307.89999999999998</v>
      </c>
      <c r="CC998" s="86">
        <v>308.3</v>
      </c>
      <c r="CD998" s="1">
        <v>301.8</v>
      </c>
      <c r="CE998" s="1">
        <v>1101</v>
      </c>
      <c r="CF998" s="1">
        <v>768</v>
      </c>
      <c r="CG998" s="1">
        <v>1.43359375</v>
      </c>
      <c r="CH998">
        <v>112.35</v>
      </c>
      <c r="CI998">
        <v>18937</v>
      </c>
      <c r="CJ998" s="101">
        <v>-1</v>
      </c>
      <c r="CK998" s="101">
        <v>-1</v>
      </c>
      <c r="CL998" s="1">
        <v>-1.3999999999999773</v>
      </c>
      <c r="CM998" s="1">
        <v>45.499999999999886</v>
      </c>
      <c r="CN998" s="14" t="s">
        <v>618</v>
      </c>
      <c r="CO998" s="14">
        <v>85.60000000000008</v>
      </c>
    </row>
    <row r="999" spans="1:93">
      <c r="A999" s="1">
        <v>2017</v>
      </c>
      <c r="B999" s="1">
        <v>4</v>
      </c>
      <c r="C999" s="24">
        <v>42774</v>
      </c>
      <c r="D999" s="1">
        <v>309</v>
      </c>
      <c r="E999" s="1">
        <v>315.3</v>
      </c>
      <c r="F999" s="1">
        <v>305.3</v>
      </c>
      <c r="G999" s="1">
        <v>309</v>
      </c>
      <c r="H999" s="1">
        <v>52.41</v>
      </c>
      <c r="I999" s="1">
        <v>0</v>
      </c>
      <c r="N999" s="27">
        <v>10</v>
      </c>
      <c r="O999" s="27">
        <v>312.5</v>
      </c>
      <c r="P999" s="27">
        <v>294.5</v>
      </c>
      <c r="Q999" s="27" t="s">
        <v>618</v>
      </c>
      <c r="R999" s="27" t="s">
        <v>254</v>
      </c>
      <c r="S999" s="27" t="s">
        <v>618</v>
      </c>
      <c r="T999" s="27">
        <v>-4.8999999999999773</v>
      </c>
      <c r="U999" s="27" t="s">
        <v>618</v>
      </c>
      <c r="V999" s="158">
        <v>-4.8999999999999773</v>
      </c>
      <c r="W999" s="27">
        <v>242</v>
      </c>
      <c r="X999" s="27">
        <v>256.3</v>
      </c>
      <c r="Y999" s="27">
        <v>-14.3</v>
      </c>
      <c r="Z999" s="29">
        <v>51.72</v>
      </c>
      <c r="AA999" s="139">
        <v>6</v>
      </c>
      <c r="AB999" s="151">
        <v>1.5630885122410509E-2</v>
      </c>
      <c r="AC999" s="136" t="s">
        <v>255</v>
      </c>
      <c r="AD999" s="136">
        <v>15.1</v>
      </c>
      <c r="AE999" s="136">
        <v>-6.7999999999999545</v>
      </c>
      <c r="AF999" s="136" t="s">
        <v>618</v>
      </c>
      <c r="AG999" s="136">
        <v>-6.7999999999999545</v>
      </c>
      <c r="AH999" s="136">
        <v>107.7</v>
      </c>
      <c r="AI999" s="136">
        <v>-68.599999999999994</v>
      </c>
      <c r="AJ999" s="127">
        <v>307.60000000000002</v>
      </c>
      <c r="AK999" s="127">
        <v>309.7</v>
      </c>
      <c r="AL999" s="127">
        <v>305.10000000000002</v>
      </c>
      <c r="AM999" s="127">
        <v>308.39999999999998</v>
      </c>
      <c r="AN999" s="127">
        <v>305.22500000000002</v>
      </c>
      <c r="AO999" s="127">
        <v>0</v>
      </c>
      <c r="AP999" s="127">
        <v>-2.3999999999999657</v>
      </c>
      <c r="AQ999" s="14">
        <v>243.3</v>
      </c>
      <c r="AR999" s="127" t="s">
        <v>618</v>
      </c>
      <c r="AS999" s="14">
        <v>147.29999999999697</v>
      </c>
      <c r="AT999" s="1">
        <v>311</v>
      </c>
      <c r="AU999" s="1">
        <v>312</v>
      </c>
      <c r="AV999" s="1">
        <v>309.60000000000002</v>
      </c>
      <c r="AW999" s="1">
        <v>310.7</v>
      </c>
      <c r="AX999" s="1">
        <v>311</v>
      </c>
      <c r="AY999" s="1">
        <v>312</v>
      </c>
      <c r="AZ999" s="1">
        <v>308.8</v>
      </c>
      <c r="BA999" s="1">
        <v>310</v>
      </c>
      <c r="CC999" s="86">
        <v>311</v>
      </c>
      <c r="CD999" s="1">
        <v>308.60000000000002</v>
      </c>
      <c r="CE999" s="1">
        <v>1252</v>
      </c>
      <c r="CF999" s="1">
        <v>714</v>
      </c>
      <c r="CG999" s="1">
        <v>1.7535014005602241</v>
      </c>
      <c r="CH999">
        <v>112.006</v>
      </c>
      <c r="CI999">
        <v>18927</v>
      </c>
      <c r="CJ999" s="101">
        <v>-1</v>
      </c>
      <c r="CK999" s="101">
        <v>-1</v>
      </c>
      <c r="CL999" s="1">
        <v>3.3999999999999773</v>
      </c>
      <c r="CM999" s="1">
        <v>48.899999999999864</v>
      </c>
      <c r="CN999" s="14" t="s">
        <v>618</v>
      </c>
      <c r="CO999" s="14">
        <v>85.60000000000008</v>
      </c>
    </row>
    <row r="1000" spans="1:93">
      <c r="A1000" s="1">
        <v>2017</v>
      </c>
      <c r="B1000" s="1">
        <v>5</v>
      </c>
      <c r="C1000" s="24">
        <v>42775</v>
      </c>
      <c r="D1000" s="1">
        <v>307.60000000000002</v>
      </c>
      <c r="E1000" s="1">
        <v>312</v>
      </c>
      <c r="F1000" s="1">
        <v>305.60000000000002</v>
      </c>
      <c r="G1000" s="1">
        <v>307.7</v>
      </c>
      <c r="H1000" s="1">
        <v>53.08</v>
      </c>
      <c r="I1000" s="1">
        <v>0</v>
      </c>
      <c r="N1000" s="27">
        <v>6.3999999999999773</v>
      </c>
      <c r="O1000" s="27">
        <v>319</v>
      </c>
      <c r="P1000" s="27">
        <v>299</v>
      </c>
      <c r="Q1000" s="27" t="s">
        <v>618</v>
      </c>
      <c r="R1000" s="27" t="s">
        <v>618</v>
      </c>
      <c r="S1000" s="27" t="s">
        <v>618</v>
      </c>
      <c r="T1000" s="27" t="s">
        <v>618</v>
      </c>
      <c r="U1000" s="27" t="s">
        <v>618</v>
      </c>
      <c r="V1000" s="158">
        <v>0</v>
      </c>
      <c r="W1000" s="27">
        <v>242</v>
      </c>
      <c r="X1000" s="27">
        <v>256.3</v>
      </c>
      <c r="Y1000" s="27">
        <v>-14.3</v>
      </c>
      <c r="Z1000" s="29">
        <v>52.79</v>
      </c>
      <c r="AA1000" s="139">
        <v>3.8</v>
      </c>
      <c r="AB1000" s="151">
        <v>2.6784006122058113E-3</v>
      </c>
      <c r="AC1000" s="136">
        <v>0</v>
      </c>
      <c r="AD1000" s="136">
        <v>15.4</v>
      </c>
      <c r="AE1000" s="136" t="s">
        <v>618</v>
      </c>
      <c r="AF1000" s="136" t="s">
        <v>618</v>
      </c>
      <c r="AG1000" s="136">
        <v>0</v>
      </c>
      <c r="AH1000" s="136">
        <v>107.7</v>
      </c>
      <c r="AI1000" s="136">
        <v>-68.599999999999994</v>
      </c>
      <c r="AJ1000" s="127">
        <v>311</v>
      </c>
      <c r="AK1000" s="127">
        <v>312</v>
      </c>
      <c r="AL1000" s="127">
        <v>305.60000000000002</v>
      </c>
      <c r="AM1000" s="127">
        <v>310.7</v>
      </c>
      <c r="AN1000" s="127">
        <v>304.8</v>
      </c>
      <c r="AO1000" s="127">
        <v>9.9999999999965894E-2</v>
      </c>
      <c r="AP1000" s="127" t="s">
        <v>618</v>
      </c>
      <c r="AQ1000" s="14">
        <v>243.3</v>
      </c>
      <c r="AR1000" s="127" t="s">
        <v>618</v>
      </c>
      <c r="AS1000" s="14">
        <v>147.29999999999697</v>
      </c>
      <c r="AT1000" s="1">
        <v>307.5</v>
      </c>
      <c r="AU1000" s="1">
        <v>308.3</v>
      </c>
      <c r="AV1000" s="1">
        <v>305.89999999999998</v>
      </c>
      <c r="AW1000" s="1">
        <v>307</v>
      </c>
      <c r="AX1000" s="1">
        <v>307.5</v>
      </c>
      <c r="AY1000" s="1">
        <v>308.3</v>
      </c>
      <c r="AZ1000" s="1">
        <v>303</v>
      </c>
      <c r="BA1000" s="1">
        <v>303</v>
      </c>
      <c r="CC1000" s="86">
        <v>308</v>
      </c>
      <c r="CD1000" s="1">
        <v>308.3</v>
      </c>
      <c r="CE1000" s="1">
        <v>1713</v>
      </c>
      <c r="CF1000" s="1">
        <v>965</v>
      </c>
      <c r="CG1000" s="1">
        <v>1.7751295336787565</v>
      </c>
      <c r="CH1000">
        <v>113.199</v>
      </c>
      <c r="CI1000">
        <v>19151</v>
      </c>
      <c r="CJ1000" s="101">
        <v>-1</v>
      </c>
      <c r="CK1000" s="101">
        <v>-1</v>
      </c>
      <c r="CL1000" s="1">
        <v>0.39999999999997726</v>
      </c>
      <c r="CM1000" s="1">
        <v>49.299999999999841</v>
      </c>
      <c r="CN1000" s="14" t="s">
        <v>618</v>
      </c>
      <c r="CO1000" s="14">
        <v>85.60000000000008</v>
      </c>
    </row>
    <row r="1001" spans="1:93">
      <c r="A1001" s="1">
        <v>2017</v>
      </c>
      <c r="B1001" s="1">
        <v>6</v>
      </c>
      <c r="C1001" s="24">
        <v>42776</v>
      </c>
      <c r="D1001" s="1">
        <v>307.10000000000002</v>
      </c>
      <c r="E1001" s="1">
        <v>313.60000000000002</v>
      </c>
      <c r="F1001" s="1">
        <v>304.60000000000002</v>
      </c>
      <c r="G1001" s="1">
        <v>311.7</v>
      </c>
      <c r="H1001" s="1">
        <v>53.86</v>
      </c>
      <c r="I1001" s="1">
        <v>0</v>
      </c>
      <c r="N1001" s="27">
        <v>9</v>
      </c>
      <c r="O1001" s="27">
        <v>314.10000000000002</v>
      </c>
      <c r="P1001" s="27">
        <v>301.3</v>
      </c>
      <c r="Q1001" s="27" t="s">
        <v>618</v>
      </c>
      <c r="R1001" s="27" t="s">
        <v>618</v>
      </c>
      <c r="S1001" s="27" t="s">
        <v>618</v>
      </c>
      <c r="T1001" s="27" t="s">
        <v>618</v>
      </c>
      <c r="U1001" s="27" t="s">
        <v>618</v>
      </c>
      <c r="V1001" s="158">
        <v>0</v>
      </c>
      <c r="W1001" s="27">
        <v>242</v>
      </c>
      <c r="X1001" s="27">
        <v>256.3</v>
      </c>
      <c r="Y1001" s="27">
        <v>-14.3</v>
      </c>
      <c r="Z1001" s="29">
        <v>53.08</v>
      </c>
      <c r="AA1001" s="139">
        <v>5.4</v>
      </c>
      <c r="AB1001" s="151">
        <v>1.2783819881702074E-2</v>
      </c>
      <c r="AC1001" s="136" t="s">
        <v>253</v>
      </c>
      <c r="AD1001" s="136">
        <v>15.3</v>
      </c>
      <c r="AE1001" s="136" t="s">
        <v>618</v>
      </c>
      <c r="AF1001" s="136" t="s">
        <v>618</v>
      </c>
      <c r="AG1001" s="136">
        <v>0</v>
      </c>
      <c r="AH1001" s="136">
        <v>107.7</v>
      </c>
      <c r="AI1001" s="136">
        <v>-68.599999999999994</v>
      </c>
      <c r="AJ1001" s="127">
        <v>307.5</v>
      </c>
      <c r="AK1001" s="127">
        <v>308.3</v>
      </c>
      <c r="AL1001" s="127">
        <v>303</v>
      </c>
      <c r="AM1001" s="127">
        <v>305.89999999999998</v>
      </c>
      <c r="AN1001" s="127">
        <v>306.375</v>
      </c>
      <c r="AO1001" s="127">
        <v>4.5999999999999659</v>
      </c>
      <c r="AP1001" s="127">
        <v>11.4</v>
      </c>
      <c r="AQ1001" s="14">
        <v>254.7</v>
      </c>
      <c r="AR1001" s="127" t="s">
        <v>618</v>
      </c>
      <c r="AS1001" s="14">
        <v>147.29999999999697</v>
      </c>
      <c r="AT1001" s="1">
        <v>310.8</v>
      </c>
      <c r="AU1001" s="1">
        <v>312.60000000000002</v>
      </c>
      <c r="AV1001" s="1">
        <v>308.89999999999998</v>
      </c>
      <c r="AW1001" s="1">
        <v>309</v>
      </c>
      <c r="AX1001" s="1">
        <v>310.8</v>
      </c>
      <c r="AY1001" s="1">
        <v>313</v>
      </c>
      <c r="AZ1001" s="1">
        <v>308.7</v>
      </c>
      <c r="BA1001" s="1">
        <v>313</v>
      </c>
      <c r="CC1001" s="86">
        <v>310.5</v>
      </c>
      <c r="CD1001" s="1">
        <v>306.39999999999998</v>
      </c>
      <c r="CE1001" s="1">
        <v>1211</v>
      </c>
      <c r="CF1001" s="1">
        <v>1111</v>
      </c>
      <c r="CG1001" s="1">
        <v>1.09000900090009</v>
      </c>
      <c r="CH1001">
        <v>113.565</v>
      </c>
      <c r="CI1001">
        <v>19318</v>
      </c>
      <c r="CJ1001" s="101">
        <v>-1</v>
      </c>
      <c r="CK1001" s="101">
        <v>1</v>
      </c>
      <c r="CL1001" s="1">
        <v>-9.1999999999999886</v>
      </c>
      <c r="CM1001" s="1">
        <v>40.099999999999852</v>
      </c>
      <c r="CN1001" s="14" t="s">
        <v>618</v>
      </c>
      <c r="CO1001" s="14">
        <v>85.60000000000008</v>
      </c>
    </row>
    <row r="1002" spans="1:93">
      <c r="A1002" s="1">
        <v>2017</v>
      </c>
      <c r="B1002" s="1">
        <v>2</v>
      </c>
      <c r="C1002" s="24">
        <v>42779</v>
      </c>
      <c r="D1002" s="1">
        <v>320</v>
      </c>
      <c r="E1002" s="1">
        <v>327.8</v>
      </c>
      <c r="F1002" s="1">
        <v>317.8</v>
      </c>
      <c r="G1002" s="1">
        <v>326</v>
      </c>
      <c r="H1002" s="1">
        <v>52.89</v>
      </c>
      <c r="I1002" s="1">
        <v>0</v>
      </c>
      <c r="N1002" s="27">
        <v>10</v>
      </c>
      <c r="O1002" s="27">
        <v>320.7</v>
      </c>
      <c r="P1002" s="27">
        <v>302.7</v>
      </c>
      <c r="Q1002" s="27" t="s">
        <v>618</v>
      </c>
      <c r="R1002" s="27" t="s">
        <v>618</v>
      </c>
      <c r="S1002" s="27" t="s">
        <v>618</v>
      </c>
      <c r="T1002" s="27" t="s">
        <v>618</v>
      </c>
      <c r="U1002" s="27" t="s">
        <v>618</v>
      </c>
      <c r="V1002" s="158">
        <v>0</v>
      </c>
      <c r="W1002" s="27">
        <v>242</v>
      </c>
      <c r="X1002" s="27">
        <v>256.3</v>
      </c>
      <c r="Y1002" s="27">
        <v>-14.3</v>
      </c>
      <c r="Z1002" s="29">
        <v>53.64</v>
      </c>
      <c r="AA1002" s="139">
        <v>6</v>
      </c>
      <c r="AB1002" s="151">
        <v>1.4694800301431776E-2</v>
      </c>
      <c r="AC1002" s="136" t="s">
        <v>253</v>
      </c>
      <c r="AD1002" s="136">
        <v>15.5</v>
      </c>
      <c r="AE1002" s="136" t="s">
        <v>618</v>
      </c>
      <c r="AF1002" s="136" t="s">
        <v>618</v>
      </c>
      <c r="AG1002" s="136">
        <v>0</v>
      </c>
      <c r="AH1002" s="136">
        <v>107.7</v>
      </c>
      <c r="AI1002" s="136">
        <v>-68.599999999999994</v>
      </c>
      <c r="AJ1002" s="127">
        <v>310.8</v>
      </c>
      <c r="AK1002" s="127">
        <v>323.60000000000002</v>
      </c>
      <c r="AL1002" s="127">
        <v>308.7</v>
      </c>
      <c r="AM1002" s="127">
        <v>323.3</v>
      </c>
      <c r="AN1002" s="127">
        <v>312.07499999999999</v>
      </c>
      <c r="AO1002" s="127">
        <v>6</v>
      </c>
      <c r="AP1002" s="127">
        <v>0.59999999999997722</v>
      </c>
      <c r="AQ1002" s="14">
        <v>255.3</v>
      </c>
      <c r="AR1002" s="127" t="s">
        <v>618</v>
      </c>
      <c r="AS1002" s="14">
        <v>147.29999999999697</v>
      </c>
      <c r="AT1002" s="1">
        <v>327.3</v>
      </c>
      <c r="AU1002" s="1">
        <v>328</v>
      </c>
      <c r="AV1002" s="1">
        <v>325.39999999999998</v>
      </c>
      <c r="AW1002" s="1">
        <v>327.10000000000002</v>
      </c>
      <c r="AX1002" s="1">
        <v>327.3</v>
      </c>
      <c r="AY1002" s="1">
        <v>328</v>
      </c>
      <c r="AZ1002" s="1">
        <v>325.39999999999998</v>
      </c>
      <c r="BA1002" s="1">
        <v>326.10000000000002</v>
      </c>
      <c r="CC1002" s="86">
        <v>327.3</v>
      </c>
      <c r="CD1002" s="1">
        <v>318.89999999999998</v>
      </c>
      <c r="CE1002" s="1">
        <v>998</v>
      </c>
      <c r="CF1002" s="1">
        <v>975</v>
      </c>
      <c r="CG1002" s="1">
        <v>1.0235897435897436</v>
      </c>
      <c r="CH1002">
        <v>113.735</v>
      </c>
      <c r="CI1002">
        <v>19506</v>
      </c>
      <c r="CJ1002" s="101">
        <v>-1</v>
      </c>
      <c r="CK1002" s="101">
        <v>1</v>
      </c>
      <c r="CL1002" s="1" t="s">
        <v>618</v>
      </c>
      <c r="CM1002" s="1">
        <v>40.099999999999852</v>
      </c>
      <c r="CN1002" s="14" t="s">
        <v>618</v>
      </c>
      <c r="CO1002" s="14">
        <v>85.60000000000008</v>
      </c>
    </row>
    <row r="1003" spans="1:93">
      <c r="A1003" s="1">
        <v>2017</v>
      </c>
      <c r="B1003" s="1">
        <v>3</v>
      </c>
      <c r="C1003" s="24">
        <v>42780</v>
      </c>
      <c r="D1003" s="1">
        <v>324.5</v>
      </c>
      <c r="E1003" s="1">
        <v>326.5</v>
      </c>
      <c r="F1003" s="1">
        <v>319.5</v>
      </c>
      <c r="G1003" s="1">
        <v>326.39999999999998</v>
      </c>
      <c r="H1003" s="1">
        <v>53.19</v>
      </c>
      <c r="I1003" s="1">
        <v>0</v>
      </c>
      <c r="N1003" s="27">
        <v>7</v>
      </c>
      <c r="O1003" s="27">
        <v>336</v>
      </c>
      <c r="P1003" s="27">
        <v>316</v>
      </c>
      <c r="Q1003" s="27" t="s">
        <v>618</v>
      </c>
      <c r="R1003" s="27" t="s">
        <v>618</v>
      </c>
      <c r="S1003" s="27" t="s">
        <v>618</v>
      </c>
      <c r="T1003" s="27" t="s">
        <v>618</v>
      </c>
      <c r="U1003" s="27" t="s">
        <v>618</v>
      </c>
      <c r="V1003" s="158">
        <v>0</v>
      </c>
      <c r="W1003" s="27">
        <v>242</v>
      </c>
      <c r="X1003" s="27">
        <v>256.3</v>
      </c>
      <c r="Y1003" s="27">
        <v>-14.3</v>
      </c>
      <c r="Z1003" s="29">
        <v>53.09</v>
      </c>
      <c r="AA1003" s="139">
        <v>4.2</v>
      </c>
      <c r="AB1003" s="151">
        <v>1.800965466023019E-2</v>
      </c>
      <c r="AC1003" s="136" t="s">
        <v>255</v>
      </c>
      <c r="AD1003" s="136">
        <v>16.3</v>
      </c>
      <c r="AE1003" s="136" t="s">
        <v>618</v>
      </c>
      <c r="AF1003" s="136" t="s">
        <v>618</v>
      </c>
      <c r="AG1003" s="136">
        <v>0</v>
      </c>
      <c r="AH1003" s="136">
        <v>107.7</v>
      </c>
      <c r="AI1003" s="136">
        <v>-68.599999999999994</v>
      </c>
      <c r="AJ1003" s="127">
        <v>327.3</v>
      </c>
      <c r="AK1003" s="127">
        <v>328</v>
      </c>
      <c r="AL1003" s="127">
        <v>321.2</v>
      </c>
      <c r="AM1003" s="127">
        <v>323.60000000000002</v>
      </c>
      <c r="AN1003" s="127">
        <v>315.875</v>
      </c>
      <c r="AO1003" s="127">
        <v>1.8999999999999773</v>
      </c>
      <c r="AP1003" s="127" t="s">
        <v>618</v>
      </c>
      <c r="AQ1003" s="14">
        <v>255.3</v>
      </c>
      <c r="AR1003" s="127" t="s">
        <v>618</v>
      </c>
      <c r="AS1003" s="14">
        <v>147.29999999999697</v>
      </c>
      <c r="AT1003" s="1">
        <v>326</v>
      </c>
      <c r="AU1003" s="1">
        <v>326.39999999999998</v>
      </c>
      <c r="AV1003" s="1">
        <v>323.7</v>
      </c>
      <c r="AW1003" s="1">
        <v>324.89999999999998</v>
      </c>
      <c r="AX1003" s="1">
        <v>326</v>
      </c>
      <c r="AY1003" s="1">
        <v>326.39999999999998</v>
      </c>
      <c r="AZ1003" s="1">
        <v>323.7</v>
      </c>
      <c r="BA1003" s="1">
        <v>324</v>
      </c>
      <c r="CC1003" s="86">
        <v>326</v>
      </c>
      <c r="CD1003" s="1">
        <v>321.89999999999998</v>
      </c>
      <c r="CE1003" s="1">
        <v>1093</v>
      </c>
      <c r="CF1003" s="1">
        <v>952</v>
      </c>
      <c r="CG1003" s="1">
        <v>1.1481092436974789</v>
      </c>
      <c r="CH1003">
        <v>114.23699999999999</v>
      </c>
      <c r="CI1003">
        <v>19462</v>
      </c>
      <c r="CJ1003" s="101">
        <v>1</v>
      </c>
      <c r="CK1003" s="101">
        <v>1</v>
      </c>
      <c r="CL1003" s="1" t="s">
        <v>618</v>
      </c>
      <c r="CM1003" s="1">
        <v>40.099999999999852</v>
      </c>
      <c r="CN1003" s="14" t="s">
        <v>618</v>
      </c>
      <c r="CO1003" s="14">
        <v>85.60000000000008</v>
      </c>
    </row>
    <row r="1004" spans="1:93">
      <c r="A1004" s="1">
        <v>2017</v>
      </c>
      <c r="B1004" s="1">
        <v>4</v>
      </c>
      <c r="C1004" s="24">
        <v>42781</v>
      </c>
      <c r="D1004" s="1">
        <v>321.7</v>
      </c>
      <c r="E1004" s="1">
        <v>323.5</v>
      </c>
      <c r="F1004" s="1">
        <v>315.60000000000002</v>
      </c>
      <c r="G1004" s="1">
        <v>319.7</v>
      </c>
      <c r="H1004" s="1">
        <v>53.02</v>
      </c>
      <c r="I1004" s="1">
        <v>1</v>
      </c>
      <c r="N1004" s="27">
        <v>7.8999999999999773</v>
      </c>
      <c r="O1004" s="27">
        <v>333.4</v>
      </c>
      <c r="P1004" s="27">
        <v>319.39999999999998</v>
      </c>
      <c r="Q1004" s="27" t="s">
        <v>618</v>
      </c>
      <c r="R1004" s="27" t="s">
        <v>618</v>
      </c>
      <c r="S1004" s="27" t="s">
        <v>252</v>
      </c>
      <c r="T1004" s="27" t="s">
        <v>618</v>
      </c>
      <c r="U1004" s="27">
        <v>3.5999999999999659</v>
      </c>
      <c r="V1004" s="158">
        <v>3.5999999999999659</v>
      </c>
      <c r="W1004" s="27">
        <v>245.6</v>
      </c>
      <c r="X1004" s="27">
        <v>256.3</v>
      </c>
      <c r="Y1004" s="27">
        <v>-10.7</v>
      </c>
      <c r="Z1004" s="29">
        <v>52.78</v>
      </c>
      <c r="AA1004" s="139">
        <v>4.7</v>
      </c>
      <c r="AB1004" s="151">
        <v>5.6721497447531632E-3</v>
      </c>
      <c r="AC1004" s="136" t="s">
        <v>253</v>
      </c>
      <c r="AD1004" s="136">
        <v>16.3</v>
      </c>
      <c r="AE1004" s="136" t="s">
        <v>618</v>
      </c>
      <c r="AF1004" s="136">
        <v>1.6999999999999886</v>
      </c>
      <c r="AG1004" s="136">
        <v>1.6999999999999886</v>
      </c>
      <c r="AH1004" s="136">
        <v>109.4</v>
      </c>
      <c r="AI1004" s="136">
        <v>-66.900000000000006</v>
      </c>
      <c r="AJ1004" s="127">
        <v>326</v>
      </c>
      <c r="AK1004" s="127">
        <v>326.39999999999998</v>
      </c>
      <c r="AL1004" s="127">
        <v>315.60000000000002</v>
      </c>
      <c r="AM1004" s="127">
        <v>318</v>
      </c>
      <c r="AN1004" s="127">
        <v>317.7</v>
      </c>
      <c r="AO1004" s="127">
        <v>2</v>
      </c>
      <c r="AP1004" s="127" t="s">
        <v>618</v>
      </c>
      <c r="AQ1004" s="14">
        <v>255.3</v>
      </c>
      <c r="AR1004" s="127" t="s">
        <v>618</v>
      </c>
      <c r="AS1004" s="14">
        <v>147.29999999999697</v>
      </c>
      <c r="AT1004" s="1">
        <v>318.39999999999998</v>
      </c>
      <c r="AU1004" s="1">
        <v>319.2</v>
      </c>
      <c r="AV1004" s="1">
        <v>317.3</v>
      </c>
      <c r="AW1004" s="1">
        <v>317.60000000000002</v>
      </c>
      <c r="AX1004" s="1">
        <v>318.39999999999998</v>
      </c>
      <c r="AY1004" s="1">
        <v>319.2</v>
      </c>
      <c r="AZ1004" s="1">
        <v>316</v>
      </c>
      <c r="BA1004" s="1">
        <v>317</v>
      </c>
      <c r="CC1004" s="86">
        <v>318.5</v>
      </c>
      <c r="CD1004" s="1">
        <v>318.89999999999998</v>
      </c>
      <c r="CE1004" s="1">
        <v>1230</v>
      </c>
      <c r="CF1004" s="1">
        <v>740</v>
      </c>
      <c r="CG1004" s="1">
        <v>1.6621621621621621</v>
      </c>
      <c r="CH1004">
        <v>114.246</v>
      </c>
      <c r="CI1004">
        <v>19438</v>
      </c>
      <c r="CJ1004" s="101">
        <v>1</v>
      </c>
      <c r="CK1004" s="101">
        <v>1</v>
      </c>
      <c r="CL1004" s="1">
        <v>-2.5999999999999659</v>
      </c>
      <c r="CM1004" s="1">
        <v>37.499999999999886</v>
      </c>
      <c r="CN1004" s="14">
        <v>3.3000000000000114</v>
      </c>
      <c r="CO1004" s="14">
        <v>88.900000000000091</v>
      </c>
    </row>
    <row r="1005" spans="1:93">
      <c r="A1005" s="1">
        <v>2017</v>
      </c>
      <c r="B1005" s="1">
        <v>5</v>
      </c>
      <c r="C1005" s="24">
        <v>42782</v>
      </c>
      <c r="D1005" s="1">
        <v>315.8</v>
      </c>
      <c r="E1005" s="1">
        <v>320</v>
      </c>
      <c r="F1005" s="1">
        <v>313.5</v>
      </c>
      <c r="G1005" s="1">
        <v>316.2</v>
      </c>
      <c r="H1005" s="1">
        <v>53.43</v>
      </c>
      <c r="I1005" s="1">
        <v>1</v>
      </c>
      <c r="N1005" s="27">
        <v>6.5</v>
      </c>
      <c r="O1005" s="27">
        <v>327.60000000000002</v>
      </c>
      <c r="P1005" s="27">
        <v>311.8</v>
      </c>
      <c r="Q1005" s="27" t="s">
        <v>618</v>
      </c>
      <c r="R1005" s="27" t="s">
        <v>618</v>
      </c>
      <c r="S1005" s="27" t="s">
        <v>618</v>
      </c>
      <c r="T1005" s="27" t="s">
        <v>618</v>
      </c>
      <c r="U1005" s="27" t="s">
        <v>618</v>
      </c>
      <c r="V1005" s="158">
        <v>0</v>
      </c>
      <c r="W1005" s="27">
        <v>245.6</v>
      </c>
      <c r="X1005" s="27">
        <v>256.3</v>
      </c>
      <c r="Y1005" s="27">
        <v>-10.7</v>
      </c>
      <c r="Z1005" s="29">
        <v>53.16</v>
      </c>
      <c r="AA1005" s="139">
        <v>3.9</v>
      </c>
      <c r="AB1005" s="151">
        <v>3.1960894905056492E-3</v>
      </c>
      <c r="AC1005" s="136" t="s">
        <v>255</v>
      </c>
      <c r="AD1005" s="136">
        <v>15.9</v>
      </c>
      <c r="AE1005" s="136" t="s">
        <v>618</v>
      </c>
      <c r="AF1005" s="136" t="s">
        <v>618</v>
      </c>
      <c r="AG1005" s="136">
        <v>0</v>
      </c>
      <c r="AH1005" s="136">
        <v>109.4</v>
      </c>
      <c r="AI1005" s="136">
        <v>-66.900000000000006</v>
      </c>
      <c r="AJ1005" s="127">
        <v>318.39999999999998</v>
      </c>
      <c r="AK1005" s="127">
        <v>319.2</v>
      </c>
      <c r="AL1005" s="127">
        <v>313.5</v>
      </c>
      <c r="AM1005" s="127">
        <v>317.10000000000002</v>
      </c>
      <c r="AN1005" s="127">
        <v>320.5</v>
      </c>
      <c r="AO1005" s="127">
        <v>0.39999999999997726</v>
      </c>
      <c r="AP1005" s="127">
        <v>-14.4</v>
      </c>
      <c r="AQ1005" s="14">
        <v>240.9</v>
      </c>
      <c r="AR1005" s="127" t="s">
        <v>618</v>
      </c>
      <c r="AS1005" s="14">
        <v>147.29999999999697</v>
      </c>
      <c r="AT1005" s="1">
        <v>304.3</v>
      </c>
      <c r="AU1005" s="1">
        <v>308</v>
      </c>
      <c r="AV1005" s="1">
        <v>303.5</v>
      </c>
      <c r="AW1005" s="1">
        <v>307.3</v>
      </c>
      <c r="AX1005" s="1">
        <v>304.3</v>
      </c>
      <c r="AY1005" s="1">
        <v>308.2</v>
      </c>
      <c r="AZ1005" s="1">
        <v>303.5</v>
      </c>
      <c r="BA1005" s="1">
        <v>306.60000000000002</v>
      </c>
      <c r="CC1005" s="86">
        <v>304.2</v>
      </c>
      <c r="CD1005" s="1">
        <v>315.89999999999998</v>
      </c>
      <c r="CE1005" s="1">
        <v>1373</v>
      </c>
      <c r="CF1005" s="1">
        <v>900</v>
      </c>
      <c r="CG1005" s="1">
        <v>1.5255555555555556</v>
      </c>
      <c r="CH1005">
        <v>113.25</v>
      </c>
      <c r="CI1005">
        <v>19269</v>
      </c>
      <c r="CJ1005" s="101">
        <v>1</v>
      </c>
      <c r="CK1005" s="101">
        <v>1</v>
      </c>
      <c r="CL1005" s="1">
        <v>0.80000000000001137</v>
      </c>
      <c r="CM1005" s="1">
        <v>38.299999999999898</v>
      </c>
      <c r="CN1005" s="14">
        <v>11.5</v>
      </c>
      <c r="CO1005" s="14">
        <v>100.4</v>
      </c>
    </row>
    <row r="1006" spans="1:93">
      <c r="A1006" s="1">
        <v>2017</v>
      </c>
      <c r="B1006" s="1">
        <v>6</v>
      </c>
      <c r="C1006" s="24">
        <v>42783</v>
      </c>
      <c r="D1006" s="1">
        <v>305.10000000000002</v>
      </c>
      <c r="E1006" s="1">
        <v>307.39999999999998</v>
      </c>
      <c r="F1006" s="1">
        <v>296.2</v>
      </c>
      <c r="G1006" s="1">
        <v>296.2</v>
      </c>
      <c r="H1006" s="1">
        <v>53.4</v>
      </c>
      <c r="I1006" s="1">
        <v>1</v>
      </c>
      <c r="N1006" s="27">
        <v>11.2</v>
      </c>
      <c r="O1006" s="27">
        <v>322.7</v>
      </c>
      <c r="P1006" s="27">
        <v>309.7</v>
      </c>
      <c r="Q1006" s="27">
        <v>-1</v>
      </c>
      <c r="R1006" s="27" t="s">
        <v>618</v>
      </c>
      <c r="S1006" s="27" t="s">
        <v>618</v>
      </c>
      <c r="T1006" s="27" t="s">
        <v>618</v>
      </c>
      <c r="U1006" s="27" t="s">
        <v>618</v>
      </c>
      <c r="V1006" s="158">
        <v>0</v>
      </c>
      <c r="W1006" s="27">
        <v>245.6</v>
      </c>
      <c r="X1006" s="27">
        <v>256.3</v>
      </c>
      <c r="Y1006" s="27">
        <v>-10.7</v>
      </c>
      <c r="Z1006" s="29">
        <v>53.42</v>
      </c>
      <c r="AA1006" s="139">
        <v>6.7</v>
      </c>
      <c r="AB1006" s="151">
        <v>7.7329309694453841E-3</v>
      </c>
      <c r="AC1006" s="136" t="s">
        <v>253</v>
      </c>
      <c r="AD1006" s="136">
        <v>15.8</v>
      </c>
      <c r="AE1006" s="136" t="s">
        <v>618</v>
      </c>
      <c r="AF1006" s="136">
        <v>3.9000000000000341</v>
      </c>
      <c r="AG1006" s="136">
        <v>3.9000000000000341</v>
      </c>
      <c r="AH1006" s="136">
        <v>113.3</v>
      </c>
      <c r="AI1006" s="136">
        <v>-62.999999999999943</v>
      </c>
      <c r="AJ1006" s="127">
        <v>304.3</v>
      </c>
      <c r="AK1006" s="127">
        <v>308.2</v>
      </c>
      <c r="AL1006" s="127">
        <v>303.5</v>
      </c>
      <c r="AM1006" s="127">
        <v>305.8</v>
      </c>
      <c r="AN1006" s="127">
        <v>316.125</v>
      </c>
      <c r="AO1006" s="127">
        <v>8.9000000000000341</v>
      </c>
      <c r="AP1006" s="127" t="s">
        <v>618</v>
      </c>
      <c r="AQ1006" s="14">
        <v>240.9</v>
      </c>
      <c r="AR1006" s="127">
        <v>5.8999999999999773</v>
      </c>
      <c r="AS1006" s="14">
        <v>153.19999999999695</v>
      </c>
      <c r="AT1006" s="1">
        <v>297.8</v>
      </c>
      <c r="AU1006" s="1">
        <v>299.89999999999998</v>
      </c>
      <c r="AV1006" s="1">
        <v>296.8</v>
      </c>
      <c r="AW1006" s="1">
        <v>298.60000000000002</v>
      </c>
      <c r="AX1006" s="1">
        <v>297.8</v>
      </c>
      <c r="AY1006" s="1">
        <v>299.89999999999998</v>
      </c>
      <c r="AZ1006" s="1">
        <v>296.7</v>
      </c>
      <c r="BA1006" s="1">
        <v>299.39999999999998</v>
      </c>
      <c r="CC1006" s="86">
        <v>297.89999999999998</v>
      </c>
      <c r="CD1006" s="1">
        <v>305.8</v>
      </c>
      <c r="CE1006" s="1">
        <v>1087</v>
      </c>
      <c r="CF1006" s="1">
        <v>1060</v>
      </c>
      <c r="CG1006" s="1">
        <v>1.0254716981132075</v>
      </c>
      <c r="CH1006">
        <v>112.88500000000001</v>
      </c>
      <c r="CI1006">
        <v>19130</v>
      </c>
      <c r="CJ1006" s="101">
        <v>1</v>
      </c>
      <c r="CK1006" s="101">
        <v>-1</v>
      </c>
      <c r="CL1006" s="1">
        <v>-0.5</v>
      </c>
      <c r="CM1006" s="1">
        <v>37.799999999999898</v>
      </c>
      <c r="CN1006" s="14" t="s">
        <v>618</v>
      </c>
      <c r="CO1006" s="14">
        <v>100.4</v>
      </c>
    </row>
    <row r="1007" spans="1:93">
      <c r="A1007" s="1">
        <v>2017</v>
      </c>
      <c r="B1007" s="1">
        <v>2</v>
      </c>
      <c r="C1007" s="24">
        <v>42786</v>
      </c>
      <c r="D1007" s="1">
        <v>297.3</v>
      </c>
      <c r="E1007" s="1">
        <v>297.5</v>
      </c>
      <c r="F1007" s="1">
        <v>287.10000000000002</v>
      </c>
      <c r="G1007" s="1">
        <v>295</v>
      </c>
      <c r="H1007" s="1">
        <v>53.69</v>
      </c>
      <c r="I1007" s="1">
        <v>1</v>
      </c>
      <c r="N1007" s="27">
        <v>10.4</v>
      </c>
      <c r="O1007" s="27">
        <v>307.39999999999998</v>
      </c>
      <c r="P1007" s="27">
        <v>285</v>
      </c>
      <c r="Q1007" s="27" t="s">
        <v>618</v>
      </c>
      <c r="R1007" s="27" t="s">
        <v>618</v>
      </c>
      <c r="S1007" s="27" t="s">
        <v>618</v>
      </c>
      <c r="T1007" s="27" t="s">
        <v>618</v>
      </c>
      <c r="U1007" s="27" t="s">
        <v>618</v>
      </c>
      <c r="V1007" s="158">
        <v>0</v>
      </c>
      <c r="W1007" s="27">
        <v>245.6</v>
      </c>
      <c r="X1007" s="27">
        <v>256.3</v>
      </c>
      <c r="Y1007" s="27">
        <v>-10.7</v>
      </c>
      <c r="Z1007" s="29">
        <v>53.64</v>
      </c>
      <c r="AA1007" s="139">
        <v>6.2</v>
      </c>
      <c r="AB1007" s="151">
        <v>5.6148231330710452E-4</v>
      </c>
      <c r="AC1007" s="136">
        <v>0</v>
      </c>
      <c r="AD1007" s="136">
        <v>14.8</v>
      </c>
      <c r="AE1007" s="136" t="s">
        <v>618</v>
      </c>
      <c r="AF1007" s="136" t="s">
        <v>618</v>
      </c>
      <c r="AG1007" s="136">
        <v>0</v>
      </c>
      <c r="AH1007" s="136">
        <v>113.3</v>
      </c>
      <c r="AI1007" s="136">
        <v>-62.999999999999943</v>
      </c>
      <c r="AJ1007" s="127">
        <v>297.8</v>
      </c>
      <c r="AK1007" s="127">
        <v>299.89999999999998</v>
      </c>
      <c r="AL1007" s="127">
        <v>287.60000000000002</v>
      </c>
      <c r="AM1007" s="127">
        <v>289</v>
      </c>
      <c r="AN1007" s="127">
        <v>307.47500000000002</v>
      </c>
      <c r="AO1007" s="127">
        <v>2.3000000000000114</v>
      </c>
      <c r="AP1007" s="127" t="s">
        <v>618</v>
      </c>
      <c r="AQ1007" s="14">
        <v>240.9</v>
      </c>
      <c r="AR1007" s="127">
        <v>-10.199999999999999</v>
      </c>
      <c r="AS1007" s="14">
        <v>142.99999999999696</v>
      </c>
      <c r="AT1007" s="1">
        <v>295.3</v>
      </c>
      <c r="AU1007" s="1">
        <v>296.7</v>
      </c>
      <c r="AV1007" s="1">
        <v>293.5</v>
      </c>
      <c r="AW1007" s="1">
        <v>296.5</v>
      </c>
      <c r="AX1007" s="1">
        <v>295.3</v>
      </c>
      <c r="AY1007" s="1">
        <v>297.89999999999998</v>
      </c>
      <c r="AZ1007" s="1">
        <v>293.5</v>
      </c>
      <c r="BA1007" s="1">
        <v>297.60000000000002</v>
      </c>
      <c r="CC1007" s="86">
        <v>296</v>
      </c>
      <c r="CD1007" s="1">
        <v>289.5</v>
      </c>
      <c r="CE1007" s="1">
        <v>1074</v>
      </c>
      <c r="CF1007" s="1">
        <v>1152</v>
      </c>
      <c r="CG1007" s="1">
        <v>0.93229166666666663</v>
      </c>
      <c r="CH1007">
        <v>113.149</v>
      </c>
      <c r="CI1007">
        <v>19258</v>
      </c>
      <c r="CJ1007" s="101">
        <v>1</v>
      </c>
      <c r="CK1007" s="101">
        <v>-1</v>
      </c>
      <c r="CL1007" s="1" t="s">
        <v>618</v>
      </c>
      <c r="CM1007" s="1">
        <v>37.799999999999898</v>
      </c>
      <c r="CN1007" s="14" t="s">
        <v>618</v>
      </c>
      <c r="CO1007" s="14">
        <v>100.4</v>
      </c>
    </row>
    <row r="1008" spans="1:93">
      <c r="A1008" s="1">
        <v>2017</v>
      </c>
      <c r="B1008" s="1">
        <v>3</v>
      </c>
      <c r="C1008" s="24">
        <v>42787</v>
      </c>
      <c r="D1008" s="1">
        <v>297.5</v>
      </c>
      <c r="E1008" s="1">
        <v>303.60000000000002</v>
      </c>
      <c r="F1008" s="1">
        <v>291.7</v>
      </c>
      <c r="G1008" s="1">
        <v>292</v>
      </c>
      <c r="H1008" s="1">
        <v>54.06</v>
      </c>
      <c r="I1008" s="1">
        <v>1</v>
      </c>
      <c r="N1008" s="27">
        <v>11.9</v>
      </c>
      <c r="O1008" s="27">
        <v>305.39999999999998</v>
      </c>
      <c r="P1008" s="27">
        <v>284.60000000000002</v>
      </c>
      <c r="Q1008" s="27" t="s">
        <v>618</v>
      </c>
      <c r="R1008" s="27" t="s">
        <v>618</v>
      </c>
      <c r="S1008" s="27" t="s">
        <v>618</v>
      </c>
      <c r="T1008" s="27" t="s">
        <v>618</v>
      </c>
      <c r="U1008" s="27" t="s">
        <v>618</v>
      </c>
      <c r="V1008" s="158">
        <v>0</v>
      </c>
      <c r="W1008" s="27">
        <v>245.6</v>
      </c>
      <c r="X1008" s="27">
        <v>256.3</v>
      </c>
      <c r="Y1008" s="27">
        <v>-10.7</v>
      </c>
      <c r="Z1008" s="29">
        <v>53.83</v>
      </c>
      <c r="AA1008" s="139">
        <v>7.1</v>
      </c>
      <c r="AB1008" s="151">
        <v>5.4307116104868047E-3</v>
      </c>
      <c r="AC1008" s="136" t="s">
        <v>253</v>
      </c>
      <c r="AD1008" s="136">
        <v>14.7</v>
      </c>
      <c r="AE1008" s="136" t="s">
        <v>618</v>
      </c>
      <c r="AF1008" s="136" t="s">
        <v>618</v>
      </c>
      <c r="AG1008" s="136">
        <v>0</v>
      </c>
      <c r="AH1008" s="136">
        <v>113.3</v>
      </c>
      <c r="AI1008" s="136">
        <v>-62.999999999999943</v>
      </c>
      <c r="AJ1008" s="127">
        <v>295.3</v>
      </c>
      <c r="AK1008" s="127">
        <v>298.89999999999998</v>
      </c>
      <c r="AL1008" s="127">
        <v>293.5</v>
      </c>
      <c r="AM1008" s="127">
        <v>297.89999999999998</v>
      </c>
      <c r="AN1008" s="127">
        <v>302.45</v>
      </c>
      <c r="AO1008" s="127">
        <v>5.5</v>
      </c>
      <c r="AP1008" s="127">
        <v>-12.7</v>
      </c>
      <c r="AQ1008" s="14">
        <v>228.2</v>
      </c>
      <c r="AR1008" s="127">
        <v>6.6999999999999886</v>
      </c>
      <c r="AS1008" s="14">
        <v>149.69999999999695</v>
      </c>
      <c r="AT1008" s="1">
        <v>291</v>
      </c>
      <c r="AU1008" s="1">
        <v>291.39999999999998</v>
      </c>
      <c r="AV1008" s="1">
        <v>288.5</v>
      </c>
      <c r="AW1008" s="1">
        <v>290.3</v>
      </c>
      <c r="AX1008" s="1">
        <v>291</v>
      </c>
      <c r="AY1008" s="1">
        <v>291.39999999999998</v>
      </c>
      <c r="AZ1008" s="1">
        <v>287.5</v>
      </c>
      <c r="BA1008" s="1">
        <v>287.5</v>
      </c>
      <c r="CC1008" s="86">
        <v>291</v>
      </c>
      <c r="CD1008" s="1">
        <v>297.89999999999998</v>
      </c>
      <c r="CE1008" s="1">
        <v>1297</v>
      </c>
      <c r="CF1008" s="1">
        <v>982</v>
      </c>
      <c r="CG1008" s="1">
        <v>1.3207739307535642</v>
      </c>
      <c r="CH1008">
        <v>113.66800000000001</v>
      </c>
      <c r="CI1008">
        <v>19441</v>
      </c>
      <c r="CJ1008" s="101">
        <v>1</v>
      </c>
      <c r="CK1008" s="101">
        <v>-1</v>
      </c>
      <c r="CL1008" s="1" t="s">
        <v>618</v>
      </c>
      <c r="CM1008" s="1">
        <v>37.799999999999898</v>
      </c>
      <c r="CN1008" s="14" t="s">
        <v>618</v>
      </c>
      <c r="CO1008" s="14">
        <v>100.4</v>
      </c>
    </row>
    <row r="1009" spans="1:93">
      <c r="A1009" s="1">
        <v>2017</v>
      </c>
      <c r="B1009" s="1">
        <v>4</v>
      </c>
      <c r="C1009" s="24">
        <v>42788</v>
      </c>
      <c r="D1009" s="1">
        <v>286.5</v>
      </c>
      <c r="E1009" s="1">
        <v>290</v>
      </c>
      <c r="F1009" s="1">
        <v>285.3</v>
      </c>
      <c r="G1009" s="1">
        <v>289.5</v>
      </c>
      <c r="H1009" s="1">
        <v>53.58</v>
      </c>
      <c r="I1009" s="1">
        <v>1</v>
      </c>
      <c r="N1009" s="27">
        <v>4.6999999999999886</v>
      </c>
      <c r="O1009" s="27">
        <v>303.89999999999998</v>
      </c>
      <c r="P1009" s="27">
        <v>280.10000000000002</v>
      </c>
      <c r="Q1009" s="27" t="s">
        <v>618</v>
      </c>
      <c r="R1009" s="27" t="s">
        <v>618</v>
      </c>
      <c r="S1009" s="27" t="s">
        <v>618</v>
      </c>
      <c r="T1009" s="27" t="s">
        <v>618</v>
      </c>
      <c r="U1009" s="27" t="s">
        <v>618</v>
      </c>
      <c r="V1009" s="158">
        <v>0</v>
      </c>
      <c r="W1009" s="27">
        <v>245.6</v>
      </c>
      <c r="X1009" s="27">
        <v>256.3</v>
      </c>
      <c r="Y1009" s="27">
        <v>-10.7</v>
      </c>
      <c r="Z1009" s="29">
        <v>54.31</v>
      </c>
      <c r="AA1009" s="139">
        <v>2.8</v>
      </c>
      <c r="AB1009" s="151">
        <v>6.8914136710747087E-3</v>
      </c>
      <c r="AC1009" s="136" t="s">
        <v>253</v>
      </c>
      <c r="AD1009" s="136">
        <v>14.6</v>
      </c>
      <c r="AE1009" s="136" t="s">
        <v>618</v>
      </c>
      <c r="AF1009" s="136" t="s">
        <v>618</v>
      </c>
      <c r="AG1009" s="136">
        <v>0</v>
      </c>
      <c r="AH1009" s="136">
        <v>113.3</v>
      </c>
      <c r="AI1009" s="136">
        <v>-62.999999999999943</v>
      </c>
      <c r="AJ1009" s="127">
        <v>291</v>
      </c>
      <c r="AK1009" s="127">
        <v>291.39999999999998</v>
      </c>
      <c r="AL1009" s="127">
        <v>285.3</v>
      </c>
      <c r="AM1009" s="127">
        <v>288.10000000000002</v>
      </c>
      <c r="AN1009" s="127">
        <v>295.2</v>
      </c>
      <c r="AO1009" s="127">
        <v>3</v>
      </c>
      <c r="AP1009" s="127" t="s">
        <v>618</v>
      </c>
      <c r="AQ1009" s="14">
        <v>228.2</v>
      </c>
      <c r="AR1009" s="127" t="s">
        <v>618</v>
      </c>
      <c r="AS1009" s="14">
        <v>149.69999999999695</v>
      </c>
      <c r="AT1009" s="1">
        <v>290</v>
      </c>
      <c r="AU1009" s="1">
        <v>290.8</v>
      </c>
      <c r="AV1009" s="1">
        <v>288.5</v>
      </c>
      <c r="AW1009" s="1">
        <v>289</v>
      </c>
      <c r="AX1009" s="1">
        <v>290</v>
      </c>
      <c r="AY1009" s="1">
        <v>290.8</v>
      </c>
      <c r="AZ1009" s="1">
        <v>287.3</v>
      </c>
      <c r="BA1009" s="1">
        <v>287.3</v>
      </c>
      <c r="CC1009" s="86">
        <v>290</v>
      </c>
      <c r="CD1009" s="1">
        <v>286.7</v>
      </c>
      <c r="CE1009" s="1">
        <v>1064</v>
      </c>
      <c r="CF1009" s="1">
        <v>933</v>
      </c>
      <c r="CG1009" s="1">
        <v>1.1404072883172562</v>
      </c>
      <c r="CH1009">
        <v>113.197</v>
      </c>
      <c r="CI1009">
        <v>19342</v>
      </c>
      <c r="CJ1009" s="101">
        <v>1</v>
      </c>
      <c r="CK1009" s="101">
        <v>-1</v>
      </c>
      <c r="CL1009" s="1" t="s">
        <v>618</v>
      </c>
      <c r="CM1009" s="1">
        <v>37.799999999999898</v>
      </c>
      <c r="CN1009" s="14" t="s">
        <v>618</v>
      </c>
      <c r="CO1009" s="14">
        <v>100.4</v>
      </c>
    </row>
    <row r="1010" spans="1:93">
      <c r="A1010" s="1">
        <v>2017</v>
      </c>
      <c r="B1010" s="1">
        <v>5</v>
      </c>
      <c r="C1010" s="24">
        <v>42789</v>
      </c>
      <c r="D1010" s="1">
        <v>284.3</v>
      </c>
      <c r="E1010" s="1">
        <v>287</v>
      </c>
      <c r="F1010" s="1">
        <v>269.39999999999998</v>
      </c>
      <c r="G1010" s="1">
        <v>269.39999999999998</v>
      </c>
      <c r="H1010" s="1">
        <v>54.38</v>
      </c>
      <c r="I1010" s="1">
        <v>1</v>
      </c>
      <c r="N1010" s="27">
        <v>17.600000000000001</v>
      </c>
      <c r="O1010" s="27">
        <v>294.2</v>
      </c>
      <c r="P1010" s="27">
        <v>284.8</v>
      </c>
      <c r="Q1010" s="27" t="s">
        <v>618</v>
      </c>
      <c r="R1010" s="27" t="s">
        <v>618</v>
      </c>
      <c r="S1010" s="27" t="s">
        <v>618</v>
      </c>
      <c r="T1010" s="27" t="s">
        <v>618</v>
      </c>
      <c r="U1010" s="27" t="s">
        <v>618</v>
      </c>
      <c r="V1010" s="158">
        <v>0</v>
      </c>
      <c r="W1010" s="27">
        <v>245.6</v>
      </c>
      <c r="X1010" s="27">
        <v>256.3</v>
      </c>
      <c r="Y1010" s="27">
        <v>-10.7</v>
      </c>
      <c r="Z1010" s="29">
        <v>54.17</v>
      </c>
      <c r="AA1010" s="139">
        <v>10.6</v>
      </c>
      <c r="AB1010" s="151">
        <v>8.8790233074362845E-3</v>
      </c>
      <c r="AC1010" s="136" t="s">
        <v>255</v>
      </c>
      <c r="AD1010" s="136">
        <v>14.4</v>
      </c>
      <c r="AE1010" s="136" t="s">
        <v>618</v>
      </c>
      <c r="AF1010" s="136" t="s">
        <v>618</v>
      </c>
      <c r="AG1010" s="136">
        <v>0</v>
      </c>
      <c r="AH1010" s="136">
        <v>113.3</v>
      </c>
      <c r="AI1010" s="136">
        <v>-62.999999999999943</v>
      </c>
      <c r="AJ1010" s="127">
        <v>290</v>
      </c>
      <c r="AK1010" s="127">
        <v>290.8</v>
      </c>
      <c r="AL1010" s="127">
        <v>287.3</v>
      </c>
      <c r="AM1010" s="127">
        <v>290.10000000000002</v>
      </c>
      <c r="AN1010" s="127">
        <v>291.27499999999998</v>
      </c>
      <c r="AO1010" s="127">
        <v>14.9</v>
      </c>
      <c r="AP1010" s="127" t="s">
        <v>618</v>
      </c>
      <c r="AQ1010" s="14">
        <v>228.2</v>
      </c>
      <c r="AR1010" s="127">
        <v>21.8</v>
      </c>
      <c r="AS1010" s="14">
        <v>171.49999999999696</v>
      </c>
      <c r="AT1010" s="1">
        <v>267.60000000000002</v>
      </c>
      <c r="AU1010" s="1">
        <v>271</v>
      </c>
      <c r="AV1010" s="1">
        <v>267.39999999999998</v>
      </c>
      <c r="AW1010" s="1">
        <v>270.60000000000002</v>
      </c>
      <c r="AX1010" s="1">
        <v>265.10000000000002</v>
      </c>
      <c r="AY1010" s="1">
        <v>272.10000000000002</v>
      </c>
      <c r="AZ1010" s="1">
        <v>264.89999999999998</v>
      </c>
      <c r="BA1010" s="1">
        <v>269.10000000000002</v>
      </c>
      <c r="CC1010" s="86">
        <v>267.60000000000002</v>
      </c>
      <c r="CD1010" s="1">
        <v>286.10000000000002</v>
      </c>
      <c r="CE1010" s="1">
        <v>1036</v>
      </c>
      <c r="CF1010" s="1">
        <v>818</v>
      </c>
      <c r="CG1010" s="1">
        <v>1.2665036674816625</v>
      </c>
      <c r="CH1010">
        <v>112.69499999999999</v>
      </c>
      <c r="CI1010">
        <v>19279</v>
      </c>
      <c r="CJ1010" s="101">
        <v>1</v>
      </c>
      <c r="CK1010" s="101">
        <v>-1</v>
      </c>
      <c r="CL1010" s="1" t="s">
        <v>618</v>
      </c>
      <c r="CM1010" s="1">
        <v>37.799999999999898</v>
      </c>
      <c r="CN1010" s="14" t="s">
        <v>618</v>
      </c>
      <c r="CO1010" s="14">
        <v>100.4</v>
      </c>
    </row>
    <row r="1011" spans="1:93">
      <c r="A1011" s="1">
        <v>2017</v>
      </c>
      <c r="B1011" s="1">
        <v>6</v>
      </c>
      <c r="C1011" s="24">
        <v>42790</v>
      </c>
      <c r="D1011" s="1">
        <v>265.2</v>
      </c>
      <c r="E1011" s="1">
        <v>268.8</v>
      </c>
      <c r="F1011" s="1">
        <v>262.5</v>
      </c>
      <c r="G1011" s="1">
        <v>267.10000000000002</v>
      </c>
      <c r="H1011" s="1">
        <v>53.99</v>
      </c>
      <c r="I1011" s="1">
        <v>1</v>
      </c>
      <c r="N1011" s="27">
        <v>6.3000000000000114</v>
      </c>
      <c r="O1011" s="27">
        <v>287</v>
      </c>
      <c r="P1011" s="27">
        <v>251.8</v>
      </c>
      <c r="Q1011" s="27" t="s">
        <v>618</v>
      </c>
      <c r="R1011" s="27" t="s">
        <v>618</v>
      </c>
      <c r="S1011" s="27" t="s">
        <v>618</v>
      </c>
      <c r="T1011" s="27" t="s">
        <v>618</v>
      </c>
      <c r="U1011" s="27" t="s">
        <v>618</v>
      </c>
      <c r="V1011" s="158">
        <v>0</v>
      </c>
      <c r="W1011" s="27">
        <v>245.6</v>
      </c>
      <c r="X1011" s="27">
        <v>256.3</v>
      </c>
      <c r="Y1011" s="27">
        <v>-10.7</v>
      </c>
      <c r="Z1011" s="29">
        <v>54.16</v>
      </c>
      <c r="AA1011" s="139">
        <v>3.8</v>
      </c>
      <c r="AB1011" s="151">
        <v>1.4930944382232303E-2</v>
      </c>
      <c r="AC1011" s="136" t="s">
        <v>253</v>
      </c>
      <c r="AD1011" s="136">
        <v>13.4</v>
      </c>
      <c r="AE1011" s="136" t="s">
        <v>618</v>
      </c>
      <c r="AF1011" s="136" t="s">
        <v>618</v>
      </c>
      <c r="AG1011" s="136">
        <v>0</v>
      </c>
      <c r="AH1011" s="136">
        <v>113.3</v>
      </c>
      <c r="AI1011" s="136">
        <v>-62.999999999999943</v>
      </c>
      <c r="AJ1011" s="127">
        <v>265.10000000000002</v>
      </c>
      <c r="AK1011" s="127">
        <v>272.10000000000002</v>
      </c>
      <c r="AL1011" s="127">
        <v>262.5</v>
      </c>
      <c r="AM1011" s="127">
        <v>264.60000000000002</v>
      </c>
      <c r="AN1011" s="127">
        <v>285.17500000000001</v>
      </c>
      <c r="AO1011" s="127">
        <v>1.9000000000000341</v>
      </c>
      <c r="AP1011" s="127" t="s">
        <v>618</v>
      </c>
      <c r="AQ1011" s="14">
        <v>228.2</v>
      </c>
      <c r="AR1011" s="127" t="s">
        <v>618</v>
      </c>
      <c r="AS1011" s="14">
        <v>171.49999999999696</v>
      </c>
      <c r="AT1011" s="1">
        <v>269.2</v>
      </c>
      <c r="AU1011" s="1">
        <v>272</v>
      </c>
      <c r="AV1011" s="1">
        <v>268.10000000000002</v>
      </c>
      <c r="AW1011" s="1">
        <v>271.2</v>
      </c>
      <c r="AX1011" s="1">
        <v>269.2</v>
      </c>
      <c r="AY1011" s="1">
        <v>272</v>
      </c>
      <c r="AZ1011" s="1">
        <v>268.10000000000002</v>
      </c>
      <c r="BA1011" s="1">
        <v>270</v>
      </c>
      <c r="CC1011" s="86">
        <v>269.7</v>
      </c>
      <c r="CD1011" s="1">
        <v>263.39999999999998</v>
      </c>
      <c r="CE1011" s="1">
        <v>384</v>
      </c>
      <c r="CF1011" s="1">
        <v>422</v>
      </c>
      <c r="CG1011" s="1">
        <v>0.90995260663507105</v>
      </c>
      <c r="CH1011">
        <v>112.14</v>
      </c>
      <c r="CI1011">
        <v>19144</v>
      </c>
      <c r="CJ1011" s="101">
        <v>-1</v>
      </c>
      <c r="CK1011" s="101">
        <v>-1</v>
      </c>
      <c r="CL1011" s="1" t="s">
        <v>618</v>
      </c>
      <c r="CM1011" s="1">
        <v>37.799999999999898</v>
      </c>
      <c r="CN1011" s="14" t="s">
        <v>618</v>
      </c>
      <c r="CO1011" s="14">
        <v>100.4</v>
      </c>
    </row>
    <row r="1012" spans="1:93">
      <c r="A1012" s="1">
        <v>2017</v>
      </c>
      <c r="B1012" s="1">
        <v>2</v>
      </c>
      <c r="C1012" s="24">
        <v>42793</v>
      </c>
      <c r="D1012" s="1">
        <v>271.89999999999998</v>
      </c>
      <c r="E1012" s="1">
        <v>271.89999999999998</v>
      </c>
      <c r="F1012" s="1">
        <v>265</v>
      </c>
      <c r="G1012" s="1">
        <v>270</v>
      </c>
      <c r="H1012" s="1">
        <v>54.04</v>
      </c>
      <c r="I1012" s="1">
        <v>1</v>
      </c>
      <c r="N1012" s="27">
        <v>6.8999999999999773</v>
      </c>
      <c r="O1012" s="27">
        <v>273.39999999999998</v>
      </c>
      <c r="P1012" s="27">
        <v>260.8</v>
      </c>
      <c r="Q1012" s="27" t="s">
        <v>618</v>
      </c>
      <c r="R1012" s="27" t="s">
        <v>618</v>
      </c>
      <c r="S1012" s="27" t="s">
        <v>618</v>
      </c>
      <c r="T1012" s="27" t="s">
        <v>618</v>
      </c>
      <c r="U1012" s="27" t="s">
        <v>618</v>
      </c>
      <c r="V1012" s="158">
        <v>0</v>
      </c>
      <c r="W1012" s="27">
        <v>245.6</v>
      </c>
      <c r="X1012" s="27">
        <v>256.3</v>
      </c>
      <c r="Y1012" s="27">
        <v>-10.7</v>
      </c>
      <c r="Z1012" s="29">
        <v>54.47</v>
      </c>
      <c r="AA1012" s="139">
        <v>4.0999999999999996</v>
      </c>
      <c r="AB1012" s="151">
        <v>7.1717543214416812E-3</v>
      </c>
      <c r="AC1012" s="136" t="s">
        <v>255</v>
      </c>
      <c r="AD1012" s="136">
        <v>13.3</v>
      </c>
      <c r="AE1012" s="136" t="s">
        <v>618</v>
      </c>
      <c r="AF1012" s="136" t="s">
        <v>618</v>
      </c>
      <c r="AG1012" s="136">
        <v>0</v>
      </c>
      <c r="AH1012" s="136">
        <v>113.3</v>
      </c>
      <c r="AI1012" s="136">
        <v>-62.999999999999943</v>
      </c>
      <c r="AJ1012" s="127">
        <v>269.2</v>
      </c>
      <c r="AK1012" s="127">
        <v>272</v>
      </c>
      <c r="AL1012" s="127">
        <v>268.10000000000002</v>
      </c>
      <c r="AM1012" s="127">
        <v>268.7</v>
      </c>
      <c r="AN1012" s="127">
        <v>277.875</v>
      </c>
      <c r="AO1012" s="127">
        <v>1.8999999999999773</v>
      </c>
      <c r="AP1012" s="127" t="s">
        <v>618</v>
      </c>
      <c r="AQ1012" s="14">
        <v>228.2</v>
      </c>
      <c r="AR1012" s="127">
        <v>0.80000000000001137</v>
      </c>
      <c r="AS1012" s="14">
        <v>172.29999999999697</v>
      </c>
      <c r="AT1012" s="1">
        <v>270.10000000000002</v>
      </c>
      <c r="AU1012" s="1">
        <v>270.5</v>
      </c>
      <c r="AV1012" s="1">
        <v>267.8</v>
      </c>
      <c r="AW1012" s="1">
        <v>268</v>
      </c>
      <c r="AX1012" s="1">
        <v>270.10000000000002</v>
      </c>
      <c r="AY1012" s="1">
        <v>270.5</v>
      </c>
      <c r="AZ1012" s="1">
        <v>267.8</v>
      </c>
      <c r="BA1012" s="1">
        <v>269.8</v>
      </c>
      <c r="CC1012" s="86">
        <v>270</v>
      </c>
      <c r="CD1012" s="1">
        <v>269.7</v>
      </c>
      <c r="CE1012" s="1">
        <v>693</v>
      </c>
      <c r="CF1012" s="1">
        <v>1013</v>
      </c>
      <c r="CG1012" s="1">
        <v>0.68410661401776895</v>
      </c>
      <c r="CH1012">
        <v>112.70099999999999</v>
      </c>
      <c r="CI1012">
        <v>19185</v>
      </c>
      <c r="CJ1012" s="101">
        <v>-1</v>
      </c>
      <c r="CK1012" s="101">
        <v>-1</v>
      </c>
      <c r="CL1012" s="1">
        <v>3.1000000000000227</v>
      </c>
      <c r="CM1012" s="1">
        <v>40.89999999999992</v>
      </c>
      <c r="CN1012" s="14" t="s">
        <v>618</v>
      </c>
      <c r="CO1012" s="14">
        <v>100.4</v>
      </c>
    </row>
    <row r="1013" spans="1:93">
      <c r="A1013" s="1">
        <v>2017</v>
      </c>
      <c r="B1013" s="1">
        <v>3</v>
      </c>
      <c r="C1013" s="24">
        <v>42794</v>
      </c>
      <c r="D1013" s="1">
        <v>267</v>
      </c>
      <c r="E1013" s="1">
        <v>270.8</v>
      </c>
      <c r="F1013" s="1">
        <v>262</v>
      </c>
      <c r="G1013" s="1">
        <v>266.39999999999998</v>
      </c>
      <c r="H1013" s="1">
        <v>53.94</v>
      </c>
      <c r="I1013" s="1">
        <v>0</v>
      </c>
      <c r="N1013" s="27">
        <v>8.8000000000000114</v>
      </c>
      <c r="O1013" s="27">
        <v>276.89999999999998</v>
      </c>
      <c r="P1013" s="27">
        <v>263.10000000000002</v>
      </c>
      <c r="Q1013" s="27" t="s">
        <v>618</v>
      </c>
      <c r="R1013" s="27" t="s">
        <v>618</v>
      </c>
      <c r="S1013" s="27" t="s">
        <v>252</v>
      </c>
      <c r="T1013" s="27" t="s">
        <v>618</v>
      </c>
      <c r="U1013" s="27">
        <v>-5.3999999999999773</v>
      </c>
      <c r="V1013" s="158">
        <v>-5.3999999999999773</v>
      </c>
      <c r="W1013" s="27">
        <v>240.2</v>
      </c>
      <c r="X1013" s="27">
        <v>256.3</v>
      </c>
      <c r="Y1013" s="27">
        <v>-16.100000000000001</v>
      </c>
      <c r="Z1013" s="29">
        <v>53.91</v>
      </c>
      <c r="AA1013" s="139">
        <v>5.3</v>
      </c>
      <c r="AB1013" s="151">
        <v>9.2609742544902396E-4</v>
      </c>
      <c r="AC1013" s="136">
        <v>0</v>
      </c>
      <c r="AD1013" s="136">
        <v>13.5</v>
      </c>
      <c r="AE1013" s="136" t="s">
        <v>618</v>
      </c>
      <c r="AF1013" s="136" t="s">
        <v>618</v>
      </c>
      <c r="AG1013" s="136">
        <v>0</v>
      </c>
      <c r="AH1013" s="136">
        <v>113.3</v>
      </c>
      <c r="AI1013" s="136">
        <v>-62.999999999999943</v>
      </c>
      <c r="AJ1013" s="127">
        <v>270.10000000000002</v>
      </c>
      <c r="AK1013" s="127">
        <v>270.5</v>
      </c>
      <c r="AL1013" s="127">
        <v>265.7</v>
      </c>
      <c r="AM1013" s="127">
        <v>269.2</v>
      </c>
      <c r="AN1013" s="127">
        <v>273.14999999999998</v>
      </c>
      <c r="AO1013" s="127">
        <v>0.60000000000002274</v>
      </c>
      <c r="AP1013" s="127" t="s">
        <v>618</v>
      </c>
      <c r="AQ1013" s="14">
        <v>228.2</v>
      </c>
      <c r="AR1013" s="127">
        <v>-3.1000000000000227</v>
      </c>
      <c r="AS1013" s="14">
        <v>169.19999999999695</v>
      </c>
      <c r="AT1013" s="1">
        <v>266.7</v>
      </c>
      <c r="AU1013" s="1">
        <v>267.5</v>
      </c>
      <c r="AV1013" s="1">
        <v>265.7</v>
      </c>
      <c r="AW1013" s="1">
        <v>266.8</v>
      </c>
      <c r="AX1013" s="1">
        <v>266.7</v>
      </c>
      <c r="AY1013" s="1">
        <v>267.5</v>
      </c>
      <c r="AZ1013" s="1">
        <v>265.7</v>
      </c>
      <c r="BA1013" s="1">
        <v>267</v>
      </c>
      <c r="CC1013" s="86">
        <v>267</v>
      </c>
      <c r="CD1013" s="1">
        <v>267.2</v>
      </c>
      <c r="CE1013" s="1">
        <v>1069</v>
      </c>
      <c r="CF1013" s="1">
        <v>973</v>
      </c>
      <c r="CG1013" s="1">
        <v>1.0986639260020554</v>
      </c>
      <c r="CH1013">
        <v>112.76600000000001</v>
      </c>
      <c r="CI1013">
        <v>19184</v>
      </c>
      <c r="CJ1013" s="101">
        <v>-1</v>
      </c>
      <c r="CK1013" s="101">
        <v>-1</v>
      </c>
      <c r="CL1013" s="1">
        <v>-1.8000000000000114</v>
      </c>
      <c r="CM1013" s="1">
        <v>39.099999999999909</v>
      </c>
      <c r="CN1013" s="14" t="s">
        <v>618</v>
      </c>
      <c r="CO1013" s="14">
        <v>100.4</v>
      </c>
    </row>
    <row r="1014" spans="1:93">
      <c r="A1014" s="1">
        <v>2017</v>
      </c>
      <c r="B1014" s="1">
        <v>4</v>
      </c>
      <c r="C1014" s="24">
        <v>42795</v>
      </c>
      <c r="D1014" s="1">
        <v>268.5</v>
      </c>
      <c r="E1014" s="1">
        <v>276.8</v>
      </c>
      <c r="F1014" s="1">
        <v>267.3</v>
      </c>
      <c r="G1014" s="1">
        <v>271.8</v>
      </c>
      <c r="H1014" s="1">
        <v>53.67</v>
      </c>
      <c r="I1014" s="1">
        <v>1</v>
      </c>
      <c r="N1014" s="27">
        <v>9.5</v>
      </c>
      <c r="O1014" s="27">
        <v>275.2</v>
      </c>
      <c r="P1014" s="27">
        <v>257.60000000000002</v>
      </c>
      <c r="Q1014" s="27" t="s">
        <v>618</v>
      </c>
      <c r="R1014" s="27" t="s">
        <v>254</v>
      </c>
      <c r="S1014" s="27" t="s">
        <v>618</v>
      </c>
      <c r="T1014" s="27">
        <v>0.40000000000003411</v>
      </c>
      <c r="U1014" s="27" t="s">
        <v>618</v>
      </c>
      <c r="V1014" s="158">
        <v>0.40000000000003411</v>
      </c>
      <c r="W1014" s="27">
        <v>240.6</v>
      </c>
      <c r="X1014" s="27">
        <v>256.3</v>
      </c>
      <c r="Y1014" s="27">
        <v>-15.699999999999932</v>
      </c>
      <c r="Z1014" s="29">
        <v>53.84</v>
      </c>
      <c r="AA1014" s="139">
        <v>5.7</v>
      </c>
      <c r="AB1014" s="151">
        <v>1.8504811250925624E-3</v>
      </c>
      <c r="AC1014" s="136">
        <v>0</v>
      </c>
      <c r="AD1014" s="136">
        <v>13.3</v>
      </c>
      <c r="AE1014" s="136" t="s">
        <v>618</v>
      </c>
      <c r="AF1014" s="136" t="s">
        <v>618</v>
      </c>
      <c r="AG1014" s="136">
        <v>0</v>
      </c>
      <c r="AH1014" s="136">
        <v>113.3</v>
      </c>
      <c r="AI1014" s="136">
        <v>-62.999999999999943</v>
      </c>
      <c r="AJ1014" s="127">
        <v>266.7</v>
      </c>
      <c r="AK1014" s="127">
        <v>269.39999999999998</v>
      </c>
      <c r="AL1014" s="127">
        <v>265.7</v>
      </c>
      <c r="AM1014" s="127">
        <v>268.39999999999998</v>
      </c>
      <c r="AN1014" s="127">
        <v>267.72500000000002</v>
      </c>
      <c r="AO1014" s="127">
        <v>3.3000000000000114</v>
      </c>
      <c r="AP1014" s="127">
        <v>5.9000000000000457</v>
      </c>
      <c r="AQ1014" s="14">
        <v>234.1</v>
      </c>
      <c r="AR1014" s="127" t="s">
        <v>618</v>
      </c>
      <c r="AS1014" s="14">
        <v>169.19999999999695</v>
      </c>
      <c r="AT1014" s="1">
        <v>273</v>
      </c>
      <c r="AU1014" s="1">
        <v>274.5</v>
      </c>
      <c r="AV1014" s="1">
        <v>272.39999999999998</v>
      </c>
      <c r="AW1014" s="1">
        <v>273.5</v>
      </c>
      <c r="AX1014" s="1">
        <v>273</v>
      </c>
      <c r="AY1014" s="1">
        <v>274.7</v>
      </c>
      <c r="AZ1014" s="1">
        <v>272.39999999999998</v>
      </c>
      <c r="BA1014" s="1">
        <v>273.8</v>
      </c>
      <c r="CC1014" s="86">
        <v>273.10000000000002</v>
      </c>
      <c r="CD1014" s="1">
        <v>268.2</v>
      </c>
      <c r="CE1014" s="1">
        <v>1039</v>
      </c>
      <c r="CF1014" s="1">
        <v>912</v>
      </c>
      <c r="CG1014" s="1">
        <v>1.1392543859649122</v>
      </c>
      <c r="CH1014">
        <v>113.697</v>
      </c>
      <c r="CI1014">
        <v>19578</v>
      </c>
      <c r="CJ1014" s="101">
        <v>-1</v>
      </c>
      <c r="CK1014" s="101">
        <v>1</v>
      </c>
      <c r="CL1014" s="1">
        <v>-2.6000000000000227</v>
      </c>
      <c r="CM1014" s="1">
        <v>36.499999999999886</v>
      </c>
      <c r="CN1014" s="14" t="s">
        <v>618</v>
      </c>
      <c r="CO1014" s="14">
        <v>100.4</v>
      </c>
    </row>
    <row r="1015" spans="1:93">
      <c r="A1015" s="1">
        <v>2017</v>
      </c>
      <c r="B1015" s="1">
        <v>5</v>
      </c>
      <c r="C1015" s="24">
        <v>42796</v>
      </c>
      <c r="D1015" s="1">
        <v>275.60000000000002</v>
      </c>
      <c r="E1015" s="1">
        <v>277.8</v>
      </c>
      <c r="F1015" s="1">
        <v>269.89999999999998</v>
      </c>
      <c r="G1015" s="1">
        <v>274.7</v>
      </c>
      <c r="H1015" s="1">
        <v>52.62</v>
      </c>
      <c r="I1015" s="1">
        <v>1</v>
      </c>
      <c r="N1015" s="27">
        <v>7.9000000000000341</v>
      </c>
      <c r="O1015" s="27">
        <v>281.3</v>
      </c>
      <c r="P1015" s="27">
        <v>262.3</v>
      </c>
      <c r="Q1015" s="27" t="s">
        <v>618</v>
      </c>
      <c r="R1015" s="27" t="s">
        <v>618</v>
      </c>
      <c r="S1015" s="27" t="s">
        <v>618</v>
      </c>
      <c r="T1015" s="27" t="s">
        <v>618</v>
      </c>
      <c r="U1015" s="27" t="s">
        <v>618</v>
      </c>
      <c r="V1015" s="158">
        <v>0</v>
      </c>
      <c r="W1015" s="27">
        <v>240.6</v>
      </c>
      <c r="X1015" s="27">
        <v>256.3</v>
      </c>
      <c r="Y1015" s="27">
        <v>-15.699999999999932</v>
      </c>
      <c r="Z1015" s="29">
        <v>53.62</v>
      </c>
      <c r="AA1015" s="139">
        <v>4.7</v>
      </c>
      <c r="AB1015" s="151">
        <v>5.0055617352613435E-3</v>
      </c>
      <c r="AC1015" s="136" t="s">
        <v>255</v>
      </c>
      <c r="AD1015" s="136">
        <v>13.5</v>
      </c>
      <c r="AE1015" s="136" t="s">
        <v>618</v>
      </c>
      <c r="AF1015" s="136" t="s">
        <v>618</v>
      </c>
      <c r="AG1015" s="136">
        <v>0</v>
      </c>
      <c r="AH1015" s="136">
        <v>113.3</v>
      </c>
      <c r="AI1015" s="136">
        <v>-62.999999999999943</v>
      </c>
      <c r="AJ1015" s="127">
        <v>273</v>
      </c>
      <c r="AK1015" s="127">
        <v>277.8</v>
      </c>
      <c r="AL1015" s="127">
        <v>272.39999999999998</v>
      </c>
      <c r="AM1015" s="127">
        <v>276.10000000000002</v>
      </c>
      <c r="AN1015" s="127">
        <v>270.60000000000002</v>
      </c>
      <c r="AO1015" s="127">
        <v>0.90000000000003411</v>
      </c>
      <c r="AP1015" s="127" t="s">
        <v>618</v>
      </c>
      <c r="AQ1015" s="14">
        <v>234.1</v>
      </c>
      <c r="AR1015" s="127" t="s">
        <v>618</v>
      </c>
      <c r="AS1015" s="14">
        <v>169.19999999999695</v>
      </c>
      <c r="AT1015" s="1">
        <v>275.7</v>
      </c>
      <c r="AU1015" s="1">
        <v>276.5</v>
      </c>
      <c r="AV1015" s="1">
        <v>275.10000000000002</v>
      </c>
      <c r="AW1015" s="1">
        <v>275.60000000000002</v>
      </c>
      <c r="AX1015" s="1">
        <v>275.7</v>
      </c>
      <c r="AY1015" s="1">
        <v>276.5</v>
      </c>
      <c r="AZ1015" s="1">
        <v>273.89999999999998</v>
      </c>
      <c r="BA1015" s="1">
        <v>274.60000000000002</v>
      </c>
      <c r="CC1015" s="86">
        <v>276</v>
      </c>
      <c r="CD1015" s="1">
        <v>276.60000000000002</v>
      </c>
      <c r="CE1015" s="1">
        <v>1057</v>
      </c>
      <c r="CF1015" s="1">
        <v>873</v>
      </c>
      <c r="CG1015" s="1">
        <v>1.2107674684994272</v>
      </c>
      <c r="CH1015">
        <v>114.417</v>
      </c>
      <c r="CI1015">
        <v>19558</v>
      </c>
      <c r="CJ1015" s="101">
        <v>1</v>
      </c>
      <c r="CK1015" s="101">
        <v>1</v>
      </c>
      <c r="CL1015" s="1" t="s">
        <v>618</v>
      </c>
      <c r="CM1015" s="1">
        <v>36.499999999999886</v>
      </c>
      <c r="CN1015" s="14" t="s">
        <v>618</v>
      </c>
      <c r="CO1015" s="14">
        <v>100.4</v>
      </c>
    </row>
    <row r="1016" spans="1:93">
      <c r="A1016" s="1">
        <v>2017</v>
      </c>
      <c r="B1016" s="1">
        <v>6</v>
      </c>
      <c r="C1016" s="24">
        <v>42797</v>
      </c>
      <c r="D1016" s="1">
        <v>273.8</v>
      </c>
      <c r="E1016" s="1">
        <v>274.89999999999998</v>
      </c>
      <c r="F1016" s="1">
        <v>268.7</v>
      </c>
      <c r="G1016" s="1">
        <v>272.89999999999998</v>
      </c>
      <c r="H1016" s="1">
        <v>53.33</v>
      </c>
      <c r="I1016" s="1">
        <v>1</v>
      </c>
      <c r="N1016" s="27">
        <v>6.1999999999999886</v>
      </c>
      <c r="O1016" s="27">
        <v>282.60000000000002</v>
      </c>
      <c r="P1016" s="27">
        <v>266.8</v>
      </c>
      <c r="Q1016" s="27" t="s">
        <v>618</v>
      </c>
      <c r="R1016" s="27" t="s">
        <v>618</v>
      </c>
      <c r="S1016" s="27" t="s">
        <v>618</v>
      </c>
      <c r="T1016" s="27" t="s">
        <v>618</v>
      </c>
      <c r="U1016" s="27" t="s">
        <v>618</v>
      </c>
      <c r="V1016" s="158">
        <v>0</v>
      </c>
      <c r="W1016" s="27">
        <v>240.6</v>
      </c>
      <c r="X1016" s="27">
        <v>256.3</v>
      </c>
      <c r="Y1016" s="27">
        <v>-15.699999999999932</v>
      </c>
      <c r="Z1016" s="29">
        <v>52.86</v>
      </c>
      <c r="AA1016" s="139">
        <v>3.7</v>
      </c>
      <c r="AB1016" s="151">
        <v>1.9564002235886058E-2</v>
      </c>
      <c r="AC1016" s="136" t="s">
        <v>255</v>
      </c>
      <c r="AD1016" s="136">
        <v>13.7</v>
      </c>
      <c r="AE1016" s="136" t="s">
        <v>618</v>
      </c>
      <c r="AF1016" s="136" t="s">
        <v>618</v>
      </c>
      <c r="AG1016" s="136">
        <v>0</v>
      </c>
      <c r="AH1016" s="136">
        <v>113.3</v>
      </c>
      <c r="AI1016" s="136">
        <v>-62.999999999999943</v>
      </c>
      <c r="AJ1016" s="127">
        <v>275.7</v>
      </c>
      <c r="AK1016" s="127">
        <v>276.5</v>
      </c>
      <c r="AL1016" s="127">
        <v>271.10000000000002</v>
      </c>
      <c r="AM1016" s="127">
        <v>271.3</v>
      </c>
      <c r="AN1016" s="127">
        <v>271.25</v>
      </c>
      <c r="AO1016" s="127">
        <v>0.90000000000003411</v>
      </c>
      <c r="AP1016" s="127" t="s">
        <v>618</v>
      </c>
      <c r="AQ1016" s="14">
        <v>234.1</v>
      </c>
      <c r="AR1016" s="127" t="s">
        <v>618</v>
      </c>
      <c r="AS1016" s="14">
        <v>169.19999999999695</v>
      </c>
      <c r="AT1016" s="1">
        <v>276</v>
      </c>
      <c r="AU1016" s="1">
        <v>277.5</v>
      </c>
      <c r="AV1016" s="1">
        <v>275.7</v>
      </c>
      <c r="AW1016" s="1">
        <v>277</v>
      </c>
      <c r="AX1016" s="1">
        <v>276</v>
      </c>
      <c r="AY1016" s="1">
        <v>279.89999999999998</v>
      </c>
      <c r="AZ1016" s="1">
        <v>275.7</v>
      </c>
      <c r="BA1016" s="1">
        <v>279.89999999999998</v>
      </c>
      <c r="CC1016" s="86">
        <v>275.60000000000002</v>
      </c>
      <c r="CD1016" s="1">
        <v>273</v>
      </c>
      <c r="CE1016" s="1">
        <v>1020</v>
      </c>
      <c r="CF1016" s="1">
        <v>833</v>
      </c>
      <c r="CG1016" s="1">
        <v>1.2244897959183674</v>
      </c>
      <c r="CH1016">
        <v>113.901</v>
      </c>
      <c r="CI1016">
        <v>19473</v>
      </c>
      <c r="CJ1016" s="101">
        <v>1</v>
      </c>
      <c r="CK1016" s="101">
        <v>1</v>
      </c>
      <c r="CL1016" s="1">
        <v>4</v>
      </c>
      <c r="CM1016" s="1">
        <v>40.499999999999886</v>
      </c>
      <c r="CN1016" s="14">
        <v>-2.1999999999999886</v>
      </c>
      <c r="CO1016" s="14">
        <v>98.200000000000102</v>
      </c>
    </row>
    <row r="1017" spans="1:93">
      <c r="A1017" s="1">
        <v>2017</v>
      </c>
      <c r="B1017" s="1">
        <v>2</v>
      </c>
      <c r="C1017" s="24">
        <v>42800</v>
      </c>
      <c r="D1017" s="1">
        <v>280</v>
      </c>
      <c r="E1017" s="1">
        <v>280.5</v>
      </c>
      <c r="F1017" s="1">
        <v>274.60000000000002</v>
      </c>
      <c r="G1017" s="1">
        <v>276</v>
      </c>
      <c r="H1017" s="1">
        <v>53.18</v>
      </c>
      <c r="I1017" s="1">
        <v>1</v>
      </c>
      <c r="N1017" s="27">
        <v>5.8999999999999773</v>
      </c>
      <c r="O1017" s="27">
        <v>279.10000000000002</v>
      </c>
      <c r="P1017" s="27">
        <v>266.7</v>
      </c>
      <c r="Q1017" s="27" t="s">
        <v>618</v>
      </c>
      <c r="R1017" s="27" t="s">
        <v>618</v>
      </c>
      <c r="S1017" s="27" t="s">
        <v>618</v>
      </c>
      <c r="T1017" s="27" t="s">
        <v>618</v>
      </c>
      <c r="U1017" s="27" t="s">
        <v>618</v>
      </c>
      <c r="V1017" s="158">
        <v>0</v>
      </c>
      <c r="W1017" s="27">
        <v>240.6</v>
      </c>
      <c r="X1017" s="27">
        <v>256.3</v>
      </c>
      <c r="Y1017" s="27">
        <v>-15.699999999999932</v>
      </c>
      <c r="Z1017" s="29">
        <v>52.82</v>
      </c>
      <c r="AA1017" s="139">
        <v>3.5</v>
      </c>
      <c r="AB1017" s="151">
        <v>1.3492968453059584E-2</v>
      </c>
      <c r="AC1017" s="136" t="s">
        <v>253</v>
      </c>
      <c r="AD1017" s="136">
        <v>13.6</v>
      </c>
      <c r="AE1017" s="136" t="s">
        <v>618</v>
      </c>
      <c r="AF1017" s="136">
        <v>7.9000000000000341</v>
      </c>
      <c r="AG1017" s="136">
        <v>7.9000000000000341</v>
      </c>
      <c r="AH1017" s="136">
        <v>121.2</v>
      </c>
      <c r="AI1017" s="136">
        <v>-55.099999999999909</v>
      </c>
      <c r="AJ1017" s="127">
        <v>276</v>
      </c>
      <c r="AK1017" s="127">
        <v>280.5</v>
      </c>
      <c r="AL1017" s="127">
        <v>275.7</v>
      </c>
      <c r="AM1017" s="127">
        <v>277.7</v>
      </c>
      <c r="AN1017" s="127">
        <v>273.375</v>
      </c>
      <c r="AO1017" s="127">
        <v>4</v>
      </c>
      <c r="AP1017" s="127" t="s">
        <v>618</v>
      </c>
      <c r="AQ1017" s="14">
        <v>234.1</v>
      </c>
      <c r="AR1017" s="127" t="s">
        <v>618</v>
      </c>
      <c r="AS1017" s="14">
        <v>169.19999999999695</v>
      </c>
      <c r="AT1017" s="1">
        <v>273.89999999999998</v>
      </c>
      <c r="AU1017" s="1">
        <v>273.89999999999998</v>
      </c>
      <c r="AV1017" s="1">
        <v>269.7</v>
      </c>
      <c r="AW1017" s="1">
        <v>271.2</v>
      </c>
      <c r="AX1017" s="1">
        <v>273.89999999999998</v>
      </c>
      <c r="AY1017" s="1">
        <v>273.89999999999998</v>
      </c>
      <c r="AZ1017" s="1">
        <v>269</v>
      </c>
      <c r="BA1017" s="1">
        <v>269.60000000000002</v>
      </c>
      <c r="CC1017" s="86">
        <v>274</v>
      </c>
      <c r="CD1017" s="1">
        <v>278.10000000000002</v>
      </c>
      <c r="CE1017" s="1">
        <v>859</v>
      </c>
      <c r="CF1017" s="1">
        <v>933</v>
      </c>
      <c r="CG1017" s="1">
        <v>0.92068595927116825</v>
      </c>
      <c r="CH1017">
        <v>113.839</v>
      </c>
      <c r="CI1017">
        <v>19358</v>
      </c>
      <c r="CJ1017" s="101">
        <v>1</v>
      </c>
      <c r="CK1017" s="101">
        <v>1</v>
      </c>
      <c r="CL1017" s="1">
        <v>-5.5</v>
      </c>
      <c r="CM1017" s="1">
        <v>34.999999999999886</v>
      </c>
      <c r="CN1017" s="14" t="s">
        <v>618</v>
      </c>
      <c r="CO1017" s="14">
        <v>98.200000000000102</v>
      </c>
    </row>
    <row r="1018" spans="1:93">
      <c r="A1018" s="1">
        <v>2017</v>
      </c>
      <c r="B1018" s="1">
        <v>3</v>
      </c>
      <c r="C1018" s="24">
        <v>42801</v>
      </c>
      <c r="D1018" s="1">
        <v>268.39999999999998</v>
      </c>
      <c r="E1018" s="1">
        <v>271.60000000000002</v>
      </c>
      <c r="F1018" s="1">
        <v>268</v>
      </c>
      <c r="G1018" s="1">
        <v>269.39999999999998</v>
      </c>
      <c r="H1018" s="1">
        <v>53.11</v>
      </c>
      <c r="I1018" s="1">
        <v>1</v>
      </c>
      <c r="N1018" s="27">
        <v>3.6000000000000227</v>
      </c>
      <c r="O1018" s="27">
        <v>281.89999999999998</v>
      </c>
      <c r="P1018" s="27">
        <v>270.10000000000002</v>
      </c>
      <c r="Q1018" s="27" t="s">
        <v>618</v>
      </c>
      <c r="R1018" s="27" t="s">
        <v>618</v>
      </c>
      <c r="S1018" s="27" t="s">
        <v>618</v>
      </c>
      <c r="T1018" s="27" t="s">
        <v>618</v>
      </c>
      <c r="U1018" s="27" t="s">
        <v>618</v>
      </c>
      <c r="V1018" s="158">
        <v>0</v>
      </c>
      <c r="W1018" s="27">
        <v>240.6</v>
      </c>
      <c r="X1018" s="27">
        <v>256.3</v>
      </c>
      <c r="Y1018" s="27">
        <v>-15.699999999999932</v>
      </c>
      <c r="Z1018" s="29">
        <v>53.25</v>
      </c>
      <c r="AA1018" s="139">
        <v>2.2000000000000002</v>
      </c>
      <c r="AB1018" s="151">
        <v>2.8126757922369849E-3</v>
      </c>
      <c r="AC1018" s="136">
        <v>0</v>
      </c>
      <c r="AD1018" s="136">
        <v>13.8</v>
      </c>
      <c r="AE1018" s="136" t="s">
        <v>618</v>
      </c>
      <c r="AF1018" s="136" t="s">
        <v>618</v>
      </c>
      <c r="AG1018" s="136">
        <v>0</v>
      </c>
      <c r="AH1018" s="136">
        <v>121.2</v>
      </c>
      <c r="AI1018" s="136">
        <v>-55.099999999999909</v>
      </c>
      <c r="AJ1018" s="127">
        <v>273.89999999999998</v>
      </c>
      <c r="AK1018" s="127">
        <v>273.89999999999998</v>
      </c>
      <c r="AL1018" s="127">
        <v>268</v>
      </c>
      <c r="AM1018" s="127">
        <v>269.60000000000002</v>
      </c>
      <c r="AN1018" s="127">
        <v>273.67500000000001</v>
      </c>
      <c r="AO1018" s="127">
        <v>1</v>
      </c>
      <c r="AP1018" s="127" t="s">
        <v>618</v>
      </c>
      <c r="AQ1018" s="14">
        <v>234.1</v>
      </c>
      <c r="AR1018" s="127" t="s">
        <v>618</v>
      </c>
      <c r="AS1018" s="14">
        <v>169.19999999999695</v>
      </c>
      <c r="AT1018" s="1">
        <v>269.10000000000002</v>
      </c>
      <c r="AU1018" s="1">
        <v>270.39999999999998</v>
      </c>
      <c r="AV1018" s="1">
        <v>269</v>
      </c>
      <c r="AW1018" s="1">
        <v>269.7</v>
      </c>
      <c r="AX1018" s="1">
        <v>269.10000000000002</v>
      </c>
      <c r="AY1018" s="1">
        <v>270.39999999999998</v>
      </c>
      <c r="AZ1018" s="1">
        <v>269</v>
      </c>
      <c r="BA1018" s="1">
        <v>269.3</v>
      </c>
      <c r="CC1018" s="86">
        <v>269</v>
      </c>
      <c r="CD1018" s="1">
        <v>269</v>
      </c>
      <c r="CE1018" s="1">
        <v>933</v>
      </c>
      <c r="CF1018" s="1">
        <v>931</v>
      </c>
      <c r="CG1018" s="1">
        <v>1.0021482277121374</v>
      </c>
      <c r="CH1018">
        <v>113.99299999999999</v>
      </c>
      <c r="CI1018">
        <v>19338</v>
      </c>
      <c r="CJ1018" s="101">
        <v>1</v>
      </c>
      <c r="CK1018" s="101">
        <v>1</v>
      </c>
      <c r="CL1018" s="1">
        <v>-6.1000000000000227</v>
      </c>
      <c r="CM1018" s="1">
        <v>28.899999999999864</v>
      </c>
      <c r="CN1018" s="14" t="s">
        <v>618</v>
      </c>
      <c r="CO1018" s="14">
        <v>98.200000000000102</v>
      </c>
    </row>
    <row r="1019" spans="1:93">
      <c r="A1019" s="1">
        <v>2017</v>
      </c>
      <c r="B1019" s="1">
        <v>4</v>
      </c>
      <c r="C1019" s="24">
        <v>42802</v>
      </c>
      <c r="D1019" s="1">
        <v>263</v>
      </c>
      <c r="E1019" s="1">
        <v>264.2</v>
      </c>
      <c r="F1019" s="1">
        <v>257.60000000000002</v>
      </c>
      <c r="G1019" s="1">
        <v>258.39999999999998</v>
      </c>
      <c r="H1019" s="1">
        <v>50.31</v>
      </c>
      <c r="I1019" s="1">
        <v>1</v>
      </c>
      <c r="N1019" s="27">
        <v>6.5999999999999659</v>
      </c>
      <c r="O1019" s="27">
        <v>273</v>
      </c>
      <c r="P1019" s="27">
        <v>265.8</v>
      </c>
      <c r="Q1019" s="27">
        <v>-1</v>
      </c>
      <c r="R1019" s="27" t="s">
        <v>618</v>
      </c>
      <c r="S1019" s="27" t="s">
        <v>618</v>
      </c>
      <c r="T1019" s="27" t="s">
        <v>618</v>
      </c>
      <c r="U1019" s="27" t="s">
        <v>618</v>
      </c>
      <c r="V1019" s="158">
        <v>0</v>
      </c>
      <c r="W1019" s="27">
        <v>240.6</v>
      </c>
      <c r="X1019" s="27">
        <v>256.3</v>
      </c>
      <c r="Y1019" s="27">
        <v>-15.699999999999932</v>
      </c>
      <c r="Z1019" s="29">
        <v>52.73</v>
      </c>
      <c r="AA1019" s="139">
        <v>4</v>
      </c>
      <c r="AB1019" s="151">
        <v>1.3162843174125971E-3</v>
      </c>
      <c r="AC1019" s="136">
        <v>0</v>
      </c>
      <c r="AD1019" s="136">
        <v>13.4</v>
      </c>
      <c r="AE1019" s="136" t="s">
        <v>618</v>
      </c>
      <c r="AF1019" s="136" t="s">
        <v>618</v>
      </c>
      <c r="AG1019" s="136">
        <v>0</v>
      </c>
      <c r="AH1019" s="136">
        <v>121.2</v>
      </c>
      <c r="AI1019" s="136">
        <v>-55.099999999999909</v>
      </c>
      <c r="AJ1019" s="127">
        <v>269.10000000000002</v>
      </c>
      <c r="AK1019" s="127">
        <v>270.39999999999998</v>
      </c>
      <c r="AL1019" s="127">
        <v>261.5</v>
      </c>
      <c r="AM1019" s="127">
        <v>263</v>
      </c>
      <c r="AN1019" s="127">
        <v>270.39999999999998</v>
      </c>
      <c r="AO1019" s="127">
        <v>4.6000000000000227</v>
      </c>
      <c r="AP1019" s="127" t="s">
        <v>618</v>
      </c>
      <c r="AQ1019" s="14">
        <v>234.1</v>
      </c>
      <c r="AR1019" s="127">
        <v>2.1999999999999886</v>
      </c>
      <c r="AS1019" s="14">
        <v>171.39999999999694</v>
      </c>
      <c r="AT1019" s="1">
        <v>258.89999999999998</v>
      </c>
      <c r="AU1019" s="1">
        <v>260.3</v>
      </c>
      <c r="AV1019" s="1">
        <v>258.7</v>
      </c>
      <c r="AW1019" s="1">
        <v>259.60000000000002</v>
      </c>
      <c r="AX1019" s="1">
        <v>258.89999999999998</v>
      </c>
      <c r="AY1019" s="1">
        <v>261.60000000000002</v>
      </c>
      <c r="AZ1019" s="1">
        <v>258.7</v>
      </c>
      <c r="BA1019" s="1">
        <v>261.60000000000002</v>
      </c>
      <c r="CC1019" s="86">
        <v>259</v>
      </c>
      <c r="CD1019" s="1">
        <v>264</v>
      </c>
      <c r="CE1019" s="1">
        <v>948</v>
      </c>
      <c r="CF1019" s="1">
        <v>1099</v>
      </c>
      <c r="CG1019" s="1">
        <v>0.86260236578707916</v>
      </c>
      <c r="CH1019">
        <v>114.392</v>
      </c>
      <c r="CI1019">
        <v>19321</v>
      </c>
      <c r="CJ1019" s="101">
        <v>1</v>
      </c>
      <c r="CK1019" s="101">
        <v>1</v>
      </c>
      <c r="CL1019" s="1">
        <v>0.10000000000002274</v>
      </c>
      <c r="CM1019" s="1">
        <v>28.999999999999886</v>
      </c>
      <c r="CN1019" s="14">
        <v>4.1000000000000227</v>
      </c>
      <c r="CO1019" s="14">
        <v>102.3</v>
      </c>
    </row>
    <row r="1020" spans="1:93">
      <c r="A1020" s="1">
        <v>2017</v>
      </c>
      <c r="B1020" s="1">
        <v>5</v>
      </c>
      <c r="C1020" s="24">
        <v>42803</v>
      </c>
      <c r="D1020" s="1">
        <v>259</v>
      </c>
      <c r="E1020" s="1">
        <v>261.2</v>
      </c>
      <c r="F1020" s="1">
        <v>255.8</v>
      </c>
      <c r="G1020" s="1">
        <v>257</v>
      </c>
      <c r="H1020" s="1">
        <v>49.66</v>
      </c>
      <c r="I1020" s="1">
        <v>1</v>
      </c>
      <c r="N1020" s="27">
        <v>5.3999999999999773</v>
      </c>
      <c r="O1020" s="27">
        <v>265</v>
      </c>
      <c r="P1020" s="27">
        <v>251.8</v>
      </c>
      <c r="Q1020" s="27" t="s">
        <v>618</v>
      </c>
      <c r="R1020" s="27" t="s">
        <v>618</v>
      </c>
      <c r="S1020" s="27" t="s">
        <v>618</v>
      </c>
      <c r="T1020" s="27" t="s">
        <v>618</v>
      </c>
      <c r="U1020" s="27" t="s">
        <v>618</v>
      </c>
      <c r="V1020" s="158">
        <v>0</v>
      </c>
      <c r="W1020" s="27">
        <v>240.6</v>
      </c>
      <c r="X1020" s="27">
        <v>256.3</v>
      </c>
      <c r="Y1020" s="27">
        <v>-15.699999999999932</v>
      </c>
      <c r="Z1020" s="29">
        <v>50.76</v>
      </c>
      <c r="AA1020" s="139">
        <v>3.2</v>
      </c>
      <c r="AB1020" s="151">
        <v>5.2720768216908298E-2</v>
      </c>
      <c r="AC1020" s="136" t="s">
        <v>255</v>
      </c>
      <c r="AD1020" s="136">
        <v>12.9</v>
      </c>
      <c r="AE1020" s="136" t="s">
        <v>618</v>
      </c>
      <c r="AF1020" s="136" t="s">
        <v>618</v>
      </c>
      <c r="AG1020" s="136">
        <v>0</v>
      </c>
      <c r="AH1020" s="136">
        <v>121.2</v>
      </c>
      <c r="AI1020" s="136">
        <v>-55.099999999999909</v>
      </c>
      <c r="AJ1020" s="127">
        <v>258.89999999999998</v>
      </c>
      <c r="AK1020" s="127">
        <v>261.60000000000002</v>
      </c>
      <c r="AL1020" s="127">
        <v>258.2</v>
      </c>
      <c r="AM1020" s="127">
        <v>258.39999999999998</v>
      </c>
      <c r="AN1020" s="127">
        <v>267.17500000000001</v>
      </c>
      <c r="AO1020" s="127">
        <v>2</v>
      </c>
      <c r="AP1020" s="127" t="s">
        <v>618</v>
      </c>
      <c r="AQ1020" s="14">
        <v>234.1</v>
      </c>
      <c r="AR1020" s="127">
        <v>-2.2000000000000455</v>
      </c>
      <c r="AS1020" s="14">
        <v>169.19999999999689</v>
      </c>
      <c r="AT1020" s="1">
        <v>256.8</v>
      </c>
      <c r="AU1020" s="1">
        <v>256.8</v>
      </c>
      <c r="AV1020" s="1">
        <v>255.4</v>
      </c>
      <c r="AW1020" s="1">
        <v>256.60000000000002</v>
      </c>
      <c r="AX1020" s="1">
        <v>256.8</v>
      </c>
      <c r="AY1020" s="1">
        <v>258.8</v>
      </c>
      <c r="AZ1020" s="1">
        <v>255.4</v>
      </c>
      <c r="BA1020" s="1">
        <v>258.8</v>
      </c>
      <c r="CC1020" s="86">
        <v>256.89999999999998</v>
      </c>
      <c r="CD1020" s="1">
        <v>259.7</v>
      </c>
      <c r="CE1020" s="1">
        <v>1009</v>
      </c>
      <c r="CF1020" s="1">
        <v>836</v>
      </c>
      <c r="CG1020" s="1">
        <v>1.2069377990430623</v>
      </c>
      <c r="CH1020">
        <v>114.97</v>
      </c>
      <c r="CI1020">
        <v>19291</v>
      </c>
      <c r="CJ1020" s="101">
        <v>1</v>
      </c>
      <c r="CK1020" s="101">
        <v>-1</v>
      </c>
      <c r="CL1020" s="1">
        <v>3.3000000000000114</v>
      </c>
      <c r="CM1020" s="1">
        <v>32.299999999999898</v>
      </c>
      <c r="CN1020" s="14">
        <v>2.1999999999999886</v>
      </c>
      <c r="CO1020" s="14">
        <v>104.5</v>
      </c>
    </row>
    <row r="1021" spans="1:93">
      <c r="A1021" s="1">
        <v>2017</v>
      </c>
      <c r="B1021" s="1">
        <v>6</v>
      </c>
      <c r="C1021" s="24">
        <v>42804</v>
      </c>
      <c r="D1021" s="1">
        <v>260.10000000000002</v>
      </c>
      <c r="E1021" s="1">
        <v>263.39999999999998</v>
      </c>
      <c r="F1021" s="1">
        <v>258</v>
      </c>
      <c r="G1021" s="1">
        <v>261.7</v>
      </c>
      <c r="H1021" s="1">
        <v>48.49</v>
      </c>
      <c r="I1021" s="1">
        <v>0</v>
      </c>
      <c r="N1021" s="27">
        <v>5.3999999999999773</v>
      </c>
      <c r="O1021" s="27">
        <v>262.39999999999998</v>
      </c>
      <c r="P1021" s="27">
        <v>251.6</v>
      </c>
      <c r="Q1021" s="27" t="s">
        <v>618</v>
      </c>
      <c r="R1021" s="27" t="s">
        <v>254</v>
      </c>
      <c r="S1021" s="27" t="s">
        <v>618</v>
      </c>
      <c r="T1021" s="27">
        <v>-5.7999999999999545</v>
      </c>
      <c r="U1021" s="27" t="s">
        <v>618</v>
      </c>
      <c r="V1021" s="158">
        <v>-5.7999999999999545</v>
      </c>
      <c r="W1021" s="27">
        <v>234.8</v>
      </c>
      <c r="X1021" s="27">
        <v>256.3</v>
      </c>
      <c r="Y1021" s="27">
        <v>-21.499999999999886</v>
      </c>
      <c r="Z1021" s="29">
        <v>49.42</v>
      </c>
      <c r="AA1021" s="139">
        <v>3.2</v>
      </c>
      <c r="AB1021" s="151">
        <v>1.2919896640826933E-2</v>
      </c>
      <c r="AC1021" s="136" t="s">
        <v>255</v>
      </c>
      <c r="AD1021" s="136">
        <v>12.8</v>
      </c>
      <c r="AE1021" s="136">
        <v>-6.6999999999999886</v>
      </c>
      <c r="AF1021" s="136" t="s">
        <v>618</v>
      </c>
      <c r="AG1021" s="136">
        <v>-6.6999999999999886</v>
      </c>
      <c r="AH1021" s="136">
        <v>114.5</v>
      </c>
      <c r="AI1021" s="136">
        <v>-61.799999999999898</v>
      </c>
      <c r="AJ1021" s="127">
        <v>258.89999999999998</v>
      </c>
      <c r="AK1021" s="127">
        <v>261.60000000000002</v>
      </c>
      <c r="AL1021" s="127">
        <v>258.2</v>
      </c>
      <c r="AM1021" s="127">
        <v>258.39999999999998</v>
      </c>
      <c r="AN1021" s="127">
        <v>262.35000000000002</v>
      </c>
      <c r="AO1021" s="127">
        <v>1.5999999999999659</v>
      </c>
      <c r="AP1021" s="127">
        <v>-5.3</v>
      </c>
      <c r="AQ1021" s="14">
        <v>228.8</v>
      </c>
      <c r="AR1021" s="127" t="s">
        <v>618</v>
      </c>
      <c r="AS1021" s="14">
        <v>169.19999999999689</v>
      </c>
      <c r="AT1021" s="1">
        <v>261.5</v>
      </c>
      <c r="AU1021" s="1">
        <v>262.8</v>
      </c>
      <c r="AV1021" s="1">
        <v>261.10000000000002</v>
      </c>
      <c r="AW1021" s="1">
        <v>262.39999999999998</v>
      </c>
      <c r="AX1021" s="1">
        <v>261.5</v>
      </c>
      <c r="AY1021" s="1">
        <v>263.60000000000002</v>
      </c>
      <c r="AZ1021" s="1">
        <v>261.10000000000002</v>
      </c>
      <c r="BA1021" s="1">
        <v>263.5</v>
      </c>
      <c r="CC1021" s="86">
        <v>261.60000000000002</v>
      </c>
      <c r="CD1021" s="1">
        <v>262.2</v>
      </c>
      <c r="CE1021" s="1">
        <v>909</v>
      </c>
      <c r="CF1021" s="1">
        <v>892</v>
      </c>
      <c r="CG1021" s="1">
        <v>1.0190582959641257</v>
      </c>
      <c r="CH1021">
        <v>114.74299999999999</v>
      </c>
      <c r="CI1021">
        <v>19444</v>
      </c>
      <c r="CJ1021" s="101">
        <v>1</v>
      </c>
      <c r="CK1021" s="101">
        <v>-1</v>
      </c>
      <c r="CL1021" s="1" t="s">
        <v>618</v>
      </c>
      <c r="CM1021" s="1">
        <v>32.299999999999898</v>
      </c>
      <c r="CN1021" s="14" t="s">
        <v>618</v>
      </c>
      <c r="CO1021" s="14">
        <v>104.5</v>
      </c>
    </row>
    <row r="1022" spans="1:93">
      <c r="A1022" s="1">
        <v>2017</v>
      </c>
      <c r="B1022" s="1">
        <v>2</v>
      </c>
      <c r="C1022" s="24">
        <v>42807</v>
      </c>
      <c r="D1022" s="1">
        <v>256.60000000000002</v>
      </c>
      <c r="E1022" s="1">
        <v>263.89999999999998</v>
      </c>
      <c r="F1022" s="1">
        <v>255.6</v>
      </c>
      <c r="G1022" s="1">
        <v>263.89999999999998</v>
      </c>
      <c r="H1022" s="1">
        <v>48.47</v>
      </c>
      <c r="I1022" s="1">
        <v>0</v>
      </c>
      <c r="N1022" s="27">
        <v>8.2999999999999829</v>
      </c>
      <c r="O1022" s="27">
        <v>267.10000000000002</v>
      </c>
      <c r="P1022" s="27">
        <v>256.3</v>
      </c>
      <c r="Q1022" s="27" t="s">
        <v>618</v>
      </c>
      <c r="R1022" s="27" t="s">
        <v>618</v>
      </c>
      <c r="S1022" s="27" t="s">
        <v>618</v>
      </c>
      <c r="T1022" s="27" t="s">
        <v>618</v>
      </c>
      <c r="U1022" s="27" t="s">
        <v>618</v>
      </c>
      <c r="V1022" s="158">
        <v>0</v>
      </c>
      <c r="W1022" s="27">
        <v>234.8</v>
      </c>
      <c r="X1022" s="27">
        <v>256.3</v>
      </c>
      <c r="Y1022" s="27">
        <v>-21.499999999999886</v>
      </c>
      <c r="Z1022" s="29">
        <v>48.26</v>
      </c>
      <c r="AA1022" s="139">
        <v>5</v>
      </c>
      <c r="AB1022" s="151">
        <v>2.3560209424083656E-2</v>
      </c>
      <c r="AC1022" s="136" t="s">
        <v>255</v>
      </c>
      <c r="AD1022" s="136">
        <v>13</v>
      </c>
      <c r="AE1022" s="136">
        <v>4.5</v>
      </c>
      <c r="AF1022" s="136" t="s">
        <v>618</v>
      </c>
      <c r="AG1022" s="136">
        <v>4.5</v>
      </c>
      <c r="AH1022" s="136">
        <v>119</v>
      </c>
      <c r="AI1022" s="136">
        <v>-57.299999999999898</v>
      </c>
      <c r="AJ1022" s="127">
        <v>261.5</v>
      </c>
      <c r="AK1022" s="127">
        <v>263.60000000000002</v>
      </c>
      <c r="AL1022" s="127">
        <v>255.7</v>
      </c>
      <c r="AM1022" s="127">
        <v>257.3</v>
      </c>
      <c r="AN1022" s="127">
        <v>259.27499999999998</v>
      </c>
      <c r="AO1022" s="127">
        <v>7.2999999999999545</v>
      </c>
      <c r="AP1022" s="127" t="s">
        <v>618</v>
      </c>
      <c r="AQ1022" s="14">
        <v>228.8</v>
      </c>
      <c r="AR1022" s="127" t="s">
        <v>618</v>
      </c>
      <c r="AS1022" s="14">
        <v>169.19999999999689</v>
      </c>
      <c r="AT1022" s="1">
        <v>264.7</v>
      </c>
      <c r="AU1022" s="1">
        <v>267.5</v>
      </c>
      <c r="AV1022" s="1">
        <v>264.7</v>
      </c>
      <c r="AW1022" s="1">
        <v>265.5</v>
      </c>
      <c r="AX1022" s="1">
        <v>264.7</v>
      </c>
      <c r="AY1022" s="1">
        <v>267.5</v>
      </c>
      <c r="AZ1022" s="1">
        <v>263.5</v>
      </c>
      <c r="BA1022" s="1">
        <v>265.89999999999998</v>
      </c>
      <c r="CC1022" s="86">
        <v>264.89999999999998</v>
      </c>
      <c r="CD1022" s="1">
        <v>257.2</v>
      </c>
      <c r="CE1022" s="1">
        <v>995</v>
      </c>
      <c r="CF1022" s="1">
        <v>727</v>
      </c>
      <c r="CG1022" s="1">
        <v>1.3686382393397525</v>
      </c>
      <c r="CH1022">
        <v>114.845</v>
      </c>
      <c r="CI1022">
        <v>19539</v>
      </c>
      <c r="CJ1022" s="101">
        <v>1</v>
      </c>
      <c r="CK1022" s="101">
        <v>1</v>
      </c>
      <c r="CL1022" s="1" t="s">
        <v>618</v>
      </c>
      <c r="CM1022" s="1">
        <v>32.299999999999898</v>
      </c>
      <c r="CN1022" s="14" t="s">
        <v>618</v>
      </c>
      <c r="CO1022" s="14">
        <v>104.5</v>
      </c>
    </row>
    <row r="1023" spans="1:93">
      <c r="A1023" s="1">
        <v>2017</v>
      </c>
      <c r="B1023" s="1">
        <v>3</v>
      </c>
      <c r="C1023" s="24">
        <v>42808</v>
      </c>
      <c r="D1023" s="1">
        <v>264.3</v>
      </c>
      <c r="E1023" s="1">
        <v>266.7</v>
      </c>
      <c r="F1023" s="1">
        <v>261.7</v>
      </c>
      <c r="G1023" s="1">
        <v>262</v>
      </c>
      <c r="H1023" s="1">
        <v>48.5</v>
      </c>
      <c r="I1023" s="1">
        <v>0</v>
      </c>
      <c r="N1023" s="27">
        <v>5</v>
      </c>
      <c r="O1023" s="27">
        <v>272.2</v>
      </c>
      <c r="P1023" s="27">
        <v>255.6</v>
      </c>
      <c r="Q1023" s="27" t="s">
        <v>618</v>
      </c>
      <c r="R1023" s="27" t="s">
        <v>618</v>
      </c>
      <c r="S1023" s="27" t="s">
        <v>618</v>
      </c>
      <c r="T1023" s="27" t="s">
        <v>618</v>
      </c>
      <c r="U1023" s="27" t="s">
        <v>618</v>
      </c>
      <c r="V1023" s="158">
        <v>0</v>
      </c>
      <c r="W1023" s="27">
        <v>234.8</v>
      </c>
      <c r="X1023" s="27">
        <v>256.3</v>
      </c>
      <c r="Y1023" s="27">
        <v>-21.499999999999886</v>
      </c>
      <c r="Z1023" s="29">
        <v>48.33</v>
      </c>
      <c r="AA1023" s="139">
        <v>3</v>
      </c>
      <c r="AB1023" s="151">
        <v>4.1245617653129507E-4</v>
      </c>
      <c r="AC1023" s="136">
        <v>0</v>
      </c>
      <c r="AD1023" s="136">
        <v>13.1</v>
      </c>
      <c r="AE1023" s="136" t="s">
        <v>618</v>
      </c>
      <c r="AF1023" s="136" t="s">
        <v>618</v>
      </c>
      <c r="AG1023" s="136">
        <v>0</v>
      </c>
      <c r="AH1023" s="136">
        <v>119</v>
      </c>
      <c r="AI1023" s="136">
        <v>-57.299999999999898</v>
      </c>
      <c r="AJ1023" s="127">
        <v>264.7</v>
      </c>
      <c r="AK1023" s="127">
        <v>267.5</v>
      </c>
      <c r="AL1023" s="127">
        <v>263.10000000000002</v>
      </c>
      <c r="AM1023" s="127">
        <v>264.10000000000002</v>
      </c>
      <c r="AN1023" s="127">
        <v>259.55</v>
      </c>
      <c r="AO1023" s="127">
        <v>2.3000000000000114</v>
      </c>
      <c r="AP1023" s="127" t="s">
        <v>618</v>
      </c>
      <c r="AQ1023" s="14">
        <v>228.8</v>
      </c>
      <c r="AR1023" s="127" t="s">
        <v>618</v>
      </c>
      <c r="AS1023" s="14">
        <v>169.19999999999689</v>
      </c>
      <c r="AT1023" s="1">
        <v>262</v>
      </c>
      <c r="AU1023" s="1">
        <v>262.8</v>
      </c>
      <c r="AV1023" s="1">
        <v>259.7</v>
      </c>
      <c r="AW1023" s="1">
        <v>260.60000000000002</v>
      </c>
      <c r="AX1023" s="1">
        <v>262</v>
      </c>
      <c r="AY1023" s="1">
        <v>262.8</v>
      </c>
      <c r="AZ1023" s="1">
        <v>258.8</v>
      </c>
      <c r="BA1023" s="1">
        <v>260.3</v>
      </c>
      <c r="CC1023" s="86">
        <v>262</v>
      </c>
      <c r="CD1023" s="1">
        <v>264.5</v>
      </c>
      <c r="CE1023" s="1">
        <v>855</v>
      </c>
      <c r="CF1023" s="1">
        <v>1099</v>
      </c>
      <c r="CG1023" s="1">
        <v>0.77797998180163785</v>
      </c>
      <c r="CH1023">
        <v>114.73</v>
      </c>
      <c r="CI1023">
        <v>19399</v>
      </c>
      <c r="CJ1023" s="101">
        <v>1</v>
      </c>
      <c r="CK1023" s="101">
        <v>1</v>
      </c>
      <c r="CL1023" s="1">
        <v>0.89999999999997726</v>
      </c>
      <c r="CM1023" s="1">
        <v>33.199999999999875</v>
      </c>
      <c r="CN1023" s="14">
        <v>2.3000000000000114</v>
      </c>
      <c r="CO1023" s="14">
        <v>106.8</v>
      </c>
    </row>
    <row r="1024" spans="1:93">
      <c r="A1024" s="1">
        <v>2017</v>
      </c>
      <c r="B1024" s="1">
        <v>4</v>
      </c>
      <c r="C1024" s="24">
        <v>42809</v>
      </c>
      <c r="D1024" s="1">
        <v>262.89999999999998</v>
      </c>
      <c r="E1024" s="1">
        <v>268.3</v>
      </c>
      <c r="F1024" s="1">
        <v>261.5</v>
      </c>
      <c r="G1024" s="1">
        <v>266</v>
      </c>
      <c r="H1024" s="1">
        <v>48.96</v>
      </c>
      <c r="I1024" s="1">
        <v>0</v>
      </c>
      <c r="N1024" s="27">
        <v>6.8000000000000114</v>
      </c>
      <c r="O1024" s="27">
        <v>267</v>
      </c>
      <c r="P1024" s="27">
        <v>257</v>
      </c>
      <c r="Q1024" s="27" t="s">
        <v>618</v>
      </c>
      <c r="R1024" s="27" t="s">
        <v>254</v>
      </c>
      <c r="S1024" s="27" t="s">
        <v>618</v>
      </c>
      <c r="T1024" s="27">
        <v>-1.6999999999999886</v>
      </c>
      <c r="U1024" s="27" t="s">
        <v>618</v>
      </c>
      <c r="V1024" s="158">
        <v>-1.6999999999999886</v>
      </c>
      <c r="W1024" s="27">
        <v>233.1</v>
      </c>
      <c r="X1024" s="27">
        <v>256.3</v>
      </c>
      <c r="Y1024" s="27">
        <v>-23.199999999999875</v>
      </c>
      <c r="Z1024" s="29">
        <v>48.56</v>
      </c>
      <c r="AA1024" s="139">
        <v>4.0999999999999996</v>
      </c>
      <c r="AB1024" s="151">
        <v>6.1893955023717417E-4</v>
      </c>
      <c r="AC1024" s="136">
        <v>0</v>
      </c>
      <c r="AD1024" s="136">
        <v>13.1</v>
      </c>
      <c r="AE1024" s="136" t="s">
        <v>618</v>
      </c>
      <c r="AF1024" s="136" t="s">
        <v>618</v>
      </c>
      <c r="AG1024" s="136">
        <v>0</v>
      </c>
      <c r="AH1024" s="136">
        <v>119</v>
      </c>
      <c r="AI1024" s="136">
        <v>-57.299999999999898</v>
      </c>
      <c r="AJ1024" s="127">
        <v>262</v>
      </c>
      <c r="AK1024" s="127">
        <v>263.5</v>
      </c>
      <c r="AL1024" s="127">
        <v>258.8</v>
      </c>
      <c r="AM1024" s="127">
        <v>263</v>
      </c>
      <c r="AN1024" s="127">
        <v>260.7</v>
      </c>
      <c r="AO1024" s="127">
        <v>3.1000000000000227</v>
      </c>
      <c r="AP1024" s="127">
        <v>1.5000000000000113</v>
      </c>
      <c r="AQ1024" s="14">
        <v>230.3</v>
      </c>
      <c r="AR1024" s="127" t="s">
        <v>618</v>
      </c>
      <c r="AS1024" s="14">
        <v>169.19999999999689</v>
      </c>
      <c r="AT1024" s="1">
        <v>266.5</v>
      </c>
      <c r="AU1024" s="1">
        <v>266.7</v>
      </c>
      <c r="AV1024" s="1">
        <v>265.5</v>
      </c>
      <c r="AW1024" s="1">
        <v>266.60000000000002</v>
      </c>
      <c r="AX1024" s="1">
        <v>266.5</v>
      </c>
      <c r="AY1024" s="1">
        <v>266.7</v>
      </c>
      <c r="AZ1024" s="1">
        <v>265.10000000000002</v>
      </c>
      <c r="BA1024" s="1">
        <v>266.10000000000002</v>
      </c>
      <c r="CC1024" s="86">
        <v>266.8</v>
      </c>
      <c r="CD1024" s="1">
        <v>261.7</v>
      </c>
      <c r="CE1024" s="1">
        <v>883</v>
      </c>
      <c r="CF1024" s="1">
        <v>982</v>
      </c>
      <c r="CG1024" s="1">
        <v>0.89918533604887985</v>
      </c>
      <c r="CH1024">
        <v>113.44499999999999</v>
      </c>
      <c r="CI1024">
        <v>19367</v>
      </c>
      <c r="CJ1024" s="101">
        <v>1</v>
      </c>
      <c r="CK1024" s="101">
        <v>1</v>
      </c>
      <c r="CL1024" s="1">
        <v>-1.1999999999999886</v>
      </c>
      <c r="CM1024" s="1">
        <v>31.999999999999886</v>
      </c>
      <c r="CN1024" s="14" t="s">
        <v>618</v>
      </c>
      <c r="CO1024" s="14">
        <v>106.8</v>
      </c>
    </row>
    <row r="1025" spans="1:93">
      <c r="A1025" s="1">
        <v>2017</v>
      </c>
      <c r="B1025" s="1">
        <v>5</v>
      </c>
      <c r="C1025" s="24">
        <v>42810</v>
      </c>
      <c r="D1025" s="1">
        <v>265.3</v>
      </c>
      <c r="E1025" s="1">
        <v>268</v>
      </c>
      <c r="F1025" s="1">
        <v>260.3</v>
      </c>
      <c r="G1025" s="1">
        <v>263.89999999999998</v>
      </c>
      <c r="H1025" s="1">
        <v>48.77</v>
      </c>
      <c r="I1025" s="1">
        <v>0</v>
      </c>
      <c r="N1025" s="27">
        <v>7.6999999999999886</v>
      </c>
      <c r="O1025" s="27">
        <v>272.8</v>
      </c>
      <c r="P1025" s="27">
        <v>259.2</v>
      </c>
      <c r="Q1025" s="27" t="s">
        <v>618</v>
      </c>
      <c r="R1025" s="27" t="s">
        <v>618</v>
      </c>
      <c r="S1025" s="27" t="s">
        <v>618</v>
      </c>
      <c r="T1025" s="27" t="s">
        <v>618</v>
      </c>
      <c r="U1025" s="27" t="s">
        <v>618</v>
      </c>
      <c r="V1025" s="158">
        <v>0</v>
      </c>
      <c r="W1025" s="27">
        <v>233.1</v>
      </c>
      <c r="X1025" s="27">
        <v>256.3</v>
      </c>
      <c r="Y1025" s="27">
        <v>-23.199999999999875</v>
      </c>
      <c r="Z1025" s="29">
        <v>49.42</v>
      </c>
      <c r="AA1025" s="139">
        <v>4.5999999999999996</v>
      </c>
      <c r="AB1025" s="151">
        <v>9.4845360824742375E-3</v>
      </c>
      <c r="AC1025" s="136" t="s">
        <v>253</v>
      </c>
      <c r="AD1025" s="136">
        <v>13.3</v>
      </c>
      <c r="AE1025" s="136" t="s">
        <v>618</v>
      </c>
      <c r="AF1025" s="136">
        <v>-4.1999999999999886</v>
      </c>
      <c r="AG1025" s="136">
        <v>-4.1999999999999886</v>
      </c>
      <c r="AH1025" s="136">
        <v>114.8</v>
      </c>
      <c r="AI1025" s="136">
        <v>-61.499999999999886</v>
      </c>
      <c r="AJ1025" s="127">
        <v>266.5</v>
      </c>
      <c r="AK1025" s="127">
        <v>266.8</v>
      </c>
      <c r="AL1025" s="127">
        <v>264.10000000000002</v>
      </c>
      <c r="AM1025" s="127">
        <v>266.5</v>
      </c>
      <c r="AN1025" s="127">
        <v>262.72500000000002</v>
      </c>
      <c r="AO1025" s="127">
        <v>1.4000000000000341</v>
      </c>
      <c r="AP1025" s="127">
        <v>-1.7000000000000342</v>
      </c>
      <c r="AQ1025" s="14">
        <v>228.6</v>
      </c>
      <c r="AR1025" s="127" t="s">
        <v>618</v>
      </c>
      <c r="AS1025" s="14">
        <v>169.19999999999689</v>
      </c>
      <c r="AT1025" s="1">
        <v>265.3</v>
      </c>
      <c r="AU1025" s="1">
        <v>266</v>
      </c>
      <c r="AV1025" s="1">
        <v>264.5</v>
      </c>
      <c r="AW1025" s="1">
        <v>265</v>
      </c>
      <c r="AX1025" s="1">
        <v>265.3</v>
      </c>
      <c r="AY1025" s="1">
        <v>266</v>
      </c>
      <c r="AZ1025" s="1">
        <v>263.5</v>
      </c>
      <c r="BA1025" s="1">
        <v>265.7</v>
      </c>
      <c r="CC1025" s="86">
        <v>265.3</v>
      </c>
      <c r="CD1025" s="1">
        <v>265.2</v>
      </c>
      <c r="CE1025" s="1">
        <v>1074</v>
      </c>
      <c r="CF1025" s="1">
        <v>850</v>
      </c>
      <c r="CG1025" s="1">
        <v>1.2635294117647058</v>
      </c>
      <c r="CH1025">
        <v>113.322</v>
      </c>
      <c r="CI1025">
        <v>19348</v>
      </c>
      <c r="CJ1025" s="101">
        <v>-1</v>
      </c>
      <c r="CK1025" s="101">
        <v>1</v>
      </c>
      <c r="CL1025" s="1">
        <v>9.9999999999965894E-2</v>
      </c>
      <c r="CM1025" s="1">
        <v>32.099999999999852</v>
      </c>
      <c r="CN1025" s="14" t="s">
        <v>618</v>
      </c>
      <c r="CO1025" s="14">
        <v>106.8</v>
      </c>
    </row>
    <row r="1026" spans="1:93">
      <c r="A1026" s="1">
        <v>2017</v>
      </c>
      <c r="B1026" s="1">
        <v>6</v>
      </c>
      <c r="C1026" s="24">
        <v>42811</v>
      </c>
      <c r="D1026" s="1">
        <v>265.39999999999998</v>
      </c>
      <c r="E1026" s="1">
        <v>270</v>
      </c>
      <c r="F1026" s="1">
        <v>263.39999999999998</v>
      </c>
      <c r="G1026" s="1">
        <v>268</v>
      </c>
      <c r="H1026" s="1">
        <v>48.17</v>
      </c>
      <c r="I1026" s="1">
        <v>0</v>
      </c>
      <c r="N1026" s="27">
        <v>6.6000000000000227</v>
      </c>
      <c r="O1026" s="27">
        <v>271.60000000000002</v>
      </c>
      <c r="P1026" s="27">
        <v>256.2</v>
      </c>
      <c r="Q1026" s="27" t="s">
        <v>618</v>
      </c>
      <c r="R1026" s="27" t="s">
        <v>618</v>
      </c>
      <c r="S1026" s="27" t="s">
        <v>618</v>
      </c>
      <c r="T1026" s="27" t="s">
        <v>618</v>
      </c>
      <c r="U1026" s="27" t="s">
        <v>618</v>
      </c>
      <c r="V1026" s="158">
        <v>0</v>
      </c>
      <c r="W1026" s="27">
        <v>233.1</v>
      </c>
      <c r="X1026" s="27">
        <v>256.3</v>
      </c>
      <c r="Y1026" s="27">
        <v>-23.199999999999875</v>
      </c>
      <c r="Z1026" s="29">
        <v>48.81</v>
      </c>
      <c r="AA1026" s="139">
        <v>4</v>
      </c>
      <c r="AB1026" s="151">
        <v>3.8807189542483522E-3</v>
      </c>
      <c r="AC1026" s="136" t="s">
        <v>255</v>
      </c>
      <c r="AD1026" s="136">
        <v>13.1</v>
      </c>
      <c r="AE1026" s="136">
        <v>-5.1999999999999886</v>
      </c>
      <c r="AF1026" s="136" t="s">
        <v>618</v>
      </c>
      <c r="AG1026" s="136">
        <v>-5.1999999999999886</v>
      </c>
      <c r="AH1026" s="136">
        <v>109.6</v>
      </c>
      <c r="AI1026" s="136">
        <v>-66.699999999999875</v>
      </c>
      <c r="AJ1026" s="127">
        <v>265.3</v>
      </c>
      <c r="AK1026" s="127">
        <v>266</v>
      </c>
      <c r="AL1026" s="127">
        <v>263.39999999999998</v>
      </c>
      <c r="AM1026" s="127">
        <v>264.8</v>
      </c>
      <c r="AN1026" s="127">
        <v>264.60000000000002</v>
      </c>
      <c r="AO1026" s="127">
        <v>2.6000000000000227</v>
      </c>
      <c r="AP1026" s="127">
        <v>-1.4999999999999887</v>
      </c>
      <c r="AQ1026" s="14">
        <v>227.1</v>
      </c>
      <c r="AR1026" s="127" t="s">
        <v>618</v>
      </c>
      <c r="AS1026" s="14">
        <v>169.19999999999689</v>
      </c>
      <c r="AT1026" s="1">
        <v>269.3</v>
      </c>
      <c r="AU1026" s="1">
        <v>269.7</v>
      </c>
      <c r="AV1026" s="1">
        <v>268.8</v>
      </c>
      <c r="AW1026" s="1">
        <v>269</v>
      </c>
      <c r="AX1026" s="1">
        <v>269.3</v>
      </c>
      <c r="AY1026" s="1">
        <v>269.7</v>
      </c>
      <c r="AZ1026" s="1">
        <v>268.8</v>
      </c>
      <c r="BA1026" s="1">
        <v>269.5</v>
      </c>
      <c r="CC1026" s="86">
        <v>269.2</v>
      </c>
      <c r="CD1026" s="1">
        <v>264.2</v>
      </c>
      <c r="CE1026" s="1">
        <v>1456</v>
      </c>
      <c r="CF1026" s="1">
        <v>952</v>
      </c>
      <c r="CG1026" s="1">
        <v>1.5294117647058822</v>
      </c>
      <c r="CH1026">
        <v>112.55500000000001</v>
      </c>
      <c r="CI1026">
        <v>19266</v>
      </c>
      <c r="CJ1026" s="101">
        <v>-1</v>
      </c>
      <c r="CK1026" s="101">
        <v>-1</v>
      </c>
      <c r="CL1026" s="1" t="s">
        <v>618</v>
      </c>
      <c r="CM1026" s="1">
        <v>32.099999999999852</v>
      </c>
      <c r="CN1026" s="14" t="s">
        <v>618</v>
      </c>
      <c r="CO1026" s="14">
        <v>106.8</v>
      </c>
    </row>
    <row r="1027" spans="1:93">
      <c r="A1027" s="1">
        <v>2017</v>
      </c>
      <c r="B1027" s="1">
        <v>3</v>
      </c>
      <c r="C1027" s="24">
        <v>42815</v>
      </c>
      <c r="D1027" s="1">
        <v>264.8</v>
      </c>
      <c r="E1027" s="1">
        <v>266.3</v>
      </c>
      <c r="F1027" s="1">
        <v>262.3</v>
      </c>
      <c r="G1027" s="1">
        <v>263</v>
      </c>
      <c r="H1027" s="1">
        <v>47.34</v>
      </c>
      <c r="I1027" s="1">
        <v>0</v>
      </c>
      <c r="N1027" s="27">
        <v>4</v>
      </c>
      <c r="O1027" s="27">
        <v>274.60000000000002</v>
      </c>
      <c r="P1027" s="27">
        <v>261.39999999999998</v>
      </c>
      <c r="Q1027" s="27" t="s">
        <v>618</v>
      </c>
      <c r="R1027" s="27" t="s">
        <v>618</v>
      </c>
      <c r="S1027" s="27" t="s">
        <v>618</v>
      </c>
      <c r="T1027" s="27" t="s">
        <v>618</v>
      </c>
      <c r="U1027" s="27" t="s">
        <v>618</v>
      </c>
      <c r="V1027" s="158">
        <v>0</v>
      </c>
      <c r="W1027" s="27">
        <v>233.1</v>
      </c>
      <c r="X1027" s="27">
        <v>256.3</v>
      </c>
      <c r="Y1027" s="27">
        <v>-23.199999999999875</v>
      </c>
      <c r="Z1027" s="29">
        <v>48.6</v>
      </c>
      <c r="AA1027" s="139">
        <v>2.4</v>
      </c>
      <c r="AB1027" s="151">
        <v>1.2302645068689833E-2</v>
      </c>
      <c r="AC1027" s="136" t="s">
        <v>255</v>
      </c>
      <c r="AD1027" s="136">
        <v>13.4</v>
      </c>
      <c r="AE1027" s="136" t="s">
        <v>618</v>
      </c>
      <c r="AF1027" s="136" t="s">
        <v>618</v>
      </c>
      <c r="AG1027" s="136">
        <v>0</v>
      </c>
      <c r="AH1027" s="136">
        <v>109.6</v>
      </c>
      <c r="AI1027" s="136">
        <v>-66.699999999999875</v>
      </c>
      <c r="AJ1027" s="127">
        <v>269.3</v>
      </c>
      <c r="AK1027" s="127">
        <v>269.7</v>
      </c>
      <c r="AL1027" s="127">
        <v>264</v>
      </c>
      <c r="AM1027" s="127">
        <v>265.5</v>
      </c>
      <c r="AN1027" s="127">
        <v>264.95</v>
      </c>
      <c r="AO1027" s="127">
        <v>1.8000000000000114</v>
      </c>
      <c r="AP1027" s="127" t="s">
        <v>618</v>
      </c>
      <c r="AQ1027" s="14">
        <v>227.1</v>
      </c>
      <c r="AR1027" s="127" t="s">
        <v>618</v>
      </c>
      <c r="AS1027" s="14">
        <v>169.19999999999689</v>
      </c>
      <c r="AT1027" s="1">
        <v>262.5</v>
      </c>
      <c r="AU1027" s="1">
        <v>263.10000000000002</v>
      </c>
      <c r="AV1027" s="1">
        <v>262.39999999999998</v>
      </c>
      <c r="AW1027" s="1">
        <v>262.7</v>
      </c>
      <c r="AX1027" s="1">
        <v>262.5</v>
      </c>
      <c r="AY1027" s="1">
        <v>263.5</v>
      </c>
      <c r="AZ1027" s="1">
        <v>262</v>
      </c>
      <c r="BA1027" s="1">
        <v>262</v>
      </c>
      <c r="CC1027" s="86">
        <v>262.5</v>
      </c>
      <c r="CD1027" s="1">
        <v>265.89999999999998</v>
      </c>
      <c r="CE1027" s="1">
        <v>965</v>
      </c>
      <c r="CF1027" s="1">
        <v>768</v>
      </c>
      <c r="CG1027" s="1">
        <v>1.2565104166666667</v>
      </c>
      <c r="CH1027">
        <v>111.76900000000001</v>
      </c>
      <c r="CI1027">
        <v>18993</v>
      </c>
      <c r="CJ1027" s="101">
        <v>-1</v>
      </c>
      <c r="CK1027" s="101">
        <v>-1</v>
      </c>
      <c r="CL1027" s="1">
        <v>3.1999999999999886</v>
      </c>
      <c r="CM1027" s="1">
        <v>35.299999999999841</v>
      </c>
      <c r="CN1027" s="14" t="s">
        <v>618</v>
      </c>
      <c r="CO1027" s="14">
        <v>106.8</v>
      </c>
    </row>
    <row r="1028" spans="1:93">
      <c r="A1028" s="1">
        <v>2017</v>
      </c>
      <c r="B1028" s="1">
        <v>4</v>
      </c>
      <c r="C1028" s="24">
        <v>42816</v>
      </c>
      <c r="D1028" s="1">
        <v>259.3</v>
      </c>
      <c r="E1028" s="1">
        <v>259.5</v>
      </c>
      <c r="F1028" s="1">
        <v>249</v>
      </c>
      <c r="G1028" s="1">
        <v>249</v>
      </c>
      <c r="H1028" s="1">
        <v>48.16</v>
      </c>
      <c r="I1028" s="1">
        <v>0</v>
      </c>
      <c r="N1028" s="27">
        <v>10.5</v>
      </c>
      <c r="O1028" s="27">
        <v>267</v>
      </c>
      <c r="P1028" s="27">
        <v>259</v>
      </c>
      <c r="Q1028" s="27" t="s">
        <v>618</v>
      </c>
      <c r="R1028" s="27" t="s">
        <v>618</v>
      </c>
      <c r="S1028" s="27" t="s">
        <v>618</v>
      </c>
      <c r="T1028" s="27" t="s">
        <v>618</v>
      </c>
      <c r="U1028" s="27" t="s">
        <v>618</v>
      </c>
      <c r="V1028" s="158">
        <v>0</v>
      </c>
      <c r="W1028" s="27">
        <v>233.1</v>
      </c>
      <c r="X1028" s="27">
        <v>256.3</v>
      </c>
      <c r="Y1028" s="27">
        <v>-23.199999999999875</v>
      </c>
      <c r="Z1028" s="29">
        <v>48.03</v>
      </c>
      <c r="AA1028" s="139">
        <v>6.3</v>
      </c>
      <c r="AB1028" s="151">
        <v>1.7230641478098385E-2</v>
      </c>
      <c r="AC1028" s="136" t="s">
        <v>255</v>
      </c>
      <c r="AD1028" s="136">
        <v>13.1</v>
      </c>
      <c r="AE1028" s="136" t="s">
        <v>618</v>
      </c>
      <c r="AF1028" s="136" t="s">
        <v>618</v>
      </c>
      <c r="AG1028" s="136">
        <v>0</v>
      </c>
      <c r="AH1028" s="136">
        <v>109.6</v>
      </c>
      <c r="AI1028" s="136">
        <v>-66.699999999999875</v>
      </c>
      <c r="AJ1028" s="127">
        <v>262.5</v>
      </c>
      <c r="AK1028" s="127">
        <v>263.5</v>
      </c>
      <c r="AL1028" s="127">
        <v>255.5</v>
      </c>
      <c r="AM1028" s="127">
        <v>255.5</v>
      </c>
      <c r="AN1028" s="127">
        <v>263.07499999999999</v>
      </c>
      <c r="AO1028" s="127">
        <v>10.3</v>
      </c>
      <c r="AP1028" s="127" t="s">
        <v>618</v>
      </c>
      <c r="AQ1028" s="14">
        <v>227.1</v>
      </c>
      <c r="AR1028" s="127">
        <v>6.1999999999999886</v>
      </c>
      <c r="AS1028" s="14">
        <v>175.39999999999688</v>
      </c>
      <c r="AT1028" s="1">
        <v>247.9</v>
      </c>
      <c r="AU1028" s="1">
        <v>248.8</v>
      </c>
      <c r="AV1028" s="1">
        <v>246.9</v>
      </c>
      <c r="AW1028" s="1">
        <v>247.8</v>
      </c>
      <c r="AX1028" s="1">
        <v>247.9</v>
      </c>
      <c r="AY1028" s="1">
        <v>248.8</v>
      </c>
      <c r="AZ1028" s="1">
        <v>246.9</v>
      </c>
      <c r="BA1028" s="1">
        <v>247.1</v>
      </c>
      <c r="CC1028" s="86">
        <v>247.9</v>
      </c>
      <c r="CD1028" s="1">
        <v>259.39999999999998</v>
      </c>
      <c r="CE1028" s="1">
        <v>896</v>
      </c>
      <c r="CF1028" s="1">
        <v>825</v>
      </c>
      <c r="CG1028" s="1">
        <v>1.0860606060606062</v>
      </c>
      <c r="CH1028">
        <v>111.217</v>
      </c>
      <c r="CI1028">
        <v>18907</v>
      </c>
      <c r="CJ1028" s="101">
        <v>-1</v>
      </c>
      <c r="CK1028" s="101">
        <v>-1</v>
      </c>
      <c r="CL1028" s="1">
        <v>-1.0999999999999943</v>
      </c>
      <c r="CM1028" s="1">
        <v>34.199999999999847</v>
      </c>
      <c r="CN1028" s="14" t="s">
        <v>618</v>
      </c>
      <c r="CO1028" s="14">
        <v>106.8</v>
      </c>
    </row>
    <row r="1029" spans="1:93">
      <c r="A1029" s="1">
        <v>2017</v>
      </c>
      <c r="B1029" s="1">
        <v>5</v>
      </c>
      <c r="C1029" s="24">
        <v>42817</v>
      </c>
      <c r="D1029" s="1">
        <v>249</v>
      </c>
      <c r="E1029" s="1">
        <v>253</v>
      </c>
      <c r="F1029" s="1">
        <v>248.4</v>
      </c>
      <c r="G1029" s="1">
        <v>250</v>
      </c>
      <c r="H1029" s="1">
        <v>47.67</v>
      </c>
      <c r="I1029" s="1">
        <v>0</v>
      </c>
      <c r="N1029" s="27">
        <v>4.5999999999999943</v>
      </c>
      <c r="O1029" s="27">
        <v>259.5</v>
      </c>
      <c r="P1029" s="27">
        <v>238.5</v>
      </c>
      <c r="Q1029" s="27" t="s">
        <v>618</v>
      </c>
      <c r="R1029" s="27" t="s">
        <v>618</v>
      </c>
      <c r="S1029" s="27" t="s">
        <v>618</v>
      </c>
      <c r="T1029" s="27" t="s">
        <v>618</v>
      </c>
      <c r="U1029" s="27" t="s">
        <v>618</v>
      </c>
      <c r="V1029" s="158">
        <v>0</v>
      </c>
      <c r="W1029" s="27">
        <v>233.1</v>
      </c>
      <c r="X1029" s="27">
        <v>256.3</v>
      </c>
      <c r="Y1029" s="27">
        <v>-23.199999999999875</v>
      </c>
      <c r="Z1029" s="29">
        <v>48.21</v>
      </c>
      <c r="AA1029" s="139">
        <v>2.8</v>
      </c>
      <c r="AB1029" s="151">
        <v>1.7321504013519062E-2</v>
      </c>
      <c r="AC1029" s="136" t="s">
        <v>253</v>
      </c>
      <c r="AD1029" s="136">
        <v>12.4</v>
      </c>
      <c r="AE1029" s="136" t="s">
        <v>618</v>
      </c>
      <c r="AF1029" s="136" t="s">
        <v>618</v>
      </c>
      <c r="AG1029" s="136">
        <v>0</v>
      </c>
      <c r="AH1029" s="136">
        <v>109.6</v>
      </c>
      <c r="AI1029" s="136">
        <v>-66.699999999999875</v>
      </c>
      <c r="AJ1029" s="127">
        <v>247.9</v>
      </c>
      <c r="AK1029" s="127">
        <v>253</v>
      </c>
      <c r="AL1029" s="127">
        <v>246.9</v>
      </c>
      <c r="AM1029" s="127">
        <v>252.3</v>
      </c>
      <c r="AN1029" s="127">
        <v>259.52499999999998</v>
      </c>
      <c r="AO1029" s="127">
        <v>1</v>
      </c>
      <c r="AP1029" s="127" t="s">
        <v>618</v>
      </c>
      <c r="AQ1029" s="14">
        <v>227.1</v>
      </c>
      <c r="AR1029" s="127" t="s">
        <v>618</v>
      </c>
      <c r="AS1029" s="14">
        <v>175.39999999999688</v>
      </c>
      <c r="AT1029" s="1">
        <v>248.8</v>
      </c>
      <c r="AU1029" s="1">
        <v>249</v>
      </c>
      <c r="AV1029" s="1">
        <v>248.2</v>
      </c>
      <c r="AW1029" s="1">
        <v>248.8</v>
      </c>
      <c r="AX1029" s="1">
        <v>248.8</v>
      </c>
      <c r="AY1029" s="1">
        <v>251.5</v>
      </c>
      <c r="AZ1029" s="1">
        <v>248.2</v>
      </c>
      <c r="BA1029" s="1">
        <v>251.5</v>
      </c>
      <c r="CC1029" s="86">
        <v>248.9</v>
      </c>
      <c r="CD1029" s="1">
        <v>251.2</v>
      </c>
      <c r="CE1029" s="1">
        <v>1250</v>
      </c>
      <c r="CF1029" s="1">
        <v>838</v>
      </c>
      <c r="CG1029" s="1">
        <v>1.4916467780429594</v>
      </c>
      <c r="CH1029">
        <v>110.97</v>
      </c>
      <c r="CI1029">
        <v>18913</v>
      </c>
      <c r="CJ1029" s="101">
        <v>-1</v>
      </c>
      <c r="CK1029" s="101">
        <v>-1</v>
      </c>
      <c r="CL1029" s="1">
        <v>-3.3999999999999773</v>
      </c>
      <c r="CM1029" s="1">
        <v>30.799999999999869</v>
      </c>
      <c r="CN1029" s="14" t="s">
        <v>618</v>
      </c>
      <c r="CO1029" s="14">
        <v>106.8</v>
      </c>
    </row>
    <row r="1030" spans="1:93">
      <c r="A1030" s="1">
        <v>2017</v>
      </c>
      <c r="B1030" s="1">
        <v>6</v>
      </c>
      <c r="C1030" s="24">
        <v>42818</v>
      </c>
      <c r="D1030" s="1">
        <v>252.2</v>
      </c>
      <c r="E1030" s="1">
        <v>252.8</v>
      </c>
      <c r="F1030" s="1">
        <v>245.5</v>
      </c>
      <c r="G1030" s="1">
        <v>247.4</v>
      </c>
      <c r="H1030" s="1">
        <v>47.97</v>
      </c>
      <c r="I1030" s="1">
        <v>0</v>
      </c>
      <c r="N1030" s="27">
        <v>7.3000000000000114</v>
      </c>
      <c r="O1030" s="27">
        <v>254.6</v>
      </c>
      <c r="P1030" s="27">
        <v>245.4</v>
      </c>
      <c r="Q1030" s="27" t="s">
        <v>618</v>
      </c>
      <c r="R1030" s="27" t="s">
        <v>618</v>
      </c>
      <c r="S1030" s="27" t="s">
        <v>618</v>
      </c>
      <c r="T1030" s="27" t="s">
        <v>618</v>
      </c>
      <c r="U1030" s="27" t="s">
        <v>618</v>
      </c>
      <c r="V1030" s="158">
        <v>0</v>
      </c>
      <c r="W1030" s="27">
        <v>233.1</v>
      </c>
      <c r="X1030" s="27">
        <v>256.3</v>
      </c>
      <c r="Y1030" s="27">
        <v>-23.199999999999875</v>
      </c>
      <c r="Z1030" s="29">
        <v>47.83</v>
      </c>
      <c r="AA1030" s="139">
        <v>4.4000000000000004</v>
      </c>
      <c r="AB1030" s="151">
        <v>1.017441860465107E-2</v>
      </c>
      <c r="AC1030" s="136" t="s">
        <v>255</v>
      </c>
      <c r="AD1030" s="136">
        <v>12.5</v>
      </c>
      <c r="AE1030" s="136" t="s">
        <v>618</v>
      </c>
      <c r="AF1030" s="136" t="s">
        <v>618</v>
      </c>
      <c r="AG1030" s="136">
        <v>0</v>
      </c>
      <c r="AH1030" s="136">
        <v>109.6</v>
      </c>
      <c r="AI1030" s="136">
        <v>-66.699999999999875</v>
      </c>
      <c r="AJ1030" s="127">
        <v>248.8</v>
      </c>
      <c r="AK1030" s="127">
        <v>252.8</v>
      </c>
      <c r="AL1030" s="127">
        <v>248.2</v>
      </c>
      <c r="AM1030" s="127">
        <v>248.5</v>
      </c>
      <c r="AN1030" s="127">
        <v>255.45</v>
      </c>
      <c r="AO1030" s="127">
        <v>4.7999999999999829</v>
      </c>
      <c r="AP1030" s="127" t="s">
        <v>618</v>
      </c>
      <c r="AQ1030" s="14">
        <v>227.1</v>
      </c>
      <c r="AR1030" s="127">
        <v>4.5999999999999659</v>
      </c>
      <c r="AS1030" s="14">
        <v>179.99999999999685</v>
      </c>
      <c r="AT1030" s="1">
        <v>247</v>
      </c>
      <c r="AU1030" s="1">
        <v>247.6</v>
      </c>
      <c r="AV1030" s="1">
        <v>246.3</v>
      </c>
      <c r="AW1030" s="1">
        <v>246.9</v>
      </c>
      <c r="AX1030" s="1">
        <v>247</v>
      </c>
      <c r="AY1030" s="1">
        <v>247.9</v>
      </c>
      <c r="AZ1030" s="1">
        <v>246.3</v>
      </c>
      <c r="BA1030" s="1">
        <v>246.5</v>
      </c>
      <c r="CC1030" s="86">
        <v>247</v>
      </c>
      <c r="CD1030" s="1">
        <v>251.5</v>
      </c>
      <c r="CE1030" s="1">
        <v>843</v>
      </c>
      <c r="CF1030" s="1">
        <v>849</v>
      </c>
      <c r="CG1030" s="1">
        <v>0.99293286219081267</v>
      </c>
      <c r="CH1030">
        <v>111.035</v>
      </c>
      <c r="CI1030">
        <v>19111</v>
      </c>
      <c r="CJ1030" s="101">
        <v>-1</v>
      </c>
      <c r="CK1030" s="101">
        <v>-1</v>
      </c>
      <c r="CL1030" s="1">
        <v>3.6999999999999886</v>
      </c>
      <c r="CM1030" s="1">
        <v>34.499999999999858</v>
      </c>
      <c r="CN1030" s="14" t="s">
        <v>618</v>
      </c>
      <c r="CO1030" s="14">
        <v>106.8</v>
      </c>
    </row>
    <row r="1031" spans="1:93">
      <c r="A1031" s="1">
        <v>2017</v>
      </c>
      <c r="B1031" s="1">
        <v>2</v>
      </c>
      <c r="C1031" s="24">
        <v>42821</v>
      </c>
      <c r="D1031" s="1">
        <v>243.3</v>
      </c>
      <c r="E1031" s="1">
        <v>243.5</v>
      </c>
      <c r="F1031" s="1">
        <v>235.3</v>
      </c>
      <c r="G1031" s="1">
        <v>237.5</v>
      </c>
      <c r="H1031" s="1">
        <v>47.85</v>
      </c>
      <c r="I1031" s="1">
        <v>1</v>
      </c>
      <c r="N1031" s="27">
        <v>8.1999999999999886</v>
      </c>
      <c r="O1031" s="27">
        <v>254.7</v>
      </c>
      <c r="P1031" s="27">
        <v>240.1</v>
      </c>
      <c r="Q1031" s="27" t="s">
        <v>618</v>
      </c>
      <c r="R1031" s="27" t="s">
        <v>618</v>
      </c>
      <c r="S1031" s="27" t="s">
        <v>252</v>
      </c>
      <c r="T1031" s="27" t="s">
        <v>618</v>
      </c>
      <c r="U1031" s="27">
        <v>4.7999999999999829</v>
      </c>
      <c r="V1031" s="158">
        <v>4.7999999999999829</v>
      </c>
      <c r="W1031" s="27">
        <v>237.9</v>
      </c>
      <c r="X1031" s="27">
        <v>256.3</v>
      </c>
      <c r="Y1031" s="27">
        <v>-18.399999999999892</v>
      </c>
      <c r="Z1031" s="29">
        <v>47.57</v>
      </c>
      <c r="AA1031" s="139">
        <v>4.9000000000000004</v>
      </c>
      <c r="AB1031" s="151">
        <v>6.2932662051604638E-3</v>
      </c>
      <c r="AC1031" s="136" t="s">
        <v>253</v>
      </c>
      <c r="AD1031" s="136">
        <v>12.3</v>
      </c>
      <c r="AE1031" s="136" t="s">
        <v>618</v>
      </c>
      <c r="AF1031" s="136">
        <v>3.5999999999999943</v>
      </c>
      <c r="AG1031" s="136">
        <v>3.5999999999999943</v>
      </c>
      <c r="AH1031" s="136">
        <v>113.2</v>
      </c>
      <c r="AI1031" s="136">
        <v>-63.099999999999881</v>
      </c>
      <c r="AJ1031" s="127">
        <v>247</v>
      </c>
      <c r="AK1031" s="127">
        <v>247.9</v>
      </c>
      <c r="AL1031" s="127">
        <v>239.5</v>
      </c>
      <c r="AM1031" s="127">
        <v>239.5</v>
      </c>
      <c r="AN1031" s="127">
        <v>248.95</v>
      </c>
      <c r="AO1031" s="127">
        <v>5.8000000000000114</v>
      </c>
      <c r="AP1031" s="127" t="s">
        <v>618</v>
      </c>
      <c r="AQ1031" s="14">
        <v>227.1</v>
      </c>
      <c r="AR1031" s="127">
        <v>3.8999999999999773</v>
      </c>
      <c r="AS1031" s="14">
        <v>183.89999999999682</v>
      </c>
      <c r="AT1031" s="1">
        <v>238.2</v>
      </c>
      <c r="AU1031" s="1">
        <v>239.2</v>
      </c>
      <c r="AV1031" s="1">
        <v>238</v>
      </c>
      <c r="AW1031" s="1">
        <v>238.9</v>
      </c>
      <c r="AX1031" s="1">
        <v>238.2</v>
      </c>
      <c r="AY1031" s="1">
        <v>239.2</v>
      </c>
      <c r="AZ1031" s="1">
        <v>237.2</v>
      </c>
      <c r="BA1031" s="1">
        <v>237.3</v>
      </c>
      <c r="CC1031" s="86">
        <v>238.4</v>
      </c>
      <c r="CD1031" s="1">
        <v>242.3</v>
      </c>
      <c r="CE1031" s="1">
        <v>847</v>
      </c>
      <c r="CF1031" s="1">
        <v>773</v>
      </c>
      <c r="CG1031" s="1">
        <v>1.0957309184993531</v>
      </c>
      <c r="CH1031">
        <v>110.625</v>
      </c>
      <c r="CI1031">
        <v>18990</v>
      </c>
      <c r="CJ1031" s="101">
        <v>-1</v>
      </c>
      <c r="CK1031" s="101">
        <v>-1</v>
      </c>
      <c r="CL1031" s="1">
        <v>2.8999999999999773</v>
      </c>
      <c r="CM1031" s="1">
        <v>37.399999999999835</v>
      </c>
      <c r="CN1031" s="14" t="s">
        <v>618</v>
      </c>
      <c r="CO1031" s="14">
        <v>106.8</v>
      </c>
    </row>
    <row r="1032" spans="1:93">
      <c r="A1032" s="1">
        <v>2017</v>
      </c>
      <c r="B1032" s="1">
        <v>3</v>
      </c>
      <c r="C1032" s="24">
        <v>42822</v>
      </c>
      <c r="D1032" s="1">
        <v>235.3</v>
      </c>
      <c r="E1032" s="1">
        <v>240</v>
      </c>
      <c r="F1032" s="1">
        <v>235.3</v>
      </c>
      <c r="G1032" s="1">
        <v>238.2</v>
      </c>
      <c r="H1032" s="1">
        <v>48.44</v>
      </c>
      <c r="I1032" s="1">
        <v>1</v>
      </c>
      <c r="N1032" s="27">
        <v>4.6999999999999886</v>
      </c>
      <c r="O1032" s="27">
        <v>245.7</v>
      </c>
      <c r="P1032" s="27">
        <v>229.3</v>
      </c>
      <c r="Q1032" s="27" t="s">
        <v>618</v>
      </c>
      <c r="R1032" s="27" t="s">
        <v>618</v>
      </c>
      <c r="S1032" s="27" t="s">
        <v>618</v>
      </c>
      <c r="T1032" s="27" t="s">
        <v>618</v>
      </c>
      <c r="U1032" s="27" t="s">
        <v>618</v>
      </c>
      <c r="V1032" s="158">
        <v>0</v>
      </c>
      <c r="W1032" s="27">
        <v>237.9</v>
      </c>
      <c r="X1032" s="27">
        <v>256.3</v>
      </c>
      <c r="Y1032" s="27">
        <v>-18.399999999999892</v>
      </c>
      <c r="Z1032" s="29">
        <v>47.96</v>
      </c>
      <c r="AA1032" s="139">
        <v>2.8</v>
      </c>
      <c r="AB1032" s="151">
        <v>2.5015634771732298E-3</v>
      </c>
      <c r="AC1032" s="136">
        <v>0</v>
      </c>
      <c r="AD1032" s="136">
        <v>11.8</v>
      </c>
      <c r="AE1032" s="136" t="s">
        <v>618</v>
      </c>
      <c r="AF1032" s="136" t="s">
        <v>618</v>
      </c>
      <c r="AG1032" s="136">
        <v>0</v>
      </c>
      <c r="AH1032" s="136">
        <v>113.2</v>
      </c>
      <c r="AI1032" s="136">
        <v>-63.099999999999881</v>
      </c>
      <c r="AJ1032" s="127">
        <v>238.2</v>
      </c>
      <c r="AK1032" s="127">
        <v>242</v>
      </c>
      <c r="AL1032" s="127">
        <v>237.2</v>
      </c>
      <c r="AM1032" s="127">
        <v>240.5</v>
      </c>
      <c r="AN1032" s="127">
        <v>245.2</v>
      </c>
      <c r="AO1032" s="127">
        <v>2.8999999999999773</v>
      </c>
      <c r="AP1032" s="127" t="s">
        <v>618</v>
      </c>
      <c r="AQ1032" s="14">
        <v>227.1</v>
      </c>
      <c r="AR1032" s="127">
        <v>-5.6000000000000227</v>
      </c>
      <c r="AS1032" s="14">
        <v>178.2999999999968</v>
      </c>
      <c r="AT1032" s="1">
        <v>239.9</v>
      </c>
      <c r="AU1032" s="1">
        <v>240.7</v>
      </c>
      <c r="AV1032" s="1">
        <v>239.2</v>
      </c>
      <c r="AW1032" s="1">
        <v>239.7</v>
      </c>
      <c r="AX1032" s="1">
        <v>236.5</v>
      </c>
      <c r="AY1032" s="1">
        <v>239.1</v>
      </c>
      <c r="AZ1032" s="1">
        <v>236.5</v>
      </c>
      <c r="BA1032" s="1">
        <v>238.6</v>
      </c>
      <c r="CC1032" s="86">
        <v>239.9</v>
      </c>
      <c r="CD1032" s="1">
        <v>236.1</v>
      </c>
      <c r="CE1032" s="1">
        <v>988</v>
      </c>
      <c r="CF1032" s="1">
        <v>838</v>
      </c>
      <c r="CG1032" s="1">
        <v>1.1789976133651552</v>
      </c>
      <c r="CH1032">
        <v>111.086</v>
      </c>
      <c r="CI1032">
        <v>19180</v>
      </c>
      <c r="CJ1032" s="101">
        <v>-1</v>
      </c>
      <c r="CK1032" s="101">
        <v>-1</v>
      </c>
      <c r="CL1032" s="1">
        <v>-2.5999999999999943</v>
      </c>
      <c r="CM1032" s="1">
        <v>34.799999999999841</v>
      </c>
      <c r="CN1032" s="14" t="s">
        <v>618</v>
      </c>
      <c r="CO1032" s="14">
        <v>106.8</v>
      </c>
    </row>
    <row r="1033" spans="1:93">
      <c r="A1033" s="1">
        <v>2017</v>
      </c>
      <c r="B1033" s="1">
        <v>4</v>
      </c>
      <c r="C1033" s="24">
        <v>42823</v>
      </c>
      <c r="D1033" s="1">
        <v>242.5</v>
      </c>
      <c r="E1033" s="1">
        <v>246.5</v>
      </c>
      <c r="F1033" s="1">
        <v>241.1</v>
      </c>
      <c r="G1033" s="1">
        <v>244</v>
      </c>
      <c r="H1033" s="1">
        <v>49.6</v>
      </c>
      <c r="I1033" s="1">
        <v>1</v>
      </c>
      <c r="N1033" s="27">
        <v>5.4000000000000057</v>
      </c>
      <c r="O1033" s="27">
        <v>242.9</v>
      </c>
      <c r="P1033" s="27">
        <v>233.5</v>
      </c>
      <c r="Q1033" s="27" t="s">
        <v>618</v>
      </c>
      <c r="R1033" s="27" t="s">
        <v>618</v>
      </c>
      <c r="S1033" s="27" t="s">
        <v>618</v>
      </c>
      <c r="T1033" s="27" t="s">
        <v>618</v>
      </c>
      <c r="U1033" s="27" t="s">
        <v>618</v>
      </c>
      <c r="V1033" s="158">
        <v>0</v>
      </c>
      <c r="W1033" s="27">
        <v>237.9</v>
      </c>
      <c r="X1033" s="27">
        <v>256.3</v>
      </c>
      <c r="Y1033" s="27">
        <v>-18.399999999999892</v>
      </c>
      <c r="Z1033" s="29">
        <v>48.75</v>
      </c>
      <c r="AA1033" s="139">
        <v>3.2</v>
      </c>
      <c r="AB1033" s="151">
        <v>1.2330198537094939E-2</v>
      </c>
      <c r="AC1033" s="136" t="s">
        <v>253</v>
      </c>
      <c r="AD1033" s="136">
        <v>11.9</v>
      </c>
      <c r="AE1033" s="136" t="s">
        <v>618</v>
      </c>
      <c r="AF1033" s="136" t="s">
        <v>618</v>
      </c>
      <c r="AG1033" s="136">
        <v>0</v>
      </c>
      <c r="AH1033" s="136">
        <v>113.2</v>
      </c>
      <c r="AI1033" s="136">
        <v>-63.099999999999881</v>
      </c>
      <c r="AJ1033" s="127">
        <v>236.5</v>
      </c>
      <c r="AK1033" s="127">
        <v>243.6</v>
      </c>
      <c r="AL1033" s="127">
        <v>236.5</v>
      </c>
      <c r="AM1033" s="127">
        <v>243</v>
      </c>
      <c r="AN1033" s="127">
        <v>242.875</v>
      </c>
      <c r="AO1033" s="127">
        <v>1.5</v>
      </c>
      <c r="AP1033" s="127">
        <v>2.9000000000000172</v>
      </c>
      <c r="AQ1033" s="14">
        <v>230</v>
      </c>
      <c r="AR1033" s="127" t="s">
        <v>618</v>
      </c>
      <c r="AS1033" s="14">
        <v>178.2999999999968</v>
      </c>
      <c r="AT1033" s="1">
        <v>245</v>
      </c>
      <c r="AU1033" s="1">
        <v>246.4</v>
      </c>
      <c r="AV1033" s="1">
        <v>244.2</v>
      </c>
      <c r="AW1033" s="1">
        <v>245.1</v>
      </c>
      <c r="AX1033" s="1">
        <v>245</v>
      </c>
      <c r="AY1033" s="1">
        <v>246.4</v>
      </c>
      <c r="AZ1033" s="1">
        <v>244.1</v>
      </c>
      <c r="BA1033" s="1">
        <v>245.9</v>
      </c>
      <c r="CC1033" s="86">
        <v>245.6</v>
      </c>
      <c r="CD1033" s="1">
        <v>243.4</v>
      </c>
      <c r="CE1033" s="1">
        <v>1270</v>
      </c>
      <c r="CF1033" s="1">
        <v>968</v>
      </c>
      <c r="CG1033" s="1">
        <v>1.3119834710743801</v>
      </c>
      <c r="CH1033">
        <v>111.029</v>
      </c>
      <c r="CI1033">
        <v>19154</v>
      </c>
      <c r="CJ1033" s="101">
        <v>-1</v>
      </c>
      <c r="CK1033" s="101">
        <v>-1</v>
      </c>
      <c r="CL1033" s="1">
        <v>-1.8000000000000114</v>
      </c>
      <c r="CM1033" s="1">
        <v>32.999999999999829</v>
      </c>
      <c r="CN1033" s="14" t="s">
        <v>618</v>
      </c>
      <c r="CO1033" s="14">
        <v>106.8</v>
      </c>
    </row>
    <row r="1034" spans="1:93">
      <c r="A1034" s="1">
        <v>2017</v>
      </c>
      <c r="B1034" s="1">
        <v>5</v>
      </c>
      <c r="C1034" s="24">
        <v>42824</v>
      </c>
      <c r="D1034" s="1">
        <v>246.8</v>
      </c>
      <c r="E1034" s="1">
        <v>247.2</v>
      </c>
      <c r="F1034" s="1">
        <v>240.5</v>
      </c>
      <c r="G1034" s="1">
        <v>241.5</v>
      </c>
      <c r="H1034" s="1">
        <v>50.33</v>
      </c>
      <c r="I1034" s="1">
        <v>1</v>
      </c>
      <c r="N1034" s="27">
        <v>6.6999999999999886</v>
      </c>
      <c r="O1034" s="27">
        <v>249.4</v>
      </c>
      <c r="P1034" s="27">
        <v>238.6</v>
      </c>
      <c r="Q1034" s="27" t="s">
        <v>618</v>
      </c>
      <c r="R1034" s="27" t="s">
        <v>618</v>
      </c>
      <c r="S1034" s="27" t="s">
        <v>618</v>
      </c>
      <c r="T1034" s="27" t="s">
        <v>618</v>
      </c>
      <c r="U1034" s="27" t="s">
        <v>618</v>
      </c>
      <c r="V1034" s="158">
        <v>0</v>
      </c>
      <c r="W1034" s="27">
        <v>237.9</v>
      </c>
      <c r="X1034" s="27">
        <v>256.3</v>
      </c>
      <c r="Y1034" s="27">
        <v>-18.399999999999892</v>
      </c>
      <c r="Z1034" s="29">
        <v>49.58</v>
      </c>
      <c r="AA1034" s="139">
        <v>4</v>
      </c>
      <c r="AB1034" s="151">
        <v>2.3947151114781295E-2</v>
      </c>
      <c r="AC1034" s="136" t="s">
        <v>253</v>
      </c>
      <c r="AD1034" s="136">
        <v>12.2</v>
      </c>
      <c r="AE1034" s="136" t="s">
        <v>618</v>
      </c>
      <c r="AF1034" s="136">
        <v>-0.99999999999997158</v>
      </c>
      <c r="AG1034" s="136">
        <v>-0.99999999999997158</v>
      </c>
      <c r="AH1034" s="136">
        <v>112.2</v>
      </c>
      <c r="AI1034" s="136">
        <v>-64.099999999999852</v>
      </c>
      <c r="AJ1034" s="127">
        <v>245</v>
      </c>
      <c r="AK1034" s="127">
        <v>247.2</v>
      </c>
      <c r="AL1034" s="127">
        <v>244.1</v>
      </c>
      <c r="AM1034" s="127">
        <v>246</v>
      </c>
      <c r="AN1034" s="127">
        <v>242.25</v>
      </c>
      <c r="AO1034" s="127">
        <v>5.3000000000000114</v>
      </c>
      <c r="AP1034" s="127" t="s">
        <v>618</v>
      </c>
      <c r="AQ1034" s="14">
        <v>230</v>
      </c>
      <c r="AR1034" s="127" t="s">
        <v>618</v>
      </c>
      <c r="AS1034" s="14">
        <v>178.2999999999968</v>
      </c>
      <c r="AT1034" s="1">
        <v>241</v>
      </c>
      <c r="AU1034" s="1">
        <v>242.5</v>
      </c>
      <c r="AV1034" s="1">
        <v>241</v>
      </c>
      <c r="AW1034" s="1">
        <v>242.5</v>
      </c>
      <c r="AX1034" s="1">
        <v>241</v>
      </c>
      <c r="AY1034" s="1">
        <v>242.8</v>
      </c>
      <c r="AZ1034" s="1">
        <v>241</v>
      </c>
      <c r="BA1034" s="1">
        <v>241.8</v>
      </c>
      <c r="CC1034" s="86">
        <v>240.7</v>
      </c>
      <c r="CD1034" s="1">
        <v>246.5</v>
      </c>
      <c r="CE1034" s="1">
        <v>1247</v>
      </c>
      <c r="CF1034" s="1">
        <v>933</v>
      </c>
      <c r="CG1034" s="1">
        <v>1.3365487674169345</v>
      </c>
      <c r="CH1034">
        <v>111.848</v>
      </c>
      <c r="CI1034">
        <v>19215</v>
      </c>
      <c r="CJ1034" s="101">
        <v>-1</v>
      </c>
      <c r="CK1034" s="101">
        <v>1</v>
      </c>
      <c r="CL1034" s="1">
        <v>-3.5999999999999943</v>
      </c>
      <c r="CM1034" s="1">
        <v>29.399999999999835</v>
      </c>
      <c r="CN1034" s="14" t="s">
        <v>618</v>
      </c>
      <c r="CO1034" s="14">
        <v>106.8</v>
      </c>
    </row>
    <row r="1035" spans="1:93">
      <c r="A1035" s="1">
        <v>2017</v>
      </c>
      <c r="B1035" s="1">
        <v>6</v>
      </c>
      <c r="C1035" s="24">
        <v>42825</v>
      </c>
      <c r="D1035" s="1">
        <v>244.6</v>
      </c>
      <c r="E1035" s="1">
        <v>246.2</v>
      </c>
      <c r="F1035" s="1">
        <v>243.1</v>
      </c>
      <c r="G1035" s="1">
        <v>245</v>
      </c>
      <c r="H1035" s="1">
        <v>50.6</v>
      </c>
      <c r="I1035" s="1">
        <v>1</v>
      </c>
      <c r="N1035" s="27">
        <v>3.0999999999999943</v>
      </c>
      <c r="O1035" s="27">
        <v>248.2</v>
      </c>
      <c r="P1035" s="27">
        <v>234.8</v>
      </c>
      <c r="Q1035" s="27" t="s">
        <v>618</v>
      </c>
      <c r="R1035" s="27" t="s">
        <v>618</v>
      </c>
      <c r="S1035" s="27" t="s">
        <v>618</v>
      </c>
      <c r="T1035" s="27" t="s">
        <v>618</v>
      </c>
      <c r="U1035" s="27" t="s">
        <v>618</v>
      </c>
      <c r="V1035" s="158">
        <v>0</v>
      </c>
      <c r="W1035" s="27">
        <v>237.9</v>
      </c>
      <c r="X1035" s="27">
        <v>256.3</v>
      </c>
      <c r="Y1035" s="27">
        <v>-18.399999999999892</v>
      </c>
      <c r="Z1035" s="29">
        <v>50.21</v>
      </c>
      <c r="AA1035" s="139">
        <v>1.9</v>
      </c>
      <c r="AB1035" s="151">
        <v>1.4717741935483808E-2</v>
      </c>
      <c r="AC1035" s="136" t="s">
        <v>253</v>
      </c>
      <c r="AD1035" s="136">
        <v>12</v>
      </c>
      <c r="AE1035" s="136" t="s">
        <v>618</v>
      </c>
      <c r="AF1035" s="136" t="s">
        <v>618</v>
      </c>
      <c r="AG1035" s="136">
        <v>0</v>
      </c>
      <c r="AH1035" s="136">
        <v>112.2</v>
      </c>
      <c r="AI1035" s="136">
        <v>-64.099999999999852</v>
      </c>
      <c r="AJ1035" s="127">
        <v>241</v>
      </c>
      <c r="AK1035" s="127">
        <v>245</v>
      </c>
      <c r="AL1035" s="127">
        <v>241</v>
      </c>
      <c r="AM1035" s="127">
        <v>244.6</v>
      </c>
      <c r="AN1035" s="127">
        <v>243.52500000000001</v>
      </c>
      <c r="AO1035" s="127">
        <v>0.40000000000000568</v>
      </c>
      <c r="AP1035" s="127">
        <v>-1.8</v>
      </c>
      <c r="AQ1035" s="14">
        <v>228.2</v>
      </c>
      <c r="AR1035" s="127" t="s">
        <v>618</v>
      </c>
      <c r="AS1035" s="14">
        <v>178.2999999999968</v>
      </c>
      <c r="AT1035" s="1">
        <v>245.3</v>
      </c>
      <c r="AU1035" s="1">
        <v>245.4</v>
      </c>
      <c r="AV1035" s="1">
        <v>244.4</v>
      </c>
      <c r="AW1035" s="1">
        <v>245.1</v>
      </c>
      <c r="AX1035" s="1">
        <v>245.3</v>
      </c>
      <c r="AY1035" s="1">
        <v>245.4</v>
      </c>
      <c r="AZ1035" s="1">
        <v>243.3</v>
      </c>
      <c r="BA1035" s="1">
        <v>244.4</v>
      </c>
      <c r="CC1035" s="86">
        <v>245.5</v>
      </c>
      <c r="CD1035" s="1">
        <v>244.6</v>
      </c>
      <c r="CE1035" s="1">
        <v>1143</v>
      </c>
      <c r="CF1035" s="1">
        <v>947</v>
      </c>
      <c r="CG1035" s="1">
        <v>1.2069693769799366</v>
      </c>
      <c r="CH1035">
        <v>111.376</v>
      </c>
      <c r="CI1035">
        <v>18937</v>
      </c>
      <c r="CJ1035" s="101">
        <v>-1</v>
      </c>
      <c r="CK1035" s="101">
        <v>1</v>
      </c>
      <c r="CL1035" s="1" t="s">
        <v>618</v>
      </c>
      <c r="CM1035" s="1">
        <v>29.399999999999835</v>
      </c>
      <c r="CN1035" s="14" t="s">
        <v>618</v>
      </c>
      <c r="CO1035" s="14">
        <v>106.8</v>
      </c>
    </row>
    <row r="1036" spans="1:93">
      <c r="A1036" s="1">
        <v>2017</v>
      </c>
      <c r="B1036" s="1">
        <v>2</v>
      </c>
      <c r="C1036" s="24">
        <v>42828</v>
      </c>
      <c r="D1036" s="1">
        <v>243.5</v>
      </c>
      <c r="E1036" s="1">
        <v>245.6</v>
      </c>
      <c r="F1036" s="1">
        <v>243.5</v>
      </c>
      <c r="G1036" s="1">
        <v>245</v>
      </c>
      <c r="H1036" s="1">
        <v>50.25</v>
      </c>
      <c r="I1036" s="1">
        <v>1</v>
      </c>
      <c r="N1036" s="27">
        <v>2.0999999999999943</v>
      </c>
      <c r="O1036" s="27">
        <v>248.1</v>
      </c>
      <c r="P1036" s="27">
        <v>241.9</v>
      </c>
      <c r="Q1036" s="27" t="s">
        <v>618</v>
      </c>
      <c r="R1036" s="27" t="s">
        <v>618</v>
      </c>
      <c r="S1036" s="27" t="s">
        <v>618</v>
      </c>
      <c r="T1036" s="27" t="s">
        <v>618</v>
      </c>
      <c r="U1036" s="27" t="s">
        <v>618</v>
      </c>
      <c r="V1036" s="158">
        <v>0</v>
      </c>
      <c r="W1036" s="27">
        <v>237.9</v>
      </c>
      <c r="X1036" s="27">
        <v>256.3</v>
      </c>
      <c r="Y1036" s="27">
        <v>-18.399999999999892</v>
      </c>
      <c r="Z1036" s="29">
        <v>50.67</v>
      </c>
      <c r="AA1036" s="139">
        <v>1.3</v>
      </c>
      <c r="AB1036" s="151">
        <v>5.3645936817008355E-3</v>
      </c>
      <c r="AC1036" s="136" t="s">
        <v>253</v>
      </c>
      <c r="AD1036" s="136">
        <v>12.2</v>
      </c>
      <c r="AE1036" s="136" t="s">
        <v>618</v>
      </c>
      <c r="AF1036" s="136" t="s">
        <v>618</v>
      </c>
      <c r="AG1036" s="136">
        <v>0</v>
      </c>
      <c r="AH1036" s="136">
        <v>112.2</v>
      </c>
      <c r="AI1036" s="136">
        <v>-64.099999999999852</v>
      </c>
      <c r="AJ1036" s="127">
        <v>245.3</v>
      </c>
      <c r="AK1036" s="127">
        <v>245.6</v>
      </c>
      <c r="AL1036" s="127">
        <v>243.3</v>
      </c>
      <c r="AM1036" s="127">
        <v>244.1</v>
      </c>
      <c r="AN1036" s="127">
        <v>244.42500000000001</v>
      </c>
      <c r="AO1036" s="127">
        <v>1.5</v>
      </c>
      <c r="AP1036" s="127" t="s">
        <v>618</v>
      </c>
      <c r="AQ1036" s="14">
        <v>228.2</v>
      </c>
      <c r="AR1036" s="127" t="s">
        <v>618</v>
      </c>
      <c r="AS1036" s="14">
        <v>178.2999999999968</v>
      </c>
      <c r="AT1036" s="1">
        <v>245.2</v>
      </c>
      <c r="AU1036" s="1">
        <v>245.9</v>
      </c>
      <c r="AV1036" s="1">
        <v>244</v>
      </c>
      <c r="AW1036" s="1">
        <v>244.2</v>
      </c>
      <c r="AX1036" s="1">
        <v>245.2</v>
      </c>
      <c r="AY1036" s="1">
        <v>245.9</v>
      </c>
      <c r="AZ1036" s="1">
        <v>244</v>
      </c>
      <c r="BA1036" s="1">
        <v>244.8</v>
      </c>
      <c r="CC1036" s="86">
        <v>245.4</v>
      </c>
      <c r="CD1036" s="1">
        <v>244.9</v>
      </c>
      <c r="CE1036" s="1">
        <v>881</v>
      </c>
      <c r="CF1036" s="1">
        <v>1054</v>
      </c>
      <c r="CG1036" s="1">
        <v>0.83586337760910812</v>
      </c>
      <c r="CH1036">
        <v>110.907</v>
      </c>
      <c r="CI1036">
        <v>18973</v>
      </c>
      <c r="CJ1036" s="101">
        <v>-1</v>
      </c>
      <c r="CK1036" s="101">
        <v>1</v>
      </c>
      <c r="CL1036" s="1" t="s">
        <v>618</v>
      </c>
      <c r="CM1036" s="1">
        <v>29.399999999999835</v>
      </c>
      <c r="CN1036" s="14" t="s">
        <v>618</v>
      </c>
      <c r="CO1036" s="14">
        <v>106.8</v>
      </c>
    </row>
    <row r="1037" spans="1:93">
      <c r="A1037" s="1">
        <v>2017</v>
      </c>
      <c r="B1037" s="1">
        <v>3</v>
      </c>
      <c r="C1037" s="24">
        <v>42829</v>
      </c>
      <c r="D1037" s="1">
        <v>243.8</v>
      </c>
      <c r="E1037" s="1">
        <v>244.7</v>
      </c>
      <c r="F1037" s="1">
        <v>231</v>
      </c>
      <c r="G1037" s="1">
        <v>236.7</v>
      </c>
      <c r="H1037" s="1">
        <v>51.13</v>
      </c>
      <c r="I1037" s="1">
        <v>1</v>
      </c>
      <c r="N1037" s="27">
        <v>13.7</v>
      </c>
      <c r="O1037" s="27">
        <v>247.1</v>
      </c>
      <c r="P1037" s="27">
        <v>242.9</v>
      </c>
      <c r="Q1037" s="27" t="s">
        <v>618</v>
      </c>
      <c r="R1037" s="27" t="s">
        <v>618</v>
      </c>
      <c r="S1037" s="27" t="s">
        <v>618</v>
      </c>
      <c r="T1037" s="27" t="s">
        <v>618</v>
      </c>
      <c r="U1037" s="27" t="s">
        <v>618</v>
      </c>
      <c r="V1037" s="158">
        <v>0</v>
      </c>
      <c r="W1037" s="27">
        <v>237.9</v>
      </c>
      <c r="X1037" s="27">
        <v>256.3</v>
      </c>
      <c r="Y1037" s="27">
        <v>-18.399999999999892</v>
      </c>
      <c r="Z1037" s="29">
        <v>50.01</v>
      </c>
      <c r="AA1037" s="139">
        <v>8.1999999999999993</v>
      </c>
      <c r="AB1037" s="151">
        <v>6.9169960474309011E-3</v>
      </c>
      <c r="AC1037" s="136" t="s">
        <v>255</v>
      </c>
      <c r="AD1037" s="136">
        <v>12.2</v>
      </c>
      <c r="AE1037" s="136" t="s">
        <v>618</v>
      </c>
      <c r="AF1037" s="136" t="s">
        <v>618</v>
      </c>
      <c r="AG1037" s="136">
        <v>0</v>
      </c>
      <c r="AH1037" s="136">
        <v>112.2</v>
      </c>
      <c r="AI1037" s="136">
        <v>-64.099999999999852</v>
      </c>
      <c r="AJ1037" s="127">
        <v>245.2</v>
      </c>
      <c r="AK1037" s="127">
        <v>245.9</v>
      </c>
      <c r="AL1037" s="127">
        <v>231</v>
      </c>
      <c r="AM1037" s="127">
        <v>234.5</v>
      </c>
      <c r="AN1037" s="127">
        <v>242.3</v>
      </c>
      <c r="AO1037" s="127">
        <v>7.1000000000000227</v>
      </c>
      <c r="AP1037" s="127" t="s">
        <v>618</v>
      </c>
      <c r="AQ1037" s="14">
        <v>228.2</v>
      </c>
      <c r="AR1037" s="127" t="s">
        <v>618</v>
      </c>
      <c r="AS1037" s="14">
        <v>178.2999999999968</v>
      </c>
      <c r="AT1037" s="1">
        <v>236.3</v>
      </c>
      <c r="AU1037" s="1">
        <v>236.9</v>
      </c>
      <c r="AV1037" s="1">
        <v>235.5</v>
      </c>
      <c r="AW1037" s="1">
        <v>236.1</v>
      </c>
      <c r="AX1037" s="1">
        <v>236.3</v>
      </c>
      <c r="AY1037" s="1">
        <v>237.4</v>
      </c>
      <c r="AZ1037" s="1">
        <v>235.5</v>
      </c>
      <c r="BA1037" s="1">
        <v>236.7</v>
      </c>
      <c r="CC1037" s="86">
        <v>235.4</v>
      </c>
      <c r="CD1037" s="1">
        <v>242.7</v>
      </c>
      <c r="CE1037" s="1">
        <v>1489</v>
      </c>
      <c r="CF1037" s="1">
        <v>972</v>
      </c>
      <c r="CG1037" s="1">
        <v>1.5318930041152263</v>
      </c>
      <c r="CH1037">
        <v>110.68300000000001</v>
      </c>
      <c r="CI1037">
        <v>18929</v>
      </c>
      <c r="CJ1037" s="101">
        <v>-1</v>
      </c>
      <c r="CK1037" s="101">
        <v>-1</v>
      </c>
      <c r="CL1037" s="1" t="s">
        <v>618</v>
      </c>
      <c r="CM1037" s="1">
        <v>29.399999999999835</v>
      </c>
      <c r="CN1037" s="14" t="s">
        <v>618</v>
      </c>
      <c r="CO1037" s="14">
        <v>106.8</v>
      </c>
    </row>
    <row r="1038" spans="1:93">
      <c r="A1038" s="1">
        <v>2017</v>
      </c>
      <c r="B1038" s="1">
        <v>4</v>
      </c>
      <c r="C1038" s="24">
        <v>42830</v>
      </c>
      <c r="D1038" s="1">
        <v>237.1</v>
      </c>
      <c r="E1038" s="1">
        <v>250.8</v>
      </c>
      <c r="F1038" s="1">
        <v>237.1</v>
      </c>
      <c r="G1038" s="1">
        <v>250.7</v>
      </c>
      <c r="H1038" s="1">
        <v>50.82</v>
      </c>
      <c r="I1038" s="1">
        <v>0</v>
      </c>
      <c r="N1038" s="27">
        <v>13.7</v>
      </c>
      <c r="O1038" s="27">
        <v>250.4</v>
      </c>
      <c r="P1038" s="27">
        <v>223</v>
      </c>
      <c r="Q1038" s="27" t="s">
        <v>618</v>
      </c>
      <c r="R1038" s="27" t="s">
        <v>254</v>
      </c>
      <c r="S1038" s="27" t="s">
        <v>618</v>
      </c>
      <c r="T1038" s="27">
        <v>-5.4999999999999716</v>
      </c>
      <c r="U1038" s="27" t="s">
        <v>618</v>
      </c>
      <c r="V1038" s="158">
        <v>-5.4999999999999716</v>
      </c>
      <c r="W1038" s="27">
        <v>232.4</v>
      </c>
      <c r="X1038" s="27">
        <v>256.3</v>
      </c>
      <c r="Y1038" s="27">
        <v>-23.899999999999864</v>
      </c>
      <c r="Z1038" s="29">
        <v>51.48</v>
      </c>
      <c r="AA1038" s="139">
        <v>8.1999999999999993</v>
      </c>
      <c r="AB1038" s="151">
        <v>1.7512437810945247E-2</v>
      </c>
      <c r="AC1038" s="136" t="s">
        <v>253</v>
      </c>
      <c r="AD1038" s="136">
        <v>11.8</v>
      </c>
      <c r="AE1038" s="136" t="s">
        <v>618</v>
      </c>
      <c r="AF1038" s="136" t="s">
        <v>618</v>
      </c>
      <c r="AG1038" s="136">
        <v>0</v>
      </c>
      <c r="AH1038" s="136">
        <v>112.2</v>
      </c>
      <c r="AI1038" s="136">
        <v>-64.099999999999852</v>
      </c>
      <c r="AJ1038" s="127">
        <v>236.3</v>
      </c>
      <c r="AK1038" s="127">
        <v>244.6</v>
      </c>
      <c r="AL1038" s="127">
        <v>235.5</v>
      </c>
      <c r="AM1038" s="127">
        <v>243.9</v>
      </c>
      <c r="AN1038" s="127">
        <v>241.77500000000001</v>
      </c>
      <c r="AO1038" s="127">
        <v>13.6</v>
      </c>
      <c r="AP1038" s="127">
        <v>1.1379786002407855E-14</v>
      </c>
      <c r="AQ1038" s="14">
        <v>228.2</v>
      </c>
      <c r="AR1038" s="127" t="s">
        <v>618</v>
      </c>
      <c r="AS1038" s="14">
        <v>178.2999999999968</v>
      </c>
      <c r="AT1038" s="1">
        <v>250</v>
      </c>
      <c r="AU1038" s="1">
        <v>250</v>
      </c>
      <c r="AV1038" s="1">
        <v>248.2</v>
      </c>
      <c r="AW1038" s="1">
        <v>248.9</v>
      </c>
      <c r="AX1038" s="1">
        <v>250</v>
      </c>
      <c r="AY1038" s="1">
        <v>250</v>
      </c>
      <c r="AZ1038" s="1">
        <v>247.1</v>
      </c>
      <c r="BA1038" s="1">
        <v>248</v>
      </c>
      <c r="CC1038" s="86">
        <v>250</v>
      </c>
      <c r="CD1038" s="1">
        <v>240.9</v>
      </c>
      <c r="CE1038" s="1">
        <v>1285</v>
      </c>
      <c r="CF1038" s="1">
        <v>1010</v>
      </c>
      <c r="CG1038" s="1">
        <v>1.2722772277227723</v>
      </c>
      <c r="CH1038">
        <v>110.63500000000001</v>
      </c>
      <c r="CI1038">
        <v>18779</v>
      </c>
      <c r="CJ1038" s="101">
        <v>-1</v>
      </c>
      <c r="CK1038" s="101">
        <v>-1</v>
      </c>
      <c r="CL1038" s="1">
        <v>5.0999999999999943</v>
      </c>
      <c r="CM1038" s="1">
        <v>34.499999999999829</v>
      </c>
      <c r="CN1038" s="14" t="s">
        <v>618</v>
      </c>
      <c r="CO1038" s="14">
        <v>106.8</v>
      </c>
    </row>
    <row r="1039" spans="1:93">
      <c r="A1039" s="1">
        <v>2017</v>
      </c>
      <c r="B1039" s="1">
        <v>5</v>
      </c>
      <c r="C1039" s="24">
        <v>42831</v>
      </c>
      <c r="D1039" s="1">
        <v>244.9</v>
      </c>
      <c r="E1039" s="1">
        <v>249.5</v>
      </c>
      <c r="F1039" s="1">
        <v>244.1</v>
      </c>
      <c r="G1039" s="1">
        <v>248.7</v>
      </c>
      <c r="H1039" s="1">
        <v>51.74</v>
      </c>
      <c r="I1039" s="1">
        <v>0</v>
      </c>
      <c r="N1039" s="27">
        <v>5.4000000000000057</v>
      </c>
      <c r="O1039" s="27">
        <v>264.39999999999998</v>
      </c>
      <c r="P1039" s="27">
        <v>237</v>
      </c>
      <c r="Q1039" s="27" t="s">
        <v>618</v>
      </c>
      <c r="R1039" s="27" t="s">
        <v>618</v>
      </c>
      <c r="S1039" s="27" t="s">
        <v>618</v>
      </c>
      <c r="T1039" s="27" t="s">
        <v>618</v>
      </c>
      <c r="U1039" s="27" t="s">
        <v>618</v>
      </c>
      <c r="V1039" s="158">
        <v>0</v>
      </c>
      <c r="W1039" s="27">
        <v>232.4</v>
      </c>
      <c r="X1039" s="27">
        <v>256.3</v>
      </c>
      <c r="Y1039" s="27">
        <v>-23.899999999999864</v>
      </c>
      <c r="Z1039" s="29">
        <v>51.13</v>
      </c>
      <c r="AA1039" s="139">
        <v>3.2</v>
      </c>
      <c r="AB1039" s="151">
        <v>6.0629767259926526E-3</v>
      </c>
      <c r="AC1039" s="136" t="s">
        <v>255</v>
      </c>
      <c r="AD1039" s="136">
        <v>12.5</v>
      </c>
      <c r="AE1039" s="136" t="s">
        <v>618</v>
      </c>
      <c r="AF1039" s="136" t="s">
        <v>618</v>
      </c>
      <c r="AG1039" s="136">
        <v>0</v>
      </c>
      <c r="AH1039" s="136">
        <v>112.2</v>
      </c>
      <c r="AI1039" s="136">
        <v>-64.099999999999852</v>
      </c>
      <c r="AJ1039" s="127">
        <v>250</v>
      </c>
      <c r="AK1039" s="127">
        <v>250</v>
      </c>
      <c r="AL1039" s="127">
        <v>244.9</v>
      </c>
      <c r="AM1039" s="127">
        <v>246.7</v>
      </c>
      <c r="AN1039" s="127">
        <v>242.3</v>
      </c>
      <c r="AO1039" s="127">
        <v>3.7999999999999829</v>
      </c>
      <c r="AP1039" s="127" t="s">
        <v>618</v>
      </c>
      <c r="AQ1039" s="14">
        <v>228.2</v>
      </c>
      <c r="AR1039" s="127" t="s">
        <v>618</v>
      </c>
      <c r="AS1039" s="14">
        <v>178.2999999999968</v>
      </c>
      <c r="AT1039" s="1">
        <v>247.7</v>
      </c>
      <c r="AU1039" s="1">
        <v>248.9</v>
      </c>
      <c r="AV1039" s="1">
        <v>247.1</v>
      </c>
      <c r="AW1039" s="1">
        <v>248.9</v>
      </c>
      <c r="AX1039" s="1">
        <v>247.7</v>
      </c>
      <c r="AY1039" s="1">
        <v>248.9</v>
      </c>
      <c r="AZ1039" s="1">
        <v>245.3</v>
      </c>
      <c r="BA1039" s="1">
        <v>245.6</v>
      </c>
      <c r="CC1039" s="86">
        <v>247.6</v>
      </c>
      <c r="CD1039" s="1">
        <v>247.7</v>
      </c>
      <c r="CE1039" s="1">
        <v>1336</v>
      </c>
      <c r="CF1039" s="1">
        <v>897</v>
      </c>
      <c r="CG1039" s="1">
        <v>1.4894091415830546</v>
      </c>
      <c r="CH1039">
        <v>110.81399999999999</v>
      </c>
      <c r="CI1039">
        <v>18744</v>
      </c>
      <c r="CJ1039" s="101">
        <v>-1</v>
      </c>
      <c r="CK1039" s="101">
        <v>-1</v>
      </c>
      <c r="CL1039" s="1">
        <v>11.6</v>
      </c>
      <c r="CM1039" s="1">
        <v>46.099999999999824</v>
      </c>
      <c r="CN1039" s="14" t="s">
        <v>618</v>
      </c>
      <c r="CO1039" s="14">
        <v>106.8</v>
      </c>
    </row>
    <row r="1040" spans="1:93">
      <c r="A1040" s="1">
        <v>2017</v>
      </c>
      <c r="B1040" s="1">
        <v>6</v>
      </c>
      <c r="C1040" s="24">
        <v>42832</v>
      </c>
      <c r="D1040" s="1">
        <v>236.1</v>
      </c>
      <c r="E1040" s="1">
        <v>242.1</v>
      </c>
      <c r="F1040" s="1">
        <v>235.1</v>
      </c>
      <c r="G1040" s="1">
        <v>237.9</v>
      </c>
      <c r="H1040" s="1">
        <v>52.24</v>
      </c>
      <c r="I1040" s="1">
        <v>0</v>
      </c>
      <c r="N1040" s="27">
        <v>7</v>
      </c>
      <c r="O1040" s="27">
        <v>254.1</v>
      </c>
      <c r="P1040" s="27">
        <v>243.3</v>
      </c>
      <c r="Q1040" s="27">
        <v>-1</v>
      </c>
      <c r="R1040" s="27" t="s">
        <v>618</v>
      </c>
      <c r="S1040" s="27" t="s">
        <v>618</v>
      </c>
      <c r="T1040" s="27" t="s">
        <v>618</v>
      </c>
      <c r="U1040" s="27" t="s">
        <v>618</v>
      </c>
      <c r="V1040" s="158">
        <v>0</v>
      </c>
      <c r="W1040" s="27">
        <v>232.4</v>
      </c>
      <c r="X1040" s="27">
        <v>256.3</v>
      </c>
      <c r="Y1040" s="27">
        <v>-23.899999999999864</v>
      </c>
      <c r="Z1040" s="29">
        <v>52.57</v>
      </c>
      <c r="AA1040" s="139">
        <v>4.2</v>
      </c>
      <c r="AB1040" s="151">
        <v>1.8103109012199914E-2</v>
      </c>
      <c r="AC1040" s="136" t="s">
        <v>253</v>
      </c>
      <c r="AD1040" s="136">
        <v>12.4</v>
      </c>
      <c r="AE1040" s="136" t="s">
        <v>618</v>
      </c>
      <c r="AF1040" s="136" t="s">
        <v>618</v>
      </c>
      <c r="AG1040" s="136">
        <v>0</v>
      </c>
      <c r="AH1040" s="136">
        <v>112.2</v>
      </c>
      <c r="AI1040" s="136">
        <v>-64.099999999999852</v>
      </c>
      <c r="AJ1040" s="127">
        <v>247.7</v>
      </c>
      <c r="AK1040" s="127">
        <v>248.9</v>
      </c>
      <c r="AL1040" s="127">
        <v>235.1</v>
      </c>
      <c r="AM1040" s="127">
        <v>238.9</v>
      </c>
      <c r="AN1040" s="127">
        <v>241</v>
      </c>
      <c r="AO1040" s="127">
        <v>1.8000000000000114</v>
      </c>
      <c r="AP1040" s="127" t="s">
        <v>618</v>
      </c>
      <c r="AQ1040" s="14">
        <v>228.2</v>
      </c>
      <c r="AR1040" s="127" t="s">
        <v>618</v>
      </c>
      <c r="AS1040" s="14">
        <v>178.2999999999968</v>
      </c>
      <c r="AT1040" s="1">
        <v>237.1</v>
      </c>
      <c r="AU1040" s="1">
        <v>238.4</v>
      </c>
      <c r="AV1040" s="1">
        <v>237.1</v>
      </c>
      <c r="AW1040" s="1">
        <v>237.5</v>
      </c>
      <c r="AX1040" s="1">
        <v>237.1</v>
      </c>
      <c r="AY1040" s="1">
        <v>238.4</v>
      </c>
      <c r="AZ1040" s="1">
        <v>237.1</v>
      </c>
      <c r="BA1040" s="1">
        <v>238</v>
      </c>
      <c r="CC1040" s="86">
        <v>237</v>
      </c>
      <c r="CD1040" s="1">
        <v>237.7</v>
      </c>
      <c r="CE1040" s="1">
        <v>1313</v>
      </c>
      <c r="CF1040" s="1">
        <v>822</v>
      </c>
      <c r="CG1040" s="1">
        <v>1.5973236009732361</v>
      </c>
      <c r="CH1040">
        <v>111.071</v>
      </c>
      <c r="CI1040">
        <v>18775</v>
      </c>
      <c r="CJ1040" s="101">
        <v>-1</v>
      </c>
      <c r="CK1040" s="101">
        <v>-1</v>
      </c>
      <c r="CL1040" s="1">
        <v>-1.3000000000000114</v>
      </c>
      <c r="CM1040" s="1">
        <v>44.799999999999812</v>
      </c>
      <c r="CN1040" s="14" t="s">
        <v>618</v>
      </c>
      <c r="CO1040" s="14">
        <v>106.8</v>
      </c>
    </row>
    <row r="1041" spans="1:93">
      <c r="A1041" s="1">
        <v>2017</v>
      </c>
      <c r="B1041" s="1">
        <v>2</v>
      </c>
      <c r="C1041" s="24">
        <v>42835</v>
      </c>
      <c r="D1041" s="1">
        <v>238.4</v>
      </c>
      <c r="E1041" s="1">
        <v>240.8</v>
      </c>
      <c r="F1041" s="1">
        <v>235.7</v>
      </c>
      <c r="G1041" s="1">
        <v>239.4</v>
      </c>
      <c r="H1041" s="1">
        <v>53.15</v>
      </c>
      <c r="I1041" s="1">
        <v>0</v>
      </c>
      <c r="N1041" s="27">
        <v>5.1000000000000227</v>
      </c>
      <c r="O1041" s="27">
        <v>244.9</v>
      </c>
      <c r="P1041" s="27">
        <v>230.9</v>
      </c>
      <c r="Q1041" s="27" t="s">
        <v>618</v>
      </c>
      <c r="R1041" s="27" t="s">
        <v>618</v>
      </c>
      <c r="S1041" s="27" t="s">
        <v>618</v>
      </c>
      <c r="T1041" s="27" t="s">
        <v>618</v>
      </c>
      <c r="U1041" s="27" t="s">
        <v>618</v>
      </c>
      <c r="V1041" s="158">
        <v>0</v>
      </c>
      <c r="W1041" s="27">
        <v>232.4</v>
      </c>
      <c r="X1041" s="27">
        <v>256.3</v>
      </c>
      <c r="Y1041" s="27">
        <v>-23.899999999999864</v>
      </c>
      <c r="Z1041" s="29">
        <v>52.54</v>
      </c>
      <c r="AA1041" s="139">
        <v>3.1</v>
      </c>
      <c r="AB1041" s="151">
        <v>9.6637031310398136E-3</v>
      </c>
      <c r="AC1041" s="136" t="s">
        <v>253</v>
      </c>
      <c r="AD1041" s="136">
        <v>11.8</v>
      </c>
      <c r="AE1041" s="136" t="s">
        <v>618</v>
      </c>
      <c r="AF1041" s="136" t="s">
        <v>618</v>
      </c>
      <c r="AG1041" s="136">
        <v>0</v>
      </c>
      <c r="AH1041" s="136">
        <v>112.2</v>
      </c>
      <c r="AI1041" s="136">
        <v>-64.099999999999852</v>
      </c>
      <c r="AJ1041" s="127">
        <v>237.1</v>
      </c>
      <c r="AK1041" s="127">
        <v>240.8</v>
      </c>
      <c r="AL1041" s="127">
        <v>237.1</v>
      </c>
      <c r="AM1041" s="127">
        <v>240.5</v>
      </c>
      <c r="AN1041" s="127">
        <v>242.5</v>
      </c>
      <c r="AO1041" s="127">
        <v>1</v>
      </c>
      <c r="AP1041" s="127" t="s">
        <v>618</v>
      </c>
      <c r="AQ1041" s="14">
        <v>228.2</v>
      </c>
      <c r="AR1041" s="127">
        <v>2.2999999999999829</v>
      </c>
      <c r="AS1041" s="14">
        <v>180.59999999999678</v>
      </c>
      <c r="AT1041" s="1">
        <v>237.5</v>
      </c>
      <c r="AU1041" s="1">
        <v>237.9</v>
      </c>
      <c r="AV1041" s="1">
        <v>236.6</v>
      </c>
      <c r="AW1041" s="1">
        <v>237</v>
      </c>
      <c r="AX1041" s="1">
        <v>237.5</v>
      </c>
      <c r="AY1041" s="1">
        <v>237.9</v>
      </c>
      <c r="AZ1041" s="1">
        <v>230.4</v>
      </c>
      <c r="BA1041" s="1">
        <v>231.8</v>
      </c>
      <c r="CC1041" s="86">
        <v>237.5</v>
      </c>
      <c r="CD1041" s="1">
        <v>239</v>
      </c>
      <c r="CE1041" s="1">
        <v>1021</v>
      </c>
      <c r="CF1041" s="1">
        <v>985</v>
      </c>
      <c r="CG1041" s="1">
        <v>1.0365482233502539</v>
      </c>
      <c r="CH1041">
        <v>110.85599999999999</v>
      </c>
      <c r="CI1041">
        <v>18738</v>
      </c>
      <c r="CJ1041" s="101">
        <v>-1</v>
      </c>
      <c r="CK1041" s="101">
        <v>-1</v>
      </c>
      <c r="CL1041" s="1">
        <v>3</v>
      </c>
      <c r="CM1041" s="1">
        <v>47.799999999999812</v>
      </c>
      <c r="CN1041" s="14" t="s">
        <v>618</v>
      </c>
      <c r="CO1041" s="14">
        <v>106.8</v>
      </c>
    </row>
    <row r="1042" spans="1:93">
      <c r="A1042" s="1">
        <v>2017</v>
      </c>
      <c r="B1042" s="1">
        <v>3</v>
      </c>
      <c r="C1042" s="24">
        <v>42836</v>
      </c>
      <c r="D1042" s="1">
        <v>234.5</v>
      </c>
      <c r="E1042" s="1">
        <v>235.3</v>
      </c>
      <c r="F1042" s="1">
        <v>228.3</v>
      </c>
      <c r="G1042" s="1">
        <v>229.3</v>
      </c>
      <c r="H1042" s="1">
        <v>53.4</v>
      </c>
      <c r="I1042" s="1">
        <v>0</v>
      </c>
      <c r="N1042" s="27">
        <v>7</v>
      </c>
      <c r="O1042" s="27">
        <v>244.5</v>
      </c>
      <c r="P1042" s="27">
        <v>234.3</v>
      </c>
      <c r="Q1042" s="27" t="s">
        <v>618</v>
      </c>
      <c r="R1042" s="27" t="s">
        <v>618</v>
      </c>
      <c r="S1042" s="27" t="s">
        <v>618</v>
      </c>
      <c r="T1042" s="27" t="s">
        <v>618</v>
      </c>
      <c r="U1042" s="27" t="s">
        <v>618</v>
      </c>
      <c r="V1042" s="158">
        <v>0</v>
      </c>
      <c r="W1042" s="27">
        <v>232.4</v>
      </c>
      <c r="X1042" s="27">
        <v>256.3</v>
      </c>
      <c r="Y1042" s="27">
        <v>-23.899999999999864</v>
      </c>
      <c r="Z1042" s="29">
        <v>53.1</v>
      </c>
      <c r="AA1042" s="139">
        <v>4.2</v>
      </c>
      <c r="AB1042" s="151">
        <v>1.7419601837672216E-2</v>
      </c>
      <c r="AC1042" s="136" t="s">
        <v>253</v>
      </c>
      <c r="AD1042" s="136">
        <v>11.9</v>
      </c>
      <c r="AE1042" s="136" t="s">
        <v>618</v>
      </c>
      <c r="AF1042" s="136">
        <v>8.9000000000000057</v>
      </c>
      <c r="AG1042" s="136">
        <v>8.9000000000000057</v>
      </c>
      <c r="AH1042" s="136">
        <v>121.1</v>
      </c>
      <c r="AI1042" s="136">
        <v>-55.199999999999847</v>
      </c>
      <c r="AJ1042" s="127">
        <v>237.5</v>
      </c>
      <c r="AK1042" s="127">
        <v>237.9</v>
      </c>
      <c r="AL1042" s="127">
        <v>230.4</v>
      </c>
      <c r="AM1042" s="127">
        <v>233.8</v>
      </c>
      <c r="AN1042" s="127">
        <v>239.97499999999999</v>
      </c>
      <c r="AO1042" s="127">
        <v>5.1999999999999886</v>
      </c>
      <c r="AP1042" s="127" t="s">
        <v>618</v>
      </c>
      <c r="AQ1042" s="14">
        <v>228.2</v>
      </c>
      <c r="AR1042" s="127">
        <v>7.5999999999999943</v>
      </c>
      <c r="AS1042" s="14">
        <v>188.19999999999678</v>
      </c>
      <c r="AT1042" s="1">
        <v>228.5</v>
      </c>
      <c r="AU1042" s="1">
        <v>230.1</v>
      </c>
      <c r="AV1042" s="1">
        <v>228.5</v>
      </c>
      <c r="AW1042" s="1">
        <v>230</v>
      </c>
      <c r="AX1042" s="1">
        <v>228.5</v>
      </c>
      <c r="AY1042" s="1">
        <v>230.1</v>
      </c>
      <c r="AZ1042" s="1">
        <v>227.2</v>
      </c>
      <c r="BA1042" s="1">
        <v>227.5</v>
      </c>
      <c r="CC1042" s="86">
        <v>228.5</v>
      </c>
      <c r="CD1042" s="1">
        <v>234.5</v>
      </c>
      <c r="CE1042" s="1">
        <v>1156</v>
      </c>
      <c r="CF1042" s="1">
        <v>1275</v>
      </c>
      <c r="CG1042" s="1">
        <v>0.90666666666666662</v>
      </c>
      <c r="CH1042">
        <v>109.544</v>
      </c>
      <c r="CI1042">
        <v>18615</v>
      </c>
      <c r="CJ1042" s="101">
        <v>-1</v>
      </c>
      <c r="CK1042" s="101">
        <v>-1</v>
      </c>
      <c r="CL1042" s="1">
        <v>6</v>
      </c>
      <c r="CM1042" s="1">
        <v>53.799999999999812</v>
      </c>
      <c r="CN1042" s="14" t="s">
        <v>618</v>
      </c>
      <c r="CO1042" s="14">
        <v>106.8</v>
      </c>
    </row>
    <row r="1043" spans="1:93">
      <c r="A1043" s="1">
        <v>2017</v>
      </c>
      <c r="B1043" s="1">
        <v>4</v>
      </c>
      <c r="C1043" s="24">
        <v>42837</v>
      </c>
      <c r="D1043" s="1">
        <v>222.5</v>
      </c>
      <c r="E1043" s="1">
        <v>222.8</v>
      </c>
      <c r="F1043" s="1">
        <v>218</v>
      </c>
      <c r="G1043" s="1">
        <v>219.7</v>
      </c>
      <c r="H1043" s="1">
        <v>52.82</v>
      </c>
      <c r="I1043" s="1">
        <v>0</v>
      </c>
      <c r="N1043" s="27">
        <v>4.8000000000000114</v>
      </c>
      <c r="O1043" s="27">
        <v>236.3</v>
      </c>
      <c r="P1043" s="27">
        <v>222.3</v>
      </c>
      <c r="Q1043" s="27" t="s">
        <v>618</v>
      </c>
      <c r="R1043" s="27" t="s">
        <v>618</v>
      </c>
      <c r="S1043" s="27" t="s">
        <v>618</v>
      </c>
      <c r="T1043" s="27" t="s">
        <v>618</v>
      </c>
      <c r="U1043" s="27" t="s">
        <v>618</v>
      </c>
      <c r="V1043" s="158">
        <v>0</v>
      </c>
      <c r="W1043" s="27">
        <v>232.4</v>
      </c>
      <c r="X1043" s="27">
        <v>256.3</v>
      </c>
      <c r="Y1043" s="27">
        <v>-23.899999999999864</v>
      </c>
      <c r="Z1043" s="29">
        <v>53.66</v>
      </c>
      <c r="AA1043" s="139">
        <v>2.9</v>
      </c>
      <c r="AB1043" s="151">
        <v>4.7036688617121403E-3</v>
      </c>
      <c r="AC1043" s="136" t="s">
        <v>253</v>
      </c>
      <c r="AD1043" s="136">
        <v>11.4</v>
      </c>
      <c r="AE1043" s="136" t="s">
        <v>618</v>
      </c>
      <c r="AF1043" s="136">
        <v>-0.19999999999998863</v>
      </c>
      <c r="AG1043" s="136">
        <v>-0.19999999999998863</v>
      </c>
      <c r="AH1043" s="136">
        <v>120.9</v>
      </c>
      <c r="AI1043" s="136">
        <v>-55.399999999999835</v>
      </c>
      <c r="AJ1043" s="127">
        <v>228.5</v>
      </c>
      <c r="AK1043" s="127">
        <v>230.1</v>
      </c>
      <c r="AL1043" s="127">
        <v>218.3</v>
      </c>
      <c r="AM1043" s="127">
        <v>219.7</v>
      </c>
      <c r="AN1043" s="127">
        <v>233.22499999999999</v>
      </c>
      <c r="AO1043" s="127">
        <v>2.8000000000000114</v>
      </c>
      <c r="AP1043" s="127" t="s">
        <v>618</v>
      </c>
      <c r="AQ1043" s="14">
        <v>228.2</v>
      </c>
      <c r="AR1043" s="127" t="s">
        <v>618</v>
      </c>
      <c r="AS1043" s="14">
        <v>188.19999999999678</v>
      </c>
      <c r="AT1043" s="1">
        <v>219.7</v>
      </c>
      <c r="AU1043" s="1">
        <v>220.4</v>
      </c>
      <c r="AV1043" s="1">
        <v>217.7</v>
      </c>
      <c r="AW1043" s="1">
        <v>219.5</v>
      </c>
      <c r="AX1043" s="1">
        <v>219.7</v>
      </c>
      <c r="AY1043" s="1">
        <v>221</v>
      </c>
      <c r="AZ1043" s="1">
        <v>217.7</v>
      </c>
      <c r="BA1043" s="1">
        <v>220.5</v>
      </c>
      <c r="CC1043" s="86">
        <v>219.8</v>
      </c>
      <c r="CD1043" s="1">
        <v>220.4</v>
      </c>
      <c r="CE1043" s="1">
        <v>1102</v>
      </c>
      <c r="CF1043" s="1">
        <v>1023</v>
      </c>
      <c r="CG1043" s="1">
        <v>1.0772238514173997</v>
      </c>
      <c r="CH1043">
        <v>108.96599999999999</v>
      </c>
      <c r="CI1043">
        <v>18449</v>
      </c>
      <c r="CJ1043" s="101">
        <v>-1</v>
      </c>
      <c r="CK1043" s="101">
        <v>-1</v>
      </c>
      <c r="CL1043" s="1">
        <v>1.1999999999999886</v>
      </c>
      <c r="CM1043" s="1">
        <v>54.999999999999801</v>
      </c>
      <c r="CN1043" s="14" t="s">
        <v>618</v>
      </c>
      <c r="CO1043" s="14">
        <v>106.8</v>
      </c>
    </row>
    <row r="1044" spans="1:93">
      <c r="A1044" s="1">
        <v>2017</v>
      </c>
      <c r="B1044" s="1">
        <v>5</v>
      </c>
      <c r="C1044" s="24">
        <v>42838</v>
      </c>
      <c r="D1044" s="1">
        <v>218.5</v>
      </c>
      <c r="E1044" s="1">
        <v>224.8</v>
      </c>
      <c r="F1044" s="1">
        <v>215.5</v>
      </c>
      <c r="G1044" s="1">
        <v>223</v>
      </c>
      <c r="H1044" s="1">
        <v>52.91</v>
      </c>
      <c r="I1044" s="1">
        <v>0</v>
      </c>
      <c r="N1044" s="27">
        <v>9.3000000000000114</v>
      </c>
      <c r="O1044" s="27">
        <v>224.5</v>
      </c>
      <c r="P1044" s="27">
        <v>214.9</v>
      </c>
      <c r="Q1044" s="27" t="s">
        <v>618</v>
      </c>
      <c r="R1044" s="27" t="s">
        <v>254</v>
      </c>
      <c r="S1044" s="27" t="s">
        <v>618</v>
      </c>
      <c r="T1044" s="27">
        <v>-2.6999999999999886</v>
      </c>
      <c r="U1044" s="27" t="s">
        <v>618</v>
      </c>
      <c r="V1044" s="158">
        <v>-2.6999999999999886</v>
      </c>
      <c r="W1044" s="27">
        <v>229.7</v>
      </c>
      <c r="X1044" s="27">
        <v>256.3</v>
      </c>
      <c r="Y1044" s="27">
        <v>-26.599999999999852</v>
      </c>
      <c r="Z1044" s="29">
        <v>52.97</v>
      </c>
      <c r="AA1044" s="139">
        <v>5.6</v>
      </c>
      <c r="AB1044" s="151">
        <v>1.086142322097372E-2</v>
      </c>
      <c r="AC1044" s="136" t="s">
        <v>255</v>
      </c>
      <c r="AD1044" s="136">
        <v>10.9</v>
      </c>
      <c r="AE1044" s="136">
        <v>0.40000000000000568</v>
      </c>
      <c r="AF1044" s="136" t="s">
        <v>618</v>
      </c>
      <c r="AG1044" s="136">
        <v>0.40000000000000568</v>
      </c>
      <c r="AH1044" s="136">
        <v>121.3</v>
      </c>
      <c r="AI1044" s="136">
        <v>-54.999999999999829</v>
      </c>
      <c r="AJ1044" s="127">
        <v>219.7</v>
      </c>
      <c r="AK1044" s="127">
        <v>221</v>
      </c>
      <c r="AL1044" s="127">
        <v>217.2</v>
      </c>
      <c r="AM1044" s="127">
        <v>217.3</v>
      </c>
      <c r="AN1044" s="127">
        <v>227.82499999999999</v>
      </c>
      <c r="AO1044" s="127">
        <v>4.5</v>
      </c>
      <c r="AP1044" s="127">
        <v>0.50000000000001132</v>
      </c>
      <c r="AQ1044" s="14">
        <v>228.7</v>
      </c>
      <c r="AR1044" s="127">
        <v>-4.9000000000000341</v>
      </c>
      <c r="AS1044" s="14">
        <v>183.29999999999674</v>
      </c>
      <c r="AT1044" s="1">
        <v>221.8</v>
      </c>
      <c r="AU1044" s="1">
        <v>221.9</v>
      </c>
      <c r="AV1044" s="1">
        <v>220.2</v>
      </c>
      <c r="AW1044" s="1">
        <v>220.4</v>
      </c>
      <c r="AX1044" s="1">
        <v>221.8</v>
      </c>
      <c r="AY1044" s="1">
        <v>222.6</v>
      </c>
      <c r="AZ1044" s="1">
        <v>219.6</v>
      </c>
      <c r="BA1044" s="1">
        <v>222.5</v>
      </c>
      <c r="CC1044" s="86">
        <v>222</v>
      </c>
      <c r="CD1044" s="1">
        <v>218.5</v>
      </c>
      <c r="CE1044" s="1">
        <v>1441</v>
      </c>
      <c r="CF1044" s="1">
        <v>796</v>
      </c>
      <c r="CG1044" s="1">
        <v>1.8103015075376885</v>
      </c>
      <c r="CH1044">
        <v>109.111</v>
      </c>
      <c r="CI1044">
        <v>18340</v>
      </c>
      <c r="CJ1044" s="101">
        <v>-1</v>
      </c>
      <c r="CK1044" s="101">
        <v>-1</v>
      </c>
      <c r="CL1044" s="1">
        <v>0</v>
      </c>
      <c r="CM1044" s="1">
        <v>54.999999999999801</v>
      </c>
      <c r="CN1044" s="14" t="s">
        <v>618</v>
      </c>
      <c r="CO1044" s="14">
        <v>106.8</v>
      </c>
    </row>
    <row r="1045" spans="1:93">
      <c r="A1045" s="1">
        <v>2017</v>
      </c>
      <c r="B1045" s="1">
        <v>6</v>
      </c>
      <c r="C1045" s="24">
        <v>42839</v>
      </c>
      <c r="D1045" s="1">
        <v>221.8</v>
      </c>
      <c r="E1045" s="1">
        <v>223.9</v>
      </c>
      <c r="F1045" s="1">
        <v>217.3</v>
      </c>
      <c r="G1045" s="1">
        <v>218.5</v>
      </c>
      <c r="H1045" s="1">
        <v>53.18</v>
      </c>
      <c r="I1045" s="1">
        <v>0</v>
      </c>
      <c r="N1045" s="27">
        <v>6.5999999999999943</v>
      </c>
      <c r="O1045" s="27">
        <v>232.3</v>
      </c>
      <c r="P1045" s="27">
        <v>213.7</v>
      </c>
      <c r="Q1045" s="27" t="s">
        <v>618</v>
      </c>
      <c r="R1045" s="27" t="s">
        <v>618</v>
      </c>
      <c r="S1045" s="27" t="s">
        <v>618</v>
      </c>
      <c r="T1045" s="27" t="s">
        <v>618</v>
      </c>
      <c r="U1045" s="27" t="s">
        <v>618</v>
      </c>
      <c r="V1045" s="158">
        <v>0</v>
      </c>
      <c r="W1045" s="27">
        <v>229.7</v>
      </c>
      <c r="X1045" s="27">
        <v>256.3</v>
      </c>
      <c r="Y1045" s="27">
        <v>-26.599999999999852</v>
      </c>
      <c r="Z1045" s="29">
        <v>53.18</v>
      </c>
      <c r="AA1045" s="139">
        <v>4</v>
      </c>
      <c r="AB1045" s="151">
        <v>1.7039000378644698E-3</v>
      </c>
      <c r="AC1045" s="136">
        <v>0</v>
      </c>
      <c r="AD1045" s="136">
        <v>11.1</v>
      </c>
      <c r="AE1045" s="136" t="s">
        <v>618</v>
      </c>
      <c r="AF1045" s="136" t="s">
        <v>618</v>
      </c>
      <c r="AG1045" s="136">
        <v>0</v>
      </c>
      <c r="AH1045" s="136">
        <v>121.3</v>
      </c>
      <c r="AI1045" s="136">
        <v>-54.999999999999829</v>
      </c>
      <c r="AJ1045" s="127">
        <v>221.8</v>
      </c>
      <c r="AK1045" s="127">
        <v>223.9</v>
      </c>
      <c r="AL1045" s="127">
        <v>219.6</v>
      </c>
      <c r="AM1045" s="127">
        <v>221.6</v>
      </c>
      <c r="AN1045" s="127">
        <v>223.1</v>
      </c>
      <c r="AO1045" s="127">
        <v>3.3000000000000114</v>
      </c>
      <c r="AP1045" s="127" t="s">
        <v>618</v>
      </c>
      <c r="AQ1045" s="14">
        <v>228.7</v>
      </c>
      <c r="AR1045" s="127">
        <v>-0.10000000000002274</v>
      </c>
      <c r="AS1045" s="14">
        <v>183.19999999999672</v>
      </c>
      <c r="AT1045" s="1">
        <v>219.5</v>
      </c>
      <c r="AU1045" s="1">
        <v>219.5</v>
      </c>
      <c r="AV1045" s="1">
        <v>218</v>
      </c>
      <c r="AW1045" s="1">
        <v>218.1</v>
      </c>
      <c r="AX1045" s="1">
        <v>219.5</v>
      </c>
      <c r="AY1045" s="1">
        <v>219.5</v>
      </c>
      <c r="AZ1045" s="1">
        <v>217.6</v>
      </c>
      <c r="BA1045" s="1">
        <v>217.6</v>
      </c>
      <c r="CC1045" s="86">
        <v>219.5</v>
      </c>
      <c r="CD1045" s="1">
        <v>222.5</v>
      </c>
      <c r="CE1045" s="1">
        <v>686</v>
      </c>
      <c r="CF1045" s="1">
        <v>464</v>
      </c>
      <c r="CG1045" s="1">
        <v>1.478448275862069</v>
      </c>
      <c r="CH1045">
        <v>108.624</v>
      </c>
      <c r="CI1045">
        <v>18266</v>
      </c>
      <c r="CJ1045" s="101">
        <v>-1</v>
      </c>
      <c r="CK1045" s="101">
        <v>-1</v>
      </c>
      <c r="CL1045" s="1">
        <v>9.9999999999994316E-2</v>
      </c>
      <c r="CM1045" s="1">
        <v>55.099999999999795</v>
      </c>
      <c r="CN1045" s="14" t="s">
        <v>618</v>
      </c>
      <c r="CO1045" s="14">
        <v>106.8</v>
      </c>
    </row>
    <row r="1046" spans="1:93">
      <c r="A1046" s="1">
        <v>2017</v>
      </c>
      <c r="B1046" s="1">
        <v>2</v>
      </c>
      <c r="C1046" s="24">
        <v>42842</v>
      </c>
      <c r="D1046" s="1">
        <v>219.4</v>
      </c>
      <c r="E1046" s="1">
        <v>221.6</v>
      </c>
      <c r="F1046" s="1">
        <v>216.5</v>
      </c>
      <c r="G1046" s="1">
        <v>216.5</v>
      </c>
      <c r="H1046" s="1">
        <v>52.75</v>
      </c>
      <c r="I1046" s="1">
        <v>0</v>
      </c>
      <c r="N1046" s="27">
        <v>5.0999999999999943</v>
      </c>
      <c r="O1046" s="27">
        <v>225.1</v>
      </c>
      <c r="P1046" s="27">
        <v>211.9</v>
      </c>
      <c r="Q1046" s="27" t="s">
        <v>618</v>
      </c>
      <c r="R1046" s="27" t="s">
        <v>618</v>
      </c>
      <c r="S1046" s="27" t="s">
        <v>618</v>
      </c>
      <c r="T1046" s="27" t="s">
        <v>618</v>
      </c>
      <c r="U1046" s="27" t="s">
        <v>618</v>
      </c>
      <c r="V1046" s="158">
        <v>0</v>
      </c>
      <c r="W1046" s="27">
        <v>229.7</v>
      </c>
      <c r="X1046" s="27">
        <v>256.3</v>
      </c>
      <c r="Y1046" s="27">
        <v>-26.599999999999852</v>
      </c>
      <c r="Z1046" s="29">
        <v>52.77</v>
      </c>
      <c r="AA1046" s="139">
        <v>3.1</v>
      </c>
      <c r="AB1046" s="151">
        <v>5.1030051030052093E-3</v>
      </c>
      <c r="AC1046" s="136" t="s">
        <v>253</v>
      </c>
      <c r="AD1046" s="136">
        <v>10.9</v>
      </c>
      <c r="AE1046" s="136" t="s">
        <v>618</v>
      </c>
      <c r="AF1046" s="136" t="s">
        <v>618</v>
      </c>
      <c r="AG1046" s="136">
        <v>0</v>
      </c>
      <c r="AH1046" s="136">
        <v>121.3</v>
      </c>
      <c r="AI1046" s="136">
        <v>-54.999999999999829</v>
      </c>
      <c r="AJ1046" s="127">
        <v>219.5</v>
      </c>
      <c r="AK1046" s="127">
        <v>219.6</v>
      </c>
      <c r="AL1046" s="127">
        <v>217.2</v>
      </c>
      <c r="AM1046" s="127">
        <v>218.1</v>
      </c>
      <c r="AN1046" s="127">
        <v>219.17500000000001</v>
      </c>
      <c r="AO1046" s="127">
        <v>2.9000000000000057</v>
      </c>
      <c r="AP1046" s="127">
        <v>-1.3999999999999944</v>
      </c>
      <c r="AQ1046" s="14">
        <v>227.3</v>
      </c>
      <c r="AR1046" s="127">
        <v>-1.6000000000000227</v>
      </c>
      <c r="AS1046" s="14">
        <v>181.5999999999967</v>
      </c>
      <c r="AT1046" s="1">
        <v>217.3</v>
      </c>
      <c r="AU1046" s="1">
        <v>218.1</v>
      </c>
      <c r="AV1046" s="1">
        <v>215.7</v>
      </c>
      <c r="AW1046" s="1">
        <v>216.6</v>
      </c>
      <c r="AX1046" s="1">
        <v>217.3</v>
      </c>
      <c r="AY1046" s="1">
        <v>218.1</v>
      </c>
      <c r="AZ1046" s="1">
        <v>215.7</v>
      </c>
      <c r="BA1046" s="1">
        <v>217.6</v>
      </c>
      <c r="CC1046" s="86">
        <v>218.3</v>
      </c>
      <c r="CD1046" s="1">
        <v>218.5</v>
      </c>
      <c r="CE1046" s="1">
        <v>1125</v>
      </c>
      <c r="CF1046" s="1">
        <v>1133</v>
      </c>
      <c r="CG1046" s="1">
        <v>0.99293909973521621</v>
      </c>
      <c r="CH1046">
        <v>109.017</v>
      </c>
      <c r="CI1046">
        <v>18468</v>
      </c>
      <c r="CJ1046" s="101">
        <v>-1</v>
      </c>
      <c r="CK1046" s="101">
        <v>-1</v>
      </c>
      <c r="CL1046" s="1">
        <v>-1.1999999999999886</v>
      </c>
      <c r="CM1046" s="1">
        <v>53.899999999999807</v>
      </c>
      <c r="CN1046" s="14" t="s">
        <v>618</v>
      </c>
      <c r="CO1046" s="14">
        <v>106.8</v>
      </c>
    </row>
    <row r="1047" spans="1:93">
      <c r="A1047" s="1">
        <v>2017</v>
      </c>
      <c r="B1047" s="1">
        <v>3</v>
      </c>
      <c r="C1047" s="24">
        <v>42843</v>
      </c>
      <c r="D1047" s="1">
        <v>218.5</v>
      </c>
      <c r="E1047" s="1">
        <v>218.8</v>
      </c>
      <c r="F1047" s="1">
        <v>211.5</v>
      </c>
      <c r="G1047" s="1">
        <v>212.9</v>
      </c>
      <c r="H1047" s="1">
        <v>52.35</v>
      </c>
      <c r="I1047" s="1">
        <v>0</v>
      </c>
      <c r="N1047" s="27">
        <v>7.3000000000000114</v>
      </c>
      <c r="O1047" s="27">
        <v>221.6</v>
      </c>
      <c r="P1047" s="27">
        <v>211.4</v>
      </c>
      <c r="Q1047" s="27" t="s">
        <v>618</v>
      </c>
      <c r="R1047" s="27" t="s">
        <v>618</v>
      </c>
      <c r="S1047" s="27" t="s">
        <v>618</v>
      </c>
      <c r="T1047" s="27" t="s">
        <v>618</v>
      </c>
      <c r="U1047" s="27" t="s">
        <v>618</v>
      </c>
      <c r="V1047" s="158">
        <v>0</v>
      </c>
      <c r="W1047" s="27">
        <v>229.7</v>
      </c>
      <c r="X1047" s="27">
        <v>256.3</v>
      </c>
      <c r="Y1047" s="27">
        <v>-26.599999999999852</v>
      </c>
      <c r="Z1047" s="29">
        <v>52.38</v>
      </c>
      <c r="AA1047" s="139">
        <v>4.4000000000000004</v>
      </c>
      <c r="AB1047" s="151">
        <v>8.0857465212486046E-3</v>
      </c>
      <c r="AC1047" s="136" t="s">
        <v>255</v>
      </c>
      <c r="AD1047" s="136">
        <v>10.8</v>
      </c>
      <c r="AE1047" s="136" t="s">
        <v>618</v>
      </c>
      <c r="AF1047" s="136" t="s">
        <v>618</v>
      </c>
      <c r="AG1047" s="136">
        <v>0</v>
      </c>
      <c r="AH1047" s="136">
        <v>121.3</v>
      </c>
      <c r="AI1047" s="136">
        <v>-54.999999999999829</v>
      </c>
      <c r="AJ1047" s="127">
        <v>217.3</v>
      </c>
      <c r="AK1047" s="127">
        <v>218.8</v>
      </c>
      <c r="AL1047" s="127">
        <v>215.7</v>
      </c>
      <c r="AM1047" s="127">
        <v>217.8</v>
      </c>
      <c r="AN1047" s="127">
        <v>218.7</v>
      </c>
      <c r="AO1047" s="127">
        <v>5.5999999999999943</v>
      </c>
      <c r="AP1047" s="127" t="s">
        <v>618</v>
      </c>
      <c r="AQ1047" s="14">
        <v>227.3</v>
      </c>
      <c r="AR1047" s="127">
        <v>10.199999999999999</v>
      </c>
      <c r="AS1047" s="14">
        <v>191.79999999999669</v>
      </c>
      <c r="AT1047" s="1">
        <v>211.8</v>
      </c>
      <c r="AU1047" s="1">
        <v>211.8</v>
      </c>
      <c r="AV1047" s="1">
        <v>209.7</v>
      </c>
      <c r="AW1047" s="1">
        <v>209.9</v>
      </c>
      <c r="AX1047" s="1">
        <v>211.8</v>
      </c>
      <c r="AY1047" s="1">
        <v>211.8</v>
      </c>
      <c r="AZ1047" s="1">
        <v>206.3</v>
      </c>
      <c r="BA1047" s="1">
        <v>207.6</v>
      </c>
      <c r="CC1047" s="86">
        <v>211.8</v>
      </c>
      <c r="CD1047" s="1">
        <v>217.8</v>
      </c>
      <c r="CE1047" s="1">
        <v>1227</v>
      </c>
      <c r="CF1047" s="1">
        <v>815</v>
      </c>
      <c r="CG1047" s="1">
        <v>1.505521472392638</v>
      </c>
      <c r="CH1047">
        <v>108.44799999999999</v>
      </c>
      <c r="CI1047">
        <v>18299</v>
      </c>
      <c r="CJ1047" s="101">
        <v>-1</v>
      </c>
      <c r="CK1047" s="101">
        <v>-1</v>
      </c>
      <c r="CL1047" s="1">
        <v>6.6000000000000227</v>
      </c>
      <c r="CM1047" s="1">
        <v>60.499999999999829</v>
      </c>
      <c r="CN1047" s="14" t="s">
        <v>618</v>
      </c>
      <c r="CO1047" s="14">
        <v>106.8</v>
      </c>
    </row>
    <row r="1048" spans="1:93">
      <c r="A1048" s="1">
        <v>2017</v>
      </c>
      <c r="B1048" s="1">
        <v>4</v>
      </c>
      <c r="C1048" s="24">
        <v>42844</v>
      </c>
      <c r="D1048" s="1">
        <v>205.2</v>
      </c>
      <c r="E1048" s="1">
        <v>205.3</v>
      </c>
      <c r="F1048" s="1">
        <v>199.8</v>
      </c>
      <c r="G1048" s="1">
        <v>203</v>
      </c>
      <c r="H1048" s="1">
        <v>50.58</v>
      </c>
      <c r="I1048" s="1">
        <v>0</v>
      </c>
      <c r="N1048" s="27">
        <v>5.5</v>
      </c>
      <c r="O1048" s="27">
        <v>220.2</v>
      </c>
      <c r="P1048" s="27">
        <v>205.6</v>
      </c>
      <c r="Q1048" s="27">
        <v>-1</v>
      </c>
      <c r="R1048" s="27" t="s">
        <v>618</v>
      </c>
      <c r="S1048" s="27" t="s">
        <v>618</v>
      </c>
      <c r="T1048" s="27" t="s">
        <v>618</v>
      </c>
      <c r="U1048" s="27" t="s">
        <v>618</v>
      </c>
      <c r="V1048" s="158">
        <v>0</v>
      </c>
      <c r="W1048" s="27">
        <v>229.7</v>
      </c>
      <c r="X1048" s="27">
        <v>256.3</v>
      </c>
      <c r="Y1048" s="27">
        <v>-26.599999999999852</v>
      </c>
      <c r="Z1048" s="29">
        <v>52.39</v>
      </c>
      <c r="AA1048" s="139">
        <v>3.3</v>
      </c>
      <c r="AB1048" s="151">
        <v>7.5829383886255597E-3</v>
      </c>
      <c r="AC1048" s="136" t="s">
        <v>255</v>
      </c>
      <c r="AD1048" s="136">
        <v>10.6</v>
      </c>
      <c r="AE1048" s="136" t="s">
        <v>618</v>
      </c>
      <c r="AF1048" s="136" t="s">
        <v>618</v>
      </c>
      <c r="AG1048" s="136">
        <v>0</v>
      </c>
      <c r="AH1048" s="136">
        <v>121.3</v>
      </c>
      <c r="AI1048" s="136">
        <v>-54.999999999999829</v>
      </c>
      <c r="AJ1048" s="127">
        <v>211.8</v>
      </c>
      <c r="AK1048" s="127">
        <v>211.8</v>
      </c>
      <c r="AL1048" s="127">
        <v>199.8</v>
      </c>
      <c r="AM1048" s="127">
        <v>202</v>
      </c>
      <c r="AN1048" s="127">
        <v>214.875</v>
      </c>
      <c r="AO1048" s="127">
        <v>2.1999999999999886</v>
      </c>
      <c r="AP1048" s="127" t="s">
        <v>618</v>
      </c>
      <c r="AQ1048" s="14">
        <v>227.3</v>
      </c>
      <c r="AR1048" s="127" t="s">
        <v>618</v>
      </c>
      <c r="AS1048" s="14">
        <v>191.79999999999669</v>
      </c>
      <c r="AT1048" s="1">
        <v>204.7</v>
      </c>
      <c r="AU1048" s="1">
        <v>206.4</v>
      </c>
      <c r="AV1048" s="1">
        <v>203.9</v>
      </c>
      <c r="AW1048" s="1">
        <v>205.4</v>
      </c>
      <c r="AX1048" s="1">
        <v>204.7</v>
      </c>
      <c r="AY1048" s="1">
        <v>206.4</v>
      </c>
      <c r="AZ1048" s="1">
        <v>203.9</v>
      </c>
      <c r="BA1048" s="1">
        <v>205</v>
      </c>
      <c r="CC1048" s="86">
        <v>204.9</v>
      </c>
      <c r="CD1048" s="1">
        <v>200.2</v>
      </c>
      <c r="CE1048" s="1">
        <v>1207</v>
      </c>
      <c r="CF1048" s="1">
        <v>1268</v>
      </c>
      <c r="CG1048" s="1">
        <v>0.95189274447949523</v>
      </c>
      <c r="CH1048">
        <v>108.86</v>
      </c>
      <c r="CI1048">
        <v>18370</v>
      </c>
      <c r="CJ1048" s="101">
        <v>-1</v>
      </c>
      <c r="CK1048" s="101">
        <v>-1</v>
      </c>
      <c r="CL1048" s="1">
        <v>1.3999999999999773</v>
      </c>
      <c r="CM1048" s="1">
        <v>61.899999999999807</v>
      </c>
      <c r="CN1048" s="14" t="s">
        <v>618</v>
      </c>
      <c r="CO1048" s="14">
        <v>106.8</v>
      </c>
    </row>
    <row r="1049" spans="1:93">
      <c r="A1049" s="1">
        <v>2017</v>
      </c>
      <c r="B1049" s="1">
        <v>5</v>
      </c>
      <c r="C1049" s="24">
        <v>42845</v>
      </c>
      <c r="D1049" s="1">
        <v>203.3</v>
      </c>
      <c r="E1049" s="1">
        <v>207.1</v>
      </c>
      <c r="F1049" s="1">
        <v>198</v>
      </c>
      <c r="G1049" s="1">
        <v>203.1</v>
      </c>
      <c r="H1049" s="1">
        <v>50.27</v>
      </c>
      <c r="I1049" s="1">
        <v>0</v>
      </c>
      <c r="N1049" s="27">
        <v>9.0999999999999943</v>
      </c>
      <c r="O1049" s="27">
        <v>208.5</v>
      </c>
      <c r="P1049" s="27">
        <v>197.5</v>
      </c>
      <c r="Q1049" s="27" t="s">
        <v>618</v>
      </c>
      <c r="R1049" s="27" t="s">
        <v>618</v>
      </c>
      <c r="S1049" s="27" t="s">
        <v>618</v>
      </c>
      <c r="T1049" s="27" t="s">
        <v>618</v>
      </c>
      <c r="U1049" s="27" t="s">
        <v>618</v>
      </c>
      <c r="V1049" s="158">
        <v>0</v>
      </c>
      <c r="W1049" s="27">
        <v>229.7</v>
      </c>
      <c r="X1049" s="27">
        <v>256.3</v>
      </c>
      <c r="Y1049" s="27">
        <v>-26.599999999999852</v>
      </c>
      <c r="Z1049" s="29">
        <v>50.63</v>
      </c>
      <c r="AA1049" s="139">
        <v>5.5</v>
      </c>
      <c r="AB1049" s="151">
        <v>3.3810888252149063E-2</v>
      </c>
      <c r="AC1049" s="136" t="s">
        <v>255</v>
      </c>
      <c r="AD1049" s="136">
        <v>10.1</v>
      </c>
      <c r="AE1049" s="136">
        <v>7.5999999999999659</v>
      </c>
      <c r="AF1049" s="136" t="s">
        <v>618</v>
      </c>
      <c r="AG1049" s="136">
        <v>7.5999999999999659</v>
      </c>
      <c r="AH1049" s="136">
        <v>128.9</v>
      </c>
      <c r="AI1049" s="136">
        <v>-47.399999999999864</v>
      </c>
      <c r="AJ1049" s="127">
        <v>204.7</v>
      </c>
      <c r="AK1049" s="127">
        <v>206.4</v>
      </c>
      <c r="AL1049" s="127">
        <v>202.2</v>
      </c>
      <c r="AM1049" s="127">
        <v>204.4</v>
      </c>
      <c r="AN1049" s="127">
        <v>210.57499999999999</v>
      </c>
      <c r="AO1049" s="127">
        <v>0.20000000000001705</v>
      </c>
      <c r="AP1049" s="127">
        <v>7.4999999999999831</v>
      </c>
      <c r="AQ1049" s="14">
        <v>234.8</v>
      </c>
      <c r="AR1049" s="127">
        <v>-12.3</v>
      </c>
      <c r="AS1049" s="14">
        <v>179.49999999999667</v>
      </c>
      <c r="AT1049" s="1">
        <v>208</v>
      </c>
      <c r="AU1049" s="1">
        <v>212</v>
      </c>
      <c r="AV1049" s="1">
        <v>208</v>
      </c>
      <c r="AW1049" s="1">
        <v>211.1</v>
      </c>
      <c r="AX1049" s="1">
        <v>208</v>
      </c>
      <c r="AY1049" s="1">
        <v>212</v>
      </c>
      <c r="AZ1049" s="1">
        <v>208</v>
      </c>
      <c r="BA1049" s="1">
        <v>212</v>
      </c>
      <c r="CC1049" s="86">
        <v>207</v>
      </c>
      <c r="CD1049" s="1">
        <v>203.8</v>
      </c>
      <c r="CE1049" s="1">
        <v>1038</v>
      </c>
      <c r="CF1049" s="1">
        <v>1083</v>
      </c>
      <c r="CG1049" s="1">
        <v>0.95844875346260383</v>
      </c>
      <c r="CH1049">
        <v>109.30800000000001</v>
      </c>
      <c r="CI1049">
        <v>18575</v>
      </c>
      <c r="CJ1049" s="101">
        <v>-1</v>
      </c>
      <c r="CK1049" s="101">
        <v>1</v>
      </c>
      <c r="CL1049" s="1">
        <v>-6.1999999999999886</v>
      </c>
      <c r="CM1049" s="1">
        <v>55.699999999999818</v>
      </c>
      <c r="CN1049" s="14" t="s">
        <v>618</v>
      </c>
      <c r="CO1049" s="14">
        <v>106.8</v>
      </c>
    </row>
    <row r="1050" spans="1:93">
      <c r="A1050" s="1">
        <v>2017</v>
      </c>
      <c r="B1050" s="1">
        <v>6</v>
      </c>
      <c r="C1050" s="24">
        <v>42846</v>
      </c>
      <c r="D1050" s="1">
        <v>214.2</v>
      </c>
      <c r="E1050" s="1">
        <v>217.5</v>
      </c>
      <c r="F1050" s="1">
        <v>211.9</v>
      </c>
      <c r="G1050" s="1">
        <v>216</v>
      </c>
      <c r="H1050" s="1">
        <v>49.62</v>
      </c>
      <c r="I1050" s="1">
        <v>0</v>
      </c>
      <c r="N1050" s="27">
        <v>5.5999999999999943</v>
      </c>
      <c r="O1050" s="27">
        <v>212.2</v>
      </c>
      <c r="P1050" s="27">
        <v>194</v>
      </c>
      <c r="Q1050" s="27" t="s">
        <v>618</v>
      </c>
      <c r="R1050" s="27" t="s">
        <v>618</v>
      </c>
      <c r="S1050" s="27" t="s">
        <v>618</v>
      </c>
      <c r="T1050" s="27" t="s">
        <v>618</v>
      </c>
      <c r="U1050" s="27" t="s">
        <v>618</v>
      </c>
      <c r="V1050" s="158">
        <v>0</v>
      </c>
      <c r="W1050" s="27">
        <v>229.7</v>
      </c>
      <c r="X1050" s="27">
        <v>256.3</v>
      </c>
      <c r="Y1050" s="27">
        <v>-26.599999999999852</v>
      </c>
      <c r="Z1050" s="29">
        <v>50.61</v>
      </c>
      <c r="AA1050" s="139">
        <v>3.4</v>
      </c>
      <c r="AB1050" s="151">
        <v>6.1289047054170487E-3</v>
      </c>
      <c r="AC1050" s="136" t="s">
        <v>255</v>
      </c>
      <c r="AD1050" s="136">
        <v>10.1</v>
      </c>
      <c r="AE1050" s="136" t="s">
        <v>618</v>
      </c>
      <c r="AF1050" s="136" t="s">
        <v>618</v>
      </c>
      <c r="AG1050" s="136">
        <v>0</v>
      </c>
      <c r="AH1050" s="136">
        <v>128.9</v>
      </c>
      <c r="AI1050" s="136">
        <v>-47.399999999999864</v>
      </c>
      <c r="AJ1050" s="127">
        <v>208</v>
      </c>
      <c r="AK1050" s="127">
        <v>214.5</v>
      </c>
      <c r="AL1050" s="127">
        <v>208</v>
      </c>
      <c r="AM1050" s="127">
        <v>213</v>
      </c>
      <c r="AN1050" s="127">
        <v>209.3</v>
      </c>
      <c r="AO1050" s="127">
        <v>1.8000000000000114</v>
      </c>
      <c r="AP1050" s="127">
        <v>-0.60000000000001141</v>
      </c>
      <c r="AQ1050" s="14">
        <v>234.19999999999951</v>
      </c>
      <c r="AR1050" s="127" t="s">
        <v>618</v>
      </c>
      <c r="AS1050" s="14">
        <v>179.49999999999667</v>
      </c>
      <c r="AT1050" s="1">
        <v>216</v>
      </c>
      <c r="AU1050" s="1">
        <v>218</v>
      </c>
      <c r="AV1050" s="1">
        <v>213.3</v>
      </c>
      <c r="AW1050" s="1">
        <v>213.7</v>
      </c>
      <c r="AX1050" s="1">
        <v>216</v>
      </c>
      <c r="AY1050" s="1">
        <v>218</v>
      </c>
      <c r="AZ1050" s="1">
        <v>211.5</v>
      </c>
      <c r="BA1050" s="1">
        <v>213</v>
      </c>
      <c r="CC1050" s="86">
        <v>216</v>
      </c>
      <c r="CD1050" s="1">
        <v>212.4</v>
      </c>
      <c r="CE1050" s="1">
        <v>1626</v>
      </c>
      <c r="CF1050" s="1">
        <v>884</v>
      </c>
      <c r="CG1050" s="1">
        <v>1.839366515837104</v>
      </c>
      <c r="CH1050">
        <v>110.17</v>
      </c>
      <c r="CI1050">
        <v>18595</v>
      </c>
      <c r="CJ1050" s="101">
        <v>-1</v>
      </c>
      <c r="CK1050" s="101">
        <v>1</v>
      </c>
      <c r="CL1050" s="1" t="s">
        <v>618</v>
      </c>
      <c r="CM1050" s="1">
        <v>55.699999999999818</v>
      </c>
      <c r="CN1050" s="14" t="s">
        <v>618</v>
      </c>
      <c r="CO1050" s="14">
        <v>106.8</v>
      </c>
    </row>
    <row r="1051" spans="1:93">
      <c r="A1051" s="1">
        <v>2017</v>
      </c>
      <c r="B1051" s="1">
        <v>2</v>
      </c>
      <c r="C1051" s="24">
        <v>42849</v>
      </c>
      <c r="D1051" s="1">
        <v>214.2</v>
      </c>
      <c r="E1051" s="1">
        <v>217.8</v>
      </c>
      <c r="F1051" s="1">
        <v>212.1</v>
      </c>
      <c r="G1051" s="1">
        <v>217.2</v>
      </c>
      <c r="H1051" s="1">
        <v>49.21</v>
      </c>
      <c r="I1051" s="1">
        <v>0</v>
      </c>
      <c r="N1051" s="27">
        <v>5.7000000000000171</v>
      </c>
      <c r="O1051" s="27">
        <v>221.6</v>
      </c>
      <c r="P1051" s="27">
        <v>210.4</v>
      </c>
      <c r="Q1051" s="27" t="s">
        <v>618</v>
      </c>
      <c r="R1051" s="27" t="s">
        <v>618</v>
      </c>
      <c r="S1051" s="27" t="s">
        <v>618</v>
      </c>
      <c r="T1051" s="27" t="s">
        <v>618</v>
      </c>
      <c r="U1051" s="27" t="s">
        <v>618</v>
      </c>
      <c r="V1051" s="158">
        <v>0</v>
      </c>
      <c r="W1051" s="27">
        <v>229.7</v>
      </c>
      <c r="X1051" s="27">
        <v>256.3</v>
      </c>
      <c r="Y1051" s="27">
        <v>-26.599999999999852</v>
      </c>
      <c r="Z1051" s="29">
        <v>49.96</v>
      </c>
      <c r="AA1051" s="139">
        <v>3.4</v>
      </c>
      <c r="AB1051" s="151">
        <v>1.293017704396271E-2</v>
      </c>
      <c r="AC1051" s="136" t="s">
        <v>255</v>
      </c>
      <c r="AD1051" s="136">
        <v>10.8</v>
      </c>
      <c r="AE1051" s="136">
        <v>-0.79999999999998295</v>
      </c>
      <c r="AF1051" s="136" t="s">
        <v>618</v>
      </c>
      <c r="AG1051" s="136">
        <v>-0.79999999999998295</v>
      </c>
      <c r="AH1051" s="136">
        <v>128.1</v>
      </c>
      <c r="AI1051" s="136">
        <v>-48.199999999999847</v>
      </c>
      <c r="AJ1051" s="127">
        <v>216</v>
      </c>
      <c r="AK1051" s="127">
        <v>218</v>
      </c>
      <c r="AL1051" s="127">
        <v>211.5</v>
      </c>
      <c r="AM1051" s="127">
        <v>215.8</v>
      </c>
      <c r="AN1051" s="127">
        <v>208.8</v>
      </c>
      <c r="AO1051" s="127">
        <v>3</v>
      </c>
      <c r="AP1051" s="127" t="s">
        <v>618</v>
      </c>
      <c r="AQ1051" s="14">
        <v>234.19999999999951</v>
      </c>
      <c r="AR1051" s="127" t="s">
        <v>618</v>
      </c>
      <c r="AS1051" s="14">
        <v>179.49999999999667</v>
      </c>
      <c r="AT1051" s="1">
        <v>218</v>
      </c>
      <c r="AU1051" s="1">
        <v>221.8</v>
      </c>
      <c r="AV1051" s="1">
        <v>218</v>
      </c>
      <c r="AW1051" s="1">
        <v>220.5</v>
      </c>
      <c r="AX1051" s="1">
        <v>218</v>
      </c>
      <c r="AY1051" s="1">
        <v>221.8</v>
      </c>
      <c r="AZ1051" s="1">
        <v>218</v>
      </c>
      <c r="BA1051" s="1">
        <v>220</v>
      </c>
      <c r="CC1051" s="86">
        <v>218</v>
      </c>
      <c r="CD1051" s="1">
        <v>216.4</v>
      </c>
      <c r="CE1051" s="1">
        <v>964</v>
      </c>
      <c r="CF1051" s="1">
        <v>842</v>
      </c>
      <c r="CG1051" s="1">
        <v>1.1448931116389549</v>
      </c>
      <c r="CH1051">
        <v>109.749</v>
      </c>
      <c r="CI1051">
        <v>18897</v>
      </c>
      <c r="CJ1051" s="101">
        <v>-1</v>
      </c>
      <c r="CK1051" s="101">
        <v>1</v>
      </c>
      <c r="CL1051" s="1" t="s">
        <v>618</v>
      </c>
      <c r="CM1051" s="1">
        <v>55.699999999999818</v>
      </c>
      <c r="CN1051" s="14" t="s">
        <v>618</v>
      </c>
      <c r="CO1051" s="14">
        <v>106.8</v>
      </c>
    </row>
    <row r="1052" spans="1:93">
      <c r="A1052" s="1">
        <v>2017</v>
      </c>
      <c r="B1052" s="1">
        <v>3</v>
      </c>
      <c r="C1052" s="24">
        <v>42850</v>
      </c>
      <c r="D1052" s="1">
        <v>216.8</v>
      </c>
      <c r="E1052" s="1">
        <v>219.9</v>
      </c>
      <c r="F1052" s="1">
        <v>213.6</v>
      </c>
      <c r="G1052" s="1">
        <v>218.3</v>
      </c>
      <c r="H1052" s="1">
        <v>49.36</v>
      </c>
      <c r="I1052" s="1">
        <v>0</v>
      </c>
      <c r="N1052" s="27">
        <v>6.3000000000000114</v>
      </c>
      <c r="O1052" s="27">
        <v>222.9</v>
      </c>
      <c r="P1052" s="27">
        <v>211.5</v>
      </c>
      <c r="Q1052" s="27" t="s">
        <v>618</v>
      </c>
      <c r="R1052" s="27" t="s">
        <v>618</v>
      </c>
      <c r="S1052" s="27" t="s">
        <v>618</v>
      </c>
      <c r="T1052" s="27" t="s">
        <v>618</v>
      </c>
      <c r="U1052" s="27" t="s">
        <v>618</v>
      </c>
      <c r="V1052" s="158">
        <v>0</v>
      </c>
      <c r="W1052" s="27">
        <v>229.7</v>
      </c>
      <c r="X1052" s="27">
        <v>256.3</v>
      </c>
      <c r="Y1052" s="27">
        <v>-26.599999999999852</v>
      </c>
      <c r="Z1052" s="29">
        <v>49.19</v>
      </c>
      <c r="AA1052" s="139">
        <v>3.8</v>
      </c>
      <c r="AB1052" s="151">
        <v>8.2627972591696741E-3</v>
      </c>
      <c r="AC1052" s="136" t="s">
        <v>255</v>
      </c>
      <c r="AD1052" s="136">
        <v>10.8</v>
      </c>
      <c r="AE1052" s="136" t="s">
        <v>618</v>
      </c>
      <c r="AF1052" s="136" t="s">
        <v>618</v>
      </c>
      <c r="AG1052" s="136">
        <v>0</v>
      </c>
      <c r="AH1052" s="136">
        <v>128.1</v>
      </c>
      <c r="AI1052" s="136">
        <v>-48.199999999999847</v>
      </c>
      <c r="AJ1052" s="127">
        <v>218</v>
      </c>
      <c r="AK1052" s="127">
        <v>221.8</v>
      </c>
      <c r="AL1052" s="127">
        <v>216.4</v>
      </c>
      <c r="AM1052" s="127">
        <v>217</v>
      </c>
      <c r="AN1052" s="127">
        <v>212.55</v>
      </c>
      <c r="AO1052" s="127">
        <v>1.5</v>
      </c>
      <c r="AP1052" s="127" t="s">
        <v>618</v>
      </c>
      <c r="AQ1052" s="14">
        <v>234.19999999999951</v>
      </c>
      <c r="AR1052" s="127" t="s">
        <v>618</v>
      </c>
      <c r="AS1052" s="14">
        <v>179.49999999999667</v>
      </c>
      <c r="AT1052" s="1">
        <v>220.8</v>
      </c>
      <c r="AU1052" s="1">
        <v>220.9</v>
      </c>
      <c r="AV1052" s="1">
        <v>218.3</v>
      </c>
      <c r="AW1052" s="1">
        <v>220.6</v>
      </c>
      <c r="AX1052" s="1">
        <v>218</v>
      </c>
      <c r="AY1052" s="1">
        <v>219.3</v>
      </c>
      <c r="AZ1052" s="1">
        <v>215.5</v>
      </c>
      <c r="BA1052" s="1">
        <v>215.5</v>
      </c>
      <c r="CC1052" s="86">
        <v>220.8</v>
      </c>
      <c r="CD1052" s="1">
        <v>216</v>
      </c>
      <c r="CE1052" s="1">
        <v>1285</v>
      </c>
      <c r="CF1052" s="1">
        <v>1059</v>
      </c>
      <c r="CG1052" s="1">
        <v>1.2134088762983948</v>
      </c>
      <c r="CH1052">
        <v>111.081</v>
      </c>
      <c r="CI1052">
        <v>19181</v>
      </c>
      <c r="CJ1052" s="101">
        <v>1</v>
      </c>
      <c r="CK1052" s="101">
        <v>1</v>
      </c>
      <c r="CL1052" s="1" t="s">
        <v>618</v>
      </c>
      <c r="CM1052" s="1">
        <v>55.699999999999818</v>
      </c>
      <c r="CN1052" s="14" t="s">
        <v>618</v>
      </c>
      <c r="CO1052" s="14">
        <v>106.8</v>
      </c>
    </row>
    <row r="1053" spans="1:93">
      <c r="A1053" s="1">
        <v>2017</v>
      </c>
      <c r="B1053" s="1">
        <v>4</v>
      </c>
      <c r="C1053" s="24">
        <v>42851</v>
      </c>
      <c r="D1053" s="1">
        <v>216.6</v>
      </c>
      <c r="E1053" s="1">
        <v>221</v>
      </c>
      <c r="F1053" s="1">
        <v>216</v>
      </c>
      <c r="G1053" s="1">
        <v>218.8</v>
      </c>
      <c r="H1053" s="1">
        <v>49.21</v>
      </c>
      <c r="I1053" s="1">
        <v>0</v>
      </c>
      <c r="N1053" s="27">
        <v>5</v>
      </c>
      <c r="O1053" s="27">
        <v>224.6</v>
      </c>
      <c r="P1053" s="27">
        <v>212</v>
      </c>
      <c r="Q1053" s="27" t="s">
        <v>618</v>
      </c>
      <c r="R1053" s="27" t="s">
        <v>618</v>
      </c>
      <c r="S1053" s="27" t="s">
        <v>618</v>
      </c>
      <c r="T1053" s="27" t="s">
        <v>618</v>
      </c>
      <c r="U1053" s="27" t="s">
        <v>618</v>
      </c>
      <c r="V1053" s="158">
        <v>0</v>
      </c>
      <c r="W1053" s="27">
        <v>229.7</v>
      </c>
      <c r="X1053" s="27">
        <v>256.3</v>
      </c>
      <c r="Y1053" s="27">
        <v>-26.599999999999852</v>
      </c>
      <c r="Z1053" s="29">
        <v>49.38</v>
      </c>
      <c r="AA1053" s="139">
        <v>3</v>
      </c>
      <c r="AB1053" s="151">
        <v>3.0481609428978373E-3</v>
      </c>
      <c r="AC1053" s="136" t="s">
        <v>253</v>
      </c>
      <c r="AD1053" s="136">
        <v>10.9</v>
      </c>
      <c r="AE1053" s="136" t="s">
        <v>618</v>
      </c>
      <c r="AF1053" s="136" t="s">
        <v>618</v>
      </c>
      <c r="AG1053" s="136">
        <v>0</v>
      </c>
      <c r="AH1053" s="136">
        <v>128.1</v>
      </c>
      <c r="AI1053" s="136">
        <v>-48.199999999999847</v>
      </c>
      <c r="AJ1053" s="127">
        <v>218</v>
      </c>
      <c r="AK1053" s="127">
        <v>219.3</v>
      </c>
      <c r="AL1053" s="127">
        <v>215.5</v>
      </c>
      <c r="AM1053" s="127">
        <v>218.9</v>
      </c>
      <c r="AN1053" s="127">
        <v>216.17500000000001</v>
      </c>
      <c r="AO1053" s="127">
        <v>2.2000000000000171</v>
      </c>
      <c r="AP1053" s="127">
        <v>-5.1000000000000112</v>
      </c>
      <c r="AQ1053" s="14">
        <v>229.09999999999948</v>
      </c>
      <c r="AR1053" s="127" t="s">
        <v>618</v>
      </c>
      <c r="AS1053" s="14">
        <v>179.49999999999667</v>
      </c>
      <c r="AT1053" s="1">
        <v>216</v>
      </c>
      <c r="AU1053" s="1">
        <v>216.6</v>
      </c>
      <c r="AV1053" s="1">
        <v>214.3</v>
      </c>
      <c r="AW1053" s="1">
        <v>216</v>
      </c>
      <c r="AX1053" s="1">
        <v>216</v>
      </c>
      <c r="AY1053" s="1">
        <v>216.6</v>
      </c>
      <c r="AZ1053" s="1">
        <v>214.3</v>
      </c>
      <c r="BA1053" s="1">
        <v>215.5</v>
      </c>
      <c r="CC1053" s="86">
        <v>216.5</v>
      </c>
      <c r="CD1053" s="1">
        <v>218.5</v>
      </c>
      <c r="CE1053" s="1">
        <v>517</v>
      </c>
      <c r="CF1053" s="1">
        <v>585</v>
      </c>
      <c r="CG1053" s="1">
        <v>0.88376068376068373</v>
      </c>
      <c r="CH1053">
        <v>111.04300000000001</v>
      </c>
      <c r="CI1053">
        <v>19177</v>
      </c>
      <c r="CJ1053" s="101">
        <v>1</v>
      </c>
      <c r="CK1053" s="101">
        <v>1</v>
      </c>
      <c r="CL1053" s="1">
        <v>-1.5</v>
      </c>
      <c r="CM1053" s="1">
        <v>54.199999999999818</v>
      </c>
      <c r="CN1053" s="14">
        <v>0.59999999999999432</v>
      </c>
      <c r="CO1053" s="14">
        <v>107.4</v>
      </c>
    </row>
    <row r="1054" spans="1:93">
      <c r="A1054" s="1">
        <v>2017</v>
      </c>
      <c r="B1054" s="1">
        <v>5</v>
      </c>
      <c r="C1054" s="24">
        <v>42852</v>
      </c>
      <c r="D1054" s="1">
        <v>214.5</v>
      </c>
      <c r="E1054" s="1">
        <v>216.5</v>
      </c>
      <c r="F1054" s="1">
        <v>210</v>
      </c>
      <c r="G1054" s="1">
        <v>215</v>
      </c>
      <c r="H1054" s="1">
        <v>49.24</v>
      </c>
      <c r="I1054" s="1">
        <v>0</v>
      </c>
      <c r="N1054" s="27">
        <v>6.5</v>
      </c>
      <c r="O1054" s="27">
        <v>223.8</v>
      </c>
      <c r="P1054" s="27">
        <v>213.8</v>
      </c>
      <c r="Q1054" s="27" t="s">
        <v>618</v>
      </c>
      <c r="R1054" s="27" t="s">
        <v>618</v>
      </c>
      <c r="S1054" s="27" t="s">
        <v>618</v>
      </c>
      <c r="T1054" s="27" t="s">
        <v>618</v>
      </c>
      <c r="U1054" s="27" t="s">
        <v>618</v>
      </c>
      <c r="V1054" s="158">
        <v>0</v>
      </c>
      <c r="W1054" s="27">
        <v>229.7</v>
      </c>
      <c r="X1054" s="27">
        <v>256.3</v>
      </c>
      <c r="Y1054" s="27">
        <v>-26.599999999999852</v>
      </c>
      <c r="Z1054" s="29">
        <v>49.13</v>
      </c>
      <c r="AA1054" s="139">
        <v>3.9</v>
      </c>
      <c r="AB1054" s="151">
        <v>3.0388978930308008E-3</v>
      </c>
      <c r="AC1054" s="136" t="s">
        <v>255</v>
      </c>
      <c r="AD1054" s="136">
        <v>10.9</v>
      </c>
      <c r="AE1054" s="136" t="s">
        <v>618</v>
      </c>
      <c r="AF1054" s="136" t="s">
        <v>618</v>
      </c>
      <c r="AG1054" s="136">
        <v>0</v>
      </c>
      <c r="AH1054" s="136">
        <v>128.1</v>
      </c>
      <c r="AI1054" s="136">
        <v>-48.199999999999847</v>
      </c>
      <c r="AJ1054" s="127">
        <v>216</v>
      </c>
      <c r="AK1054" s="127">
        <v>216.6</v>
      </c>
      <c r="AL1054" s="127">
        <v>214</v>
      </c>
      <c r="AM1054" s="127">
        <v>215</v>
      </c>
      <c r="AN1054" s="127">
        <v>216.67500000000001</v>
      </c>
      <c r="AO1054" s="127">
        <v>0.5</v>
      </c>
      <c r="AP1054" s="127" t="s">
        <v>618</v>
      </c>
      <c r="AQ1054" s="14">
        <v>229.09999999999948</v>
      </c>
      <c r="AR1054" s="127">
        <v>-1.8000000000000114</v>
      </c>
      <c r="AS1054" s="14">
        <v>177.69999999999666</v>
      </c>
      <c r="AT1054" s="1">
        <v>215.7</v>
      </c>
      <c r="AU1054" s="1">
        <v>215.7</v>
      </c>
      <c r="AV1054" s="1">
        <v>214</v>
      </c>
      <c r="AW1054" s="1">
        <v>215.1</v>
      </c>
      <c r="AX1054" s="1">
        <v>215.7</v>
      </c>
      <c r="AY1054" s="1">
        <v>215.9</v>
      </c>
      <c r="AZ1054" s="1">
        <v>214</v>
      </c>
      <c r="BA1054" s="1">
        <v>215.3</v>
      </c>
      <c r="CC1054" s="86">
        <v>215.7</v>
      </c>
      <c r="CD1054" s="1">
        <v>215.3</v>
      </c>
      <c r="CE1054" s="1">
        <v>866</v>
      </c>
      <c r="CF1054" s="1">
        <v>745</v>
      </c>
      <c r="CG1054" s="1">
        <v>1.1624161073825503</v>
      </c>
      <c r="CH1054">
        <v>111.247</v>
      </c>
      <c r="CI1054">
        <v>19234</v>
      </c>
      <c r="CJ1054" s="101">
        <v>1</v>
      </c>
      <c r="CK1054" s="101">
        <v>1</v>
      </c>
      <c r="CL1054" s="1">
        <v>-0.19999999999998863</v>
      </c>
      <c r="CM1054" s="1">
        <v>53.999999999999829</v>
      </c>
      <c r="CN1054" s="14" t="s">
        <v>618</v>
      </c>
      <c r="CO1054" s="14">
        <v>107.4</v>
      </c>
    </row>
    <row r="1055" spans="1:93">
      <c r="A1055" s="1">
        <v>2017</v>
      </c>
      <c r="B1055" s="1">
        <v>6</v>
      </c>
      <c r="C1055" s="24">
        <v>42853</v>
      </c>
      <c r="D1055" s="1">
        <v>215.5</v>
      </c>
      <c r="E1055" s="1">
        <v>220</v>
      </c>
      <c r="F1055" s="1">
        <v>214.7</v>
      </c>
      <c r="G1055" s="1">
        <v>217.3</v>
      </c>
      <c r="H1055" s="1">
        <v>49.33</v>
      </c>
      <c r="I1055" s="1">
        <v>0</v>
      </c>
      <c r="N1055" s="27">
        <v>5.3000000000000114</v>
      </c>
      <c r="O1055" s="27">
        <v>221.5</v>
      </c>
      <c r="P1055" s="27">
        <v>208.5</v>
      </c>
      <c r="Q1055" s="27" t="s">
        <v>618</v>
      </c>
      <c r="R1055" s="27" t="s">
        <v>618</v>
      </c>
      <c r="S1055" s="27" t="s">
        <v>618</v>
      </c>
      <c r="T1055" s="27" t="s">
        <v>618</v>
      </c>
      <c r="U1055" s="27" t="s">
        <v>618</v>
      </c>
      <c r="V1055" s="158">
        <v>0</v>
      </c>
      <c r="W1055" s="27">
        <v>229.7</v>
      </c>
      <c r="X1055" s="27">
        <v>256.3</v>
      </c>
      <c r="Y1055" s="27">
        <v>-26.599999999999852</v>
      </c>
      <c r="Z1055" s="29">
        <v>49.33</v>
      </c>
      <c r="AA1055" s="139">
        <v>3.2</v>
      </c>
      <c r="AB1055" s="151">
        <v>6.0963218857956747E-4</v>
      </c>
      <c r="AC1055" s="136">
        <v>0</v>
      </c>
      <c r="AD1055" s="136">
        <v>10.7</v>
      </c>
      <c r="AE1055" s="136" t="s">
        <v>618</v>
      </c>
      <c r="AF1055" s="136" t="s">
        <v>618</v>
      </c>
      <c r="AG1055" s="136">
        <v>0</v>
      </c>
      <c r="AH1055" s="136">
        <v>128.1</v>
      </c>
      <c r="AI1055" s="136">
        <v>-48.199999999999847</v>
      </c>
      <c r="AJ1055" s="127">
        <v>215.7</v>
      </c>
      <c r="AK1055" s="127">
        <v>216.5</v>
      </c>
      <c r="AL1055" s="127">
        <v>214</v>
      </c>
      <c r="AM1055" s="127">
        <v>216.1</v>
      </c>
      <c r="AN1055" s="127">
        <v>216.75</v>
      </c>
      <c r="AO1055" s="127">
        <v>1.8000000000000114</v>
      </c>
      <c r="AP1055" s="127">
        <v>-1.4999999999999887</v>
      </c>
      <c r="AQ1055" s="14">
        <v>227.59999999999948</v>
      </c>
      <c r="AR1055" s="127" t="s">
        <v>618</v>
      </c>
      <c r="AS1055" s="14">
        <v>177.69999999999666</v>
      </c>
      <c r="AT1055" s="1">
        <v>217.6</v>
      </c>
      <c r="AU1055" s="1">
        <v>217.9</v>
      </c>
      <c r="AV1055" s="1">
        <v>215.1</v>
      </c>
      <c r="AW1055" s="1">
        <v>216.5</v>
      </c>
      <c r="AX1055" s="1">
        <v>217.6</v>
      </c>
      <c r="AY1055" s="1">
        <v>217.9</v>
      </c>
      <c r="AZ1055" s="1">
        <v>215.1</v>
      </c>
      <c r="BA1055" s="1">
        <v>216.6</v>
      </c>
      <c r="CC1055" s="86">
        <v>218.3</v>
      </c>
      <c r="CD1055" s="1">
        <v>215.3</v>
      </c>
      <c r="CE1055" s="1">
        <v>943</v>
      </c>
      <c r="CF1055" s="1">
        <v>843</v>
      </c>
      <c r="CG1055" s="1">
        <v>1.1186239620403322</v>
      </c>
      <c r="CH1055">
        <v>111.384</v>
      </c>
      <c r="CI1055">
        <v>19225</v>
      </c>
      <c r="CJ1055" s="101">
        <v>1</v>
      </c>
      <c r="CK1055" s="101">
        <v>1</v>
      </c>
      <c r="CL1055" s="1">
        <v>-2.2999999999999829</v>
      </c>
      <c r="CM1055" s="1">
        <v>51.699999999999847</v>
      </c>
      <c r="CN1055" s="14">
        <v>-2.0999999999999943</v>
      </c>
      <c r="CO1055" s="14">
        <v>105.3</v>
      </c>
    </row>
    <row r="1056" spans="1:93">
      <c r="A1056" s="1">
        <v>2017</v>
      </c>
      <c r="B1056" s="1">
        <v>2</v>
      </c>
      <c r="C1056" s="24">
        <v>42856</v>
      </c>
      <c r="D1056" s="1">
        <v>215.3</v>
      </c>
      <c r="E1056" s="1">
        <v>218.5</v>
      </c>
      <c r="F1056" s="1">
        <v>214.1</v>
      </c>
      <c r="G1056" s="1">
        <v>215.6</v>
      </c>
      <c r="H1056" s="1">
        <v>49.33</v>
      </c>
      <c r="I1056" s="1">
        <v>0</v>
      </c>
      <c r="N1056" s="27">
        <v>4.4000000000000057</v>
      </c>
      <c r="O1056" s="27">
        <v>222.6</v>
      </c>
      <c r="P1056" s="27">
        <v>212</v>
      </c>
      <c r="Q1056" s="27" t="s">
        <v>618</v>
      </c>
      <c r="R1056" s="27" t="s">
        <v>618</v>
      </c>
      <c r="S1056" s="27" t="s">
        <v>618</v>
      </c>
      <c r="T1056" s="27" t="s">
        <v>618</v>
      </c>
      <c r="U1056" s="27" t="s">
        <v>618</v>
      </c>
      <c r="V1056" s="158">
        <v>0</v>
      </c>
      <c r="W1056" s="27">
        <v>229.7</v>
      </c>
      <c r="X1056" s="27">
        <v>256.3</v>
      </c>
      <c r="Y1056" s="27">
        <v>-26.599999999999852</v>
      </c>
      <c r="Z1056" s="29">
        <v>49.08</v>
      </c>
      <c r="AA1056" s="139">
        <v>2.6</v>
      </c>
      <c r="AB1056" s="151">
        <v>1.8277822908203678E-3</v>
      </c>
      <c r="AC1056" s="136">
        <v>0</v>
      </c>
      <c r="AD1056" s="136">
        <v>10.8</v>
      </c>
      <c r="AE1056" s="136" t="s">
        <v>618</v>
      </c>
      <c r="AF1056" s="136" t="s">
        <v>618</v>
      </c>
      <c r="AG1056" s="136">
        <v>0</v>
      </c>
      <c r="AH1056" s="136">
        <v>128.1</v>
      </c>
      <c r="AI1056" s="136">
        <v>-48.199999999999847</v>
      </c>
      <c r="AJ1056" s="127">
        <v>217.6</v>
      </c>
      <c r="AK1056" s="127">
        <v>218.5</v>
      </c>
      <c r="AL1056" s="127">
        <v>214.1</v>
      </c>
      <c r="AM1056" s="127">
        <v>218.3</v>
      </c>
      <c r="AN1056" s="127">
        <v>217.07499999999999</v>
      </c>
      <c r="AO1056" s="127">
        <v>0.29999999999998295</v>
      </c>
      <c r="AP1056" s="127" t="s">
        <v>618</v>
      </c>
      <c r="AQ1056" s="14">
        <v>227.59999999999948</v>
      </c>
      <c r="AR1056" s="127" t="s">
        <v>618</v>
      </c>
      <c r="AS1056" s="14">
        <v>177.69999999999666</v>
      </c>
      <c r="AT1056" s="1">
        <v>222.1</v>
      </c>
      <c r="AU1056" s="1">
        <v>222.8</v>
      </c>
      <c r="AV1056" s="1">
        <v>221.7</v>
      </c>
      <c r="AW1056" s="1">
        <v>222</v>
      </c>
      <c r="AX1056" s="1">
        <v>217.6</v>
      </c>
      <c r="AY1056" s="1">
        <v>217.9</v>
      </c>
      <c r="AZ1056" s="1">
        <v>215.1</v>
      </c>
      <c r="BA1056" s="1">
        <v>216.6</v>
      </c>
      <c r="CC1056" s="86">
        <v>222.6</v>
      </c>
      <c r="CD1056" s="1">
        <v>215.3</v>
      </c>
      <c r="CE1056" s="1">
        <v>1017</v>
      </c>
      <c r="CF1056" s="1">
        <v>904</v>
      </c>
      <c r="CG1056" s="1">
        <v>1.125</v>
      </c>
      <c r="CH1056">
        <v>111.384</v>
      </c>
      <c r="CI1056">
        <v>19225</v>
      </c>
      <c r="CJ1056" s="101">
        <v>1</v>
      </c>
      <c r="CK1056" s="101">
        <v>1</v>
      </c>
      <c r="CL1056" s="1">
        <v>-6.7999999999999829</v>
      </c>
      <c r="CM1056" s="1">
        <v>44.899999999999864</v>
      </c>
      <c r="CN1056" s="14">
        <v>-6.7999999999999829</v>
      </c>
      <c r="CO1056" s="14">
        <v>98.500000000000142</v>
      </c>
    </row>
    <row r="1057" spans="1:93">
      <c r="A1057" s="1">
        <v>2017</v>
      </c>
      <c r="B1057" s="1">
        <v>3</v>
      </c>
      <c r="C1057" s="24">
        <v>42857</v>
      </c>
      <c r="D1057" s="1">
        <v>215.3</v>
      </c>
      <c r="E1057" s="1">
        <v>218.5</v>
      </c>
      <c r="F1057" s="1">
        <v>214.1</v>
      </c>
      <c r="G1057" s="1">
        <v>215.6</v>
      </c>
      <c r="H1057" s="1">
        <v>46.22</v>
      </c>
      <c r="I1057" s="1">
        <v>0</v>
      </c>
      <c r="N1057" s="27">
        <v>4.4000000000000057</v>
      </c>
      <c r="O1057" s="27">
        <v>220</v>
      </c>
      <c r="P1057" s="27">
        <v>211.2</v>
      </c>
      <c r="Q1057" s="27" t="s">
        <v>618</v>
      </c>
      <c r="R1057" s="27" t="s">
        <v>618</v>
      </c>
      <c r="S1057" s="27" t="s">
        <v>618</v>
      </c>
      <c r="T1057" s="27" t="s">
        <v>618</v>
      </c>
      <c r="U1057" s="27" t="s">
        <v>618</v>
      </c>
      <c r="V1057" s="158">
        <v>0</v>
      </c>
      <c r="W1057" s="27">
        <v>229.7</v>
      </c>
      <c r="X1057" s="27">
        <v>256.3</v>
      </c>
      <c r="Y1057" s="27">
        <v>-26.599999999999852</v>
      </c>
      <c r="Z1057" s="172">
        <v>49.08</v>
      </c>
      <c r="AA1057" s="139">
        <v>2.6</v>
      </c>
      <c r="AB1057" s="151">
        <v>0</v>
      </c>
      <c r="AC1057" s="136">
        <v>0</v>
      </c>
      <c r="AD1057" s="136">
        <v>10.7</v>
      </c>
      <c r="AE1057" s="136" t="s">
        <v>618</v>
      </c>
      <c r="AF1057" s="136" t="s">
        <v>618</v>
      </c>
      <c r="AG1057" s="136">
        <v>0</v>
      </c>
      <c r="AH1057" s="136">
        <v>128.1</v>
      </c>
      <c r="AI1057" s="136">
        <v>-48.199999999999847</v>
      </c>
      <c r="AJ1057" s="127">
        <v>215.6</v>
      </c>
      <c r="AK1057" s="127">
        <v>218</v>
      </c>
      <c r="AL1057" s="127">
        <v>215.3</v>
      </c>
      <c r="AM1057" s="127">
        <v>216.6</v>
      </c>
      <c r="AN1057" s="127">
        <v>216.5</v>
      </c>
      <c r="AO1057" s="127">
        <v>0.29999999999998295</v>
      </c>
      <c r="AP1057" s="127">
        <v>-2.9999999999999885</v>
      </c>
      <c r="AQ1057" s="14">
        <v>224.59999999999948</v>
      </c>
      <c r="AR1057" s="127" t="s">
        <v>618</v>
      </c>
      <c r="AS1057" s="14">
        <v>177.69999999999666</v>
      </c>
      <c r="AT1057" s="35">
        <v>222.1</v>
      </c>
      <c r="AU1057" s="35">
        <v>222.8</v>
      </c>
      <c r="AV1057" s="35">
        <v>221.7</v>
      </c>
      <c r="AW1057" s="35">
        <v>222</v>
      </c>
      <c r="AX1057" s="1">
        <v>217.6</v>
      </c>
      <c r="AY1057" s="1">
        <v>217.9</v>
      </c>
      <c r="AZ1057" s="1">
        <v>215.1</v>
      </c>
      <c r="BA1057" s="1">
        <v>216.6</v>
      </c>
      <c r="CC1057" s="112">
        <v>222.6</v>
      </c>
      <c r="CD1057" s="1">
        <v>217.2</v>
      </c>
      <c r="CE1057" s="1">
        <v>969</v>
      </c>
      <c r="CF1057" s="1">
        <v>953</v>
      </c>
      <c r="CG1057" s="1">
        <v>1.0167890870933893</v>
      </c>
      <c r="CH1057">
        <v>112.875</v>
      </c>
      <c r="CI1057">
        <v>19729</v>
      </c>
      <c r="CJ1057" s="101">
        <v>1</v>
      </c>
      <c r="CK1057" s="101">
        <v>1</v>
      </c>
      <c r="CL1057" s="1">
        <v>-6.7999999999999829</v>
      </c>
      <c r="CM1057" s="1">
        <v>38.099999999999881</v>
      </c>
      <c r="CN1057" s="14" t="s">
        <v>618</v>
      </c>
      <c r="CO1057" s="14">
        <v>98.500000000000142</v>
      </c>
    </row>
    <row r="1058" spans="1:93">
      <c r="A1058" s="1">
        <v>2017</v>
      </c>
      <c r="B1058" s="1">
        <v>2</v>
      </c>
      <c r="C1058" s="24">
        <v>42863</v>
      </c>
      <c r="D1058" s="1">
        <v>215.3</v>
      </c>
      <c r="E1058" s="1">
        <v>218.5</v>
      </c>
      <c r="F1058" s="1">
        <v>214.1</v>
      </c>
      <c r="G1058" s="1">
        <v>215.6</v>
      </c>
      <c r="H1058" s="1">
        <v>46.5</v>
      </c>
      <c r="I1058" s="1">
        <v>0</v>
      </c>
      <c r="N1058" s="27">
        <v>4.4000000000000057</v>
      </c>
      <c r="O1058" s="27">
        <v>220</v>
      </c>
      <c r="P1058" s="27">
        <v>211.2</v>
      </c>
      <c r="Q1058" s="27" t="s">
        <v>618</v>
      </c>
      <c r="R1058" s="27" t="s">
        <v>618</v>
      </c>
      <c r="S1058" s="27" t="s">
        <v>618</v>
      </c>
      <c r="T1058" s="27" t="s">
        <v>618</v>
      </c>
      <c r="U1058" s="27" t="s">
        <v>618</v>
      </c>
      <c r="V1058" s="158">
        <v>0</v>
      </c>
      <c r="W1058" s="27">
        <v>229.7</v>
      </c>
      <c r="X1058" s="27">
        <v>256.3</v>
      </c>
      <c r="Y1058" s="27">
        <v>-26.599999999999852</v>
      </c>
      <c r="Z1058" s="29">
        <v>46.43</v>
      </c>
      <c r="AA1058" s="139">
        <v>2.6</v>
      </c>
      <c r="AB1058" s="151">
        <v>6.3044800324346228E-2</v>
      </c>
      <c r="AC1058" s="136" t="s">
        <v>255</v>
      </c>
      <c r="AD1058" s="136">
        <v>10.7</v>
      </c>
      <c r="AE1058" s="136">
        <v>-9.4000000000000057</v>
      </c>
      <c r="AF1058" s="136" t="s">
        <v>618</v>
      </c>
      <c r="AG1058" s="136">
        <v>-9.4000000000000057</v>
      </c>
      <c r="AH1058" s="136">
        <v>118.7</v>
      </c>
      <c r="AI1058" s="136">
        <v>-57.599999999999852</v>
      </c>
      <c r="AJ1058" s="130">
        <v>215.6</v>
      </c>
      <c r="AK1058" s="130">
        <v>218</v>
      </c>
      <c r="AL1058" s="130">
        <v>215.3</v>
      </c>
      <c r="AM1058" s="130">
        <v>216.6</v>
      </c>
      <c r="AN1058" s="127">
        <v>216.9</v>
      </c>
      <c r="AO1058" s="127">
        <v>0.29999999999998295</v>
      </c>
      <c r="AP1058" s="127">
        <v>-9.8000000000000007</v>
      </c>
      <c r="AQ1058" s="14">
        <v>214.79999999999947</v>
      </c>
      <c r="AR1058" s="127">
        <v>6.5</v>
      </c>
      <c r="AS1058" s="14">
        <v>184.19999999999666</v>
      </c>
      <c r="AT1058" s="1">
        <v>205</v>
      </c>
      <c r="AU1058" s="1">
        <v>205.3</v>
      </c>
      <c r="AV1058" s="1">
        <v>204.5</v>
      </c>
      <c r="AW1058" s="1">
        <v>205.1</v>
      </c>
      <c r="AX1058" s="1">
        <v>207.1</v>
      </c>
      <c r="AY1058" s="1">
        <v>208</v>
      </c>
      <c r="AZ1058" s="1">
        <v>206.9</v>
      </c>
      <c r="BA1058" s="1">
        <v>208</v>
      </c>
      <c r="CC1058" s="86">
        <v>205</v>
      </c>
      <c r="CD1058" s="1">
        <v>208.1</v>
      </c>
      <c r="CE1058" s="1">
        <v>1016</v>
      </c>
      <c r="CF1058" s="1">
        <v>1202</v>
      </c>
      <c r="CG1058" s="1">
        <v>0.8452579034941764</v>
      </c>
      <c r="CH1058">
        <v>113.271</v>
      </c>
      <c r="CI1058">
        <v>19910</v>
      </c>
      <c r="CJ1058" s="101">
        <v>1</v>
      </c>
      <c r="CK1058" s="101">
        <v>1</v>
      </c>
      <c r="CL1058" s="1">
        <v>3.5</v>
      </c>
      <c r="CM1058" s="1">
        <v>41.599999999999881</v>
      </c>
      <c r="CN1058" s="14">
        <v>10.3</v>
      </c>
      <c r="CO1058" s="14">
        <v>108.8</v>
      </c>
    </row>
    <row r="1059" spans="1:93">
      <c r="A1059" s="1">
        <v>2017</v>
      </c>
      <c r="B1059" s="1">
        <v>3</v>
      </c>
      <c r="C1059" s="24">
        <v>42864</v>
      </c>
      <c r="D1059" s="1">
        <v>208.5</v>
      </c>
      <c r="E1059" s="1">
        <v>212.1</v>
      </c>
      <c r="F1059" s="1">
        <v>208</v>
      </c>
      <c r="G1059" s="1">
        <v>212.1</v>
      </c>
      <c r="H1059" s="1">
        <v>46.2</v>
      </c>
      <c r="I1059" s="1">
        <v>0</v>
      </c>
      <c r="N1059" s="27">
        <v>4.0999999999999943</v>
      </c>
      <c r="O1059" s="27">
        <v>220</v>
      </c>
      <c r="P1059" s="27">
        <v>211.2</v>
      </c>
      <c r="Q1059" s="27" t="s">
        <v>618</v>
      </c>
      <c r="R1059" s="27" t="s">
        <v>618</v>
      </c>
      <c r="S1059" s="27" t="s">
        <v>618</v>
      </c>
      <c r="T1059" s="27" t="s">
        <v>618</v>
      </c>
      <c r="U1059" s="27" t="s">
        <v>618</v>
      </c>
      <c r="V1059" s="158">
        <v>0</v>
      </c>
      <c r="W1059" s="27">
        <v>229.7</v>
      </c>
      <c r="X1059" s="27">
        <v>256.3</v>
      </c>
      <c r="Y1059" s="27">
        <v>-26.599999999999852</v>
      </c>
      <c r="Z1059" s="29">
        <v>46.67</v>
      </c>
      <c r="AA1059" s="139">
        <v>2.5</v>
      </c>
      <c r="AB1059" s="151">
        <v>6.0579835569019025E-3</v>
      </c>
      <c r="AC1059" s="136" t="s">
        <v>253</v>
      </c>
      <c r="AD1059" s="136">
        <v>10.7</v>
      </c>
      <c r="AE1059" s="136" t="s">
        <v>618</v>
      </c>
      <c r="AF1059" s="136" t="s">
        <v>618</v>
      </c>
      <c r="AG1059" s="136">
        <v>0</v>
      </c>
      <c r="AH1059" s="136">
        <v>118.7</v>
      </c>
      <c r="AI1059" s="136">
        <v>-57.599999999999852</v>
      </c>
      <c r="AJ1059" s="130">
        <v>215.6</v>
      </c>
      <c r="AK1059" s="130">
        <v>218</v>
      </c>
      <c r="AL1059" s="130">
        <v>215.3</v>
      </c>
      <c r="AM1059" s="130">
        <v>216.6</v>
      </c>
      <c r="AN1059" s="127">
        <v>217.02500000000001</v>
      </c>
      <c r="AO1059" s="127">
        <v>3.5999999999999943</v>
      </c>
      <c r="AP1059" s="127" t="s">
        <v>618</v>
      </c>
      <c r="AQ1059" s="14">
        <v>214.79999999999947</v>
      </c>
      <c r="AR1059" s="127">
        <v>0.5</v>
      </c>
      <c r="AS1059" s="14">
        <v>184.69999999999666</v>
      </c>
      <c r="AT1059" s="1">
        <v>209.1</v>
      </c>
      <c r="AU1059" s="1">
        <v>211</v>
      </c>
      <c r="AV1059" s="1">
        <v>209</v>
      </c>
      <c r="AW1059" s="1">
        <v>209.9</v>
      </c>
      <c r="AX1059" s="1">
        <v>212.2</v>
      </c>
      <c r="AY1059" s="1">
        <v>214.1</v>
      </c>
      <c r="AZ1059" s="1">
        <v>211.9</v>
      </c>
      <c r="BA1059" s="1">
        <v>212.9</v>
      </c>
      <c r="CC1059" s="86">
        <v>209</v>
      </c>
      <c r="CD1059" s="1">
        <v>207.1</v>
      </c>
      <c r="CE1059" s="1">
        <v>1277</v>
      </c>
      <c r="CF1059" s="1">
        <v>890</v>
      </c>
      <c r="CG1059" s="1">
        <v>1.4348314606741572</v>
      </c>
      <c r="CH1059">
        <v>114.01300000000001</v>
      </c>
      <c r="CI1059">
        <v>19928</v>
      </c>
      <c r="CJ1059" s="101">
        <v>1</v>
      </c>
      <c r="CK1059" s="101">
        <v>1</v>
      </c>
      <c r="CL1059" s="1">
        <v>5.4000000000000057</v>
      </c>
      <c r="CM1059" s="1">
        <v>46.999999999999886</v>
      </c>
      <c r="CN1059" s="14">
        <v>-0.59999999999999432</v>
      </c>
      <c r="CO1059" s="14">
        <v>108.2</v>
      </c>
    </row>
    <row r="1060" spans="1:93">
      <c r="A1060" s="1">
        <v>2017</v>
      </c>
      <c r="B1060" s="1">
        <v>4</v>
      </c>
      <c r="C1060" s="24">
        <v>42865</v>
      </c>
      <c r="D1060" s="1">
        <v>214.5</v>
      </c>
      <c r="E1060" s="1">
        <v>215.9</v>
      </c>
      <c r="F1060" s="1">
        <v>211.7</v>
      </c>
      <c r="G1060" s="1">
        <v>212.6</v>
      </c>
      <c r="H1060" s="1">
        <v>47.34</v>
      </c>
      <c r="I1060" s="1">
        <v>0</v>
      </c>
      <c r="N1060" s="27">
        <v>4.2000000000000171</v>
      </c>
      <c r="O1060" s="27">
        <v>216.2</v>
      </c>
      <c r="P1060" s="27">
        <v>208</v>
      </c>
      <c r="Q1060" s="27" t="s">
        <v>618</v>
      </c>
      <c r="R1060" s="27" t="s">
        <v>618</v>
      </c>
      <c r="S1060" s="27" t="s">
        <v>618</v>
      </c>
      <c r="T1060" s="27" t="s">
        <v>618</v>
      </c>
      <c r="U1060" s="27" t="s">
        <v>618</v>
      </c>
      <c r="V1060" s="158">
        <v>0</v>
      </c>
      <c r="W1060" s="27">
        <v>229.7</v>
      </c>
      <c r="X1060" s="27">
        <v>256.3</v>
      </c>
      <c r="Y1060" s="27">
        <v>-26.599999999999852</v>
      </c>
      <c r="Z1060" s="29">
        <v>46.36</v>
      </c>
      <c r="AA1060" s="139">
        <v>2.5</v>
      </c>
      <c r="AB1060" s="151">
        <v>6.4516129032257119E-3</v>
      </c>
      <c r="AC1060" s="136" t="s">
        <v>255</v>
      </c>
      <c r="AD1060" s="136">
        <v>10.6</v>
      </c>
      <c r="AE1060" s="136" t="s">
        <v>618</v>
      </c>
      <c r="AF1060" s="136" t="s">
        <v>618</v>
      </c>
      <c r="AG1060" s="136">
        <v>0</v>
      </c>
      <c r="AH1060" s="136">
        <v>118.7</v>
      </c>
      <c r="AI1060" s="136">
        <v>-57.599999999999852</v>
      </c>
      <c r="AJ1060" s="127">
        <v>212.2</v>
      </c>
      <c r="AK1060" s="127">
        <v>215.9</v>
      </c>
      <c r="AL1060" s="127">
        <v>211.9</v>
      </c>
      <c r="AM1060" s="127">
        <v>213.5</v>
      </c>
      <c r="AN1060" s="127">
        <v>215.82499999999999</v>
      </c>
      <c r="AO1060" s="127">
        <v>1.9000000000000057</v>
      </c>
      <c r="AP1060" s="127" t="s">
        <v>618</v>
      </c>
      <c r="AQ1060" s="14">
        <v>214.79999999999947</v>
      </c>
      <c r="AR1060" s="127" t="s">
        <v>618</v>
      </c>
      <c r="AS1060" s="14">
        <v>184.69999999999666</v>
      </c>
      <c r="AT1060" s="1">
        <v>211</v>
      </c>
      <c r="AU1060" s="1">
        <v>212.9</v>
      </c>
      <c r="AV1060" s="1">
        <v>211</v>
      </c>
      <c r="AW1060" s="1">
        <v>212.5</v>
      </c>
      <c r="AX1060" s="1">
        <v>211</v>
      </c>
      <c r="AY1060" s="1">
        <v>213.9</v>
      </c>
      <c r="AZ1060" s="1">
        <v>211</v>
      </c>
      <c r="BA1060" s="1">
        <v>213.9</v>
      </c>
      <c r="CC1060" s="86">
        <v>210.9</v>
      </c>
      <c r="CD1060" s="1">
        <v>212.6</v>
      </c>
      <c r="CE1060" s="1">
        <v>971</v>
      </c>
      <c r="CF1060" s="1">
        <v>921</v>
      </c>
      <c r="CG1060" s="1">
        <v>1.0542888165038002</v>
      </c>
      <c r="CH1060">
        <v>114.337</v>
      </c>
      <c r="CI1060">
        <v>19943</v>
      </c>
      <c r="CJ1060" s="101">
        <v>1</v>
      </c>
      <c r="CK1060" s="101">
        <v>1</v>
      </c>
      <c r="CL1060" s="1">
        <v>3.5999999999999943</v>
      </c>
      <c r="CM1060" s="1">
        <v>50.599999999999881</v>
      </c>
      <c r="CN1060" s="14">
        <v>3.5</v>
      </c>
      <c r="CO1060" s="14">
        <v>111.7</v>
      </c>
    </row>
    <row r="1061" spans="1:93">
      <c r="A1061" s="1">
        <v>2017</v>
      </c>
      <c r="B1061" s="1">
        <v>5</v>
      </c>
      <c r="C1061" s="24">
        <v>42866</v>
      </c>
      <c r="D1061" s="1">
        <v>214.6</v>
      </c>
      <c r="E1061" s="1">
        <v>216.4</v>
      </c>
      <c r="F1061" s="1">
        <v>212.7</v>
      </c>
      <c r="G1061" s="1">
        <v>215.9</v>
      </c>
      <c r="H1061" s="1">
        <v>47.82</v>
      </c>
      <c r="I1061" s="1">
        <v>0</v>
      </c>
      <c r="N1061" s="27">
        <v>3.7000000000000171</v>
      </c>
      <c r="O1061" s="27">
        <v>216.8</v>
      </c>
      <c r="P1061" s="27">
        <v>208.4</v>
      </c>
      <c r="Q1061" s="27" t="s">
        <v>618</v>
      </c>
      <c r="R1061" s="27" t="s">
        <v>618</v>
      </c>
      <c r="S1061" s="27" t="s">
        <v>618</v>
      </c>
      <c r="T1061" s="27" t="s">
        <v>618</v>
      </c>
      <c r="U1061" s="27" t="s">
        <v>618</v>
      </c>
      <c r="V1061" s="158">
        <v>0</v>
      </c>
      <c r="W1061" s="27">
        <v>229.7</v>
      </c>
      <c r="X1061" s="27">
        <v>256.3</v>
      </c>
      <c r="Y1061" s="27">
        <v>-26.599999999999852</v>
      </c>
      <c r="Z1061" s="29">
        <v>47.95</v>
      </c>
      <c r="AA1061" s="139">
        <v>2.2000000000000002</v>
      </c>
      <c r="AB1061" s="151">
        <v>2.4675324675324628E-2</v>
      </c>
      <c r="AC1061" s="136" t="s">
        <v>253</v>
      </c>
      <c r="AD1061" s="136">
        <v>10.6</v>
      </c>
      <c r="AE1061" s="136" t="s">
        <v>618</v>
      </c>
      <c r="AF1061" s="136" t="s">
        <v>618</v>
      </c>
      <c r="AG1061" s="136">
        <v>0</v>
      </c>
      <c r="AH1061" s="136">
        <v>118.7</v>
      </c>
      <c r="AI1061" s="136">
        <v>-57.599999999999852</v>
      </c>
      <c r="AJ1061" s="127">
        <v>211</v>
      </c>
      <c r="AK1061" s="127">
        <v>215.2</v>
      </c>
      <c r="AL1061" s="127">
        <v>211</v>
      </c>
      <c r="AM1061" s="127">
        <v>213.3</v>
      </c>
      <c r="AN1061" s="127">
        <v>215</v>
      </c>
      <c r="AO1061" s="127">
        <v>1.3000000000000114</v>
      </c>
      <c r="AP1061" s="127">
        <v>2.9000000000000172</v>
      </c>
      <c r="AQ1061" s="14">
        <v>217.69999999999948</v>
      </c>
      <c r="AR1061" s="127" t="s">
        <v>618</v>
      </c>
      <c r="AS1061" s="14">
        <v>184.69999999999666</v>
      </c>
      <c r="AT1061" s="1">
        <v>218.2</v>
      </c>
      <c r="AU1061" s="1">
        <v>220.4</v>
      </c>
      <c r="AV1061" s="1">
        <v>217.7</v>
      </c>
      <c r="AW1061" s="1">
        <v>220.1</v>
      </c>
      <c r="AX1061" s="1">
        <v>218.2</v>
      </c>
      <c r="AY1061" s="1">
        <v>220.5</v>
      </c>
      <c r="AZ1061" s="1">
        <v>217.7</v>
      </c>
      <c r="BA1061" s="1">
        <v>220</v>
      </c>
      <c r="CC1061" s="86">
        <v>218.4</v>
      </c>
      <c r="CD1061" s="1">
        <v>212</v>
      </c>
      <c r="CE1061" s="1">
        <v>1498</v>
      </c>
      <c r="CF1061" s="1">
        <v>1087</v>
      </c>
      <c r="CG1061" s="1">
        <v>1.3781048758049679</v>
      </c>
      <c r="CH1061">
        <v>113.831</v>
      </c>
      <c r="CI1061">
        <v>19868</v>
      </c>
      <c r="CJ1061" s="101">
        <v>1</v>
      </c>
      <c r="CK1061" s="101">
        <v>1</v>
      </c>
      <c r="CL1061" s="1">
        <v>0.20000000000001705</v>
      </c>
      <c r="CM1061" s="1">
        <v>50.799999999999898</v>
      </c>
      <c r="CN1061" s="14">
        <v>-3.5999999999999943</v>
      </c>
      <c r="CO1061" s="14">
        <v>108.1</v>
      </c>
    </row>
    <row r="1062" spans="1:93">
      <c r="A1062" s="1">
        <v>2017</v>
      </c>
      <c r="B1062" s="1">
        <v>6</v>
      </c>
      <c r="C1062" s="24">
        <v>42867</v>
      </c>
      <c r="D1062" s="1">
        <v>218.4</v>
      </c>
      <c r="E1062" s="1">
        <v>219.8</v>
      </c>
      <c r="F1062" s="1">
        <v>217.2</v>
      </c>
      <c r="G1062" s="1">
        <v>218.9</v>
      </c>
      <c r="H1062" s="1">
        <v>47.84</v>
      </c>
      <c r="I1062" s="1">
        <v>0</v>
      </c>
      <c r="N1062" s="27">
        <v>2.6000000000000227</v>
      </c>
      <c r="O1062" s="27">
        <v>219.6</v>
      </c>
      <c r="P1062" s="27">
        <v>212.2</v>
      </c>
      <c r="Q1062" s="27" t="s">
        <v>618</v>
      </c>
      <c r="R1062" s="27" t="s">
        <v>254</v>
      </c>
      <c r="S1062" s="27" t="s">
        <v>618</v>
      </c>
      <c r="T1062" s="27">
        <v>-0.40000000000003411</v>
      </c>
      <c r="U1062" s="27" t="s">
        <v>618</v>
      </c>
      <c r="V1062" s="158">
        <v>-0.40000000000003411</v>
      </c>
      <c r="W1062" s="27">
        <v>229.3</v>
      </c>
      <c r="X1062" s="27">
        <v>256.3</v>
      </c>
      <c r="Y1062" s="27">
        <v>-26.999999999999886</v>
      </c>
      <c r="Z1062" s="29">
        <v>47.84</v>
      </c>
      <c r="AA1062" s="139">
        <v>1.6</v>
      </c>
      <c r="AB1062" s="151">
        <v>1.0139416983523386E-2</v>
      </c>
      <c r="AC1062" s="136" t="s">
        <v>253</v>
      </c>
      <c r="AD1062" s="136">
        <v>10.7</v>
      </c>
      <c r="AE1062" s="136" t="s">
        <v>618</v>
      </c>
      <c r="AF1062" s="136" t="s">
        <v>618</v>
      </c>
      <c r="AG1062" s="136">
        <v>0</v>
      </c>
      <c r="AH1062" s="136">
        <v>118.7</v>
      </c>
      <c r="AI1062" s="136">
        <v>-57.599999999999852</v>
      </c>
      <c r="AJ1062" s="127">
        <v>218.2</v>
      </c>
      <c r="AK1062" s="127">
        <v>220.5</v>
      </c>
      <c r="AL1062" s="127">
        <v>217.7</v>
      </c>
      <c r="AM1062" s="127">
        <v>218.4</v>
      </c>
      <c r="AN1062" s="127">
        <v>215.45</v>
      </c>
      <c r="AO1062" s="127">
        <v>0.5</v>
      </c>
      <c r="AP1062" s="127" t="s">
        <v>618</v>
      </c>
      <c r="AQ1062" s="14">
        <v>217.69999999999948</v>
      </c>
      <c r="AR1062" s="127" t="s">
        <v>618</v>
      </c>
      <c r="AS1062" s="14">
        <v>184.69999999999666</v>
      </c>
      <c r="AT1062" s="1">
        <v>218.7</v>
      </c>
      <c r="AU1062" s="1">
        <v>218.9</v>
      </c>
      <c r="AV1062" s="1">
        <v>218.2</v>
      </c>
      <c r="AW1062" s="1">
        <v>218.5</v>
      </c>
      <c r="AX1062" s="1">
        <v>218.7</v>
      </c>
      <c r="AY1062" s="1">
        <v>219.2</v>
      </c>
      <c r="AZ1062" s="1">
        <v>218.2</v>
      </c>
      <c r="BA1062" s="1">
        <v>218.8</v>
      </c>
      <c r="CC1062" s="86">
        <v>220.9</v>
      </c>
      <c r="CD1062" s="1">
        <v>215.2</v>
      </c>
      <c r="CE1062" s="1">
        <v>1212</v>
      </c>
      <c r="CF1062" s="1">
        <v>1162</v>
      </c>
      <c r="CG1062" s="1">
        <v>1.0430292598967297</v>
      </c>
      <c r="CH1062">
        <v>113.218</v>
      </c>
      <c r="CI1062">
        <v>19798</v>
      </c>
      <c r="CJ1062" s="101">
        <v>1</v>
      </c>
      <c r="CK1062" s="101">
        <v>1</v>
      </c>
      <c r="CL1062" s="1">
        <v>0.5</v>
      </c>
      <c r="CM1062" s="1">
        <v>51.299999999999898</v>
      </c>
      <c r="CN1062" s="14" t="s">
        <v>618</v>
      </c>
      <c r="CO1062" s="14">
        <v>108.1</v>
      </c>
    </row>
    <row r="1063" spans="1:93">
      <c r="A1063" s="1">
        <v>2017</v>
      </c>
      <c r="B1063" s="1">
        <v>2</v>
      </c>
      <c r="C1063" s="24">
        <v>42870</v>
      </c>
      <c r="D1063" s="1">
        <v>219.2</v>
      </c>
      <c r="E1063" s="1">
        <v>224.9</v>
      </c>
      <c r="F1063" s="1">
        <v>218.9</v>
      </c>
      <c r="G1063" s="1">
        <v>223.6</v>
      </c>
      <c r="H1063" s="1">
        <v>48.82</v>
      </c>
      <c r="I1063" s="1">
        <v>1</v>
      </c>
      <c r="N1063" s="27">
        <v>6</v>
      </c>
      <c r="O1063" s="27">
        <v>221.5</v>
      </c>
      <c r="P1063" s="27">
        <v>216.3</v>
      </c>
      <c r="Q1063" s="27" t="s">
        <v>618</v>
      </c>
      <c r="R1063" s="27" t="s">
        <v>254</v>
      </c>
      <c r="S1063" s="27" t="s">
        <v>618</v>
      </c>
      <c r="T1063" s="27">
        <v>3.1999999999999602</v>
      </c>
      <c r="U1063" s="27" t="s">
        <v>618</v>
      </c>
      <c r="V1063" s="158">
        <v>3.1999999999999602</v>
      </c>
      <c r="W1063" s="27">
        <v>232.5</v>
      </c>
      <c r="X1063" s="27">
        <v>256.3</v>
      </c>
      <c r="Y1063" s="27">
        <v>-23.799999999999926</v>
      </c>
      <c r="Z1063" s="29">
        <v>49.11</v>
      </c>
      <c r="AA1063" s="139">
        <v>3.6</v>
      </c>
      <c r="AB1063" s="151">
        <v>4.1823504809701539E-4</v>
      </c>
      <c r="AC1063" s="136">
        <v>0</v>
      </c>
      <c r="AD1063" s="136">
        <v>10.9</v>
      </c>
      <c r="AE1063" s="136" t="s">
        <v>618</v>
      </c>
      <c r="AF1063" s="136" t="s">
        <v>618</v>
      </c>
      <c r="AG1063" s="136">
        <v>0</v>
      </c>
      <c r="AH1063" s="136">
        <v>118.7</v>
      </c>
      <c r="AI1063" s="136">
        <v>-57.599999999999852</v>
      </c>
      <c r="AJ1063" s="127">
        <v>218.7</v>
      </c>
      <c r="AK1063" s="127">
        <v>223.5</v>
      </c>
      <c r="AL1063" s="127">
        <v>218.2</v>
      </c>
      <c r="AM1063" s="127">
        <v>223.3</v>
      </c>
      <c r="AN1063" s="127">
        <v>217.125</v>
      </c>
      <c r="AO1063" s="127">
        <v>4.4000000000000057</v>
      </c>
      <c r="AP1063" s="127">
        <v>0.89999999999998859</v>
      </c>
      <c r="AQ1063" s="14">
        <v>218.59999999999945</v>
      </c>
      <c r="AR1063" s="127" t="s">
        <v>618</v>
      </c>
      <c r="AS1063" s="14">
        <v>184.69999999999666</v>
      </c>
      <c r="AT1063" s="1">
        <v>224.9</v>
      </c>
      <c r="AU1063" s="1">
        <v>225.4</v>
      </c>
      <c r="AV1063" s="1">
        <v>224.5</v>
      </c>
      <c r="AW1063" s="1">
        <v>225.3</v>
      </c>
      <c r="AX1063" s="1">
        <v>224.9</v>
      </c>
      <c r="AY1063" s="1">
        <v>225.4</v>
      </c>
      <c r="AZ1063" s="1">
        <v>224.3</v>
      </c>
      <c r="BA1063" s="1">
        <v>225.3</v>
      </c>
      <c r="CC1063" s="86">
        <v>224.9</v>
      </c>
      <c r="CD1063" s="1">
        <v>215.7</v>
      </c>
      <c r="CE1063" s="1">
        <v>1161</v>
      </c>
      <c r="CF1063" s="1">
        <v>891</v>
      </c>
      <c r="CG1063" s="1">
        <v>1.303030303030303</v>
      </c>
      <c r="CH1063">
        <v>113.56699999999999</v>
      </c>
      <c r="CI1063">
        <v>19953</v>
      </c>
      <c r="CJ1063" s="101">
        <v>1</v>
      </c>
      <c r="CK1063" s="101">
        <v>1</v>
      </c>
      <c r="CL1063" s="1">
        <v>-0.20000000000001705</v>
      </c>
      <c r="CM1063" s="1">
        <v>51.099999999999881</v>
      </c>
      <c r="CN1063" s="14" t="s">
        <v>618</v>
      </c>
      <c r="CO1063" s="14">
        <v>108.1</v>
      </c>
    </row>
    <row r="1064" spans="1:93">
      <c r="A1064" s="1">
        <v>2017</v>
      </c>
      <c r="B1064" s="1">
        <v>3</v>
      </c>
      <c r="C1064" s="24">
        <v>42871</v>
      </c>
      <c r="D1064" s="1">
        <v>224.7</v>
      </c>
      <c r="E1064" s="1">
        <v>234.3</v>
      </c>
      <c r="F1064" s="1">
        <v>224.3</v>
      </c>
      <c r="G1064" s="1">
        <v>234.3</v>
      </c>
      <c r="H1064" s="1">
        <v>48.23</v>
      </c>
      <c r="I1064" s="1">
        <v>2</v>
      </c>
      <c r="N1064" s="27">
        <v>10</v>
      </c>
      <c r="O1064" s="27">
        <v>229.6</v>
      </c>
      <c r="P1064" s="27">
        <v>217.6</v>
      </c>
      <c r="Q1064" s="27" t="s">
        <v>618</v>
      </c>
      <c r="R1064" s="27" t="s">
        <v>254</v>
      </c>
      <c r="S1064" s="27" t="s">
        <v>618</v>
      </c>
      <c r="T1064" s="27">
        <v>10.1</v>
      </c>
      <c r="U1064" s="27" t="s">
        <v>618</v>
      </c>
      <c r="V1064" s="158">
        <v>10.1</v>
      </c>
      <c r="W1064" s="27">
        <v>242.6</v>
      </c>
      <c r="X1064" s="27">
        <v>256.3</v>
      </c>
      <c r="Y1064" s="27">
        <v>-13.699999999999932</v>
      </c>
      <c r="Z1064" s="29">
        <v>49.24</v>
      </c>
      <c r="AA1064" s="139">
        <v>6</v>
      </c>
      <c r="AB1064" s="151">
        <v>2.0484949832775934E-2</v>
      </c>
      <c r="AC1064" s="136" t="s">
        <v>253</v>
      </c>
      <c r="AD1064" s="136">
        <v>11.1</v>
      </c>
      <c r="AE1064" s="136" t="s">
        <v>618</v>
      </c>
      <c r="AF1064" s="136" t="s">
        <v>618</v>
      </c>
      <c r="AG1064" s="136">
        <v>0</v>
      </c>
      <c r="AH1064" s="136">
        <v>118.7</v>
      </c>
      <c r="AI1064" s="136">
        <v>-57.599999999999852</v>
      </c>
      <c r="AJ1064" s="127">
        <v>224.9</v>
      </c>
      <c r="AK1064" s="127">
        <v>225.5</v>
      </c>
      <c r="AL1064" s="127">
        <v>224.3</v>
      </c>
      <c r="AM1064" s="127">
        <v>224.9</v>
      </c>
      <c r="AN1064" s="127">
        <v>219.97499999999999</v>
      </c>
      <c r="AO1064" s="127">
        <v>9.6000000000000227</v>
      </c>
      <c r="AP1064" s="127">
        <v>13.9</v>
      </c>
      <c r="AQ1064" s="14">
        <v>232.49999999999943</v>
      </c>
      <c r="AR1064" s="127" t="s">
        <v>618</v>
      </c>
      <c r="AS1064" s="14">
        <v>184.69999999999666</v>
      </c>
      <c r="AT1064" s="1">
        <v>235.3</v>
      </c>
      <c r="AU1064" s="1">
        <v>238.4</v>
      </c>
      <c r="AV1064" s="1">
        <v>234.9</v>
      </c>
      <c r="AW1064" s="1">
        <v>236.7</v>
      </c>
      <c r="AX1064" s="1">
        <v>235.3</v>
      </c>
      <c r="AY1064" s="1">
        <v>241</v>
      </c>
      <c r="AZ1064" s="1">
        <v>234.9</v>
      </c>
      <c r="BA1064" s="1">
        <v>240</v>
      </c>
      <c r="CC1064" s="86">
        <v>235</v>
      </c>
      <c r="CD1064" s="1">
        <v>220.4</v>
      </c>
      <c r="CE1064" s="1">
        <v>1025</v>
      </c>
      <c r="CF1064" s="1">
        <v>1119</v>
      </c>
      <c r="CG1064" s="1">
        <v>0.91599642537980341</v>
      </c>
      <c r="CH1064">
        <v>113.077</v>
      </c>
      <c r="CI1064">
        <v>19833</v>
      </c>
      <c r="CJ1064" s="101">
        <v>1</v>
      </c>
      <c r="CK1064" s="101">
        <v>1</v>
      </c>
      <c r="CL1064" s="1">
        <v>4.3999999999999773</v>
      </c>
      <c r="CM1064" s="1">
        <v>55.499999999999858</v>
      </c>
      <c r="CN1064" s="14">
        <v>-10.6</v>
      </c>
      <c r="CO1064" s="14">
        <v>97.500000000000142</v>
      </c>
    </row>
    <row r="1065" spans="1:93">
      <c r="A1065" s="1">
        <v>2017</v>
      </c>
      <c r="B1065" s="1">
        <v>4</v>
      </c>
      <c r="C1065" s="24">
        <v>42872</v>
      </c>
      <c r="D1065" s="1">
        <v>239.7</v>
      </c>
      <c r="E1065" s="1">
        <v>240</v>
      </c>
      <c r="F1065" s="1">
        <v>233.8</v>
      </c>
      <c r="G1065" s="1">
        <v>237.5</v>
      </c>
      <c r="H1065" s="1">
        <v>48.96</v>
      </c>
      <c r="I1065" s="1">
        <v>2</v>
      </c>
      <c r="N1065" s="27">
        <v>6.1999999999999886</v>
      </c>
      <c r="O1065" s="27">
        <v>244.3</v>
      </c>
      <c r="P1065" s="27">
        <v>224.3</v>
      </c>
      <c r="Q1065" s="27" t="s">
        <v>618</v>
      </c>
      <c r="R1065" s="27" t="s">
        <v>618</v>
      </c>
      <c r="S1065" s="27" t="s">
        <v>618</v>
      </c>
      <c r="T1065" s="27" t="s">
        <v>618</v>
      </c>
      <c r="U1065" s="27" t="s">
        <v>618</v>
      </c>
      <c r="V1065" s="158">
        <v>0</v>
      </c>
      <c r="W1065" s="27">
        <v>242.6</v>
      </c>
      <c r="X1065" s="27">
        <v>256.3</v>
      </c>
      <c r="Y1065" s="27">
        <v>-13.699999999999932</v>
      </c>
      <c r="Z1065" s="29">
        <v>48.38</v>
      </c>
      <c r="AA1065" s="139">
        <v>3.7</v>
      </c>
      <c r="AB1065" s="151">
        <v>1.2085210979106975E-2</v>
      </c>
      <c r="AC1065" s="136" t="s">
        <v>255</v>
      </c>
      <c r="AD1065" s="136">
        <v>11.7</v>
      </c>
      <c r="AE1065" s="136" t="s">
        <v>618</v>
      </c>
      <c r="AF1065" s="136" t="s">
        <v>618</v>
      </c>
      <c r="AG1065" s="136">
        <v>0</v>
      </c>
      <c r="AH1065" s="136">
        <v>118.7</v>
      </c>
      <c r="AI1065" s="136">
        <v>-57.599999999999852</v>
      </c>
      <c r="AJ1065" s="127">
        <v>235.3</v>
      </c>
      <c r="AK1065" s="127">
        <v>241</v>
      </c>
      <c r="AL1065" s="127">
        <v>233.8</v>
      </c>
      <c r="AM1065" s="127">
        <v>236.5</v>
      </c>
      <c r="AN1065" s="127">
        <v>225.77500000000001</v>
      </c>
      <c r="AO1065" s="127">
        <v>2.1999999999999886</v>
      </c>
      <c r="AP1065" s="127" t="s">
        <v>618</v>
      </c>
      <c r="AQ1065" s="14">
        <v>232.49999999999943</v>
      </c>
      <c r="AR1065" s="127" t="s">
        <v>618</v>
      </c>
      <c r="AS1065" s="14">
        <v>184.69999999999666</v>
      </c>
      <c r="AT1065" s="1">
        <v>235.7</v>
      </c>
      <c r="AU1065" s="1">
        <v>235.8</v>
      </c>
      <c r="AV1065" s="1">
        <v>234.3</v>
      </c>
      <c r="AW1065" s="1">
        <v>234.3</v>
      </c>
      <c r="AX1065" s="1">
        <v>235.7</v>
      </c>
      <c r="AY1065" s="1">
        <v>235.8</v>
      </c>
      <c r="AZ1065" s="1">
        <v>232.7</v>
      </c>
      <c r="BA1065" s="1">
        <v>233.2</v>
      </c>
      <c r="CC1065" s="86">
        <v>237.6</v>
      </c>
      <c r="CD1065" s="1">
        <v>231.8</v>
      </c>
      <c r="CE1065" s="1">
        <v>1202</v>
      </c>
      <c r="CF1065" s="1">
        <v>839</v>
      </c>
      <c r="CG1065" s="1">
        <v>1.432657926102503</v>
      </c>
      <c r="CH1065">
        <v>110.73</v>
      </c>
      <c r="CI1065">
        <v>19438</v>
      </c>
      <c r="CJ1065" s="101">
        <v>-1</v>
      </c>
      <c r="CK1065" s="101">
        <v>-1</v>
      </c>
      <c r="CL1065" s="1">
        <v>-5.2999999999999829</v>
      </c>
      <c r="CM1065" s="1">
        <v>50.199999999999875</v>
      </c>
      <c r="CN1065" s="14" t="s">
        <v>618</v>
      </c>
      <c r="CO1065" s="14">
        <v>97.500000000000142</v>
      </c>
    </row>
    <row r="1066" spans="1:93">
      <c r="A1066" s="1">
        <v>2017</v>
      </c>
      <c r="B1066" s="1">
        <v>5</v>
      </c>
      <c r="C1066" s="24">
        <v>42873</v>
      </c>
      <c r="D1066" s="1">
        <v>230.4</v>
      </c>
      <c r="E1066" s="1">
        <v>231.2</v>
      </c>
      <c r="F1066" s="1">
        <v>225.5</v>
      </c>
      <c r="G1066" s="1">
        <v>230.1</v>
      </c>
      <c r="H1066" s="1">
        <v>49.34</v>
      </c>
      <c r="I1066" s="1">
        <v>2</v>
      </c>
      <c r="N1066" s="27">
        <v>5.6999999999999886</v>
      </c>
      <c r="O1066" s="27">
        <v>243.7</v>
      </c>
      <c r="P1066" s="27">
        <v>231.3</v>
      </c>
      <c r="Q1066" s="27">
        <v>-1</v>
      </c>
      <c r="R1066" s="27" t="s">
        <v>618</v>
      </c>
      <c r="S1066" s="27" t="s">
        <v>618</v>
      </c>
      <c r="T1066" s="27" t="s">
        <v>618</v>
      </c>
      <c r="U1066" s="27" t="s">
        <v>618</v>
      </c>
      <c r="V1066" s="158">
        <v>0</v>
      </c>
      <c r="W1066" s="27">
        <v>242.6</v>
      </c>
      <c r="X1066" s="27">
        <v>256.3</v>
      </c>
      <c r="Y1066" s="27">
        <v>-13.699999999999932</v>
      </c>
      <c r="Z1066" s="29">
        <v>48.94</v>
      </c>
      <c r="AA1066" s="139">
        <v>3.4</v>
      </c>
      <c r="AB1066" s="151">
        <v>1.5135807588637862E-2</v>
      </c>
      <c r="AC1066" s="136" t="s">
        <v>253</v>
      </c>
      <c r="AD1066" s="136">
        <v>11.8</v>
      </c>
      <c r="AE1066" s="136" t="s">
        <v>618</v>
      </c>
      <c r="AF1066" s="136">
        <v>-2.5999999999999943</v>
      </c>
      <c r="AG1066" s="136">
        <v>-2.5999999999999943</v>
      </c>
      <c r="AH1066" s="136">
        <v>116.1</v>
      </c>
      <c r="AI1066" s="136">
        <v>-60.199999999999847</v>
      </c>
      <c r="AJ1066" s="127">
        <v>235.7</v>
      </c>
      <c r="AK1066" s="127">
        <v>235.8</v>
      </c>
      <c r="AL1066" s="127">
        <v>227.4</v>
      </c>
      <c r="AM1066" s="127">
        <v>227.9</v>
      </c>
      <c r="AN1066" s="127">
        <v>228.15</v>
      </c>
      <c r="AO1066" s="127">
        <v>0.30000000000001137</v>
      </c>
      <c r="AP1066" s="127" t="s">
        <v>618</v>
      </c>
      <c r="AQ1066" s="14">
        <v>232.49999999999943</v>
      </c>
      <c r="AR1066" s="127">
        <v>-2.2000000000000171</v>
      </c>
      <c r="AS1066" s="14">
        <v>182.49999999999665</v>
      </c>
      <c r="AT1066" s="1">
        <v>229.4</v>
      </c>
      <c r="AU1066" s="1">
        <v>230.3</v>
      </c>
      <c r="AV1066" s="1">
        <v>226.5</v>
      </c>
      <c r="AW1066" s="1">
        <v>227</v>
      </c>
      <c r="AX1066" s="1">
        <v>229.4</v>
      </c>
      <c r="AY1066" s="1">
        <v>230.3</v>
      </c>
      <c r="AZ1066" s="1">
        <v>223.9</v>
      </c>
      <c r="BA1066" s="1">
        <v>224.7</v>
      </c>
      <c r="CC1066" s="86">
        <v>232.2</v>
      </c>
      <c r="CD1066" s="1">
        <v>223.4</v>
      </c>
      <c r="CE1066" s="1">
        <v>1572</v>
      </c>
      <c r="CF1066" s="1">
        <v>817</v>
      </c>
      <c r="CG1066" s="1">
        <v>1.9241126070991432</v>
      </c>
      <c r="CH1066">
        <v>111.533</v>
      </c>
      <c r="CI1066">
        <v>19605</v>
      </c>
      <c r="CJ1066" s="101">
        <v>-1</v>
      </c>
      <c r="CK1066" s="101">
        <v>-1</v>
      </c>
      <c r="CL1066" s="1">
        <v>9.9999999999994316E-2</v>
      </c>
      <c r="CM1066" s="1">
        <v>50.299999999999869</v>
      </c>
      <c r="CN1066" s="14" t="s">
        <v>618</v>
      </c>
      <c r="CO1066" s="14">
        <v>97.500000000000142</v>
      </c>
    </row>
    <row r="1067" spans="1:93">
      <c r="A1067" s="1">
        <v>2017</v>
      </c>
      <c r="B1067" s="1">
        <v>6</v>
      </c>
      <c r="C1067" s="24">
        <v>42874</v>
      </c>
      <c r="D1067" s="1">
        <v>229.3</v>
      </c>
      <c r="E1067" s="1">
        <v>233.8</v>
      </c>
      <c r="F1067" s="1">
        <v>229.3</v>
      </c>
      <c r="G1067" s="1">
        <v>231.9</v>
      </c>
      <c r="H1067" s="1">
        <v>50.33</v>
      </c>
      <c r="I1067" s="1">
        <v>2</v>
      </c>
      <c r="N1067" s="27">
        <v>4.5</v>
      </c>
      <c r="O1067" s="27">
        <v>235.8</v>
      </c>
      <c r="P1067" s="27">
        <v>224.4</v>
      </c>
      <c r="Q1067" s="27" t="s">
        <v>618</v>
      </c>
      <c r="R1067" s="27" t="s">
        <v>618</v>
      </c>
      <c r="S1067" s="27" t="s">
        <v>618</v>
      </c>
      <c r="T1067" s="27" t="s">
        <v>618</v>
      </c>
      <c r="U1067" s="27" t="s">
        <v>618</v>
      </c>
      <c r="V1067" s="158">
        <v>0</v>
      </c>
      <c r="W1067" s="27">
        <v>242.6</v>
      </c>
      <c r="X1067" s="27">
        <v>256.3</v>
      </c>
      <c r="Y1067" s="27">
        <v>-13.699999999999932</v>
      </c>
      <c r="Z1067" s="29">
        <v>49.97</v>
      </c>
      <c r="AA1067" s="139">
        <v>2.7</v>
      </c>
      <c r="AB1067" s="151">
        <v>7.7614379084967045E-3</v>
      </c>
      <c r="AC1067" s="136" t="s">
        <v>253</v>
      </c>
      <c r="AD1067" s="136">
        <v>11.5</v>
      </c>
      <c r="AE1067" s="136" t="s">
        <v>618</v>
      </c>
      <c r="AF1067" s="136" t="s">
        <v>618</v>
      </c>
      <c r="AG1067" s="136">
        <v>0</v>
      </c>
      <c r="AH1067" s="136">
        <v>116.1</v>
      </c>
      <c r="AI1067" s="136">
        <v>-60.199999999999847</v>
      </c>
      <c r="AJ1067" s="127">
        <v>229.4</v>
      </c>
      <c r="AK1067" s="127">
        <v>233.3</v>
      </c>
      <c r="AL1067" s="127">
        <v>223.9</v>
      </c>
      <c r="AM1067" s="127">
        <v>232.7</v>
      </c>
      <c r="AN1067" s="127">
        <v>230.5</v>
      </c>
      <c r="AO1067" s="127">
        <v>2.5999999999999943</v>
      </c>
      <c r="AP1067" s="127">
        <v>2.2999999999999945</v>
      </c>
      <c r="AQ1067" s="14">
        <v>234.79999999999941</v>
      </c>
      <c r="AR1067" s="127" t="s">
        <v>618</v>
      </c>
      <c r="AS1067" s="14">
        <v>182.49999999999665</v>
      </c>
      <c r="AT1067" s="1">
        <v>231.9</v>
      </c>
      <c r="AU1067" s="1">
        <v>233.3</v>
      </c>
      <c r="AV1067" s="1">
        <v>231.6</v>
      </c>
      <c r="AW1067" s="1">
        <v>232</v>
      </c>
      <c r="AX1067" s="1">
        <v>231.9</v>
      </c>
      <c r="AY1067" s="1">
        <v>233.3</v>
      </c>
      <c r="AZ1067" s="1">
        <v>229.3</v>
      </c>
      <c r="BA1067" s="1">
        <v>229.4</v>
      </c>
      <c r="CC1067" s="86">
        <v>234.9</v>
      </c>
      <c r="CD1067" s="1">
        <v>225.2</v>
      </c>
      <c r="CE1067" s="1">
        <v>1154</v>
      </c>
      <c r="CF1067" s="1">
        <v>1229</v>
      </c>
      <c r="CG1067" s="1">
        <v>0.93897477624084624</v>
      </c>
      <c r="CH1067">
        <v>111.148</v>
      </c>
      <c r="CI1067">
        <v>19683</v>
      </c>
      <c r="CJ1067" s="101">
        <v>-1</v>
      </c>
      <c r="CK1067" s="101">
        <v>-1</v>
      </c>
      <c r="CL1067" s="1">
        <v>-4</v>
      </c>
      <c r="CM1067" s="1">
        <v>46.299999999999869</v>
      </c>
      <c r="CN1067" s="14" t="s">
        <v>618</v>
      </c>
      <c r="CO1067" s="14">
        <v>97.500000000000142</v>
      </c>
    </row>
    <row r="1068" spans="1:93">
      <c r="A1068" s="1">
        <v>2017</v>
      </c>
      <c r="B1068" s="1">
        <v>2</v>
      </c>
      <c r="C1068" s="24">
        <v>42877</v>
      </c>
      <c r="D1068" s="1">
        <v>235.9</v>
      </c>
      <c r="E1068" s="1">
        <v>239.8</v>
      </c>
      <c r="F1068" s="1">
        <v>234.7</v>
      </c>
      <c r="G1068" s="1">
        <v>234.7</v>
      </c>
      <c r="H1068" s="1">
        <v>50.73</v>
      </c>
      <c r="I1068" s="1">
        <v>2</v>
      </c>
      <c r="N1068" s="27">
        <v>5.1000000000000227</v>
      </c>
      <c r="O1068" s="27">
        <v>236.4</v>
      </c>
      <c r="P1068" s="27">
        <v>227.4</v>
      </c>
      <c r="Q1068" s="27" t="s">
        <v>618</v>
      </c>
      <c r="R1068" s="27" t="s">
        <v>618</v>
      </c>
      <c r="S1068" s="27" t="s">
        <v>618</v>
      </c>
      <c r="T1068" s="27" t="s">
        <v>618</v>
      </c>
      <c r="U1068" s="27" t="s">
        <v>618</v>
      </c>
      <c r="V1068" s="158">
        <v>0</v>
      </c>
      <c r="W1068" s="27">
        <v>242.6</v>
      </c>
      <c r="X1068" s="27">
        <v>256.3</v>
      </c>
      <c r="Y1068" s="27">
        <v>-13.699999999999932</v>
      </c>
      <c r="Z1068" s="29">
        <v>50.78</v>
      </c>
      <c r="AA1068" s="139">
        <v>3.1</v>
      </c>
      <c r="AB1068" s="151">
        <v>2.0064856100526773E-2</v>
      </c>
      <c r="AC1068" s="136" t="s">
        <v>253</v>
      </c>
      <c r="AD1068" s="136">
        <v>11.5</v>
      </c>
      <c r="AE1068" s="136" t="s">
        <v>618</v>
      </c>
      <c r="AF1068" s="136" t="s">
        <v>618</v>
      </c>
      <c r="AG1068" s="136">
        <v>0</v>
      </c>
      <c r="AH1068" s="136">
        <v>116.1</v>
      </c>
      <c r="AI1068" s="136">
        <v>-60.199999999999847</v>
      </c>
      <c r="AJ1068" s="127">
        <v>231.9</v>
      </c>
      <c r="AK1068" s="127">
        <v>237.7</v>
      </c>
      <c r="AL1068" s="127">
        <v>229.3</v>
      </c>
      <c r="AM1068" s="127">
        <v>237.6</v>
      </c>
      <c r="AN1068" s="127">
        <v>233.67500000000001</v>
      </c>
      <c r="AO1068" s="127">
        <v>1.2000000000000171</v>
      </c>
      <c r="AP1068" s="127">
        <v>-0.99999999999998868</v>
      </c>
      <c r="AQ1068" s="14">
        <v>233.79999999999941</v>
      </c>
      <c r="AR1068" s="127" t="s">
        <v>618</v>
      </c>
      <c r="AS1068" s="14">
        <v>182.49999999999665</v>
      </c>
      <c r="AT1068" s="1">
        <v>235.6</v>
      </c>
      <c r="AU1068" s="1">
        <v>236.8</v>
      </c>
      <c r="AV1068" s="1">
        <v>235.3</v>
      </c>
      <c r="AW1068" s="1">
        <v>236.8</v>
      </c>
      <c r="AX1068" s="1">
        <v>235.6</v>
      </c>
      <c r="AY1068" s="1">
        <v>237.1</v>
      </c>
      <c r="AZ1068" s="1">
        <v>235.3</v>
      </c>
      <c r="BA1068" s="1">
        <v>236.3</v>
      </c>
      <c r="CC1068" s="86">
        <v>237.4</v>
      </c>
      <c r="CD1068" s="1">
        <v>229</v>
      </c>
      <c r="CE1068" s="1">
        <v>1211</v>
      </c>
      <c r="CF1068" s="1">
        <v>938</v>
      </c>
      <c r="CG1068" s="1">
        <v>1.291044776119403</v>
      </c>
      <c r="CH1068">
        <v>111.304</v>
      </c>
      <c r="CI1068">
        <v>19701</v>
      </c>
      <c r="CJ1068" s="101">
        <v>-1</v>
      </c>
      <c r="CK1068" s="101">
        <v>-1</v>
      </c>
      <c r="CL1068" s="1">
        <v>-1.4000000000000057</v>
      </c>
      <c r="CM1068" s="1">
        <v>44.899999999999864</v>
      </c>
      <c r="CN1068" s="14" t="s">
        <v>618</v>
      </c>
      <c r="CO1068" s="14">
        <v>97.500000000000142</v>
      </c>
    </row>
    <row r="1069" spans="1:93">
      <c r="A1069" s="1">
        <v>2017</v>
      </c>
      <c r="B1069" s="1">
        <v>3</v>
      </c>
      <c r="C1069" s="24">
        <v>42878</v>
      </c>
      <c r="D1069" s="1">
        <v>237</v>
      </c>
      <c r="E1069" s="1">
        <v>244.3</v>
      </c>
      <c r="F1069" s="1">
        <v>236</v>
      </c>
      <c r="G1069" s="1">
        <v>242</v>
      </c>
      <c r="H1069" s="1">
        <v>51.49</v>
      </c>
      <c r="I1069" s="1">
        <v>3</v>
      </c>
      <c r="N1069" s="27">
        <v>8.3000000000000114</v>
      </c>
      <c r="O1069" s="27">
        <v>239.8</v>
      </c>
      <c r="P1069" s="27">
        <v>229.6</v>
      </c>
      <c r="Q1069" s="27" t="s">
        <v>618</v>
      </c>
      <c r="R1069" s="27" t="s">
        <v>254</v>
      </c>
      <c r="S1069" s="27" t="s">
        <v>618</v>
      </c>
      <c r="T1069" s="27">
        <v>4.5</v>
      </c>
      <c r="U1069" s="27" t="s">
        <v>618</v>
      </c>
      <c r="V1069" s="158">
        <v>4.5</v>
      </c>
      <c r="W1069" s="27">
        <v>247.1</v>
      </c>
      <c r="X1069" s="27">
        <v>256.3</v>
      </c>
      <c r="Y1069" s="27">
        <v>-9.1999999999999318</v>
      </c>
      <c r="Z1069" s="29">
        <v>50.79</v>
      </c>
      <c r="AA1069" s="139">
        <v>5</v>
      </c>
      <c r="AB1069" s="151">
        <v>7.9475461951121762E-3</v>
      </c>
      <c r="AC1069" s="136" t="s">
        <v>253</v>
      </c>
      <c r="AD1069" s="136">
        <v>11.7</v>
      </c>
      <c r="AE1069" s="136" t="s">
        <v>618</v>
      </c>
      <c r="AF1069" s="136" t="s">
        <v>618</v>
      </c>
      <c r="AG1069" s="136">
        <v>0</v>
      </c>
      <c r="AH1069" s="136">
        <v>116.1</v>
      </c>
      <c r="AI1069" s="136">
        <v>-60.199999999999847</v>
      </c>
      <c r="AJ1069" s="127">
        <v>235.6</v>
      </c>
      <c r="AK1069" s="127">
        <v>239.7</v>
      </c>
      <c r="AL1069" s="127">
        <v>235.3</v>
      </c>
      <c r="AM1069" s="127">
        <v>239.5</v>
      </c>
      <c r="AN1069" s="127">
        <v>234.42500000000001</v>
      </c>
      <c r="AO1069" s="127">
        <v>5</v>
      </c>
      <c r="AP1069" s="127">
        <v>4.3000000000000229</v>
      </c>
      <c r="AQ1069" s="14">
        <v>238.09999999999943</v>
      </c>
      <c r="AR1069" s="127" t="s">
        <v>618</v>
      </c>
      <c r="AS1069" s="14">
        <v>182.49999999999665</v>
      </c>
      <c r="AT1069" s="1">
        <v>241.3</v>
      </c>
      <c r="AU1069" s="1">
        <v>243.8</v>
      </c>
      <c r="AV1069" s="1">
        <v>240.5</v>
      </c>
      <c r="AW1069" s="1">
        <v>243.1</v>
      </c>
      <c r="AX1069" s="1">
        <v>241.3</v>
      </c>
      <c r="AY1069" s="1">
        <v>243.8</v>
      </c>
      <c r="AZ1069" s="1">
        <v>240.5</v>
      </c>
      <c r="BA1069" s="1">
        <v>242.6</v>
      </c>
      <c r="CC1069" s="86">
        <v>242</v>
      </c>
      <c r="CD1069" s="1">
        <v>229</v>
      </c>
      <c r="CE1069" s="1">
        <v>1829</v>
      </c>
      <c r="CF1069" s="1">
        <v>956</v>
      </c>
      <c r="CG1069" s="1">
        <v>1.9131799163179917</v>
      </c>
      <c r="CH1069">
        <v>111.782</v>
      </c>
      <c r="CI1069">
        <v>19766</v>
      </c>
      <c r="CJ1069" s="101">
        <v>-1</v>
      </c>
      <c r="CK1069" s="101">
        <v>-1</v>
      </c>
      <c r="CL1069" s="1">
        <v>-3</v>
      </c>
      <c r="CM1069" s="1">
        <v>41.899999999999864</v>
      </c>
      <c r="CN1069" s="14" t="s">
        <v>618</v>
      </c>
      <c r="CO1069" s="14">
        <v>97.500000000000142</v>
      </c>
    </row>
    <row r="1070" spans="1:93">
      <c r="A1070" s="1">
        <v>2017</v>
      </c>
      <c r="B1070" s="1">
        <v>4</v>
      </c>
      <c r="C1070" s="24">
        <v>42879</v>
      </c>
      <c r="D1070" s="1">
        <v>244.3</v>
      </c>
      <c r="E1070" s="1">
        <v>246.5</v>
      </c>
      <c r="F1070" s="1">
        <v>235.4</v>
      </c>
      <c r="G1070" s="1">
        <v>237.2</v>
      </c>
      <c r="H1070" s="1">
        <v>51.3</v>
      </c>
      <c r="I1070" s="1">
        <v>3</v>
      </c>
      <c r="N1070" s="27">
        <v>11.1</v>
      </c>
      <c r="O1070" s="27">
        <v>250.3</v>
      </c>
      <c r="P1070" s="27">
        <v>233.7</v>
      </c>
      <c r="Q1070" s="27" t="s">
        <v>618</v>
      </c>
      <c r="R1070" s="27" t="s">
        <v>618</v>
      </c>
      <c r="S1070" s="27" t="s">
        <v>618</v>
      </c>
      <c r="T1070" s="27" t="s">
        <v>618</v>
      </c>
      <c r="U1070" s="27" t="s">
        <v>618</v>
      </c>
      <c r="V1070" s="158">
        <v>0</v>
      </c>
      <c r="W1070" s="27">
        <v>247.1</v>
      </c>
      <c r="X1070" s="27">
        <v>256.3</v>
      </c>
      <c r="Y1070" s="27">
        <v>-9.1999999999999318</v>
      </c>
      <c r="Z1070" s="29">
        <v>51.84</v>
      </c>
      <c r="AA1070" s="139">
        <v>6.7</v>
      </c>
      <c r="AB1070" s="151">
        <v>1.4981273408239737E-2</v>
      </c>
      <c r="AC1070" s="136" t="s">
        <v>253</v>
      </c>
      <c r="AD1070" s="136">
        <v>12.1</v>
      </c>
      <c r="AE1070" s="136" t="s">
        <v>618</v>
      </c>
      <c r="AF1070" s="136">
        <v>9.8000000000000114</v>
      </c>
      <c r="AG1070" s="136">
        <v>9.8000000000000114</v>
      </c>
      <c r="AH1070" s="136">
        <v>125.9</v>
      </c>
      <c r="AI1070" s="136">
        <v>-50.399999999999835</v>
      </c>
      <c r="AJ1070" s="127">
        <v>241.3</v>
      </c>
      <c r="AK1070" s="127">
        <v>246</v>
      </c>
      <c r="AL1070" s="127">
        <v>240.5</v>
      </c>
      <c r="AM1070" s="127">
        <v>245.7</v>
      </c>
      <c r="AN1070" s="127">
        <v>238.875</v>
      </c>
      <c r="AO1070" s="127">
        <v>7.1000000000000227</v>
      </c>
      <c r="AP1070" s="127">
        <v>-16.8</v>
      </c>
      <c r="AQ1070" s="14">
        <v>221.29999999999941</v>
      </c>
      <c r="AR1070" s="127" t="s">
        <v>618</v>
      </c>
      <c r="AS1070" s="14">
        <v>182.49999999999665</v>
      </c>
      <c r="AT1070" s="1">
        <v>234.6</v>
      </c>
      <c r="AU1070" s="1">
        <v>234.7</v>
      </c>
      <c r="AV1070" s="1">
        <v>228</v>
      </c>
      <c r="AW1070" s="1">
        <v>229.7</v>
      </c>
      <c r="AX1070" s="1">
        <v>234.6</v>
      </c>
      <c r="AY1070" s="1">
        <v>234.7</v>
      </c>
      <c r="AZ1070" s="1">
        <v>228</v>
      </c>
      <c r="BA1070" s="1">
        <v>228.5</v>
      </c>
      <c r="CC1070" s="86">
        <v>235.8</v>
      </c>
      <c r="CD1070" s="1">
        <v>235.7</v>
      </c>
      <c r="CE1070" s="1">
        <v>1585</v>
      </c>
      <c r="CF1070" s="1">
        <v>905</v>
      </c>
      <c r="CG1070" s="1">
        <v>1.7513812154696133</v>
      </c>
      <c r="CH1070">
        <v>111.532</v>
      </c>
      <c r="CI1070">
        <v>19718</v>
      </c>
      <c r="CJ1070" s="101">
        <v>-1</v>
      </c>
      <c r="CK1070" s="101">
        <v>-1</v>
      </c>
      <c r="CL1070" s="1">
        <v>5.0999999999999943</v>
      </c>
      <c r="CM1070" s="1">
        <v>46.999999999999858</v>
      </c>
      <c r="CN1070" s="14" t="s">
        <v>618</v>
      </c>
      <c r="CO1070" s="14">
        <v>97.500000000000142</v>
      </c>
    </row>
    <row r="1071" spans="1:93">
      <c r="A1071" s="1">
        <v>2017</v>
      </c>
      <c r="B1071" s="1">
        <v>5</v>
      </c>
      <c r="C1071" s="24">
        <v>42880</v>
      </c>
      <c r="D1071" s="1">
        <v>229.5</v>
      </c>
      <c r="E1071" s="1">
        <v>232.4</v>
      </c>
      <c r="F1071" s="1">
        <v>228</v>
      </c>
      <c r="G1071" s="1">
        <v>232</v>
      </c>
      <c r="H1071" s="1">
        <v>48.71</v>
      </c>
      <c r="I1071" s="1">
        <v>3</v>
      </c>
      <c r="N1071" s="27">
        <v>4.4000000000000057</v>
      </c>
      <c r="O1071" s="27">
        <v>248.3</v>
      </c>
      <c r="P1071" s="27">
        <v>226.1</v>
      </c>
      <c r="Q1071" s="27" t="s">
        <v>618</v>
      </c>
      <c r="R1071" s="27" t="s">
        <v>618</v>
      </c>
      <c r="S1071" s="27" t="s">
        <v>618</v>
      </c>
      <c r="T1071" s="27" t="s">
        <v>618</v>
      </c>
      <c r="U1071" s="27" t="s">
        <v>618</v>
      </c>
      <c r="V1071" s="158">
        <v>0</v>
      </c>
      <c r="W1071" s="27">
        <v>247.1</v>
      </c>
      <c r="X1071" s="27">
        <v>256.3</v>
      </c>
      <c r="Y1071" s="27">
        <v>-9.1999999999999318</v>
      </c>
      <c r="Z1071" s="29">
        <v>51.91</v>
      </c>
      <c r="AA1071" s="139">
        <v>2.6</v>
      </c>
      <c r="AB1071" s="151">
        <v>3.6900369003690647E-3</v>
      </c>
      <c r="AC1071" s="136" t="s">
        <v>255</v>
      </c>
      <c r="AD1071" s="136">
        <v>11.8</v>
      </c>
      <c r="AE1071" s="136" t="s">
        <v>618</v>
      </c>
      <c r="AF1071" s="136" t="s">
        <v>618</v>
      </c>
      <c r="AG1071" s="136">
        <v>0</v>
      </c>
      <c r="AH1071" s="136">
        <v>125.9</v>
      </c>
      <c r="AI1071" s="136">
        <v>-50.399999999999835</v>
      </c>
      <c r="AJ1071" s="127">
        <v>234.6</v>
      </c>
      <c r="AK1071" s="127">
        <v>234.7</v>
      </c>
      <c r="AL1071" s="127">
        <v>228</v>
      </c>
      <c r="AM1071" s="127">
        <v>230.7</v>
      </c>
      <c r="AN1071" s="127">
        <v>238.375</v>
      </c>
      <c r="AO1071" s="127">
        <v>2.5</v>
      </c>
      <c r="AP1071" s="127" t="s">
        <v>618</v>
      </c>
      <c r="AQ1071" s="14">
        <v>221.29999999999941</v>
      </c>
      <c r="AR1071" s="127" t="s">
        <v>618</v>
      </c>
      <c r="AS1071" s="14">
        <v>182.49999999999665</v>
      </c>
      <c r="AT1071" s="1">
        <v>230.7</v>
      </c>
      <c r="AU1071" s="1">
        <v>230.7</v>
      </c>
      <c r="AV1071" s="1">
        <v>228.8</v>
      </c>
      <c r="AW1071" s="1">
        <v>228.9</v>
      </c>
      <c r="AX1071" s="1">
        <v>230.7</v>
      </c>
      <c r="AY1071" s="1">
        <v>230.7</v>
      </c>
      <c r="AZ1071" s="1">
        <v>228.3</v>
      </c>
      <c r="BA1071" s="1">
        <v>229.2</v>
      </c>
      <c r="CC1071" s="86">
        <v>234.3</v>
      </c>
      <c r="CD1071" s="1">
        <v>224.6</v>
      </c>
      <c r="CE1071" s="1">
        <v>3004</v>
      </c>
      <c r="CF1071" s="1">
        <v>1012</v>
      </c>
      <c r="CG1071" s="1">
        <v>2.9683794466403164</v>
      </c>
      <c r="CH1071">
        <v>111.836</v>
      </c>
      <c r="CI1071">
        <v>19811</v>
      </c>
      <c r="CJ1071" s="101">
        <v>-1</v>
      </c>
      <c r="CK1071" s="101">
        <v>1</v>
      </c>
      <c r="CL1071" s="1">
        <v>4.6999999999999886</v>
      </c>
      <c r="CM1071" s="1">
        <v>51.699999999999847</v>
      </c>
      <c r="CN1071" s="14" t="s">
        <v>618</v>
      </c>
      <c r="CO1071" s="14">
        <v>97.500000000000142</v>
      </c>
    </row>
    <row r="1072" spans="1:93">
      <c r="A1072" s="1">
        <v>2017</v>
      </c>
      <c r="B1072" s="1">
        <v>6</v>
      </c>
      <c r="C1072" s="24">
        <v>42881</v>
      </c>
      <c r="D1072" s="1">
        <v>226</v>
      </c>
      <c r="E1072" s="1">
        <v>226.9</v>
      </c>
      <c r="F1072" s="1">
        <v>215.1</v>
      </c>
      <c r="G1072" s="1">
        <v>216.2</v>
      </c>
      <c r="H1072" s="1">
        <v>49.8</v>
      </c>
      <c r="I1072" s="1">
        <v>3</v>
      </c>
      <c r="N1072" s="27">
        <v>11.8</v>
      </c>
      <c r="O1072" s="27">
        <v>236.4</v>
      </c>
      <c r="P1072" s="27">
        <v>227.6</v>
      </c>
      <c r="Q1072" s="27">
        <v>-1</v>
      </c>
      <c r="R1072" s="27" t="s">
        <v>618</v>
      </c>
      <c r="S1072" s="27" t="s">
        <v>618</v>
      </c>
      <c r="T1072" s="27" t="s">
        <v>618</v>
      </c>
      <c r="U1072" s="27" t="s">
        <v>618</v>
      </c>
      <c r="V1072" s="158">
        <v>0</v>
      </c>
      <c r="W1072" s="27">
        <v>247.1</v>
      </c>
      <c r="X1072" s="27">
        <v>256.3</v>
      </c>
      <c r="Y1072" s="27">
        <v>-9.1999999999999318</v>
      </c>
      <c r="Z1072" s="29">
        <v>49.07</v>
      </c>
      <c r="AA1072" s="139">
        <v>7.1</v>
      </c>
      <c r="AB1072" s="151">
        <v>5.0487329434697803E-2</v>
      </c>
      <c r="AC1072" s="136" t="s">
        <v>255</v>
      </c>
      <c r="AD1072" s="136">
        <v>11.6</v>
      </c>
      <c r="AE1072" s="136" t="s">
        <v>618</v>
      </c>
      <c r="AF1072" s="136" t="s">
        <v>618</v>
      </c>
      <c r="AG1072" s="136">
        <v>0</v>
      </c>
      <c r="AH1072" s="136">
        <v>125.9</v>
      </c>
      <c r="AI1072" s="136">
        <v>-50.399999999999835</v>
      </c>
      <c r="AJ1072" s="127">
        <v>230.7</v>
      </c>
      <c r="AK1072" s="127">
        <v>230.7</v>
      </c>
      <c r="AL1072" s="127">
        <v>228.3</v>
      </c>
      <c r="AM1072" s="127">
        <v>229</v>
      </c>
      <c r="AN1072" s="127">
        <v>236.22499999999999</v>
      </c>
      <c r="AO1072" s="127">
        <v>9.8000000000000114</v>
      </c>
      <c r="AP1072" s="127" t="s">
        <v>618</v>
      </c>
      <c r="AQ1072" s="14">
        <v>221.29999999999941</v>
      </c>
      <c r="AR1072" s="127">
        <v>9.9000000000000057</v>
      </c>
      <c r="AS1072" s="14">
        <v>192.39999999999665</v>
      </c>
      <c r="AT1072" s="1">
        <v>217.7</v>
      </c>
      <c r="AU1072" s="1">
        <v>219.5</v>
      </c>
      <c r="AV1072" s="1">
        <v>216.4</v>
      </c>
      <c r="AW1072" s="1">
        <v>217.6</v>
      </c>
      <c r="AX1072" s="1">
        <v>215.9</v>
      </c>
      <c r="AY1072" s="1">
        <v>219.1</v>
      </c>
      <c r="AZ1072" s="1">
        <v>213.2</v>
      </c>
      <c r="BA1072" s="1">
        <v>217.9</v>
      </c>
      <c r="CC1072" s="86">
        <v>218.3</v>
      </c>
      <c r="CD1072" s="1">
        <v>224</v>
      </c>
      <c r="CE1072" s="1">
        <v>1254</v>
      </c>
      <c r="CF1072" s="1">
        <v>1237</v>
      </c>
      <c r="CG1072" s="1">
        <v>1.0137429264349231</v>
      </c>
      <c r="CH1072">
        <v>111.255</v>
      </c>
      <c r="CI1072">
        <v>19725</v>
      </c>
      <c r="CJ1072" s="101">
        <v>-1</v>
      </c>
      <c r="CK1072" s="101">
        <v>1</v>
      </c>
      <c r="CL1072" s="1" t="s">
        <v>618</v>
      </c>
      <c r="CM1072" s="1">
        <v>51.699999999999847</v>
      </c>
      <c r="CN1072" s="14" t="s">
        <v>618</v>
      </c>
      <c r="CO1072" s="14">
        <v>97.500000000000142</v>
      </c>
    </row>
    <row r="1073" spans="1:93">
      <c r="A1073" s="1">
        <v>2017</v>
      </c>
      <c r="B1073" s="1">
        <v>2</v>
      </c>
      <c r="C1073" s="24">
        <v>42884</v>
      </c>
      <c r="D1073" s="1">
        <v>218.1</v>
      </c>
      <c r="E1073" s="1">
        <v>220</v>
      </c>
      <c r="F1073" s="1">
        <v>214.3</v>
      </c>
      <c r="G1073" s="1">
        <v>215.6</v>
      </c>
      <c r="H1073" s="1">
        <v>49.99</v>
      </c>
      <c r="I1073" s="1">
        <v>3</v>
      </c>
      <c r="N1073" s="27">
        <v>5.6999999999999886</v>
      </c>
      <c r="O1073" s="27">
        <v>228</v>
      </c>
      <c r="P1073" s="27">
        <v>204.4</v>
      </c>
      <c r="Q1073" s="27" t="s">
        <v>618</v>
      </c>
      <c r="R1073" s="27" t="s">
        <v>618</v>
      </c>
      <c r="S1073" s="27" t="s">
        <v>618</v>
      </c>
      <c r="T1073" s="27" t="s">
        <v>618</v>
      </c>
      <c r="U1073" s="27" t="s">
        <v>618</v>
      </c>
      <c r="V1073" s="158">
        <v>0</v>
      </c>
      <c r="W1073" s="27">
        <v>247.1</v>
      </c>
      <c r="X1073" s="27">
        <v>256.3</v>
      </c>
      <c r="Y1073" s="27">
        <v>-9.1999999999999318</v>
      </c>
      <c r="Z1073" s="29">
        <v>49.7</v>
      </c>
      <c r="AA1073" s="139">
        <v>3.4</v>
      </c>
      <c r="AB1073" s="151">
        <v>2.2377335249435415E-2</v>
      </c>
      <c r="AC1073" s="136" t="s">
        <v>253</v>
      </c>
      <c r="AD1073" s="136">
        <v>10.8</v>
      </c>
      <c r="AE1073" s="136" t="s">
        <v>618</v>
      </c>
      <c r="AF1073" s="136" t="s">
        <v>618</v>
      </c>
      <c r="AG1073" s="136">
        <v>0</v>
      </c>
      <c r="AH1073" s="136">
        <v>125.9</v>
      </c>
      <c r="AI1073" s="136">
        <v>-50.399999999999835</v>
      </c>
      <c r="AJ1073" s="127">
        <v>215.9</v>
      </c>
      <c r="AK1073" s="127">
        <v>220</v>
      </c>
      <c r="AL1073" s="127">
        <v>213.2</v>
      </c>
      <c r="AM1073" s="127">
        <v>218.5</v>
      </c>
      <c r="AN1073" s="127">
        <v>230.97499999999999</v>
      </c>
      <c r="AO1073" s="127">
        <v>2.5</v>
      </c>
      <c r="AP1073" s="127" t="s">
        <v>618</v>
      </c>
      <c r="AQ1073" s="14">
        <v>221.29999999999941</v>
      </c>
      <c r="AR1073" s="127" t="s">
        <v>618</v>
      </c>
      <c r="AS1073" s="14">
        <v>192.39999999999665</v>
      </c>
      <c r="AT1073" s="1">
        <v>215.2</v>
      </c>
      <c r="AU1073" s="1">
        <v>215.5</v>
      </c>
      <c r="AV1073" s="1">
        <v>214.2</v>
      </c>
      <c r="AW1073" s="1">
        <v>215.2</v>
      </c>
      <c r="AX1073" s="1">
        <v>215.2</v>
      </c>
      <c r="AY1073" s="1">
        <v>215.5</v>
      </c>
      <c r="AZ1073" s="1">
        <v>214</v>
      </c>
      <c r="BA1073" s="1">
        <v>214</v>
      </c>
      <c r="CC1073" s="86">
        <v>214.8</v>
      </c>
      <c r="CD1073" s="1">
        <v>216.3</v>
      </c>
      <c r="CE1073" s="1">
        <v>1574</v>
      </c>
      <c r="CF1073" s="1">
        <v>1179</v>
      </c>
      <c r="CG1073" s="1">
        <v>1.3350296861747244</v>
      </c>
      <c r="CH1073">
        <v>111.298</v>
      </c>
      <c r="CI1073">
        <v>19675</v>
      </c>
      <c r="CJ1073" s="101">
        <v>-1</v>
      </c>
      <c r="CK1073" s="101">
        <v>-1</v>
      </c>
      <c r="CL1073" s="1" t="s">
        <v>618</v>
      </c>
      <c r="CM1073" s="1">
        <v>51.699999999999847</v>
      </c>
      <c r="CN1073" s="14" t="s">
        <v>618</v>
      </c>
      <c r="CO1073" s="14">
        <v>97.500000000000142</v>
      </c>
    </row>
    <row r="1074" spans="1:93">
      <c r="A1074" s="1">
        <v>2017</v>
      </c>
      <c r="B1074" s="1">
        <v>3</v>
      </c>
      <c r="C1074" s="24">
        <v>42885</v>
      </c>
      <c r="D1074" s="1">
        <v>213.9</v>
      </c>
      <c r="E1074" s="1">
        <v>214.1</v>
      </c>
      <c r="F1074" s="1">
        <v>207.2</v>
      </c>
      <c r="G1074" s="1">
        <v>209.2</v>
      </c>
      <c r="H1074" s="1">
        <v>49.65</v>
      </c>
      <c r="I1074" s="1">
        <v>0</v>
      </c>
      <c r="N1074" s="27">
        <v>6.9000000000000057</v>
      </c>
      <c r="O1074" s="27">
        <v>221.3</v>
      </c>
      <c r="P1074" s="27">
        <v>209.9</v>
      </c>
      <c r="Q1074" s="27" t="s">
        <v>618</v>
      </c>
      <c r="R1074" s="27" t="s">
        <v>618</v>
      </c>
      <c r="S1074" s="27" t="s">
        <v>252</v>
      </c>
      <c r="T1074" s="27" t="s">
        <v>618</v>
      </c>
      <c r="U1074" s="27">
        <v>-0.79999999999998295</v>
      </c>
      <c r="V1074" s="158">
        <v>-0.79999999999998295</v>
      </c>
      <c r="W1074" s="27">
        <v>246.3</v>
      </c>
      <c r="X1074" s="27">
        <v>256.3</v>
      </c>
      <c r="Y1074" s="27">
        <v>-9.9999999999999147</v>
      </c>
      <c r="Z1074" s="29">
        <v>49.5</v>
      </c>
      <c r="AA1074" s="139">
        <v>4.0999999999999996</v>
      </c>
      <c r="AB1074" s="151">
        <v>3.8152610441768431E-3</v>
      </c>
      <c r="AC1074" s="136" t="s">
        <v>253</v>
      </c>
      <c r="AD1074" s="136">
        <v>10.7</v>
      </c>
      <c r="AE1074" s="136" t="s">
        <v>618</v>
      </c>
      <c r="AF1074" s="136">
        <v>-0.19999999999998863</v>
      </c>
      <c r="AG1074" s="136">
        <v>-0.19999999999998863</v>
      </c>
      <c r="AH1074" s="136">
        <v>125.7</v>
      </c>
      <c r="AI1074" s="136">
        <v>-50.599999999999824</v>
      </c>
      <c r="AJ1074" s="127">
        <v>215.2</v>
      </c>
      <c r="AK1074" s="127">
        <v>215.5</v>
      </c>
      <c r="AL1074" s="127">
        <v>208.2</v>
      </c>
      <c r="AM1074" s="127">
        <v>209.8</v>
      </c>
      <c r="AN1074" s="127">
        <v>222</v>
      </c>
      <c r="AO1074" s="127">
        <v>4.7000000000000171</v>
      </c>
      <c r="AP1074" s="127" t="s">
        <v>618</v>
      </c>
      <c r="AQ1074" s="14">
        <v>221.29999999999941</v>
      </c>
      <c r="AR1074" s="127">
        <v>-2.8000000000000114</v>
      </c>
      <c r="AS1074" s="14">
        <v>189.59999999999664</v>
      </c>
      <c r="AT1074" s="1">
        <v>209.1</v>
      </c>
      <c r="AU1074" s="1">
        <v>209.2</v>
      </c>
      <c r="AV1074" s="1">
        <v>208</v>
      </c>
      <c r="AW1074" s="1">
        <v>208.6</v>
      </c>
      <c r="AX1074" s="1">
        <v>209.1</v>
      </c>
      <c r="AY1074" s="1">
        <v>211</v>
      </c>
      <c r="AZ1074" s="1">
        <v>208</v>
      </c>
      <c r="BA1074" s="1">
        <v>210</v>
      </c>
      <c r="CC1074" s="86">
        <v>209.1</v>
      </c>
      <c r="CD1074" s="1">
        <v>211.7</v>
      </c>
      <c r="CE1074" s="1">
        <v>1288</v>
      </c>
      <c r="CF1074" s="1">
        <v>1079</v>
      </c>
      <c r="CG1074" s="1">
        <v>1.1936978683966635</v>
      </c>
      <c r="CH1074">
        <v>110.85299999999999</v>
      </c>
      <c r="CI1074">
        <v>19634</v>
      </c>
      <c r="CJ1074" s="101">
        <v>-1</v>
      </c>
      <c r="CK1074" s="101">
        <v>-1</v>
      </c>
      <c r="CL1074" s="1">
        <v>-1.5999999999999943</v>
      </c>
      <c r="CM1074" s="1">
        <v>50.099999999999852</v>
      </c>
      <c r="CN1074" s="14" t="s">
        <v>618</v>
      </c>
      <c r="CO1074" s="14">
        <v>97.500000000000142</v>
      </c>
    </row>
    <row r="1075" spans="1:93">
      <c r="A1075" s="1">
        <v>2017</v>
      </c>
      <c r="B1075" s="1">
        <v>4</v>
      </c>
      <c r="C1075" s="24">
        <v>42886</v>
      </c>
      <c r="D1075" s="1">
        <v>210.7</v>
      </c>
      <c r="E1075" s="1">
        <v>214</v>
      </c>
      <c r="F1075" s="1">
        <v>203.6</v>
      </c>
      <c r="G1075" s="1">
        <v>204.8</v>
      </c>
      <c r="H1075" s="1">
        <v>48.63</v>
      </c>
      <c r="I1075" s="1">
        <v>0</v>
      </c>
      <c r="N1075" s="27">
        <v>10.4</v>
      </c>
      <c r="O1075" s="27">
        <v>216.1</v>
      </c>
      <c r="P1075" s="27">
        <v>202.3</v>
      </c>
      <c r="Q1075" s="27" t="s">
        <v>618</v>
      </c>
      <c r="R1075" s="27" t="s">
        <v>618</v>
      </c>
      <c r="S1075" s="27" t="s">
        <v>618</v>
      </c>
      <c r="T1075" s="27" t="s">
        <v>618</v>
      </c>
      <c r="U1075" s="27" t="s">
        <v>618</v>
      </c>
      <c r="V1075" s="158">
        <v>0</v>
      </c>
      <c r="W1075" s="27">
        <v>246.3</v>
      </c>
      <c r="X1075" s="27">
        <v>256.3</v>
      </c>
      <c r="Y1075" s="27">
        <v>-9.9999999999999147</v>
      </c>
      <c r="Z1075" s="29">
        <v>49.12</v>
      </c>
      <c r="AA1075" s="139">
        <v>6.2</v>
      </c>
      <c r="AB1075" s="151">
        <v>6.8013602720544686E-3</v>
      </c>
      <c r="AC1075" s="136" t="s">
        <v>255</v>
      </c>
      <c r="AD1075" s="136">
        <v>10.4</v>
      </c>
      <c r="AE1075" s="136" t="s">
        <v>618</v>
      </c>
      <c r="AF1075" s="136" t="s">
        <v>618</v>
      </c>
      <c r="AG1075" s="136">
        <v>0</v>
      </c>
      <c r="AH1075" s="136">
        <v>125.7</v>
      </c>
      <c r="AI1075" s="136">
        <v>-50.599999999999824</v>
      </c>
      <c r="AJ1075" s="127">
        <v>209.1</v>
      </c>
      <c r="AK1075" s="127">
        <v>211.3</v>
      </c>
      <c r="AL1075" s="127">
        <v>208</v>
      </c>
      <c r="AM1075" s="127">
        <v>211</v>
      </c>
      <c r="AN1075" s="127">
        <v>217.07499999999999</v>
      </c>
      <c r="AO1075" s="127">
        <v>5.8999999999999773</v>
      </c>
      <c r="AP1075" s="127">
        <v>-10.1</v>
      </c>
      <c r="AQ1075" s="14">
        <v>211.19999999999939</v>
      </c>
      <c r="AR1075" s="127">
        <v>6.1999999999999886</v>
      </c>
      <c r="AS1075" s="14">
        <v>195.79999999999663</v>
      </c>
      <c r="AT1075" s="1">
        <v>202.5</v>
      </c>
      <c r="AU1075" s="1">
        <v>203.5</v>
      </c>
      <c r="AV1075" s="1">
        <v>202</v>
      </c>
      <c r="AW1075" s="1">
        <v>203.2</v>
      </c>
      <c r="AX1075" s="1">
        <v>202.5</v>
      </c>
      <c r="AY1075" s="1">
        <v>203.5</v>
      </c>
      <c r="AZ1075" s="1">
        <v>201.3</v>
      </c>
      <c r="BA1075" s="1">
        <v>201.3</v>
      </c>
      <c r="CC1075" s="86">
        <v>202.9</v>
      </c>
      <c r="CD1075" s="1">
        <v>207.1</v>
      </c>
      <c r="CE1075" s="1">
        <v>1180</v>
      </c>
      <c r="CF1075" s="1">
        <v>1100</v>
      </c>
      <c r="CG1075" s="1">
        <v>1.0727272727272728</v>
      </c>
      <c r="CH1075">
        <v>110.779</v>
      </c>
      <c r="CI1075">
        <v>19676</v>
      </c>
      <c r="CJ1075" s="101">
        <v>-1</v>
      </c>
      <c r="CK1075" s="101">
        <v>-1</v>
      </c>
      <c r="CL1075" s="1">
        <v>1</v>
      </c>
      <c r="CM1075" s="1">
        <v>51.099999999999852</v>
      </c>
      <c r="CN1075" s="14" t="s">
        <v>618</v>
      </c>
      <c r="CO1075" s="14">
        <v>97.500000000000142</v>
      </c>
    </row>
    <row r="1076" spans="1:93">
      <c r="A1076" s="1">
        <v>2017</v>
      </c>
      <c r="B1076" s="1">
        <v>5</v>
      </c>
      <c r="C1076" s="24">
        <v>42887</v>
      </c>
      <c r="D1076" s="1">
        <v>201.5</v>
      </c>
      <c r="E1076" s="1">
        <v>202.7</v>
      </c>
      <c r="F1076" s="1">
        <v>197.7</v>
      </c>
      <c r="G1076" s="1">
        <v>199.3</v>
      </c>
      <c r="H1076" s="1">
        <v>48.03</v>
      </c>
      <c r="I1076" s="1">
        <v>0</v>
      </c>
      <c r="N1076" s="27">
        <v>5</v>
      </c>
      <c r="O1076" s="27">
        <v>215.2</v>
      </c>
      <c r="P1076" s="27">
        <v>194.4</v>
      </c>
      <c r="Q1076" s="27" t="s">
        <v>618</v>
      </c>
      <c r="R1076" s="27" t="s">
        <v>618</v>
      </c>
      <c r="S1076" s="27" t="s">
        <v>618</v>
      </c>
      <c r="T1076" s="27" t="s">
        <v>618</v>
      </c>
      <c r="U1076" s="27" t="s">
        <v>618</v>
      </c>
      <c r="V1076" s="158">
        <v>0</v>
      </c>
      <c r="W1076" s="27">
        <v>246.3</v>
      </c>
      <c r="X1076" s="27">
        <v>256.3</v>
      </c>
      <c r="Y1076" s="27">
        <v>-9.9999999999999147</v>
      </c>
      <c r="Z1076" s="29">
        <v>48.95</v>
      </c>
      <c r="AA1076" s="139">
        <v>3</v>
      </c>
      <c r="AB1076" s="151">
        <v>2.0543806646525553E-2</v>
      </c>
      <c r="AC1076" s="136" t="s">
        <v>255</v>
      </c>
      <c r="AD1076" s="136">
        <v>10.199999999999999</v>
      </c>
      <c r="AE1076" s="136" t="s">
        <v>618</v>
      </c>
      <c r="AF1076" s="136" t="s">
        <v>618</v>
      </c>
      <c r="AG1076" s="136">
        <v>0</v>
      </c>
      <c r="AH1076" s="136">
        <v>125.7</v>
      </c>
      <c r="AI1076" s="136">
        <v>-50.599999999999824</v>
      </c>
      <c r="AJ1076" s="127">
        <v>202.5</v>
      </c>
      <c r="AK1076" s="127">
        <v>203.5</v>
      </c>
      <c r="AL1076" s="127">
        <v>199</v>
      </c>
      <c r="AM1076" s="127">
        <v>199.2</v>
      </c>
      <c r="AN1076" s="127">
        <v>209.625</v>
      </c>
      <c r="AO1076" s="127">
        <v>2.1999999999999886</v>
      </c>
      <c r="AP1076" s="127" t="s">
        <v>618</v>
      </c>
      <c r="AQ1076" s="14">
        <v>211.19999999999939</v>
      </c>
      <c r="AR1076" s="127">
        <v>-1.3000000000000114</v>
      </c>
      <c r="AS1076" s="14">
        <v>194.49999999999662</v>
      </c>
      <c r="AT1076" s="1">
        <v>199.3</v>
      </c>
      <c r="AU1076" s="1">
        <v>200.6</v>
      </c>
      <c r="AV1076" s="1">
        <v>198.8</v>
      </c>
      <c r="AW1076" s="1">
        <v>199.7</v>
      </c>
      <c r="AX1076" s="1">
        <v>199.3</v>
      </c>
      <c r="AY1076" s="1">
        <v>200.6</v>
      </c>
      <c r="AZ1076" s="1">
        <v>198.8</v>
      </c>
      <c r="BA1076" s="1">
        <v>200.2</v>
      </c>
      <c r="CC1076" s="86">
        <v>201.3</v>
      </c>
      <c r="CD1076" s="1">
        <v>199.7</v>
      </c>
      <c r="CE1076" s="1">
        <v>1242</v>
      </c>
      <c r="CF1076" s="1">
        <v>1017</v>
      </c>
      <c r="CG1076" s="1">
        <v>1.2212389380530972</v>
      </c>
      <c r="CH1076">
        <v>111.37</v>
      </c>
      <c r="CI1076">
        <v>19938</v>
      </c>
      <c r="CJ1076" s="101">
        <v>-1</v>
      </c>
      <c r="CK1076" s="101">
        <v>1</v>
      </c>
      <c r="CL1076" s="1">
        <v>-0.69999999999998863</v>
      </c>
      <c r="CM1076" s="1">
        <v>50.399999999999864</v>
      </c>
      <c r="CN1076" s="14" t="s">
        <v>618</v>
      </c>
      <c r="CO1076" s="14">
        <v>97.500000000000142</v>
      </c>
    </row>
    <row r="1077" spans="1:93">
      <c r="A1077" s="1">
        <v>2017</v>
      </c>
      <c r="B1077" s="1">
        <v>6</v>
      </c>
      <c r="C1077" s="24">
        <v>42888</v>
      </c>
      <c r="D1077" s="1">
        <v>200</v>
      </c>
      <c r="E1077" s="1">
        <v>202.4</v>
      </c>
      <c r="F1077" s="1">
        <v>193</v>
      </c>
      <c r="G1077" s="1">
        <v>194.2</v>
      </c>
      <c r="H1077" s="1">
        <v>47.66</v>
      </c>
      <c r="I1077" s="1">
        <v>1</v>
      </c>
      <c r="N1077" s="27">
        <v>9.4000000000000057</v>
      </c>
      <c r="O1077" s="27">
        <v>204.3</v>
      </c>
      <c r="P1077" s="27">
        <v>194.3</v>
      </c>
      <c r="Q1077" s="27" t="s">
        <v>618</v>
      </c>
      <c r="R1077" s="27" t="s">
        <v>618</v>
      </c>
      <c r="S1077" s="27" t="s">
        <v>252</v>
      </c>
      <c r="T1077" s="27" t="s">
        <v>618</v>
      </c>
      <c r="U1077" s="27">
        <v>4.3000000000000114</v>
      </c>
      <c r="V1077" s="158">
        <v>4.3000000000000114</v>
      </c>
      <c r="W1077" s="27">
        <v>250.6</v>
      </c>
      <c r="X1077" s="27">
        <v>256.3</v>
      </c>
      <c r="Y1077" s="27">
        <v>-5.6999999999999034</v>
      </c>
      <c r="Z1077" s="29">
        <v>47.34</v>
      </c>
      <c r="AA1077" s="139">
        <v>5.6</v>
      </c>
      <c r="AB1077" s="151">
        <v>1.2338062924120985E-2</v>
      </c>
      <c r="AC1077" s="136" t="s">
        <v>255</v>
      </c>
      <c r="AD1077" s="136">
        <v>9.9</v>
      </c>
      <c r="AE1077" s="136" t="s">
        <v>618</v>
      </c>
      <c r="AF1077" s="136" t="s">
        <v>618</v>
      </c>
      <c r="AG1077" s="136">
        <v>0</v>
      </c>
      <c r="AH1077" s="136">
        <v>125.7</v>
      </c>
      <c r="AI1077" s="136">
        <v>-50.599999999999824</v>
      </c>
      <c r="AJ1077" s="127">
        <v>199.3</v>
      </c>
      <c r="AK1077" s="127">
        <v>202.4</v>
      </c>
      <c r="AL1077" s="127">
        <v>198.8</v>
      </c>
      <c r="AM1077" s="127">
        <v>201</v>
      </c>
      <c r="AN1077" s="127">
        <v>205.25</v>
      </c>
      <c r="AO1077" s="127">
        <v>5.8000000000000114</v>
      </c>
      <c r="AP1077" s="127" t="s">
        <v>618</v>
      </c>
      <c r="AQ1077" s="14">
        <v>211.19999999999939</v>
      </c>
      <c r="AR1077" s="127">
        <v>8.5</v>
      </c>
      <c r="AS1077" s="14">
        <v>202.99999999999662</v>
      </c>
      <c r="AT1077" s="1">
        <v>193.5</v>
      </c>
      <c r="AU1077" s="1">
        <v>193.6</v>
      </c>
      <c r="AV1077" s="1">
        <v>191.6</v>
      </c>
      <c r="AW1077" s="1">
        <v>193.5</v>
      </c>
      <c r="AX1077" s="1">
        <v>193.5</v>
      </c>
      <c r="AY1077" s="1">
        <v>193.7</v>
      </c>
      <c r="AZ1077" s="1">
        <v>189.7</v>
      </c>
      <c r="BA1077" s="1">
        <v>190</v>
      </c>
      <c r="CC1077" s="86">
        <v>193.5</v>
      </c>
      <c r="CD1077" s="1">
        <v>199.5</v>
      </c>
      <c r="CE1077" s="1">
        <v>1196</v>
      </c>
      <c r="CF1077" s="1">
        <v>869</v>
      </c>
      <c r="CG1077" s="1">
        <v>1.3762945914844649</v>
      </c>
      <c r="CH1077">
        <v>110.42400000000001</v>
      </c>
      <c r="CI1077">
        <v>20143</v>
      </c>
      <c r="CJ1077" s="101">
        <v>-1</v>
      </c>
      <c r="CK1077" s="101">
        <v>1</v>
      </c>
      <c r="CL1077" s="1" t="s">
        <v>618</v>
      </c>
      <c r="CM1077" s="1">
        <v>50.399999999999864</v>
      </c>
      <c r="CN1077" s="14" t="s">
        <v>618</v>
      </c>
      <c r="CO1077" s="14">
        <v>97.500000000000142</v>
      </c>
    </row>
    <row r="1078" spans="1:93">
      <c r="A1078" s="1">
        <v>2017</v>
      </c>
      <c r="B1078" s="1">
        <v>2</v>
      </c>
      <c r="C1078" s="24">
        <v>42891</v>
      </c>
      <c r="D1078" s="1">
        <v>190</v>
      </c>
      <c r="E1078" s="1">
        <v>191.3</v>
      </c>
      <c r="F1078" s="1">
        <v>185.6</v>
      </c>
      <c r="G1078" s="1">
        <v>190.9</v>
      </c>
      <c r="H1078" s="1">
        <v>47.39</v>
      </c>
      <c r="I1078" s="1">
        <v>1</v>
      </c>
      <c r="N1078" s="27">
        <v>5.7000000000000171</v>
      </c>
      <c r="O1078" s="27">
        <v>203.6</v>
      </c>
      <c r="P1078" s="27">
        <v>184.8</v>
      </c>
      <c r="Q1078" s="27" t="s">
        <v>618</v>
      </c>
      <c r="R1078" s="27" t="s">
        <v>618</v>
      </c>
      <c r="S1078" s="27" t="s">
        <v>618</v>
      </c>
      <c r="T1078" s="27" t="s">
        <v>618</v>
      </c>
      <c r="U1078" s="27" t="s">
        <v>618</v>
      </c>
      <c r="V1078" s="158">
        <v>0</v>
      </c>
      <c r="W1078" s="27">
        <v>250.6</v>
      </c>
      <c r="X1078" s="27">
        <v>256.3</v>
      </c>
      <c r="Y1078" s="27">
        <v>-5.6999999999999034</v>
      </c>
      <c r="Z1078" s="29">
        <v>47.89</v>
      </c>
      <c r="AA1078" s="139">
        <v>3.4</v>
      </c>
      <c r="AB1078" s="151">
        <v>7.7035186341870565E-3</v>
      </c>
      <c r="AC1078" s="136" t="s">
        <v>255</v>
      </c>
      <c r="AD1078" s="136">
        <v>9.6999999999999993</v>
      </c>
      <c r="AE1078" s="136" t="s">
        <v>618</v>
      </c>
      <c r="AF1078" s="136" t="s">
        <v>618</v>
      </c>
      <c r="AG1078" s="136">
        <v>0</v>
      </c>
      <c r="AH1078" s="136">
        <v>125.7</v>
      </c>
      <c r="AI1078" s="136">
        <v>-50.599999999999824</v>
      </c>
      <c r="AJ1078" s="127">
        <v>193.5</v>
      </c>
      <c r="AK1078" s="127">
        <v>193.7</v>
      </c>
      <c r="AL1078" s="127">
        <v>185.6</v>
      </c>
      <c r="AM1078" s="127">
        <v>188.2</v>
      </c>
      <c r="AN1078" s="127">
        <v>199.85</v>
      </c>
      <c r="AO1078" s="127">
        <v>0.90000000000000568</v>
      </c>
      <c r="AP1078" s="127" t="s">
        <v>618</v>
      </c>
      <c r="AQ1078" s="14">
        <v>211.19999999999939</v>
      </c>
      <c r="AR1078" s="127" t="s">
        <v>618</v>
      </c>
      <c r="AS1078" s="14">
        <v>202.99999999999662</v>
      </c>
      <c r="AT1078" s="1">
        <v>191.1</v>
      </c>
      <c r="AU1078" s="1">
        <v>191.1</v>
      </c>
      <c r="AV1078" s="1">
        <v>188.4</v>
      </c>
      <c r="AW1078" s="1">
        <v>188.4</v>
      </c>
      <c r="AX1078" s="1">
        <v>191.1</v>
      </c>
      <c r="AY1078" s="1">
        <v>191.1</v>
      </c>
      <c r="AZ1078" s="1">
        <v>186.7</v>
      </c>
      <c r="BA1078" s="1">
        <v>186.8</v>
      </c>
      <c r="CC1078" s="86">
        <v>190.9</v>
      </c>
      <c r="CD1078" s="1">
        <v>190</v>
      </c>
      <c r="CE1078" s="1">
        <v>1472</v>
      </c>
      <c r="CF1078" s="1">
        <v>961</v>
      </c>
      <c r="CG1078" s="1">
        <v>1.5317377731529656</v>
      </c>
      <c r="CH1078">
        <v>110.489</v>
      </c>
      <c r="CI1078">
        <v>20135</v>
      </c>
      <c r="CJ1078" s="101">
        <v>-1</v>
      </c>
      <c r="CK1078" s="101">
        <v>1</v>
      </c>
      <c r="CL1078" s="1" t="s">
        <v>618</v>
      </c>
      <c r="CM1078" s="1">
        <v>50.399999999999864</v>
      </c>
      <c r="CN1078" s="14" t="s">
        <v>618</v>
      </c>
      <c r="CO1078" s="14">
        <v>97.500000000000142</v>
      </c>
    </row>
    <row r="1079" spans="1:93">
      <c r="A1079" s="1">
        <v>2017</v>
      </c>
      <c r="B1079" s="1">
        <v>3</v>
      </c>
      <c r="C1079" s="24">
        <v>42892</v>
      </c>
      <c r="D1079" s="1">
        <v>187.3</v>
      </c>
      <c r="E1079" s="1">
        <v>188.5</v>
      </c>
      <c r="F1079" s="1">
        <v>181.5</v>
      </c>
      <c r="G1079" s="1">
        <v>185.6</v>
      </c>
      <c r="H1079" s="1">
        <v>47.98</v>
      </c>
      <c r="I1079" s="1">
        <v>2</v>
      </c>
      <c r="N1079" s="27">
        <v>7</v>
      </c>
      <c r="O1079" s="27">
        <v>196.6</v>
      </c>
      <c r="P1079" s="27">
        <v>185.2</v>
      </c>
      <c r="Q1079" s="27" t="s">
        <v>618</v>
      </c>
      <c r="R1079" s="27" t="s">
        <v>618</v>
      </c>
      <c r="S1079" s="27" t="s">
        <v>252</v>
      </c>
      <c r="T1079" s="27" t="s">
        <v>618</v>
      </c>
      <c r="U1079" s="27">
        <v>6.5</v>
      </c>
      <c r="V1079" s="158">
        <v>6.5</v>
      </c>
      <c r="W1079" s="27">
        <v>257.10000000000002</v>
      </c>
      <c r="X1079" s="27">
        <v>257.10000000000002</v>
      </c>
      <c r="Y1079" s="27">
        <v>0</v>
      </c>
      <c r="Z1079" s="29">
        <v>47.14</v>
      </c>
      <c r="AA1079" s="139">
        <v>4.2</v>
      </c>
      <c r="AB1079" s="151">
        <v>5.6651279899285756E-3</v>
      </c>
      <c r="AC1079" s="136" t="s">
        <v>255</v>
      </c>
      <c r="AD1079" s="136">
        <v>9.5</v>
      </c>
      <c r="AE1079" s="136" t="s">
        <v>618</v>
      </c>
      <c r="AF1079" s="136" t="s">
        <v>618</v>
      </c>
      <c r="AG1079" s="136">
        <v>0</v>
      </c>
      <c r="AH1079" s="136">
        <v>125.7</v>
      </c>
      <c r="AI1079" s="136">
        <v>-50.599999999999824</v>
      </c>
      <c r="AJ1079" s="127">
        <v>191.1</v>
      </c>
      <c r="AK1079" s="127">
        <v>191.1</v>
      </c>
      <c r="AL1079" s="127">
        <v>186.3</v>
      </c>
      <c r="AM1079" s="127">
        <v>188.3</v>
      </c>
      <c r="AN1079" s="127">
        <v>194.17500000000001</v>
      </c>
      <c r="AO1079" s="127">
        <v>1.7000000000000171</v>
      </c>
      <c r="AP1079" s="127" t="s">
        <v>618</v>
      </c>
      <c r="AQ1079" s="14">
        <v>211.19999999999939</v>
      </c>
      <c r="AR1079" s="127">
        <v>7.3000000000000114</v>
      </c>
      <c r="AS1079" s="14">
        <v>210.29999999999663</v>
      </c>
      <c r="AT1079" s="1">
        <v>184.5</v>
      </c>
      <c r="AU1079" s="1">
        <v>184.5</v>
      </c>
      <c r="AV1079" s="1">
        <v>181.1</v>
      </c>
      <c r="AW1079" s="1">
        <v>181.1</v>
      </c>
      <c r="AX1079" s="1">
        <v>184.5</v>
      </c>
      <c r="AY1079" s="1">
        <v>184.5</v>
      </c>
      <c r="AZ1079" s="1">
        <v>179</v>
      </c>
      <c r="BA1079" s="1">
        <v>179.4</v>
      </c>
      <c r="CC1079" s="86">
        <v>184.4</v>
      </c>
      <c r="CD1079" s="1">
        <v>187.7</v>
      </c>
      <c r="CE1079" s="1">
        <v>978</v>
      </c>
      <c r="CF1079" s="1">
        <v>1127</v>
      </c>
      <c r="CG1079" s="1">
        <v>0.86779059449866902</v>
      </c>
      <c r="CH1079">
        <v>109.366</v>
      </c>
      <c r="CI1079">
        <v>19935</v>
      </c>
      <c r="CJ1079" s="101">
        <v>-1</v>
      </c>
      <c r="CK1079" s="101">
        <v>1</v>
      </c>
      <c r="CL1079" s="1" t="s">
        <v>618</v>
      </c>
      <c r="CM1079" s="1">
        <v>50.399999999999864</v>
      </c>
      <c r="CN1079" s="14" t="s">
        <v>618</v>
      </c>
      <c r="CO1079" s="14">
        <v>97.500000000000142</v>
      </c>
    </row>
    <row r="1080" spans="1:93">
      <c r="A1080" s="1">
        <v>2017</v>
      </c>
      <c r="B1080" s="1">
        <v>4</v>
      </c>
      <c r="C1080" s="24">
        <v>42893</v>
      </c>
      <c r="D1080" s="1">
        <v>178.7</v>
      </c>
      <c r="E1080" s="1">
        <v>185.8</v>
      </c>
      <c r="F1080" s="1">
        <v>178.4</v>
      </c>
      <c r="G1080" s="1">
        <v>185.8</v>
      </c>
      <c r="H1080" s="1">
        <v>45.78</v>
      </c>
      <c r="I1080" s="1">
        <v>2</v>
      </c>
      <c r="N1080" s="27">
        <v>7.4000000000000057</v>
      </c>
      <c r="O1080" s="27">
        <v>192.6</v>
      </c>
      <c r="P1080" s="27">
        <v>178.6</v>
      </c>
      <c r="Q1080" s="27" t="s">
        <v>618</v>
      </c>
      <c r="R1080" s="27" t="s">
        <v>618</v>
      </c>
      <c r="S1080" s="27" t="s">
        <v>618</v>
      </c>
      <c r="T1080" s="27" t="s">
        <v>618</v>
      </c>
      <c r="U1080" s="27" t="s">
        <v>618</v>
      </c>
      <c r="V1080" s="158">
        <v>0</v>
      </c>
      <c r="W1080" s="27">
        <v>257.10000000000002</v>
      </c>
      <c r="X1080" s="27">
        <v>257.10000000000002</v>
      </c>
      <c r="Y1080" s="27">
        <v>0</v>
      </c>
      <c r="Z1080" s="29">
        <v>47.82</v>
      </c>
      <c r="AA1080" s="139">
        <v>4.4000000000000004</v>
      </c>
      <c r="AB1080" s="151">
        <v>1.2449883941759721E-2</v>
      </c>
      <c r="AC1080" s="136" t="s">
        <v>253</v>
      </c>
      <c r="AD1080" s="136">
        <v>9.1999999999999993</v>
      </c>
      <c r="AE1080" s="136" t="s">
        <v>618</v>
      </c>
      <c r="AF1080" s="136" t="s">
        <v>618</v>
      </c>
      <c r="AG1080" s="136">
        <v>0</v>
      </c>
      <c r="AH1080" s="136">
        <v>125.7</v>
      </c>
      <c r="AI1080" s="136">
        <v>-50.599999999999824</v>
      </c>
      <c r="AJ1080" s="127">
        <v>184.5</v>
      </c>
      <c r="AK1080" s="127">
        <v>184.5</v>
      </c>
      <c r="AL1080" s="127">
        <v>178.4</v>
      </c>
      <c r="AM1080" s="127">
        <v>179.9</v>
      </c>
      <c r="AN1080" s="127">
        <v>189.35</v>
      </c>
      <c r="AO1080" s="127">
        <v>7.1000000000000227</v>
      </c>
      <c r="AP1080" s="127">
        <v>-3.3</v>
      </c>
      <c r="AQ1080" s="14">
        <v>207.89999999999938</v>
      </c>
      <c r="AR1080" s="127" t="s">
        <v>618</v>
      </c>
      <c r="AS1080" s="14">
        <v>210.29999999999663</v>
      </c>
      <c r="AT1080" s="1">
        <v>184.7</v>
      </c>
      <c r="AU1080" s="1">
        <v>185.4</v>
      </c>
      <c r="AV1080" s="1">
        <v>181.4</v>
      </c>
      <c r="AW1080" s="1">
        <v>181.6</v>
      </c>
      <c r="AX1080" s="1">
        <v>184.7</v>
      </c>
      <c r="AY1080" s="1">
        <v>185.4</v>
      </c>
      <c r="AZ1080" s="1">
        <v>181.4</v>
      </c>
      <c r="BA1080" s="1">
        <v>182</v>
      </c>
      <c r="CC1080" s="86">
        <v>184.7</v>
      </c>
      <c r="CD1080" s="1">
        <v>180.7</v>
      </c>
      <c r="CE1080" s="1">
        <v>1409</v>
      </c>
      <c r="CF1080" s="1">
        <v>894</v>
      </c>
      <c r="CG1080" s="1">
        <v>1.5760626398210291</v>
      </c>
      <c r="CH1080">
        <v>109.78400000000001</v>
      </c>
      <c r="CI1080">
        <v>19955</v>
      </c>
      <c r="CJ1080" s="101">
        <v>-1</v>
      </c>
      <c r="CK1080" s="101">
        <v>1</v>
      </c>
      <c r="CL1080" s="1" t="s">
        <v>618</v>
      </c>
      <c r="CM1080" s="1">
        <v>50.399999999999864</v>
      </c>
      <c r="CN1080" s="14" t="s">
        <v>618</v>
      </c>
      <c r="CO1080" s="14">
        <v>97.500000000000142</v>
      </c>
    </row>
    <row r="1081" spans="1:93">
      <c r="A1081" s="1">
        <v>2017</v>
      </c>
      <c r="B1081" s="1">
        <v>5</v>
      </c>
      <c r="C1081" s="24">
        <v>42894</v>
      </c>
      <c r="D1081" s="1">
        <v>181.5</v>
      </c>
      <c r="E1081" s="1">
        <v>185.8</v>
      </c>
      <c r="F1081" s="1">
        <v>180</v>
      </c>
      <c r="G1081" s="1">
        <v>181.6</v>
      </c>
      <c r="H1081" s="1">
        <v>45.71</v>
      </c>
      <c r="I1081" s="1">
        <v>2</v>
      </c>
      <c r="N1081" s="27">
        <v>5.8000000000000114</v>
      </c>
      <c r="O1081" s="27">
        <v>193.2</v>
      </c>
      <c r="P1081" s="27">
        <v>178.4</v>
      </c>
      <c r="Q1081" s="27" t="s">
        <v>618</v>
      </c>
      <c r="R1081" s="27" t="s">
        <v>618</v>
      </c>
      <c r="S1081" s="27" t="s">
        <v>618</v>
      </c>
      <c r="T1081" s="27" t="s">
        <v>618</v>
      </c>
      <c r="U1081" s="27" t="s">
        <v>618</v>
      </c>
      <c r="V1081" s="158">
        <v>0</v>
      </c>
      <c r="W1081" s="27">
        <v>257.10000000000002</v>
      </c>
      <c r="X1081" s="27">
        <v>257.10000000000002</v>
      </c>
      <c r="Y1081" s="27">
        <v>0</v>
      </c>
      <c r="Z1081" s="29">
        <v>45.96</v>
      </c>
      <c r="AA1081" s="139">
        <v>3.5</v>
      </c>
      <c r="AB1081" s="151">
        <v>4.5852438516048255E-2</v>
      </c>
      <c r="AC1081" s="136" t="s">
        <v>255</v>
      </c>
      <c r="AD1081" s="136">
        <v>9.1999999999999993</v>
      </c>
      <c r="AE1081" s="136" t="s">
        <v>618</v>
      </c>
      <c r="AF1081" s="136" t="s">
        <v>618</v>
      </c>
      <c r="AG1081" s="136">
        <v>0</v>
      </c>
      <c r="AH1081" s="136">
        <v>125.7</v>
      </c>
      <c r="AI1081" s="136">
        <v>-50.599999999999824</v>
      </c>
      <c r="AJ1081" s="127">
        <v>184.7</v>
      </c>
      <c r="AK1081" s="127">
        <v>185.4</v>
      </c>
      <c r="AL1081" s="127">
        <v>180.4</v>
      </c>
      <c r="AM1081" s="127">
        <v>180.7</v>
      </c>
      <c r="AN1081" s="127">
        <v>184.27500000000001</v>
      </c>
      <c r="AO1081" s="127">
        <v>9.9999999999994316E-2</v>
      </c>
      <c r="AP1081" s="127">
        <v>0.89999999999998859</v>
      </c>
      <c r="AQ1081" s="14">
        <v>208.79999999999936</v>
      </c>
      <c r="AR1081" s="127">
        <v>-6.5</v>
      </c>
      <c r="AS1081" s="14">
        <v>203.79999999999663</v>
      </c>
      <c r="AT1081" s="1">
        <v>183</v>
      </c>
      <c r="AU1081" s="1">
        <v>183.9</v>
      </c>
      <c r="AV1081" s="1">
        <v>182.6</v>
      </c>
      <c r="AW1081" s="1">
        <v>183.2</v>
      </c>
      <c r="AX1081" s="1">
        <v>183</v>
      </c>
      <c r="AY1081" s="1">
        <v>185</v>
      </c>
      <c r="AZ1081" s="1">
        <v>182.6</v>
      </c>
      <c r="BA1081" s="1">
        <v>185</v>
      </c>
      <c r="CC1081" s="86">
        <v>181.8</v>
      </c>
      <c r="CD1081" s="1">
        <v>180.4</v>
      </c>
      <c r="CE1081" s="1">
        <v>1363</v>
      </c>
      <c r="CF1081" s="1">
        <v>939</v>
      </c>
      <c r="CG1081" s="1">
        <v>1.4515441959531417</v>
      </c>
      <c r="CH1081">
        <v>109.83499999999999</v>
      </c>
      <c r="CI1081">
        <v>19998</v>
      </c>
      <c r="CJ1081" s="101">
        <v>-1</v>
      </c>
      <c r="CK1081" s="101">
        <v>1</v>
      </c>
      <c r="CL1081" s="1" t="s">
        <v>618</v>
      </c>
      <c r="CM1081" s="1">
        <v>50.399999999999864</v>
      </c>
      <c r="CN1081" s="14" t="s">
        <v>618</v>
      </c>
      <c r="CO1081" s="14">
        <v>97.500000000000142</v>
      </c>
    </row>
    <row r="1082" spans="1:93">
      <c r="A1082" s="1">
        <v>2017</v>
      </c>
      <c r="B1082" s="1">
        <v>6</v>
      </c>
      <c r="C1082" s="24">
        <v>42895</v>
      </c>
      <c r="D1082" s="1">
        <v>186.6</v>
      </c>
      <c r="E1082" s="1">
        <v>188.9</v>
      </c>
      <c r="F1082" s="1">
        <v>185.2</v>
      </c>
      <c r="G1082" s="1">
        <v>187.5</v>
      </c>
      <c r="H1082" s="1">
        <v>45.83</v>
      </c>
      <c r="I1082" s="1">
        <v>2</v>
      </c>
      <c r="N1082" s="27">
        <v>3.7000000000000171</v>
      </c>
      <c r="O1082" s="27">
        <v>187.4</v>
      </c>
      <c r="P1082" s="27">
        <v>175.8</v>
      </c>
      <c r="Q1082" s="27" t="s">
        <v>618</v>
      </c>
      <c r="R1082" s="27" t="s">
        <v>618</v>
      </c>
      <c r="S1082" s="27" t="s">
        <v>618</v>
      </c>
      <c r="T1082" s="27" t="s">
        <v>618</v>
      </c>
      <c r="U1082" s="27" t="s">
        <v>618</v>
      </c>
      <c r="V1082" s="158">
        <v>0</v>
      </c>
      <c r="W1082" s="27">
        <v>257.10000000000002</v>
      </c>
      <c r="X1082" s="27">
        <v>257.10000000000002</v>
      </c>
      <c r="Y1082" s="27">
        <v>0</v>
      </c>
      <c r="Z1082" s="29">
        <v>45.44</v>
      </c>
      <c r="AA1082" s="139">
        <v>2.2000000000000002</v>
      </c>
      <c r="AB1082" s="151">
        <v>1.5290519877675379E-3</v>
      </c>
      <c r="AC1082" s="136">
        <v>0</v>
      </c>
      <c r="AD1082" s="136">
        <v>9</v>
      </c>
      <c r="AE1082" s="136" t="s">
        <v>618</v>
      </c>
      <c r="AF1082" s="136" t="s">
        <v>618</v>
      </c>
      <c r="AG1082" s="136">
        <v>0</v>
      </c>
      <c r="AH1082" s="136">
        <v>125.7</v>
      </c>
      <c r="AI1082" s="136">
        <v>-50.599999999999824</v>
      </c>
      <c r="AJ1082" s="127">
        <v>183</v>
      </c>
      <c r="AK1082" s="127">
        <v>188.2</v>
      </c>
      <c r="AL1082" s="127">
        <v>182.6</v>
      </c>
      <c r="AM1082" s="127">
        <v>185.5</v>
      </c>
      <c r="AN1082" s="127">
        <v>183.6</v>
      </c>
      <c r="AO1082" s="127">
        <v>0.90000000000000568</v>
      </c>
      <c r="AP1082" s="127">
        <v>-0.19999999999997725</v>
      </c>
      <c r="AQ1082" s="14">
        <v>208.59999999999937</v>
      </c>
      <c r="AR1082" s="127" t="s">
        <v>618</v>
      </c>
      <c r="AS1082" s="14">
        <v>203.79999999999663</v>
      </c>
      <c r="AT1082" s="1">
        <v>187.5</v>
      </c>
      <c r="AU1082" s="1">
        <v>187.5</v>
      </c>
      <c r="AV1082" s="1">
        <v>186</v>
      </c>
      <c r="AW1082" s="1">
        <v>186.2</v>
      </c>
      <c r="AX1082" s="1">
        <v>187.5</v>
      </c>
      <c r="AY1082" s="1">
        <v>187.5</v>
      </c>
      <c r="AZ1082" s="1">
        <v>186</v>
      </c>
      <c r="BA1082" s="1">
        <v>186.6</v>
      </c>
      <c r="CC1082" s="86">
        <v>188</v>
      </c>
      <c r="CD1082" s="1">
        <v>185.8</v>
      </c>
      <c r="CE1082" s="1">
        <v>1157</v>
      </c>
      <c r="CF1082" s="1">
        <v>1340</v>
      </c>
      <c r="CG1082" s="1">
        <v>0.86343283582089547</v>
      </c>
      <c r="CH1082">
        <v>110.41</v>
      </c>
      <c r="CI1082">
        <v>19908</v>
      </c>
      <c r="CJ1082" s="101">
        <v>-1</v>
      </c>
      <c r="CK1082" s="101">
        <v>-1</v>
      </c>
      <c r="CL1082" s="1" t="s">
        <v>618</v>
      </c>
      <c r="CM1082" s="1">
        <v>50.399999999999864</v>
      </c>
      <c r="CN1082" s="14" t="s">
        <v>618</v>
      </c>
      <c r="CO1082" s="14">
        <v>97.500000000000142</v>
      </c>
    </row>
    <row r="1083" spans="1:93">
      <c r="A1083" s="1">
        <v>2017</v>
      </c>
      <c r="B1083" s="1">
        <v>2</v>
      </c>
      <c r="C1083" s="24">
        <v>42898</v>
      </c>
      <c r="D1083" s="1">
        <v>188.3</v>
      </c>
      <c r="E1083" s="1">
        <v>188.8</v>
      </c>
      <c r="F1083" s="1">
        <v>186.1</v>
      </c>
      <c r="G1083" s="1">
        <v>187.3</v>
      </c>
      <c r="H1083" s="1">
        <v>46</v>
      </c>
      <c r="I1083" s="1">
        <v>2</v>
      </c>
      <c r="N1083" s="27">
        <v>2.7000000000000171</v>
      </c>
      <c r="O1083" s="27">
        <v>191.2</v>
      </c>
      <c r="P1083" s="27">
        <v>183.8</v>
      </c>
      <c r="Q1083" s="27" t="s">
        <v>618</v>
      </c>
      <c r="R1083" s="27" t="s">
        <v>618</v>
      </c>
      <c r="S1083" s="27" t="s">
        <v>618</v>
      </c>
      <c r="T1083" s="27" t="s">
        <v>618</v>
      </c>
      <c r="U1083" s="27" t="s">
        <v>618</v>
      </c>
      <c r="V1083" s="158">
        <v>0</v>
      </c>
      <c r="W1083" s="27">
        <v>257.10000000000002</v>
      </c>
      <c r="X1083" s="27">
        <v>257.10000000000002</v>
      </c>
      <c r="Y1083" s="27">
        <v>0</v>
      </c>
      <c r="Z1083" s="29">
        <v>45.81</v>
      </c>
      <c r="AA1083" s="139">
        <v>1.6</v>
      </c>
      <c r="AB1083" s="151">
        <v>2.6252461168234653E-3</v>
      </c>
      <c r="AC1083" s="136">
        <v>0</v>
      </c>
      <c r="AD1083" s="136">
        <v>9.3000000000000007</v>
      </c>
      <c r="AE1083" s="136" t="s">
        <v>618</v>
      </c>
      <c r="AF1083" s="136" t="s">
        <v>618</v>
      </c>
      <c r="AG1083" s="136">
        <v>0</v>
      </c>
      <c r="AH1083" s="136">
        <v>125.7</v>
      </c>
      <c r="AI1083" s="136">
        <v>-50.599999999999824</v>
      </c>
      <c r="AJ1083" s="127">
        <v>187.5</v>
      </c>
      <c r="AK1083" s="127">
        <v>188.8</v>
      </c>
      <c r="AL1083" s="127">
        <v>186</v>
      </c>
      <c r="AM1083" s="127">
        <v>187.8</v>
      </c>
      <c r="AN1083" s="127">
        <v>183.47499999999999</v>
      </c>
      <c r="AO1083" s="127">
        <v>1</v>
      </c>
      <c r="AP1083" s="127" t="s">
        <v>618</v>
      </c>
      <c r="AQ1083" s="14">
        <v>208.59999999999937</v>
      </c>
      <c r="AR1083" s="127" t="s">
        <v>618</v>
      </c>
      <c r="AS1083" s="14">
        <v>203.79999999999663</v>
      </c>
      <c r="AT1083" s="1">
        <v>187.2</v>
      </c>
      <c r="AU1083" s="1">
        <v>190.5</v>
      </c>
      <c r="AV1083" s="1">
        <v>186.4</v>
      </c>
      <c r="AW1083" s="1">
        <v>189.8</v>
      </c>
      <c r="AX1083" s="1">
        <v>187.2</v>
      </c>
      <c r="AY1083" s="1">
        <v>190.5</v>
      </c>
      <c r="AZ1083" s="1">
        <v>186.4</v>
      </c>
      <c r="BA1083" s="1">
        <v>187.4</v>
      </c>
      <c r="CC1083" s="86">
        <v>187.9</v>
      </c>
      <c r="CD1083" s="1">
        <v>188.1</v>
      </c>
      <c r="CE1083" s="1">
        <v>1065</v>
      </c>
      <c r="CF1083" s="1">
        <v>1011</v>
      </c>
      <c r="CG1083" s="1">
        <v>1.0534124629080119</v>
      </c>
      <c r="CH1083">
        <v>109.90600000000001</v>
      </c>
      <c r="CI1083">
        <v>19814</v>
      </c>
      <c r="CJ1083" s="101">
        <v>-1</v>
      </c>
      <c r="CK1083" s="101">
        <v>-1</v>
      </c>
      <c r="CL1083" s="1">
        <v>-1.1000000000000227</v>
      </c>
      <c r="CM1083" s="1">
        <v>49.299999999999841</v>
      </c>
      <c r="CN1083" s="14" t="s">
        <v>618</v>
      </c>
      <c r="CO1083" s="14">
        <v>97.500000000000142</v>
      </c>
    </row>
    <row r="1084" spans="1:93">
      <c r="A1084" s="1">
        <v>2017</v>
      </c>
      <c r="B1084" s="1">
        <v>3</v>
      </c>
      <c r="C1084" s="24">
        <v>42899</v>
      </c>
      <c r="D1084" s="1">
        <v>188.3</v>
      </c>
      <c r="E1084" s="1">
        <v>189.5</v>
      </c>
      <c r="F1084" s="1">
        <v>184.9</v>
      </c>
      <c r="G1084" s="1">
        <v>185.5</v>
      </c>
      <c r="H1084" s="1">
        <v>45.95</v>
      </c>
      <c r="I1084" s="1">
        <v>2</v>
      </c>
      <c r="N1084" s="27">
        <v>4.5999999999999943</v>
      </c>
      <c r="O1084" s="27">
        <v>190</v>
      </c>
      <c r="P1084" s="27">
        <v>184.6</v>
      </c>
      <c r="Q1084" s="27" t="s">
        <v>618</v>
      </c>
      <c r="R1084" s="27" t="s">
        <v>618</v>
      </c>
      <c r="S1084" s="27" t="s">
        <v>618</v>
      </c>
      <c r="T1084" s="27" t="s">
        <v>618</v>
      </c>
      <c r="U1084" s="27" t="s">
        <v>618</v>
      </c>
      <c r="V1084" s="158">
        <v>0</v>
      </c>
      <c r="W1084" s="27">
        <v>257.10000000000002</v>
      </c>
      <c r="X1084" s="27">
        <v>257.10000000000002</v>
      </c>
      <c r="Y1084" s="27">
        <v>0</v>
      </c>
      <c r="Z1084" s="29">
        <v>46.32</v>
      </c>
      <c r="AA1084" s="139">
        <v>2.8</v>
      </c>
      <c r="AB1084" s="151">
        <v>3.7093606807767632E-3</v>
      </c>
      <c r="AC1084" s="136" t="s">
        <v>253</v>
      </c>
      <c r="AD1084" s="136">
        <v>9.3000000000000007</v>
      </c>
      <c r="AE1084" s="136" t="s">
        <v>618</v>
      </c>
      <c r="AF1084" s="136">
        <v>-0.49999999999997158</v>
      </c>
      <c r="AG1084" s="136">
        <v>-0.49999999999997158</v>
      </c>
      <c r="AH1084" s="136">
        <v>125.2</v>
      </c>
      <c r="AI1084" s="136">
        <v>-51.099999999999795</v>
      </c>
      <c r="AJ1084" s="127">
        <v>187.2</v>
      </c>
      <c r="AK1084" s="127">
        <v>190.5</v>
      </c>
      <c r="AL1084" s="127">
        <v>186.4</v>
      </c>
      <c r="AM1084" s="127">
        <v>188.7</v>
      </c>
      <c r="AN1084" s="127">
        <v>185.67500000000001</v>
      </c>
      <c r="AO1084" s="127">
        <v>2.8000000000000114</v>
      </c>
      <c r="AP1084" s="127" t="s">
        <v>618</v>
      </c>
      <c r="AQ1084" s="14">
        <v>208.59999999999937</v>
      </c>
      <c r="AR1084" s="127" t="s">
        <v>618</v>
      </c>
      <c r="AS1084" s="14">
        <v>203.79999999999663</v>
      </c>
      <c r="AT1084" s="1">
        <v>183.9</v>
      </c>
      <c r="AU1084" s="1">
        <v>186.4</v>
      </c>
      <c r="AV1084" s="1">
        <v>183.3</v>
      </c>
      <c r="AW1084" s="1">
        <v>186.1</v>
      </c>
      <c r="AX1084" s="1">
        <v>183.9</v>
      </c>
      <c r="AY1084" s="1">
        <v>186.7</v>
      </c>
      <c r="AZ1084" s="1">
        <v>183.3</v>
      </c>
      <c r="BA1084" s="1">
        <v>186.7</v>
      </c>
      <c r="CC1084" s="86">
        <v>184.5</v>
      </c>
      <c r="CD1084" s="1">
        <v>187.8</v>
      </c>
      <c r="CE1084" s="1">
        <v>1013</v>
      </c>
      <c r="CF1084" s="1">
        <v>1554</v>
      </c>
      <c r="CG1084" s="1">
        <v>0.65186615186615182</v>
      </c>
      <c r="CH1084">
        <v>110.051</v>
      </c>
      <c r="CI1084">
        <v>19933</v>
      </c>
      <c r="CJ1084" s="101">
        <v>-1</v>
      </c>
      <c r="CK1084" s="101">
        <v>-1</v>
      </c>
      <c r="CL1084" s="1">
        <v>-3.2999999999999829</v>
      </c>
      <c r="CM1084" s="1">
        <v>45.999999999999858</v>
      </c>
      <c r="CN1084" s="14" t="s">
        <v>618</v>
      </c>
      <c r="CO1084" s="14">
        <v>97.500000000000142</v>
      </c>
    </row>
    <row r="1085" spans="1:93">
      <c r="A1085" s="1">
        <v>2017</v>
      </c>
      <c r="B1085" s="1">
        <v>4</v>
      </c>
      <c r="C1085" s="24">
        <v>42900</v>
      </c>
      <c r="D1085" s="1">
        <v>187.2</v>
      </c>
      <c r="E1085" s="1">
        <v>197.6</v>
      </c>
      <c r="F1085" s="1">
        <v>186.7</v>
      </c>
      <c r="G1085" s="1">
        <v>196.4</v>
      </c>
      <c r="H1085" s="1">
        <v>44.68</v>
      </c>
      <c r="I1085" s="1">
        <v>3</v>
      </c>
      <c r="N1085" s="27">
        <v>10.9</v>
      </c>
      <c r="O1085" s="27">
        <v>190.1</v>
      </c>
      <c r="P1085" s="27">
        <v>180.9</v>
      </c>
      <c r="Q1085" s="27" t="s">
        <v>618</v>
      </c>
      <c r="R1085" s="27" t="s">
        <v>254</v>
      </c>
      <c r="S1085" s="27" t="s">
        <v>618</v>
      </c>
      <c r="T1085" s="27">
        <v>6.8000000000000114</v>
      </c>
      <c r="U1085" s="27" t="s">
        <v>618</v>
      </c>
      <c r="V1085" s="158">
        <v>6.8000000000000114</v>
      </c>
      <c r="W1085" s="27">
        <v>263.89999999999998</v>
      </c>
      <c r="X1085" s="27">
        <v>263.89999999999998</v>
      </c>
      <c r="Y1085" s="27">
        <v>0</v>
      </c>
      <c r="Z1085" s="29">
        <v>45.87</v>
      </c>
      <c r="AA1085" s="139">
        <v>6.5</v>
      </c>
      <c r="AB1085" s="151">
        <v>1.0869565217390686E-3</v>
      </c>
      <c r="AC1085" s="136">
        <v>0</v>
      </c>
      <c r="AD1085" s="136">
        <v>9.1999999999999993</v>
      </c>
      <c r="AE1085" s="136" t="s">
        <v>618</v>
      </c>
      <c r="AF1085" s="136" t="s">
        <v>618</v>
      </c>
      <c r="AG1085" s="136">
        <v>0</v>
      </c>
      <c r="AH1085" s="136">
        <v>125.2</v>
      </c>
      <c r="AI1085" s="136">
        <v>-51.099999999999795</v>
      </c>
      <c r="AJ1085" s="127">
        <v>183.9</v>
      </c>
      <c r="AK1085" s="127">
        <v>188.6</v>
      </c>
      <c r="AL1085" s="127">
        <v>183.3</v>
      </c>
      <c r="AM1085" s="127">
        <v>186.7</v>
      </c>
      <c r="AN1085" s="127">
        <v>187.17500000000001</v>
      </c>
      <c r="AO1085" s="127">
        <v>9.2000000000000171</v>
      </c>
      <c r="AP1085" s="127">
        <v>8.0000000000000107</v>
      </c>
      <c r="AQ1085" s="14">
        <v>216.59999999999937</v>
      </c>
      <c r="AR1085" s="127" t="s">
        <v>618</v>
      </c>
      <c r="AS1085" s="14">
        <v>203.79999999999663</v>
      </c>
      <c r="AT1085" s="1">
        <v>196.9</v>
      </c>
      <c r="AU1085" s="1">
        <v>198.1</v>
      </c>
      <c r="AV1085" s="1">
        <v>196.9</v>
      </c>
      <c r="AW1085" s="1">
        <v>197.5</v>
      </c>
      <c r="AX1085" s="1">
        <v>196.9</v>
      </c>
      <c r="AY1085" s="1">
        <v>198.7</v>
      </c>
      <c r="AZ1085" s="1">
        <v>196.5</v>
      </c>
      <c r="BA1085" s="1">
        <v>198.7</v>
      </c>
      <c r="CC1085" s="86">
        <v>196.9</v>
      </c>
      <c r="CD1085" s="1">
        <v>187.8</v>
      </c>
      <c r="CE1085" s="1">
        <v>1013</v>
      </c>
      <c r="CF1085" s="1">
        <v>1554</v>
      </c>
      <c r="CG1085" s="1">
        <v>0.65186615186615182</v>
      </c>
      <c r="CH1085">
        <v>109.589</v>
      </c>
      <c r="CI1085">
        <v>19827</v>
      </c>
      <c r="CJ1085" s="101">
        <v>-1</v>
      </c>
      <c r="CK1085" s="101">
        <v>-1</v>
      </c>
      <c r="CL1085" s="1">
        <v>0</v>
      </c>
      <c r="CM1085" s="1">
        <v>45.999999999999858</v>
      </c>
      <c r="CN1085" s="14" t="s">
        <v>618</v>
      </c>
      <c r="CO1085" s="14">
        <v>97.500000000000142</v>
      </c>
    </row>
    <row r="1086" spans="1:93">
      <c r="A1086" s="1">
        <v>2017</v>
      </c>
      <c r="B1086" s="1">
        <v>5</v>
      </c>
      <c r="C1086" s="24">
        <v>42901</v>
      </c>
      <c r="D1086" s="1">
        <v>196.9</v>
      </c>
      <c r="E1086" s="1">
        <v>199.8</v>
      </c>
      <c r="F1086" s="1">
        <v>194.5</v>
      </c>
      <c r="G1086" s="1">
        <v>199.8</v>
      </c>
      <c r="H1086" s="1">
        <v>44.24</v>
      </c>
      <c r="I1086" s="1">
        <v>3</v>
      </c>
      <c r="N1086" s="27">
        <v>5.3000000000000114</v>
      </c>
      <c r="O1086" s="27">
        <v>207.3</v>
      </c>
      <c r="P1086" s="27">
        <v>185.5</v>
      </c>
      <c r="Q1086" s="27" t="s">
        <v>618</v>
      </c>
      <c r="R1086" s="27" t="s">
        <v>618</v>
      </c>
      <c r="S1086" s="27" t="s">
        <v>618</v>
      </c>
      <c r="T1086" s="27" t="s">
        <v>618</v>
      </c>
      <c r="U1086" s="27" t="s">
        <v>618</v>
      </c>
      <c r="V1086" s="158">
        <v>0</v>
      </c>
      <c r="W1086" s="27">
        <v>263.89999999999998</v>
      </c>
      <c r="X1086" s="27">
        <v>263.89999999999998</v>
      </c>
      <c r="Y1086" s="27">
        <v>0</v>
      </c>
      <c r="Z1086" s="29">
        <v>44.61</v>
      </c>
      <c r="AA1086" s="139">
        <v>3.2</v>
      </c>
      <c r="AB1086" s="151">
        <v>2.7638737758433174E-2</v>
      </c>
      <c r="AC1086" s="136" t="s">
        <v>255</v>
      </c>
      <c r="AD1086" s="136">
        <v>9.8000000000000007</v>
      </c>
      <c r="AE1086" s="136" t="s">
        <v>618</v>
      </c>
      <c r="AF1086" s="136" t="s">
        <v>618</v>
      </c>
      <c r="AG1086" s="136">
        <v>0</v>
      </c>
      <c r="AH1086" s="136">
        <v>125.2</v>
      </c>
      <c r="AI1086" s="136">
        <v>-51.099999999999795</v>
      </c>
      <c r="AJ1086" s="127">
        <v>196.9</v>
      </c>
      <c r="AK1086" s="127">
        <v>198.7</v>
      </c>
      <c r="AL1086" s="127">
        <v>194.5</v>
      </c>
      <c r="AM1086" s="127">
        <v>196.1</v>
      </c>
      <c r="AN1086" s="127">
        <v>189.82499999999999</v>
      </c>
      <c r="AO1086" s="127">
        <v>2.9000000000000057</v>
      </c>
      <c r="AP1086" s="127">
        <v>2.8000000000000229</v>
      </c>
      <c r="AQ1086" s="14">
        <v>219.39999999999938</v>
      </c>
      <c r="AR1086" s="127" t="s">
        <v>618</v>
      </c>
      <c r="AS1086" s="14">
        <v>203.79999999999663</v>
      </c>
      <c r="AT1086" s="1">
        <v>199.7</v>
      </c>
      <c r="AU1086" s="1">
        <v>202</v>
      </c>
      <c r="AV1086" s="1">
        <v>199</v>
      </c>
      <c r="AW1086" s="1">
        <v>201.6</v>
      </c>
      <c r="AX1086" s="1">
        <v>199.7</v>
      </c>
      <c r="AY1086" s="1">
        <v>202</v>
      </c>
      <c r="AZ1086" s="1">
        <v>199</v>
      </c>
      <c r="BA1086" s="1">
        <v>199.2</v>
      </c>
      <c r="CC1086" s="86">
        <v>199.8</v>
      </c>
      <c r="CD1086" s="1">
        <v>193.8</v>
      </c>
      <c r="CE1086" s="1">
        <v>834</v>
      </c>
      <c r="CF1086" s="1">
        <v>895</v>
      </c>
      <c r="CG1086" s="1">
        <v>0.93184357541899443</v>
      </c>
      <c r="CH1086">
        <v>110.899</v>
      </c>
      <c r="CI1086">
        <v>19878</v>
      </c>
      <c r="CJ1086" s="101">
        <v>-1</v>
      </c>
      <c r="CK1086" s="101">
        <v>-1</v>
      </c>
      <c r="CL1086" s="1">
        <v>-2.1000000000000227</v>
      </c>
      <c r="CM1086" s="1">
        <v>43.899999999999835</v>
      </c>
      <c r="CN1086" s="14" t="s">
        <v>618</v>
      </c>
      <c r="CO1086" s="14">
        <v>97.500000000000142</v>
      </c>
    </row>
    <row r="1087" spans="1:93">
      <c r="A1087" s="1">
        <v>2017</v>
      </c>
      <c r="B1087" s="1">
        <v>6</v>
      </c>
      <c r="C1087" s="24">
        <v>42902</v>
      </c>
      <c r="D1087" s="1">
        <v>201.8</v>
      </c>
      <c r="E1087" s="1">
        <v>203.6</v>
      </c>
      <c r="F1087" s="1">
        <v>199.5</v>
      </c>
      <c r="G1087" s="1">
        <v>202</v>
      </c>
      <c r="H1087" s="1">
        <v>44.74</v>
      </c>
      <c r="I1087" s="1">
        <v>3</v>
      </c>
      <c r="N1087" s="27">
        <v>4.0999999999999943</v>
      </c>
      <c r="O1087" s="27">
        <v>205.1</v>
      </c>
      <c r="P1087" s="27">
        <v>194.5</v>
      </c>
      <c r="Q1087" s="27" t="s">
        <v>618</v>
      </c>
      <c r="R1087" s="27" t="s">
        <v>618</v>
      </c>
      <c r="S1087" s="27" t="s">
        <v>618</v>
      </c>
      <c r="T1087" s="27" t="s">
        <v>618</v>
      </c>
      <c r="U1087" s="27" t="s">
        <v>618</v>
      </c>
      <c r="V1087" s="158">
        <v>0</v>
      </c>
      <c r="W1087" s="27">
        <v>263.89999999999998</v>
      </c>
      <c r="X1087" s="27">
        <v>263.89999999999998</v>
      </c>
      <c r="Y1087" s="27">
        <v>0</v>
      </c>
      <c r="Z1087" s="29">
        <v>44.71</v>
      </c>
      <c r="AA1087" s="139">
        <v>2.5</v>
      </c>
      <c r="AB1087" s="151">
        <v>9.8478066248880447E-3</v>
      </c>
      <c r="AC1087" s="136" t="s">
        <v>255</v>
      </c>
      <c r="AD1087" s="136">
        <v>9.9</v>
      </c>
      <c r="AE1087" s="136" t="s">
        <v>618</v>
      </c>
      <c r="AF1087" s="136" t="s">
        <v>618</v>
      </c>
      <c r="AG1087" s="136">
        <v>0</v>
      </c>
      <c r="AH1087" s="136">
        <v>125.2</v>
      </c>
      <c r="AI1087" s="136">
        <v>-51.099999999999795</v>
      </c>
      <c r="AJ1087" s="127">
        <v>199.7</v>
      </c>
      <c r="AK1087" s="127">
        <v>202</v>
      </c>
      <c r="AL1087" s="127">
        <v>199</v>
      </c>
      <c r="AM1087" s="127">
        <v>201.9</v>
      </c>
      <c r="AN1087" s="127">
        <v>193.35</v>
      </c>
      <c r="AO1087" s="127">
        <v>0.19999999999998863</v>
      </c>
      <c r="AP1087" s="127">
        <v>-2.8</v>
      </c>
      <c r="AQ1087" s="14">
        <v>216.59999999999937</v>
      </c>
      <c r="AR1087" s="127" t="s">
        <v>618</v>
      </c>
      <c r="AS1087" s="14">
        <v>203.79999999999663</v>
      </c>
      <c r="AT1087" s="1">
        <v>201.3</v>
      </c>
      <c r="AU1087" s="1">
        <v>201.3</v>
      </c>
      <c r="AV1087" s="1">
        <v>199.8</v>
      </c>
      <c r="AW1087" s="1">
        <v>199.8</v>
      </c>
      <c r="AX1087" s="1">
        <v>201.3</v>
      </c>
      <c r="AY1087" s="1">
        <v>201.3</v>
      </c>
      <c r="AZ1087" s="1">
        <v>199</v>
      </c>
      <c r="BA1087" s="1">
        <v>199.5</v>
      </c>
      <c r="CC1087" s="86">
        <v>203.5</v>
      </c>
      <c r="CD1087" s="1">
        <v>201.1</v>
      </c>
      <c r="CE1087" s="1">
        <v>1084</v>
      </c>
      <c r="CF1087" s="1">
        <v>848</v>
      </c>
      <c r="CG1087" s="1">
        <v>1.2783018867924529</v>
      </c>
      <c r="CH1087">
        <v>110.867</v>
      </c>
      <c r="CI1087">
        <v>19937</v>
      </c>
      <c r="CJ1087" s="101">
        <v>-1</v>
      </c>
      <c r="CK1087" s="101">
        <v>-1</v>
      </c>
      <c r="CL1087" s="1">
        <v>1.8000000000000114</v>
      </c>
      <c r="CM1087" s="1">
        <v>45.699999999999847</v>
      </c>
      <c r="CN1087" s="14" t="s">
        <v>618</v>
      </c>
      <c r="CO1087" s="14">
        <v>97.500000000000142</v>
      </c>
    </row>
    <row r="1088" spans="1:93">
      <c r="A1088" s="1">
        <v>2017</v>
      </c>
      <c r="B1088" s="1">
        <v>2</v>
      </c>
      <c r="C1088" s="24">
        <v>42905</v>
      </c>
      <c r="D1088" s="1">
        <v>199.5</v>
      </c>
      <c r="E1088" s="1">
        <v>200.1</v>
      </c>
      <c r="F1088" s="1">
        <v>193.1</v>
      </c>
      <c r="G1088" s="1">
        <v>196.5</v>
      </c>
      <c r="H1088" s="1">
        <v>44.74</v>
      </c>
      <c r="I1088" s="1">
        <v>4</v>
      </c>
      <c r="N1088" s="27">
        <v>7</v>
      </c>
      <c r="O1088" s="27">
        <v>206.1</v>
      </c>
      <c r="P1088" s="27">
        <v>197.9</v>
      </c>
      <c r="Q1088" s="27" t="s">
        <v>618</v>
      </c>
      <c r="R1088" s="27" t="s">
        <v>618</v>
      </c>
      <c r="S1088" s="27" t="s">
        <v>252</v>
      </c>
      <c r="T1088" s="27" t="s">
        <v>618</v>
      </c>
      <c r="U1088" s="27">
        <v>3.7000000000000171</v>
      </c>
      <c r="V1088" s="158">
        <v>3.7000000000000171</v>
      </c>
      <c r="W1088" s="27">
        <v>267.60000000000002</v>
      </c>
      <c r="X1088" s="27">
        <v>267.60000000000002</v>
      </c>
      <c r="Y1088" s="27">
        <v>0</v>
      </c>
      <c r="Z1088" s="29">
        <v>44.5</v>
      </c>
      <c r="AA1088" s="139">
        <v>4.2</v>
      </c>
      <c r="AB1088" s="151">
        <v>1.1301989150090508E-2</v>
      </c>
      <c r="AC1088" s="136" t="s">
        <v>253</v>
      </c>
      <c r="AD1088" s="136">
        <v>10.1</v>
      </c>
      <c r="AE1088" s="136" t="s">
        <v>618</v>
      </c>
      <c r="AF1088" s="136">
        <v>2.8000000000000114</v>
      </c>
      <c r="AG1088" s="136">
        <v>2.8000000000000114</v>
      </c>
      <c r="AH1088" s="136">
        <v>128</v>
      </c>
      <c r="AI1088" s="136">
        <v>-48.299999999999784</v>
      </c>
      <c r="AJ1088" s="127">
        <v>201.3</v>
      </c>
      <c r="AK1088" s="127">
        <v>201.3</v>
      </c>
      <c r="AL1088" s="127">
        <v>198.1</v>
      </c>
      <c r="AM1088" s="127">
        <v>198.6</v>
      </c>
      <c r="AN1088" s="127">
        <v>195.82499999999999</v>
      </c>
      <c r="AO1088" s="127">
        <v>3</v>
      </c>
      <c r="AP1088" s="127" t="s">
        <v>618</v>
      </c>
      <c r="AQ1088" s="14">
        <v>216.59999999999937</v>
      </c>
      <c r="AR1088" s="127" t="s">
        <v>618</v>
      </c>
      <c r="AS1088" s="14">
        <v>203.79999999999663</v>
      </c>
      <c r="AT1088" s="1">
        <v>201.3</v>
      </c>
      <c r="AU1088" s="1">
        <v>201.3</v>
      </c>
      <c r="AV1088" s="1">
        <v>199.8</v>
      </c>
      <c r="AW1088" s="1">
        <v>199.8</v>
      </c>
      <c r="AX1088" s="1">
        <v>201.3</v>
      </c>
      <c r="AY1088" s="1">
        <v>201.3</v>
      </c>
      <c r="AZ1088" s="1">
        <v>199</v>
      </c>
      <c r="BA1088" s="1">
        <v>199.5</v>
      </c>
      <c r="CC1088" s="86">
        <v>196.5</v>
      </c>
      <c r="CD1088" s="1">
        <v>198.9</v>
      </c>
      <c r="CE1088" s="1">
        <v>892</v>
      </c>
      <c r="CF1088" s="1">
        <v>988</v>
      </c>
      <c r="CG1088" s="1">
        <v>0.90283400809716596</v>
      </c>
      <c r="CH1088">
        <v>110.867</v>
      </c>
      <c r="CI1088">
        <v>19937</v>
      </c>
      <c r="CJ1088" s="101">
        <v>-1</v>
      </c>
      <c r="CK1088" s="101">
        <v>-1</v>
      </c>
      <c r="CL1088" s="1">
        <v>7.1000000000000227</v>
      </c>
      <c r="CM1088" s="1">
        <v>52.799999999999869</v>
      </c>
      <c r="CN1088" s="14" t="s">
        <v>618</v>
      </c>
      <c r="CO1088" s="14">
        <v>97.500000000000142</v>
      </c>
    </row>
    <row r="1089" spans="1:93">
      <c r="A1089" s="1">
        <v>2017</v>
      </c>
      <c r="B1089" s="1">
        <v>3</v>
      </c>
      <c r="C1089" s="24">
        <v>42906</v>
      </c>
      <c r="D1089" s="1">
        <v>194.2</v>
      </c>
      <c r="E1089" s="1">
        <v>195.7</v>
      </c>
      <c r="F1089" s="1">
        <v>181.8</v>
      </c>
      <c r="G1089" s="1">
        <v>191.4</v>
      </c>
      <c r="H1089" s="1">
        <v>43.23</v>
      </c>
      <c r="I1089" s="1">
        <v>5</v>
      </c>
      <c r="N1089" s="27">
        <v>13.9</v>
      </c>
      <c r="O1089" s="27">
        <v>203.5</v>
      </c>
      <c r="P1089" s="27">
        <v>189.5</v>
      </c>
      <c r="Q1089" s="27" t="s">
        <v>618</v>
      </c>
      <c r="R1089" s="27" t="s">
        <v>618</v>
      </c>
      <c r="S1089" s="27" t="s">
        <v>252</v>
      </c>
      <c r="T1089" s="27" t="s">
        <v>618</v>
      </c>
      <c r="U1089" s="27">
        <v>4.4000000000000057</v>
      </c>
      <c r="V1089" s="158">
        <v>4.4000000000000057</v>
      </c>
      <c r="W1089" s="27">
        <v>272</v>
      </c>
      <c r="X1089" s="27">
        <v>272</v>
      </c>
      <c r="Y1089" s="27">
        <v>0</v>
      </c>
      <c r="Z1089" s="29">
        <v>44.37</v>
      </c>
      <c r="AA1089" s="139">
        <v>8.3000000000000007</v>
      </c>
      <c r="AB1089" s="151">
        <v>0</v>
      </c>
      <c r="AC1089" s="136">
        <v>0</v>
      </c>
      <c r="AD1089" s="136">
        <v>9.8000000000000007</v>
      </c>
      <c r="AE1089" s="136" t="s">
        <v>618</v>
      </c>
      <c r="AF1089" s="136" t="s">
        <v>618</v>
      </c>
      <c r="AG1089" s="136">
        <v>0</v>
      </c>
      <c r="AH1089" s="136">
        <v>128</v>
      </c>
      <c r="AI1089" s="136">
        <v>-48.299999999999784</v>
      </c>
      <c r="AJ1089" s="127">
        <v>194.2</v>
      </c>
      <c r="AK1089" s="130">
        <v>201.3</v>
      </c>
      <c r="AL1089" s="130">
        <v>198.1</v>
      </c>
      <c r="AM1089" s="130">
        <v>198.6</v>
      </c>
      <c r="AN1089" s="127">
        <v>198.8</v>
      </c>
      <c r="AO1089" s="127">
        <v>2.7999999999999829</v>
      </c>
      <c r="AP1089" s="127" t="s">
        <v>618</v>
      </c>
      <c r="AQ1089" s="14">
        <v>216.59999999999937</v>
      </c>
      <c r="AR1089" s="127">
        <v>12.7</v>
      </c>
      <c r="AS1089" s="14">
        <v>216.49999999999662</v>
      </c>
      <c r="AT1089" s="1">
        <v>190.9</v>
      </c>
      <c r="AU1089" s="1">
        <v>190.9</v>
      </c>
      <c r="AV1089" s="1">
        <v>188.5</v>
      </c>
      <c r="AW1089" s="1">
        <v>189.1</v>
      </c>
      <c r="AX1089" s="1">
        <v>190.9</v>
      </c>
      <c r="AY1089" s="1">
        <v>190.9</v>
      </c>
      <c r="AZ1089" s="1">
        <v>187.6</v>
      </c>
      <c r="BA1089" s="1">
        <v>189.5</v>
      </c>
      <c r="CC1089" s="86">
        <v>189.7</v>
      </c>
      <c r="CD1089" s="35">
        <v>198.9</v>
      </c>
      <c r="CE1089" s="35">
        <v>892</v>
      </c>
      <c r="CF1089" s="35">
        <v>988</v>
      </c>
      <c r="CG1089" s="35">
        <v>0.90283400809716596</v>
      </c>
      <c r="CH1089">
        <v>111.462</v>
      </c>
      <c r="CI1089">
        <v>20152</v>
      </c>
      <c r="CJ1089" s="101">
        <v>1</v>
      </c>
      <c r="CK1089" s="101">
        <v>1</v>
      </c>
      <c r="CL1089" s="1">
        <v>5.8000000000000114</v>
      </c>
      <c r="CM1089" s="1">
        <v>58.599999999999881</v>
      </c>
      <c r="CN1089" s="14" t="s">
        <v>618</v>
      </c>
      <c r="CO1089" s="14">
        <v>97.500000000000142</v>
      </c>
    </row>
    <row r="1090" spans="1:93">
      <c r="A1090" s="1">
        <v>2017</v>
      </c>
      <c r="B1090" s="1">
        <v>4</v>
      </c>
      <c r="C1090" s="24">
        <v>42907</v>
      </c>
      <c r="D1090" s="1">
        <v>185.1</v>
      </c>
      <c r="E1090" s="1">
        <v>188.5</v>
      </c>
      <c r="F1090" s="1">
        <v>183.7</v>
      </c>
      <c r="G1090" s="1">
        <v>186.8</v>
      </c>
      <c r="H1090" s="1">
        <v>42.53</v>
      </c>
      <c r="I1090" s="1">
        <v>5</v>
      </c>
      <c r="N1090" s="27">
        <v>4.8000000000000114</v>
      </c>
      <c r="O1090" s="27">
        <v>205.3</v>
      </c>
      <c r="P1090" s="27">
        <v>177.5</v>
      </c>
      <c r="Q1090" s="27" t="s">
        <v>618</v>
      </c>
      <c r="R1090" s="27" t="s">
        <v>618</v>
      </c>
      <c r="S1090" s="27" t="s">
        <v>618</v>
      </c>
      <c r="T1090" s="27" t="s">
        <v>618</v>
      </c>
      <c r="U1090" s="27" t="s">
        <v>618</v>
      </c>
      <c r="V1090" s="158">
        <v>0</v>
      </c>
      <c r="W1090" s="27">
        <v>272</v>
      </c>
      <c r="X1090" s="27">
        <v>272</v>
      </c>
      <c r="Y1090" s="27">
        <v>0</v>
      </c>
      <c r="Z1090" s="29">
        <v>43.19</v>
      </c>
      <c r="AA1090" s="139">
        <v>2.9</v>
      </c>
      <c r="AB1090" s="151">
        <v>3.3750558784085949E-2</v>
      </c>
      <c r="AC1090" s="136" t="s">
        <v>255</v>
      </c>
      <c r="AD1090" s="136">
        <v>9.5</v>
      </c>
      <c r="AE1090" s="136" t="s">
        <v>618</v>
      </c>
      <c r="AF1090" s="136" t="s">
        <v>618</v>
      </c>
      <c r="AG1090" s="136">
        <v>0</v>
      </c>
      <c r="AH1090" s="136">
        <v>128</v>
      </c>
      <c r="AI1090" s="136">
        <v>-48.299999999999784</v>
      </c>
      <c r="AJ1090" s="127">
        <v>190.9</v>
      </c>
      <c r="AK1090" s="127">
        <v>190.9</v>
      </c>
      <c r="AL1090" s="127">
        <v>183.7</v>
      </c>
      <c r="AM1090" s="127">
        <v>185.2</v>
      </c>
      <c r="AN1090" s="127">
        <v>196.07499999999999</v>
      </c>
      <c r="AO1090" s="127">
        <v>1.7000000000000171</v>
      </c>
      <c r="AP1090" s="127" t="s">
        <v>618</v>
      </c>
      <c r="AQ1090" s="14">
        <v>216.59999999999937</v>
      </c>
      <c r="AR1090" s="127" t="s">
        <v>618</v>
      </c>
      <c r="AS1090" s="14">
        <v>216.49999999999662</v>
      </c>
      <c r="AT1090" s="1">
        <v>186.8</v>
      </c>
      <c r="AU1090" s="1">
        <v>187.9</v>
      </c>
      <c r="AV1090" s="1">
        <v>186.5</v>
      </c>
      <c r="AW1090" s="1">
        <v>187.9</v>
      </c>
      <c r="AX1090" s="1">
        <v>186.8</v>
      </c>
      <c r="AY1090" s="1">
        <v>188.9</v>
      </c>
      <c r="AZ1090" s="1">
        <v>186.5</v>
      </c>
      <c r="BA1090" s="1">
        <v>188.2</v>
      </c>
      <c r="CC1090" s="86">
        <v>188.5</v>
      </c>
      <c r="CD1090" s="1">
        <v>186</v>
      </c>
      <c r="CE1090" s="1">
        <v>1461</v>
      </c>
      <c r="CF1090" s="1">
        <v>1887</v>
      </c>
      <c r="CG1090" s="1">
        <v>0.77424483306836245</v>
      </c>
      <c r="CH1090">
        <v>111.377</v>
      </c>
      <c r="CI1090">
        <v>20084</v>
      </c>
      <c r="CJ1090" s="101">
        <v>1</v>
      </c>
      <c r="CK1090" s="101">
        <v>1</v>
      </c>
      <c r="CL1090" s="1">
        <v>2.7999999999999829</v>
      </c>
      <c r="CM1090" s="1">
        <v>61.399999999999864</v>
      </c>
      <c r="CN1090" s="14">
        <v>-1.7000000000000171</v>
      </c>
      <c r="CO1090" s="14">
        <v>95.800000000000125</v>
      </c>
    </row>
    <row r="1091" spans="1:93">
      <c r="A1091" s="1">
        <v>2017</v>
      </c>
      <c r="B1091" s="1">
        <v>5</v>
      </c>
      <c r="C1091" s="24">
        <v>42908</v>
      </c>
      <c r="D1091" s="1">
        <v>189.6</v>
      </c>
      <c r="E1091" s="1">
        <v>193.8</v>
      </c>
      <c r="F1091" s="1">
        <v>188.5</v>
      </c>
      <c r="G1091" s="1">
        <v>189.4</v>
      </c>
      <c r="H1091" s="1">
        <v>42.78</v>
      </c>
      <c r="I1091" s="1">
        <v>0</v>
      </c>
      <c r="N1091" s="27">
        <v>5.3000000000000114</v>
      </c>
      <c r="O1091" s="27">
        <v>191.6</v>
      </c>
      <c r="P1091" s="27">
        <v>182</v>
      </c>
      <c r="Q1091" s="27" t="s">
        <v>618</v>
      </c>
      <c r="R1091" s="27" t="s">
        <v>254</v>
      </c>
      <c r="S1091" s="27" t="s">
        <v>618</v>
      </c>
      <c r="T1091" s="27">
        <v>-3.0000000000000284</v>
      </c>
      <c r="U1091" s="27" t="s">
        <v>618</v>
      </c>
      <c r="V1091" s="158">
        <v>-3.0000000000000284</v>
      </c>
      <c r="W1091" s="27">
        <v>269</v>
      </c>
      <c r="X1091" s="27">
        <v>272</v>
      </c>
      <c r="Y1091" s="27">
        <v>-3</v>
      </c>
      <c r="Z1091" s="29">
        <v>42.5</v>
      </c>
      <c r="AA1091" s="139">
        <v>3.2</v>
      </c>
      <c r="AB1091" s="151">
        <v>1.6192458940550436E-2</v>
      </c>
      <c r="AC1091" s="136" t="s">
        <v>255</v>
      </c>
      <c r="AD1091" s="136">
        <v>9.3000000000000007</v>
      </c>
      <c r="AE1091" s="136">
        <v>-3.9000000000000057</v>
      </c>
      <c r="AF1091" s="136" t="s">
        <v>618</v>
      </c>
      <c r="AG1091" s="136">
        <v>-3.9000000000000057</v>
      </c>
      <c r="AH1091" s="136">
        <v>124.1</v>
      </c>
      <c r="AI1091" s="136">
        <v>-52.19999999999979</v>
      </c>
      <c r="AJ1091" s="127">
        <v>44530</v>
      </c>
      <c r="AK1091" s="127">
        <v>45250</v>
      </c>
      <c r="AL1091" s="127">
        <v>43970</v>
      </c>
      <c r="AM1091" s="127">
        <v>44230</v>
      </c>
      <c r="AN1091" s="127">
        <v>11203.1</v>
      </c>
      <c r="AO1091" s="127">
        <v>0.19999999999998863</v>
      </c>
      <c r="AP1091" s="127" t="s">
        <v>618</v>
      </c>
      <c r="AQ1091" s="14">
        <v>216.59999999999937</v>
      </c>
      <c r="AR1091" s="127" t="s">
        <v>618</v>
      </c>
      <c r="AS1091" s="14">
        <v>216.49999999999662</v>
      </c>
      <c r="AT1091" s="1">
        <v>188.3</v>
      </c>
      <c r="AU1091" s="1">
        <v>188.3</v>
      </c>
      <c r="AV1091" s="1">
        <v>187</v>
      </c>
      <c r="AW1091" s="1">
        <v>187.2</v>
      </c>
      <c r="AX1091" s="1">
        <v>188.3</v>
      </c>
      <c r="AY1091" s="1">
        <v>188.6</v>
      </c>
      <c r="AZ1091" s="1">
        <v>186.9</v>
      </c>
      <c r="BA1091" s="1">
        <v>187</v>
      </c>
      <c r="CC1091" s="86">
        <v>188.2</v>
      </c>
      <c r="CD1091" s="1">
        <v>191.1</v>
      </c>
      <c r="CE1091" s="1">
        <v>1436</v>
      </c>
      <c r="CF1091" s="1">
        <v>984</v>
      </c>
      <c r="CG1091" s="1">
        <v>1.4593495934959348</v>
      </c>
      <c r="CH1091">
        <v>111.31399999999999</v>
      </c>
      <c r="CI1091">
        <v>20110</v>
      </c>
      <c r="CJ1091" s="101">
        <v>1</v>
      </c>
      <c r="CK1091" s="101">
        <v>1</v>
      </c>
      <c r="CL1091" s="1">
        <v>0.29999999999998295</v>
      </c>
      <c r="CM1091" s="1">
        <v>61.699999999999847</v>
      </c>
      <c r="CN1091" s="14" t="s">
        <v>618</v>
      </c>
      <c r="CO1091" s="14">
        <v>95.800000000000125</v>
      </c>
    </row>
    <row r="1092" spans="1:93">
      <c r="A1092" s="1">
        <v>2017</v>
      </c>
      <c r="B1092" s="1">
        <v>6</v>
      </c>
      <c r="C1092" s="24">
        <v>42909</v>
      </c>
      <c r="D1092" s="1">
        <v>188.6</v>
      </c>
      <c r="E1092" s="1">
        <v>190.8</v>
      </c>
      <c r="F1092" s="1">
        <v>186.5</v>
      </c>
      <c r="G1092" s="1">
        <v>188.4</v>
      </c>
      <c r="H1092" s="1">
        <v>43.01</v>
      </c>
      <c r="I1092" s="1">
        <v>0</v>
      </c>
      <c r="N1092" s="27">
        <v>4.3000000000000114</v>
      </c>
      <c r="O1092" s="27">
        <v>194.7</v>
      </c>
      <c r="P1092" s="27">
        <v>184.1</v>
      </c>
      <c r="Q1092" s="27" t="s">
        <v>618</v>
      </c>
      <c r="R1092" s="27" t="s">
        <v>618</v>
      </c>
      <c r="S1092" s="27" t="s">
        <v>618</v>
      </c>
      <c r="T1092" s="27" t="s">
        <v>618</v>
      </c>
      <c r="U1092" s="27" t="s">
        <v>618</v>
      </c>
      <c r="V1092" s="158">
        <v>0</v>
      </c>
      <c r="W1092" s="27">
        <v>269</v>
      </c>
      <c r="X1092" s="27">
        <v>272</v>
      </c>
      <c r="Y1092" s="27">
        <v>-3</v>
      </c>
      <c r="Z1092" s="29">
        <v>42.9</v>
      </c>
      <c r="AA1092" s="139">
        <v>2.6</v>
      </c>
      <c r="AB1092" s="151">
        <v>5.8782036209734656E-3</v>
      </c>
      <c r="AC1092" s="136" t="s">
        <v>253</v>
      </c>
      <c r="AD1092" s="136">
        <v>9.4</v>
      </c>
      <c r="AE1092" s="136" t="s">
        <v>618</v>
      </c>
      <c r="AF1092" s="136" t="s">
        <v>618</v>
      </c>
      <c r="AG1092" s="136">
        <v>0</v>
      </c>
      <c r="AH1092" s="136">
        <v>124.1</v>
      </c>
      <c r="AI1092" s="136">
        <v>-52.19999999999979</v>
      </c>
      <c r="AJ1092" s="127">
        <v>188.3</v>
      </c>
      <c r="AK1092" s="127">
        <v>189.1</v>
      </c>
      <c r="AL1092" s="127">
        <v>186.9</v>
      </c>
      <c r="AM1092" s="127">
        <v>188.3</v>
      </c>
      <c r="AN1092" s="127">
        <v>11200.525000000001</v>
      </c>
      <c r="AO1092" s="127">
        <v>0.19999999999998863</v>
      </c>
      <c r="AP1092" s="127">
        <v>1.2</v>
      </c>
      <c r="AQ1092" s="14">
        <v>217.79999999999936</v>
      </c>
      <c r="AR1092" s="127">
        <v>-4</v>
      </c>
      <c r="AS1092" s="14">
        <v>212.49999999999662</v>
      </c>
      <c r="AT1092" s="1">
        <v>189.6</v>
      </c>
      <c r="AU1092" s="1">
        <v>190.2</v>
      </c>
      <c r="AV1092" s="1">
        <v>189.1</v>
      </c>
      <c r="AW1092" s="1">
        <v>189.5</v>
      </c>
      <c r="AX1092" s="1">
        <v>189.6</v>
      </c>
      <c r="AY1092" s="1">
        <v>190.4</v>
      </c>
      <c r="AZ1092" s="1">
        <v>189.1</v>
      </c>
      <c r="BA1092" s="1">
        <v>189.8</v>
      </c>
      <c r="CC1092" s="86">
        <v>192.4</v>
      </c>
      <c r="CD1092" s="1">
        <v>189.1</v>
      </c>
      <c r="CE1092" s="1">
        <v>1363</v>
      </c>
      <c r="CF1092" s="1">
        <v>918</v>
      </c>
      <c r="CG1092" s="1">
        <v>1.4847494553376905</v>
      </c>
      <c r="CH1092">
        <v>111.247</v>
      </c>
      <c r="CI1092">
        <v>20069</v>
      </c>
      <c r="CJ1092" s="101">
        <v>1</v>
      </c>
      <c r="CK1092" s="101">
        <v>1</v>
      </c>
      <c r="CL1092" s="1">
        <v>1</v>
      </c>
      <c r="CM1092" s="1">
        <v>62.699999999999847</v>
      </c>
      <c r="CN1092" s="14" t="s">
        <v>618</v>
      </c>
      <c r="CO1092" s="14">
        <v>95.800000000000125</v>
      </c>
    </row>
    <row r="1093" spans="1:93">
      <c r="A1093" s="1">
        <v>2017</v>
      </c>
      <c r="B1093" s="1">
        <v>2</v>
      </c>
      <c r="C1093" s="24">
        <v>42912</v>
      </c>
      <c r="D1093" s="1">
        <v>190.6</v>
      </c>
      <c r="E1093" s="1">
        <v>194.4</v>
      </c>
      <c r="F1093" s="1">
        <v>189.2</v>
      </c>
      <c r="G1093" s="1">
        <v>189.3</v>
      </c>
      <c r="H1093" s="1">
        <v>43.49</v>
      </c>
      <c r="I1093" s="1">
        <v>1</v>
      </c>
      <c r="N1093" s="27">
        <v>5.2000000000000171</v>
      </c>
      <c r="O1093" s="27">
        <v>192.7</v>
      </c>
      <c r="P1093" s="27">
        <v>184.1</v>
      </c>
      <c r="Q1093" s="27" t="s">
        <v>618</v>
      </c>
      <c r="R1093" s="27" t="s">
        <v>254</v>
      </c>
      <c r="S1093" s="27" t="s">
        <v>618</v>
      </c>
      <c r="T1093" s="27">
        <v>0.19999999999998863</v>
      </c>
      <c r="U1093" s="27" t="s">
        <v>618</v>
      </c>
      <c r="V1093" s="158">
        <v>0.19999999999998863</v>
      </c>
      <c r="W1093" s="27">
        <v>269.2</v>
      </c>
      <c r="X1093" s="27">
        <v>272</v>
      </c>
      <c r="Y1093" s="27">
        <v>-2.8000000000000114</v>
      </c>
      <c r="Z1093" s="29">
        <v>43.52</v>
      </c>
      <c r="AA1093" s="139">
        <v>3.1</v>
      </c>
      <c r="AB1093" s="151">
        <v>5.3763440860215006E-3</v>
      </c>
      <c r="AC1093" s="136" t="s">
        <v>253</v>
      </c>
      <c r="AD1093" s="136">
        <v>9.4</v>
      </c>
      <c r="AE1093" s="136" t="s">
        <v>618</v>
      </c>
      <c r="AF1093" s="136" t="s">
        <v>618</v>
      </c>
      <c r="AG1093" s="136">
        <v>0</v>
      </c>
      <c r="AH1093" s="136">
        <v>124.1</v>
      </c>
      <c r="AI1093" s="136">
        <v>-52.19999999999979</v>
      </c>
      <c r="AJ1093" s="127">
        <v>189.6</v>
      </c>
      <c r="AK1093" s="127">
        <v>194.4</v>
      </c>
      <c r="AL1093" s="127">
        <v>189.1</v>
      </c>
      <c r="AM1093" s="127">
        <v>193</v>
      </c>
      <c r="AN1093" s="127">
        <v>11199.125</v>
      </c>
      <c r="AO1093" s="127">
        <v>1.2999999999999829</v>
      </c>
      <c r="AP1093" s="127" t="s">
        <v>618</v>
      </c>
      <c r="AQ1093" s="14">
        <v>217.79999999999936</v>
      </c>
      <c r="AR1093" s="127" t="s">
        <v>618</v>
      </c>
      <c r="AS1093" s="14">
        <v>212.49999999999662</v>
      </c>
      <c r="AT1093" s="1">
        <v>190.5</v>
      </c>
      <c r="AU1093" s="1">
        <v>192.7</v>
      </c>
      <c r="AV1093" s="1">
        <v>190.5</v>
      </c>
      <c r="AW1093" s="1">
        <v>192.7</v>
      </c>
      <c r="AX1093" s="1">
        <v>190.5</v>
      </c>
      <c r="AY1093" s="1">
        <v>192.7</v>
      </c>
      <c r="AZ1093" s="1">
        <v>190.5</v>
      </c>
      <c r="BA1093" s="1">
        <v>192.2</v>
      </c>
      <c r="CC1093" s="86">
        <v>190.5</v>
      </c>
      <c r="CD1093" s="1">
        <v>192.9</v>
      </c>
      <c r="CE1093" s="1">
        <v>1353</v>
      </c>
      <c r="CF1093" s="1">
        <v>865</v>
      </c>
      <c r="CG1093" s="1">
        <v>1.5641618497109826</v>
      </c>
      <c r="CH1093">
        <v>111.845</v>
      </c>
      <c r="CI1093">
        <v>20186</v>
      </c>
      <c r="CJ1093" s="101">
        <v>1</v>
      </c>
      <c r="CK1093" s="101">
        <v>1</v>
      </c>
      <c r="CL1093" s="1">
        <v>2.4000000000000057</v>
      </c>
      <c r="CM1093" s="1">
        <v>65.099999999999852</v>
      </c>
      <c r="CN1093" s="14" t="s">
        <v>618</v>
      </c>
      <c r="CO1093" s="14">
        <v>95.800000000000125</v>
      </c>
    </row>
    <row r="1094" spans="1:93">
      <c r="A1094" s="1">
        <v>2017</v>
      </c>
      <c r="B1094" s="1">
        <v>3</v>
      </c>
      <c r="C1094" s="24">
        <v>42913</v>
      </c>
      <c r="D1094" s="1">
        <v>192.9</v>
      </c>
      <c r="E1094" s="1">
        <v>194.7</v>
      </c>
      <c r="F1094" s="1">
        <v>191.3</v>
      </c>
      <c r="G1094" s="1">
        <v>193.4</v>
      </c>
      <c r="H1094" s="1">
        <v>43.72</v>
      </c>
      <c r="I1094" s="1">
        <v>2</v>
      </c>
      <c r="N1094" s="27">
        <v>3.3999999999999773</v>
      </c>
      <c r="O1094" s="27">
        <v>194.5</v>
      </c>
      <c r="P1094" s="27">
        <v>184.1</v>
      </c>
      <c r="Q1094" s="27" t="s">
        <v>618</v>
      </c>
      <c r="R1094" s="27" t="s">
        <v>254</v>
      </c>
      <c r="S1094" s="27" t="s">
        <v>618</v>
      </c>
      <c r="T1094" s="27">
        <v>6.4999999999999716</v>
      </c>
      <c r="U1094" s="27" t="s">
        <v>618</v>
      </c>
      <c r="V1094" s="158">
        <v>6.4999999999999716</v>
      </c>
      <c r="W1094" s="27">
        <v>275.7</v>
      </c>
      <c r="X1094" s="27">
        <v>275.7</v>
      </c>
      <c r="Y1094" s="27">
        <v>0</v>
      </c>
      <c r="Z1094" s="29">
        <v>43.8</v>
      </c>
      <c r="AA1094" s="139">
        <v>2</v>
      </c>
      <c r="AB1094" s="151">
        <v>1.1160195303417941E-2</v>
      </c>
      <c r="AC1094" s="136" t="s">
        <v>253</v>
      </c>
      <c r="AD1094" s="136">
        <v>9.4</v>
      </c>
      <c r="AE1094" s="136" t="s">
        <v>618</v>
      </c>
      <c r="AF1094" s="136" t="s">
        <v>618</v>
      </c>
      <c r="AG1094" s="136">
        <v>0</v>
      </c>
      <c r="AH1094" s="136">
        <v>124.1</v>
      </c>
      <c r="AI1094" s="136">
        <v>-52.19999999999979</v>
      </c>
      <c r="AJ1094" s="127">
        <v>190.5</v>
      </c>
      <c r="AK1094" s="127">
        <v>192.7</v>
      </c>
      <c r="AL1094" s="127">
        <v>190.5</v>
      </c>
      <c r="AM1094" s="127">
        <v>191.6</v>
      </c>
      <c r="AN1094" s="127">
        <v>11200.725</v>
      </c>
      <c r="AO1094" s="127">
        <v>0.5</v>
      </c>
      <c r="AP1094" s="127">
        <v>8.0000000000000107</v>
      </c>
      <c r="AQ1094" s="14">
        <v>225.79999999999936</v>
      </c>
      <c r="AR1094" s="127" t="s">
        <v>618</v>
      </c>
      <c r="AS1094" s="14">
        <v>212.49999999999662</v>
      </c>
      <c r="AT1094" s="1">
        <v>195.3</v>
      </c>
      <c r="AU1094" s="1">
        <v>196.3</v>
      </c>
      <c r="AV1094" s="1">
        <v>195.3</v>
      </c>
      <c r="AW1094" s="1">
        <v>195.7</v>
      </c>
      <c r="AX1094" s="1">
        <v>195.7</v>
      </c>
      <c r="AY1094" s="1">
        <v>197.7</v>
      </c>
      <c r="AZ1094" s="1">
        <v>195</v>
      </c>
      <c r="BA1094" s="1">
        <v>197.1</v>
      </c>
      <c r="CC1094" s="86">
        <v>197</v>
      </c>
      <c r="CD1094" s="1">
        <v>193.6</v>
      </c>
      <c r="CE1094" s="1">
        <v>1054</v>
      </c>
      <c r="CF1094" s="1">
        <v>834</v>
      </c>
      <c r="CG1094" s="1">
        <v>1.26378896882494</v>
      </c>
      <c r="CH1094">
        <v>112.318</v>
      </c>
      <c r="CI1094">
        <v>20141</v>
      </c>
      <c r="CJ1094" s="101">
        <v>1</v>
      </c>
      <c r="CK1094" s="101">
        <v>1</v>
      </c>
      <c r="CL1094" s="1">
        <v>5.6999999999999886</v>
      </c>
      <c r="CM1094" s="1">
        <v>70.799999999999841</v>
      </c>
      <c r="CN1094" s="14">
        <v>-2.4000000000000057</v>
      </c>
      <c r="CO1094" s="14">
        <v>93.400000000000119</v>
      </c>
    </row>
    <row r="1095" spans="1:93">
      <c r="A1095" s="1">
        <v>2017</v>
      </c>
      <c r="B1095" s="1">
        <v>4</v>
      </c>
      <c r="C1095" s="24">
        <v>42914</v>
      </c>
      <c r="D1095" s="1">
        <v>201</v>
      </c>
      <c r="E1095" s="1">
        <v>201.7</v>
      </c>
      <c r="F1095" s="1">
        <v>196.5</v>
      </c>
      <c r="G1095" s="1">
        <v>199</v>
      </c>
      <c r="H1095" s="1">
        <v>44.88</v>
      </c>
      <c r="I1095" s="1">
        <v>2</v>
      </c>
      <c r="N1095" s="27">
        <v>5.1999999999999886</v>
      </c>
      <c r="O1095" s="27">
        <v>196.8</v>
      </c>
      <c r="P1095" s="27">
        <v>190</v>
      </c>
      <c r="Q1095" s="27" t="s">
        <v>618</v>
      </c>
      <c r="R1095" s="27" t="s">
        <v>618</v>
      </c>
      <c r="S1095" s="27" t="s">
        <v>618</v>
      </c>
      <c r="T1095" s="27" t="s">
        <v>618</v>
      </c>
      <c r="U1095" s="27" t="s">
        <v>618</v>
      </c>
      <c r="V1095" s="158">
        <v>0</v>
      </c>
      <c r="W1095" s="27">
        <v>275.7</v>
      </c>
      <c r="X1095" s="27">
        <v>275.7</v>
      </c>
      <c r="Y1095" s="27">
        <v>0</v>
      </c>
      <c r="Z1095" s="29">
        <v>44</v>
      </c>
      <c r="AA1095" s="139">
        <v>3.1</v>
      </c>
      <c r="AB1095" s="151">
        <v>5.2885720855369023E-3</v>
      </c>
      <c r="AC1095" s="136" t="s">
        <v>253</v>
      </c>
      <c r="AD1095" s="136">
        <v>9.6</v>
      </c>
      <c r="AE1095" s="136" t="s">
        <v>618</v>
      </c>
      <c r="AF1095" s="136">
        <v>-2</v>
      </c>
      <c r="AG1095" s="136">
        <v>-2</v>
      </c>
      <c r="AH1095" s="136">
        <v>122.1</v>
      </c>
      <c r="AI1095" s="136">
        <v>-54.19999999999979</v>
      </c>
      <c r="AJ1095" s="127">
        <v>195.7</v>
      </c>
      <c r="AK1095" s="127">
        <v>201.7</v>
      </c>
      <c r="AL1095" s="127">
        <v>195</v>
      </c>
      <c r="AM1095" s="127">
        <v>198.6</v>
      </c>
      <c r="AN1095" s="127">
        <v>192.875</v>
      </c>
      <c r="AO1095" s="127">
        <v>2</v>
      </c>
      <c r="AP1095" s="127" t="s">
        <v>618</v>
      </c>
      <c r="AQ1095" s="14">
        <v>225.79999999999936</v>
      </c>
      <c r="AR1095" s="127" t="s">
        <v>618</v>
      </c>
      <c r="AS1095" s="14">
        <v>212.49999999999662</v>
      </c>
      <c r="AT1095" s="1">
        <v>199.9</v>
      </c>
      <c r="AU1095" s="1">
        <v>200</v>
      </c>
      <c r="AV1095" s="1">
        <v>198.9</v>
      </c>
      <c r="AW1095" s="1">
        <v>199</v>
      </c>
      <c r="AX1095" s="1">
        <v>199.9</v>
      </c>
      <c r="AY1095" s="1">
        <v>200</v>
      </c>
      <c r="AZ1095" s="1">
        <v>198.9</v>
      </c>
      <c r="BA1095" s="1">
        <v>199.6</v>
      </c>
      <c r="CC1095" s="86">
        <v>199.5</v>
      </c>
      <c r="CD1095" s="1">
        <v>199.7</v>
      </c>
      <c r="CE1095" s="1">
        <v>667</v>
      </c>
      <c r="CF1095" s="1">
        <v>557</v>
      </c>
      <c r="CG1095" s="1">
        <v>1.1974865350089767</v>
      </c>
      <c r="CH1095">
        <v>112.294</v>
      </c>
      <c r="CI1095">
        <v>20213</v>
      </c>
      <c r="CJ1095" s="101">
        <v>1</v>
      </c>
      <c r="CK1095" s="101">
        <v>1</v>
      </c>
      <c r="CL1095" s="1">
        <v>1.0999999999999943</v>
      </c>
      <c r="CM1095" s="1">
        <v>71.899999999999835</v>
      </c>
      <c r="CN1095" s="14">
        <v>1.0999999999999943</v>
      </c>
      <c r="CO1095" s="14">
        <v>94.500000000000114</v>
      </c>
    </row>
    <row r="1096" spans="1:93">
      <c r="A1096" s="1">
        <v>2017</v>
      </c>
      <c r="B1096" s="1">
        <v>5</v>
      </c>
      <c r="C1096" s="24">
        <v>42915</v>
      </c>
      <c r="D1096" s="1">
        <v>201</v>
      </c>
      <c r="E1096" s="1">
        <v>205.4</v>
      </c>
      <c r="F1096" s="1">
        <v>200</v>
      </c>
      <c r="G1096" s="1">
        <v>204.7</v>
      </c>
      <c r="H1096" s="1">
        <v>44.87</v>
      </c>
      <c r="I1096" s="1">
        <v>3</v>
      </c>
      <c r="N1096" s="27">
        <v>5.4000000000000057</v>
      </c>
      <c r="O1096" s="27">
        <v>204.2</v>
      </c>
      <c r="P1096" s="27">
        <v>193.8</v>
      </c>
      <c r="Q1096" s="27" t="s">
        <v>618</v>
      </c>
      <c r="R1096" s="27" t="s">
        <v>254</v>
      </c>
      <c r="S1096" s="27" t="s">
        <v>618</v>
      </c>
      <c r="T1096" s="27">
        <v>0.70000000000001705</v>
      </c>
      <c r="U1096" s="27" t="s">
        <v>618</v>
      </c>
      <c r="V1096" s="158">
        <v>0.70000000000001705</v>
      </c>
      <c r="W1096" s="27">
        <v>276.39999999999998</v>
      </c>
      <c r="X1096" s="27">
        <v>276.39999999999998</v>
      </c>
      <c r="Y1096" s="27">
        <v>0</v>
      </c>
      <c r="Z1096" s="29">
        <v>45.09</v>
      </c>
      <c r="AA1096" s="139">
        <v>3.2</v>
      </c>
      <c r="AB1096" s="151">
        <v>2.653247941445569E-2</v>
      </c>
      <c r="AC1096" s="136" t="s">
        <v>253</v>
      </c>
      <c r="AD1096" s="136">
        <v>9.9</v>
      </c>
      <c r="AE1096" s="136" t="s">
        <v>618</v>
      </c>
      <c r="AF1096" s="136" t="s">
        <v>618</v>
      </c>
      <c r="AG1096" s="136">
        <v>0</v>
      </c>
      <c r="AH1096" s="136">
        <v>122.1</v>
      </c>
      <c r="AI1096" s="136">
        <v>-54.19999999999979</v>
      </c>
      <c r="AJ1096" s="127">
        <v>199.9</v>
      </c>
      <c r="AK1096" s="127">
        <v>203</v>
      </c>
      <c r="AL1096" s="127">
        <v>198.9</v>
      </c>
      <c r="AM1096" s="127">
        <v>203</v>
      </c>
      <c r="AN1096" s="127">
        <v>196.55</v>
      </c>
      <c r="AO1096" s="127">
        <v>3.6999999999999886</v>
      </c>
      <c r="AP1096" s="127">
        <v>1.6000000000000056</v>
      </c>
      <c r="AQ1096" s="14">
        <v>227.39999999999935</v>
      </c>
      <c r="AR1096" s="127" t="s">
        <v>618</v>
      </c>
      <c r="AS1096" s="14">
        <v>212.49999999999662</v>
      </c>
      <c r="AT1096" s="1">
        <v>204.5</v>
      </c>
      <c r="AU1096" s="1">
        <v>206.2</v>
      </c>
      <c r="AV1096" s="1">
        <v>204.1</v>
      </c>
      <c r="AW1096" s="1">
        <v>205.1</v>
      </c>
      <c r="AX1096" s="1">
        <v>204.5</v>
      </c>
      <c r="AY1096" s="1">
        <v>206.2</v>
      </c>
      <c r="AZ1096" s="1">
        <v>204.1</v>
      </c>
      <c r="BA1096" s="1">
        <v>206</v>
      </c>
      <c r="CC1096" s="86">
        <v>204.5</v>
      </c>
      <c r="CD1096" s="1">
        <v>201.5</v>
      </c>
      <c r="CE1096" s="1">
        <v>1268</v>
      </c>
      <c r="CF1096" s="1">
        <v>893</v>
      </c>
      <c r="CG1096" s="1">
        <v>1.41993281075028</v>
      </c>
      <c r="CH1096">
        <v>112.128</v>
      </c>
      <c r="CI1096">
        <v>19979</v>
      </c>
      <c r="CJ1096" s="101">
        <v>1</v>
      </c>
      <c r="CK1096" s="101">
        <v>-1</v>
      </c>
      <c r="CL1096" s="1">
        <v>0.40000000000000568</v>
      </c>
      <c r="CM1096" s="1">
        <v>72.299999999999841</v>
      </c>
      <c r="CN1096" s="14" t="s">
        <v>618</v>
      </c>
      <c r="CO1096" s="14">
        <v>94.500000000000114</v>
      </c>
    </row>
    <row r="1097" spans="1:93">
      <c r="A1097" s="1">
        <v>2017</v>
      </c>
      <c r="B1097" s="1">
        <v>6</v>
      </c>
      <c r="C1097" s="24">
        <v>42916</v>
      </c>
      <c r="D1097" s="1">
        <v>204.9</v>
      </c>
      <c r="E1097" s="1">
        <v>205.9</v>
      </c>
      <c r="F1097" s="1">
        <v>199.5</v>
      </c>
      <c r="G1097" s="1">
        <v>199.6</v>
      </c>
      <c r="H1097" s="1">
        <v>46.04</v>
      </c>
      <c r="I1097" s="1">
        <v>3</v>
      </c>
      <c r="N1097" s="27">
        <v>6.4000000000000057</v>
      </c>
      <c r="O1097" s="27">
        <v>210.1</v>
      </c>
      <c r="P1097" s="27">
        <v>199.3</v>
      </c>
      <c r="Q1097" s="27" t="s">
        <v>618</v>
      </c>
      <c r="R1097" s="27" t="s">
        <v>618</v>
      </c>
      <c r="S1097" s="27" t="s">
        <v>618</v>
      </c>
      <c r="T1097" s="27" t="s">
        <v>618</v>
      </c>
      <c r="U1097" s="27" t="s">
        <v>618</v>
      </c>
      <c r="V1097" s="158">
        <v>0</v>
      </c>
      <c r="W1097" s="27">
        <v>276.39999999999998</v>
      </c>
      <c r="X1097" s="27">
        <v>276.39999999999998</v>
      </c>
      <c r="Y1097" s="27">
        <v>0</v>
      </c>
      <c r="Z1097" s="29">
        <v>45.19</v>
      </c>
      <c r="AA1097" s="139">
        <v>3.8</v>
      </c>
      <c r="AB1097" s="151">
        <v>2.2281639928711794E-4</v>
      </c>
      <c r="AC1097" s="136">
        <v>0</v>
      </c>
      <c r="AD1097" s="136">
        <v>10.199999999999999</v>
      </c>
      <c r="AE1097" s="136" t="s">
        <v>618</v>
      </c>
      <c r="AF1097" s="136" t="s">
        <v>618</v>
      </c>
      <c r="AG1097" s="136">
        <v>0</v>
      </c>
      <c r="AH1097" s="136">
        <v>122.1</v>
      </c>
      <c r="AI1097" s="136">
        <v>-54.19999999999979</v>
      </c>
      <c r="AJ1097" s="127">
        <v>204.5</v>
      </c>
      <c r="AK1097" s="127">
        <v>206.2</v>
      </c>
      <c r="AL1097" s="127">
        <v>201.6</v>
      </c>
      <c r="AM1097" s="127">
        <v>202.9</v>
      </c>
      <c r="AN1097" s="127">
        <v>199.02500000000001</v>
      </c>
      <c r="AO1097" s="127">
        <v>5.3000000000000114</v>
      </c>
      <c r="AP1097" s="127" t="s">
        <v>618</v>
      </c>
      <c r="AQ1097" s="14">
        <v>227.39999999999935</v>
      </c>
      <c r="AR1097" s="127" t="s">
        <v>618</v>
      </c>
      <c r="AS1097" s="14">
        <v>212.49999999999662</v>
      </c>
      <c r="AT1097" s="1">
        <v>199.9</v>
      </c>
      <c r="AU1097" s="1">
        <v>200.8</v>
      </c>
      <c r="AV1097" s="1">
        <v>199.5</v>
      </c>
      <c r="AW1097" s="1">
        <v>200.7</v>
      </c>
      <c r="AX1097" s="1">
        <v>199.9</v>
      </c>
      <c r="AY1097" s="1">
        <v>202.1</v>
      </c>
      <c r="AZ1097" s="1">
        <v>199.5</v>
      </c>
      <c r="BA1097" s="1">
        <v>201.5</v>
      </c>
      <c r="CC1097" s="86">
        <v>200.1</v>
      </c>
      <c r="CD1097" s="1">
        <v>204.1</v>
      </c>
      <c r="CE1097" s="1">
        <v>1031</v>
      </c>
      <c r="CF1097" s="1">
        <v>1003</v>
      </c>
      <c r="CG1097" s="1">
        <v>1.0279162512462612</v>
      </c>
      <c r="CH1097">
        <v>112.23099999999999</v>
      </c>
      <c r="CI1097">
        <v>20076</v>
      </c>
      <c r="CJ1097" s="101">
        <v>1</v>
      </c>
      <c r="CK1097" s="101">
        <v>-1</v>
      </c>
      <c r="CL1097" s="1" t="s">
        <v>618</v>
      </c>
      <c r="CM1097" s="1">
        <v>72.299999999999841</v>
      </c>
      <c r="CN1097" s="14" t="s">
        <v>618</v>
      </c>
      <c r="CO1097" s="14">
        <v>94.500000000000114</v>
      </c>
    </row>
    <row r="1098" spans="1:93">
      <c r="A1098" s="1">
        <v>2017</v>
      </c>
      <c r="B1098" s="1">
        <v>2</v>
      </c>
      <c r="C1098" s="24">
        <v>42919</v>
      </c>
      <c r="D1098" s="1">
        <v>203</v>
      </c>
      <c r="E1098" s="1">
        <v>204.2</v>
      </c>
      <c r="F1098" s="1">
        <v>200.7</v>
      </c>
      <c r="G1098" s="1">
        <v>203</v>
      </c>
      <c r="H1098" s="1">
        <v>47.04</v>
      </c>
      <c r="I1098" s="1">
        <v>3</v>
      </c>
      <c r="N1098" s="27">
        <v>3.5</v>
      </c>
      <c r="O1098" s="27">
        <v>206</v>
      </c>
      <c r="P1098" s="27">
        <v>193.2</v>
      </c>
      <c r="Q1098" s="27" t="s">
        <v>618</v>
      </c>
      <c r="R1098" s="27" t="s">
        <v>618</v>
      </c>
      <c r="S1098" s="27" t="s">
        <v>618</v>
      </c>
      <c r="T1098" s="27" t="s">
        <v>618</v>
      </c>
      <c r="U1098" s="27" t="s">
        <v>618</v>
      </c>
      <c r="V1098" s="158">
        <v>0</v>
      </c>
      <c r="W1098" s="27">
        <v>276.39999999999998</v>
      </c>
      <c r="X1098" s="27">
        <v>276.39999999999998</v>
      </c>
      <c r="Y1098" s="27">
        <v>0</v>
      </c>
      <c r="Z1098" s="29">
        <v>46.28</v>
      </c>
      <c r="AA1098" s="139">
        <v>2.1</v>
      </c>
      <c r="AB1098" s="151">
        <v>2.6075328727434899E-2</v>
      </c>
      <c r="AC1098" s="136" t="s">
        <v>253</v>
      </c>
      <c r="AD1098" s="136">
        <v>9.9</v>
      </c>
      <c r="AE1098" s="136" t="s">
        <v>618</v>
      </c>
      <c r="AF1098" s="136" t="s">
        <v>618</v>
      </c>
      <c r="AG1098" s="136">
        <v>0</v>
      </c>
      <c r="AH1098" s="136">
        <v>122.1</v>
      </c>
      <c r="AI1098" s="136">
        <v>-54.19999999999979</v>
      </c>
      <c r="AJ1098" s="127">
        <v>199.9</v>
      </c>
      <c r="AK1098" s="127">
        <v>204.1</v>
      </c>
      <c r="AL1098" s="127">
        <v>199.5</v>
      </c>
      <c r="AM1098" s="127">
        <v>203.5</v>
      </c>
      <c r="AN1098" s="127">
        <v>202</v>
      </c>
      <c r="AO1098" s="127">
        <v>0</v>
      </c>
      <c r="AP1098" s="127" t="s">
        <v>618</v>
      </c>
      <c r="AQ1098" s="14">
        <v>227.39999999999935</v>
      </c>
      <c r="AR1098" s="127" t="s">
        <v>618</v>
      </c>
      <c r="AS1098" s="14">
        <v>212.49999999999662</v>
      </c>
      <c r="AT1098" s="1">
        <v>203.5</v>
      </c>
      <c r="AU1098" s="1">
        <v>205.6</v>
      </c>
      <c r="AV1098" s="1">
        <v>203.5</v>
      </c>
      <c r="AW1098" s="1">
        <v>204.8</v>
      </c>
      <c r="AX1098" s="1">
        <v>203.5</v>
      </c>
      <c r="AY1098" s="1">
        <v>206.3</v>
      </c>
      <c r="AZ1098" s="1">
        <v>203.5</v>
      </c>
      <c r="BA1098" s="1">
        <v>204.8</v>
      </c>
      <c r="CC1098" s="86">
        <v>203</v>
      </c>
      <c r="CD1098" s="1">
        <v>203.5</v>
      </c>
      <c r="CE1098" s="1">
        <v>1038</v>
      </c>
      <c r="CF1098" s="1">
        <v>951</v>
      </c>
      <c r="CG1098" s="1">
        <v>1.0914826498422714</v>
      </c>
      <c r="CH1098">
        <v>113.322</v>
      </c>
      <c r="CI1098">
        <v>20179</v>
      </c>
      <c r="CJ1098" s="101">
        <v>1</v>
      </c>
      <c r="CK1098" s="101">
        <v>-1</v>
      </c>
      <c r="CL1098" s="1" t="s">
        <v>618</v>
      </c>
      <c r="CM1098" s="1">
        <v>72.299999999999841</v>
      </c>
      <c r="CN1098" s="14" t="s">
        <v>618</v>
      </c>
      <c r="CO1098" s="14">
        <v>94.500000000000114</v>
      </c>
    </row>
    <row r="1099" spans="1:93">
      <c r="A1099" s="1">
        <v>2017</v>
      </c>
      <c r="B1099" s="1">
        <v>3</v>
      </c>
      <c r="C1099" s="24">
        <v>42920</v>
      </c>
      <c r="D1099" s="1">
        <v>203.4</v>
      </c>
      <c r="E1099" s="1">
        <v>204.5</v>
      </c>
      <c r="F1099" s="1">
        <v>195.3</v>
      </c>
      <c r="G1099" s="1">
        <v>195.6</v>
      </c>
      <c r="H1099" s="1">
        <v>47.08</v>
      </c>
      <c r="I1099" s="1">
        <v>4</v>
      </c>
      <c r="N1099" s="27">
        <v>9.1999999999999886</v>
      </c>
      <c r="O1099" s="27">
        <v>206.5</v>
      </c>
      <c r="P1099" s="27">
        <v>199.5</v>
      </c>
      <c r="Q1099" s="27" t="s">
        <v>618</v>
      </c>
      <c r="R1099" s="27" t="s">
        <v>618</v>
      </c>
      <c r="S1099" s="27" t="s">
        <v>252</v>
      </c>
      <c r="T1099" s="27" t="s">
        <v>618</v>
      </c>
      <c r="U1099" s="27">
        <v>4</v>
      </c>
      <c r="V1099" s="158">
        <v>4</v>
      </c>
      <c r="W1099" s="27">
        <v>280.39999999999998</v>
      </c>
      <c r="X1099" s="27">
        <v>280.39999999999998</v>
      </c>
      <c r="Y1099" s="27">
        <v>0</v>
      </c>
      <c r="Z1099" s="29">
        <v>46.87</v>
      </c>
      <c r="AA1099" s="139">
        <v>5.5</v>
      </c>
      <c r="AB1099" s="151">
        <v>2.1720243266724504E-2</v>
      </c>
      <c r="AC1099" s="136" t="s">
        <v>253</v>
      </c>
      <c r="AD1099" s="136">
        <v>10.1</v>
      </c>
      <c r="AE1099" s="136" t="s">
        <v>618</v>
      </c>
      <c r="AF1099" s="136">
        <v>5.8000000000000114</v>
      </c>
      <c r="AG1099" s="136">
        <v>5.8000000000000114</v>
      </c>
      <c r="AH1099" s="136">
        <v>127.9</v>
      </c>
      <c r="AI1099" s="136">
        <v>-48.399999999999778</v>
      </c>
      <c r="AJ1099" s="127">
        <v>203.5</v>
      </c>
      <c r="AK1099" s="127">
        <v>206.3</v>
      </c>
      <c r="AL1099" s="127">
        <v>203.5</v>
      </c>
      <c r="AM1099" s="127">
        <v>204.8</v>
      </c>
      <c r="AN1099" s="127">
        <v>203.55</v>
      </c>
      <c r="AO1099" s="127">
        <v>7.8000000000000114</v>
      </c>
      <c r="AP1099" s="127" t="s">
        <v>618</v>
      </c>
      <c r="AQ1099" s="14">
        <v>227.39999999999935</v>
      </c>
      <c r="AR1099" s="127" t="s">
        <v>618</v>
      </c>
      <c r="AS1099" s="14">
        <v>212.49999999999662</v>
      </c>
      <c r="AT1099" s="1">
        <v>203.5</v>
      </c>
      <c r="AU1099" s="1">
        <v>206.3</v>
      </c>
      <c r="AV1099" s="1">
        <v>203.5</v>
      </c>
      <c r="AW1099" s="1">
        <v>204.8</v>
      </c>
      <c r="AX1099" s="1">
        <v>194.5</v>
      </c>
      <c r="AY1099" s="1">
        <v>196</v>
      </c>
      <c r="AZ1099" s="1">
        <v>193.9</v>
      </c>
      <c r="BA1099" s="1">
        <v>195.6</v>
      </c>
      <c r="CC1099" s="86">
        <v>206.3</v>
      </c>
      <c r="CD1099" s="1">
        <v>203.5</v>
      </c>
      <c r="CE1099" s="1">
        <v>1038</v>
      </c>
      <c r="CF1099" s="1">
        <v>951</v>
      </c>
      <c r="CG1099" s="1">
        <v>1.0914826498422714</v>
      </c>
      <c r="CH1099">
        <v>113.29</v>
      </c>
      <c r="CI1099">
        <v>20050</v>
      </c>
      <c r="CJ1099" s="101">
        <v>1</v>
      </c>
      <c r="CK1099" s="101">
        <v>-1</v>
      </c>
      <c r="CL1099" s="1" t="s">
        <v>618</v>
      </c>
      <c r="CM1099" s="1">
        <v>72.299999999999841</v>
      </c>
      <c r="CN1099" s="14" t="s">
        <v>618</v>
      </c>
      <c r="CO1099" s="14">
        <v>94.500000000000114</v>
      </c>
    </row>
    <row r="1100" spans="1:93">
      <c r="A1100" s="1">
        <v>2017</v>
      </c>
      <c r="B1100" s="1">
        <v>4</v>
      </c>
      <c r="C1100" s="24">
        <v>42921</v>
      </c>
      <c r="D1100" s="1">
        <v>195.5</v>
      </c>
      <c r="E1100" s="1">
        <v>197.8</v>
      </c>
      <c r="F1100" s="1">
        <v>194.6</v>
      </c>
      <c r="G1100" s="1">
        <v>196.8</v>
      </c>
      <c r="H1100" s="1">
        <v>45.61</v>
      </c>
      <c r="I1100" s="1">
        <v>4</v>
      </c>
      <c r="N1100" s="27">
        <v>3.2000000000000171</v>
      </c>
      <c r="O1100" s="27">
        <v>204.8</v>
      </c>
      <c r="P1100" s="27">
        <v>186.4</v>
      </c>
      <c r="Q1100" s="27" t="s">
        <v>618</v>
      </c>
      <c r="R1100" s="27" t="s">
        <v>618</v>
      </c>
      <c r="S1100" s="27" t="s">
        <v>618</v>
      </c>
      <c r="T1100" s="27" t="s">
        <v>618</v>
      </c>
      <c r="U1100" s="27" t="s">
        <v>618</v>
      </c>
      <c r="V1100" s="158">
        <v>0</v>
      </c>
      <c r="W1100" s="27">
        <v>280.39999999999998</v>
      </c>
      <c r="X1100" s="27">
        <v>280.39999999999998</v>
      </c>
      <c r="Y1100" s="27">
        <v>0</v>
      </c>
      <c r="Z1100" s="29">
        <v>46.99</v>
      </c>
      <c r="AA1100" s="139">
        <v>1.9</v>
      </c>
      <c r="AB1100" s="151">
        <v>8.5034013605445047E-4</v>
      </c>
      <c r="AC1100" s="136">
        <v>0</v>
      </c>
      <c r="AD1100" s="136">
        <v>9.6999999999999993</v>
      </c>
      <c r="AE1100" s="136" t="s">
        <v>618</v>
      </c>
      <c r="AF1100" s="136" t="s">
        <v>618</v>
      </c>
      <c r="AG1100" s="136">
        <v>0</v>
      </c>
      <c r="AH1100" s="136">
        <v>127.9</v>
      </c>
      <c r="AI1100" s="136">
        <v>-48.399999999999778</v>
      </c>
      <c r="AJ1100" s="127">
        <v>194.5</v>
      </c>
      <c r="AK1100" s="127">
        <v>197.7</v>
      </c>
      <c r="AL1100" s="127">
        <v>193.9</v>
      </c>
      <c r="AM1100" s="127">
        <v>197.6</v>
      </c>
      <c r="AN1100" s="127">
        <v>202.2</v>
      </c>
      <c r="AO1100" s="127">
        <v>1.3000000000000114</v>
      </c>
      <c r="AP1100" s="127" t="s">
        <v>618</v>
      </c>
      <c r="AQ1100" s="14">
        <v>227.39999999999935</v>
      </c>
      <c r="AR1100" s="127" t="s">
        <v>618</v>
      </c>
      <c r="AS1100" s="14">
        <v>212.49999999999662</v>
      </c>
      <c r="AT1100" s="1">
        <v>196.7</v>
      </c>
      <c r="AU1100" s="1">
        <v>197.7</v>
      </c>
      <c r="AV1100" s="1">
        <v>196.7</v>
      </c>
      <c r="AW1100" s="1">
        <v>197.4</v>
      </c>
      <c r="AX1100" s="1">
        <v>196.7</v>
      </c>
      <c r="AY1100" s="1">
        <v>197.7</v>
      </c>
      <c r="AZ1100" s="1">
        <v>195.5</v>
      </c>
      <c r="BA1100" s="1">
        <v>197.5</v>
      </c>
      <c r="CC1100" s="86">
        <v>196.7</v>
      </c>
      <c r="CD1100" s="1">
        <v>197.2</v>
      </c>
      <c r="CE1100" s="1">
        <v>1359</v>
      </c>
      <c r="CF1100" s="1">
        <v>1006</v>
      </c>
      <c r="CG1100" s="1">
        <v>1.3508946322067594</v>
      </c>
      <c r="CH1100">
        <v>113.232</v>
      </c>
      <c r="CI1100">
        <v>20084</v>
      </c>
      <c r="CJ1100" s="101">
        <v>1</v>
      </c>
      <c r="CK1100" s="101">
        <v>-1</v>
      </c>
      <c r="CL1100" s="1" t="s">
        <v>618</v>
      </c>
      <c r="CM1100" s="1">
        <v>72.299999999999841</v>
      </c>
      <c r="CN1100" s="14" t="s">
        <v>618</v>
      </c>
      <c r="CO1100" s="14">
        <v>94.500000000000114</v>
      </c>
    </row>
    <row r="1101" spans="1:93">
      <c r="A1101" s="1">
        <v>2017</v>
      </c>
      <c r="B1101" s="1">
        <v>5</v>
      </c>
      <c r="C1101" s="24">
        <v>42922</v>
      </c>
      <c r="D1101" s="1">
        <v>193.9</v>
      </c>
      <c r="E1101" s="1">
        <v>196.7</v>
      </c>
      <c r="F1101" s="1">
        <v>193</v>
      </c>
      <c r="G1101" s="1">
        <v>196</v>
      </c>
      <c r="H1101" s="1">
        <v>45.36</v>
      </c>
      <c r="I1101" s="1">
        <v>4</v>
      </c>
      <c r="N1101" s="27">
        <v>3.6999999999999886</v>
      </c>
      <c r="O1101" s="27">
        <v>200</v>
      </c>
      <c r="P1101" s="27">
        <v>193.6</v>
      </c>
      <c r="Q1101" s="27" t="s">
        <v>618</v>
      </c>
      <c r="R1101" s="27" t="s">
        <v>618</v>
      </c>
      <c r="S1101" s="27" t="s">
        <v>618</v>
      </c>
      <c r="T1101" s="27" t="s">
        <v>618</v>
      </c>
      <c r="U1101" s="27" t="s">
        <v>618</v>
      </c>
      <c r="V1101" s="158">
        <v>0</v>
      </c>
      <c r="W1101" s="27">
        <v>280.39999999999998</v>
      </c>
      <c r="X1101" s="27">
        <v>280.39999999999998</v>
      </c>
      <c r="Y1101" s="27">
        <v>0</v>
      </c>
      <c r="Z1101" s="29">
        <v>45.82</v>
      </c>
      <c r="AA1101" s="139">
        <v>2.2000000000000002</v>
      </c>
      <c r="AB1101" s="151">
        <v>3.1223449447748464E-2</v>
      </c>
      <c r="AC1101" s="136" t="s">
        <v>255</v>
      </c>
      <c r="AD1101" s="136">
        <v>9.8000000000000007</v>
      </c>
      <c r="AE1101" s="136">
        <v>1.5</v>
      </c>
      <c r="AF1101" s="136" t="s">
        <v>618</v>
      </c>
      <c r="AG1101" s="136">
        <v>1.5</v>
      </c>
      <c r="AH1101" s="136">
        <v>129.4</v>
      </c>
      <c r="AI1101" s="136">
        <v>-46.899999999999778</v>
      </c>
      <c r="AJ1101" s="127">
        <v>196.7</v>
      </c>
      <c r="AK1101" s="127">
        <v>197.7</v>
      </c>
      <c r="AL1101" s="127">
        <v>193</v>
      </c>
      <c r="AM1101" s="127">
        <v>193.7</v>
      </c>
      <c r="AN1101" s="127">
        <v>199.9</v>
      </c>
      <c r="AO1101" s="127">
        <v>2.0999999999999943</v>
      </c>
      <c r="AP1101" s="127" t="s">
        <v>618</v>
      </c>
      <c r="AQ1101" s="14">
        <v>227.39999999999935</v>
      </c>
      <c r="AR1101" s="127" t="s">
        <v>618</v>
      </c>
      <c r="AS1101" s="14">
        <v>212.49999999999662</v>
      </c>
      <c r="AT1101" s="1">
        <v>197.3</v>
      </c>
      <c r="AU1101" s="1">
        <v>198.9</v>
      </c>
      <c r="AV1101" s="1">
        <v>197.3</v>
      </c>
      <c r="AW1101" s="1">
        <v>198.3</v>
      </c>
      <c r="AX1101" s="1">
        <v>197.3</v>
      </c>
      <c r="AY1101" s="1">
        <v>198.9</v>
      </c>
      <c r="AZ1101" s="1">
        <v>197.3</v>
      </c>
      <c r="BA1101" s="1">
        <v>198.3</v>
      </c>
      <c r="CC1101" s="86">
        <v>196.6</v>
      </c>
      <c r="CD1101" s="1">
        <v>194.1</v>
      </c>
      <c r="CE1101" s="1">
        <v>1459</v>
      </c>
      <c r="CF1101" s="1">
        <v>976</v>
      </c>
      <c r="CG1101" s="1">
        <v>1.4948770491803278</v>
      </c>
      <c r="CH1101">
        <v>113.122</v>
      </c>
      <c r="CI1101">
        <v>19874</v>
      </c>
      <c r="CJ1101" s="101">
        <v>1</v>
      </c>
      <c r="CK1101" s="101">
        <v>-1</v>
      </c>
      <c r="CL1101" s="1" t="s">
        <v>618</v>
      </c>
      <c r="CM1101" s="1">
        <v>72.299999999999841</v>
      </c>
      <c r="CN1101" s="14" t="s">
        <v>618</v>
      </c>
      <c r="CO1101" s="14">
        <v>94.500000000000114</v>
      </c>
    </row>
    <row r="1102" spans="1:93">
      <c r="A1102" s="1">
        <v>2017</v>
      </c>
      <c r="B1102" s="1">
        <v>6</v>
      </c>
      <c r="C1102" s="24">
        <v>42923</v>
      </c>
      <c r="D1102" s="1">
        <v>197.3</v>
      </c>
      <c r="E1102" s="1">
        <v>197.7</v>
      </c>
      <c r="F1102" s="1">
        <v>195</v>
      </c>
      <c r="G1102" s="1">
        <v>197.5</v>
      </c>
      <c r="H1102" s="1">
        <v>44.23</v>
      </c>
      <c r="I1102" s="1">
        <v>4</v>
      </c>
      <c r="N1102" s="27">
        <v>2.6999999999999886</v>
      </c>
      <c r="O1102" s="27">
        <v>199.7</v>
      </c>
      <c r="P1102" s="27">
        <v>192.3</v>
      </c>
      <c r="Q1102" s="27" t="s">
        <v>618</v>
      </c>
      <c r="R1102" s="27" t="s">
        <v>618</v>
      </c>
      <c r="S1102" s="27" t="s">
        <v>618</v>
      </c>
      <c r="T1102" s="27" t="s">
        <v>618</v>
      </c>
      <c r="U1102" s="27" t="s">
        <v>618</v>
      </c>
      <c r="V1102" s="158">
        <v>0</v>
      </c>
      <c r="W1102" s="27">
        <v>280.39999999999998</v>
      </c>
      <c r="X1102" s="27">
        <v>280.39999999999998</v>
      </c>
      <c r="Y1102" s="27">
        <v>0</v>
      </c>
      <c r="Z1102" s="29">
        <v>44.79</v>
      </c>
      <c r="AA1102" s="139">
        <v>1.6</v>
      </c>
      <c r="AB1102" s="151">
        <v>5.481254110940581E-3</v>
      </c>
      <c r="AC1102" s="136" t="s">
        <v>255</v>
      </c>
      <c r="AD1102" s="136">
        <v>9.8000000000000007</v>
      </c>
      <c r="AE1102" s="136" t="s">
        <v>618</v>
      </c>
      <c r="AF1102" s="136" t="s">
        <v>618</v>
      </c>
      <c r="AG1102" s="136">
        <v>0</v>
      </c>
      <c r="AH1102" s="136">
        <v>129.4</v>
      </c>
      <c r="AI1102" s="136">
        <v>-46.899999999999778</v>
      </c>
      <c r="AJ1102" s="127">
        <v>197.3</v>
      </c>
      <c r="AK1102" s="127">
        <v>198.9</v>
      </c>
      <c r="AL1102" s="127">
        <v>195</v>
      </c>
      <c r="AM1102" s="127">
        <v>196.5</v>
      </c>
      <c r="AN1102" s="127">
        <v>198.15</v>
      </c>
      <c r="AO1102" s="127">
        <v>0.19999999999998863</v>
      </c>
      <c r="AP1102" s="127" t="s">
        <v>618</v>
      </c>
      <c r="AQ1102" s="14">
        <v>227.39999999999935</v>
      </c>
      <c r="AR1102" s="127" t="s">
        <v>618</v>
      </c>
      <c r="AS1102" s="14">
        <v>212.49999999999662</v>
      </c>
      <c r="AT1102" s="1">
        <v>198.1</v>
      </c>
      <c r="AU1102" s="1">
        <v>198.9</v>
      </c>
      <c r="AV1102" s="1">
        <v>197.9</v>
      </c>
      <c r="AW1102" s="1">
        <v>197.9</v>
      </c>
      <c r="AX1102" s="1">
        <v>198.1</v>
      </c>
      <c r="AY1102" s="1">
        <v>198.9</v>
      </c>
      <c r="AZ1102" s="1">
        <v>195.6</v>
      </c>
      <c r="BA1102" s="1">
        <v>195.7</v>
      </c>
      <c r="CC1102" s="86">
        <v>198.9</v>
      </c>
      <c r="CD1102" s="1">
        <v>197.1</v>
      </c>
      <c r="CE1102" s="1">
        <v>989</v>
      </c>
      <c r="CF1102" s="1">
        <v>1482</v>
      </c>
      <c r="CG1102" s="1">
        <v>0.66734143049932526</v>
      </c>
      <c r="CH1102">
        <v>114.02500000000001</v>
      </c>
      <c r="CI1102">
        <v>20029</v>
      </c>
      <c r="CJ1102" s="101">
        <v>1</v>
      </c>
      <c r="CK1102" s="101">
        <v>-1</v>
      </c>
      <c r="CL1102" s="1" t="s">
        <v>618</v>
      </c>
      <c r="CM1102" s="1">
        <v>72.299999999999841</v>
      </c>
      <c r="CN1102" s="14" t="s">
        <v>618</v>
      </c>
      <c r="CO1102" s="14">
        <v>94.500000000000114</v>
      </c>
    </row>
    <row r="1103" spans="1:93">
      <c r="A1103" s="1">
        <v>2017</v>
      </c>
      <c r="B1103" s="1">
        <v>2</v>
      </c>
      <c r="C1103" s="24">
        <v>42926</v>
      </c>
      <c r="D1103" s="1">
        <v>194</v>
      </c>
      <c r="E1103" s="1">
        <v>198.1</v>
      </c>
      <c r="F1103" s="1">
        <v>194</v>
      </c>
      <c r="G1103" s="1">
        <v>196.4</v>
      </c>
      <c r="H1103" s="1">
        <v>44.55</v>
      </c>
      <c r="I1103" s="1">
        <v>4</v>
      </c>
      <c r="N1103" s="27">
        <v>4.0999999999999943</v>
      </c>
      <c r="O1103" s="27">
        <v>200.2</v>
      </c>
      <c r="P1103" s="27">
        <v>194.8</v>
      </c>
      <c r="Q1103" s="27" t="s">
        <v>618</v>
      </c>
      <c r="R1103" s="27" t="s">
        <v>618</v>
      </c>
      <c r="S1103" s="27" t="s">
        <v>618</v>
      </c>
      <c r="T1103" s="27" t="s">
        <v>618</v>
      </c>
      <c r="U1103" s="27" t="s">
        <v>618</v>
      </c>
      <c r="V1103" s="158">
        <v>0</v>
      </c>
      <c r="W1103" s="27">
        <v>280.39999999999998</v>
      </c>
      <c r="X1103" s="27">
        <v>280.39999999999998</v>
      </c>
      <c r="Y1103" s="27">
        <v>0</v>
      </c>
      <c r="Z1103" s="29">
        <v>44.13</v>
      </c>
      <c r="AA1103" s="139">
        <v>2.5</v>
      </c>
      <c r="AB1103" s="151">
        <v>2.4911816578483292E-2</v>
      </c>
      <c r="AC1103" s="136" t="s">
        <v>255</v>
      </c>
      <c r="AD1103" s="136">
        <v>9.8000000000000007</v>
      </c>
      <c r="AE1103" s="136">
        <v>-0.69999999999998863</v>
      </c>
      <c r="AF1103" s="136" t="s">
        <v>618</v>
      </c>
      <c r="AG1103" s="136">
        <v>-0.69999999999998863</v>
      </c>
      <c r="AH1103" s="136">
        <v>128.69999999999999</v>
      </c>
      <c r="AI1103" s="136">
        <v>-47.599999999999767</v>
      </c>
      <c r="AJ1103" s="127">
        <v>198.1</v>
      </c>
      <c r="AK1103" s="127">
        <v>198.9</v>
      </c>
      <c r="AL1103" s="127">
        <v>194</v>
      </c>
      <c r="AM1103" s="127">
        <v>195.4</v>
      </c>
      <c r="AN1103" s="127">
        <v>195.8</v>
      </c>
      <c r="AO1103" s="127">
        <v>2.4000000000000057</v>
      </c>
      <c r="AP1103" s="127" t="s">
        <v>618</v>
      </c>
      <c r="AQ1103" s="14">
        <v>227.39999999999935</v>
      </c>
      <c r="AR1103" s="127" t="s">
        <v>618</v>
      </c>
      <c r="AS1103" s="14">
        <v>212.49999999999662</v>
      </c>
      <c r="AT1103" s="1">
        <v>195.5</v>
      </c>
      <c r="AU1103" s="1">
        <v>196</v>
      </c>
      <c r="AV1103" s="1">
        <v>195.2</v>
      </c>
      <c r="AW1103" s="1">
        <v>195.4</v>
      </c>
      <c r="AX1103" s="1">
        <v>195.5</v>
      </c>
      <c r="AY1103" s="1">
        <v>196</v>
      </c>
      <c r="AZ1103" s="1">
        <v>194.6</v>
      </c>
      <c r="BA1103" s="1">
        <v>194.7</v>
      </c>
      <c r="CC1103" s="86">
        <v>195.5</v>
      </c>
      <c r="CD1103" s="1">
        <v>195.1</v>
      </c>
      <c r="CE1103" s="1">
        <v>1438</v>
      </c>
      <c r="CF1103" s="1">
        <v>998</v>
      </c>
      <c r="CG1103" s="1">
        <v>1.4408817635270541</v>
      </c>
      <c r="CH1103">
        <v>114.04300000000001</v>
      </c>
      <c r="CI1103">
        <v>20045</v>
      </c>
      <c r="CJ1103" s="101">
        <v>1</v>
      </c>
      <c r="CK1103" s="101">
        <v>-1</v>
      </c>
      <c r="CL1103" s="1" t="s">
        <v>618</v>
      </c>
      <c r="CM1103" s="1">
        <v>72.299999999999841</v>
      </c>
      <c r="CN1103" s="14" t="s">
        <v>618</v>
      </c>
      <c r="CO1103" s="14">
        <v>94.500000000000114</v>
      </c>
    </row>
    <row r="1104" spans="1:93">
      <c r="A1104" s="1">
        <v>2017</v>
      </c>
      <c r="B1104" s="1">
        <v>3</v>
      </c>
      <c r="C1104" s="24">
        <v>42927</v>
      </c>
      <c r="D1104" s="1">
        <v>194.9</v>
      </c>
      <c r="E1104" s="1">
        <v>196.9</v>
      </c>
      <c r="F1104" s="1">
        <v>193.5</v>
      </c>
      <c r="G1104" s="1">
        <v>196.6</v>
      </c>
      <c r="H1104" s="1">
        <v>45.76</v>
      </c>
      <c r="I1104" s="1">
        <v>4</v>
      </c>
      <c r="N1104" s="27">
        <v>3.4000000000000057</v>
      </c>
      <c r="O1104" s="27">
        <v>200.5</v>
      </c>
      <c r="P1104" s="27">
        <v>192.3</v>
      </c>
      <c r="Q1104" s="27" t="s">
        <v>618</v>
      </c>
      <c r="R1104" s="27" t="s">
        <v>618</v>
      </c>
      <c r="S1104" s="27" t="s">
        <v>618</v>
      </c>
      <c r="T1104" s="27" t="s">
        <v>618</v>
      </c>
      <c r="U1104" s="27" t="s">
        <v>618</v>
      </c>
      <c r="V1104" s="158">
        <v>0</v>
      </c>
      <c r="W1104" s="27">
        <v>280.39999999999998</v>
      </c>
      <c r="X1104" s="27">
        <v>280.39999999999998</v>
      </c>
      <c r="Y1104" s="27">
        <v>0</v>
      </c>
      <c r="Z1104" s="29">
        <v>44.31</v>
      </c>
      <c r="AA1104" s="139">
        <v>2</v>
      </c>
      <c r="AB1104" s="151">
        <v>7.2349084331901903E-3</v>
      </c>
      <c r="AC1104" s="136" t="s">
        <v>253</v>
      </c>
      <c r="AD1104" s="136">
        <v>9.8000000000000007</v>
      </c>
      <c r="AE1104" s="136" t="s">
        <v>618</v>
      </c>
      <c r="AF1104" s="136" t="s">
        <v>618</v>
      </c>
      <c r="AG1104" s="136">
        <v>0</v>
      </c>
      <c r="AH1104" s="136">
        <v>128.69999999999999</v>
      </c>
      <c r="AI1104" s="136">
        <v>-47.599999999999767</v>
      </c>
      <c r="AJ1104" s="127">
        <v>195.5</v>
      </c>
      <c r="AK1104" s="127">
        <v>196.2</v>
      </c>
      <c r="AL1104" s="127">
        <v>194.6</v>
      </c>
      <c r="AM1104" s="127">
        <v>195.8</v>
      </c>
      <c r="AN1104" s="127">
        <v>195.35</v>
      </c>
      <c r="AO1104" s="127">
        <v>1.6999999999999886</v>
      </c>
      <c r="AP1104" s="127">
        <v>4.6000000000000059</v>
      </c>
      <c r="AQ1104" s="14">
        <v>231.99999999999935</v>
      </c>
      <c r="AR1104" s="127" t="s">
        <v>618</v>
      </c>
      <c r="AS1104" s="14">
        <v>212.49999999999662</v>
      </c>
      <c r="AT1104" s="1">
        <v>196.9</v>
      </c>
      <c r="AU1104" s="1">
        <v>197.2</v>
      </c>
      <c r="AV1104" s="1">
        <v>196.1</v>
      </c>
      <c r="AW1104" s="1">
        <v>196.4</v>
      </c>
      <c r="AX1104" s="1">
        <v>196.9</v>
      </c>
      <c r="AY1104" s="1">
        <v>197.2</v>
      </c>
      <c r="AZ1104" s="1">
        <v>195.6</v>
      </c>
      <c r="BA1104" s="1">
        <v>196.6</v>
      </c>
      <c r="CC1104" s="86">
        <v>197</v>
      </c>
      <c r="CD1104" s="1">
        <v>195.9</v>
      </c>
      <c r="CE1104" s="1">
        <v>1345</v>
      </c>
      <c r="CF1104" s="1">
        <v>985</v>
      </c>
      <c r="CG1104" s="1">
        <v>1.3654822335025381</v>
      </c>
      <c r="CH1104">
        <v>113.95399999999999</v>
      </c>
      <c r="CI1104">
        <v>20133</v>
      </c>
      <c r="CJ1104" s="101">
        <v>1</v>
      </c>
      <c r="CK1104" s="101">
        <v>-1</v>
      </c>
      <c r="CL1104" s="1" t="s">
        <v>618</v>
      </c>
      <c r="CM1104" s="1">
        <v>72.299999999999841</v>
      </c>
      <c r="CN1104" s="14" t="s">
        <v>618</v>
      </c>
      <c r="CO1104" s="14">
        <v>94.500000000000114</v>
      </c>
    </row>
    <row r="1105" spans="1:93">
      <c r="A1105" s="1">
        <v>2017</v>
      </c>
      <c r="B1105" s="1">
        <v>4</v>
      </c>
      <c r="C1105" s="24">
        <v>42928</v>
      </c>
      <c r="D1105" s="1">
        <v>201.1</v>
      </c>
      <c r="E1105" s="1">
        <v>204.5</v>
      </c>
      <c r="F1105" s="1">
        <v>200.1</v>
      </c>
      <c r="G1105" s="1">
        <v>201.1</v>
      </c>
      <c r="H1105" s="1">
        <v>45.46</v>
      </c>
      <c r="I1105" s="1">
        <v>4</v>
      </c>
      <c r="N1105" s="27">
        <v>4.4000000000000057</v>
      </c>
      <c r="O1105" s="27">
        <v>200</v>
      </c>
      <c r="P1105" s="27">
        <v>193.2</v>
      </c>
      <c r="Q1105" s="27">
        <v>1</v>
      </c>
      <c r="R1105" s="27" t="s">
        <v>618</v>
      </c>
      <c r="S1105" s="27" t="s">
        <v>618</v>
      </c>
      <c r="T1105" s="27" t="s">
        <v>618</v>
      </c>
      <c r="U1105" s="27" t="s">
        <v>618</v>
      </c>
      <c r="V1105" s="158">
        <v>0</v>
      </c>
      <c r="W1105" s="27">
        <v>280.39999999999998</v>
      </c>
      <c r="X1105" s="27">
        <v>280.39999999999998</v>
      </c>
      <c r="Y1105" s="27">
        <v>0</v>
      </c>
      <c r="Z1105" s="29">
        <v>45.93</v>
      </c>
      <c r="AA1105" s="139">
        <v>2.6</v>
      </c>
      <c r="AB1105" s="151">
        <v>2.716049382716057E-2</v>
      </c>
      <c r="AC1105" s="136" t="s">
        <v>253</v>
      </c>
      <c r="AD1105" s="136">
        <v>9.8000000000000007</v>
      </c>
      <c r="AE1105" s="136" t="s">
        <v>618</v>
      </c>
      <c r="AF1105" s="136" t="s">
        <v>618</v>
      </c>
      <c r="AG1105" s="136">
        <v>0</v>
      </c>
      <c r="AH1105" s="136">
        <v>128.69999999999999</v>
      </c>
      <c r="AI1105" s="136">
        <v>-47.599999999999767</v>
      </c>
      <c r="AJ1105" s="127">
        <v>196.9</v>
      </c>
      <c r="AK1105" s="127">
        <v>204.5</v>
      </c>
      <c r="AL1105" s="127">
        <v>195.6</v>
      </c>
      <c r="AM1105" s="127">
        <v>200.7</v>
      </c>
      <c r="AN1105" s="127">
        <v>197.1</v>
      </c>
      <c r="AO1105" s="127">
        <v>0</v>
      </c>
      <c r="AP1105" s="127" t="s">
        <v>618</v>
      </c>
      <c r="AQ1105" s="14">
        <v>231.99999999999935</v>
      </c>
      <c r="AR1105" s="127" t="s">
        <v>618</v>
      </c>
      <c r="AS1105" s="14">
        <v>212.49999999999662</v>
      </c>
      <c r="AT1105" s="1">
        <v>201.7</v>
      </c>
      <c r="AU1105" s="1">
        <v>201.8</v>
      </c>
      <c r="AV1105" s="1">
        <v>199.6</v>
      </c>
      <c r="AW1105" s="1">
        <v>199.7</v>
      </c>
      <c r="AX1105" s="1">
        <v>201.7</v>
      </c>
      <c r="AY1105" s="1">
        <v>201.8</v>
      </c>
      <c r="AZ1105" s="1">
        <v>198.6</v>
      </c>
      <c r="BA1105" s="1">
        <v>198.6</v>
      </c>
      <c r="CC1105" s="86">
        <v>202.4</v>
      </c>
      <c r="CD1105" s="1">
        <v>201.7</v>
      </c>
      <c r="CE1105" s="1">
        <v>1259</v>
      </c>
      <c r="CF1105" s="1">
        <v>1018</v>
      </c>
      <c r="CG1105" s="1">
        <v>1.2367387033398822</v>
      </c>
      <c r="CH1105">
        <v>113.193</v>
      </c>
      <c r="CI1105">
        <v>20126</v>
      </c>
      <c r="CJ1105" s="101">
        <v>1</v>
      </c>
      <c r="CK1105" s="101">
        <v>-1</v>
      </c>
      <c r="CL1105" s="1" t="s">
        <v>618</v>
      </c>
      <c r="CM1105" s="1">
        <v>72.299999999999841</v>
      </c>
      <c r="CN1105" s="14" t="s">
        <v>618</v>
      </c>
      <c r="CO1105" s="14">
        <v>94.500000000000114</v>
      </c>
    </row>
    <row r="1106" spans="1:93">
      <c r="A1106" s="1">
        <v>2017</v>
      </c>
      <c r="B1106" s="1">
        <v>5</v>
      </c>
      <c r="C1106" s="24">
        <v>42929</v>
      </c>
      <c r="D1106" s="1">
        <v>198.9</v>
      </c>
      <c r="E1106" s="1">
        <v>199.6</v>
      </c>
      <c r="F1106" s="1">
        <v>196.9</v>
      </c>
      <c r="G1106" s="1">
        <v>198.5</v>
      </c>
      <c r="H1106" s="1">
        <v>46.1</v>
      </c>
      <c r="I1106" s="1">
        <v>4</v>
      </c>
      <c r="N1106" s="27">
        <v>2.6999999999999886</v>
      </c>
      <c r="O1106" s="27">
        <v>205.5</v>
      </c>
      <c r="P1106" s="27">
        <v>196.7</v>
      </c>
      <c r="Q1106" s="27" t="s">
        <v>618</v>
      </c>
      <c r="R1106" s="27" t="s">
        <v>618</v>
      </c>
      <c r="S1106" s="27" t="s">
        <v>618</v>
      </c>
      <c r="T1106" s="27" t="s">
        <v>618</v>
      </c>
      <c r="U1106" s="27" t="s">
        <v>618</v>
      </c>
      <c r="V1106" s="158">
        <v>0</v>
      </c>
      <c r="W1106" s="27">
        <v>280.39999999999998</v>
      </c>
      <c r="X1106" s="27">
        <v>280.39999999999998</v>
      </c>
      <c r="Y1106" s="27">
        <v>0</v>
      </c>
      <c r="Z1106" s="29">
        <v>45.05</v>
      </c>
      <c r="AA1106" s="139">
        <v>1.6</v>
      </c>
      <c r="AB1106" s="151">
        <v>6.5559440559439519E-3</v>
      </c>
      <c r="AC1106" s="136" t="s">
        <v>255</v>
      </c>
      <c r="AD1106" s="136">
        <v>10</v>
      </c>
      <c r="AE1106" s="136" t="s">
        <v>618</v>
      </c>
      <c r="AF1106" s="136" t="s">
        <v>618</v>
      </c>
      <c r="AG1106" s="136">
        <v>0</v>
      </c>
      <c r="AH1106" s="136">
        <v>128.69999999999999</v>
      </c>
      <c r="AI1106" s="136">
        <v>-47.599999999999767</v>
      </c>
      <c r="AJ1106" s="127">
        <v>201.7</v>
      </c>
      <c r="AK1106" s="127">
        <v>201.8</v>
      </c>
      <c r="AL1106" s="127">
        <v>198.2</v>
      </c>
      <c r="AM1106" s="127">
        <v>199.3</v>
      </c>
      <c r="AN1106" s="127">
        <v>197.8</v>
      </c>
      <c r="AO1106" s="127">
        <v>0.40000000000000568</v>
      </c>
      <c r="AP1106" s="127" t="s">
        <v>618</v>
      </c>
      <c r="AQ1106" s="14">
        <v>231.99999999999935</v>
      </c>
      <c r="AR1106" s="127" t="s">
        <v>618</v>
      </c>
      <c r="AS1106" s="14">
        <v>212.49999999999662</v>
      </c>
      <c r="AT1106" s="1">
        <v>199.2</v>
      </c>
      <c r="AU1106" s="1">
        <v>199.6</v>
      </c>
      <c r="AV1106" s="1">
        <v>199</v>
      </c>
      <c r="AW1106" s="1">
        <v>199.5</v>
      </c>
      <c r="AX1106" s="1">
        <v>199.2</v>
      </c>
      <c r="AY1106" s="1">
        <v>201</v>
      </c>
      <c r="AZ1106" s="1">
        <v>199</v>
      </c>
      <c r="BA1106" s="1">
        <v>201</v>
      </c>
      <c r="CC1106" s="86">
        <v>200.1</v>
      </c>
      <c r="CD1106" s="1">
        <v>199.4</v>
      </c>
      <c r="CE1106" s="1">
        <v>1524</v>
      </c>
      <c r="CF1106" s="1">
        <v>1030</v>
      </c>
      <c r="CG1106" s="1">
        <v>1.4796116504854369</v>
      </c>
      <c r="CH1106">
        <v>113.309</v>
      </c>
      <c r="CI1106">
        <v>20117</v>
      </c>
      <c r="CJ1106" s="101">
        <v>1</v>
      </c>
      <c r="CK1106" s="101">
        <v>-1</v>
      </c>
      <c r="CL1106" s="1" t="s">
        <v>618</v>
      </c>
      <c r="CM1106" s="1">
        <v>72.299999999999841</v>
      </c>
      <c r="CN1106" s="14" t="s">
        <v>618</v>
      </c>
      <c r="CO1106" s="14">
        <v>94.500000000000114</v>
      </c>
    </row>
    <row r="1107" spans="1:93">
      <c r="A1107" s="1">
        <v>2017</v>
      </c>
      <c r="B1107" s="1">
        <v>6</v>
      </c>
      <c r="C1107" s="24">
        <v>42930</v>
      </c>
      <c r="D1107" s="1">
        <v>198.7</v>
      </c>
      <c r="E1107" s="1">
        <v>201.2</v>
      </c>
      <c r="F1107" s="1">
        <v>198</v>
      </c>
      <c r="G1107" s="1">
        <v>200.5</v>
      </c>
      <c r="H1107" s="1">
        <v>46</v>
      </c>
      <c r="I1107" s="1">
        <v>5</v>
      </c>
      <c r="N1107" s="27">
        <v>3.1999999999999886</v>
      </c>
      <c r="O1107" s="27">
        <v>201.2</v>
      </c>
      <c r="P1107" s="27">
        <v>195.8</v>
      </c>
      <c r="Q1107" s="27" t="s">
        <v>618</v>
      </c>
      <c r="R1107" s="27" t="s">
        <v>254</v>
      </c>
      <c r="S1107" s="27" t="s">
        <v>618</v>
      </c>
      <c r="T1107" s="27">
        <v>2.8000000000000114</v>
      </c>
      <c r="U1107" s="27" t="s">
        <v>618</v>
      </c>
      <c r="V1107" s="158">
        <v>2.8000000000000114</v>
      </c>
      <c r="W1107" s="27">
        <v>283.2</v>
      </c>
      <c r="X1107" s="27">
        <v>283.2</v>
      </c>
      <c r="Y1107" s="27">
        <v>0</v>
      </c>
      <c r="Z1107" s="29">
        <v>45.88</v>
      </c>
      <c r="AA1107" s="139">
        <v>1.9</v>
      </c>
      <c r="AB1107" s="151">
        <v>1.4078310602727795E-2</v>
      </c>
      <c r="AC1107" s="136" t="s">
        <v>253</v>
      </c>
      <c r="AD1107" s="136">
        <v>9.9</v>
      </c>
      <c r="AE1107" s="136" t="s">
        <v>618</v>
      </c>
      <c r="AF1107" s="136" t="s">
        <v>618</v>
      </c>
      <c r="AG1107" s="136">
        <v>0</v>
      </c>
      <c r="AH1107" s="136">
        <v>128.69999999999999</v>
      </c>
      <c r="AI1107" s="136">
        <v>-47.599999999999767</v>
      </c>
      <c r="AJ1107" s="127">
        <v>199.2</v>
      </c>
      <c r="AK1107" s="127">
        <v>201</v>
      </c>
      <c r="AL1107" s="127">
        <v>198</v>
      </c>
      <c r="AM1107" s="127">
        <v>199.1</v>
      </c>
      <c r="AN1107" s="127">
        <v>198.72499999999999</v>
      </c>
      <c r="AO1107" s="127">
        <v>1.8000000000000114</v>
      </c>
      <c r="AP1107" s="127" t="s">
        <v>618</v>
      </c>
      <c r="AQ1107" s="14">
        <v>231.99999999999935</v>
      </c>
      <c r="AR1107" s="127" t="s">
        <v>618</v>
      </c>
      <c r="AS1107" s="14">
        <v>212.49999999999662</v>
      </c>
      <c r="AT1107" s="1">
        <v>202.4</v>
      </c>
      <c r="AU1107" s="1">
        <v>203.2</v>
      </c>
      <c r="AV1107" s="1">
        <v>202</v>
      </c>
      <c r="AW1107" s="1">
        <v>202</v>
      </c>
      <c r="AX1107" s="1">
        <v>202.4</v>
      </c>
      <c r="AY1107" s="1">
        <v>203.2</v>
      </c>
      <c r="AZ1107" s="1">
        <v>201.6</v>
      </c>
      <c r="BA1107" s="1">
        <v>202.1</v>
      </c>
      <c r="CC1107" s="86">
        <v>202.4</v>
      </c>
      <c r="CD1107" s="1">
        <v>199.3</v>
      </c>
      <c r="CE1107" s="1">
        <v>1139</v>
      </c>
      <c r="CF1107" s="1">
        <v>1725</v>
      </c>
      <c r="CG1107" s="1">
        <v>0.66028985507246374</v>
      </c>
      <c r="CH1107">
        <v>112.639</v>
      </c>
      <c r="CI1107">
        <v>20043</v>
      </c>
      <c r="CJ1107" s="101">
        <v>1</v>
      </c>
      <c r="CK1107" s="101">
        <v>-1</v>
      </c>
      <c r="CL1107" s="1" t="s">
        <v>618</v>
      </c>
      <c r="CM1107" s="1">
        <v>72.299999999999841</v>
      </c>
      <c r="CN1107" s="14" t="s">
        <v>618</v>
      </c>
      <c r="CO1107" s="14">
        <v>94.500000000000114</v>
      </c>
    </row>
    <row r="1108" spans="1:93">
      <c r="A1108" s="1">
        <v>2017</v>
      </c>
      <c r="B1108" s="1">
        <v>3</v>
      </c>
      <c r="C1108" s="24">
        <v>42934</v>
      </c>
      <c r="D1108" s="1">
        <v>204</v>
      </c>
      <c r="E1108" s="1">
        <v>204.3</v>
      </c>
      <c r="F1108" s="1">
        <v>200.2</v>
      </c>
      <c r="G1108" s="1">
        <v>200.9</v>
      </c>
      <c r="H1108" s="1">
        <v>46.25</v>
      </c>
      <c r="I1108" s="1">
        <v>5</v>
      </c>
      <c r="N1108" s="27">
        <v>4.1000000000000227</v>
      </c>
      <c r="O1108" s="27">
        <v>203.7</v>
      </c>
      <c r="P1108" s="27">
        <v>197.3</v>
      </c>
      <c r="Q1108" s="27" t="s">
        <v>618</v>
      </c>
      <c r="R1108" s="27" t="s">
        <v>618</v>
      </c>
      <c r="S1108" s="27" t="s">
        <v>618</v>
      </c>
      <c r="T1108" s="27" t="s">
        <v>618</v>
      </c>
      <c r="U1108" s="27" t="s">
        <v>618</v>
      </c>
      <c r="V1108" s="158">
        <v>0</v>
      </c>
      <c r="W1108" s="27">
        <v>283.2</v>
      </c>
      <c r="X1108" s="27">
        <v>283.2</v>
      </c>
      <c r="Y1108" s="27">
        <v>0</v>
      </c>
      <c r="Z1108" s="29">
        <v>45.91</v>
      </c>
      <c r="AA1108" s="139">
        <v>2.5</v>
      </c>
      <c r="AB1108" s="151">
        <v>2.1691973969631961E-3</v>
      </c>
      <c r="AC1108" s="136">
        <v>0</v>
      </c>
      <c r="AD1108" s="136">
        <v>10</v>
      </c>
      <c r="AE1108" s="136" t="s">
        <v>618</v>
      </c>
      <c r="AF1108" s="136" t="s">
        <v>618</v>
      </c>
      <c r="AG1108" s="136">
        <v>0</v>
      </c>
      <c r="AH1108" s="136">
        <v>128.69999999999999</v>
      </c>
      <c r="AI1108" s="136">
        <v>-47.599999999999767</v>
      </c>
      <c r="AJ1108" s="127">
        <v>202.4</v>
      </c>
      <c r="AK1108" s="127">
        <v>204</v>
      </c>
      <c r="AL1108" s="127">
        <v>201.6</v>
      </c>
      <c r="AM1108" s="127">
        <v>203.2</v>
      </c>
      <c r="AN1108" s="127">
        <v>200.57499999999999</v>
      </c>
      <c r="AO1108" s="127">
        <v>3.0999999999999943</v>
      </c>
      <c r="AP1108" s="127" t="s">
        <v>618</v>
      </c>
      <c r="AQ1108" s="14">
        <v>231.99999999999935</v>
      </c>
      <c r="AR1108" s="127" t="s">
        <v>618</v>
      </c>
      <c r="AS1108" s="14">
        <v>212.49999999999662</v>
      </c>
      <c r="AT1108" s="1">
        <v>201.1</v>
      </c>
      <c r="AU1108" s="1">
        <v>201.5</v>
      </c>
      <c r="AV1108" s="1">
        <v>200.8</v>
      </c>
      <c r="AW1108" s="1">
        <v>201.4</v>
      </c>
      <c r="AX1108" s="1">
        <v>201.1</v>
      </c>
      <c r="AY1108" s="1">
        <v>201.5</v>
      </c>
      <c r="AZ1108" s="1">
        <v>199.5</v>
      </c>
      <c r="BA1108" s="1">
        <v>200</v>
      </c>
      <c r="CC1108" s="86">
        <v>203.3</v>
      </c>
      <c r="CD1108" s="1">
        <v>204.2</v>
      </c>
      <c r="CE1108" s="1">
        <v>1489</v>
      </c>
      <c r="CF1108" s="1">
        <v>1012</v>
      </c>
      <c r="CG1108" s="1">
        <v>1.4713438735177866</v>
      </c>
      <c r="CH1108">
        <v>112.04</v>
      </c>
      <c r="CI1108">
        <v>19998</v>
      </c>
      <c r="CJ1108" s="101">
        <v>-1</v>
      </c>
      <c r="CK1108" s="101">
        <v>-1</v>
      </c>
      <c r="CL1108" s="1" t="s">
        <v>618</v>
      </c>
      <c r="CM1108" s="1">
        <v>72.299999999999841</v>
      </c>
      <c r="CN1108" s="14" t="s">
        <v>618</v>
      </c>
      <c r="CO1108" s="14">
        <v>94.500000000000114</v>
      </c>
    </row>
    <row r="1109" spans="1:93">
      <c r="A1109" s="1">
        <v>2017</v>
      </c>
      <c r="B1109" s="1">
        <v>4</v>
      </c>
      <c r="C1109" s="24">
        <v>42935</v>
      </c>
      <c r="D1109" s="1">
        <v>200.8</v>
      </c>
      <c r="E1109" s="1">
        <v>206.9</v>
      </c>
      <c r="F1109" s="1">
        <v>200.1</v>
      </c>
      <c r="G1109" s="1">
        <v>206.9</v>
      </c>
      <c r="H1109" s="1">
        <v>47.09</v>
      </c>
      <c r="I1109" s="1">
        <v>6</v>
      </c>
      <c r="N1109" s="27">
        <v>6.8000000000000114</v>
      </c>
      <c r="O1109" s="27">
        <v>205</v>
      </c>
      <c r="P1109" s="27">
        <v>196.8</v>
      </c>
      <c r="Q1109" s="27" t="s">
        <v>618</v>
      </c>
      <c r="R1109" s="27" t="s">
        <v>254</v>
      </c>
      <c r="S1109" s="27" t="s">
        <v>618</v>
      </c>
      <c r="T1109" s="27">
        <v>5.0999999999999659</v>
      </c>
      <c r="U1109" s="27" t="s">
        <v>618</v>
      </c>
      <c r="V1109" s="158">
        <v>5.0999999999999659</v>
      </c>
      <c r="W1109" s="27">
        <v>288.3</v>
      </c>
      <c r="X1109" s="27">
        <v>288.3</v>
      </c>
      <c r="Y1109" s="27">
        <v>0</v>
      </c>
      <c r="Z1109" s="29">
        <v>46.41</v>
      </c>
      <c r="AA1109" s="139">
        <v>4.0999999999999996</v>
      </c>
      <c r="AB1109" s="151">
        <v>5.4347826086955653E-3</v>
      </c>
      <c r="AC1109" s="136" t="s">
        <v>253</v>
      </c>
      <c r="AD1109" s="136">
        <v>10</v>
      </c>
      <c r="AE1109" s="136" t="s">
        <v>618</v>
      </c>
      <c r="AF1109" s="136" t="s">
        <v>618</v>
      </c>
      <c r="AG1109" s="136">
        <v>0</v>
      </c>
      <c r="AH1109" s="136">
        <v>128.69999999999999</v>
      </c>
      <c r="AI1109" s="136">
        <v>-47.599999999999767</v>
      </c>
      <c r="AJ1109" s="127">
        <v>201.1</v>
      </c>
      <c r="AK1109" s="127">
        <v>201.5</v>
      </c>
      <c r="AL1109" s="127">
        <v>199.5</v>
      </c>
      <c r="AM1109" s="127">
        <v>200.4</v>
      </c>
      <c r="AN1109" s="127">
        <v>200.5</v>
      </c>
      <c r="AO1109" s="127">
        <v>6.0999999999999943</v>
      </c>
      <c r="AP1109" s="127">
        <v>8.2999999999999936</v>
      </c>
      <c r="AQ1109" s="14">
        <v>240.29999999999933</v>
      </c>
      <c r="AR1109" s="127" t="s">
        <v>618</v>
      </c>
      <c r="AS1109" s="14">
        <v>212.49999999999662</v>
      </c>
      <c r="AT1109" s="1">
        <v>207.9</v>
      </c>
      <c r="AU1109" s="1">
        <v>210.8</v>
      </c>
      <c r="AV1109" s="1">
        <v>207.9</v>
      </c>
      <c r="AW1109" s="1">
        <v>209.2</v>
      </c>
      <c r="AX1109" s="1">
        <v>207.9</v>
      </c>
      <c r="AY1109" s="1">
        <v>210.8</v>
      </c>
      <c r="AZ1109" s="1">
        <v>207.9</v>
      </c>
      <c r="BA1109" s="1">
        <v>210.3</v>
      </c>
      <c r="CC1109" s="86">
        <v>207.7</v>
      </c>
      <c r="CD1109" s="1">
        <v>200.9</v>
      </c>
      <c r="CE1109" s="1">
        <v>1565</v>
      </c>
      <c r="CF1109" s="1">
        <v>1262</v>
      </c>
      <c r="CG1109" s="1">
        <v>1.240095087163233</v>
      </c>
      <c r="CH1109">
        <v>111.88200000000001</v>
      </c>
      <c r="CI1109">
        <v>20025</v>
      </c>
      <c r="CJ1109" s="101">
        <v>-1</v>
      </c>
      <c r="CK1109" s="101">
        <v>-1</v>
      </c>
      <c r="CL1109" s="1">
        <v>-2.1999999999999886</v>
      </c>
      <c r="CM1109" s="1">
        <v>70.099999999999852</v>
      </c>
      <c r="CN1109" s="14" t="s">
        <v>618</v>
      </c>
      <c r="CO1109" s="14">
        <v>94.500000000000114</v>
      </c>
    </row>
    <row r="1110" spans="1:93">
      <c r="A1110" s="1">
        <v>2017</v>
      </c>
      <c r="B1110" s="1">
        <v>5</v>
      </c>
      <c r="C1110" s="24">
        <v>42936</v>
      </c>
      <c r="D1110" s="1">
        <v>210.1</v>
      </c>
      <c r="E1110" s="1">
        <v>216.5</v>
      </c>
      <c r="F1110" s="1">
        <v>209.5</v>
      </c>
      <c r="G1110" s="1">
        <v>214.3</v>
      </c>
      <c r="H1110" s="1">
        <v>46.79</v>
      </c>
      <c r="I1110" s="1">
        <v>0</v>
      </c>
      <c r="N1110" s="27">
        <v>7</v>
      </c>
      <c r="O1110" s="27">
        <v>213.7</v>
      </c>
      <c r="P1110" s="27">
        <v>200.1</v>
      </c>
      <c r="Q1110" s="27" t="s">
        <v>618</v>
      </c>
      <c r="R1110" s="27" t="s">
        <v>254</v>
      </c>
      <c r="S1110" s="27" t="s">
        <v>618</v>
      </c>
      <c r="T1110" s="27">
        <v>-2.7000000000000171</v>
      </c>
      <c r="U1110" s="27" t="s">
        <v>618</v>
      </c>
      <c r="V1110" s="158">
        <v>-2.7000000000000171</v>
      </c>
      <c r="W1110" s="27">
        <v>285.60000000000002</v>
      </c>
      <c r="X1110" s="27">
        <v>288.3</v>
      </c>
      <c r="Y1110" s="27">
        <v>-2.7000000000000455</v>
      </c>
      <c r="Z1110" s="29">
        <v>47.13</v>
      </c>
      <c r="AA1110" s="139">
        <v>4.2</v>
      </c>
      <c r="AB1110" s="151">
        <v>1.8162162162162154E-2</v>
      </c>
      <c r="AC1110" s="136" t="s">
        <v>253</v>
      </c>
      <c r="AD1110" s="136">
        <v>10.3</v>
      </c>
      <c r="AE1110" s="136" t="s">
        <v>618</v>
      </c>
      <c r="AF1110" s="136" t="s">
        <v>618</v>
      </c>
      <c r="AG1110" s="136">
        <v>0</v>
      </c>
      <c r="AH1110" s="136">
        <v>128.69999999999999</v>
      </c>
      <c r="AI1110" s="136">
        <v>-47.599999999999767</v>
      </c>
      <c r="AJ1110" s="127">
        <v>207.9</v>
      </c>
      <c r="AK1110" s="127">
        <v>210.8</v>
      </c>
      <c r="AL1110" s="127">
        <v>207.9</v>
      </c>
      <c r="AM1110" s="127">
        <v>210.2</v>
      </c>
      <c r="AN1110" s="127">
        <v>203.22499999999999</v>
      </c>
      <c r="AO1110" s="127">
        <v>4.2000000000000171</v>
      </c>
      <c r="AP1110" s="127">
        <v>-0.10000000000001136</v>
      </c>
      <c r="AQ1110" s="14">
        <v>240.19999999999931</v>
      </c>
      <c r="AR1110" s="127" t="s">
        <v>618</v>
      </c>
      <c r="AS1110" s="14">
        <v>212.49999999999662</v>
      </c>
      <c r="AT1110" s="1">
        <v>212.5</v>
      </c>
      <c r="AU1110" s="1">
        <v>213</v>
      </c>
      <c r="AV1110" s="1">
        <v>212</v>
      </c>
      <c r="AW1110" s="1">
        <v>212.8</v>
      </c>
      <c r="AX1110" s="1">
        <v>212.5</v>
      </c>
      <c r="AY1110" s="1">
        <v>213.2</v>
      </c>
      <c r="AZ1110" s="1">
        <v>212</v>
      </c>
      <c r="BA1110" s="1">
        <v>212.6</v>
      </c>
      <c r="CC1110" s="86">
        <v>211.4</v>
      </c>
      <c r="CD1110" s="1">
        <v>211.6</v>
      </c>
      <c r="CE1110" s="1">
        <v>1520</v>
      </c>
      <c r="CF1110" s="1">
        <v>1191</v>
      </c>
      <c r="CG1110" s="1">
        <v>1.276238455079765</v>
      </c>
      <c r="CH1110">
        <v>111.86499999999999</v>
      </c>
      <c r="CI1110">
        <v>20067</v>
      </c>
      <c r="CJ1110" s="101">
        <v>-1</v>
      </c>
      <c r="CK1110" s="101">
        <v>-1</v>
      </c>
      <c r="CL1110" s="1">
        <v>1.5</v>
      </c>
      <c r="CM1110" s="1">
        <v>71.599999999999852</v>
      </c>
      <c r="CN1110" s="14" t="s">
        <v>618</v>
      </c>
      <c r="CO1110" s="14">
        <v>94.500000000000114</v>
      </c>
    </row>
    <row r="1111" spans="1:93">
      <c r="A1111" s="1">
        <v>2017</v>
      </c>
      <c r="B1111" s="1">
        <v>6</v>
      </c>
      <c r="C1111" s="24">
        <v>42937</v>
      </c>
      <c r="D1111" s="1">
        <v>211</v>
      </c>
      <c r="E1111" s="1">
        <v>213.2</v>
      </c>
      <c r="F1111" s="1">
        <v>208.6</v>
      </c>
      <c r="G1111" s="1">
        <v>212.3</v>
      </c>
      <c r="H1111" s="1">
        <v>45.77</v>
      </c>
      <c r="I1111" s="1">
        <v>0</v>
      </c>
      <c r="N1111" s="27">
        <v>4.5999999999999943</v>
      </c>
      <c r="O1111" s="27">
        <v>221.3</v>
      </c>
      <c r="P1111" s="27">
        <v>207.3</v>
      </c>
      <c r="Q1111" s="27" t="s">
        <v>618</v>
      </c>
      <c r="R1111" s="27" t="s">
        <v>618</v>
      </c>
      <c r="S1111" s="27" t="s">
        <v>618</v>
      </c>
      <c r="T1111" s="27" t="s">
        <v>618</v>
      </c>
      <c r="U1111" s="27" t="s">
        <v>618</v>
      </c>
      <c r="V1111" s="158">
        <v>0</v>
      </c>
      <c r="W1111" s="27">
        <v>285.60000000000002</v>
      </c>
      <c r="X1111" s="27">
        <v>288.3</v>
      </c>
      <c r="Y1111" s="27">
        <v>-2.7000000000000455</v>
      </c>
      <c r="Z1111" s="29">
        <v>47.08</v>
      </c>
      <c r="AA1111" s="139">
        <v>2.8</v>
      </c>
      <c r="AB1111" s="151">
        <v>6.3707793586749162E-3</v>
      </c>
      <c r="AC1111" s="136" t="s">
        <v>255</v>
      </c>
      <c r="AD1111" s="136">
        <v>10.7</v>
      </c>
      <c r="AE1111" s="136" t="s">
        <v>618</v>
      </c>
      <c r="AF1111" s="136" t="s">
        <v>618</v>
      </c>
      <c r="AG1111" s="136">
        <v>0</v>
      </c>
      <c r="AH1111" s="136">
        <v>128.69999999999999</v>
      </c>
      <c r="AI1111" s="136">
        <v>-47.599999999999767</v>
      </c>
      <c r="AJ1111" s="127">
        <v>212.5</v>
      </c>
      <c r="AK1111" s="127">
        <v>213.2</v>
      </c>
      <c r="AL1111" s="127">
        <v>209.5</v>
      </c>
      <c r="AM1111" s="127">
        <v>210.1</v>
      </c>
      <c r="AN1111" s="127">
        <v>205.97499999999999</v>
      </c>
      <c r="AO1111" s="127">
        <v>1.3000000000000114</v>
      </c>
      <c r="AP1111" s="127" t="s">
        <v>618</v>
      </c>
      <c r="AQ1111" s="14">
        <v>240.19999999999931</v>
      </c>
      <c r="AR1111" s="127" t="s">
        <v>618</v>
      </c>
      <c r="AS1111" s="14">
        <v>212.49999999999662</v>
      </c>
      <c r="AT1111" s="1">
        <v>212.8</v>
      </c>
      <c r="AU1111" s="1">
        <v>212.9</v>
      </c>
      <c r="AV1111" s="1">
        <v>212</v>
      </c>
      <c r="AW1111" s="1">
        <v>212</v>
      </c>
      <c r="AX1111" s="1">
        <v>212.8</v>
      </c>
      <c r="AY1111" s="1">
        <v>212.9</v>
      </c>
      <c r="AZ1111" s="1">
        <v>210</v>
      </c>
      <c r="BA1111" s="1">
        <v>210</v>
      </c>
      <c r="CC1111" s="86">
        <v>212.9</v>
      </c>
      <c r="CD1111" s="1">
        <v>212</v>
      </c>
      <c r="CE1111" s="1">
        <v>1806</v>
      </c>
      <c r="CF1111" s="1">
        <v>1103</v>
      </c>
      <c r="CG1111" s="1">
        <v>1.6373526745240254</v>
      </c>
      <c r="CH1111">
        <v>111.136</v>
      </c>
      <c r="CI1111">
        <v>19958</v>
      </c>
      <c r="CJ1111" s="101">
        <v>-1</v>
      </c>
      <c r="CK1111" s="101">
        <v>-1</v>
      </c>
      <c r="CL1111" s="1">
        <v>4.5</v>
      </c>
      <c r="CM1111" s="1">
        <v>76.099999999999852</v>
      </c>
      <c r="CN1111" s="14" t="s">
        <v>618</v>
      </c>
      <c r="CO1111" s="14">
        <v>94.500000000000114</v>
      </c>
    </row>
    <row r="1112" spans="1:93">
      <c r="A1112" s="1">
        <v>2017</v>
      </c>
      <c r="B1112" s="1">
        <v>2</v>
      </c>
      <c r="C1112" s="24">
        <v>42940</v>
      </c>
      <c r="D1112" s="1">
        <v>208.3</v>
      </c>
      <c r="E1112" s="1">
        <v>208.7</v>
      </c>
      <c r="F1112" s="1">
        <v>205.6</v>
      </c>
      <c r="G1112" s="1">
        <v>208.3</v>
      </c>
      <c r="H1112" s="1">
        <v>46.48</v>
      </c>
      <c r="I1112" s="1">
        <v>0</v>
      </c>
      <c r="N1112" s="27">
        <v>3.0999999999999943</v>
      </c>
      <c r="O1112" s="27">
        <v>216.9</v>
      </c>
      <c r="P1112" s="27">
        <v>207.7</v>
      </c>
      <c r="Q1112" s="27" t="s">
        <v>618</v>
      </c>
      <c r="R1112" s="27" t="s">
        <v>618</v>
      </c>
      <c r="S1112" s="27" t="s">
        <v>618</v>
      </c>
      <c r="T1112" s="27" t="s">
        <v>618</v>
      </c>
      <c r="U1112" s="27" t="s">
        <v>618</v>
      </c>
      <c r="V1112" s="158">
        <v>0</v>
      </c>
      <c r="W1112" s="27">
        <v>285.60000000000002</v>
      </c>
      <c r="X1112" s="27">
        <v>288.3</v>
      </c>
      <c r="Y1112" s="27">
        <v>-2.7000000000000455</v>
      </c>
      <c r="Z1112" s="29">
        <v>45.48</v>
      </c>
      <c r="AA1112" s="139">
        <v>1.9</v>
      </c>
      <c r="AB1112" s="151">
        <v>2.1799529814062746E-2</v>
      </c>
      <c r="AC1112" s="136" t="s">
        <v>255</v>
      </c>
      <c r="AD1112" s="136">
        <v>10.6</v>
      </c>
      <c r="AE1112" s="136" t="s">
        <v>618</v>
      </c>
      <c r="AF1112" s="136" t="s">
        <v>618</v>
      </c>
      <c r="AG1112" s="136">
        <v>0</v>
      </c>
      <c r="AH1112" s="136">
        <v>128.69999999999999</v>
      </c>
      <c r="AI1112" s="136">
        <v>-47.599999999999767</v>
      </c>
      <c r="AJ1112" s="127">
        <v>212.8</v>
      </c>
      <c r="AK1112" s="127">
        <v>212.9</v>
      </c>
      <c r="AL1112" s="127">
        <v>207.4</v>
      </c>
      <c r="AM1112" s="127">
        <v>207.6</v>
      </c>
      <c r="AN1112" s="127">
        <v>207.07499999999999</v>
      </c>
      <c r="AO1112" s="127">
        <v>0</v>
      </c>
      <c r="AP1112" s="127" t="s">
        <v>618</v>
      </c>
      <c r="AQ1112" s="14">
        <v>240.19999999999931</v>
      </c>
      <c r="AR1112" s="127" t="s">
        <v>618</v>
      </c>
      <c r="AS1112" s="14">
        <v>212.49999999999662</v>
      </c>
      <c r="AT1112" s="1">
        <v>206.5</v>
      </c>
      <c r="AU1112" s="1">
        <v>206.7</v>
      </c>
      <c r="AV1112" s="1">
        <v>205.9</v>
      </c>
      <c r="AW1112" s="1">
        <v>206.7</v>
      </c>
      <c r="AX1112" s="1">
        <v>206.5</v>
      </c>
      <c r="AY1112" s="1">
        <v>206.7</v>
      </c>
      <c r="AZ1112" s="1">
        <v>205.8</v>
      </c>
      <c r="BA1112" s="1">
        <v>206.1</v>
      </c>
      <c r="CC1112" s="86">
        <v>209.4</v>
      </c>
      <c r="CD1112" s="1">
        <v>209.8</v>
      </c>
      <c r="CE1112" s="1">
        <v>1882</v>
      </c>
      <c r="CF1112" s="1">
        <v>1506</v>
      </c>
      <c r="CG1112" s="1">
        <v>1.249667994687915</v>
      </c>
      <c r="CH1112">
        <v>111.169</v>
      </c>
      <c r="CI1112">
        <v>19941</v>
      </c>
      <c r="CJ1112" s="101">
        <v>-1</v>
      </c>
      <c r="CK1112" s="101">
        <v>-1</v>
      </c>
      <c r="CL1112" s="1">
        <v>-0.90000000000000568</v>
      </c>
      <c r="CM1112" s="1">
        <v>75.199999999999847</v>
      </c>
      <c r="CN1112" s="14" t="s">
        <v>618</v>
      </c>
      <c r="CO1112" s="14">
        <v>94.500000000000114</v>
      </c>
    </row>
    <row r="1113" spans="1:93">
      <c r="A1113" s="1">
        <v>2017</v>
      </c>
      <c r="B1113" s="1">
        <v>3</v>
      </c>
      <c r="C1113" s="24">
        <v>42941</v>
      </c>
      <c r="D1113" s="1">
        <v>207.4</v>
      </c>
      <c r="E1113" s="1">
        <v>212.6</v>
      </c>
      <c r="F1113" s="1">
        <v>207.4</v>
      </c>
      <c r="G1113" s="1">
        <v>210.3</v>
      </c>
      <c r="H1113" s="1">
        <v>48.55</v>
      </c>
      <c r="I1113" s="1">
        <v>1</v>
      </c>
      <c r="N1113" s="27">
        <v>5.1999999999999886</v>
      </c>
      <c r="O1113" s="27">
        <v>211.4</v>
      </c>
      <c r="P1113" s="27">
        <v>205.2</v>
      </c>
      <c r="Q1113" s="27" t="s">
        <v>618</v>
      </c>
      <c r="R1113" s="27" t="s">
        <v>254</v>
      </c>
      <c r="S1113" s="27" t="s">
        <v>618</v>
      </c>
      <c r="T1113" s="27">
        <v>4.5999999999999943</v>
      </c>
      <c r="U1113" s="27" t="s">
        <v>618</v>
      </c>
      <c r="V1113" s="158">
        <v>4.5999999999999943</v>
      </c>
      <c r="W1113" s="27">
        <v>290.2</v>
      </c>
      <c r="X1113" s="27">
        <v>290.2</v>
      </c>
      <c r="Y1113" s="27">
        <v>0</v>
      </c>
      <c r="Z1113" s="29">
        <v>46.5</v>
      </c>
      <c r="AA1113" s="139">
        <v>3.1</v>
      </c>
      <c r="AB1113" s="151">
        <v>1.5512344330347316E-2</v>
      </c>
      <c r="AC1113" s="136" t="s">
        <v>253</v>
      </c>
      <c r="AD1113" s="136">
        <v>10.4</v>
      </c>
      <c r="AE1113" s="136" t="s">
        <v>618</v>
      </c>
      <c r="AF1113" s="136" t="s">
        <v>618</v>
      </c>
      <c r="AG1113" s="136">
        <v>0</v>
      </c>
      <c r="AH1113" s="136">
        <v>128.69999999999999</v>
      </c>
      <c r="AI1113" s="136">
        <v>-47.599999999999767</v>
      </c>
      <c r="AJ1113" s="127">
        <v>206.5</v>
      </c>
      <c r="AK1113" s="127">
        <v>209.7</v>
      </c>
      <c r="AL1113" s="127">
        <v>205.8</v>
      </c>
      <c r="AM1113" s="127">
        <v>209.6</v>
      </c>
      <c r="AN1113" s="127">
        <v>209.375</v>
      </c>
      <c r="AO1113" s="127">
        <v>2.9000000000000057</v>
      </c>
      <c r="AP1113" s="127">
        <v>6.0000000000000115</v>
      </c>
      <c r="AQ1113" s="14">
        <v>246.19999999999931</v>
      </c>
      <c r="AR1113" s="127" t="s">
        <v>618</v>
      </c>
      <c r="AS1113" s="14">
        <v>212.49999999999662</v>
      </c>
      <c r="AT1113" s="1">
        <v>210</v>
      </c>
      <c r="AU1113" s="1">
        <v>211.2</v>
      </c>
      <c r="AV1113" s="1">
        <v>210</v>
      </c>
      <c r="AW1113" s="1">
        <v>210.7</v>
      </c>
      <c r="AX1113" s="1">
        <v>210</v>
      </c>
      <c r="AY1113" s="1">
        <v>211.2</v>
      </c>
      <c r="AZ1113" s="1">
        <v>209.4</v>
      </c>
      <c r="BA1113" s="1">
        <v>210.3</v>
      </c>
      <c r="CC1113" s="86">
        <v>210</v>
      </c>
      <c r="CD1113" s="1">
        <v>210.3</v>
      </c>
      <c r="CE1113" s="1">
        <v>1718</v>
      </c>
      <c r="CF1113" s="1">
        <v>1537</v>
      </c>
      <c r="CG1113" s="1">
        <v>1.1177618737800912</v>
      </c>
      <c r="CH1113">
        <v>111.864</v>
      </c>
      <c r="CI1113">
        <v>20063</v>
      </c>
      <c r="CJ1113" s="101">
        <v>-1</v>
      </c>
      <c r="CK1113" s="101">
        <v>-1</v>
      </c>
      <c r="CL1113" s="1">
        <v>-6</v>
      </c>
      <c r="CM1113" s="1">
        <v>69.199999999999847</v>
      </c>
      <c r="CN1113" s="14" t="s">
        <v>618</v>
      </c>
      <c r="CO1113" s="14">
        <v>94.500000000000114</v>
      </c>
    </row>
    <row r="1114" spans="1:93">
      <c r="A1114" s="1">
        <v>2017</v>
      </c>
      <c r="B1114" s="1">
        <v>4</v>
      </c>
      <c r="C1114" s="24">
        <v>42942</v>
      </c>
      <c r="D1114" s="1">
        <v>216</v>
      </c>
      <c r="E1114" s="1">
        <v>216.8</v>
      </c>
      <c r="F1114" s="1">
        <v>211.7</v>
      </c>
      <c r="G1114" s="1">
        <v>212.8</v>
      </c>
      <c r="H1114" s="1">
        <v>48.72</v>
      </c>
      <c r="I1114" s="1">
        <v>1</v>
      </c>
      <c r="N1114" s="27">
        <v>5.1000000000000227</v>
      </c>
      <c r="O1114" s="27">
        <v>215.5</v>
      </c>
      <c r="P1114" s="27">
        <v>205.1</v>
      </c>
      <c r="Q1114" s="27" t="s">
        <v>618</v>
      </c>
      <c r="R1114" s="27" t="s">
        <v>618</v>
      </c>
      <c r="S1114" s="27" t="s">
        <v>618</v>
      </c>
      <c r="T1114" s="27" t="s">
        <v>618</v>
      </c>
      <c r="U1114" s="27" t="s">
        <v>618</v>
      </c>
      <c r="V1114" s="158">
        <v>0</v>
      </c>
      <c r="W1114" s="27">
        <v>290.2</v>
      </c>
      <c r="X1114" s="27">
        <v>290.2</v>
      </c>
      <c r="Y1114" s="27">
        <v>0</v>
      </c>
      <c r="Z1114" s="29">
        <v>48.4</v>
      </c>
      <c r="AA1114" s="139">
        <v>3.1</v>
      </c>
      <c r="AB1114" s="151">
        <v>4.4535283993115238E-2</v>
      </c>
      <c r="AC1114" s="136" t="s">
        <v>253</v>
      </c>
      <c r="AD1114" s="136">
        <v>10.5</v>
      </c>
      <c r="AE1114" s="136" t="s">
        <v>618</v>
      </c>
      <c r="AF1114" s="136">
        <v>1.7000000000000171</v>
      </c>
      <c r="AG1114" s="136">
        <v>1.7000000000000171</v>
      </c>
      <c r="AH1114" s="136">
        <v>130.4</v>
      </c>
      <c r="AI1114" s="136">
        <v>-45.89999999999975</v>
      </c>
      <c r="AJ1114" s="127">
        <v>210</v>
      </c>
      <c r="AK1114" s="127">
        <v>215.3</v>
      </c>
      <c r="AL1114" s="127">
        <v>209.4</v>
      </c>
      <c r="AM1114" s="127">
        <v>213.5</v>
      </c>
      <c r="AN1114" s="127">
        <v>210.2</v>
      </c>
      <c r="AO1114" s="127">
        <v>3.1999999999999886</v>
      </c>
      <c r="AP1114" s="127">
        <v>-4.4000000000000226</v>
      </c>
      <c r="AQ1114" s="14">
        <v>241.79999999999927</v>
      </c>
      <c r="AR1114" s="127" t="s">
        <v>618</v>
      </c>
      <c r="AS1114" s="14">
        <v>212.49999999999662</v>
      </c>
      <c r="AT1114" s="1">
        <v>210.2</v>
      </c>
      <c r="AU1114" s="1">
        <v>211.1</v>
      </c>
      <c r="AV1114" s="1">
        <v>209.4</v>
      </c>
      <c r="AW1114" s="1">
        <v>210</v>
      </c>
      <c r="AX1114" s="1">
        <v>211.9</v>
      </c>
      <c r="AY1114" s="1">
        <v>212.5</v>
      </c>
      <c r="AZ1114" s="1">
        <v>210.7</v>
      </c>
      <c r="BA1114" s="1">
        <v>211.1</v>
      </c>
      <c r="CC1114" s="86">
        <v>210.1</v>
      </c>
      <c r="CD1114" s="1">
        <v>216.3</v>
      </c>
      <c r="CE1114" s="1">
        <v>1326</v>
      </c>
      <c r="CF1114" s="1">
        <v>1363</v>
      </c>
      <c r="CG1114" s="1">
        <v>0.97285399853264853</v>
      </c>
      <c r="CH1114">
        <v>111.104</v>
      </c>
      <c r="CI1114">
        <v>20001</v>
      </c>
      <c r="CJ1114" s="101">
        <v>-1</v>
      </c>
      <c r="CK1114" s="101">
        <v>-1</v>
      </c>
      <c r="CL1114" s="1">
        <v>-1</v>
      </c>
      <c r="CM1114" s="1">
        <v>68.199999999999847</v>
      </c>
      <c r="CN1114" s="14" t="s">
        <v>618</v>
      </c>
      <c r="CO1114" s="14">
        <v>94.500000000000114</v>
      </c>
    </row>
    <row r="1115" spans="1:93">
      <c r="A1115" s="1">
        <v>2017</v>
      </c>
      <c r="B1115" s="1">
        <v>5</v>
      </c>
      <c r="C1115" s="24">
        <v>42943</v>
      </c>
      <c r="D1115" s="1">
        <v>211.2</v>
      </c>
      <c r="E1115" s="1">
        <v>212.6</v>
      </c>
      <c r="F1115" s="1">
        <v>209.7</v>
      </c>
      <c r="G1115" s="1">
        <v>212.6</v>
      </c>
      <c r="H1115" s="1">
        <v>49.15</v>
      </c>
      <c r="I1115" s="1">
        <v>1</v>
      </c>
      <c r="N1115" s="27">
        <v>2.9000000000000057</v>
      </c>
      <c r="O1115" s="27">
        <v>217.9</v>
      </c>
      <c r="P1115" s="27">
        <v>207.7</v>
      </c>
      <c r="Q1115" s="27" t="s">
        <v>618</v>
      </c>
      <c r="R1115" s="27" t="s">
        <v>618</v>
      </c>
      <c r="S1115" s="27" t="s">
        <v>618</v>
      </c>
      <c r="T1115" s="27" t="s">
        <v>618</v>
      </c>
      <c r="U1115" s="27" t="s">
        <v>618</v>
      </c>
      <c r="V1115" s="158">
        <v>0</v>
      </c>
      <c r="W1115" s="27">
        <v>290.2</v>
      </c>
      <c r="X1115" s="27">
        <v>290.2</v>
      </c>
      <c r="Y1115" s="27">
        <v>0</v>
      </c>
      <c r="Z1115" s="29">
        <v>48.68</v>
      </c>
      <c r="AA1115" s="139">
        <v>1.7</v>
      </c>
      <c r="AB1115" s="151">
        <v>3.5015447991761928E-3</v>
      </c>
      <c r="AC1115" s="136" t="s">
        <v>253</v>
      </c>
      <c r="AD1115" s="136">
        <v>10.6</v>
      </c>
      <c r="AE1115" s="136" t="s">
        <v>618</v>
      </c>
      <c r="AF1115" s="136" t="s">
        <v>618</v>
      </c>
      <c r="AG1115" s="136">
        <v>0</v>
      </c>
      <c r="AH1115" s="136">
        <v>130.4</v>
      </c>
      <c r="AI1115" s="136">
        <v>-45.89999999999975</v>
      </c>
      <c r="AJ1115" s="127">
        <v>211.9</v>
      </c>
      <c r="AK1115" s="127">
        <v>212.5</v>
      </c>
      <c r="AL1115" s="127">
        <v>210.7</v>
      </c>
      <c r="AM1115" s="127">
        <v>211.4</v>
      </c>
      <c r="AN1115" s="127">
        <v>210.52500000000001</v>
      </c>
      <c r="AO1115" s="127">
        <v>1.4000000000000057</v>
      </c>
      <c r="AP1115" s="127" t="s">
        <v>618</v>
      </c>
      <c r="AQ1115" s="14">
        <v>241.79999999999927</v>
      </c>
      <c r="AR1115" s="127" t="s">
        <v>618</v>
      </c>
      <c r="AS1115" s="14">
        <v>212.49999999999662</v>
      </c>
      <c r="AT1115" s="1">
        <v>212.5</v>
      </c>
      <c r="AU1115" s="1">
        <v>212.5</v>
      </c>
      <c r="AV1115" s="1">
        <v>211.4</v>
      </c>
      <c r="AW1115" s="1">
        <v>211.6</v>
      </c>
      <c r="AX1115" s="1">
        <v>212.5</v>
      </c>
      <c r="AY1115" s="1">
        <v>212.5</v>
      </c>
      <c r="AZ1115" s="1">
        <v>211.4</v>
      </c>
      <c r="BA1115" s="1">
        <v>212</v>
      </c>
      <c r="CC1115" s="86">
        <v>212.6</v>
      </c>
      <c r="CD1115" s="1">
        <v>213.1</v>
      </c>
      <c r="CE1115" s="1">
        <v>1645</v>
      </c>
      <c r="CF1115" s="1">
        <v>1160</v>
      </c>
      <c r="CG1115" s="1">
        <v>1.4181034482758621</v>
      </c>
      <c r="CH1115">
        <v>111.285</v>
      </c>
      <c r="CI1115">
        <v>20026</v>
      </c>
      <c r="CJ1115" s="101">
        <v>-1</v>
      </c>
      <c r="CK1115" s="101">
        <v>-1</v>
      </c>
      <c r="CL1115" s="1">
        <v>1</v>
      </c>
      <c r="CM1115" s="1">
        <v>69.199999999999847</v>
      </c>
      <c r="CN1115" s="14" t="s">
        <v>618</v>
      </c>
      <c r="CO1115" s="14">
        <v>94.500000000000114</v>
      </c>
    </row>
    <row r="1116" spans="1:93">
      <c r="A1116" s="1">
        <v>2017</v>
      </c>
      <c r="B1116" s="1">
        <v>6</v>
      </c>
      <c r="C1116" s="24">
        <v>42944</v>
      </c>
      <c r="D1116" s="1">
        <v>211.5</v>
      </c>
      <c r="E1116" s="1">
        <v>212.3</v>
      </c>
      <c r="F1116" s="1">
        <v>203.1</v>
      </c>
      <c r="G1116" s="1">
        <v>203.1</v>
      </c>
      <c r="H1116" s="1">
        <v>49.71</v>
      </c>
      <c r="I1116" s="1">
        <v>2</v>
      </c>
      <c r="N1116" s="27">
        <v>9.2000000000000171</v>
      </c>
      <c r="O1116" s="27">
        <v>215.5</v>
      </c>
      <c r="P1116" s="27">
        <v>209.7</v>
      </c>
      <c r="Q1116" s="27" t="s">
        <v>618</v>
      </c>
      <c r="R1116" s="27" t="s">
        <v>618</v>
      </c>
      <c r="S1116" s="27" t="s">
        <v>252</v>
      </c>
      <c r="T1116" s="27" t="s">
        <v>618</v>
      </c>
      <c r="U1116" s="27">
        <v>4.6999999999999886</v>
      </c>
      <c r="V1116" s="158">
        <v>4.6999999999999886</v>
      </c>
      <c r="W1116" s="27">
        <v>294.89999999999998</v>
      </c>
      <c r="X1116" s="27">
        <v>294.89999999999998</v>
      </c>
      <c r="Y1116" s="27">
        <v>0</v>
      </c>
      <c r="Z1116" s="29">
        <v>49.01</v>
      </c>
      <c r="AA1116" s="139">
        <v>5.5</v>
      </c>
      <c r="AB1116" s="151">
        <v>8.8259441707716491E-3</v>
      </c>
      <c r="AC1116" s="136" t="s">
        <v>253</v>
      </c>
      <c r="AD1116" s="136">
        <v>10.6</v>
      </c>
      <c r="AE1116" s="136" t="s">
        <v>618</v>
      </c>
      <c r="AF1116" s="136">
        <v>4.8000000000000114</v>
      </c>
      <c r="AG1116" s="136">
        <v>4.8000000000000114</v>
      </c>
      <c r="AH1116" s="136">
        <v>135.19999999999999</v>
      </c>
      <c r="AI1116" s="136">
        <v>-41.099999999999739</v>
      </c>
      <c r="AJ1116" s="127">
        <v>212.5</v>
      </c>
      <c r="AK1116" s="127">
        <v>212.5</v>
      </c>
      <c r="AL1116" s="127">
        <v>211.3</v>
      </c>
      <c r="AM1116" s="127">
        <v>211.9</v>
      </c>
      <c r="AN1116" s="127">
        <v>211.6</v>
      </c>
      <c r="AO1116" s="127">
        <v>8.4000000000000057</v>
      </c>
      <c r="AP1116" s="127" t="s">
        <v>618</v>
      </c>
      <c r="AQ1116" s="14">
        <v>241.79999999999927</v>
      </c>
      <c r="AR1116" s="127" t="s">
        <v>618</v>
      </c>
      <c r="AS1116" s="14">
        <v>212.49999999999662</v>
      </c>
      <c r="AT1116" s="1">
        <v>203.1</v>
      </c>
      <c r="AU1116" s="1">
        <v>203.7</v>
      </c>
      <c r="AV1116" s="1">
        <v>203</v>
      </c>
      <c r="AW1116" s="1">
        <v>203.5</v>
      </c>
      <c r="AX1116" s="1">
        <v>203.1</v>
      </c>
      <c r="AY1116" s="1">
        <v>203.7</v>
      </c>
      <c r="AZ1116" s="1">
        <v>202.3</v>
      </c>
      <c r="BA1116" s="1">
        <v>203.5</v>
      </c>
      <c r="CC1116" s="86">
        <v>203.1</v>
      </c>
      <c r="CD1116" s="1">
        <v>213.8</v>
      </c>
      <c r="CE1116" s="1">
        <v>1585</v>
      </c>
      <c r="CF1116" s="1">
        <v>2049</v>
      </c>
      <c r="CG1116" s="1">
        <v>0.77354807223035627</v>
      </c>
      <c r="CH1116">
        <v>110.651</v>
      </c>
      <c r="CI1116">
        <v>19954</v>
      </c>
      <c r="CJ1116" s="101">
        <v>-1</v>
      </c>
      <c r="CK1116" s="101">
        <v>-1</v>
      </c>
      <c r="CL1116" s="1">
        <v>-1.9000000000000057</v>
      </c>
      <c r="CM1116" s="1">
        <v>67.299999999999841</v>
      </c>
      <c r="CN1116" s="14" t="s">
        <v>618</v>
      </c>
      <c r="CO1116" s="14">
        <v>94.500000000000114</v>
      </c>
    </row>
    <row r="1117" spans="1:93">
      <c r="A1117" s="1">
        <v>2017</v>
      </c>
      <c r="B1117" s="1">
        <v>2</v>
      </c>
      <c r="C1117" s="24">
        <v>42947</v>
      </c>
      <c r="D1117" s="1">
        <v>205</v>
      </c>
      <c r="E1117" s="1">
        <v>206.3</v>
      </c>
      <c r="F1117" s="1">
        <v>203.1</v>
      </c>
      <c r="G1117" s="1">
        <v>204.1</v>
      </c>
      <c r="H1117" s="1">
        <v>50.17</v>
      </c>
      <c r="I1117" s="1">
        <v>2</v>
      </c>
      <c r="N1117" s="27">
        <v>3.2000000000000171</v>
      </c>
      <c r="O1117" s="27">
        <v>212.3</v>
      </c>
      <c r="P1117" s="27">
        <v>193.9</v>
      </c>
      <c r="Q1117" s="27" t="s">
        <v>618</v>
      </c>
      <c r="R1117" s="27" t="s">
        <v>618</v>
      </c>
      <c r="S1117" s="27" t="s">
        <v>618</v>
      </c>
      <c r="T1117" s="27" t="s">
        <v>618</v>
      </c>
      <c r="U1117" s="27" t="s">
        <v>618</v>
      </c>
      <c r="V1117" s="158">
        <v>0</v>
      </c>
      <c r="W1117" s="27">
        <v>294.89999999999998</v>
      </c>
      <c r="X1117" s="27">
        <v>294.89999999999998</v>
      </c>
      <c r="Y1117" s="27">
        <v>0</v>
      </c>
      <c r="Z1117" s="29">
        <v>49.77</v>
      </c>
      <c r="AA1117" s="139">
        <v>1.9</v>
      </c>
      <c r="AB1117" s="151">
        <v>1.1393692777212694E-2</v>
      </c>
      <c r="AC1117" s="136" t="s">
        <v>253</v>
      </c>
      <c r="AD1117" s="136">
        <v>10.1</v>
      </c>
      <c r="AE1117" s="136" t="s">
        <v>618</v>
      </c>
      <c r="AF1117" s="136" t="s">
        <v>618</v>
      </c>
      <c r="AG1117" s="136">
        <v>0</v>
      </c>
      <c r="AH1117" s="136">
        <v>135.19999999999999</v>
      </c>
      <c r="AI1117" s="136">
        <v>-41.099999999999739</v>
      </c>
      <c r="AJ1117" s="127">
        <v>203.1</v>
      </c>
      <c r="AK1117" s="127">
        <v>205.7</v>
      </c>
      <c r="AL1117" s="127">
        <v>202.3</v>
      </c>
      <c r="AM1117" s="127">
        <v>205.7</v>
      </c>
      <c r="AN1117" s="127">
        <v>210.625</v>
      </c>
      <c r="AO1117" s="127">
        <v>0.90000000000000568</v>
      </c>
      <c r="AP1117" s="127">
        <v>-1.8</v>
      </c>
      <c r="AQ1117" s="14">
        <v>239.99999999999926</v>
      </c>
      <c r="AR1117" s="127" t="s">
        <v>618</v>
      </c>
      <c r="AS1117" s="14">
        <v>212.49999999999662</v>
      </c>
      <c r="AT1117" s="1">
        <v>204.4</v>
      </c>
      <c r="AU1117" s="1">
        <v>204.4</v>
      </c>
      <c r="AV1117" s="1">
        <v>201.1</v>
      </c>
      <c r="AW1117" s="1">
        <v>201.7</v>
      </c>
      <c r="AX1117" s="1">
        <v>204.4</v>
      </c>
      <c r="AY1117" s="1">
        <v>204.4</v>
      </c>
      <c r="AZ1117" s="1">
        <v>201.1</v>
      </c>
      <c r="BA1117" s="1">
        <v>203.3</v>
      </c>
      <c r="CC1117" s="86">
        <v>204.5</v>
      </c>
      <c r="CD1117" s="1">
        <v>206.1</v>
      </c>
      <c r="CE1117" s="1">
        <v>1308</v>
      </c>
      <c r="CF1117" s="1">
        <v>916</v>
      </c>
      <c r="CG1117" s="1">
        <v>1.4279475982532752</v>
      </c>
      <c r="CH1117">
        <v>110.253</v>
      </c>
      <c r="CI1117">
        <v>19904</v>
      </c>
      <c r="CJ1117" s="101">
        <v>-1</v>
      </c>
      <c r="CK1117" s="101">
        <v>-1</v>
      </c>
      <c r="CL1117" s="1">
        <v>0.20000000000001705</v>
      </c>
      <c r="CM1117" s="1">
        <v>67.499999999999858</v>
      </c>
      <c r="CN1117" s="14" t="s">
        <v>618</v>
      </c>
      <c r="CO1117" s="14">
        <v>94.500000000000114</v>
      </c>
    </row>
    <row r="1118" spans="1:93">
      <c r="A1118" s="1">
        <v>2017</v>
      </c>
      <c r="B1118" s="1">
        <v>3</v>
      </c>
      <c r="C1118" s="24">
        <v>42948</v>
      </c>
      <c r="D1118" s="1">
        <v>204.2</v>
      </c>
      <c r="E1118" s="1">
        <v>205.7</v>
      </c>
      <c r="F1118" s="1">
        <v>202.7</v>
      </c>
      <c r="G1118" s="1">
        <v>203.1</v>
      </c>
      <c r="H1118" s="1">
        <v>48.79</v>
      </c>
      <c r="I1118" s="1">
        <v>2</v>
      </c>
      <c r="N1118" s="27">
        <v>3</v>
      </c>
      <c r="O1118" s="27">
        <v>207.3</v>
      </c>
      <c r="P1118" s="27">
        <v>200.9</v>
      </c>
      <c r="Q1118" s="27" t="s">
        <v>618</v>
      </c>
      <c r="R1118" s="27" t="s">
        <v>618</v>
      </c>
      <c r="S1118" s="27" t="s">
        <v>618</v>
      </c>
      <c r="T1118" s="27" t="s">
        <v>618</v>
      </c>
      <c r="U1118" s="27" t="s">
        <v>618</v>
      </c>
      <c r="V1118" s="158">
        <v>0</v>
      </c>
      <c r="W1118" s="27">
        <v>294.89999999999998</v>
      </c>
      <c r="X1118" s="27">
        <v>294.89999999999998</v>
      </c>
      <c r="Y1118" s="27">
        <v>0</v>
      </c>
      <c r="Z1118" s="29">
        <v>50.31</v>
      </c>
      <c r="AA1118" s="139">
        <v>1.8</v>
      </c>
      <c r="AB1118" s="151">
        <v>9.2536712935022969E-3</v>
      </c>
      <c r="AC1118" s="136" t="s">
        <v>253</v>
      </c>
      <c r="AD1118" s="136">
        <v>10.199999999999999</v>
      </c>
      <c r="AE1118" s="136" t="s">
        <v>618</v>
      </c>
      <c r="AF1118" s="136" t="s">
        <v>618</v>
      </c>
      <c r="AG1118" s="136">
        <v>0</v>
      </c>
      <c r="AH1118" s="136">
        <v>135.19999999999999</v>
      </c>
      <c r="AI1118" s="136">
        <v>-41.099999999999739</v>
      </c>
      <c r="AJ1118" s="127">
        <v>204.4</v>
      </c>
      <c r="AK1118" s="127">
        <v>204.4</v>
      </c>
      <c r="AL1118" s="127">
        <v>201.1</v>
      </c>
      <c r="AM1118" s="127">
        <v>203.6</v>
      </c>
      <c r="AN1118" s="127">
        <v>208.15</v>
      </c>
      <c r="AO1118" s="127">
        <v>1.0999999999999943</v>
      </c>
      <c r="AP1118" s="127">
        <v>-1.0000000000000171</v>
      </c>
      <c r="AQ1118" s="14">
        <v>238.99999999999923</v>
      </c>
      <c r="AR1118" s="127" t="s">
        <v>618</v>
      </c>
      <c r="AS1118" s="14">
        <v>212.49999999999662</v>
      </c>
      <c r="AT1118" s="1">
        <v>203.5</v>
      </c>
      <c r="AU1118" s="1">
        <v>203.6</v>
      </c>
      <c r="AV1118" s="1">
        <v>202.7</v>
      </c>
      <c r="AW1118" s="1">
        <v>203.3</v>
      </c>
      <c r="AX1118" s="1">
        <v>203.5</v>
      </c>
      <c r="AY1118" s="1">
        <v>203.7</v>
      </c>
      <c r="AZ1118" s="1">
        <v>202.7</v>
      </c>
      <c r="BA1118" s="1">
        <v>203.3</v>
      </c>
      <c r="CC1118" s="86">
        <v>203.5</v>
      </c>
      <c r="CD1118" s="1">
        <v>205.4</v>
      </c>
      <c r="CE1118" s="1">
        <v>1256</v>
      </c>
      <c r="CF1118" s="1">
        <v>1209</v>
      </c>
      <c r="CG1118" s="1">
        <v>1.0388751033912325</v>
      </c>
      <c r="CH1118">
        <v>110.377</v>
      </c>
      <c r="CI1118">
        <v>20033</v>
      </c>
      <c r="CJ1118" s="101">
        <v>-1</v>
      </c>
      <c r="CK1118" s="101">
        <v>-1</v>
      </c>
      <c r="CL1118" s="1">
        <v>-0.19999999999998863</v>
      </c>
      <c r="CM1118" s="1">
        <v>67.299999999999869</v>
      </c>
      <c r="CN1118" s="14" t="s">
        <v>618</v>
      </c>
      <c r="CO1118" s="14">
        <v>94.500000000000114</v>
      </c>
    </row>
    <row r="1119" spans="1:93">
      <c r="A1119" s="1">
        <v>2017</v>
      </c>
      <c r="B1119" s="1">
        <v>4</v>
      </c>
      <c r="C1119" s="24">
        <v>42949</v>
      </c>
      <c r="D1119" s="1">
        <v>203.7</v>
      </c>
      <c r="E1119" s="1">
        <v>204.2</v>
      </c>
      <c r="F1119" s="1">
        <v>200</v>
      </c>
      <c r="G1119" s="1">
        <v>200.1</v>
      </c>
      <c r="H1119" s="1">
        <v>49.61</v>
      </c>
      <c r="I1119" s="1">
        <v>0</v>
      </c>
      <c r="N1119" s="27">
        <v>4.1999999999999886</v>
      </c>
      <c r="O1119" s="27">
        <v>206.1</v>
      </c>
      <c r="P1119" s="27">
        <v>200.1</v>
      </c>
      <c r="Q1119" s="27" t="s">
        <v>618</v>
      </c>
      <c r="R1119" s="27" t="s">
        <v>618</v>
      </c>
      <c r="S1119" s="27" t="s">
        <v>252</v>
      </c>
      <c r="T1119" s="27" t="s">
        <v>618</v>
      </c>
      <c r="U1119" s="27">
        <v>-0.30000000000001137</v>
      </c>
      <c r="V1119" s="158">
        <v>-0.30000000000001137</v>
      </c>
      <c r="W1119" s="27">
        <v>294.60000000000002</v>
      </c>
      <c r="X1119" s="27">
        <v>294.89999999999998</v>
      </c>
      <c r="Y1119" s="27">
        <v>-0.30000000000001137</v>
      </c>
      <c r="Z1119" s="29">
        <v>48.81</v>
      </c>
      <c r="AA1119" s="139">
        <v>2.5</v>
      </c>
      <c r="AB1119" s="151">
        <v>2.7506477974885479E-2</v>
      </c>
      <c r="AC1119" s="136" t="s">
        <v>255</v>
      </c>
      <c r="AD1119" s="136">
        <v>10.1</v>
      </c>
      <c r="AE1119" s="136" t="s">
        <v>618</v>
      </c>
      <c r="AF1119" s="136" t="s">
        <v>618</v>
      </c>
      <c r="AG1119" s="136">
        <v>0</v>
      </c>
      <c r="AH1119" s="136">
        <v>135.19999999999999</v>
      </c>
      <c r="AI1119" s="136">
        <v>-41.099999999999739</v>
      </c>
      <c r="AJ1119" s="127">
        <v>203.5</v>
      </c>
      <c r="AK1119" s="127">
        <v>204.2</v>
      </c>
      <c r="AL1119" s="127">
        <v>202.7</v>
      </c>
      <c r="AM1119" s="127">
        <v>203.6</v>
      </c>
      <c r="AN1119" s="127">
        <v>206.2</v>
      </c>
      <c r="AO1119" s="127">
        <v>3.5999999999999943</v>
      </c>
      <c r="AP1119" s="127" t="s">
        <v>618</v>
      </c>
      <c r="AQ1119" s="14">
        <v>238.99999999999923</v>
      </c>
      <c r="AR1119" s="127">
        <v>1.9999999999999716</v>
      </c>
      <c r="AS1119" s="14">
        <v>214.49999999999659</v>
      </c>
      <c r="AT1119" s="1">
        <v>200.2</v>
      </c>
      <c r="AU1119" s="1">
        <v>200.6</v>
      </c>
      <c r="AV1119" s="1">
        <v>200</v>
      </c>
      <c r="AW1119" s="1">
        <v>200.2</v>
      </c>
      <c r="AX1119" s="1">
        <v>200.2</v>
      </c>
      <c r="AY1119" s="1">
        <v>200.8</v>
      </c>
      <c r="AZ1119" s="1">
        <v>200</v>
      </c>
      <c r="BA1119" s="1">
        <v>200</v>
      </c>
      <c r="CC1119" s="86">
        <v>200.1</v>
      </c>
      <c r="CD1119" s="1">
        <v>205.2</v>
      </c>
      <c r="CE1119" s="1">
        <v>1483</v>
      </c>
      <c r="CF1119" s="1">
        <v>1320</v>
      </c>
      <c r="CG1119" s="1">
        <v>1.1234848484848485</v>
      </c>
      <c r="CH1119">
        <v>110.681</v>
      </c>
      <c r="CI1119">
        <v>20039</v>
      </c>
      <c r="CJ1119" s="101">
        <v>-1</v>
      </c>
      <c r="CK1119" s="101">
        <v>-1</v>
      </c>
      <c r="CL1119" s="1">
        <v>-0.20000000000001705</v>
      </c>
      <c r="CM1119" s="1">
        <v>67.099999999999852</v>
      </c>
      <c r="CN1119" s="14" t="s">
        <v>618</v>
      </c>
      <c r="CO1119" s="14">
        <v>94.500000000000114</v>
      </c>
    </row>
    <row r="1120" spans="1:93">
      <c r="A1120" s="1">
        <v>2017</v>
      </c>
      <c r="B1120" s="1">
        <v>5</v>
      </c>
      <c r="C1120" s="24">
        <v>42950</v>
      </c>
      <c r="D1120" s="1">
        <v>200.4</v>
      </c>
      <c r="E1120" s="1">
        <v>203.4</v>
      </c>
      <c r="F1120" s="1">
        <v>199.8</v>
      </c>
      <c r="G1120" s="1">
        <v>202</v>
      </c>
      <c r="H1120" s="1">
        <v>48.93</v>
      </c>
      <c r="I1120" s="1">
        <v>0</v>
      </c>
      <c r="N1120" s="27">
        <v>3.5999999999999943</v>
      </c>
      <c r="O1120" s="27">
        <v>204.3</v>
      </c>
      <c r="P1120" s="27">
        <v>195.9</v>
      </c>
      <c r="Q1120" s="27" t="s">
        <v>618</v>
      </c>
      <c r="R1120" s="27" t="s">
        <v>618</v>
      </c>
      <c r="S1120" s="27" t="s">
        <v>618</v>
      </c>
      <c r="T1120" s="27" t="s">
        <v>618</v>
      </c>
      <c r="U1120" s="27" t="s">
        <v>618</v>
      </c>
      <c r="V1120" s="158">
        <v>0</v>
      </c>
      <c r="W1120" s="27">
        <v>294.60000000000002</v>
      </c>
      <c r="X1120" s="27">
        <v>294.89999999999998</v>
      </c>
      <c r="Y1120" s="27">
        <v>-0.30000000000001137</v>
      </c>
      <c r="Z1120" s="29">
        <v>49.29</v>
      </c>
      <c r="AA1120" s="139">
        <v>2.2000000000000002</v>
      </c>
      <c r="AB1120" s="151">
        <v>1.6806722689075571E-2</v>
      </c>
      <c r="AC1120" s="136" t="s">
        <v>253</v>
      </c>
      <c r="AD1120" s="136">
        <v>10</v>
      </c>
      <c r="AE1120" s="136" t="s">
        <v>618</v>
      </c>
      <c r="AF1120" s="136" t="s">
        <v>618</v>
      </c>
      <c r="AG1120" s="136">
        <v>0</v>
      </c>
      <c r="AH1120" s="136">
        <v>135.19999999999999</v>
      </c>
      <c r="AI1120" s="136">
        <v>-41.099999999999739</v>
      </c>
      <c r="AJ1120" s="127">
        <v>200.2</v>
      </c>
      <c r="AK1120" s="127">
        <v>200.8</v>
      </c>
      <c r="AL1120" s="127">
        <v>199.8</v>
      </c>
      <c r="AM1120" s="127">
        <v>200.2</v>
      </c>
      <c r="AN1120" s="127">
        <v>203.27500000000001</v>
      </c>
      <c r="AO1120" s="127">
        <v>1.5999999999999943</v>
      </c>
      <c r="AP1120" s="127">
        <v>0.79999999999999427</v>
      </c>
      <c r="AQ1120" s="14">
        <v>239.79999999999922</v>
      </c>
      <c r="AR1120" s="127" t="s">
        <v>618</v>
      </c>
      <c r="AS1120" s="14">
        <v>214.49999999999659</v>
      </c>
      <c r="AT1120" s="1">
        <v>201.6</v>
      </c>
      <c r="AU1120" s="1">
        <v>201.7</v>
      </c>
      <c r="AV1120" s="1">
        <v>201.3</v>
      </c>
      <c r="AW1120" s="1">
        <v>201.3</v>
      </c>
      <c r="AX1120" s="1">
        <v>201.6</v>
      </c>
      <c r="AY1120" s="1">
        <v>201.8</v>
      </c>
      <c r="AZ1120" s="1">
        <v>200</v>
      </c>
      <c r="BA1120" s="1">
        <v>201.5</v>
      </c>
      <c r="CC1120" s="86">
        <v>203.4</v>
      </c>
      <c r="CD1120" s="1">
        <v>200.7</v>
      </c>
      <c r="CE1120" s="1">
        <v>1098</v>
      </c>
      <c r="CF1120" s="1">
        <v>1948</v>
      </c>
      <c r="CG1120" s="1">
        <v>0.56365503080082136</v>
      </c>
      <c r="CH1120">
        <v>109.986</v>
      </c>
      <c r="CI1120">
        <v>19957</v>
      </c>
      <c r="CJ1120" s="101">
        <v>-1</v>
      </c>
      <c r="CK1120" s="101">
        <v>-1</v>
      </c>
      <c r="CL1120" s="1">
        <v>-0.30000000000001137</v>
      </c>
      <c r="CM1120" s="1">
        <v>66.799999999999841</v>
      </c>
      <c r="CN1120" s="14" t="s">
        <v>618</v>
      </c>
      <c r="CO1120" s="14">
        <v>94.500000000000114</v>
      </c>
    </row>
    <row r="1121" spans="1:93">
      <c r="A1121" s="1">
        <v>2017</v>
      </c>
      <c r="B1121" s="1">
        <v>6</v>
      </c>
      <c r="C1121" s="24">
        <v>42951</v>
      </c>
      <c r="D1121" s="1">
        <v>201.9</v>
      </c>
      <c r="E1121" s="1">
        <v>207.5</v>
      </c>
      <c r="F1121" s="1">
        <v>201</v>
      </c>
      <c r="G1121" s="1">
        <v>205.9</v>
      </c>
      <c r="H1121" s="1">
        <v>49.58</v>
      </c>
      <c r="I1121" s="1">
        <v>1</v>
      </c>
      <c r="N1121" s="27">
        <v>6.5</v>
      </c>
      <c r="O1121" s="27">
        <v>205.6</v>
      </c>
      <c r="P1121" s="27">
        <v>198.4</v>
      </c>
      <c r="Q1121" s="27" t="s">
        <v>618</v>
      </c>
      <c r="R1121" s="27" t="s">
        <v>254</v>
      </c>
      <c r="S1121" s="27" t="s">
        <v>618</v>
      </c>
      <c r="T1121" s="27">
        <v>2.2000000000000171</v>
      </c>
      <c r="U1121" s="27" t="s">
        <v>618</v>
      </c>
      <c r="V1121" s="158">
        <v>2.2000000000000171</v>
      </c>
      <c r="W1121" s="27">
        <v>296.8</v>
      </c>
      <c r="X1121" s="27">
        <v>296.8</v>
      </c>
      <c r="Y1121" s="27">
        <v>0</v>
      </c>
      <c r="Z1121" s="29">
        <v>48.75</v>
      </c>
      <c r="AA1121" s="139">
        <v>3.9</v>
      </c>
      <c r="AB1121" s="151">
        <v>1.3706913928643427E-2</v>
      </c>
      <c r="AC1121" s="136" t="s">
        <v>255</v>
      </c>
      <c r="AD1121" s="136">
        <v>10.1</v>
      </c>
      <c r="AE1121" s="136">
        <v>3.7000000000000171</v>
      </c>
      <c r="AF1121" s="136" t="s">
        <v>618</v>
      </c>
      <c r="AG1121" s="136">
        <v>3.7000000000000171</v>
      </c>
      <c r="AH1121" s="136">
        <v>138.9</v>
      </c>
      <c r="AI1121" s="136">
        <v>-37.399999999999721</v>
      </c>
      <c r="AJ1121" s="127">
        <v>201.6</v>
      </c>
      <c r="AK1121" s="127">
        <v>201.9</v>
      </c>
      <c r="AL1121" s="127">
        <v>200</v>
      </c>
      <c r="AM1121" s="127">
        <v>201.2</v>
      </c>
      <c r="AN1121" s="127">
        <v>202.15</v>
      </c>
      <c r="AO1121" s="127">
        <v>4</v>
      </c>
      <c r="AP1121" s="127">
        <v>5.6000000000000059</v>
      </c>
      <c r="AQ1121" s="14">
        <v>245.39999999999921</v>
      </c>
      <c r="AR1121" s="127" t="s">
        <v>618</v>
      </c>
      <c r="AS1121" s="14">
        <v>214.49999999999659</v>
      </c>
      <c r="AT1121" s="1">
        <v>205.8</v>
      </c>
      <c r="AU1121" s="1">
        <v>206.3</v>
      </c>
      <c r="AV1121" s="1">
        <v>205.3</v>
      </c>
      <c r="AW1121" s="1">
        <v>205.3</v>
      </c>
      <c r="AX1121" s="1">
        <v>205.8</v>
      </c>
      <c r="AY1121" s="1">
        <v>206.3</v>
      </c>
      <c r="AZ1121" s="1">
        <v>204.8</v>
      </c>
      <c r="BA1121" s="1">
        <v>206</v>
      </c>
      <c r="CC1121" s="86">
        <v>206.3</v>
      </c>
      <c r="CD1121" s="1">
        <v>202.3</v>
      </c>
      <c r="CE1121" s="1">
        <v>1474</v>
      </c>
      <c r="CF1121" s="1">
        <v>1052</v>
      </c>
      <c r="CG1121" s="1">
        <v>1.4011406844106464</v>
      </c>
      <c r="CH1121">
        <v>110.72799999999999</v>
      </c>
      <c r="CI1121">
        <v>20037</v>
      </c>
      <c r="CJ1121" s="101">
        <v>-1</v>
      </c>
      <c r="CK1121" s="101">
        <v>-1</v>
      </c>
      <c r="CL1121" s="1">
        <v>-2</v>
      </c>
      <c r="CM1121" s="1">
        <v>64.799999999999841</v>
      </c>
      <c r="CN1121" s="14" t="s">
        <v>618</v>
      </c>
      <c r="CO1121" s="14">
        <v>94.500000000000114</v>
      </c>
    </row>
    <row r="1122" spans="1:93">
      <c r="A1122" s="1">
        <v>2017</v>
      </c>
      <c r="B1122" s="1">
        <v>2</v>
      </c>
      <c r="C1122" s="24">
        <v>42954</v>
      </c>
      <c r="D1122" s="1">
        <v>207.8</v>
      </c>
      <c r="E1122" s="1">
        <v>211.5</v>
      </c>
      <c r="F1122" s="1">
        <v>207.7</v>
      </c>
      <c r="G1122" s="1">
        <v>210.3</v>
      </c>
      <c r="H1122" s="1">
        <v>49.31</v>
      </c>
      <c r="I1122" s="1">
        <v>1</v>
      </c>
      <c r="N1122" s="27">
        <v>3.8000000000000114</v>
      </c>
      <c r="O1122" s="27">
        <v>212.4</v>
      </c>
      <c r="P1122" s="27">
        <v>199.4</v>
      </c>
      <c r="Q1122" s="27" t="s">
        <v>618</v>
      </c>
      <c r="R1122" s="27" t="s">
        <v>618</v>
      </c>
      <c r="S1122" s="27" t="s">
        <v>618</v>
      </c>
      <c r="T1122" s="27" t="s">
        <v>618</v>
      </c>
      <c r="U1122" s="27" t="s">
        <v>618</v>
      </c>
      <c r="V1122" s="158">
        <v>0</v>
      </c>
      <c r="W1122" s="27">
        <v>296.8</v>
      </c>
      <c r="X1122" s="27">
        <v>296.8</v>
      </c>
      <c r="Y1122" s="27">
        <v>0</v>
      </c>
      <c r="Z1122" s="29">
        <v>49.37</v>
      </c>
      <c r="AA1122" s="139">
        <v>2.2999999999999998</v>
      </c>
      <c r="AB1122" s="151">
        <v>1.328428367054979E-2</v>
      </c>
      <c r="AC1122" s="136" t="s">
        <v>253</v>
      </c>
      <c r="AD1122" s="136">
        <v>10.199999999999999</v>
      </c>
      <c r="AE1122" s="136" t="s">
        <v>618</v>
      </c>
      <c r="AF1122" s="136" t="s">
        <v>618</v>
      </c>
      <c r="AG1122" s="136">
        <v>0</v>
      </c>
      <c r="AH1122" s="136">
        <v>138.9</v>
      </c>
      <c r="AI1122" s="136">
        <v>-37.399999999999721</v>
      </c>
      <c r="AJ1122" s="127">
        <v>205.8</v>
      </c>
      <c r="AK1122" s="127">
        <v>209.4</v>
      </c>
      <c r="AL1122" s="127">
        <v>204.8</v>
      </c>
      <c r="AM1122" s="127">
        <v>208.4</v>
      </c>
      <c r="AN1122" s="127">
        <v>203.35</v>
      </c>
      <c r="AO1122" s="127">
        <v>2.5</v>
      </c>
      <c r="AP1122" s="127">
        <v>2.2999999999999945</v>
      </c>
      <c r="AQ1122" s="14">
        <v>247.69999999999919</v>
      </c>
      <c r="AR1122" s="127" t="s">
        <v>618</v>
      </c>
      <c r="AS1122" s="14">
        <v>214.49999999999659</v>
      </c>
      <c r="AT1122" s="1">
        <v>210.9</v>
      </c>
      <c r="AU1122" s="1">
        <v>211.2</v>
      </c>
      <c r="AV1122" s="1">
        <v>209.4</v>
      </c>
      <c r="AW1122" s="1">
        <v>211.2</v>
      </c>
      <c r="AX1122" s="1">
        <v>210.9</v>
      </c>
      <c r="AY1122" s="1">
        <v>212</v>
      </c>
      <c r="AZ1122" s="1">
        <v>209.4</v>
      </c>
      <c r="BA1122" s="1">
        <v>212</v>
      </c>
      <c r="CC1122" s="86">
        <v>211</v>
      </c>
      <c r="CD1122" s="1">
        <v>209.3</v>
      </c>
      <c r="CE1122" s="1">
        <v>1224</v>
      </c>
      <c r="CF1122" s="1">
        <v>1240</v>
      </c>
      <c r="CG1122" s="1">
        <v>0.98709677419354835</v>
      </c>
      <c r="CH1122">
        <v>110.77</v>
      </c>
      <c r="CI1122">
        <v>20041</v>
      </c>
      <c r="CJ1122" s="101">
        <v>-1</v>
      </c>
      <c r="CK1122" s="101">
        <v>1</v>
      </c>
      <c r="CL1122" s="1">
        <v>-1.0999999999999943</v>
      </c>
      <c r="CM1122" s="1">
        <v>63.699999999999847</v>
      </c>
      <c r="CN1122" s="14" t="s">
        <v>618</v>
      </c>
      <c r="CO1122" s="14">
        <v>94.500000000000114</v>
      </c>
    </row>
    <row r="1123" spans="1:93">
      <c r="A1123" s="1">
        <v>2017</v>
      </c>
      <c r="B1123" s="1">
        <v>3</v>
      </c>
      <c r="C1123" s="24">
        <v>42955</v>
      </c>
      <c r="D1123" s="1">
        <v>212</v>
      </c>
      <c r="E1123" s="1">
        <v>213.8</v>
      </c>
      <c r="F1123" s="1">
        <v>207</v>
      </c>
      <c r="G1123" s="1">
        <v>208.7</v>
      </c>
      <c r="H1123" s="1">
        <v>48.96</v>
      </c>
      <c r="I1123" s="1">
        <v>1</v>
      </c>
      <c r="N1123" s="27">
        <v>6.8000000000000114</v>
      </c>
      <c r="O1123" s="27">
        <v>214.1</v>
      </c>
      <c r="P1123" s="27">
        <v>206.5</v>
      </c>
      <c r="Q1123" s="27" t="s">
        <v>618</v>
      </c>
      <c r="R1123" s="27" t="s">
        <v>618</v>
      </c>
      <c r="S1123" s="27" t="s">
        <v>618</v>
      </c>
      <c r="T1123" s="27" t="s">
        <v>618</v>
      </c>
      <c r="U1123" s="27" t="s">
        <v>618</v>
      </c>
      <c r="V1123" s="158">
        <v>0</v>
      </c>
      <c r="W1123" s="27">
        <v>296.8</v>
      </c>
      <c r="X1123" s="27">
        <v>296.8</v>
      </c>
      <c r="Y1123" s="27">
        <v>0</v>
      </c>
      <c r="Z1123" s="29">
        <v>49.66</v>
      </c>
      <c r="AA1123" s="139">
        <v>4.0999999999999996</v>
      </c>
      <c r="AB1123" s="151">
        <v>5.4457442517142907E-3</v>
      </c>
      <c r="AC1123" s="136" t="s">
        <v>255</v>
      </c>
      <c r="AD1123" s="136">
        <v>10.5</v>
      </c>
      <c r="AE1123" s="136" t="s">
        <v>618</v>
      </c>
      <c r="AF1123" s="136" t="s">
        <v>618</v>
      </c>
      <c r="AG1123" s="136">
        <v>0</v>
      </c>
      <c r="AH1123" s="136">
        <v>138.9</v>
      </c>
      <c r="AI1123" s="136">
        <v>-37.399999999999721</v>
      </c>
      <c r="AJ1123" s="127">
        <v>210.9</v>
      </c>
      <c r="AK1123" s="127">
        <v>213.1</v>
      </c>
      <c r="AL1123" s="127">
        <v>209.4</v>
      </c>
      <c r="AM1123" s="127">
        <v>213</v>
      </c>
      <c r="AN1123" s="127">
        <v>205.7</v>
      </c>
      <c r="AO1123" s="127">
        <v>3.3000000000000114</v>
      </c>
      <c r="AP1123" s="127">
        <v>0.40000000000001706</v>
      </c>
      <c r="AQ1123" s="14">
        <v>248.0999999999992</v>
      </c>
      <c r="AR1123" s="127" t="s">
        <v>618</v>
      </c>
      <c r="AS1123" s="14">
        <v>214.49999999999659</v>
      </c>
      <c r="AT1123" s="1">
        <v>209</v>
      </c>
      <c r="AU1123" s="1">
        <v>210</v>
      </c>
      <c r="AV1123" s="1">
        <v>209</v>
      </c>
      <c r="AW1123" s="1">
        <v>209.1</v>
      </c>
      <c r="AX1123" s="1">
        <v>209</v>
      </c>
      <c r="AY1123" s="1">
        <v>210</v>
      </c>
      <c r="AZ1123" s="1">
        <v>209</v>
      </c>
      <c r="BA1123" s="1">
        <v>209.5</v>
      </c>
      <c r="CC1123" s="86">
        <v>211</v>
      </c>
      <c r="CD1123" s="1">
        <v>214.3</v>
      </c>
      <c r="CE1123" s="1">
        <v>1679</v>
      </c>
      <c r="CF1123" s="1">
        <v>1168</v>
      </c>
      <c r="CG1123" s="1">
        <v>1.4375</v>
      </c>
      <c r="CH1123">
        <v>110.346</v>
      </c>
      <c r="CI1123">
        <v>19935</v>
      </c>
      <c r="CJ1123" s="101">
        <v>-1</v>
      </c>
      <c r="CK1123" s="101">
        <v>1</v>
      </c>
      <c r="CL1123" s="1" t="s">
        <v>618</v>
      </c>
      <c r="CM1123" s="1">
        <v>63.699999999999847</v>
      </c>
      <c r="CN1123" s="14" t="s">
        <v>618</v>
      </c>
      <c r="CO1123" s="14">
        <v>94.500000000000114</v>
      </c>
    </row>
    <row r="1124" spans="1:93">
      <c r="A1124" s="1">
        <v>2017</v>
      </c>
      <c r="B1124" s="1">
        <v>4</v>
      </c>
      <c r="C1124" s="24">
        <v>42956</v>
      </c>
      <c r="D1124" s="1">
        <v>213.8</v>
      </c>
      <c r="E1124" s="1">
        <v>215.6</v>
      </c>
      <c r="F1124" s="1">
        <v>212.7</v>
      </c>
      <c r="G1124" s="1">
        <v>213.8</v>
      </c>
      <c r="H1124" s="1">
        <v>49.7</v>
      </c>
      <c r="I1124" s="1">
        <v>0</v>
      </c>
      <c r="N1124" s="27">
        <v>2.9000000000000057</v>
      </c>
      <c r="O1124" s="27">
        <v>215.5</v>
      </c>
      <c r="P1124" s="27">
        <v>201.9</v>
      </c>
      <c r="Q1124" s="27" t="s">
        <v>618</v>
      </c>
      <c r="R1124" s="27" t="s">
        <v>254</v>
      </c>
      <c r="S1124" s="27" t="s">
        <v>618</v>
      </c>
      <c r="T1124" s="27">
        <v>-1.5</v>
      </c>
      <c r="U1124" s="27" t="s">
        <v>618</v>
      </c>
      <c r="V1124" s="158">
        <v>-1.5</v>
      </c>
      <c r="W1124" s="27">
        <v>295.3</v>
      </c>
      <c r="X1124" s="27">
        <v>296.8</v>
      </c>
      <c r="Y1124" s="27">
        <v>-1.5</v>
      </c>
      <c r="Z1124" s="29">
        <v>49.19</v>
      </c>
      <c r="AA1124" s="139">
        <v>1.7</v>
      </c>
      <c r="AB1124" s="151">
        <v>7.0979517339282427E-3</v>
      </c>
      <c r="AC1124" s="136" t="s">
        <v>255</v>
      </c>
      <c r="AD1124" s="136">
        <v>10.4</v>
      </c>
      <c r="AE1124" s="136" t="s">
        <v>618</v>
      </c>
      <c r="AF1124" s="136" t="s">
        <v>618</v>
      </c>
      <c r="AG1124" s="136">
        <v>0</v>
      </c>
      <c r="AH1124" s="136">
        <v>138.9</v>
      </c>
      <c r="AI1124" s="136">
        <v>-37.399999999999721</v>
      </c>
      <c r="AJ1124" s="127">
        <v>209</v>
      </c>
      <c r="AK1124" s="127">
        <v>215.6</v>
      </c>
      <c r="AL1124" s="127">
        <v>209</v>
      </c>
      <c r="AM1124" s="127">
        <v>213.4</v>
      </c>
      <c r="AN1124" s="127">
        <v>209</v>
      </c>
      <c r="AO1124" s="127">
        <v>0</v>
      </c>
      <c r="AP1124" s="127" t="s">
        <v>618</v>
      </c>
      <c r="AQ1124" s="14">
        <v>248.0999999999992</v>
      </c>
      <c r="AR1124" s="127" t="s">
        <v>618</v>
      </c>
      <c r="AS1124" s="14">
        <v>214.49999999999659</v>
      </c>
      <c r="AT1124" s="1">
        <v>214.5</v>
      </c>
      <c r="AU1124" s="1">
        <v>215.9</v>
      </c>
      <c r="AV1124" s="1">
        <v>214.5</v>
      </c>
      <c r="AW1124" s="1">
        <v>215.6</v>
      </c>
      <c r="AX1124" s="1">
        <v>214.5</v>
      </c>
      <c r="AY1124" s="1">
        <v>216</v>
      </c>
      <c r="AZ1124" s="1">
        <v>214.3</v>
      </c>
      <c r="BA1124" s="1">
        <v>214.4</v>
      </c>
      <c r="CC1124" s="86">
        <v>214.1</v>
      </c>
      <c r="CD1124" s="1">
        <v>215</v>
      </c>
      <c r="CE1124" s="1">
        <v>1193</v>
      </c>
      <c r="CF1124" s="1">
        <v>1270</v>
      </c>
      <c r="CG1124" s="1">
        <v>0.93937007874015743</v>
      </c>
      <c r="CH1124">
        <v>109.986</v>
      </c>
      <c r="CI1124">
        <v>19766</v>
      </c>
      <c r="CJ1124" s="101">
        <v>-1</v>
      </c>
      <c r="CK1124" s="101">
        <v>-1</v>
      </c>
      <c r="CL1124" s="1" t="s">
        <v>618</v>
      </c>
      <c r="CM1124" s="1">
        <v>63.699999999999847</v>
      </c>
      <c r="CN1124" s="14" t="s">
        <v>618</v>
      </c>
      <c r="CO1124" s="14">
        <v>94.500000000000114</v>
      </c>
    </row>
    <row r="1125" spans="1:93">
      <c r="A1125" s="1">
        <v>2017</v>
      </c>
      <c r="B1125" s="1">
        <v>5</v>
      </c>
      <c r="C1125" s="24">
        <v>42957</v>
      </c>
      <c r="D1125" s="1">
        <v>214</v>
      </c>
      <c r="E1125" s="1">
        <v>214.9</v>
      </c>
      <c r="F1125" s="1">
        <v>210.3</v>
      </c>
      <c r="G1125" s="1">
        <v>212.6</v>
      </c>
      <c r="H1125" s="1">
        <v>48.82</v>
      </c>
      <c r="I1125" s="1">
        <v>1</v>
      </c>
      <c r="N1125" s="27">
        <v>4.5999999999999943</v>
      </c>
      <c r="O1125" s="27">
        <v>216.7</v>
      </c>
      <c r="P1125" s="27">
        <v>210.9</v>
      </c>
      <c r="Q1125" s="27" t="s">
        <v>618</v>
      </c>
      <c r="R1125" s="27" t="s">
        <v>618</v>
      </c>
      <c r="S1125" s="27" t="s">
        <v>252</v>
      </c>
      <c r="T1125" s="27" t="s">
        <v>618</v>
      </c>
      <c r="U1125" s="27">
        <v>3</v>
      </c>
      <c r="V1125" s="158">
        <v>3</v>
      </c>
      <c r="W1125" s="27">
        <v>298.3</v>
      </c>
      <c r="X1125" s="27">
        <v>298.3</v>
      </c>
      <c r="Y1125" s="27">
        <v>0</v>
      </c>
      <c r="Z1125" s="29">
        <v>49.83</v>
      </c>
      <c r="AA1125" s="139">
        <v>2.8</v>
      </c>
      <c r="AB1125" s="151">
        <v>1.5114379084967267E-2</v>
      </c>
      <c r="AC1125" s="136" t="s">
        <v>253</v>
      </c>
      <c r="AD1125" s="136">
        <v>10.6</v>
      </c>
      <c r="AE1125" s="136" t="s">
        <v>618</v>
      </c>
      <c r="AF1125" s="136">
        <v>4.4000000000000057</v>
      </c>
      <c r="AG1125" s="136">
        <v>4.4000000000000057</v>
      </c>
      <c r="AH1125" s="136">
        <v>143.30000000000001</v>
      </c>
      <c r="AI1125" s="136">
        <v>-32.999999999999716</v>
      </c>
      <c r="AJ1125" s="127">
        <v>214.5</v>
      </c>
      <c r="AK1125" s="127">
        <v>216</v>
      </c>
      <c r="AL1125" s="127">
        <v>213.4</v>
      </c>
      <c r="AM1125" s="127">
        <v>213.4</v>
      </c>
      <c r="AN1125" s="127">
        <v>212.05</v>
      </c>
      <c r="AO1125" s="127">
        <v>1.4000000000000057</v>
      </c>
      <c r="AP1125" s="127" t="s">
        <v>618</v>
      </c>
      <c r="AQ1125" s="14">
        <v>248.0999999999992</v>
      </c>
      <c r="AR1125" s="127" t="s">
        <v>618</v>
      </c>
      <c r="AS1125" s="14">
        <v>214.49999999999659</v>
      </c>
      <c r="AT1125" s="1">
        <v>213.5</v>
      </c>
      <c r="AU1125" s="1">
        <v>213.5</v>
      </c>
      <c r="AV1125" s="1">
        <v>211.8</v>
      </c>
      <c r="AW1125" s="1">
        <v>212</v>
      </c>
      <c r="AX1125" s="1">
        <v>213.5</v>
      </c>
      <c r="AY1125" s="1">
        <v>213.5</v>
      </c>
      <c r="AZ1125" s="1">
        <v>210.9</v>
      </c>
      <c r="BA1125" s="1">
        <v>211.7</v>
      </c>
      <c r="CC1125" s="86">
        <v>214</v>
      </c>
      <c r="CD1125" s="1">
        <v>215.6</v>
      </c>
      <c r="CE1125" s="1">
        <v>2103</v>
      </c>
      <c r="CF1125" s="1">
        <v>871</v>
      </c>
      <c r="CG1125" s="1">
        <v>2.4144661308840414</v>
      </c>
      <c r="CH1125">
        <v>109.116</v>
      </c>
      <c r="CI1125">
        <v>19400</v>
      </c>
      <c r="CJ1125" s="101">
        <v>-1</v>
      </c>
      <c r="CK1125" s="101">
        <v>-1</v>
      </c>
      <c r="CL1125" s="1">
        <v>5.5999999999999943</v>
      </c>
      <c r="CM1125" s="1">
        <v>69.299999999999841</v>
      </c>
      <c r="CN1125" s="14" t="s">
        <v>618</v>
      </c>
      <c r="CO1125" s="14">
        <v>94.500000000000114</v>
      </c>
    </row>
    <row r="1126" spans="1:93">
      <c r="A1126" s="1">
        <v>2017</v>
      </c>
      <c r="B1126" s="1">
        <v>2</v>
      </c>
      <c r="C1126" s="24">
        <v>42961</v>
      </c>
      <c r="D1126" s="1">
        <v>207.9</v>
      </c>
      <c r="E1126" s="1">
        <v>209.6</v>
      </c>
      <c r="F1126" s="1">
        <v>207</v>
      </c>
      <c r="G1126" s="1">
        <v>208.7</v>
      </c>
      <c r="H1126" s="1">
        <v>47.5</v>
      </c>
      <c r="I1126" s="1">
        <v>1</v>
      </c>
      <c r="N1126" s="27">
        <v>2.5999999999999943</v>
      </c>
      <c r="O1126" s="27">
        <v>217.2</v>
      </c>
      <c r="P1126" s="27">
        <v>208</v>
      </c>
      <c r="Q1126" s="27" t="s">
        <v>618</v>
      </c>
      <c r="R1126" s="27" t="s">
        <v>618</v>
      </c>
      <c r="S1126" s="27" t="s">
        <v>618</v>
      </c>
      <c r="T1126" s="27" t="s">
        <v>618</v>
      </c>
      <c r="U1126" s="27" t="s">
        <v>618</v>
      </c>
      <c r="V1126" s="158">
        <v>0</v>
      </c>
      <c r="W1126" s="27">
        <v>298.3</v>
      </c>
      <c r="X1126" s="27">
        <v>298.3</v>
      </c>
      <c r="Y1126" s="27">
        <v>0</v>
      </c>
      <c r="Z1126" s="29">
        <v>48.57</v>
      </c>
      <c r="AA1126" s="139">
        <v>1.6</v>
      </c>
      <c r="AB1126" s="151">
        <v>1.7706237424547355E-2</v>
      </c>
      <c r="AC1126" s="136" t="s">
        <v>255</v>
      </c>
      <c r="AD1126" s="136">
        <v>10.6</v>
      </c>
      <c r="AE1126" s="136" t="s">
        <v>618</v>
      </c>
      <c r="AF1126" s="136" t="s">
        <v>618</v>
      </c>
      <c r="AG1126" s="136">
        <v>0</v>
      </c>
      <c r="AH1126" s="136">
        <v>143.30000000000001</v>
      </c>
      <c r="AI1126" s="136">
        <v>-32.999999999999716</v>
      </c>
      <c r="AJ1126" s="127">
        <v>213.5</v>
      </c>
      <c r="AK1126" s="127">
        <v>213.5</v>
      </c>
      <c r="AL1126" s="127">
        <v>207</v>
      </c>
      <c r="AM1126" s="127">
        <v>209.5</v>
      </c>
      <c r="AN1126" s="127">
        <v>212.32499999999999</v>
      </c>
      <c r="AO1126" s="127">
        <v>0.79999999999998295</v>
      </c>
      <c r="AP1126" s="127" t="s">
        <v>618</v>
      </c>
      <c r="AQ1126" s="14">
        <v>248.0999999999992</v>
      </c>
      <c r="AR1126" s="127" t="s">
        <v>618</v>
      </c>
      <c r="AS1126" s="14">
        <v>214.49999999999659</v>
      </c>
      <c r="AT1126" s="1">
        <v>208</v>
      </c>
      <c r="AU1126" s="1">
        <v>208</v>
      </c>
      <c r="AV1126" s="1">
        <v>206.3</v>
      </c>
      <c r="AW1126" s="1">
        <v>206.5</v>
      </c>
      <c r="AX1126" s="1">
        <v>208</v>
      </c>
      <c r="AY1126" s="1">
        <v>208</v>
      </c>
      <c r="AZ1126" s="1">
        <v>206.3</v>
      </c>
      <c r="BA1126" s="1">
        <v>207.7</v>
      </c>
      <c r="CC1126" s="86">
        <v>209.4</v>
      </c>
      <c r="CD1126" s="1">
        <v>210</v>
      </c>
      <c r="CE1126" s="1">
        <v>1499</v>
      </c>
      <c r="CF1126" s="1">
        <v>1214</v>
      </c>
      <c r="CG1126" s="1">
        <v>1.2347611202635915</v>
      </c>
      <c r="CH1126">
        <v>109.614</v>
      </c>
      <c r="CI1126">
        <v>19586</v>
      </c>
      <c r="CJ1126" s="101">
        <v>-1</v>
      </c>
      <c r="CK1126" s="101">
        <v>-1</v>
      </c>
      <c r="CL1126" s="1">
        <v>1.6999999999999886</v>
      </c>
      <c r="CM1126" s="1">
        <v>70.999999999999829</v>
      </c>
      <c r="CN1126" s="14" t="s">
        <v>618</v>
      </c>
      <c r="CO1126" s="14">
        <v>94.500000000000114</v>
      </c>
    </row>
    <row r="1127" spans="1:93">
      <c r="A1127" s="1">
        <v>2017</v>
      </c>
      <c r="B1127" s="1">
        <v>3</v>
      </c>
      <c r="C1127" s="24">
        <v>42962</v>
      </c>
      <c r="D1127" s="1">
        <v>206.3</v>
      </c>
      <c r="E1127" s="1">
        <v>212.8</v>
      </c>
      <c r="F1127" s="1">
        <v>205.1</v>
      </c>
      <c r="G1127" s="1">
        <v>211.3</v>
      </c>
      <c r="H1127" s="1">
        <v>47.71</v>
      </c>
      <c r="I1127" s="1">
        <v>2</v>
      </c>
      <c r="N1127" s="27">
        <v>7.7000000000000171</v>
      </c>
      <c r="O1127" s="27">
        <v>211.3</v>
      </c>
      <c r="P1127" s="27">
        <v>206.1</v>
      </c>
      <c r="Q1127" s="27" t="s">
        <v>618</v>
      </c>
      <c r="R1127" s="27" t="s">
        <v>254</v>
      </c>
      <c r="S1127" s="27" t="s">
        <v>618</v>
      </c>
      <c r="T1127" s="27">
        <v>0.50000000000002842</v>
      </c>
      <c r="U1127" s="27" t="s">
        <v>618</v>
      </c>
      <c r="V1127" s="158">
        <v>0.50000000000002842</v>
      </c>
      <c r="W1127" s="27">
        <v>298.8</v>
      </c>
      <c r="X1127" s="27">
        <v>298.8</v>
      </c>
      <c r="Y1127" s="27">
        <v>0</v>
      </c>
      <c r="Z1127" s="29">
        <v>47.56</v>
      </c>
      <c r="AA1127" s="139">
        <v>4.5999999999999996</v>
      </c>
      <c r="AB1127" s="151">
        <v>2.7038099139696903E-2</v>
      </c>
      <c r="AC1127" s="136" t="s">
        <v>255</v>
      </c>
      <c r="AD1127" s="136">
        <v>10.4</v>
      </c>
      <c r="AE1127" s="136">
        <v>3.9000000000000057</v>
      </c>
      <c r="AF1127" s="136" t="s">
        <v>618</v>
      </c>
      <c r="AG1127" s="136">
        <v>3.9000000000000057</v>
      </c>
      <c r="AH1127" s="136">
        <v>147.19999999999999</v>
      </c>
      <c r="AI1127" s="136">
        <v>-29.09999999999971</v>
      </c>
      <c r="AJ1127" s="127">
        <v>208</v>
      </c>
      <c r="AK1127" s="127">
        <v>208</v>
      </c>
      <c r="AL1127" s="127">
        <v>206.3</v>
      </c>
      <c r="AM1127" s="127">
        <v>207.3</v>
      </c>
      <c r="AN1127" s="127">
        <v>210.9</v>
      </c>
      <c r="AO1127" s="127">
        <v>5</v>
      </c>
      <c r="AP1127" s="127">
        <v>3.5000000000000115</v>
      </c>
      <c r="AQ1127" s="14">
        <v>251.5999999999992</v>
      </c>
      <c r="AR1127" s="127">
        <v>-5.8000000000000114</v>
      </c>
      <c r="AS1127" s="14">
        <v>208.69999999999658</v>
      </c>
      <c r="AT1127" s="1">
        <v>211.4</v>
      </c>
      <c r="AU1127" s="1">
        <v>212</v>
      </c>
      <c r="AV1127" s="1">
        <v>211.4</v>
      </c>
      <c r="AW1127" s="1">
        <v>211.8</v>
      </c>
      <c r="AX1127" s="1">
        <v>211.4</v>
      </c>
      <c r="AY1127" s="1">
        <v>212.5</v>
      </c>
      <c r="AZ1127" s="1">
        <v>211.4</v>
      </c>
      <c r="BA1127" s="1">
        <v>212.5</v>
      </c>
      <c r="CC1127" s="86">
        <v>212</v>
      </c>
      <c r="CD1127" s="1">
        <v>208.8</v>
      </c>
      <c r="CE1127" s="1">
        <v>1555</v>
      </c>
      <c r="CF1127" s="1">
        <v>1097</v>
      </c>
      <c r="CG1127" s="1">
        <v>1.4175022789425706</v>
      </c>
      <c r="CH1127">
        <v>110.617</v>
      </c>
      <c r="CI1127">
        <v>19733</v>
      </c>
      <c r="CJ1127" s="101">
        <v>-1</v>
      </c>
      <c r="CK1127" s="101">
        <v>-1</v>
      </c>
      <c r="CL1127" s="1">
        <v>-0.40000000000000568</v>
      </c>
      <c r="CM1127" s="1">
        <v>70.599999999999824</v>
      </c>
      <c r="CN1127" s="14" t="s">
        <v>618</v>
      </c>
      <c r="CO1127" s="14">
        <v>94.500000000000114</v>
      </c>
    </row>
    <row r="1128" spans="1:93">
      <c r="A1128" s="1">
        <v>2017</v>
      </c>
      <c r="B1128" s="1">
        <v>4</v>
      </c>
      <c r="C1128" s="24">
        <v>42963</v>
      </c>
      <c r="D1128" s="1">
        <v>211.8</v>
      </c>
      <c r="E1128" s="1">
        <v>214.5</v>
      </c>
      <c r="F1128" s="1">
        <v>210.2</v>
      </c>
      <c r="G1128" s="1">
        <v>213.5</v>
      </c>
      <c r="H1128" s="1">
        <v>46.77</v>
      </c>
      <c r="I1128" s="1">
        <v>2</v>
      </c>
      <c r="N1128" s="27">
        <v>4.3000000000000114</v>
      </c>
      <c r="O1128" s="27">
        <v>219</v>
      </c>
      <c r="P1128" s="27">
        <v>203.6</v>
      </c>
      <c r="Q1128" s="27" t="s">
        <v>618</v>
      </c>
      <c r="R1128" s="27" t="s">
        <v>618</v>
      </c>
      <c r="S1128" s="27" t="s">
        <v>618</v>
      </c>
      <c r="T1128" s="27" t="s">
        <v>618</v>
      </c>
      <c r="U1128" s="27" t="s">
        <v>618</v>
      </c>
      <c r="V1128" s="158">
        <v>0</v>
      </c>
      <c r="W1128" s="27">
        <v>298.8</v>
      </c>
      <c r="X1128" s="27">
        <v>298.8</v>
      </c>
      <c r="Y1128" s="27">
        <v>0</v>
      </c>
      <c r="Z1128" s="29">
        <v>47.87</v>
      </c>
      <c r="AA1128" s="139">
        <v>2.6</v>
      </c>
      <c r="AB1128" s="151">
        <v>4.4210526315788812E-3</v>
      </c>
      <c r="AC1128" s="136" t="s">
        <v>253</v>
      </c>
      <c r="AD1128" s="136">
        <v>10.5</v>
      </c>
      <c r="AE1128" s="136" t="s">
        <v>618</v>
      </c>
      <c r="AF1128" s="136" t="s">
        <v>618</v>
      </c>
      <c r="AG1128" s="136">
        <v>0</v>
      </c>
      <c r="AH1128" s="136">
        <v>147.19999999999999</v>
      </c>
      <c r="AI1128" s="136">
        <v>-29.09999999999971</v>
      </c>
      <c r="AJ1128" s="127">
        <v>211.4</v>
      </c>
      <c r="AK1128" s="127">
        <v>212.5</v>
      </c>
      <c r="AL1128" s="127">
        <v>210.2</v>
      </c>
      <c r="AM1128" s="127">
        <v>210.6</v>
      </c>
      <c r="AN1128" s="127">
        <v>210.2</v>
      </c>
      <c r="AO1128" s="127">
        <v>1.6999999999999886</v>
      </c>
      <c r="AP1128" s="127">
        <v>2.2999999999999945</v>
      </c>
      <c r="AQ1128" s="14">
        <v>253.89999999999918</v>
      </c>
      <c r="AR1128" s="127" t="s">
        <v>618</v>
      </c>
      <c r="AS1128" s="14">
        <v>208.69999999999658</v>
      </c>
      <c r="AT1128" s="1">
        <v>212.7</v>
      </c>
      <c r="AU1128" s="1">
        <v>213.5</v>
      </c>
      <c r="AV1128" s="1">
        <v>212.7</v>
      </c>
      <c r="AW1128" s="1">
        <v>213</v>
      </c>
      <c r="AX1128" s="1">
        <v>212.7</v>
      </c>
      <c r="AY1128" s="1">
        <v>213.9</v>
      </c>
      <c r="AZ1128" s="1">
        <v>212.7</v>
      </c>
      <c r="BA1128" s="1">
        <v>213.3</v>
      </c>
      <c r="CC1128" s="86">
        <v>214.7</v>
      </c>
      <c r="CD1128" s="1">
        <v>212.5</v>
      </c>
      <c r="CE1128" s="1">
        <v>1449</v>
      </c>
      <c r="CF1128" s="1">
        <v>1168</v>
      </c>
      <c r="CG1128" s="1">
        <v>1.240582191780822</v>
      </c>
      <c r="CH1128">
        <v>110.146</v>
      </c>
      <c r="CI1128">
        <v>19699</v>
      </c>
      <c r="CJ1128" s="101">
        <v>-1</v>
      </c>
      <c r="CK1128" s="101">
        <v>-1</v>
      </c>
      <c r="CL1128" s="1">
        <v>-2.4000000000000057</v>
      </c>
      <c r="CM1128" s="1">
        <v>68.199999999999818</v>
      </c>
      <c r="CN1128" s="14" t="s">
        <v>618</v>
      </c>
      <c r="CO1128" s="14">
        <v>94.500000000000114</v>
      </c>
    </row>
    <row r="1129" spans="1:93">
      <c r="A1129" s="1">
        <v>2017</v>
      </c>
      <c r="B1129" s="1">
        <v>5</v>
      </c>
      <c r="C1129" s="24">
        <v>42964</v>
      </c>
      <c r="D1129" s="1">
        <v>215.1</v>
      </c>
      <c r="E1129" s="1">
        <v>219</v>
      </c>
      <c r="F1129" s="1">
        <v>215.1</v>
      </c>
      <c r="G1129" s="1">
        <v>215.4</v>
      </c>
      <c r="H1129" s="1">
        <v>46.93</v>
      </c>
      <c r="I1129" s="1">
        <v>0</v>
      </c>
      <c r="N1129" s="27">
        <v>3.9000000000000057</v>
      </c>
      <c r="O1129" s="27">
        <v>217.8</v>
      </c>
      <c r="P1129" s="27">
        <v>209.2</v>
      </c>
      <c r="Q1129" s="27" t="s">
        <v>618</v>
      </c>
      <c r="R1129" s="27" t="s">
        <v>254</v>
      </c>
      <c r="S1129" s="27" t="s">
        <v>618</v>
      </c>
      <c r="T1129" s="27">
        <v>-3.4000000000000057</v>
      </c>
      <c r="U1129" s="27" t="s">
        <v>618</v>
      </c>
      <c r="V1129" s="158">
        <v>-3.4000000000000057</v>
      </c>
      <c r="W1129" s="27">
        <v>295.39999999999998</v>
      </c>
      <c r="X1129" s="27">
        <v>298.8</v>
      </c>
      <c r="Y1129" s="27">
        <v>-3.3999999999999773</v>
      </c>
      <c r="Z1129" s="29">
        <v>46.76</v>
      </c>
      <c r="AA1129" s="139">
        <v>2.2999999999999998</v>
      </c>
      <c r="AB1129" s="151">
        <v>1.970236847621043E-2</v>
      </c>
      <c r="AC1129" s="136" t="s">
        <v>255</v>
      </c>
      <c r="AD1129" s="136">
        <v>10.6</v>
      </c>
      <c r="AE1129" s="136">
        <v>-3.2999999999999829</v>
      </c>
      <c r="AF1129" s="136" t="s">
        <v>618</v>
      </c>
      <c r="AG1129" s="136">
        <v>-3.2999999999999829</v>
      </c>
      <c r="AH1129" s="136">
        <v>143.9</v>
      </c>
      <c r="AI1129" s="136">
        <v>-32.399999999999693</v>
      </c>
      <c r="AJ1129" s="127">
        <v>212.7</v>
      </c>
      <c r="AK1129" s="127">
        <v>217.7</v>
      </c>
      <c r="AL1129" s="127">
        <v>212.7</v>
      </c>
      <c r="AM1129" s="127">
        <v>217</v>
      </c>
      <c r="AN1129" s="127">
        <v>211.1</v>
      </c>
      <c r="AO1129" s="127">
        <v>0.30000000000001137</v>
      </c>
      <c r="AP1129" s="127">
        <v>-3.5999999999999828</v>
      </c>
      <c r="AQ1129" s="14">
        <v>250.29999999999919</v>
      </c>
      <c r="AR1129" s="127" t="s">
        <v>618</v>
      </c>
      <c r="AS1129" s="14">
        <v>208.69999999999658</v>
      </c>
      <c r="AT1129" s="1">
        <v>215.4</v>
      </c>
      <c r="AU1129" s="1">
        <v>215.4</v>
      </c>
      <c r="AV1129" s="1">
        <v>214.7</v>
      </c>
      <c r="AW1129" s="1">
        <v>215</v>
      </c>
      <c r="AX1129" s="1">
        <v>215.4</v>
      </c>
      <c r="AY1129" s="1">
        <v>215.4</v>
      </c>
      <c r="AZ1129" s="1">
        <v>214.6</v>
      </c>
      <c r="BA1129" s="1">
        <v>214.9</v>
      </c>
      <c r="CC1129" s="86">
        <v>215.4</v>
      </c>
      <c r="CD1129" s="1">
        <v>218.2</v>
      </c>
      <c r="CE1129" s="1">
        <v>1745</v>
      </c>
      <c r="CF1129" s="1">
        <v>981</v>
      </c>
      <c r="CG1129" s="1">
        <v>1.7787971457696228</v>
      </c>
      <c r="CH1129">
        <v>109.46299999999999</v>
      </c>
      <c r="CI1129">
        <v>19484</v>
      </c>
      <c r="CJ1129" s="101">
        <v>-1</v>
      </c>
      <c r="CK1129" s="101">
        <v>-1</v>
      </c>
      <c r="CL1129" s="1">
        <v>1</v>
      </c>
      <c r="CM1129" s="1">
        <v>69.199999999999818</v>
      </c>
      <c r="CN1129" s="14" t="s">
        <v>618</v>
      </c>
      <c r="CO1129" s="14">
        <v>94.500000000000114</v>
      </c>
    </row>
    <row r="1130" spans="1:93">
      <c r="A1130" s="1">
        <v>2017</v>
      </c>
      <c r="B1130" s="1">
        <v>6</v>
      </c>
      <c r="C1130" s="24">
        <v>42965</v>
      </c>
      <c r="D1130" s="1">
        <v>214.4</v>
      </c>
      <c r="E1130" s="1">
        <v>215.9</v>
      </c>
      <c r="F1130" s="1">
        <v>212.2</v>
      </c>
      <c r="G1130" s="1">
        <v>214.8</v>
      </c>
      <c r="H1130" s="1">
        <v>48.51</v>
      </c>
      <c r="I1130" s="1">
        <v>0</v>
      </c>
      <c r="N1130" s="27">
        <v>3.7000000000000171</v>
      </c>
      <c r="O1130" s="27">
        <v>219.3</v>
      </c>
      <c r="P1130" s="27">
        <v>211.5</v>
      </c>
      <c r="Q1130" s="27" t="s">
        <v>618</v>
      </c>
      <c r="R1130" s="27" t="s">
        <v>618</v>
      </c>
      <c r="S1130" s="27" t="s">
        <v>618</v>
      </c>
      <c r="T1130" s="27" t="s">
        <v>618</v>
      </c>
      <c r="U1130" s="27" t="s">
        <v>618</v>
      </c>
      <c r="V1130" s="158">
        <v>0</v>
      </c>
      <c r="W1130" s="27">
        <v>295.39999999999998</v>
      </c>
      <c r="X1130" s="27">
        <v>298.8</v>
      </c>
      <c r="Y1130" s="27">
        <v>-3.3999999999999773</v>
      </c>
      <c r="Z1130" s="29">
        <v>47.24</v>
      </c>
      <c r="AA1130" s="139">
        <v>2.2000000000000002</v>
      </c>
      <c r="AB1130" s="151">
        <v>3.4209963651912201E-3</v>
      </c>
      <c r="AC1130" s="136" t="s">
        <v>253</v>
      </c>
      <c r="AD1130" s="136">
        <v>10.7</v>
      </c>
      <c r="AE1130" s="136" t="s">
        <v>618</v>
      </c>
      <c r="AF1130" s="136" t="s">
        <v>618</v>
      </c>
      <c r="AG1130" s="136">
        <v>0</v>
      </c>
      <c r="AH1130" s="136">
        <v>143.9</v>
      </c>
      <c r="AI1130" s="136">
        <v>-32.399999999999693</v>
      </c>
      <c r="AJ1130" s="127">
        <v>215.4</v>
      </c>
      <c r="AK1130" s="127">
        <v>215.4</v>
      </c>
      <c r="AL1130" s="127">
        <v>213.3</v>
      </c>
      <c r="AM1130" s="127">
        <v>214</v>
      </c>
      <c r="AN1130" s="127">
        <v>212.22499999999999</v>
      </c>
      <c r="AO1130" s="127">
        <v>0.40000000000000568</v>
      </c>
      <c r="AP1130" s="127">
        <v>0.60000000000000564</v>
      </c>
      <c r="AQ1130" s="14">
        <v>250.89999999999918</v>
      </c>
      <c r="AR1130" s="127" t="s">
        <v>618</v>
      </c>
      <c r="AS1130" s="14">
        <v>208.69999999999658</v>
      </c>
      <c r="AT1130" s="1">
        <v>215.5</v>
      </c>
      <c r="AU1130" s="1">
        <v>215.7</v>
      </c>
      <c r="AV1130" s="1">
        <v>214.2</v>
      </c>
      <c r="AW1130" s="1">
        <v>214.2</v>
      </c>
      <c r="AX1130" s="1">
        <v>215.5</v>
      </c>
      <c r="AY1130" s="1">
        <v>215.7</v>
      </c>
      <c r="AZ1130" s="1">
        <v>214.2</v>
      </c>
      <c r="BA1130" s="1">
        <v>215.1</v>
      </c>
      <c r="CC1130" s="86">
        <v>216</v>
      </c>
      <c r="CD1130" s="1">
        <v>215.6</v>
      </c>
      <c r="CE1130" s="1">
        <v>1332</v>
      </c>
      <c r="CF1130" s="1">
        <v>1352</v>
      </c>
      <c r="CG1130" s="1">
        <v>0.98520710059171601</v>
      </c>
      <c r="CH1130">
        <v>109.258</v>
      </c>
      <c r="CI1130">
        <v>19448</v>
      </c>
      <c r="CJ1130" s="101">
        <v>-1</v>
      </c>
      <c r="CK1130" s="101">
        <v>-1</v>
      </c>
      <c r="CL1130" s="1">
        <v>-0.80000000000001137</v>
      </c>
      <c r="CM1130" s="1">
        <v>68.399999999999807</v>
      </c>
      <c r="CN1130" s="14" t="s">
        <v>618</v>
      </c>
      <c r="CO1130" s="14">
        <v>94.500000000000114</v>
      </c>
    </row>
    <row r="1131" spans="1:93">
      <c r="A1131" s="1">
        <v>2017</v>
      </c>
      <c r="B1131" s="1">
        <v>2</v>
      </c>
      <c r="C1131" s="24">
        <v>42968</v>
      </c>
      <c r="D1131" s="1">
        <v>216.3</v>
      </c>
      <c r="E1131" s="1">
        <v>216.9</v>
      </c>
      <c r="F1131" s="1">
        <v>213</v>
      </c>
      <c r="G1131" s="1">
        <v>215</v>
      </c>
      <c r="H1131" s="1">
        <v>47.4</v>
      </c>
      <c r="I1131" s="1">
        <v>0</v>
      </c>
      <c r="N1131" s="27">
        <v>3.9000000000000057</v>
      </c>
      <c r="O1131" s="27">
        <v>218.5</v>
      </c>
      <c r="P1131" s="27">
        <v>211.1</v>
      </c>
      <c r="Q1131" s="27" t="s">
        <v>618</v>
      </c>
      <c r="R1131" s="27" t="s">
        <v>618</v>
      </c>
      <c r="S1131" s="27" t="s">
        <v>618</v>
      </c>
      <c r="T1131" s="27" t="s">
        <v>618</v>
      </c>
      <c r="U1131" s="27" t="s">
        <v>618</v>
      </c>
      <c r="V1131" s="158">
        <v>0</v>
      </c>
      <c r="W1131" s="27">
        <v>295.39999999999998</v>
      </c>
      <c r="X1131" s="27">
        <v>298.8</v>
      </c>
      <c r="Y1131" s="27">
        <v>-3.3999999999999773</v>
      </c>
      <c r="Z1131" s="29">
        <v>48.4</v>
      </c>
      <c r="AA1131" s="139">
        <v>2.2999999999999998</v>
      </c>
      <c r="AB1131" s="151">
        <v>3.3667163861069715E-2</v>
      </c>
      <c r="AC1131" s="136" t="s">
        <v>253</v>
      </c>
      <c r="AD1131" s="136">
        <v>10.7</v>
      </c>
      <c r="AE1131" s="136" t="s">
        <v>618</v>
      </c>
      <c r="AF1131" s="136">
        <v>0.40000000000003411</v>
      </c>
      <c r="AG1131" s="136">
        <v>0.40000000000003411</v>
      </c>
      <c r="AH1131" s="136">
        <v>144.30000000000001</v>
      </c>
      <c r="AI1131" s="136">
        <v>-31.999999999999659</v>
      </c>
      <c r="AJ1131" s="127">
        <v>215.5</v>
      </c>
      <c r="AK1131" s="127">
        <v>216.9</v>
      </c>
      <c r="AL1131" s="127">
        <v>214.2</v>
      </c>
      <c r="AM1131" s="127">
        <v>216.4</v>
      </c>
      <c r="AN1131" s="127">
        <v>214.5</v>
      </c>
      <c r="AO1131" s="127">
        <v>1.3000000000000114</v>
      </c>
      <c r="AP1131" s="127" t="s">
        <v>618</v>
      </c>
      <c r="AQ1131" s="14">
        <v>250.89999999999918</v>
      </c>
      <c r="AR1131" s="127" t="s">
        <v>618</v>
      </c>
      <c r="AS1131" s="14">
        <v>208.69999999999658</v>
      </c>
      <c r="AT1131" s="1">
        <v>213.5</v>
      </c>
      <c r="AU1131" s="1">
        <v>214.7</v>
      </c>
      <c r="AV1131" s="1">
        <v>213.5</v>
      </c>
      <c r="AW1131" s="1">
        <v>214.5</v>
      </c>
      <c r="AX1131" s="1">
        <v>213.5</v>
      </c>
      <c r="AY1131" s="1">
        <v>214.7</v>
      </c>
      <c r="AZ1131" s="1">
        <v>213.5</v>
      </c>
      <c r="BA1131" s="1">
        <v>213.9</v>
      </c>
      <c r="CC1131" s="86">
        <v>216.1</v>
      </c>
      <c r="CD1131" s="1">
        <v>217.5</v>
      </c>
      <c r="CE1131" s="1">
        <v>1226</v>
      </c>
      <c r="CF1131" s="1">
        <v>1019</v>
      </c>
      <c r="CG1131" s="1">
        <v>1.2031403336604514</v>
      </c>
      <c r="CH1131">
        <v>108.934</v>
      </c>
      <c r="CI1131">
        <v>19330</v>
      </c>
      <c r="CJ1131" s="101">
        <v>-1</v>
      </c>
      <c r="CK1131" s="101">
        <v>-1</v>
      </c>
      <c r="CL1131" s="1">
        <v>-0.19999999999998863</v>
      </c>
      <c r="CM1131" s="1">
        <v>68.199999999999818</v>
      </c>
      <c r="CN1131" s="14" t="s">
        <v>618</v>
      </c>
      <c r="CO1131" s="14">
        <v>94.500000000000114</v>
      </c>
    </row>
    <row r="1132" spans="1:93">
      <c r="A1132" s="1">
        <v>2017</v>
      </c>
      <c r="B1132" s="1">
        <v>3</v>
      </c>
      <c r="C1132" s="24">
        <v>42969</v>
      </c>
      <c r="D1132" s="1">
        <v>213.7</v>
      </c>
      <c r="E1132" s="1">
        <v>216.6</v>
      </c>
      <c r="F1132" s="1">
        <v>212</v>
      </c>
      <c r="G1132" s="1">
        <v>215</v>
      </c>
      <c r="H1132" s="1">
        <v>47.64</v>
      </c>
      <c r="I1132" s="1">
        <v>0</v>
      </c>
      <c r="N1132" s="27">
        <v>4.5999999999999943</v>
      </c>
      <c r="O1132" s="27">
        <v>218.9</v>
      </c>
      <c r="P1132" s="27">
        <v>211.1</v>
      </c>
      <c r="Q1132" s="27" t="s">
        <v>618</v>
      </c>
      <c r="R1132" s="27" t="s">
        <v>618</v>
      </c>
      <c r="S1132" s="27" t="s">
        <v>618</v>
      </c>
      <c r="T1132" s="27" t="s">
        <v>618</v>
      </c>
      <c r="U1132" s="27" t="s">
        <v>618</v>
      </c>
      <c r="V1132" s="158">
        <v>0</v>
      </c>
      <c r="W1132" s="27">
        <v>295.39999999999998</v>
      </c>
      <c r="X1132" s="27">
        <v>298.8</v>
      </c>
      <c r="Y1132" s="27">
        <v>-3.3999999999999773</v>
      </c>
      <c r="Z1132" s="29">
        <v>47.69</v>
      </c>
      <c r="AA1132" s="139">
        <v>2.8</v>
      </c>
      <c r="AB1132" s="151">
        <v>2.2881880024737122E-2</v>
      </c>
      <c r="AC1132" s="136" t="s">
        <v>255</v>
      </c>
      <c r="AD1132" s="136">
        <v>10.7</v>
      </c>
      <c r="AE1132" s="136">
        <v>-2.0999999999999943</v>
      </c>
      <c r="AF1132" s="136" t="s">
        <v>618</v>
      </c>
      <c r="AG1132" s="136">
        <v>-2.0999999999999943</v>
      </c>
      <c r="AH1132" s="136">
        <v>142.19999999999999</v>
      </c>
      <c r="AI1132" s="136">
        <v>-34.099999999999653</v>
      </c>
      <c r="AJ1132" s="127">
        <v>213.5</v>
      </c>
      <c r="AK1132" s="127">
        <v>214.7</v>
      </c>
      <c r="AL1132" s="127">
        <v>213.1</v>
      </c>
      <c r="AM1132" s="127">
        <v>213.2</v>
      </c>
      <c r="AN1132" s="127">
        <v>215.15</v>
      </c>
      <c r="AO1132" s="127">
        <v>1.3000000000000114</v>
      </c>
      <c r="AP1132" s="127">
        <v>-1.099999999999983</v>
      </c>
      <c r="AQ1132" s="14">
        <v>249.79999999999919</v>
      </c>
      <c r="AR1132" s="127">
        <v>-1.1000000000000227</v>
      </c>
      <c r="AS1132" s="14">
        <v>207.59999999999656</v>
      </c>
      <c r="AT1132" s="1">
        <v>215.6</v>
      </c>
      <c r="AU1132" s="1">
        <v>215.8</v>
      </c>
      <c r="AV1132" s="1">
        <v>215.6</v>
      </c>
      <c r="AW1132" s="1">
        <v>215.8</v>
      </c>
      <c r="AX1132" s="1">
        <v>215.6</v>
      </c>
      <c r="AY1132" s="1">
        <v>215.8</v>
      </c>
      <c r="AZ1132" s="1">
        <v>215.6</v>
      </c>
      <c r="BA1132" s="1">
        <v>215.8</v>
      </c>
      <c r="CC1132" s="86">
        <v>216.8</v>
      </c>
      <c r="CD1132" s="1">
        <v>215.4</v>
      </c>
      <c r="CE1132" s="1">
        <v>1558</v>
      </c>
      <c r="CF1132" s="1">
        <v>999</v>
      </c>
      <c r="CG1132" s="1">
        <v>1.5595595595595595</v>
      </c>
      <c r="CH1132">
        <v>109.59099999999999</v>
      </c>
      <c r="CI1132">
        <v>19486</v>
      </c>
      <c r="CJ1132" s="101">
        <v>-1</v>
      </c>
      <c r="CK1132" s="101">
        <v>-1</v>
      </c>
      <c r="CL1132" s="1">
        <v>1.6999999999999886</v>
      </c>
      <c r="CM1132" s="1">
        <v>69.899999999999807</v>
      </c>
      <c r="CN1132" s="14" t="s">
        <v>618</v>
      </c>
      <c r="CO1132" s="14">
        <v>94.500000000000114</v>
      </c>
    </row>
    <row r="1133" spans="1:93">
      <c r="A1133" s="1">
        <v>2017</v>
      </c>
      <c r="B1133" s="1">
        <v>4</v>
      </c>
      <c r="C1133" s="24">
        <v>42970</v>
      </c>
      <c r="D1133" s="1">
        <v>213.9</v>
      </c>
      <c r="E1133" s="1">
        <v>214.5</v>
      </c>
      <c r="F1133" s="1">
        <v>213</v>
      </c>
      <c r="G1133" s="1">
        <v>214.5</v>
      </c>
      <c r="H1133" s="1">
        <v>48.37</v>
      </c>
      <c r="I1133" s="1">
        <v>0</v>
      </c>
      <c r="N1133" s="27">
        <v>1.5</v>
      </c>
      <c r="O1133" s="27">
        <v>219.6</v>
      </c>
      <c r="P1133" s="27">
        <v>210.4</v>
      </c>
      <c r="Q1133" s="27" t="s">
        <v>618</v>
      </c>
      <c r="R1133" s="27" t="s">
        <v>618</v>
      </c>
      <c r="S1133" s="27" t="s">
        <v>618</v>
      </c>
      <c r="T1133" s="27" t="s">
        <v>618</v>
      </c>
      <c r="U1133" s="27" t="s">
        <v>618</v>
      </c>
      <c r="V1133" s="158">
        <v>0</v>
      </c>
      <c r="W1133" s="27">
        <v>295.39999999999998</v>
      </c>
      <c r="X1133" s="27">
        <v>298.8</v>
      </c>
      <c r="Y1133" s="27">
        <v>-3.3999999999999773</v>
      </c>
      <c r="Z1133" s="29">
        <v>47.68</v>
      </c>
      <c r="AA1133" s="139">
        <v>0.9</v>
      </c>
      <c r="AB1133" s="151">
        <v>5.0632911392405333E-3</v>
      </c>
      <c r="AC1133" s="136" t="s">
        <v>253</v>
      </c>
      <c r="AD1133" s="136">
        <v>10.7</v>
      </c>
      <c r="AE1133" s="136" t="s">
        <v>618</v>
      </c>
      <c r="AF1133" s="136" t="s">
        <v>618</v>
      </c>
      <c r="AG1133" s="136">
        <v>0</v>
      </c>
      <c r="AH1133" s="136">
        <v>142.19999999999999</v>
      </c>
      <c r="AI1133" s="136">
        <v>-34.099999999999653</v>
      </c>
      <c r="AJ1133" s="127">
        <v>215.6</v>
      </c>
      <c r="AK1133" s="127">
        <v>215.8</v>
      </c>
      <c r="AL1133" s="127">
        <v>213.2</v>
      </c>
      <c r="AM1133" s="127">
        <v>213.2</v>
      </c>
      <c r="AN1133" s="127">
        <v>214.2</v>
      </c>
      <c r="AO1133" s="127">
        <v>0.59999999999999432</v>
      </c>
      <c r="AP1133" s="127" t="s">
        <v>618</v>
      </c>
      <c r="AQ1133" s="14">
        <v>249.79999999999919</v>
      </c>
      <c r="AR1133" s="127" t="s">
        <v>618</v>
      </c>
      <c r="AS1133" s="14">
        <v>207.59999999999656</v>
      </c>
      <c r="AT1133" s="1">
        <v>214.5</v>
      </c>
      <c r="AU1133" s="1">
        <v>214.8</v>
      </c>
      <c r="AV1133" s="1">
        <v>213.9</v>
      </c>
      <c r="AW1133" s="1">
        <v>214.6</v>
      </c>
      <c r="AX1133" s="1">
        <v>214.5</v>
      </c>
      <c r="AY1133" s="1">
        <v>215.4</v>
      </c>
      <c r="AZ1133" s="1">
        <v>213.9</v>
      </c>
      <c r="BA1133" s="1">
        <v>214.3</v>
      </c>
      <c r="CC1133" s="86">
        <v>214.8</v>
      </c>
      <c r="CD1133" s="1">
        <v>216</v>
      </c>
      <c r="CE1133" s="1">
        <v>1758</v>
      </c>
      <c r="CF1133" s="1">
        <v>976</v>
      </c>
      <c r="CG1133" s="1">
        <v>1.8012295081967213</v>
      </c>
      <c r="CH1133">
        <v>108.97799999999999</v>
      </c>
      <c r="CI1133">
        <v>19340</v>
      </c>
      <c r="CJ1133" s="101">
        <v>-1</v>
      </c>
      <c r="CK1133" s="101">
        <v>-1</v>
      </c>
      <c r="CL1133" s="1">
        <v>-0.19999999999998863</v>
      </c>
      <c r="CM1133" s="1">
        <v>69.699999999999818</v>
      </c>
      <c r="CN1133" s="14" t="s">
        <v>618</v>
      </c>
      <c r="CO1133" s="14">
        <v>94.500000000000114</v>
      </c>
    </row>
    <row r="1134" spans="1:93">
      <c r="A1134" s="1">
        <v>2017</v>
      </c>
      <c r="B1134" s="1">
        <v>5</v>
      </c>
      <c r="C1134" s="24">
        <v>42971</v>
      </c>
      <c r="D1134" s="1">
        <v>214.7</v>
      </c>
      <c r="E1134" s="1">
        <v>215.5</v>
      </c>
      <c r="F1134" s="1">
        <v>213.4</v>
      </c>
      <c r="G1134" s="1">
        <v>215.1</v>
      </c>
      <c r="H1134" s="1">
        <v>47.62</v>
      </c>
      <c r="I1134" s="1">
        <v>0</v>
      </c>
      <c r="N1134" s="27">
        <v>2.0999999999999943</v>
      </c>
      <c r="O1134" s="27">
        <v>216</v>
      </c>
      <c r="P1134" s="27">
        <v>213</v>
      </c>
      <c r="Q1134" s="27" t="s">
        <v>618</v>
      </c>
      <c r="R1134" s="27" t="s">
        <v>618</v>
      </c>
      <c r="S1134" s="27" t="s">
        <v>618</v>
      </c>
      <c r="T1134" s="27" t="s">
        <v>618</v>
      </c>
      <c r="U1134" s="27" t="s">
        <v>618</v>
      </c>
      <c r="V1134" s="158">
        <v>0</v>
      </c>
      <c r="W1134" s="27">
        <v>295.39999999999998</v>
      </c>
      <c r="X1134" s="27">
        <v>298.8</v>
      </c>
      <c r="Y1134" s="27">
        <v>-3.3999999999999773</v>
      </c>
      <c r="Z1134" s="29">
        <v>48.16</v>
      </c>
      <c r="AA1134" s="139">
        <v>1.3</v>
      </c>
      <c r="AB1134" s="151">
        <v>1.5323257766582721E-2</v>
      </c>
      <c r="AC1134" s="136" t="s">
        <v>253</v>
      </c>
      <c r="AD1134" s="136">
        <v>10.7</v>
      </c>
      <c r="AE1134" s="136" t="s">
        <v>618</v>
      </c>
      <c r="AF1134" s="136">
        <v>-1.8000000000000114</v>
      </c>
      <c r="AG1134" s="136">
        <v>-1.8000000000000114</v>
      </c>
      <c r="AH1134" s="136">
        <v>140.4</v>
      </c>
      <c r="AI1134" s="136">
        <v>-35.899999999999665</v>
      </c>
      <c r="AJ1134" s="127">
        <v>214.5</v>
      </c>
      <c r="AK1134" s="127">
        <v>215.4</v>
      </c>
      <c r="AL1134" s="127">
        <v>213.9</v>
      </c>
      <c r="AM1134" s="127">
        <v>214.4</v>
      </c>
      <c r="AN1134" s="127">
        <v>214.3</v>
      </c>
      <c r="AO1134" s="127">
        <v>0.40000000000000568</v>
      </c>
      <c r="AP1134" s="127" t="s">
        <v>618</v>
      </c>
      <c r="AQ1134" s="14">
        <v>249.79999999999919</v>
      </c>
      <c r="AR1134" s="127" t="s">
        <v>618</v>
      </c>
      <c r="AS1134" s="14">
        <v>207.59999999999656</v>
      </c>
      <c r="AT1134" s="1">
        <v>214.2</v>
      </c>
      <c r="AU1134" s="1">
        <v>214.4</v>
      </c>
      <c r="AV1134" s="1">
        <v>214</v>
      </c>
      <c r="AW1134" s="1">
        <v>214</v>
      </c>
      <c r="AX1134" s="1">
        <v>214.2</v>
      </c>
      <c r="AY1134" s="1">
        <v>214.4</v>
      </c>
      <c r="AZ1134" s="1">
        <v>213.7</v>
      </c>
      <c r="BA1134" s="1">
        <v>214.1</v>
      </c>
      <c r="CC1134" s="86">
        <v>216.7</v>
      </c>
      <c r="CD1134" s="1">
        <v>216</v>
      </c>
      <c r="CE1134" s="1">
        <v>1403</v>
      </c>
      <c r="CF1134" s="1">
        <v>1235</v>
      </c>
      <c r="CG1134" s="1">
        <v>1.1360323886639676</v>
      </c>
      <c r="CH1134">
        <v>109.538</v>
      </c>
      <c r="CI1134">
        <v>19413</v>
      </c>
      <c r="CJ1134" s="101">
        <v>-1</v>
      </c>
      <c r="CK1134" s="101">
        <v>-1</v>
      </c>
      <c r="CL1134" s="1">
        <v>-1.4000000000000057</v>
      </c>
      <c r="CM1134" s="1">
        <v>68.299999999999812</v>
      </c>
      <c r="CN1134" s="14" t="s">
        <v>618</v>
      </c>
      <c r="CO1134" s="14">
        <v>94.500000000000114</v>
      </c>
    </row>
    <row r="1135" spans="1:93">
      <c r="A1135" s="1">
        <v>2017</v>
      </c>
      <c r="B1135" s="1">
        <v>6</v>
      </c>
      <c r="C1135" s="24">
        <v>42972</v>
      </c>
      <c r="D1135" s="1">
        <v>215.6</v>
      </c>
      <c r="E1135" s="1">
        <v>217.3</v>
      </c>
      <c r="F1135" s="1">
        <v>215.4</v>
      </c>
      <c r="G1135" s="1">
        <v>216.9</v>
      </c>
      <c r="H1135" s="1">
        <v>47.87</v>
      </c>
      <c r="I1135" s="1">
        <v>1</v>
      </c>
      <c r="N1135" s="27">
        <v>1.9000000000000057</v>
      </c>
      <c r="O1135" s="27">
        <v>217.2</v>
      </c>
      <c r="P1135" s="27">
        <v>213</v>
      </c>
      <c r="Q1135" s="27" t="s">
        <v>618</v>
      </c>
      <c r="R1135" s="27" t="s">
        <v>254</v>
      </c>
      <c r="S1135" s="27" t="s">
        <v>618</v>
      </c>
      <c r="T1135" s="27">
        <v>0.80000000000001137</v>
      </c>
      <c r="U1135" s="27" t="s">
        <v>618</v>
      </c>
      <c r="V1135" s="158">
        <v>0.80000000000001137</v>
      </c>
      <c r="W1135" s="27">
        <v>296.2</v>
      </c>
      <c r="X1135" s="27">
        <v>298.8</v>
      </c>
      <c r="Y1135" s="27">
        <v>-2.5999999999999659</v>
      </c>
      <c r="Z1135" s="29">
        <v>47.78</v>
      </c>
      <c r="AA1135" s="139">
        <v>1.1000000000000001</v>
      </c>
      <c r="AB1135" s="151">
        <v>1.550547860243956E-2</v>
      </c>
      <c r="AC1135" s="136" t="s">
        <v>255</v>
      </c>
      <c r="AD1135" s="136">
        <v>10.7</v>
      </c>
      <c r="AE1135" s="136">
        <v>1.0999999999999943</v>
      </c>
      <c r="AF1135" s="136" t="s">
        <v>618</v>
      </c>
      <c r="AG1135" s="136">
        <v>1.0999999999999943</v>
      </c>
      <c r="AH1135" s="136">
        <v>141.5</v>
      </c>
      <c r="AI1135" s="136">
        <v>-34.79999999999967</v>
      </c>
      <c r="AJ1135" s="127">
        <v>214.2</v>
      </c>
      <c r="AK1135" s="127">
        <v>216.9</v>
      </c>
      <c r="AL1135" s="127">
        <v>213.7</v>
      </c>
      <c r="AM1135" s="127">
        <v>215.6</v>
      </c>
      <c r="AN1135" s="127">
        <v>214.1</v>
      </c>
      <c r="AO1135" s="127">
        <v>1.3000000000000114</v>
      </c>
      <c r="AP1135" s="127">
        <v>0.79999999999999427</v>
      </c>
      <c r="AQ1135" s="14">
        <v>250.59999999999917</v>
      </c>
      <c r="AR1135" s="127" t="s">
        <v>618</v>
      </c>
      <c r="AS1135" s="14">
        <v>207.59999999999656</v>
      </c>
      <c r="AT1135" s="1">
        <v>216.9</v>
      </c>
      <c r="AU1135" s="1">
        <v>217</v>
      </c>
      <c r="AV1135" s="1">
        <v>216.3</v>
      </c>
      <c r="AW1135" s="1">
        <v>217</v>
      </c>
      <c r="AX1135" s="1">
        <v>216.9</v>
      </c>
      <c r="AY1135" s="1">
        <v>217</v>
      </c>
      <c r="AZ1135" s="1">
        <v>216.3</v>
      </c>
      <c r="BA1135" s="1">
        <v>216.7</v>
      </c>
      <c r="CC1135" s="86">
        <v>216.9</v>
      </c>
      <c r="CD1135" s="1">
        <v>217.8</v>
      </c>
      <c r="CE1135" s="1">
        <v>2265</v>
      </c>
      <c r="CF1135" s="1">
        <v>1081</v>
      </c>
      <c r="CG1135" s="1">
        <v>2.0952821461609621</v>
      </c>
      <c r="CH1135">
        <v>109.218</v>
      </c>
      <c r="CI1135">
        <v>19443</v>
      </c>
      <c r="CJ1135" s="101">
        <v>-1</v>
      </c>
      <c r="CK1135" s="101">
        <v>-1</v>
      </c>
      <c r="CL1135" s="1">
        <v>-1.0999999999999943</v>
      </c>
      <c r="CM1135" s="1">
        <v>67.199999999999818</v>
      </c>
      <c r="CN1135" s="14" t="s">
        <v>618</v>
      </c>
      <c r="CO1135" s="14">
        <v>94.500000000000114</v>
      </c>
    </row>
    <row r="1136" spans="1:93">
      <c r="A1136" s="1">
        <v>2017</v>
      </c>
      <c r="B1136" s="1">
        <v>2</v>
      </c>
      <c r="C1136" s="24">
        <v>42975</v>
      </c>
      <c r="D1136" s="1">
        <v>218</v>
      </c>
      <c r="E1136" s="1">
        <v>218.7</v>
      </c>
      <c r="F1136" s="1">
        <v>215</v>
      </c>
      <c r="G1136" s="1">
        <v>217</v>
      </c>
      <c r="H1136" s="1">
        <v>46.81</v>
      </c>
      <c r="I1136" s="1">
        <v>0</v>
      </c>
      <c r="N1136" s="27">
        <v>3.6999999999999886</v>
      </c>
      <c r="O1136" s="27">
        <v>218.8</v>
      </c>
      <c r="P1136" s="27">
        <v>215</v>
      </c>
      <c r="Q1136" s="27" t="s">
        <v>618</v>
      </c>
      <c r="R1136" s="27" t="s">
        <v>618</v>
      </c>
      <c r="S1136" s="27" t="s">
        <v>252</v>
      </c>
      <c r="T1136" s="27" t="s">
        <v>618</v>
      </c>
      <c r="U1136" s="27">
        <v>-1.3000000000000114</v>
      </c>
      <c r="V1136" s="158">
        <v>-1.3000000000000114</v>
      </c>
      <c r="W1136" s="27">
        <v>294.89999999999998</v>
      </c>
      <c r="X1136" s="27">
        <v>298.8</v>
      </c>
      <c r="Y1136" s="27">
        <v>-3.8999999999999773</v>
      </c>
      <c r="Z1136" s="29">
        <v>47.44</v>
      </c>
      <c r="AA1136" s="139">
        <v>2.2000000000000002</v>
      </c>
      <c r="AB1136" s="151">
        <v>5.2498950021000468E-3</v>
      </c>
      <c r="AC1136" s="136" t="s">
        <v>253</v>
      </c>
      <c r="AD1136" s="136">
        <v>10.8</v>
      </c>
      <c r="AE1136" s="136" t="s">
        <v>618</v>
      </c>
      <c r="AF1136" s="136">
        <v>0.59999999999999432</v>
      </c>
      <c r="AG1136" s="136">
        <v>0.59999999999999432</v>
      </c>
      <c r="AH1136" s="136">
        <v>142.1</v>
      </c>
      <c r="AI1136" s="136">
        <v>-34.199999999999676</v>
      </c>
      <c r="AJ1136" s="127">
        <v>216.9</v>
      </c>
      <c r="AK1136" s="127">
        <v>217</v>
      </c>
      <c r="AL1136" s="127">
        <v>213.3</v>
      </c>
      <c r="AM1136" s="127">
        <v>215.3</v>
      </c>
      <c r="AN1136" s="127">
        <v>214.625</v>
      </c>
      <c r="AO1136" s="127">
        <v>1</v>
      </c>
      <c r="AP1136" s="127">
        <v>-0.99999999999998868</v>
      </c>
      <c r="AQ1136" s="14">
        <v>249.59999999999917</v>
      </c>
      <c r="AR1136" s="127" t="s">
        <v>618</v>
      </c>
      <c r="AS1136" s="14">
        <v>207.59999999999656</v>
      </c>
      <c r="AT1136" s="1">
        <v>215.5</v>
      </c>
      <c r="AU1136" s="1">
        <v>216</v>
      </c>
      <c r="AV1136" s="1">
        <v>215.5</v>
      </c>
      <c r="AW1136" s="1">
        <v>215.7</v>
      </c>
      <c r="AX1136" s="1">
        <v>217.2</v>
      </c>
      <c r="AY1136" s="1">
        <v>218</v>
      </c>
      <c r="AZ1136" s="1">
        <v>217.1</v>
      </c>
      <c r="BA1136" s="1">
        <v>217.5</v>
      </c>
      <c r="CC1136" s="86">
        <v>215.5</v>
      </c>
      <c r="CD1136" s="1">
        <v>219.2</v>
      </c>
      <c r="CE1136" s="1">
        <v>1763</v>
      </c>
      <c r="CF1136" s="1">
        <v>1057</v>
      </c>
      <c r="CG1136" s="1">
        <v>1.6679280983916744</v>
      </c>
      <c r="CH1136">
        <v>108.90600000000001</v>
      </c>
      <c r="CI1136">
        <v>19464</v>
      </c>
      <c r="CJ1136" s="101">
        <v>-1</v>
      </c>
      <c r="CK1136" s="101">
        <v>-1</v>
      </c>
      <c r="CL1136" s="1">
        <v>-0.80000000000001137</v>
      </c>
      <c r="CM1136" s="1">
        <v>66.399999999999807</v>
      </c>
      <c r="CN1136" s="14" t="s">
        <v>618</v>
      </c>
      <c r="CO1136" s="14">
        <v>94.500000000000114</v>
      </c>
    </row>
    <row r="1137" spans="1:93">
      <c r="A1137" s="1">
        <v>2017</v>
      </c>
      <c r="B1137" s="1">
        <v>3</v>
      </c>
      <c r="C1137" s="24">
        <v>42976</v>
      </c>
      <c r="D1137" s="1">
        <v>216.3</v>
      </c>
      <c r="E1137" s="1">
        <v>217.5</v>
      </c>
      <c r="F1137" s="1">
        <v>213.1</v>
      </c>
      <c r="G1137" s="1">
        <v>213.3</v>
      </c>
      <c r="H1137" s="1">
        <v>46.32</v>
      </c>
      <c r="I1137" s="1">
        <v>0</v>
      </c>
      <c r="N1137" s="27">
        <v>4.4000000000000057</v>
      </c>
      <c r="O1137" s="27">
        <v>220.7</v>
      </c>
      <c r="P1137" s="27">
        <v>213.3</v>
      </c>
      <c r="Q1137" s="27" t="s">
        <v>618</v>
      </c>
      <c r="R1137" s="27" t="s">
        <v>618</v>
      </c>
      <c r="S1137" s="27" t="s">
        <v>252</v>
      </c>
      <c r="T1137" s="27" t="s">
        <v>618</v>
      </c>
      <c r="U1137" s="27">
        <v>-1.5</v>
      </c>
      <c r="V1137" s="158">
        <v>-1.5</v>
      </c>
      <c r="W1137" s="27">
        <v>293.39999999999998</v>
      </c>
      <c r="X1137" s="27">
        <v>298.8</v>
      </c>
      <c r="Y1137" s="27">
        <v>-5.3999999999999773</v>
      </c>
      <c r="Z1137" s="29">
        <v>46.93</v>
      </c>
      <c r="AA1137" s="139">
        <v>2.6</v>
      </c>
      <c r="AB1137" s="151">
        <v>2.2143304783789342E-2</v>
      </c>
      <c r="AC1137" s="136" t="s">
        <v>255</v>
      </c>
      <c r="AD1137" s="136">
        <v>10.8</v>
      </c>
      <c r="AE1137" s="136" t="s">
        <v>618</v>
      </c>
      <c r="AF1137" s="136" t="s">
        <v>618</v>
      </c>
      <c r="AG1137" s="136">
        <v>0</v>
      </c>
      <c r="AH1137" s="136">
        <v>142.1</v>
      </c>
      <c r="AI1137" s="136">
        <v>-34.199999999999676</v>
      </c>
      <c r="AJ1137" s="127">
        <v>217.2</v>
      </c>
      <c r="AK1137" s="127">
        <v>218</v>
      </c>
      <c r="AL1137" s="127">
        <v>216.3</v>
      </c>
      <c r="AM1137" s="127">
        <v>216.6</v>
      </c>
      <c r="AN1137" s="127">
        <v>215.47499999999999</v>
      </c>
      <c r="AO1137" s="127">
        <v>3</v>
      </c>
      <c r="AP1137" s="127" t="s">
        <v>618</v>
      </c>
      <c r="AQ1137" s="14">
        <v>249.59999999999917</v>
      </c>
      <c r="AR1137" s="127" t="s">
        <v>618</v>
      </c>
      <c r="AS1137" s="14">
        <v>207.59999999999656</v>
      </c>
      <c r="AT1137" s="1">
        <v>213.8</v>
      </c>
      <c r="AU1137" s="1">
        <v>214.9</v>
      </c>
      <c r="AV1137" s="1">
        <v>213.1</v>
      </c>
      <c r="AW1137" s="1">
        <v>214.2</v>
      </c>
      <c r="AX1137" s="1">
        <v>213.8</v>
      </c>
      <c r="AY1137" s="1">
        <v>215</v>
      </c>
      <c r="AZ1137" s="1">
        <v>213.1</v>
      </c>
      <c r="BA1137" s="1">
        <v>215</v>
      </c>
      <c r="CC1137" s="86">
        <v>213.8</v>
      </c>
      <c r="CD1137" s="1">
        <v>218.1</v>
      </c>
      <c r="CE1137" s="1">
        <v>869</v>
      </c>
      <c r="CF1137" s="1">
        <v>726</v>
      </c>
      <c r="CG1137" s="1">
        <v>1.196969696969697</v>
      </c>
      <c r="CH1137">
        <v>109.629</v>
      </c>
      <c r="CI1137">
        <v>19458</v>
      </c>
      <c r="CJ1137" s="101">
        <v>-1</v>
      </c>
      <c r="CK1137" s="101">
        <v>-1</v>
      </c>
      <c r="CL1137" s="1">
        <v>-1</v>
      </c>
      <c r="CM1137" s="1">
        <v>65.399999999999807</v>
      </c>
      <c r="CN1137" s="14" t="s">
        <v>618</v>
      </c>
      <c r="CO1137" s="14">
        <v>94.500000000000114</v>
      </c>
    </row>
    <row r="1138" spans="1:93">
      <c r="A1138" s="1">
        <v>2017</v>
      </c>
      <c r="B1138" s="1">
        <v>4</v>
      </c>
      <c r="C1138" s="24">
        <v>42977</v>
      </c>
      <c r="D1138" s="1">
        <v>214.8</v>
      </c>
      <c r="E1138" s="1">
        <v>215.5</v>
      </c>
      <c r="F1138" s="1">
        <v>213.9</v>
      </c>
      <c r="G1138" s="1">
        <v>214.6</v>
      </c>
      <c r="H1138" s="1">
        <v>45.97</v>
      </c>
      <c r="I1138" s="1">
        <v>0</v>
      </c>
      <c r="N1138" s="27">
        <v>1.5999999999999943</v>
      </c>
      <c r="O1138" s="27">
        <v>217.7</v>
      </c>
      <c r="P1138" s="27">
        <v>208.9</v>
      </c>
      <c r="Q1138" s="27" t="s">
        <v>618</v>
      </c>
      <c r="R1138" s="27" t="s">
        <v>618</v>
      </c>
      <c r="S1138" s="27" t="s">
        <v>618</v>
      </c>
      <c r="T1138" s="27" t="s">
        <v>618</v>
      </c>
      <c r="U1138" s="27" t="s">
        <v>618</v>
      </c>
      <c r="V1138" s="158">
        <v>0</v>
      </c>
      <c r="W1138" s="27">
        <v>293.39999999999998</v>
      </c>
      <c r="X1138" s="27">
        <v>298.8</v>
      </c>
      <c r="Y1138" s="27">
        <v>-5.3999999999999773</v>
      </c>
      <c r="Z1138" s="29">
        <v>46.19</v>
      </c>
      <c r="AA1138" s="139">
        <v>1</v>
      </c>
      <c r="AB1138" s="151">
        <v>1.0467848750267073E-2</v>
      </c>
      <c r="AC1138" s="136" t="s">
        <v>255</v>
      </c>
      <c r="AD1138" s="136">
        <v>10.6</v>
      </c>
      <c r="AE1138" s="136" t="s">
        <v>618</v>
      </c>
      <c r="AF1138" s="136" t="s">
        <v>618</v>
      </c>
      <c r="AG1138" s="136">
        <v>0</v>
      </c>
      <c r="AH1138" s="136">
        <v>142.1</v>
      </c>
      <c r="AI1138" s="136">
        <v>-34.199999999999676</v>
      </c>
      <c r="AJ1138" s="127">
        <v>213.8</v>
      </c>
      <c r="AK1138" s="127">
        <v>215.5</v>
      </c>
      <c r="AL1138" s="127">
        <v>213.1</v>
      </c>
      <c r="AM1138" s="127">
        <v>214.8</v>
      </c>
      <c r="AN1138" s="127">
        <v>215.57499999999999</v>
      </c>
      <c r="AO1138" s="127">
        <v>0.20000000000001705</v>
      </c>
      <c r="AP1138" s="127" t="s">
        <v>618</v>
      </c>
      <c r="AQ1138" s="14">
        <v>249.59999999999917</v>
      </c>
      <c r="AR1138" s="127" t="s">
        <v>618</v>
      </c>
      <c r="AS1138" s="14">
        <v>207.59999999999656</v>
      </c>
      <c r="AT1138" s="1">
        <v>214.6</v>
      </c>
      <c r="AU1138" s="1">
        <v>214.8</v>
      </c>
      <c r="AV1138" s="1">
        <v>214.4</v>
      </c>
      <c r="AW1138" s="1">
        <v>214.4</v>
      </c>
      <c r="AX1138" s="1">
        <v>214.6</v>
      </c>
      <c r="AY1138" s="1">
        <v>214.8</v>
      </c>
      <c r="AZ1138" s="1">
        <v>214</v>
      </c>
      <c r="BA1138" s="1">
        <v>214.4</v>
      </c>
      <c r="CC1138" s="86">
        <v>214.6</v>
      </c>
      <c r="CD1138" s="1">
        <v>216.7</v>
      </c>
      <c r="CE1138" s="1">
        <v>1168</v>
      </c>
      <c r="CF1138" s="1">
        <v>852</v>
      </c>
      <c r="CG1138" s="1">
        <v>1.3708920187793427</v>
      </c>
      <c r="CH1138">
        <v>110.27</v>
      </c>
      <c r="CI1138">
        <v>19548</v>
      </c>
      <c r="CJ1138" s="101">
        <v>-1</v>
      </c>
      <c r="CK1138" s="101">
        <v>1</v>
      </c>
      <c r="CL1138" s="1">
        <v>0.40000000000000568</v>
      </c>
      <c r="CM1138" s="1">
        <v>65.799999999999812</v>
      </c>
      <c r="CN1138" s="14" t="s">
        <v>618</v>
      </c>
      <c r="CO1138" s="14">
        <v>94.500000000000114</v>
      </c>
    </row>
    <row r="1139" spans="1:93">
      <c r="A1139" s="1">
        <v>2017</v>
      </c>
      <c r="B1139" s="1">
        <v>5</v>
      </c>
      <c r="C1139" s="24">
        <v>42978</v>
      </c>
      <c r="D1139" s="1">
        <v>214.2</v>
      </c>
      <c r="E1139" s="1">
        <v>217.6</v>
      </c>
      <c r="F1139" s="1">
        <v>214.2</v>
      </c>
      <c r="G1139" s="1">
        <v>216.6</v>
      </c>
      <c r="H1139" s="1">
        <v>47.09</v>
      </c>
      <c r="I1139" s="1">
        <v>1</v>
      </c>
      <c r="N1139" s="27">
        <v>3.4000000000000057</v>
      </c>
      <c r="O1139" s="27">
        <v>216.2</v>
      </c>
      <c r="P1139" s="27">
        <v>213</v>
      </c>
      <c r="Q1139" s="27" t="s">
        <v>618</v>
      </c>
      <c r="R1139" s="27" t="s">
        <v>254</v>
      </c>
      <c r="S1139" s="27" t="s">
        <v>618</v>
      </c>
      <c r="T1139" s="27">
        <v>1.3000000000000114</v>
      </c>
      <c r="U1139" s="27" t="s">
        <v>618</v>
      </c>
      <c r="V1139" s="158">
        <v>1.3000000000000114</v>
      </c>
      <c r="W1139" s="27">
        <v>294.7</v>
      </c>
      <c r="X1139" s="27">
        <v>298.8</v>
      </c>
      <c r="Y1139" s="27">
        <v>-4.0999999999999659</v>
      </c>
      <c r="Z1139" s="29">
        <v>46.06</v>
      </c>
      <c r="AA1139" s="139">
        <v>2</v>
      </c>
      <c r="AB1139" s="151">
        <v>7.5561312607944631E-3</v>
      </c>
      <c r="AC1139" s="136" t="s">
        <v>255</v>
      </c>
      <c r="AD1139" s="136">
        <v>10.7</v>
      </c>
      <c r="AE1139" s="136">
        <v>2.3000000000000114</v>
      </c>
      <c r="AF1139" s="136" t="s">
        <v>618</v>
      </c>
      <c r="AG1139" s="136">
        <v>2.3000000000000114</v>
      </c>
      <c r="AH1139" s="136">
        <v>144.4</v>
      </c>
      <c r="AI1139" s="136">
        <v>-31.899999999999665</v>
      </c>
      <c r="AJ1139" s="127">
        <v>214.6</v>
      </c>
      <c r="AK1139" s="127">
        <v>215.5</v>
      </c>
      <c r="AL1139" s="127">
        <v>214</v>
      </c>
      <c r="AM1139" s="127">
        <v>214.7</v>
      </c>
      <c r="AN1139" s="127">
        <v>215.35</v>
      </c>
      <c r="AO1139" s="127">
        <v>2.4000000000000057</v>
      </c>
      <c r="AP1139" s="127">
        <v>1.7</v>
      </c>
      <c r="AQ1139" s="14">
        <v>251.29999999999916</v>
      </c>
      <c r="AR1139" s="127" t="s">
        <v>618</v>
      </c>
      <c r="AS1139" s="14">
        <v>207.59999999999656</v>
      </c>
      <c r="AT1139" s="1">
        <v>216.1</v>
      </c>
      <c r="AU1139" s="1">
        <v>216.6</v>
      </c>
      <c r="AV1139" s="1">
        <v>215.6</v>
      </c>
      <c r="AW1139" s="1">
        <v>216.3</v>
      </c>
      <c r="AX1139" s="1">
        <v>216.1</v>
      </c>
      <c r="AY1139" s="1">
        <v>216.8</v>
      </c>
      <c r="AZ1139" s="1">
        <v>215.6</v>
      </c>
      <c r="BA1139" s="1">
        <v>216.7</v>
      </c>
      <c r="CC1139" s="86">
        <v>217.3</v>
      </c>
      <c r="CD1139" s="1">
        <v>216.7</v>
      </c>
      <c r="CE1139" s="1">
        <v>1308</v>
      </c>
      <c r="CF1139" s="1">
        <v>859</v>
      </c>
      <c r="CG1139" s="1">
        <v>1.5227008149010477</v>
      </c>
      <c r="CH1139">
        <v>109.949</v>
      </c>
      <c r="CI1139">
        <v>19683</v>
      </c>
      <c r="CJ1139" s="101">
        <v>-1</v>
      </c>
      <c r="CK1139" s="101">
        <v>1</v>
      </c>
      <c r="CL1139" s="1" t="s">
        <v>618</v>
      </c>
      <c r="CM1139" s="1">
        <v>65.799999999999812</v>
      </c>
      <c r="CN1139" s="14" t="s">
        <v>618</v>
      </c>
      <c r="CO1139" s="14">
        <v>94.500000000000114</v>
      </c>
    </row>
    <row r="1140" spans="1:93">
      <c r="A1140" s="1">
        <v>2017</v>
      </c>
      <c r="B1140" s="1">
        <v>6</v>
      </c>
      <c r="C1140" s="24">
        <v>42979</v>
      </c>
      <c r="D1140" s="1">
        <v>217.5</v>
      </c>
      <c r="E1140" s="1">
        <v>217.9</v>
      </c>
      <c r="F1140" s="1">
        <v>216.2</v>
      </c>
      <c r="G1140" s="1">
        <v>216.4</v>
      </c>
      <c r="H1140" s="1">
        <v>47.29</v>
      </c>
      <c r="I1140" s="1">
        <v>1</v>
      </c>
      <c r="N1140" s="27">
        <v>1.7000000000000171</v>
      </c>
      <c r="O1140" s="27">
        <v>220</v>
      </c>
      <c r="P1140" s="27">
        <v>213.2</v>
      </c>
      <c r="Q1140" s="27" t="s">
        <v>618</v>
      </c>
      <c r="R1140" s="27" t="s">
        <v>618</v>
      </c>
      <c r="S1140" s="27" t="s">
        <v>618</v>
      </c>
      <c r="T1140" s="27" t="s">
        <v>618</v>
      </c>
      <c r="U1140" s="27" t="s">
        <v>618</v>
      </c>
      <c r="V1140" s="158">
        <v>0</v>
      </c>
      <c r="W1140" s="27">
        <v>294.7</v>
      </c>
      <c r="X1140" s="27">
        <v>298.8</v>
      </c>
      <c r="Y1140" s="27">
        <v>-4.0999999999999659</v>
      </c>
      <c r="Z1140" s="29">
        <v>46.82</v>
      </c>
      <c r="AA1140" s="139">
        <v>1</v>
      </c>
      <c r="AB1140" s="151">
        <v>2.436371546660876E-2</v>
      </c>
      <c r="AC1140" s="136" t="s">
        <v>253</v>
      </c>
      <c r="AD1140" s="136">
        <v>10.8</v>
      </c>
      <c r="AE1140" s="136" t="s">
        <v>618</v>
      </c>
      <c r="AF1140" s="136" t="s">
        <v>618</v>
      </c>
      <c r="AG1140" s="136">
        <v>0</v>
      </c>
      <c r="AH1140" s="136">
        <v>144.4</v>
      </c>
      <c r="AI1140" s="136">
        <v>-31.899999999999665</v>
      </c>
      <c r="AJ1140" s="127">
        <v>216.1</v>
      </c>
      <c r="AK1140" s="127">
        <v>217.5</v>
      </c>
      <c r="AL1140" s="127">
        <v>215.6</v>
      </c>
      <c r="AM1140" s="127">
        <v>217.1</v>
      </c>
      <c r="AN1140" s="127">
        <v>215.8</v>
      </c>
      <c r="AO1140" s="127">
        <v>1.0999999999999943</v>
      </c>
      <c r="AP1140" s="127">
        <v>5.1000000000000059</v>
      </c>
      <c r="AQ1140" s="14">
        <v>256.39999999999918</v>
      </c>
      <c r="AR1140" s="127" t="s">
        <v>618</v>
      </c>
      <c r="AS1140" s="14">
        <v>207.59999999999656</v>
      </c>
      <c r="AT1140" s="1">
        <v>217</v>
      </c>
      <c r="AU1140" s="1">
        <v>217.6</v>
      </c>
      <c r="AV1140" s="1">
        <v>216.7</v>
      </c>
      <c r="AW1140" s="1">
        <v>217.1</v>
      </c>
      <c r="AX1140" s="1">
        <v>217</v>
      </c>
      <c r="AY1140" s="1">
        <v>217.6</v>
      </c>
      <c r="AZ1140" s="1">
        <v>216.6</v>
      </c>
      <c r="BA1140" s="1">
        <v>216.9</v>
      </c>
      <c r="CC1140" s="86">
        <v>217.3</v>
      </c>
      <c r="CD1140" s="1">
        <v>219.1</v>
      </c>
      <c r="CE1140" s="1">
        <v>1271</v>
      </c>
      <c r="CF1140" s="1">
        <v>981</v>
      </c>
      <c r="CG1140" s="1">
        <v>1.2956167176350664</v>
      </c>
      <c r="CH1140">
        <v>109.67100000000001</v>
      </c>
      <c r="CI1140">
        <v>19693</v>
      </c>
      <c r="CJ1140" s="101">
        <v>-1</v>
      </c>
      <c r="CK1140" s="101">
        <v>1</v>
      </c>
      <c r="CL1140" s="1" t="s">
        <v>618</v>
      </c>
      <c r="CM1140" s="1">
        <v>65.799999999999812</v>
      </c>
      <c r="CN1140" s="14" t="s">
        <v>618</v>
      </c>
      <c r="CO1140" s="14">
        <v>94.500000000000114</v>
      </c>
    </row>
    <row r="1141" spans="1:93">
      <c r="A1141" s="1">
        <v>2017</v>
      </c>
      <c r="B1141" s="1">
        <v>2</v>
      </c>
      <c r="C1141" s="24">
        <v>42982</v>
      </c>
      <c r="D1141" s="1">
        <v>222.9</v>
      </c>
      <c r="E1141" s="1">
        <v>226.6</v>
      </c>
      <c r="F1141" s="1">
        <v>222.1</v>
      </c>
      <c r="G1141" s="1">
        <v>225.6</v>
      </c>
      <c r="H1141" s="1">
        <v>47.37</v>
      </c>
      <c r="I1141" s="1">
        <v>1</v>
      </c>
      <c r="N1141" s="27">
        <v>4.5</v>
      </c>
      <c r="O1141" s="27">
        <v>218.1</v>
      </c>
      <c r="P1141" s="27">
        <v>214.7</v>
      </c>
      <c r="Q1141" s="27">
        <v>1</v>
      </c>
      <c r="R1141" s="27" t="s">
        <v>618</v>
      </c>
      <c r="S1141" s="27" t="s">
        <v>618</v>
      </c>
      <c r="T1141" s="27" t="s">
        <v>618</v>
      </c>
      <c r="U1141" s="27" t="s">
        <v>618</v>
      </c>
      <c r="V1141" s="158">
        <v>0</v>
      </c>
      <c r="W1141" s="27">
        <v>294.7</v>
      </c>
      <c r="X1141" s="27">
        <v>298.8</v>
      </c>
      <c r="Y1141" s="27">
        <v>-4.0999999999999659</v>
      </c>
      <c r="Z1141" s="29">
        <v>47.25</v>
      </c>
      <c r="AA1141" s="139">
        <v>2.7</v>
      </c>
      <c r="AB1141" s="151">
        <v>4.2471862391164628E-3</v>
      </c>
      <c r="AC1141" s="136" t="s">
        <v>253</v>
      </c>
      <c r="AD1141" s="136">
        <v>10.8</v>
      </c>
      <c r="AE1141" s="136" t="s">
        <v>618</v>
      </c>
      <c r="AF1141" s="136" t="s">
        <v>618</v>
      </c>
      <c r="AG1141" s="136">
        <v>0</v>
      </c>
      <c r="AH1141" s="136">
        <v>144.4</v>
      </c>
      <c r="AI1141" s="136">
        <v>-31.899999999999665</v>
      </c>
      <c r="AJ1141" s="127">
        <v>217</v>
      </c>
      <c r="AK1141" s="127">
        <v>224.9</v>
      </c>
      <c r="AL1141" s="127">
        <v>216.6</v>
      </c>
      <c r="AM1141" s="127">
        <v>223.4</v>
      </c>
      <c r="AN1141" s="127">
        <v>217.5</v>
      </c>
      <c r="AO1141" s="127">
        <v>2.6999999999999886</v>
      </c>
      <c r="AP1141" s="127">
        <v>0.79999999999999427</v>
      </c>
      <c r="AQ1141" s="14">
        <v>257.19999999999919</v>
      </c>
      <c r="AR1141" s="127" t="s">
        <v>618</v>
      </c>
      <c r="AS1141" s="14">
        <v>207.59999999999656</v>
      </c>
      <c r="AT1141" s="1">
        <v>226</v>
      </c>
      <c r="AU1141" s="1">
        <v>226</v>
      </c>
      <c r="AV1141" s="1">
        <v>225</v>
      </c>
      <c r="AW1141" s="1">
        <v>225.1</v>
      </c>
      <c r="AX1141" s="1">
        <v>226</v>
      </c>
      <c r="AY1141" s="1">
        <v>226</v>
      </c>
      <c r="AZ1141" s="1">
        <v>224.8</v>
      </c>
      <c r="BA1141" s="1">
        <v>225.5</v>
      </c>
      <c r="CC1141" s="86">
        <v>225.7</v>
      </c>
      <c r="CD1141" s="1">
        <v>224.9</v>
      </c>
      <c r="CE1141" s="1">
        <v>1149</v>
      </c>
      <c r="CF1141" s="1">
        <v>1157</v>
      </c>
      <c r="CG1141" s="1">
        <v>0.99308556611927401</v>
      </c>
      <c r="CH1141">
        <v>109.72</v>
      </c>
      <c r="CI1141">
        <v>19506</v>
      </c>
      <c r="CJ1141" s="101">
        <v>-1</v>
      </c>
      <c r="CK1141" s="101">
        <v>1</v>
      </c>
      <c r="CL1141" s="1" t="s">
        <v>618</v>
      </c>
      <c r="CM1141" s="1">
        <v>65.799999999999812</v>
      </c>
      <c r="CN1141" s="14" t="s">
        <v>618</v>
      </c>
      <c r="CO1141" s="14">
        <v>94.500000000000114</v>
      </c>
    </row>
    <row r="1142" spans="1:93">
      <c r="A1142" s="1">
        <v>2017</v>
      </c>
      <c r="B1142" s="1">
        <v>3</v>
      </c>
      <c r="C1142" s="24">
        <v>42983</v>
      </c>
      <c r="D1142" s="1">
        <v>226</v>
      </c>
      <c r="E1142" s="1">
        <v>229.7</v>
      </c>
      <c r="F1142" s="1">
        <v>225.7</v>
      </c>
      <c r="G1142" s="1">
        <v>226.7</v>
      </c>
      <c r="H1142" s="1">
        <v>48.62</v>
      </c>
      <c r="I1142" s="1">
        <v>1</v>
      </c>
      <c r="N1142" s="27">
        <v>4</v>
      </c>
      <c r="O1142" s="27">
        <v>230.1</v>
      </c>
      <c r="P1142" s="27">
        <v>221.1</v>
      </c>
      <c r="Q1142" s="27" t="s">
        <v>618</v>
      </c>
      <c r="R1142" s="27" t="s">
        <v>618</v>
      </c>
      <c r="S1142" s="27" t="s">
        <v>618</v>
      </c>
      <c r="T1142" s="27" t="s">
        <v>618</v>
      </c>
      <c r="U1142" s="27" t="s">
        <v>618</v>
      </c>
      <c r="V1142" s="158">
        <v>0</v>
      </c>
      <c r="W1142" s="27">
        <v>294.7</v>
      </c>
      <c r="X1142" s="27">
        <v>298.8</v>
      </c>
      <c r="Y1142" s="27">
        <v>-4.0999999999999659</v>
      </c>
      <c r="Z1142" s="29">
        <v>47.77</v>
      </c>
      <c r="AA1142" s="139">
        <v>2.4</v>
      </c>
      <c r="AB1142" s="151">
        <v>1.6916895749630179E-3</v>
      </c>
      <c r="AC1142" s="136">
        <v>0</v>
      </c>
      <c r="AD1142" s="136">
        <v>11.2</v>
      </c>
      <c r="AE1142" s="136" t="s">
        <v>618</v>
      </c>
      <c r="AF1142" s="136" t="s">
        <v>618</v>
      </c>
      <c r="AG1142" s="136">
        <v>0</v>
      </c>
      <c r="AH1142" s="136">
        <v>144.4</v>
      </c>
      <c r="AI1142" s="136">
        <v>-31.899999999999665</v>
      </c>
      <c r="AJ1142" s="127">
        <v>226</v>
      </c>
      <c r="AK1142" s="127">
        <v>226.8</v>
      </c>
      <c r="AL1142" s="127">
        <v>224.8</v>
      </c>
      <c r="AM1142" s="127">
        <v>226.4</v>
      </c>
      <c r="AN1142" s="127">
        <v>220.4</v>
      </c>
      <c r="AO1142" s="127">
        <v>0.69999999999998863</v>
      </c>
      <c r="AP1142" s="127">
        <v>1.7999999999999943</v>
      </c>
      <c r="AQ1142" s="14">
        <v>258.9999999999992</v>
      </c>
      <c r="AR1142" s="127" t="s">
        <v>618</v>
      </c>
      <c r="AS1142" s="14">
        <v>207.59999999999656</v>
      </c>
      <c r="AT1142" s="1">
        <v>227.6</v>
      </c>
      <c r="AU1142" s="1">
        <v>228.7</v>
      </c>
      <c r="AV1142" s="1">
        <v>227.6</v>
      </c>
      <c r="AW1142" s="1">
        <v>228.2</v>
      </c>
      <c r="AX1142" s="1">
        <v>227.6</v>
      </c>
      <c r="AY1142" s="1">
        <v>230.1</v>
      </c>
      <c r="AZ1142" s="1">
        <v>227.6</v>
      </c>
      <c r="BA1142" s="1">
        <v>230.1</v>
      </c>
      <c r="CC1142" s="86">
        <v>227.9</v>
      </c>
      <c r="CD1142" s="1">
        <v>228.4</v>
      </c>
      <c r="CE1142" s="1">
        <v>1299</v>
      </c>
      <c r="CF1142" s="1">
        <v>982</v>
      </c>
      <c r="CG1142" s="1">
        <v>1.3228105906313645</v>
      </c>
      <c r="CH1142">
        <v>108.754</v>
      </c>
      <c r="CI1142">
        <v>19356</v>
      </c>
      <c r="CJ1142" s="101">
        <v>-1</v>
      </c>
      <c r="CK1142" s="101">
        <v>-1</v>
      </c>
      <c r="CL1142" s="1" t="s">
        <v>618</v>
      </c>
      <c r="CM1142" s="1">
        <v>65.799999999999812</v>
      </c>
      <c r="CN1142" s="14" t="s">
        <v>618</v>
      </c>
      <c r="CO1142" s="14">
        <v>94.500000000000114</v>
      </c>
    </row>
    <row r="1143" spans="1:93">
      <c r="A1143" s="1">
        <v>2017</v>
      </c>
      <c r="B1143" s="1">
        <v>4</v>
      </c>
      <c r="C1143" s="24">
        <v>42984</v>
      </c>
      <c r="D1143" s="1">
        <v>228.9</v>
      </c>
      <c r="E1143" s="1">
        <v>232.8</v>
      </c>
      <c r="F1143" s="1">
        <v>226.7</v>
      </c>
      <c r="G1143" s="1">
        <v>231.6</v>
      </c>
      <c r="H1143" s="1">
        <v>49.15</v>
      </c>
      <c r="I1143" s="1">
        <v>0</v>
      </c>
      <c r="N1143" s="27">
        <v>6.1000000000000227</v>
      </c>
      <c r="O1143" s="27">
        <v>230.7</v>
      </c>
      <c r="P1143" s="27">
        <v>222.7</v>
      </c>
      <c r="Q1143" s="27" t="s">
        <v>618</v>
      </c>
      <c r="R1143" s="27" t="s">
        <v>254</v>
      </c>
      <c r="S1143" s="27" t="s">
        <v>618</v>
      </c>
      <c r="T1143" s="27">
        <v>-0.39999999999997726</v>
      </c>
      <c r="U1143" s="27" t="s">
        <v>618</v>
      </c>
      <c r="V1143" s="158">
        <v>-0.39999999999997726</v>
      </c>
      <c r="W1143" s="27">
        <v>294.3</v>
      </c>
      <c r="X1143" s="27">
        <v>298.8</v>
      </c>
      <c r="Y1143" s="27">
        <v>-4.4999999999999432</v>
      </c>
      <c r="Z1143" s="29">
        <v>48.78</v>
      </c>
      <c r="AA1143" s="139">
        <v>3.7</v>
      </c>
      <c r="AB1143" s="151">
        <v>2.6388009288579317E-2</v>
      </c>
      <c r="AC1143" s="136" t="s">
        <v>253</v>
      </c>
      <c r="AD1143" s="136">
        <v>11.3</v>
      </c>
      <c r="AE1143" s="136" t="s">
        <v>618</v>
      </c>
      <c r="AF1143" s="136" t="s">
        <v>618</v>
      </c>
      <c r="AG1143" s="136">
        <v>0</v>
      </c>
      <c r="AH1143" s="136">
        <v>144.4</v>
      </c>
      <c r="AI1143" s="136">
        <v>-31.899999999999665</v>
      </c>
      <c r="AJ1143" s="127">
        <v>227.6</v>
      </c>
      <c r="AK1143" s="127">
        <v>230.1</v>
      </c>
      <c r="AL1143" s="127">
        <v>227.2</v>
      </c>
      <c r="AM1143" s="127">
        <v>227.4</v>
      </c>
      <c r="AN1143" s="127">
        <v>223.57499999999999</v>
      </c>
      <c r="AO1143" s="127">
        <v>2.6999999999999886</v>
      </c>
      <c r="AP1143" s="127">
        <v>-9.9999999999982936E-2</v>
      </c>
      <c r="AQ1143" s="14">
        <v>258.89999999999924</v>
      </c>
      <c r="AR1143" s="127" t="s">
        <v>618</v>
      </c>
      <c r="AS1143" s="14">
        <v>207.59999999999656</v>
      </c>
      <c r="AT1143" s="1">
        <v>230.3</v>
      </c>
      <c r="AU1143" s="1">
        <v>230.5</v>
      </c>
      <c r="AV1143" s="1">
        <v>229.9</v>
      </c>
      <c r="AW1143" s="1">
        <v>230</v>
      </c>
      <c r="AX1143" s="1">
        <v>230.3</v>
      </c>
      <c r="AY1143" s="1">
        <v>230.5</v>
      </c>
      <c r="AZ1143" s="1">
        <v>229</v>
      </c>
      <c r="BA1143" s="1">
        <v>230</v>
      </c>
      <c r="CC1143" s="86">
        <v>230.4</v>
      </c>
      <c r="CD1143" s="1">
        <v>229.4</v>
      </c>
      <c r="CE1143" s="1">
        <v>940</v>
      </c>
      <c r="CF1143" s="1">
        <v>874</v>
      </c>
      <c r="CG1143" s="1">
        <v>1.0755148741418765</v>
      </c>
      <c r="CH1143">
        <v>109.242</v>
      </c>
      <c r="CI1143">
        <v>19303</v>
      </c>
      <c r="CJ1143" s="101">
        <v>-1</v>
      </c>
      <c r="CK1143" s="101">
        <v>-1</v>
      </c>
      <c r="CL1143" s="1">
        <v>0</v>
      </c>
      <c r="CM1143" s="1">
        <v>65.799999999999812</v>
      </c>
      <c r="CN1143" s="14" t="s">
        <v>618</v>
      </c>
      <c r="CO1143" s="14">
        <v>94.500000000000114</v>
      </c>
    </row>
    <row r="1144" spans="1:93">
      <c r="A1144" s="1">
        <v>2017</v>
      </c>
      <c r="B1144" s="1">
        <v>5</v>
      </c>
      <c r="C1144" s="24">
        <v>42985</v>
      </c>
      <c r="D1144" s="1">
        <v>230.3</v>
      </c>
      <c r="E1144" s="1">
        <v>232.4</v>
      </c>
      <c r="F1144" s="1">
        <v>227.3</v>
      </c>
      <c r="G1144" s="1">
        <v>229.2</v>
      </c>
      <c r="H1144" s="1">
        <v>49.11</v>
      </c>
      <c r="I1144" s="1">
        <v>0</v>
      </c>
      <c r="N1144" s="27">
        <v>5.0999999999999943</v>
      </c>
      <c r="O1144" s="27">
        <v>237.7</v>
      </c>
      <c r="P1144" s="27">
        <v>225.5</v>
      </c>
      <c r="Q1144" s="27" t="s">
        <v>618</v>
      </c>
      <c r="R1144" s="27" t="s">
        <v>618</v>
      </c>
      <c r="S1144" s="27" t="s">
        <v>618</v>
      </c>
      <c r="T1144" s="27" t="s">
        <v>618</v>
      </c>
      <c r="U1144" s="27" t="s">
        <v>618</v>
      </c>
      <c r="V1144" s="158">
        <v>0</v>
      </c>
      <c r="W1144" s="27">
        <v>294.3</v>
      </c>
      <c r="X1144" s="27">
        <v>298.8</v>
      </c>
      <c r="Y1144" s="27">
        <v>-4.4999999999999432</v>
      </c>
      <c r="Z1144" s="29">
        <v>49.29</v>
      </c>
      <c r="AA1144" s="139">
        <v>3.1</v>
      </c>
      <c r="AB1144" s="151">
        <v>1.0900863842040254E-2</v>
      </c>
      <c r="AC1144" s="136" t="s">
        <v>253</v>
      </c>
      <c r="AD1144" s="136">
        <v>11.5</v>
      </c>
      <c r="AE1144" s="136" t="s">
        <v>618</v>
      </c>
      <c r="AF1144" s="136" t="s">
        <v>618</v>
      </c>
      <c r="AG1144" s="136">
        <v>0</v>
      </c>
      <c r="AH1144" s="136">
        <v>144.4</v>
      </c>
      <c r="AI1144" s="136">
        <v>-31.899999999999665</v>
      </c>
      <c r="AJ1144" s="127">
        <v>230.3</v>
      </c>
      <c r="AK1144" s="127">
        <v>232.4</v>
      </c>
      <c r="AL1144" s="127">
        <v>229</v>
      </c>
      <c r="AM1144" s="127">
        <v>230.6</v>
      </c>
      <c r="AN1144" s="127">
        <v>226.95</v>
      </c>
      <c r="AO1144" s="127">
        <v>1.1000000000000227</v>
      </c>
      <c r="AP1144" s="127" t="s">
        <v>618</v>
      </c>
      <c r="AQ1144" s="14">
        <v>258.89999999999924</v>
      </c>
      <c r="AR1144" s="127" t="s">
        <v>618</v>
      </c>
      <c r="AS1144" s="14">
        <v>207.59999999999656</v>
      </c>
      <c r="AT1144" s="1">
        <v>228.2</v>
      </c>
      <c r="AU1144" s="1">
        <v>228.7</v>
      </c>
      <c r="AV1144" s="1">
        <v>227.7</v>
      </c>
      <c r="AW1144" s="1">
        <v>228.1</v>
      </c>
      <c r="AX1144" s="1">
        <v>228.2</v>
      </c>
      <c r="AY1144" s="1">
        <v>229.3</v>
      </c>
      <c r="AZ1144" s="1">
        <v>227.7</v>
      </c>
      <c r="BA1144" s="1">
        <v>229.3</v>
      </c>
      <c r="CC1144" s="86">
        <v>228.7</v>
      </c>
      <c r="CD1144" s="1">
        <v>234</v>
      </c>
      <c r="CE1144" s="1">
        <v>1262</v>
      </c>
      <c r="CF1144" s="1">
        <v>1257</v>
      </c>
      <c r="CG1144" s="1">
        <v>1.0039777247414479</v>
      </c>
      <c r="CH1144">
        <v>108.42</v>
      </c>
      <c r="CI1144">
        <v>19256</v>
      </c>
      <c r="CJ1144" s="101">
        <v>-1</v>
      </c>
      <c r="CK1144" s="101">
        <v>-1</v>
      </c>
      <c r="CL1144" s="1">
        <v>1.2999999999999829</v>
      </c>
      <c r="CM1144" s="1">
        <v>67.099999999999795</v>
      </c>
      <c r="CN1144" s="14" t="s">
        <v>618</v>
      </c>
      <c r="CO1144" s="14">
        <v>94.500000000000114</v>
      </c>
    </row>
    <row r="1145" spans="1:93">
      <c r="A1145" s="1">
        <v>2017</v>
      </c>
      <c r="B1145" s="1">
        <v>6</v>
      </c>
      <c r="C1145" s="24">
        <v>42986</v>
      </c>
      <c r="D1145" s="1">
        <v>226.9</v>
      </c>
      <c r="E1145" s="1">
        <v>229.7</v>
      </c>
      <c r="F1145" s="1">
        <v>224</v>
      </c>
      <c r="G1145" s="1">
        <v>224.3</v>
      </c>
      <c r="H1145" s="1">
        <v>47.48</v>
      </c>
      <c r="I1145" s="1">
        <v>1</v>
      </c>
      <c r="N1145" s="27">
        <v>5.6999999999999886</v>
      </c>
      <c r="O1145" s="27">
        <v>234.3</v>
      </c>
      <c r="P1145" s="27">
        <v>224.1</v>
      </c>
      <c r="Q1145" s="27" t="s">
        <v>618</v>
      </c>
      <c r="R1145" s="27" t="s">
        <v>618</v>
      </c>
      <c r="S1145" s="27" t="s">
        <v>252</v>
      </c>
      <c r="T1145" s="27" t="s">
        <v>618</v>
      </c>
      <c r="U1145" s="27">
        <v>0.90000000000000568</v>
      </c>
      <c r="V1145" s="158">
        <v>0.90000000000000568</v>
      </c>
      <c r="W1145" s="27">
        <v>295.2</v>
      </c>
      <c r="X1145" s="27">
        <v>298.8</v>
      </c>
      <c r="Y1145" s="27">
        <v>-3.5999999999999091</v>
      </c>
      <c r="Z1145" s="29">
        <v>49.04</v>
      </c>
      <c r="AA1145" s="139">
        <v>3.4</v>
      </c>
      <c r="AB1145" s="151">
        <v>8.1383519837230356E-4</v>
      </c>
      <c r="AC1145" s="136">
        <v>0</v>
      </c>
      <c r="AD1145" s="136">
        <v>11.4</v>
      </c>
      <c r="AE1145" s="136" t="s">
        <v>618</v>
      </c>
      <c r="AF1145" s="136" t="s">
        <v>618</v>
      </c>
      <c r="AG1145" s="136">
        <v>0</v>
      </c>
      <c r="AH1145" s="136">
        <v>144.4</v>
      </c>
      <c r="AI1145" s="136">
        <v>-31.899999999999665</v>
      </c>
      <c r="AJ1145" s="127">
        <v>228.2</v>
      </c>
      <c r="AK1145" s="127">
        <v>229.3</v>
      </c>
      <c r="AL1145" s="127">
        <v>226.4</v>
      </c>
      <c r="AM1145" s="127">
        <v>227.4</v>
      </c>
      <c r="AN1145" s="127">
        <v>227.95</v>
      </c>
      <c r="AO1145" s="127">
        <v>2.5999999999999943</v>
      </c>
      <c r="AP1145" s="127">
        <v>-6.4000000000000226</v>
      </c>
      <c r="AQ1145" s="14">
        <v>252.4999999999992</v>
      </c>
      <c r="AR1145" s="127">
        <v>2.9000000000000057</v>
      </c>
      <c r="AS1145" s="14">
        <v>210.49999999999656</v>
      </c>
      <c r="AT1145" s="1">
        <v>0</v>
      </c>
      <c r="AU1145" s="1">
        <v>0</v>
      </c>
      <c r="AV1145" s="1">
        <v>0</v>
      </c>
      <c r="AW1145" s="1">
        <v>0</v>
      </c>
      <c r="AX1145" s="1">
        <v>224.1</v>
      </c>
      <c r="AY1145" s="1">
        <v>227</v>
      </c>
      <c r="AZ1145" s="1">
        <v>223.5</v>
      </c>
      <c r="BA1145" s="1">
        <v>226.8</v>
      </c>
      <c r="CC1145" s="86">
        <v>224.3</v>
      </c>
      <c r="CD1145" s="1">
        <v>229.1</v>
      </c>
      <c r="CE1145" s="1">
        <v>1115</v>
      </c>
      <c r="CF1145" s="1">
        <v>1241</v>
      </c>
      <c r="CG1145" s="1">
        <v>0.89846897663174863</v>
      </c>
      <c r="CH1145">
        <v>108.24</v>
      </c>
      <c r="CI1145">
        <v>19160</v>
      </c>
      <c r="CJ1145" s="101">
        <v>-1</v>
      </c>
      <c r="CK1145" s="101">
        <v>-1</v>
      </c>
      <c r="CL1145" s="1">
        <v>-223.2</v>
      </c>
      <c r="CM1145" s="1">
        <v>-156.1</v>
      </c>
      <c r="CN1145" s="14" t="s">
        <v>618</v>
      </c>
      <c r="CO1145" s="14">
        <v>94.500000000000114</v>
      </c>
    </row>
    <row r="1146" spans="1:93">
      <c r="A1146" s="1">
        <v>2017</v>
      </c>
      <c r="B1146" s="1">
        <v>2</v>
      </c>
      <c r="C1146" s="24">
        <v>42989</v>
      </c>
      <c r="D1146" s="1">
        <v>223.2</v>
      </c>
      <c r="E1146" s="1">
        <v>225.3</v>
      </c>
      <c r="F1146" s="1">
        <v>221.3</v>
      </c>
      <c r="G1146" s="1">
        <v>224.3</v>
      </c>
      <c r="H1146" s="1">
        <v>48.1</v>
      </c>
      <c r="I1146" s="1">
        <v>1</v>
      </c>
      <c r="N1146" s="27">
        <v>4</v>
      </c>
      <c r="O1146" s="27">
        <v>230</v>
      </c>
      <c r="P1146" s="27">
        <v>218.6</v>
      </c>
      <c r="Q1146" s="27" t="s">
        <v>618</v>
      </c>
      <c r="R1146" s="27" t="s">
        <v>618</v>
      </c>
      <c r="S1146" s="27" t="s">
        <v>618</v>
      </c>
      <c r="T1146" s="27" t="s">
        <v>618</v>
      </c>
      <c r="U1146" s="27" t="s">
        <v>618</v>
      </c>
      <c r="V1146" s="158">
        <v>0</v>
      </c>
      <c r="W1146" s="27">
        <v>295.2</v>
      </c>
      <c r="X1146" s="27">
        <v>298.8</v>
      </c>
      <c r="Y1146" s="27">
        <v>-3.5999999999999091</v>
      </c>
      <c r="Z1146" s="29">
        <v>47.75</v>
      </c>
      <c r="AA1146" s="139">
        <v>2.4</v>
      </c>
      <c r="AB1146" s="151">
        <v>3.319079617185916E-2</v>
      </c>
      <c r="AC1146" s="136" t="s">
        <v>255</v>
      </c>
      <c r="AD1146" s="136">
        <v>11.2</v>
      </c>
      <c r="AE1146" s="136" t="s">
        <v>618</v>
      </c>
      <c r="AF1146" s="136" t="s">
        <v>618</v>
      </c>
      <c r="AG1146" s="136">
        <v>0</v>
      </c>
      <c r="AH1146" s="136">
        <v>144.4</v>
      </c>
      <c r="AI1146" s="136">
        <v>-31.899999999999665</v>
      </c>
      <c r="AJ1146" s="127">
        <v>224.1</v>
      </c>
      <c r="AK1146" s="127">
        <v>227</v>
      </c>
      <c r="AL1146" s="127">
        <v>223.2</v>
      </c>
      <c r="AM1146" s="127">
        <v>223.6</v>
      </c>
      <c r="AN1146" s="127">
        <v>227.25</v>
      </c>
      <c r="AO1146" s="127">
        <v>1.1000000000000227</v>
      </c>
      <c r="AP1146" s="127" t="s">
        <v>618</v>
      </c>
      <c r="AQ1146" s="14">
        <v>252.4999999999992</v>
      </c>
      <c r="AR1146" s="127">
        <v>-4.5000000000000284</v>
      </c>
      <c r="AS1146" s="14">
        <v>205.99999999999653</v>
      </c>
      <c r="AT1146" s="1">
        <v>224.6</v>
      </c>
      <c r="AU1146" s="1">
        <v>225.7</v>
      </c>
      <c r="AV1146" s="1">
        <v>224.6</v>
      </c>
      <c r="AW1146" s="1">
        <v>225.7</v>
      </c>
      <c r="AX1146" s="1">
        <v>224.6</v>
      </c>
      <c r="AY1146" s="1">
        <v>226.9</v>
      </c>
      <c r="AZ1146" s="1">
        <v>224.6</v>
      </c>
      <c r="BA1146" s="1">
        <v>226.5</v>
      </c>
      <c r="CC1146" s="86">
        <v>225.4</v>
      </c>
      <c r="CD1146" s="1">
        <v>226.1</v>
      </c>
      <c r="CE1146" s="1">
        <v>1314</v>
      </c>
      <c r="CF1146" s="1">
        <v>1076</v>
      </c>
      <c r="CG1146" s="1">
        <v>1.221189591078067</v>
      </c>
      <c r="CH1146">
        <v>109.389</v>
      </c>
      <c r="CI1146">
        <v>19554</v>
      </c>
      <c r="CJ1146" s="101">
        <v>-1</v>
      </c>
      <c r="CK1146" s="101">
        <v>-1</v>
      </c>
      <c r="CL1146" s="1">
        <v>-2.8000000000000114</v>
      </c>
      <c r="CM1146" s="1">
        <v>-158.9</v>
      </c>
      <c r="CN1146" s="14" t="s">
        <v>618</v>
      </c>
      <c r="CO1146" s="14">
        <v>94.500000000000114</v>
      </c>
    </row>
    <row r="1147" spans="1:93">
      <c r="A1147" s="1">
        <v>2017</v>
      </c>
      <c r="B1147" s="1">
        <v>3</v>
      </c>
      <c r="C1147" s="24">
        <v>42990</v>
      </c>
      <c r="D1147" s="1">
        <v>227.4</v>
      </c>
      <c r="E1147" s="1">
        <v>228.7</v>
      </c>
      <c r="F1147" s="1">
        <v>224.5</v>
      </c>
      <c r="G1147" s="1">
        <v>226.7</v>
      </c>
      <c r="H1147" s="1">
        <v>48.37</v>
      </c>
      <c r="I1147" s="1">
        <v>1</v>
      </c>
      <c r="N1147" s="27">
        <v>4.1999999999999886</v>
      </c>
      <c r="O1147" s="27">
        <v>228.3</v>
      </c>
      <c r="P1147" s="27">
        <v>220.3</v>
      </c>
      <c r="Q1147" s="27" t="s">
        <v>618</v>
      </c>
      <c r="R1147" s="27" t="s">
        <v>618</v>
      </c>
      <c r="S1147" s="27" t="s">
        <v>618</v>
      </c>
      <c r="T1147" s="27" t="s">
        <v>618</v>
      </c>
      <c r="U1147" s="27" t="s">
        <v>618</v>
      </c>
      <c r="V1147" s="158">
        <v>0</v>
      </c>
      <c r="W1147" s="27">
        <v>295.2</v>
      </c>
      <c r="X1147" s="27">
        <v>298.8</v>
      </c>
      <c r="Y1147" s="27">
        <v>-3.5999999999999091</v>
      </c>
      <c r="Z1147" s="29">
        <v>48.01</v>
      </c>
      <c r="AA1147" s="139">
        <v>2.5</v>
      </c>
      <c r="AB1147" s="151">
        <v>1.3058129738837465E-2</v>
      </c>
      <c r="AC1147" s="136" t="s">
        <v>253</v>
      </c>
      <c r="AD1147" s="136">
        <v>11.2</v>
      </c>
      <c r="AE1147" s="136" t="s">
        <v>618</v>
      </c>
      <c r="AF1147" s="136">
        <v>-2.5</v>
      </c>
      <c r="AG1147" s="136">
        <v>-2.5</v>
      </c>
      <c r="AH1147" s="136">
        <v>141.9</v>
      </c>
      <c r="AI1147" s="136">
        <v>-34.399999999999665</v>
      </c>
      <c r="AJ1147" s="127">
        <v>224.6</v>
      </c>
      <c r="AK1147" s="127">
        <v>228.7</v>
      </c>
      <c r="AL1147" s="127">
        <v>224.6</v>
      </c>
      <c r="AM1147" s="127">
        <v>227.9</v>
      </c>
      <c r="AN1147" s="127">
        <v>227.375</v>
      </c>
      <c r="AO1147" s="127">
        <v>0.70000000000001705</v>
      </c>
      <c r="AP1147" s="127" t="s">
        <v>618</v>
      </c>
      <c r="AQ1147" s="14">
        <v>252.4999999999992</v>
      </c>
      <c r="AR1147" s="127" t="s">
        <v>618</v>
      </c>
      <c r="AS1147" s="14">
        <v>205.99999999999653</v>
      </c>
      <c r="AT1147" s="1">
        <v>227.4</v>
      </c>
      <c r="AU1147" s="1">
        <v>228</v>
      </c>
      <c r="AV1147" s="1">
        <v>227.4</v>
      </c>
      <c r="AW1147" s="1">
        <v>227.8</v>
      </c>
      <c r="AX1147" s="1">
        <v>227.4</v>
      </c>
      <c r="AY1147" s="1">
        <v>228.2</v>
      </c>
      <c r="AZ1147" s="1">
        <v>227.4</v>
      </c>
      <c r="BA1147" s="1">
        <v>227.6</v>
      </c>
      <c r="CC1147" s="86">
        <v>226.8</v>
      </c>
      <c r="CD1147" s="1">
        <v>230.1</v>
      </c>
      <c r="CE1147" s="1">
        <v>1261</v>
      </c>
      <c r="CF1147" s="1">
        <v>1018</v>
      </c>
      <c r="CG1147" s="1">
        <v>1.2387033398821219</v>
      </c>
      <c r="CH1147">
        <v>110.15900000000001</v>
      </c>
      <c r="CI1147">
        <v>19753</v>
      </c>
      <c r="CJ1147" s="101">
        <v>-1</v>
      </c>
      <c r="CK1147" s="101">
        <v>1</v>
      </c>
      <c r="CL1147" s="1">
        <v>-9.9999999999994316E-2</v>
      </c>
      <c r="CM1147" s="1">
        <v>-159</v>
      </c>
      <c r="CN1147" s="14" t="s">
        <v>618</v>
      </c>
      <c r="CO1147" s="14">
        <v>94.500000000000114</v>
      </c>
    </row>
    <row r="1148" spans="1:93">
      <c r="A1148" s="1">
        <v>2017</v>
      </c>
      <c r="B1148" s="1">
        <v>4</v>
      </c>
      <c r="C1148" s="24">
        <v>42991</v>
      </c>
      <c r="D1148" s="1">
        <v>227.5</v>
      </c>
      <c r="E1148" s="1">
        <v>230</v>
      </c>
      <c r="F1148" s="1">
        <v>227.5</v>
      </c>
      <c r="G1148" s="1">
        <v>229.6</v>
      </c>
      <c r="H1148" s="1">
        <v>49.32</v>
      </c>
      <c r="I1148" s="1">
        <v>1</v>
      </c>
      <c r="N1148" s="27">
        <v>2.5</v>
      </c>
      <c r="O1148" s="27">
        <v>230.9</v>
      </c>
      <c r="P1148" s="27">
        <v>222.5</v>
      </c>
      <c r="Q1148" s="27" t="s">
        <v>618</v>
      </c>
      <c r="R1148" s="27" t="s">
        <v>618</v>
      </c>
      <c r="S1148" s="27" t="s">
        <v>618</v>
      </c>
      <c r="T1148" s="27" t="s">
        <v>618</v>
      </c>
      <c r="U1148" s="27" t="s">
        <v>618</v>
      </c>
      <c r="V1148" s="158">
        <v>0</v>
      </c>
      <c r="W1148" s="27">
        <v>295.2</v>
      </c>
      <c r="X1148" s="27">
        <v>298.8</v>
      </c>
      <c r="Y1148" s="27">
        <v>-3.5999999999999091</v>
      </c>
      <c r="Z1148" s="29">
        <v>48.31</v>
      </c>
      <c r="AA1148" s="139">
        <v>1.5</v>
      </c>
      <c r="AB1148" s="151">
        <v>5.6133056133056414E-3</v>
      </c>
      <c r="AC1148" s="136" t="s">
        <v>253</v>
      </c>
      <c r="AD1148" s="136">
        <v>11.3</v>
      </c>
      <c r="AE1148" s="136" t="s">
        <v>618</v>
      </c>
      <c r="AF1148" s="136" t="s">
        <v>618</v>
      </c>
      <c r="AG1148" s="136">
        <v>0</v>
      </c>
      <c r="AH1148" s="136">
        <v>141.9</v>
      </c>
      <c r="AI1148" s="136">
        <v>-34.399999999999665</v>
      </c>
      <c r="AJ1148" s="127">
        <v>227.4</v>
      </c>
      <c r="AK1148" s="127">
        <v>229.2</v>
      </c>
      <c r="AL1148" s="127">
        <v>227.4</v>
      </c>
      <c r="AM1148" s="127">
        <v>228.5</v>
      </c>
      <c r="AN1148" s="127">
        <v>226.85</v>
      </c>
      <c r="AO1148" s="127">
        <v>2.0999999999999943</v>
      </c>
      <c r="AP1148" s="127">
        <v>-2.2999999999999998</v>
      </c>
      <c r="AQ1148" s="14">
        <v>250.19999999999919</v>
      </c>
      <c r="AR1148" s="127" t="s">
        <v>618</v>
      </c>
      <c r="AS1148" s="14">
        <v>205.99999999999653</v>
      </c>
      <c r="AT1148" s="1">
        <v>229</v>
      </c>
      <c r="AU1148" s="1">
        <v>229</v>
      </c>
      <c r="AV1148" s="1">
        <v>227.3</v>
      </c>
      <c r="AW1148" s="1">
        <v>227.5</v>
      </c>
      <c r="AX1148" s="1">
        <v>229</v>
      </c>
      <c r="AY1148" s="1">
        <v>229</v>
      </c>
      <c r="AZ1148" s="1">
        <v>227.3</v>
      </c>
      <c r="BA1148" s="1">
        <v>228</v>
      </c>
      <c r="CC1148" s="86">
        <v>230.3</v>
      </c>
      <c r="CD1148" s="1">
        <v>231</v>
      </c>
      <c r="CE1148" s="1">
        <v>1598</v>
      </c>
      <c r="CF1148" s="1">
        <v>948</v>
      </c>
      <c r="CG1148" s="1">
        <v>1.6856540084388185</v>
      </c>
      <c r="CH1148">
        <v>110.477</v>
      </c>
      <c r="CI1148">
        <v>19735</v>
      </c>
      <c r="CJ1148" s="101">
        <v>1</v>
      </c>
      <c r="CK1148" s="101">
        <v>1</v>
      </c>
      <c r="CL1148" s="1" t="s">
        <v>618</v>
      </c>
      <c r="CM1148" s="1">
        <v>-159</v>
      </c>
      <c r="CN1148" s="14" t="s">
        <v>618</v>
      </c>
      <c r="CO1148" s="14">
        <v>94.500000000000114</v>
      </c>
    </row>
    <row r="1149" spans="1:93">
      <c r="A1149" s="1">
        <v>2017</v>
      </c>
      <c r="B1149" s="1">
        <v>5</v>
      </c>
      <c r="C1149" s="24">
        <v>42992</v>
      </c>
      <c r="D1149" s="1">
        <v>227.2</v>
      </c>
      <c r="E1149" s="1">
        <v>228.4</v>
      </c>
      <c r="F1149" s="1">
        <v>225.4</v>
      </c>
      <c r="G1149" s="1">
        <v>225.8</v>
      </c>
      <c r="H1149" s="1">
        <v>49.72</v>
      </c>
      <c r="I1149" s="1">
        <v>1</v>
      </c>
      <c r="N1149" s="27">
        <v>3</v>
      </c>
      <c r="O1149" s="27">
        <v>232.1</v>
      </c>
      <c r="P1149" s="27">
        <v>227.1</v>
      </c>
      <c r="Q1149" s="27" t="s">
        <v>618</v>
      </c>
      <c r="R1149" s="27" t="s">
        <v>618</v>
      </c>
      <c r="S1149" s="27" t="s">
        <v>618</v>
      </c>
      <c r="T1149" s="27" t="s">
        <v>618</v>
      </c>
      <c r="U1149" s="27" t="s">
        <v>618</v>
      </c>
      <c r="V1149" s="158">
        <v>0</v>
      </c>
      <c r="W1149" s="27">
        <v>295.2</v>
      </c>
      <c r="X1149" s="27">
        <v>298.8</v>
      </c>
      <c r="Y1149" s="27">
        <v>-3.5999999999999091</v>
      </c>
      <c r="Z1149" s="29">
        <v>49.28</v>
      </c>
      <c r="AA1149" s="139">
        <v>1.8</v>
      </c>
      <c r="AB1149" s="151">
        <v>1.9640272896423561E-2</v>
      </c>
      <c r="AC1149" s="136" t="s">
        <v>253</v>
      </c>
      <c r="AD1149" s="136">
        <v>11.4</v>
      </c>
      <c r="AE1149" s="136" t="s">
        <v>618</v>
      </c>
      <c r="AF1149" s="136">
        <v>1.6999999999999886</v>
      </c>
      <c r="AG1149" s="136">
        <v>1.6999999999999886</v>
      </c>
      <c r="AH1149" s="136">
        <v>143.6</v>
      </c>
      <c r="AI1149" s="136">
        <v>-32.699999999999676</v>
      </c>
      <c r="AJ1149" s="127">
        <v>229</v>
      </c>
      <c r="AK1149" s="127">
        <v>229</v>
      </c>
      <c r="AL1149" s="127">
        <v>226</v>
      </c>
      <c r="AM1149" s="127">
        <v>227.2</v>
      </c>
      <c r="AN1149" s="127">
        <v>226.8</v>
      </c>
      <c r="AO1149" s="127">
        <v>1.3999999999999773</v>
      </c>
      <c r="AP1149" s="127" t="s">
        <v>618</v>
      </c>
      <c r="AQ1149" s="14">
        <v>250.19999999999919</v>
      </c>
      <c r="AR1149" s="127" t="s">
        <v>618</v>
      </c>
      <c r="AS1149" s="14">
        <v>205.99999999999653</v>
      </c>
      <c r="AT1149" s="1">
        <v>225.1</v>
      </c>
      <c r="AU1149" s="1">
        <v>225.8</v>
      </c>
      <c r="AV1149" s="1">
        <v>224.8</v>
      </c>
      <c r="AW1149" s="1">
        <v>225.8</v>
      </c>
      <c r="AX1149" s="1">
        <v>225.1</v>
      </c>
      <c r="AY1149" s="1">
        <v>226.4</v>
      </c>
      <c r="AZ1149" s="1">
        <v>224.8</v>
      </c>
      <c r="BA1149" s="1">
        <v>225.9</v>
      </c>
      <c r="CC1149" s="86">
        <v>225.1</v>
      </c>
      <c r="CD1149" s="1">
        <v>228.7</v>
      </c>
      <c r="CE1149" s="1">
        <v>1089</v>
      </c>
      <c r="CF1149" s="1">
        <v>1252</v>
      </c>
      <c r="CG1149" s="1">
        <v>0.86980830670926512</v>
      </c>
      <c r="CH1149">
        <v>110.16500000000001</v>
      </c>
      <c r="CI1149">
        <v>19726</v>
      </c>
      <c r="CJ1149" s="101">
        <v>1</v>
      </c>
      <c r="CK1149" s="101">
        <v>1</v>
      </c>
      <c r="CL1149" s="1">
        <v>-1.0999999999999943</v>
      </c>
      <c r="CM1149" s="1">
        <v>-160.1</v>
      </c>
      <c r="CN1149" s="14">
        <v>2.0999999999999943</v>
      </c>
      <c r="CO1149" s="14">
        <v>96.600000000000108</v>
      </c>
    </row>
    <row r="1150" spans="1:93">
      <c r="A1150" s="1">
        <v>2017</v>
      </c>
      <c r="B1150" s="1">
        <v>6</v>
      </c>
      <c r="C1150" s="24">
        <v>42993</v>
      </c>
      <c r="D1150" s="1">
        <v>224</v>
      </c>
      <c r="E1150" s="1">
        <v>225.1</v>
      </c>
      <c r="F1150" s="1">
        <v>218.6</v>
      </c>
      <c r="G1150" s="1">
        <v>219.3</v>
      </c>
      <c r="H1150" s="1">
        <v>49.93</v>
      </c>
      <c r="I1150" s="1">
        <v>2</v>
      </c>
      <c r="N1150" s="27">
        <v>6.5</v>
      </c>
      <c r="O1150" s="27">
        <v>228.8</v>
      </c>
      <c r="P1150" s="27">
        <v>222.8</v>
      </c>
      <c r="Q1150" s="27" t="s">
        <v>618</v>
      </c>
      <c r="R1150" s="27" t="s">
        <v>618</v>
      </c>
      <c r="S1150" s="27" t="s">
        <v>252</v>
      </c>
      <c r="T1150" s="27" t="s">
        <v>618</v>
      </c>
      <c r="U1150" s="27">
        <v>7.4000000000000057</v>
      </c>
      <c r="V1150" s="158">
        <v>7.4000000000000057</v>
      </c>
      <c r="W1150" s="27">
        <v>302.60000000000002</v>
      </c>
      <c r="X1150" s="27">
        <v>302.60000000000002</v>
      </c>
      <c r="Y1150" s="27">
        <v>0</v>
      </c>
      <c r="Z1150" s="29">
        <v>49.45</v>
      </c>
      <c r="AA1150" s="139">
        <v>3.9</v>
      </c>
      <c r="AB1150" s="151">
        <v>8.1103000811029169E-3</v>
      </c>
      <c r="AC1150" s="136" t="s">
        <v>253</v>
      </c>
      <c r="AD1150" s="136">
        <v>11.2</v>
      </c>
      <c r="AE1150" s="136" t="s">
        <v>618</v>
      </c>
      <c r="AF1150" s="136">
        <v>6.7999999999999829</v>
      </c>
      <c r="AG1150" s="136">
        <v>6.7999999999999829</v>
      </c>
      <c r="AH1150" s="136">
        <v>150.4</v>
      </c>
      <c r="AI1150" s="136">
        <v>-25.899999999999693</v>
      </c>
      <c r="AJ1150" s="127">
        <v>225.1</v>
      </c>
      <c r="AK1150" s="127">
        <v>226.4</v>
      </c>
      <c r="AL1150" s="127">
        <v>224</v>
      </c>
      <c r="AM1150" s="127">
        <v>224.8</v>
      </c>
      <c r="AN1150" s="127">
        <v>227.1</v>
      </c>
      <c r="AO1150" s="127">
        <v>4.6999999999999886</v>
      </c>
      <c r="AP1150" s="127" t="s">
        <v>618</v>
      </c>
      <c r="AQ1150" s="14">
        <v>250.19999999999919</v>
      </c>
      <c r="AR1150" s="127">
        <v>8.2999999999999829</v>
      </c>
      <c r="AS1150" s="14">
        <v>214.29999999999652</v>
      </c>
      <c r="AT1150" s="1">
        <v>218</v>
      </c>
      <c r="AU1150" s="1">
        <v>218.4</v>
      </c>
      <c r="AV1150" s="1">
        <v>215.8</v>
      </c>
      <c r="AW1150" s="1">
        <v>218.2</v>
      </c>
      <c r="AX1150" s="1">
        <v>218</v>
      </c>
      <c r="AY1150" s="1">
        <v>219.3</v>
      </c>
      <c r="AZ1150" s="1">
        <v>215.8</v>
      </c>
      <c r="BA1150" s="1">
        <v>218.7</v>
      </c>
      <c r="CC1150" s="86">
        <v>219.8</v>
      </c>
      <c r="CD1150" s="1">
        <v>226.9</v>
      </c>
      <c r="CE1150" s="1">
        <v>1293</v>
      </c>
      <c r="CF1150" s="1">
        <v>1139</v>
      </c>
      <c r="CG1150" s="1">
        <v>1.1352063213345041</v>
      </c>
      <c r="CH1150">
        <v>111.54600000000001</v>
      </c>
      <c r="CI1150">
        <v>19988</v>
      </c>
      <c r="CJ1150" s="101">
        <v>1</v>
      </c>
      <c r="CK1150" s="101">
        <v>1</v>
      </c>
      <c r="CL1150" s="1">
        <v>-2.5999999999999943</v>
      </c>
      <c r="CM1150" s="1">
        <v>-162.69999999999999</v>
      </c>
      <c r="CN1150" s="14" t="s">
        <v>618</v>
      </c>
      <c r="CO1150" s="14">
        <v>96.600000000000108</v>
      </c>
    </row>
    <row r="1151" spans="1:93">
      <c r="A1151" s="1">
        <v>2017</v>
      </c>
      <c r="B1151" s="1">
        <v>3</v>
      </c>
      <c r="C1151" s="24">
        <v>42997</v>
      </c>
      <c r="D1151" s="1">
        <v>215.4</v>
      </c>
      <c r="E1151" s="1">
        <v>215.5</v>
      </c>
      <c r="F1151" s="1">
        <v>210.8</v>
      </c>
      <c r="G1151" s="1">
        <v>212.4</v>
      </c>
      <c r="H1151" s="1">
        <v>49.86</v>
      </c>
      <c r="I1151" s="1">
        <v>3</v>
      </c>
      <c r="N1151" s="27">
        <v>4.6999999999999886</v>
      </c>
      <c r="O1151" s="27">
        <v>225.8</v>
      </c>
      <c r="P1151" s="27">
        <v>212.8</v>
      </c>
      <c r="Q1151" s="27" t="s">
        <v>618</v>
      </c>
      <c r="R1151" s="27" t="s">
        <v>618</v>
      </c>
      <c r="S1151" s="27" t="s">
        <v>252</v>
      </c>
      <c r="T1151" s="27" t="s">
        <v>618</v>
      </c>
      <c r="U1151" s="27">
        <v>2.6000000000000227</v>
      </c>
      <c r="V1151" s="158">
        <v>2.6000000000000227</v>
      </c>
      <c r="W1151" s="27">
        <v>305.2</v>
      </c>
      <c r="X1151" s="27">
        <v>305.2</v>
      </c>
      <c r="Y1151" s="27">
        <v>0</v>
      </c>
      <c r="Z1151" s="29">
        <v>50.19</v>
      </c>
      <c r="AA1151" s="139">
        <v>2.8</v>
      </c>
      <c r="AB1151" s="151">
        <v>4.2236524537409004E-3</v>
      </c>
      <c r="AC1151" s="136" t="s">
        <v>253</v>
      </c>
      <c r="AD1151" s="136">
        <v>10.9</v>
      </c>
      <c r="AE1151" s="136" t="s">
        <v>618</v>
      </c>
      <c r="AF1151" s="136">
        <v>1.3000000000000114</v>
      </c>
      <c r="AG1151" s="136">
        <v>1.3000000000000114</v>
      </c>
      <c r="AH1151" s="136">
        <v>151.69999999999999</v>
      </c>
      <c r="AI1151" s="136">
        <v>-24.599999999999682</v>
      </c>
      <c r="AJ1151" s="127">
        <v>218</v>
      </c>
      <c r="AK1151" s="127">
        <v>219.3</v>
      </c>
      <c r="AL1151" s="127">
        <v>214.6</v>
      </c>
      <c r="AM1151" s="127">
        <v>215.5</v>
      </c>
      <c r="AN1151" s="127">
        <v>224</v>
      </c>
      <c r="AO1151" s="127">
        <v>3</v>
      </c>
      <c r="AP1151" s="127" t="s">
        <v>618</v>
      </c>
      <c r="AQ1151" s="14">
        <v>250.19999999999919</v>
      </c>
      <c r="AR1151" s="127">
        <v>4.0999999999999943</v>
      </c>
      <c r="AS1151" s="14">
        <v>218.39999999999651</v>
      </c>
      <c r="AT1151" s="1">
        <v>209.7</v>
      </c>
      <c r="AU1151" s="1">
        <v>209.7</v>
      </c>
      <c r="AV1151" s="1">
        <v>208</v>
      </c>
      <c r="AW1151" s="1">
        <v>208.8</v>
      </c>
      <c r="AX1151" s="1">
        <v>209.7</v>
      </c>
      <c r="AY1151" s="1">
        <v>210.5</v>
      </c>
      <c r="AZ1151" s="1">
        <v>208</v>
      </c>
      <c r="BA1151" s="1">
        <v>210.5</v>
      </c>
      <c r="CC1151" s="86">
        <v>210</v>
      </c>
      <c r="CD1151" s="1">
        <v>216.4</v>
      </c>
      <c r="CE1151" s="1">
        <v>1390</v>
      </c>
      <c r="CF1151" s="1">
        <v>1180</v>
      </c>
      <c r="CG1151" s="1">
        <v>1.1779661016949152</v>
      </c>
      <c r="CH1151">
        <v>111.55</v>
      </c>
      <c r="CI1151">
        <v>20142</v>
      </c>
      <c r="CJ1151" s="101">
        <v>1</v>
      </c>
      <c r="CK1151" s="101">
        <v>1</v>
      </c>
      <c r="CL1151" s="1">
        <v>0.5</v>
      </c>
      <c r="CM1151" s="1">
        <v>-162.19999999999999</v>
      </c>
      <c r="CN1151" s="14">
        <v>5.7000000000000171</v>
      </c>
      <c r="CO1151" s="14">
        <v>102.3</v>
      </c>
    </row>
    <row r="1152" spans="1:93">
      <c r="A1152" s="1">
        <v>2017</v>
      </c>
      <c r="B1152" s="1">
        <v>4</v>
      </c>
      <c r="C1152" s="24">
        <v>42998</v>
      </c>
      <c r="D1152" s="1">
        <v>210.2</v>
      </c>
      <c r="E1152" s="1">
        <v>211.5</v>
      </c>
      <c r="F1152" s="1">
        <v>208.2</v>
      </c>
      <c r="G1152" s="1">
        <v>210.6</v>
      </c>
      <c r="H1152" s="1">
        <v>50.41</v>
      </c>
      <c r="I1152" s="1">
        <v>3</v>
      </c>
      <c r="N1152" s="27">
        <v>3.3000000000000114</v>
      </c>
      <c r="O1152" s="27">
        <v>217.1</v>
      </c>
      <c r="P1152" s="27">
        <v>207.7</v>
      </c>
      <c r="Q1152" s="27" t="s">
        <v>618</v>
      </c>
      <c r="R1152" s="27" t="s">
        <v>618</v>
      </c>
      <c r="S1152" s="27" t="s">
        <v>618</v>
      </c>
      <c r="T1152" s="27" t="s">
        <v>618</v>
      </c>
      <c r="U1152" s="27" t="s">
        <v>618</v>
      </c>
      <c r="V1152" s="158">
        <v>0</v>
      </c>
      <c r="W1152" s="27">
        <v>305.2</v>
      </c>
      <c r="X1152" s="27">
        <v>305.2</v>
      </c>
      <c r="Y1152" s="27">
        <v>0</v>
      </c>
      <c r="Z1152" s="29">
        <v>49.78</v>
      </c>
      <c r="AA1152" s="139">
        <v>2</v>
      </c>
      <c r="AB1152" s="151">
        <v>1.4019627478469854E-3</v>
      </c>
      <c r="AC1152" s="136">
        <v>0</v>
      </c>
      <c r="AD1152" s="136">
        <v>10.6</v>
      </c>
      <c r="AE1152" s="136" t="s">
        <v>618</v>
      </c>
      <c r="AF1152" s="136" t="s">
        <v>618</v>
      </c>
      <c r="AG1152" s="136">
        <v>0</v>
      </c>
      <c r="AH1152" s="136">
        <v>151.69999999999999</v>
      </c>
      <c r="AI1152" s="136">
        <v>-24.599999999999682</v>
      </c>
      <c r="AJ1152" s="127">
        <v>209.7</v>
      </c>
      <c r="AK1152" s="127">
        <v>210.8</v>
      </c>
      <c r="AL1152" s="127">
        <v>208</v>
      </c>
      <c r="AM1152" s="127">
        <v>210.8</v>
      </c>
      <c r="AN1152" s="127">
        <v>219.57499999999999</v>
      </c>
      <c r="AO1152" s="127">
        <v>0.40000000000000568</v>
      </c>
      <c r="AP1152" s="127">
        <v>2.9999999999999831</v>
      </c>
      <c r="AQ1152" s="14">
        <v>253.19999999999916</v>
      </c>
      <c r="AR1152" s="127" t="s">
        <v>618</v>
      </c>
      <c r="AS1152" s="14">
        <v>218.39999999999651</v>
      </c>
      <c r="AT1152" s="1">
        <v>210.6</v>
      </c>
      <c r="AU1152" s="1">
        <v>213.5</v>
      </c>
      <c r="AV1152" s="1">
        <v>210.6</v>
      </c>
      <c r="AW1152" s="1">
        <v>213.2</v>
      </c>
      <c r="AX1152" s="1">
        <v>210.6</v>
      </c>
      <c r="AY1152" s="1">
        <v>213.6</v>
      </c>
      <c r="AZ1152" s="1">
        <v>210.6</v>
      </c>
      <c r="BA1152" s="1">
        <v>212.8</v>
      </c>
      <c r="CC1152" s="86">
        <v>210.6</v>
      </c>
      <c r="CD1152" s="1">
        <v>210.9</v>
      </c>
      <c r="CE1152" s="1">
        <v>1203</v>
      </c>
      <c r="CF1152" s="1">
        <v>1168</v>
      </c>
      <c r="CG1152" s="1">
        <v>1.0299657534246576</v>
      </c>
      <c r="CH1152">
        <v>112.295</v>
      </c>
      <c r="CI1152">
        <v>20266</v>
      </c>
      <c r="CJ1152" s="101">
        <v>1</v>
      </c>
      <c r="CK1152" s="101">
        <v>1</v>
      </c>
      <c r="CL1152" s="1">
        <v>3.5</v>
      </c>
      <c r="CM1152" s="1">
        <v>-158.69999999999999</v>
      </c>
      <c r="CN1152" s="14">
        <v>-0.40000000000000568</v>
      </c>
      <c r="CO1152" s="14">
        <v>101.9</v>
      </c>
    </row>
    <row r="1153" spans="1:93">
      <c r="A1153" s="1">
        <v>2017</v>
      </c>
      <c r="B1153" s="1">
        <v>5</v>
      </c>
      <c r="C1153" s="24">
        <v>42999</v>
      </c>
      <c r="D1153" s="1">
        <v>214.1</v>
      </c>
      <c r="E1153" s="1">
        <v>215.5</v>
      </c>
      <c r="F1153" s="1">
        <v>208.6</v>
      </c>
      <c r="G1153" s="1">
        <v>208.9</v>
      </c>
      <c r="H1153" s="1">
        <v>50.74</v>
      </c>
      <c r="I1153" s="1">
        <v>3</v>
      </c>
      <c r="N1153" s="27">
        <v>6.9000000000000057</v>
      </c>
      <c r="O1153" s="27">
        <v>213.9</v>
      </c>
      <c r="P1153" s="27">
        <v>207.3</v>
      </c>
      <c r="Q1153" s="27" t="s">
        <v>618</v>
      </c>
      <c r="R1153" s="27" t="s">
        <v>618</v>
      </c>
      <c r="S1153" s="27" t="s">
        <v>618</v>
      </c>
      <c r="T1153" s="27" t="s">
        <v>618</v>
      </c>
      <c r="U1153" s="27" t="s">
        <v>618</v>
      </c>
      <c r="V1153" s="158">
        <v>0</v>
      </c>
      <c r="W1153" s="27">
        <v>305.2</v>
      </c>
      <c r="X1153" s="27">
        <v>305.2</v>
      </c>
      <c r="Y1153" s="27">
        <v>0</v>
      </c>
      <c r="Z1153" s="29">
        <v>50.55</v>
      </c>
      <c r="AA1153" s="139">
        <v>4.0999999999999996</v>
      </c>
      <c r="AB1153" s="151">
        <v>1.1030886482150004E-2</v>
      </c>
      <c r="AC1153" s="136" t="s">
        <v>253</v>
      </c>
      <c r="AD1153" s="136">
        <v>10.5</v>
      </c>
      <c r="AE1153" s="136" t="s">
        <v>618</v>
      </c>
      <c r="AF1153" s="136">
        <v>1.2999999999999829</v>
      </c>
      <c r="AG1153" s="136">
        <v>1.2999999999999829</v>
      </c>
      <c r="AH1153" s="136">
        <v>153</v>
      </c>
      <c r="AI1153" s="136">
        <v>-23.299999999999699</v>
      </c>
      <c r="AJ1153" s="127">
        <v>210.6</v>
      </c>
      <c r="AK1153" s="127">
        <v>215.2</v>
      </c>
      <c r="AL1153" s="127">
        <v>210.6</v>
      </c>
      <c r="AM1153" s="127">
        <v>215.1</v>
      </c>
      <c r="AN1153" s="127">
        <v>216.55</v>
      </c>
      <c r="AO1153" s="127">
        <v>5.1999999999999886</v>
      </c>
      <c r="AP1153" s="127" t="s">
        <v>618</v>
      </c>
      <c r="AQ1153" s="14">
        <v>253.19999999999916</v>
      </c>
      <c r="AR1153" s="127">
        <v>-0.50000000000002842</v>
      </c>
      <c r="AS1153" s="14">
        <v>217.89999999999648</v>
      </c>
      <c r="AT1153" s="1">
        <v>208.4</v>
      </c>
      <c r="AU1153" s="1">
        <v>210.8</v>
      </c>
      <c r="AV1153" s="1">
        <v>208.4</v>
      </c>
      <c r="AW1153" s="1">
        <v>210.4</v>
      </c>
      <c r="AX1153" s="1">
        <v>208.4</v>
      </c>
      <c r="AY1153" s="1">
        <v>211.6</v>
      </c>
      <c r="AZ1153" s="1">
        <v>208.4</v>
      </c>
      <c r="BA1153" s="1">
        <v>211.2</v>
      </c>
      <c r="CC1153" s="86">
        <v>208.8</v>
      </c>
      <c r="CD1153" s="1">
        <v>216.5</v>
      </c>
      <c r="CE1153" s="1">
        <v>1447</v>
      </c>
      <c r="CF1153" s="1">
        <v>1013</v>
      </c>
      <c r="CG1153" s="1">
        <v>1.4284304047384009</v>
      </c>
      <c r="CH1153">
        <v>112.467</v>
      </c>
      <c r="CI1153">
        <v>20254</v>
      </c>
      <c r="CJ1153" s="101">
        <v>1</v>
      </c>
      <c r="CK1153" s="101">
        <v>1</v>
      </c>
      <c r="CL1153" s="1">
        <v>2.4000000000000057</v>
      </c>
      <c r="CM1153" s="1">
        <v>-156.30000000000001</v>
      </c>
      <c r="CN1153" s="14">
        <v>5.6999999999999886</v>
      </c>
      <c r="CO1153" s="14">
        <v>107.6</v>
      </c>
    </row>
    <row r="1154" spans="1:93">
      <c r="A1154" s="1">
        <v>2017</v>
      </c>
      <c r="B1154" s="1">
        <v>6</v>
      </c>
      <c r="C1154" s="24">
        <v>43000</v>
      </c>
      <c r="D1154" s="1">
        <v>210.8</v>
      </c>
      <c r="E1154" s="1">
        <v>211.3</v>
      </c>
      <c r="F1154" s="1">
        <v>206.5</v>
      </c>
      <c r="G1154" s="1">
        <v>209.1</v>
      </c>
      <c r="H1154" s="1">
        <v>50.66</v>
      </c>
      <c r="I1154" s="1">
        <v>3</v>
      </c>
      <c r="N1154" s="27">
        <v>4.8000000000000114</v>
      </c>
      <c r="O1154" s="27">
        <v>215.8</v>
      </c>
      <c r="P1154" s="27">
        <v>202</v>
      </c>
      <c r="Q1154" s="27" t="s">
        <v>618</v>
      </c>
      <c r="R1154" s="27" t="s">
        <v>618</v>
      </c>
      <c r="S1154" s="27" t="s">
        <v>618</v>
      </c>
      <c r="T1154" s="27" t="s">
        <v>618</v>
      </c>
      <c r="U1154" s="27" t="s">
        <v>618</v>
      </c>
      <c r="V1154" s="158">
        <v>0</v>
      </c>
      <c r="W1154" s="27">
        <v>305.2</v>
      </c>
      <c r="X1154" s="27">
        <v>305.2</v>
      </c>
      <c r="Y1154" s="27">
        <v>0</v>
      </c>
      <c r="Z1154" s="29">
        <v>50.67</v>
      </c>
      <c r="AA1154" s="139">
        <v>2.9</v>
      </c>
      <c r="AB1154" s="151">
        <v>6.5463201745685762E-3</v>
      </c>
      <c r="AC1154" s="136" t="s">
        <v>253</v>
      </c>
      <c r="AD1154" s="136">
        <v>10.4</v>
      </c>
      <c r="AE1154" s="136" t="s">
        <v>618</v>
      </c>
      <c r="AF1154" s="136">
        <v>-5.3999999999999773</v>
      </c>
      <c r="AG1154" s="136">
        <v>-5.3999999999999773</v>
      </c>
      <c r="AH1154" s="136">
        <v>147.6</v>
      </c>
      <c r="AI1154" s="136">
        <v>-28.699999999999676</v>
      </c>
      <c r="AJ1154" s="127">
        <v>208.4</v>
      </c>
      <c r="AK1154" s="127">
        <v>211.6</v>
      </c>
      <c r="AL1154" s="127">
        <v>208.4</v>
      </c>
      <c r="AM1154" s="127">
        <v>210.2</v>
      </c>
      <c r="AN1154" s="127">
        <v>212.9</v>
      </c>
      <c r="AO1154" s="127">
        <v>1.7000000000000171</v>
      </c>
      <c r="AP1154" s="127" t="s">
        <v>618</v>
      </c>
      <c r="AQ1154" s="14">
        <v>253.19999999999916</v>
      </c>
      <c r="AR1154" s="127">
        <v>-4</v>
      </c>
      <c r="AS1154" s="14">
        <v>213.89999999999648</v>
      </c>
      <c r="AT1154" s="1">
        <v>209.5</v>
      </c>
      <c r="AU1154" s="1">
        <v>210.3</v>
      </c>
      <c r="AV1154" s="1">
        <v>209.4</v>
      </c>
      <c r="AW1154" s="1">
        <v>209.6</v>
      </c>
      <c r="AX1154" s="1">
        <v>209.5</v>
      </c>
      <c r="AY1154" s="1">
        <v>211.4</v>
      </c>
      <c r="AZ1154" s="1">
        <v>209.4</v>
      </c>
      <c r="BA1154" s="1">
        <v>211.4</v>
      </c>
      <c r="CC1154" s="86">
        <v>211.6</v>
      </c>
      <c r="CD1154" s="1">
        <v>211.9</v>
      </c>
      <c r="CE1154" s="1">
        <v>1146</v>
      </c>
      <c r="CF1154" s="1">
        <v>1105</v>
      </c>
      <c r="CG1154" s="1">
        <v>1.0371040723981901</v>
      </c>
      <c r="CH1154">
        <v>112.16200000000001</v>
      </c>
      <c r="CI1154">
        <v>20193</v>
      </c>
      <c r="CJ1154" s="101">
        <v>1</v>
      </c>
      <c r="CK1154" s="101">
        <v>1</v>
      </c>
      <c r="CL1154" s="1">
        <v>2.5999999999999943</v>
      </c>
      <c r="CM1154" s="1">
        <v>-153.69999999999999</v>
      </c>
      <c r="CN1154" s="14">
        <v>1.3000000000000114</v>
      </c>
      <c r="CO1154" s="14">
        <v>108.9</v>
      </c>
    </row>
    <row r="1155" spans="1:93">
      <c r="A1155" s="1">
        <v>2017</v>
      </c>
      <c r="B1155" s="1">
        <v>2</v>
      </c>
      <c r="C1155" s="24">
        <v>43003</v>
      </c>
      <c r="D1155" s="1">
        <v>212.1</v>
      </c>
      <c r="E1155" s="1">
        <v>212.2</v>
      </c>
      <c r="F1155" s="1">
        <v>208.9</v>
      </c>
      <c r="G1155" s="1">
        <v>211.4</v>
      </c>
      <c r="H1155" s="1">
        <v>52.13</v>
      </c>
      <c r="I1155" s="1">
        <v>3</v>
      </c>
      <c r="N1155" s="27">
        <v>3.2999999999999829</v>
      </c>
      <c r="O1155" s="27">
        <v>213.9</v>
      </c>
      <c r="P1155" s="27">
        <v>204.3</v>
      </c>
      <c r="Q1155" s="27" t="s">
        <v>618</v>
      </c>
      <c r="R1155" s="27" t="s">
        <v>618</v>
      </c>
      <c r="S1155" s="27" t="s">
        <v>618</v>
      </c>
      <c r="T1155" s="27" t="s">
        <v>618</v>
      </c>
      <c r="U1155" s="27" t="s">
        <v>618</v>
      </c>
      <c r="V1155" s="158">
        <v>0</v>
      </c>
      <c r="W1155" s="27">
        <v>305.2</v>
      </c>
      <c r="X1155" s="27">
        <v>305.2</v>
      </c>
      <c r="Y1155" s="27">
        <v>0</v>
      </c>
      <c r="Z1155" s="29">
        <v>50.45</v>
      </c>
      <c r="AA1155" s="139">
        <v>2</v>
      </c>
      <c r="AB1155" s="151">
        <v>1.5766653527790053E-3</v>
      </c>
      <c r="AC1155" s="136">
        <v>0</v>
      </c>
      <c r="AD1155" s="136">
        <v>10.4</v>
      </c>
      <c r="AE1155" s="136" t="s">
        <v>618</v>
      </c>
      <c r="AF1155" s="136" t="s">
        <v>618</v>
      </c>
      <c r="AG1155" s="136">
        <v>0</v>
      </c>
      <c r="AH1155" s="136">
        <v>147.6</v>
      </c>
      <c r="AI1155" s="136">
        <v>-28.699999999999676</v>
      </c>
      <c r="AJ1155" s="127">
        <v>209.5</v>
      </c>
      <c r="AK1155" s="127">
        <v>212.2</v>
      </c>
      <c r="AL1155" s="127">
        <v>209.4</v>
      </c>
      <c r="AM1155" s="127">
        <v>211.1</v>
      </c>
      <c r="AN1155" s="127">
        <v>211.8</v>
      </c>
      <c r="AO1155" s="127">
        <v>0.69999999999998863</v>
      </c>
      <c r="AP1155" s="127" t="s">
        <v>618</v>
      </c>
      <c r="AQ1155" s="14">
        <v>253.19999999999916</v>
      </c>
      <c r="AR1155" s="127">
        <v>-4.9000000000000057</v>
      </c>
      <c r="AS1155" s="14">
        <v>208.99999999999648</v>
      </c>
      <c r="AT1155" s="1">
        <v>211.4</v>
      </c>
      <c r="AU1155" s="1">
        <v>211.6</v>
      </c>
      <c r="AV1155" s="1">
        <v>211.4</v>
      </c>
      <c r="AW1155" s="1">
        <v>211.6</v>
      </c>
      <c r="AX1155" s="1">
        <v>211.4</v>
      </c>
      <c r="AY1155" s="1">
        <v>212.8</v>
      </c>
      <c r="AZ1155" s="1">
        <v>211.4</v>
      </c>
      <c r="BA1155" s="1">
        <v>212</v>
      </c>
      <c r="CC1155" s="86">
        <v>211.6</v>
      </c>
      <c r="CD1155" s="1">
        <v>213.3</v>
      </c>
      <c r="CE1155" s="1">
        <v>1191</v>
      </c>
      <c r="CF1155" s="1">
        <v>1097</v>
      </c>
      <c r="CG1155" s="1">
        <v>1.0856882406563355</v>
      </c>
      <c r="CH1155">
        <v>111.753</v>
      </c>
      <c r="CI1155">
        <v>20210</v>
      </c>
      <c r="CJ1155" s="101">
        <v>1</v>
      </c>
      <c r="CK1155" s="101">
        <v>1</v>
      </c>
      <c r="CL1155" s="1">
        <v>2.5999999999999943</v>
      </c>
      <c r="CM1155" s="1">
        <v>-151.1</v>
      </c>
      <c r="CN1155" s="14" t="s">
        <v>618</v>
      </c>
      <c r="CO1155" s="14">
        <v>108.9</v>
      </c>
    </row>
    <row r="1156" spans="1:93">
      <c r="A1156" s="1">
        <v>2017</v>
      </c>
      <c r="B1156" s="1">
        <v>3</v>
      </c>
      <c r="C1156" s="24">
        <v>43004</v>
      </c>
      <c r="D1156" s="1">
        <v>214</v>
      </c>
      <c r="E1156" s="1">
        <v>215.4</v>
      </c>
      <c r="F1156" s="1">
        <v>212.2</v>
      </c>
      <c r="G1156" s="1">
        <v>213.9</v>
      </c>
      <c r="H1156" s="1">
        <v>52.09</v>
      </c>
      <c r="I1156" s="1">
        <v>3</v>
      </c>
      <c r="N1156" s="27">
        <v>3.2000000000000171</v>
      </c>
      <c r="O1156" s="27">
        <v>214.7</v>
      </c>
      <c r="P1156" s="27">
        <v>208.1</v>
      </c>
      <c r="Q1156" s="27" t="s">
        <v>618</v>
      </c>
      <c r="R1156" s="27" t="s">
        <v>618</v>
      </c>
      <c r="S1156" s="27" t="s">
        <v>618</v>
      </c>
      <c r="T1156" s="27" t="s">
        <v>618</v>
      </c>
      <c r="U1156" s="27" t="s">
        <v>618</v>
      </c>
      <c r="V1156" s="158">
        <v>0</v>
      </c>
      <c r="W1156" s="27">
        <v>305.2</v>
      </c>
      <c r="X1156" s="27">
        <v>305.2</v>
      </c>
      <c r="Y1156" s="27">
        <v>0</v>
      </c>
      <c r="Z1156" s="29">
        <v>52.12</v>
      </c>
      <c r="AA1156" s="139">
        <v>1.9</v>
      </c>
      <c r="AB1156" s="151">
        <v>2.9016975917883991E-2</v>
      </c>
      <c r="AC1156" s="136" t="s">
        <v>253</v>
      </c>
      <c r="AD1156" s="136">
        <v>10.5</v>
      </c>
      <c r="AE1156" s="136" t="s">
        <v>618</v>
      </c>
      <c r="AF1156" s="136" t="s">
        <v>618</v>
      </c>
      <c r="AG1156" s="136">
        <v>0</v>
      </c>
      <c r="AH1156" s="136">
        <v>147.6</v>
      </c>
      <c r="AI1156" s="136">
        <v>-28.699999999999676</v>
      </c>
      <c r="AJ1156" s="127">
        <v>211.4</v>
      </c>
      <c r="AK1156" s="127">
        <v>212.8</v>
      </c>
      <c r="AL1156" s="127">
        <v>211.1</v>
      </c>
      <c r="AM1156" s="127">
        <v>212</v>
      </c>
      <c r="AN1156" s="127">
        <v>212.1</v>
      </c>
      <c r="AO1156" s="127">
        <v>9.9999999999994316E-2</v>
      </c>
      <c r="AP1156" s="127">
        <v>0.2</v>
      </c>
      <c r="AQ1156" s="14">
        <v>253.39999999999915</v>
      </c>
      <c r="AR1156" s="127" t="s">
        <v>618</v>
      </c>
      <c r="AS1156" s="14">
        <v>208.99999999999648</v>
      </c>
      <c r="AT1156" s="1">
        <v>211.8</v>
      </c>
      <c r="AU1156" s="1">
        <v>211.8</v>
      </c>
      <c r="AV1156" s="1">
        <v>211.6</v>
      </c>
      <c r="AW1156" s="1">
        <v>211.6</v>
      </c>
      <c r="AX1156" s="1">
        <v>213.6</v>
      </c>
      <c r="AY1156" s="1">
        <v>214.1</v>
      </c>
      <c r="AZ1156" s="1">
        <v>212.9</v>
      </c>
      <c r="BA1156" s="1">
        <v>213.6</v>
      </c>
      <c r="CC1156" s="86">
        <v>212.6</v>
      </c>
      <c r="CD1156" s="1">
        <v>215.6</v>
      </c>
      <c r="CE1156" s="1">
        <v>1353</v>
      </c>
      <c r="CF1156" s="1">
        <v>984</v>
      </c>
      <c r="CG1156" s="1">
        <v>1.375</v>
      </c>
      <c r="CH1156">
        <v>112.251</v>
      </c>
      <c r="CI1156">
        <v>20230</v>
      </c>
      <c r="CJ1156" s="101">
        <v>1</v>
      </c>
      <c r="CK1156" s="101">
        <v>1</v>
      </c>
      <c r="CL1156" s="1">
        <v>1.5</v>
      </c>
      <c r="CM1156" s="1">
        <v>-149.6</v>
      </c>
      <c r="CN1156" s="14" t="s">
        <v>618</v>
      </c>
      <c r="CO1156" s="14">
        <v>108.9</v>
      </c>
    </row>
    <row r="1157" spans="1:93">
      <c r="A1157" s="1">
        <v>2017</v>
      </c>
      <c r="B1157" s="1">
        <v>4</v>
      </c>
      <c r="C1157" s="24">
        <v>43005</v>
      </c>
      <c r="D1157" s="1">
        <v>213.3</v>
      </c>
      <c r="E1157" s="1">
        <v>217.1</v>
      </c>
      <c r="F1157" s="1">
        <v>213.2</v>
      </c>
      <c r="G1157" s="1">
        <v>215.9</v>
      </c>
      <c r="H1157" s="1">
        <v>52.03</v>
      </c>
      <c r="I1157" s="1">
        <v>0</v>
      </c>
      <c r="N1157" s="27">
        <v>3.9000000000000057</v>
      </c>
      <c r="O1157" s="27">
        <v>217.1</v>
      </c>
      <c r="P1157" s="27">
        <v>210.7</v>
      </c>
      <c r="Q1157" s="27" t="s">
        <v>618</v>
      </c>
      <c r="R1157" s="27" t="s">
        <v>254</v>
      </c>
      <c r="S1157" s="27" t="s">
        <v>618</v>
      </c>
      <c r="T1157" s="27">
        <v>-8.9000000000000341</v>
      </c>
      <c r="U1157" s="27" t="s">
        <v>618</v>
      </c>
      <c r="V1157" s="158">
        <v>-8.9000000000000341</v>
      </c>
      <c r="W1157" s="27">
        <v>296.3</v>
      </c>
      <c r="X1157" s="27">
        <v>305.2</v>
      </c>
      <c r="Y1157" s="27">
        <v>-8.9000000000000341</v>
      </c>
      <c r="Z1157" s="29">
        <v>52.01</v>
      </c>
      <c r="AA1157" s="139">
        <v>2.2999999999999998</v>
      </c>
      <c r="AB1157" s="151">
        <v>7.6731248801076291E-4</v>
      </c>
      <c r="AC1157" s="136">
        <v>0</v>
      </c>
      <c r="AD1157" s="136">
        <v>10.6</v>
      </c>
      <c r="AE1157" s="136" t="s">
        <v>618</v>
      </c>
      <c r="AF1157" s="136" t="s">
        <v>618</v>
      </c>
      <c r="AG1157" s="136">
        <v>0</v>
      </c>
      <c r="AH1157" s="136">
        <v>147.6</v>
      </c>
      <c r="AI1157" s="136">
        <v>-28.699999999999676</v>
      </c>
      <c r="AJ1157" s="127">
        <v>213.6</v>
      </c>
      <c r="AK1157" s="127">
        <v>214.1</v>
      </c>
      <c r="AL1157" s="127">
        <v>212.9</v>
      </c>
      <c r="AM1157" s="127">
        <v>213.8</v>
      </c>
      <c r="AN1157" s="127">
        <v>211.77500000000001</v>
      </c>
      <c r="AO1157" s="127">
        <v>2.5999999999999943</v>
      </c>
      <c r="AP1157" s="127">
        <v>-6.2000000000000055</v>
      </c>
      <c r="AQ1157" s="14">
        <v>247.19999999999914</v>
      </c>
      <c r="AR1157" s="127" t="s">
        <v>618</v>
      </c>
      <c r="AS1157" s="14">
        <v>208.99999999999648</v>
      </c>
      <c r="AT1157" s="1">
        <v>215.2</v>
      </c>
      <c r="AU1157" s="1">
        <v>216.1</v>
      </c>
      <c r="AV1157" s="1">
        <v>215.2</v>
      </c>
      <c r="AW1157" s="1">
        <v>215.4</v>
      </c>
      <c r="AX1157" s="1">
        <v>215.2</v>
      </c>
      <c r="AY1157" s="1">
        <v>216.2</v>
      </c>
      <c r="AZ1157" s="1">
        <v>215.1</v>
      </c>
      <c r="BA1157" s="1">
        <v>216.2</v>
      </c>
      <c r="CC1157" s="86">
        <v>215.9</v>
      </c>
      <c r="CD1157" s="1">
        <v>216</v>
      </c>
      <c r="CE1157" s="1">
        <v>1093</v>
      </c>
      <c r="CF1157" s="1">
        <v>1279</v>
      </c>
      <c r="CG1157" s="1">
        <v>0.85457388584831895</v>
      </c>
      <c r="CH1157">
        <v>112.785</v>
      </c>
      <c r="CI1157">
        <v>20387</v>
      </c>
      <c r="CJ1157" s="101">
        <v>1</v>
      </c>
      <c r="CK1157" s="101">
        <v>1</v>
      </c>
      <c r="CL1157" s="1">
        <v>-7</v>
      </c>
      <c r="CM1157" s="1">
        <v>-156.6</v>
      </c>
      <c r="CN1157" s="14">
        <v>-1.8999999999999773</v>
      </c>
      <c r="CO1157" s="14">
        <v>107</v>
      </c>
    </row>
    <row r="1158" spans="1:93">
      <c r="A1158" s="1">
        <v>2017</v>
      </c>
      <c r="B1158" s="1">
        <v>5</v>
      </c>
      <c r="C1158" s="24">
        <v>43006</v>
      </c>
      <c r="D1158" s="1">
        <v>208.2</v>
      </c>
      <c r="E1158" s="1">
        <v>208.4</v>
      </c>
      <c r="F1158" s="1">
        <v>203</v>
      </c>
      <c r="G1158" s="1">
        <v>203.6</v>
      </c>
      <c r="H1158" s="1">
        <v>51.59</v>
      </c>
      <c r="I1158" s="1">
        <v>0</v>
      </c>
      <c r="N1158" s="27">
        <v>5.4000000000000057</v>
      </c>
      <c r="O1158" s="27">
        <v>219.8</v>
      </c>
      <c r="P1158" s="27">
        <v>212</v>
      </c>
      <c r="Q1158" s="27">
        <v>-1</v>
      </c>
      <c r="R1158" s="27" t="s">
        <v>618</v>
      </c>
      <c r="S1158" s="27" t="s">
        <v>618</v>
      </c>
      <c r="T1158" s="27" t="s">
        <v>618</v>
      </c>
      <c r="U1158" s="27" t="s">
        <v>618</v>
      </c>
      <c r="V1158" s="158">
        <v>0</v>
      </c>
      <c r="W1158" s="27">
        <v>296.3</v>
      </c>
      <c r="X1158" s="27">
        <v>305.2</v>
      </c>
      <c r="Y1158" s="27">
        <v>-8.9000000000000341</v>
      </c>
      <c r="Z1158" s="29">
        <v>52.08</v>
      </c>
      <c r="AA1158" s="139">
        <v>3.2</v>
      </c>
      <c r="AB1158" s="151">
        <v>1.15185256287198E-3</v>
      </c>
      <c r="AC1158" s="136">
        <v>0</v>
      </c>
      <c r="AD1158" s="136">
        <v>10.7</v>
      </c>
      <c r="AE1158" s="136" t="s">
        <v>618</v>
      </c>
      <c r="AF1158" s="136" t="s">
        <v>618</v>
      </c>
      <c r="AG1158" s="136">
        <v>0</v>
      </c>
      <c r="AH1158" s="136">
        <v>147.6</v>
      </c>
      <c r="AI1158" s="136">
        <v>-28.699999999999676</v>
      </c>
      <c r="AJ1158" s="127">
        <v>215.2</v>
      </c>
      <c r="AK1158" s="127">
        <v>216.2</v>
      </c>
      <c r="AL1158" s="127">
        <v>206</v>
      </c>
      <c r="AM1158" s="127">
        <v>207.1</v>
      </c>
      <c r="AN1158" s="127">
        <v>211</v>
      </c>
      <c r="AO1158" s="127">
        <v>4.5999999999999943</v>
      </c>
      <c r="AP1158" s="127" t="s">
        <v>618</v>
      </c>
      <c r="AQ1158" s="14">
        <v>247.19999999999914</v>
      </c>
      <c r="AR1158" s="127">
        <v>5.6999999999999886</v>
      </c>
      <c r="AS1158" s="14">
        <v>214.69999999999646</v>
      </c>
      <c r="AT1158" s="1">
        <v>203.9</v>
      </c>
      <c r="AU1158" s="1">
        <v>204</v>
      </c>
      <c r="AV1158" s="1">
        <v>203</v>
      </c>
      <c r="AW1158" s="1">
        <v>203.4</v>
      </c>
      <c r="AX1158" s="1">
        <v>203.9</v>
      </c>
      <c r="AY1158" s="1">
        <v>204</v>
      </c>
      <c r="AZ1158" s="1">
        <v>201.7</v>
      </c>
      <c r="BA1158" s="1">
        <v>201.7</v>
      </c>
      <c r="CC1158" s="86">
        <v>203.9</v>
      </c>
      <c r="CD1158" s="1">
        <v>208.7</v>
      </c>
      <c r="CE1158" s="1">
        <v>1351</v>
      </c>
      <c r="CF1158" s="1">
        <v>1301</v>
      </c>
      <c r="CG1158" s="1">
        <v>1.0384319754035358</v>
      </c>
      <c r="CH1158">
        <v>112.321</v>
      </c>
      <c r="CI1158">
        <v>20309</v>
      </c>
      <c r="CJ1158" s="101">
        <v>1</v>
      </c>
      <c r="CK1158" s="101">
        <v>1</v>
      </c>
      <c r="CL1158" s="1">
        <v>-3.9000000000000057</v>
      </c>
      <c r="CM1158" s="1">
        <v>-160.5</v>
      </c>
      <c r="CN1158" s="14">
        <v>4.2999999999999829</v>
      </c>
      <c r="CO1158" s="14">
        <v>111.3</v>
      </c>
    </row>
    <row r="1159" spans="1:93">
      <c r="A1159" s="1">
        <v>2017</v>
      </c>
      <c r="B1159" s="1">
        <v>6</v>
      </c>
      <c r="C1159" s="24">
        <v>43007</v>
      </c>
      <c r="D1159" s="1">
        <v>200</v>
      </c>
      <c r="E1159" s="1">
        <v>201.8</v>
      </c>
      <c r="F1159" s="1">
        <v>198.5</v>
      </c>
      <c r="G1159" s="1">
        <v>199.6</v>
      </c>
      <c r="H1159" s="1">
        <v>51.67</v>
      </c>
      <c r="I1159" s="1">
        <v>0</v>
      </c>
      <c r="N1159" s="27">
        <v>3.3000000000000114</v>
      </c>
      <c r="O1159" s="27">
        <v>209</v>
      </c>
      <c r="P1159" s="27">
        <v>198.2</v>
      </c>
      <c r="Q1159" s="27" t="s">
        <v>618</v>
      </c>
      <c r="R1159" s="27" t="s">
        <v>618</v>
      </c>
      <c r="S1159" s="27" t="s">
        <v>618</v>
      </c>
      <c r="T1159" s="27" t="s">
        <v>618</v>
      </c>
      <c r="U1159" s="27" t="s">
        <v>618</v>
      </c>
      <c r="V1159" s="158">
        <v>0</v>
      </c>
      <c r="W1159" s="27">
        <v>296.3</v>
      </c>
      <c r="X1159" s="27">
        <v>305.2</v>
      </c>
      <c r="Y1159" s="27">
        <v>-8.9000000000000341</v>
      </c>
      <c r="Z1159" s="29">
        <v>51.63</v>
      </c>
      <c r="AA1159" s="139">
        <v>2</v>
      </c>
      <c r="AB1159" s="151">
        <v>8.4566596194503019E-3</v>
      </c>
      <c r="AC1159" s="136" t="s">
        <v>255</v>
      </c>
      <c r="AD1159" s="136">
        <v>10.1</v>
      </c>
      <c r="AE1159" s="136" t="s">
        <v>618</v>
      </c>
      <c r="AF1159" s="136" t="s">
        <v>618</v>
      </c>
      <c r="AG1159" s="136">
        <v>0</v>
      </c>
      <c r="AH1159" s="136">
        <v>147.6</v>
      </c>
      <c r="AI1159" s="136">
        <v>-28.699999999999676</v>
      </c>
      <c r="AJ1159" s="127">
        <v>203.9</v>
      </c>
      <c r="AK1159" s="127">
        <v>204</v>
      </c>
      <c r="AL1159" s="127">
        <v>198.8</v>
      </c>
      <c r="AM1159" s="127">
        <v>199.3</v>
      </c>
      <c r="AN1159" s="127">
        <v>208.05</v>
      </c>
      <c r="AO1159" s="127">
        <v>0.40000000000000568</v>
      </c>
      <c r="AP1159" s="127" t="s">
        <v>618</v>
      </c>
      <c r="AQ1159" s="14">
        <v>247.19999999999914</v>
      </c>
      <c r="AR1159" s="127" t="s">
        <v>618</v>
      </c>
      <c r="AS1159" s="14">
        <v>214.69999999999646</v>
      </c>
      <c r="AT1159" s="1">
        <v>201.2</v>
      </c>
      <c r="AU1159" s="1">
        <v>201.8</v>
      </c>
      <c r="AV1159" s="1">
        <v>200.6</v>
      </c>
      <c r="AW1159" s="1">
        <v>201</v>
      </c>
      <c r="AX1159" s="1">
        <v>201.2</v>
      </c>
      <c r="AY1159" s="1">
        <v>203.7</v>
      </c>
      <c r="AZ1159" s="1">
        <v>200.6</v>
      </c>
      <c r="BA1159" s="1">
        <v>203.2</v>
      </c>
      <c r="CC1159" s="86">
        <v>201.2</v>
      </c>
      <c r="CD1159" s="1">
        <v>201.4</v>
      </c>
      <c r="CE1159" s="1">
        <v>1085</v>
      </c>
      <c r="CF1159" s="1">
        <v>840</v>
      </c>
      <c r="CG1159" s="1">
        <v>1.2916666666666667</v>
      </c>
      <c r="CH1159">
        <v>112.51300000000001</v>
      </c>
      <c r="CI1159">
        <v>20369</v>
      </c>
      <c r="CJ1159" s="101">
        <v>1</v>
      </c>
      <c r="CK1159" s="101">
        <v>1</v>
      </c>
      <c r="CL1159" s="1">
        <v>-1.1999999999999886</v>
      </c>
      <c r="CM1159" s="1">
        <v>-161.69999999999999</v>
      </c>
      <c r="CN1159" s="14" t="s">
        <v>618</v>
      </c>
      <c r="CO1159" s="14">
        <v>111.3</v>
      </c>
    </row>
    <row r="1160" spans="1:93">
      <c r="A1160" s="1">
        <v>2017</v>
      </c>
      <c r="B1160" s="1">
        <v>2</v>
      </c>
      <c r="C1160" s="24">
        <v>43010</v>
      </c>
      <c r="D1160" s="1">
        <v>200</v>
      </c>
      <c r="E1160" s="1">
        <v>201.8</v>
      </c>
      <c r="F1160" s="1">
        <v>198.5</v>
      </c>
      <c r="G1160" s="1">
        <v>199.6</v>
      </c>
      <c r="H1160" s="35">
        <v>51.67</v>
      </c>
      <c r="I1160" s="1">
        <v>0</v>
      </c>
      <c r="N1160" s="27">
        <v>3.3000000000000114</v>
      </c>
      <c r="O1160" s="27">
        <v>202.9</v>
      </c>
      <c r="P1160" s="27">
        <v>196.3</v>
      </c>
      <c r="Q1160" s="27" t="s">
        <v>618</v>
      </c>
      <c r="R1160" s="27" t="s">
        <v>618</v>
      </c>
      <c r="S1160" s="27" t="s">
        <v>618</v>
      </c>
      <c r="T1160" s="27" t="s">
        <v>618</v>
      </c>
      <c r="U1160" s="27" t="s">
        <v>618</v>
      </c>
      <c r="V1160" s="158">
        <v>0</v>
      </c>
      <c r="W1160" s="27">
        <v>296.3</v>
      </c>
      <c r="X1160" s="27">
        <v>305.2</v>
      </c>
      <c r="Y1160" s="27">
        <v>-8.9000000000000341</v>
      </c>
      <c r="Z1160" s="172">
        <v>51.63</v>
      </c>
      <c r="AA1160" s="139">
        <v>2</v>
      </c>
      <c r="AB1160" s="151">
        <v>1.5506881178521947E-3</v>
      </c>
      <c r="AC1160" s="136">
        <v>0</v>
      </c>
      <c r="AD1160" s="136">
        <v>9.9</v>
      </c>
      <c r="AE1160" s="136" t="s">
        <v>618</v>
      </c>
      <c r="AF1160" s="136" t="s">
        <v>618</v>
      </c>
      <c r="AG1160" s="136">
        <v>0</v>
      </c>
      <c r="AH1160" s="136">
        <v>147.6</v>
      </c>
      <c r="AI1160" s="136">
        <v>-28.699999999999676</v>
      </c>
      <c r="AJ1160" s="127">
        <v>201.2</v>
      </c>
      <c r="AK1160" s="127">
        <v>203.7</v>
      </c>
      <c r="AL1160" s="127">
        <v>200.2</v>
      </c>
      <c r="AM1160" s="127">
        <v>200.3</v>
      </c>
      <c r="AN1160" s="127">
        <v>205.125</v>
      </c>
      <c r="AO1160" s="127">
        <v>0.40000000000000568</v>
      </c>
      <c r="AP1160" s="127" t="s">
        <v>618</v>
      </c>
      <c r="AQ1160" s="14">
        <v>247.19999999999914</v>
      </c>
      <c r="AR1160" s="127">
        <v>-6.4000000000000341</v>
      </c>
      <c r="AS1160" s="14">
        <v>208.29999999999643</v>
      </c>
      <c r="AT1160" s="1">
        <v>201.2</v>
      </c>
      <c r="AU1160" s="1">
        <v>203.7</v>
      </c>
      <c r="AV1160" s="1">
        <v>200.2</v>
      </c>
      <c r="AW1160" s="1">
        <v>200.3</v>
      </c>
      <c r="AX1160" s="35">
        <v>201.2</v>
      </c>
      <c r="AY1160" s="35">
        <v>203.7</v>
      </c>
      <c r="AZ1160" s="35">
        <v>200.6</v>
      </c>
      <c r="BA1160" s="35">
        <v>203.2</v>
      </c>
      <c r="CC1160" s="86">
        <v>200.5</v>
      </c>
      <c r="CD1160" s="1">
        <v>202.8</v>
      </c>
      <c r="CE1160" s="1">
        <v>1470</v>
      </c>
      <c r="CF1160" s="1">
        <v>1183</v>
      </c>
      <c r="CG1160" s="1">
        <v>1.2426035502958579</v>
      </c>
      <c r="CH1160" s="111">
        <v>112.51300000000001</v>
      </c>
      <c r="CI1160">
        <v>20369</v>
      </c>
      <c r="CJ1160" s="101">
        <v>1</v>
      </c>
      <c r="CK1160" s="101">
        <v>1</v>
      </c>
      <c r="CL1160" s="1">
        <v>5.1000000000000227</v>
      </c>
      <c r="CM1160" s="1">
        <v>-156.6</v>
      </c>
      <c r="CN1160" s="14">
        <v>-1.1999999999999886</v>
      </c>
      <c r="CO1160" s="14">
        <v>110.1</v>
      </c>
    </row>
    <row r="1161" spans="1:93">
      <c r="A1161" s="1">
        <v>2017</v>
      </c>
      <c r="B1161" s="1">
        <v>4</v>
      </c>
      <c r="C1161" s="24">
        <v>43012</v>
      </c>
      <c r="D1161" s="1">
        <v>206.3</v>
      </c>
      <c r="E1161" s="1">
        <v>208.6</v>
      </c>
      <c r="F1161" s="1">
        <v>204.6</v>
      </c>
      <c r="G1161" s="1">
        <v>207.9</v>
      </c>
      <c r="H1161" s="1">
        <v>49.9</v>
      </c>
      <c r="I1161" s="1">
        <v>0</v>
      </c>
      <c r="N1161" s="27">
        <v>4</v>
      </c>
      <c r="O1161" s="27">
        <v>202.9</v>
      </c>
      <c r="P1161" s="27">
        <v>196.3</v>
      </c>
      <c r="Q1161" s="27">
        <v>1</v>
      </c>
      <c r="R1161" s="27" t="s">
        <v>618</v>
      </c>
      <c r="S1161" s="27" t="s">
        <v>618</v>
      </c>
      <c r="T1161" s="27" t="s">
        <v>618</v>
      </c>
      <c r="U1161" s="27" t="s">
        <v>618</v>
      </c>
      <c r="V1161" s="158">
        <v>0</v>
      </c>
      <c r="W1161" s="27">
        <v>296.3</v>
      </c>
      <c r="X1161" s="27">
        <v>305.2</v>
      </c>
      <c r="Y1161" s="27">
        <v>-8.9000000000000341</v>
      </c>
      <c r="Z1161" s="29">
        <v>50.1</v>
      </c>
      <c r="AA1161" s="139">
        <v>2.4</v>
      </c>
      <c r="AB1161" s="151">
        <v>0</v>
      </c>
      <c r="AC1161" s="136">
        <v>0</v>
      </c>
      <c r="AD1161" s="136">
        <v>9.9</v>
      </c>
      <c r="AE1161" s="136" t="s">
        <v>618</v>
      </c>
      <c r="AF1161" s="136" t="s">
        <v>618</v>
      </c>
      <c r="AG1161" s="136">
        <v>0</v>
      </c>
      <c r="AH1161" s="136">
        <v>147.6</v>
      </c>
      <c r="AI1161" s="136">
        <v>-28.699999999999676</v>
      </c>
      <c r="AJ1161" s="127">
        <v>205.9</v>
      </c>
      <c r="AK1161" s="127">
        <v>207.9</v>
      </c>
      <c r="AL1161" s="127">
        <v>205.9</v>
      </c>
      <c r="AM1161" s="127">
        <v>206.4</v>
      </c>
      <c r="AN1161" s="127">
        <v>203.27500000000001</v>
      </c>
      <c r="AO1161" s="127">
        <v>1.5999999999999943</v>
      </c>
      <c r="AP1161" s="127">
        <v>-1.6000000000000114</v>
      </c>
      <c r="AQ1161" s="14">
        <v>245.59999999999911</v>
      </c>
      <c r="AR1161" s="127" t="s">
        <v>618</v>
      </c>
      <c r="AS1161" s="14">
        <v>208.29999999999643</v>
      </c>
      <c r="AT1161" s="1">
        <v>209.2</v>
      </c>
      <c r="AU1161" s="1">
        <v>209.4</v>
      </c>
      <c r="AV1161" s="1">
        <v>208.7</v>
      </c>
      <c r="AW1161" s="1">
        <v>208.9</v>
      </c>
      <c r="AX1161" s="1">
        <v>208.3</v>
      </c>
      <c r="AY1161" s="1">
        <v>208.7</v>
      </c>
      <c r="AZ1161" s="1">
        <v>207.6</v>
      </c>
      <c r="BA1161" s="1">
        <v>207.6</v>
      </c>
      <c r="CC1161" s="86">
        <v>209.4</v>
      </c>
      <c r="CD1161" s="1">
        <v>207.3</v>
      </c>
      <c r="CE1161" s="1">
        <v>1567</v>
      </c>
      <c r="CF1161" s="1">
        <v>1078</v>
      </c>
      <c r="CG1161" s="1">
        <v>1.4536178107606679</v>
      </c>
      <c r="CH1161">
        <v>112.78100000000001</v>
      </c>
      <c r="CI1161">
        <v>20653</v>
      </c>
      <c r="CJ1161" s="101">
        <v>1</v>
      </c>
      <c r="CK1161" s="101">
        <v>1</v>
      </c>
      <c r="CL1161" s="1">
        <v>-2.5999999999999943</v>
      </c>
      <c r="CM1161" s="1">
        <v>-159.19999999999999</v>
      </c>
      <c r="CN1161" s="14" t="s">
        <v>618</v>
      </c>
      <c r="CO1161" s="14">
        <v>110.1</v>
      </c>
    </row>
    <row r="1162" spans="1:93">
      <c r="A1162" s="1">
        <v>2017</v>
      </c>
      <c r="B1162" s="1">
        <v>5</v>
      </c>
      <c r="C1162" s="24">
        <v>43013</v>
      </c>
      <c r="D1162" s="1">
        <v>206.6</v>
      </c>
      <c r="E1162" s="1">
        <v>208.1</v>
      </c>
      <c r="F1162" s="1">
        <v>206.1</v>
      </c>
      <c r="G1162" s="1">
        <v>207.8</v>
      </c>
      <c r="H1162" s="1">
        <v>50.75</v>
      </c>
      <c r="I1162" s="1">
        <v>0</v>
      </c>
      <c r="N1162" s="27">
        <v>2</v>
      </c>
      <c r="O1162" s="27">
        <v>211.9</v>
      </c>
      <c r="P1162" s="27">
        <v>203.9</v>
      </c>
      <c r="Q1162" s="27" t="s">
        <v>618</v>
      </c>
      <c r="R1162" s="27" t="s">
        <v>618</v>
      </c>
      <c r="S1162" s="27" t="s">
        <v>618</v>
      </c>
      <c r="T1162" s="27" t="s">
        <v>618</v>
      </c>
      <c r="U1162" s="27" t="s">
        <v>618</v>
      </c>
      <c r="V1162" s="158">
        <v>0</v>
      </c>
      <c r="W1162" s="27">
        <v>296.3</v>
      </c>
      <c r="X1162" s="27">
        <v>305.2</v>
      </c>
      <c r="Y1162" s="27">
        <v>-8.9000000000000341</v>
      </c>
      <c r="Z1162" s="29">
        <v>50.05</v>
      </c>
      <c r="AA1162" s="139">
        <v>1.2</v>
      </c>
      <c r="AB1162" s="151">
        <v>3.4255854461002544E-2</v>
      </c>
      <c r="AC1162" s="136" t="s">
        <v>255</v>
      </c>
      <c r="AD1162" s="136">
        <v>10.3</v>
      </c>
      <c r="AE1162" s="136" t="s">
        <v>618</v>
      </c>
      <c r="AF1162" s="136" t="s">
        <v>618</v>
      </c>
      <c r="AG1162" s="136">
        <v>0</v>
      </c>
      <c r="AH1162" s="136">
        <v>147.6</v>
      </c>
      <c r="AI1162" s="136">
        <v>-28.699999999999676</v>
      </c>
      <c r="AJ1162" s="127">
        <v>209.2</v>
      </c>
      <c r="AK1162" s="127">
        <v>209.4</v>
      </c>
      <c r="AL1162" s="127">
        <v>206.9</v>
      </c>
      <c r="AM1162" s="127">
        <v>207.7</v>
      </c>
      <c r="AN1162" s="127">
        <v>203.42500000000001</v>
      </c>
      <c r="AO1162" s="127">
        <v>1.2000000000000171</v>
      </c>
      <c r="AP1162" s="127" t="s">
        <v>618</v>
      </c>
      <c r="AQ1162" s="14">
        <v>245.59999999999911</v>
      </c>
      <c r="AR1162" s="127" t="s">
        <v>618</v>
      </c>
      <c r="AS1162" s="14">
        <v>208.29999999999643</v>
      </c>
      <c r="AT1162" s="1">
        <v>207.3</v>
      </c>
      <c r="AU1162" s="1">
        <v>208.2</v>
      </c>
      <c r="AV1162" s="1">
        <v>207.3</v>
      </c>
      <c r="AW1162" s="1">
        <v>207.8</v>
      </c>
      <c r="AX1162" s="1">
        <v>207.3</v>
      </c>
      <c r="AY1162" s="1">
        <v>208.1</v>
      </c>
      <c r="AZ1162" s="1">
        <v>207.3</v>
      </c>
      <c r="BA1162" s="1">
        <v>207.7</v>
      </c>
      <c r="CC1162" s="86">
        <v>207.2</v>
      </c>
      <c r="CD1162" s="1">
        <v>207.7</v>
      </c>
      <c r="CE1162" s="1">
        <v>1164</v>
      </c>
      <c r="CF1162" s="1">
        <v>2814</v>
      </c>
      <c r="CG1162" s="1">
        <v>0.4136460554371002</v>
      </c>
      <c r="CH1162">
        <v>112.825</v>
      </c>
      <c r="CI1162">
        <v>20693</v>
      </c>
      <c r="CJ1162" s="101">
        <v>1</v>
      </c>
      <c r="CK1162" s="101">
        <v>1</v>
      </c>
      <c r="CL1162" s="1">
        <v>1.6999999999999886</v>
      </c>
      <c r="CM1162" s="1">
        <v>-157.5</v>
      </c>
      <c r="CN1162" s="14">
        <v>-0.70000000000001705</v>
      </c>
      <c r="CO1162" s="14">
        <v>109.4</v>
      </c>
    </row>
    <row r="1163" spans="1:93">
      <c r="A1163" s="1">
        <v>2017</v>
      </c>
      <c r="B1163" s="1">
        <v>6</v>
      </c>
      <c r="C1163" s="24">
        <v>43014</v>
      </c>
      <c r="D1163" s="1">
        <v>209</v>
      </c>
      <c r="E1163" s="1">
        <v>209</v>
      </c>
      <c r="F1163" s="1">
        <v>205.1</v>
      </c>
      <c r="G1163" s="1">
        <v>205.1</v>
      </c>
      <c r="H1163" s="1">
        <v>49.56</v>
      </c>
      <c r="I1163" s="1">
        <v>0</v>
      </c>
      <c r="N1163" s="27">
        <v>3.9000000000000057</v>
      </c>
      <c r="O1163" s="27">
        <v>209.8</v>
      </c>
      <c r="P1163" s="27">
        <v>205.8</v>
      </c>
      <c r="Q1163" s="27" t="s">
        <v>618</v>
      </c>
      <c r="R1163" s="27" t="s">
        <v>618</v>
      </c>
      <c r="S1163" s="27" t="s">
        <v>252</v>
      </c>
      <c r="T1163" s="27" t="s">
        <v>618</v>
      </c>
      <c r="U1163" s="27">
        <v>-3.1999999999999886</v>
      </c>
      <c r="V1163" s="158">
        <v>-3.1999999999999886</v>
      </c>
      <c r="W1163" s="27">
        <v>293.10000000000002</v>
      </c>
      <c r="X1163" s="27">
        <v>305.2</v>
      </c>
      <c r="Y1163" s="27">
        <v>-12.1</v>
      </c>
      <c r="Z1163" s="29">
        <v>50.76</v>
      </c>
      <c r="AA1163" s="139">
        <v>2.2999999999999998</v>
      </c>
      <c r="AB1163" s="151">
        <v>1.7034068136272618E-2</v>
      </c>
      <c r="AC1163" s="136" t="s">
        <v>253</v>
      </c>
      <c r="AD1163" s="136">
        <v>10.3</v>
      </c>
      <c r="AE1163" s="136" t="s">
        <v>618</v>
      </c>
      <c r="AF1163" s="136">
        <v>-1.1999999999999886</v>
      </c>
      <c r="AG1163" s="136">
        <v>-1.1999999999999886</v>
      </c>
      <c r="AH1163" s="136">
        <v>146.4</v>
      </c>
      <c r="AI1163" s="136">
        <v>-29.899999999999665</v>
      </c>
      <c r="AJ1163" s="127">
        <v>207.3</v>
      </c>
      <c r="AK1163" s="127">
        <v>209.3</v>
      </c>
      <c r="AL1163" s="127">
        <v>207.3</v>
      </c>
      <c r="AM1163" s="127">
        <v>208.6</v>
      </c>
      <c r="AN1163" s="127">
        <v>205.75</v>
      </c>
      <c r="AO1163" s="127">
        <v>3.9000000000000057</v>
      </c>
      <c r="AP1163" s="127" t="s">
        <v>618</v>
      </c>
      <c r="AQ1163" s="14">
        <v>245.59999999999911</v>
      </c>
      <c r="AR1163" s="127" t="s">
        <v>618</v>
      </c>
      <c r="AS1163" s="14">
        <v>208.29999999999643</v>
      </c>
      <c r="AT1163" s="1">
        <v>207</v>
      </c>
      <c r="AU1163" s="1">
        <v>207</v>
      </c>
      <c r="AV1163" s="1">
        <v>206.2</v>
      </c>
      <c r="AW1163" s="1">
        <v>206.3</v>
      </c>
      <c r="AX1163" s="1">
        <v>206.7</v>
      </c>
      <c r="AY1163" s="1">
        <v>207.5</v>
      </c>
      <c r="AZ1163" s="1">
        <v>206.1</v>
      </c>
      <c r="BA1163" s="1">
        <v>207.4</v>
      </c>
      <c r="CC1163" s="86">
        <v>207</v>
      </c>
      <c r="CD1163" s="1">
        <v>208.7</v>
      </c>
      <c r="CE1163" s="1">
        <v>1223</v>
      </c>
      <c r="CF1163" s="1">
        <v>1442</v>
      </c>
      <c r="CG1163" s="1">
        <v>0.84812760055478498</v>
      </c>
      <c r="CH1163">
        <v>112.65600000000001</v>
      </c>
      <c r="CI1163">
        <v>20684</v>
      </c>
      <c r="CJ1163" s="101">
        <v>1</v>
      </c>
      <c r="CK1163" s="101">
        <v>1</v>
      </c>
      <c r="CL1163" s="1">
        <v>2</v>
      </c>
      <c r="CM1163" s="1">
        <v>-155.5</v>
      </c>
      <c r="CN1163" s="14">
        <v>2</v>
      </c>
      <c r="CO1163" s="14">
        <v>111.4</v>
      </c>
    </row>
    <row r="1164" spans="1:93">
      <c r="A1164" s="1">
        <v>2017</v>
      </c>
      <c r="B1164" s="1">
        <v>3</v>
      </c>
      <c r="C1164" s="24">
        <v>43018</v>
      </c>
      <c r="D1164" s="1">
        <v>209</v>
      </c>
      <c r="E1164" s="1">
        <v>209</v>
      </c>
      <c r="F1164" s="1">
        <v>205.1</v>
      </c>
      <c r="G1164" s="1">
        <v>205.1</v>
      </c>
      <c r="H1164" s="1">
        <v>49.56</v>
      </c>
      <c r="I1164" s="1">
        <v>0</v>
      </c>
      <c r="N1164" s="27">
        <v>3.9000000000000057</v>
      </c>
      <c r="O1164" s="27">
        <v>209</v>
      </c>
      <c r="P1164" s="27">
        <v>201.2</v>
      </c>
      <c r="Q1164" s="27" t="s">
        <v>618</v>
      </c>
      <c r="R1164" s="27" t="s">
        <v>618</v>
      </c>
      <c r="S1164" s="27" t="s">
        <v>618</v>
      </c>
      <c r="T1164" s="27" t="s">
        <v>618</v>
      </c>
      <c r="U1164" s="27" t="s">
        <v>618</v>
      </c>
      <c r="V1164" s="158">
        <v>0</v>
      </c>
      <c r="W1164" s="27">
        <v>293.10000000000002</v>
      </c>
      <c r="X1164" s="27">
        <v>305.2</v>
      </c>
      <c r="Y1164" s="27">
        <v>-12.1</v>
      </c>
      <c r="Z1164" s="29"/>
      <c r="AA1164" s="139">
        <v>2.2999999999999998</v>
      </c>
      <c r="AB1164" s="151">
        <v>2.3448275862068879E-2</v>
      </c>
      <c r="AC1164" s="136" t="s">
        <v>255</v>
      </c>
      <c r="AD1164" s="136">
        <v>10.199999999999999</v>
      </c>
      <c r="AE1164" s="136" t="s">
        <v>618</v>
      </c>
      <c r="AF1164" s="136" t="s">
        <v>618</v>
      </c>
      <c r="AG1164" s="136">
        <v>0</v>
      </c>
      <c r="AH1164" s="136">
        <v>146.4</v>
      </c>
      <c r="AI1164" s="136">
        <v>-29.899999999999665</v>
      </c>
      <c r="AJ1164" s="127">
        <v>207</v>
      </c>
      <c r="AK1164" s="127">
        <v>208</v>
      </c>
      <c r="AL1164" s="127">
        <v>204.7</v>
      </c>
      <c r="AM1164" s="127">
        <v>205.3</v>
      </c>
      <c r="AN1164" s="127">
        <v>207</v>
      </c>
      <c r="AO1164" s="127">
        <v>3.9000000000000057</v>
      </c>
      <c r="AP1164" s="127">
        <v>-2.6000000000000112</v>
      </c>
      <c r="AQ1164" s="14">
        <v>242.99999999999909</v>
      </c>
      <c r="AR1164" s="127" t="s">
        <v>618</v>
      </c>
      <c r="AS1164" s="14">
        <v>208.29999999999643</v>
      </c>
      <c r="AT1164" s="1">
        <v>207</v>
      </c>
      <c r="AU1164" s="1">
        <v>208</v>
      </c>
      <c r="AV1164" s="1">
        <v>203.3</v>
      </c>
      <c r="AW1164" s="1">
        <v>203.5</v>
      </c>
      <c r="AX1164" s="1">
        <v>206.7</v>
      </c>
      <c r="AY1164" s="1">
        <v>207.5</v>
      </c>
      <c r="AZ1164" s="1">
        <v>206.1</v>
      </c>
      <c r="BA1164" s="1">
        <v>207.4</v>
      </c>
      <c r="CC1164" s="86">
        <v>203.5</v>
      </c>
      <c r="CD1164" s="1">
        <v>205.6</v>
      </c>
      <c r="CE1164" s="1">
        <v>1437</v>
      </c>
      <c r="CF1164" s="1">
        <v>1224</v>
      </c>
      <c r="CG1164" s="1">
        <v>1.1740196078431373</v>
      </c>
      <c r="CH1164">
        <v>112.65600000000001</v>
      </c>
      <c r="CI1164">
        <v>20684</v>
      </c>
      <c r="CJ1164" s="101">
        <v>1</v>
      </c>
      <c r="CK1164" s="101">
        <v>1</v>
      </c>
      <c r="CL1164" s="1">
        <v>-1.3000000000000114</v>
      </c>
      <c r="CM1164" s="1">
        <v>-156.80000000000001</v>
      </c>
      <c r="CN1164" s="14" t="s">
        <v>618</v>
      </c>
      <c r="CO1164" s="14">
        <v>111.4</v>
      </c>
    </row>
    <row r="1165" spans="1:93">
      <c r="A1165" s="1">
        <v>2017</v>
      </c>
      <c r="B1165" s="1">
        <v>3</v>
      </c>
      <c r="C1165" s="24">
        <v>43018</v>
      </c>
      <c r="D1165" s="1">
        <v>205.7</v>
      </c>
      <c r="E1165" s="1">
        <v>205.7</v>
      </c>
      <c r="F1165" s="1">
        <v>200.1</v>
      </c>
      <c r="G1165" s="1">
        <v>200.8</v>
      </c>
      <c r="H1165" s="1">
        <v>50.94</v>
      </c>
      <c r="I1165" s="1">
        <v>0</v>
      </c>
      <c r="N1165" s="27">
        <v>5.5999999999999943</v>
      </c>
      <c r="O1165" s="27">
        <v>209</v>
      </c>
      <c r="P1165" s="27">
        <v>201.2</v>
      </c>
      <c r="Q1165" s="27" t="s">
        <v>618</v>
      </c>
      <c r="R1165" s="27" t="s">
        <v>618</v>
      </c>
      <c r="S1165" s="27" t="s">
        <v>252</v>
      </c>
      <c r="T1165" s="27" t="s">
        <v>618</v>
      </c>
      <c r="U1165" s="27">
        <v>0</v>
      </c>
      <c r="V1165" s="158">
        <v>0</v>
      </c>
      <c r="W1165" s="27">
        <v>293.10000000000002</v>
      </c>
      <c r="X1165" s="27">
        <v>305.2</v>
      </c>
      <c r="Y1165" s="27">
        <v>-12.1</v>
      </c>
      <c r="Z1165" s="172"/>
      <c r="AA1165" s="139">
        <v>3.4</v>
      </c>
      <c r="AB1165" s="151">
        <v>0</v>
      </c>
      <c r="AC1165" s="136">
        <v>0</v>
      </c>
      <c r="AD1165" s="136">
        <v>10.199999999999999</v>
      </c>
      <c r="AE1165" s="136" t="s">
        <v>618</v>
      </c>
      <c r="AF1165" s="136" t="s">
        <v>618</v>
      </c>
      <c r="AG1165" s="136">
        <v>0</v>
      </c>
      <c r="AH1165" s="136">
        <v>146.4</v>
      </c>
      <c r="AI1165" s="136">
        <v>-29.899999999999665</v>
      </c>
      <c r="AJ1165" s="130">
        <v>207</v>
      </c>
      <c r="AK1165" s="130">
        <v>208</v>
      </c>
      <c r="AL1165" s="130">
        <v>204.7</v>
      </c>
      <c r="AM1165" s="130">
        <v>205.3</v>
      </c>
      <c r="AN1165" s="127">
        <v>206.72499999999999</v>
      </c>
      <c r="AO1165" s="127">
        <v>4.8999999999999773</v>
      </c>
      <c r="AP1165" s="127" t="s">
        <v>618</v>
      </c>
      <c r="AQ1165" s="14">
        <v>242.99999999999909</v>
      </c>
      <c r="AR1165" s="127">
        <v>3.1999999999999886</v>
      </c>
      <c r="AS1165" s="14">
        <v>211.49999999999642</v>
      </c>
      <c r="AT1165" s="35">
        <v>207</v>
      </c>
      <c r="AU1165" s="35">
        <v>208</v>
      </c>
      <c r="AV1165" s="35">
        <v>203.3</v>
      </c>
      <c r="AW1165" s="35">
        <v>203.5</v>
      </c>
      <c r="AX1165" s="1">
        <v>200.9</v>
      </c>
      <c r="AY1165" s="1">
        <v>201.8</v>
      </c>
      <c r="AZ1165" s="1">
        <v>200</v>
      </c>
      <c r="BA1165" s="1">
        <v>200</v>
      </c>
      <c r="CC1165" s="112">
        <v>203.5</v>
      </c>
      <c r="CD1165" s="35">
        <v>205.6</v>
      </c>
      <c r="CE1165" s="35">
        <v>1437</v>
      </c>
      <c r="CF1165" s="35">
        <v>1224</v>
      </c>
      <c r="CG1165" s="35">
        <v>1.1740196078431373</v>
      </c>
      <c r="CH1165">
        <v>112.41800000000001</v>
      </c>
      <c r="CI1165">
        <v>20813</v>
      </c>
      <c r="CJ1165" s="101">
        <v>1</v>
      </c>
      <c r="CK1165" s="101">
        <v>1</v>
      </c>
      <c r="CL1165" s="1">
        <v>-5.8000000000000114</v>
      </c>
      <c r="CM1165" s="1">
        <v>-162.6</v>
      </c>
      <c r="CN1165" s="14" t="s">
        <v>618</v>
      </c>
      <c r="CO1165" s="14">
        <v>111.4</v>
      </c>
    </row>
    <row r="1166" spans="1:93">
      <c r="A1166" s="1">
        <v>2017</v>
      </c>
      <c r="B1166" s="1">
        <v>4</v>
      </c>
      <c r="C1166" s="24">
        <v>43019</v>
      </c>
      <c r="D1166" s="1">
        <v>201.2</v>
      </c>
      <c r="E1166" s="1">
        <v>203</v>
      </c>
      <c r="F1166" s="1">
        <v>200.5</v>
      </c>
      <c r="G1166" s="1">
        <v>201.5</v>
      </c>
      <c r="H1166" s="35">
        <v>51.08</v>
      </c>
      <c r="I1166" s="1">
        <v>0</v>
      </c>
      <c r="N1166" s="27">
        <v>2.5</v>
      </c>
      <c r="O1166" s="27">
        <v>206.4</v>
      </c>
      <c r="P1166" s="27">
        <v>195.2</v>
      </c>
      <c r="Q1166" s="27" t="s">
        <v>618</v>
      </c>
      <c r="R1166" s="27" t="s">
        <v>618</v>
      </c>
      <c r="S1166" s="27" t="s">
        <v>618</v>
      </c>
      <c r="T1166" s="27" t="s">
        <v>618</v>
      </c>
      <c r="U1166" s="27" t="s">
        <v>618</v>
      </c>
      <c r="V1166" s="158">
        <v>0</v>
      </c>
      <c r="W1166" s="27">
        <v>293.10000000000002</v>
      </c>
      <c r="X1166" s="27">
        <v>305.2</v>
      </c>
      <c r="Y1166" s="27">
        <v>-12.1</v>
      </c>
      <c r="Z1166" s="29">
        <v>51.05</v>
      </c>
      <c r="AA1166" s="139">
        <v>1.5</v>
      </c>
      <c r="AB1166" s="151">
        <v>2.7845036319612548E-2</v>
      </c>
      <c r="AC1166" s="136" t="s">
        <v>253</v>
      </c>
      <c r="AD1166" s="136">
        <v>10</v>
      </c>
      <c r="AE1166" s="136" t="s">
        <v>618</v>
      </c>
      <c r="AF1166" s="136" t="s">
        <v>618</v>
      </c>
      <c r="AG1166" s="136">
        <v>0</v>
      </c>
      <c r="AH1166" s="136">
        <v>146.4</v>
      </c>
      <c r="AI1166" s="136">
        <v>-29.899999999999665</v>
      </c>
      <c r="AJ1166" s="127">
        <v>201</v>
      </c>
      <c r="AK1166" s="127">
        <v>202.4</v>
      </c>
      <c r="AL1166" s="127">
        <v>200.6</v>
      </c>
      <c r="AM1166" s="127">
        <v>201.5</v>
      </c>
      <c r="AN1166" s="127">
        <v>205.17500000000001</v>
      </c>
      <c r="AO1166" s="127">
        <v>0.30000000000001137</v>
      </c>
      <c r="AP1166" s="127">
        <v>-4.6000000000000112</v>
      </c>
      <c r="AQ1166" s="14">
        <v>238.39999999999907</v>
      </c>
      <c r="AR1166" s="127" t="s">
        <v>618</v>
      </c>
      <c r="AS1166" s="14">
        <v>211.49999999999642</v>
      </c>
      <c r="AT1166" s="1">
        <v>201</v>
      </c>
      <c r="AU1166" s="1">
        <v>201.2</v>
      </c>
      <c r="AV1166" s="1">
        <v>196.3</v>
      </c>
      <c r="AW1166" s="1">
        <v>196.9</v>
      </c>
      <c r="AX1166" s="35">
        <v>201</v>
      </c>
      <c r="AY1166" s="35">
        <v>201.1</v>
      </c>
      <c r="AZ1166" s="35">
        <v>196.1</v>
      </c>
      <c r="BA1166" s="35">
        <v>196.1</v>
      </c>
      <c r="CC1166" s="86">
        <v>200.9</v>
      </c>
      <c r="CD1166" s="1">
        <v>202</v>
      </c>
      <c r="CE1166" s="1">
        <v>1263</v>
      </c>
      <c r="CF1166" s="1">
        <v>1250</v>
      </c>
      <c r="CG1166" s="1">
        <v>1.0104</v>
      </c>
      <c r="CH1166" s="111">
        <v>112.492</v>
      </c>
      <c r="CI1166">
        <v>20942</v>
      </c>
      <c r="CJ1166" s="101">
        <v>1</v>
      </c>
      <c r="CK1166" s="101">
        <v>1</v>
      </c>
      <c r="CL1166" s="1">
        <v>-2.9000000000000057</v>
      </c>
      <c r="CM1166" s="1">
        <v>-165.5</v>
      </c>
      <c r="CN1166" s="14" t="s">
        <v>618</v>
      </c>
      <c r="CO1166" s="14">
        <v>111.4</v>
      </c>
    </row>
    <row r="1167" spans="1:93">
      <c r="A1167" s="1">
        <v>2017</v>
      </c>
      <c r="B1167" s="1">
        <v>5</v>
      </c>
      <c r="C1167" s="24">
        <v>43020</v>
      </c>
      <c r="D1167" s="1">
        <v>198.1</v>
      </c>
      <c r="E1167" s="1">
        <v>200</v>
      </c>
      <c r="F1167" s="1">
        <v>195.5</v>
      </c>
      <c r="G1167" s="1">
        <v>197.9</v>
      </c>
      <c r="H1167" s="1">
        <v>50.74</v>
      </c>
      <c r="I1167" s="1">
        <v>0</v>
      </c>
      <c r="N1167" s="27">
        <v>4.5</v>
      </c>
      <c r="O1167" s="27">
        <v>204</v>
      </c>
      <c r="P1167" s="27">
        <v>199</v>
      </c>
      <c r="Q1167" s="27" t="s">
        <v>618</v>
      </c>
      <c r="R1167" s="27" t="s">
        <v>618</v>
      </c>
      <c r="S1167" s="27" t="s">
        <v>618</v>
      </c>
      <c r="T1167" s="27" t="s">
        <v>618</v>
      </c>
      <c r="U1167" s="27" t="s">
        <v>618</v>
      </c>
      <c r="V1167" s="158">
        <v>0</v>
      </c>
      <c r="W1167" s="27">
        <v>293.10000000000002</v>
      </c>
      <c r="X1167" s="27">
        <v>305.2</v>
      </c>
      <c r="Y1167" s="27">
        <v>-12.1</v>
      </c>
      <c r="Z1167" s="29">
        <v>50.92</v>
      </c>
      <c r="AA1167" s="139">
        <v>2.7</v>
      </c>
      <c r="AB1167" s="151">
        <v>2.748331370239443E-3</v>
      </c>
      <c r="AC1167" s="136">
        <v>0</v>
      </c>
      <c r="AD1167" s="136">
        <v>10</v>
      </c>
      <c r="AE1167" s="136" t="s">
        <v>618</v>
      </c>
      <c r="AF1167" s="136" t="s">
        <v>618</v>
      </c>
      <c r="AG1167" s="136">
        <v>0</v>
      </c>
      <c r="AH1167" s="136">
        <v>146.4</v>
      </c>
      <c r="AI1167" s="136">
        <v>-29.899999999999665</v>
      </c>
      <c r="AJ1167" s="127">
        <v>201</v>
      </c>
      <c r="AK1167" s="127">
        <v>201.2</v>
      </c>
      <c r="AL1167" s="127">
        <v>195.6</v>
      </c>
      <c r="AM1167" s="127">
        <v>198.4</v>
      </c>
      <c r="AN1167" s="127">
        <v>202.625</v>
      </c>
      <c r="AO1167" s="127">
        <v>0.19999999999998863</v>
      </c>
      <c r="AP1167" s="127" t="s">
        <v>618</v>
      </c>
      <c r="AQ1167" s="14">
        <v>238.39999999999907</v>
      </c>
      <c r="AR1167" s="127" t="s">
        <v>618</v>
      </c>
      <c r="AS1167" s="14">
        <v>211.49999999999642</v>
      </c>
      <c r="AT1167" s="1">
        <v>198.5</v>
      </c>
      <c r="AU1167" s="1">
        <v>199.4</v>
      </c>
      <c r="AV1167" s="1">
        <v>198.2</v>
      </c>
      <c r="AW1167" s="1">
        <v>198.9</v>
      </c>
      <c r="AX1167" s="1">
        <v>198.8</v>
      </c>
      <c r="AY1167" s="1">
        <v>201.1</v>
      </c>
      <c r="AZ1167" s="1">
        <v>198.8</v>
      </c>
      <c r="BA1167" s="1">
        <v>201.1</v>
      </c>
      <c r="CC1167" s="86">
        <v>198.5</v>
      </c>
      <c r="CD1167" s="1">
        <v>197.5</v>
      </c>
      <c r="CE1167" s="1">
        <v>1437</v>
      </c>
      <c r="CF1167" s="1">
        <v>1239</v>
      </c>
      <c r="CG1167" s="1">
        <v>1.1598062953995156</v>
      </c>
      <c r="CH1167">
        <v>112.271</v>
      </c>
      <c r="CI1167">
        <v>20963</v>
      </c>
      <c r="CJ1167" s="101">
        <v>1</v>
      </c>
      <c r="CK1167" s="101">
        <v>1</v>
      </c>
      <c r="CL1167" s="1">
        <v>2.5999999999999943</v>
      </c>
      <c r="CM1167" s="1">
        <v>-162.9</v>
      </c>
      <c r="CN1167" s="14">
        <v>-0.40000000000000568</v>
      </c>
      <c r="CO1167" s="14">
        <v>111</v>
      </c>
    </row>
    <row r="1168" spans="1:93">
      <c r="A1168" s="1">
        <v>2017</v>
      </c>
      <c r="B1168" s="1">
        <v>6</v>
      </c>
      <c r="C1168" s="24">
        <v>43021</v>
      </c>
      <c r="D1168" s="1">
        <v>201.1</v>
      </c>
      <c r="E1168" s="1">
        <v>202.9</v>
      </c>
      <c r="F1168" s="1">
        <v>199.3</v>
      </c>
      <c r="G1168" s="1">
        <v>201.3</v>
      </c>
      <c r="H1168" s="1">
        <v>51.45</v>
      </c>
      <c r="I1168" s="1">
        <v>0</v>
      </c>
      <c r="N1168" s="27">
        <v>3.5999999999999943</v>
      </c>
      <c r="O1168" s="27">
        <v>202.4</v>
      </c>
      <c r="P1168" s="27">
        <v>193.4</v>
      </c>
      <c r="Q1168" s="27" t="s">
        <v>618</v>
      </c>
      <c r="R1168" s="27" t="s">
        <v>254</v>
      </c>
      <c r="S1168" s="27" t="s">
        <v>618</v>
      </c>
      <c r="T1168" s="27">
        <v>-9.9999999999994316E-2</v>
      </c>
      <c r="U1168" s="27" t="s">
        <v>618</v>
      </c>
      <c r="V1168" s="158">
        <v>-9.9999999999994316E-2</v>
      </c>
      <c r="W1168" s="27">
        <v>293</v>
      </c>
      <c r="X1168" s="27">
        <v>305.2</v>
      </c>
      <c r="Y1168" s="27">
        <v>-12.2</v>
      </c>
      <c r="Z1168" s="29">
        <v>51.5</v>
      </c>
      <c r="AA1168" s="139">
        <v>2.2000000000000002</v>
      </c>
      <c r="AB1168" s="151">
        <v>6.6562255285825822E-3</v>
      </c>
      <c r="AC1168" s="136" t="s">
        <v>255</v>
      </c>
      <c r="AD1168" s="136">
        <v>9.8000000000000007</v>
      </c>
      <c r="AE1168" s="136" t="s">
        <v>618</v>
      </c>
      <c r="AF1168" s="136" t="s">
        <v>618</v>
      </c>
      <c r="AG1168" s="136">
        <v>0</v>
      </c>
      <c r="AH1168" s="136">
        <v>146.4</v>
      </c>
      <c r="AI1168" s="136">
        <v>-29.899999999999665</v>
      </c>
      <c r="AJ1168" s="127">
        <v>198.5</v>
      </c>
      <c r="AK1168" s="127">
        <v>201</v>
      </c>
      <c r="AL1168" s="127">
        <v>198.2</v>
      </c>
      <c r="AM1168" s="127">
        <v>200.2</v>
      </c>
      <c r="AN1168" s="127">
        <v>201.35</v>
      </c>
      <c r="AO1168" s="127">
        <v>0.20000000000001705</v>
      </c>
      <c r="AP1168" s="127">
        <v>1.0000000000000113</v>
      </c>
      <c r="AQ1168" s="14">
        <v>239.39999999999907</v>
      </c>
      <c r="AR1168" s="127" t="s">
        <v>618</v>
      </c>
      <c r="AS1168" s="14">
        <v>211.49999999999642</v>
      </c>
      <c r="AT1168" s="1">
        <v>201.9</v>
      </c>
      <c r="AU1168" s="1">
        <v>202.5</v>
      </c>
      <c r="AV1168" s="1">
        <v>201.3</v>
      </c>
      <c r="AW1168" s="1">
        <v>201.9</v>
      </c>
      <c r="AX1168" s="1">
        <v>201.9</v>
      </c>
      <c r="AY1168" s="1">
        <v>202</v>
      </c>
      <c r="AZ1168" s="1">
        <v>200.7</v>
      </c>
      <c r="BA1168" s="1">
        <v>201.8</v>
      </c>
      <c r="CC1168" s="86">
        <v>201.9</v>
      </c>
      <c r="CD1168" s="1">
        <v>199.6</v>
      </c>
      <c r="CE1168" s="1">
        <v>1592</v>
      </c>
      <c r="CF1168" s="1">
        <v>1278</v>
      </c>
      <c r="CG1168" s="1">
        <v>1.2456964006259781</v>
      </c>
      <c r="CH1168">
        <v>111.873</v>
      </c>
      <c r="CI1168">
        <v>21222</v>
      </c>
      <c r="CJ1168" s="101">
        <v>-1</v>
      </c>
      <c r="CK1168" s="101">
        <v>1</v>
      </c>
      <c r="CL1168" s="1">
        <v>0.40000000000000568</v>
      </c>
      <c r="CM1168" s="1">
        <v>-162.5</v>
      </c>
      <c r="CN1168" s="14" t="s">
        <v>618</v>
      </c>
      <c r="CO1168" s="14">
        <v>111</v>
      </c>
    </row>
    <row r="1169" spans="1:93">
      <c r="A1169" s="1">
        <v>2017</v>
      </c>
      <c r="B1169" s="1">
        <v>2</v>
      </c>
      <c r="C1169" s="24">
        <v>43024</v>
      </c>
      <c r="D1169" s="1">
        <v>202.3</v>
      </c>
      <c r="E1169" s="1">
        <v>203.6</v>
      </c>
      <c r="F1169" s="1">
        <v>198.9</v>
      </c>
      <c r="G1169" s="1">
        <v>200.9</v>
      </c>
      <c r="H1169" s="1">
        <v>51.92</v>
      </c>
      <c r="I1169" s="1">
        <v>0</v>
      </c>
      <c r="N1169" s="27">
        <v>4.6999999999999886</v>
      </c>
      <c r="O1169" s="27">
        <v>204.9</v>
      </c>
      <c r="P1169" s="27">
        <v>197.7</v>
      </c>
      <c r="Q1169" s="27" t="s">
        <v>618</v>
      </c>
      <c r="R1169" s="27" t="s">
        <v>618</v>
      </c>
      <c r="S1169" s="27" t="s">
        <v>618</v>
      </c>
      <c r="T1169" s="27" t="s">
        <v>618</v>
      </c>
      <c r="U1169" s="27" t="s">
        <v>618</v>
      </c>
      <c r="V1169" s="158">
        <v>0</v>
      </c>
      <c r="W1169" s="27">
        <v>293</v>
      </c>
      <c r="X1169" s="27">
        <v>305.2</v>
      </c>
      <c r="Y1169" s="27">
        <v>-12.2</v>
      </c>
      <c r="Z1169" s="29">
        <v>51.98</v>
      </c>
      <c r="AA1169" s="139">
        <v>2.8</v>
      </c>
      <c r="AB1169" s="151">
        <v>1.3992905005912437E-2</v>
      </c>
      <c r="AC1169" s="136" t="s">
        <v>253</v>
      </c>
      <c r="AD1169" s="136">
        <v>10</v>
      </c>
      <c r="AE1169" s="136" t="s">
        <v>618</v>
      </c>
      <c r="AF1169" s="136">
        <v>2.3000000000000114</v>
      </c>
      <c r="AG1169" s="136">
        <v>2.3000000000000114</v>
      </c>
      <c r="AH1169" s="136">
        <v>148.69999999999999</v>
      </c>
      <c r="AI1169" s="136">
        <v>-27.599999999999653</v>
      </c>
      <c r="AJ1169" s="127">
        <v>201.9</v>
      </c>
      <c r="AK1169" s="127">
        <v>204.2</v>
      </c>
      <c r="AL1169" s="127">
        <v>201.2</v>
      </c>
      <c r="AM1169" s="127">
        <v>203.5</v>
      </c>
      <c r="AN1169" s="127">
        <v>200.9</v>
      </c>
      <c r="AO1169" s="127">
        <v>1.4000000000000057</v>
      </c>
      <c r="AP1169" s="127" t="s">
        <v>618</v>
      </c>
      <c r="AQ1169" s="14">
        <v>239.39999999999907</v>
      </c>
      <c r="AR1169" s="127" t="s">
        <v>618</v>
      </c>
      <c r="AS1169" s="14">
        <v>211.49999999999642</v>
      </c>
      <c r="AT1169" s="1">
        <v>200.4</v>
      </c>
      <c r="AU1169" s="1">
        <v>200.9</v>
      </c>
      <c r="AV1169" s="1">
        <v>200</v>
      </c>
      <c r="AW1169" s="1">
        <v>200.3</v>
      </c>
      <c r="AX1169" s="1">
        <v>199.9</v>
      </c>
      <c r="AY1169" s="1">
        <v>200.2</v>
      </c>
      <c r="AZ1169" s="1">
        <v>199.4</v>
      </c>
      <c r="BA1169" s="1">
        <v>199.6</v>
      </c>
      <c r="CC1169" s="86">
        <v>200.3</v>
      </c>
      <c r="CD1169" s="1">
        <v>203.2</v>
      </c>
      <c r="CE1169" s="1">
        <v>1751</v>
      </c>
      <c r="CF1169" s="1">
        <v>1225</v>
      </c>
      <c r="CG1169" s="1">
        <v>1.4293877551020409</v>
      </c>
      <c r="CH1169">
        <v>112.158</v>
      </c>
      <c r="CI1169">
        <v>21324</v>
      </c>
      <c r="CJ1169" s="101">
        <v>-1</v>
      </c>
      <c r="CK1169" s="101">
        <v>1</v>
      </c>
      <c r="CL1169" s="1" t="s">
        <v>618</v>
      </c>
      <c r="CM1169" s="1">
        <v>-162.5</v>
      </c>
      <c r="CN1169" s="14" t="s">
        <v>618</v>
      </c>
      <c r="CO1169" s="14">
        <v>111</v>
      </c>
    </row>
    <row r="1170" spans="1:93">
      <c r="A1170" s="1">
        <v>2017</v>
      </c>
      <c r="B1170" s="1">
        <v>3</v>
      </c>
      <c r="C1170" s="24">
        <v>43025</v>
      </c>
      <c r="D1170" s="1">
        <v>197.8</v>
      </c>
      <c r="E1170" s="1">
        <v>197.8</v>
      </c>
      <c r="F1170" s="1">
        <v>192.7</v>
      </c>
      <c r="G1170" s="1">
        <v>195.6</v>
      </c>
      <c r="H1170" s="1">
        <v>51.94</v>
      </c>
      <c r="I1170" s="1">
        <v>0</v>
      </c>
      <c r="N1170" s="27">
        <v>5.1000000000000227</v>
      </c>
      <c r="O1170" s="27">
        <v>205.6</v>
      </c>
      <c r="P1170" s="27">
        <v>196.2</v>
      </c>
      <c r="Q1170" s="27" t="s">
        <v>618</v>
      </c>
      <c r="R1170" s="27" t="s">
        <v>618</v>
      </c>
      <c r="S1170" s="27" t="s">
        <v>252</v>
      </c>
      <c r="T1170" s="27" t="s">
        <v>618</v>
      </c>
      <c r="U1170" s="27">
        <v>-0.29999999999998295</v>
      </c>
      <c r="V1170" s="158">
        <v>-0.29999999999998295</v>
      </c>
      <c r="W1170" s="27">
        <v>292.7</v>
      </c>
      <c r="X1170" s="27">
        <v>305.2</v>
      </c>
      <c r="Y1170" s="27">
        <v>-12.5</v>
      </c>
      <c r="Z1170" s="29">
        <v>52.12</v>
      </c>
      <c r="AA1170" s="139">
        <v>3.1</v>
      </c>
      <c r="AB1170" s="151">
        <v>9.1350826044702682E-3</v>
      </c>
      <c r="AC1170" s="136" t="s">
        <v>253</v>
      </c>
      <c r="AD1170" s="136">
        <v>10</v>
      </c>
      <c r="AE1170" s="136" t="s">
        <v>618</v>
      </c>
      <c r="AF1170" s="136">
        <v>-1.5</v>
      </c>
      <c r="AG1170" s="136">
        <v>-1.5</v>
      </c>
      <c r="AH1170" s="136">
        <v>147.19999999999999</v>
      </c>
      <c r="AI1170" s="136">
        <v>-29.099999999999653</v>
      </c>
      <c r="AJ1170" s="127">
        <v>200.4</v>
      </c>
      <c r="AK1170" s="127">
        <v>200.9</v>
      </c>
      <c r="AL1170" s="127">
        <v>196.2</v>
      </c>
      <c r="AM1170" s="127">
        <v>196.8</v>
      </c>
      <c r="AN1170" s="127">
        <v>199.72499999999999</v>
      </c>
      <c r="AO1170" s="127">
        <v>2.2000000000000171</v>
      </c>
      <c r="AP1170" s="127" t="s">
        <v>618</v>
      </c>
      <c r="AQ1170" s="14">
        <v>239.39999999999907</v>
      </c>
      <c r="AR1170" s="127">
        <v>-0.60000000000002274</v>
      </c>
      <c r="AS1170" s="14">
        <v>210.8999999999964</v>
      </c>
      <c r="AT1170" s="1">
        <v>195.8</v>
      </c>
      <c r="AU1170" s="1">
        <v>196.7</v>
      </c>
      <c r="AV1170" s="1">
        <v>195.7</v>
      </c>
      <c r="AW1170" s="1">
        <v>196.6</v>
      </c>
      <c r="AX1170" s="1">
        <v>195.5</v>
      </c>
      <c r="AY1170" s="1">
        <v>196.7</v>
      </c>
      <c r="AZ1170" s="1">
        <v>195.5</v>
      </c>
      <c r="BA1170" s="1">
        <v>196.5</v>
      </c>
      <c r="CC1170" s="86">
        <v>195.5</v>
      </c>
      <c r="CD1170" s="1">
        <v>197.9</v>
      </c>
      <c r="CE1170" s="1">
        <v>1304</v>
      </c>
      <c r="CF1170" s="1">
        <v>1086</v>
      </c>
      <c r="CG1170" s="1">
        <v>1.2007366482504604</v>
      </c>
      <c r="CH1170">
        <v>112.202</v>
      </c>
      <c r="CI1170">
        <v>21359</v>
      </c>
      <c r="CJ1170" s="101">
        <v>-1</v>
      </c>
      <c r="CK1170" s="101">
        <v>1</v>
      </c>
      <c r="CL1170" s="1" t="s">
        <v>618</v>
      </c>
      <c r="CM1170" s="1">
        <v>-162.5</v>
      </c>
      <c r="CN1170" s="14" t="s">
        <v>618</v>
      </c>
      <c r="CO1170" s="14">
        <v>111</v>
      </c>
    </row>
    <row r="1171" spans="1:93">
      <c r="A1171" s="1">
        <v>2017</v>
      </c>
      <c r="B1171" s="1">
        <v>4</v>
      </c>
      <c r="C1171" s="24">
        <v>43026</v>
      </c>
      <c r="D1171" s="1">
        <v>196.5</v>
      </c>
      <c r="E1171" s="1">
        <v>197</v>
      </c>
      <c r="F1171" s="1">
        <v>194.7</v>
      </c>
      <c r="G1171" s="1">
        <v>195.5</v>
      </c>
      <c r="H1171" s="1">
        <v>52.03</v>
      </c>
      <c r="I1171" s="1">
        <v>0</v>
      </c>
      <c r="N1171" s="27">
        <v>2.3000000000000114</v>
      </c>
      <c r="O1171" s="27">
        <v>200.7</v>
      </c>
      <c r="P1171" s="27">
        <v>190.5</v>
      </c>
      <c r="Q1171" s="27" t="s">
        <v>618</v>
      </c>
      <c r="R1171" s="27" t="s">
        <v>618</v>
      </c>
      <c r="S1171" s="27" t="s">
        <v>618</v>
      </c>
      <c r="T1171" s="27" t="s">
        <v>618</v>
      </c>
      <c r="U1171" s="27" t="s">
        <v>618</v>
      </c>
      <c r="V1171" s="158">
        <v>0</v>
      </c>
      <c r="W1171" s="27">
        <v>292.7</v>
      </c>
      <c r="X1171" s="27">
        <v>305.2</v>
      </c>
      <c r="Y1171" s="27">
        <v>-12.5</v>
      </c>
      <c r="Z1171" s="29">
        <v>52.08</v>
      </c>
      <c r="AA1171" s="139">
        <v>1.4</v>
      </c>
      <c r="AB1171" s="151">
        <v>3.8520801232655444E-4</v>
      </c>
      <c r="AC1171" s="136">
        <v>0</v>
      </c>
      <c r="AD1171" s="136">
        <v>9.6999999999999993</v>
      </c>
      <c r="AE1171" s="136" t="s">
        <v>618</v>
      </c>
      <c r="AF1171" s="136" t="s">
        <v>618</v>
      </c>
      <c r="AG1171" s="136">
        <v>0</v>
      </c>
      <c r="AH1171" s="136">
        <v>147.19999999999999</v>
      </c>
      <c r="AI1171" s="136">
        <v>-29.099999999999653</v>
      </c>
      <c r="AJ1171" s="127">
        <v>195.8</v>
      </c>
      <c r="AK1171" s="127">
        <v>197.7</v>
      </c>
      <c r="AL1171" s="127">
        <v>195.6</v>
      </c>
      <c r="AM1171" s="127">
        <v>196.7</v>
      </c>
      <c r="AN1171" s="127">
        <v>199.3</v>
      </c>
      <c r="AO1171" s="127">
        <v>1</v>
      </c>
      <c r="AP1171" s="127" t="s">
        <v>618</v>
      </c>
      <c r="AQ1171" s="14">
        <v>239.39999999999907</v>
      </c>
      <c r="AR1171" s="127">
        <v>-1.5000000000000284</v>
      </c>
      <c r="AS1171" s="14">
        <v>209.39999999999637</v>
      </c>
      <c r="AT1171" s="1">
        <v>195.8</v>
      </c>
      <c r="AU1171" s="1">
        <v>196.7</v>
      </c>
      <c r="AV1171" s="1">
        <v>195.8</v>
      </c>
      <c r="AW1171" s="1">
        <v>196.5</v>
      </c>
      <c r="AX1171" s="1">
        <v>195.1</v>
      </c>
      <c r="AY1171" s="1">
        <v>197.8</v>
      </c>
      <c r="AZ1171" s="1">
        <v>195</v>
      </c>
      <c r="BA1171" s="1">
        <v>196.8</v>
      </c>
      <c r="CC1171" s="86">
        <v>196</v>
      </c>
      <c r="CD1171" s="1">
        <v>196.7</v>
      </c>
      <c r="CE1171" s="1">
        <v>1376</v>
      </c>
      <c r="CF1171" s="1">
        <v>1092</v>
      </c>
      <c r="CG1171" s="1">
        <v>1.26007326007326</v>
      </c>
      <c r="CH1171">
        <v>112.93600000000001</v>
      </c>
      <c r="CI1171">
        <v>21434</v>
      </c>
      <c r="CJ1171" s="101">
        <v>1</v>
      </c>
      <c r="CK1171" s="101">
        <v>1</v>
      </c>
      <c r="CL1171" s="1" t="s">
        <v>618</v>
      </c>
      <c r="CM1171" s="1">
        <v>-162.5</v>
      </c>
      <c r="CN1171" s="14" t="s">
        <v>618</v>
      </c>
      <c r="CO1171" s="14">
        <v>111</v>
      </c>
    </row>
    <row r="1172" spans="1:93">
      <c r="A1172" s="1">
        <v>2017</v>
      </c>
      <c r="B1172" s="1">
        <v>5</v>
      </c>
      <c r="C1172" s="24">
        <v>43027</v>
      </c>
      <c r="D1172" s="1">
        <v>196.8</v>
      </c>
      <c r="E1172" s="1">
        <v>199.1</v>
      </c>
      <c r="F1172" s="1">
        <v>195.8</v>
      </c>
      <c r="G1172" s="1">
        <v>197.2</v>
      </c>
      <c r="H1172" s="1">
        <v>51.4</v>
      </c>
      <c r="I1172" s="1">
        <v>0</v>
      </c>
      <c r="N1172" s="27">
        <v>3.2999999999999829</v>
      </c>
      <c r="O1172" s="27">
        <v>197.8</v>
      </c>
      <c r="P1172" s="27">
        <v>193.2</v>
      </c>
      <c r="Q1172" s="27" t="s">
        <v>618</v>
      </c>
      <c r="R1172" s="27" t="s">
        <v>618</v>
      </c>
      <c r="S1172" s="27" t="s">
        <v>618</v>
      </c>
      <c r="T1172" s="27" t="s">
        <v>618</v>
      </c>
      <c r="U1172" s="27" t="s">
        <v>618</v>
      </c>
      <c r="V1172" s="158">
        <v>0</v>
      </c>
      <c r="W1172" s="27">
        <v>292.7</v>
      </c>
      <c r="X1172" s="27">
        <v>305.2</v>
      </c>
      <c r="Y1172" s="27">
        <v>-12.5</v>
      </c>
      <c r="Z1172" s="29">
        <v>51.22</v>
      </c>
      <c r="AA1172" s="139">
        <v>2</v>
      </c>
      <c r="AB1172" s="151">
        <v>1.7327685791297398E-3</v>
      </c>
      <c r="AC1172" s="136">
        <v>0</v>
      </c>
      <c r="AD1172" s="136">
        <v>9.6999999999999993</v>
      </c>
      <c r="AE1172" s="136" t="s">
        <v>618</v>
      </c>
      <c r="AF1172" s="136" t="s">
        <v>618</v>
      </c>
      <c r="AG1172" s="136">
        <v>0</v>
      </c>
      <c r="AH1172" s="136">
        <v>147.19999999999999</v>
      </c>
      <c r="AI1172" s="136">
        <v>-29.099999999999653</v>
      </c>
      <c r="AJ1172" s="127">
        <v>195.8</v>
      </c>
      <c r="AK1172" s="127">
        <v>198.4</v>
      </c>
      <c r="AL1172" s="127">
        <v>195.8</v>
      </c>
      <c r="AM1172" s="127">
        <v>196.8</v>
      </c>
      <c r="AN1172" s="127">
        <v>198.45</v>
      </c>
      <c r="AO1172" s="127">
        <v>0.39999999999997726</v>
      </c>
      <c r="AP1172" s="127">
        <v>-3.2000000000000055</v>
      </c>
      <c r="AQ1172" s="14">
        <v>236.19999999999905</v>
      </c>
      <c r="AR1172" s="127" t="s">
        <v>618</v>
      </c>
      <c r="AS1172" s="14">
        <v>209.39999999999637</v>
      </c>
      <c r="AT1172" s="1">
        <v>195.2</v>
      </c>
      <c r="AU1172" s="1">
        <v>196</v>
      </c>
      <c r="AV1172" s="1">
        <v>194.8</v>
      </c>
      <c r="AW1172" s="1">
        <v>195.9</v>
      </c>
      <c r="AX1172" s="1">
        <v>195</v>
      </c>
      <c r="AY1172" s="1">
        <v>195.5</v>
      </c>
      <c r="AZ1172" s="1">
        <v>194.3</v>
      </c>
      <c r="BA1172" s="1">
        <v>195</v>
      </c>
      <c r="CC1172" s="86">
        <v>195.5</v>
      </c>
      <c r="CD1172" s="1">
        <v>197</v>
      </c>
      <c r="CE1172" s="1">
        <v>1486</v>
      </c>
      <c r="CF1172" s="1">
        <v>990</v>
      </c>
      <c r="CG1172" s="1">
        <v>1.5010101010101009</v>
      </c>
      <c r="CH1172">
        <v>112.569</v>
      </c>
      <c r="CI1172">
        <v>21321</v>
      </c>
      <c r="CJ1172" s="101">
        <v>1</v>
      </c>
      <c r="CK1172" s="101">
        <v>1</v>
      </c>
      <c r="CL1172" s="1">
        <v>0.30000000000001137</v>
      </c>
      <c r="CM1172" s="1">
        <v>-162.19999999999999</v>
      </c>
      <c r="CN1172" s="14">
        <v>1.6000000000000227</v>
      </c>
      <c r="CO1172" s="14">
        <v>112.6</v>
      </c>
    </row>
    <row r="1173" spans="1:93">
      <c r="A1173" s="1">
        <v>2017</v>
      </c>
      <c r="B1173" s="1">
        <v>6</v>
      </c>
      <c r="C1173" s="24">
        <v>43028</v>
      </c>
      <c r="D1173" s="1">
        <v>195.5</v>
      </c>
      <c r="E1173" s="1">
        <v>197.5</v>
      </c>
      <c r="F1173" s="1">
        <v>194.2</v>
      </c>
      <c r="G1173" s="1">
        <v>196</v>
      </c>
      <c r="H1173" s="1">
        <v>51.84</v>
      </c>
      <c r="I1173" s="1">
        <v>0</v>
      </c>
      <c r="N1173" s="27">
        <v>3.3000000000000114</v>
      </c>
      <c r="O1173" s="27">
        <v>200.5</v>
      </c>
      <c r="P1173" s="27">
        <v>193.9</v>
      </c>
      <c r="Q1173" s="27" t="s">
        <v>618</v>
      </c>
      <c r="R1173" s="27" t="s">
        <v>618</v>
      </c>
      <c r="S1173" s="27" t="s">
        <v>618</v>
      </c>
      <c r="T1173" s="27" t="s">
        <v>618</v>
      </c>
      <c r="U1173" s="27" t="s">
        <v>618</v>
      </c>
      <c r="V1173" s="158">
        <v>0</v>
      </c>
      <c r="W1173" s="27">
        <v>292.7</v>
      </c>
      <c r="X1173" s="27">
        <v>305.2</v>
      </c>
      <c r="Y1173" s="27">
        <v>-12.5</v>
      </c>
      <c r="Z1173" s="29">
        <v>51.2</v>
      </c>
      <c r="AA1173" s="139">
        <v>2</v>
      </c>
      <c r="AB1173" s="151">
        <v>1.2108399000576586E-2</v>
      </c>
      <c r="AC1173" s="136" t="s">
        <v>255</v>
      </c>
      <c r="AD1173" s="136">
        <v>9.8000000000000007</v>
      </c>
      <c r="AE1173" s="136">
        <v>-2</v>
      </c>
      <c r="AF1173" s="136" t="s">
        <v>618</v>
      </c>
      <c r="AG1173" s="136">
        <v>-2</v>
      </c>
      <c r="AH1173" s="136">
        <v>145.19999999999999</v>
      </c>
      <c r="AI1173" s="136">
        <v>-31.099999999999653</v>
      </c>
      <c r="AJ1173" s="127">
        <v>195.2</v>
      </c>
      <c r="AK1173" s="127">
        <v>196.6</v>
      </c>
      <c r="AL1173" s="127">
        <v>194.8</v>
      </c>
      <c r="AM1173" s="127">
        <v>196.3</v>
      </c>
      <c r="AN1173" s="127">
        <v>196.65</v>
      </c>
      <c r="AO1173" s="127">
        <v>0.5</v>
      </c>
      <c r="AP1173" s="127">
        <v>-1.3999999999999944</v>
      </c>
      <c r="AQ1173" s="14">
        <v>234.79999999999905</v>
      </c>
      <c r="AR1173" s="127">
        <v>-1</v>
      </c>
      <c r="AS1173" s="14">
        <v>208.39999999999637</v>
      </c>
      <c r="AT1173" s="1">
        <v>197.2</v>
      </c>
      <c r="AU1173" s="1">
        <v>198.3</v>
      </c>
      <c r="AV1173" s="1">
        <v>197.2</v>
      </c>
      <c r="AW1173" s="1">
        <v>197.7</v>
      </c>
      <c r="AX1173" s="1">
        <v>196</v>
      </c>
      <c r="AY1173" s="1">
        <v>197.9</v>
      </c>
      <c r="AZ1173" s="1">
        <v>196</v>
      </c>
      <c r="BA1173" s="1">
        <v>197.9</v>
      </c>
      <c r="CC1173" s="86">
        <v>197.1</v>
      </c>
      <c r="CD1173" s="1">
        <v>196.6</v>
      </c>
      <c r="CE1173" s="1">
        <v>1474</v>
      </c>
      <c r="CF1173" s="1">
        <v>1108</v>
      </c>
      <c r="CG1173" s="1">
        <v>1.3303249097472925</v>
      </c>
      <c r="CH1173">
        <v>113.857</v>
      </c>
      <c r="CI1173">
        <v>21548</v>
      </c>
      <c r="CJ1173" s="101">
        <v>1</v>
      </c>
      <c r="CK1173" s="101">
        <v>1</v>
      </c>
      <c r="CL1173" s="1">
        <v>-1.6999999999999886</v>
      </c>
      <c r="CM1173" s="1">
        <v>-163.9</v>
      </c>
      <c r="CN1173" s="14" t="s">
        <v>618</v>
      </c>
      <c r="CO1173" s="14">
        <v>112.6</v>
      </c>
    </row>
    <row r="1174" spans="1:93">
      <c r="A1174" s="1">
        <v>2017</v>
      </c>
      <c r="B1174" s="1">
        <v>2</v>
      </c>
      <c r="C1174" s="24">
        <v>43031</v>
      </c>
      <c r="D1174" s="1">
        <v>195.5</v>
      </c>
      <c r="E1174" s="1">
        <v>196.6</v>
      </c>
      <c r="F1174" s="1">
        <v>193.5</v>
      </c>
      <c r="G1174" s="1">
        <v>195.5</v>
      </c>
      <c r="H1174" s="1">
        <v>51.86</v>
      </c>
      <c r="I1174" s="1">
        <v>0</v>
      </c>
      <c r="N1174" s="27">
        <v>3.0999999999999943</v>
      </c>
      <c r="O1174" s="27">
        <v>199.3</v>
      </c>
      <c r="P1174" s="27">
        <v>192.7</v>
      </c>
      <c r="Q1174" s="27" t="s">
        <v>618</v>
      </c>
      <c r="R1174" s="27" t="s">
        <v>618</v>
      </c>
      <c r="S1174" s="27" t="s">
        <v>618</v>
      </c>
      <c r="T1174" s="27" t="s">
        <v>618</v>
      </c>
      <c r="U1174" s="27" t="s">
        <v>618</v>
      </c>
      <c r="V1174" s="158">
        <v>0</v>
      </c>
      <c r="W1174" s="27">
        <v>292.7</v>
      </c>
      <c r="X1174" s="27">
        <v>305.2</v>
      </c>
      <c r="Y1174" s="27">
        <v>-12.5</v>
      </c>
      <c r="Z1174" s="29">
        <v>52.15</v>
      </c>
      <c r="AA1174" s="139">
        <v>1.9</v>
      </c>
      <c r="AB1174" s="151">
        <v>8.5603112840468842E-3</v>
      </c>
      <c r="AC1174" s="136" t="s">
        <v>253</v>
      </c>
      <c r="AD1174" s="136">
        <v>9.8000000000000007</v>
      </c>
      <c r="AE1174" s="136" t="s">
        <v>618</v>
      </c>
      <c r="AF1174" s="136">
        <v>-1</v>
      </c>
      <c r="AG1174" s="136">
        <v>-1</v>
      </c>
      <c r="AH1174" s="136">
        <v>144.19999999999999</v>
      </c>
      <c r="AI1174" s="136">
        <v>-32.099999999999653</v>
      </c>
      <c r="AJ1174" s="127">
        <v>197.2</v>
      </c>
      <c r="AK1174" s="127">
        <v>198.8</v>
      </c>
      <c r="AL1174" s="127">
        <v>195.3</v>
      </c>
      <c r="AM1174" s="127">
        <v>195.7</v>
      </c>
      <c r="AN1174" s="127">
        <v>196.375</v>
      </c>
      <c r="AO1174" s="127">
        <v>0</v>
      </c>
      <c r="AP1174" s="127" t="s">
        <v>618</v>
      </c>
      <c r="AQ1174" s="14">
        <v>234.79999999999905</v>
      </c>
      <c r="AR1174" s="127">
        <v>0.5</v>
      </c>
      <c r="AS1174" s="14">
        <v>208.89999999999637</v>
      </c>
      <c r="AT1174" s="1">
        <v>197.3</v>
      </c>
      <c r="AU1174" s="1">
        <v>197.3</v>
      </c>
      <c r="AV1174" s="1">
        <v>195.4</v>
      </c>
      <c r="AW1174" s="1">
        <v>196.1</v>
      </c>
      <c r="AX1174" s="1">
        <v>196.5</v>
      </c>
      <c r="AY1174" s="1">
        <v>196.5</v>
      </c>
      <c r="AZ1174" s="1">
        <v>194</v>
      </c>
      <c r="BA1174" s="1">
        <v>195.5</v>
      </c>
      <c r="CC1174" s="86">
        <v>197.4</v>
      </c>
      <c r="CD1174" s="1">
        <v>196.3</v>
      </c>
      <c r="CE1174" s="1">
        <v>1385</v>
      </c>
      <c r="CF1174" s="1">
        <v>1221</v>
      </c>
      <c r="CG1174" s="1">
        <v>1.1343161343161343</v>
      </c>
      <c r="CH1174">
        <v>113.446</v>
      </c>
      <c r="CI1174">
        <v>21661</v>
      </c>
      <c r="CJ1174" s="101">
        <v>1</v>
      </c>
      <c r="CK1174" s="101">
        <v>1</v>
      </c>
      <c r="CL1174" s="1">
        <v>-2.8000000000000114</v>
      </c>
      <c r="CM1174" s="1">
        <v>-166.7</v>
      </c>
      <c r="CN1174" s="14">
        <v>-1.8000000000000114</v>
      </c>
      <c r="CO1174" s="14">
        <v>110.8</v>
      </c>
    </row>
    <row r="1175" spans="1:93">
      <c r="A1175" s="1">
        <v>2017</v>
      </c>
      <c r="B1175" s="1">
        <v>3</v>
      </c>
      <c r="C1175" s="24">
        <v>43032</v>
      </c>
      <c r="D1175" s="1">
        <v>194.5</v>
      </c>
      <c r="E1175" s="1">
        <v>197.9</v>
      </c>
      <c r="F1175" s="1">
        <v>193.9</v>
      </c>
      <c r="G1175" s="1">
        <v>197.3</v>
      </c>
      <c r="H1175" s="1">
        <v>52.53</v>
      </c>
      <c r="I1175" s="1">
        <v>0</v>
      </c>
      <c r="N1175" s="27">
        <v>4</v>
      </c>
      <c r="O1175" s="27">
        <v>198.6</v>
      </c>
      <c r="P1175" s="27">
        <v>192.4</v>
      </c>
      <c r="Q1175" s="27" t="s">
        <v>618</v>
      </c>
      <c r="R1175" s="27" t="s">
        <v>618</v>
      </c>
      <c r="S1175" s="27" t="s">
        <v>618</v>
      </c>
      <c r="T1175" s="27" t="s">
        <v>618</v>
      </c>
      <c r="U1175" s="27" t="s">
        <v>618</v>
      </c>
      <c r="V1175" s="158">
        <v>0</v>
      </c>
      <c r="W1175" s="27">
        <v>292.7</v>
      </c>
      <c r="X1175" s="27">
        <v>305.2</v>
      </c>
      <c r="Y1175" s="27">
        <v>-12.5</v>
      </c>
      <c r="Z1175" s="29">
        <v>51.85</v>
      </c>
      <c r="AA1175" s="139">
        <v>2.4</v>
      </c>
      <c r="AB1175" s="151">
        <v>3.858024691356654E-4</v>
      </c>
      <c r="AC1175" s="136">
        <v>0</v>
      </c>
      <c r="AD1175" s="136">
        <v>9.6999999999999993</v>
      </c>
      <c r="AE1175" s="136" t="s">
        <v>618</v>
      </c>
      <c r="AF1175" s="136" t="s">
        <v>618</v>
      </c>
      <c r="AG1175" s="136">
        <v>0</v>
      </c>
      <c r="AH1175" s="136">
        <v>144.19999999999999</v>
      </c>
      <c r="AI1175" s="136">
        <v>-32.099999999999653</v>
      </c>
      <c r="AJ1175" s="127">
        <v>197.3</v>
      </c>
      <c r="AK1175" s="127">
        <v>197.3</v>
      </c>
      <c r="AL1175" s="127">
        <v>195.4</v>
      </c>
      <c r="AM1175" s="127">
        <v>195.9</v>
      </c>
      <c r="AN1175" s="127">
        <v>196.17500000000001</v>
      </c>
      <c r="AO1175" s="127">
        <v>2.8000000000000114</v>
      </c>
      <c r="AP1175" s="127">
        <v>-0.20000000000000567</v>
      </c>
      <c r="AQ1175" s="14">
        <v>234.59999999999903</v>
      </c>
      <c r="AR1175" s="127">
        <v>-2.3000000000000114</v>
      </c>
      <c r="AS1175" s="14">
        <v>206.59999999999636</v>
      </c>
      <c r="AT1175" s="1">
        <v>197.9</v>
      </c>
      <c r="AU1175" s="1">
        <v>198</v>
      </c>
      <c r="AV1175" s="1">
        <v>197.5</v>
      </c>
      <c r="AW1175" s="1">
        <v>197.9</v>
      </c>
      <c r="AX1175" s="1">
        <v>197.3</v>
      </c>
      <c r="AY1175" s="1">
        <v>197.5</v>
      </c>
      <c r="AZ1175" s="1">
        <v>196.7</v>
      </c>
      <c r="BA1175" s="1">
        <v>197.2</v>
      </c>
      <c r="CC1175" s="86">
        <v>198</v>
      </c>
      <c r="CD1175" s="1">
        <v>196.3</v>
      </c>
      <c r="CE1175" s="1">
        <v>1399</v>
      </c>
      <c r="CF1175" s="1">
        <v>1091</v>
      </c>
      <c r="CG1175" s="1">
        <v>1.2823098075160404</v>
      </c>
      <c r="CH1175">
        <v>113.92100000000001</v>
      </c>
      <c r="CI1175">
        <v>21895</v>
      </c>
      <c r="CJ1175" s="101">
        <v>1</v>
      </c>
      <c r="CK1175" s="101">
        <v>1</v>
      </c>
      <c r="CL1175" s="1">
        <v>-0.5</v>
      </c>
      <c r="CM1175" s="1">
        <v>-167.2</v>
      </c>
      <c r="CN1175" s="14" t="s">
        <v>618</v>
      </c>
      <c r="CO1175" s="14">
        <v>110.8</v>
      </c>
    </row>
    <row r="1176" spans="1:93">
      <c r="A1176" s="1">
        <v>2017</v>
      </c>
      <c r="B1176" s="1">
        <v>4</v>
      </c>
      <c r="C1176" s="24">
        <v>43033</v>
      </c>
      <c r="D1176" s="1">
        <v>197.4</v>
      </c>
      <c r="E1176" s="1">
        <v>201</v>
      </c>
      <c r="F1176" s="1">
        <v>197.4</v>
      </c>
      <c r="G1176" s="1">
        <v>198.8</v>
      </c>
      <c r="H1176" s="1">
        <v>52.17</v>
      </c>
      <c r="I1176" s="1">
        <v>0</v>
      </c>
      <c r="N1176" s="27">
        <v>3.5999999999999943</v>
      </c>
      <c r="O1176" s="27">
        <v>201.3</v>
      </c>
      <c r="P1176" s="27">
        <v>193.3</v>
      </c>
      <c r="Q1176" s="27" t="s">
        <v>618</v>
      </c>
      <c r="R1176" s="27" t="s">
        <v>618</v>
      </c>
      <c r="S1176" s="27" t="s">
        <v>618</v>
      </c>
      <c r="T1176" s="27" t="s">
        <v>618</v>
      </c>
      <c r="U1176" s="27" t="s">
        <v>618</v>
      </c>
      <c r="V1176" s="158">
        <v>0</v>
      </c>
      <c r="W1176" s="27">
        <v>292.7</v>
      </c>
      <c r="X1176" s="27">
        <v>305.2</v>
      </c>
      <c r="Y1176" s="27">
        <v>-12.5</v>
      </c>
      <c r="Z1176" s="29">
        <v>52.3</v>
      </c>
      <c r="AA1176" s="139">
        <v>2.2000000000000002</v>
      </c>
      <c r="AB1176" s="151">
        <v>1.2919398380254465E-2</v>
      </c>
      <c r="AC1176" s="136" t="s">
        <v>253</v>
      </c>
      <c r="AD1176" s="136">
        <v>9.8000000000000007</v>
      </c>
      <c r="AE1176" s="136" t="s">
        <v>618</v>
      </c>
      <c r="AF1176" s="136" t="s">
        <v>618</v>
      </c>
      <c r="AG1176" s="136">
        <v>0</v>
      </c>
      <c r="AH1176" s="136">
        <v>144.19999999999999</v>
      </c>
      <c r="AI1176" s="136">
        <v>-32.099999999999653</v>
      </c>
      <c r="AJ1176" s="127">
        <v>197.9</v>
      </c>
      <c r="AK1176" s="127">
        <v>199.1</v>
      </c>
      <c r="AL1176" s="127">
        <v>197.5</v>
      </c>
      <c r="AM1176" s="127">
        <v>198.8</v>
      </c>
      <c r="AN1176" s="127">
        <v>196.67500000000001</v>
      </c>
      <c r="AO1176" s="127">
        <v>1.4000000000000057</v>
      </c>
      <c r="AP1176" s="127">
        <v>-0.20000000000000567</v>
      </c>
      <c r="AQ1176" s="14">
        <v>234.39999999999901</v>
      </c>
      <c r="AR1176" s="127" t="s">
        <v>618</v>
      </c>
      <c r="AS1176" s="14">
        <v>206.59999999999636</v>
      </c>
      <c r="AT1176" s="1">
        <v>197.9</v>
      </c>
      <c r="AU1176" s="1">
        <v>198</v>
      </c>
      <c r="AV1176" s="1">
        <v>197.5</v>
      </c>
      <c r="AW1176" s="1">
        <v>197.9</v>
      </c>
      <c r="AX1176" s="1">
        <v>199.2</v>
      </c>
      <c r="AY1176" s="1">
        <v>199.4</v>
      </c>
      <c r="AZ1176" s="1">
        <v>198.1</v>
      </c>
      <c r="BA1176" s="1">
        <v>198.2</v>
      </c>
      <c r="CC1176" s="86">
        <v>198</v>
      </c>
      <c r="CD1176" s="1">
        <v>198.9</v>
      </c>
      <c r="CE1176" s="1">
        <v>1374</v>
      </c>
      <c r="CF1176" s="1">
        <v>1315</v>
      </c>
      <c r="CG1176" s="1">
        <v>1.0448669201520913</v>
      </c>
      <c r="CH1176">
        <v>113.703</v>
      </c>
      <c r="CI1176">
        <v>21725</v>
      </c>
      <c r="CJ1176" s="101">
        <v>1</v>
      </c>
      <c r="CK1176" s="101">
        <v>1</v>
      </c>
      <c r="CL1176" s="1">
        <v>1.2999999999999829</v>
      </c>
      <c r="CM1176" s="1">
        <v>-165.9</v>
      </c>
      <c r="CN1176" s="14">
        <v>-0.5</v>
      </c>
      <c r="CO1176" s="14">
        <v>110.3</v>
      </c>
    </row>
    <row r="1177" spans="1:93">
      <c r="A1177" s="1">
        <v>2017</v>
      </c>
      <c r="B1177" s="1">
        <v>5</v>
      </c>
      <c r="C1177" s="24">
        <v>43034</v>
      </c>
      <c r="D1177" s="1">
        <v>199.2</v>
      </c>
      <c r="E1177" s="1">
        <v>202.3</v>
      </c>
      <c r="F1177" s="1">
        <v>197.6</v>
      </c>
      <c r="G1177" s="1">
        <v>201.4</v>
      </c>
      <c r="H1177" s="1">
        <v>52.82</v>
      </c>
      <c r="I1177" s="1">
        <v>0</v>
      </c>
      <c r="N1177" s="27">
        <v>4.7000000000000171</v>
      </c>
      <c r="O1177" s="27">
        <v>202.4</v>
      </c>
      <c r="P1177" s="27">
        <v>195.2</v>
      </c>
      <c r="Q1177" s="27" t="s">
        <v>618</v>
      </c>
      <c r="R1177" s="27" t="s">
        <v>618</v>
      </c>
      <c r="S1177" s="27" t="s">
        <v>618</v>
      </c>
      <c r="T1177" s="27" t="s">
        <v>618</v>
      </c>
      <c r="U1177" s="27" t="s">
        <v>618</v>
      </c>
      <c r="V1177" s="158">
        <v>0</v>
      </c>
      <c r="W1177" s="27">
        <v>292.7</v>
      </c>
      <c r="X1177" s="27">
        <v>305.2</v>
      </c>
      <c r="Y1177" s="27">
        <v>-12.5</v>
      </c>
      <c r="Z1177" s="29">
        <v>52.01</v>
      </c>
      <c r="AA1177" s="139">
        <v>2.8</v>
      </c>
      <c r="AB1177" s="151">
        <v>6.8532267275842607E-3</v>
      </c>
      <c r="AC1177" s="136" t="s">
        <v>255</v>
      </c>
      <c r="AD1177" s="136">
        <v>9.9</v>
      </c>
      <c r="AE1177" s="136">
        <v>0.60000000000002274</v>
      </c>
      <c r="AF1177" s="136" t="s">
        <v>618</v>
      </c>
      <c r="AG1177" s="136">
        <v>0.60000000000002274</v>
      </c>
      <c r="AH1177" s="136">
        <v>144.80000000000001</v>
      </c>
      <c r="AI1177" s="136">
        <v>-31.499999999999631</v>
      </c>
      <c r="AJ1177" s="127">
        <v>199.8</v>
      </c>
      <c r="AK1177" s="127">
        <v>201.2</v>
      </c>
      <c r="AL1177" s="127">
        <v>199.7</v>
      </c>
      <c r="AM1177" s="127">
        <v>200.5</v>
      </c>
      <c r="AN1177" s="127">
        <v>197.72499999999999</v>
      </c>
      <c r="AO1177" s="127">
        <v>2.2000000000000171</v>
      </c>
      <c r="AP1177" s="127">
        <v>0.50000000000001132</v>
      </c>
      <c r="AQ1177" s="14">
        <v>234.89999999999901</v>
      </c>
      <c r="AR1177" s="127" t="s">
        <v>618</v>
      </c>
      <c r="AS1177" s="14">
        <v>206.59999999999636</v>
      </c>
      <c r="AT1177" s="1">
        <v>201.5</v>
      </c>
      <c r="AU1177" s="1">
        <v>203</v>
      </c>
      <c r="AV1177" s="1">
        <v>201.5</v>
      </c>
      <c r="AW1177" s="1">
        <v>202.8</v>
      </c>
      <c r="AX1177" s="1">
        <v>200.3</v>
      </c>
      <c r="AY1177" s="1">
        <v>202</v>
      </c>
      <c r="AZ1177" s="1">
        <v>200.3</v>
      </c>
      <c r="BA1177" s="1">
        <v>201.9</v>
      </c>
      <c r="CC1177" s="86">
        <v>201.3</v>
      </c>
      <c r="CD1177" s="1">
        <v>200.3</v>
      </c>
      <c r="CE1177" s="1">
        <v>1771</v>
      </c>
      <c r="CF1177" s="1">
        <v>990</v>
      </c>
      <c r="CG1177" s="1">
        <v>1.788888888888889</v>
      </c>
      <c r="CH1177">
        <v>113.986</v>
      </c>
      <c r="CI1177">
        <v>21858</v>
      </c>
      <c r="CJ1177" s="101">
        <v>1</v>
      </c>
      <c r="CK1177" s="101">
        <v>1</v>
      </c>
      <c r="CL1177" s="1">
        <v>0.5</v>
      </c>
      <c r="CM1177" s="1">
        <v>-165.4</v>
      </c>
      <c r="CN1177" s="14" t="s">
        <v>618</v>
      </c>
      <c r="CO1177" s="14">
        <v>110.3</v>
      </c>
    </row>
    <row r="1178" spans="1:93">
      <c r="A1178" s="1">
        <v>2017</v>
      </c>
      <c r="B1178" s="1">
        <v>6</v>
      </c>
      <c r="C1178" s="24">
        <v>43035</v>
      </c>
      <c r="D1178" s="1">
        <v>202</v>
      </c>
      <c r="E1178" s="1">
        <v>202.5</v>
      </c>
      <c r="F1178" s="1">
        <v>199.5</v>
      </c>
      <c r="G1178" s="1">
        <v>199.5</v>
      </c>
      <c r="H1178" s="1">
        <v>53.9</v>
      </c>
      <c r="I1178" s="1">
        <v>0</v>
      </c>
      <c r="N1178" s="27">
        <v>3</v>
      </c>
      <c r="O1178" s="27">
        <v>206.1</v>
      </c>
      <c r="P1178" s="27">
        <v>196.7</v>
      </c>
      <c r="Q1178" s="27" t="s">
        <v>618</v>
      </c>
      <c r="R1178" s="27" t="s">
        <v>618</v>
      </c>
      <c r="S1178" s="27" t="s">
        <v>618</v>
      </c>
      <c r="T1178" s="27" t="s">
        <v>618</v>
      </c>
      <c r="U1178" s="27" t="s">
        <v>618</v>
      </c>
      <c r="V1178" s="158">
        <v>0</v>
      </c>
      <c r="W1178" s="27">
        <v>292.7</v>
      </c>
      <c r="X1178" s="27">
        <v>305.2</v>
      </c>
      <c r="Y1178" s="27">
        <v>-12.5</v>
      </c>
      <c r="Z1178" s="29">
        <v>52.57</v>
      </c>
      <c r="AA1178" s="139">
        <v>1.8</v>
      </c>
      <c r="AB1178" s="151">
        <v>1.2459267778416772E-2</v>
      </c>
      <c r="AC1178" s="136" t="s">
        <v>253</v>
      </c>
      <c r="AD1178" s="136">
        <v>10</v>
      </c>
      <c r="AE1178" s="136" t="s">
        <v>618</v>
      </c>
      <c r="AF1178" s="136" t="s">
        <v>618</v>
      </c>
      <c r="AG1178" s="136">
        <v>0</v>
      </c>
      <c r="AH1178" s="136">
        <v>144.80000000000001</v>
      </c>
      <c r="AI1178" s="136">
        <v>-31.499999999999631</v>
      </c>
      <c r="AJ1178" s="127">
        <v>201.5</v>
      </c>
      <c r="AK1178" s="127">
        <v>203.5</v>
      </c>
      <c r="AL1178" s="127">
        <v>201.5</v>
      </c>
      <c r="AM1178" s="127">
        <v>202.9</v>
      </c>
      <c r="AN1178" s="127">
        <v>199.52500000000001</v>
      </c>
      <c r="AO1178" s="127">
        <v>2.5</v>
      </c>
      <c r="AP1178" s="127" t="s">
        <v>618</v>
      </c>
      <c r="AQ1178" s="14">
        <v>234.89999999999901</v>
      </c>
      <c r="AR1178" s="127" t="s">
        <v>618</v>
      </c>
      <c r="AS1178" s="14">
        <v>206.59999999999636</v>
      </c>
      <c r="AT1178" s="1">
        <v>200.2</v>
      </c>
      <c r="AU1178" s="1">
        <v>200.7</v>
      </c>
      <c r="AV1178" s="1">
        <v>199.8</v>
      </c>
      <c r="AW1178" s="1">
        <v>200.1</v>
      </c>
      <c r="AX1178" s="1">
        <v>199</v>
      </c>
      <c r="AY1178" s="1">
        <v>200</v>
      </c>
      <c r="AZ1178" s="1">
        <v>198.5</v>
      </c>
      <c r="BA1178" s="1">
        <v>199</v>
      </c>
      <c r="CC1178" s="86">
        <v>200.2</v>
      </c>
      <c r="CD1178" s="1">
        <v>202.9</v>
      </c>
      <c r="CE1178" s="1">
        <v>849</v>
      </c>
      <c r="CF1178" s="1">
        <v>600</v>
      </c>
      <c r="CG1178" s="1">
        <v>1.415</v>
      </c>
      <c r="CH1178">
        <v>113.715</v>
      </c>
      <c r="CI1178">
        <v>22038</v>
      </c>
      <c r="CJ1178" s="101">
        <v>1</v>
      </c>
      <c r="CK1178" s="101">
        <v>1</v>
      </c>
      <c r="CL1178" s="1">
        <v>-0.89999999999997726</v>
      </c>
      <c r="CM1178" s="1">
        <v>-166.3</v>
      </c>
      <c r="CN1178" s="14">
        <v>1.8000000000000114</v>
      </c>
      <c r="CO1178" s="14">
        <v>112.1</v>
      </c>
    </row>
    <row r="1179" spans="1:93">
      <c r="A1179" s="1">
        <v>2017</v>
      </c>
      <c r="B1179" s="1">
        <v>2</v>
      </c>
      <c r="C1179" s="24">
        <v>43038</v>
      </c>
      <c r="D1179" s="1">
        <v>199.3</v>
      </c>
      <c r="E1179" s="1">
        <v>200.3</v>
      </c>
      <c r="F1179" s="1">
        <v>195</v>
      </c>
      <c r="G1179" s="1">
        <v>195</v>
      </c>
      <c r="H1179" s="1">
        <v>54.12</v>
      </c>
      <c r="I1179" s="1">
        <v>1</v>
      </c>
      <c r="N1179" s="27">
        <v>5.3000000000000114</v>
      </c>
      <c r="O1179" s="27">
        <v>202.5</v>
      </c>
      <c r="P1179" s="27">
        <v>196.5</v>
      </c>
      <c r="Q1179" s="27" t="s">
        <v>618</v>
      </c>
      <c r="R1179" s="27" t="s">
        <v>618</v>
      </c>
      <c r="S1179" s="27" t="s">
        <v>252</v>
      </c>
      <c r="T1179" s="27" t="s">
        <v>618</v>
      </c>
      <c r="U1179" s="27">
        <v>1.6999999999999886</v>
      </c>
      <c r="V1179" s="158">
        <v>1.6999999999999886</v>
      </c>
      <c r="W1179" s="27">
        <v>294.39999999999998</v>
      </c>
      <c r="X1179" s="27">
        <v>305.2</v>
      </c>
      <c r="Y1179" s="27">
        <v>-10.8</v>
      </c>
      <c r="Z1179" s="29">
        <v>53.98</v>
      </c>
      <c r="AA1179" s="139">
        <v>3.2</v>
      </c>
      <c r="AB1179" s="151">
        <v>2.0446800454373415E-2</v>
      </c>
      <c r="AC1179" s="136" t="s">
        <v>253</v>
      </c>
      <c r="AD1179" s="136">
        <v>9.9</v>
      </c>
      <c r="AE1179" s="136" t="s">
        <v>618</v>
      </c>
      <c r="AF1179" s="136">
        <v>2.6999999999999886</v>
      </c>
      <c r="AG1179" s="136">
        <v>2.6999999999999886</v>
      </c>
      <c r="AH1179" s="136">
        <v>147.5</v>
      </c>
      <c r="AI1179" s="136">
        <v>-28.799999999999642</v>
      </c>
      <c r="AJ1179" s="127">
        <v>200.2</v>
      </c>
      <c r="AK1179" s="127">
        <v>201.5</v>
      </c>
      <c r="AL1179" s="127">
        <v>199.6</v>
      </c>
      <c r="AM1179" s="127">
        <v>200.9</v>
      </c>
      <c r="AN1179" s="127">
        <v>200.77500000000001</v>
      </c>
      <c r="AO1179" s="127">
        <v>4.3000000000000114</v>
      </c>
      <c r="AP1179" s="127" t="s">
        <v>618</v>
      </c>
      <c r="AQ1179" s="14">
        <v>234.89999999999901</v>
      </c>
      <c r="AR1179" s="127" t="s">
        <v>618</v>
      </c>
      <c r="AS1179" s="14">
        <v>206.59999999999636</v>
      </c>
      <c r="AT1179" s="1">
        <v>195.6</v>
      </c>
      <c r="AU1179" s="1">
        <v>195.7</v>
      </c>
      <c r="AV1179" s="1">
        <v>194.7</v>
      </c>
      <c r="AW1179" s="1">
        <v>195.6</v>
      </c>
      <c r="AX1179" s="1">
        <v>194.6</v>
      </c>
      <c r="AY1179" s="1">
        <v>195.9</v>
      </c>
      <c r="AZ1179" s="1">
        <v>194</v>
      </c>
      <c r="BA1179" s="1">
        <v>195.9</v>
      </c>
      <c r="CC1179" s="86">
        <v>195.5</v>
      </c>
      <c r="CD1179" s="1">
        <v>201.2</v>
      </c>
      <c r="CE1179" s="1">
        <v>1078</v>
      </c>
      <c r="CF1179" s="1">
        <v>1159</v>
      </c>
      <c r="CG1179" s="1">
        <v>0.93011216566005173</v>
      </c>
      <c r="CH1179">
        <v>113.19199999999999</v>
      </c>
      <c r="CI1179">
        <v>21888</v>
      </c>
      <c r="CJ1179" s="101">
        <v>1</v>
      </c>
      <c r="CK1179" s="101">
        <v>1</v>
      </c>
      <c r="CL1179" s="1">
        <v>-0.79999999999998295</v>
      </c>
      <c r="CM1179" s="1">
        <v>-167.1</v>
      </c>
      <c r="CN1179" s="14" t="s">
        <v>618</v>
      </c>
      <c r="CO1179" s="14">
        <v>112.1</v>
      </c>
    </row>
    <row r="1180" spans="1:93">
      <c r="A1180" s="1">
        <v>2017</v>
      </c>
      <c r="B1180" s="1">
        <v>3</v>
      </c>
      <c r="C1180" s="24">
        <v>43039</v>
      </c>
      <c r="D1180" s="1">
        <v>194.8</v>
      </c>
      <c r="E1180" s="1">
        <v>194.8</v>
      </c>
      <c r="F1180" s="1">
        <v>190.7</v>
      </c>
      <c r="G1180" s="1">
        <v>192.8</v>
      </c>
      <c r="H1180" s="1">
        <v>54.64</v>
      </c>
      <c r="I1180" s="1">
        <v>1</v>
      </c>
      <c r="N1180" s="27">
        <v>4.1000000000000227</v>
      </c>
      <c r="O1180" s="27">
        <v>200.3</v>
      </c>
      <c r="P1180" s="27">
        <v>189.7</v>
      </c>
      <c r="Q1180" s="27" t="s">
        <v>618</v>
      </c>
      <c r="R1180" s="27" t="s">
        <v>618</v>
      </c>
      <c r="S1180" s="27" t="s">
        <v>618</v>
      </c>
      <c r="T1180" s="27" t="s">
        <v>618</v>
      </c>
      <c r="U1180" s="27" t="s">
        <v>618</v>
      </c>
      <c r="V1180" s="158">
        <v>0</v>
      </c>
      <c r="W1180" s="27">
        <v>294.39999999999998</v>
      </c>
      <c r="X1180" s="27">
        <v>305.2</v>
      </c>
      <c r="Y1180" s="27">
        <v>-10.8</v>
      </c>
      <c r="Z1180" s="29">
        <v>54.04</v>
      </c>
      <c r="AA1180" s="139">
        <v>2.5</v>
      </c>
      <c r="AB1180" s="151">
        <v>4.0816326530612734E-3</v>
      </c>
      <c r="AC1180" s="136" t="s">
        <v>253</v>
      </c>
      <c r="AD1180" s="136">
        <v>9.6999999999999993</v>
      </c>
      <c r="AE1180" s="136" t="s">
        <v>618</v>
      </c>
      <c r="AF1180" s="136">
        <v>-3.2999999999999829</v>
      </c>
      <c r="AG1180" s="136">
        <v>-3.2999999999999829</v>
      </c>
      <c r="AH1180" s="136">
        <v>144.19999999999999</v>
      </c>
      <c r="AI1180" s="136">
        <v>-32.099999999999625</v>
      </c>
      <c r="AJ1180" s="127">
        <v>195.6</v>
      </c>
      <c r="AK1180" s="127">
        <v>196.7</v>
      </c>
      <c r="AL1180" s="127">
        <v>192.6</v>
      </c>
      <c r="AM1180" s="127">
        <v>192.8</v>
      </c>
      <c r="AN1180" s="127">
        <v>199.27500000000001</v>
      </c>
      <c r="AO1180" s="127">
        <v>2</v>
      </c>
      <c r="AP1180" s="127" t="s">
        <v>618</v>
      </c>
      <c r="AQ1180" s="14">
        <v>234.89999999999901</v>
      </c>
      <c r="AR1180" s="127">
        <v>-2.6000000000000227</v>
      </c>
      <c r="AS1180" s="14">
        <v>203.99999999999633</v>
      </c>
      <c r="AT1180" s="1">
        <v>192.8</v>
      </c>
      <c r="AU1180" s="1">
        <v>193.2</v>
      </c>
      <c r="AV1180" s="1">
        <v>192.4</v>
      </c>
      <c r="AW1180" s="1">
        <v>193.1</v>
      </c>
      <c r="AX1180" s="1">
        <v>192.3</v>
      </c>
      <c r="AY1180" s="1">
        <v>195.5</v>
      </c>
      <c r="AZ1180" s="1">
        <v>192</v>
      </c>
      <c r="BA1180" s="1">
        <v>195.5</v>
      </c>
      <c r="CC1180" s="86">
        <v>192.8</v>
      </c>
      <c r="CD1180" s="1">
        <v>194.6</v>
      </c>
      <c r="CE1180" s="1">
        <v>1123</v>
      </c>
      <c r="CF1180" s="1">
        <v>1164</v>
      </c>
      <c r="CG1180" s="1">
        <v>0.96477663230240551</v>
      </c>
      <c r="CH1180">
        <v>113.685</v>
      </c>
      <c r="CI1180">
        <v>22195</v>
      </c>
      <c r="CJ1180" s="101">
        <v>1</v>
      </c>
      <c r="CK1180" s="101">
        <v>1</v>
      </c>
      <c r="CL1180" s="1">
        <v>2.0999999999999943</v>
      </c>
      <c r="CM1180" s="1">
        <v>-165</v>
      </c>
      <c r="CN1180" s="14" t="s">
        <v>618</v>
      </c>
      <c r="CO1180" s="14">
        <v>112.1</v>
      </c>
    </row>
    <row r="1181" spans="1:93">
      <c r="A1181" s="1">
        <v>2017</v>
      </c>
      <c r="B1181" s="1">
        <v>4</v>
      </c>
      <c r="C1181" s="24">
        <v>43040</v>
      </c>
      <c r="D1181" s="1">
        <v>194.9</v>
      </c>
      <c r="E1181" s="1">
        <v>199.3</v>
      </c>
      <c r="F1181" s="1">
        <v>193.9</v>
      </c>
      <c r="G1181" s="1">
        <v>197.6</v>
      </c>
      <c r="H1181" s="1">
        <v>54.27</v>
      </c>
      <c r="I1181" s="1">
        <v>0</v>
      </c>
      <c r="N1181" s="27">
        <v>5.4000000000000057</v>
      </c>
      <c r="O1181" s="27">
        <v>196.9</v>
      </c>
      <c r="P1181" s="27">
        <v>188.7</v>
      </c>
      <c r="Q1181" s="27" t="s">
        <v>618</v>
      </c>
      <c r="R1181" s="27" t="s">
        <v>254</v>
      </c>
      <c r="S1181" s="27" t="s">
        <v>618</v>
      </c>
      <c r="T1181" s="27">
        <v>-0.40000000000003411</v>
      </c>
      <c r="U1181" s="27" t="s">
        <v>618</v>
      </c>
      <c r="V1181" s="158">
        <v>-0.40000000000003411</v>
      </c>
      <c r="W1181" s="27">
        <v>294</v>
      </c>
      <c r="X1181" s="27">
        <v>305.2</v>
      </c>
      <c r="Y1181" s="27">
        <v>-11.2</v>
      </c>
      <c r="Z1181" s="29">
        <v>54.86</v>
      </c>
      <c r="AA1181" s="139">
        <v>3.2</v>
      </c>
      <c r="AB1181" s="151">
        <v>9.6082779009609709E-3</v>
      </c>
      <c r="AC1181" s="136" t="s">
        <v>253</v>
      </c>
      <c r="AD1181" s="136">
        <v>9.6</v>
      </c>
      <c r="AE1181" s="136" t="s">
        <v>618</v>
      </c>
      <c r="AF1181" s="136" t="s">
        <v>618</v>
      </c>
      <c r="AG1181" s="136">
        <v>0</v>
      </c>
      <c r="AH1181" s="136">
        <v>144.19999999999999</v>
      </c>
      <c r="AI1181" s="136">
        <v>-32.099999999999625</v>
      </c>
      <c r="AJ1181" s="127">
        <v>192.8</v>
      </c>
      <c r="AK1181" s="127">
        <v>196.3</v>
      </c>
      <c r="AL1181" s="127">
        <v>192.4</v>
      </c>
      <c r="AM1181" s="127">
        <v>196.3</v>
      </c>
      <c r="AN1181" s="127">
        <v>198.22499999999999</v>
      </c>
      <c r="AO1181" s="127">
        <v>2.6999999999999886</v>
      </c>
      <c r="AP1181" s="127">
        <v>-0.10000000000001136</v>
      </c>
      <c r="AQ1181" s="14">
        <v>234.79999999999899</v>
      </c>
      <c r="AR1181" s="127" t="s">
        <v>618</v>
      </c>
      <c r="AS1181" s="14">
        <v>203.99999999999633</v>
      </c>
      <c r="AT1181" s="1">
        <v>197.9</v>
      </c>
      <c r="AU1181" s="1">
        <v>198.4</v>
      </c>
      <c r="AV1181" s="1">
        <v>196.3</v>
      </c>
      <c r="AW1181" s="1">
        <v>196.4</v>
      </c>
      <c r="AX1181" s="1">
        <v>197.6</v>
      </c>
      <c r="AY1181" s="1">
        <v>197.6</v>
      </c>
      <c r="AZ1181" s="1">
        <v>195.9</v>
      </c>
      <c r="BA1181" s="1">
        <v>196.7</v>
      </c>
      <c r="CC1181" s="86">
        <v>198.1</v>
      </c>
      <c r="CD1181" s="1">
        <v>195.6</v>
      </c>
      <c r="CE1181" s="1">
        <v>1485</v>
      </c>
      <c r="CF1181" s="1">
        <v>1072</v>
      </c>
      <c r="CG1181" s="1">
        <v>1.3852611940298507</v>
      </c>
      <c r="CH1181">
        <v>114.142</v>
      </c>
      <c r="CI1181">
        <v>22515</v>
      </c>
      <c r="CJ1181" s="101">
        <v>1</v>
      </c>
      <c r="CK1181" s="101">
        <v>1</v>
      </c>
      <c r="CL1181" s="1">
        <v>-1.4000000000000057</v>
      </c>
      <c r="CM1181" s="1">
        <v>-166.4</v>
      </c>
      <c r="CN1181" s="14">
        <v>-3</v>
      </c>
      <c r="CO1181" s="14">
        <v>109.1</v>
      </c>
    </row>
    <row r="1182" spans="1:93">
      <c r="A1182" s="1">
        <v>2017</v>
      </c>
      <c r="B1182" s="1">
        <v>5</v>
      </c>
      <c r="C1182" s="24">
        <v>43041</v>
      </c>
      <c r="D1182" s="1">
        <v>196.5</v>
      </c>
      <c r="E1182" s="1">
        <v>200.7</v>
      </c>
      <c r="F1182" s="1">
        <v>196.5</v>
      </c>
      <c r="G1182" s="1">
        <v>199.1</v>
      </c>
      <c r="H1182" s="1">
        <v>55.64</v>
      </c>
      <c r="I1182" s="1">
        <v>0</v>
      </c>
      <c r="N1182" s="27">
        <v>4.1999999999999886</v>
      </c>
      <c r="O1182" s="27">
        <v>203</v>
      </c>
      <c r="P1182" s="27">
        <v>192.2</v>
      </c>
      <c r="Q1182" s="27" t="s">
        <v>618</v>
      </c>
      <c r="R1182" s="27" t="s">
        <v>618</v>
      </c>
      <c r="S1182" s="27" t="s">
        <v>618</v>
      </c>
      <c r="T1182" s="27" t="s">
        <v>618</v>
      </c>
      <c r="U1182" s="27" t="s">
        <v>618</v>
      </c>
      <c r="V1182" s="158">
        <v>0</v>
      </c>
      <c r="W1182" s="27">
        <v>294</v>
      </c>
      <c r="X1182" s="27">
        <v>305.2</v>
      </c>
      <c r="Y1182" s="27">
        <v>-11.2</v>
      </c>
      <c r="Z1182" s="29">
        <v>54.12</v>
      </c>
      <c r="AA1182" s="139">
        <v>2.5</v>
      </c>
      <c r="AB1182" s="151">
        <v>6.7715959004391868E-3</v>
      </c>
      <c r="AC1182" s="136" t="s">
        <v>255</v>
      </c>
      <c r="AD1182" s="136">
        <v>9.8000000000000007</v>
      </c>
      <c r="AE1182" s="136">
        <v>-1.2999999999999829</v>
      </c>
      <c r="AF1182" s="136" t="s">
        <v>618</v>
      </c>
      <c r="AG1182" s="136">
        <v>-1.2999999999999829</v>
      </c>
      <c r="AH1182" s="136">
        <v>142.9</v>
      </c>
      <c r="AI1182" s="136">
        <v>-33.399999999999608</v>
      </c>
      <c r="AJ1182" s="127">
        <v>197.9</v>
      </c>
      <c r="AK1182" s="127">
        <v>201.1</v>
      </c>
      <c r="AL1182" s="127">
        <v>196.2</v>
      </c>
      <c r="AM1182" s="127">
        <v>200.5</v>
      </c>
      <c r="AN1182" s="127">
        <v>197.625</v>
      </c>
      <c r="AO1182" s="127">
        <v>2.5999999999999943</v>
      </c>
      <c r="AP1182" s="127" t="s">
        <v>618</v>
      </c>
      <c r="AQ1182" s="14">
        <v>234.79999999999899</v>
      </c>
      <c r="AR1182" s="127" t="s">
        <v>618</v>
      </c>
      <c r="AS1182" s="14">
        <v>203.99999999999633</v>
      </c>
      <c r="AT1182" s="1">
        <v>199.6</v>
      </c>
      <c r="AU1182" s="1">
        <v>199.7</v>
      </c>
      <c r="AV1182" s="1">
        <v>198.5</v>
      </c>
      <c r="AW1182" s="1">
        <v>198.6</v>
      </c>
      <c r="AX1182" s="1">
        <v>199.2</v>
      </c>
      <c r="AY1182" s="1">
        <v>199.2</v>
      </c>
      <c r="AZ1182" s="1">
        <v>198.1</v>
      </c>
      <c r="BA1182" s="1">
        <v>198.3</v>
      </c>
      <c r="CC1182" s="86">
        <v>199.3</v>
      </c>
      <c r="CD1182" s="1">
        <v>200</v>
      </c>
      <c r="CE1182" s="1">
        <v>1296</v>
      </c>
      <c r="CF1182" s="1">
        <v>1158</v>
      </c>
      <c r="CG1182" s="1">
        <v>1.1191709844559585</v>
      </c>
      <c r="CH1182">
        <v>114.02200000000001</v>
      </c>
      <c r="CI1182">
        <v>22588</v>
      </c>
      <c r="CJ1182" s="101">
        <v>1</v>
      </c>
      <c r="CK1182" s="101">
        <v>1</v>
      </c>
      <c r="CL1182" s="1">
        <v>-1.1999999999999886</v>
      </c>
      <c r="CM1182" s="1">
        <v>-167.6</v>
      </c>
      <c r="CN1182" s="14">
        <v>-3.0999999999999943</v>
      </c>
      <c r="CO1182" s="14">
        <v>106</v>
      </c>
    </row>
    <row r="1183" spans="1:93">
      <c r="A1183" s="1">
        <v>2017</v>
      </c>
      <c r="B1183" s="1">
        <v>2</v>
      </c>
      <c r="C1183" s="24">
        <v>43045</v>
      </c>
      <c r="D1183" s="1">
        <v>198.4</v>
      </c>
      <c r="E1183" s="1">
        <v>205</v>
      </c>
      <c r="F1183" s="1">
        <v>198.4</v>
      </c>
      <c r="G1183" s="1">
        <v>204.5</v>
      </c>
      <c r="H1183" s="1">
        <v>57.33</v>
      </c>
      <c r="I1183" s="1">
        <v>1</v>
      </c>
      <c r="N1183" s="27">
        <v>6.5999999999999943</v>
      </c>
      <c r="O1183" s="27">
        <v>203.3</v>
      </c>
      <c r="P1183" s="27">
        <v>194.9</v>
      </c>
      <c r="Q1183" s="27" t="s">
        <v>618</v>
      </c>
      <c r="R1183" s="27" t="s">
        <v>254</v>
      </c>
      <c r="S1183" s="27" t="s">
        <v>618</v>
      </c>
      <c r="T1183" s="27">
        <v>2.6000000000000227</v>
      </c>
      <c r="U1183" s="27" t="s">
        <v>618</v>
      </c>
      <c r="V1183" s="158">
        <v>2.6000000000000227</v>
      </c>
      <c r="W1183" s="27">
        <v>296.60000000000002</v>
      </c>
      <c r="X1183" s="27">
        <v>305.2</v>
      </c>
      <c r="Y1183" s="27">
        <v>-8.6000000000000227</v>
      </c>
      <c r="Z1183" s="29">
        <v>56.02</v>
      </c>
      <c r="AA1183" s="139">
        <v>4</v>
      </c>
      <c r="AB1183" s="151">
        <v>2.5244149622259071E-2</v>
      </c>
      <c r="AC1183" s="136" t="s">
        <v>253</v>
      </c>
      <c r="AD1183" s="136">
        <v>9.9</v>
      </c>
      <c r="AE1183" s="136" t="s">
        <v>618</v>
      </c>
      <c r="AF1183" s="136" t="s">
        <v>618</v>
      </c>
      <c r="AG1183" s="136">
        <v>0</v>
      </c>
      <c r="AH1183" s="136">
        <v>142.9</v>
      </c>
      <c r="AI1183" s="136">
        <v>-33.399999999999608</v>
      </c>
      <c r="AJ1183" s="127">
        <v>199.6</v>
      </c>
      <c r="AK1183" s="127">
        <v>201.8</v>
      </c>
      <c r="AL1183" s="127">
        <v>198.3</v>
      </c>
      <c r="AM1183" s="127">
        <v>201.8</v>
      </c>
      <c r="AN1183" s="127">
        <v>197.85</v>
      </c>
      <c r="AO1183" s="127">
        <v>6.0999999999999943</v>
      </c>
      <c r="AP1183" s="127">
        <v>3.7999999999999945</v>
      </c>
      <c r="AQ1183" s="14">
        <v>238.59999999999897</v>
      </c>
      <c r="AR1183" s="127" t="s">
        <v>618</v>
      </c>
      <c r="AS1183" s="14">
        <v>203.99999999999633</v>
      </c>
      <c r="AT1183" s="1">
        <v>205.8</v>
      </c>
      <c r="AU1183" s="1">
        <v>206.4</v>
      </c>
      <c r="AV1183" s="1">
        <v>204.7</v>
      </c>
      <c r="AW1183" s="1">
        <v>205.1</v>
      </c>
      <c r="AX1183" s="1">
        <v>205.3</v>
      </c>
      <c r="AY1183" s="1">
        <v>206.1</v>
      </c>
      <c r="AZ1183" s="1">
        <v>204.5</v>
      </c>
      <c r="BA1183" s="1">
        <v>205.8</v>
      </c>
      <c r="CC1183" s="86">
        <v>205.6</v>
      </c>
      <c r="CD1183" s="1">
        <v>199.7</v>
      </c>
      <c r="CE1183" s="1">
        <v>1141</v>
      </c>
      <c r="CF1183" s="1">
        <v>1068</v>
      </c>
      <c r="CG1183" s="1">
        <v>1.0683520599250935</v>
      </c>
      <c r="CH1183">
        <v>113.74299999999999</v>
      </c>
      <c r="CI1183">
        <v>22567</v>
      </c>
      <c r="CJ1183" s="101">
        <v>1</v>
      </c>
      <c r="CK1183" s="101">
        <v>1</v>
      </c>
      <c r="CL1183" s="1">
        <v>9.9999999999994316E-2</v>
      </c>
      <c r="CM1183" s="1">
        <v>-167.5</v>
      </c>
      <c r="CN1183" s="14" t="s">
        <v>618</v>
      </c>
      <c r="CO1183" s="14">
        <v>106</v>
      </c>
    </row>
    <row r="1184" spans="1:93">
      <c r="A1184" s="1">
        <v>2017</v>
      </c>
      <c r="B1184" s="1">
        <v>3</v>
      </c>
      <c r="C1184" s="24">
        <v>43046</v>
      </c>
      <c r="D1184" s="1">
        <v>205.9</v>
      </c>
      <c r="E1184" s="1">
        <v>206.6</v>
      </c>
      <c r="F1184" s="1">
        <v>203.8</v>
      </c>
      <c r="G1184" s="1">
        <v>205.7</v>
      </c>
      <c r="H1184" s="1">
        <v>57.22</v>
      </c>
      <c r="I1184" s="1">
        <v>1</v>
      </c>
      <c r="N1184" s="27">
        <v>2.7999999999999829</v>
      </c>
      <c r="O1184" s="27">
        <v>211.1</v>
      </c>
      <c r="P1184" s="27">
        <v>197.9</v>
      </c>
      <c r="Q1184" s="27" t="s">
        <v>618</v>
      </c>
      <c r="R1184" s="27" t="s">
        <v>618</v>
      </c>
      <c r="S1184" s="27" t="s">
        <v>618</v>
      </c>
      <c r="T1184" s="27" t="s">
        <v>618</v>
      </c>
      <c r="U1184" s="27" t="s">
        <v>618</v>
      </c>
      <c r="V1184" s="158">
        <v>0</v>
      </c>
      <c r="W1184" s="27">
        <v>296.60000000000002</v>
      </c>
      <c r="X1184" s="27">
        <v>305.2</v>
      </c>
      <c r="Y1184" s="27">
        <v>-8.6000000000000227</v>
      </c>
      <c r="Z1184" s="29">
        <v>57.38</v>
      </c>
      <c r="AA1184" s="139">
        <v>1.7</v>
      </c>
      <c r="AB1184" s="151">
        <v>3.0373831775700966E-2</v>
      </c>
      <c r="AC1184" s="136" t="s">
        <v>253</v>
      </c>
      <c r="AD1184" s="136">
        <v>10.199999999999999</v>
      </c>
      <c r="AE1184" s="136" t="s">
        <v>618</v>
      </c>
      <c r="AF1184" s="136" t="s">
        <v>618</v>
      </c>
      <c r="AG1184" s="136">
        <v>0</v>
      </c>
      <c r="AH1184" s="136">
        <v>142.9</v>
      </c>
      <c r="AI1184" s="136">
        <v>-33.399999999999608</v>
      </c>
      <c r="AJ1184" s="127">
        <v>205.8</v>
      </c>
      <c r="AK1184" s="127">
        <v>207</v>
      </c>
      <c r="AL1184" s="127">
        <v>204.7</v>
      </c>
      <c r="AM1184" s="127">
        <v>206.9</v>
      </c>
      <c r="AN1184" s="127">
        <v>201.375</v>
      </c>
      <c r="AO1184" s="127">
        <v>0.20000000000001705</v>
      </c>
      <c r="AP1184" s="127" t="s">
        <v>618</v>
      </c>
      <c r="AQ1184" s="14">
        <v>238.59999999999897</v>
      </c>
      <c r="AR1184" s="127" t="s">
        <v>618</v>
      </c>
      <c r="AS1184" s="14">
        <v>203.99999999999633</v>
      </c>
      <c r="AT1184" s="1">
        <v>205.8</v>
      </c>
      <c r="AU1184" s="1">
        <v>207</v>
      </c>
      <c r="AV1184" s="1">
        <v>204.7</v>
      </c>
      <c r="AW1184" s="1">
        <v>206.1</v>
      </c>
      <c r="AX1184" s="1">
        <v>204.9</v>
      </c>
      <c r="AY1184" s="1">
        <v>204.9</v>
      </c>
      <c r="AZ1184" s="1">
        <v>203.4</v>
      </c>
      <c r="BA1184" s="1">
        <v>203.4</v>
      </c>
      <c r="CC1184" s="86">
        <v>206.1</v>
      </c>
      <c r="CD1184" s="1">
        <v>206.5</v>
      </c>
      <c r="CE1184" s="1">
        <v>1445</v>
      </c>
      <c r="CF1184" s="1">
        <v>1028</v>
      </c>
      <c r="CG1184" s="1">
        <v>1.4056420233463034</v>
      </c>
      <c r="CH1184">
        <v>113.95099999999999</v>
      </c>
      <c r="CI1184">
        <v>22852</v>
      </c>
      <c r="CJ1184" s="101">
        <v>1</v>
      </c>
      <c r="CK1184" s="101">
        <v>1</v>
      </c>
      <c r="CL1184" s="1">
        <v>-3.4000000000000057</v>
      </c>
      <c r="CM1184" s="1">
        <v>-170.9</v>
      </c>
      <c r="CN1184" s="14" t="s">
        <v>618</v>
      </c>
      <c r="CO1184" s="14">
        <v>106</v>
      </c>
    </row>
    <row r="1185" spans="1:93">
      <c r="A1185" s="1">
        <v>2017</v>
      </c>
      <c r="B1185" s="1">
        <v>4</v>
      </c>
      <c r="C1185" s="24">
        <v>43047</v>
      </c>
      <c r="D1185" s="1">
        <v>202.4</v>
      </c>
      <c r="E1185" s="1">
        <v>204.7</v>
      </c>
      <c r="F1185" s="1">
        <v>201.2</v>
      </c>
      <c r="G1185" s="1">
        <v>203.6</v>
      </c>
      <c r="H1185" s="1">
        <v>56.82</v>
      </c>
      <c r="I1185" s="1">
        <v>1</v>
      </c>
      <c r="N1185" s="27">
        <v>3.5</v>
      </c>
      <c r="O1185" s="27">
        <v>208.5</v>
      </c>
      <c r="P1185" s="27">
        <v>202.9</v>
      </c>
      <c r="Q1185" s="27" t="s">
        <v>618</v>
      </c>
      <c r="R1185" s="27" t="s">
        <v>618</v>
      </c>
      <c r="S1185" s="27" t="s">
        <v>618</v>
      </c>
      <c r="T1185" s="27" t="s">
        <v>618</v>
      </c>
      <c r="U1185" s="27" t="s">
        <v>618</v>
      </c>
      <c r="V1185" s="158">
        <v>0</v>
      </c>
      <c r="W1185" s="27">
        <v>296.60000000000002</v>
      </c>
      <c r="X1185" s="27">
        <v>305.2</v>
      </c>
      <c r="Y1185" s="27">
        <v>-8.6000000000000227</v>
      </c>
      <c r="Z1185" s="29">
        <v>57.04</v>
      </c>
      <c r="AA1185" s="139">
        <v>2.1</v>
      </c>
      <c r="AB1185" s="151">
        <v>1.918716204430515E-3</v>
      </c>
      <c r="AC1185" s="136">
        <v>0</v>
      </c>
      <c r="AD1185" s="136">
        <v>10.199999999999999</v>
      </c>
      <c r="AE1185" s="136" t="s">
        <v>618</v>
      </c>
      <c r="AF1185" s="136" t="s">
        <v>618</v>
      </c>
      <c r="AG1185" s="136">
        <v>0</v>
      </c>
      <c r="AH1185" s="136">
        <v>142.9</v>
      </c>
      <c r="AI1185" s="136">
        <v>-33.399999999999608</v>
      </c>
      <c r="AJ1185" s="127">
        <v>206</v>
      </c>
      <c r="AK1185" s="127">
        <v>206</v>
      </c>
      <c r="AL1185" s="127">
        <v>202.1</v>
      </c>
      <c r="AM1185" s="127">
        <v>204</v>
      </c>
      <c r="AN1185" s="127">
        <v>203.3</v>
      </c>
      <c r="AO1185" s="127">
        <v>1.1999999999999886</v>
      </c>
      <c r="AP1185" s="127" t="s">
        <v>618</v>
      </c>
      <c r="AQ1185" s="14">
        <v>238.59999999999897</v>
      </c>
      <c r="AR1185" s="127" t="s">
        <v>618</v>
      </c>
      <c r="AS1185" s="14">
        <v>203.99999999999633</v>
      </c>
      <c r="AT1185" s="1">
        <v>203.3</v>
      </c>
      <c r="AU1185" s="1">
        <v>203.5</v>
      </c>
      <c r="AV1185" s="1">
        <v>201.4</v>
      </c>
      <c r="AW1185" s="1">
        <v>202.9</v>
      </c>
      <c r="AX1185" s="1">
        <v>202.6</v>
      </c>
      <c r="AY1185" s="1">
        <v>202.6</v>
      </c>
      <c r="AZ1185" s="1">
        <v>200.3</v>
      </c>
      <c r="BA1185" s="1">
        <v>201</v>
      </c>
      <c r="CC1185" s="86">
        <v>203.3</v>
      </c>
      <c r="CD1185" s="1">
        <v>203</v>
      </c>
      <c r="CE1185" s="1">
        <v>995</v>
      </c>
      <c r="CF1185" s="1">
        <v>1178</v>
      </c>
      <c r="CG1185" s="1">
        <v>0.84465195246179969</v>
      </c>
      <c r="CH1185">
        <v>113.883</v>
      </c>
      <c r="CI1185">
        <v>22956</v>
      </c>
      <c r="CJ1185" s="101">
        <v>1</v>
      </c>
      <c r="CK1185" s="101">
        <v>1</v>
      </c>
      <c r="CL1185" s="1">
        <v>0.19999999999998863</v>
      </c>
      <c r="CM1185" s="1">
        <v>-170.7</v>
      </c>
      <c r="CN1185" s="14">
        <v>-0.90000000000000568</v>
      </c>
      <c r="CO1185" s="14">
        <v>105.1</v>
      </c>
    </row>
    <row r="1186" spans="1:93">
      <c r="A1186" s="1">
        <v>2017</v>
      </c>
      <c r="B1186" s="1">
        <v>5</v>
      </c>
      <c r="C1186" s="24">
        <v>43048</v>
      </c>
      <c r="D1186" s="1">
        <v>203.5</v>
      </c>
      <c r="E1186" s="1">
        <v>204.7</v>
      </c>
      <c r="F1186" s="1">
        <v>201</v>
      </c>
      <c r="G1186" s="1">
        <v>201.7</v>
      </c>
      <c r="H1186" s="1">
        <v>57.09</v>
      </c>
      <c r="I1186" s="1">
        <v>1</v>
      </c>
      <c r="N1186" s="27">
        <v>3.6999999999999886</v>
      </c>
      <c r="O1186" s="27">
        <v>207.1</v>
      </c>
      <c r="P1186" s="27">
        <v>200.1</v>
      </c>
      <c r="Q1186" s="27" t="s">
        <v>618</v>
      </c>
      <c r="R1186" s="27" t="s">
        <v>618</v>
      </c>
      <c r="S1186" s="27" t="s">
        <v>618</v>
      </c>
      <c r="T1186" s="27" t="s">
        <v>618</v>
      </c>
      <c r="U1186" s="27" t="s">
        <v>618</v>
      </c>
      <c r="V1186" s="158">
        <v>0</v>
      </c>
      <c r="W1186" s="27">
        <v>296.60000000000002</v>
      </c>
      <c r="X1186" s="27">
        <v>305.2</v>
      </c>
      <c r="Y1186" s="27">
        <v>-8.6000000000000227</v>
      </c>
      <c r="Z1186" s="29">
        <v>56.86</v>
      </c>
      <c r="AA1186" s="139">
        <v>2.2000000000000002</v>
      </c>
      <c r="AB1186" s="151">
        <v>6.990562740300521E-3</v>
      </c>
      <c r="AC1186" s="136" t="s">
        <v>255</v>
      </c>
      <c r="AD1186" s="136">
        <v>10.1</v>
      </c>
      <c r="AE1186" s="136" t="s">
        <v>618</v>
      </c>
      <c r="AF1186" s="136" t="s">
        <v>618</v>
      </c>
      <c r="AG1186" s="136">
        <v>0</v>
      </c>
      <c r="AH1186" s="136">
        <v>142.9</v>
      </c>
      <c r="AI1186" s="136">
        <v>-33.399999999999608</v>
      </c>
      <c r="AJ1186" s="127">
        <v>203.3</v>
      </c>
      <c r="AK1186" s="127">
        <v>205</v>
      </c>
      <c r="AL1186" s="127">
        <v>201.4</v>
      </c>
      <c r="AM1186" s="127">
        <v>204.5</v>
      </c>
      <c r="AN1186" s="127">
        <v>204.3</v>
      </c>
      <c r="AO1186" s="127">
        <v>1.8000000000000114</v>
      </c>
      <c r="AP1186" s="127" t="s">
        <v>618</v>
      </c>
      <c r="AQ1186" s="14">
        <v>238.59999999999897</v>
      </c>
      <c r="AR1186" s="127" t="s">
        <v>618</v>
      </c>
      <c r="AS1186" s="14">
        <v>203.99999999999633</v>
      </c>
      <c r="AT1186" s="1">
        <v>202.4</v>
      </c>
      <c r="AU1186" s="1">
        <v>202.7</v>
      </c>
      <c r="AV1186" s="1">
        <v>202.2</v>
      </c>
      <c r="AW1186" s="1">
        <v>202.3</v>
      </c>
      <c r="AX1186" s="1">
        <v>201.3</v>
      </c>
      <c r="AY1186" s="1">
        <v>201.3</v>
      </c>
      <c r="AZ1186" s="1">
        <v>198.6</v>
      </c>
      <c r="BA1186" s="1">
        <v>198.6</v>
      </c>
      <c r="CC1186" s="86">
        <v>202.3</v>
      </c>
      <c r="CD1186" s="1">
        <v>203.8</v>
      </c>
      <c r="CE1186" s="1">
        <v>1071</v>
      </c>
      <c r="CF1186" s="1">
        <v>949</v>
      </c>
      <c r="CG1186" s="1">
        <v>1.1285563751317176</v>
      </c>
      <c r="CH1186">
        <v>113.434</v>
      </c>
      <c r="CI1186">
        <v>22648</v>
      </c>
      <c r="CJ1186" s="101">
        <v>1</v>
      </c>
      <c r="CK1186" s="101">
        <v>1</v>
      </c>
      <c r="CL1186" s="1">
        <v>-3.2000000000000171</v>
      </c>
      <c r="CM1186" s="1">
        <v>-173.9</v>
      </c>
      <c r="CN1186" s="14" t="s">
        <v>618</v>
      </c>
      <c r="CO1186" s="14">
        <v>105.1</v>
      </c>
    </row>
    <row r="1187" spans="1:93">
      <c r="A1187" s="1">
        <v>2017</v>
      </c>
      <c r="B1187" s="1">
        <v>6</v>
      </c>
      <c r="C1187" s="24">
        <v>43049</v>
      </c>
      <c r="D1187" s="1">
        <v>199.2</v>
      </c>
      <c r="E1187" s="1">
        <v>200.3</v>
      </c>
      <c r="F1187" s="1">
        <v>197.5</v>
      </c>
      <c r="G1187" s="1">
        <v>197.5</v>
      </c>
      <c r="H1187" s="1">
        <v>56.74</v>
      </c>
      <c r="I1187" s="1">
        <v>0</v>
      </c>
      <c r="N1187" s="27">
        <v>2.8000000000000114</v>
      </c>
      <c r="O1187" s="27">
        <v>205.4</v>
      </c>
      <c r="P1187" s="27">
        <v>198</v>
      </c>
      <c r="Q1187" s="27" t="s">
        <v>618</v>
      </c>
      <c r="R1187" s="27" t="s">
        <v>618</v>
      </c>
      <c r="S1187" s="27" t="s">
        <v>252</v>
      </c>
      <c r="T1187" s="27" t="s">
        <v>618</v>
      </c>
      <c r="U1187" s="27">
        <v>-0.80000000000001137</v>
      </c>
      <c r="V1187" s="158">
        <v>-0.80000000000001137</v>
      </c>
      <c r="W1187" s="27">
        <v>295.8</v>
      </c>
      <c r="X1187" s="27">
        <v>305.2</v>
      </c>
      <c r="Y1187" s="27">
        <v>-9.4000000000000341</v>
      </c>
      <c r="Z1187" s="29">
        <v>57.13</v>
      </c>
      <c r="AA1187" s="139">
        <v>1.7</v>
      </c>
      <c r="AB1187" s="151">
        <v>4.7518479408659164E-3</v>
      </c>
      <c r="AC1187" s="136" t="s">
        <v>253</v>
      </c>
      <c r="AD1187" s="136">
        <v>10</v>
      </c>
      <c r="AE1187" s="136" t="s">
        <v>618</v>
      </c>
      <c r="AF1187" s="136" t="s">
        <v>618</v>
      </c>
      <c r="AG1187" s="136">
        <v>0</v>
      </c>
      <c r="AH1187" s="136">
        <v>142.9</v>
      </c>
      <c r="AI1187" s="136">
        <v>-33.399999999999608</v>
      </c>
      <c r="AJ1187" s="127">
        <v>202.4</v>
      </c>
      <c r="AK1187" s="127">
        <v>202.7</v>
      </c>
      <c r="AL1187" s="127">
        <v>199.8</v>
      </c>
      <c r="AM1187" s="127">
        <v>200.3</v>
      </c>
      <c r="AN1187" s="127">
        <v>203.92500000000001</v>
      </c>
      <c r="AO1187" s="127">
        <v>1.6999999999999886</v>
      </c>
      <c r="AP1187" s="127" t="s">
        <v>618</v>
      </c>
      <c r="AQ1187" s="14">
        <v>238.59999999999897</v>
      </c>
      <c r="AR1187" s="127">
        <v>0.69999999999998863</v>
      </c>
      <c r="AS1187" s="14">
        <v>204.69999999999632</v>
      </c>
      <c r="AT1187" s="1">
        <v>198.7</v>
      </c>
      <c r="AU1187" s="1">
        <v>200</v>
      </c>
      <c r="AV1187" s="1">
        <v>198.7</v>
      </c>
      <c r="AW1187" s="1">
        <v>199.6</v>
      </c>
      <c r="AX1187" s="1">
        <v>197.8</v>
      </c>
      <c r="AY1187" s="1">
        <v>199</v>
      </c>
      <c r="AZ1187" s="1">
        <v>197.7</v>
      </c>
      <c r="BA1187" s="1">
        <v>198.8</v>
      </c>
      <c r="CC1187" s="86">
        <v>198.6</v>
      </c>
      <c r="CD1187" s="1">
        <v>200.6</v>
      </c>
      <c r="CE1187" s="1">
        <v>1347</v>
      </c>
      <c r="CF1187" s="1">
        <v>1104</v>
      </c>
      <c r="CG1187" s="1">
        <v>1.2201086956521738</v>
      </c>
      <c r="CH1187">
        <v>113.47199999999999</v>
      </c>
      <c r="CI1187">
        <v>22464</v>
      </c>
      <c r="CJ1187" s="101">
        <v>1</v>
      </c>
      <c r="CK1187" s="101">
        <v>-1</v>
      </c>
      <c r="CL1187" s="1">
        <v>0.10000000000002274</v>
      </c>
      <c r="CM1187" s="1">
        <v>-173.8</v>
      </c>
      <c r="CN1187" s="14" t="s">
        <v>618</v>
      </c>
      <c r="CO1187" s="14">
        <v>105.1</v>
      </c>
    </row>
    <row r="1188" spans="1:93">
      <c r="A1188" s="1">
        <v>2017</v>
      </c>
      <c r="B1188" s="1">
        <v>2</v>
      </c>
      <c r="C1188" s="24">
        <v>43052</v>
      </c>
      <c r="D1188" s="1">
        <v>198.8</v>
      </c>
      <c r="E1188" s="1">
        <v>201.5</v>
      </c>
      <c r="F1188" s="1">
        <v>198.2</v>
      </c>
      <c r="G1188" s="1">
        <v>201</v>
      </c>
      <c r="H1188" s="1">
        <v>56.72</v>
      </c>
      <c r="I1188" s="1">
        <v>1</v>
      </c>
      <c r="N1188" s="27">
        <v>3.3000000000000114</v>
      </c>
      <c r="O1188" s="27">
        <v>200.3</v>
      </c>
      <c r="P1188" s="27">
        <v>194.7</v>
      </c>
      <c r="Q1188" s="27" t="s">
        <v>618</v>
      </c>
      <c r="R1188" s="27" t="s">
        <v>254</v>
      </c>
      <c r="S1188" s="27" t="s">
        <v>618</v>
      </c>
      <c r="T1188" s="27">
        <v>2.0999999999999943</v>
      </c>
      <c r="U1188" s="27" t="s">
        <v>618</v>
      </c>
      <c r="V1188" s="158">
        <v>2.0999999999999943</v>
      </c>
      <c r="W1188" s="27">
        <v>297.89999999999998</v>
      </c>
      <c r="X1188" s="27">
        <v>305.2</v>
      </c>
      <c r="Y1188" s="27">
        <v>-7.3000000000000682</v>
      </c>
      <c r="Z1188" s="29">
        <v>56.68</v>
      </c>
      <c r="AA1188" s="139">
        <v>2</v>
      </c>
      <c r="AB1188" s="151">
        <v>6.1306708705552992E-3</v>
      </c>
      <c r="AC1188" s="136" t="s">
        <v>255</v>
      </c>
      <c r="AD1188" s="136">
        <v>9.8000000000000007</v>
      </c>
      <c r="AE1188" s="136">
        <v>1.9000000000000057</v>
      </c>
      <c r="AF1188" s="136" t="s">
        <v>618</v>
      </c>
      <c r="AG1188" s="136">
        <v>1.9000000000000057</v>
      </c>
      <c r="AH1188" s="136">
        <v>144.80000000000001</v>
      </c>
      <c r="AI1188" s="136">
        <v>-31.499999999999602</v>
      </c>
      <c r="AJ1188" s="127">
        <v>198.7</v>
      </c>
      <c r="AK1188" s="127">
        <v>200.8</v>
      </c>
      <c r="AL1188" s="127">
        <v>198.7</v>
      </c>
      <c r="AM1188" s="127">
        <v>199.3</v>
      </c>
      <c r="AN1188" s="127">
        <v>202.02500000000001</v>
      </c>
      <c r="AO1188" s="127">
        <v>2.1999999999999886</v>
      </c>
      <c r="AP1188" s="127">
        <v>1.2999999999999943</v>
      </c>
      <c r="AQ1188" s="14">
        <v>239.89999999999895</v>
      </c>
      <c r="AR1188" s="127">
        <v>-4.0000000000000284</v>
      </c>
      <c r="AS1188" s="14">
        <v>200.69999999999629</v>
      </c>
      <c r="AT1188" s="1">
        <v>201.5</v>
      </c>
      <c r="AU1188" s="1">
        <v>202.2</v>
      </c>
      <c r="AV1188" s="1">
        <v>201</v>
      </c>
      <c r="AW1188" s="1">
        <v>201.5</v>
      </c>
      <c r="AX1188" s="1">
        <v>200.8</v>
      </c>
      <c r="AY1188" s="1">
        <v>201.1</v>
      </c>
      <c r="AZ1188" s="1">
        <v>199.9</v>
      </c>
      <c r="BA1188" s="1">
        <v>201</v>
      </c>
      <c r="CC1188" s="86">
        <v>201.5</v>
      </c>
      <c r="CD1188" s="1">
        <v>199.6</v>
      </c>
      <c r="CE1188" s="1">
        <v>1317</v>
      </c>
      <c r="CF1188" s="1">
        <v>1108</v>
      </c>
      <c r="CG1188" s="1">
        <v>1.1886281588447654</v>
      </c>
      <c r="CH1188">
        <v>113.605</v>
      </c>
      <c r="CI1188">
        <v>22365</v>
      </c>
      <c r="CJ1188" s="101">
        <v>1</v>
      </c>
      <c r="CK1188" s="101">
        <v>-1</v>
      </c>
      <c r="CL1188" s="1" t="s">
        <v>618</v>
      </c>
      <c r="CM1188" s="1">
        <v>-173.8</v>
      </c>
      <c r="CN1188" s="14" t="s">
        <v>618</v>
      </c>
      <c r="CO1188" s="14">
        <v>105.1</v>
      </c>
    </row>
    <row r="1189" spans="1:93">
      <c r="A1189" s="1">
        <v>2017</v>
      </c>
      <c r="B1189" s="1">
        <v>3</v>
      </c>
      <c r="C1189" s="24">
        <v>43053</v>
      </c>
      <c r="D1189" s="1">
        <v>202.4</v>
      </c>
      <c r="E1189" s="1">
        <v>204.3</v>
      </c>
      <c r="F1189" s="1">
        <v>200.7</v>
      </c>
      <c r="G1189" s="1">
        <v>201.1</v>
      </c>
      <c r="H1189" s="1">
        <v>55.31</v>
      </c>
      <c r="I1189" s="1">
        <v>0</v>
      </c>
      <c r="N1189" s="27">
        <v>3.6000000000000227</v>
      </c>
      <c r="O1189" s="27">
        <v>204.3</v>
      </c>
      <c r="P1189" s="27">
        <v>197.7</v>
      </c>
      <c r="Q1189" s="27" t="s">
        <v>618</v>
      </c>
      <c r="R1189" s="27" t="s">
        <v>254</v>
      </c>
      <c r="S1189" s="27" t="s">
        <v>618</v>
      </c>
      <c r="T1189" s="27">
        <v>-9.3000000000000114</v>
      </c>
      <c r="U1189" s="27" t="s">
        <v>618</v>
      </c>
      <c r="V1189" s="158">
        <v>-9.3000000000000114</v>
      </c>
      <c r="W1189" s="27">
        <v>288.60000000000002</v>
      </c>
      <c r="X1189" s="27">
        <v>305.2</v>
      </c>
      <c r="Y1189" s="27">
        <v>-16.60000000000008</v>
      </c>
      <c r="Z1189" s="29">
        <v>56.62</v>
      </c>
      <c r="AA1189" s="139">
        <v>2.2000000000000002</v>
      </c>
      <c r="AB1189" s="151">
        <v>3.5248501938678345E-4</v>
      </c>
      <c r="AC1189" s="136">
        <v>0</v>
      </c>
      <c r="AD1189" s="136">
        <v>10</v>
      </c>
      <c r="AE1189" s="136" t="s">
        <v>618</v>
      </c>
      <c r="AF1189" s="136" t="s">
        <v>618</v>
      </c>
      <c r="AG1189" s="136">
        <v>0</v>
      </c>
      <c r="AH1189" s="136">
        <v>144.80000000000001</v>
      </c>
      <c r="AI1189" s="136">
        <v>-31.499999999999602</v>
      </c>
      <c r="AJ1189" s="127">
        <v>201.5</v>
      </c>
      <c r="AK1189" s="127">
        <v>205.5</v>
      </c>
      <c r="AL1189" s="127">
        <v>201</v>
      </c>
      <c r="AM1189" s="127">
        <v>204.1</v>
      </c>
      <c r="AN1189" s="127">
        <v>202.05</v>
      </c>
      <c r="AO1189" s="127">
        <v>1.3000000000000114</v>
      </c>
      <c r="AP1189" s="127" t="s">
        <v>618</v>
      </c>
      <c r="AQ1189" s="14">
        <v>239.89999999999895</v>
      </c>
      <c r="AR1189" s="127" t="s">
        <v>618</v>
      </c>
      <c r="AS1189" s="14">
        <v>200.69999999999629</v>
      </c>
      <c r="AT1189" s="1">
        <v>202.1</v>
      </c>
      <c r="AU1189" s="1">
        <v>202.2</v>
      </c>
      <c r="AV1189" s="1">
        <v>201.7</v>
      </c>
      <c r="AW1189" s="1">
        <v>202</v>
      </c>
      <c r="AX1189" s="1">
        <v>200.9</v>
      </c>
      <c r="AY1189" s="1">
        <v>201.8</v>
      </c>
      <c r="AZ1189" s="1">
        <v>200.9</v>
      </c>
      <c r="BA1189" s="1">
        <v>201.6</v>
      </c>
      <c r="CC1189" s="86">
        <v>202.1</v>
      </c>
      <c r="CD1189" s="1">
        <v>204.7</v>
      </c>
      <c r="CE1189" s="1">
        <v>1329</v>
      </c>
      <c r="CF1189" s="1">
        <v>1105</v>
      </c>
      <c r="CG1189" s="1">
        <v>1.2027149321266968</v>
      </c>
      <c r="CH1189">
        <v>113.446</v>
      </c>
      <c r="CI1189">
        <v>22299</v>
      </c>
      <c r="CJ1189" s="101">
        <v>1</v>
      </c>
      <c r="CK1189" s="101">
        <v>-1</v>
      </c>
      <c r="CL1189" s="1" t="s">
        <v>618</v>
      </c>
      <c r="CM1189" s="1">
        <v>-173.8</v>
      </c>
      <c r="CN1189" s="14" t="s">
        <v>618</v>
      </c>
      <c r="CO1189" s="14">
        <v>105.1</v>
      </c>
    </row>
    <row r="1190" spans="1:93">
      <c r="A1190" s="1">
        <v>2017</v>
      </c>
      <c r="B1190" s="1">
        <v>4</v>
      </c>
      <c r="C1190" s="24">
        <v>43054</v>
      </c>
      <c r="D1190" s="1">
        <v>195</v>
      </c>
      <c r="E1190" s="1">
        <v>196</v>
      </c>
      <c r="F1190" s="1">
        <v>191.5</v>
      </c>
      <c r="G1190" s="1">
        <v>191.8</v>
      </c>
      <c r="H1190" s="1">
        <v>55.24</v>
      </c>
      <c r="I1190" s="1">
        <v>0</v>
      </c>
      <c r="N1190" s="27">
        <v>4.5</v>
      </c>
      <c r="O1190" s="27">
        <v>204.7</v>
      </c>
      <c r="P1190" s="27">
        <v>197.5</v>
      </c>
      <c r="Q1190" s="27">
        <v>-1</v>
      </c>
      <c r="R1190" s="27" t="s">
        <v>618</v>
      </c>
      <c r="S1190" s="27" t="s">
        <v>618</v>
      </c>
      <c r="T1190" s="27" t="s">
        <v>618</v>
      </c>
      <c r="U1190" s="27" t="s">
        <v>618</v>
      </c>
      <c r="V1190" s="158">
        <v>0</v>
      </c>
      <c r="W1190" s="27">
        <v>288.60000000000002</v>
      </c>
      <c r="X1190" s="27">
        <v>305.2</v>
      </c>
      <c r="Y1190" s="27">
        <v>-16.60000000000008</v>
      </c>
      <c r="Z1190" s="29">
        <v>55.15</v>
      </c>
      <c r="AA1190" s="139">
        <v>2.7</v>
      </c>
      <c r="AB1190" s="151">
        <v>2.4858956276445632E-2</v>
      </c>
      <c r="AC1190" s="136" t="s">
        <v>255</v>
      </c>
      <c r="AD1190" s="136">
        <v>10</v>
      </c>
      <c r="AE1190" s="136" t="s">
        <v>618</v>
      </c>
      <c r="AF1190" s="136" t="s">
        <v>618</v>
      </c>
      <c r="AG1190" s="136">
        <v>0</v>
      </c>
      <c r="AH1190" s="136">
        <v>144.80000000000001</v>
      </c>
      <c r="AI1190" s="136">
        <v>-31.499999999999602</v>
      </c>
      <c r="AJ1190" s="127">
        <v>202.1</v>
      </c>
      <c r="AK1190" s="127">
        <v>202.8</v>
      </c>
      <c r="AL1190" s="127">
        <v>195</v>
      </c>
      <c r="AM1190" s="127">
        <v>195.6</v>
      </c>
      <c r="AN1190" s="127">
        <v>199.82499999999999</v>
      </c>
      <c r="AO1190" s="127">
        <v>3.1999999999999886</v>
      </c>
      <c r="AP1190" s="127" t="s">
        <v>618</v>
      </c>
      <c r="AQ1190" s="14">
        <v>239.89999999999895</v>
      </c>
      <c r="AR1190" s="127">
        <v>1.6999999999999886</v>
      </c>
      <c r="AS1190" s="14">
        <v>202.39999999999628</v>
      </c>
      <c r="AT1190" s="1">
        <v>192.3</v>
      </c>
      <c r="AU1190" s="1">
        <v>193.6</v>
      </c>
      <c r="AV1190" s="1">
        <v>191.8</v>
      </c>
      <c r="AW1190" s="1">
        <v>192.5</v>
      </c>
      <c r="AX1190" s="1">
        <v>191.8</v>
      </c>
      <c r="AY1190" s="1">
        <v>193.5</v>
      </c>
      <c r="AZ1190" s="1">
        <v>191</v>
      </c>
      <c r="BA1190" s="1">
        <v>193.4</v>
      </c>
      <c r="CC1190" s="86">
        <v>192.1</v>
      </c>
      <c r="CD1190" s="1">
        <v>196.6</v>
      </c>
      <c r="CE1190" s="1">
        <v>1331</v>
      </c>
      <c r="CF1190" s="1">
        <v>1249</v>
      </c>
      <c r="CG1190" s="1">
        <v>1.0656525220176141</v>
      </c>
      <c r="CH1190">
        <v>112.845</v>
      </c>
      <c r="CI1190">
        <v>22088</v>
      </c>
      <c r="CJ1190" s="101">
        <v>-1</v>
      </c>
      <c r="CK1190" s="101">
        <v>-1</v>
      </c>
      <c r="CL1190" s="1" t="s">
        <v>618</v>
      </c>
      <c r="CM1190" s="1">
        <v>-173.8</v>
      </c>
      <c r="CN1190" s="14" t="s">
        <v>618</v>
      </c>
      <c r="CO1190" s="14">
        <v>105.1</v>
      </c>
    </row>
    <row r="1191" spans="1:93">
      <c r="A1191" s="1">
        <v>2017</v>
      </c>
      <c r="B1191" s="1">
        <v>5</v>
      </c>
      <c r="C1191" s="24">
        <v>43055</v>
      </c>
      <c r="D1191" s="1">
        <v>193</v>
      </c>
      <c r="E1191" s="1">
        <v>193.6</v>
      </c>
      <c r="F1191" s="1">
        <v>190.1</v>
      </c>
      <c r="G1191" s="1">
        <v>191</v>
      </c>
      <c r="H1191" s="1">
        <v>55.2</v>
      </c>
      <c r="I1191" s="1">
        <v>0</v>
      </c>
      <c r="N1191" s="27">
        <v>3.5</v>
      </c>
      <c r="O1191" s="27">
        <v>196.3</v>
      </c>
      <c r="P1191" s="27">
        <v>187.3</v>
      </c>
      <c r="Q1191" s="27" t="s">
        <v>618</v>
      </c>
      <c r="R1191" s="27" t="s">
        <v>618</v>
      </c>
      <c r="S1191" s="27" t="s">
        <v>618</v>
      </c>
      <c r="T1191" s="27" t="s">
        <v>618</v>
      </c>
      <c r="U1191" s="27" t="s">
        <v>618</v>
      </c>
      <c r="V1191" s="158">
        <v>0</v>
      </c>
      <c r="W1191" s="27">
        <v>288.60000000000002</v>
      </c>
      <c r="X1191" s="27">
        <v>305.2</v>
      </c>
      <c r="Y1191" s="27">
        <v>-16.60000000000008</v>
      </c>
      <c r="Z1191" s="29">
        <v>55.43</v>
      </c>
      <c r="AA1191" s="139">
        <v>2.1</v>
      </c>
      <c r="AB1191" s="151">
        <v>1.2655939251491333E-3</v>
      </c>
      <c r="AC1191" s="136">
        <v>0</v>
      </c>
      <c r="AD1191" s="136">
        <v>9.5</v>
      </c>
      <c r="AE1191" s="136" t="s">
        <v>618</v>
      </c>
      <c r="AF1191" s="136" t="s">
        <v>618</v>
      </c>
      <c r="AG1191" s="136">
        <v>0</v>
      </c>
      <c r="AH1191" s="136">
        <v>144.80000000000001</v>
      </c>
      <c r="AI1191" s="136">
        <v>-31.499999999999602</v>
      </c>
      <c r="AJ1191" s="127">
        <v>202.1</v>
      </c>
      <c r="AK1191" s="127">
        <v>202.8</v>
      </c>
      <c r="AL1191" s="127">
        <v>195</v>
      </c>
      <c r="AM1191" s="127">
        <v>195.6</v>
      </c>
      <c r="AN1191" s="127">
        <v>198.65</v>
      </c>
      <c r="AO1191" s="127">
        <v>2</v>
      </c>
      <c r="AP1191" s="127" t="s">
        <v>618</v>
      </c>
      <c r="AQ1191" s="14">
        <v>239.89999999999895</v>
      </c>
      <c r="AR1191" s="127">
        <v>2.6999999999999886</v>
      </c>
      <c r="AS1191" s="14">
        <v>205.09999999999627</v>
      </c>
      <c r="AT1191" s="1">
        <v>191.1</v>
      </c>
      <c r="AU1191" s="1">
        <v>192</v>
      </c>
      <c r="AV1191" s="1">
        <v>190.2</v>
      </c>
      <c r="AW1191" s="1">
        <v>190.5</v>
      </c>
      <c r="AX1191" s="1">
        <v>190.6</v>
      </c>
      <c r="AY1191" s="1">
        <v>192.7</v>
      </c>
      <c r="AZ1191" s="1">
        <v>189.4</v>
      </c>
      <c r="BA1191" s="1">
        <v>192.7</v>
      </c>
      <c r="CC1191" s="86">
        <v>191.1</v>
      </c>
      <c r="CD1191" s="1">
        <v>193.8</v>
      </c>
      <c r="CE1191" s="1">
        <v>1055</v>
      </c>
      <c r="CF1191" s="1">
        <v>1291</v>
      </c>
      <c r="CG1191" s="1">
        <v>0.81719597211463979</v>
      </c>
      <c r="CH1191">
        <v>113.033</v>
      </c>
      <c r="CI1191">
        <v>22581</v>
      </c>
      <c r="CJ1191" s="101">
        <v>-1</v>
      </c>
      <c r="CK1191" s="101">
        <v>-1</v>
      </c>
      <c r="CL1191" s="1">
        <v>-0.90000000000000568</v>
      </c>
      <c r="CM1191" s="1">
        <v>-174.7</v>
      </c>
      <c r="CN1191" s="14" t="s">
        <v>618</v>
      </c>
      <c r="CO1191" s="14">
        <v>105.1</v>
      </c>
    </row>
    <row r="1192" spans="1:93">
      <c r="A1192" s="1">
        <v>2017</v>
      </c>
      <c r="B1192" s="1">
        <v>6</v>
      </c>
      <c r="C1192" s="24">
        <v>43056</v>
      </c>
      <c r="D1192" s="1">
        <v>192</v>
      </c>
      <c r="E1192" s="1">
        <v>192.8</v>
      </c>
      <c r="F1192" s="1">
        <v>188.8</v>
      </c>
      <c r="G1192" s="1">
        <v>189.4</v>
      </c>
      <c r="H1192" s="1">
        <v>56.55</v>
      </c>
      <c r="I1192" s="1">
        <v>0</v>
      </c>
      <c r="N1192" s="27">
        <v>4</v>
      </c>
      <c r="O1192" s="27">
        <v>194.5</v>
      </c>
      <c r="P1192" s="27">
        <v>187.5</v>
      </c>
      <c r="Q1192" s="27" t="s">
        <v>618</v>
      </c>
      <c r="R1192" s="27" t="s">
        <v>618</v>
      </c>
      <c r="S1192" s="27" t="s">
        <v>618</v>
      </c>
      <c r="T1192" s="27" t="s">
        <v>618</v>
      </c>
      <c r="U1192" s="27" t="s">
        <v>618</v>
      </c>
      <c r="V1192" s="158">
        <v>0</v>
      </c>
      <c r="W1192" s="27">
        <v>288.60000000000002</v>
      </c>
      <c r="X1192" s="27">
        <v>305.2</v>
      </c>
      <c r="Y1192" s="27">
        <v>-16.60000000000008</v>
      </c>
      <c r="Z1192" s="29">
        <v>55.38</v>
      </c>
      <c r="AA1192" s="139">
        <v>2.4</v>
      </c>
      <c r="AB1192" s="151">
        <v>7.2411296162200323E-4</v>
      </c>
      <c r="AC1192" s="136">
        <v>0</v>
      </c>
      <c r="AD1192" s="136">
        <v>9.5</v>
      </c>
      <c r="AE1192" s="136" t="s">
        <v>618</v>
      </c>
      <c r="AF1192" s="136" t="s">
        <v>618</v>
      </c>
      <c r="AG1192" s="136">
        <v>0</v>
      </c>
      <c r="AH1192" s="136">
        <v>144.80000000000001</v>
      </c>
      <c r="AI1192" s="136">
        <v>-31.499999999999602</v>
      </c>
      <c r="AJ1192" s="127">
        <v>191.1</v>
      </c>
      <c r="AK1192" s="127">
        <v>193.9</v>
      </c>
      <c r="AL1192" s="127">
        <v>190.2</v>
      </c>
      <c r="AM1192" s="127">
        <v>192.7</v>
      </c>
      <c r="AN1192" s="127">
        <v>197</v>
      </c>
      <c r="AO1192" s="127">
        <v>2.5999999999999943</v>
      </c>
      <c r="AP1192" s="127" t="s">
        <v>618</v>
      </c>
      <c r="AQ1192" s="14">
        <v>239.89999999999895</v>
      </c>
      <c r="AR1192" s="127">
        <v>-0.10000000000002274</v>
      </c>
      <c r="AS1192" s="14">
        <v>204.99999999999625</v>
      </c>
      <c r="AT1192" s="1">
        <v>190.9</v>
      </c>
      <c r="AU1192" s="1">
        <v>190.9</v>
      </c>
      <c r="AV1192" s="1">
        <v>189.4</v>
      </c>
      <c r="AW1192" s="1">
        <v>190.1</v>
      </c>
      <c r="AX1192" s="1">
        <v>189.5</v>
      </c>
      <c r="AY1192" s="1">
        <v>190.5</v>
      </c>
      <c r="AZ1192" s="1">
        <v>188.8</v>
      </c>
      <c r="BA1192" s="1">
        <v>190.5</v>
      </c>
      <c r="CC1192" s="86">
        <v>190.9</v>
      </c>
      <c r="CD1192" s="1">
        <v>193.1</v>
      </c>
      <c r="CE1192" s="1">
        <v>1548</v>
      </c>
      <c r="CF1192" s="1">
        <v>983</v>
      </c>
      <c r="CG1192" s="1">
        <v>1.5747711088504577</v>
      </c>
      <c r="CH1192">
        <v>112.15300000000001</v>
      </c>
      <c r="CI1192">
        <v>22307</v>
      </c>
      <c r="CJ1192" s="101">
        <v>-1</v>
      </c>
      <c r="CK1192" s="101">
        <v>-1</v>
      </c>
      <c r="CL1192" s="1">
        <v>0.90000000000000568</v>
      </c>
      <c r="CM1192" s="1">
        <v>-173.8</v>
      </c>
      <c r="CN1192" s="14" t="s">
        <v>618</v>
      </c>
      <c r="CO1192" s="14">
        <v>105.1</v>
      </c>
    </row>
    <row r="1193" spans="1:93">
      <c r="A1193" s="1">
        <v>2017</v>
      </c>
      <c r="B1193" s="1">
        <v>2</v>
      </c>
      <c r="C1193" s="24">
        <v>43059</v>
      </c>
      <c r="D1193" s="1">
        <v>190</v>
      </c>
      <c r="E1193" s="1">
        <v>190.2</v>
      </c>
      <c r="F1193" s="1">
        <v>187.2</v>
      </c>
      <c r="G1193" s="1">
        <v>188</v>
      </c>
      <c r="H1193" s="1">
        <v>56.09</v>
      </c>
      <c r="I1193" s="1">
        <v>0</v>
      </c>
      <c r="N1193" s="27">
        <v>3</v>
      </c>
      <c r="O1193" s="27">
        <v>193.4</v>
      </c>
      <c r="P1193" s="27">
        <v>185.4</v>
      </c>
      <c r="Q1193" s="27" t="s">
        <v>618</v>
      </c>
      <c r="R1193" s="27" t="s">
        <v>618</v>
      </c>
      <c r="S1193" s="27" t="s">
        <v>618</v>
      </c>
      <c r="T1193" s="27" t="s">
        <v>618</v>
      </c>
      <c r="U1193" s="27" t="s">
        <v>618</v>
      </c>
      <c r="V1193" s="158">
        <v>0</v>
      </c>
      <c r="W1193" s="27">
        <v>288.60000000000002</v>
      </c>
      <c r="X1193" s="27">
        <v>305.2</v>
      </c>
      <c r="Y1193" s="27">
        <v>-16.60000000000008</v>
      </c>
      <c r="Z1193" s="29">
        <v>56.68</v>
      </c>
      <c r="AA1193" s="139">
        <v>1.8</v>
      </c>
      <c r="AB1193" s="151">
        <v>2.4456521739130377E-2</v>
      </c>
      <c r="AC1193" s="136" t="s">
        <v>253</v>
      </c>
      <c r="AD1193" s="136">
        <v>9.4</v>
      </c>
      <c r="AE1193" s="136" t="s">
        <v>618</v>
      </c>
      <c r="AF1193" s="136">
        <v>-0.59999999999999432</v>
      </c>
      <c r="AG1193" s="136">
        <v>-0.59999999999999432</v>
      </c>
      <c r="AH1193" s="136">
        <v>144.19999999999999</v>
      </c>
      <c r="AI1193" s="136">
        <v>-32.099999999999596</v>
      </c>
      <c r="AJ1193" s="127">
        <v>190.9</v>
      </c>
      <c r="AK1193" s="127">
        <v>191.2</v>
      </c>
      <c r="AL1193" s="127">
        <v>189.4</v>
      </c>
      <c r="AM1193" s="127">
        <v>190.9</v>
      </c>
      <c r="AN1193" s="127">
        <v>193.7</v>
      </c>
      <c r="AO1193" s="127">
        <v>2</v>
      </c>
      <c r="AP1193" s="127" t="s">
        <v>618</v>
      </c>
      <c r="AQ1193" s="14">
        <v>239.89999999999895</v>
      </c>
      <c r="AR1193" s="127">
        <v>0.90000000000000568</v>
      </c>
      <c r="AS1193" s="14">
        <v>205.89999999999625</v>
      </c>
      <c r="AT1193" s="1">
        <v>190.9</v>
      </c>
      <c r="AU1193" s="1">
        <v>190.9</v>
      </c>
      <c r="AV1193" s="1">
        <v>189.4</v>
      </c>
      <c r="AW1193" s="1">
        <v>190.1</v>
      </c>
      <c r="AX1193" s="1">
        <v>188.1</v>
      </c>
      <c r="AY1193" s="1">
        <v>189.4</v>
      </c>
      <c r="AZ1193" s="1">
        <v>187.8</v>
      </c>
      <c r="BA1193" s="1">
        <v>189.4</v>
      </c>
      <c r="CC1193" s="86">
        <v>190.1</v>
      </c>
      <c r="CD1193" s="1">
        <v>190.5</v>
      </c>
      <c r="CE1193" s="1">
        <v>1302</v>
      </c>
      <c r="CF1193" s="1">
        <v>1060</v>
      </c>
      <c r="CG1193" s="1">
        <v>1.2283018867924529</v>
      </c>
      <c r="CH1193">
        <v>112.639</v>
      </c>
      <c r="CI1193">
        <v>22443</v>
      </c>
      <c r="CJ1193" s="101">
        <v>-1</v>
      </c>
      <c r="CK1193" s="101">
        <v>-1</v>
      </c>
      <c r="CL1193" s="1">
        <v>2.7000000000000171</v>
      </c>
      <c r="CM1193" s="1">
        <v>-171.1</v>
      </c>
      <c r="CN1193" s="14" t="s">
        <v>618</v>
      </c>
      <c r="CO1193" s="14">
        <v>105.1</v>
      </c>
    </row>
    <row r="1194" spans="1:93">
      <c r="A1194" s="1">
        <v>2017</v>
      </c>
      <c r="B1194" s="1">
        <v>3</v>
      </c>
      <c r="C1194" s="24">
        <v>43060</v>
      </c>
      <c r="D1194" s="1">
        <v>188.2</v>
      </c>
      <c r="E1194" s="1">
        <v>188.7</v>
      </c>
      <c r="F1194" s="1">
        <v>186.7</v>
      </c>
      <c r="G1194" s="1">
        <v>188.3</v>
      </c>
      <c r="H1194" s="1">
        <v>56.89</v>
      </c>
      <c r="I1194" s="1">
        <v>0</v>
      </c>
      <c r="N1194" s="27">
        <v>2</v>
      </c>
      <c r="O1194" s="27">
        <v>191</v>
      </c>
      <c r="P1194" s="27">
        <v>185</v>
      </c>
      <c r="Q1194" s="27" t="s">
        <v>618</v>
      </c>
      <c r="R1194" s="27" t="s">
        <v>618</v>
      </c>
      <c r="S1194" s="27" t="s">
        <v>618</v>
      </c>
      <c r="T1194" s="27" t="s">
        <v>618</v>
      </c>
      <c r="U1194" s="27" t="s">
        <v>618</v>
      </c>
      <c r="V1194" s="158">
        <v>0</v>
      </c>
      <c r="W1194" s="27">
        <v>288.60000000000002</v>
      </c>
      <c r="X1194" s="27">
        <v>305.2</v>
      </c>
      <c r="Y1194" s="27">
        <v>-16.60000000000008</v>
      </c>
      <c r="Z1194" s="29">
        <v>56.51</v>
      </c>
      <c r="AA1194" s="139">
        <v>1.2</v>
      </c>
      <c r="AB1194" s="151">
        <v>8.1343943412908182E-3</v>
      </c>
      <c r="AC1194" s="136" t="s">
        <v>255</v>
      </c>
      <c r="AD1194" s="136">
        <v>9.4</v>
      </c>
      <c r="AE1194" s="136" t="s">
        <v>618</v>
      </c>
      <c r="AF1194" s="136" t="s">
        <v>618</v>
      </c>
      <c r="AG1194" s="136">
        <v>0</v>
      </c>
      <c r="AH1194" s="136">
        <v>144.19999999999999</v>
      </c>
      <c r="AI1194" s="136">
        <v>-32.099999999999596</v>
      </c>
      <c r="AJ1194" s="127">
        <v>189.9</v>
      </c>
      <c r="AK1194" s="127">
        <v>190.8</v>
      </c>
      <c r="AL1194" s="127">
        <v>188.7</v>
      </c>
      <c r="AM1194" s="127">
        <v>189.5</v>
      </c>
      <c r="AN1194" s="127">
        <v>192.17500000000001</v>
      </c>
      <c r="AO1194" s="127">
        <v>0.10000000000002274</v>
      </c>
      <c r="AP1194" s="127" t="s">
        <v>618</v>
      </c>
      <c r="AQ1194" s="14">
        <v>239.89999999999895</v>
      </c>
      <c r="AR1194" s="127">
        <v>-2.5000000000000284</v>
      </c>
      <c r="AS1194" s="14">
        <v>203.39999999999623</v>
      </c>
      <c r="AT1194" s="1">
        <v>190</v>
      </c>
      <c r="AU1194" s="1">
        <v>190</v>
      </c>
      <c r="AV1194" s="1">
        <v>188.5</v>
      </c>
      <c r="AW1194" s="1">
        <v>189.1</v>
      </c>
      <c r="AX1194" s="1">
        <v>188.3</v>
      </c>
      <c r="AY1194" s="1">
        <v>191</v>
      </c>
      <c r="AZ1194" s="1">
        <v>187.5</v>
      </c>
      <c r="BA1194" s="1">
        <v>191</v>
      </c>
      <c r="CC1194" s="86">
        <v>190</v>
      </c>
      <c r="CD1194" s="1">
        <v>188.9</v>
      </c>
      <c r="CE1194" s="1">
        <v>1170</v>
      </c>
      <c r="CF1194" s="1">
        <v>1485</v>
      </c>
      <c r="CG1194" s="1">
        <v>0.78787878787878785</v>
      </c>
      <c r="CH1194">
        <v>112.43300000000001</v>
      </c>
      <c r="CI1194">
        <v>22657</v>
      </c>
      <c r="CJ1194" s="101">
        <v>-1</v>
      </c>
      <c r="CK1194" s="101">
        <v>1</v>
      </c>
      <c r="CL1194" s="1">
        <v>-0.90000000000000568</v>
      </c>
      <c r="CM1194" s="1">
        <v>-172</v>
      </c>
      <c r="CN1194" s="14" t="s">
        <v>618</v>
      </c>
      <c r="CO1194" s="14">
        <v>105.1</v>
      </c>
    </row>
    <row r="1195" spans="1:93">
      <c r="A1195" s="1">
        <v>2017</v>
      </c>
      <c r="B1195" s="1">
        <v>4</v>
      </c>
      <c r="C1195" s="24">
        <v>43061</v>
      </c>
      <c r="D1195" s="1">
        <v>190.9</v>
      </c>
      <c r="E1195" s="1">
        <v>191.5</v>
      </c>
      <c r="F1195" s="1">
        <v>189.7</v>
      </c>
      <c r="G1195" s="1">
        <v>190</v>
      </c>
      <c r="H1195" s="1">
        <v>58.56</v>
      </c>
      <c r="I1195" s="1">
        <v>0</v>
      </c>
      <c r="N1195" s="27">
        <v>1.8000000000000114</v>
      </c>
      <c r="O1195" s="27">
        <v>190.3</v>
      </c>
      <c r="P1195" s="27">
        <v>186.3</v>
      </c>
      <c r="Q1195" s="27" t="s">
        <v>618</v>
      </c>
      <c r="R1195" s="27" t="s">
        <v>618</v>
      </c>
      <c r="S1195" s="27" t="s">
        <v>618</v>
      </c>
      <c r="T1195" s="27" t="s">
        <v>618</v>
      </c>
      <c r="U1195" s="27" t="s">
        <v>618</v>
      </c>
      <c r="V1195" s="158">
        <v>0</v>
      </c>
      <c r="W1195" s="27">
        <v>288.60000000000002</v>
      </c>
      <c r="X1195" s="27">
        <v>305.2</v>
      </c>
      <c r="Y1195" s="27">
        <v>-16.60000000000008</v>
      </c>
      <c r="Z1195" s="29">
        <v>57.83</v>
      </c>
      <c r="AA1195" s="139">
        <v>1.1000000000000001</v>
      </c>
      <c r="AB1195" s="151">
        <v>1.4262791941522579E-2</v>
      </c>
      <c r="AC1195" s="136" t="s">
        <v>253</v>
      </c>
      <c r="AD1195" s="136">
        <v>9.4</v>
      </c>
      <c r="AE1195" s="136" t="s">
        <v>618</v>
      </c>
      <c r="AF1195" s="136">
        <v>-3.4999999999999716</v>
      </c>
      <c r="AG1195" s="136">
        <v>-3.4999999999999716</v>
      </c>
      <c r="AH1195" s="136">
        <v>140.69999999999999</v>
      </c>
      <c r="AI1195" s="136">
        <v>-35.599999999999568</v>
      </c>
      <c r="AJ1195" s="127">
        <v>190</v>
      </c>
      <c r="AK1195" s="127">
        <v>192.8</v>
      </c>
      <c r="AL1195" s="127">
        <v>188.5</v>
      </c>
      <c r="AM1195" s="127">
        <v>191.7</v>
      </c>
      <c r="AN1195" s="127">
        <v>191.2</v>
      </c>
      <c r="AO1195" s="127">
        <v>0.90000000000000568</v>
      </c>
      <c r="AP1195" s="127" t="s">
        <v>618</v>
      </c>
      <c r="AQ1195" s="14">
        <v>239.89999999999895</v>
      </c>
      <c r="AR1195" s="127" t="s">
        <v>618</v>
      </c>
      <c r="AS1195" s="14">
        <v>203.39999999999623</v>
      </c>
      <c r="AT1195" s="1">
        <v>191.9</v>
      </c>
      <c r="AU1195" s="1">
        <v>194.3</v>
      </c>
      <c r="AV1195" s="1">
        <v>191.7</v>
      </c>
      <c r="AW1195" s="1">
        <v>192.9</v>
      </c>
      <c r="AX1195" s="1">
        <v>190.1</v>
      </c>
      <c r="AY1195" s="1">
        <v>192.5</v>
      </c>
      <c r="AZ1195" s="1">
        <v>190</v>
      </c>
      <c r="BA1195" s="1">
        <v>191.3</v>
      </c>
      <c r="CC1195" s="86">
        <v>191.9</v>
      </c>
      <c r="CD1195" s="1">
        <v>192.4</v>
      </c>
      <c r="CE1195" s="1">
        <v>1395</v>
      </c>
      <c r="CF1195" s="1">
        <v>1228</v>
      </c>
      <c r="CG1195" s="1">
        <v>1.1359934853420195</v>
      </c>
      <c r="CH1195">
        <v>111.233</v>
      </c>
      <c r="CI1195">
        <v>22408</v>
      </c>
      <c r="CJ1195" s="101">
        <v>-1</v>
      </c>
      <c r="CK1195" s="101">
        <v>1</v>
      </c>
      <c r="CL1195" s="1" t="s">
        <v>618</v>
      </c>
      <c r="CM1195" s="1">
        <v>-172</v>
      </c>
      <c r="CN1195" s="14" t="s">
        <v>618</v>
      </c>
      <c r="CO1195" s="14">
        <v>105.1</v>
      </c>
    </row>
    <row r="1196" spans="1:93">
      <c r="A1196" s="1">
        <v>2017</v>
      </c>
      <c r="B1196" s="1">
        <v>6</v>
      </c>
      <c r="C1196" s="24">
        <v>43063</v>
      </c>
      <c r="D1196" s="1">
        <v>193.2</v>
      </c>
      <c r="E1196" s="1">
        <v>194.8</v>
      </c>
      <c r="F1196" s="1">
        <v>193.2</v>
      </c>
      <c r="G1196" s="1">
        <v>194.5</v>
      </c>
      <c r="H1196" s="1">
        <v>58.95</v>
      </c>
      <c r="I1196" s="1">
        <v>0</v>
      </c>
      <c r="N1196" s="27">
        <v>1.6000000000000227</v>
      </c>
      <c r="O1196" s="27">
        <v>191.8</v>
      </c>
      <c r="P1196" s="27">
        <v>188.2</v>
      </c>
      <c r="Q1196" s="27">
        <v>1</v>
      </c>
      <c r="R1196" s="27" t="s">
        <v>618</v>
      </c>
      <c r="S1196" s="27" t="s">
        <v>618</v>
      </c>
      <c r="T1196" s="27" t="s">
        <v>618</v>
      </c>
      <c r="U1196" s="27" t="s">
        <v>618</v>
      </c>
      <c r="V1196" s="158">
        <v>0</v>
      </c>
      <c r="W1196" s="27">
        <v>288.60000000000002</v>
      </c>
      <c r="X1196" s="27">
        <v>305.2</v>
      </c>
      <c r="Y1196" s="27">
        <v>-16.60000000000008</v>
      </c>
      <c r="Z1196" s="29">
        <v>58.61</v>
      </c>
      <c r="AA1196" s="139">
        <v>1</v>
      </c>
      <c r="AB1196" s="151">
        <v>2.9354895412198934E-2</v>
      </c>
      <c r="AC1196" s="136" t="s">
        <v>253</v>
      </c>
      <c r="AD1196" s="136">
        <v>9.5</v>
      </c>
      <c r="AE1196" s="136" t="s">
        <v>618</v>
      </c>
      <c r="AF1196" s="136" t="s">
        <v>618</v>
      </c>
      <c r="AG1196" s="136">
        <v>0</v>
      </c>
      <c r="AH1196" s="136">
        <v>140.69999999999999</v>
      </c>
      <c r="AI1196" s="136">
        <v>-35.599999999999568</v>
      </c>
      <c r="AJ1196" s="127">
        <v>191.9</v>
      </c>
      <c r="AK1196" s="127">
        <v>195.6</v>
      </c>
      <c r="AL1196" s="127">
        <v>191.7</v>
      </c>
      <c r="AM1196" s="127">
        <v>195.4</v>
      </c>
      <c r="AN1196" s="127">
        <v>191.875</v>
      </c>
      <c r="AO1196" s="127">
        <v>1.3000000000000114</v>
      </c>
      <c r="AP1196" s="127" t="s">
        <v>618</v>
      </c>
      <c r="AQ1196" s="14">
        <v>239.89999999999895</v>
      </c>
      <c r="AR1196" s="127" t="s">
        <v>618</v>
      </c>
      <c r="AS1196" s="14">
        <v>203.39999999999623</v>
      </c>
      <c r="AT1196" s="1">
        <v>191.9</v>
      </c>
      <c r="AU1196" s="1">
        <v>194.3</v>
      </c>
      <c r="AV1196" s="1">
        <v>191.7</v>
      </c>
      <c r="AW1196" s="1">
        <v>192.9</v>
      </c>
      <c r="AX1196" s="1">
        <v>194.5</v>
      </c>
      <c r="AY1196" s="1">
        <v>195</v>
      </c>
      <c r="AZ1196" s="1">
        <v>193.6</v>
      </c>
      <c r="BA1196" s="1">
        <v>193.6</v>
      </c>
      <c r="CC1196" s="86">
        <v>191.9</v>
      </c>
      <c r="CD1196" s="1">
        <v>195.2</v>
      </c>
      <c r="CE1196" s="1">
        <v>1195</v>
      </c>
      <c r="CF1196" s="1">
        <v>1492</v>
      </c>
      <c r="CG1196" s="1">
        <v>0.80093833780160861</v>
      </c>
      <c r="CH1196">
        <v>111.515</v>
      </c>
      <c r="CI1196">
        <v>22628</v>
      </c>
      <c r="CJ1196" s="101">
        <v>-1</v>
      </c>
      <c r="CK1196" s="101">
        <v>1</v>
      </c>
      <c r="CL1196" s="1" t="s">
        <v>618</v>
      </c>
      <c r="CM1196" s="1">
        <v>-172</v>
      </c>
      <c r="CN1196" s="14" t="s">
        <v>618</v>
      </c>
      <c r="CO1196" s="14">
        <v>105.1</v>
      </c>
    </row>
    <row r="1197" spans="1:93">
      <c r="A1197" s="1">
        <v>2017</v>
      </c>
      <c r="B1197" s="1">
        <v>2</v>
      </c>
      <c r="C1197" s="24">
        <v>43066</v>
      </c>
      <c r="D1197" s="1">
        <v>196</v>
      </c>
      <c r="E1197" s="1">
        <v>196</v>
      </c>
      <c r="F1197" s="1">
        <v>193.8</v>
      </c>
      <c r="G1197" s="1">
        <v>194.2</v>
      </c>
      <c r="H1197" s="1">
        <v>57.89</v>
      </c>
      <c r="I1197" s="1">
        <v>0</v>
      </c>
      <c r="N1197" s="27">
        <v>2.1999999999999886</v>
      </c>
      <c r="O1197" s="27">
        <v>196.1</v>
      </c>
      <c r="P1197" s="27">
        <v>192.9</v>
      </c>
      <c r="Q1197" s="27" t="s">
        <v>618</v>
      </c>
      <c r="R1197" s="27" t="s">
        <v>618</v>
      </c>
      <c r="S1197" s="27" t="s">
        <v>618</v>
      </c>
      <c r="T1197" s="27" t="s">
        <v>618</v>
      </c>
      <c r="U1197" s="27" t="s">
        <v>618</v>
      </c>
      <c r="V1197" s="158">
        <v>0</v>
      </c>
      <c r="W1197" s="27">
        <v>288.60000000000002</v>
      </c>
      <c r="X1197" s="27">
        <v>305.2</v>
      </c>
      <c r="Y1197" s="27">
        <v>-16.60000000000008</v>
      </c>
      <c r="Z1197" s="29">
        <v>58.49</v>
      </c>
      <c r="AA1197" s="139">
        <v>1.3</v>
      </c>
      <c r="AB1197" s="151">
        <v>6.6598360655738542E-3</v>
      </c>
      <c r="AC1197" s="136" t="s">
        <v>253</v>
      </c>
      <c r="AD1197" s="136">
        <v>9.6999999999999993</v>
      </c>
      <c r="AE1197" s="136" t="s">
        <v>618</v>
      </c>
      <c r="AF1197" s="136">
        <v>2</v>
      </c>
      <c r="AG1197" s="136">
        <v>2</v>
      </c>
      <c r="AH1197" s="136">
        <v>142.69999999999999</v>
      </c>
      <c r="AI1197" s="136">
        <v>-33.599999999999568</v>
      </c>
      <c r="AJ1197" s="127">
        <v>196.9</v>
      </c>
      <c r="AK1197" s="127">
        <v>197</v>
      </c>
      <c r="AL1197" s="127">
        <v>196.2</v>
      </c>
      <c r="AM1197" s="127">
        <v>196.6</v>
      </c>
      <c r="AN1197" s="127">
        <v>193.3</v>
      </c>
      <c r="AO1197" s="127">
        <v>1.8000000000000114</v>
      </c>
      <c r="AP1197" s="127" t="s">
        <v>618</v>
      </c>
      <c r="AQ1197" s="14">
        <v>239.89999999999895</v>
      </c>
      <c r="AR1197" s="127" t="s">
        <v>618</v>
      </c>
      <c r="AS1197" s="14">
        <v>203.39999999999623</v>
      </c>
      <c r="AT1197" s="1">
        <v>195.9</v>
      </c>
      <c r="AU1197" s="1">
        <v>195.9</v>
      </c>
      <c r="AV1197" s="1">
        <v>194.8</v>
      </c>
      <c r="AW1197" s="1">
        <v>194.9</v>
      </c>
      <c r="AX1197" s="1">
        <v>194.4</v>
      </c>
      <c r="AY1197" s="1">
        <v>194.5</v>
      </c>
      <c r="AZ1197" s="1">
        <v>193</v>
      </c>
      <c r="BA1197" s="1">
        <v>193.7</v>
      </c>
      <c r="CC1197" s="86">
        <v>196.5</v>
      </c>
      <c r="CD1197" s="1">
        <v>196.5</v>
      </c>
      <c r="CE1197" s="1">
        <v>1282</v>
      </c>
      <c r="CF1197" s="1">
        <v>1148</v>
      </c>
      <c r="CG1197" s="1">
        <v>1.1167247386759582</v>
      </c>
      <c r="CH1197">
        <v>111.107</v>
      </c>
      <c r="CI1197">
        <v>22472</v>
      </c>
      <c r="CJ1197" s="101">
        <v>-1</v>
      </c>
      <c r="CK1197" s="101">
        <v>1</v>
      </c>
      <c r="CL1197" s="1" t="s">
        <v>618</v>
      </c>
      <c r="CM1197" s="1">
        <v>-172</v>
      </c>
      <c r="CN1197" s="14" t="s">
        <v>618</v>
      </c>
      <c r="CO1197" s="14">
        <v>105.1</v>
      </c>
    </row>
    <row r="1198" spans="1:93">
      <c r="A1198" s="1">
        <v>2017</v>
      </c>
      <c r="B1198" s="1">
        <v>3</v>
      </c>
      <c r="C1198" s="24">
        <v>43067</v>
      </c>
      <c r="D1198" s="1">
        <v>193</v>
      </c>
      <c r="E1198" s="1">
        <v>195</v>
      </c>
      <c r="F1198" s="1">
        <v>192.9</v>
      </c>
      <c r="G1198" s="1">
        <v>195</v>
      </c>
      <c r="H1198" s="1">
        <v>57.88</v>
      </c>
      <c r="I1198" s="1">
        <v>0</v>
      </c>
      <c r="N1198" s="27">
        <v>2.0999999999999943</v>
      </c>
      <c r="O1198" s="27">
        <v>196.4</v>
      </c>
      <c r="P1198" s="27">
        <v>192</v>
      </c>
      <c r="Q1198" s="27" t="s">
        <v>618</v>
      </c>
      <c r="R1198" s="27" t="s">
        <v>618</v>
      </c>
      <c r="S1198" s="27" t="s">
        <v>618</v>
      </c>
      <c r="T1198" s="27" t="s">
        <v>618</v>
      </c>
      <c r="U1198" s="27" t="s">
        <v>618</v>
      </c>
      <c r="V1198" s="158">
        <v>0</v>
      </c>
      <c r="W1198" s="27">
        <v>288.60000000000002</v>
      </c>
      <c r="X1198" s="27">
        <v>305.2</v>
      </c>
      <c r="Y1198" s="27">
        <v>-16.60000000000008</v>
      </c>
      <c r="Z1198" s="29">
        <v>57.84</v>
      </c>
      <c r="AA1198" s="139">
        <v>1.3</v>
      </c>
      <c r="AB1198" s="151">
        <v>1.7981340118744749E-2</v>
      </c>
      <c r="AC1198" s="136" t="s">
        <v>255</v>
      </c>
      <c r="AD1198" s="136">
        <v>9.6999999999999993</v>
      </c>
      <c r="AE1198" s="136">
        <v>0.19999999999998863</v>
      </c>
      <c r="AF1198" s="136" t="s">
        <v>618</v>
      </c>
      <c r="AG1198" s="136">
        <v>0.19999999999998863</v>
      </c>
      <c r="AH1198" s="136">
        <v>142.9</v>
      </c>
      <c r="AI1198" s="136">
        <v>-33.399999999999579</v>
      </c>
      <c r="AJ1198" s="127">
        <v>195.9</v>
      </c>
      <c r="AK1198" s="127">
        <v>195.9</v>
      </c>
      <c r="AL1198" s="127">
        <v>194.6</v>
      </c>
      <c r="AM1198" s="127">
        <v>195.2</v>
      </c>
      <c r="AN1198" s="127">
        <v>194.72499999999999</v>
      </c>
      <c r="AO1198" s="127">
        <v>2</v>
      </c>
      <c r="AP1198" s="127" t="s">
        <v>618</v>
      </c>
      <c r="AQ1198" s="14">
        <v>239.89999999999895</v>
      </c>
      <c r="AR1198" s="127" t="s">
        <v>618</v>
      </c>
      <c r="AS1198" s="14">
        <v>203.39999999999623</v>
      </c>
      <c r="AT1198" s="1">
        <v>196.1</v>
      </c>
      <c r="AU1198" s="1">
        <v>196.9</v>
      </c>
      <c r="AV1198" s="1">
        <v>195.7</v>
      </c>
      <c r="AW1198" s="1">
        <v>196</v>
      </c>
      <c r="AX1198" s="1">
        <v>195</v>
      </c>
      <c r="AY1198" s="1">
        <v>195.7</v>
      </c>
      <c r="AZ1198" s="1">
        <v>194.6</v>
      </c>
      <c r="BA1198" s="1">
        <v>194.7</v>
      </c>
      <c r="CC1198" s="86">
        <v>196.1</v>
      </c>
      <c r="CD1198" s="1">
        <v>195.2</v>
      </c>
      <c r="CE1198" s="1">
        <v>1240</v>
      </c>
      <c r="CF1198" s="1">
        <v>727</v>
      </c>
      <c r="CG1198" s="1">
        <v>1.7056396148555708</v>
      </c>
      <c r="CH1198">
        <v>111.395</v>
      </c>
      <c r="CI1198">
        <v>22620</v>
      </c>
      <c r="CJ1198" s="101">
        <v>-1</v>
      </c>
      <c r="CK1198" s="101">
        <v>1</v>
      </c>
      <c r="CL1198" s="1" t="s">
        <v>618</v>
      </c>
      <c r="CM1198" s="1">
        <v>-172</v>
      </c>
      <c r="CN1198" s="14" t="s">
        <v>618</v>
      </c>
      <c r="CO1198" s="14">
        <v>105.1</v>
      </c>
    </row>
    <row r="1199" spans="1:93">
      <c r="A1199" s="1">
        <v>2017</v>
      </c>
      <c r="B1199" s="1">
        <v>4</v>
      </c>
      <c r="C1199" s="24">
        <v>43068</v>
      </c>
      <c r="D1199" s="1">
        <v>194.5</v>
      </c>
      <c r="E1199" s="1">
        <v>198.5</v>
      </c>
      <c r="F1199" s="1">
        <v>194.5</v>
      </c>
      <c r="G1199" s="1">
        <v>198.1</v>
      </c>
      <c r="H1199" s="1">
        <v>57.45</v>
      </c>
      <c r="I1199" s="1">
        <v>0</v>
      </c>
      <c r="N1199" s="27">
        <v>4</v>
      </c>
      <c r="O1199" s="27">
        <v>197.1</v>
      </c>
      <c r="P1199" s="27">
        <v>192.9</v>
      </c>
      <c r="Q1199" s="27" t="s">
        <v>618</v>
      </c>
      <c r="R1199" s="27" t="s">
        <v>254</v>
      </c>
      <c r="S1199" s="27" t="s">
        <v>618</v>
      </c>
      <c r="T1199" s="27">
        <v>-0.40000000000000568</v>
      </c>
      <c r="U1199" s="27" t="s">
        <v>618</v>
      </c>
      <c r="V1199" s="158">
        <v>-0.40000000000000568</v>
      </c>
      <c r="W1199" s="27">
        <v>288.2</v>
      </c>
      <c r="X1199" s="27">
        <v>305.2</v>
      </c>
      <c r="Y1199" s="27">
        <v>-17.000000000000114</v>
      </c>
      <c r="Z1199" s="29">
        <v>57.72</v>
      </c>
      <c r="AA1199" s="139">
        <v>2.4</v>
      </c>
      <c r="AB1199" s="151">
        <v>1.7274140611500677E-4</v>
      </c>
      <c r="AC1199" s="136">
        <v>0</v>
      </c>
      <c r="AD1199" s="136">
        <v>9.6999999999999993</v>
      </c>
      <c r="AE1199" s="136" t="s">
        <v>618</v>
      </c>
      <c r="AF1199" s="136" t="s">
        <v>618</v>
      </c>
      <c r="AG1199" s="136">
        <v>0</v>
      </c>
      <c r="AH1199" s="136">
        <v>142.9</v>
      </c>
      <c r="AI1199" s="136">
        <v>-33.399999999999579</v>
      </c>
      <c r="AJ1199" s="127">
        <v>196.1</v>
      </c>
      <c r="AK1199" s="127">
        <v>196.9</v>
      </c>
      <c r="AL1199" s="127">
        <v>195.5</v>
      </c>
      <c r="AM1199" s="127">
        <v>196.2</v>
      </c>
      <c r="AN1199" s="127">
        <v>195.85</v>
      </c>
      <c r="AO1199" s="127">
        <v>3.5999999999999943</v>
      </c>
      <c r="AP1199" s="127">
        <v>-0.5000000000000171</v>
      </c>
      <c r="AQ1199" s="14">
        <v>239.39999999999893</v>
      </c>
      <c r="AR1199" s="127" t="s">
        <v>618</v>
      </c>
      <c r="AS1199" s="14">
        <v>203.39999999999623</v>
      </c>
      <c r="AT1199" s="1">
        <v>199.1</v>
      </c>
      <c r="AU1199" s="1">
        <v>199.4</v>
      </c>
      <c r="AV1199" s="1">
        <v>198.6</v>
      </c>
      <c r="AW1199" s="1">
        <v>198.9</v>
      </c>
      <c r="AX1199" s="1">
        <v>198.4</v>
      </c>
      <c r="AY1199" s="1">
        <v>198.4</v>
      </c>
      <c r="AZ1199" s="1">
        <v>197.1</v>
      </c>
      <c r="BA1199" s="1">
        <v>197.6</v>
      </c>
      <c r="CC1199" s="86">
        <v>199.1</v>
      </c>
      <c r="CD1199" s="35">
        <v>195.2</v>
      </c>
      <c r="CE1199" s="35">
        <v>1240</v>
      </c>
      <c r="CF1199" s="35">
        <v>727</v>
      </c>
      <c r="CG1199" s="35">
        <v>1.7056396148555708</v>
      </c>
      <c r="CH1199">
        <v>111.937</v>
      </c>
      <c r="CI1199">
        <v>22658</v>
      </c>
      <c r="CJ1199" s="101">
        <v>-1</v>
      </c>
      <c r="CK1199" s="101">
        <v>1</v>
      </c>
      <c r="CL1199" s="1" t="s">
        <v>618</v>
      </c>
      <c r="CM1199" s="1">
        <v>-172</v>
      </c>
      <c r="CN1199" s="14" t="s">
        <v>618</v>
      </c>
      <c r="CO1199" s="14">
        <v>105.1</v>
      </c>
    </row>
    <row r="1200" spans="1:93">
      <c r="A1200" s="1">
        <v>2017</v>
      </c>
      <c r="B1200" s="1">
        <v>5</v>
      </c>
      <c r="C1200" s="24">
        <v>43069</v>
      </c>
      <c r="D1200" s="1">
        <v>196.7</v>
      </c>
      <c r="E1200" s="1">
        <v>197.9</v>
      </c>
      <c r="F1200" s="1">
        <v>196.5</v>
      </c>
      <c r="G1200" s="1">
        <v>197</v>
      </c>
      <c r="H1200" s="1">
        <v>57.35</v>
      </c>
      <c r="I1200" s="1">
        <v>0</v>
      </c>
      <c r="N1200" s="27">
        <v>1.4000000000000057</v>
      </c>
      <c r="O1200" s="27">
        <v>202.1</v>
      </c>
      <c r="P1200" s="27">
        <v>194.1</v>
      </c>
      <c r="Q1200" s="27" t="s">
        <v>618</v>
      </c>
      <c r="R1200" s="27" t="s">
        <v>618</v>
      </c>
      <c r="S1200" s="27" t="s">
        <v>618</v>
      </c>
      <c r="T1200" s="27" t="s">
        <v>618</v>
      </c>
      <c r="U1200" s="27" t="s">
        <v>618</v>
      </c>
      <c r="V1200" s="158">
        <v>0</v>
      </c>
      <c r="W1200" s="27">
        <v>288.2</v>
      </c>
      <c r="X1200" s="27">
        <v>305.2</v>
      </c>
      <c r="Y1200" s="27">
        <v>-17.000000000000114</v>
      </c>
      <c r="Z1200" s="29">
        <v>57.42</v>
      </c>
      <c r="AA1200" s="139">
        <v>0.8</v>
      </c>
      <c r="AB1200" s="151">
        <v>7.4291637871458649E-3</v>
      </c>
      <c r="AC1200" s="136" t="s">
        <v>255</v>
      </c>
      <c r="AD1200" s="136">
        <v>9.9</v>
      </c>
      <c r="AE1200" s="136" t="s">
        <v>618</v>
      </c>
      <c r="AF1200" s="136" t="s">
        <v>618</v>
      </c>
      <c r="AG1200" s="136">
        <v>0</v>
      </c>
      <c r="AH1200" s="136">
        <v>142.9</v>
      </c>
      <c r="AI1200" s="136">
        <v>-33.399999999999579</v>
      </c>
      <c r="AJ1200" s="127">
        <v>199.1</v>
      </c>
      <c r="AK1200" s="127">
        <v>199.4</v>
      </c>
      <c r="AL1200" s="127">
        <v>198</v>
      </c>
      <c r="AM1200" s="127">
        <v>198.6</v>
      </c>
      <c r="AN1200" s="127">
        <v>196.65</v>
      </c>
      <c r="AO1200" s="127">
        <v>0.30000000000001137</v>
      </c>
      <c r="AP1200" s="127" t="s">
        <v>618</v>
      </c>
      <c r="AQ1200" s="14">
        <v>239.39999999999893</v>
      </c>
      <c r="AR1200" s="127" t="s">
        <v>618</v>
      </c>
      <c r="AS1200" s="14">
        <v>203.39999999999623</v>
      </c>
      <c r="AT1200" s="1">
        <v>196.8</v>
      </c>
      <c r="AU1200" s="1">
        <v>198.1</v>
      </c>
      <c r="AV1200" s="1">
        <v>196.6</v>
      </c>
      <c r="AW1200" s="1">
        <v>198.1</v>
      </c>
      <c r="AX1200" s="1">
        <v>195.9</v>
      </c>
      <c r="AY1200" s="1">
        <v>198.8</v>
      </c>
      <c r="AZ1200" s="1">
        <v>195.3</v>
      </c>
      <c r="BA1200" s="1">
        <v>197.1</v>
      </c>
      <c r="CC1200" s="86">
        <v>196.9</v>
      </c>
      <c r="CD1200" s="1">
        <v>198.2</v>
      </c>
      <c r="CE1200" s="1">
        <v>1392</v>
      </c>
      <c r="CF1200" s="1">
        <v>1281</v>
      </c>
      <c r="CG1200" s="1">
        <v>1.0866510538641687</v>
      </c>
      <c r="CH1200">
        <v>112.56699999999999</v>
      </c>
      <c r="CI1200">
        <v>22876</v>
      </c>
      <c r="CJ1200" s="101">
        <v>-1</v>
      </c>
      <c r="CK1200" s="101">
        <v>1</v>
      </c>
      <c r="CL1200" s="1" t="s">
        <v>618</v>
      </c>
      <c r="CM1200" s="1">
        <v>-172</v>
      </c>
      <c r="CN1200" s="14" t="s">
        <v>618</v>
      </c>
      <c r="CO1200" s="14">
        <v>105.1</v>
      </c>
    </row>
    <row r="1201" spans="1:93">
      <c r="A1201" s="1">
        <v>2017</v>
      </c>
      <c r="B1201" s="1">
        <v>6</v>
      </c>
      <c r="C1201" s="24">
        <v>43070</v>
      </c>
      <c r="D1201" s="1">
        <v>198.4</v>
      </c>
      <c r="E1201" s="1">
        <v>202.2</v>
      </c>
      <c r="F1201" s="1">
        <v>197.4</v>
      </c>
      <c r="G1201" s="1">
        <v>202.2</v>
      </c>
      <c r="H1201" s="1">
        <v>58.36</v>
      </c>
      <c r="I1201" s="1">
        <v>0</v>
      </c>
      <c r="N1201" s="27">
        <v>4.7999999999999829</v>
      </c>
      <c r="O1201" s="27">
        <v>198.4</v>
      </c>
      <c r="P1201" s="27">
        <v>195.6</v>
      </c>
      <c r="Q1201" s="27" t="s">
        <v>618</v>
      </c>
      <c r="R1201" s="27" t="s">
        <v>618</v>
      </c>
      <c r="S1201" s="27" t="s">
        <v>618</v>
      </c>
      <c r="T1201" s="27" t="s">
        <v>618</v>
      </c>
      <c r="U1201" s="27" t="s">
        <v>618</v>
      </c>
      <c r="V1201" s="158">
        <v>0</v>
      </c>
      <c r="W1201" s="27">
        <v>288.2</v>
      </c>
      <c r="X1201" s="27">
        <v>305.2</v>
      </c>
      <c r="Y1201" s="27">
        <v>-17.000000000000114</v>
      </c>
      <c r="Z1201" s="29">
        <v>57.69</v>
      </c>
      <c r="AA1201" s="139">
        <v>2.9</v>
      </c>
      <c r="AB1201" s="151">
        <v>1.7406440382942145E-3</v>
      </c>
      <c r="AC1201" s="136">
        <v>0</v>
      </c>
      <c r="AD1201" s="136">
        <v>9.8000000000000007</v>
      </c>
      <c r="AE1201" s="136" t="s">
        <v>618</v>
      </c>
      <c r="AF1201" s="136" t="s">
        <v>618</v>
      </c>
      <c r="AG1201" s="136">
        <v>0</v>
      </c>
      <c r="AH1201" s="136">
        <v>142.9</v>
      </c>
      <c r="AI1201" s="136">
        <v>-33.399999999999579</v>
      </c>
      <c r="AJ1201" s="127">
        <v>196.8</v>
      </c>
      <c r="AK1201" s="127">
        <v>199.8</v>
      </c>
      <c r="AL1201" s="127">
        <v>196.6</v>
      </c>
      <c r="AM1201" s="127">
        <v>199.2</v>
      </c>
      <c r="AN1201" s="127">
        <v>197.3</v>
      </c>
      <c r="AO1201" s="127">
        <v>3.7999999999999829</v>
      </c>
      <c r="AP1201" s="127">
        <v>3.7999999999999945</v>
      </c>
      <c r="AQ1201" s="14">
        <v>243.19999999999891</v>
      </c>
      <c r="AR1201" s="127" t="s">
        <v>618</v>
      </c>
      <c r="AS1201" s="14">
        <v>203.39999999999623</v>
      </c>
      <c r="AT1201" s="1">
        <v>203.3</v>
      </c>
      <c r="AU1201" s="1">
        <v>204.1</v>
      </c>
      <c r="AV1201" s="1">
        <v>202.7</v>
      </c>
      <c r="AW1201" s="1">
        <v>203.1</v>
      </c>
      <c r="AX1201" s="1">
        <v>202.3</v>
      </c>
      <c r="AY1201" s="1">
        <v>202.7</v>
      </c>
      <c r="AZ1201" s="1">
        <v>200.9</v>
      </c>
      <c r="BA1201" s="1">
        <v>200.9</v>
      </c>
      <c r="CC1201" s="86">
        <v>203.3</v>
      </c>
      <c r="CD1201" s="1">
        <v>199.6</v>
      </c>
      <c r="CE1201" s="1">
        <v>1511</v>
      </c>
      <c r="CF1201" s="1">
        <v>1151</v>
      </c>
      <c r="CG1201" s="1">
        <v>1.312771503040834</v>
      </c>
      <c r="CH1201">
        <v>112.911</v>
      </c>
      <c r="CI1201">
        <v>22642</v>
      </c>
      <c r="CJ1201" s="101">
        <v>-1</v>
      </c>
      <c r="CK1201" s="101">
        <v>1</v>
      </c>
      <c r="CL1201" s="1" t="s">
        <v>618</v>
      </c>
      <c r="CM1201" s="1">
        <v>-172</v>
      </c>
      <c r="CN1201" s="14" t="s">
        <v>618</v>
      </c>
      <c r="CO1201" s="14">
        <v>105.1</v>
      </c>
    </row>
    <row r="1202" spans="1:93">
      <c r="A1202" s="1">
        <v>2017</v>
      </c>
      <c r="B1202" s="1">
        <v>2</v>
      </c>
      <c r="C1202" s="24">
        <v>43073</v>
      </c>
      <c r="D1202" s="1">
        <v>203.9</v>
      </c>
      <c r="E1202" s="1">
        <v>208.9</v>
      </c>
      <c r="F1202" s="1">
        <v>203.9</v>
      </c>
      <c r="G1202" s="1">
        <v>207.7</v>
      </c>
      <c r="H1202" s="1">
        <v>57.43</v>
      </c>
      <c r="I1202" s="1">
        <v>1</v>
      </c>
      <c r="N1202" s="27">
        <v>5</v>
      </c>
      <c r="O1202" s="27">
        <v>207</v>
      </c>
      <c r="P1202" s="27">
        <v>197.4</v>
      </c>
      <c r="Q1202" s="27" t="s">
        <v>618</v>
      </c>
      <c r="R1202" s="27" t="s">
        <v>254</v>
      </c>
      <c r="S1202" s="27" t="s">
        <v>618</v>
      </c>
      <c r="T1202" s="27">
        <v>1.2000000000000171</v>
      </c>
      <c r="U1202" s="27" t="s">
        <v>618</v>
      </c>
      <c r="V1202" s="158">
        <v>1.2000000000000171</v>
      </c>
      <c r="W1202" s="27">
        <v>289.39999999999998</v>
      </c>
      <c r="X1202" s="27">
        <v>305.2</v>
      </c>
      <c r="Y1202" s="27">
        <v>-15.800000000000068</v>
      </c>
      <c r="Z1202" s="29">
        <v>57.9</v>
      </c>
      <c r="AA1202" s="139">
        <v>3</v>
      </c>
      <c r="AB1202" s="151">
        <v>1.7611159546643274E-2</v>
      </c>
      <c r="AC1202" s="136" t="s">
        <v>253</v>
      </c>
      <c r="AD1202" s="136">
        <v>10.1</v>
      </c>
      <c r="AE1202" s="136" t="s">
        <v>618</v>
      </c>
      <c r="AF1202" s="136" t="s">
        <v>618</v>
      </c>
      <c r="AG1202" s="136">
        <v>0</v>
      </c>
      <c r="AH1202" s="136">
        <v>142.9</v>
      </c>
      <c r="AI1202" s="136">
        <v>-33.399999999999579</v>
      </c>
      <c r="AJ1202" s="127">
        <v>203.3</v>
      </c>
      <c r="AK1202" s="127">
        <v>209.7</v>
      </c>
      <c r="AL1202" s="127">
        <v>202</v>
      </c>
      <c r="AM1202" s="127">
        <v>209.6</v>
      </c>
      <c r="AN1202" s="127">
        <v>200.9</v>
      </c>
      <c r="AO1202" s="127">
        <v>3.7999999999999829</v>
      </c>
      <c r="AP1202" s="127" t="s">
        <v>618</v>
      </c>
      <c r="AQ1202" s="14">
        <v>243.19999999999891</v>
      </c>
      <c r="AR1202" s="127" t="s">
        <v>618</v>
      </c>
      <c r="AS1202" s="14">
        <v>203.39999999999623</v>
      </c>
      <c r="AT1202" s="1">
        <v>210.6</v>
      </c>
      <c r="AU1202" s="1">
        <v>211.2</v>
      </c>
      <c r="AV1202" s="1">
        <v>209.8</v>
      </c>
      <c r="AW1202" s="1">
        <v>210</v>
      </c>
      <c r="AX1202" s="1">
        <v>209</v>
      </c>
      <c r="AY1202" s="1">
        <v>209.8</v>
      </c>
      <c r="AZ1202" s="1">
        <v>208.2</v>
      </c>
      <c r="BA1202" s="1">
        <v>209.4</v>
      </c>
      <c r="CC1202" s="86">
        <v>210.9</v>
      </c>
      <c r="CD1202" s="1">
        <v>207.8</v>
      </c>
      <c r="CE1202" s="1">
        <v>1647</v>
      </c>
      <c r="CF1202" s="1">
        <v>1153</v>
      </c>
      <c r="CG1202" s="1">
        <v>1.4284475281873374</v>
      </c>
      <c r="CH1202">
        <v>112.43300000000001</v>
      </c>
      <c r="CI1202">
        <v>22488</v>
      </c>
      <c r="CJ1202" s="101">
        <v>-1</v>
      </c>
      <c r="CK1202" s="101">
        <v>1</v>
      </c>
      <c r="CL1202" s="1" t="s">
        <v>618</v>
      </c>
      <c r="CM1202" s="1">
        <v>-172</v>
      </c>
      <c r="CN1202" s="14" t="s">
        <v>618</v>
      </c>
      <c r="CO1202" s="14">
        <v>105.1</v>
      </c>
    </row>
    <row r="1203" spans="1:93">
      <c r="A1203" s="1">
        <v>2017</v>
      </c>
      <c r="B1203" s="1">
        <v>3</v>
      </c>
      <c r="C1203" s="24">
        <v>43074</v>
      </c>
      <c r="D1203" s="1">
        <v>208.2</v>
      </c>
      <c r="E1203" s="1">
        <v>209.8</v>
      </c>
      <c r="F1203" s="1">
        <v>207.7</v>
      </c>
      <c r="G1203" s="1">
        <v>208.5</v>
      </c>
      <c r="H1203" s="1">
        <v>57.67</v>
      </c>
      <c r="I1203" s="1">
        <v>1</v>
      </c>
      <c r="N1203" s="27">
        <v>2.1000000000000227</v>
      </c>
      <c r="O1203" s="27">
        <v>212.7</v>
      </c>
      <c r="P1203" s="27">
        <v>202.7</v>
      </c>
      <c r="Q1203" s="27" t="s">
        <v>618</v>
      </c>
      <c r="R1203" s="27" t="s">
        <v>618</v>
      </c>
      <c r="S1203" s="27" t="s">
        <v>618</v>
      </c>
      <c r="T1203" s="27" t="s">
        <v>618</v>
      </c>
      <c r="U1203" s="27" t="s">
        <v>618</v>
      </c>
      <c r="V1203" s="158">
        <v>0</v>
      </c>
      <c r="W1203" s="27">
        <v>289.39999999999998</v>
      </c>
      <c r="X1203" s="27">
        <v>305.2</v>
      </c>
      <c r="Y1203" s="27">
        <v>-15.800000000000068</v>
      </c>
      <c r="Z1203" s="29">
        <v>57.22</v>
      </c>
      <c r="AA1203" s="139">
        <v>1.3</v>
      </c>
      <c r="AB1203" s="151">
        <v>1.5935572309801249E-2</v>
      </c>
      <c r="AC1203" s="136" t="s">
        <v>255</v>
      </c>
      <c r="AD1203" s="136">
        <v>10.3</v>
      </c>
      <c r="AE1203" s="136" t="s">
        <v>618</v>
      </c>
      <c r="AF1203" s="136" t="s">
        <v>618</v>
      </c>
      <c r="AG1203" s="136">
        <v>0</v>
      </c>
      <c r="AH1203" s="136">
        <v>142.9</v>
      </c>
      <c r="AI1203" s="136">
        <v>-33.399999999999579</v>
      </c>
      <c r="AJ1203" s="127">
        <v>210.6</v>
      </c>
      <c r="AK1203" s="127">
        <v>211.2</v>
      </c>
      <c r="AL1203" s="127">
        <v>209</v>
      </c>
      <c r="AM1203" s="127">
        <v>209.7</v>
      </c>
      <c r="AN1203" s="127">
        <v>204.27500000000001</v>
      </c>
      <c r="AO1203" s="127">
        <v>0.30000000000001137</v>
      </c>
      <c r="AP1203" s="127" t="s">
        <v>618</v>
      </c>
      <c r="AQ1203" s="14">
        <v>243.19999999999891</v>
      </c>
      <c r="AR1203" s="127" t="s">
        <v>618</v>
      </c>
      <c r="AS1203" s="14">
        <v>203.39999999999623</v>
      </c>
      <c r="AT1203" s="1">
        <v>209</v>
      </c>
      <c r="AU1203" s="1">
        <v>209.3</v>
      </c>
      <c r="AV1203" s="1">
        <v>206.8</v>
      </c>
      <c r="AW1203" s="1">
        <v>207.1</v>
      </c>
      <c r="AX1203" s="1">
        <v>207.9</v>
      </c>
      <c r="AY1203" s="1">
        <v>208</v>
      </c>
      <c r="AZ1203" s="1">
        <v>204.5</v>
      </c>
      <c r="BA1203" s="1">
        <v>205.2</v>
      </c>
      <c r="CC1203" s="86">
        <v>209</v>
      </c>
      <c r="CD1203" s="1">
        <v>210.1</v>
      </c>
      <c r="CE1203" s="1">
        <v>1596</v>
      </c>
      <c r="CF1203" s="1">
        <v>1485</v>
      </c>
      <c r="CG1203" s="1">
        <v>1.0747474747474748</v>
      </c>
      <c r="CH1203">
        <v>112.596</v>
      </c>
      <c r="CI1203">
        <v>22483</v>
      </c>
      <c r="CJ1203" s="101">
        <v>-1</v>
      </c>
      <c r="CK1203" s="101">
        <v>1</v>
      </c>
      <c r="CL1203" s="1" t="s">
        <v>618</v>
      </c>
      <c r="CM1203" s="1">
        <v>-172</v>
      </c>
      <c r="CN1203" s="14" t="s">
        <v>618</v>
      </c>
      <c r="CO1203" s="14">
        <v>105.1</v>
      </c>
    </row>
    <row r="1204" spans="1:93">
      <c r="A1204" s="1">
        <v>2017</v>
      </c>
      <c r="B1204" s="1">
        <v>4</v>
      </c>
      <c r="C1204" s="24">
        <v>43075</v>
      </c>
      <c r="D1204" s="1">
        <v>203.4</v>
      </c>
      <c r="E1204" s="1">
        <v>204.9</v>
      </c>
      <c r="F1204" s="1">
        <v>199</v>
      </c>
      <c r="G1204" s="1">
        <v>204.1</v>
      </c>
      <c r="H1204" s="1">
        <v>55.94</v>
      </c>
      <c r="I1204" s="1">
        <v>1</v>
      </c>
      <c r="N1204" s="27">
        <v>5.9000000000000057</v>
      </c>
      <c r="O1204" s="27">
        <v>210.6</v>
      </c>
      <c r="P1204" s="27">
        <v>206.4</v>
      </c>
      <c r="Q1204" s="27">
        <v>-1</v>
      </c>
      <c r="R1204" s="27" t="s">
        <v>618</v>
      </c>
      <c r="S1204" s="27" t="s">
        <v>618</v>
      </c>
      <c r="T1204" s="27" t="s">
        <v>618</v>
      </c>
      <c r="U1204" s="27" t="s">
        <v>618</v>
      </c>
      <c r="V1204" s="158">
        <v>0</v>
      </c>
      <c r="W1204" s="27">
        <v>289.39999999999998</v>
      </c>
      <c r="X1204" s="27">
        <v>305.2</v>
      </c>
      <c r="Y1204" s="27">
        <v>-15.800000000000068</v>
      </c>
      <c r="Z1204" s="29">
        <v>57.48</v>
      </c>
      <c r="AA1204" s="139">
        <v>3.5</v>
      </c>
      <c r="AB1204" s="151">
        <v>4.1790005223751869E-3</v>
      </c>
      <c r="AC1204" s="136" t="s">
        <v>253</v>
      </c>
      <c r="AD1204" s="136">
        <v>10.4</v>
      </c>
      <c r="AE1204" s="136" t="s">
        <v>618</v>
      </c>
      <c r="AF1204" s="136">
        <v>0.59999999999999432</v>
      </c>
      <c r="AG1204" s="136">
        <v>0.59999999999999432</v>
      </c>
      <c r="AH1204" s="136">
        <v>143.5</v>
      </c>
      <c r="AI1204" s="136">
        <v>-32.799999999999585</v>
      </c>
      <c r="AJ1204" s="127">
        <v>209</v>
      </c>
      <c r="AK1204" s="127">
        <v>209.3</v>
      </c>
      <c r="AL1204" s="127">
        <v>203</v>
      </c>
      <c r="AM1204" s="127">
        <v>203.5</v>
      </c>
      <c r="AN1204" s="127">
        <v>205.5</v>
      </c>
      <c r="AO1204" s="127">
        <v>0.69999999999998863</v>
      </c>
      <c r="AP1204" s="127" t="s">
        <v>618</v>
      </c>
      <c r="AQ1204" s="14">
        <v>243.19999999999891</v>
      </c>
      <c r="AR1204" s="127">
        <v>1.1999999999999886</v>
      </c>
      <c r="AS1204" s="14">
        <v>204.59999999999621</v>
      </c>
      <c r="AT1204" s="1">
        <v>206</v>
      </c>
      <c r="AU1204" s="1">
        <v>206.2</v>
      </c>
      <c r="AV1204" s="1">
        <v>205.5</v>
      </c>
      <c r="AW1204" s="1">
        <v>206.2</v>
      </c>
      <c r="AX1204" s="1">
        <v>204.5</v>
      </c>
      <c r="AY1204" s="1">
        <v>205.1</v>
      </c>
      <c r="AZ1204" s="1">
        <v>203.6</v>
      </c>
      <c r="BA1204" s="1">
        <v>203.6</v>
      </c>
      <c r="CC1204" s="86">
        <v>206.2</v>
      </c>
      <c r="CD1204" s="1">
        <v>204.1</v>
      </c>
      <c r="CE1204" s="1">
        <v>1738</v>
      </c>
      <c r="CF1204" s="1">
        <v>1411</v>
      </c>
      <c r="CG1204" s="1">
        <v>1.2317505315379165</v>
      </c>
      <c r="CH1204">
        <v>112.271</v>
      </c>
      <c r="CI1204">
        <v>22249</v>
      </c>
      <c r="CJ1204" s="101">
        <v>-1</v>
      </c>
      <c r="CK1204" s="101">
        <v>-1</v>
      </c>
      <c r="CL1204" s="1" t="s">
        <v>618</v>
      </c>
      <c r="CM1204" s="1">
        <v>-172</v>
      </c>
      <c r="CN1204" s="14" t="s">
        <v>618</v>
      </c>
      <c r="CO1204" s="14">
        <v>105.1</v>
      </c>
    </row>
    <row r="1205" spans="1:93">
      <c r="A1205" s="1">
        <v>2017</v>
      </c>
      <c r="B1205" s="1">
        <v>5</v>
      </c>
      <c r="C1205" s="24">
        <v>43076</v>
      </c>
      <c r="D1205" s="1">
        <v>201.5</v>
      </c>
      <c r="E1205" s="1">
        <v>207.5</v>
      </c>
      <c r="F1205" s="1">
        <v>201.5</v>
      </c>
      <c r="G1205" s="1">
        <v>206</v>
      </c>
      <c r="H1205" s="1">
        <v>56.61</v>
      </c>
      <c r="I1205" s="1">
        <v>1</v>
      </c>
      <c r="N1205" s="27">
        <v>6</v>
      </c>
      <c r="O1205" s="27">
        <v>210</v>
      </c>
      <c r="P1205" s="27">
        <v>198.2</v>
      </c>
      <c r="Q1205" s="27" t="s">
        <v>618</v>
      </c>
      <c r="R1205" s="27" t="s">
        <v>618</v>
      </c>
      <c r="S1205" s="27" t="s">
        <v>618</v>
      </c>
      <c r="T1205" s="27" t="s">
        <v>618</v>
      </c>
      <c r="U1205" s="27" t="s">
        <v>618</v>
      </c>
      <c r="V1205" s="158">
        <v>0</v>
      </c>
      <c r="W1205" s="27">
        <v>289.39999999999998</v>
      </c>
      <c r="X1205" s="27">
        <v>305.2</v>
      </c>
      <c r="Y1205" s="27">
        <v>-15.800000000000068</v>
      </c>
      <c r="Z1205" s="29">
        <v>56.04</v>
      </c>
      <c r="AA1205" s="139">
        <v>3.6</v>
      </c>
      <c r="AB1205" s="151">
        <v>2.9998265996185269E-2</v>
      </c>
      <c r="AC1205" s="136" t="s">
        <v>255</v>
      </c>
      <c r="AD1205" s="136">
        <v>10.199999999999999</v>
      </c>
      <c r="AE1205" s="136">
        <v>-3.1999999999999886</v>
      </c>
      <c r="AF1205" s="136" t="s">
        <v>618</v>
      </c>
      <c r="AG1205" s="136">
        <v>-3.1999999999999886</v>
      </c>
      <c r="AH1205" s="136">
        <v>140.30000000000001</v>
      </c>
      <c r="AI1205" s="136">
        <v>-35.999999999999574</v>
      </c>
      <c r="AJ1205" s="127">
        <v>206</v>
      </c>
      <c r="AK1205" s="127">
        <v>206.4</v>
      </c>
      <c r="AL1205" s="127">
        <v>203.8</v>
      </c>
      <c r="AM1205" s="127">
        <v>205.1</v>
      </c>
      <c r="AN1205" s="127">
        <v>206.97499999999999</v>
      </c>
      <c r="AO1205" s="127">
        <v>4.5</v>
      </c>
      <c r="AP1205" s="127">
        <v>-4.8999999999999941</v>
      </c>
      <c r="AQ1205" s="14">
        <v>238.2999999999989</v>
      </c>
      <c r="AR1205" s="127">
        <v>1.6999999999999886</v>
      </c>
      <c r="AS1205" s="14">
        <v>206.2999999999962</v>
      </c>
      <c r="AT1205" s="1">
        <v>203.6</v>
      </c>
      <c r="AU1205" s="1">
        <v>204.6</v>
      </c>
      <c r="AV1205" s="1">
        <v>203.1</v>
      </c>
      <c r="AW1205" s="1">
        <v>204</v>
      </c>
      <c r="AX1205" s="1">
        <v>202.9</v>
      </c>
      <c r="AY1205" s="1">
        <v>203.3</v>
      </c>
      <c r="AZ1205" s="1">
        <v>201</v>
      </c>
      <c r="BA1205" s="1">
        <v>201</v>
      </c>
      <c r="CC1205" s="86">
        <v>203.9</v>
      </c>
      <c r="CD1205" s="1">
        <v>205</v>
      </c>
      <c r="CE1205" s="1">
        <v>1517</v>
      </c>
      <c r="CF1205" s="1">
        <v>1310</v>
      </c>
      <c r="CG1205" s="1">
        <v>1.1580152671755726</v>
      </c>
      <c r="CH1205">
        <v>113.102</v>
      </c>
      <c r="CI1205">
        <v>22577</v>
      </c>
      <c r="CJ1205" s="101">
        <v>1</v>
      </c>
      <c r="CK1205" s="101">
        <v>-1</v>
      </c>
      <c r="CL1205" s="1">
        <v>1.7999999999999829</v>
      </c>
      <c r="CM1205" s="1">
        <v>-170.2</v>
      </c>
      <c r="CN1205" s="14" t="s">
        <v>618</v>
      </c>
      <c r="CO1205" s="14">
        <v>105.1</v>
      </c>
    </row>
    <row r="1206" spans="1:93">
      <c r="A1206" s="1">
        <v>2017</v>
      </c>
      <c r="B1206" s="1">
        <v>6</v>
      </c>
      <c r="C1206" s="24">
        <v>43077</v>
      </c>
      <c r="D1206" s="1">
        <v>201.8</v>
      </c>
      <c r="E1206" s="1">
        <v>203.6</v>
      </c>
      <c r="F1206" s="1">
        <v>199.9</v>
      </c>
      <c r="G1206" s="1">
        <v>203.5</v>
      </c>
      <c r="H1206" s="1">
        <v>57.36</v>
      </c>
      <c r="I1206" s="1">
        <v>0</v>
      </c>
      <c r="N1206" s="27">
        <v>3.6999999999999886</v>
      </c>
      <c r="O1206" s="27">
        <v>212</v>
      </c>
      <c r="P1206" s="27">
        <v>200</v>
      </c>
      <c r="Q1206" s="27" t="s">
        <v>618</v>
      </c>
      <c r="R1206" s="27" t="s">
        <v>618</v>
      </c>
      <c r="S1206" s="27" t="s">
        <v>252</v>
      </c>
      <c r="T1206" s="27" t="s">
        <v>618</v>
      </c>
      <c r="U1206" s="27">
        <v>-3.6999999999999886</v>
      </c>
      <c r="V1206" s="158">
        <v>-3.6999999999999886</v>
      </c>
      <c r="W1206" s="27">
        <v>285.7</v>
      </c>
      <c r="X1206" s="27">
        <v>305.2</v>
      </c>
      <c r="Y1206" s="27">
        <v>-19.500000000000057</v>
      </c>
      <c r="Z1206" s="29">
        <v>56.87</v>
      </c>
      <c r="AA1206" s="139">
        <v>2.2000000000000002</v>
      </c>
      <c r="AB1206" s="151">
        <v>1.1977118341079729E-2</v>
      </c>
      <c r="AC1206" s="136" t="s">
        <v>253</v>
      </c>
      <c r="AD1206" s="136">
        <v>10.3</v>
      </c>
      <c r="AE1206" s="136" t="s">
        <v>618</v>
      </c>
      <c r="AF1206" s="136" t="s">
        <v>618</v>
      </c>
      <c r="AG1206" s="136">
        <v>0</v>
      </c>
      <c r="AH1206" s="136">
        <v>140.30000000000001</v>
      </c>
      <c r="AI1206" s="136">
        <v>-35.999999999999574</v>
      </c>
      <c r="AJ1206" s="127">
        <v>203.6</v>
      </c>
      <c r="AK1206" s="127">
        <v>204.8</v>
      </c>
      <c r="AL1206" s="127">
        <v>202.1</v>
      </c>
      <c r="AM1206" s="127">
        <v>204.6</v>
      </c>
      <c r="AN1206" s="127">
        <v>205.72499999999999</v>
      </c>
      <c r="AO1206" s="127">
        <v>1.6999999999999886</v>
      </c>
      <c r="AP1206" s="127" t="s">
        <v>618</v>
      </c>
      <c r="AQ1206" s="14">
        <v>238.2999999999989</v>
      </c>
      <c r="AR1206" s="127">
        <v>-1.9000000000000057</v>
      </c>
      <c r="AS1206" s="14">
        <v>204.3999999999962</v>
      </c>
      <c r="AT1206" s="1">
        <v>203.6</v>
      </c>
      <c r="AU1206" s="1">
        <v>205.1</v>
      </c>
      <c r="AV1206" s="1">
        <v>203.2</v>
      </c>
      <c r="AW1206" s="1">
        <v>204.5</v>
      </c>
      <c r="AX1206" s="1">
        <v>203</v>
      </c>
      <c r="AY1206" s="1">
        <v>204</v>
      </c>
      <c r="AZ1206" s="1">
        <v>202</v>
      </c>
      <c r="BA1206" s="1">
        <v>203.6</v>
      </c>
      <c r="CC1206" s="86">
        <v>203.9</v>
      </c>
      <c r="CD1206" s="1">
        <v>204.6</v>
      </c>
      <c r="CE1206" s="1">
        <v>1478</v>
      </c>
      <c r="CF1206" s="1">
        <v>1148</v>
      </c>
      <c r="CG1206" s="1">
        <v>1.2874564459930313</v>
      </c>
      <c r="CH1206">
        <v>113.492</v>
      </c>
      <c r="CI1206">
        <v>22857</v>
      </c>
      <c r="CJ1206" s="101">
        <v>1</v>
      </c>
      <c r="CK1206" s="101">
        <v>-1</v>
      </c>
      <c r="CL1206" s="1" t="s">
        <v>618</v>
      </c>
      <c r="CM1206" s="1">
        <v>-170.2</v>
      </c>
      <c r="CN1206" s="14" t="s">
        <v>618</v>
      </c>
      <c r="CO1206" s="14">
        <v>105.1</v>
      </c>
    </row>
    <row r="1207" spans="1:93">
      <c r="A1207" s="1">
        <v>2017</v>
      </c>
      <c r="B1207" s="1">
        <v>2</v>
      </c>
      <c r="C1207" s="24">
        <v>43080</v>
      </c>
      <c r="D1207" s="1">
        <v>203.7</v>
      </c>
      <c r="E1207" s="1">
        <v>204.7</v>
      </c>
      <c r="F1207" s="1">
        <v>200.7</v>
      </c>
      <c r="G1207" s="1">
        <v>201.8</v>
      </c>
      <c r="H1207" s="1">
        <v>58</v>
      </c>
      <c r="I1207" s="1">
        <v>0</v>
      </c>
      <c r="N1207" s="27">
        <v>4</v>
      </c>
      <c r="O1207" s="27">
        <v>207.2</v>
      </c>
      <c r="P1207" s="27">
        <v>199.8</v>
      </c>
      <c r="Q1207" s="27" t="s">
        <v>618</v>
      </c>
      <c r="R1207" s="27" t="s">
        <v>618</v>
      </c>
      <c r="S1207" s="27" t="s">
        <v>618</v>
      </c>
      <c r="T1207" s="27" t="s">
        <v>618</v>
      </c>
      <c r="U1207" s="27" t="s">
        <v>618</v>
      </c>
      <c r="V1207" s="158">
        <v>0</v>
      </c>
      <c r="W1207" s="27">
        <v>285.7</v>
      </c>
      <c r="X1207" s="27">
        <v>305.2</v>
      </c>
      <c r="Y1207" s="27">
        <v>-19.500000000000057</v>
      </c>
      <c r="Z1207" s="29">
        <v>57.15</v>
      </c>
      <c r="AA1207" s="139">
        <v>2.4</v>
      </c>
      <c r="AB1207" s="151">
        <v>1.3248542660307283E-2</v>
      </c>
      <c r="AC1207" s="136" t="s">
        <v>253</v>
      </c>
      <c r="AD1207" s="136">
        <v>10.1</v>
      </c>
      <c r="AE1207" s="136" t="s">
        <v>618</v>
      </c>
      <c r="AF1207" s="136">
        <v>-1.4000000000000057</v>
      </c>
      <c r="AG1207" s="136">
        <v>-1.4000000000000057</v>
      </c>
      <c r="AH1207" s="136">
        <v>138.9</v>
      </c>
      <c r="AI1207" s="136">
        <v>-37.399999999999579</v>
      </c>
      <c r="AJ1207" s="127">
        <v>203.6</v>
      </c>
      <c r="AK1207" s="127">
        <v>205.2</v>
      </c>
      <c r="AL1207" s="127">
        <v>203.2</v>
      </c>
      <c r="AM1207" s="127">
        <v>204.1</v>
      </c>
      <c r="AN1207" s="127">
        <v>204.32499999999999</v>
      </c>
      <c r="AO1207" s="127">
        <v>1.8999999999999773</v>
      </c>
      <c r="AP1207" s="127" t="s">
        <v>618</v>
      </c>
      <c r="AQ1207" s="14">
        <v>238.2999999999989</v>
      </c>
      <c r="AR1207" s="127">
        <v>-2.8421709430404007E-14</v>
      </c>
      <c r="AS1207" s="14">
        <v>204.39999999999617</v>
      </c>
      <c r="AT1207" s="1">
        <v>203.2</v>
      </c>
      <c r="AU1207" s="1">
        <v>203.2</v>
      </c>
      <c r="AV1207" s="1">
        <v>202</v>
      </c>
      <c r="AW1207" s="1">
        <v>202.5</v>
      </c>
      <c r="AX1207" s="1">
        <v>202.4</v>
      </c>
      <c r="AY1207" s="1">
        <v>202.4</v>
      </c>
      <c r="AZ1207" s="1">
        <v>201</v>
      </c>
      <c r="BA1207" s="1">
        <v>202.3</v>
      </c>
      <c r="CC1207" s="86">
        <v>203.3</v>
      </c>
      <c r="CD1207" s="1">
        <v>204.8</v>
      </c>
      <c r="CE1207" s="1">
        <v>1543</v>
      </c>
      <c r="CF1207" s="1">
        <v>1018</v>
      </c>
      <c r="CG1207" s="1">
        <v>1.5157170923379175</v>
      </c>
      <c r="CH1207">
        <v>113.557</v>
      </c>
      <c r="CI1207">
        <v>22910</v>
      </c>
      <c r="CJ1207" s="101">
        <v>1</v>
      </c>
      <c r="CK1207" s="101">
        <v>1</v>
      </c>
      <c r="CL1207" s="1" t="s">
        <v>618</v>
      </c>
      <c r="CM1207" s="1">
        <v>-170.2</v>
      </c>
      <c r="CN1207" s="14" t="s">
        <v>618</v>
      </c>
      <c r="CO1207" s="14">
        <v>105.1</v>
      </c>
    </row>
    <row r="1208" spans="1:93">
      <c r="A1208" s="1">
        <v>2017</v>
      </c>
      <c r="B1208" s="1">
        <v>3</v>
      </c>
      <c r="C1208" s="24">
        <v>43081</v>
      </c>
      <c r="D1208" s="1">
        <v>202.9</v>
      </c>
      <c r="E1208" s="1">
        <v>203.5</v>
      </c>
      <c r="F1208" s="1">
        <v>201.4</v>
      </c>
      <c r="G1208" s="1">
        <v>202.1</v>
      </c>
      <c r="H1208" s="1">
        <v>57.23</v>
      </c>
      <c r="I1208" s="1">
        <v>0</v>
      </c>
      <c r="N1208" s="27">
        <v>2.0999999999999943</v>
      </c>
      <c r="O1208" s="27">
        <v>205.8</v>
      </c>
      <c r="P1208" s="27">
        <v>197.8</v>
      </c>
      <c r="Q1208" s="27" t="s">
        <v>618</v>
      </c>
      <c r="R1208" s="27" t="s">
        <v>618</v>
      </c>
      <c r="S1208" s="27" t="s">
        <v>618</v>
      </c>
      <c r="T1208" s="27" t="s">
        <v>618</v>
      </c>
      <c r="U1208" s="27" t="s">
        <v>618</v>
      </c>
      <c r="V1208" s="158">
        <v>0</v>
      </c>
      <c r="W1208" s="27">
        <v>285.7</v>
      </c>
      <c r="X1208" s="27">
        <v>305.2</v>
      </c>
      <c r="Y1208" s="27">
        <v>-19.500000000000057</v>
      </c>
      <c r="Z1208" s="29">
        <v>58.46</v>
      </c>
      <c r="AA1208" s="139">
        <v>1.3</v>
      </c>
      <c r="AB1208" s="151">
        <v>1.1157601115760141E-2</v>
      </c>
      <c r="AC1208" s="136" t="s">
        <v>253</v>
      </c>
      <c r="AD1208" s="136">
        <v>10</v>
      </c>
      <c r="AE1208" s="136" t="s">
        <v>618</v>
      </c>
      <c r="AF1208" s="136" t="s">
        <v>618</v>
      </c>
      <c r="AG1208" s="136">
        <v>0</v>
      </c>
      <c r="AH1208" s="136">
        <v>138.9</v>
      </c>
      <c r="AI1208" s="136">
        <v>-37.399999999999579</v>
      </c>
      <c r="AJ1208" s="127">
        <v>203.2</v>
      </c>
      <c r="AK1208" s="127">
        <v>204.7</v>
      </c>
      <c r="AL1208" s="127">
        <v>202</v>
      </c>
      <c r="AM1208" s="127">
        <v>204.2</v>
      </c>
      <c r="AN1208" s="127">
        <v>204.5</v>
      </c>
      <c r="AO1208" s="127">
        <v>0.80000000000001137</v>
      </c>
      <c r="AP1208" s="127" t="s">
        <v>618</v>
      </c>
      <c r="AQ1208" s="14">
        <v>238.2999999999989</v>
      </c>
      <c r="AR1208" s="127">
        <v>-1.2000000000000171</v>
      </c>
      <c r="AS1208" s="14">
        <v>203.19999999999615</v>
      </c>
      <c r="AT1208" s="1">
        <v>203.9</v>
      </c>
      <c r="AU1208" s="1">
        <v>204.2</v>
      </c>
      <c r="AV1208" s="1">
        <v>203.2</v>
      </c>
      <c r="AW1208" s="1">
        <v>203.9</v>
      </c>
      <c r="AX1208" s="1">
        <v>202.4</v>
      </c>
      <c r="AY1208" s="1">
        <v>203.5</v>
      </c>
      <c r="AZ1208" s="1">
        <v>202.2</v>
      </c>
      <c r="BA1208" s="1">
        <v>203.4</v>
      </c>
      <c r="CC1208" s="86">
        <v>203.9</v>
      </c>
      <c r="CD1208" s="1">
        <v>204</v>
      </c>
      <c r="CE1208" s="1">
        <v>1436</v>
      </c>
      <c r="CF1208" s="1">
        <v>1229</v>
      </c>
      <c r="CG1208" s="1">
        <v>1.1684296175752644</v>
      </c>
      <c r="CH1208">
        <v>113.551</v>
      </c>
      <c r="CI1208">
        <v>22856</v>
      </c>
      <c r="CJ1208" s="101">
        <v>1</v>
      </c>
      <c r="CK1208" s="101">
        <v>1</v>
      </c>
      <c r="CL1208" s="1">
        <v>-1</v>
      </c>
      <c r="CM1208" s="1">
        <v>-171.2</v>
      </c>
      <c r="CN1208" s="14">
        <v>-1</v>
      </c>
      <c r="CO1208" s="14">
        <v>104.1</v>
      </c>
    </row>
    <row r="1209" spans="1:93">
      <c r="A1209" s="1">
        <v>2017</v>
      </c>
      <c r="B1209" s="1">
        <v>4</v>
      </c>
      <c r="C1209" s="24">
        <v>43082</v>
      </c>
      <c r="D1209" s="1">
        <v>202.9</v>
      </c>
      <c r="E1209" s="1">
        <v>205</v>
      </c>
      <c r="F1209" s="1">
        <v>201.2</v>
      </c>
      <c r="G1209" s="1">
        <v>202</v>
      </c>
      <c r="H1209" s="1">
        <v>56.73</v>
      </c>
      <c r="I1209" s="1">
        <v>0</v>
      </c>
      <c r="N1209" s="27">
        <v>3.8000000000000114</v>
      </c>
      <c r="O1209" s="27">
        <v>204.2</v>
      </c>
      <c r="P1209" s="27">
        <v>200</v>
      </c>
      <c r="Q1209" s="27" t="s">
        <v>618</v>
      </c>
      <c r="R1209" s="27" t="s">
        <v>254</v>
      </c>
      <c r="S1209" s="27" t="s">
        <v>618</v>
      </c>
      <c r="T1209" s="27">
        <v>-1.7999999999999829</v>
      </c>
      <c r="U1209" s="27" t="s">
        <v>618</v>
      </c>
      <c r="V1209" s="158">
        <v>-1.7999999999999829</v>
      </c>
      <c r="W1209" s="27">
        <v>283.89999999999998</v>
      </c>
      <c r="X1209" s="27">
        <v>305.2</v>
      </c>
      <c r="Y1209" s="27">
        <v>-21.300000000000068</v>
      </c>
      <c r="Z1209" s="29">
        <v>57.68</v>
      </c>
      <c r="AA1209" s="139">
        <v>2.2999999999999998</v>
      </c>
      <c r="AB1209" s="151">
        <v>1.3275862068965583E-2</v>
      </c>
      <c r="AC1209" s="136" t="s">
        <v>255</v>
      </c>
      <c r="AD1209" s="136">
        <v>10.1</v>
      </c>
      <c r="AE1209" s="136">
        <v>-1.8000000000000114</v>
      </c>
      <c r="AF1209" s="136" t="s">
        <v>618</v>
      </c>
      <c r="AG1209" s="136">
        <v>-1.8000000000000114</v>
      </c>
      <c r="AH1209" s="136">
        <v>137.1</v>
      </c>
      <c r="AI1209" s="136">
        <v>-39.199999999999591</v>
      </c>
      <c r="AJ1209" s="127">
        <v>203.9</v>
      </c>
      <c r="AK1209" s="127">
        <v>205.7</v>
      </c>
      <c r="AL1209" s="127">
        <v>203.2</v>
      </c>
      <c r="AM1209" s="127">
        <v>205.5</v>
      </c>
      <c r="AN1209" s="127">
        <v>204.6</v>
      </c>
      <c r="AO1209" s="127">
        <v>0.90000000000000568</v>
      </c>
      <c r="AP1209" s="127" t="s">
        <v>618</v>
      </c>
      <c r="AQ1209" s="14">
        <v>238.2999999999989</v>
      </c>
      <c r="AR1209" s="127" t="s">
        <v>618</v>
      </c>
      <c r="AS1209" s="14">
        <v>203.19999999999615</v>
      </c>
      <c r="AT1209" s="1">
        <v>203.9</v>
      </c>
      <c r="AU1209" s="1">
        <v>204.2</v>
      </c>
      <c r="AV1209" s="1">
        <v>203.4</v>
      </c>
      <c r="AW1209" s="1">
        <v>203.4</v>
      </c>
      <c r="AX1209" s="1">
        <v>203</v>
      </c>
      <c r="AY1209" s="1">
        <v>203.7</v>
      </c>
      <c r="AZ1209" s="1">
        <v>201.7</v>
      </c>
      <c r="BA1209" s="1">
        <v>203.7</v>
      </c>
      <c r="CC1209" s="86">
        <v>204.1</v>
      </c>
      <c r="CD1209" s="1">
        <v>204.1</v>
      </c>
      <c r="CE1209" s="1">
        <v>1604</v>
      </c>
      <c r="CF1209" s="1">
        <v>1063</v>
      </c>
      <c r="CG1209" s="1">
        <v>1.5089369708372531</v>
      </c>
      <c r="CH1209">
        <v>112.5605</v>
      </c>
      <c r="CI1209">
        <v>22665</v>
      </c>
      <c r="CJ1209" s="101">
        <v>1</v>
      </c>
      <c r="CK1209" s="101">
        <v>1</v>
      </c>
      <c r="CL1209" s="1">
        <v>-1.5</v>
      </c>
      <c r="CM1209" s="1">
        <v>-172.7</v>
      </c>
      <c r="CN1209" s="14" t="s">
        <v>618</v>
      </c>
      <c r="CO1209" s="14">
        <v>104.1</v>
      </c>
    </row>
    <row r="1210" spans="1:93">
      <c r="A1210" s="1">
        <v>2017</v>
      </c>
      <c r="B1210" s="1">
        <v>5</v>
      </c>
      <c r="C1210" s="24">
        <v>43083</v>
      </c>
      <c r="D1210" s="1">
        <v>202.4</v>
      </c>
      <c r="E1210" s="1">
        <v>205.3</v>
      </c>
      <c r="F1210" s="1">
        <v>202.4</v>
      </c>
      <c r="G1210" s="1">
        <v>204</v>
      </c>
      <c r="H1210" s="1">
        <v>57.21</v>
      </c>
      <c r="I1210" s="1">
        <v>0</v>
      </c>
      <c r="N1210" s="27">
        <v>2.9000000000000057</v>
      </c>
      <c r="O1210" s="27">
        <v>205.8</v>
      </c>
      <c r="P1210" s="27">
        <v>198.2</v>
      </c>
      <c r="Q1210" s="27" t="s">
        <v>618</v>
      </c>
      <c r="R1210" s="27" t="s">
        <v>618</v>
      </c>
      <c r="S1210" s="27" t="s">
        <v>618</v>
      </c>
      <c r="T1210" s="27" t="s">
        <v>618</v>
      </c>
      <c r="U1210" s="27" t="s">
        <v>618</v>
      </c>
      <c r="V1210" s="158">
        <v>0</v>
      </c>
      <c r="W1210" s="27">
        <v>283.89999999999998</v>
      </c>
      <c r="X1210" s="27">
        <v>305.2</v>
      </c>
      <c r="Y1210" s="27">
        <v>-21.300000000000068</v>
      </c>
      <c r="Z1210" s="29">
        <v>56.86</v>
      </c>
      <c r="AA1210" s="139">
        <v>1.7</v>
      </c>
      <c r="AB1210" s="151">
        <v>8.7366765682334036E-3</v>
      </c>
      <c r="AC1210" s="136" t="s">
        <v>255</v>
      </c>
      <c r="AD1210" s="136">
        <v>10.1</v>
      </c>
      <c r="AE1210" s="136">
        <v>-0.60000000000002274</v>
      </c>
      <c r="AF1210" s="136" t="s">
        <v>618</v>
      </c>
      <c r="AG1210" s="136">
        <v>-0.60000000000002274</v>
      </c>
      <c r="AH1210" s="136">
        <v>136.5</v>
      </c>
      <c r="AI1210" s="136">
        <v>-39.799999999999613</v>
      </c>
      <c r="AJ1210" s="127">
        <v>203.9</v>
      </c>
      <c r="AK1210" s="127">
        <v>205</v>
      </c>
      <c r="AL1210" s="127">
        <v>202.9</v>
      </c>
      <c r="AM1210" s="127">
        <v>204</v>
      </c>
      <c r="AN1210" s="127">
        <v>204.45</v>
      </c>
      <c r="AO1210" s="127">
        <v>1.5999999999999943</v>
      </c>
      <c r="AP1210" s="127" t="s">
        <v>618</v>
      </c>
      <c r="AQ1210" s="14">
        <v>238.2999999999989</v>
      </c>
      <c r="AR1210" s="127">
        <v>-1.5</v>
      </c>
      <c r="AS1210" s="14">
        <v>201.69999999999615</v>
      </c>
      <c r="AT1210" s="1">
        <v>205</v>
      </c>
      <c r="AU1210" s="1">
        <v>205.9</v>
      </c>
      <c r="AV1210" s="1">
        <v>204.5</v>
      </c>
      <c r="AW1210" s="1">
        <v>205.5</v>
      </c>
      <c r="AX1210" s="1">
        <v>204.4</v>
      </c>
      <c r="AY1210" s="1">
        <v>204.7</v>
      </c>
      <c r="AZ1210" s="1">
        <v>203.4</v>
      </c>
      <c r="BA1210" s="1">
        <v>204.5</v>
      </c>
      <c r="CC1210" s="86">
        <v>204.9</v>
      </c>
      <c r="CD1210" s="1">
        <v>203.8</v>
      </c>
      <c r="CE1210" s="1">
        <v>1415</v>
      </c>
      <c r="CF1210" s="1">
        <v>1308</v>
      </c>
      <c r="CG1210" s="1">
        <v>1.0818042813455657</v>
      </c>
      <c r="CH1210">
        <v>112.3535</v>
      </c>
      <c r="CI1210">
        <v>22554</v>
      </c>
      <c r="CJ1210" s="101">
        <v>1</v>
      </c>
      <c r="CK1210" s="101">
        <v>1</v>
      </c>
      <c r="CL1210" s="1">
        <v>-0.90000000000000568</v>
      </c>
      <c r="CM1210" s="1">
        <v>-173.6</v>
      </c>
      <c r="CN1210" s="14" t="s">
        <v>618</v>
      </c>
      <c r="CO1210" s="14">
        <v>104.1</v>
      </c>
    </row>
    <row r="1211" spans="1:93">
      <c r="A1211" s="1">
        <v>2017</v>
      </c>
      <c r="B1211" s="1">
        <v>6</v>
      </c>
      <c r="C1211" s="24">
        <v>43084</v>
      </c>
      <c r="D1211" s="1">
        <v>204.1</v>
      </c>
      <c r="E1211" s="1">
        <v>205</v>
      </c>
      <c r="F1211" s="1">
        <v>203.7</v>
      </c>
      <c r="G1211" s="1">
        <v>204.4</v>
      </c>
      <c r="H1211" s="1">
        <v>57.3</v>
      </c>
      <c r="I1211" s="1">
        <v>0</v>
      </c>
      <c r="N1211" s="27">
        <v>1.3000000000000114</v>
      </c>
      <c r="O1211" s="27">
        <v>206.9</v>
      </c>
      <c r="P1211" s="27">
        <v>201.1</v>
      </c>
      <c r="Q1211" s="27" t="s">
        <v>618</v>
      </c>
      <c r="R1211" s="27" t="s">
        <v>618</v>
      </c>
      <c r="S1211" s="27" t="s">
        <v>618</v>
      </c>
      <c r="T1211" s="27" t="s">
        <v>618</v>
      </c>
      <c r="U1211" s="27" t="s">
        <v>618</v>
      </c>
      <c r="V1211" s="158">
        <v>0</v>
      </c>
      <c r="W1211" s="27">
        <v>283.89999999999998</v>
      </c>
      <c r="X1211" s="27">
        <v>305.2</v>
      </c>
      <c r="Y1211" s="27">
        <v>-21.300000000000068</v>
      </c>
      <c r="Z1211" s="29">
        <v>57.34</v>
      </c>
      <c r="AA1211" s="139">
        <v>0.8</v>
      </c>
      <c r="AB1211" s="151">
        <v>8.461131676361866E-3</v>
      </c>
      <c r="AC1211" s="136" t="s">
        <v>253</v>
      </c>
      <c r="AD1211" s="136">
        <v>10.199999999999999</v>
      </c>
      <c r="AE1211" s="136" t="s">
        <v>618</v>
      </c>
      <c r="AF1211" s="136" t="s">
        <v>618</v>
      </c>
      <c r="AG1211" s="136">
        <v>0</v>
      </c>
      <c r="AH1211" s="136">
        <v>136.5</v>
      </c>
      <c r="AI1211" s="136">
        <v>-39.799999999999613</v>
      </c>
      <c r="AJ1211" s="127">
        <v>205</v>
      </c>
      <c r="AK1211" s="127">
        <v>206</v>
      </c>
      <c r="AL1211" s="127">
        <v>204.5</v>
      </c>
      <c r="AM1211" s="127">
        <v>205.4</v>
      </c>
      <c r="AN1211" s="127">
        <v>204.77500000000001</v>
      </c>
      <c r="AO1211" s="127">
        <v>0.30000000000001137</v>
      </c>
      <c r="AP1211" s="127" t="s">
        <v>618</v>
      </c>
      <c r="AQ1211" s="14">
        <v>238.2999999999989</v>
      </c>
      <c r="AR1211" s="127" t="s">
        <v>618</v>
      </c>
      <c r="AS1211" s="14">
        <v>201.69999999999615</v>
      </c>
      <c r="AT1211" s="1">
        <v>205.3</v>
      </c>
      <c r="AU1211" s="1">
        <v>205.6</v>
      </c>
      <c r="AV1211" s="1">
        <v>205.2</v>
      </c>
      <c r="AW1211" s="1">
        <v>205.5</v>
      </c>
      <c r="AX1211" s="1">
        <v>204.6</v>
      </c>
      <c r="AY1211" s="1">
        <v>205.4</v>
      </c>
      <c r="AZ1211" s="1">
        <v>204.6</v>
      </c>
      <c r="BA1211" s="1">
        <v>205.4</v>
      </c>
      <c r="CC1211" s="86">
        <v>205.3</v>
      </c>
      <c r="CD1211" s="1">
        <v>205.3</v>
      </c>
      <c r="CE1211" s="1">
        <v>1319</v>
      </c>
      <c r="CF1211" s="1">
        <v>1377</v>
      </c>
      <c r="CG1211" s="1">
        <v>0.9578794480755265</v>
      </c>
      <c r="CH1211">
        <v>112.65</v>
      </c>
      <c r="CI1211">
        <v>22682</v>
      </c>
      <c r="CJ1211" s="101">
        <v>1</v>
      </c>
      <c r="CK1211" s="101">
        <v>1</v>
      </c>
      <c r="CL1211" s="1">
        <v>2.6999999999999886</v>
      </c>
      <c r="CM1211" s="1">
        <v>-170.9</v>
      </c>
      <c r="CN1211" s="14" t="s">
        <v>618</v>
      </c>
      <c r="CO1211" s="14">
        <v>104.1</v>
      </c>
    </row>
    <row r="1212" spans="1:93">
      <c r="A1212" s="1">
        <v>2017</v>
      </c>
      <c r="B1212" s="1">
        <v>2</v>
      </c>
      <c r="C1212" s="24">
        <v>43087</v>
      </c>
      <c r="D1212" s="1">
        <v>208</v>
      </c>
      <c r="E1212" s="1">
        <v>209</v>
      </c>
      <c r="F1212" s="1">
        <v>206</v>
      </c>
      <c r="G1212" s="1">
        <v>207.7</v>
      </c>
      <c r="H1212" s="1">
        <v>57.22</v>
      </c>
      <c r="I1212" s="1">
        <v>0</v>
      </c>
      <c r="N1212" s="27">
        <v>3</v>
      </c>
      <c r="O1212" s="27">
        <v>205.7</v>
      </c>
      <c r="P1212" s="27">
        <v>203.1</v>
      </c>
      <c r="Q1212" s="27">
        <v>1</v>
      </c>
      <c r="R1212" s="27" t="s">
        <v>618</v>
      </c>
      <c r="S1212" s="27" t="s">
        <v>618</v>
      </c>
      <c r="T1212" s="27" t="s">
        <v>618</v>
      </c>
      <c r="U1212" s="27" t="s">
        <v>618</v>
      </c>
      <c r="V1212" s="158">
        <v>0</v>
      </c>
      <c r="W1212" s="27">
        <v>283.89999999999998</v>
      </c>
      <c r="X1212" s="27">
        <v>305.2</v>
      </c>
      <c r="Y1212" s="27">
        <v>-21.300000000000068</v>
      </c>
      <c r="Z1212" s="29">
        <v>57.72</v>
      </c>
      <c r="AA1212" s="139">
        <v>1.8</v>
      </c>
      <c r="AB1212" s="151">
        <v>1.5731515469323831E-3</v>
      </c>
      <c r="AC1212" s="136">
        <v>0</v>
      </c>
      <c r="AD1212" s="136">
        <v>10.199999999999999</v>
      </c>
      <c r="AE1212" s="136" t="s">
        <v>618</v>
      </c>
      <c r="AF1212" s="136" t="s">
        <v>618</v>
      </c>
      <c r="AG1212" s="136">
        <v>0</v>
      </c>
      <c r="AH1212" s="136">
        <v>136.5</v>
      </c>
      <c r="AI1212" s="136">
        <v>-39.799999999999613</v>
      </c>
      <c r="AJ1212" s="127">
        <v>205.3</v>
      </c>
      <c r="AK1212" s="127">
        <v>210.3</v>
      </c>
      <c r="AL1212" s="127">
        <v>205.2</v>
      </c>
      <c r="AM1212" s="127">
        <v>209.7</v>
      </c>
      <c r="AN1212" s="127">
        <v>206.15</v>
      </c>
      <c r="AO1212" s="127">
        <v>0.30000000000001137</v>
      </c>
      <c r="AP1212" s="127" t="s">
        <v>618</v>
      </c>
      <c r="AQ1212" s="14">
        <v>238.2999999999989</v>
      </c>
      <c r="AR1212" s="127" t="s">
        <v>618</v>
      </c>
      <c r="AS1212" s="14">
        <v>201.69999999999615</v>
      </c>
      <c r="AT1212" s="1">
        <v>209</v>
      </c>
      <c r="AU1212" s="1">
        <v>209.1</v>
      </c>
      <c r="AV1212" s="1">
        <v>208</v>
      </c>
      <c r="AW1212" s="1">
        <v>208.5</v>
      </c>
      <c r="AX1212" s="1">
        <v>208</v>
      </c>
      <c r="AY1212" s="1">
        <v>208</v>
      </c>
      <c r="AZ1212" s="1">
        <v>207</v>
      </c>
      <c r="BA1212" s="1">
        <v>207.2</v>
      </c>
      <c r="CC1212" s="86">
        <v>209</v>
      </c>
      <c r="CD1212" s="1">
        <v>209.4</v>
      </c>
      <c r="CE1212" s="1">
        <v>1331</v>
      </c>
      <c r="CF1212" s="1">
        <v>1191</v>
      </c>
      <c r="CG1212" s="1">
        <v>1.1175482787573467</v>
      </c>
      <c r="CH1212">
        <v>112.574</v>
      </c>
      <c r="CI1212">
        <v>22972</v>
      </c>
      <c r="CJ1212" s="101">
        <v>1</v>
      </c>
      <c r="CK1212" s="101">
        <v>1</v>
      </c>
      <c r="CL1212" s="1">
        <v>-2.3000000000000114</v>
      </c>
      <c r="CM1212" s="1">
        <v>-173.2</v>
      </c>
      <c r="CN1212" s="14">
        <v>-1</v>
      </c>
      <c r="CO1212" s="14">
        <v>103.1</v>
      </c>
    </row>
    <row r="1213" spans="1:93">
      <c r="A1213" s="1">
        <v>2017</v>
      </c>
      <c r="B1213" s="1">
        <v>3</v>
      </c>
      <c r="C1213" s="24">
        <v>43088</v>
      </c>
      <c r="D1213" s="1">
        <v>206.7</v>
      </c>
      <c r="E1213" s="1">
        <v>206.9</v>
      </c>
      <c r="F1213" s="1">
        <v>205.2</v>
      </c>
      <c r="G1213" s="1">
        <v>205.7</v>
      </c>
      <c r="H1213" s="1">
        <v>57.46</v>
      </c>
      <c r="I1213" s="1">
        <v>0</v>
      </c>
      <c r="N1213" s="27">
        <v>1.7000000000000171</v>
      </c>
      <c r="O1213" s="27">
        <v>210.7</v>
      </c>
      <c r="P1213" s="27">
        <v>204.7</v>
      </c>
      <c r="Q1213" s="27" t="s">
        <v>618</v>
      </c>
      <c r="R1213" s="27" t="s">
        <v>618</v>
      </c>
      <c r="S1213" s="27" t="s">
        <v>618</v>
      </c>
      <c r="T1213" s="27" t="s">
        <v>618</v>
      </c>
      <c r="U1213" s="27" t="s">
        <v>618</v>
      </c>
      <c r="V1213" s="158">
        <v>0</v>
      </c>
      <c r="W1213" s="27">
        <v>283.89999999999998</v>
      </c>
      <c r="X1213" s="27">
        <v>305.2</v>
      </c>
      <c r="Y1213" s="27">
        <v>-21.300000000000068</v>
      </c>
      <c r="Z1213" s="29">
        <v>57.47</v>
      </c>
      <c r="AA1213" s="139">
        <v>1</v>
      </c>
      <c r="AB1213" s="151">
        <v>1.3961605584641434E-3</v>
      </c>
      <c r="AC1213" s="136">
        <v>0</v>
      </c>
      <c r="AD1213" s="136">
        <v>10.3</v>
      </c>
      <c r="AE1213" s="136" t="s">
        <v>618</v>
      </c>
      <c r="AF1213" s="136" t="s">
        <v>618</v>
      </c>
      <c r="AG1213" s="136">
        <v>0</v>
      </c>
      <c r="AH1213" s="136">
        <v>136.5</v>
      </c>
      <c r="AI1213" s="136">
        <v>-39.799999999999613</v>
      </c>
      <c r="AJ1213" s="127">
        <v>209</v>
      </c>
      <c r="AK1213" s="127">
        <v>209.1</v>
      </c>
      <c r="AL1213" s="127">
        <v>206.8</v>
      </c>
      <c r="AM1213" s="127">
        <v>207.2</v>
      </c>
      <c r="AN1213" s="127">
        <v>206.57499999999999</v>
      </c>
      <c r="AO1213" s="127">
        <v>1</v>
      </c>
      <c r="AP1213" s="127" t="s">
        <v>618</v>
      </c>
      <c r="AQ1213" s="14">
        <v>238.2999999999989</v>
      </c>
      <c r="AR1213" s="127" t="s">
        <v>618</v>
      </c>
      <c r="AS1213" s="14">
        <v>201.69999999999615</v>
      </c>
      <c r="AT1213" s="1">
        <v>207</v>
      </c>
      <c r="AU1213" s="1">
        <v>207.2</v>
      </c>
      <c r="AV1213" s="1">
        <v>206.4</v>
      </c>
      <c r="AW1213" s="1">
        <v>206.6</v>
      </c>
      <c r="AX1213" s="1">
        <v>205.6</v>
      </c>
      <c r="AY1213" s="1">
        <v>206.9</v>
      </c>
      <c r="AZ1213" s="1">
        <v>205.5</v>
      </c>
      <c r="BA1213" s="1">
        <v>206.9</v>
      </c>
      <c r="CC1213" s="86">
        <v>207</v>
      </c>
      <c r="CD1213" s="1">
        <v>208.2</v>
      </c>
      <c r="CE1213" s="1">
        <v>1883</v>
      </c>
      <c r="CF1213" s="1">
        <v>1395</v>
      </c>
      <c r="CG1213" s="1">
        <v>1.3498207885304661</v>
      </c>
      <c r="CH1213">
        <v>112.874</v>
      </c>
      <c r="CI1213">
        <v>22768</v>
      </c>
      <c r="CJ1213" s="101">
        <v>1</v>
      </c>
      <c r="CK1213" s="101">
        <v>1</v>
      </c>
      <c r="CL1213" s="1">
        <v>0.80000000000001137</v>
      </c>
      <c r="CM1213" s="1">
        <v>-172.4</v>
      </c>
      <c r="CN1213" s="14" t="s">
        <v>618</v>
      </c>
      <c r="CO1213" s="14">
        <v>103.1</v>
      </c>
    </row>
    <row r="1214" spans="1:93">
      <c r="A1214" s="1">
        <v>2017</v>
      </c>
      <c r="B1214" s="1">
        <v>4</v>
      </c>
      <c r="C1214" s="24">
        <v>43089</v>
      </c>
      <c r="D1214" s="1">
        <v>207.8</v>
      </c>
      <c r="E1214" s="1">
        <v>207.8</v>
      </c>
      <c r="F1214" s="1">
        <v>206.1</v>
      </c>
      <c r="G1214" s="1">
        <v>206.7</v>
      </c>
      <c r="H1214" s="1">
        <v>58.07</v>
      </c>
      <c r="I1214" s="1">
        <v>0</v>
      </c>
      <c r="N1214" s="27">
        <v>1.7000000000000171</v>
      </c>
      <c r="O1214" s="27">
        <v>207.4</v>
      </c>
      <c r="P1214" s="27">
        <v>204</v>
      </c>
      <c r="Q1214" s="27" t="s">
        <v>618</v>
      </c>
      <c r="R1214" s="27" t="s">
        <v>618</v>
      </c>
      <c r="S1214" s="27" t="s">
        <v>618</v>
      </c>
      <c r="T1214" s="27" t="s">
        <v>618</v>
      </c>
      <c r="U1214" s="27" t="s">
        <v>618</v>
      </c>
      <c r="V1214" s="158">
        <v>0</v>
      </c>
      <c r="W1214" s="27">
        <v>283.89999999999998</v>
      </c>
      <c r="X1214" s="27">
        <v>305.2</v>
      </c>
      <c r="Y1214" s="27">
        <v>-21.3</v>
      </c>
      <c r="Z1214" s="29">
        <v>57.81</v>
      </c>
      <c r="AA1214" s="139">
        <v>1</v>
      </c>
      <c r="AB1214" s="151">
        <v>4.1943376441804237E-3</v>
      </c>
      <c r="AC1214" s="136" t="s">
        <v>253</v>
      </c>
      <c r="AD1214" s="136">
        <v>10.199999999999999</v>
      </c>
      <c r="AE1214" s="136" t="s">
        <v>618</v>
      </c>
      <c r="AF1214" s="136">
        <v>0.40000000000000568</v>
      </c>
      <c r="AG1214" s="136">
        <v>0.40000000000000568</v>
      </c>
      <c r="AH1214" s="136">
        <v>136.9</v>
      </c>
      <c r="AI1214" s="136">
        <v>-39.399999999999608</v>
      </c>
      <c r="AJ1214" s="127">
        <v>207</v>
      </c>
      <c r="AK1214" s="127">
        <v>208.9</v>
      </c>
      <c r="AL1214" s="127">
        <v>206.4</v>
      </c>
      <c r="AM1214" s="127">
        <v>208.5</v>
      </c>
      <c r="AN1214" s="127">
        <v>207.7</v>
      </c>
      <c r="AO1214" s="127">
        <v>1.1000000000000227</v>
      </c>
      <c r="AP1214" s="127" t="s">
        <v>618</v>
      </c>
      <c r="AQ1214" s="14">
        <v>238.2999999999989</v>
      </c>
      <c r="AR1214" s="127" t="s">
        <v>618</v>
      </c>
      <c r="AS1214" s="14">
        <v>201.69999999999615</v>
      </c>
      <c r="AT1214" s="1">
        <v>208.3</v>
      </c>
      <c r="AU1214" s="1">
        <v>208.3</v>
      </c>
      <c r="AV1214" s="1">
        <v>207.5</v>
      </c>
      <c r="AW1214" s="1">
        <v>207.8</v>
      </c>
      <c r="AX1214" s="1">
        <v>206.8</v>
      </c>
      <c r="AY1214" s="1">
        <v>207.5</v>
      </c>
      <c r="AZ1214" s="1">
        <v>206.8</v>
      </c>
      <c r="BA1214" s="1">
        <v>207.5</v>
      </c>
      <c r="CC1214" s="86">
        <v>208.3</v>
      </c>
      <c r="CD1214" s="1">
        <v>208.5</v>
      </c>
      <c r="CE1214" s="1">
        <v>1693</v>
      </c>
      <c r="CF1214" s="1">
        <v>1385</v>
      </c>
      <c r="CG1214" s="1">
        <v>1.2223826714801445</v>
      </c>
      <c r="CH1214">
        <v>113.422</v>
      </c>
      <c r="CI1214">
        <v>22818</v>
      </c>
      <c r="CJ1214" s="101">
        <v>1</v>
      </c>
      <c r="CK1214" s="101">
        <v>1</v>
      </c>
      <c r="CL1214" s="1">
        <v>-1.9000000000000057</v>
      </c>
      <c r="CM1214" s="1">
        <v>-174.3</v>
      </c>
      <c r="CN1214" s="14">
        <v>-0.5</v>
      </c>
      <c r="CO1214" s="14">
        <v>102.6</v>
      </c>
    </row>
    <row r="1215" spans="1:93">
      <c r="A1215" s="1">
        <v>2017</v>
      </c>
      <c r="B1215" s="1">
        <v>5</v>
      </c>
      <c r="C1215" s="24">
        <v>43090</v>
      </c>
      <c r="D1215" s="1">
        <v>206.4</v>
      </c>
      <c r="E1215" s="1">
        <v>206.7</v>
      </c>
      <c r="F1215" s="1">
        <v>205.3</v>
      </c>
      <c r="G1215" s="1">
        <v>205.7</v>
      </c>
      <c r="H1215" s="1">
        <v>58.22</v>
      </c>
      <c r="I1215" s="1">
        <v>0</v>
      </c>
      <c r="N1215" s="27">
        <v>1.3999999999999773</v>
      </c>
      <c r="O1215" s="27">
        <v>208.4</v>
      </c>
      <c r="P1215" s="27">
        <v>205</v>
      </c>
      <c r="Q1215" s="27" t="s">
        <v>618</v>
      </c>
      <c r="R1215" s="27" t="s">
        <v>618</v>
      </c>
      <c r="S1215" s="27" t="s">
        <v>618</v>
      </c>
      <c r="T1215" s="27" t="s">
        <v>618</v>
      </c>
      <c r="U1215" s="27" t="s">
        <v>618</v>
      </c>
      <c r="V1215" s="158">
        <v>0</v>
      </c>
      <c r="W1215" s="27">
        <v>283.89999999999998</v>
      </c>
      <c r="X1215" s="27">
        <v>305.2</v>
      </c>
      <c r="Y1215" s="27">
        <v>-21.3</v>
      </c>
      <c r="Z1215" s="29">
        <v>58.09</v>
      </c>
      <c r="AA1215" s="139">
        <v>0.8</v>
      </c>
      <c r="AB1215" s="151">
        <v>1.0616080751827406E-2</v>
      </c>
      <c r="AC1215" s="136" t="s">
        <v>253</v>
      </c>
      <c r="AD1215" s="136">
        <v>10.3</v>
      </c>
      <c r="AE1215" s="136" t="s">
        <v>618</v>
      </c>
      <c r="AF1215" s="136">
        <v>1.4000000000000057</v>
      </c>
      <c r="AG1215" s="136">
        <v>1.4000000000000057</v>
      </c>
      <c r="AH1215" s="136">
        <v>138.30000000000001</v>
      </c>
      <c r="AI1215" s="136">
        <v>-37.999999999999602</v>
      </c>
      <c r="AJ1215" s="127">
        <v>208.3</v>
      </c>
      <c r="AK1215" s="127">
        <v>208.4</v>
      </c>
      <c r="AL1215" s="127">
        <v>206.7</v>
      </c>
      <c r="AM1215" s="127">
        <v>207.6</v>
      </c>
      <c r="AN1215" s="127">
        <v>208.25</v>
      </c>
      <c r="AO1215" s="127">
        <v>0.70000000000001705</v>
      </c>
      <c r="AP1215" s="127" t="s">
        <v>618</v>
      </c>
      <c r="AQ1215" s="14">
        <v>238.2999999999989</v>
      </c>
      <c r="AR1215" s="127">
        <v>2.3999999999999773</v>
      </c>
      <c r="AS1215" s="14">
        <v>204.09999999999613</v>
      </c>
      <c r="AT1215" s="1">
        <v>206.6</v>
      </c>
      <c r="AU1215" s="1">
        <v>206.7</v>
      </c>
      <c r="AV1215" s="1">
        <v>204.3</v>
      </c>
      <c r="AW1215" s="1">
        <v>206.2</v>
      </c>
      <c r="AX1215" s="1">
        <v>205.6</v>
      </c>
      <c r="AY1215" s="1">
        <v>206.4</v>
      </c>
      <c r="AZ1215" s="1">
        <v>203.6</v>
      </c>
      <c r="BA1215" s="1">
        <v>206.3</v>
      </c>
      <c r="CC1215" s="86">
        <v>206.6</v>
      </c>
      <c r="CD1215" s="1">
        <v>206.8</v>
      </c>
      <c r="CE1215" s="1">
        <v>1634</v>
      </c>
      <c r="CF1215" s="1">
        <v>1243</v>
      </c>
      <c r="CG1215" s="1">
        <v>1.3145615446500403</v>
      </c>
      <c r="CH1215">
        <v>113.286</v>
      </c>
      <c r="CI1215">
        <v>22787</v>
      </c>
      <c r="CJ1215" s="101">
        <v>1</v>
      </c>
      <c r="CK1215" s="101">
        <v>1</v>
      </c>
      <c r="CL1215" s="1">
        <v>-2.5999999999999943</v>
      </c>
      <c r="CM1215" s="1">
        <v>-176.9</v>
      </c>
      <c r="CN1215" s="14">
        <v>-0.19999999999998863</v>
      </c>
      <c r="CO1215" s="14">
        <v>102.4</v>
      </c>
    </row>
    <row r="1216" spans="1:93">
      <c r="A1216" s="1">
        <v>2017</v>
      </c>
      <c r="B1216" s="1">
        <v>6</v>
      </c>
      <c r="C1216" s="24">
        <v>43091</v>
      </c>
      <c r="D1216" s="1">
        <v>204</v>
      </c>
      <c r="E1216" s="1">
        <v>204.6</v>
      </c>
      <c r="F1216" s="1">
        <v>201.5</v>
      </c>
      <c r="G1216" s="1">
        <v>202.4</v>
      </c>
      <c r="H1216" s="1">
        <v>58.47</v>
      </c>
      <c r="I1216" s="1">
        <v>0</v>
      </c>
      <c r="N1216" s="27">
        <v>3.0999999999999943</v>
      </c>
      <c r="O1216" s="27">
        <v>207.1</v>
      </c>
      <c r="P1216" s="27">
        <v>204.3</v>
      </c>
      <c r="Q1216" s="27" t="s">
        <v>618</v>
      </c>
      <c r="R1216" s="27" t="s">
        <v>618</v>
      </c>
      <c r="S1216" s="27" t="s">
        <v>618</v>
      </c>
      <c r="T1216" s="27" t="s">
        <v>618</v>
      </c>
      <c r="U1216" s="27" t="s">
        <v>618</v>
      </c>
      <c r="V1216" s="158">
        <v>0</v>
      </c>
      <c r="W1216" s="27">
        <v>283.89999999999998</v>
      </c>
      <c r="X1216" s="27">
        <v>305.2</v>
      </c>
      <c r="Y1216" s="27">
        <v>-21.3</v>
      </c>
      <c r="Z1216" s="29">
        <v>58.13</v>
      </c>
      <c r="AA1216" s="139">
        <v>1.9</v>
      </c>
      <c r="AB1216" s="151">
        <v>2.5830893748923778E-3</v>
      </c>
      <c r="AC1216" s="136">
        <v>0</v>
      </c>
      <c r="AD1216" s="136">
        <v>10.199999999999999</v>
      </c>
      <c r="AE1216" s="136" t="s">
        <v>618</v>
      </c>
      <c r="AF1216" s="136" t="s">
        <v>618</v>
      </c>
      <c r="AG1216" s="136">
        <v>0</v>
      </c>
      <c r="AH1216" s="136">
        <v>138.30000000000001</v>
      </c>
      <c r="AI1216" s="136">
        <v>-37.999999999999602</v>
      </c>
      <c r="AJ1216" s="127">
        <v>206.6</v>
      </c>
      <c r="AK1216" s="127">
        <v>206.9</v>
      </c>
      <c r="AL1216" s="127">
        <v>204</v>
      </c>
      <c r="AM1216" s="127">
        <v>205</v>
      </c>
      <c r="AN1216" s="127">
        <v>207.07499999999999</v>
      </c>
      <c r="AO1216" s="127">
        <v>1.5999999999999943</v>
      </c>
      <c r="AP1216" s="127" t="s">
        <v>618</v>
      </c>
      <c r="AQ1216" s="14">
        <v>238.2999999999989</v>
      </c>
      <c r="AR1216" s="127">
        <v>-0.40000000000000568</v>
      </c>
      <c r="AS1216" s="14">
        <v>203.69999999999612</v>
      </c>
      <c r="AT1216" s="1">
        <v>206.6</v>
      </c>
      <c r="AU1216" s="1">
        <v>206.7</v>
      </c>
      <c r="AV1216" s="1">
        <v>204.3</v>
      </c>
      <c r="AW1216" s="1">
        <v>206.2</v>
      </c>
      <c r="AX1216" s="1">
        <v>202.9</v>
      </c>
      <c r="AY1216" s="1">
        <v>204.4</v>
      </c>
      <c r="AZ1216" s="1">
        <v>202.9</v>
      </c>
      <c r="BA1216" s="1">
        <v>204</v>
      </c>
      <c r="CC1216" s="86">
        <v>206.6</v>
      </c>
      <c r="CD1216" s="1">
        <v>204.4</v>
      </c>
      <c r="CE1216" s="1">
        <v>1520</v>
      </c>
      <c r="CF1216" s="1">
        <v>1510</v>
      </c>
      <c r="CG1216" s="1">
        <v>1.0066225165562914</v>
      </c>
      <c r="CH1216">
        <v>113.27</v>
      </c>
      <c r="CI1216">
        <v>22832</v>
      </c>
      <c r="CJ1216" s="101">
        <v>1</v>
      </c>
      <c r="CK1216" s="101">
        <v>1</v>
      </c>
      <c r="CL1216" s="1">
        <v>-2.5</v>
      </c>
      <c r="CM1216" s="1">
        <v>-179.4</v>
      </c>
      <c r="CN1216" s="14" t="s">
        <v>618</v>
      </c>
      <c r="CO1216" s="14">
        <v>102.4</v>
      </c>
    </row>
    <row r="1217" spans="1:93">
      <c r="A1217" s="1">
        <v>2017</v>
      </c>
      <c r="B1217" s="1">
        <v>2</v>
      </c>
      <c r="C1217" s="24">
        <v>43094</v>
      </c>
      <c r="D1217" s="1">
        <v>204.1</v>
      </c>
      <c r="E1217" s="1">
        <v>209.2</v>
      </c>
      <c r="F1217" s="1">
        <v>203.8</v>
      </c>
      <c r="G1217" s="1">
        <v>207.6</v>
      </c>
      <c r="H1217" s="1">
        <v>58.47</v>
      </c>
      <c r="I1217" s="1">
        <v>1</v>
      </c>
      <c r="N1217" s="27">
        <v>5.3999999999999773</v>
      </c>
      <c r="O1217" s="27">
        <v>205.5</v>
      </c>
      <c r="P1217" s="27">
        <v>199.3</v>
      </c>
      <c r="Q1217" s="27" t="s">
        <v>618</v>
      </c>
      <c r="R1217" s="27" t="s">
        <v>254</v>
      </c>
      <c r="S1217" s="27" t="s">
        <v>618</v>
      </c>
      <c r="T1217" s="27">
        <v>2.5</v>
      </c>
      <c r="U1217" s="27" t="s">
        <v>618</v>
      </c>
      <c r="V1217" s="158">
        <v>2.5</v>
      </c>
      <c r="W1217" s="27">
        <v>286.39999999999998</v>
      </c>
      <c r="X1217" s="27">
        <v>305.2</v>
      </c>
      <c r="Y1217" s="27">
        <v>-18.8</v>
      </c>
      <c r="Z1217" s="29">
        <v>58.47</v>
      </c>
      <c r="AA1217" s="139">
        <v>3.2</v>
      </c>
      <c r="AB1217" s="151">
        <v>4.2940570250773469E-3</v>
      </c>
      <c r="AC1217" s="136" t="s">
        <v>253</v>
      </c>
      <c r="AD1217" s="136">
        <v>10.1</v>
      </c>
      <c r="AE1217" s="136" t="s">
        <v>618</v>
      </c>
      <c r="AF1217" s="136" t="s">
        <v>618</v>
      </c>
      <c r="AG1217" s="136">
        <v>0</v>
      </c>
      <c r="AH1217" s="136">
        <v>138.30000000000001</v>
      </c>
      <c r="AI1217" s="136">
        <v>-37.999999999999631</v>
      </c>
      <c r="AJ1217" s="127">
        <v>204.2</v>
      </c>
      <c r="AK1217" s="127">
        <v>209.8</v>
      </c>
      <c r="AL1217" s="127">
        <v>204.2</v>
      </c>
      <c r="AM1217" s="127">
        <v>208.6</v>
      </c>
      <c r="AN1217" s="127">
        <v>207.42500000000001</v>
      </c>
      <c r="AO1217" s="127">
        <v>3.5</v>
      </c>
      <c r="AP1217" s="127" t="s">
        <v>618</v>
      </c>
      <c r="AQ1217" s="14">
        <v>238.2999999999989</v>
      </c>
      <c r="AR1217" s="127" t="s">
        <v>618</v>
      </c>
      <c r="AS1217" s="14">
        <v>203.69999999999612</v>
      </c>
      <c r="AT1217" s="1">
        <v>208.9</v>
      </c>
      <c r="AU1217" s="1">
        <v>209</v>
      </c>
      <c r="AV1217" s="1">
        <v>208.2</v>
      </c>
      <c r="AW1217" s="1">
        <v>208.8</v>
      </c>
      <c r="AX1217" s="1">
        <v>207.6</v>
      </c>
      <c r="AY1217" s="1">
        <v>208.3</v>
      </c>
      <c r="AZ1217" s="1">
        <v>207.2</v>
      </c>
      <c r="BA1217" s="1">
        <v>207.8</v>
      </c>
      <c r="CC1217" s="86">
        <v>209.5</v>
      </c>
      <c r="CD1217" s="1">
        <v>209.4</v>
      </c>
      <c r="CE1217" s="1">
        <v>685</v>
      </c>
      <c r="CF1217" s="1">
        <v>716</v>
      </c>
      <c r="CG1217" s="1">
        <v>0.95670391061452509</v>
      </c>
      <c r="CH1217">
        <v>113.267</v>
      </c>
      <c r="CI1217">
        <v>22879</v>
      </c>
      <c r="CJ1217" s="101">
        <v>1</v>
      </c>
      <c r="CK1217" s="101">
        <v>1</v>
      </c>
      <c r="CL1217" s="1">
        <v>-0.90000000000000568</v>
      </c>
      <c r="CM1217" s="1">
        <v>-180.3</v>
      </c>
      <c r="CN1217" s="14" t="s">
        <v>618</v>
      </c>
      <c r="CO1217" s="14">
        <v>102.4</v>
      </c>
    </row>
    <row r="1218" spans="1:93">
      <c r="A1218" s="1">
        <v>2017</v>
      </c>
      <c r="B1218" s="1">
        <v>3</v>
      </c>
      <c r="C1218" s="24">
        <v>43095</v>
      </c>
      <c r="D1218" s="1">
        <v>208</v>
      </c>
      <c r="E1218" s="1">
        <v>213.4</v>
      </c>
      <c r="F1218" s="1">
        <v>207.8</v>
      </c>
      <c r="G1218" s="1">
        <v>212.4</v>
      </c>
      <c r="H1218" s="1">
        <v>59.74</v>
      </c>
      <c r="I1218" s="1">
        <v>0</v>
      </c>
      <c r="N1218" s="27">
        <v>5.5999999999999943</v>
      </c>
      <c r="O1218" s="27">
        <v>213</v>
      </c>
      <c r="P1218" s="27">
        <v>202.2</v>
      </c>
      <c r="Q1218" s="27" t="s">
        <v>618</v>
      </c>
      <c r="R1218" s="27" t="s">
        <v>254</v>
      </c>
      <c r="S1218" s="27" t="s">
        <v>618</v>
      </c>
      <c r="T1218" s="27">
        <v>-0.19999999999998863</v>
      </c>
      <c r="U1218" s="27" t="s">
        <v>618</v>
      </c>
      <c r="V1218" s="158">
        <v>-0.19999999999998863</v>
      </c>
      <c r="W1218" s="27">
        <v>286.2</v>
      </c>
      <c r="X1218" s="27">
        <v>305.2</v>
      </c>
      <c r="Y1218" s="27">
        <v>-19</v>
      </c>
      <c r="Z1218" s="29">
        <v>58.53</v>
      </c>
      <c r="AA1218" s="139">
        <v>3.4</v>
      </c>
      <c r="AB1218" s="151">
        <v>0</v>
      </c>
      <c r="AC1218" s="136">
        <v>0</v>
      </c>
      <c r="AD1218" s="136">
        <v>10.3</v>
      </c>
      <c r="AE1218" s="136" t="s">
        <v>618</v>
      </c>
      <c r="AF1218" s="136" t="s">
        <v>618</v>
      </c>
      <c r="AG1218" s="136">
        <v>0</v>
      </c>
      <c r="AH1218" s="136">
        <v>138.30000000000001</v>
      </c>
      <c r="AI1218" s="136">
        <v>-37.999999999999631</v>
      </c>
      <c r="AJ1218" s="127">
        <v>208.9</v>
      </c>
      <c r="AK1218" s="127">
        <v>209.8</v>
      </c>
      <c r="AL1218" s="127">
        <v>208.2</v>
      </c>
      <c r="AM1218" s="127">
        <v>208.9</v>
      </c>
      <c r="AN1218" s="127">
        <v>207.52500000000001</v>
      </c>
      <c r="AO1218" s="127">
        <v>4.4000000000000057</v>
      </c>
      <c r="AP1218" s="127">
        <v>2.7</v>
      </c>
      <c r="AQ1218" s="14">
        <v>240.99999999999889</v>
      </c>
      <c r="AR1218" s="127" t="s">
        <v>618</v>
      </c>
      <c r="AS1218" s="14">
        <v>203.69999999999612</v>
      </c>
      <c r="AT1218" s="1">
        <v>212.1</v>
      </c>
      <c r="AU1218" s="1">
        <v>212.5</v>
      </c>
      <c r="AV1218" s="1">
        <v>211.3</v>
      </c>
      <c r="AW1218" s="1">
        <v>211.5</v>
      </c>
      <c r="AX1218" s="1">
        <v>212</v>
      </c>
      <c r="AY1218" s="1">
        <v>212.9</v>
      </c>
      <c r="AZ1218" s="1">
        <v>211.2</v>
      </c>
      <c r="BA1218" s="1">
        <v>211.3</v>
      </c>
      <c r="CC1218" s="86">
        <v>212.1</v>
      </c>
      <c r="CD1218" s="1">
        <v>209.5</v>
      </c>
      <c r="CE1218" s="1">
        <v>333</v>
      </c>
      <c r="CF1218" s="1">
        <v>288</v>
      </c>
      <c r="CG1218" s="1">
        <v>1.15625</v>
      </c>
      <c r="CH1218">
        <v>113.178</v>
      </c>
      <c r="CI1218">
        <v>22867</v>
      </c>
      <c r="CJ1218" s="101">
        <v>1</v>
      </c>
      <c r="CK1218" s="101">
        <v>1</v>
      </c>
      <c r="CL1218" s="1">
        <v>0.70000000000001705</v>
      </c>
      <c r="CM1218" s="1">
        <v>-179.6</v>
      </c>
      <c r="CN1218" s="14" t="s">
        <v>618</v>
      </c>
      <c r="CO1218" s="14">
        <v>102.4</v>
      </c>
    </row>
    <row r="1219" spans="1:93">
      <c r="A1219" s="1">
        <v>2017</v>
      </c>
      <c r="B1219" s="1">
        <v>4</v>
      </c>
      <c r="C1219" s="24">
        <v>43096</v>
      </c>
      <c r="D1219" s="1">
        <v>212.8</v>
      </c>
      <c r="E1219" s="1">
        <v>213.8</v>
      </c>
      <c r="F1219" s="1">
        <v>210.9</v>
      </c>
      <c r="G1219" s="1">
        <v>212.9</v>
      </c>
      <c r="H1219" s="1">
        <v>59.61</v>
      </c>
      <c r="I1219" s="1">
        <v>0</v>
      </c>
      <c r="N1219" s="27">
        <v>2.9000000000000057</v>
      </c>
      <c r="O1219" s="27">
        <v>218</v>
      </c>
      <c r="P1219" s="27">
        <v>206.8</v>
      </c>
      <c r="Q1219" s="27" t="s">
        <v>618</v>
      </c>
      <c r="R1219" s="27" t="s">
        <v>618</v>
      </c>
      <c r="S1219" s="27" t="s">
        <v>618</v>
      </c>
      <c r="T1219" s="27" t="s">
        <v>618</v>
      </c>
      <c r="U1219" s="27" t="s">
        <v>618</v>
      </c>
      <c r="V1219" s="158">
        <v>0</v>
      </c>
      <c r="W1219" s="27">
        <v>286.2</v>
      </c>
      <c r="X1219" s="27">
        <v>305.2</v>
      </c>
      <c r="Y1219" s="27">
        <v>-19</v>
      </c>
      <c r="Z1219" s="29">
        <v>59.88</v>
      </c>
      <c r="AA1219" s="139">
        <v>1.7</v>
      </c>
      <c r="AB1219" s="151">
        <v>2.1720540448093129E-2</v>
      </c>
      <c r="AC1219" s="136" t="s">
        <v>253</v>
      </c>
      <c r="AD1219" s="136">
        <v>10.6</v>
      </c>
      <c r="AE1219" s="136" t="s">
        <v>618</v>
      </c>
      <c r="AF1219" s="136" t="s">
        <v>618</v>
      </c>
      <c r="AG1219" s="136">
        <v>0</v>
      </c>
      <c r="AH1219" s="136">
        <v>138.30000000000001</v>
      </c>
      <c r="AI1219" s="136">
        <v>-37.999999999999631</v>
      </c>
      <c r="AJ1219" s="127">
        <v>212.1</v>
      </c>
      <c r="AK1219" s="127">
        <v>213.8</v>
      </c>
      <c r="AL1219" s="127">
        <v>211.3</v>
      </c>
      <c r="AM1219" s="127">
        <v>212.6</v>
      </c>
      <c r="AN1219" s="127">
        <v>208.77500000000001</v>
      </c>
      <c r="AO1219" s="127">
        <v>9.9999999999994316E-2</v>
      </c>
      <c r="AP1219" s="127" t="s">
        <v>618</v>
      </c>
      <c r="AQ1219" s="14">
        <v>240.99999999999889</v>
      </c>
      <c r="AR1219" s="127" t="s">
        <v>618</v>
      </c>
      <c r="AS1219" s="14">
        <v>203.69999999999612</v>
      </c>
      <c r="AT1219" s="1">
        <v>210.6</v>
      </c>
      <c r="AU1219" s="1">
        <v>211.7</v>
      </c>
      <c r="AV1219" s="1">
        <v>210.6</v>
      </c>
      <c r="AW1219" s="1">
        <v>211.1</v>
      </c>
      <c r="AX1219" s="1">
        <v>211.5</v>
      </c>
      <c r="AY1219" s="1">
        <v>213.3</v>
      </c>
      <c r="AZ1219" s="1">
        <v>210.8</v>
      </c>
      <c r="BA1219" s="1">
        <v>211</v>
      </c>
      <c r="CC1219" s="86">
        <v>210.5</v>
      </c>
      <c r="CD1219" s="1">
        <v>213.7</v>
      </c>
      <c r="CE1219" s="1">
        <v>823</v>
      </c>
      <c r="CF1219" s="1">
        <v>906</v>
      </c>
      <c r="CG1219" s="1">
        <v>0.9083885209713024</v>
      </c>
      <c r="CH1219">
        <v>113.33799999999999</v>
      </c>
      <c r="CI1219">
        <v>22924</v>
      </c>
      <c r="CJ1219" s="101">
        <v>1</v>
      </c>
      <c r="CK1219" s="101">
        <v>1</v>
      </c>
      <c r="CL1219" s="1">
        <v>0.59999999999999432</v>
      </c>
      <c r="CM1219" s="1">
        <v>-179</v>
      </c>
      <c r="CN1219" s="14" t="s">
        <v>618</v>
      </c>
      <c r="CO1219" s="14">
        <v>102.4</v>
      </c>
    </row>
    <row r="1220" spans="1:93">
      <c r="A1220" s="1">
        <v>2017</v>
      </c>
      <c r="B1220" s="1">
        <v>5</v>
      </c>
      <c r="C1220" s="24">
        <v>43097</v>
      </c>
      <c r="D1220" s="1">
        <v>211.2</v>
      </c>
      <c r="E1220" s="1">
        <v>212.2</v>
      </c>
      <c r="F1220" s="1">
        <v>210.2</v>
      </c>
      <c r="G1220" s="1">
        <v>211</v>
      </c>
      <c r="H1220" s="1">
        <v>59.91</v>
      </c>
      <c r="I1220" s="1">
        <v>0</v>
      </c>
      <c r="N1220" s="27">
        <v>2</v>
      </c>
      <c r="O1220" s="27">
        <v>215.8</v>
      </c>
      <c r="P1220" s="27">
        <v>210</v>
      </c>
      <c r="Q1220" s="27" t="s">
        <v>618</v>
      </c>
      <c r="R1220" s="27" t="s">
        <v>618</v>
      </c>
      <c r="S1220" s="27" t="s">
        <v>618</v>
      </c>
      <c r="T1220" s="27" t="s">
        <v>618</v>
      </c>
      <c r="U1220" s="27" t="s">
        <v>618</v>
      </c>
      <c r="V1220" s="158">
        <v>0</v>
      </c>
      <c r="W1220" s="27">
        <v>286.2</v>
      </c>
      <c r="X1220" s="27">
        <v>305.2</v>
      </c>
      <c r="Y1220" s="27">
        <v>-19</v>
      </c>
      <c r="Z1220" s="29">
        <v>59.82</v>
      </c>
      <c r="AA1220" s="139">
        <v>1.2</v>
      </c>
      <c r="AB1220" s="151">
        <v>2.1760964178105802E-3</v>
      </c>
      <c r="AC1220" s="136">
        <v>0</v>
      </c>
      <c r="AD1220" s="136">
        <v>10.6</v>
      </c>
      <c r="AE1220" s="136" t="s">
        <v>618</v>
      </c>
      <c r="AF1220" s="136" t="s">
        <v>618</v>
      </c>
      <c r="AG1220" s="136">
        <v>0</v>
      </c>
      <c r="AH1220" s="136">
        <v>138.30000000000001</v>
      </c>
      <c r="AI1220" s="136">
        <v>-37.999999999999631</v>
      </c>
      <c r="AJ1220" s="127">
        <v>210.6</v>
      </c>
      <c r="AK1220" s="127">
        <v>211.7</v>
      </c>
      <c r="AL1220" s="127">
        <v>209.8</v>
      </c>
      <c r="AM1220" s="127">
        <v>211</v>
      </c>
      <c r="AN1220" s="127">
        <v>210.27500000000001</v>
      </c>
      <c r="AO1220" s="127">
        <v>0.19999999999998863</v>
      </c>
      <c r="AP1220" s="127">
        <v>-1.599999999999983</v>
      </c>
      <c r="AQ1220" s="14">
        <v>239.3999999999989</v>
      </c>
      <c r="AR1220" s="127" t="s">
        <v>618</v>
      </c>
      <c r="AS1220" s="14">
        <v>203.69999999999612</v>
      </c>
      <c r="AT1220" s="1">
        <v>210.1</v>
      </c>
      <c r="AU1220" s="1">
        <v>210.1</v>
      </c>
      <c r="AV1220" s="1">
        <v>209.3</v>
      </c>
      <c r="AW1220" s="1">
        <v>209.5</v>
      </c>
      <c r="AX1220" s="1">
        <v>211</v>
      </c>
      <c r="AY1220" s="1">
        <v>211</v>
      </c>
      <c r="AZ1220" s="1">
        <v>210.3</v>
      </c>
      <c r="BA1220" s="1">
        <v>210.8</v>
      </c>
      <c r="CC1220" s="86">
        <v>210.2</v>
      </c>
      <c r="CD1220" s="1">
        <v>211</v>
      </c>
      <c r="CE1220" s="1">
        <v>1003</v>
      </c>
      <c r="CF1220" s="1">
        <v>886</v>
      </c>
      <c r="CG1220" s="1">
        <v>1.1320541760722347</v>
      </c>
      <c r="CH1220">
        <v>112.861</v>
      </c>
      <c r="CI1220">
        <v>22784</v>
      </c>
      <c r="CJ1220" s="101">
        <v>1</v>
      </c>
      <c r="CK1220" s="101">
        <v>-1</v>
      </c>
    </row>
    <row r="1221" spans="1:93">
      <c r="A1221" s="1">
        <v>2017</v>
      </c>
      <c r="B1221" s="1">
        <v>6</v>
      </c>
      <c r="C1221" s="24">
        <v>43098</v>
      </c>
      <c r="D1221" s="1">
        <v>210.4</v>
      </c>
      <c r="E1221" s="1">
        <v>210.9</v>
      </c>
      <c r="F1221" s="1">
        <v>207.1</v>
      </c>
      <c r="G1221" s="1">
        <v>207.7</v>
      </c>
      <c r="H1221" s="1">
        <v>61.79</v>
      </c>
      <c r="I1221" s="1">
        <v>1</v>
      </c>
      <c r="N1221" s="27">
        <v>3.8000000000000114</v>
      </c>
      <c r="O1221" s="27">
        <v>213</v>
      </c>
      <c r="P1221" s="27">
        <v>209</v>
      </c>
      <c r="Q1221" s="27" t="s">
        <v>618</v>
      </c>
      <c r="R1221" s="27" t="s">
        <v>618</v>
      </c>
      <c r="S1221" s="27" t="s">
        <v>252</v>
      </c>
      <c r="T1221" s="27" t="s">
        <v>618</v>
      </c>
      <c r="U1221" s="27">
        <v>2.9000000000000057</v>
      </c>
      <c r="V1221" s="158">
        <v>2.9000000000000057</v>
      </c>
      <c r="W1221" s="27"/>
      <c r="X1221" s="27"/>
      <c r="Y1221" s="27"/>
      <c r="Z1221" s="29">
        <v>60.18</v>
      </c>
      <c r="AA1221" s="139">
        <v>2.2999999999999998</v>
      </c>
      <c r="AB1221" s="151">
        <v>5.0327126321085824E-3</v>
      </c>
      <c r="AC1221" s="136" t="s">
        <v>253</v>
      </c>
      <c r="AD1221" s="136">
        <v>10.5</v>
      </c>
      <c r="AE1221" s="136" t="s">
        <v>618</v>
      </c>
      <c r="AF1221" s="136">
        <v>3.1000000000000227</v>
      </c>
      <c r="AG1221" s="136">
        <v>3.1000000000000227</v>
      </c>
      <c r="AH1221" s="136"/>
      <c r="AI1221" s="136"/>
      <c r="AJ1221" s="127">
        <v>210.1</v>
      </c>
      <c r="AK1221" s="127">
        <v>210.1</v>
      </c>
      <c r="AL1221" s="127">
        <v>206.1</v>
      </c>
      <c r="AM1221" s="127">
        <v>207.2</v>
      </c>
      <c r="AN1221" s="127">
        <v>209.92500000000001</v>
      </c>
      <c r="AO1221" s="127">
        <v>2.7000000000000171</v>
      </c>
      <c r="AP1221" s="127">
        <v>-4.3</v>
      </c>
      <c r="AR1221" s="127" t="s">
        <v>618</v>
      </c>
      <c r="AT1221" s="1">
        <v>207</v>
      </c>
      <c r="AU1221" s="1">
        <v>207.1</v>
      </c>
      <c r="AV1221" s="1">
        <v>206.4</v>
      </c>
      <c r="AW1221" s="1">
        <v>206.6</v>
      </c>
      <c r="AX1221" s="1">
        <v>207.4</v>
      </c>
      <c r="AY1221" s="1">
        <v>207.5</v>
      </c>
      <c r="AZ1221" s="1">
        <v>206</v>
      </c>
      <c r="BA1221" s="1">
        <v>206</v>
      </c>
      <c r="CC1221" s="86">
        <v>207</v>
      </c>
      <c r="CD1221" s="1">
        <v>207.3</v>
      </c>
      <c r="CE1221" s="1">
        <v>1523</v>
      </c>
      <c r="CF1221" s="1">
        <v>1120</v>
      </c>
      <c r="CG1221" s="1">
        <v>1.3598214285714285</v>
      </c>
      <c r="CH1221">
        <v>112.521</v>
      </c>
      <c r="CI1221">
        <v>23159</v>
      </c>
      <c r="CJ1221" s="101">
        <v>1</v>
      </c>
      <c r="CK1221" s="101">
        <v>1</v>
      </c>
      <c r="CL1221" s="1" t="s">
        <v>618</v>
      </c>
      <c r="CM1221" s="1">
        <v>0</v>
      </c>
      <c r="CN1221" s="14" t="s">
        <v>618</v>
      </c>
      <c r="CO1221" s="14">
        <v>0</v>
      </c>
    </row>
    <row r="1222" spans="1:93">
      <c r="A1222" s="1">
        <v>2018</v>
      </c>
      <c r="B1222" s="1">
        <v>5</v>
      </c>
      <c r="C1222" s="24">
        <v>43104</v>
      </c>
      <c r="D1222" s="1">
        <v>206.1</v>
      </c>
      <c r="E1222" s="1">
        <v>207.9</v>
      </c>
      <c r="F1222" s="1">
        <v>206.1</v>
      </c>
      <c r="G1222" s="1">
        <v>207.6</v>
      </c>
      <c r="H1222" s="1">
        <v>61.9</v>
      </c>
      <c r="I1222" s="1">
        <v>1</v>
      </c>
      <c r="N1222" s="27">
        <v>1.8000000000000114</v>
      </c>
      <c r="O1222" s="27">
        <v>211.5</v>
      </c>
      <c r="P1222" s="27">
        <v>203.9</v>
      </c>
      <c r="Q1222" s="27" t="s">
        <v>618</v>
      </c>
      <c r="R1222" s="27" t="s">
        <v>618</v>
      </c>
      <c r="S1222" s="27" t="s">
        <v>618</v>
      </c>
      <c r="T1222" s="27" t="s">
        <v>618</v>
      </c>
      <c r="U1222" s="27" t="s">
        <v>618</v>
      </c>
      <c r="V1222" s="158">
        <v>0</v>
      </c>
      <c r="W1222" s="27">
        <v>0</v>
      </c>
      <c r="X1222" s="27">
        <v>0</v>
      </c>
      <c r="Y1222" s="27">
        <v>0</v>
      </c>
      <c r="Z1222" s="29">
        <v>62.07</v>
      </c>
      <c r="AA1222" s="139">
        <v>1.1000000000000001</v>
      </c>
      <c r="AB1222" s="151">
        <v>3.1380403939242241E-2</v>
      </c>
      <c r="AC1222" s="136" t="s">
        <v>253</v>
      </c>
      <c r="AD1222" s="136">
        <v>10.3</v>
      </c>
      <c r="AE1222" s="136" t="s">
        <v>618</v>
      </c>
      <c r="AF1222" s="136" t="s">
        <v>618</v>
      </c>
      <c r="AG1222" s="136">
        <v>0</v>
      </c>
      <c r="AH1222" s="136">
        <v>0</v>
      </c>
      <c r="AI1222" s="136">
        <v>-176.3</v>
      </c>
      <c r="AJ1222" s="127">
        <v>207</v>
      </c>
      <c r="AK1222" s="127">
        <v>207.7</v>
      </c>
      <c r="AL1222" s="127">
        <v>206.4</v>
      </c>
      <c r="AM1222" s="127">
        <v>207.1</v>
      </c>
      <c r="AN1222" s="127">
        <v>209.47499999999999</v>
      </c>
      <c r="AO1222" s="127">
        <v>1.5</v>
      </c>
      <c r="AP1222" s="127" t="s">
        <v>618</v>
      </c>
      <c r="AQ1222" s="14">
        <v>0</v>
      </c>
      <c r="AR1222" s="127" t="s">
        <v>618</v>
      </c>
      <c r="AS1222" s="14">
        <v>0</v>
      </c>
      <c r="AT1222" s="1">
        <v>207</v>
      </c>
      <c r="AU1222" s="1">
        <v>207.6</v>
      </c>
      <c r="AV1222" s="1">
        <v>207</v>
      </c>
      <c r="AW1222" s="1">
        <v>207.1</v>
      </c>
      <c r="AX1222" s="1">
        <v>207.6</v>
      </c>
      <c r="AY1222" s="1">
        <v>208.3</v>
      </c>
      <c r="AZ1222" s="1">
        <v>207.6</v>
      </c>
      <c r="BA1222" s="1">
        <v>207.9</v>
      </c>
      <c r="CC1222" s="86">
        <v>207</v>
      </c>
      <c r="CD1222" s="1">
        <v>207.5</v>
      </c>
      <c r="CE1222" s="1">
        <v>1374</v>
      </c>
      <c r="CF1222" s="1">
        <v>1297</v>
      </c>
      <c r="CG1222" s="1">
        <v>1.0593677717810333</v>
      </c>
      <c r="CH1222">
        <v>112.735</v>
      </c>
      <c r="CI1222">
        <v>23632</v>
      </c>
      <c r="CJ1222" s="101">
        <v>1</v>
      </c>
      <c r="CK1222" s="101">
        <v>1</v>
      </c>
      <c r="CL1222" s="1">
        <v>0.90000000000000568</v>
      </c>
      <c r="CM1222" s="1">
        <v>0.90000000000000568</v>
      </c>
      <c r="CN1222" s="14" t="s">
        <v>618</v>
      </c>
      <c r="CO1222" s="14">
        <v>0</v>
      </c>
    </row>
    <row r="1223" spans="1:93">
      <c r="A1223" s="1">
        <v>2018</v>
      </c>
      <c r="B1223" s="1">
        <v>6</v>
      </c>
      <c r="C1223" s="24">
        <v>43105</v>
      </c>
      <c r="D1223" s="1">
        <v>207.9</v>
      </c>
      <c r="E1223" s="1">
        <v>207.9</v>
      </c>
      <c r="F1223" s="1">
        <v>204.5</v>
      </c>
      <c r="G1223" s="1">
        <v>205.6</v>
      </c>
      <c r="H1223" s="1">
        <v>61.88</v>
      </c>
      <c r="I1223" s="1">
        <v>0</v>
      </c>
      <c r="N1223" s="27">
        <v>3.4000000000000057</v>
      </c>
      <c r="O1223" s="27">
        <v>209.4</v>
      </c>
      <c r="P1223" s="27">
        <v>205.8</v>
      </c>
      <c r="Q1223" s="27" t="s">
        <v>618</v>
      </c>
      <c r="R1223" s="27" t="s">
        <v>618</v>
      </c>
      <c r="S1223" s="27" t="s">
        <v>252</v>
      </c>
      <c r="T1223" s="27" t="s">
        <v>618</v>
      </c>
      <c r="U1223" s="27">
        <v>0</v>
      </c>
      <c r="V1223" s="158">
        <v>0</v>
      </c>
      <c r="W1223" s="27">
        <v>0</v>
      </c>
      <c r="X1223" s="27">
        <v>0</v>
      </c>
      <c r="Y1223" s="27">
        <v>0</v>
      </c>
      <c r="Z1223" s="29">
        <v>61.81</v>
      </c>
      <c r="AA1223" s="139">
        <v>2</v>
      </c>
      <c r="AB1223" s="151">
        <v>1.7802233371095877E-3</v>
      </c>
      <c r="AC1223" s="136">
        <v>0</v>
      </c>
      <c r="AD1223" s="136">
        <v>10.3</v>
      </c>
      <c r="AE1223" s="136" t="s">
        <v>618</v>
      </c>
      <c r="AF1223" s="136" t="s">
        <v>618</v>
      </c>
      <c r="AG1223" s="136">
        <v>0</v>
      </c>
      <c r="AH1223" s="136">
        <v>0</v>
      </c>
      <c r="AI1223" s="136">
        <v>-176.3</v>
      </c>
      <c r="AJ1223" s="127">
        <v>207</v>
      </c>
      <c r="AK1223" s="127">
        <v>207.6</v>
      </c>
      <c r="AL1223" s="127">
        <v>204</v>
      </c>
      <c r="AM1223" s="127">
        <v>205.1</v>
      </c>
      <c r="AN1223" s="127">
        <v>207.6</v>
      </c>
      <c r="AO1223" s="127">
        <v>2.3000000000000114</v>
      </c>
      <c r="AP1223" s="127" t="s">
        <v>618</v>
      </c>
      <c r="AQ1223" s="14">
        <v>0</v>
      </c>
      <c r="AR1223" s="127" t="s">
        <v>618</v>
      </c>
      <c r="AS1223" s="14">
        <v>0</v>
      </c>
      <c r="AT1223" s="1">
        <v>205.5</v>
      </c>
      <c r="AU1223" s="1">
        <v>205.9</v>
      </c>
      <c r="AV1223" s="1">
        <v>204.7</v>
      </c>
      <c r="AW1223" s="1">
        <v>205.7</v>
      </c>
      <c r="AX1223" s="1">
        <v>206.2</v>
      </c>
      <c r="AY1223" s="1">
        <v>206.7</v>
      </c>
      <c r="AZ1223" s="1">
        <v>205.8</v>
      </c>
      <c r="BA1223" s="1">
        <v>206</v>
      </c>
      <c r="CC1223" s="86">
        <v>205.7</v>
      </c>
      <c r="CD1223" s="1">
        <v>205.1</v>
      </c>
      <c r="CE1223" s="1">
        <v>1495</v>
      </c>
      <c r="CF1223" s="1">
        <v>1207</v>
      </c>
      <c r="CG1223" s="1">
        <v>1.2386081193040597</v>
      </c>
      <c r="CH1223">
        <v>113.072</v>
      </c>
      <c r="CI1223">
        <v>23943</v>
      </c>
      <c r="CJ1223" s="101">
        <v>1</v>
      </c>
      <c r="CK1223" s="101">
        <v>1</v>
      </c>
      <c r="CL1223" s="1">
        <v>0.30000000000001137</v>
      </c>
      <c r="CM1223" s="1">
        <v>1.2000000000000171</v>
      </c>
      <c r="CN1223" s="14">
        <v>2.4000000000000057</v>
      </c>
      <c r="CO1223" s="14">
        <v>2.4000000000000057</v>
      </c>
    </row>
    <row r="1224" spans="1:93">
      <c r="A1224" s="1">
        <v>2018</v>
      </c>
      <c r="B1224" s="1">
        <v>3</v>
      </c>
      <c r="C1224" s="24">
        <v>43109</v>
      </c>
      <c r="D1224" s="1">
        <v>205.8</v>
      </c>
      <c r="E1224" s="1">
        <v>206.9</v>
      </c>
      <c r="F1224" s="1">
        <v>204.8</v>
      </c>
      <c r="G1224" s="1">
        <v>206.5</v>
      </c>
      <c r="H1224" s="1">
        <v>62.95</v>
      </c>
      <c r="I1224" s="1">
        <v>0</v>
      </c>
      <c r="N1224" s="27">
        <v>2.0999999999999943</v>
      </c>
      <c r="O1224" s="27">
        <v>209</v>
      </c>
      <c r="P1224" s="27">
        <v>202.2</v>
      </c>
      <c r="Q1224" s="27" t="s">
        <v>618</v>
      </c>
      <c r="R1224" s="27" t="s">
        <v>618</v>
      </c>
      <c r="S1224" s="27" t="s">
        <v>618</v>
      </c>
      <c r="T1224" s="27" t="s">
        <v>618</v>
      </c>
      <c r="U1224" s="27" t="s">
        <v>618</v>
      </c>
      <c r="V1224" s="158">
        <v>0</v>
      </c>
      <c r="W1224" s="27">
        <v>0</v>
      </c>
      <c r="X1224" s="27">
        <v>0</v>
      </c>
      <c r="Y1224" s="27">
        <v>0</v>
      </c>
      <c r="Z1224" s="29">
        <v>62.17</v>
      </c>
      <c r="AA1224" s="139">
        <v>1.3</v>
      </c>
      <c r="AB1224" s="151">
        <v>3.2310177705974219E-4</v>
      </c>
      <c r="AC1224" s="136">
        <v>0</v>
      </c>
      <c r="AD1224" s="136">
        <v>10.199999999999999</v>
      </c>
      <c r="AE1224" s="136" t="s">
        <v>618</v>
      </c>
      <c r="AF1224" s="136" t="s">
        <v>618</v>
      </c>
      <c r="AG1224" s="136">
        <v>0</v>
      </c>
      <c r="AH1224" s="136">
        <v>0</v>
      </c>
      <c r="AI1224" s="136">
        <v>-176.3</v>
      </c>
      <c r="AJ1224" s="127">
        <v>205.5</v>
      </c>
      <c r="AK1224" s="127">
        <v>206.4</v>
      </c>
      <c r="AL1224" s="127">
        <v>204.7</v>
      </c>
      <c r="AM1224" s="127">
        <v>205.3</v>
      </c>
      <c r="AN1224" s="127">
        <v>206.17500000000001</v>
      </c>
      <c r="AO1224" s="127">
        <v>0.69999999999998863</v>
      </c>
      <c r="AP1224" s="127">
        <v>0.79999999999999427</v>
      </c>
      <c r="AQ1224" s="14">
        <v>0.79999999999999427</v>
      </c>
      <c r="AR1224" s="127" t="s">
        <v>618</v>
      </c>
      <c r="AS1224" s="14">
        <v>0</v>
      </c>
      <c r="AT1224" s="1">
        <v>206.1</v>
      </c>
      <c r="AU1224" s="1">
        <v>208.1</v>
      </c>
      <c r="AV1224" s="1">
        <v>205.8</v>
      </c>
      <c r="AW1224" s="1">
        <v>207.7</v>
      </c>
      <c r="AX1224" s="1">
        <v>206.9</v>
      </c>
      <c r="AY1224" s="1">
        <v>208.4</v>
      </c>
      <c r="AZ1224" s="1">
        <v>206.3</v>
      </c>
      <c r="BA1224" s="1">
        <v>207.9</v>
      </c>
      <c r="CC1224" s="86">
        <v>206</v>
      </c>
      <c r="CD1224" s="1">
        <v>205.9</v>
      </c>
      <c r="CE1224" s="1">
        <v>1785</v>
      </c>
      <c r="CF1224" s="1">
        <v>1224</v>
      </c>
      <c r="CG1224" s="1">
        <v>1.4583333333333333</v>
      </c>
      <c r="CH1224">
        <v>112.605</v>
      </c>
      <c r="CI1224">
        <v>23834</v>
      </c>
      <c r="CJ1224" s="101">
        <v>1</v>
      </c>
      <c r="CK1224" s="101">
        <v>1</v>
      </c>
      <c r="CL1224" s="1">
        <v>1.4000000000000057</v>
      </c>
      <c r="CM1224" s="1">
        <v>2.6000000000000227</v>
      </c>
      <c r="CN1224" s="14">
        <v>-0.29999999999998295</v>
      </c>
      <c r="CO1224" s="14">
        <v>2.1000000000000227</v>
      </c>
    </row>
    <row r="1225" spans="1:93">
      <c r="A1225" s="1">
        <v>2018</v>
      </c>
      <c r="B1225" s="1">
        <v>4</v>
      </c>
      <c r="C1225" s="24">
        <v>43110</v>
      </c>
      <c r="D1225" s="1">
        <v>207.5</v>
      </c>
      <c r="E1225" s="1">
        <v>208.3</v>
      </c>
      <c r="F1225" s="1">
        <v>206.2</v>
      </c>
      <c r="G1225" s="1">
        <v>207.8</v>
      </c>
      <c r="H1225" s="1">
        <v>63.44</v>
      </c>
      <c r="I1225" s="1">
        <v>0</v>
      </c>
      <c r="N1225" s="27">
        <v>2.1000000000000227</v>
      </c>
      <c r="O1225" s="27">
        <v>208.6</v>
      </c>
      <c r="P1225" s="27">
        <v>204.4</v>
      </c>
      <c r="Q1225" s="27" t="s">
        <v>618</v>
      </c>
      <c r="R1225" s="27" t="s">
        <v>618</v>
      </c>
      <c r="S1225" s="27" t="s">
        <v>618</v>
      </c>
      <c r="T1225" s="27" t="s">
        <v>618</v>
      </c>
      <c r="U1225" s="27" t="s">
        <v>618</v>
      </c>
      <c r="V1225" s="158">
        <v>0</v>
      </c>
      <c r="W1225" s="27">
        <v>0</v>
      </c>
      <c r="X1225" s="27">
        <v>0</v>
      </c>
      <c r="Y1225" s="27">
        <v>0</v>
      </c>
      <c r="Z1225" s="29">
        <v>63.51</v>
      </c>
      <c r="AA1225" s="139">
        <v>1.3</v>
      </c>
      <c r="AB1225" s="151">
        <v>1.7291531997414289E-2</v>
      </c>
      <c r="AC1225" s="136" t="s">
        <v>253</v>
      </c>
      <c r="AD1225" s="136">
        <v>10.3</v>
      </c>
      <c r="AE1225" s="136" t="s">
        <v>618</v>
      </c>
      <c r="AF1225" s="136">
        <v>0.39999999999997726</v>
      </c>
      <c r="AG1225" s="136">
        <v>0.39999999999997726</v>
      </c>
      <c r="AH1225" s="136">
        <v>0.39999999999997726</v>
      </c>
      <c r="AI1225" s="136">
        <v>-175.9</v>
      </c>
      <c r="AJ1225" s="127">
        <v>206.1</v>
      </c>
      <c r="AK1225" s="127">
        <v>208.1</v>
      </c>
      <c r="AL1225" s="127">
        <v>205.6</v>
      </c>
      <c r="AM1225" s="127">
        <v>206.2</v>
      </c>
      <c r="AN1225" s="127">
        <v>205.92500000000001</v>
      </c>
      <c r="AO1225" s="127">
        <v>0.30000000000001137</v>
      </c>
      <c r="AP1225" s="127" t="s">
        <v>618</v>
      </c>
      <c r="AQ1225" s="14">
        <v>0.79999999999999427</v>
      </c>
      <c r="AR1225" s="127" t="s">
        <v>618</v>
      </c>
      <c r="AS1225" s="14">
        <v>0</v>
      </c>
      <c r="AT1225" s="1">
        <v>206.7</v>
      </c>
      <c r="AU1225" s="1">
        <v>206.8</v>
      </c>
      <c r="AV1225" s="1">
        <v>206.3</v>
      </c>
      <c r="AW1225" s="1">
        <v>206.3</v>
      </c>
      <c r="AX1225" s="1">
        <v>207</v>
      </c>
      <c r="AY1225" s="1">
        <v>207.2</v>
      </c>
      <c r="AZ1225" s="1">
        <v>206</v>
      </c>
      <c r="BA1225" s="1">
        <v>206</v>
      </c>
      <c r="CC1225" s="86">
        <v>206.8</v>
      </c>
      <c r="CD1225" s="1">
        <v>206.2</v>
      </c>
      <c r="CE1225" s="1">
        <v>1336</v>
      </c>
      <c r="CF1225" s="1">
        <v>1070</v>
      </c>
      <c r="CG1225" s="1">
        <v>1.2485981308411216</v>
      </c>
      <c r="CH1225">
        <v>111.42700000000001</v>
      </c>
      <c r="CI1225">
        <v>23611</v>
      </c>
      <c r="CJ1225" s="101">
        <v>-1</v>
      </c>
      <c r="CK1225" s="101">
        <v>1</v>
      </c>
      <c r="CL1225" s="1">
        <v>-0.89999999999997726</v>
      </c>
      <c r="CM1225" s="1">
        <v>1.7000000000000455</v>
      </c>
      <c r="CN1225" s="14" t="s">
        <v>618</v>
      </c>
      <c r="CO1225" s="14">
        <v>2.1000000000000227</v>
      </c>
    </row>
    <row r="1226" spans="1:93">
      <c r="A1226" s="1">
        <v>2018</v>
      </c>
      <c r="B1226" s="1">
        <v>5</v>
      </c>
      <c r="C1226" s="24">
        <v>43111</v>
      </c>
      <c r="D1226" s="1">
        <v>205.8</v>
      </c>
      <c r="E1226" s="1">
        <v>207.4</v>
      </c>
      <c r="F1226" s="1">
        <v>205.4</v>
      </c>
      <c r="G1226" s="1">
        <v>207.1</v>
      </c>
      <c r="H1226" s="1">
        <v>63.57</v>
      </c>
      <c r="I1226" s="1">
        <v>0</v>
      </c>
      <c r="N1226" s="27">
        <v>2</v>
      </c>
      <c r="O1226" s="27">
        <v>209.9</v>
      </c>
      <c r="P1226" s="27">
        <v>205.7</v>
      </c>
      <c r="Q1226" s="27" t="s">
        <v>618</v>
      </c>
      <c r="R1226" s="27" t="s">
        <v>618</v>
      </c>
      <c r="S1226" s="27" t="s">
        <v>618</v>
      </c>
      <c r="T1226" s="27" t="s">
        <v>618</v>
      </c>
      <c r="U1226" s="27" t="s">
        <v>618</v>
      </c>
      <c r="V1226" s="158">
        <v>0</v>
      </c>
      <c r="W1226" s="27">
        <v>0</v>
      </c>
      <c r="X1226" s="27">
        <v>0</v>
      </c>
      <c r="Y1226" s="27">
        <v>0</v>
      </c>
      <c r="Z1226" s="29">
        <v>63.53</v>
      </c>
      <c r="AA1226" s="139">
        <v>1.2</v>
      </c>
      <c r="AB1226" s="151">
        <v>7.7839555202541266E-3</v>
      </c>
      <c r="AC1226" s="136" t="s">
        <v>253</v>
      </c>
      <c r="AD1226" s="136">
        <v>10.3</v>
      </c>
      <c r="AE1226" s="136" t="s">
        <v>618</v>
      </c>
      <c r="AF1226" s="136" t="s">
        <v>618</v>
      </c>
      <c r="AG1226" s="136">
        <v>0</v>
      </c>
      <c r="AH1226" s="136">
        <v>0.39999999999997726</v>
      </c>
      <c r="AI1226" s="136">
        <v>-175.9</v>
      </c>
      <c r="AJ1226" s="127">
        <v>206.7</v>
      </c>
      <c r="AK1226" s="127">
        <v>206.8</v>
      </c>
      <c r="AL1226" s="127">
        <v>205.1</v>
      </c>
      <c r="AM1226" s="127">
        <v>206.1</v>
      </c>
      <c r="AN1226" s="127">
        <v>205.67500000000001</v>
      </c>
      <c r="AO1226" s="127">
        <v>1.2999999999999829</v>
      </c>
      <c r="AP1226" s="127">
        <v>1.7999999999999943</v>
      </c>
      <c r="AQ1226" s="14">
        <v>2.5999999999999885</v>
      </c>
      <c r="AR1226" s="127" t="s">
        <v>618</v>
      </c>
      <c r="AS1226" s="14">
        <v>0</v>
      </c>
      <c r="AT1226" s="1">
        <v>207</v>
      </c>
      <c r="AU1226" s="1">
        <v>207.5</v>
      </c>
      <c r="AV1226" s="1">
        <v>206.8</v>
      </c>
      <c r="AW1226" s="1">
        <v>207.1</v>
      </c>
      <c r="AX1226" s="1">
        <v>207.1</v>
      </c>
      <c r="AY1226" s="1">
        <v>209</v>
      </c>
      <c r="AZ1226" s="1">
        <v>207.1</v>
      </c>
      <c r="BA1226" s="1">
        <v>208.7</v>
      </c>
      <c r="CC1226" s="86">
        <v>207</v>
      </c>
      <c r="CD1226" s="1">
        <v>205.3</v>
      </c>
      <c r="CE1226" s="1">
        <v>952</v>
      </c>
      <c r="CF1226" s="1">
        <v>897</v>
      </c>
      <c r="CG1226" s="1">
        <v>1.0613154960981048</v>
      </c>
      <c r="CH1226">
        <v>111.23399999999999</v>
      </c>
      <c r="CI1226">
        <v>23775</v>
      </c>
      <c r="CJ1226" s="101">
        <v>-1</v>
      </c>
      <c r="CK1226" s="101">
        <v>1</v>
      </c>
      <c r="CL1226" s="1" t="s">
        <v>618</v>
      </c>
      <c r="CM1226" s="1">
        <v>1.7000000000000455</v>
      </c>
      <c r="CN1226" s="14" t="s">
        <v>618</v>
      </c>
      <c r="CO1226" s="14">
        <v>2.1000000000000227</v>
      </c>
    </row>
    <row r="1227" spans="1:93">
      <c r="A1227" s="1">
        <v>2018</v>
      </c>
      <c r="B1227" s="1">
        <v>6</v>
      </c>
      <c r="C1227" s="24">
        <v>43112</v>
      </c>
      <c r="D1227" s="1">
        <v>208.9</v>
      </c>
      <c r="E1227" s="1">
        <v>211</v>
      </c>
      <c r="F1227" s="1">
        <v>208.9</v>
      </c>
      <c r="G1227" s="1">
        <v>210.6</v>
      </c>
      <c r="H1227" s="1">
        <v>64.3</v>
      </c>
      <c r="I1227" s="1">
        <v>0</v>
      </c>
      <c r="N1227" s="27">
        <v>2.0999999999999943</v>
      </c>
      <c r="O1227" s="27">
        <v>209.1</v>
      </c>
      <c r="P1227" s="27">
        <v>205.1</v>
      </c>
      <c r="Q1227" s="27" t="s">
        <v>618</v>
      </c>
      <c r="R1227" s="27" t="s">
        <v>618</v>
      </c>
      <c r="S1227" s="27" t="s">
        <v>618</v>
      </c>
      <c r="T1227" s="27" t="s">
        <v>618</v>
      </c>
      <c r="U1227" s="27" t="s">
        <v>618</v>
      </c>
      <c r="V1227" s="158">
        <v>0</v>
      </c>
      <c r="W1227" s="27">
        <v>0</v>
      </c>
      <c r="X1227" s="27">
        <v>0</v>
      </c>
      <c r="Y1227" s="27">
        <v>0</v>
      </c>
      <c r="Z1227" s="29">
        <v>63.35</v>
      </c>
      <c r="AA1227" s="139">
        <v>1.3</v>
      </c>
      <c r="AB1227" s="151">
        <v>2.049180327868827E-3</v>
      </c>
      <c r="AC1227" s="136">
        <v>0</v>
      </c>
      <c r="AD1227" s="136">
        <v>10.3</v>
      </c>
      <c r="AE1227" s="136" t="s">
        <v>618</v>
      </c>
      <c r="AF1227" s="136" t="s">
        <v>618</v>
      </c>
      <c r="AG1227" s="136">
        <v>0</v>
      </c>
      <c r="AH1227" s="136">
        <v>0.39999999999997726</v>
      </c>
      <c r="AI1227" s="136">
        <v>-175.9</v>
      </c>
      <c r="AJ1227" s="127">
        <v>207</v>
      </c>
      <c r="AK1227" s="127">
        <v>211</v>
      </c>
      <c r="AL1227" s="127">
        <v>206.8</v>
      </c>
      <c r="AM1227" s="127">
        <v>210.5</v>
      </c>
      <c r="AN1227" s="127">
        <v>207.02500000000001</v>
      </c>
      <c r="AO1227" s="127">
        <v>1.6999999999999886</v>
      </c>
      <c r="AP1227" s="127" t="s">
        <v>618</v>
      </c>
      <c r="AQ1227" s="14">
        <v>2.5999999999999885</v>
      </c>
      <c r="AR1227" s="127" t="s">
        <v>618</v>
      </c>
      <c r="AS1227" s="14">
        <v>0</v>
      </c>
      <c r="AT1227" s="1">
        <v>210.9</v>
      </c>
      <c r="AU1227" s="1">
        <v>210.9</v>
      </c>
      <c r="AV1227" s="1">
        <v>210</v>
      </c>
      <c r="AW1227" s="1">
        <v>210.2</v>
      </c>
      <c r="AX1227" s="1">
        <v>210.2</v>
      </c>
      <c r="AY1227" s="1">
        <v>210.5</v>
      </c>
      <c r="AZ1227" s="1">
        <v>209.6</v>
      </c>
      <c r="BA1227" s="1">
        <v>209.7</v>
      </c>
      <c r="CC1227" s="86">
        <v>210.9</v>
      </c>
      <c r="CD1227" s="1">
        <v>210</v>
      </c>
      <c r="CE1227" s="1">
        <v>1619</v>
      </c>
      <c r="CF1227" s="1">
        <v>1208</v>
      </c>
      <c r="CG1227" s="1">
        <v>1.3402317880794703</v>
      </c>
      <c r="CH1227">
        <v>111.069</v>
      </c>
      <c r="CI1227">
        <v>23820</v>
      </c>
      <c r="CJ1227" s="101">
        <v>-1</v>
      </c>
      <c r="CK1227" s="101">
        <v>1</v>
      </c>
      <c r="CL1227" s="1" t="s">
        <v>618</v>
      </c>
      <c r="CM1227" s="1">
        <v>1.7000000000000455</v>
      </c>
      <c r="CN1227" s="14" t="s">
        <v>618</v>
      </c>
      <c r="CO1227" s="14">
        <v>2.1000000000000227</v>
      </c>
    </row>
    <row r="1228" spans="1:93">
      <c r="A1228" s="1">
        <v>2018</v>
      </c>
      <c r="B1228" s="1">
        <v>2</v>
      </c>
      <c r="C1228" s="24">
        <v>43115</v>
      </c>
      <c r="D1228" s="1">
        <v>209.7</v>
      </c>
      <c r="E1228" s="1">
        <v>215</v>
      </c>
      <c r="F1228" s="1">
        <v>209.7</v>
      </c>
      <c r="G1228" s="1">
        <v>214.7</v>
      </c>
      <c r="H1228" s="1">
        <v>64.81</v>
      </c>
      <c r="I1228" s="1">
        <v>1</v>
      </c>
      <c r="N1228" s="27">
        <v>5.3000000000000114</v>
      </c>
      <c r="O1228" s="27">
        <v>212.7</v>
      </c>
      <c r="P1228" s="27">
        <v>208.5</v>
      </c>
      <c r="Q1228" s="27" t="s">
        <v>618</v>
      </c>
      <c r="R1228" s="27" t="s">
        <v>254</v>
      </c>
      <c r="S1228" s="27" t="s">
        <v>618</v>
      </c>
      <c r="T1228" s="27">
        <v>1.7000000000000171</v>
      </c>
      <c r="U1228" s="27" t="s">
        <v>618</v>
      </c>
      <c r="V1228" s="158">
        <v>1.7000000000000171</v>
      </c>
      <c r="W1228" s="27">
        <v>1.7000000000000171</v>
      </c>
      <c r="X1228" s="27">
        <v>1.7000000000000171</v>
      </c>
      <c r="Y1228" s="27">
        <v>0</v>
      </c>
      <c r="Z1228" s="29">
        <v>64.489999999999995</v>
      </c>
      <c r="AA1228" s="139">
        <v>3.2</v>
      </c>
      <c r="AB1228" s="151">
        <v>1.1483404121440888E-2</v>
      </c>
      <c r="AC1228" s="136" t="s">
        <v>253</v>
      </c>
      <c r="AD1228" s="136">
        <v>10.5</v>
      </c>
      <c r="AE1228" s="136" t="s">
        <v>618</v>
      </c>
      <c r="AF1228" s="136" t="s">
        <v>618</v>
      </c>
      <c r="AG1228" s="136">
        <v>0</v>
      </c>
      <c r="AH1228" s="136">
        <v>0.39999999999997726</v>
      </c>
      <c r="AI1228" s="136">
        <v>-175.9</v>
      </c>
      <c r="AJ1228" s="127">
        <v>210.9</v>
      </c>
      <c r="AK1228" s="127">
        <v>210.9</v>
      </c>
      <c r="AL1228" s="127">
        <v>209.4</v>
      </c>
      <c r="AM1228" s="127">
        <v>210.5</v>
      </c>
      <c r="AN1228" s="127">
        <v>208.32499999999999</v>
      </c>
      <c r="AO1228" s="127">
        <v>5</v>
      </c>
      <c r="AP1228" s="127">
        <v>3.2</v>
      </c>
      <c r="AQ1228" s="14">
        <v>5.7999999999999883</v>
      </c>
      <c r="AR1228" s="127" t="s">
        <v>618</v>
      </c>
      <c r="AS1228" s="14">
        <v>0</v>
      </c>
      <c r="AT1228" s="1">
        <v>214.9</v>
      </c>
      <c r="AU1228" s="1">
        <v>216.3</v>
      </c>
      <c r="AV1228" s="1">
        <v>213.9</v>
      </c>
      <c r="AW1228" s="1">
        <v>214.1</v>
      </c>
      <c r="AX1228" s="1">
        <v>214.3</v>
      </c>
      <c r="AY1228" s="1">
        <v>216.1</v>
      </c>
      <c r="AZ1228" s="1">
        <v>213.5</v>
      </c>
      <c r="BA1228" s="1">
        <v>214.2</v>
      </c>
      <c r="CC1228" s="86">
        <v>214.8</v>
      </c>
      <c r="CD1228" s="1">
        <v>210.6</v>
      </c>
      <c r="CE1228" s="1">
        <v>1489</v>
      </c>
      <c r="CF1228" s="1">
        <v>1114</v>
      </c>
      <c r="CG1228" s="1">
        <v>1.336624775583483</v>
      </c>
      <c r="CH1228">
        <v>110.54</v>
      </c>
      <c r="CI1228">
        <v>23669</v>
      </c>
      <c r="CJ1228" s="101">
        <v>-1</v>
      </c>
      <c r="CK1228" s="101">
        <v>1</v>
      </c>
      <c r="CL1228" s="1" t="s">
        <v>618</v>
      </c>
      <c r="CM1228" s="1">
        <v>1.7000000000000455</v>
      </c>
      <c r="CN1228" s="14" t="s">
        <v>618</v>
      </c>
      <c r="CO1228" s="14">
        <v>2.1000000000000227</v>
      </c>
    </row>
    <row r="1229" spans="1:93">
      <c r="A1229" s="1">
        <v>2018</v>
      </c>
      <c r="B1229" s="1">
        <v>3</v>
      </c>
      <c r="C1229" s="24">
        <v>43116</v>
      </c>
      <c r="D1229" s="1">
        <v>214.4</v>
      </c>
      <c r="E1229" s="1">
        <v>214.5</v>
      </c>
      <c r="F1229" s="1">
        <v>212.2</v>
      </c>
      <c r="G1229" s="1">
        <v>212.2</v>
      </c>
      <c r="H1229" s="1">
        <v>63.86</v>
      </c>
      <c r="I1229" s="1">
        <v>1</v>
      </c>
      <c r="N1229" s="27">
        <v>2.3000000000000114</v>
      </c>
      <c r="O1229" s="27">
        <v>220</v>
      </c>
      <c r="P1229" s="27">
        <v>209.4</v>
      </c>
      <c r="Q1229" s="27" t="s">
        <v>618</v>
      </c>
      <c r="R1229" s="27" t="s">
        <v>618</v>
      </c>
      <c r="S1229" s="27" t="s">
        <v>618</v>
      </c>
      <c r="T1229" s="27" t="s">
        <v>618</v>
      </c>
      <c r="U1229" s="27" t="s">
        <v>618</v>
      </c>
      <c r="V1229" s="158">
        <v>0</v>
      </c>
      <c r="W1229" s="27">
        <v>1.7000000000000171</v>
      </c>
      <c r="X1229" s="27">
        <v>1.7000000000000171</v>
      </c>
      <c r="Y1229" s="27">
        <v>0</v>
      </c>
      <c r="Z1229" s="29">
        <v>64.48</v>
      </c>
      <c r="AA1229" s="139">
        <v>1.4</v>
      </c>
      <c r="AB1229" s="151">
        <v>7.9315707620528642E-3</v>
      </c>
      <c r="AC1229" s="136" t="s">
        <v>253</v>
      </c>
      <c r="AD1229" s="136">
        <v>10.7</v>
      </c>
      <c r="AE1229" s="136" t="s">
        <v>618</v>
      </c>
      <c r="AF1229" s="136" t="s">
        <v>618</v>
      </c>
      <c r="AG1229" s="136">
        <v>0</v>
      </c>
      <c r="AH1229" s="136">
        <v>0.39999999999997726</v>
      </c>
      <c r="AI1229" s="136">
        <v>-175.9</v>
      </c>
      <c r="AJ1229" s="127">
        <v>214.9</v>
      </c>
      <c r="AK1229" s="127">
        <v>216.3</v>
      </c>
      <c r="AL1229" s="127">
        <v>213.6</v>
      </c>
      <c r="AM1229" s="127">
        <v>214.1</v>
      </c>
      <c r="AN1229" s="127">
        <v>210.3</v>
      </c>
      <c r="AO1229" s="127">
        <v>2.2000000000000171</v>
      </c>
      <c r="AP1229" s="127" t="s">
        <v>618</v>
      </c>
      <c r="AQ1229" s="14">
        <v>5.7999999999999883</v>
      </c>
      <c r="AR1229" s="127" t="s">
        <v>618</v>
      </c>
      <c r="AS1229" s="14">
        <v>0</v>
      </c>
      <c r="AT1229" s="1">
        <v>212.8</v>
      </c>
      <c r="AU1229" s="1">
        <v>213.6</v>
      </c>
      <c r="AV1229" s="1">
        <v>212.6</v>
      </c>
      <c r="AW1229" s="1">
        <v>213.5</v>
      </c>
      <c r="AX1229" s="1">
        <v>212.9</v>
      </c>
      <c r="AY1229" s="1">
        <v>213.4</v>
      </c>
      <c r="AZ1229" s="1">
        <v>209.7</v>
      </c>
      <c r="BA1229" s="1">
        <v>209.7</v>
      </c>
      <c r="CC1229" s="86">
        <v>212.9</v>
      </c>
      <c r="CD1229" s="1">
        <v>215</v>
      </c>
      <c r="CE1229" s="1">
        <v>1374</v>
      </c>
      <c r="CF1229" s="1">
        <v>914</v>
      </c>
      <c r="CG1229" s="1">
        <v>1.5032822757111597</v>
      </c>
      <c r="CH1229">
        <v>110.48099999999999</v>
      </c>
      <c r="CI1229">
        <v>23742</v>
      </c>
      <c r="CJ1229" s="101">
        <v>-1</v>
      </c>
      <c r="CK1229" s="101">
        <v>1</v>
      </c>
      <c r="CL1229" s="1" t="s">
        <v>618</v>
      </c>
      <c r="CM1229" s="1">
        <v>1.7000000000000455</v>
      </c>
      <c r="CN1229" s="14" t="s">
        <v>618</v>
      </c>
      <c r="CO1229" s="14">
        <v>2.1000000000000227</v>
      </c>
    </row>
    <row r="1230" spans="1:93">
      <c r="A1230" s="1">
        <v>2018</v>
      </c>
      <c r="B1230" s="1">
        <v>4</v>
      </c>
      <c r="C1230" s="24">
        <v>43117</v>
      </c>
      <c r="D1230" s="1">
        <v>210.5</v>
      </c>
      <c r="E1230" s="1">
        <v>211</v>
      </c>
      <c r="F1230" s="1">
        <v>208.7</v>
      </c>
      <c r="G1230" s="1">
        <v>208.8</v>
      </c>
      <c r="H1230" s="1">
        <v>63.92</v>
      </c>
      <c r="I1230" s="1">
        <v>1</v>
      </c>
      <c r="N1230" s="27">
        <v>2.3000000000000114</v>
      </c>
      <c r="O1230" s="27">
        <v>214.5</v>
      </c>
      <c r="P1230" s="27">
        <v>209.9</v>
      </c>
      <c r="Q1230" s="27" t="s">
        <v>618</v>
      </c>
      <c r="R1230" s="27" t="s">
        <v>618</v>
      </c>
      <c r="S1230" s="27" t="s">
        <v>618</v>
      </c>
      <c r="T1230" s="27" t="s">
        <v>618</v>
      </c>
      <c r="U1230" s="27" t="s">
        <v>618</v>
      </c>
      <c r="V1230" s="158">
        <v>0</v>
      </c>
      <c r="W1230" s="27">
        <v>1.7000000000000171</v>
      </c>
      <c r="X1230" s="27">
        <v>1.7000000000000171</v>
      </c>
      <c r="Y1230" s="27">
        <v>0</v>
      </c>
      <c r="Z1230" s="29">
        <v>63.83</v>
      </c>
      <c r="AA1230" s="139">
        <v>1.4</v>
      </c>
      <c r="AB1230" s="151">
        <v>1.4658231754358986E-2</v>
      </c>
      <c r="AC1230" s="136" t="s">
        <v>255</v>
      </c>
      <c r="AD1230" s="136">
        <v>10.6</v>
      </c>
      <c r="AE1230" s="136" t="s">
        <v>618</v>
      </c>
      <c r="AF1230" s="136" t="s">
        <v>618</v>
      </c>
      <c r="AG1230" s="136">
        <v>0</v>
      </c>
      <c r="AH1230" s="136">
        <v>0.39999999999997726</v>
      </c>
      <c r="AI1230" s="136">
        <v>-175.9</v>
      </c>
      <c r="AJ1230" s="127">
        <v>212.8</v>
      </c>
      <c r="AK1230" s="127">
        <v>213.6</v>
      </c>
      <c r="AL1230" s="127">
        <v>208.8</v>
      </c>
      <c r="AM1230" s="127">
        <v>209.3</v>
      </c>
      <c r="AN1230" s="127">
        <v>211.1</v>
      </c>
      <c r="AO1230" s="127">
        <v>1.6999999999999886</v>
      </c>
      <c r="AP1230" s="127" t="s">
        <v>618</v>
      </c>
      <c r="AQ1230" s="14">
        <v>5.7999999999999883</v>
      </c>
      <c r="AR1230" s="127" t="s">
        <v>618</v>
      </c>
      <c r="AS1230" s="14">
        <v>0</v>
      </c>
      <c r="AT1230" s="1">
        <v>209.4</v>
      </c>
      <c r="AU1230" s="1">
        <v>210.3</v>
      </c>
      <c r="AV1230" s="1">
        <v>209.2</v>
      </c>
      <c r="AW1230" s="1">
        <v>210.3</v>
      </c>
      <c r="AX1230" s="1">
        <v>209.1</v>
      </c>
      <c r="AY1230" s="1">
        <v>210.2</v>
      </c>
      <c r="AZ1230" s="1">
        <v>208.9</v>
      </c>
      <c r="BA1230" s="1">
        <v>208.9</v>
      </c>
      <c r="CC1230" s="86">
        <v>209.5</v>
      </c>
      <c r="CD1230" s="1">
        <v>210.7</v>
      </c>
      <c r="CE1230" s="1">
        <v>1205</v>
      </c>
      <c r="CF1230" s="1">
        <v>1251</v>
      </c>
      <c r="CG1230" s="1">
        <v>0.96322941646682658</v>
      </c>
      <c r="CH1230">
        <v>111.27200000000001</v>
      </c>
      <c r="CI1230">
        <v>24067</v>
      </c>
      <c r="CJ1230" s="101">
        <v>-1</v>
      </c>
      <c r="CK1230" s="101">
        <v>1</v>
      </c>
      <c r="CL1230" s="1" t="s">
        <v>618</v>
      </c>
      <c r="CM1230" s="1">
        <v>1.7000000000000455</v>
      </c>
      <c r="CN1230" s="14" t="s">
        <v>618</v>
      </c>
      <c r="CO1230" s="14">
        <v>2.1000000000000227</v>
      </c>
    </row>
    <row r="1231" spans="1:93">
      <c r="A1231" s="1">
        <v>2018</v>
      </c>
      <c r="B1231" s="1">
        <v>5</v>
      </c>
      <c r="C1231" s="24">
        <v>43118</v>
      </c>
      <c r="D1231" s="1">
        <v>209.2</v>
      </c>
      <c r="E1231" s="1">
        <v>212.4</v>
      </c>
      <c r="F1231" s="1">
        <v>209.2</v>
      </c>
      <c r="G1231" s="1">
        <v>211.7</v>
      </c>
      <c r="H1231" s="1">
        <v>63.79</v>
      </c>
      <c r="I1231" s="1">
        <v>0</v>
      </c>
      <c r="N1231" s="27">
        <v>3.2000000000000171</v>
      </c>
      <c r="O1231" s="27">
        <v>211.1</v>
      </c>
      <c r="P1231" s="27">
        <v>206.5</v>
      </c>
      <c r="Q1231" s="27" t="s">
        <v>618</v>
      </c>
      <c r="R1231" s="27" t="s">
        <v>254</v>
      </c>
      <c r="S1231" s="27" t="s">
        <v>618</v>
      </c>
      <c r="T1231" s="27">
        <v>-0.59999999999999432</v>
      </c>
      <c r="U1231" s="27" t="s">
        <v>618</v>
      </c>
      <c r="V1231" s="158">
        <v>-0.59999999999999432</v>
      </c>
      <c r="W1231" s="27">
        <v>1.1000000000000227</v>
      </c>
      <c r="X1231" s="27">
        <v>1.7000000000000171</v>
      </c>
      <c r="Y1231" s="27">
        <v>-0.59999999999999432</v>
      </c>
      <c r="Z1231" s="29">
        <v>63.94</v>
      </c>
      <c r="AA1231" s="139">
        <v>1.9</v>
      </c>
      <c r="AB1231" s="151">
        <v>9.3955527716893528E-4</v>
      </c>
      <c r="AC1231" s="136">
        <v>0</v>
      </c>
      <c r="AD1231" s="136">
        <v>10.4</v>
      </c>
      <c r="AE1231" s="136" t="s">
        <v>618</v>
      </c>
      <c r="AF1231" s="136" t="s">
        <v>618</v>
      </c>
      <c r="AG1231" s="136">
        <v>0</v>
      </c>
      <c r="AH1231" s="136">
        <v>0.39999999999997726</v>
      </c>
      <c r="AI1231" s="136">
        <v>-175.9</v>
      </c>
      <c r="AJ1231" s="127">
        <v>209.4</v>
      </c>
      <c r="AK1231" s="127">
        <v>211.3</v>
      </c>
      <c r="AL1231" s="127">
        <v>209</v>
      </c>
      <c r="AM1231" s="127">
        <v>210.2</v>
      </c>
      <c r="AN1231" s="127">
        <v>211.02500000000001</v>
      </c>
      <c r="AO1231" s="127">
        <v>2.5</v>
      </c>
      <c r="AP1231" s="127">
        <v>-1.1000000000000114</v>
      </c>
      <c r="AQ1231" s="14">
        <v>4.6999999999999771</v>
      </c>
      <c r="AR1231" s="127" t="s">
        <v>618</v>
      </c>
      <c r="AS1231" s="14">
        <v>0</v>
      </c>
      <c r="AT1231" s="1">
        <v>211.3</v>
      </c>
      <c r="AU1231" s="1">
        <v>211.6</v>
      </c>
      <c r="AV1231" s="1">
        <v>210.7</v>
      </c>
      <c r="AW1231" s="1">
        <v>210.8</v>
      </c>
      <c r="AX1231" s="1">
        <v>210.6</v>
      </c>
      <c r="AY1231" s="1">
        <v>210.8</v>
      </c>
      <c r="AZ1231" s="1">
        <v>210.4</v>
      </c>
      <c r="BA1231" s="1">
        <v>210.5</v>
      </c>
      <c r="CC1231" s="86">
        <v>211.2</v>
      </c>
      <c r="CD1231" s="1">
        <v>210</v>
      </c>
      <c r="CE1231" s="1">
        <v>1484</v>
      </c>
      <c r="CF1231" s="1">
        <v>1260</v>
      </c>
      <c r="CG1231" s="1">
        <v>1.1777777777777778</v>
      </c>
      <c r="CH1231">
        <v>111.072</v>
      </c>
      <c r="CI1231">
        <v>23818</v>
      </c>
      <c r="CJ1231" s="101">
        <v>-1</v>
      </c>
      <c r="CK1231" s="101">
        <v>1</v>
      </c>
      <c r="CL1231" s="1" t="s">
        <v>618</v>
      </c>
      <c r="CM1231" s="1">
        <v>1.7000000000000455</v>
      </c>
      <c r="CN1231" s="14" t="s">
        <v>618</v>
      </c>
      <c r="CO1231" s="14">
        <v>2.1000000000000227</v>
      </c>
    </row>
    <row r="1232" spans="1:93">
      <c r="A1232" s="1">
        <v>2018</v>
      </c>
      <c r="B1232" s="1">
        <v>6</v>
      </c>
      <c r="C1232" s="24">
        <v>43119</v>
      </c>
      <c r="D1232" s="1">
        <v>210.5</v>
      </c>
      <c r="E1232" s="1">
        <v>211.8</v>
      </c>
      <c r="F1232" s="1">
        <v>207.4</v>
      </c>
      <c r="G1232" s="1">
        <v>208.8</v>
      </c>
      <c r="H1232" s="1">
        <v>63.37</v>
      </c>
      <c r="I1232" s="1">
        <v>0</v>
      </c>
      <c r="N1232" s="27">
        <v>4.4000000000000057</v>
      </c>
      <c r="O1232" s="27">
        <v>214.9</v>
      </c>
      <c r="P1232" s="27">
        <v>208.5</v>
      </c>
      <c r="Q1232" s="27" t="s">
        <v>618</v>
      </c>
      <c r="R1232" s="27" t="s">
        <v>618</v>
      </c>
      <c r="S1232" s="27" t="s">
        <v>252</v>
      </c>
      <c r="T1232" s="27" t="s">
        <v>618</v>
      </c>
      <c r="U1232" s="27">
        <v>-0.40000000000000568</v>
      </c>
      <c r="V1232" s="158">
        <v>-0.40000000000000568</v>
      </c>
      <c r="W1232" s="27">
        <v>0.70000000000001705</v>
      </c>
      <c r="X1232" s="27">
        <v>1.7000000000000171</v>
      </c>
      <c r="Y1232" s="27">
        <v>-1</v>
      </c>
      <c r="Z1232" s="29">
        <v>63.16</v>
      </c>
      <c r="AA1232" s="139">
        <v>2.6</v>
      </c>
      <c r="AB1232" s="151">
        <v>2.0337922403004249E-3</v>
      </c>
      <c r="AC1232" s="136">
        <v>0</v>
      </c>
      <c r="AD1232" s="136">
        <v>10.5</v>
      </c>
      <c r="AE1232" s="136" t="s">
        <v>618</v>
      </c>
      <c r="AF1232" s="136" t="s">
        <v>618</v>
      </c>
      <c r="AG1232" s="136">
        <v>0</v>
      </c>
      <c r="AH1232" s="136">
        <v>0.39999999999997726</v>
      </c>
      <c r="AI1232" s="136">
        <v>-175.9</v>
      </c>
      <c r="AJ1232" s="127">
        <v>211.3</v>
      </c>
      <c r="AK1232" s="127">
        <v>211.7</v>
      </c>
      <c r="AL1232" s="127">
        <v>210.2</v>
      </c>
      <c r="AM1232" s="127">
        <v>211.3</v>
      </c>
      <c r="AN1232" s="127">
        <v>211.22499999999999</v>
      </c>
      <c r="AO1232" s="127">
        <v>1.6999999999999886</v>
      </c>
      <c r="AP1232" s="127" t="s">
        <v>618</v>
      </c>
      <c r="AQ1232" s="14">
        <v>4.6999999999999771</v>
      </c>
      <c r="AR1232" s="127" t="s">
        <v>618</v>
      </c>
      <c r="AS1232" s="14">
        <v>0</v>
      </c>
      <c r="AT1232" s="1">
        <v>209.7</v>
      </c>
      <c r="AU1232" s="1">
        <v>210.5</v>
      </c>
      <c r="AV1232" s="1">
        <v>209.3</v>
      </c>
      <c r="AW1232" s="1">
        <v>209.7</v>
      </c>
      <c r="AX1232" s="1">
        <v>209.5</v>
      </c>
      <c r="AY1232" s="1">
        <v>209.8</v>
      </c>
      <c r="AZ1232" s="1">
        <v>208.7</v>
      </c>
      <c r="BA1232" s="1">
        <v>209.2</v>
      </c>
      <c r="CC1232" s="86">
        <v>209.7</v>
      </c>
      <c r="CD1232" s="1">
        <v>211.1</v>
      </c>
      <c r="CE1232" s="1">
        <v>1219</v>
      </c>
      <c r="CF1232" s="1">
        <v>1224</v>
      </c>
      <c r="CG1232" s="1">
        <v>0.99591503267973858</v>
      </c>
      <c r="CH1232">
        <v>110.64100000000001</v>
      </c>
      <c r="CI1232">
        <v>23818</v>
      </c>
      <c r="CJ1232" s="101">
        <v>-1</v>
      </c>
      <c r="CK1232" s="101">
        <v>1</v>
      </c>
      <c r="CL1232" s="1" t="s">
        <v>618</v>
      </c>
      <c r="CM1232" s="1">
        <v>1.7000000000000455</v>
      </c>
      <c r="CN1232" s="14" t="s">
        <v>618</v>
      </c>
      <c r="CO1232" s="14">
        <v>2.1000000000000227</v>
      </c>
    </row>
    <row r="1233" spans="1:93">
      <c r="A1233" s="1">
        <v>2018</v>
      </c>
      <c r="B1233" s="1">
        <v>2</v>
      </c>
      <c r="C1233" s="24">
        <v>43122</v>
      </c>
      <c r="D1233" s="1">
        <v>208.9</v>
      </c>
      <c r="E1233" s="1">
        <v>210.3</v>
      </c>
      <c r="F1233" s="1">
        <v>207.9</v>
      </c>
      <c r="G1233" s="1">
        <v>208.9</v>
      </c>
      <c r="H1233" s="1">
        <v>63.49</v>
      </c>
      <c r="I1233" s="1">
        <v>0</v>
      </c>
      <c r="N1233" s="27">
        <v>2.4000000000000057</v>
      </c>
      <c r="O1233" s="27">
        <v>213.2</v>
      </c>
      <c r="P1233" s="27">
        <v>204.4</v>
      </c>
      <c r="Q1233" s="27" t="s">
        <v>618</v>
      </c>
      <c r="R1233" s="27" t="s">
        <v>618</v>
      </c>
      <c r="S1233" s="27" t="s">
        <v>618</v>
      </c>
      <c r="T1233" s="27" t="s">
        <v>618</v>
      </c>
      <c r="U1233" s="27" t="s">
        <v>618</v>
      </c>
      <c r="V1233" s="158">
        <v>0</v>
      </c>
      <c r="W1233" s="27">
        <v>0.70000000000001705</v>
      </c>
      <c r="X1233" s="27">
        <v>1.7000000000000171</v>
      </c>
      <c r="Y1233" s="27">
        <v>-1</v>
      </c>
      <c r="Z1233" s="29">
        <v>63.63</v>
      </c>
      <c r="AA1233" s="139">
        <v>1.4</v>
      </c>
      <c r="AB1233" s="151">
        <v>6.5841040915504134E-3</v>
      </c>
      <c r="AC1233" s="136" t="s">
        <v>255</v>
      </c>
      <c r="AD1233" s="136">
        <v>10.4</v>
      </c>
      <c r="AE1233" s="136" t="s">
        <v>618</v>
      </c>
      <c r="AF1233" s="136" t="s">
        <v>618</v>
      </c>
      <c r="AG1233" s="136">
        <v>0</v>
      </c>
      <c r="AH1233" s="136">
        <v>0.39999999999997726</v>
      </c>
      <c r="AI1233" s="136">
        <v>-175.9</v>
      </c>
      <c r="AJ1233" s="127">
        <v>209.7</v>
      </c>
      <c r="AK1233" s="127">
        <v>210.5</v>
      </c>
      <c r="AL1233" s="127">
        <v>209</v>
      </c>
      <c r="AM1233" s="127">
        <v>209.6</v>
      </c>
      <c r="AN1233" s="127">
        <v>210.1</v>
      </c>
      <c r="AO1233" s="127">
        <v>0</v>
      </c>
      <c r="AP1233" s="127" t="s">
        <v>618</v>
      </c>
      <c r="AQ1233" s="14">
        <v>4.6999999999999771</v>
      </c>
      <c r="AR1233" s="127">
        <v>-1.4000000000000057</v>
      </c>
      <c r="AS1233" s="14">
        <v>-1.4000000000000057</v>
      </c>
      <c r="AT1233" s="1">
        <v>209.7</v>
      </c>
      <c r="AU1233" s="1">
        <v>210.5</v>
      </c>
      <c r="AV1233" s="1">
        <v>209</v>
      </c>
      <c r="AW1233" s="1">
        <v>209.6</v>
      </c>
      <c r="AX1233" s="1">
        <v>208.6</v>
      </c>
      <c r="AY1233" s="1">
        <v>208.7</v>
      </c>
      <c r="AZ1233" s="1">
        <v>208.5</v>
      </c>
      <c r="BA1233" s="1">
        <v>208.5</v>
      </c>
      <c r="CC1233" s="86">
        <v>209.6</v>
      </c>
      <c r="CD1233" s="1">
        <v>211.1</v>
      </c>
      <c r="CE1233" s="1">
        <v>1219</v>
      </c>
      <c r="CF1233" s="1">
        <v>1224</v>
      </c>
      <c r="CG1233" s="1">
        <v>0.99591503267973858</v>
      </c>
      <c r="CH1233">
        <v>110.971</v>
      </c>
      <c r="CI1233">
        <v>23942</v>
      </c>
      <c r="CJ1233" s="101">
        <v>-1</v>
      </c>
      <c r="CK1233" s="101">
        <v>1</v>
      </c>
      <c r="CL1233" s="1" t="s">
        <v>618</v>
      </c>
      <c r="CM1233" s="1">
        <v>1.7000000000000455</v>
      </c>
      <c r="CN1233" s="14" t="s">
        <v>618</v>
      </c>
      <c r="CO1233" s="14">
        <v>2.1000000000000227</v>
      </c>
    </row>
    <row r="1234" spans="1:93">
      <c r="A1234" s="1">
        <v>2018</v>
      </c>
      <c r="B1234" s="1">
        <v>3</v>
      </c>
      <c r="C1234" s="24">
        <v>43123</v>
      </c>
      <c r="D1234" s="1">
        <v>210.1</v>
      </c>
      <c r="E1234" s="1">
        <v>210.1</v>
      </c>
      <c r="F1234" s="1">
        <v>206</v>
      </c>
      <c r="G1234" s="1">
        <v>206.1</v>
      </c>
      <c r="H1234" s="1">
        <v>64.78</v>
      </c>
      <c r="I1234" s="1">
        <v>1</v>
      </c>
      <c r="N1234" s="27">
        <v>4.0999999999999943</v>
      </c>
      <c r="O1234" s="27">
        <v>211.3</v>
      </c>
      <c r="P1234" s="27">
        <v>206.5</v>
      </c>
      <c r="Q1234" s="27" t="s">
        <v>618</v>
      </c>
      <c r="R1234" s="27" t="s">
        <v>618</v>
      </c>
      <c r="S1234" s="27" t="s">
        <v>252</v>
      </c>
      <c r="T1234" s="27" t="s">
        <v>618</v>
      </c>
      <c r="U1234" s="27">
        <v>1.6999999999999886</v>
      </c>
      <c r="V1234" s="158">
        <v>1.6999999999999886</v>
      </c>
      <c r="W1234" s="27">
        <v>2.4000000000000057</v>
      </c>
      <c r="X1234" s="27">
        <v>2.4000000000000057</v>
      </c>
      <c r="Y1234" s="27">
        <v>0</v>
      </c>
      <c r="Z1234" s="29">
        <v>63.85</v>
      </c>
      <c r="AA1234" s="139">
        <v>2.5</v>
      </c>
      <c r="AB1234" s="151">
        <v>1.8936405239073917E-3</v>
      </c>
      <c r="AC1234" s="136">
        <v>0</v>
      </c>
      <c r="AD1234" s="136">
        <v>10.4</v>
      </c>
      <c r="AE1234" s="136" t="s">
        <v>618</v>
      </c>
      <c r="AF1234" s="136" t="s">
        <v>618</v>
      </c>
      <c r="AG1234" s="136">
        <v>0</v>
      </c>
      <c r="AH1234" s="136">
        <v>0.39999999999997726</v>
      </c>
      <c r="AI1234" s="136">
        <v>-175.9</v>
      </c>
      <c r="AJ1234" s="127">
        <v>209.1</v>
      </c>
      <c r="AK1234" s="127">
        <v>210.7</v>
      </c>
      <c r="AL1234" s="127">
        <v>208.7</v>
      </c>
      <c r="AM1234" s="127">
        <v>210.2</v>
      </c>
      <c r="AN1234" s="127">
        <v>210.32499999999999</v>
      </c>
      <c r="AO1234" s="127">
        <v>4</v>
      </c>
      <c r="AP1234" s="127" t="s">
        <v>618</v>
      </c>
      <c r="AQ1234" s="14">
        <v>4.6999999999999771</v>
      </c>
      <c r="AR1234" s="127">
        <v>3.5999999999999659</v>
      </c>
      <c r="AS1234" s="14">
        <v>2.1999999999999602</v>
      </c>
      <c r="AT1234" s="1">
        <v>206.3</v>
      </c>
      <c r="AU1234" s="1">
        <v>206.7</v>
      </c>
      <c r="AV1234" s="1">
        <v>206.1</v>
      </c>
      <c r="AW1234" s="1">
        <v>206.7</v>
      </c>
      <c r="AX1234" s="1">
        <v>206.1</v>
      </c>
      <c r="AY1234" s="1">
        <v>206.5</v>
      </c>
      <c r="AZ1234" s="1">
        <v>205.5</v>
      </c>
      <c r="BA1234" s="1">
        <v>205.5</v>
      </c>
      <c r="CC1234" s="86">
        <v>206.3</v>
      </c>
      <c r="CD1234" s="1">
        <v>210.6</v>
      </c>
      <c r="CE1234" s="1">
        <v>1516</v>
      </c>
      <c r="CF1234" s="1">
        <v>1078</v>
      </c>
      <c r="CG1234" s="1">
        <v>1.4063079777365493</v>
      </c>
      <c r="CH1234">
        <v>110.30800000000001</v>
      </c>
      <c r="CI1234">
        <v>24001</v>
      </c>
      <c r="CJ1234" s="101">
        <v>-1</v>
      </c>
      <c r="CK1234" s="101">
        <v>1</v>
      </c>
      <c r="CL1234" s="1" t="s">
        <v>618</v>
      </c>
      <c r="CM1234" s="1">
        <v>1.7000000000000455</v>
      </c>
      <c r="CN1234" s="14" t="s">
        <v>618</v>
      </c>
      <c r="CO1234" s="14">
        <v>2.1000000000000227</v>
      </c>
    </row>
    <row r="1235" spans="1:93">
      <c r="A1235" s="1">
        <v>2018</v>
      </c>
      <c r="B1235" s="1">
        <v>4</v>
      </c>
      <c r="C1235" s="24">
        <v>43124</v>
      </c>
      <c r="D1235" s="1">
        <v>204.8</v>
      </c>
      <c r="E1235" s="1">
        <v>205.5</v>
      </c>
      <c r="F1235" s="1">
        <v>203.4</v>
      </c>
      <c r="G1235" s="1">
        <v>203.5</v>
      </c>
      <c r="H1235" s="1">
        <v>65.95</v>
      </c>
      <c r="I1235" s="1">
        <v>1</v>
      </c>
      <c r="N1235" s="27">
        <v>2.0999999999999943</v>
      </c>
      <c r="O1235" s="27">
        <v>210.2</v>
      </c>
      <c r="P1235" s="27">
        <v>202</v>
      </c>
      <c r="Q1235" s="27" t="s">
        <v>618</v>
      </c>
      <c r="R1235" s="27" t="s">
        <v>618</v>
      </c>
      <c r="S1235" s="27" t="s">
        <v>618</v>
      </c>
      <c r="T1235" s="27" t="s">
        <v>618</v>
      </c>
      <c r="U1235" s="27" t="s">
        <v>618</v>
      </c>
      <c r="V1235" s="158">
        <v>0</v>
      </c>
      <c r="W1235" s="27">
        <v>2.4000000000000057</v>
      </c>
      <c r="X1235" s="27">
        <v>2.4000000000000057</v>
      </c>
      <c r="Y1235" s="27">
        <v>0</v>
      </c>
      <c r="Z1235" s="29">
        <v>64.42</v>
      </c>
      <c r="AA1235" s="139">
        <v>1.3</v>
      </c>
      <c r="AB1235" s="151">
        <v>2.0318160340210945E-2</v>
      </c>
      <c r="AC1235" s="136" t="s">
        <v>253</v>
      </c>
      <c r="AD1235" s="136">
        <v>10.3</v>
      </c>
      <c r="AE1235" s="136" t="s">
        <v>618</v>
      </c>
      <c r="AF1235" s="136" t="s">
        <v>618</v>
      </c>
      <c r="AG1235" s="136">
        <v>0</v>
      </c>
      <c r="AH1235" s="136">
        <v>0.39999999999997726</v>
      </c>
      <c r="AI1235" s="136">
        <v>-175.9</v>
      </c>
      <c r="AJ1235" s="127">
        <v>206.3</v>
      </c>
      <c r="AK1235" s="127">
        <v>206.7</v>
      </c>
      <c r="AL1235" s="127">
        <v>204.6</v>
      </c>
      <c r="AM1235" s="127">
        <v>205.1</v>
      </c>
      <c r="AN1235" s="127">
        <v>209.05</v>
      </c>
      <c r="AO1235" s="127">
        <v>1.3000000000000114</v>
      </c>
      <c r="AP1235" s="127" t="s">
        <v>618</v>
      </c>
      <c r="AQ1235" s="14">
        <v>4.6999999999999771</v>
      </c>
      <c r="AR1235" s="127">
        <v>1.4999999999999716</v>
      </c>
      <c r="AS1235" s="14">
        <v>3.6999999999999318</v>
      </c>
      <c r="AT1235" s="1">
        <v>204.1</v>
      </c>
      <c r="AU1235" s="1">
        <v>204.5</v>
      </c>
      <c r="AV1235" s="1">
        <v>203.2</v>
      </c>
      <c r="AW1235" s="1">
        <v>203.6</v>
      </c>
      <c r="AX1235" s="1">
        <v>203.3</v>
      </c>
      <c r="AY1235" s="1">
        <v>203.9</v>
      </c>
      <c r="AZ1235" s="1">
        <v>202.6</v>
      </c>
      <c r="BA1235" s="1">
        <v>203.9</v>
      </c>
      <c r="CC1235" s="86">
        <v>204.1</v>
      </c>
      <c r="CD1235" s="1">
        <v>205.1</v>
      </c>
      <c r="CE1235" s="1">
        <v>1411</v>
      </c>
      <c r="CF1235" s="1">
        <v>1343</v>
      </c>
      <c r="CG1235" s="1">
        <v>1.0506329113924051</v>
      </c>
      <c r="CH1235">
        <v>109.185</v>
      </c>
      <c r="CI1235">
        <v>23738</v>
      </c>
      <c r="CJ1235" s="101">
        <v>-1</v>
      </c>
      <c r="CK1235" s="101">
        <v>-1</v>
      </c>
      <c r="CL1235" s="1" t="s">
        <v>618</v>
      </c>
      <c r="CM1235" s="1">
        <v>1.7000000000000455</v>
      </c>
      <c r="CN1235" s="14" t="s">
        <v>618</v>
      </c>
      <c r="CO1235" s="14">
        <v>2.1000000000000227</v>
      </c>
    </row>
    <row r="1236" spans="1:93">
      <c r="A1236" s="1">
        <v>2018</v>
      </c>
      <c r="B1236" s="1">
        <v>5</v>
      </c>
      <c r="C1236" s="24">
        <v>43125</v>
      </c>
      <c r="D1236" s="1">
        <v>202.8</v>
      </c>
      <c r="E1236" s="1">
        <v>204.3</v>
      </c>
      <c r="F1236" s="1">
        <v>202.6</v>
      </c>
      <c r="G1236" s="1">
        <v>203.5</v>
      </c>
      <c r="H1236" s="1">
        <v>65.2</v>
      </c>
      <c r="I1236" s="1">
        <v>1</v>
      </c>
      <c r="N1236" s="27">
        <v>1.7000000000000171</v>
      </c>
      <c r="O1236" s="27">
        <v>205.6</v>
      </c>
      <c r="P1236" s="27">
        <v>201.4</v>
      </c>
      <c r="Q1236" s="27" t="s">
        <v>618</v>
      </c>
      <c r="R1236" s="27" t="s">
        <v>618</v>
      </c>
      <c r="S1236" s="27" t="s">
        <v>618</v>
      </c>
      <c r="T1236" s="27" t="s">
        <v>618</v>
      </c>
      <c r="U1236" s="27" t="s">
        <v>618</v>
      </c>
      <c r="V1236" s="158">
        <v>0</v>
      </c>
      <c r="W1236" s="27">
        <v>2.4000000000000057</v>
      </c>
      <c r="X1236" s="27">
        <v>2.4000000000000057</v>
      </c>
      <c r="Y1236" s="27">
        <v>0</v>
      </c>
      <c r="Z1236" s="29">
        <v>66.27</v>
      </c>
      <c r="AA1236" s="139">
        <v>1</v>
      </c>
      <c r="AB1236" s="151">
        <v>1.8061129978388379E-2</v>
      </c>
      <c r="AC1236" s="136" t="s">
        <v>253</v>
      </c>
      <c r="AD1236" s="136">
        <v>10.1</v>
      </c>
      <c r="AE1236" s="136" t="s">
        <v>618</v>
      </c>
      <c r="AF1236" s="136" t="s">
        <v>618</v>
      </c>
      <c r="AG1236" s="136">
        <v>0</v>
      </c>
      <c r="AH1236" s="136">
        <v>0.39999999999997726</v>
      </c>
      <c r="AI1236" s="136">
        <v>-175.9</v>
      </c>
      <c r="AJ1236" s="127">
        <v>204.1</v>
      </c>
      <c r="AK1236" s="127">
        <v>204.5</v>
      </c>
      <c r="AL1236" s="127">
        <v>202.9</v>
      </c>
      <c r="AM1236" s="127">
        <v>203.7</v>
      </c>
      <c r="AN1236" s="127">
        <v>207.15</v>
      </c>
      <c r="AO1236" s="127">
        <v>0.69999999999998863</v>
      </c>
      <c r="AP1236" s="127" t="s">
        <v>618</v>
      </c>
      <c r="AQ1236" s="14">
        <v>4.6999999999999771</v>
      </c>
      <c r="AR1236" s="127" t="s">
        <v>618</v>
      </c>
      <c r="AS1236" s="14">
        <v>3.6999999999999318</v>
      </c>
      <c r="AT1236" s="1">
        <v>204.1</v>
      </c>
      <c r="AU1236" s="1">
        <v>204.5</v>
      </c>
      <c r="AV1236" s="1">
        <v>203.2</v>
      </c>
      <c r="AW1236" s="1">
        <v>203.6</v>
      </c>
      <c r="AX1236" s="1">
        <v>203.5</v>
      </c>
      <c r="AY1236" s="1">
        <v>203.5</v>
      </c>
      <c r="AZ1236" s="1">
        <v>203.2</v>
      </c>
      <c r="BA1236" s="1">
        <v>203.2</v>
      </c>
      <c r="CC1236" s="86">
        <v>204.1</v>
      </c>
      <c r="CD1236" s="1">
        <v>203.5</v>
      </c>
      <c r="CE1236" s="1">
        <v>1386</v>
      </c>
      <c r="CF1236" s="1">
        <v>1256</v>
      </c>
      <c r="CG1236" s="1">
        <v>1.1035031847133758</v>
      </c>
      <c r="CH1236">
        <v>109.34</v>
      </c>
      <c r="CI1236">
        <v>23619</v>
      </c>
      <c r="CJ1236" s="101">
        <v>-1</v>
      </c>
      <c r="CK1236" s="101">
        <v>-1</v>
      </c>
      <c r="CL1236" s="1">
        <v>0.5</v>
      </c>
      <c r="CM1236" s="1">
        <v>2.2000000000000455</v>
      </c>
      <c r="CN1236" s="14" t="s">
        <v>618</v>
      </c>
      <c r="CO1236" s="14">
        <v>2.1000000000000227</v>
      </c>
    </row>
    <row r="1237" spans="1:93">
      <c r="A1237" s="1">
        <v>2018</v>
      </c>
      <c r="B1237" s="1">
        <v>6</v>
      </c>
      <c r="C1237" s="24">
        <v>43126</v>
      </c>
      <c r="D1237" s="1">
        <v>203.6</v>
      </c>
      <c r="E1237" s="1">
        <v>206.4</v>
      </c>
      <c r="F1237" s="1">
        <v>203.4</v>
      </c>
      <c r="G1237" s="1">
        <v>204.6</v>
      </c>
      <c r="H1237" s="1">
        <v>66.14</v>
      </c>
      <c r="I1237" s="1">
        <v>0</v>
      </c>
      <c r="N1237" s="27">
        <v>3</v>
      </c>
      <c r="O1237" s="27">
        <v>205.2</v>
      </c>
      <c r="P1237" s="27">
        <v>201.8</v>
      </c>
      <c r="Q1237" s="27" t="s">
        <v>618</v>
      </c>
      <c r="R1237" s="27" t="s">
        <v>254</v>
      </c>
      <c r="S1237" s="27" t="s">
        <v>618</v>
      </c>
      <c r="T1237" s="27">
        <v>-3.2999999999999829</v>
      </c>
      <c r="U1237" s="27" t="s">
        <v>618</v>
      </c>
      <c r="V1237" s="158">
        <v>-3.2999999999999829</v>
      </c>
      <c r="W1237" s="27">
        <v>-0.89999999999997726</v>
      </c>
      <c r="X1237" s="27">
        <v>2.4000000000000057</v>
      </c>
      <c r="Y1237" s="27">
        <v>-3.2999999999999829</v>
      </c>
      <c r="Z1237" s="29">
        <v>65.48</v>
      </c>
      <c r="AA1237" s="139">
        <v>1.8</v>
      </c>
      <c r="AB1237" s="151">
        <v>1.1372251705837777E-2</v>
      </c>
      <c r="AC1237" s="136" t="s">
        <v>255</v>
      </c>
      <c r="AD1237" s="136">
        <v>10.1</v>
      </c>
      <c r="AE1237" s="136">
        <v>-2.6999999999999886</v>
      </c>
      <c r="AF1237" s="136" t="s">
        <v>618</v>
      </c>
      <c r="AG1237" s="136">
        <v>-2.6999999999999886</v>
      </c>
      <c r="AH1237" s="136">
        <v>-2.3000000000000114</v>
      </c>
      <c r="AI1237" s="136">
        <v>-178.6</v>
      </c>
      <c r="AJ1237" s="127">
        <v>203.8</v>
      </c>
      <c r="AK1237" s="127">
        <v>206.5</v>
      </c>
      <c r="AL1237" s="127">
        <v>203.7</v>
      </c>
      <c r="AM1237" s="127">
        <v>206.3</v>
      </c>
      <c r="AN1237" s="127">
        <v>206.32499999999999</v>
      </c>
      <c r="AO1237" s="127">
        <v>1</v>
      </c>
      <c r="AP1237" s="127" t="s">
        <v>618</v>
      </c>
      <c r="AQ1237" s="14">
        <v>4.6999999999999771</v>
      </c>
      <c r="AR1237" s="127" t="s">
        <v>618</v>
      </c>
      <c r="AS1237" s="14">
        <v>3.6999999999999318</v>
      </c>
      <c r="AT1237" s="1">
        <v>204.6</v>
      </c>
      <c r="AU1237" s="1">
        <v>204.6</v>
      </c>
      <c r="AV1237" s="1">
        <v>201.8</v>
      </c>
      <c r="AW1237" s="1">
        <v>202.7</v>
      </c>
      <c r="AX1237" s="1">
        <v>203.7</v>
      </c>
      <c r="AY1237" s="1">
        <v>203.7</v>
      </c>
      <c r="AZ1237" s="1">
        <v>201</v>
      </c>
      <c r="BA1237" s="1">
        <v>202.6</v>
      </c>
      <c r="CC1237" s="86">
        <v>205.2</v>
      </c>
      <c r="CD1237" s="1">
        <v>205.9</v>
      </c>
      <c r="CE1237" s="1">
        <v>1435</v>
      </c>
      <c r="CF1237" s="1">
        <v>1302</v>
      </c>
      <c r="CG1237" s="1">
        <v>1.1021505376344085</v>
      </c>
      <c r="CH1237">
        <v>108.69499999999999</v>
      </c>
      <c r="CI1237">
        <v>23704</v>
      </c>
      <c r="CJ1237" s="101">
        <v>-1</v>
      </c>
      <c r="CK1237" s="101">
        <v>-1</v>
      </c>
      <c r="CL1237" s="1">
        <v>2.6999999999999886</v>
      </c>
      <c r="CM1237" s="1">
        <v>4.9000000000000341</v>
      </c>
      <c r="CN1237" s="14" t="s">
        <v>618</v>
      </c>
      <c r="CO1237" s="14">
        <v>2.1000000000000227</v>
      </c>
    </row>
    <row r="1238" spans="1:93">
      <c r="A1238" s="1">
        <v>2018</v>
      </c>
      <c r="B1238" s="1">
        <v>2</v>
      </c>
      <c r="C1238" s="24">
        <v>43129</v>
      </c>
      <c r="D1238" s="1">
        <v>201.9</v>
      </c>
      <c r="E1238" s="1">
        <v>202.3</v>
      </c>
      <c r="F1238" s="1">
        <v>196.6</v>
      </c>
      <c r="G1238" s="1">
        <v>197.6</v>
      </c>
      <c r="H1238" s="1">
        <v>65.459999999999994</v>
      </c>
      <c r="I1238" s="1">
        <v>0</v>
      </c>
      <c r="N1238" s="27">
        <v>5.7000000000000171</v>
      </c>
      <c r="O1238" s="27">
        <v>207.6</v>
      </c>
      <c r="P1238" s="27">
        <v>201.6</v>
      </c>
      <c r="Q1238" s="27" t="s">
        <v>618</v>
      </c>
      <c r="R1238" s="27" t="s">
        <v>618</v>
      </c>
      <c r="S1238" s="27" t="s">
        <v>618</v>
      </c>
      <c r="T1238" s="27" t="s">
        <v>618</v>
      </c>
      <c r="U1238" s="27" t="s">
        <v>618</v>
      </c>
      <c r="V1238" s="158">
        <v>0</v>
      </c>
      <c r="W1238" s="27">
        <v>-0.89999999999997726</v>
      </c>
      <c r="X1238" s="27">
        <v>2.4000000000000057</v>
      </c>
      <c r="Y1238" s="27">
        <v>-3.2999999999999829</v>
      </c>
      <c r="Z1238" s="29">
        <v>66.13</v>
      </c>
      <c r="AA1238" s="139">
        <v>3.4</v>
      </c>
      <c r="AB1238" s="151">
        <v>1.4417177914110457E-2</v>
      </c>
      <c r="AC1238" s="136" t="s">
        <v>253</v>
      </c>
      <c r="AD1238" s="136">
        <v>10.199999999999999</v>
      </c>
      <c r="AE1238" s="136" t="s">
        <v>618</v>
      </c>
      <c r="AF1238" s="136">
        <v>2.9000000000000057</v>
      </c>
      <c r="AG1238" s="136">
        <v>2.9000000000000057</v>
      </c>
      <c r="AH1238" s="136">
        <v>0.59999999999999432</v>
      </c>
      <c r="AI1238" s="136">
        <v>-175.7</v>
      </c>
      <c r="AJ1238" s="127">
        <v>204.6</v>
      </c>
      <c r="AK1238" s="127">
        <v>204.6</v>
      </c>
      <c r="AL1238" s="127">
        <v>197</v>
      </c>
      <c r="AM1238" s="127">
        <v>201.3</v>
      </c>
      <c r="AN1238" s="127">
        <v>204.1</v>
      </c>
      <c r="AO1238" s="127">
        <v>4.3000000000000114</v>
      </c>
      <c r="AP1238" s="127" t="s">
        <v>618</v>
      </c>
      <c r="AQ1238" s="14">
        <v>4.6999999999999771</v>
      </c>
      <c r="AR1238" s="127">
        <v>-0.5</v>
      </c>
      <c r="AS1238" s="14">
        <v>3.1999999999999318</v>
      </c>
      <c r="AT1238" s="1">
        <v>198</v>
      </c>
      <c r="AU1238" s="1">
        <v>200.5</v>
      </c>
      <c r="AV1238" s="1">
        <v>198</v>
      </c>
      <c r="AW1238" s="1">
        <v>200.2</v>
      </c>
      <c r="AX1238" s="1">
        <v>197.5</v>
      </c>
      <c r="AY1238" s="1">
        <v>200</v>
      </c>
      <c r="AZ1238" s="1">
        <v>197.5</v>
      </c>
      <c r="BA1238" s="1">
        <v>198.6</v>
      </c>
      <c r="CC1238" s="86">
        <v>198.6</v>
      </c>
      <c r="CD1238" s="1">
        <v>200.1</v>
      </c>
      <c r="CE1238" s="1">
        <v>1344</v>
      </c>
      <c r="CF1238" s="1">
        <v>1485</v>
      </c>
      <c r="CG1238" s="1">
        <v>0.90505050505050511</v>
      </c>
      <c r="CH1238">
        <v>108.97799999999999</v>
      </c>
      <c r="CI1238">
        <v>23530</v>
      </c>
      <c r="CJ1238" s="101">
        <v>-1</v>
      </c>
      <c r="CK1238" s="101">
        <v>-1</v>
      </c>
      <c r="CL1238" s="1">
        <v>0.80000000000001137</v>
      </c>
      <c r="CM1238" s="1">
        <v>5.7000000000000455</v>
      </c>
      <c r="CN1238" s="14" t="s">
        <v>618</v>
      </c>
      <c r="CO1238" s="14">
        <v>2.1000000000000227</v>
      </c>
    </row>
    <row r="1239" spans="1:93">
      <c r="A1239" s="1">
        <v>2018</v>
      </c>
      <c r="B1239" s="1">
        <v>3</v>
      </c>
      <c r="C1239" s="24">
        <v>43130</v>
      </c>
      <c r="D1239" s="1">
        <v>197.2</v>
      </c>
      <c r="E1239" s="1">
        <v>199.6</v>
      </c>
      <c r="F1239" s="1">
        <v>194.6</v>
      </c>
      <c r="G1239" s="1">
        <v>194.6</v>
      </c>
      <c r="H1239" s="1">
        <v>64.37</v>
      </c>
      <c r="I1239" s="1">
        <v>0</v>
      </c>
      <c r="N1239" s="27">
        <v>5</v>
      </c>
      <c r="O1239" s="27">
        <v>203.3</v>
      </c>
      <c r="P1239" s="27">
        <v>191.9</v>
      </c>
      <c r="Q1239" s="27" t="s">
        <v>618</v>
      </c>
      <c r="R1239" s="27" t="s">
        <v>618</v>
      </c>
      <c r="S1239" s="27" t="s">
        <v>618</v>
      </c>
      <c r="T1239" s="27" t="s">
        <v>618</v>
      </c>
      <c r="U1239" s="27" t="s">
        <v>618</v>
      </c>
      <c r="V1239" s="158">
        <v>0</v>
      </c>
      <c r="W1239" s="27">
        <v>-0.89999999999997726</v>
      </c>
      <c r="X1239" s="27">
        <v>2.4000000000000057</v>
      </c>
      <c r="Y1239" s="27">
        <v>-3.2999999999999829</v>
      </c>
      <c r="Z1239" s="29">
        <v>64.84</v>
      </c>
      <c r="AA1239" s="139">
        <v>3</v>
      </c>
      <c r="AB1239" s="151">
        <v>1.0281221651043393E-2</v>
      </c>
      <c r="AC1239" s="136" t="s">
        <v>255</v>
      </c>
      <c r="AD1239" s="136">
        <v>9.8000000000000007</v>
      </c>
      <c r="AE1239" s="136" t="s">
        <v>618</v>
      </c>
      <c r="AF1239" s="136" t="s">
        <v>618</v>
      </c>
      <c r="AG1239" s="136">
        <v>0</v>
      </c>
      <c r="AH1239" s="136">
        <v>0.59999999999999432</v>
      </c>
      <c r="AI1239" s="136">
        <v>-175.7</v>
      </c>
      <c r="AJ1239" s="127">
        <v>198</v>
      </c>
      <c r="AK1239" s="127">
        <v>200.5</v>
      </c>
      <c r="AL1239" s="127">
        <v>197.2</v>
      </c>
      <c r="AM1239" s="127">
        <v>197.8</v>
      </c>
      <c r="AN1239" s="127">
        <v>202.27500000000001</v>
      </c>
      <c r="AO1239" s="127">
        <v>2.5999999999999943</v>
      </c>
      <c r="AP1239" s="127" t="s">
        <v>618</v>
      </c>
      <c r="AQ1239" s="14">
        <v>4.6999999999999771</v>
      </c>
      <c r="AR1239" s="127">
        <v>4.2999999999999829</v>
      </c>
      <c r="AS1239" s="14">
        <v>7.4999999999999147</v>
      </c>
      <c r="AT1239" s="1">
        <v>195.2</v>
      </c>
      <c r="AU1239" s="1">
        <v>195.2</v>
      </c>
      <c r="AV1239" s="1">
        <v>193.1</v>
      </c>
      <c r="AW1239" s="1">
        <v>194.3</v>
      </c>
      <c r="AX1239" s="1">
        <v>194.5</v>
      </c>
      <c r="AY1239" s="1">
        <v>194.5</v>
      </c>
      <c r="AZ1239" s="1">
        <v>192.6</v>
      </c>
      <c r="BA1239" s="1">
        <v>193.7</v>
      </c>
      <c r="CC1239" s="86">
        <v>195.3</v>
      </c>
      <c r="CD1239" s="1">
        <v>197.5</v>
      </c>
      <c r="CE1239" s="1">
        <v>1491</v>
      </c>
      <c r="CF1239" s="1">
        <v>1335</v>
      </c>
      <c r="CG1239" s="1">
        <v>1.1168539325842697</v>
      </c>
      <c r="CH1239">
        <v>108.801</v>
      </c>
      <c r="CI1239">
        <v>23187</v>
      </c>
      <c r="CJ1239" s="101">
        <v>-1</v>
      </c>
      <c r="CK1239" s="101">
        <v>-1</v>
      </c>
      <c r="CL1239" s="1">
        <v>2.5999999999999943</v>
      </c>
      <c r="CM1239" s="1">
        <v>8.3000000000000398</v>
      </c>
      <c r="CN1239" s="14" t="s">
        <v>618</v>
      </c>
      <c r="CO1239" s="14">
        <v>2.1000000000000227</v>
      </c>
    </row>
    <row r="1240" spans="1:93">
      <c r="A1240" s="1">
        <v>2018</v>
      </c>
      <c r="B1240" s="1">
        <v>4</v>
      </c>
      <c r="C1240" s="24">
        <v>43131</v>
      </c>
      <c r="D1240" s="1">
        <v>192.6</v>
      </c>
      <c r="E1240" s="1">
        <v>193</v>
      </c>
      <c r="F1240" s="1">
        <v>190.7</v>
      </c>
      <c r="G1240" s="1">
        <v>192.6</v>
      </c>
      <c r="H1240" s="1">
        <v>64.86</v>
      </c>
      <c r="I1240" s="1">
        <v>0</v>
      </c>
      <c r="N1240" s="27">
        <v>2.3000000000000114</v>
      </c>
      <c r="O1240" s="27">
        <v>199.6</v>
      </c>
      <c r="P1240" s="27">
        <v>189.6</v>
      </c>
      <c r="Q1240" s="27" t="s">
        <v>618</v>
      </c>
      <c r="R1240" s="27" t="s">
        <v>618</v>
      </c>
      <c r="S1240" s="27" t="s">
        <v>618</v>
      </c>
      <c r="T1240" s="27" t="s">
        <v>618</v>
      </c>
      <c r="U1240" s="27" t="s">
        <v>618</v>
      </c>
      <c r="V1240" s="158">
        <v>0</v>
      </c>
      <c r="W1240" s="27">
        <v>-0.89999999999997726</v>
      </c>
      <c r="X1240" s="27">
        <v>2.4000000000000057</v>
      </c>
      <c r="Y1240" s="27">
        <v>-3.2999999999999829</v>
      </c>
      <c r="Z1240" s="29">
        <v>64.12</v>
      </c>
      <c r="AA1240" s="139">
        <v>1.4</v>
      </c>
      <c r="AB1240" s="151">
        <v>1.6651390161930735E-2</v>
      </c>
      <c r="AC1240" s="136" t="s">
        <v>255</v>
      </c>
      <c r="AD1240" s="136">
        <v>9.6999999999999993</v>
      </c>
      <c r="AE1240" s="136" t="s">
        <v>618</v>
      </c>
      <c r="AF1240" s="136" t="s">
        <v>618</v>
      </c>
      <c r="AG1240" s="136">
        <v>0</v>
      </c>
      <c r="AH1240" s="136">
        <v>0.59999999999999432</v>
      </c>
      <c r="AI1240" s="136">
        <v>-175.7</v>
      </c>
      <c r="AJ1240" s="127">
        <v>195.2</v>
      </c>
      <c r="AK1240" s="127">
        <v>195.2</v>
      </c>
      <c r="AL1240" s="127">
        <v>192.7</v>
      </c>
      <c r="AM1240" s="127">
        <v>193.7</v>
      </c>
      <c r="AN1240" s="127">
        <v>199.77500000000001</v>
      </c>
      <c r="AO1240" s="127">
        <v>0</v>
      </c>
      <c r="AP1240" s="127" t="s">
        <v>618</v>
      </c>
      <c r="AQ1240" s="14">
        <v>4.6999999999999771</v>
      </c>
      <c r="AR1240" s="127">
        <v>-1.6000000000000227</v>
      </c>
      <c r="AS1240" s="14">
        <v>5.899999999999892</v>
      </c>
      <c r="AT1240" s="1">
        <v>193.4</v>
      </c>
      <c r="AU1240" s="1">
        <v>194.2</v>
      </c>
      <c r="AV1240" s="1">
        <v>193.3</v>
      </c>
      <c r="AW1240" s="1">
        <v>193.4</v>
      </c>
      <c r="AX1240" s="1">
        <v>192.8</v>
      </c>
      <c r="AY1240" s="1">
        <v>194.5</v>
      </c>
      <c r="AZ1240" s="1">
        <v>192.8</v>
      </c>
      <c r="BA1240" s="1">
        <v>193.9</v>
      </c>
      <c r="CC1240" s="86">
        <v>193.5</v>
      </c>
      <c r="CD1240" s="1">
        <v>192.9</v>
      </c>
      <c r="CE1240" s="1">
        <v>1324</v>
      </c>
      <c r="CF1240" s="1">
        <v>1249</v>
      </c>
      <c r="CG1240" s="1">
        <v>1.0600480384307447</v>
      </c>
      <c r="CH1240">
        <v>109.18600000000001</v>
      </c>
      <c r="CI1240">
        <v>23254</v>
      </c>
      <c r="CJ1240" s="101">
        <v>-1</v>
      </c>
      <c r="CK1240" s="101">
        <v>-1</v>
      </c>
      <c r="CL1240" s="1">
        <v>-0.59999999999999432</v>
      </c>
      <c r="CM1240" s="1">
        <v>7.7000000000000455</v>
      </c>
      <c r="CN1240" s="14" t="s">
        <v>618</v>
      </c>
      <c r="CO1240" s="14">
        <v>2.1000000000000227</v>
      </c>
    </row>
    <row r="1241" spans="1:93">
      <c r="A1241" s="1">
        <v>2018</v>
      </c>
      <c r="B1241" s="1">
        <v>5</v>
      </c>
      <c r="C1241" s="24">
        <v>43132</v>
      </c>
      <c r="D1241" s="1">
        <v>194</v>
      </c>
      <c r="E1241" s="1">
        <v>195.8</v>
      </c>
      <c r="F1241" s="1">
        <v>191.9</v>
      </c>
      <c r="G1241" s="1">
        <v>193.8</v>
      </c>
      <c r="H1241" s="1">
        <v>66.05</v>
      </c>
      <c r="I1241" s="1">
        <v>0</v>
      </c>
      <c r="N1241" s="27">
        <v>3.9000000000000057</v>
      </c>
      <c r="O1241" s="27">
        <v>194.9</v>
      </c>
      <c r="P1241" s="27">
        <v>190.3</v>
      </c>
      <c r="Q1241" s="27" t="s">
        <v>618</v>
      </c>
      <c r="R1241" s="27" t="s">
        <v>618</v>
      </c>
      <c r="S1241" s="27" t="s">
        <v>618</v>
      </c>
      <c r="T1241" s="27" t="s">
        <v>618</v>
      </c>
      <c r="U1241" s="27" t="s">
        <v>618</v>
      </c>
      <c r="V1241" s="158">
        <v>0</v>
      </c>
      <c r="W1241" s="27">
        <v>-0.89999999999997726</v>
      </c>
      <c r="X1241" s="27">
        <v>2.4000000000000057</v>
      </c>
      <c r="Y1241" s="27">
        <v>-3.2999999999999829</v>
      </c>
      <c r="Z1241" s="29">
        <v>64.88</v>
      </c>
      <c r="AA1241" s="139">
        <v>2.2999999999999998</v>
      </c>
      <c r="AB1241" s="151">
        <v>7.6122417275128473E-3</v>
      </c>
      <c r="AC1241" s="136" t="s">
        <v>253</v>
      </c>
      <c r="AD1241" s="136">
        <v>9.6</v>
      </c>
      <c r="AE1241" s="136" t="s">
        <v>618</v>
      </c>
      <c r="AF1241" s="136">
        <v>-1.0999999999999943</v>
      </c>
      <c r="AG1241" s="136">
        <v>-1.0999999999999943</v>
      </c>
      <c r="AH1241" s="136">
        <v>-0.5</v>
      </c>
      <c r="AI1241" s="136">
        <v>-176.8</v>
      </c>
      <c r="AJ1241" s="127">
        <v>193.4</v>
      </c>
      <c r="AK1241" s="127">
        <v>196.3</v>
      </c>
      <c r="AL1241" s="127">
        <v>193.3</v>
      </c>
      <c r="AM1241" s="127">
        <v>194.9</v>
      </c>
      <c r="AN1241" s="127">
        <v>196.92500000000001</v>
      </c>
      <c r="AO1241" s="127">
        <v>0.19999999999998863</v>
      </c>
      <c r="AP1241" s="127" t="s">
        <v>618</v>
      </c>
      <c r="AQ1241" s="14">
        <v>4.6999999999999771</v>
      </c>
      <c r="AR1241" s="127">
        <v>-0.69999999999998863</v>
      </c>
      <c r="AS1241" s="14">
        <v>5.1999999999999034</v>
      </c>
      <c r="AT1241" s="1">
        <v>192.6</v>
      </c>
      <c r="AU1241" s="1">
        <v>192.8</v>
      </c>
      <c r="AV1241" s="1">
        <v>192.2</v>
      </c>
      <c r="AW1241" s="1">
        <v>192.8</v>
      </c>
      <c r="AX1241" s="1">
        <v>193</v>
      </c>
      <c r="AY1241" s="1">
        <v>193.6</v>
      </c>
      <c r="AZ1241" s="1">
        <v>192.6</v>
      </c>
      <c r="BA1241" s="1">
        <v>193.5</v>
      </c>
      <c r="CC1241" s="86">
        <v>192.6</v>
      </c>
      <c r="CD1241" s="1">
        <v>195.4</v>
      </c>
      <c r="CE1241" s="1">
        <v>1519</v>
      </c>
      <c r="CF1241" s="1">
        <v>1225</v>
      </c>
      <c r="CG1241" s="1">
        <v>1.24</v>
      </c>
      <c r="CH1241">
        <v>109.339</v>
      </c>
      <c r="CI1241">
        <v>23301</v>
      </c>
      <c r="CJ1241" s="101">
        <v>-1</v>
      </c>
      <c r="CK1241" s="101">
        <v>-1</v>
      </c>
      <c r="CL1241" s="1">
        <v>-1.0999999999999943</v>
      </c>
      <c r="CM1241" s="1">
        <v>6.6000000000000512</v>
      </c>
      <c r="CN1241" s="14" t="s">
        <v>618</v>
      </c>
      <c r="CO1241" s="14">
        <v>2.1000000000000227</v>
      </c>
    </row>
    <row r="1242" spans="1:93">
      <c r="A1242" s="1">
        <v>2018</v>
      </c>
      <c r="B1242" s="1">
        <v>6</v>
      </c>
      <c r="C1242" s="24">
        <v>43133</v>
      </c>
      <c r="D1242" s="1">
        <v>193.7</v>
      </c>
      <c r="E1242" s="1">
        <v>199.4</v>
      </c>
      <c r="F1242" s="1">
        <v>193.5</v>
      </c>
      <c r="G1242" s="1">
        <v>198.7</v>
      </c>
      <c r="H1242" s="1">
        <v>65.45</v>
      </c>
      <c r="I1242" s="1">
        <v>0</v>
      </c>
      <c r="N1242" s="27">
        <v>5.9000000000000057</v>
      </c>
      <c r="O1242" s="27">
        <v>197.7</v>
      </c>
      <c r="P1242" s="27">
        <v>189.9</v>
      </c>
      <c r="Q1242" s="27" t="s">
        <v>618</v>
      </c>
      <c r="R1242" s="27" t="s">
        <v>254</v>
      </c>
      <c r="S1242" s="27" t="s">
        <v>618</v>
      </c>
      <c r="T1242" s="27">
        <v>-2.8999999999999773</v>
      </c>
      <c r="U1242" s="27" t="s">
        <v>618</v>
      </c>
      <c r="V1242" s="158">
        <v>-2.8999999999999773</v>
      </c>
      <c r="W1242" s="27">
        <v>-3.7999999999999545</v>
      </c>
      <c r="X1242" s="27">
        <v>2.4000000000000057</v>
      </c>
      <c r="Y1242" s="27">
        <v>-6.1999999999999602</v>
      </c>
      <c r="Z1242" s="29">
        <v>66.16</v>
      </c>
      <c r="AA1242" s="139">
        <v>3.5</v>
      </c>
      <c r="AB1242" s="151">
        <v>1.8347209374036444E-2</v>
      </c>
      <c r="AC1242" s="136" t="s">
        <v>253</v>
      </c>
      <c r="AD1242" s="136">
        <v>9.6</v>
      </c>
      <c r="AE1242" s="136" t="s">
        <v>618</v>
      </c>
      <c r="AF1242" s="136" t="s">
        <v>618</v>
      </c>
      <c r="AG1242" s="136">
        <v>0</v>
      </c>
      <c r="AH1242" s="136">
        <v>-0.5</v>
      </c>
      <c r="AI1242" s="136">
        <v>-176.8</v>
      </c>
      <c r="AJ1242" s="127">
        <v>192.6</v>
      </c>
      <c r="AK1242" s="127">
        <v>194.2</v>
      </c>
      <c r="AL1242" s="127">
        <v>192.2</v>
      </c>
      <c r="AM1242" s="127">
        <v>194</v>
      </c>
      <c r="AN1242" s="127">
        <v>195.1</v>
      </c>
      <c r="AO1242" s="127">
        <v>5</v>
      </c>
      <c r="AP1242" s="127">
        <v>0.30000000000002275</v>
      </c>
      <c r="AQ1242" s="14">
        <v>5</v>
      </c>
      <c r="AR1242" s="127" t="s">
        <v>618</v>
      </c>
      <c r="AS1242" s="14">
        <v>5.1999999999999034</v>
      </c>
      <c r="AT1242" s="1">
        <v>196</v>
      </c>
      <c r="AU1242" s="1">
        <v>196.8</v>
      </c>
      <c r="AV1242" s="1">
        <v>195.9</v>
      </c>
      <c r="AW1242" s="1">
        <v>196.7</v>
      </c>
      <c r="AX1242" s="1">
        <v>198.4</v>
      </c>
      <c r="AY1242" s="1">
        <v>198.4</v>
      </c>
      <c r="AZ1242" s="1">
        <v>197.3</v>
      </c>
      <c r="BA1242" s="1">
        <v>197.6</v>
      </c>
      <c r="CC1242" s="86">
        <v>195.5</v>
      </c>
      <c r="CD1242" s="1">
        <v>193.9</v>
      </c>
      <c r="CE1242" s="1">
        <v>1518</v>
      </c>
      <c r="CF1242" s="1">
        <v>1332</v>
      </c>
      <c r="CG1242" s="1">
        <v>1.1396396396396395</v>
      </c>
      <c r="CH1242">
        <v>110.154</v>
      </c>
      <c r="CI1242">
        <v>22944</v>
      </c>
      <c r="CJ1242" s="101">
        <v>-1</v>
      </c>
      <c r="CK1242" s="101">
        <v>-1</v>
      </c>
      <c r="CL1242" s="1">
        <v>1.1999999999999886</v>
      </c>
      <c r="CM1242" s="1">
        <v>7.8000000000000398</v>
      </c>
      <c r="CN1242" s="14" t="s">
        <v>618</v>
      </c>
      <c r="CO1242" s="14">
        <v>2.1000000000000227</v>
      </c>
    </row>
    <row r="1243" spans="1:93">
      <c r="A1243" s="1">
        <v>2018</v>
      </c>
      <c r="B1243" s="1">
        <v>2</v>
      </c>
      <c r="C1243" s="24">
        <v>43136</v>
      </c>
      <c r="D1243" s="1">
        <v>194.8</v>
      </c>
      <c r="E1243" s="1">
        <v>198.3</v>
      </c>
      <c r="F1243" s="1">
        <v>194.8</v>
      </c>
      <c r="G1243" s="1">
        <v>198.2</v>
      </c>
      <c r="H1243" s="1">
        <v>63.75</v>
      </c>
      <c r="I1243" s="1">
        <v>0</v>
      </c>
      <c r="N1243" s="27">
        <v>3.5</v>
      </c>
      <c r="O1243" s="27">
        <v>204.6</v>
      </c>
      <c r="P1243" s="27">
        <v>192.8</v>
      </c>
      <c r="Q1243" s="27" t="s">
        <v>618</v>
      </c>
      <c r="R1243" s="27" t="s">
        <v>618</v>
      </c>
      <c r="S1243" s="27" t="s">
        <v>618</v>
      </c>
      <c r="T1243" s="27" t="s">
        <v>618</v>
      </c>
      <c r="U1243" s="27" t="s">
        <v>618</v>
      </c>
      <c r="V1243" s="158">
        <v>0</v>
      </c>
      <c r="W1243" s="27">
        <v>-3.7999999999999545</v>
      </c>
      <c r="X1243" s="27">
        <v>2.4000000000000057</v>
      </c>
      <c r="Y1243" s="27">
        <v>-6.1999999999999602</v>
      </c>
      <c r="Z1243" s="29">
        <v>64.89</v>
      </c>
      <c r="AA1243" s="139">
        <v>2.1</v>
      </c>
      <c r="AB1243" s="151">
        <v>9.0840272520816834E-3</v>
      </c>
      <c r="AC1243" s="136" t="s">
        <v>255</v>
      </c>
      <c r="AD1243" s="136">
        <v>9.9</v>
      </c>
      <c r="AE1243" s="136">
        <v>-1.7000000000000171</v>
      </c>
      <c r="AF1243" s="136" t="s">
        <v>618</v>
      </c>
      <c r="AG1243" s="136">
        <v>-1.7000000000000171</v>
      </c>
      <c r="AH1243" s="136">
        <v>-2.2000000000000171</v>
      </c>
      <c r="AI1243" s="136">
        <v>-178.5</v>
      </c>
      <c r="AJ1243" s="127">
        <v>196</v>
      </c>
      <c r="AK1243" s="127">
        <v>196.8</v>
      </c>
      <c r="AL1243" s="127">
        <v>193.6</v>
      </c>
      <c r="AM1243" s="127">
        <v>194.7</v>
      </c>
      <c r="AN1243" s="127">
        <v>194.32499999999999</v>
      </c>
      <c r="AO1243" s="127">
        <v>3.3999999999999773</v>
      </c>
      <c r="AP1243" s="127">
        <v>-0.5000000000000171</v>
      </c>
      <c r="AQ1243" s="14">
        <v>4.4999999999999831</v>
      </c>
      <c r="AR1243" s="127" t="s">
        <v>618</v>
      </c>
      <c r="AS1243" s="14">
        <v>5.1999999999999034</v>
      </c>
      <c r="AT1243" s="1">
        <v>197.8</v>
      </c>
      <c r="AU1243" s="1">
        <v>198</v>
      </c>
      <c r="AV1243" s="1">
        <v>196.9</v>
      </c>
      <c r="AW1243" s="1">
        <v>197.1</v>
      </c>
      <c r="AX1243" s="1">
        <v>198.7</v>
      </c>
      <c r="AY1243" s="1">
        <v>198.7</v>
      </c>
      <c r="AZ1243" s="1">
        <v>197.7</v>
      </c>
      <c r="BA1243" s="1">
        <v>198.3</v>
      </c>
      <c r="CC1243" s="86">
        <v>197.9</v>
      </c>
      <c r="CD1243" s="1">
        <v>194.3</v>
      </c>
      <c r="CE1243" s="1">
        <v>1385</v>
      </c>
      <c r="CF1243" s="1">
        <v>1340</v>
      </c>
      <c r="CG1243" s="1">
        <v>1.0335820895522387</v>
      </c>
      <c r="CH1243">
        <v>109.244</v>
      </c>
      <c r="CI1243">
        <v>21394</v>
      </c>
      <c r="CJ1243" s="101">
        <v>-1</v>
      </c>
      <c r="CK1243" s="101">
        <v>-1</v>
      </c>
      <c r="CL1243" s="1">
        <v>1.2000000000000171</v>
      </c>
      <c r="CM1243" s="1">
        <v>9.0000000000000568</v>
      </c>
      <c r="CN1243" s="14" t="s">
        <v>618</v>
      </c>
      <c r="CO1243" s="14">
        <v>2.1000000000000227</v>
      </c>
    </row>
    <row r="1244" spans="1:93">
      <c r="A1244" s="1">
        <v>2018</v>
      </c>
      <c r="B1244" s="1">
        <v>3</v>
      </c>
      <c r="C1244" s="24">
        <v>43137</v>
      </c>
      <c r="D1244" s="1">
        <v>196.6</v>
      </c>
      <c r="E1244" s="1">
        <v>196.8</v>
      </c>
      <c r="F1244" s="1">
        <v>193.4</v>
      </c>
      <c r="G1244" s="1">
        <v>194.8</v>
      </c>
      <c r="H1244" s="1">
        <v>63.43</v>
      </c>
      <c r="I1244" s="1">
        <v>0</v>
      </c>
      <c r="N1244" s="27">
        <v>3.4000000000000057</v>
      </c>
      <c r="O1244" s="27">
        <v>201.7</v>
      </c>
      <c r="P1244" s="27">
        <v>194.7</v>
      </c>
      <c r="Q1244" s="27" t="s">
        <v>618</v>
      </c>
      <c r="R1244" s="27" t="s">
        <v>618</v>
      </c>
      <c r="S1244" s="27" t="s">
        <v>252</v>
      </c>
      <c r="T1244" s="27" t="s">
        <v>618</v>
      </c>
      <c r="U1244" s="27">
        <v>-0.40000000000000568</v>
      </c>
      <c r="V1244" s="158">
        <v>-0.40000000000000568</v>
      </c>
      <c r="W1244" s="27">
        <v>-4.1999999999999602</v>
      </c>
      <c r="X1244" s="27">
        <v>2.4000000000000057</v>
      </c>
      <c r="Y1244" s="27">
        <v>-6.5999999999999659</v>
      </c>
      <c r="Z1244" s="29">
        <v>63.8</v>
      </c>
      <c r="AA1244" s="139">
        <v>2</v>
      </c>
      <c r="AB1244" s="151">
        <v>2.5974025974025983E-2</v>
      </c>
      <c r="AC1244" s="136" t="s">
        <v>255</v>
      </c>
      <c r="AD1244" s="136">
        <v>9.9</v>
      </c>
      <c r="AE1244" s="136" t="s">
        <v>618</v>
      </c>
      <c r="AF1244" s="136" t="s">
        <v>618</v>
      </c>
      <c r="AG1244" s="136">
        <v>0</v>
      </c>
      <c r="AH1244" s="136">
        <v>-2.2000000000000171</v>
      </c>
      <c r="AI1244" s="136">
        <v>-178.5</v>
      </c>
      <c r="AJ1244" s="127">
        <v>197.8</v>
      </c>
      <c r="AK1244" s="127">
        <v>198</v>
      </c>
      <c r="AL1244" s="127">
        <v>194.3</v>
      </c>
      <c r="AM1244" s="127">
        <v>194.8</v>
      </c>
      <c r="AN1244" s="127">
        <v>194.6</v>
      </c>
      <c r="AO1244" s="127">
        <v>1.7999999999999829</v>
      </c>
      <c r="AP1244" s="127" t="s">
        <v>618</v>
      </c>
      <c r="AQ1244" s="14">
        <v>4.4999999999999831</v>
      </c>
      <c r="AR1244" s="127" t="s">
        <v>618</v>
      </c>
      <c r="AS1244" s="14">
        <v>5.1999999999999034</v>
      </c>
      <c r="AT1244" s="1">
        <v>194.5</v>
      </c>
      <c r="AU1244" s="1">
        <v>194.7</v>
      </c>
      <c r="AV1244" s="1">
        <v>193.3</v>
      </c>
      <c r="AW1244" s="1">
        <v>193.7</v>
      </c>
      <c r="AX1244" s="1">
        <v>195</v>
      </c>
      <c r="AY1244" s="1">
        <v>195.2</v>
      </c>
      <c r="AZ1244" s="1">
        <v>193.8</v>
      </c>
      <c r="BA1244" s="1">
        <v>193.9</v>
      </c>
      <c r="CC1244" s="86">
        <v>194.7</v>
      </c>
      <c r="CD1244" s="1">
        <v>195.1</v>
      </c>
      <c r="CE1244" s="1">
        <v>1312</v>
      </c>
      <c r="CF1244" s="1">
        <v>1019</v>
      </c>
      <c r="CG1244" s="1">
        <v>1.2875368007850834</v>
      </c>
      <c r="CH1244">
        <v>109.59</v>
      </c>
      <c r="CI1244">
        <v>22270</v>
      </c>
      <c r="CJ1244" s="101">
        <v>-1</v>
      </c>
      <c r="CK1244" s="101">
        <v>-1</v>
      </c>
      <c r="CL1244" s="1">
        <v>-0.59999999999999432</v>
      </c>
      <c r="CM1244" s="1">
        <v>8.4000000000000625</v>
      </c>
      <c r="CN1244" s="14" t="s">
        <v>618</v>
      </c>
      <c r="CO1244" s="14">
        <v>2.1000000000000227</v>
      </c>
    </row>
    <row r="1245" spans="1:93">
      <c r="A1245" s="1">
        <v>2018</v>
      </c>
      <c r="B1245" s="1">
        <v>4</v>
      </c>
      <c r="C1245" s="24">
        <v>43138</v>
      </c>
      <c r="D1245" s="1">
        <v>195.1</v>
      </c>
      <c r="E1245" s="1">
        <v>197.4</v>
      </c>
      <c r="F1245" s="1">
        <v>195</v>
      </c>
      <c r="G1245" s="1">
        <v>196</v>
      </c>
      <c r="H1245" s="1">
        <v>61.48</v>
      </c>
      <c r="I1245" s="1">
        <v>0</v>
      </c>
      <c r="N1245" s="27">
        <v>2.4000000000000057</v>
      </c>
      <c r="O1245" s="27">
        <v>198.2</v>
      </c>
      <c r="P1245" s="27">
        <v>191.4</v>
      </c>
      <c r="Q1245" s="27" t="s">
        <v>618</v>
      </c>
      <c r="R1245" s="27" t="s">
        <v>618</v>
      </c>
      <c r="S1245" s="27" t="s">
        <v>618</v>
      </c>
      <c r="T1245" s="27" t="s">
        <v>618</v>
      </c>
      <c r="U1245" s="27" t="s">
        <v>618</v>
      </c>
      <c r="V1245" s="158">
        <v>0</v>
      </c>
      <c r="W1245" s="27">
        <v>-4.1999999999999602</v>
      </c>
      <c r="X1245" s="27">
        <v>2.4000000000000057</v>
      </c>
      <c r="Y1245" s="27">
        <v>-6.5999999999999659</v>
      </c>
      <c r="Z1245" s="29">
        <v>63.62</v>
      </c>
      <c r="AA1245" s="139">
        <v>1.4</v>
      </c>
      <c r="AB1245" s="151">
        <v>5.0196078431372637E-3</v>
      </c>
      <c r="AC1245" s="136" t="s">
        <v>255</v>
      </c>
      <c r="AD1245" s="136">
        <v>9.6999999999999993</v>
      </c>
      <c r="AE1245" s="136">
        <v>-1.6999999999999886</v>
      </c>
      <c r="AF1245" s="136" t="s">
        <v>618</v>
      </c>
      <c r="AG1245" s="136">
        <v>-1.6999999999999886</v>
      </c>
      <c r="AH1245" s="136">
        <v>-3.9000000000000057</v>
      </c>
      <c r="AI1245" s="136">
        <v>-180.2</v>
      </c>
      <c r="AJ1245" s="127">
        <v>194.5</v>
      </c>
      <c r="AK1245" s="127">
        <v>196</v>
      </c>
      <c r="AL1245" s="127">
        <v>192.5</v>
      </c>
      <c r="AM1245" s="127">
        <v>195.6</v>
      </c>
      <c r="AN1245" s="127">
        <v>194.77500000000001</v>
      </c>
      <c r="AO1245" s="127">
        <v>0.90000000000000568</v>
      </c>
      <c r="AP1245" s="127">
        <v>-0.89999999999999436</v>
      </c>
      <c r="AQ1245" s="14">
        <v>3.599999999999989</v>
      </c>
      <c r="AR1245" s="127" t="s">
        <v>618</v>
      </c>
      <c r="AS1245" s="14">
        <v>5.1999999999999034</v>
      </c>
      <c r="AT1245" s="1">
        <v>195.1</v>
      </c>
      <c r="AU1245" s="1">
        <v>195.5</v>
      </c>
      <c r="AV1245" s="1">
        <v>194.2</v>
      </c>
      <c r="AW1245" s="1">
        <v>194.8</v>
      </c>
      <c r="AX1245" s="1">
        <v>196.3</v>
      </c>
      <c r="AY1245" s="1">
        <v>196.3</v>
      </c>
      <c r="AZ1245" s="1">
        <v>195.8</v>
      </c>
      <c r="BA1245" s="1">
        <v>196.3</v>
      </c>
      <c r="CC1245" s="86">
        <v>195.1</v>
      </c>
      <c r="CD1245" s="1">
        <v>195.6</v>
      </c>
      <c r="CE1245" s="1">
        <v>1452</v>
      </c>
      <c r="CF1245" s="1">
        <v>1425</v>
      </c>
      <c r="CG1245" s="1">
        <v>1.0189473684210526</v>
      </c>
      <c r="CH1245">
        <v>109.449</v>
      </c>
      <c r="CI1245">
        <v>21804</v>
      </c>
      <c r="CJ1245" s="101">
        <v>-1</v>
      </c>
      <c r="CK1245" s="101">
        <v>-1</v>
      </c>
      <c r="CL1245" s="1">
        <v>-0.30000000000001137</v>
      </c>
      <c r="CM1245" s="1">
        <v>8.1000000000000512</v>
      </c>
      <c r="CN1245" s="14" t="s">
        <v>618</v>
      </c>
      <c r="CO1245" s="14">
        <v>2.1000000000000227</v>
      </c>
    </row>
    <row r="1246" spans="1:93">
      <c r="A1246" s="1">
        <v>2018</v>
      </c>
      <c r="B1246" s="1">
        <v>5</v>
      </c>
      <c r="C1246" s="24">
        <v>43139</v>
      </c>
      <c r="D1246" s="1">
        <v>195.4</v>
      </c>
      <c r="E1246" s="1">
        <v>195.5</v>
      </c>
      <c r="F1246" s="1">
        <v>192.2</v>
      </c>
      <c r="G1246" s="1">
        <v>192.8</v>
      </c>
      <c r="H1246" s="1">
        <v>60.42</v>
      </c>
      <c r="I1246" s="1">
        <v>1</v>
      </c>
      <c r="N1246" s="27">
        <v>3.3000000000000114</v>
      </c>
      <c r="O1246" s="27">
        <v>198.4</v>
      </c>
      <c r="P1246" s="27">
        <v>193.6</v>
      </c>
      <c r="Q1246" s="27" t="s">
        <v>618</v>
      </c>
      <c r="R1246" s="27" t="s">
        <v>618</v>
      </c>
      <c r="S1246" s="27" t="s">
        <v>252</v>
      </c>
      <c r="T1246" s="27" t="s">
        <v>618</v>
      </c>
      <c r="U1246" s="27">
        <v>3.9000000000000057</v>
      </c>
      <c r="V1246" s="158">
        <v>3.9000000000000057</v>
      </c>
      <c r="W1246" s="27">
        <v>-0.29999999999995453</v>
      </c>
      <c r="X1246" s="27">
        <v>2.4000000000000057</v>
      </c>
      <c r="Y1246" s="27">
        <v>-2.6999999999999602</v>
      </c>
      <c r="Z1246" s="29">
        <v>61.61</v>
      </c>
      <c r="AA1246" s="139">
        <v>2</v>
      </c>
      <c r="AB1246" s="151">
        <v>3.0742550843449568E-2</v>
      </c>
      <c r="AC1246" s="136" t="s">
        <v>255</v>
      </c>
      <c r="AD1246" s="136">
        <v>9.8000000000000007</v>
      </c>
      <c r="AE1246" s="136" t="s">
        <v>618</v>
      </c>
      <c r="AF1246" s="136" t="s">
        <v>618</v>
      </c>
      <c r="AG1246" s="136">
        <v>0</v>
      </c>
      <c r="AH1246" s="136">
        <v>-3.9000000000000057</v>
      </c>
      <c r="AI1246" s="136">
        <v>-180.2</v>
      </c>
      <c r="AJ1246" s="127">
        <v>195.1</v>
      </c>
      <c r="AK1246" s="127">
        <v>195.5</v>
      </c>
      <c r="AL1246" s="127">
        <v>193.5</v>
      </c>
      <c r="AM1246" s="127">
        <v>193.5</v>
      </c>
      <c r="AN1246" s="127">
        <v>194.65</v>
      </c>
      <c r="AO1246" s="127">
        <v>2.5999999999999943</v>
      </c>
      <c r="AP1246" s="127" t="s">
        <v>618</v>
      </c>
      <c r="AQ1246" s="14">
        <v>3.599999999999989</v>
      </c>
      <c r="AR1246" s="127">
        <v>3.5</v>
      </c>
      <c r="AS1246" s="14">
        <v>8.6999999999999034</v>
      </c>
      <c r="AT1246" s="1">
        <v>192.3</v>
      </c>
      <c r="AU1246" s="1">
        <v>192.5</v>
      </c>
      <c r="AV1246" s="1">
        <v>192</v>
      </c>
      <c r="AW1246" s="1">
        <v>192.3</v>
      </c>
      <c r="AX1246" s="1">
        <v>192.8</v>
      </c>
      <c r="AY1246" s="1">
        <v>193.1</v>
      </c>
      <c r="AZ1246" s="1">
        <v>192.5</v>
      </c>
      <c r="BA1246" s="1">
        <v>193.1</v>
      </c>
      <c r="CC1246" s="86">
        <v>192.2</v>
      </c>
      <c r="CD1246" s="1">
        <v>194.4</v>
      </c>
      <c r="CE1246" s="1">
        <v>1534</v>
      </c>
      <c r="CF1246" s="1">
        <v>1110</v>
      </c>
      <c r="CG1246" s="1">
        <v>1.3819819819819821</v>
      </c>
      <c r="CH1246">
        <v>108.75</v>
      </c>
      <c r="CI1246">
        <v>21166</v>
      </c>
      <c r="CJ1246" s="101">
        <v>-1</v>
      </c>
      <c r="CK1246" s="101">
        <v>-1</v>
      </c>
      <c r="CL1246" s="1">
        <v>2.6000000000000227</v>
      </c>
      <c r="CM1246" s="1">
        <v>10.700000000000074</v>
      </c>
      <c r="CN1246" s="14" t="s">
        <v>618</v>
      </c>
      <c r="CO1246" s="14">
        <v>2.1000000000000227</v>
      </c>
    </row>
    <row r="1247" spans="1:93">
      <c r="A1247" s="1">
        <v>2018</v>
      </c>
      <c r="B1247" s="1">
        <v>6</v>
      </c>
      <c r="C1247" s="24">
        <v>43140</v>
      </c>
      <c r="D1247" s="1">
        <v>189.7</v>
      </c>
      <c r="E1247" s="1">
        <v>190.2</v>
      </c>
      <c r="F1247" s="1">
        <v>188</v>
      </c>
      <c r="G1247" s="1">
        <v>189.3</v>
      </c>
      <c r="H1247" s="1">
        <v>59.34</v>
      </c>
      <c r="I1247" s="1">
        <v>1</v>
      </c>
      <c r="N1247" s="27">
        <v>2.1999999999999886</v>
      </c>
      <c r="O1247" s="27">
        <v>196.1</v>
      </c>
      <c r="P1247" s="27">
        <v>189.5</v>
      </c>
      <c r="Q1247" s="27" t="s">
        <v>618</v>
      </c>
      <c r="R1247" s="27" t="s">
        <v>618</v>
      </c>
      <c r="S1247" s="27" t="s">
        <v>618</v>
      </c>
      <c r="T1247" s="27" t="s">
        <v>618</v>
      </c>
      <c r="U1247" s="27" t="s">
        <v>618</v>
      </c>
      <c r="V1247" s="158">
        <v>0</v>
      </c>
      <c r="W1247" s="27">
        <v>-0.29999999999995453</v>
      </c>
      <c r="X1247" s="27">
        <v>2.4000000000000057</v>
      </c>
      <c r="Y1247" s="27">
        <v>-2.6999999999999602</v>
      </c>
      <c r="Z1247" s="29">
        <v>60.52</v>
      </c>
      <c r="AA1247" s="139">
        <v>1.3</v>
      </c>
      <c r="AB1247" s="151">
        <v>1.7241379310344751E-2</v>
      </c>
      <c r="AC1247" s="136" t="s">
        <v>255</v>
      </c>
      <c r="AD1247" s="136">
        <v>9.6</v>
      </c>
      <c r="AE1247" s="136" t="s">
        <v>618</v>
      </c>
      <c r="AF1247" s="136" t="s">
        <v>618</v>
      </c>
      <c r="AG1247" s="136">
        <v>0</v>
      </c>
      <c r="AH1247" s="136">
        <v>-3.9000000000000057</v>
      </c>
      <c r="AI1247" s="136">
        <v>-180.2</v>
      </c>
      <c r="AJ1247" s="127">
        <v>192.3</v>
      </c>
      <c r="AK1247" s="127">
        <v>192.8</v>
      </c>
      <c r="AL1247" s="127">
        <v>187.8</v>
      </c>
      <c r="AM1247" s="127">
        <v>188.7</v>
      </c>
      <c r="AN1247" s="127">
        <v>193.15</v>
      </c>
      <c r="AO1247" s="127">
        <v>0.39999999999997726</v>
      </c>
      <c r="AP1247" s="127" t="s">
        <v>618</v>
      </c>
      <c r="AQ1247" s="14">
        <v>3.599999999999989</v>
      </c>
      <c r="AR1247" s="127" t="s">
        <v>618</v>
      </c>
      <c r="AS1247" s="14">
        <v>8.6999999999999034</v>
      </c>
      <c r="AT1247" s="1">
        <v>189.5</v>
      </c>
      <c r="AU1247" s="1">
        <v>190.4</v>
      </c>
      <c r="AV1247" s="1">
        <v>189.5</v>
      </c>
      <c r="AW1247" s="1">
        <v>190.3</v>
      </c>
      <c r="AX1247" s="1">
        <v>189.3</v>
      </c>
      <c r="AY1247" s="1">
        <v>190.6</v>
      </c>
      <c r="AZ1247" s="1">
        <v>189.3</v>
      </c>
      <c r="BA1247" s="1">
        <v>190.4</v>
      </c>
      <c r="CC1247" s="86">
        <v>189.5</v>
      </c>
      <c r="CD1247" s="1">
        <v>188.7</v>
      </c>
      <c r="CE1247" s="1">
        <v>1609</v>
      </c>
      <c r="CF1247" s="1">
        <v>1518</v>
      </c>
      <c r="CG1247" s="1">
        <v>1.0599472990777339</v>
      </c>
      <c r="CH1247">
        <v>108.646</v>
      </c>
      <c r="CI1247">
        <v>21627</v>
      </c>
      <c r="CJ1247" s="101">
        <v>-1</v>
      </c>
      <c r="CK1247" s="101">
        <v>-1</v>
      </c>
      <c r="CL1247" s="1">
        <v>-0.59999999999999432</v>
      </c>
      <c r="CM1247" s="1">
        <v>10.10000000000008</v>
      </c>
      <c r="CN1247" s="14" t="s">
        <v>618</v>
      </c>
      <c r="CO1247" s="14">
        <v>2.1000000000000227</v>
      </c>
    </row>
    <row r="1248" spans="1:93">
      <c r="A1248" s="1">
        <v>2018</v>
      </c>
      <c r="B1248" s="1">
        <v>3</v>
      </c>
      <c r="C1248" s="24">
        <v>43144</v>
      </c>
      <c r="D1248" s="1">
        <v>190.1</v>
      </c>
      <c r="E1248" s="1">
        <v>190.3</v>
      </c>
      <c r="F1248" s="1">
        <v>188.3</v>
      </c>
      <c r="G1248" s="1">
        <v>189</v>
      </c>
      <c r="H1248" s="1">
        <v>59.19</v>
      </c>
      <c r="I1248" s="1">
        <v>1</v>
      </c>
      <c r="N1248" s="27">
        <v>2</v>
      </c>
      <c r="O1248" s="27">
        <v>191.5</v>
      </c>
      <c r="P1248" s="27">
        <v>187.1</v>
      </c>
      <c r="Q1248" s="27" t="s">
        <v>618</v>
      </c>
      <c r="R1248" s="27" t="s">
        <v>618</v>
      </c>
      <c r="S1248" s="27" t="s">
        <v>618</v>
      </c>
      <c r="T1248" s="27" t="s">
        <v>618</v>
      </c>
      <c r="U1248" s="27" t="s">
        <v>618</v>
      </c>
      <c r="V1248" s="158">
        <v>0</v>
      </c>
      <c r="W1248" s="27">
        <v>-0.29999999999995453</v>
      </c>
      <c r="X1248" s="27">
        <v>2.4000000000000057</v>
      </c>
      <c r="Y1248" s="27">
        <v>-2.6999999999999602</v>
      </c>
      <c r="Z1248" s="29">
        <v>59.45</v>
      </c>
      <c r="AA1248" s="139">
        <v>1.2</v>
      </c>
      <c r="AB1248" s="151">
        <v>1.7874875868917561E-2</v>
      </c>
      <c r="AC1248" s="136" t="s">
        <v>255</v>
      </c>
      <c r="AD1248" s="136">
        <v>9.4</v>
      </c>
      <c r="AE1248" s="136" t="s">
        <v>618</v>
      </c>
      <c r="AF1248" s="136" t="s">
        <v>618</v>
      </c>
      <c r="AG1248" s="136">
        <v>0</v>
      </c>
      <c r="AH1248" s="136">
        <v>-3.9000000000000057</v>
      </c>
      <c r="AI1248" s="136">
        <v>-180.2</v>
      </c>
      <c r="AJ1248" s="127">
        <v>189.5</v>
      </c>
      <c r="AK1248" s="127">
        <v>190.6</v>
      </c>
      <c r="AL1248" s="127">
        <v>189.2</v>
      </c>
      <c r="AM1248" s="127">
        <v>189.5</v>
      </c>
      <c r="AN1248" s="127">
        <v>191.82499999999999</v>
      </c>
      <c r="AO1248" s="127">
        <v>1.0999999999999943</v>
      </c>
      <c r="AP1248" s="127" t="s">
        <v>618</v>
      </c>
      <c r="AQ1248" s="14">
        <v>3.599999999999989</v>
      </c>
      <c r="AR1248" s="127">
        <v>0.59999999999996589</v>
      </c>
      <c r="AS1248" s="14">
        <v>9.2999999999998693</v>
      </c>
      <c r="AT1248" s="1">
        <v>188.4</v>
      </c>
      <c r="AU1248" s="1">
        <v>188.7</v>
      </c>
      <c r="AV1248" s="1">
        <v>188.1</v>
      </c>
      <c r="AW1248" s="1">
        <v>188.5</v>
      </c>
      <c r="AX1248" s="1">
        <v>188</v>
      </c>
      <c r="AY1248" s="1">
        <v>188.5</v>
      </c>
      <c r="AZ1248" s="1">
        <v>187.9</v>
      </c>
      <c r="BA1248" s="1">
        <v>188</v>
      </c>
      <c r="CC1248" s="86">
        <v>188.4</v>
      </c>
      <c r="CD1248" s="1">
        <v>190.1</v>
      </c>
      <c r="CE1248" s="1">
        <v>1788</v>
      </c>
      <c r="CF1248" s="1">
        <v>1257</v>
      </c>
      <c r="CG1248" s="1">
        <v>1.4224343675417661</v>
      </c>
      <c r="CH1248">
        <v>107.819</v>
      </c>
      <c r="CI1248">
        <v>21211</v>
      </c>
      <c r="CJ1248" s="101">
        <v>-1</v>
      </c>
      <c r="CK1248" s="101">
        <v>-1</v>
      </c>
      <c r="CL1248" s="1">
        <v>9.9999999999994316E-2</v>
      </c>
      <c r="CM1248" s="1">
        <v>10.200000000000074</v>
      </c>
      <c r="CN1248" s="14" t="s">
        <v>618</v>
      </c>
      <c r="CO1248" s="14">
        <v>2.1000000000000227</v>
      </c>
    </row>
    <row r="1249" spans="1:93">
      <c r="A1249" s="1">
        <v>2018</v>
      </c>
      <c r="B1249" s="1">
        <v>4</v>
      </c>
      <c r="C1249" s="24">
        <v>43145</v>
      </c>
      <c r="D1249" s="1">
        <v>188.3</v>
      </c>
      <c r="E1249" s="1">
        <v>189.7</v>
      </c>
      <c r="F1249" s="1">
        <v>184.1</v>
      </c>
      <c r="G1249" s="1">
        <v>184.4</v>
      </c>
      <c r="H1249" s="1">
        <v>60.7</v>
      </c>
      <c r="I1249" s="1">
        <v>0</v>
      </c>
      <c r="N1249" s="27">
        <v>5.5999999999999943</v>
      </c>
      <c r="O1249" s="27">
        <v>191</v>
      </c>
      <c r="P1249" s="27">
        <v>187</v>
      </c>
      <c r="Q1249" s="27" t="s">
        <v>618</v>
      </c>
      <c r="R1249" s="27" t="s">
        <v>618</v>
      </c>
      <c r="S1249" s="27" t="s">
        <v>252</v>
      </c>
      <c r="T1249" s="27" t="s">
        <v>618</v>
      </c>
      <c r="U1249" s="27">
        <v>-1.4000000000000057</v>
      </c>
      <c r="V1249" s="158">
        <v>-1.4000000000000057</v>
      </c>
      <c r="W1249" s="27">
        <v>-1.6999999999999602</v>
      </c>
      <c r="X1249" s="27">
        <v>2.4000000000000057</v>
      </c>
      <c r="Y1249" s="27">
        <v>-4.0999999999999659</v>
      </c>
      <c r="Z1249" s="29">
        <v>59.09</v>
      </c>
      <c r="AA1249" s="139">
        <v>3.4</v>
      </c>
      <c r="AB1249" s="151">
        <v>2.5278058645097357E-3</v>
      </c>
      <c r="AC1249" s="136">
        <v>0</v>
      </c>
      <c r="AD1249" s="136">
        <v>9.4</v>
      </c>
      <c r="AE1249" s="136" t="s">
        <v>618</v>
      </c>
      <c r="AF1249" s="136" t="s">
        <v>618</v>
      </c>
      <c r="AG1249" s="136">
        <v>0</v>
      </c>
      <c r="AH1249" s="136">
        <v>-3.9000000000000057</v>
      </c>
      <c r="AI1249" s="136">
        <v>-180.2</v>
      </c>
      <c r="AJ1249" s="127">
        <v>188.4</v>
      </c>
      <c r="AK1249" s="127">
        <v>189.9</v>
      </c>
      <c r="AL1249" s="127">
        <v>187.9</v>
      </c>
      <c r="AM1249" s="127">
        <v>188.3</v>
      </c>
      <c r="AN1249" s="127">
        <v>190</v>
      </c>
      <c r="AO1249" s="127">
        <v>3.9000000000000057</v>
      </c>
      <c r="AP1249" s="127" t="s">
        <v>618</v>
      </c>
      <c r="AQ1249" s="14">
        <v>3.599999999999989</v>
      </c>
      <c r="AR1249" s="127">
        <v>-0.80000000000001137</v>
      </c>
      <c r="AS1249" s="14">
        <v>8.4999999999998579</v>
      </c>
      <c r="AT1249" s="1">
        <v>184.7</v>
      </c>
      <c r="AU1249" s="1">
        <v>186.3</v>
      </c>
      <c r="AV1249" s="1">
        <v>184.7</v>
      </c>
      <c r="AW1249" s="1">
        <v>184.8</v>
      </c>
      <c r="AX1249" s="1">
        <v>184.3</v>
      </c>
      <c r="AY1249" s="1">
        <v>186</v>
      </c>
      <c r="AZ1249" s="1">
        <v>184.3</v>
      </c>
      <c r="BA1249" s="1">
        <v>185.5</v>
      </c>
      <c r="CC1249" s="86">
        <v>184.6</v>
      </c>
      <c r="CD1249" s="1">
        <v>189.2</v>
      </c>
      <c r="CE1249" s="1">
        <v>1612</v>
      </c>
      <c r="CF1249" s="1">
        <v>1164</v>
      </c>
      <c r="CG1249" s="1">
        <v>1.3848797250859106</v>
      </c>
      <c r="CH1249">
        <v>107.002</v>
      </c>
      <c r="CI1249">
        <v>21488</v>
      </c>
      <c r="CJ1249" s="101">
        <v>-1</v>
      </c>
      <c r="CK1249" s="101">
        <v>-1</v>
      </c>
      <c r="CL1249" s="1">
        <v>-3.7000000000000171</v>
      </c>
      <c r="CM1249" s="1">
        <v>6.5000000000000568</v>
      </c>
      <c r="CN1249" s="14" t="s">
        <v>618</v>
      </c>
      <c r="CO1249" s="14">
        <v>2.1000000000000227</v>
      </c>
    </row>
    <row r="1250" spans="1:93">
      <c r="A1250" s="1">
        <v>2018</v>
      </c>
      <c r="B1250" s="1">
        <v>5</v>
      </c>
      <c r="C1250" s="24">
        <v>43146</v>
      </c>
      <c r="D1250" s="1">
        <v>188.4</v>
      </c>
      <c r="E1250" s="1">
        <v>188.5</v>
      </c>
      <c r="F1250" s="1">
        <v>185</v>
      </c>
      <c r="G1250" s="1">
        <v>185.7</v>
      </c>
      <c r="H1250" s="1">
        <v>61.4</v>
      </c>
      <c r="I1250" s="1">
        <v>0</v>
      </c>
      <c r="N1250" s="27">
        <v>3.5</v>
      </c>
      <c r="O1250" s="27">
        <v>190</v>
      </c>
      <c r="P1250" s="27">
        <v>178.8</v>
      </c>
      <c r="Q1250" s="27" t="s">
        <v>618</v>
      </c>
      <c r="R1250" s="27" t="s">
        <v>618</v>
      </c>
      <c r="S1250" s="27" t="s">
        <v>618</v>
      </c>
      <c r="T1250" s="27" t="s">
        <v>618</v>
      </c>
      <c r="U1250" s="27" t="s">
        <v>618</v>
      </c>
      <c r="V1250" s="158">
        <v>0</v>
      </c>
      <c r="W1250" s="27">
        <v>-1.6999999999999602</v>
      </c>
      <c r="X1250" s="27">
        <v>2.4000000000000057</v>
      </c>
      <c r="Y1250" s="27">
        <v>-4.0999999999999659</v>
      </c>
      <c r="Z1250" s="29">
        <v>61.29</v>
      </c>
      <c r="AA1250" s="139">
        <v>2.1</v>
      </c>
      <c r="AB1250" s="151">
        <v>2.5511066058455878E-2</v>
      </c>
      <c r="AC1250" s="136" t="s">
        <v>253</v>
      </c>
      <c r="AD1250" s="136">
        <v>9.1999999999999993</v>
      </c>
      <c r="AE1250" s="136" t="s">
        <v>618</v>
      </c>
      <c r="AF1250" s="136">
        <v>3</v>
      </c>
      <c r="AG1250" s="136">
        <v>3</v>
      </c>
      <c r="AH1250" s="136">
        <v>-0.90000000000000568</v>
      </c>
      <c r="AI1250" s="136">
        <v>-177.2</v>
      </c>
      <c r="AJ1250" s="127">
        <v>184.7</v>
      </c>
      <c r="AK1250" s="127">
        <v>188.8</v>
      </c>
      <c r="AL1250" s="127">
        <v>184.7</v>
      </c>
      <c r="AM1250" s="127">
        <v>187.3</v>
      </c>
      <c r="AN1250" s="127">
        <v>188.45</v>
      </c>
      <c r="AO1250" s="127">
        <v>2.7000000000000171</v>
      </c>
      <c r="AP1250" s="127" t="s">
        <v>618</v>
      </c>
      <c r="AQ1250" s="14">
        <v>3.599999999999989</v>
      </c>
      <c r="AR1250" s="127" t="s">
        <v>618</v>
      </c>
      <c r="AS1250" s="14">
        <v>8.4999999999998579</v>
      </c>
      <c r="AT1250" s="1">
        <v>185.4</v>
      </c>
      <c r="AU1250" s="1">
        <v>185.5</v>
      </c>
      <c r="AV1250" s="1">
        <v>182.1</v>
      </c>
      <c r="AW1250" s="1">
        <v>182.1</v>
      </c>
      <c r="AX1250" s="1">
        <v>185.1</v>
      </c>
      <c r="AY1250" s="1">
        <v>185.1</v>
      </c>
      <c r="AZ1250" s="1">
        <v>181.3</v>
      </c>
      <c r="BA1250" s="1">
        <v>182</v>
      </c>
      <c r="CC1250" s="86">
        <v>185.2</v>
      </c>
      <c r="CD1250" s="1">
        <v>187.6</v>
      </c>
      <c r="CE1250" s="1">
        <v>1423</v>
      </c>
      <c r="CF1250" s="1">
        <v>1338</v>
      </c>
      <c r="CG1250" s="1">
        <v>1.0635276532137519</v>
      </c>
      <c r="CH1250">
        <v>106.14400000000001</v>
      </c>
      <c r="CI1250">
        <v>21475</v>
      </c>
      <c r="CJ1250" s="101">
        <v>-1</v>
      </c>
      <c r="CK1250" s="101">
        <v>-1</v>
      </c>
      <c r="CL1250" s="1">
        <v>3.4000000000000057</v>
      </c>
      <c r="CM1250" s="1">
        <v>9.9000000000000625</v>
      </c>
      <c r="CN1250" s="14" t="s">
        <v>618</v>
      </c>
      <c r="CO1250" s="14">
        <v>2.1000000000000227</v>
      </c>
    </row>
    <row r="1251" spans="1:93">
      <c r="A1251" s="1">
        <v>2018</v>
      </c>
      <c r="B1251" s="1">
        <v>6</v>
      </c>
      <c r="C1251" s="24">
        <v>43147</v>
      </c>
      <c r="D1251" s="1">
        <v>182</v>
      </c>
      <c r="E1251" s="1">
        <v>183.2</v>
      </c>
      <c r="F1251" s="1">
        <v>179</v>
      </c>
      <c r="G1251" s="1">
        <v>181.3</v>
      </c>
      <c r="H1251" s="1">
        <v>61.68</v>
      </c>
      <c r="I1251" s="1">
        <v>0</v>
      </c>
      <c r="N1251" s="27">
        <v>4.1999999999999886</v>
      </c>
      <c r="O1251" s="27">
        <v>189.2</v>
      </c>
      <c r="P1251" s="27">
        <v>182.2</v>
      </c>
      <c r="Q1251" s="27" t="s">
        <v>618</v>
      </c>
      <c r="R1251" s="27" t="s">
        <v>618</v>
      </c>
      <c r="S1251" s="27" t="s">
        <v>618</v>
      </c>
      <c r="T1251" s="27" t="s">
        <v>618</v>
      </c>
      <c r="U1251" s="27" t="s">
        <v>618</v>
      </c>
      <c r="V1251" s="158">
        <v>0</v>
      </c>
      <c r="W1251" s="27">
        <v>-1.6999999999999602</v>
      </c>
      <c r="X1251" s="27">
        <v>2.4000000000000057</v>
      </c>
      <c r="Y1251" s="27">
        <v>-4.0999999999999659</v>
      </c>
      <c r="Z1251" s="29">
        <v>61.71</v>
      </c>
      <c r="AA1251" s="139">
        <v>2.5</v>
      </c>
      <c r="AB1251" s="151">
        <v>1.1532125205930832E-2</v>
      </c>
      <c r="AC1251" s="136" t="s">
        <v>253</v>
      </c>
      <c r="AD1251" s="136">
        <v>9.1999999999999993</v>
      </c>
      <c r="AE1251" s="136" t="s">
        <v>618</v>
      </c>
      <c r="AF1251" s="136">
        <v>-3.4000000000000057</v>
      </c>
      <c r="AG1251" s="136">
        <v>-3.4000000000000057</v>
      </c>
      <c r="AH1251" s="136">
        <v>-4.3000000000000114</v>
      </c>
      <c r="AI1251" s="136">
        <v>-180.6</v>
      </c>
      <c r="AJ1251" s="127">
        <v>185.4</v>
      </c>
      <c r="AK1251" s="127">
        <v>185.5</v>
      </c>
      <c r="AL1251" s="127">
        <v>181.7</v>
      </c>
      <c r="AM1251" s="127">
        <v>182.5</v>
      </c>
      <c r="AN1251" s="127">
        <v>186.9</v>
      </c>
      <c r="AO1251" s="127">
        <v>0.69999999999998863</v>
      </c>
      <c r="AP1251" s="127" t="s">
        <v>618</v>
      </c>
      <c r="AQ1251" s="14">
        <v>3.599999999999989</v>
      </c>
      <c r="AR1251" s="127">
        <v>-1.9000000000000341</v>
      </c>
      <c r="AS1251" s="14">
        <v>6.5999999999998238</v>
      </c>
      <c r="AT1251" s="1">
        <v>182</v>
      </c>
      <c r="AU1251" s="1">
        <v>183.1</v>
      </c>
      <c r="AV1251" s="1">
        <v>181.4</v>
      </c>
      <c r="AW1251" s="1">
        <v>182.7</v>
      </c>
      <c r="AX1251" s="1">
        <v>181.6</v>
      </c>
      <c r="AY1251" s="1">
        <v>183.4</v>
      </c>
      <c r="AZ1251" s="1">
        <v>181</v>
      </c>
      <c r="BA1251" s="1">
        <v>182.6</v>
      </c>
      <c r="CC1251" s="86">
        <v>182</v>
      </c>
      <c r="CD1251" s="1">
        <v>182.5</v>
      </c>
      <c r="CE1251" s="1">
        <v>1477</v>
      </c>
      <c r="CF1251" s="1">
        <v>1328</v>
      </c>
      <c r="CG1251" s="1">
        <v>1.1121987951807228</v>
      </c>
      <c r="CH1251">
        <v>106.361</v>
      </c>
      <c r="CI1251">
        <v>21868</v>
      </c>
      <c r="CJ1251" s="101">
        <v>-1</v>
      </c>
      <c r="CK1251" s="101">
        <v>1</v>
      </c>
      <c r="CL1251" s="1">
        <v>-1.3000000000000114</v>
      </c>
      <c r="CM1251" s="1">
        <v>8.6000000000000512</v>
      </c>
      <c r="CN1251" s="14" t="s">
        <v>618</v>
      </c>
      <c r="CO1251" s="14">
        <v>2.1000000000000227</v>
      </c>
    </row>
    <row r="1252" spans="1:93">
      <c r="A1252" s="1">
        <v>2018</v>
      </c>
      <c r="B1252" s="1">
        <v>2</v>
      </c>
      <c r="C1252" s="24">
        <v>43150</v>
      </c>
      <c r="D1252" s="1">
        <v>183.3</v>
      </c>
      <c r="E1252" s="1">
        <v>183.9</v>
      </c>
      <c r="F1252" s="1">
        <v>180.5</v>
      </c>
      <c r="G1252" s="1">
        <v>182</v>
      </c>
      <c r="H1252" s="1">
        <v>62.5</v>
      </c>
      <c r="I1252" s="1">
        <v>0</v>
      </c>
      <c r="N1252" s="27">
        <v>3.4000000000000057</v>
      </c>
      <c r="O1252" s="27">
        <v>185.5</v>
      </c>
      <c r="P1252" s="27">
        <v>177.1</v>
      </c>
      <c r="Q1252" s="27" t="s">
        <v>618</v>
      </c>
      <c r="R1252" s="27" t="s">
        <v>618</v>
      </c>
      <c r="S1252" s="27" t="s">
        <v>618</v>
      </c>
      <c r="T1252" s="27" t="s">
        <v>618</v>
      </c>
      <c r="U1252" s="27" t="s">
        <v>618</v>
      </c>
      <c r="V1252" s="158">
        <v>0</v>
      </c>
      <c r="W1252" s="27">
        <v>-1.6999999999999602</v>
      </c>
      <c r="X1252" s="27">
        <v>2.4000000000000057</v>
      </c>
      <c r="Y1252" s="27">
        <v>-4.0999999999999659</v>
      </c>
      <c r="Z1252" s="29">
        <v>62.22</v>
      </c>
      <c r="AA1252" s="139">
        <v>2</v>
      </c>
      <c r="AB1252" s="151">
        <v>4.5602605863193091E-3</v>
      </c>
      <c r="AC1252" s="136" t="s">
        <v>253</v>
      </c>
      <c r="AD1252" s="136">
        <v>9</v>
      </c>
      <c r="AE1252" s="136" t="s">
        <v>618</v>
      </c>
      <c r="AF1252" s="136">
        <v>-3</v>
      </c>
      <c r="AG1252" s="136">
        <v>-3</v>
      </c>
      <c r="AH1252" s="136">
        <v>-7.3000000000000114</v>
      </c>
      <c r="AI1252" s="136">
        <v>-183.6</v>
      </c>
      <c r="AJ1252" s="127">
        <v>182</v>
      </c>
      <c r="AK1252" s="127">
        <v>184.4</v>
      </c>
      <c r="AL1252" s="127">
        <v>181.4</v>
      </c>
      <c r="AM1252" s="127">
        <v>183.1</v>
      </c>
      <c r="AN1252" s="127">
        <v>185.3</v>
      </c>
      <c r="AO1252" s="127">
        <v>1.3000000000000114</v>
      </c>
      <c r="AP1252" s="127" t="s">
        <v>618</v>
      </c>
      <c r="AQ1252" s="14">
        <v>3.599999999999989</v>
      </c>
      <c r="AR1252" s="127">
        <v>-2.7000000000000171</v>
      </c>
      <c r="AS1252" s="14">
        <v>3.8999999999998067</v>
      </c>
      <c r="AT1252" s="1">
        <v>182.7</v>
      </c>
      <c r="AU1252" s="1">
        <v>182.7</v>
      </c>
      <c r="AV1252" s="1">
        <v>182.1</v>
      </c>
      <c r="AW1252" s="1">
        <v>182.4</v>
      </c>
      <c r="AX1252" s="1">
        <v>182.4</v>
      </c>
      <c r="AY1252" s="1">
        <v>183.1</v>
      </c>
      <c r="AZ1252" s="1">
        <v>181.8</v>
      </c>
      <c r="BA1252" s="1">
        <v>183.1</v>
      </c>
      <c r="CC1252" s="86">
        <v>182.7</v>
      </c>
      <c r="CD1252" s="1">
        <v>183.8</v>
      </c>
      <c r="CE1252" s="1">
        <v>1427</v>
      </c>
      <c r="CF1252" s="1">
        <v>1436</v>
      </c>
      <c r="CG1252" s="1">
        <v>0.99373259052924789</v>
      </c>
      <c r="CH1252">
        <v>106.593</v>
      </c>
      <c r="CI1252">
        <v>21931</v>
      </c>
      <c r="CJ1252" s="101">
        <v>-1</v>
      </c>
      <c r="CK1252" s="101">
        <v>1</v>
      </c>
      <c r="CL1252" s="1" t="s">
        <v>618</v>
      </c>
      <c r="CM1252" s="1">
        <v>8.6000000000000512</v>
      </c>
      <c r="CN1252" s="14" t="s">
        <v>618</v>
      </c>
      <c r="CO1252" s="14">
        <v>2.1000000000000227</v>
      </c>
    </row>
    <row r="1253" spans="1:93">
      <c r="A1253" s="1">
        <v>2018</v>
      </c>
      <c r="B1253" s="1">
        <v>3</v>
      </c>
      <c r="C1253" s="24">
        <v>43151</v>
      </c>
      <c r="D1253" s="1">
        <v>183.8</v>
      </c>
      <c r="E1253" s="1">
        <v>184.1</v>
      </c>
      <c r="F1253" s="1">
        <v>182</v>
      </c>
      <c r="G1253" s="1">
        <v>184.1</v>
      </c>
      <c r="H1253" s="1">
        <v>61.9</v>
      </c>
      <c r="I1253" s="1">
        <v>0</v>
      </c>
      <c r="N1253" s="27">
        <v>2.0999999999999943</v>
      </c>
      <c r="O1253" s="27">
        <v>185.4</v>
      </c>
      <c r="P1253" s="27">
        <v>178.6</v>
      </c>
      <c r="Q1253" s="27" t="s">
        <v>618</v>
      </c>
      <c r="R1253" s="27" t="s">
        <v>618</v>
      </c>
      <c r="S1253" s="27" t="s">
        <v>618</v>
      </c>
      <c r="T1253" s="27" t="s">
        <v>618</v>
      </c>
      <c r="U1253" s="27" t="s">
        <v>618</v>
      </c>
      <c r="V1253" s="158">
        <v>0</v>
      </c>
      <c r="W1253" s="27">
        <v>-1.6999999999999602</v>
      </c>
      <c r="X1253" s="27">
        <v>2.4000000000000057</v>
      </c>
      <c r="Y1253" s="27">
        <v>-4.0999999999999659</v>
      </c>
      <c r="Z1253" s="29">
        <v>62.19</v>
      </c>
      <c r="AA1253" s="139">
        <v>1.3</v>
      </c>
      <c r="AB1253" s="151">
        <v>1.329442282749671E-2</v>
      </c>
      <c r="AC1253" s="136" t="s">
        <v>253</v>
      </c>
      <c r="AD1253" s="136">
        <v>9.1</v>
      </c>
      <c r="AE1253" s="136" t="s">
        <v>618</v>
      </c>
      <c r="AF1253" s="136" t="s">
        <v>618</v>
      </c>
      <c r="AG1253" s="136">
        <v>0</v>
      </c>
      <c r="AH1253" s="136">
        <v>-7.3000000000000114</v>
      </c>
      <c r="AI1253" s="136">
        <v>-183.6</v>
      </c>
      <c r="AJ1253" s="127">
        <v>182.7</v>
      </c>
      <c r="AK1253" s="127">
        <v>184.3</v>
      </c>
      <c r="AL1253" s="127">
        <v>182</v>
      </c>
      <c r="AM1253" s="127">
        <v>183.9</v>
      </c>
      <c r="AN1253" s="127">
        <v>184.2</v>
      </c>
      <c r="AO1253" s="127">
        <v>0.29999999999998295</v>
      </c>
      <c r="AP1253" s="127" t="s">
        <v>618</v>
      </c>
      <c r="AQ1253" s="14">
        <v>3.599999999999989</v>
      </c>
      <c r="AR1253" s="127" t="s">
        <v>618</v>
      </c>
      <c r="AS1253" s="14">
        <v>3.8999999999998067</v>
      </c>
      <c r="AT1253" s="1">
        <v>184</v>
      </c>
      <c r="AU1253" s="1">
        <v>184.1</v>
      </c>
      <c r="AV1253" s="1">
        <v>183.6</v>
      </c>
      <c r="AW1253" s="1">
        <v>184</v>
      </c>
      <c r="AX1253" s="1">
        <v>184</v>
      </c>
      <c r="AY1253" s="1">
        <v>185.1</v>
      </c>
      <c r="AZ1253" s="1">
        <v>183.9</v>
      </c>
      <c r="BA1253" s="1">
        <v>185</v>
      </c>
      <c r="CC1253" s="86">
        <v>184.1</v>
      </c>
      <c r="CD1253" s="1">
        <v>183.6</v>
      </c>
      <c r="CE1253" s="1">
        <v>1634</v>
      </c>
      <c r="CF1253" s="1">
        <v>1256</v>
      </c>
      <c r="CG1253" s="1">
        <v>1.3009554140127388</v>
      </c>
      <c r="CH1253">
        <v>107.279</v>
      </c>
      <c r="CI1253">
        <v>21850</v>
      </c>
      <c r="CJ1253" s="101">
        <v>-1</v>
      </c>
      <c r="CK1253" s="101">
        <v>1</v>
      </c>
      <c r="CL1253" s="1" t="s">
        <v>618</v>
      </c>
      <c r="CM1253" s="1">
        <v>8.6000000000000512</v>
      </c>
      <c r="CN1253" s="14" t="s">
        <v>618</v>
      </c>
      <c r="CO1253" s="14">
        <v>2.1000000000000227</v>
      </c>
    </row>
    <row r="1254" spans="1:93">
      <c r="A1254" s="1">
        <v>2018</v>
      </c>
      <c r="B1254" s="1">
        <v>4</v>
      </c>
      <c r="C1254" s="24">
        <v>43152</v>
      </c>
      <c r="D1254" s="1">
        <v>184.9</v>
      </c>
      <c r="E1254" s="1">
        <v>186.1</v>
      </c>
      <c r="F1254" s="1">
        <v>184</v>
      </c>
      <c r="G1254" s="1">
        <v>186</v>
      </c>
      <c r="H1254" s="1">
        <v>61.11</v>
      </c>
      <c r="I1254" s="1">
        <v>0</v>
      </c>
      <c r="N1254" s="27">
        <v>2.0999999999999943</v>
      </c>
      <c r="O1254" s="27">
        <v>186.2</v>
      </c>
      <c r="P1254" s="27">
        <v>182</v>
      </c>
      <c r="Q1254" s="27" t="s">
        <v>618</v>
      </c>
      <c r="R1254" s="27" t="s">
        <v>618</v>
      </c>
      <c r="S1254" s="27" t="s">
        <v>618</v>
      </c>
      <c r="T1254" s="27" t="s">
        <v>618</v>
      </c>
      <c r="U1254" s="27" t="s">
        <v>618</v>
      </c>
      <c r="V1254" s="158">
        <v>0</v>
      </c>
      <c r="W1254" s="27">
        <v>-1.6999999999999602</v>
      </c>
      <c r="X1254" s="27">
        <v>2.4000000000000057</v>
      </c>
      <c r="Y1254" s="27">
        <v>-4.0999999999999659</v>
      </c>
      <c r="Z1254" s="29">
        <v>61.11</v>
      </c>
      <c r="AA1254" s="139">
        <v>1.3</v>
      </c>
      <c r="AB1254" s="151">
        <v>9.6000000000000529E-3</v>
      </c>
      <c r="AC1254" s="136" t="s">
        <v>255</v>
      </c>
      <c r="AD1254" s="136">
        <v>9.1999999999999993</v>
      </c>
      <c r="AE1254" s="136" t="s">
        <v>618</v>
      </c>
      <c r="AF1254" s="136" t="s">
        <v>618</v>
      </c>
      <c r="AG1254" s="136">
        <v>0</v>
      </c>
      <c r="AH1254" s="136">
        <v>-7.3000000000000114</v>
      </c>
      <c r="AI1254" s="136">
        <v>-183.6</v>
      </c>
      <c r="AJ1254" s="127">
        <v>184</v>
      </c>
      <c r="AK1254" s="127">
        <v>186</v>
      </c>
      <c r="AL1254" s="127">
        <v>183.6</v>
      </c>
      <c r="AM1254" s="127">
        <v>184.2</v>
      </c>
      <c r="AN1254" s="127">
        <v>183.42500000000001</v>
      </c>
      <c r="AO1254" s="127">
        <v>1.0999999999999943</v>
      </c>
      <c r="AP1254" s="127" t="s">
        <v>618</v>
      </c>
      <c r="AQ1254" s="14">
        <v>3.599999999999989</v>
      </c>
      <c r="AR1254" s="127" t="s">
        <v>618</v>
      </c>
      <c r="AS1254" s="14">
        <v>3.8999999999998067</v>
      </c>
      <c r="AT1254" s="1">
        <v>185.8</v>
      </c>
      <c r="AU1254" s="1">
        <v>185.9</v>
      </c>
      <c r="AV1254" s="1">
        <v>185</v>
      </c>
      <c r="AW1254" s="1">
        <v>185.4</v>
      </c>
      <c r="AX1254" s="1">
        <v>185.9</v>
      </c>
      <c r="AY1254" s="1">
        <v>185.9</v>
      </c>
      <c r="AZ1254" s="1">
        <v>185.3</v>
      </c>
      <c r="BA1254" s="1">
        <v>185.6</v>
      </c>
      <c r="CC1254" s="86">
        <v>185.8</v>
      </c>
      <c r="CD1254" s="1">
        <v>185.8</v>
      </c>
      <c r="CE1254" s="1">
        <v>1211</v>
      </c>
      <c r="CF1254" s="1">
        <v>926</v>
      </c>
      <c r="CG1254" s="1">
        <v>1.3077753779697625</v>
      </c>
      <c r="CH1254">
        <v>107.70699999999999</v>
      </c>
      <c r="CI1254">
        <v>21850</v>
      </c>
      <c r="CJ1254" s="101">
        <v>-1</v>
      </c>
      <c r="CK1254" s="101">
        <v>1</v>
      </c>
      <c r="CL1254" s="1" t="s">
        <v>618</v>
      </c>
      <c r="CM1254" s="1">
        <v>8.6000000000000512</v>
      </c>
      <c r="CN1254" s="14" t="s">
        <v>618</v>
      </c>
      <c r="CO1254" s="14">
        <v>2.1000000000000227</v>
      </c>
    </row>
    <row r="1255" spans="1:93">
      <c r="A1255" s="1">
        <v>2018</v>
      </c>
      <c r="B1255" s="1">
        <v>5</v>
      </c>
      <c r="C1255" s="24">
        <v>43153</v>
      </c>
      <c r="D1255" s="1">
        <v>185.1</v>
      </c>
      <c r="E1255" s="1">
        <v>185.9</v>
      </c>
      <c r="F1255" s="1">
        <v>183.8</v>
      </c>
      <c r="G1255" s="1">
        <v>185</v>
      </c>
      <c r="H1255" s="1">
        <v>62.69</v>
      </c>
      <c r="I1255" s="1">
        <v>0</v>
      </c>
      <c r="N1255" s="27">
        <v>2.0999999999999943</v>
      </c>
      <c r="O1255" s="27">
        <v>188.1</v>
      </c>
      <c r="P1255" s="27">
        <v>183.9</v>
      </c>
      <c r="Q1255" s="27" t="s">
        <v>618</v>
      </c>
      <c r="R1255" s="27" t="s">
        <v>618</v>
      </c>
      <c r="S1255" s="27" t="s">
        <v>252</v>
      </c>
      <c r="T1255" s="27" t="s">
        <v>618</v>
      </c>
      <c r="U1255" s="27">
        <v>-3.0999999999999943</v>
      </c>
      <c r="V1255" s="158">
        <v>-3.0999999999999943</v>
      </c>
      <c r="W1255" s="27">
        <v>-4.7999999999999545</v>
      </c>
      <c r="X1255" s="27">
        <v>2.4000000000000057</v>
      </c>
      <c r="Y1255" s="27">
        <v>-7.1999999999999602</v>
      </c>
      <c r="Z1255" s="29">
        <v>61.07</v>
      </c>
      <c r="AA1255" s="139">
        <v>1.3</v>
      </c>
      <c r="AB1255" s="151">
        <v>1.2762520193861038E-2</v>
      </c>
      <c r="AC1255" s="136" t="s">
        <v>255</v>
      </c>
      <c r="AD1255" s="136">
        <v>9.3000000000000007</v>
      </c>
      <c r="AE1255" s="136" t="s">
        <v>618</v>
      </c>
      <c r="AF1255" s="136" t="s">
        <v>618</v>
      </c>
      <c r="AG1255" s="136">
        <v>0</v>
      </c>
      <c r="AH1255" s="136">
        <v>-7.3000000000000114</v>
      </c>
      <c r="AI1255" s="136">
        <v>-183.6</v>
      </c>
      <c r="AJ1255" s="127">
        <v>185.8</v>
      </c>
      <c r="AK1255" s="127">
        <v>185.9</v>
      </c>
      <c r="AL1255" s="127">
        <v>184.7</v>
      </c>
      <c r="AM1255" s="127">
        <v>185.4</v>
      </c>
      <c r="AN1255" s="127">
        <v>184.15</v>
      </c>
      <c r="AO1255" s="127">
        <v>9.9999999999994316E-2</v>
      </c>
      <c r="AP1255" s="127" t="s">
        <v>618</v>
      </c>
      <c r="AQ1255" s="14">
        <v>3.599999999999989</v>
      </c>
      <c r="AR1255" s="127" t="s">
        <v>618</v>
      </c>
      <c r="AS1255" s="14">
        <v>3.8999999999998067</v>
      </c>
      <c r="AT1255" s="1">
        <v>0</v>
      </c>
      <c r="AU1255" s="1">
        <v>0</v>
      </c>
      <c r="AV1255" s="1">
        <v>0</v>
      </c>
      <c r="AW1255" s="1">
        <v>0</v>
      </c>
      <c r="AX1255" s="1">
        <v>185.1</v>
      </c>
      <c r="AY1255" s="1">
        <v>185.6</v>
      </c>
      <c r="AZ1255" s="1">
        <v>185.1</v>
      </c>
      <c r="BA1255" s="1">
        <v>185.6</v>
      </c>
      <c r="CC1255" s="86">
        <v>0</v>
      </c>
      <c r="CD1255" s="1">
        <v>185.5</v>
      </c>
      <c r="CE1255" s="1">
        <v>1412</v>
      </c>
      <c r="CF1255" s="1">
        <v>1278</v>
      </c>
      <c r="CG1255" s="1">
        <v>1.1048513302034428</v>
      </c>
      <c r="CH1255">
        <v>106.754</v>
      </c>
      <c r="CI1255">
        <v>21700</v>
      </c>
      <c r="CJ1255" s="101">
        <v>-1</v>
      </c>
      <c r="CK1255" s="101">
        <v>1</v>
      </c>
      <c r="CL1255" s="1" t="s">
        <v>618</v>
      </c>
      <c r="CM1255" s="1">
        <v>8.6000000000000512</v>
      </c>
      <c r="CN1255" s="14" t="s">
        <v>618</v>
      </c>
      <c r="CO1255" s="14">
        <v>2.1000000000000227</v>
      </c>
    </row>
    <row r="1256" spans="1:93">
      <c r="A1256" s="1">
        <v>2018</v>
      </c>
      <c r="B1256" s="1">
        <v>6</v>
      </c>
      <c r="C1256" s="24">
        <v>43154</v>
      </c>
      <c r="D1256" s="1">
        <v>187</v>
      </c>
      <c r="E1256" s="1">
        <v>189.5</v>
      </c>
      <c r="F1256" s="1">
        <v>187</v>
      </c>
      <c r="G1256" s="1">
        <v>188.2</v>
      </c>
      <c r="H1256" s="1">
        <v>63.55</v>
      </c>
      <c r="I1256" s="1">
        <v>0</v>
      </c>
      <c r="N1256" s="27">
        <v>2.5</v>
      </c>
      <c r="O1256" s="27">
        <v>187.1</v>
      </c>
      <c r="P1256" s="27">
        <v>182.9</v>
      </c>
      <c r="Q1256" s="27" t="s">
        <v>618</v>
      </c>
      <c r="R1256" s="27" t="s">
        <v>618</v>
      </c>
      <c r="S1256" s="27" t="s">
        <v>618</v>
      </c>
      <c r="T1256" s="27" t="s">
        <v>618</v>
      </c>
      <c r="U1256" s="27" t="s">
        <v>618</v>
      </c>
      <c r="V1256" s="158">
        <v>0</v>
      </c>
      <c r="W1256" s="27">
        <v>-4.7999999999999545</v>
      </c>
      <c r="X1256" s="27">
        <v>2.4000000000000057</v>
      </c>
      <c r="Y1256" s="27">
        <v>-7.1999999999999602</v>
      </c>
      <c r="Z1256" s="29">
        <v>62.67</v>
      </c>
      <c r="AA1256" s="139">
        <v>1.5</v>
      </c>
      <c r="AB1256" s="151">
        <v>2.5855015545737103E-2</v>
      </c>
      <c r="AC1256" s="136" t="s">
        <v>253</v>
      </c>
      <c r="AD1256" s="136">
        <v>9.1999999999999993</v>
      </c>
      <c r="AE1256" s="136" t="s">
        <v>618</v>
      </c>
      <c r="AF1256" s="136" t="s">
        <v>618</v>
      </c>
      <c r="AG1256" s="136">
        <v>0</v>
      </c>
      <c r="AH1256" s="136">
        <v>-7.3000000000000114</v>
      </c>
      <c r="AI1256" s="136">
        <v>-183.6</v>
      </c>
      <c r="AJ1256" s="127">
        <v>187.1</v>
      </c>
      <c r="AK1256" s="127">
        <v>189.2</v>
      </c>
      <c r="AL1256" s="127">
        <v>187.1</v>
      </c>
      <c r="AM1256" s="127">
        <v>187.7</v>
      </c>
      <c r="AN1256" s="127">
        <v>185.3</v>
      </c>
      <c r="AO1256" s="127">
        <v>1.1999999999999886</v>
      </c>
      <c r="AP1256" s="127" t="s">
        <v>618</v>
      </c>
      <c r="AQ1256" s="14">
        <v>3.599999999999989</v>
      </c>
      <c r="AR1256" s="127" t="s">
        <v>618</v>
      </c>
      <c r="AS1256" s="14">
        <v>3.8999999999998067</v>
      </c>
      <c r="AT1256" s="1">
        <v>189.2</v>
      </c>
      <c r="AU1256" s="1">
        <v>189.9</v>
      </c>
      <c r="AV1256" s="1">
        <v>189</v>
      </c>
      <c r="AW1256" s="1">
        <v>189.1</v>
      </c>
      <c r="AX1256" s="1">
        <v>188.6</v>
      </c>
      <c r="AY1256" s="1">
        <v>189.4</v>
      </c>
      <c r="AZ1256" s="1">
        <v>188.5</v>
      </c>
      <c r="BA1256" s="1">
        <v>189.4</v>
      </c>
      <c r="CC1256" s="86">
        <v>189.3</v>
      </c>
      <c r="CD1256" s="1">
        <v>188.1</v>
      </c>
      <c r="CE1256" s="1">
        <v>1476</v>
      </c>
      <c r="CF1256" s="1">
        <v>1210</v>
      </c>
      <c r="CG1256" s="1">
        <v>1.2198347107438017</v>
      </c>
      <c r="CH1256">
        <v>107.104</v>
      </c>
      <c r="CI1256">
        <v>22013</v>
      </c>
      <c r="CJ1256" s="101">
        <v>-1</v>
      </c>
      <c r="CK1256" s="101">
        <v>1</v>
      </c>
      <c r="CL1256" s="1" t="s">
        <v>618</v>
      </c>
      <c r="CM1256" s="1">
        <v>8.6000000000000512</v>
      </c>
      <c r="CN1256" s="14" t="s">
        <v>618</v>
      </c>
      <c r="CO1256" s="14">
        <v>2.1000000000000227</v>
      </c>
    </row>
    <row r="1257" spans="1:93">
      <c r="A1257" s="1">
        <v>2018</v>
      </c>
      <c r="B1257" s="1">
        <v>2</v>
      </c>
      <c r="C1257" s="24">
        <v>43157</v>
      </c>
      <c r="D1257" s="1">
        <v>190.9</v>
      </c>
      <c r="E1257" s="1">
        <v>194.6</v>
      </c>
      <c r="F1257" s="1">
        <v>190.5</v>
      </c>
      <c r="G1257" s="1">
        <v>194.1</v>
      </c>
      <c r="H1257" s="1">
        <v>64.05</v>
      </c>
      <c r="I1257" s="1">
        <v>0</v>
      </c>
      <c r="N1257" s="27">
        <v>4.0999999999999943</v>
      </c>
      <c r="O1257" s="27">
        <v>190.7</v>
      </c>
      <c r="P1257" s="27">
        <v>185.7</v>
      </c>
      <c r="Q1257" s="27" t="s">
        <v>618</v>
      </c>
      <c r="R1257" s="27" t="s">
        <v>618</v>
      </c>
      <c r="S1257" s="27" t="s">
        <v>618</v>
      </c>
      <c r="T1257" s="27" t="s">
        <v>618</v>
      </c>
      <c r="U1257" s="27" t="s">
        <v>618</v>
      </c>
      <c r="V1257" s="158">
        <v>0</v>
      </c>
      <c r="W1257" s="27">
        <v>-4.7999999999999545</v>
      </c>
      <c r="X1257" s="27">
        <v>2.4000000000000057</v>
      </c>
      <c r="Y1257" s="27">
        <v>-7.1999999999999602</v>
      </c>
      <c r="Z1257" s="29">
        <v>63.67</v>
      </c>
      <c r="AA1257" s="139">
        <v>2.5</v>
      </c>
      <c r="AB1257" s="151">
        <v>1.3718296379007899E-2</v>
      </c>
      <c r="AC1257" s="136" t="s">
        <v>253</v>
      </c>
      <c r="AD1257" s="136">
        <v>9.4</v>
      </c>
      <c r="AE1257" s="136" t="s">
        <v>618</v>
      </c>
      <c r="AF1257" s="136" t="s">
        <v>618</v>
      </c>
      <c r="AG1257" s="136">
        <v>0</v>
      </c>
      <c r="AH1257" s="136">
        <v>-7.3000000000000114</v>
      </c>
      <c r="AI1257" s="136">
        <v>-183.6</v>
      </c>
      <c r="AJ1257" s="127">
        <v>189.2</v>
      </c>
      <c r="AK1257" s="127">
        <v>193</v>
      </c>
      <c r="AL1257" s="127">
        <v>189</v>
      </c>
      <c r="AM1257" s="127">
        <v>192.5</v>
      </c>
      <c r="AN1257" s="127">
        <v>187.45</v>
      </c>
      <c r="AO1257" s="127">
        <v>3.1999999999999886</v>
      </c>
      <c r="AP1257" s="127">
        <v>2.0000000000000115</v>
      </c>
      <c r="AQ1257" s="14">
        <v>5.6</v>
      </c>
      <c r="AR1257" s="127" t="s">
        <v>618</v>
      </c>
      <c r="AS1257" s="14">
        <v>3.8999999999998067</v>
      </c>
      <c r="AT1257" s="1">
        <v>194.5</v>
      </c>
      <c r="AU1257" s="1">
        <v>195.7</v>
      </c>
      <c r="AV1257" s="1">
        <v>193.4</v>
      </c>
      <c r="AW1257" s="1">
        <v>195.2</v>
      </c>
      <c r="AX1257" s="1">
        <v>194.5</v>
      </c>
      <c r="AY1257" s="1">
        <v>195.8</v>
      </c>
      <c r="AZ1257" s="1">
        <v>193.6</v>
      </c>
      <c r="BA1257" s="1">
        <v>194.8</v>
      </c>
      <c r="CC1257" s="86">
        <v>194.6</v>
      </c>
      <c r="CD1257" s="1">
        <v>192.1</v>
      </c>
      <c r="CE1257" s="1">
        <v>902</v>
      </c>
      <c r="CF1257" s="1">
        <v>772</v>
      </c>
      <c r="CG1257" s="1">
        <v>1.1683937823834196</v>
      </c>
      <c r="CH1257">
        <v>106.92100000000001</v>
      </c>
      <c r="CI1257">
        <v>22414</v>
      </c>
      <c r="CJ1257" s="101">
        <v>-1</v>
      </c>
      <c r="CK1257" s="101">
        <v>1</v>
      </c>
      <c r="CL1257" s="1" t="s">
        <v>618</v>
      </c>
      <c r="CM1257" s="1">
        <v>8.6000000000000512</v>
      </c>
      <c r="CN1257" s="14" t="s">
        <v>618</v>
      </c>
      <c r="CO1257" s="14">
        <v>2.1000000000000227</v>
      </c>
    </row>
    <row r="1258" spans="1:93">
      <c r="A1258" s="1">
        <v>2018</v>
      </c>
      <c r="B1258" s="1">
        <v>3</v>
      </c>
      <c r="C1258" s="24">
        <v>43158</v>
      </c>
      <c r="D1258" s="1">
        <v>195.3</v>
      </c>
      <c r="E1258" s="1">
        <v>195.3</v>
      </c>
      <c r="F1258" s="1">
        <v>192.4</v>
      </c>
      <c r="G1258" s="1">
        <v>194</v>
      </c>
      <c r="H1258" s="1">
        <v>62.91</v>
      </c>
      <c r="I1258" s="1">
        <v>0</v>
      </c>
      <c r="N1258" s="27">
        <v>2.9000000000000057</v>
      </c>
      <c r="O1258" s="27">
        <v>198.2</v>
      </c>
      <c r="P1258" s="27">
        <v>190</v>
      </c>
      <c r="Q1258" s="27" t="s">
        <v>618</v>
      </c>
      <c r="R1258" s="27" t="s">
        <v>618</v>
      </c>
      <c r="S1258" s="27" t="s">
        <v>618</v>
      </c>
      <c r="T1258" s="27" t="s">
        <v>618</v>
      </c>
      <c r="U1258" s="27" t="s">
        <v>618</v>
      </c>
      <c r="V1258" s="158">
        <v>0</v>
      </c>
      <c r="W1258" s="27">
        <v>-4.7999999999999545</v>
      </c>
      <c r="X1258" s="27">
        <v>2.4000000000000057</v>
      </c>
      <c r="Y1258" s="27">
        <v>-7.1999999999999602</v>
      </c>
      <c r="Z1258" s="29">
        <v>63.77</v>
      </c>
      <c r="AA1258" s="139">
        <v>1.7</v>
      </c>
      <c r="AB1258" s="151">
        <v>7.8678206136899576E-3</v>
      </c>
      <c r="AC1258" s="136" t="s">
        <v>253</v>
      </c>
      <c r="AD1258" s="136">
        <v>9.6999999999999993</v>
      </c>
      <c r="AE1258" s="136" t="s">
        <v>618</v>
      </c>
      <c r="AF1258" s="136">
        <v>0.30000000000001137</v>
      </c>
      <c r="AG1258" s="136">
        <v>0.30000000000001137</v>
      </c>
      <c r="AH1258" s="136">
        <v>-7</v>
      </c>
      <c r="AI1258" s="136">
        <v>-183.3</v>
      </c>
      <c r="AJ1258" s="127">
        <v>194.5</v>
      </c>
      <c r="AK1258" s="127">
        <v>195.7</v>
      </c>
      <c r="AL1258" s="127">
        <v>192.3</v>
      </c>
      <c r="AM1258" s="127">
        <v>193.4</v>
      </c>
      <c r="AN1258" s="127">
        <v>189.75</v>
      </c>
      <c r="AO1258" s="127">
        <v>1.3000000000000114</v>
      </c>
      <c r="AP1258" s="127" t="s">
        <v>618</v>
      </c>
      <c r="AQ1258" s="14">
        <v>5.6</v>
      </c>
      <c r="AR1258" s="127" t="s">
        <v>618</v>
      </c>
      <c r="AS1258" s="14">
        <v>3.8999999999998067</v>
      </c>
      <c r="AT1258" s="1">
        <v>193.6</v>
      </c>
      <c r="AU1258" s="1">
        <v>193.6</v>
      </c>
      <c r="AV1258" s="1">
        <v>192.3</v>
      </c>
      <c r="AW1258" s="1">
        <v>192.3</v>
      </c>
      <c r="AX1258" s="1">
        <v>194</v>
      </c>
      <c r="AY1258" s="1">
        <v>194</v>
      </c>
      <c r="AZ1258" s="1">
        <v>192.3</v>
      </c>
      <c r="BA1258" s="1">
        <v>192.9</v>
      </c>
      <c r="CC1258" s="86">
        <v>194</v>
      </c>
      <c r="CD1258" s="1">
        <v>193.6</v>
      </c>
      <c r="CE1258" s="1">
        <v>1430</v>
      </c>
      <c r="CF1258" s="1">
        <v>1003</v>
      </c>
      <c r="CG1258" s="1">
        <v>1.4257228315054835</v>
      </c>
      <c r="CH1258">
        <v>107.38</v>
      </c>
      <c r="CI1258">
        <v>22197</v>
      </c>
      <c r="CJ1258" s="101">
        <v>-1</v>
      </c>
      <c r="CK1258" s="101">
        <v>1</v>
      </c>
      <c r="CL1258" s="1" t="s">
        <v>618</v>
      </c>
      <c r="CM1258" s="1">
        <v>8.6000000000000512</v>
      </c>
      <c r="CN1258" s="14" t="s">
        <v>618</v>
      </c>
      <c r="CO1258" s="14">
        <v>2.1000000000000227</v>
      </c>
    </row>
    <row r="1259" spans="1:93">
      <c r="A1259" s="1">
        <v>2018</v>
      </c>
      <c r="B1259" s="1">
        <v>4</v>
      </c>
      <c r="C1259" s="24">
        <v>43159</v>
      </c>
      <c r="D1259" s="1">
        <v>192.5</v>
      </c>
      <c r="E1259" s="1">
        <v>195.5</v>
      </c>
      <c r="F1259" s="1">
        <v>191.2</v>
      </c>
      <c r="G1259" s="1">
        <v>194</v>
      </c>
      <c r="H1259" s="1">
        <v>61.54</v>
      </c>
      <c r="I1259" s="1">
        <v>0</v>
      </c>
      <c r="N1259" s="27">
        <v>4.3000000000000114</v>
      </c>
      <c r="O1259" s="27">
        <v>196.9</v>
      </c>
      <c r="P1259" s="27">
        <v>191.1</v>
      </c>
      <c r="Q1259" s="27" t="s">
        <v>618</v>
      </c>
      <c r="R1259" s="27" t="s">
        <v>618</v>
      </c>
      <c r="S1259" s="27" t="s">
        <v>618</v>
      </c>
      <c r="T1259" s="27" t="s">
        <v>618</v>
      </c>
      <c r="U1259" s="27" t="s">
        <v>618</v>
      </c>
      <c r="V1259" s="158">
        <v>0</v>
      </c>
      <c r="W1259" s="27">
        <v>-4.7999999999999545</v>
      </c>
      <c r="X1259" s="27">
        <v>2.4000000000000057</v>
      </c>
      <c r="Y1259" s="27">
        <v>-7.1999999999999602</v>
      </c>
      <c r="Z1259" s="29">
        <v>62.72</v>
      </c>
      <c r="AA1259" s="139">
        <v>2.6</v>
      </c>
      <c r="AB1259" s="151">
        <v>1.779859484777524E-2</v>
      </c>
      <c r="AC1259" s="136" t="s">
        <v>255</v>
      </c>
      <c r="AD1259" s="136">
        <v>9.6999999999999993</v>
      </c>
      <c r="AE1259" s="136">
        <v>1</v>
      </c>
      <c r="AF1259" s="136" t="s">
        <v>618</v>
      </c>
      <c r="AG1259" s="136">
        <v>1</v>
      </c>
      <c r="AH1259" s="136">
        <v>-6</v>
      </c>
      <c r="AI1259" s="136">
        <v>-182.3</v>
      </c>
      <c r="AJ1259" s="127">
        <v>193.6</v>
      </c>
      <c r="AK1259" s="127">
        <v>193.6</v>
      </c>
      <c r="AL1259" s="127">
        <v>191.6</v>
      </c>
      <c r="AM1259" s="127">
        <v>192.4</v>
      </c>
      <c r="AN1259" s="127">
        <v>191.5</v>
      </c>
      <c r="AO1259" s="127">
        <v>1.5</v>
      </c>
      <c r="AP1259" s="127">
        <v>1.2999999999999943</v>
      </c>
      <c r="AQ1259" s="14">
        <v>6.8999999999999941</v>
      </c>
      <c r="AR1259" s="127" t="s">
        <v>618</v>
      </c>
      <c r="AS1259" s="14">
        <v>3.8999999999998067</v>
      </c>
      <c r="AT1259" s="1">
        <v>193.4</v>
      </c>
      <c r="AU1259" s="1">
        <v>194.5</v>
      </c>
      <c r="AV1259" s="1">
        <v>193.4</v>
      </c>
      <c r="AW1259" s="1">
        <v>194.1</v>
      </c>
      <c r="AX1259" s="1">
        <v>194</v>
      </c>
      <c r="AY1259" s="1">
        <v>195.2</v>
      </c>
      <c r="AZ1259" s="1">
        <v>194</v>
      </c>
      <c r="BA1259" s="1">
        <v>194.8</v>
      </c>
      <c r="CC1259" s="86">
        <v>193.4</v>
      </c>
      <c r="CD1259" s="1">
        <v>192.8</v>
      </c>
      <c r="CE1259" s="1">
        <v>1432</v>
      </c>
      <c r="CF1259" s="1">
        <v>1118</v>
      </c>
      <c r="CG1259" s="1">
        <v>1.2808586762075134</v>
      </c>
      <c r="CH1259">
        <v>106.71299999999999</v>
      </c>
      <c r="CI1259">
        <v>21881</v>
      </c>
      <c r="CJ1259" s="101">
        <v>-1</v>
      </c>
      <c r="CK1259" s="101">
        <v>1</v>
      </c>
      <c r="CL1259" s="1" t="s">
        <v>618</v>
      </c>
      <c r="CM1259" s="1">
        <v>8.6000000000000512</v>
      </c>
      <c r="CN1259" s="14" t="s">
        <v>618</v>
      </c>
      <c r="CO1259" s="14">
        <v>2.1000000000000227</v>
      </c>
    </row>
    <row r="1260" spans="1:93">
      <c r="A1260" s="1">
        <v>2018</v>
      </c>
      <c r="B1260" s="1">
        <v>5</v>
      </c>
      <c r="C1260" s="24">
        <v>43160</v>
      </c>
      <c r="D1260" s="1">
        <v>195.2</v>
      </c>
      <c r="E1260" s="1">
        <v>195.2</v>
      </c>
      <c r="F1260" s="1">
        <v>192.8</v>
      </c>
      <c r="G1260" s="1">
        <v>193.4</v>
      </c>
      <c r="H1260" s="1">
        <v>61.31</v>
      </c>
      <c r="I1260" s="1">
        <v>0</v>
      </c>
      <c r="N1260" s="27">
        <v>2.3999999999999773</v>
      </c>
      <c r="O1260" s="27">
        <v>198.3</v>
      </c>
      <c r="P1260" s="27">
        <v>189.7</v>
      </c>
      <c r="Q1260" s="27" t="s">
        <v>618</v>
      </c>
      <c r="R1260" s="27" t="s">
        <v>618</v>
      </c>
      <c r="S1260" s="27" t="s">
        <v>618</v>
      </c>
      <c r="T1260" s="27" t="s">
        <v>618</v>
      </c>
      <c r="U1260" s="27" t="s">
        <v>618</v>
      </c>
      <c r="V1260" s="158">
        <v>0</v>
      </c>
      <c r="W1260" s="27">
        <v>-4.7999999999999545</v>
      </c>
      <c r="X1260" s="27">
        <v>2.4000000000000057</v>
      </c>
      <c r="Y1260" s="27">
        <v>-7.1999999999999602</v>
      </c>
      <c r="Z1260" s="29">
        <v>61.72</v>
      </c>
      <c r="AA1260" s="139">
        <v>1.4</v>
      </c>
      <c r="AB1260" s="151">
        <v>2.1777141948815748E-2</v>
      </c>
      <c r="AC1260" s="136" t="s">
        <v>255</v>
      </c>
      <c r="AD1260" s="136">
        <v>9.6999999999999993</v>
      </c>
      <c r="AE1260" s="136" t="s">
        <v>618</v>
      </c>
      <c r="AF1260" s="136" t="s">
        <v>618</v>
      </c>
      <c r="AG1260" s="136">
        <v>0</v>
      </c>
      <c r="AH1260" s="136">
        <v>-6</v>
      </c>
      <c r="AI1260" s="136">
        <v>-182.3</v>
      </c>
      <c r="AJ1260" s="127">
        <v>193.4</v>
      </c>
      <c r="AK1260" s="127">
        <v>194.5</v>
      </c>
      <c r="AL1260" s="127">
        <v>192.2</v>
      </c>
      <c r="AM1260" s="127">
        <v>192.6</v>
      </c>
      <c r="AN1260" s="127">
        <v>192.72499999999999</v>
      </c>
      <c r="AO1260" s="127">
        <v>1.7999999999999829</v>
      </c>
      <c r="AP1260" s="127">
        <v>-3.8999999999999941</v>
      </c>
      <c r="AQ1260" s="14">
        <v>3</v>
      </c>
      <c r="AR1260" s="127" t="s">
        <v>618</v>
      </c>
      <c r="AS1260" s="14">
        <v>3.8999999999998067</v>
      </c>
      <c r="AT1260" s="1">
        <v>192.8</v>
      </c>
      <c r="AU1260" s="1">
        <v>193.3</v>
      </c>
      <c r="AV1260" s="1">
        <v>192.3</v>
      </c>
      <c r="AW1260" s="1">
        <v>192.6</v>
      </c>
      <c r="AX1260" s="1">
        <v>193.2</v>
      </c>
      <c r="AY1260" s="1">
        <v>193.7</v>
      </c>
      <c r="AZ1260" s="1">
        <v>192.1</v>
      </c>
      <c r="BA1260" s="1">
        <v>192.5</v>
      </c>
      <c r="CC1260" s="86">
        <v>192.6</v>
      </c>
      <c r="CD1260" s="1">
        <v>192.5</v>
      </c>
      <c r="CE1260" s="1">
        <v>1431</v>
      </c>
      <c r="CF1260" s="1">
        <v>1346</v>
      </c>
      <c r="CG1260" s="1">
        <v>1.063150074294205</v>
      </c>
      <c r="CH1260">
        <v>106.24299999999999</v>
      </c>
      <c r="CI1260">
        <v>21127</v>
      </c>
      <c r="CJ1260" s="101">
        <v>-1</v>
      </c>
      <c r="CK1260" s="101">
        <v>-1</v>
      </c>
      <c r="CL1260" s="1" t="s">
        <v>618</v>
      </c>
      <c r="CM1260" s="1">
        <v>8.6000000000000512</v>
      </c>
      <c r="CN1260" s="14" t="s">
        <v>618</v>
      </c>
      <c r="CO1260" s="14">
        <v>2.1000000000000227</v>
      </c>
    </row>
    <row r="1261" spans="1:93">
      <c r="A1261" s="1">
        <v>2018</v>
      </c>
      <c r="B1261" s="1">
        <v>6</v>
      </c>
      <c r="C1261" s="24">
        <v>43161</v>
      </c>
      <c r="D1261" s="1">
        <v>190.9</v>
      </c>
      <c r="E1261" s="1">
        <v>192.5</v>
      </c>
      <c r="F1261" s="1">
        <v>188.6</v>
      </c>
      <c r="G1261" s="1">
        <v>192.2</v>
      </c>
      <c r="H1261" s="1">
        <v>61.25</v>
      </c>
      <c r="I1261" s="1">
        <v>0</v>
      </c>
      <c r="N1261" s="27">
        <v>3.9000000000000057</v>
      </c>
      <c r="O1261" s="27">
        <v>195.8</v>
      </c>
      <c r="P1261" s="27">
        <v>191</v>
      </c>
      <c r="Q1261" s="27" t="s">
        <v>618</v>
      </c>
      <c r="R1261" s="27" t="s">
        <v>618</v>
      </c>
      <c r="S1261" s="27" t="s">
        <v>618</v>
      </c>
      <c r="T1261" s="27" t="s">
        <v>618</v>
      </c>
      <c r="U1261" s="27" t="s">
        <v>618</v>
      </c>
      <c r="V1261" s="158">
        <v>0</v>
      </c>
      <c r="W1261" s="27">
        <v>-4.7999999999999545</v>
      </c>
      <c r="X1261" s="27">
        <v>2.4000000000000057</v>
      </c>
      <c r="Y1261" s="27">
        <v>-7.1999999999999602</v>
      </c>
      <c r="Z1261" s="29">
        <v>60.83</v>
      </c>
      <c r="AA1261" s="139">
        <v>2.2999999999999998</v>
      </c>
      <c r="AB1261" s="151">
        <v>3.7374065648357879E-3</v>
      </c>
      <c r="AC1261" s="136" t="s">
        <v>255</v>
      </c>
      <c r="AD1261" s="136">
        <v>9.6</v>
      </c>
      <c r="AE1261" s="136">
        <v>-1.3000000000000114</v>
      </c>
      <c r="AF1261" s="136" t="s">
        <v>618</v>
      </c>
      <c r="AG1261" s="136">
        <v>-1.3000000000000114</v>
      </c>
      <c r="AH1261" s="136">
        <v>-7.3000000000000114</v>
      </c>
      <c r="AI1261" s="136">
        <v>-183.6</v>
      </c>
      <c r="AJ1261" s="127">
        <v>192.8</v>
      </c>
      <c r="AK1261" s="127">
        <v>193.3</v>
      </c>
      <c r="AL1261" s="127">
        <v>187.6</v>
      </c>
      <c r="AM1261" s="127">
        <v>189</v>
      </c>
      <c r="AN1261" s="127">
        <v>191.85</v>
      </c>
      <c r="AO1261" s="127">
        <v>1.2999999999999829</v>
      </c>
      <c r="AP1261" s="127" t="s">
        <v>618</v>
      </c>
      <c r="AQ1261" s="14">
        <v>3</v>
      </c>
      <c r="AR1261" s="127" t="s">
        <v>618</v>
      </c>
      <c r="AS1261" s="14">
        <v>3.8999999999998067</v>
      </c>
      <c r="AT1261" s="1">
        <v>190.8</v>
      </c>
      <c r="AU1261" s="1">
        <v>191.2</v>
      </c>
      <c r="AV1261" s="1">
        <v>189.8</v>
      </c>
      <c r="AW1261" s="1">
        <v>190.2</v>
      </c>
      <c r="AX1261" s="1">
        <v>191.6</v>
      </c>
      <c r="AY1261" s="1">
        <v>191.6</v>
      </c>
      <c r="AZ1261" s="1">
        <v>190.1</v>
      </c>
      <c r="BA1261" s="1">
        <v>191</v>
      </c>
      <c r="CC1261" s="86">
        <v>190.8</v>
      </c>
      <c r="CD1261" s="1">
        <v>188.2</v>
      </c>
      <c r="CE1261" s="1">
        <v>1484</v>
      </c>
      <c r="CF1261" s="1">
        <v>1230</v>
      </c>
      <c r="CG1261" s="1">
        <v>1.2065040650406504</v>
      </c>
      <c r="CH1261">
        <v>105.459</v>
      </c>
      <c r="CI1261">
        <v>21149</v>
      </c>
      <c r="CJ1261" s="101">
        <v>-1</v>
      </c>
      <c r="CK1261" s="101">
        <v>-1</v>
      </c>
      <c r="CL1261" s="1">
        <v>-0.19999999999998863</v>
      </c>
      <c r="CM1261" s="1">
        <v>8.4000000000000625</v>
      </c>
      <c r="CN1261" s="14" t="s">
        <v>618</v>
      </c>
      <c r="CO1261" s="14">
        <v>2.1000000000000227</v>
      </c>
    </row>
    <row r="1262" spans="1:93">
      <c r="A1262" s="1">
        <v>2018</v>
      </c>
      <c r="B1262" s="1">
        <v>2</v>
      </c>
      <c r="C1262" s="24">
        <v>43164</v>
      </c>
      <c r="D1262" s="1">
        <v>191</v>
      </c>
      <c r="E1262" s="1">
        <v>196.6</v>
      </c>
      <c r="F1262" s="1">
        <v>191</v>
      </c>
      <c r="G1262" s="1">
        <v>194.2</v>
      </c>
      <c r="H1262" s="1">
        <v>62.59</v>
      </c>
      <c r="I1262" s="1">
        <v>0</v>
      </c>
      <c r="N1262" s="27">
        <v>5.5999999999999943</v>
      </c>
      <c r="O1262" s="27">
        <v>196.1</v>
      </c>
      <c r="P1262" s="27">
        <v>188.3</v>
      </c>
      <c r="Q1262" s="27" t="s">
        <v>618</v>
      </c>
      <c r="R1262" s="27" t="s">
        <v>254</v>
      </c>
      <c r="S1262" s="27" t="s">
        <v>618</v>
      </c>
      <c r="T1262" s="27">
        <v>-3.6999999999999886</v>
      </c>
      <c r="U1262" s="27" t="s">
        <v>618</v>
      </c>
      <c r="V1262" s="158">
        <v>-3.6999999999999886</v>
      </c>
      <c r="W1262" s="27">
        <v>-8.4999999999999432</v>
      </c>
      <c r="X1262" s="27">
        <v>2.4000000000000057</v>
      </c>
      <c r="Y1262" s="27">
        <v>-10.899999999999949</v>
      </c>
      <c r="Z1262" s="29">
        <v>61.62</v>
      </c>
      <c r="AA1262" s="139">
        <v>3.4</v>
      </c>
      <c r="AB1262" s="151">
        <v>9.7863317566471153E-4</v>
      </c>
      <c r="AC1262" s="136">
        <v>0</v>
      </c>
      <c r="AD1262" s="136">
        <v>9.6</v>
      </c>
      <c r="AE1262" s="136" t="s">
        <v>618</v>
      </c>
      <c r="AF1262" s="136" t="s">
        <v>618</v>
      </c>
      <c r="AG1262" s="136">
        <v>0</v>
      </c>
      <c r="AH1262" s="136">
        <v>-7.3000000000000114</v>
      </c>
      <c r="AI1262" s="136">
        <v>-183.6</v>
      </c>
      <c r="AJ1262" s="127">
        <v>190.8</v>
      </c>
      <c r="AK1262" s="127">
        <v>195.9</v>
      </c>
      <c r="AL1262" s="127">
        <v>189.3</v>
      </c>
      <c r="AM1262" s="127">
        <v>192.9</v>
      </c>
      <c r="AN1262" s="127">
        <v>191.72499999999999</v>
      </c>
      <c r="AO1262" s="127">
        <v>3.1999999999999886</v>
      </c>
      <c r="AP1262" s="127">
        <v>-3.8</v>
      </c>
      <c r="AQ1262" s="14">
        <v>-0.8</v>
      </c>
      <c r="AR1262" s="127" t="s">
        <v>618</v>
      </c>
      <c r="AS1262" s="14">
        <v>3.8999999999998067</v>
      </c>
      <c r="AT1262" s="1">
        <v>194</v>
      </c>
      <c r="AU1262" s="1">
        <v>194</v>
      </c>
      <c r="AV1262" s="1">
        <v>192.3</v>
      </c>
      <c r="AW1262" s="1">
        <v>192.8</v>
      </c>
      <c r="AX1262" s="1">
        <v>193.7</v>
      </c>
      <c r="AY1262" s="1">
        <v>193.7</v>
      </c>
      <c r="AZ1262" s="1">
        <v>192.6</v>
      </c>
      <c r="BA1262" s="1">
        <v>192.6</v>
      </c>
      <c r="CC1262" s="86">
        <v>194</v>
      </c>
      <c r="CD1262" s="1">
        <v>194.7</v>
      </c>
      <c r="CE1262" s="1">
        <v>1392</v>
      </c>
      <c r="CF1262" s="1">
        <v>1137</v>
      </c>
      <c r="CG1262" s="1">
        <v>1.2242744063324538</v>
      </c>
      <c r="CH1262">
        <v>106.17400000000001</v>
      </c>
      <c r="CI1262">
        <v>21396</v>
      </c>
      <c r="CJ1262" s="101">
        <v>-1</v>
      </c>
      <c r="CK1262" s="101">
        <v>-1</v>
      </c>
      <c r="CL1262" s="1">
        <v>1.5999999999999943</v>
      </c>
      <c r="CM1262" s="1">
        <v>10.000000000000057</v>
      </c>
      <c r="CN1262" s="14" t="s">
        <v>618</v>
      </c>
      <c r="CO1262" s="14">
        <v>2.1000000000000227</v>
      </c>
    </row>
    <row r="1263" spans="1:93">
      <c r="A1263" s="1">
        <v>2018</v>
      </c>
      <c r="B1263" s="1">
        <v>3</v>
      </c>
      <c r="C1263" s="24">
        <v>43165</v>
      </c>
      <c r="D1263" s="1">
        <v>192.4</v>
      </c>
      <c r="E1263" s="1">
        <v>194.8</v>
      </c>
      <c r="F1263" s="1">
        <v>191.6</v>
      </c>
      <c r="G1263" s="1">
        <v>194.4</v>
      </c>
      <c r="H1263" s="1">
        <v>62.43</v>
      </c>
      <c r="I1263" s="1">
        <v>0</v>
      </c>
      <c r="N1263" s="27">
        <v>3.2000000000000171</v>
      </c>
      <c r="O1263" s="27">
        <v>199.8</v>
      </c>
      <c r="P1263" s="27">
        <v>188.6</v>
      </c>
      <c r="Q1263" s="27" t="s">
        <v>618</v>
      </c>
      <c r="R1263" s="27" t="s">
        <v>618</v>
      </c>
      <c r="S1263" s="27" t="s">
        <v>618</v>
      </c>
      <c r="T1263" s="27" t="s">
        <v>618</v>
      </c>
      <c r="U1263" s="27" t="s">
        <v>618</v>
      </c>
      <c r="V1263" s="158">
        <v>0</v>
      </c>
      <c r="W1263" s="27">
        <v>-8.4999999999999432</v>
      </c>
      <c r="X1263" s="27">
        <v>2.4000000000000057</v>
      </c>
      <c r="Y1263" s="27">
        <v>-10.899999999999949</v>
      </c>
      <c r="Z1263" s="29">
        <v>62.54</v>
      </c>
      <c r="AA1263" s="139">
        <v>1.9</v>
      </c>
      <c r="AB1263" s="151">
        <v>2.1877551020408115E-2</v>
      </c>
      <c r="AC1263" s="136" t="s">
        <v>253</v>
      </c>
      <c r="AD1263" s="136">
        <v>9.6999999999999993</v>
      </c>
      <c r="AE1263" s="136" t="s">
        <v>618</v>
      </c>
      <c r="AF1263" s="136" t="s">
        <v>618</v>
      </c>
      <c r="AG1263" s="136">
        <v>0</v>
      </c>
      <c r="AH1263" s="136">
        <v>-7.3000000000000114</v>
      </c>
      <c r="AI1263" s="136">
        <v>-183.6</v>
      </c>
      <c r="AJ1263" s="127">
        <v>194</v>
      </c>
      <c r="AK1263" s="127">
        <v>194</v>
      </c>
      <c r="AL1263" s="127">
        <v>191</v>
      </c>
      <c r="AM1263" s="127">
        <v>193.5</v>
      </c>
      <c r="AN1263" s="127">
        <v>192</v>
      </c>
      <c r="AO1263" s="127">
        <v>2</v>
      </c>
      <c r="AP1263" s="127">
        <v>-2.1000000000000112</v>
      </c>
      <c r="AQ1263" s="14">
        <v>-2.900000000000011</v>
      </c>
      <c r="AR1263" s="127" t="s">
        <v>618</v>
      </c>
      <c r="AS1263" s="14">
        <v>3.8999999999998067</v>
      </c>
      <c r="AT1263" s="1">
        <v>193</v>
      </c>
      <c r="AU1263" s="1">
        <v>193</v>
      </c>
      <c r="AV1263" s="1">
        <v>191.4</v>
      </c>
      <c r="AW1263" s="1">
        <v>191.5</v>
      </c>
      <c r="AX1263" s="1">
        <v>193.2</v>
      </c>
      <c r="AY1263" s="1">
        <v>193.2</v>
      </c>
      <c r="AZ1263" s="1">
        <v>192</v>
      </c>
      <c r="BA1263" s="1">
        <v>192.2</v>
      </c>
      <c r="CC1263" s="86">
        <v>193.2</v>
      </c>
      <c r="CD1263" s="1">
        <v>192.3</v>
      </c>
      <c r="CE1263" s="1">
        <v>1323</v>
      </c>
      <c r="CF1263" s="1">
        <v>1394</v>
      </c>
      <c r="CG1263" s="1">
        <v>0.94906743185078912</v>
      </c>
      <c r="CH1263">
        <v>106.181</v>
      </c>
      <c r="CI1263">
        <v>21641</v>
      </c>
      <c r="CJ1263" s="101">
        <v>-1</v>
      </c>
      <c r="CK1263" s="101">
        <v>-1</v>
      </c>
      <c r="CL1263" s="1">
        <v>0.80000000000001137</v>
      </c>
      <c r="CM1263" s="1">
        <v>10.800000000000068</v>
      </c>
      <c r="CN1263" s="14" t="s">
        <v>618</v>
      </c>
      <c r="CO1263" s="14">
        <v>2.1000000000000227</v>
      </c>
    </row>
    <row r="1264" spans="1:93">
      <c r="A1264" s="1">
        <v>2018</v>
      </c>
      <c r="B1264" s="1">
        <v>4</v>
      </c>
      <c r="C1264" s="24">
        <v>43166</v>
      </c>
      <c r="D1264" s="1">
        <v>192.2</v>
      </c>
      <c r="E1264" s="1">
        <v>193.8</v>
      </c>
      <c r="F1264" s="1">
        <v>191.5</v>
      </c>
      <c r="G1264" s="1">
        <v>191.8</v>
      </c>
      <c r="H1264" s="1">
        <v>61.36</v>
      </c>
      <c r="I1264" s="1">
        <v>0</v>
      </c>
      <c r="N1264" s="27">
        <v>2.3000000000000114</v>
      </c>
      <c r="O1264" s="27">
        <v>197.6</v>
      </c>
      <c r="P1264" s="27">
        <v>191.2</v>
      </c>
      <c r="Q1264" s="27" t="s">
        <v>618</v>
      </c>
      <c r="R1264" s="27" t="s">
        <v>618</v>
      </c>
      <c r="S1264" s="27" t="s">
        <v>618</v>
      </c>
      <c r="T1264" s="27" t="s">
        <v>618</v>
      </c>
      <c r="U1264" s="27" t="s">
        <v>618</v>
      </c>
      <c r="V1264" s="158">
        <v>0</v>
      </c>
      <c r="W1264" s="27">
        <v>-8.4999999999999432</v>
      </c>
      <c r="X1264" s="27">
        <v>2.4000000000000057</v>
      </c>
      <c r="Y1264" s="27">
        <v>-10.899999999999949</v>
      </c>
      <c r="Z1264" s="29">
        <v>62.17</v>
      </c>
      <c r="AA1264" s="139">
        <v>1.4</v>
      </c>
      <c r="AB1264" s="151">
        <v>2.5563189007828946E-3</v>
      </c>
      <c r="AC1264" s="136">
        <v>0</v>
      </c>
      <c r="AD1264" s="136">
        <v>9.6999999999999993</v>
      </c>
      <c r="AE1264" s="136" t="s">
        <v>618</v>
      </c>
      <c r="AF1264" s="136" t="s">
        <v>618</v>
      </c>
      <c r="AG1264" s="136">
        <v>0</v>
      </c>
      <c r="AH1264" s="136">
        <v>-7.3000000000000114</v>
      </c>
      <c r="AI1264" s="136">
        <v>-183.6</v>
      </c>
      <c r="AJ1264" s="127">
        <v>193</v>
      </c>
      <c r="AK1264" s="127">
        <v>193.3</v>
      </c>
      <c r="AL1264" s="127">
        <v>191.2</v>
      </c>
      <c r="AM1264" s="127">
        <v>193.2</v>
      </c>
      <c r="AN1264" s="127">
        <v>192.15</v>
      </c>
      <c r="AO1264" s="127">
        <v>0.39999999999997726</v>
      </c>
      <c r="AP1264" s="127">
        <v>-2.6000000000000112</v>
      </c>
      <c r="AQ1264" s="14">
        <v>-5.5000000000000222</v>
      </c>
      <c r="AR1264" s="127" t="s">
        <v>618</v>
      </c>
      <c r="AS1264" s="14">
        <v>3.8999999999998067</v>
      </c>
      <c r="AT1264" s="1">
        <v>191.9</v>
      </c>
      <c r="AU1264" s="1">
        <v>191.9</v>
      </c>
      <c r="AV1264" s="1">
        <v>191.4</v>
      </c>
      <c r="AW1264" s="1">
        <v>191.4</v>
      </c>
      <c r="AX1264" s="1">
        <v>191.7</v>
      </c>
      <c r="AY1264" s="1">
        <v>191.8</v>
      </c>
      <c r="AZ1264" s="1">
        <v>189.6</v>
      </c>
      <c r="BA1264" s="1">
        <v>190.5</v>
      </c>
      <c r="CC1264" s="86">
        <v>191.9</v>
      </c>
      <c r="CD1264" s="1">
        <v>191.9</v>
      </c>
      <c r="CE1264" s="1">
        <v>1237</v>
      </c>
      <c r="CF1264" s="1">
        <v>933</v>
      </c>
      <c r="CG1264" s="1">
        <v>1.3258306538049303</v>
      </c>
      <c r="CH1264">
        <v>106.054</v>
      </c>
      <c r="CI1264">
        <v>21436</v>
      </c>
      <c r="CJ1264" s="101">
        <v>-1</v>
      </c>
      <c r="CK1264" s="101">
        <v>-1</v>
      </c>
      <c r="CL1264" s="1">
        <v>0.90000000000000568</v>
      </c>
      <c r="CM1264" s="1">
        <v>11.700000000000074</v>
      </c>
      <c r="CN1264" s="14" t="s">
        <v>618</v>
      </c>
      <c r="CO1264" s="14">
        <v>2.1000000000000227</v>
      </c>
    </row>
    <row r="1265" spans="1:93">
      <c r="A1265" s="1">
        <v>2018</v>
      </c>
      <c r="B1265" s="1">
        <v>5</v>
      </c>
      <c r="C1265" s="24">
        <v>43167</v>
      </c>
      <c r="D1265" s="1">
        <v>191</v>
      </c>
      <c r="E1265" s="1">
        <v>193.3</v>
      </c>
      <c r="F1265" s="1">
        <v>191</v>
      </c>
      <c r="G1265" s="1">
        <v>192</v>
      </c>
      <c r="H1265" s="1">
        <v>60.3</v>
      </c>
      <c r="I1265" s="1">
        <v>0</v>
      </c>
      <c r="N1265" s="27">
        <v>2.3000000000000114</v>
      </c>
      <c r="O1265" s="27">
        <v>194.1</v>
      </c>
      <c r="P1265" s="27">
        <v>189.5</v>
      </c>
      <c r="Q1265" s="27" t="s">
        <v>618</v>
      </c>
      <c r="R1265" s="27" t="s">
        <v>618</v>
      </c>
      <c r="S1265" s="27" t="s">
        <v>618</v>
      </c>
      <c r="T1265" s="27" t="s">
        <v>618</v>
      </c>
      <c r="U1265" s="27" t="s">
        <v>618</v>
      </c>
      <c r="V1265" s="158">
        <v>0</v>
      </c>
      <c r="W1265" s="27">
        <v>-8.4999999999999432</v>
      </c>
      <c r="X1265" s="27">
        <v>2.4000000000000057</v>
      </c>
      <c r="Y1265" s="27">
        <v>-10.899999999999949</v>
      </c>
      <c r="Z1265" s="29">
        <v>61.26</v>
      </c>
      <c r="AA1265" s="139">
        <v>1.4</v>
      </c>
      <c r="AB1265" s="151">
        <v>1.7139195899407378E-2</v>
      </c>
      <c r="AC1265" s="136" t="s">
        <v>255</v>
      </c>
      <c r="AD1265" s="136">
        <v>9.5</v>
      </c>
      <c r="AE1265" s="136">
        <v>-0.20000000000001705</v>
      </c>
      <c r="AF1265" s="136" t="s">
        <v>618</v>
      </c>
      <c r="AG1265" s="136">
        <v>-0.20000000000001705</v>
      </c>
      <c r="AH1265" s="136">
        <v>-7.5000000000000284</v>
      </c>
      <c r="AI1265" s="136">
        <v>-183.8</v>
      </c>
      <c r="AJ1265" s="127">
        <v>191.9</v>
      </c>
      <c r="AK1265" s="127">
        <v>191.9</v>
      </c>
      <c r="AL1265" s="127">
        <v>189.2</v>
      </c>
      <c r="AM1265" s="127">
        <v>191.3</v>
      </c>
      <c r="AN1265" s="127">
        <v>192.72499999999999</v>
      </c>
      <c r="AO1265" s="127">
        <v>1</v>
      </c>
      <c r="AP1265" s="127">
        <v>-1.7041923427996153E-14</v>
      </c>
      <c r="AQ1265" s="14">
        <v>-5.5000000000000391</v>
      </c>
      <c r="AR1265" s="127" t="s">
        <v>618</v>
      </c>
      <c r="AS1265" s="14">
        <v>3.8999999999998067</v>
      </c>
      <c r="AT1265" s="1">
        <v>191.3</v>
      </c>
      <c r="AU1265" s="1">
        <v>192.4</v>
      </c>
      <c r="AV1265" s="1">
        <v>191.3</v>
      </c>
      <c r="AW1265" s="1">
        <v>192.3</v>
      </c>
      <c r="AX1265" s="1">
        <v>192.4</v>
      </c>
      <c r="AY1265" s="1">
        <v>192.9</v>
      </c>
      <c r="AZ1265" s="1">
        <v>192.1</v>
      </c>
      <c r="BA1265" s="1">
        <v>192.8</v>
      </c>
      <c r="CC1265" s="86">
        <v>191.3</v>
      </c>
      <c r="CD1265" s="1">
        <v>191</v>
      </c>
      <c r="CE1265" s="1">
        <v>1352</v>
      </c>
      <c r="CF1265" s="1">
        <v>1038</v>
      </c>
      <c r="CG1265" s="1">
        <v>1.3025048169556841</v>
      </c>
      <c r="CH1265">
        <v>106.247</v>
      </c>
      <c r="CI1265">
        <v>21455</v>
      </c>
      <c r="CJ1265" s="101">
        <v>-1</v>
      </c>
      <c r="CK1265" s="101">
        <v>-1</v>
      </c>
      <c r="CL1265" s="1">
        <v>-0.89999999999997726</v>
      </c>
      <c r="CM1265" s="1">
        <v>10.800000000000097</v>
      </c>
      <c r="CN1265" s="14" t="s">
        <v>618</v>
      </c>
      <c r="CO1265" s="14">
        <v>2.1000000000000227</v>
      </c>
    </row>
    <row r="1266" spans="1:93">
      <c r="A1266" s="1">
        <v>2018</v>
      </c>
      <c r="B1266" s="1">
        <v>6</v>
      </c>
      <c r="C1266" s="24">
        <v>43168</v>
      </c>
      <c r="D1266" s="1">
        <v>192.2</v>
      </c>
      <c r="E1266" s="1">
        <v>194.1</v>
      </c>
      <c r="F1266" s="1">
        <v>188.9</v>
      </c>
      <c r="G1266" s="1">
        <v>189.8</v>
      </c>
      <c r="H1266" s="1">
        <v>62.04</v>
      </c>
      <c r="I1266" s="1">
        <v>0</v>
      </c>
      <c r="N1266" s="27">
        <v>5.1999999999999886</v>
      </c>
      <c r="O1266" s="27">
        <v>194.3</v>
      </c>
      <c r="P1266" s="27">
        <v>189.7</v>
      </c>
      <c r="Q1266" s="27" t="s">
        <v>618</v>
      </c>
      <c r="R1266" s="27" t="s">
        <v>618</v>
      </c>
      <c r="S1266" s="27" t="s">
        <v>252</v>
      </c>
      <c r="T1266" s="27" t="s">
        <v>618</v>
      </c>
      <c r="U1266" s="27">
        <v>-2.9000000000000057</v>
      </c>
      <c r="V1266" s="158">
        <v>-2.9000000000000057</v>
      </c>
      <c r="W1266" s="27">
        <v>-11.399999999999949</v>
      </c>
      <c r="X1266" s="27">
        <v>2.4000000000000057</v>
      </c>
      <c r="Y1266" s="27">
        <v>-13.8</v>
      </c>
      <c r="Z1266" s="29">
        <v>60.31</v>
      </c>
      <c r="AA1266" s="139">
        <v>3.1</v>
      </c>
      <c r="AB1266" s="151">
        <v>1.7275097783572391E-2</v>
      </c>
      <c r="AC1266" s="136" t="s">
        <v>255</v>
      </c>
      <c r="AD1266" s="136">
        <v>9.6</v>
      </c>
      <c r="AE1266" s="136">
        <v>-1</v>
      </c>
      <c r="AF1266" s="136" t="s">
        <v>618</v>
      </c>
      <c r="AG1266" s="136">
        <v>-1</v>
      </c>
      <c r="AH1266" s="136">
        <v>-8.5000000000000284</v>
      </c>
      <c r="AI1266" s="136">
        <v>-184.8</v>
      </c>
      <c r="AJ1266" s="127">
        <v>191.3</v>
      </c>
      <c r="AK1266" s="127">
        <v>192.7</v>
      </c>
      <c r="AL1266" s="127">
        <v>191.3</v>
      </c>
      <c r="AM1266" s="127">
        <v>192.3</v>
      </c>
      <c r="AN1266" s="127">
        <v>192.57499999999999</v>
      </c>
      <c r="AO1266" s="127">
        <v>2.3999999999999773</v>
      </c>
      <c r="AP1266" s="127">
        <v>-0.3999999999999943</v>
      </c>
      <c r="AQ1266" s="14">
        <v>-5.9000000000000332</v>
      </c>
      <c r="AR1266" s="127">
        <v>-1.5999999999999943</v>
      </c>
      <c r="AS1266" s="14">
        <v>2.2999999999998124</v>
      </c>
      <c r="AT1266" s="1">
        <v>189.7</v>
      </c>
      <c r="AU1266" s="1">
        <v>190.1</v>
      </c>
      <c r="AV1266" s="1">
        <v>189</v>
      </c>
      <c r="AW1266" s="1">
        <v>189.4</v>
      </c>
      <c r="AX1266" s="1">
        <v>190</v>
      </c>
      <c r="AY1266" s="1">
        <v>192.3</v>
      </c>
      <c r="AZ1266" s="1">
        <v>189.3</v>
      </c>
      <c r="BA1266" s="1">
        <v>191.2</v>
      </c>
      <c r="CC1266" s="86">
        <v>189.8</v>
      </c>
      <c r="CD1266" s="1">
        <v>191.9</v>
      </c>
      <c r="CE1266" s="1">
        <v>1461</v>
      </c>
      <c r="CF1266" s="1">
        <v>1025</v>
      </c>
      <c r="CG1266" s="1">
        <v>1.4253658536585365</v>
      </c>
      <c r="CH1266">
        <v>106.789</v>
      </c>
      <c r="CI1266">
        <v>21694</v>
      </c>
      <c r="CJ1266" s="101">
        <v>-1</v>
      </c>
      <c r="CK1266" s="101">
        <v>1</v>
      </c>
      <c r="CL1266" s="1">
        <v>-2.9000000000000057</v>
      </c>
      <c r="CM1266" s="1">
        <v>7.9000000000000909</v>
      </c>
      <c r="CN1266" s="14" t="s">
        <v>618</v>
      </c>
      <c r="CO1266" s="14">
        <v>2.1000000000000227</v>
      </c>
    </row>
    <row r="1267" spans="1:93">
      <c r="A1267" s="1">
        <v>2018</v>
      </c>
      <c r="B1267" s="1">
        <v>2</v>
      </c>
      <c r="C1267" s="24">
        <v>43171</v>
      </c>
      <c r="D1267" s="1">
        <v>192.6</v>
      </c>
      <c r="E1267" s="1">
        <v>193.5</v>
      </c>
      <c r="F1267" s="1">
        <v>192.2</v>
      </c>
      <c r="G1267" s="1">
        <v>192.6</v>
      </c>
      <c r="H1267" s="1">
        <v>61.38</v>
      </c>
      <c r="I1267" s="1">
        <v>0</v>
      </c>
      <c r="N1267" s="27">
        <v>1.3000000000000114</v>
      </c>
      <c r="O1267" s="27">
        <v>195</v>
      </c>
      <c r="P1267" s="27">
        <v>184.6</v>
      </c>
      <c r="Q1267" s="27" t="s">
        <v>618</v>
      </c>
      <c r="R1267" s="27" t="s">
        <v>618</v>
      </c>
      <c r="S1267" s="27" t="s">
        <v>618</v>
      </c>
      <c r="T1267" s="27" t="s">
        <v>618</v>
      </c>
      <c r="U1267" s="27" t="s">
        <v>618</v>
      </c>
      <c r="V1267" s="158">
        <v>0</v>
      </c>
      <c r="W1267" s="27">
        <v>-11.399999999999949</v>
      </c>
      <c r="X1267" s="27">
        <v>2.4000000000000057</v>
      </c>
      <c r="Y1267" s="27">
        <v>-13.8</v>
      </c>
      <c r="Z1267" s="29">
        <v>61.84</v>
      </c>
      <c r="AA1267" s="139">
        <v>0.8</v>
      </c>
      <c r="AB1267" s="151">
        <v>2.8855721393034939E-2</v>
      </c>
      <c r="AC1267" s="136" t="s">
        <v>253</v>
      </c>
      <c r="AD1267" s="136">
        <v>9.4</v>
      </c>
      <c r="AE1267" s="136" t="s">
        <v>618</v>
      </c>
      <c r="AF1267" s="136" t="s">
        <v>618</v>
      </c>
      <c r="AG1267" s="136">
        <v>0</v>
      </c>
      <c r="AH1267" s="136">
        <v>-8.5000000000000284</v>
      </c>
      <c r="AI1267" s="136">
        <v>-184.8</v>
      </c>
      <c r="AJ1267" s="127">
        <v>189.7</v>
      </c>
      <c r="AK1267" s="127">
        <v>193.3</v>
      </c>
      <c r="AL1267" s="127">
        <v>189</v>
      </c>
      <c r="AM1267" s="127">
        <v>192.3</v>
      </c>
      <c r="AN1267" s="127">
        <v>192.27500000000001</v>
      </c>
      <c r="AO1267" s="127">
        <v>0</v>
      </c>
      <c r="AP1267" s="127" t="s">
        <v>618</v>
      </c>
      <c r="AQ1267" s="14">
        <v>-5.9000000000000332</v>
      </c>
      <c r="AR1267" s="127" t="s">
        <v>618</v>
      </c>
      <c r="AS1267" s="14">
        <v>2.2999999999998124</v>
      </c>
      <c r="AT1267" s="1">
        <v>192.4</v>
      </c>
      <c r="AU1267" s="1">
        <v>192.4</v>
      </c>
      <c r="AV1267" s="1">
        <v>191.9</v>
      </c>
      <c r="AW1267" s="1">
        <v>192</v>
      </c>
      <c r="AX1267" s="1">
        <v>193</v>
      </c>
      <c r="AY1267" s="1">
        <v>193.3</v>
      </c>
      <c r="AZ1267" s="1">
        <v>192.4</v>
      </c>
      <c r="BA1267" s="1">
        <v>193.2</v>
      </c>
      <c r="CC1267" s="86">
        <v>192.4</v>
      </c>
      <c r="CD1267" s="1">
        <v>192.4</v>
      </c>
      <c r="CE1267" s="1">
        <v>1755</v>
      </c>
      <c r="CF1267" s="1">
        <v>1184</v>
      </c>
      <c r="CG1267" s="1">
        <v>1.4822635135135136</v>
      </c>
      <c r="CH1267">
        <v>106.429</v>
      </c>
      <c r="CI1267">
        <v>21560</v>
      </c>
      <c r="CJ1267" s="101">
        <v>-1</v>
      </c>
      <c r="CK1267" s="101">
        <v>1</v>
      </c>
      <c r="CL1267" s="1" t="s">
        <v>618</v>
      </c>
      <c r="CM1267" s="1">
        <v>7.9000000000000909</v>
      </c>
      <c r="CN1267" s="14" t="s">
        <v>618</v>
      </c>
      <c r="CO1267" s="14">
        <v>2.1000000000000227</v>
      </c>
    </row>
    <row r="1268" spans="1:93">
      <c r="A1268" s="1">
        <v>2018</v>
      </c>
      <c r="B1268" s="1">
        <v>3</v>
      </c>
      <c r="C1268" s="24">
        <v>43172</v>
      </c>
      <c r="D1268" s="1">
        <v>192.8</v>
      </c>
      <c r="E1268" s="1">
        <v>193.7</v>
      </c>
      <c r="F1268" s="1">
        <v>191.9</v>
      </c>
      <c r="G1268" s="1">
        <v>193</v>
      </c>
      <c r="H1268" s="1">
        <v>60.85</v>
      </c>
      <c r="I1268" s="1">
        <v>0</v>
      </c>
      <c r="N1268" s="27">
        <v>1.7999999999999829</v>
      </c>
      <c r="O1268" s="27">
        <v>193.9</v>
      </c>
      <c r="P1268" s="27">
        <v>191.3</v>
      </c>
      <c r="Q1268" s="27" t="s">
        <v>618</v>
      </c>
      <c r="R1268" s="27" t="s">
        <v>618</v>
      </c>
      <c r="S1268" s="27" t="s">
        <v>618</v>
      </c>
      <c r="T1268" s="27" t="s">
        <v>618</v>
      </c>
      <c r="U1268" s="27" t="s">
        <v>618</v>
      </c>
      <c r="V1268" s="158">
        <v>0</v>
      </c>
      <c r="W1268" s="27">
        <v>-11.399999999999949</v>
      </c>
      <c r="X1268" s="27">
        <v>2.4000000000000057</v>
      </c>
      <c r="Y1268" s="27">
        <v>-13.8</v>
      </c>
      <c r="Z1268" s="29">
        <v>61.22</v>
      </c>
      <c r="AA1268" s="139">
        <v>1.1000000000000001</v>
      </c>
      <c r="AB1268" s="151">
        <v>1.0638297872340385E-2</v>
      </c>
      <c r="AC1268" s="136" t="s">
        <v>255</v>
      </c>
      <c r="AD1268" s="136">
        <v>9.6</v>
      </c>
      <c r="AE1268" s="136">
        <v>0.39999999999997726</v>
      </c>
      <c r="AF1268" s="136" t="s">
        <v>618</v>
      </c>
      <c r="AG1268" s="136">
        <v>0.39999999999997726</v>
      </c>
      <c r="AH1268" s="136">
        <v>-8.1000000000000512</v>
      </c>
      <c r="AI1268" s="136">
        <v>-184.4</v>
      </c>
      <c r="AJ1268" s="127">
        <v>192.4</v>
      </c>
      <c r="AK1268" s="127">
        <v>193.3</v>
      </c>
      <c r="AL1268" s="127">
        <v>191.8</v>
      </c>
      <c r="AM1268" s="127">
        <v>192.9</v>
      </c>
      <c r="AN1268" s="127">
        <v>192.2</v>
      </c>
      <c r="AO1268" s="127">
        <v>0.19999999999998863</v>
      </c>
      <c r="AP1268" s="127">
        <v>0.39999999999998864</v>
      </c>
      <c r="AQ1268" s="14">
        <v>-5.5000000000000444</v>
      </c>
      <c r="AR1268" s="127" t="s">
        <v>618</v>
      </c>
      <c r="AS1268" s="14">
        <v>2.2999999999998124</v>
      </c>
      <c r="AT1268" s="1">
        <v>193.3</v>
      </c>
      <c r="AU1268" s="1">
        <v>193.8</v>
      </c>
      <c r="AV1268" s="1">
        <v>192.8</v>
      </c>
      <c r="AW1268" s="1">
        <v>192.8</v>
      </c>
      <c r="AX1268" s="1">
        <v>193.4</v>
      </c>
      <c r="AY1268" s="1">
        <v>194</v>
      </c>
      <c r="AZ1268" s="1">
        <v>193.1</v>
      </c>
      <c r="BA1268" s="1">
        <v>193.3</v>
      </c>
      <c r="CC1268" s="86">
        <v>193.3</v>
      </c>
      <c r="CD1268" s="1">
        <v>193</v>
      </c>
      <c r="CE1268" s="1">
        <v>1561</v>
      </c>
      <c r="CF1268" s="1">
        <v>1176</v>
      </c>
      <c r="CG1268" s="1">
        <v>1.3273809523809523</v>
      </c>
      <c r="CH1268">
        <v>106.477</v>
      </c>
      <c r="CI1268">
        <v>21580</v>
      </c>
      <c r="CJ1268" s="101">
        <v>-1</v>
      </c>
      <c r="CK1268" s="101">
        <v>1</v>
      </c>
      <c r="CL1268" s="1" t="s">
        <v>618</v>
      </c>
      <c r="CM1268" s="1">
        <v>7.9000000000000909</v>
      </c>
      <c r="CN1268" s="14" t="s">
        <v>618</v>
      </c>
      <c r="CO1268" s="14">
        <v>2.1000000000000227</v>
      </c>
    </row>
    <row r="1269" spans="1:93">
      <c r="A1269" s="1">
        <v>2018</v>
      </c>
      <c r="B1269" s="1">
        <v>4</v>
      </c>
      <c r="C1269" s="24">
        <v>43173</v>
      </c>
      <c r="D1269" s="1">
        <v>194</v>
      </c>
      <c r="E1269" s="1">
        <v>195.4</v>
      </c>
      <c r="F1269" s="1">
        <v>193</v>
      </c>
      <c r="G1269" s="1">
        <v>194.9</v>
      </c>
      <c r="H1269" s="1">
        <v>60.93</v>
      </c>
      <c r="I1269" s="1">
        <v>0</v>
      </c>
      <c r="N1269" s="27">
        <v>2.4000000000000057</v>
      </c>
      <c r="O1269" s="27">
        <v>194.8</v>
      </c>
      <c r="P1269" s="27">
        <v>191.2</v>
      </c>
      <c r="Q1269" s="27" t="s">
        <v>618</v>
      </c>
      <c r="R1269" s="27" t="s">
        <v>618</v>
      </c>
      <c r="S1269" s="27" t="s">
        <v>618</v>
      </c>
      <c r="T1269" s="27" t="s">
        <v>618</v>
      </c>
      <c r="U1269" s="27" t="s">
        <v>618</v>
      </c>
      <c r="V1269" s="158">
        <v>0</v>
      </c>
      <c r="W1269" s="27">
        <v>-11.399999999999949</v>
      </c>
      <c r="X1269" s="27">
        <v>2.4000000000000057</v>
      </c>
      <c r="Y1269" s="27">
        <v>-13.8</v>
      </c>
      <c r="Z1269" s="29">
        <v>60.81</v>
      </c>
      <c r="AA1269" s="139">
        <v>1.4</v>
      </c>
      <c r="AB1269" s="151">
        <v>8.6347344411861204E-3</v>
      </c>
      <c r="AC1269" s="136" t="s">
        <v>255</v>
      </c>
      <c r="AD1269" s="136">
        <v>9.6</v>
      </c>
      <c r="AE1269" s="136">
        <v>-1.0999999999999943</v>
      </c>
      <c r="AF1269" s="136" t="s">
        <v>618</v>
      </c>
      <c r="AG1269" s="136">
        <v>-1.0999999999999943</v>
      </c>
      <c r="AH1269" s="136">
        <v>-9.2000000000000455</v>
      </c>
      <c r="AI1269" s="136">
        <v>-185.5</v>
      </c>
      <c r="AJ1269" s="127">
        <v>193.3</v>
      </c>
      <c r="AK1269" s="127">
        <v>193.8</v>
      </c>
      <c r="AL1269" s="127">
        <v>192.6</v>
      </c>
      <c r="AM1269" s="127">
        <v>193.4</v>
      </c>
      <c r="AN1269" s="127">
        <v>192.72499999999999</v>
      </c>
      <c r="AO1269" s="127">
        <v>0.90000000000000568</v>
      </c>
      <c r="AP1269" s="127">
        <v>-0.10000000000001136</v>
      </c>
      <c r="AQ1269" s="14">
        <v>-5.6000000000000556</v>
      </c>
      <c r="AR1269" s="127" t="s">
        <v>618</v>
      </c>
      <c r="AS1269" s="14">
        <v>2.2999999999998124</v>
      </c>
      <c r="AT1269" s="1">
        <v>194</v>
      </c>
      <c r="AU1269" s="1">
        <v>194.5</v>
      </c>
      <c r="AV1269" s="1">
        <v>193.4</v>
      </c>
      <c r="AW1269" s="1">
        <v>194.5</v>
      </c>
      <c r="AX1269" s="1">
        <v>193.9</v>
      </c>
      <c r="AY1269" s="1">
        <v>195</v>
      </c>
      <c r="AZ1269" s="1">
        <v>193.6</v>
      </c>
      <c r="BA1269" s="1">
        <v>194.7</v>
      </c>
      <c r="CC1269" s="86">
        <v>193.9</v>
      </c>
      <c r="CD1269" s="1">
        <v>193.2</v>
      </c>
      <c r="CE1269" s="1">
        <v>1462</v>
      </c>
      <c r="CF1269" s="1">
        <v>1106</v>
      </c>
      <c r="CG1269" s="1">
        <v>1.3218806509945751</v>
      </c>
      <c r="CH1269">
        <v>106.32599999999999</v>
      </c>
      <c r="CI1269">
        <v>21544</v>
      </c>
      <c r="CJ1269" s="101">
        <v>-1</v>
      </c>
      <c r="CK1269" s="101">
        <v>1</v>
      </c>
      <c r="CL1269" s="1" t="s">
        <v>618</v>
      </c>
      <c r="CM1269" s="1">
        <v>7.9000000000000909</v>
      </c>
      <c r="CN1269" s="14" t="s">
        <v>618</v>
      </c>
      <c r="CO1269" s="14">
        <v>2.1000000000000227</v>
      </c>
    </row>
    <row r="1270" spans="1:93">
      <c r="A1270" s="1">
        <v>2018</v>
      </c>
      <c r="B1270" s="1">
        <v>5</v>
      </c>
      <c r="C1270" s="24">
        <v>43174</v>
      </c>
      <c r="D1270" s="1">
        <v>194</v>
      </c>
      <c r="E1270" s="1">
        <v>195.7</v>
      </c>
      <c r="F1270" s="1">
        <v>192.6</v>
      </c>
      <c r="G1270" s="1">
        <v>195.3</v>
      </c>
      <c r="H1270" s="1">
        <v>61.19</v>
      </c>
      <c r="I1270" s="1">
        <v>0</v>
      </c>
      <c r="N1270" s="27">
        <v>3.0999999999999943</v>
      </c>
      <c r="O1270" s="27">
        <v>197.3</v>
      </c>
      <c r="P1270" s="27">
        <v>192.5</v>
      </c>
      <c r="Q1270" s="27" t="s">
        <v>618</v>
      </c>
      <c r="R1270" s="27" t="s">
        <v>618</v>
      </c>
      <c r="S1270" s="27" t="s">
        <v>618</v>
      </c>
      <c r="T1270" s="27" t="s">
        <v>618</v>
      </c>
      <c r="U1270" s="27" t="s">
        <v>618</v>
      </c>
      <c r="V1270" s="158">
        <v>0</v>
      </c>
      <c r="W1270" s="27">
        <v>-11.399999999999949</v>
      </c>
      <c r="X1270" s="27">
        <v>2.4000000000000057</v>
      </c>
      <c r="Y1270" s="27">
        <v>-13.8</v>
      </c>
      <c r="Z1270" s="29">
        <v>61.08</v>
      </c>
      <c r="AA1270" s="139">
        <v>1.9</v>
      </c>
      <c r="AB1270" s="151">
        <v>1.314708299096079E-3</v>
      </c>
      <c r="AC1270" s="136">
        <v>0</v>
      </c>
      <c r="AD1270" s="136">
        <v>9.6999999999999993</v>
      </c>
      <c r="AE1270" s="136" t="s">
        <v>618</v>
      </c>
      <c r="AF1270" s="136" t="s">
        <v>618</v>
      </c>
      <c r="AG1270" s="136">
        <v>0</v>
      </c>
      <c r="AH1270" s="136">
        <v>-9.2000000000000455</v>
      </c>
      <c r="AI1270" s="136">
        <v>-185.5</v>
      </c>
      <c r="AJ1270" s="127">
        <v>194</v>
      </c>
      <c r="AK1270" s="127">
        <v>195</v>
      </c>
      <c r="AL1270" s="127">
        <v>192.5</v>
      </c>
      <c r="AM1270" s="127">
        <v>192.8</v>
      </c>
      <c r="AN1270" s="127">
        <v>192.85</v>
      </c>
      <c r="AO1270" s="127">
        <v>1.3000000000000114</v>
      </c>
      <c r="AP1270" s="127">
        <v>-1.3999999999999944</v>
      </c>
      <c r="AQ1270" s="14">
        <v>-7.0000000000000497</v>
      </c>
      <c r="AR1270" s="127" t="s">
        <v>618</v>
      </c>
      <c r="AS1270" s="14">
        <v>2.2999999999998124</v>
      </c>
      <c r="AT1270" s="1">
        <v>195.3</v>
      </c>
      <c r="AU1270" s="1">
        <v>195.3</v>
      </c>
      <c r="AV1270" s="1">
        <v>194.2</v>
      </c>
      <c r="AW1270" s="1">
        <v>194.3</v>
      </c>
      <c r="AX1270" s="1">
        <v>195</v>
      </c>
      <c r="AY1270" s="1">
        <v>195.2</v>
      </c>
      <c r="AZ1270" s="1">
        <v>194</v>
      </c>
      <c r="BA1270" s="1">
        <v>194.1</v>
      </c>
      <c r="CC1270" s="86">
        <v>195.5</v>
      </c>
      <c r="CD1270" s="1">
        <v>192.9</v>
      </c>
      <c r="CE1270" s="1">
        <v>1335</v>
      </c>
      <c r="CF1270" s="1">
        <v>1457</v>
      </c>
      <c r="CG1270" s="1">
        <v>0.91626630061770764</v>
      </c>
      <c r="CH1270">
        <v>106.295</v>
      </c>
      <c r="CI1270">
        <v>21648</v>
      </c>
      <c r="CJ1270" s="101">
        <v>-1</v>
      </c>
      <c r="CK1270" s="101">
        <v>1</v>
      </c>
      <c r="CL1270" s="1" t="s">
        <v>618</v>
      </c>
      <c r="CM1270" s="1">
        <v>7.9000000000000909</v>
      </c>
      <c r="CN1270" s="14" t="s">
        <v>618</v>
      </c>
      <c r="CO1270" s="14">
        <v>2.1000000000000227</v>
      </c>
    </row>
    <row r="1271" spans="1:93">
      <c r="A1271" s="1">
        <v>2018</v>
      </c>
      <c r="B1271" s="1">
        <v>6</v>
      </c>
      <c r="C1271" s="24">
        <v>43175</v>
      </c>
      <c r="D1271" s="1">
        <v>193.9</v>
      </c>
      <c r="E1271" s="1">
        <v>194.4</v>
      </c>
      <c r="F1271" s="1">
        <v>191.4</v>
      </c>
      <c r="G1271" s="1">
        <v>191.4</v>
      </c>
      <c r="H1271" s="1">
        <v>62.34</v>
      </c>
      <c r="I1271" s="1">
        <v>1</v>
      </c>
      <c r="N1271" s="27">
        <v>3</v>
      </c>
      <c r="O1271" s="27">
        <v>198.4</v>
      </c>
      <c r="P1271" s="27">
        <v>192.2</v>
      </c>
      <c r="Q1271" s="27" t="s">
        <v>618</v>
      </c>
      <c r="R1271" s="27" t="s">
        <v>618</v>
      </c>
      <c r="S1271" s="27" t="s">
        <v>252</v>
      </c>
      <c r="T1271" s="27" t="s">
        <v>618</v>
      </c>
      <c r="U1271" s="27">
        <v>1.6000000000000227</v>
      </c>
      <c r="V1271" s="158">
        <v>1.6000000000000227</v>
      </c>
      <c r="W1271" s="27">
        <v>-9.7999999999999261</v>
      </c>
      <c r="X1271" s="27">
        <v>2.4000000000000057</v>
      </c>
      <c r="Y1271" s="27">
        <v>-12.199999999999932</v>
      </c>
      <c r="Z1271" s="29">
        <v>61.14</v>
      </c>
      <c r="AA1271" s="139">
        <v>1.8</v>
      </c>
      <c r="AB1271" s="151">
        <v>4.2671918595109659E-3</v>
      </c>
      <c r="AC1271" s="136" t="s">
        <v>253</v>
      </c>
      <c r="AD1271" s="136">
        <v>9.6999999999999993</v>
      </c>
      <c r="AE1271" s="136" t="s">
        <v>618</v>
      </c>
      <c r="AF1271" s="136">
        <v>1.4000000000000057</v>
      </c>
      <c r="AG1271" s="136">
        <v>1.4000000000000057</v>
      </c>
      <c r="AH1271" s="136">
        <v>-7.8000000000000398</v>
      </c>
      <c r="AI1271" s="136">
        <v>-184.1</v>
      </c>
      <c r="AJ1271" s="127">
        <v>195.3</v>
      </c>
      <c r="AK1271" s="127">
        <v>195.3</v>
      </c>
      <c r="AL1271" s="127">
        <v>193.2</v>
      </c>
      <c r="AM1271" s="127">
        <v>193.5</v>
      </c>
      <c r="AN1271" s="127">
        <v>193.15</v>
      </c>
      <c r="AO1271" s="127">
        <v>2.5</v>
      </c>
      <c r="AP1271" s="127" t="s">
        <v>618</v>
      </c>
      <c r="AQ1271" s="14">
        <v>-7.0000000000000497</v>
      </c>
      <c r="AR1271" s="127" t="s">
        <v>618</v>
      </c>
      <c r="AS1271" s="14">
        <v>2.2999999999998124</v>
      </c>
      <c r="AT1271" s="1">
        <v>191.3</v>
      </c>
      <c r="AU1271" s="1">
        <v>191.5</v>
      </c>
      <c r="AV1271" s="1">
        <v>190.3</v>
      </c>
      <c r="AW1271" s="1">
        <v>191</v>
      </c>
      <c r="AX1271" s="1">
        <v>191.4</v>
      </c>
      <c r="AY1271" s="1">
        <v>191.6</v>
      </c>
      <c r="AZ1271" s="1">
        <v>190.4</v>
      </c>
      <c r="BA1271" s="1">
        <v>190.9</v>
      </c>
      <c r="CC1271" s="86">
        <v>191.1</v>
      </c>
      <c r="CD1271" s="1">
        <v>193.6</v>
      </c>
      <c r="CE1271" s="1">
        <v>1655</v>
      </c>
      <c r="CF1271" s="1">
        <v>1465</v>
      </c>
      <c r="CG1271" s="1">
        <v>1.1296928327645051</v>
      </c>
      <c r="CH1271">
        <v>106.032</v>
      </c>
      <c r="CI1271">
        <v>21401</v>
      </c>
      <c r="CJ1271" s="101">
        <v>-1</v>
      </c>
      <c r="CK1271" s="101">
        <v>-1</v>
      </c>
      <c r="CL1271" s="1" t="s">
        <v>618</v>
      </c>
      <c r="CM1271" s="1">
        <v>7.9000000000000909</v>
      </c>
      <c r="CN1271" s="14" t="s">
        <v>618</v>
      </c>
      <c r="CO1271" s="14">
        <v>2.1000000000000227</v>
      </c>
    </row>
    <row r="1272" spans="1:93">
      <c r="A1272" s="1">
        <v>2018</v>
      </c>
      <c r="B1272" s="1">
        <v>2</v>
      </c>
      <c r="C1272" s="24">
        <v>43178</v>
      </c>
      <c r="D1272" s="1">
        <v>190.6</v>
      </c>
      <c r="E1272" s="1">
        <v>191</v>
      </c>
      <c r="F1272" s="1">
        <v>189.2</v>
      </c>
      <c r="G1272" s="1">
        <v>190.4</v>
      </c>
      <c r="H1272" s="1">
        <v>62.16</v>
      </c>
      <c r="I1272" s="1">
        <v>1</v>
      </c>
      <c r="N1272" s="27">
        <v>1.8000000000000114</v>
      </c>
      <c r="O1272" s="27">
        <v>194.4</v>
      </c>
      <c r="P1272" s="27">
        <v>188.4</v>
      </c>
      <c r="Q1272" s="27" t="s">
        <v>618</v>
      </c>
      <c r="R1272" s="27" t="s">
        <v>618</v>
      </c>
      <c r="S1272" s="27" t="s">
        <v>618</v>
      </c>
      <c r="T1272" s="27" t="s">
        <v>618</v>
      </c>
      <c r="U1272" s="27" t="s">
        <v>618</v>
      </c>
      <c r="V1272" s="158">
        <v>0</v>
      </c>
      <c r="W1272" s="27">
        <v>-9.7999999999999261</v>
      </c>
      <c r="X1272" s="27">
        <v>2.4000000000000057</v>
      </c>
      <c r="Y1272" s="27">
        <v>-12.199999999999932</v>
      </c>
      <c r="Z1272" s="29">
        <v>62.01</v>
      </c>
      <c r="AA1272" s="139">
        <v>1.1000000000000001</v>
      </c>
      <c r="AB1272" s="151">
        <v>1.8793920575257417E-2</v>
      </c>
      <c r="AC1272" s="136" t="s">
        <v>253</v>
      </c>
      <c r="AD1272" s="136">
        <v>9.5</v>
      </c>
      <c r="AE1272" s="136" t="s">
        <v>618</v>
      </c>
      <c r="AF1272" s="136" t="s">
        <v>618</v>
      </c>
      <c r="AG1272" s="136">
        <v>0</v>
      </c>
      <c r="AH1272" s="136">
        <v>-7.8000000000000398</v>
      </c>
      <c r="AI1272" s="136">
        <v>-184.1</v>
      </c>
      <c r="AJ1272" s="127">
        <v>191.3</v>
      </c>
      <c r="AK1272" s="127">
        <v>191.5</v>
      </c>
      <c r="AL1272" s="127">
        <v>189.4</v>
      </c>
      <c r="AM1272" s="127">
        <v>189.9</v>
      </c>
      <c r="AN1272" s="127">
        <v>192.4</v>
      </c>
      <c r="AO1272" s="127">
        <v>0.19999999999998863</v>
      </c>
      <c r="AP1272" s="127" t="s">
        <v>618</v>
      </c>
      <c r="AQ1272" s="14">
        <v>-7.0000000000000497</v>
      </c>
      <c r="AR1272" s="127" t="s">
        <v>618</v>
      </c>
      <c r="AS1272" s="14">
        <v>2.2999999999998124</v>
      </c>
      <c r="AT1272" s="1">
        <v>190.9</v>
      </c>
      <c r="AU1272" s="1">
        <v>192.8</v>
      </c>
      <c r="AV1272" s="1">
        <v>190.3</v>
      </c>
      <c r="AW1272" s="1">
        <v>191.9</v>
      </c>
      <c r="AX1272" s="1">
        <v>190.9</v>
      </c>
      <c r="AY1272" s="1">
        <v>192.4</v>
      </c>
      <c r="AZ1272" s="1">
        <v>190.9</v>
      </c>
      <c r="BA1272" s="1">
        <v>192.1</v>
      </c>
      <c r="CC1272" s="86">
        <v>190.9</v>
      </c>
      <c r="CD1272" s="1">
        <v>190.7</v>
      </c>
      <c r="CE1272" s="1">
        <v>1539</v>
      </c>
      <c r="CF1272" s="1">
        <v>1287</v>
      </c>
      <c r="CG1272" s="1">
        <v>1.1958041958041958</v>
      </c>
      <c r="CH1272">
        <v>106.06399999999999</v>
      </c>
      <c r="CI1272">
        <v>21132</v>
      </c>
      <c r="CJ1272" s="101">
        <v>-1</v>
      </c>
      <c r="CK1272" s="101">
        <v>-1</v>
      </c>
      <c r="CL1272" s="1">
        <v>0.40000000000000568</v>
      </c>
      <c r="CM1272" s="1">
        <v>8.3000000000000966</v>
      </c>
      <c r="CN1272" s="14" t="s">
        <v>618</v>
      </c>
      <c r="CO1272" s="14">
        <v>2.1000000000000227</v>
      </c>
    </row>
    <row r="1273" spans="1:93">
      <c r="A1273" s="1">
        <v>2018</v>
      </c>
      <c r="B1273" s="1">
        <v>3</v>
      </c>
      <c r="C1273" s="24">
        <v>43179</v>
      </c>
      <c r="D1273" s="1">
        <v>190.5</v>
      </c>
      <c r="E1273" s="1">
        <v>191.4</v>
      </c>
      <c r="F1273" s="1">
        <v>186.8</v>
      </c>
      <c r="G1273" s="1">
        <v>187.8</v>
      </c>
      <c r="H1273" s="1">
        <v>65.489999999999995</v>
      </c>
      <c r="I1273" s="1">
        <v>2</v>
      </c>
      <c r="N1273" s="27">
        <v>4.5999999999999943</v>
      </c>
      <c r="O1273" s="27">
        <v>192.2</v>
      </c>
      <c r="P1273" s="27">
        <v>188.6</v>
      </c>
      <c r="Q1273" s="27" t="s">
        <v>618</v>
      </c>
      <c r="R1273" s="27" t="s">
        <v>618</v>
      </c>
      <c r="S1273" s="27" t="s">
        <v>252</v>
      </c>
      <c r="T1273" s="27" t="s">
        <v>618</v>
      </c>
      <c r="U1273" s="27">
        <v>1.5999999999999943</v>
      </c>
      <c r="V1273" s="158">
        <v>1.5999999999999943</v>
      </c>
      <c r="W1273" s="27">
        <v>-8.1999999999999318</v>
      </c>
      <c r="X1273" s="27">
        <v>2.4000000000000057</v>
      </c>
      <c r="Y1273" s="27">
        <v>-10.599999999999937</v>
      </c>
      <c r="Z1273" s="29">
        <v>62.78</v>
      </c>
      <c r="AA1273" s="139">
        <v>2.8</v>
      </c>
      <c r="AB1273" s="151">
        <v>2.8873917228104951E-3</v>
      </c>
      <c r="AC1273" s="136">
        <v>0</v>
      </c>
      <c r="AD1273" s="136">
        <v>9.5</v>
      </c>
      <c r="AE1273" s="136" t="s">
        <v>618</v>
      </c>
      <c r="AF1273" s="136" t="s">
        <v>618</v>
      </c>
      <c r="AG1273" s="136">
        <v>0</v>
      </c>
      <c r="AH1273" s="136">
        <v>-7.8000000000000398</v>
      </c>
      <c r="AI1273" s="136">
        <v>-184.1</v>
      </c>
      <c r="AJ1273" s="127">
        <v>190.9</v>
      </c>
      <c r="AK1273" s="127">
        <v>192.8</v>
      </c>
      <c r="AL1273" s="127">
        <v>190.3</v>
      </c>
      <c r="AM1273" s="127">
        <v>190.9</v>
      </c>
      <c r="AN1273" s="127">
        <v>191.77500000000001</v>
      </c>
      <c r="AO1273" s="127">
        <v>2.6999999999999886</v>
      </c>
      <c r="AP1273" s="127" t="s">
        <v>618</v>
      </c>
      <c r="AQ1273" s="14">
        <v>-7.0000000000000497</v>
      </c>
      <c r="AR1273" s="127">
        <v>3</v>
      </c>
      <c r="AS1273" s="14">
        <v>5.2999999999998124</v>
      </c>
      <c r="AT1273" s="1">
        <v>187.7</v>
      </c>
      <c r="AU1273" s="1">
        <v>188.8</v>
      </c>
      <c r="AV1273" s="1">
        <v>187.3</v>
      </c>
      <c r="AW1273" s="1">
        <v>188.8</v>
      </c>
      <c r="AX1273" s="1">
        <v>188</v>
      </c>
      <c r="AY1273" s="1">
        <v>189.2</v>
      </c>
      <c r="AZ1273" s="1">
        <v>188</v>
      </c>
      <c r="BA1273" s="1">
        <v>189</v>
      </c>
      <c r="CC1273" s="86">
        <v>187.7</v>
      </c>
      <c r="CD1273" s="1">
        <v>190.8</v>
      </c>
      <c r="CE1273" s="1">
        <v>1958</v>
      </c>
      <c r="CF1273" s="1">
        <v>1295</v>
      </c>
      <c r="CG1273" s="1">
        <v>1.5119691119691119</v>
      </c>
      <c r="CH1273">
        <v>106.069</v>
      </c>
      <c r="CI1273">
        <v>21150</v>
      </c>
      <c r="CJ1273" s="101">
        <v>-1</v>
      </c>
      <c r="CK1273" s="101">
        <v>-1</v>
      </c>
      <c r="CL1273" s="1">
        <v>0.69999999999998863</v>
      </c>
      <c r="CM1273" s="1">
        <v>9.0000000000000853</v>
      </c>
      <c r="CN1273" s="14" t="s">
        <v>618</v>
      </c>
      <c r="CO1273" s="14">
        <v>2.1000000000000227</v>
      </c>
    </row>
    <row r="1274" spans="1:93">
      <c r="A1274" s="1">
        <v>2018</v>
      </c>
      <c r="B1274" s="1">
        <v>5</v>
      </c>
      <c r="C1274" s="24">
        <v>43181</v>
      </c>
      <c r="D1274" s="1">
        <v>187</v>
      </c>
      <c r="E1274" s="1">
        <v>189.5</v>
      </c>
      <c r="F1274" s="1">
        <v>186.8</v>
      </c>
      <c r="G1274" s="1">
        <v>187.7</v>
      </c>
      <c r="H1274" s="1">
        <v>64.209999999999994</v>
      </c>
      <c r="I1274" s="1">
        <v>2</v>
      </c>
      <c r="N1274" s="27">
        <v>2.6999999999999886</v>
      </c>
      <c r="O1274" s="27">
        <v>192.4</v>
      </c>
      <c r="P1274" s="27">
        <v>183.2</v>
      </c>
      <c r="Q1274" s="27" t="s">
        <v>618</v>
      </c>
      <c r="R1274" s="27" t="s">
        <v>618</v>
      </c>
      <c r="S1274" s="27" t="s">
        <v>618</v>
      </c>
      <c r="T1274" s="27" t="s">
        <v>618</v>
      </c>
      <c r="U1274" s="27" t="s">
        <v>618</v>
      </c>
      <c r="V1274" s="158">
        <v>0</v>
      </c>
      <c r="W1274" s="27">
        <v>-8.1999999999999318</v>
      </c>
      <c r="X1274" s="27">
        <v>2.4000000000000057</v>
      </c>
      <c r="Y1274" s="27">
        <v>-10.599999999999937</v>
      </c>
      <c r="Z1274" s="29">
        <v>65.23</v>
      </c>
      <c r="AA1274" s="139">
        <v>1.6</v>
      </c>
      <c r="AB1274" s="151">
        <v>5.3571428571428603E-2</v>
      </c>
      <c r="AC1274" s="136" t="s">
        <v>253</v>
      </c>
      <c r="AD1274" s="136">
        <v>9.3000000000000007</v>
      </c>
      <c r="AE1274" s="136" t="s">
        <v>618</v>
      </c>
      <c r="AF1274" s="136" t="s">
        <v>618</v>
      </c>
      <c r="AG1274" s="136">
        <v>0</v>
      </c>
      <c r="AH1274" s="136">
        <v>-7.8000000000000398</v>
      </c>
      <c r="AI1274" s="136">
        <v>-184.1</v>
      </c>
      <c r="AJ1274" s="127">
        <v>187.7</v>
      </c>
      <c r="AK1274" s="127">
        <v>188.9</v>
      </c>
      <c r="AL1274" s="127">
        <v>187</v>
      </c>
      <c r="AM1274" s="127">
        <v>188.1</v>
      </c>
      <c r="AN1274" s="127">
        <v>190.6</v>
      </c>
      <c r="AO1274" s="127">
        <v>0.69999999999998863</v>
      </c>
      <c r="AP1274" s="127">
        <v>-8.1000000000000121</v>
      </c>
      <c r="AQ1274" s="14">
        <v>-15.100000000000062</v>
      </c>
      <c r="AR1274" s="127" t="s">
        <v>618</v>
      </c>
      <c r="AS1274" s="14">
        <v>5.2999999999998124</v>
      </c>
      <c r="AT1274" s="1">
        <v>187.2</v>
      </c>
      <c r="AU1274" s="1">
        <v>187.2</v>
      </c>
      <c r="AV1274" s="1">
        <v>186.1</v>
      </c>
      <c r="AW1274" s="1">
        <v>186.2</v>
      </c>
      <c r="AX1274" s="1">
        <v>187.1</v>
      </c>
      <c r="AY1274" s="1">
        <v>187.1</v>
      </c>
      <c r="AZ1274" s="1">
        <v>185.5</v>
      </c>
      <c r="BA1274" s="1">
        <v>185.8</v>
      </c>
      <c r="CC1274" s="86">
        <v>187.2</v>
      </c>
      <c r="CD1274" s="1">
        <v>187.5</v>
      </c>
      <c r="CE1274" s="1">
        <v>1658</v>
      </c>
      <c r="CF1274" s="1">
        <v>1633</v>
      </c>
      <c r="CG1274" s="1">
        <v>1.0153092467850582</v>
      </c>
      <c r="CH1274">
        <v>105.28100000000001</v>
      </c>
      <c r="CI1274">
        <v>20749</v>
      </c>
      <c r="CJ1274" s="101">
        <v>-1</v>
      </c>
      <c r="CK1274" s="101">
        <v>-1</v>
      </c>
      <c r="CL1274" s="1">
        <v>6.0999999999999943</v>
      </c>
      <c r="CM1274" s="1">
        <v>15.10000000000008</v>
      </c>
      <c r="CN1274" s="14" t="s">
        <v>618</v>
      </c>
      <c r="CO1274" s="14">
        <v>2.1000000000000227</v>
      </c>
    </row>
    <row r="1275" spans="1:93">
      <c r="A1275" s="1">
        <v>2018</v>
      </c>
      <c r="B1275" s="1">
        <v>6</v>
      </c>
      <c r="C1275" s="24">
        <v>43182</v>
      </c>
      <c r="D1275" s="1">
        <v>181.1</v>
      </c>
      <c r="E1275" s="1">
        <v>181.7</v>
      </c>
      <c r="F1275" s="1">
        <v>174.4</v>
      </c>
      <c r="G1275" s="1">
        <v>174.5</v>
      </c>
      <c r="H1275" s="1">
        <v>65.88</v>
      </c>
      <c r="I1275" s="1">
        <v>2</v>
      </c>
      <c r="N1275" s="27">
        <v>7.2999999999999829</v>
      </c>
      <c r="O1275" s="27">
        <v>190.4</v>
      </c>
      <c r="P1275" s="27">
        <v>185</v>
      </c>
      <c r="Q1275" s="27">
        <v>-1</v>
      </c>
      <c r="R1275" s="27" t="s">
        <v>618</v>
      </c>
      <c r="S1275" s="27" t="s">
        <v>618</v>
      </c>
      <c r="T1275" s="27" t="s">
        <v>618</v>
      </c>
      <c r="U1275" s="27" t="s">
        <v>618</v>
      </c>
      <c r="V1275" s="158">
        <v>0</v>
      </c>
      <c r="W1275" s="27">
        <v>-8.1999999999999318</v>
      </c>
      <c r="X1275" s="27">
        <v>2.4000000000000057</v>
      </c>
      <c r="Y1275" s="27">
        <v>-10.599999999999937</v>
      </c>
      <c r="Z1275" s="29">
        <v>64.849999999999994</v>
      </c>
      <c r="AA1275" s="139">
        <v>4.4000000000000004</v>
      </c>
      <c r="AB1275" s="151">
        <v>1.95449686975111E-2</v>
      </c>
      <c r="AC1275" s="136" t="s">
        <v>255</v>
      </c>
      <c r="AD1275" s="136">
        <v>9.3000000000000007</v>
      </c>
      <c r="AE1275" s="136" t="s">
        <v>618</v>
      </c>
      <c r="AF1275" s="136" t="s">
        <v>618</v>
      </c>
      <c r="AG1275" s="136">
        <v>0</v>
      </c>
      <c r="AH1275" s="136">
        <v>-7.8000000000000398</v>
      </c>
      <c r="AI1275" s="136">
        <v>-184.1</v>
      </c>
      <c r="AJ1275" s="127">
        <v>187.2</v>
      </c>
      <c r="AK1275" s="127">
        <v>187.2</v>
      </c>
      <c r="AL1275" s="127">
        <v>180.1</v>
      </c>
      <c r="AM1275" s="127">
        <v>180.1</v>
      </c>
      <c r="AN1275" s="127">
        <v>187.25</v>
      </c>
      <c r="AO1275" s="127">
        <v>6.5999999999999943</v>
      </c>
      <c r="AP1275" s="127" t="s">
        <v>618</v>
      </c>
      <c r="AQ1275" s="14">
        <v>-15.100000000000062</v>
      </c>
      <c r="AR1275" s="127">
        <v>5.9999999999999716</v>
      </c>
      <c r="AS1275" s="14">
        <v>11.299999999999784</v>
      </c>
      <c r="AT1275" s="1">
        <v>175</v>
      </c>
      <c r="AU1275" s="1">
        <v>176.3</v>
      </c>
      <c r="AV1275" s="1">
        <v>174.8</v>
      </c>
      <c r="AW1275" s="1">
        <v>175.9</v>
      </c>
      <c r="AX1275" s="1">
        <v>174.9</v>
      </c>
      <c r="AY1275" s="1">
        <v>176.8</v>
      </c>
      <c r="AZ1275" s="1">
        <v>174.6</v>
      </c>
      <c r="BA1275" s="1">
        <v>174.8</v>
      </c>
      <c r="CC1275" s="86">
        <v>175</v>
      </c>
      <c r="CD1275" s="1">
        <v>181.3</v>
      </c>
      <c r="CE1275" s="1">
        <v>1463</v>
      </c>
      <c r="CF1275" s="1">
        <v>1436</v>
      </c>
      <c r="CG1275" s="1">
        <v>1.0188022284122562</v>
      </c>
      <c r="CH1275">
        <v>104.744</v>
      </c>
      <c r="CI1275">
        <v>20134</v>
      </c>
      <c r="CJ1275" s="101">
        <v>-1</v>
      </c>
      <c r="CK1275" s="101">
        <v>-1</v>
      </c>
      <c r="CL1275" s="1">
        <v>1.1999999999999886</v>
      </c>
      <c r="CM1275" s="1">
        <v>16.300000000000068</v>
      </c>
      <c r="CN1275" s="14" t="s">
        <v>618</v>
      </c>
      <c r="CO1275" s="14">
        <v>2.1000000000000227</v>
      </c>
    </row>
    <row r="1276" spans="1:93">
      <c r="A1276" s="1">
        <v>2018</v>
      </c>
      <c r="B1276" s="1">
        <v>2</v>
      </c>
      <c r="C1276" s="24">
        <v>43185</v>
      </c>
      <c r="D1276" s="1">
        <v>173.8</v>
      </c>
      <c r="E1276" s="1">
        <v>176.1</v>
      </c>
      <c r="F1276" s="1">
        <v>173.2</v>
      </c>
      <c r="G1276" s="1">
        <v>176</v>
      </c>
      <c r="H1276" s="1">
        <v>65.489999999999995</v>
      </c>
      <c r="I1276" s="1">
        <v>2</v>
      </c>
      <c r="N1276" s="27">
        <v>2.9000000000000057</v>
      </c>
      <c r="O1276" s="27">
        <v>181.8</v>
      </c>
      <c r="P1276" s="27">
        <v>167.2</v>
      </c>
      <c r="Q1276" s="27" t="s">
        <v>618</v>
      </c>
      <c r="R1276" s="27" t="s">
        <v>618</v>
      </c>
      <c r="S1276" s="27" t="s">
        <v>618</v>
      </c>
      <c r="T1276" s="27" t="s">
        <v>618</v>
      </c>
      <c r="U1276" s="27" t="s">
        <v>618</v>
      </c>
      <c r="V1276" s="158">
        <v>0</v>
      </c>
      <c r="W1276" s="27">
        <v>-8.1999999999999318</v>
      </c>
      <c r="X1276" s="27">
        <v>2.4000000000000057</v>
      </c>
      <c r="Y1276" s="27">
        <v>-10.599999999999937</v>
      </c>
      <c r="Z1276" s="29">
        <v>65.39</v>
      </c>
      <c r="AA1276" s="139">
        <v>1.7</v>
      </c>
      <c r="AB1276" s="151">
        <v>2.6008409904999308E-2</v>
      </c>
      <c r="AC1276" s="136" t="s">
        <v>253</v>
      </c>
      <c r="AD1276" s="136">
        <v>8.6999999999999993</v>
      </c>
      <c r="AE1276" s="136" t="s">
        <v>618</v>
      </c>
      <c r="AF1276" s="136" t="s">
        <v>618</v>
      </c>
      <c r="AG1276" s="136">
        <v>0</v>
      </c>
      <c r="AH1276" s="136">
        <v>-7.8000000000000398</v>
      </c>
      <c r="AI1276" s="136">
        <v>-184.1</v>
      </c>
      <c r="AJ1276" s="127">
        <v>175</v>
      </c>
      <c r="AK1276" s="127">
        <v>176.5</v>
      </c>
      <c r="AL1276" s="127">
        <v>173.3</v>
      </c>
      <c r="AM1276" s="127">
        <v>174.9</v>
      </c>
      <c r="AN1276" s="127">
        <v>183.5</v>
      </c>
      <c r="AO1276" s="127">
        <v>2.1999999999999886</v>
      </c>
      <c r="AP1276" s="127" t="s">
        <v>618</v>
      </c>
      <c r="AQ1276" s="14">
        <v>-15.100000000000062</v>
      </c>
      <c r="AR1276" s="127" t="s">
        <v>618</v>
      </c>
      <c r="AS1276" s="14">
        <v>11.299999999999784</v>
      </c>
      <c r="AT1276" s="1">
        <v>175</v>
      </c>
      <c r="AU1276" s="1">
        <v>176.3</v>
      </c>
      <c r="AV1276" s="1">
        <v>174.8</v>
      </c>
      <c r="AW1276" s="1">
        <v>175.9</v>
      </c>
      <c r="AX1276" s="1">
        <v>176</v>
      </c>
      <c r="AY1276" s="1">
        <v>178</v>
      </c>
      <c r="AZ1276" s="1">
        <v>175.6</v>
      </c>
      <c r="BA1276" s="1">
        <v>176</v>
      </c>
      <c r="CC1276" s="86">
        <v>175</v>
      </c>
      <c r="CD1276" s="1">
        <v>174.9</v>
      </c>
      <c r="CE1276" s="1">
        <v>1315</v>
      </c>
      <c r="CF1276" s="1">
        <v>1202</v>
      </c>
      <c r="CG1276" s="1">
        <v>1.0940099833610648</v>
      </c>
      <c r="CH1276">
        <v>105.43300000000001</v>
      </c>
      <c r="CI1276">
        <v>20669</v>
      </c>
      <c r="CJ1276" s="101">
        <v>-1</v>
      </c>
      <c r="CK1276" s="101">
        <v>-1</v>
      </c>
      <c r="CL1276" s="1">
        <v>-178.7</v>
      </c>
      <c r="CM1276" s="1">
        <v>-162.4</v>
      </c>
      <c r="CN1276" s="14" t="s">
        <v>618</v>
      </c>
      <c r="CO1276" s="14">
        <v>2.1000000000000227</v>
      </c>
    </row>
    <row r="1277" spans="1:93">
      <c r="A1277" s="1">
        <v>2018</v>
      </c>
      <c r="B1277" s="1">
        <v>3</v>
      </c>
      <c r="C1277" s="24">
        <v>43186</v>
      </c>
      <c r="D1277" s="1">
        <v>178.7</v>
      </c>
      <c r="E1277" s="1">
        <v>180.6</v>
      </c>
      <c r="F1277" s="1">
        <v>178.5</v>
      </c>
      <c r="G1277" s="1">
        <v>179.4</v>
      </c>
      <c r="H1277" s="1">
        <v>64.66</v>
      </c>
      <c r="I1277" s="1">
        <v>2</v>
      </c>
      <c r="N1277" s="27">
        <v>2.0999999999999943</v>
      </c>
      <c r="O1277" s="27">
        <v>178.9</v>
      </c>
      <c r="P1277" s="27">
        <v>173.1</v>
      </c>
      <c r="Q1277" s="27" t="s">
        <v>618</v>
      </c>
      <c r="R1277" s="27" t="s">
        <v>618</v>
      </c>
      <c r="S1277" s="27" t="s">
        <v>618</v>
      </c>
      <c r="T1277" s="27" t="s">
        <v>618</v>
      </c>
      <c r="U1277" s="27" t="s">
        <v>618</v>
      </c>
      <c r="V1277" s="158">
        <v>0</v>
      </c>
      <c r="W1277" s="27">
        <v>-8.1999999999999318</v>
      </c>
      <c r="X1277" s="27">
        <v>2.4000000000000057</v>
      </c>
      <c r="Y1277" s="27">
        <v>-10.599999999999937</v>
      </c>
      <c r="Z1277" s="29">
        <v>65.66</v>
      </c>
      <c r="AA1277" s="139">
        <v>1.3</v>
      </c>
      <c r="AB1277" s="151">
        <v>5.9198542805100063E-3</v>
      </c>
      <c r="AC1277" s="136" t="s">
        <v>255</v>
      </c>
      <c r="AD1277" s="136">
        <v>8.8000000000000007</v>
      </c>
      <c r="AE1277" s="136">
        <v>-2.8999999999999773</v>
      </c>
      <c r="AF1277" s="136" t="s">
        <v>618</v>
      </c>
      <c r="AG1277" s="136">
        <v>-2.8999999999999773</v>
      </c>
      <c r="AH1277" s="136">
        <v>-10.7</v>
      </c>
      <c r="AI1277" s="136">
        <v>-187</v>
      </c>
      <c r="AJ1277" s="127">
        <v>178.8</v>
      </c>
      <c r="AK1277" s="127">
        <v>179.1</v>
      </c>
      <c r="AL1277" s="127">
        <v>178.1</v>
      </c>
      <c r="AM1277" s="127">
        <v>178.8</v>
      </c>
      <c r="AN1277" s="127">
        <v>180.47499999999999</v>
      </c>
      <c r="AO1277" s="127">
        <v>0.70000000000001705</v>
      </c>
      <c r="AP1277" s="127">
        <v>-1.8999999999999944</v>
      </c>
      <c r="AQ1277" s="14">
        <v>-17.000000000000057</v>
      </c>
      <c r="AR1277" s="127" t="s">
        <v>618</v>
      </c>
      <c r="AS1277" s="14">
        <v>11.299999999999784</v>
      </c>
      <c r="AT1277" s="1">
        <v>179</v>
      </c>
      <c r="AU1277" s="1">
        <v>179.5</v>
      </c>
      <c r="AV1277" s="1">
        <v>178.7</v>
      </c>
      <c r="AW1277" s="1">
        <v>179</v>
      </c>
      <c r="AX1277" s="1">
        <v>179.4</v>
      </c>
      <c r="AY1277" s="1">
        <v>179.9</v>
      </c>
      <c r="AZ1277" s="1">
        <v>178.7</v>
      </c>
      <c r="BA1277" s="1">
        <v>179.9</v>
      </c>
      <c r="CC1277" s="86">
        <v>179</v>
      </c>
      <c r="CD1277" s="1">
        <v>178.8</v>
      </c>
      <c r="CE1277" s="1">
        <v>1576</v>
      </c>
      <c r="CF1277" s="1">
        <v>1017</v>
      </c>
      <c r="CG1277" s="1">
        <v>1.5496558505408062</v>
      </c>
      <c r="CH1277">
        <v>105.351</v>
      </c>
      <c r="CI1277">
        <v>20685</v>
      </c>
      <c r="CJ1277" s="101">
        <v>-1</v>
      </c>
      <c r="CK1277" s="101">
        <v>-1</v>
      </c>
      <c r="CL1277" s="1">
        <v>1.5</v>
      </c>
      <c r="CM1277" s="1">
        <v>-160.9</v>
      </c>
      <c r="CN1277" s="14" t="s">
        <v>618</v>
      </c>
      <c r="CO1277" s="14">
        <v>2.1000000000000227</v>
      </c>
    </row>
    <row r="1278" spans="1:93">
      <c r="A1278" s="1">
        <v>2018</v>
      </c>
      <c r="B1278" s="1">
        <v>4</v>
      </c>
      <c r="C1278" s="24">
        <v>43187</v>
      </c>
      <c r="D1278" s="1">
        <v>177.5</v>
      </c>
      <c r="E1278" s="1">
        <v>180.9</v>
      </c>
      <c r="F1278" s="1">
        <v>176.4</v>
      </c>
      <c r="G1278" s="1">
        <v>180.9</v>
      </c>
      <c r="H1278" s="1">
        <v>64.67</v>
      </c>
      <c r="I1278" s="1">
        <v>2</v>
      </c>
      <c r="N1278" s="27">
        <v>4.5</v>
      </c>
      <c r="O1278" s="27">
        <v>181.5</v>
      </c>
      <c r="P1278" s="27">
        <v>177.3</v>
      </c>
      <c r="Q1278" s="27" t="s">
        <v>618</v>
      </c>
      <c r="R1278" s="27" t="s">
        <v>618</v>
      </c>
      <c r="S1278" s="27" t="s">
        <v>618</v>
      </c>
      <c r="T1278" s="27" t="s">
        <v>618</v>
      </c>
      <c r="U1278" s="27" t="s">
        <v>618</v>
      </c>
      <c r="V1278" s="158">
        <v>0</v>
      </c>
      <c r="W1278" s="27">
        <v>-8.1999999999999318</v>
      </c>
      <c r="X1278" s="27">
        <v>2.4000000000000057</v>
      </c>
      <c r="Y1278" s="27">
        <v>-10.599999999999937</v>
      </c>
      <c r="Z1278" s="29">
        <v>64.63</v>
      </c>
      <c r="AA1278" s="139">
        <v>2.7</v>
      </c>
      <c r="AB1278" s="151">
        <v>1.267369063979229E-2</v>
      </c>
      <c r="AC1278" s="136" t="s">
        <v>255</v>
      </c>
      <c r="AD1278" s="136">
        <v>8.9</v>
      </c>
      <c r="AE1278" s="136">
        <v>3.5999999999999943</v>
      </c>
      <c r="AF1278" s="136" t="s">
        <v>618</v>
      </c>
      <c r="AG1278" s="136">
        <v>3.5999999999999943</v>
      </c>
      <c r="AH1278" s="136">
        <v>-7.1</v>
      </c>
      <c r="AI1278" s="136">
        <v>-183.4</v>
      </c>
      <c r="AJ1278" s="127">
        <v>179</v>
      </c>
      <c r="AK1278" s="127">
        <v>179.7</v>
      </c>
      <c r="AL1278" s="127">
        <v>176.4</v>
      </c>
      <c r="AM1278" s="127">
        <v>176.7</v>
      </c>
      <c r="AN1278" s="127">
        <v>177.625</v>
      </c>
      <c r="AO1278" s="127">
        <v>3.4000000000000057</v>
      </c>
      <c r="AP1278" s="127">
        <v>2.4000000000000172</v>
      </c>
      <c r="AQ1278" s="14">
        <v>-14.6</v>
      </c>
      <c r="AR1278" s="127" t="s">
        <v>618</v>
      </c>
      <c r="AS1278" s="14">
        <v>11.299999999999784</v>
      </c>
      <c r="AT1278" s="1">
        <v>179.9</v>
      </c>
      <c r="AU1278" s="1">
        <v>181.6</v>
      </c>
      <c r="AV1278" s="1">
        <v>178.9</v>
      </c>
      <c r="AW1278" s="1">
        <v>181</v>
      </c>
      <c r="AX1278" s="1">
        <v>180.8</v>
      </c>
      <c r="AY1278" s="1">
        <v>182</v>
      </c>
      <c r="AZ1278" s="1">
        <v>179.8</v>
      </c>
      <c r="BA1278" s="1">
        <v>180.5</v>
      </c>
      <c r="CC1278" s="86">
        <v>179.9</v>
      </c>
      <c r="CD1278" s="1">
        <v>177.2</v>
      </c>
      <c r="CE1278" s="1">
        <v>1235</v>
      </c>
      <c r="CF1278" s="1">
        <v>1431</v>
      </c>
      <c r="CG1278" s="1">
        <v>0.86303284416491965</v>
      </c>
      <c r="CH1278">
        <v>106.81</v>
      </c>
      <c r="CI1278">
        <v>21246</v>
      </c>
      <c r="CJ1278" s="101">
        <v>1</v>
      </c>
      <c r="CK1278" s="101">
        <v>1</v>
      </c>
      <c r="CL1278" s="1">
        <v>-2.5</v>
      </c>
      <c r="CM1278" s="1">
        <v>-163.4</v>
      </c>
      <c r="CN1278" s="14" t="s">
        <v>618</v>
      </c>
      <c r="CO1278" s="14">
        <v>2.1000000000000227</v>
      </c>
    </row>
    <row r="1279" spans="1:93">
      <c r="A1279" s="1">
        <v>2018</v>
      </c>
      <c r="B1279" s="1">
        <v>5</v>
      </c>
      <c r="C1279" s="24">
        <v>43188</v>
      </c>
      <c r="D1279" s="1">
        <v>182.4</v>
      </c>
      <c r="E1279" s="1">
        <v>183.4</v>
      </c>
      <c r="F1279" s="1">
        <v>181.5</v>
      </c>
      <c r="G1279" s="1">
        <v>182.7</v>
      </c>
      <c r="H1279" s="1">
        <v>64.91</v>
      </c>
      <c r="I1279" s="1">
        <v>2</v>
      </c>
      <c r="N1279" s="27">
        <v>1.9000000000000057</v>
      </c>
      <c r="O1279" s="27">
        <v>185.4</v>
      </c>
      <c r="P1279" s="27">
        <v>176.4</v>
      </c>
      <c r="Q1279" s="27" t="s">
        <v>618</v>
      </c>
      <c r="R1279" s="27" t="s">
        <v>618</v>
      </c>
      <c r="S1279" s="27" t="s">
        <v>618</v>
      </c>
      <c r="T1279" s="27" t="s">
        <v>618</v>
      </c>
      <c r="U1279" s="27" t="s">
        <v>618</v>
      </c>
      <c r="V1279" s="158">
        <v>0</v>
      </c>
      <c r="W1279" s="27">
        <v>-8.1999999999999318</v>
      </c>
      <c r="X1279" s="27">
        <v>2.4000000000000057</v>
      </c>
      <c r="Y1279" s="27">
        <v>-10.599999999999937</v>
      </c>
      <c r="Z1279" s="29">
        <v>64.69</v>
      </c>
      <c r="AA1279" s="139">
        <v>1.1000000000000001</v>
      </c>
      <c r="AB1279" s="151">
        <v>1.5465511908452356E-4</v>
      </c>
      <c r="AC1279" s="136">
        <v>0</v>
      </c>
      <c r="AD1279" s="136">
        <v>9</v>
      </c>
      <c r="AE1279" s="136" t="s">
        <v>618</v>
      </c>
      <c r="AF1279" s="136" t="s">
        <v>618</v>
      </c>
      <c r="AG1279" s="136">
        <v>0</v>
      </c>
      <c r="AH1279" s="136">
        <v>-7.1</v>
      </c>
      <c r="AI1279" s="136">
        <v>-183.4</v>
      </c>
      <c r="AJ1279" s="127">
        <v>179.9</v>
      </c>
      <c r="AK1279" s="127">
        <v>183</v>
      </c>
      <c r="AL1279" s="127">
        <v>178.9</v>
      </c>
      <c r="AM1279" s="127">
        <v>182.3</v>
      </c>
      <c r="AN1279" s="127">
        <v>178.17500000000001</v>
      </c>
      <c r="AO1279" s="127">
        <v>0.29999999999998295</v>
      </c>
      <c r="AP1279" s="127">
        <v>0.79999999999999427</v>
      </c>
      <c r="AQ1279" s="14">
        <v>-13.8</v>
      </c>
      <c r="AR1279" s="127" t="s">
        <v>618</v>
      </c>
      <c r="AS1279" s="14">
        <v>11.299999999999784</v>
      </c>
      <c r="AT1279" s="1">
        <v>182.7</v>
      </c>
      <c r="AU1279" s="1">
        <v>182.8</v>
      </c>
      <c r="AV1279" s="1">
        <v>181.8</v>
      </c>
      <c r="AW1279" s="1">
        <v>182.2</v>
      </c>
      <c r="AX1279" s="1">
        <v>182.9</v>
      </c>
      <c r="AY1279" s="1">
        <v>184</v>
      </c>
      <c r="AZ1279" s="1">
        <v>182.3</v>
      </c>
      <c r="BA1279" s="1">
        <v>184</v>
      </c>
      <c r="CC1279" s="86">
        <v>182.8</v>
      </c>
      <c r="CD1279" s="1">
        <v>182.5</v>
      </c>
      <c r="CE1279" s="1">
        <v>1445</v>
      </c>
      <c r="CF1279" s="1">
        <v>1045</v>
      </c>
      <c r="CG1279" s="1">
        <v>1.3827751196172249</v>
      </c>
      <c r="CH1279">
        <v>106.444</v>
      </c>
      <c r="CI1279">
        <v>21460</v>
      </c>
      <c r="CJ1279" s="101">
        <v>1</v>
      </c>
      <c r="CK1279" s="101">
        <v>1</v>
      </c>
      <c r="CL1279" s="1">
        <v>1.4000000000000057</v>
      </c>
      <c r="CM1279" s="1">
        <v>-162</v>
      </c>
      <c r="CN1279" s="14">
        <v>-0.29999999999998295</v>
      </c>
      <c r="CO1279" s="14">
        <v>1.8000000000000398</v>
      </c>
    </row>
    <row r="1280" spans="1:93">
      <c r="A1280" s="1">
        <v>2018</v>
      </c>
      <c r="B1280" s="1">
        <v>6</v>
      </c>
      <c r="C1280" s="24">
        <v>43189</v>
      </c>
      <c r="D1280" s="1">
        <v>184.1</v>
      </c>
      <c r="E1280" s="1">
        <v>184.8</v>
      </c>
      <c r="F1280" s="1">
        <v>180.1</v>
      </c>
      <c r="G1280" s="1">
        <v>184.8</v>
      </c>
      <c r="H1280" s="1">
        <v>64.94</v>
      </c>
      <c r="I1280" s="1">
        <v>0</v>
      </c>
      <c r="N1280" s="27">
        <v>4.7000000000000171</v>
      </c>
      <c r="O1280" s="27">
        <v>184.6</v>
      </c>
      <c r="P1280" s="27">
        <v>180.8</v>
      </c>
      <c r="Q1280" s="27" t="s">
        <v>618</v>
      </c>
      <c r="R1280" s="27" t="s">
        <v>618</v>
      </c>
      <c r="S1280" s="27" t="s">
        <v>252</v>
      </c>
      <c r="T1280" s="27" t="s">
        <v>618</v>
      </c>
      <c r="U1280" s="27">
        <v>-3.2000000000000171</v>
      </c>
      <c r="V1280" s="158">
        <v>-3.2000000000000171</v>
      </c>
      <c r="W1280" s="27">
        <v>-11.399999999999949</v>
      </c>
      <c r="X1280" s="27">
        <v>2.4000000000000057</v>
      </c>
      <c r="Y1280" s="27">
        <v>-13.8</v>
      </c>
      <c r="Z1280" s="29">
        <v>64.91</v>
      </c>
      <c r="AA1280" s="139">
        <v>2.8</v>
      </c>
      <c r="AB1280" s="151">
        <v>3.7111489098500261E-3</v>
      </c>
      <c r="AC1280" s="136" t="s">
        <v>253</v>
      </c>
      <c r="AD1280" s="136">
        <v>9.1</v>
      </c>
      <c r="AE1280" s="136" t="s">
        <v>618</v>
      </c>
      <c r="AF1280" s="136">
        <v>-1</v>
      </c>
      <c r="AG1280" s="136">
        <v>-1</v>
      </c>
      <c r="AH1280" s="136">
        <v>-8.1</v>
      </c>
      <c r="AI1280" s="136">
        <v>-184.4</v>
      </c>
      <c r="AJ1280" s="127">
        <v>182.7</v>
      </c>
      <c r="AK1280" s="127">
        <v>183.8</v>
      </c>
      <c r="AL1280" s="127">
        <v>180.4</v>
      </c>
      <c r="AM1280" s="127">
        <v>180.7</v>
      </c>
      <c r="AN1280" s="127">
        <v>179.625</v>
      </c>
      <c r="AO1280" s="127">
        <v>0.70000000000001705</v>
      </c>
      <c r="AP1280" s="127">
        <v>-0.10000000000001136</v>
      </c>
      <c r="AQ1280" s="14">
        <v>-13.9</v>
      </c>
      <c r="AR1280" s="127" t="s">
        <v>618</v>
      </c>
      <c r="AS1280" s="14">
        <v>11.299999999999784</v>
      </c>
      <c r="AT1280" s="1">
        <v>184.6</v>
      </c>
      <c r="AU1280" s="1">
        <v>185.9</v>
      </c>
      <c r="AV1280" s="1">
        <v>184.3</v>
      </c>
      <c r="AW1280" s="1">
        <v>184.4</v>
      </c>
      <c r="AX1280" s="1">
        <v>184.8</v>
      </c>
      <c r="AY1280" s="1">
        <v>185.5</v>
      </c>
      <c r="AZ1280" s="1">
        <v>183.8</v>
      </c>
      <c r="BA1280" s="1">
        <v>184.4</v>
      </c>
      <c r="CC1280" s="86">
        <v>184.7</v>
      </c>
      <c r="CD1280" s="1">
        <v>183.1</v>
      </c>
      <c r="CE1280" s="1">
        <v>689</v>
      </c>
      <c r="CF1280" s="1">
        <v>456</v>
      </c>
      <c r="CG1280" s="1">
        <v>1.5109649122807018</v>
      </c>
      <c r="CH1280">
        <v>106.262</v>
      </c>
      <c r="CI1280">
        <v>21442</v>
      </c>
      <c r="CJ1280" s="101">
        <v>1</v>
      </c>
      <c r="CK1280" s="101">
        <v>1</v>
      </c>
      <c r="CL1280" s="1">
        <v>-0.59999999999999432</v>
      </c>
      <c r="CM1280" s="1">
        <v>-162.6</v>
      </c>
      <c r="CN1280" s="14" t="s">
        <v>618</v>
      </c>
      <c r="CO1280" s="14">
        <v>1.8000000000000398</v>
      </c>
    </row>
    <row r="1281" spans="1:93">
      <c r="A1281" s="1">
        <v>2018</v>
      </c>
      <c r="B1281" s="1">
        <v>2</v>
      </c>
      <c r="C1281" s="24">
        <v>43192</v>
      </c>
      <c r="D1281" s="1">
        <v>184</v>
      </c>
      <c r="E1281" s="1">
        <v>184.8</v>
      </c>
      <c r="F1281" s="1">
        <v>180.5</v>
      </c>
      <c r="G1281" s="1">
        <v>181.7</v>
      </c>
      <c r="H1281" s="1">
        <v>62.85</v>
      </c>
      <c r="I1281" s="1">
        <v>0</v>
      </c>
      <c r="N1281" s="27">
        <v>4.3000000000000114</v>
      </c>
      <c r="O1281" s="27">
        <v>189.5</v>
      </c>
      <c r="P1281" s="27">
        <v>180.1</v>
      </c>
      <c r="Q1281" s="27" t="s">
        <v>618</v>
      </c>
      <c r="R1281" s="27" t="s">
        <v>618</v>
      </c>
      <c r="S1281" s="27" t="s">
        <v>618</v>
      </c>
      <c r="T1281" s="27" t="s">
        <v>618</v>
      </c>
      <c r="U1281" s="27" t="s">
        <v>618</v>
      </c>
      <c r="V1281" s="158">
        <v>0</v>
      </c>
      <c r="W1281" s="27">
        <v>-11.399999999999949</v>
      </c>
      <c r="X1281" s="27">
        <v>2.4000000000000057</v>
      </c>
      <c r="Y1281" s="27">
        <v>-13.8</v>
      </c>
      <c r="Z1281" s="29">
        <v>65.12</v>
      </c>
      <c r="AA1281" s="139">
        <v>2.6</v>
      </c>
      <c r="AB1281" s="151">
        <v>4.6217840086271167E-4</v>
      </c>
      <c r="AC1281" s="136">
        <v>0</v>
      </c>
      <c r="AD1281" s="136">
        <v>9.1999999999999993</v>
      </c>
      <c r="AE1281" s="136" t="s">
        <v>618</v>
      </c>
      <c r="AF1281" s="136" t="s">
        <v>618</v>
      </c>
      <c r="AG1281" s="136">
        <v>0</v>
      </c>
      <c r="AH1281" s="136">
        <v>-8.1</v>
      </c>
      <c r="AI1281" s="136">
        <v>-184.4</v>
      </c>
      <c r="AJ1281" s="127">
        <v>184.6</v>
      </c>
      <c r="AK1281" s="127">
        <v>185.9</v>
      </c>
      <c r="AL1281" s="127">
        <v>181.7</v>
      </c>
      <c r="AM1281" s="127">
        <v>182.9</v>
      </c>
      <c r="AN1281" s="127">
        <v>180.65</v>
      </c>
      <c r="AO1281" s="127">
        <v>2.3000000000000114</v>
      </c>
      <c r="AP1281" s="127" t="s">
        <v>618</v>
      </c>
      <c r="AQ1281" s="14">
        <v>-13.9</v>
      </c>
      <c r="AR1281" s="127" t="s">
        <v>618</v>
      </c>
      <c r="AS1281" s="14">
        <v>11.299999999999784</v>
      </c>
      <c r="AT1281" s="1">
        <v>181.6</v>
      </c>
      <c r="AU1281" s="1">
        <v>182.7</v>
      </c>
      <c r="AV1281" s="1">
        <v>181.5</v>
      </c>
      <c r="AW1281" s="1">
        <v>181.6</v>
      </c>
      <c r="AX1281" s="1">
        <v>181.9</v>
      </c>
      <c r="AY1281" s="1">
        <v>183.1</v>
      </c>
      <c r="AZ1281" s="1">
        <v>181.8</v>
      </c>
      <c r="BA1281" s="1">
        <v>182.3</v>
      </c>
      <c r="CC1281" s="86">
        <v>181.6</v>
      </c>
      <c r="CD1281" s="1">
        <v>183.1</v>
      </c>
      <c r="CE1281" s="1">
        <v>1326</v>
      </c>
      <c r="CF1281" s="1">
        <v>1170</v>
      </c>
      <c r="CG1281" s="1">
        <v>1.1333333333333333</v>
      </c>
      <c r="CH1281">
        <v>105.884</v>
      </c>
      <c r="CI1281">
        <v>21040</v>
      </c>
      <c r="CJ1281" s="101">
        <v>1</v>
      </c>
      <c r="CK1281" s="101">
        <v>1</v>
      </c>
      <c r="CL1281" s="1">
        <v>-4.5999999999999943</v>
      </c>
      <c r="CM1281" s="1">
        <v>-167.2</v>
      </c>
      <c r="CN1281" s="14" t="s">
        <v>618</v>
      </c>
      <c r="CO1281" s="14">
        <v>1.8000000000000398</v>
      </c>
    </row>
    <row r="1282" spans="1:93">
      <c r="A1282" s="1">
        <v>2018</v>
      </c>
      <c r="B1282" s="1">
        <v>3</v>
      </c>
      <c r="C1282" s="24">
        <v>43193</v>
      </c>
      <c r="D1282" s="1">
        <v>177</v>
      </c>
      <c r="E1282" s="1">
        <v>181</v>
      </c>
      <c r="F1282" s="1">
        <v>177</v>
      </c>
      <c r="G1282" s="1">
        <v>180.3</v>
      </c>
      <c r="H1282" s="1">
        <v>63.57</v>
      </c>
      <c r="I1282" s="1">
        <v>0</v>
      </c>
      <c r="N1282" s="27">
        <v>4</v>
      </c>
      <c r="O1282" s="27">
        <v>186</v>
      </c>
      <c r="P1282" s="27">
        <v>177.4</v>
      </c>
      <c r="Q1282" s="27" t="s">
        <v>618</v>
      </c>
      <c r="R1282" s="27" t="s">
        <v>618</v>
      </c>
      <c r="S1282" s="27" t="s">
        <v>618</v>
      </c>
      <c r="T1282" s="27" t="s">
        <v>618</v>
      </c>
      <c r="U1282" s="27" t="s">
        <v>618</v>
      </c>
      <c r="V1282" s="158">
        <v>0</v>
      </c>
      <c r="W1282" s="27">
        <v>-11.399999999999949</v>
      </c>
      <c r="X1282" s="27">
        <v>2.4000000000000057</v>
      </c>
      <c r="Y1282" s="27">
        <v>-13.8</v>
      </c>
      <c r="Z1282" s="29">
        <v>63.35</v>
      </c>
      <c r="AA1282" s="139">
        <v>2.4</v>
      </c>
      <c r="AB1282" s="151">
        <v>3.2183554049892149E-2</v>
      </c>
      <c r="AC1282" s="136" t="s">
        <v>255</v>
      </c>
      <c r="AD1282" s="136">
        <v>9</v>
      </c>
      <c r="AE1282" s="136">
        <v>1.5999999999999943</v>
      </c>
      <c r="AF1282" s="136" t="s">
        <v>618</v>
      </c>
      <c r="AG1282" s="136">
        <v>1.5999999999999943</v>
      </c>
      <c r="AH1282" s="136">
        <v>-6.5000000000000053</v>
      </c>
      <c r="AI1282" s="136">
        <v>-182.8</v>
      </c>
      <c r="AJ1282" s="127">
        <v>181.6</v>
      </c>
      <c r="AK1282" s="127">
        <v>182.7</v>
      </c>
      <c r="AL1282" s="127">
        <v>176.7</v>
      </c>
      <c r="AM1282" s="127">
        <v>179.4</v>
      </c>
      <c r="AN1282" s="127">
        <v>181.32499999999999</v>
      </c>
      <c r="AO1282" s="127">
        <v>3.3000000000000114</v>
      </c>
      <c r="AP1282" s="127" t="s">
        <v>618</v>
      </c>
      <c r="AQ1282" s="14">
        <v>-13.9</v>
      </c>
      <c r="AR1282" s="127" t="s">
        <v>618</v>
      </c>
      <c r="AS1282" s="14">
        <v>11.299999999999784</v>
      </c>
      <c r="AT1282" s="1">
        <v>179</v>
      </c>
      <c r="AU1282" s="1">
        <v>180.5</v>
      </c>
      <c r="AV1282" s="1">
        <v>179</v>
      </c>
      <c r="AW1282" s="1">
        <v>180.4</v>
      </c>
      <c r="AX1282" s="1">
        <v>179.8</v>
      </c>
      <c r="AY1282" s="1">
        <v>181</v>
      </c>
      <c r="AZ1282" s="1">
        <v>179.6</v>
      </c>
      <c r="BA1282" s="1">
        <v>180.7</v>
      </c>
      <c r="CC1282" s="86">
        <v>178.7</v>
      </c>
      <c r="CD1282" s="1">
        <v>178.6</v>
      </c>
      <c r="CE1282" s="1">
        <v>1445</v>
      </c>
      <c r="CF1282" s="1">
        <v>1413</v>
      </c>
      <c r="CG1282" s="1">
        <v>1.0226468506723283</v>
      </c>
      <c r="CH1282">
        <v>106.648</v>
      </c>
      <c r="CI1282">
        <v>21491</v>
      </c>
      <c r="CJ1282" s="101">
        <v>1</v>
      </c>
      <c r="CK1282" s="101">
        <v>1</v>
      </c>
      <c r="CL1282" s="1">
        <v>2.1999999999999886</v>
      </c>
      <c r="CM1282" s="1">
        <v>-165</v>
      </c>
      <c r="CN1282" s="14" t="s">
        <v>618</v>
      </c>
      <c r="CO1282" s="14">
        <v>1.8000000000000398</v>
      </c>
    </row>
    <row r="1283" spans="1:93">
      <c r="A1283" s="1">
        <v>2018</v>
      </c>
      <c r="B1283" s="1">
        <v>4</v>
      </c>
      <c r="C1283" s="24">
        <v>43194</v>
      </c>
      <c r="D1283" s="1">
        <v>181.2</v>
      </c>
      <c r="E1283" s="1">
        <v>181.2</v>
      </c>
      <c r="F1283" s="1">
        <v>179.8</v>
      </c>
      <c r="G1283" s="1">
        <v>179.8</v>
      </c>
      <c r="H1283" s="1">
        <v>63.56</v>
      </c>
      <c r="I1283" s="1">
        <v>0</v>
      </c>
      <c r="N1283" s="27">
        <v>1.3999999999999773</v>
      </c>
      <c r="O1283" s="27">
        <v>184.3</v>
      </c>
      <c r="P1283" s="27">
        <v>176.3</v>
      </c>
      <c r="Q1283" s="27" t="s">
        <v>618</v>
      </c>
      <c r="R1283" s="27" t="s">
        <v>618</v>
      </c>
      <c r="S1283" s="27" t="s">
        <v>618</v>
      </c>
      <c r="T1283" s="27" t="s">
        <v>618</v>
      </c>
      <c r="U1283" s="27" t="s">
        <v>618</v>
      </c>
      <c r="V1283" s="158">
        <v>0</v>
      </c>
      <c r="W1283" s="27">
        <v>-11.399999999999949</v>
      </c>
      <c r="X1283" s="27">
        <v>2.4000000000000057</v>
      </c>
      <c r="Y1283" s="27">
        <v>-13.8</v>
      </c>
      <c r="Z1283" s="29">
        <v>62.94</v>
      </c>
      <c r="AA1283" s="139">
        <v>0.8</v>
      </c>
      <c r="AB1283" s="151">
        <v>1.1455847255369855E-2</v>
      </c>
      <c r="AC1283" s="136" t="s">
        <v>253</v>
      </c>
      <c r="AD1283" s="136">
        <v>9</v>
      </c>
      <c r="AE1283" s="136" t="s">
        <v>618</v>
      </c>
      <c r="AF1283" s="136" t="s">
        <v>618</v>
      </c>
      <c r="AG1283" s="136">
        <v>0</v>
      </c>
      <c r="AH1283" s="136">
        <v>-6.5000000000000053</v>
      </c>
      <c r="AI1283" s="136">
        <v>-182.8</v>
      </c>
      <c r="AJ1283" s="127">
        <v>179</v>
      </c>
      <c r="AK1283" s="127">
        <v>180.9</v>
      </c>
      <c r="AL1283" s="127">
        <v>179</v>
      </c>
      <c r="AM1283" s="127">
        <v>180</v>
      </c>
      <c r="AN1283" s="127">
        <v>180.75</v>
      </c>
      <c r="AO1283" s="127">
        <v>1.3999999999999773</v>
      </c>
      <c r="AP1283" s="127" t="s">
        <v>618</v>
      </c>
      <c r="AQ1283" s="14">
        <v>-13.9</v>
      </c>
      <c r="AR1283" s="127" t="s">
        <v>618</v>
      </c>
      <c r="AS1283" s="14">
        <v>11.299999999999784</v>
      </c>
      <c r="AT1283" s="1">
        <v>179</v>
      </c>
      <c r="AU1283" s="1">
        <v>179.1</v>
      </c>
      <c r="AV1283" s="1">
        <v>177.9</v>
      </c>
      <c r="AW1283" s="1">
        <v>178</v>
      </c>
      <c r="AX1283" s="1">
        <v>179.4</v>
      </c>
      <c r="AY1283" s="1">
        <v>179.5</v>
      </c>
      <c r="AZ1283" s="1">
        <v>177.4</v>
      </c>
      <c r="BA1283" s="1">
        <v>177.4</v>
      </c>
      <c r="CC1283" s="86">
        <v>179</v>
      </c>
      <c r="CD1283" s="1">
        <v>180.3</v>
      </c>
      <c r="CE1283" s="1">
        <v>1299</v>
      </c>
      <c r="CF1283" s="1">
        <v>1224</v>
      </c>
      <c r="CG1283" s="1">
        <v>1.0612745098039216</v>
      </c>
      <c r="CH1283">
        <v>106.732</v>
      </c>
      <c r="CI1283">
        <v>21504</v>
      </c>
      <c r="CJ1283" s="101">
        <v>1</v>
      </c>
      <c r="CK1283" s="101">
        <v>1</v>
      </c>
      <c r="CL1283" s="1">
        <v>-0.40000000000000568</v>
      </c>
      <c r="CM1283" s="1">
        <v>-165.4</v>
      </c>
      <c r="CN1283" s="14">
        <v>2.1999999999999886</v>
      </c>
      <c r="CO1283" s="14">
        <v>4.0000000000000284</v>
      </c>
    </row>
    <row r="1284" spans="1:93">
      <c r="A1284" s="1">
        <v>2018</v>
      </c>
      <c r="B1284" s="1">
        <v>5</v>
      </c>
      <c r="C1284" s="24">
        <v>43195</v>
      </c>
      <c r="D1284" s="1">
        <v>178.6</v>
      </c>
      <c r="E1284" s="1">
        <v>180.8</v>
      </c>
      <c r="F1284" s="1">
        <v>176.7</v>
      </c>
      <c r="G1284" s="1">
        <v>176.7</v>
      </c>
      <c r="H1284" s="1">
        <v>63.73</v>
      </c>
      <c r="I1284" s="1">
        <v>0</v>
      </c>
      <c r="N1284" s="27">
        <v>4.1000000000000227</v>
      </c>
      <c r="O1284" s="27">
        <v>181.2</v>
      </c>
      <c r="P1284" s="27">
        <v>178.4</v>
      </c>
      <c r="Q1284" s="27" t="s">
        <v>618</v>
      </c>
      <c r="R1284" s="27" t="s">
        <v>618</v>
      </c>
      <c r="S1284" s="27" t="s">
        <v>618</v>
      </c>
      <c r="T1284" s="27" t="s">
        <v>618</v>
      </c>
      <c r="U1284" s="27" t="s">
        <v>618</v>
      </c>
      <c r="V1284" s="158">
        <v>0</v>
      </c>
      <c r="W1284" s="27">
        <v>-11.399999999999949</v>
      </c>
      <c r="X1284" s="27">
        <v>2.4000000000000057</v>
      </c>
      <c r="Y1284" s="27">
        <v>-13.8</v>
      </c>
      <c r="Z1284" s="29">
        <v>63.51</v>
      </c>
      <c r="AA1284" s="139">
        <v>2.5</v>
      </c>
      <c r="AB1284" s="151">
        <v>1.5730690577309137E-4</v>
      </c>
      <c r="AC1284" s="136">
        <v>0</v>
      </c>
      <c r="AD1284" s="136">
        <v>8.9</v>
      </c>
      <c r="AE1284" s="136" t="s">
        <v>618</v>
      </c>
      <c r="AF1284" s="136" t="s">
        <v>618</v>
      </c>
      <c r="AG1284" s="136">
        <v>0</v>
      </c>
      <c r="AH1284" s="136">
        <v>-6.5000000000000053</v>
      </c>
      <c r="AI1284" s="136">
        <v>-182.8</v>
      </c>
      <c r="AJ1284" s="127">
        <v>179</v>
      </c>
      <c r="AK1284" s="127">
        <v>180.4</v>
      </c>
      <c r="AL1284" s="127">
        <v>177</v>
      </c>
      <c r="AM1284" s="127">
        <v>179</v>
      </c>
      <c r="AN1284" s="127">
        <v>180.32499999999999</v>
      </c>
      <c r="AO1284" s="127">
        <v>1.9000000000000057</v>
      </c>
      <c r="AP1284" s="127">
        <v>-1.7000000000000057</v>
      </c>
      <c r="AQ1284" s="14">
        <v>-15.6</v>
      </c>
      <c r="AR1284" s="127" t="s">
        <v>618</v>
      </c>
      <c r="AS1284" s="14">
        <v>11.299999999999784</v>
      </c>
      <c r="AT1284" s="1">
        <v>176.4</v>
      </c>
      <c r="AU1284" s="1">
        <v>176.9</v>
      </c>
      <c r="AV1284" s="1">
        <v>176.3</v>
      </c>
      <c r="AW1284" s="1">
        <v>176.9</v>
      </c>
      <c r="AX1284" s="1">
        <v>177.2</v>
      </c>
      <c r="AY1284" s="1">
        <v>178.8</v>
      </c>
      <c r="AZ1284" s="1">
        <v>176.9</v>
      </c>
      <c r="BA1284" s="1">
        <v>178.4</v>
      </c>
      <c r="CC1284" s="86">
        <v>176.4</v>
      </c>
      <c r="CD1284" s="1">
        <v>180</v>
      </c>
      <c r="CE1284" s="1">
        <v>1469</v>
      </c>
      <c r="CF1284" s="1">
        <v>1318</v>
      </c>
      <c r="CG1284" s="1">
        <v>1.1145675265553869</v>
      </c>
      <c r="CH1284">
        <v>107.39</v>
      </c>
      <c r="CI1284">
        <v>21849</v>
      </c>
      <c r="CJ1284" s="101">
        <v>1</v>
      </c>
      <c r="CK1284" s="101">
        <v>1</v>
      </c>
      <c r="CL1284" s="1">
        <v>2.5999999999999943</v>
      </c>
      <c r="CM1284" s="1">
        <v>-162.80000000000001</v>
      </c>
      <c r="CN1284" s="14">
        <v>2.1999999999999886</v>
      </c>
      <c r="CO1284" s="14">
        <v>6.2000000000000171</v>
      </c>
    </row>
    <row r="1285" spans="1:93">
      <c r="A1285" s="1">
        <v>2018</v>
      </c>
      <c r="B1285" s="1">
        <v>6</v>
      </c>
      <c r="C1285" s="24">
        <v>43196</v>
      </c>
      <c r="D1285" s="1">
        <v>179</v>
      </c>
      <c r="E1285" s="1">
        <v>180.4</v>
      </c>
      <c r="F1285" s="1">
        <v>177.5</v>
      </c>
      <c r="G1285" s="1">
        <v>180.2</v>
      </c>
      <c r="H1285" s="1">
        <v>62.06</v>
      </c>
      <c r="I1285" s="1">
        <v>0</v>
      </c>
      <c r="N1285" s="27">
        <v>2.9000000000000057</v>
      </c>
      <c r="O1285" s="27">
        <v>180.8</v>
      </c>
      <c r="P1285" s="27">
        <v>172.6</v>
      </c>
      <c r="Q1285" s="27" t="s">
        <v>618</v>
      </c>
      <c r="R1285" s="27" t="s">
        <v>618</v>
      </c>
      <c r="S1285" s="27" t="s">
        <v>618</v>
      </c>
      <c r="T1285" s="27" t="s">
        <v>618</v>
      </c>
      <c r="U1285" s="27" t="s">
        <v>618</v>
      </c>
      <c r="V1285" s="158">
        <v>0</v>
      </c>
      <c r="W1285" s="27">
        <v>-11.399999999999949</v>
      </c>
      <c r="X1285" s="27">
        <v>2.4000000000000057</v>
      </c>
      <c r="Y1285" s="27">
        <v>-13.8</v>
      </c>
      <c r="Z1285" s="29">
        <v>63.18</v>
      </c>
      <c r="AA1285" s="139">
        <v>1.7</v>
      </c>
      <c r="AB1285" s="151">
        <v>2.6746381371931527E-3</v>
      </c>
      <c r="AC1285" s="136">
        <v>0</v>
      </c>
      <c r="AD1285" s="136">
        <v>8.8000000000000007</v>
      </c>
      <c r="AE1285" s="136" t="s">
        <v>618</v>
      </c>
      <c r="AF1285" s="136" t="s">
        <v>618</v>
      </c>
      <c r="AG1285" s="136">
        <v>0</v>
      </c>
      <c r="AH1285" s="136">
        <v>-6.5000000000000053</v>
      </c>
      <c r="AI1285" s="136">
        <v>-182.8</v>
      </c>
      <c r="AJ1285" s="127">
        <v>176.4</v>
      </c>
      <c r="AK1285" s="127">
        <v>178.3</v>
      </c>
      <c r="AL1285" s="127">
        <v>176.3</v>
      </c>
      <c r="AM1285" s="127">
        <v>178.2</v>
      </c>
      <c r="AN1285" s="127">
        <v>179.15</v>
      </c>
      <c r="AO1285" s="127">
        <v>1.1999999999999886</v>
      </c>
      <c r="AP1285" s="127">
        <v>1.3999999999999886</v>
      </c>
      <c r="AQ1285" s="14">
        <v>-14.2</v>
      </c>
      <c r="AR1285" s="127" t="s">
        <v>618</v>
      </c>
      <c r="AS1285" s="14">
        <v>11.299999999999784</v>
      </c>
      <c r="AT1285" s="1">
        <v>178.6</v>
      </c>
      <c r="AU1285" s="1">
        <v>179.5</v>
      </c>
      <c r="AV1285" s="1">
        <v>178.6</v>
      </c>
      <c r="AW1285" s="1">
        <v>178.7</v>
      </c>
      <c r="AX1285" s="1">
        <v>179.8</v>
      </c>
      <c r="AY1285" s="1">
        <v>180.7</v>
      </c>
      <c r="AZ1285" s="1">
        <v>179.5</v>
      </c>
      <c r="BA1285" s="1">
        <v>180.3</v>
      </c>
      <c r="CC1285" s="86">
        <v>178.6</v>
      </c>
      <c r="CD1285" s="1">
        <v>177</v>
      </c>
      <c r="CE1285" s="1">
        <v>1420</v>
      </c>
      <c r="CF1285" s="1">
        <v>1315</v>
      </c>
      <c r="CG1285" s="1">
        <v>1.0798479087452471</v>
      </c>
      <c r="CH1285">
        <v>106.922</v>
      </c>
      <c r="CI1285">
        <v>21849</v>
      </c>
      <c r="CJ1285" s="101">
        <v>1</v>
      </c>
      <c r="CK1285" s="101">
        <v>1</v>
      </c>
      <c r="CL1285" s="1">
        <v>1.4000000000000057</v>
      </c>
      <c r="CM1285" s="1">
        <v>-161.4</v>
      </c>
      <c r="CN1285" s="14">
        <v>0.40000000000000568</v>
      </c>
      <c r="CO1285" s="14">
        <v>6.6000000000000227</v>
      </c>
    </row>
    <row r="1286" spans="1:93">
      <c r="A1286" s="1">
        <v>2018</v>
      </c>
      <c r="B1286" s="1">
        <v>2</v>
      </c>
      <c r="C1286" s="24">
        <v>43199</v>
      </c>
      <c r="D1286" s="1">
        <v>180</v>
      </c>
      <c r="E1286" s="1">
        <v>184</v>
      </c>
      <c r="F1286" s="1">
        <v>180</v>
      </c>
      <c r="G1286" s="1">
        <v>182.6</v>
      </c>
      <c r="H1286" s="1">
        <v>63.29</v>
      </c>
      <c r="I1286" s="1">
        <v>1</v>
      </c>
      <c r="N1286" s="27">
        <v>4</v>
      </c>
      <c r="O1286" s="27">
        <v>183.1</v>
      </c>
      <c r="P1286" s="27">
        <v>177.3</v>
      </c>
      <c r="Q1286" s="27" t="s">
        <v>618</v>
      </c>
      <c r="R1286" s="27" t="s">
        <v>254</v>
      </c>
      <c r="S1286" s="27" t="s">
        <v>618</v>
      </c>
      <c r="T1286" s="27">
        <v>0.20000000000001705</v>
      </c>
      <c r="U1286" s="27" t="s">
        <v>618</v>
      </c>
      <c r="V1286" s="158">
        <v>0.20000000000001705</v>
      </c>
      <c r="W1286" s="27">
        <v>-11.199999999999932</v>
      </c>
      <c r="X1286" s="27">
        <v>2.4000000000000057</v>
      </c>
      <c r="Y1286" s="27">
        <v>-13.599999999999937</v>
      </c>
      <c r="Z1286" s="29">
        <v>62.33</v>
      </c>
      <c r="AA1286" s="139">
        <v>2.4</v>
      </c>
      <c r="AB1286" s="151">
        <v>2.6204299388043251E-2</v>
      </c>
      <c r="AC1286" s="136" t="s">
        <v>255</v>
      </c>
      <c r="AD1286" s="136">
        <v>9</v>
      </c>
      <c r="AE1286" s="136">
        <v>1.6000000000000227</v>
      </c>
      <c r="AF1286" s="136" t="s">
        <v>618</v>
      </c>
      <c r="AG1286" s="136">
        <v>1.6000000000000227</v>
      </c>
      <c r="AH1286" s="136">
        <v>-4.8999999999999826</v>
      </c>
      <c r="AI1286" s="136">
        <v>-181.2</v>
      </c>
      <c r="AJ1286" s="127">
        <v>178.6</v>
      </c>
      <c r="AK1286" s="127">
        <v>179.7</v>
      </c>
      <c r="AL1286" s="127">
        <v>178.6</v>
      </c>
      <c r="AM1286" s="127">
        <v>179.3</v>
      </c>
      <c r="AN1286" s="127">
        <v>179.125</v>
      </c>
      <c r="AO1286" s="127">
        <v>2.5999999999999943</v>
      </c>
      <c r="AP1286" s="127">
        <v>3.3000000000000229</v>
      </c>
      <c r="AQ1286" s="14">
        <v>-10.9</v>
      </c>
      <c r="AR1286" s="127" t="s">
        <v>618</v>
      </c>
      <c r="AS1286" s="14">
        <v>11.299999999999784</v>
      </c>
      <c r="AT1286" s="1">
        <v>178.6</v>
      </c>
      <c r="AU1286" s="1">
        <v>179.7</v>
      </c>
      <c r="AV1286" s="1">
        <v>178.6</v>
      </c>
      <c r="AW1286" s="1">
        <v>179.3</v>
      </c>
      <c r="AX1286" s="1">
        <v>182.9</v>
      </c>
      <c r="AY1286" s="1">
        <v>183</v>
      </c>
      <c r="AZ1286" s="1">
        <v>182.4</v>
      </c>
      <c r="BA1286" s="1">
        <v>182.9</v>
      </c>
      <c r="CC1286" s="86">
        <v>179.5</v>
      </c>
      <c r="CD1286" s="1">
        <v>177</v>
      </c>
      <c r="CE1286" s="1">
        <v>1420</v>
      </c>
      <c r="CF1286" s="1">
        <v>1315</v>
      </c>
      <c r="CG1286" s="1">
        <v>1.0798479087452471</v>
      </c>
      <c r="CH1286">
        <v>106.768</v>
      </c>
      <c r="CI1286">
        <v>21614</v>
      </c>
      <c r="CJ1286" s="101">
        <v>1</v>
      </c>
      <c r="CK1286" s="101">
        <v>1</v>
      </c>
      <c r="CL1286" s="1">
        <v>4.7000000000000171</v>
      </c>
      <c r="CM1286" s="1">
        <v>-156.69999999999999</v>
      </c>
      <c r="CN1286" s="14" t="s">
        <v>618</v>
      </c>
      <c r="CO1286" s="14">
        <v>6.6000000000000227</v>
      </c>
    </row>
    <row r="1287" spans="1:93">
      <c r="A1287" s="1">
        <v>2018</v>
      </c>
      <c r="B1287" s="1">
        <v>3</v>
      </c>
      <c r="C1287" s="24">
        <v>43200</v>
      </c>
      <c r="D1287" s="1">
        <v>183.3</v>
      </c>
      <c r="E1287" s="1">
        <v>185</v>
      </c>
      <c r="F1287" s="1">
        <v>182.9</v>
      </c>
      <c r="G1287" s="1">
        <v>184.8</v>
      </c>
      <c r="H1287" s="1">
        <v>65.58</v>
      </c>
      <c r="I1287" s="1">
        <v>1</v>
      </c>
      <c r="N1287" s="27">
        <v>2.0999999999999943</v>
      </c>
      <c r="O1287" s="27">
        <v>186.6</v>
      </c>
      <c r="P1287" s="27">
        <v>178.6</v>
      </c>
      <c r="Q1287" s="27" t="s">
        <v>618</v>
      </c>
      <c r="R1287" s="27" t="s">
        <v>618</v>
      </c>
      <c r="S1287" s="27" t="s">
        <v>618</v>
      </c>
      <c r="T1287" s="27" t="s">
        <v>618</v>
      </c>
      <c r="U1287" s="27" t="s">
        <v>618</v>
      </c>
      <c r="V1287" s="158">
        <v>0</v>
      </c>
      <c r="W1287" s="27">
        <v>-11.199999999999932</v>
      </c>
      <c r="X1287" s="27">
        <v>2.4000000000000057</v>
      </c>
      <c r="Y1287" s="27">
        <v>-13.599999999999937</v>
      </c>
      <c r="Z1287" s="29">
        <v>64.28</v>
      </c>
      <c r="AA1287" s="139">
        <v>1.3</v>
      </c>
      <c r="AB1287" s="151">
        <v>1.9819529487592691E-2</v>
      </c>
      <c r="AC1287" s="136" t="s">
        <v>253</v>
      </c>
      <c r="AD1287" s="136">
        <v>9.1</v>
      </c>
      <c r="AE1287" s="136" t="s">
        <v>618</v>
      </c>
      <c r="AF1287" s="136" t="s">
        <v>618</v>
      </c>
      <c r="AG1287" s="136">
        <v>0</v>
      </c>
      <c r="AH1287" s="136">
        <v>-4.8999999999999826</v>
      </c>
      <c r="AI1287" s="136">
        <v>-181.2</v>
      </c>
      <c r="AJ1287" s="127">
        <v>181.7</v>
      </c>
      <c r="AK1287" s="127">
        <v>183.3</v>
      </c>
      <c r="AL1287" s="127">
        <v>181.1</v>
      </c>
      <c r="AM1287" s="127">
        <v>182.9</v>
      </c>
      <c r="AN1287" s="127">
        <v>179.85</v>
      </c>
      <c r="AO1287" s="127">
        <v>1.5</v>
      </c>
      <c r="AP1287" s="127">
        <v>1.5999999999999772</v>
      </c>
      <c r="AQ1287" s="14">
        <v>-9.3000000000000238</v>
      </c>
      <c r="AR1287" s="127" t="s">
        <v>618</v>
      </c>
      <c r="AS1287" s="14">
        <v>11.299999999999784</v>
      </c>
      <c r="AT1287" s="1">
        <v>183.5</v>
      </c>
      <c r="AU1287" s="1">
        <v>183.5</v>
      </c>
      <c r="AV1287" s="1">
        <v>182.3</v>
      </c>
      <c r="AW1287" s="1">
        <v>182.7</v>
      </c>
      <c r="AX1287" s="1">
        <v>184.9</v>
      </c>
      <c r="AY1287" s="1">
        <v>184.9</v>
      </c>
      <c r="AZ1287" s="1">
        <v>183.6</v>
      </c>
      <c r="BA1287" s="1">
        <v>184.3</v>
      </c>
      <c r="CC1287" s="86">
        <v>183.6</v>
      </c>
      <c r="CD1287" s="1">
        <v>182.5</v>
      </c>
      <c r="CE1287" s="1">
        <v>1344</v>
      </c>
      <c r="CF1287" s="1">
        <v>1482</v>
      </c>
      <c r="CG1287" s="1">
        <v>0.90688259109311742</v>
      </c>
      <c r="CH1287">
        <v>107.224</v>
      </c>
      <c r="CI1287">
        <v>21851</v>
      </c>
      <c r="CJ1287" s="101">
        <v>1</v>
      </c>
      <c r="CK1287" s="101">
        <v>1</v>
      </c>
      <c r="CL1287" s="1">
        <v>1.6999999999999886</v>
      </c>
      <c r="CM1287" s="1">
        <v>-155</v>
      </c>
      <c r="CN1287" s="14" t="s">
        <v>618</v>
      </c>
      <c r="CO1287" s="14">
        <v>6.6000000000000227</v>
      </c>
    </row>
    <row r="1288" spans="1:93">
      <c r="A1288" s="1">
        <v>2018</v>
      </c>
      <c r="B1288" s="1">
        <v>4</v>
      </c>
      <c r="C1288" s="24">
        <v>43201</v>
      </c>
      <c r="D1288" s="1">
        <v>185.2</v>
      </c>
      <c r="E1288" s="1">
        <v>185.4</v>
      </c>
      <c r="F1288" s="1">
        <v>181.8</v>
      </c>
      <c r="G1288" s="1">
        <v>183</v>
      </c>
      <c r="H1288" s="1">
        <v>66.739999999999995</v>
      </c>
      <c r="I1288" s="1">
        <v>0</v>
      </c>
      <c r="N1288" s="27">
        <v>3.5999999999999943</v>
      </c>
      <c r="O1288" s="27">
        <v>186.9</v>
      </c>
      <c r="P1288" s="27">
        <v>182.7</v>
      </c>
      <c r="Q1288" s="27" t="s">
        <v>618</v>
      </c>
      <c r="R1288" s="27" t="s">
        <v>618</v>
      </c>
      <c r="S1288" s="27" t="s">
        <v>252</v>
      </c>
      <c r="T1288" s="27" t="s">
        <v>618</v>
      </c>
      <c r="U1288" s="27">
        <v>-1.2999999999999829</v>
      </c>
      <c r="V1288" s="158">
        <v>-1.2999999999999829</v>
      </c>
      <c r="W1288" s="27">
        <v>-12.499999999999915</v>
      </c>
      <c r="X1288" s="27">
        <v>2.4000000000000057</v>
      </c>
      <c r="Y1288" s="27">
        <v>-14.89999999999992</v>
      </c>
      <c r="Z1288" s="29">
        <v>65.290000000000006</v>
      </c>
      <c r="AA1288" s="139">
        <v>2.2000000000000002</v>
      </c>
      <c r="AB1288" s="151">
        <v>3.6182651287723244E-2</v>
      </c>
      <c r="AC1288" s="136" t="s">
        <v>253</v>
      </c>
      <c r="AD1288" s="136">
        <v>9.1999999999999993</v>
      </c>
      <c r="AE1288" s="136" t="s">
        <v>618</v>
      </c>
      <c r="AF1288" s="136">
        <v>-0.10000000000002274</v>
      </c>
      <c r="AG1288" s="136">
        <v>-0.10000000000002274</v>
      </c>
      <c r="AH1288" s="136">
        <v>-5.0000000000000053</v>
      </c>
      <c r="AI1288" s="136">
        <v>-181.3</v>
      </c>
      <c r="AJ1288" s="127">
        <v>183.5</v>
      </c>
      <c r="AK1288" s="127">
        <v>184.1</v>
      </c>
      <c r="AL1288" s="127">
        <v>182.3</v>
      </c>
      <c r="AM1288" s="127">
        <v>183.6</v>
      </c>
      <c r="AN1288" s="127">
        <v>181</v>
      </c>
      <c r="AO1288" s="127">
        <v>2.1999999999999886</v>
      </c>
      <c r="AP1288" s="127">
        <v>-0.3999999999999943</v>
      </c>
      <c r="AQ1288" s="14">
        <v>-9.7000000000000188</v>
      </c>
      <c r="AR1288" s="127" t="s">
        <v>618</v>
      </c>
      <c r="AS1288" s="14">
        <v>11.299999999999784</v>
      </c>
      <c r="AT1288" s="1">
        <v>182.2</v>
      </c>
      <c r="AU1288" s="1">
        <v>183</v>
      </c>
      <c r="AV1288" s="1">
        <v>181.5</v>
      </c>
      <c r="AW1288" s="1">
        <v>182</v>
      </c>
      <c r="AX1288" s="1">
        <v>183</v>
      </c>
      <c r="AY1288" s="1">
        <v>184.1</v>
      </c>
      <c r="AZ1288" s="1">
        <v>183</v>
      </c>
      <c r="BA1288" s="1">
        <v>183.5</v>
      </c>
      <c r="CC1288" s="86">
        <v>182.1</v>
      </c>
      <c r="CD1288" s="1">
        <v>183.9</v>
      </c>
      <c r="CE1288" s="1">
        <v>1642</v>
      </c>
      <c r="CF1288" s="1">
        <v>1478</v>
      </c>
      <c r="CG1288" s="1">
        <v>1.1109607577807847</v>
      </c>
      <c r="CH1288">
        <v>106.813</v>
      </c>
      <c r="CI1288">
        <v>21646</v>
      </c>
      <c r="CJ1288" s="101">
        <v>1</v>
      </c>
      <c r="CK1288" s="101">
        <v>1</v>
      </c>
      <c r="CL1288" s="1">
        <v>1.8000000000000114</v>
      </c>
      <c r="CM1288" s="1">
        <v>-153.19999999999999</v>
      </c>
      <c r="CN1288" s="14">
        <v>3</v>
      </c>
      <c r="CO1288" s="14">
        <v>9.6000000000000227</v>
      </c>
    </row>
    <row r="1289" spans="1:93">
      <c r="A1289" s="1">
        <v>2018</v>
      </c>
      <c r="B1289" s="1">
        <v>5</v>
      </c>
      <c r="C1289" s="24">
        <v>43202</v>
      </c>
      <c r="D1289" s="1">
        <v>184</v>
      </c>
      <c r="E1289" s="1">
        <v>184.6</v>
      </c>
      <c r="F1289" s="1">
        <v>181.8</v>
      </c>
      <c r="G1289" s="1">
        <v>183.8</v>
      </c>
      <c r="H1289" s="1">
        <v>67.16</v>
      </c>
      <c r="I1289" s="1">
        <v>0</v>
      </c>
      <c r="N1289" s="27">
        <v>2.7999999999999829</v>
      </c>
      <c r="O1289" s="27">
        <v>186.6</v>
      </c>
      <c r="P1289" s="27">
        <v>179.4</v>
      </c>
      <c r="Q1289" s="27" t="s">
        <v>618</v>
      </c>
      <c r="R1289" s="27" t="s">
        <v>618</v>
      </c>
      <c r="S1289" s="27" t="s">
        <v>618</v>
      </c>
      <c r="T1289" s="27" t="s">
        <v>618</v>
      </c>
      <c r="U1289" s="27" t="s">
        <v>618</v>
      </c>
      <c r="V1289" s="158">
        <v>0</v>
      </c>
      <c r="W1289" s="27">
        <v>-12.499999999999915</v>
      </c>
      <c r="X1289" s="27">
        <v>2.4000000000000057</v>
      </c>
      <c r="Y1289" s="27">
        <v>-14.89999999999992</v>
      </c>
      <c r="Z1289" s="29">
        <v>66.81</v>
      </c>
      <c r="AA1289" s="139">
        <v>1.7</v>
      </c>
      <c r="AB1289" s="151">
        <v>1.7688319609637126E-2</v>
      </c>
      <c r="AC1289" s="136" t="s">
        <v>253</v>
      </c>
      <c r="AD1289" s="136">
        <v>9.1</v>
      </c>
      <c r="AE1289" s="136" t="s">
        <v>618</v>
      </c>
      <c r="AF1289" s="136">
        <v>-1.5999999999999943</v>
      </c>
      <c r="AG1289" s="136">
        <v>-1.5999999999999943</v>
      </c>
      <c r="AH1289" s="136">
        <v>-6.6</v>
      </c>
      <c r="AI1289" s="136">
        <v>-182.9</v>
      </c>
      <c r="AJ1289" s="127">
        <v>182.2</v>
      </c>
      <c r="AK1289" s="127">
        <v>183.5</v>
      </c>
      <c r="AL1289" s="127">
        <v>181.5</v>
      </c>
      <c r="AM1289" s="127">
        <v>183.3</v>
      </c>
      <c r="AN1289" s="127">
        <v>182.27500000000001</v>
      </c>
      <c r="AO1289" s="127">
        <v>0.19999999999998863</v>
      </c>
      <c r="AP1289" s="127">
        <v>-0.3999999999999943</v>
      </c>
      <c r="AQ1289" s="14">
        <v>-10.1</v>
      </c>
      <c r="AR1289" s="127" t="s">
        <v>618</v>
      </c>
      <c r="AS1289" s="14">
        <v>11.299999999999784</v>
      </c>
      <c r="AT1289" s="1">
        <v>183.3</v>
      </c>
      <c r="AU1289" s="1">
        <v>183.3</v>
      </c>
      <c r="AV1289" s="1">
        <v>182.4</v>
      </c>
      <c r="AW1289" s="1">
        <v>182.6</v>
      </c>
      <c r="AX1289" s="1">
        <v>183.8</v>
      </c>
      <c r="AY1289" s="1">
        <v>183.8</v>
      </c>
      <c r="AZ1289" s="1">
        <v>183</v>
      </c>
      <c r="BA1289" s="1">
        <v>183</v>
      </c>
      <c r="CC1289" s="86">
        <v>183.3</v>
      </c>
      <c r="CD1289" s="1">
        <v>182.5</v>
      </c>
      <c r="CE1289" s="1">
        <v>1863</v>
      </c>
      <c r="CF1289" s="1">
        <v>1335</v>
      </c>
      <c r="CG1289" s="1">
        <v>1.395505617977528</v>
      </c>
      <c r="CH1289">
        <v>107.337</v>
      </c>
      <c r="CI1289">
        <v>21814</v>
      </c>
      <c r="CJ1289" s="101">
        <v>1</v>
      </c>
      <c r="CK1289" s="101">
        <v>1</v>
      </c>
      <c r="CL1289" s="1">
        <v>9.9999999999994316E-2</v>
      </c>
      <c r="CM1289" s="1">
        <v>-153.1</v>
      </c>
      <c r="CN1289" s="14" t="s">
        <v>618</v>
      </c>
      <c r="CO1289" s="14">
        <v>9.6000000000000227</v>
      </c>
    </row>
    <row r="1290" spans="1:93">
      <c r="A1290" s="1">
        <v>2018</v>
      </c>
      <c r="B1290" s="1">
        <v>6</v>
      </c>
      <c r="C1290" s="24">
        <v>43203</v>
      </c>
      <c r="D1290" s="1">
        <v>183.4</v>
      </c>
      <c r="E1290" s="1">
        <v>185.7</v>
      </c>
      <c r="F1290" s="1">
        <v>183.1</v>
      </c>
      <c r="G1290" s="1">
        <v>185.3</v>
      </c>
      <c r="H1290" s="1">
        <v>67.39</v>
      </c>
      <c r="I1290" s="1">
        <v>0</v>
      </c>
      <c r="N1290" s="27">
        <v>2.5999999999999943</v>
      </c>
      <c r="O1290" s="27">
        <v>186.6</v>
      </c>
      <c r="P1290" s="27">
        <v>181</v>
      </c>
      <c r="Q1290" s="27" t="s">
        <v>618</v>
      </c>
      <c r="R1290" s="27" t="s">
        <v>618</v>
      </c>
      <c r="S1290" s="27" t="s">
        <v>618</v>
      </c>
      <c r="T1290" s="27" t="s">
        <v>618</v>
      </c>
      <c r="U1290" s="27" t="s">
        <v>618</v>
      </c>
      <c r="V1290" s="158">
        <v>0</v>
      </c>
      <c r="W1290" s="27">
        <v>-12.499999999999915</v>
      </c>
      <c r="X1290" s="27">
        <v>2.4000000000000057</v>
      </c>
      <c r="Y1290" s="27">
        <v>-14.89999999999992</v>
      </c>
      <c r="Z1290" s="29">
        <v>67.58</v>
      </c>
      <c r="AA1290" s="139">
        <v>1.6</v>
      </c>
      <c r="AB1290" s="151">
        <v>6.2930776146239431E-3</v>
      </c>
      <c r="AC1290" s="136" t="s">
        <v>253</v>
      </c>
      <c r="AD1290" s="136">
        <v>9.1</v>
      </c>
      <c r="AE1290" s="136" t="s">
        <v>618</v>
      </c>
      <c r="AF1290" s="136" t="s">
        <v>618</v>
      </c>
      <c r="AG1290" s="136">
        <v>0</v>
      </c>
      <c r="AH1290" s="136">
        <v>-6.6</v>
      </c>
      <c r="AI1290" s="136">
        <v>-182.9</v>
      </c>
      <c r="AJ1290" s="127">
        <v>183.3</v>
      </c>
      <c r="AK1290" s="127">
        <v>183.6</v>
      </c>
      <c r="AL1290" s="127">
        <v>182.2</v>
      </c>
      <c r="AM1290" s="127">
        <v>183.5</v>
      </c>
      <c r="AN1290" s="127">
        <v>183.32499999999999</v>
      </c>
      <c r="AO1290" s="127">
        <v>1.9000000000000057</v>
      </c>
      <c r="AP1290" s="127">
        <v>1.7</v>
      </c>
      <c r="AQ1290" s="14">
        <v>-8.4</v>
      </c>
      <c r="AR1290" s="127" t="s">
        <v>618</v>
      </c>
      <c r="AS1290" s="14">
        <v>11.299999999999784</v>
      </c>
      <c r="AT1290" s="1">
        <v>184</v>
      </c>
      <c r="AU1290" s="1">
        <v>185.4</v>
      </c>
      <c r="AV1290" s="1">
        <v>184</v>
      </c>
      <c r="AW1290" s="1">
        <v>185</v>
      </c>
      <c r="AX1290" s="1">
        <v>185.3</v>
      </c>
      <c r="AY1290" s="1">
        <v>186</v>
      </c>
      <c r="AZ1290" s="1">
        <v>184.9</v>
      </c>
      <c r="BA1290" s="1">
        <v>185.6</v>
      </c>
      <c r="CC1290" s="86">
        <v>183.8</v>
      </c>
      <c r="CD1290" s="1">
        <v>183.2</v>
      </c>
      <c r="CE1290" s="1">
        <v>1463</v>
      </c>
      <c r="CF1290" s="1">
        <v>1416</v>
      </c>
      <c r="CG1290" s="1">
        <v>1.0331920903954803</v>
      </c>
      <c r="CH1290">
        <v>107.536</v>
      </c>
      <c r="CI1290">
        <v>21773</v>
      </c>
      <c r="CJ1290" s="101">
        <v>1</v>
      </c>
      <c r="CK1290" s="101">
        <v>1</v>
      </c>
      <c r="CL1290" s="1">
        <v>1.5999999999999943</v>
      </c>
      <c r="CM1290" s="1">
        <v>-151.5</v>
      </c>
      <c r="CN1290" s="14">
        <v>-0.59999999999999432</v>
      </c>
      <c r="CO1290" s="14">
        <v>9.0000000000000284</v>
      </c>
    </row>
    <row r="1291" spans="1:93">
      <c r="A1291" s="1">
        <v>2018</v>
      </c>
      <c r="B1291" s="1">
        <v>2</v>
      </c>
      <c r="C1291" s="24">
        <v>43206</v>
      </c>
      <c r="D1291" s="1">
        <v>185.6</v>
      </c>
      <c r="E1291" s="1">
        <v>185.6</v>
      </c>
      <c r="F1291" s="1">
        <v>179.7</v>
      </c>
      <c r="G1291" s="1">
        <v>179.8</v>
      </c>
      <c r="H1291" s="1">
        <v>66.34</v>
      </c>
      <c r="I1291" s="1">
        <v>1</v>
      </c>
      <c r="N1291" s="27">
        <v>5.9000000000000057</v>
      </c>
      <c r="O1291" s="27">
        <v>187.9</v>
      </c>
      <c r="P1291" s="27">
        <v>182.7</v>
      </c>
      <c r="Q1291" s="27" t="s">
        <v>618</v>
      </c>
      <c r="R1291" s="27" t="s">
        <v>618</v>
      </c>
      <c r="S1291" s="27" t="s">
        <v>252</v>
      </c>
      <c r="T1291" s="27" t="s">
        <v>618</v>
      </c>
      <c r="U1291" s="27">
        <v>2.0000000000000284</v>
      </c>
      <c r="V1291" s="158">
        <v>2.0000000000000284</v>
      </c>
      <c r="W1291" s="27">
        <v>-10.499999999999886</v>
      </c>
      <c r="X1291" s="27">
        <v>2.4000000000000057</v>
      </c>
      <c r="Y1291" s="27">
        <v>-12.899999999999892</v>
      </c>
      <c r="Z1291" s="29">
        <v>66.45</v>
      </c>
      <c r="AA1291" s="139">
        <v>3.5</v>
      </c>
      <c r="AB1291" s="151">
        <v>3.4246575342467001E-3</v>
      </c>
      <c r="AC1291" s="136" t="s">
        <v>253</v>
      </c>
      <c r="AD1291" s="136">
        <v>9.1999999999999993</v>
      </c>
      <c r="AE1291" s="136" t="s">
        <v>618</v>
      </c>
      <c r="AF1291" s="136">
        <v>3.3000000000000114</v>
      </c>
      <c r="AG1291" s="136">
        <v>3.3000000000000114</v>
      </c>
      <c r="AH1291" s="136">
        <v>-3.2999999999999883</v>
      </c>
      <c r="AI1291" s="136">
        <v>-179.6</v>
      </c>
      <c r="AJ1291" s="127">
        <v>184</v>
      </c>
      <c r="AK1291" s="127">
        <v>185.4</v>
      </c>
      <c r="AL1291" s="127">
        <v>183.2</v>
      </c>
      <c r="AM1291" s="127">
        <v>183.2</v>
      </c>
      <c r="AN1291" s="127">
        <v>183.4</v>
      </c>
      <c r="AO1291" s="127">
        <v>5.7999999999999829</v>
      </c>
      <c r="AP1291" s="127" t="s">
        <v>618</v>
      </c>
      <c r="AQ1291" s="14">
        <v>-8.4</v>
      </c>
      <c r="AR1291" s="127">
        <v>2.1999999999999886</v>
      </c>
      <c r="AS1291" s="14">
        <v>13.499999999999773</v>
      </c>
      <c r="AT1291" s="1">
        <v>179.5</v>
      </c>
      <c r="AU1291" s="1">
        <v>180</v>
      </c>
      <c r="AV1291" s="1">
        <v>179.3</v>
      </c>
      <c r="AW1291" s="1">
        <v>180</v>
      </c>
      <c r="AX1291" s="1">
        <v>180.3</v>
      </c>
      <c r="AY1291" s="1">
        <v>181.6</v>
      </c>
      <c r="AZ1291" s="1">
        <v>180.3</v>
      </c>
      <c r="BA1291" s="1">
        <v>181.6</v>
      </c>
      <c r="CC1291" s="86">
        <v>179.4</v>
      </c>
      <c r="CD1291" s="1">
        <v>184.2</v>
      </c>
      <c r="CE1291" s="1">
        <v>1519</v>
      </c>
      <c r="CF1291" s="1">
        <v>1508</v>
      </c>
      <c r="CG1291" s="1">
        <v>1.0072944297082229</v>
      </c>
      <c r="CH1291">
        <v>107.123</v>
      </c>
      <c r="CI1291">
        <v>21797</v>
      </c>
      <c r="CJ1291" s="101">
        <v>1</v>
      </c>
      <c r="CK1291" s="101">
        <v>1</v>
      </c>
      <c r="CL1291" s="1">
        <v>1.1999999999999886</v>
      </c>
      <c r="CM1291" s="1">
        <v>-150.30000000000001</v>
      </c>
      <c r="CN1291" s="14">
        <v>6.0999999999999943</v>
      </c>
      <c r="CO1291" s="14">
        <v>15.1</v>
      </c>
    </row>
    <row r="1292" spans="1:93">
      <c r="A1292" s="1">
        <v>2018</v>
      </c>
      <c r="B1292" s="1">
        <v>3</v>
      </c>
      <c r="C1292" s="24">
        <v>43207</v>
      </c>
      <c r="D1292" s="1">
        <v>180.7</v>
      </c>
      <c r="E1292" s="1">
        <v>182</v>
      </c>
      <c r="F1292" s="1">
        <v>179.6</v>
      </c>
      <c r="G1292" s="1">
        <v>181.4</v>
      </c>
      <c r="H1292" s="1">
        <v>66.67</v>
      </c>
      <c r="I1292" s="1">
        <v>1</v>
      </c>
      <c r="N1292" s="27">
        <v>2.4000000000000057</v>
      </c>
      <c r="O1292" s="27">
        <v>185.7</v>
      </c>
      <c r="P1292" s="27">
        <v>173.9</v>
      </c>
      <c r="Q1292" s="27" t="s">
        <v>618</v>
      </c>
      <c r="R1292" s="27" t="s">
        <v>618</v>
      </c>
      <c r="S1292" s="27" t="s">
        <v>618</v>
      </c>
      <c r="T1292" s="27" t="s">
        <v>618</v>
      </c>
      <c r="U1292" s="27" t="s">
        <v>618</v>
      </c>
      <c r="V1292" s="158">
        <v>0</v>
      </c>
      <c r="W1292" s="27">
        <v>-10.499999999999886</v>
      </c>
      <c r="X1292" s="27">
        <v>2.4000000000000057</v>
      </c>
      <c r="Y1292" s="27">
        <v>-12.899999999999892</v>
      </c>
      <c r="Z1292" s="29">
        <v>66.31</v>
      </c>
      <c r="AA1292" s="139">
        <v>1.4</v>
      </c>
      <c r="AB1292" s="151">
        <v>1.5580946728001144E-2</v>
      </c>
      <c r="AC1292" s="136" t="s">
        <v>255</v>
      </c>
      <c r="AD1292" s="136">
        <v>8.9</v>
      </c>
      <c r="AE1292" s="136" t="s">
        <v>618</v>
      </c>
      <c r="AF1292" s="136" t="s">
        <v>618</v>
      </c>
      <c r="AG1292" s="136">
        <v>0</v>
      </c>
      <c r="AH1292" s="136">
        <v>-3.2999999999999883</v>
      </c>
      <c r="AI1292" s="136">
        <v>-179.6</v>
      </c>
      <c r="AJ1292" s="127">
        <v>179.5</v>
      </c>
      <c r="AK1292" s="127">
        <v>180.8</v>
      </c>
      <c r="AL1292" s="127">
        <v>179.2</v>
      </c>
      <c r="AM1292" s="127">
        <v>179.9</v>
      </c>
      <c r="AN1292" s="127">
        <v>182.47499999999999</v>
      </c>
      <c r="AO1292" s="127">
        <v>0.70000000000001705</v>
      </c>
      <c r="AP1292" s="127">
        <v>0.9999999999999829</v>
      </c>
      <c r="AQ1292" s="14">
        <v>-7.4000000000000172</v>
      </c>
      <c r="AR1292" s="127" t="s">
        <v>618</v>
      </c>
      <c r="AS1292" s="14">
        <v>13.499999999999773</v>
      </c>
      <c r="AT1292" s="1">
        <v>180.2</v>
      </c>
      <c r="AU1292" s="1">
        <v>180.5</v>
      </c>
      <c r="AV1292" s="1">
        <v>179.7</v>
      </c>
      <c r="AW1292" s="1">
        <v>179.9</v>
      </c>
      <c r="AX1292" s="1">
        <v>180.7</v>
      </c>
      <c r="AY1292" s="1">
        <v>181.3</v>
      </c>
      <c r="AZ1292" s="1">
        <v>180.2</v>
      </c>
      <c r="BA1292" s="1">
        <v>181.3</v>
      </c>
      <c r="CC1292" s="86">
        <v>180.3</v>
      </c>
      <c r="CD1292" s="1">
        <v>179.8</v>
      </c>
      <c r="CE1292" s="1">
        <v>1461</v>
      </c>
      <c r="CF1292" s="1">
        <v>1387</v>
      </c>
      <c r="CG1292" s="1">
        <v>1.0533525594808941</v>
      </c>
      <c r="CH1292">
        <v>107.03400000000001</v>
      </c>
      <c r="CI1292">
        <v>21885</v>
      </c>
      <c r="CJ1292" s="101">
        <v>1</v>
      </c>
      <c r="CK1292" s="101">
        <v>1</v>
      </c>
      <c r="CL1292" s="1">
        <v>1.9000000000000057</v>
      </c>
      <c r="CM1292" s="1">
        <v>-148.4</v>
      </c>
      <c r="CN1292" s="14" t="s">
        <v>618</v>
      </c>
      <c r="CO1292" s="14">
        <v>15.1</v>
      </c>
    </row>
    <row r="1293" spans="1:93">
      <c r="A1293" s="1">
        <v>2018</v>
      </c>
      <c r="B1293" s="1">
        <v>4</v>
      </c>
      <c r="C1293" s="24">
        <v>43208</v>
      </c>
      <c r="D1293" s="1">
        <v>182.1</v>
      </c>
      <c r="E1293" s="1">
        <v>183.5</v>
      </c>
      <c r="F1293" s="1">
        <v>182</v>
      </c>
      <c r="G1293" s="1">
        <v>182.5</v>
      </c>
      <c r="H1293" s="1">
        <v>68.75</v>
      </c>
      <c r="I1293" s="1">
        <v>1</v>
      </c>
      <c r="N1293" s="27">
        <v>1.5</v>
      </c>
      <c r="O1293" s="27">
        <v>183.8</v>
      </c>
      <c r="P1293" s="27">
        <v>179</v>
      </c>
      <c r="Q1293" s="27" t="s">
        <v>618</v>
      </c>
      <c r="R1293" s="27" t="s">
        <v>618</v>
      </c>
      <c r="S1293" s="27" t="s">
        <v>618</v>
      </c>
      <c r="T1293" s="27" t="s">
        <v>618</v>
      </c>
      <c r="U1293" s="27" t="s">
        <v>618</v>
      </c>
      <c r="V1293" s="158">
        <v>0</v>
      </c>
      <c r="W1293" s="27">
        <v>-10.499999999999886</v>
      </c>
      <c r="X1293" s="27">
        <v>2.4000000000000057</v>
      </c>
      <c r="Y1293" s="27">
        <v>-12.899999999999892</v>
      </c>
      <c r="Z1293" s="29">
        <v>67.03</v>
      </c>
      <c r="AA1293" s="139">
        <v>0.9</v>
      </c>
      <c r="AB1293" s="151">
        <v>4.9743744347301444E-3</v>
      </c>
      <c r="AC1293" s="136" t="s">
        <v>253</v>
      </c>
      <c r="AD1293" s="136">
        <v>9</v>
      </c>
      <c r="AE1293" s="136" t="s">
        <v>618</v>
      </c>
      <c r="AF1293" s="136" t="s">
        <v>618</v>
      </c>
      <c r="AG1293" s="136">
        <v>0</v>
      </c>
      <c r="AH1293" s="136">
        <v>-3.2999999999999883</v>
      </c>
      <c r="AI1293" s="136">
        <v>-179.6</v>
      </c>
      <c r="AJ1293" s="127">
        <v>180.2</v>
      </c>
      <c r="AK1293" s="127">
        <v>183.1</v>
      </c>
      <c r="AL1293" s="127">
        <v>179.7</v>
      </c>
      <c r="AM1293" s="127">
        <v>182.8</v>
      </c>
      <c r="AN1293" s="127">
        <v>182.35</v>
      </c>
      <c r="AO1293" s="127">
        <v>0.40000000000000568</v>
      </c>
      <c r="AP1293" s="127">
        <v>0.40000000000001706</v>
      </c>
      <c r="AQ1293" s="14">
        <v>-7</v>
      </c>
      <c r="AR1293" s="127" t="s">
        <v>618</v>
      </c>
      <c r="AS1293" s="14">
        <v>13.499999999999773</v>
      </c>
      <c r="AT1293" s="1">
        <v>182.4</v>
      </c>
      <c r="AU1293" s="1">
        <v>182.6</v>
      </c>
      <c r="AV1293" s="1">
        <v>181.8</v>
      </c>
      <c r="AW1293" s="1">
        <v>181.9</v>
      </c>
      <c r="AX1293" s="1">
        <v>182.9</v>
      </c>
      <c r="AY1293" s="1">
        <v>183</v>
      </c>
      <c r="AZ1293" s="1">
        <v>182.3</v>
      </c>
      <c r="BA1293" s="1">
        <v>182.8</v>
      </c>
      <c r="CC1293" s="86">
        <v>182.4</v>
      </c>
      <c r="CD1293" s="1">
        <v>182.8</v>
      </c>
      <c r="CE1293" s="1">
        <v>1518</v>
      </c>
      <c r="CF1293" s="1">
        <v>1169</v>
      </c>
      <c r="CG1293" s="1">
        <v>1.2985457656116339</v>
      </c>
      <c r="CH1293">
        <v>107.214</v>
      </c>
      <c r="CI1293">
        <v>22142</v>
      </c>
      <c r="CJ1293" s="101">
        <v>1</v>
      </c>
      <c r="CK1293" s="101">
        <v>1</v>
      </c>
      <c r="CL1293" s="1">
        <v>1.4000000000000057</v>
      </c>
      <c r="CM1293" s="1">
        <v>-147</v>
      </c>
      <c r="CN1293" s="14" t="s">
        <v>618</v>
      </c>
      <c r="CO1293" s="14">
        <v>15.1</v>
      </c>
    </row>
    <row r="1294" spans="1:93">
      <c r="A1294" s="1">
        <v>2018</v>
      </c>
      <c r="B1294" s="1">
        <v>5</v>
      </c>
      <c r="C1294" s="24">
        <v>43209</v>
      </c>
      <c r="D1294" s="1">
        <v>183.8</v>
      </c>
      <c r="E1294" s="1">
        <v>187.5</v>
      </c>
      <c r="F1294" s="1">
        <v>182.8</v>
      </c>
      <c r="G1294" s="1">
        <v>187</v>
      </c>
      <c r="H1294" s="1">
        <v>68.150000000000006</v>
      </c>
      <c r="I1294" s="1">
        <v>1</v>
      </c>
      <c r="N1294" s="27">
        <v>4.6999999999999886</v>
      </c>
      <c r="O1294" s="27">
        <v>184</v>
      </c>
      <c r="P1294" s="27">
        <v>181</v>
      </c>
      <c r="Q1294" s="27" t="s">
        <v>618</v>
      </c>
      <c r="R1294" s="27" t="s">
        <v>618</v>
      </c>
      <c r="S1294" s="27" t="s">
        <v>618</v>
      </c>
      <c r="T1294" s="27" t="s">
        <v>618</v>
      </c>
      <c r="U1294" s="27" t="s">
        <v>618</v>
      </c>
      <c r="V1294" s="158">
        <v>0</v>
      </c>
      <c r="W1294" s="27">
        <v>-10.499999999999886</v>
      </c>
      <c r="X1294" s="27">
        <v>2.4000000000000057</v>
      </c>
      <c r="Y1294" s="27">
        <v>-12.899999999999892</v>
      </c>
      <c r="Z1294" s="29">
        <v>69.239999999999995</v>
      </c>
      <c r="AA1294" s="139">
        <v>2.8</v>
      </c>
      <c r="AB1294" s="151">
        <v>3.1198440077996104E-2</v>
      </c>
      <c r="AC1294" s="136" t="s">
        <v>253</v>
      </c>
      <c r="AD1294" s="136">
        <v>9.1</v>
      </c>
      <c r="AE1294" s="136" t="s">
        <v>618</v>
      </c>
      <c r="AF1294" s="136">
        <v>-6.9000000000000057</v>
      </c>
      <c r="AG1294" s="136">
        <v>-6.9000000000000057</v>
      </c>
      <c r="AH1294" s="136">
        <v>-10.199999999999999</v>
      </c>
      <c r="AI1294" s="136">
        <v>-186.5</v>
      </c>
      <c r="AJ1294" s="127">
        <v>182.4</v>
      </c>
      <c r="AK1294" s="127">
        <v>184.2</v>
      </c>
      <c r="AL1294" s="127">
        <v>181.7</v>
      </c>
      <c r="AM1294" s="127">
        <v>183.5</v>
      </c>
      <c r="AN1294" s="127">
        <v>182.35</v>
      </c>
      <c r="AO1294" s="127">
        <v>3.1999999999999886</v>
      </c>
      <c r="AP1294" s="127">
        <v>5.3000000000000229</v>
      </c>
      <c r="AQ1294" s="14">
        <v>-1.6999999999999771</v>
      </c>
      <c r="AR1294" s="127" t="s">
        <v>618</v>
      </c>
      <c r="AS1294" s="14">
        <v>13.499999999999773</v>
      </c>
      <c r="AT1294" s="1">
        <v>187.4</v>
      </c>
      <c r="AU1294" s="1">
        <v>187.8</v>
      </c>
      <c r="AV1294" s="1">
        <v>186.5</v>
      </c>
      <c r="AW1294" s="1">
        <v>187.8</v>
      </c>
      <c r="AX1294" s="1">
        <v>187.4</v>
      </c>
      <c r="AY1294" s="1">
        <v>190.3</v>
      </c>
      <c r="AZ1294" s="1">
        <v>186.9</v>
      </c>
      <c r="BA1294" s="1">
        <v>190.3</v>
      </c>
      <c r="CC1294" s="86">
        <v>187.4</v>
      </c>
      <c r="CD1294" s="1">
        <v>184</v>
      </c>
      <c r="CE1294" s="1">
        <v>1574</v>
      </c>
      <c r="CF1294" s="1">
        <v>1154</v>
      </c>
      <c r="CG1294" s="1">
        <v>1.3639514731369151</v>
      </c>
      <c r="CH1294">
        <v>107.358</v>
      </c>
      <c r="CI1294">
        <v>22118</v>
      </c>
      <c r="CJ1294" s="101">
        <v>1</v>
      </c>
      <c r="CK1294" s="101">
        <v>1</v>
      </c>
      <c r="CL1294" s="1">
        <v>2.4000000000000057</v>
      </c>
      <c r="CM1294" s="1">
        <v>-144.6</v>
      </c>
      <c r="CN1294" s="14">
        <v>-3.5999999999999943</v>
      </c>
      <c r="CO1294" s="14">
        <v>11.5</v>
      </c>
    </row>
    <row r="1295" spans="1:93">
      <c r="A1295" s="1">
        <v>2018</v>
      </c>
      <c r="B1295" s="1">
        <v>6</v>
      </c>
      <c r="C1295" s="24">
        <v>43210</v>
      </c>
      <c r="D1295" s="1">
        <v>189.8</v>
      </c>
      <c r="E1295" s="1">
        <v>189.9</v>
      </c>
      <c r="F1295" s="1">
        <v>186.9</v>
      </c>
      <c r="G1295" s="1">
        <v>187.1</v>
      </c>
      <c r="H1295" s="1">
        <v>68.400000000000006</v>
      </c>
      <c r="I1295" s="1">
        <v>1</v>
      </c>
      <c r="N1295" s="27">
        <v>3</v>
      </c>
      <c r="O1295" s="27">
        <v>191.7</v>
      </c>
      <c r="P1295" s="27">
        <v>182.3</v>
      </c>
      <c r="Q1295" s="27" t="s">
        <v>618</v>
      </c>
      <c r="R1295" s="27" t="s">
        <v>618</v>
      </c>
      <c r="S1295" s="27" t="s">
        <v>618</v>
      </c>
      <c r="T1295" s="27" t="s">
        <v>618</v>
      </c>
      <c r="U1295" s="27" t="s">
        <v>618</v>
      </c>
      <c r="V1295" s="158">
        <v>0</v>
      </c>
      <c r="W1295" s="27">
        <v>-10.499999999999886</v>
      </c>
      <c r="X1295" s="27">
        <v>2.4000000000000057</v>
      </c>
      <c r="Y1295" s="27">
        <v>-12.899999999999892</v>
      </c>
      <c r="Z1295" s="29">
        <v>68.290000000000006</v>
      </c>
      <c r="AA1295" s="139">
        <v>1.8</v>
      </c>
      <c r="AB1295" s="151">
        <v>8.7272727272726947E-3</v>
      </c>
      <c r="AC1295" s="136" t="s">
        <v>255</v>
      </c>
      <c r="AD1295" s="136">
        <v>9.3000000000000007</v>
      </c>
      <c r="AE1295" s="136" t="s">
        <v>618</v>
      </c>
      <c r="AF1295" s="136" t="s">
        <v>618</v>
      </c>
      <c r="AG1295" s="136">
        <v>0</v>
      </c>
      <c r="AH1295" s="136">
        <v>-10.199999999999999</v>
      </c>
      <c r="AI1295" s="136">
        <v>-186.5</v>
      </c>
      <c r="AJ1295" s="127">
        <v>187.4</v>
      </c>
      <c r="AK1295" s="127">
        <v>190.4</v>
      </c>
      <c r="AL1295" s="127">
        <v>186.5</v>
      </c>
      <c r="AM1295" s="127">
        <v>189.6</v>
      </c>
      <c r="AN1295" s="127">
        <v>183.95</v>
      </c>
      <c r="AO1295" s="127">
        <v>2.7000000000000171</v>
      </c>
      <c r="AP1295" s="127" t="s">
        <v>618</v>
      </c>
      <c r="AQ1295" s="14">
        <v>-1.6999999999999771</v>
      </c>
      <c r="AR1295" s="127" t="s">
        <v>618</v>
      </c>
      <c r="AS1295" s="14">
        <v>13.499999999999773</v>
      </c>
      <c r="AT1295" s="1">
        <v>187.1</v>
      </c>
      <c r="AU1295" s="1">
        <v>187.6</v>
      </c>
      <c r="AV1295" s="1">
        <v>185.7</v>
      </c>
      <c r="AW1295" s="1">
        <v>185.7</v>
      </c>
      <c r="AX1295" s="1">
        <v>187</v>
      </c>
      <c r="AY1295" s="1">
        <v>187</v>
      </c>
      <c r="AZ1295" s="1">
        <v>185.7</v>
      </c>
      <c r="BA1295" s="1">
        <v>186.1</v>
      </c>
      <c r="CC1295" s="86">
        <v>187.1</v>
      </c>
      <c r="CD1295" s="1">
        <v>189.3</v>
      </c>
      <c r="CE1295" s="1">
        <v>1662</v>
      </c>
      <c r="CF1295" s="1">
        <v>1165</v>
      </c>
      <c r="CG1295" s="1">
        <v>1.4266094420600859</v>
      </c>
      <c r="CH1295">
        <v>107.80200000000001</v>
      </c>
      <c r="CI1295">
        <v>22061</v>
      </c>
      <c r="CJ1295" s="101">
        <v>1</v>
      </c>
      <c r="CK1295" s="101">
        <v>1</v>
      </c>
      <c r="CL1295" s="1">
        <v>-1</v>
      </c>
      <c r="CM1295" s="1">
        <v>-145.6</v>
      </c>
      <c r="CN1295" s="14">
        <v>2.7000000000000171</v>
      </c>
      <c r="CO1295" s="14">
        <v>14.2</v>
      </c>
    </row>
    <row r="1296" spans="1:93">
      <c r="A1296" s="1">
        <v>2018</v>
      </c>
      <c r="B1296" s="1">
        <v>2</v>
      </c>
      <c r="C1296" s="24">
        <v>43213</v>
      </c>
      <c r="D1296" s="1">
        <v>186.1</v>
      </c>
      <c r="E1296" s="1">
        <v>189.1</v>
      </c>
      <c r="F1296" s="1">
        <v>186.1</v>
      </c>
      <c r="G1296" s="1">
        <v>188.8</v>
      </c>
      <c r="H1296" s="1">
        <v>68.92</v>
      </c>
      <c r="I1296" s="1">
        <v>1</v>
      </c>
      <c r="N1296" s="27">
        <v>3</v>
      </c>
      <c r="O1296" s="27">
        <v>190.1</v>
      </c>
      <c r="P1296" s="27">
        <v>184.1</v>
      </c>
      <c r="Q1296" s="27" t="s">
        <v>618</v>
      </c>
      <c r="R1296" s="27" t="s">
        <v>618</v>
      </c>
      <c r="S1296" s="27" t="s">
        <v>618</v>
      </c>
      <c r="T1296" s="27" t="s">
        <v>618</v>
      </c>
      <c r="U1296" s="27" t="s">
        <v>618</v>
      </c>
      <c r="V1296" s="158">
        <v>0</v>
      </c>
      <c r="W1296" s="27">
        <v>-10.499999999999886</v>
      </c>
      <c r="X1296" s="27">
        <v>2.4000000000000057</v>
      </c>
      <c r="Y1296" s="27">
        <v>-12.899999999999892</v>
      </c>
      <c r="Z1296" s="29">
        <v>68.14</v>
      </c>
      <c r="AA1296" s="139">
        <v>1.8</v>
      </c>
      <c r="AB1296" s="151">
        <v>3.668378576669129E-3</v>
      </c>
      <c r="AC1296" s="136" t="s">
        <v>253</v>
      </c>
      <c r="AD1296" s="136">
        <v>9.3000000000000007</v>
      </c>
      <c r="AE1296" s="136" t="s">
        <v>618</v>
      </c>
      <c r="AF1296" s="136" t="s">
        <v>618</v>
      </c>
      <c r="AG1296" s="136">
        <v>0</v>
      </c>
      <c r="AH1296" s="136">
        <v>-10.199999999999999</v>
      </c>
      <c r="AI1296" s="136">
        <v>-186.5</v>
      </c>
      <c r="AJ1296" s="127">
        <v>187.1</v>
      </c>
      <c r="AK1296" s="127">
        <v>187.6</v>
      </c>
      <c r="AL1296" s="127">
        <v>185.5</v>
      </c>
      <c r="AM1296" s="127">
        <v>187.4</v>
      </c>
      <c r="AN1296" s="127">
        <v>185.82499999999999</v>
      </c>
      <c r="AO1296" s="127">
        <v>2.7000000000000171</v>
      </c>
      <c r="AP1296" s="127">
        <v>1.2999999999999943</v>
      </c>
      <c r="AQ1296" s="14">
        <v>-0.39999999999998281</v>
      </c>
      <c r="AR1296" s="127" t="s">
        <v>618</v>
      </c>
      <c r="AS1296" s="14">
        <v>13.499999999999773</v>
      </c>
      <c r="AT1296" s="1">
        <v>187.1</v>
      </c>
      <c r="AU1296" s="1">
        <v>187.6</v>
      </c>
      <c r="AV1296" s="1">
        <v>185.7</v>
      </c>
      <c r="AW1296" s="1">
        <v>185.7</v>
      </c>
      <c r="AX1296" s="1">
        <v>188.3</v>
      </c>
      <c r="AY1296" s="1">
        <v>188.8</v>
      </c>
      <c r="AZ1296" s="1">
        <v>188.2</v>
      </c>
      <c r="BA1296" s="1">
        <v>188.3</v>
      </c>
      <c r="CC1296" s="86">
        <v>187.1</v>
      </c>
      <c r="CD1296" s="1">
        <v>187</v>
      </c>
      <c r="CE1296" s="1">
        <v>1358</v>
      </c>
      <c r="CF1296" s="1">
        <v>1364</v>
      </c>
      <c r="CG1296" s="1">
        <v>0.99560117302052786</v>
      </c>
      <c r="CH1296">
        <v>108.71299999999999</v>
      </c>
      <c r="CI1296">
        <v>22191</v>
      </c>
      <c r="CJ1296" s="101">
        <v>1</v>
      </c>
      <c r="CK1296" s="101">
        <v>1</v>
      </c>
      <c r="CL1296" s="1">
        <v>2.0999999999999943</v>
      </c>
      <c r="CM1296" s="1">
        <v>-143.5</v>
      </c>
      <c r="CN1296" s="14">
        <v>-1</v>
      </c>
      <c r="CO1296" s="14">
        <v>13.2</v>
      </c>
    </row>
    <row r="1297" spans="1:93">
      <c r="A1297" s="1">
        <v>2018</v>
      </c>
      <c r="B1297" s="1">
        <v>3</v>
      </c>
      <c r="C1297" s="24">
        <v>43214</v>
      </c>
      <c r="D1297" s="1">
        <v>189.2</v>
      </c>
      <c r="E1297" s="1">
        <v>189.3</v>
      </c>
      <c r="F1297" s="1">
        <v>187.5</v>
      </c>
      <c r="G1297" s="1">
        <v>187.9</v>
      </c>
      <c r="H1297" s="1">
        <v>67.72</v>
      </c>
      <c r="I1297" s="1">
        <v>1</v>
      </c>
      <c r="N1297" s="27">
        <v>1.8000000000000114</v>
      </c>
      <c r="O1297" s="27">
        <v>191.8</v>
      </c>
      <c r="P1297" s="27">
        <v>185.8</v>
      </c>
      <c r="Q1297" s="27" t="s">
        <v>618</v>
      </c>
      <c r="R1297" s="27" t="s">
        <v>618</v>
      </c>
      <c r="S1297" s="27" t="s">
        <v>618</v>
      </c>
      <c r="T1297" s="27" t="s">
        <v>618</v>
      </c>
      <c r="U1297" s="27" t="s">
        <v>618</v>
      </c>
      <c r="V1297" s="158">
        <v>0</v>
      </c>
      <c r="W1297" s="27">
        <v>-10.499999999999886</v>
      </c>
      <c r="X1297" s="27">
        <v>2.4000000000000057</v>
      </c>
      <c r="Y1297" s="27">
        <v>-12.899999999999892</v>
      </c>
      <c r="Z1297" s="29">
        <v>69.08</v>
      </c>
      <c r="AA1297" s="139">
        <v>1.1000000000000001</v>
      </c>
      <c r="AB1297" s="151">
        <v>7.6023391812864993E-3</v>
      </c>
      <c r="AC1297" s="136" t="s">
        <v>253</v>
      </c>
      <c r="AD1297" s="136">
        <v>9.4</v>
      </c>
      <c r="AE1297" s="136" t="s">
        <v>618</v>
      </c>
      <c r="AF1297" s="136" t="s">
        <v>618</v>
      </c>
      <c r="AG1297" s="136">
        <v>0</v>
      </c>
      <c r="AH1297" s="136">
        <v>-10.199999999999999</v>
      </c>
      <c r="AI1297" s="136">
        <v>-186.5</v>
      </c>
      <c r="AJ1297" s="127">
        <v>188.8</v>
      </c>
      <c r="AK1297" s="127">
        <v>189.8</v>
      </c>
      <c r="AL1297" s="127">
        <v>187.3</v>
      </c>
      <c r="AM1297" s="127">
        <v>187.9</v>
      </c>
      <c r="AN1297" s="127">
        <v>187.1</v>
      </c>
      <c r="AO1297" s="127">
        <v>1.2999999999999829</v>
      </c>
      <c r="AP1297" s="127" t="s">
        <v>618</v>
      </c>
      <c r="AQ1297" s="14">
        <v>-0.39999999999998281</v>
      </c>
      <c r="AR1297" s="127" t="s">
        <v>618</v>
      </c>
      <c r="AS1297" s="14">
        <v>13.499999999999773</v>
      </c>
      <c r="AT1297" s="1">
        <v>187.5</v>
      </c>
      <c r="AU1297" s="1">
        <v>188.4</v>
      </c>
      <c r="AV1297" s="1">
        <v>187.5</v>
      </c>
      <c r="AW1297" s="1">
        <v>188</v>
      </c>
      <c r="AX1297" s="1">
        <v>188</v>
      </c>
      <c r="AY1297" s="1">
        <v>189.4</v>
      </c>
      <c r="AZ1297" s="1">
        <v>187.8</v>
      </c>
      <c r="BA1297" s="1">
        <v>189.4</v>
      </c>
      <c r="CC1297" s="86">
        <v>187.5</v>
      </c>
      <c r="CD1297" s="1">
        <v>187.9</v>
      </c>
      <c r="CE1297" s="1">
        <v>1500</v>
      </c>
      <c r="CF1297" s="1">
        <v>1211</v>
      </c>
      <c r="CG1297" s="1">
        <v>1.2386457473162675</v>
      </c>
      <c r="CH1297">
        <v>108.81399999999999</v>
      </c>
      <c r="CI1297">
        <v>22068</v>
      </c>
      <c r="CJ1297" s="101">
        <v>1</v>
      </c>
      <c r="CK1297" s="101">
        <v>1</v>
      </c>
      <c r="CL1297" s="1">
        <v>1.8000000000000114</v>
      </c>
      <c r="CM1297" s="1">
        <v>-141.69999999999999</v>
      </c>
      <c r="CN1297" s="14">
        <v>1.6999999999999886</v>
      </c>
      <c r="CO1297" s="14">
        <v>14.9</v>
      </c>
    </row>
    <row r="1298" spans="1:93">
      <c r="A1298" s="1">
        <v>2018</v>
      </c>
      <c r="B1298" s="1">
        <v>4</v>
      </c>
      <c r="C1298" s="24">
        <v>43215</v>
      </c>
      <c r="D1298" s="1">
        <v>189.3</v>
      </c>
      <c r="E1298" s="1">
        <v>189.4</v>
      </c>
      <c r="F1298" s="1">
        <v>188</v>
      </c>
      <c r="G1298" s="1">
        <v>188.8</v>
      </c>
      <c r="H1298" s="1">
        <v>68.010000000000005</v>
      </c>
      <c r="I1298" s="1">
        <v>1</v>
      </c>
      <c r="N1298" s="27">
        <v>1.4000000000000057</v>
      </c>
      <c r="O1298" s="27">
        <v>189.7</v>
      </c>
      <c r="P1298" s="27">
        <v>186.1</v>
      </c>
      <c r="Q1298" s="27" t="s">
        <v>618</v>
      </c>
      <c r="R1298" s="27" t="s">
        <v>618</v>
      </c>
      <c r="S1298" s="27" t="s">
        <v>618</v>
      </c>
      <c r="T1298" s="27" t="s">
        <v>618</v>
      </c>
      <c r="U1298" s="27" t="s">
        <v>618</v>
      </c>
      <c r="V1298" s="158">
        <v>0</v>
      </c>
      <c r="W1298" s="27">
        <v>-10.499999999999886</v>
      </c>
      <c r="X1298" s="27">
        <v>2.4000000000000057</v>
      </c>
      <c r="Y1298" s="27">
        <v>-12.899999999999892</v>
      </c>
      <c r="Z1298" s="29">
        <v>67.86</v>
      </c>
      <c r="AA1298" s="139">
        <v>0.8</v>
      </c>
      <c r="AB1298" s="151">
        <v>1.7411491584445771E-2</v>
      </c>
      <c r="AC1298" s="136" t="s">
        <v>255</v>
      </c>
      <c r="AD1298" s="136">
        <v>9.3000000000000007</v>
      </c>
      <c r="AE1298" s="136" t="s">
        <v>618</v>
      </c>
      <c r="AF1298" s="136" t="s">
        <v>618</v>
      </c>
      <c r="AG1298" s="136">
        <v>0</v>
      </c>
      <c r="AH1298" s="136">
        <v>-10.199999999999999</v>
      </c>
      <c r="AI1298" s="136">
        <v>-186.5</v>
      </c>
      <c r="AJ1298" s="127">
        <v>187.5</v>
      </c>
      <c r="AK1298" s="127">
        <v>189.1</v>
      </c>
      <c r="AL1298" s="127">
        <v>187.5</v>
      </c>
      <c r="AM1298" s="127">
        <v>188.4</v>
      </c>
      <c r="AN1298" s="127">
        <v>188.32499999999999</v>
      </c>
      <c r="AO1298" s="127">
        <v>0.5</v>
      </c>
      <c r="AP1298" s="127" t="s">
        <v>618</v>
      </c>
      <c r="AQ1298" s="14">
        <v>-0.39999999999998281</v>
      </c>
      <c r="AR1298" s="127" t="s">
        <v>618</v>
      </c>
      <c r="AS1298" s="14">
        <v>13.499999999999773</v>
      </c>
      <c r="AT1298" s="1">
        <v>189.3</v>
      </c>
      <c r="AU1298" s="1">
        <v>189.3</v>
      </c>
      <c r="AV1298" s="1">
        <v>188.4</v>
      </c>
      <c r="AW1298" s="1">
        <v>188.7</v>
      </c>
      <c r="AX1298" s="1">
        <v>189.3</v>
      </c>
      <c r="AY1298" s="1">
        <v>189.3</v>
      </c>
      <c r="AZ1298" s="1">
        <v>188.7</v>
      </c>
      <c r="BA1298" s="1">
        <v>189.1</v>
      </c>
      <c r="CC1298" s="86">
        <v>189.7</v>
      </c>
      <c r="CD1298" s="1">
        <v>188.6</v>
      </c>
      <c r="CE1298" s="1">
        <v>848</v>
      </c>
      <c r="CF1298" s="1">
        <v>750</v>
      </c>
      <c r="CG1298" s="1">
        <v>1.1306666666666667</v>
      </c>
      <c r="CH1298">
        <v>109.398</v>
      </c>
      <c r="CI1298">
        <v>22298</v>
      </c>
      <c r="CJ1298" s="101">
        <v>1</v>
      </c>
      <c r="CK1298" s="101">
        <v>1</v>
      </c>
      <c r="CL1298" s="1">
        <v>-0.70000000000001705</v>
      </c>
      <c r="CM1298" s="1">
        <v>-142.4</v>
      </c>
      <c r="CN1298" s="14">
        <v>0</v>
      </c>
      <c r="CO1298" s="14">
        <v>14.9</v>
      </c>
    </row>
    <row r="1299" spans="1:93">
      <c r="A1299" s="1">
        <v>2018</v>
      </c>
      <c r="B1299" s="1">
        <v>5</v>
      </c>
      <c r="C1299" s="24">
        <v>43216</v>
      </c>
      <c r="D1299" s="1">
        <v>188.6</v>
      </c>
      <c r="E1299" s="1">
        <v>189</v>
      </c>
      <c r="F1299" s="1">
        <v>187.2</v>
      </c>
      <c r="G1299" s="1">
        <v>187.5</v>
      </c>
      <c r="H1299" s="1">
        <v>68.16</v>
      </c>
      <c r="I1299" s="1">
        <v>1</v>
      </c>
      <c r="N1299" s="27">
        <v>1.8000000000000114</v>
      </c>
      <c r="O1299" s="27">
        <v>190.2</v>
      </c>
      <c r="P1299" s="27">
        <v>187.4</v>
      </c>
      <c r="Q1299" s="27" t="s">
        <v>618</v>
      </c>
      <c r="R1299" s="27" t="s">
        <v>618</v>
      </c>
      <c r="S1299" s="27" t="s">
        <v>252</v>
      </c>
      <c r="T1299" s="27" t="s">
        <v>618</v>
      </c>
      <c r="U1299" s="27">
        <v>0</v>
      </c>
      <c r="V1299" s="158">
        <v>0</v>
      </c>
      <c r="W1299" s="27">
        <v>-10.499999999999886</v>
      </c>
      <c r="X1299" s="27">
        <v>2.4000000000000057</v>
      </c>
      <c r="Y1299" s="27">
        <v>-12.899999999999892</v>
      </c>
      <c r="Z1299" s="29">
        <v>68.23</v>
      </c>
      <c r="AA1299" s="139">
        <v>1.1000000000000001</v>
      </c>
      <c r="AB1299" s="151">
        <v>4.2823390431188102E-3</v>
      </c>
      <c r="AC1299" s="136" t="s">
        <v>253</v>
      </c>
      <c r="AD1299" s="136">
        <v>9.4</v>
      </c>
      <c r="AE1299" s="136" t="s">
        <v>618</v>
      </c>
      <c r="AF1299" s="136">
        <v>0.39999999999997726</v>
      </c>
      <c r="AG1299" s="136">
        <v>0.39999999999997726</v>
      </c>
      <c r="AH1299" s="136">
        <v>-9.800000000000022</v>
      </c>
      <c r="AI1299" s="136">
        <v>-186.1</v>
      </c>
      <c r="AJ1299" s="127">
        <v>189.3</v>
      </c>
      <c r="AK1299" s="127">
        <v>189.3</v>
      </c>
      <c r="AL1299" s="127">
        <v>188.1</v>
      </c>
      <c r="AM1299" s="127">
        <v>188.6</v>
      </c>
      <c r="AN1299" s="127">
        <v>188.07499999999999</v>
      </c>
      <c r="AO1299" s="127">
        <v>1.0999999999999943</v>
      </c>
      <c r="AP1299" s="127" t="s">
        <v>618</v>
      </c>
      <c r="AQ1299" s="14">
        <v>-0.39999999999998281</v>
      </c>
      <c r="AR1299" s="127" t="s">
        <v>618</v>
      </c>
      <c r="AS1299" s="14">
        <v>13.499999999999773</v>
      </c>
      <c r="AT1299" s="1">
        <v>187.1</v>
      </c>
      <c r="AU1299" s="1">
        <v>187.4</v>
      </c>
      <c r="AV1299" s="1">
        <v>186.3</v>
      </c>
      <c r="AW1299" s="1">
        <v>187.3</v>
      </c>
      <c r="AX1299" s="1">
        <v>187.3</v>
      </c>
      <c r="AY1299" s="1">
        <v>188.2</v>
      </c>
      <c r="AZ1299" s="1">
        <v>186.7</v>
      </c>
      <c r="BA1299" s="1">
        <v>188.2</v>
      </c>
      <c r="CC1299" s="86">
        <v>187.1</v>
      </c>
      <c r="CD1299" s="1">
        <v>188.5</v>
      </c>
      <c r="CE1299" s="1">
        <v>1264</v>
      </c>
      <c r="CF1299" s="1">
        <v>1049</v>
      </c>
      <c r="CG1299" s="1">
        <v>1.2049571020019065</v>
      </c>
      <c r="CH1299">
        <v>109.30500000000001</v>
      </c>
      <c r="CI1299">
        <v>22433</v>
      </c>
      <c r="CJ1299" s="101">
        <v>1</v>
      </c>
      <c r="CK1299" s="101">
        <v>1</v>
      </c>
      <c r="CL1299" s="1">
        <v>0.30000000000001137</v>
      </c>
      <c r="CM1299" s="1">
        <v>-142.1</v>
      </c>
      <c r="CN1299" s="14">
        <v>1.5</v>
      </c>
      <c r="CO1299" s="14">
        <v>16.399999999999999</v>
      </c>
    </row>
    <row r="1300" spans="1:93">
      <c r="A1300" s="1">
        <f t="shared" ref="A1300:A1305" si="21">YEAR(C1300)</f>
        <v>2018</v>
      </c>
      <c r="B1300" s="1">
        <f>WEEKDAY(C:C)</f>
        <v>6</v>
      </c>
      <c r="C1300" s="24">
        <v>43217</v>
      </c>
      <c r="D1300" s="1">
        <v>187.4</v>
      </c>
      <c r="E1300" s="1">
        <v>188.3</v>
      </c>
      <c r="F1300" s="1">
        <v>185</v>
      </c>
      <c r="G1300" s="1">
        <v>186.1</v>
      </c>
      <c r="H1300" s="1">
        <v>68.569999999999993</v>
      </c>
      <c r="I1300" s="1">
        <f t="shared" ref="I1300:I1305" si="22">IF(V1300&lt;0,0,IF(V1300&gt;0,1+I1299,I1299))</f>
        <v>0</v>
      </c>
      <c r="N1300" s="27">
        <f t="shared" ref="N1300:N1305" si="23">E1300-F1300</f>
        <v>3.3000000000000114</v>
      </c>
      <c r="O1300" s="27">
        <f t="shared" ref="O1300:O1305" si="24">N1299+G1299</f>
        <v>189.3</v>
      </c>
      <c r="P1300" s="27">
        <f t="shared" ref="P1300:P1305" si="25">G1299-N1299</f>
        <v>185.7</v>
      </c>
      <c r="Q1300" s="27" t="str">
        <f t="shared" ref="Q1300:Q1305" si="26">IF(AND(D1300&gt;O1300,F1300&gt;O1300),1,IF(AND(D1300&lt;P1300,P1300&gt;E1300),-1,""))</f>
        <v/>
      </c>
      <c r="R1300" s="27" t="str">
        <f t="shared" ref="R1300:R1305" si="27">IF(AND(E1300&gt;=O1300,O1300&gt;D1300+1),"買い","")</f>
        <v/>
      </c>
      <c r="S1300" s="27" t="str">
        <f t="shared" ref="S1300:S1305" si="28">IF(AND(P1300&gt;=F1300,D1300-1&gt;P1300),"売り","")</f>
        <v>売り</v>
      </c>
      <c r="T1300" s="27" t="str">
        <f t="shared" ref="T1300:T1305" si="29">IF(C1301="","",IF(Q1300=1,"",IF(OR(R1300="買い",Q1300=1),D1301-O1300,"")))</f>
        <v/>
      </c>
      <c r="U1300" s="27">
        <f t="shared" ref="U1300:U1305" si="30">IF(C1301="","",IF(Q1300=-1,"",IF(OR(S1300="売り",S1300=1),P1300-D1301,"")))</f>
        <v>-3.1000000000000227</v>
      </c>
      <c r="V1300" s="158">
        <f t="shared" ref="V1300:V1305" si="31">SUM(T1300:U1300)</f>
        <v>-3.1000000000000227</v>
      </c>
      <c r="W1300" s="27">
        <f t="shared" ref="W1300:W1305" si="32">SUM(V1300,W1299)</f>
        <v>-13.599999999999909</v>
      </c>
      <c r="X1300" s="27">
        <f t="shared" ref="X1300:X1305" si="33">IF(W1300&lt;X1299,X1299,W1300)</f>
        <v>2.4000000000000057</v>
      </c>
      <c r="Y1300" s="27">
        <f t="shared" ref="Y1300:Y1305" si="34">W1300-X1300</f>
        <v>-15.999999999999915</v>
      </c>
      <c r="Z1300" s="29">
        <v>68.010000000000005</v>
      </c>
      <c r="AA1300" s="139">
        <f>ROUND((E1300-F1300)*AA$9,AA$7)</f>
        <v>2</v>
      </c>
      <c r="AB1300" s="151">
        <f t="shared" ref="AB1300:AB1305" si="35">IF(G1299="","",ABS(1-H1299/H1298))</f>
        <v>2.2055580061755009E-3</v>
      </c>
      <c r="AC1300" s="136">
        <f>IF(OR(H1299=0,H1298=0),"",IF(AND(H1299&gt;H1298,AB1300&gt;AA$3),"UP",IF(AND(H1298&gt;H1299,AB1300&gt;AA$3),"DOWN",0)))</f>
        <v>0</v>
      </c>
      <c r="AD1300" s="136">
        <f>ROUNDDOWN(AA$5*G1299,AA$7)</f>
        <v>9.3000000000000007</v>
      </c>
      <c r="AE1300" s="136" t="str">
        <f>IF(AND(AC1300="DOWN",AA1299+D1300&lt;=E1300,D1300+AA1299-AD1300+AB$9&gt;G1300),-AD1300,IF(AND(AC1300="DOWN",AA1299+D1300&lt;=E1300),D1301-(AA1299+D1300),""))</f>
        <v/>
      </c>
      <c r="AF1300" s="136" t="str">
        <f>IF(AND(AC1300="UP",D1300-AA1299&gt;=F1300,AB$9+D1300-AA1299+AD1300&lt;=G1300),-AD1300,IF(AND(AC1300="UP",D1300-AA1299&gt;=F1300),(D1300-AA1299)-D1301,""))</f>
        <v/>
      </c>
      <c r="AG1300" s="136">
        <f t="shared" ref="AG1300:AG1305" si="36">SUM(AE1300:AF1300)</f>
        <v>0</v>
      </c>
      <c r="AH1300" s="136">
        <f t="shared" ref="AH1300:AH1305" si="37">SUM(AG1300,AH1299)</f>
        <v>-9.800000000000022</v>
      </c>
      <c r="AI1300" s="136" t="e">
        <f>-(MAX(AH$8:AH1300)-AH1300)</f>
        <v>#REF!</v>
      </c>
      <c r="AJ1300" s="127">
        <v>187.1</v>
      </c>
      <c r="AK1300" s="127">
        <v>188</v>
      </c>
      <c r="AL1300" s="127">
        <v>186.3</v>
      </c>
      <c r="AM1300" s="127">
        <v>187.3</v>
      </c>
      <c r="AN1300" s="127">
        <f t="shared" ref="AN1300:AN1305" si="38">AVERAGE(AM1297:AM1300)</f>
        <v>188.05</v>
      </c>
      <c r="AO1300" s="127">
        <f t="shared" ref="AO1300:AO1305" si="39">ABS(D1300-G1300)</f>
        <v>1.3000000000000114</v>
      </c>
      <c r="AP1300" s="127" t="str">
        <f>IF(AND(E1300&gt;AK1300+AP$8,AO1299&lt;AR$8),D1301-AK1300-AP$8,"")</f>
        <v/>
      </c>
      <c r="AQ1300" s="14">
        <f t="shared" ref="AQ1300:AQ1305" si="40">SUM(AP1300,AQ1299)</f>
        <v>-0.39999999999998281</v>
      </c>
      <c r="AR1300" s="127">
        <f>IF(AND(F1300&lt;AL1300-AP$8,AO1299&lt;AR$8,AM1300&lt;AN1300),AL1300-AP$8-D1301,"")</f>
        <v>-2.8000000000000114</v>
      </c>
      <c r="AS1300" s="14">
        <f t="shared" ref="AS1300:AS1305" si="41">SUM(AR1300,AS1299)</f>
        <v>10.699999999999761</v>
      </c>
      <c r="AT1300" s="1">
        <v>186.3</v>
      </c>
      <c r="AU1300" s="1">
        <v>187</v>
      </c>
      <c r="AV1300" s="1">
        <v>185.7</v>
      </c>
      <c r="AW1300" s="1">
        <v>187</v>
      </c>
      <c r="AX1300" s="1">
        <v>186.2</v>
      </c>
      <c r="AY1300" s="1">
        <v>188.4</v>
      </c>
      <c r="AZ1300" s="1">
        <v>186.2</v>
      </c>
      <c r="BA1300" s="1">
        <v>188.2</v>
      </c>
      <c r="CC1300" s="86">
        <v>186.3</v>
      </c>
      <c r="CD1300" s="1">
        <v>187.7</v>
      </c>
      <c r="CE1300" s="1">
        <v>1223</v>
      </c>
      <c r="CF1300" s="1">
        <v>1188</v>
      </c>
      <c r="CG1300" s="1">
        <v>1.0294612794612794</v>
      </c>
      <c r="CH1300">
        <v>109.292</v>
      </c>
      <c r="CI1300">
        <v>22421</v>
      </c>
      <c r="CJ1300" s="101">
        <f ca="1">IF(AND(MAX(OFFSET(CH1299,-$CJ$5,0):CH1299)&lt;CH1300),1,IF(AND(MIN(OFFSET(CH1299,-$CJ$5,0):CH1299)&gt;CH1300),-1,CJ1299))</f>
        <v>1</v>
      </c>
      <c r="CK1300" s="101">
        <f ca="1">IF(AND(MAX(OFFSET(CI1299,-$CK$5,0):CI1299)&lt;CI1300),1,IF(AND(MIN(OFFSET(CI1299,-$CK$5,0):CI1299)&gt;CI1300),-1,CK1299))</f>
        <v>1</v>
      </c>
      <c r="CL1300" s="1">
        <f>IF(AND(CJ1299=-1,CK1299=-1,D1301&lt;&gt;""),AT1300-D1301,IF(AND(CJ1299=1,CK1299=1,D1301&lt;&gt;""),D1301-AT1300,""))</f>
        <v>2.5</v>
      </c>
      <c r="CM1300" s="1">
        <f t="shared" ref="CM1300:CM1305" si="42">SUM(CL1300,CM1299)</f>
        <v>-139.6</v>
      </c>
      <c r="CN1300" s="14" t="str">
        <f>IF(AND(CJ1299=1,CK1299=1,CH1299&gt;CH1298),D1300-AT1300,"")</f>
        <v/>
      </c>
      <c r="CO1300" s="14">
        <f t="shared" ref="CO1300:CO1305" si="43">SUM(CN1300,CO1299)</f>
        <v>16.399999999999999</v>
      </c>
    </row>
    <row r="1301" spans="1:93">
      <c r="A1301" s="1">
        <f t="shared" si="21"/>
        <v>2018</v>
      </c>
      <c r="B1301" s="1">
        <f>WEEKDAY(C:C)</f>
        <v>3</v>
      </c>
      <c r="C1301" s="24">
        <v>43221</v>
      </c>
      <c r="D1301" s="1">
        <v>188.8</v>
      </c>
      <c r="E1301" s="1">
        <v>193.9</v>
      </c>
      <c r="F1301" s="1">
        <v>187.5</v>
      </c>
      <c r="G1301" s="1">
        <v>192.7</v>
      </c>
      <c r="H1301" s="1">
        <v>67.5</v>
      </c>
      <c r="I1301" s="1">
        <f t="shared" si="22"/>
        <v>0</v>
      </c>
      <c r="N1301" s="27">
        <f t="shared" si="23"/>
        <v>6.4000000000000057</v>
      </c>
      <c r="O1301" s="27">
        <f t="shared" si="24"/>
        <v>189.4</v>
      </c>
      <c r="P1301" s="27">
        <f t="shared" si="25"/>
        <v>182.79999999999998</v>
      </c>
      <c r="Q1301" s="27" t="str">
        <f t="shared" si="26"/>
        <v/>
      </c>
      <c r="R1301" s="27" t="str">
        <f t="shared" si="27"/>
        <v/>
      </c>
      <c r="S1301" s="27" t="str">
        <f t="shared" si="28"/>
        <v/>
      </c>
      <c r="T1301" s="27" t="str">
        <f t="shared" si="29"/>
        <v/>
      </c>
      <c r="U1301" s="27" t="str">
        <f t="shared" si="30"/>
        <v/>
      </c>
      <c r="V1301" s="158">
        <f t="shared" si="31"/>
        <v>0</v>
      </c>
      <c r="W1301" s="27">
        <f t="shared" si="32"/>
        <v>-13.599999999999909</v>
      </c>
      <c r="X1301" s="27">
        <f t="shared" si="33"/>
        <v>2.4000000000000057</v>
      </c>
      <c r="Y1301" s="27">
        <f t="shared" si="34"/>
        <v>-15.999999999999915</v>
      </c>
      <c r="Z1301" s="29">
        <v>68.28</v>
      </c>
      <c r="AA1301" s="139">
        <f>ROUND((E1301-F1301)*AA$9,AA$7)</f>
        <v>3.8</v>
      </c>
      <c r="AB1301" s="151">
        <f t="shared" si="35"/>
        <v>6.0152582159624934E-3</v>
      </c>
      <c r="AC1301" s="136" t="str">
        <f>IF(OR(H1300=0,H1299=0),"",IF(AND(H1300&gt;H1299,AB1301&gt;AA$3),"UP",IF(AND(H1299&gt;H1300,AB1301&gt;AA$3),"DOWN",0)))</f>
        <v>UP</v>
      </c>
      <c r="AD1301" s="136">
        <f>ROUNDDOWN(AA$5*G1300,AA$7)</f>
        <v>9.3000000000000007</v>
      </c>
      <c r="AE1301" s="136" t="str">
        <f>IF(AND(AC1301="DOWN",AA1300+D1301&lt;=E1301,D1301+AA1300-AD1301+AB$9&gt;G1301),-AD1301,IF(AND(AC1301="DOWN",AA1300+D1301&lt;=E1301),D1302-(AA1300+D1301),""))</f>
        <v/>
      </c>
      <c r="AF1301" s="136" t="str">
        <f>IF(AND(AC1301="UP",D1301-AA1300&gt;=F1301,AB$9+D1301-AA1300+AD1301&lt;=G1301),-AD1301,IF(AND(AC1301="UP",D1301-AA1300&gt;=F1301),(D1301-AA1300)-D1302,""))</f>
        <v/>
      </c>
      <c r="AG1301" s="136">
        <f t="shared" si="36"/>
        <v>0</v>
      </c>
      <c r="AH1301" s="136">
        <f t="shared" si="37"/>
        <v>-9.800000000000022</v>
      </c>
      <c r="AI1301" s="136" t="e">
        <f>-(MAX(AH$8:AH1301)-AH1301)</f>
        <v>#REF!</v>
      </c>
      <c r="AJ1301" s="127">
        <v>186.3</v>
      </c>
      <c r="AK1301" s="127">
        <v>193.2</v>
      </c>
      <c r="AL1301" s="127">
        <v>185.7</v>
      </c>
      <c r="AM1301" s="127">
        <v>192.5</v>
      </c>
      <c r="AN1301" s="127">
        <f t="shared" si="38"/>
        <v>189.2</v>
      </c>
      <c r="AO1301" s="127">
        <f t="shared" si="39"/>
        <v>3.8999999999999773</v>
      </c>
      <c r="AP1301" s="127">
        <f>IF(AND(E1301&gt;AK1301+AP$8,AO1300&lt;AR$8),D1302-AK1301-AP$8,"")</f>
        <v>-2.5999999999999828</v>
      </c>
      <c r="AQ1301" s="14">
        <f t="shared" si="40"/>
        <v>-2.9999999999999654</v>
      </c>
      <c r="AR1301" s="127" t="str">
        <f>IF(AND(F1301&lt;AL1301-AP$8,AO1300&lt;AR$8,AM1301&lt;AN1301),AL1301-AP$8-D1302,"")</f>
        <v/>
      </c>
      <c r="AS1301" s="14">
        <f t="shared" si="41"/>
        <v>10.699999999999761</v>
      </c>
      <c r="AT1301" s="1">
        <v>192.5</v>
      </c>
      <c r="AU1301" s="1">
        <v>192.5</v>
      </c>
      <c r="AV1301" s="1">
        <v>191.4</v>
      </c>
      <c r="AW1301" s="1">
        <v>192</v>
      </c>
      <c r="AX1301" s="1">
        <v>192.2</v>
      </c>
      <c r="AY1301" s="1">
        <v>192.2</v>
      </c>
      <c r="AZ1301" s="1">
        <v>190.3</v>
      </c>
      <c r="BA1301" s="1">
        <v>190.9</v>
      </c>
      <c r="CC1301" s="86">
        <v>192.5</v>
      </c>
      <c r="CD1301" s="1">
        <v>188.4</v>
      </c>
      <c r="CE1301" s="1">
        <v>1459</v>
      </c>
      <c r="CF1301" s="1">
        <v>1321</v>
      </c>
      <c r="CG1301" s="1">
        <v>1.1044663133989403</v>
      </c>
      <c r="CH1301">
        <v>109.86199999999999</v>
      </c>
      <c r="CI1301">
        <v>22576</v>
      </c>
      <c r="CJ1301" s="101">
        <f ca="1">IF(AND(MAX(OFFSET(CH1300,-$CJ$5,0):CH1300)&lt;CH1301),1,IF(AND(MIN(OFFSET(CH1300,-$CJ$5,0):CH1300)&gt;CH1301),-1,CJ1300))</f>
        <v>1</v>
      </c>
      <c r="CK1301" s="101">
        <f ca="1">IF(AND(MAX(OFFSET(CI1300,-$CK$5,0):CI1300)&lt;CI1301),1,IF(AND(MIN(OFFSET(CI1300,-$CK$5,0):CI1300)&gt;CI1301),-1,CK1300))</f>
        <v>1</v>
      </c>
      <c r="CL1301" s="1">
        <f ca="1">IF(AND(CJ1300=-1,CK1300=-1,D1302&lt;&gt;""),AT1301-D1302,IF(AND(CJ1300=1,CK1300=1,D1302&lt;&gt;""),D1302-AT1301,""))</f>
        <v>-1.5999999999999943</v>
      </c>
      <c r="CM1301" s="1">
        <f t="shared" ca="1" si="42"/>
        <v>-141.19999999999999</v>
      </c>
      <c r="CN1301" s="14" t="str">
        <f ca="1">IF(AND(CJ1300=1,CK1300=1,CH1300&gt;CH1299),D1301-AT1301,"")</f>
        <v/>
      </c>
      <c r="CO1301" s="14">
        <f t="shared" ca="1" si="43"/>
        <v>16.399999999999999</v>
      </c>
    </row>
    <row r="1302" spans="1:93">
      <c r="A1302" s="1">
        <f t="shared" si="21"/>
        <v>2018</v>
      </c>
      <c r="B1302" s="1">
        <f>WEEKDAY(C:C)</f>
        <v>4</v>
      </c>
      <c r="C1302" s="24">
        <v>43222</v>
      </c>
      <c r="D1302" s="1">
        <v>190.9</v>
      </c>
      <c r="E1302" s="1">
        <v>191.9</v>
      </c>
      <c r="F1302" s="1">
        <v>187.9</v>
      </c>
      <c r="G1302" s="1">
        <v>191.7</v>
      </c>
      <c r="H1302" s="1">
        <v>69.72</v>
      </c>
      <c r="I1302" s="1">
        <f t="shared" si="22"/>
        <v>0</v>
      </c>
      <c r="N1302" s="27">
        <f t="shared" si="23"/>
        <v>4</v>
      </c>
      <c r="O1302" s="27">
        <f t="shared" si="24"/>
        <v>199.1</v>
      </c>
      <c r="P1302" s="27">
        <f t="shared" si="25"/>
        <v>186.29999999999998</v>
      </c>
      <c r="Q1302" s="27" t="str">
        <f t="shared" si="26"/>
        <v/>
      </c>
      <c r="R1302" s="27" t="str">
        <f t="shared" si="27"/>
        <v/>
      </c>
      <c r="S1302" s="27" t="str">
        <f t="shared" si="28"/>
        <v/>
      </c>
      <c r="T1302" s="27" t="str">
        <f t="shared" si="29"/>
        <v/>
      </c>
      <c r="U1302" s="27" t="str">
        <f t="shared" si="30"/>
        <v/>
      </c>
      <c r="V1302" s="158">
        <f t="shared" si="31"/>
        <v>0</v>
      </c>
      <c r="W1302" s="27">
        <f t="shared" si="32"/>
        <v>-13.599999999999909</v>
      </c>
      <c r="X1302" s="27">
        <f t="shared" si="33"/>
        <v>2.4000000000000057</v>
      </c>
      <c r="Y1302" s="27">
        <f t="shared" si="34"/>
        <v>-15.999999999999915</v>
      </c>
      <c r="Z1302" s="29">
        <v>67.739999999999995</v>
      </c>
      <c r="AA1302" s="139">
        <f>ROUND((E1302-F1302)*AA$9,AA$7)</f>
        <v>2.4</v>
      </c>
      <c r="AB1302" s="151">
        <f t="shared" si="35"/>
        <v>1.5604491760244921E-2</v>
      </c>
      <c r="AC1302" s="136" t="str">
        <f>IF(OR(H1301=0,H1300=0),"",IF(AND(H1301&gt;H1300,AB1302&gt;AA$3),"UP",IF(AND(H1300&gt;H1301,AB1302&gt;AA$3),"DOWN",0)))</f>
        <v>DOWN</v>
      </c>
      <c r="AD1302" s="136">
        <f>ROUNDDOWN(AA$5*G1301,AA$7)</f>
        <v>9.6</v>
      </c>
      <c r="AE1302" s="136" t="str">
        <f>IF(AND(AC1302="DOWN",AA1301+D1302&lt;=E1302,D1302+AA1301-AD1302+AB$9&gt;G1302),-AD1302,IF(AND(AC1302="DOWN",AA1301+D1302&lt;=E1302),D1303-(AA1301+D1302),""))</f>
        <v/>
      </c>
      <c r="AF1302" s="136" t="str">
        <f>IF(AND(AC1302="UP",D1302-AA1301&gt;=F1302,AB$9+D1302-AA1301+AD1302&lt;=G1302),-AD1302,IF(AND(AC1302="UP",D1302-AA1301&gt;=F1302),(D1302-AA1301)-D1303,""))</f>
        <v/>
      </c>
      <c r="AG1302" s="136">
        <f t="shared" si="36"/>
        <v>0</v>
      </c>
      <c r="AH1302" s="136">
        <f t="shared" si="37"/>
        <v>-9.800000000000022</v>
      </c>
      <c r="AI1302" s="136" t="e">
        <f>-(MAX(AH$8:AH1302)-AH1302)</f>
        <v>#REF!</v>
      </c>
      <c r="AJ1302" s="127">
        <v>192.5</v>
      </c>
      <c r="AK1302" s="127">
        <v>192.5</v>
      </c>
      <c r="AL1302" s="127">
        <v>190.5</v>
      </c>
      <c r="AM1302" s="127">
        <v>191</v>
      </c>
      <c r="AN1302" s="127">
        <f t="shared" si="38"/>
        <v>189.85</v>
      </c>
      <c r="AO1302" s="127">
        <f t="shared" si="39"/>
        <v>0.79999999999998295</v>
      </c>
      <c r="AP1302" s="127" t="str">
        <f>IF(AND(E1302&gt;AK1302+AP$8,AO1301&lt;AR$8),D1303-AK1302-AP$8,"")</f>
        <v/>
      </c>
      <c r="AQ1302" s="14">
        <f t="shared" si="40"/>
        <v>-2.9999999999999654</v>
      </c>
      <c r="AR1302" s="127" t="str">
        <f>IF(AND(F1302&lt;AL1302-AP$8,AO1301&lt;AR$8,AM1302&lt;AN1302),AL1302-AP$8-D1303,"")</f>
        <v/>
      </c>
      <c r="AS1302" s="14">
        <f t="shared" si="41"/>
        <v>10.699999999999761</v>
      </c>
      <c r="AT1302" s="1">
        <v>192.7</v>
      </c>
      <c r="AU1302" s="1">
        <v>192.8</v>
      </c>
      <c r="AV1302" s="1">
        <v>190.9</v>
      </c>
      <c r="AW1302" s="1">
        <v>191.5</v>
      </c>
      <c r="AX1302" s="1">
        <v>192.8</v>
      </c>
      <c r="AY1302" s="1">
        <v>192.8</v>
      </c>
      <c r="AZ1302" s="1">
        <v>190.9</v>
      </c>
      <c r="BA1302" s="1">
        <v>191.8</v>
      </c>
      <c r="CC1302" s="86">
        <v>192.8</v>
      </c>
      <c r="CD1302" s="1">
        <v>191.2</v>
      </c>
      <c r="CE1302" s="1">
        <v>1649</v>
      </c>
      <c r="CF1302" s="1">
        <v>1446</v>
      </c>
      <c r="CG1302" s="1">
        <v>1.140387275242047</v>
      </c>
      <c r="CH1302">
        <v>109.11499999999999</v>
      </c>
      <c r="CI1302">
        <v>22465</v>
      </c>
      <c r="CJ1302" s="101">
        <f ca="1">IF(AND(MAX(OFFSET(CH1301,-$CJ$5,0):CH1301)&lt;CH1302),1,IF(AND(MIN(OFFSET(CH1301,-$CJ$5,0):CH1301)&gt;CH1302),-1,CJ1301))</f>
        <v>1</v>
      </c>
      <c r="CK1302" s="101">
        <f ca="1">IF(AND(MAX(OFFSET(CI1301,-$CK$5,0):CI1301)&lt;CI1302),1,IF(AND(MIN(OFFSET(CI1301,-$CK$5,0):CI1301)&gt;CI1302),-1,CK1301))</f>
        <v>1</v>
      </c>
      <c r="CL1302" s="1">
        <f ca="1">IF(AND(CJ1301=-1,CK1301=-1,D1303&lt;&gt;""),AT1302-D1303,IF(AND(CJ1301=1,CK1301=1,D1303&lt;&gt;""),D1303-AT1302,""))</f>
        <v>-0.69999999999998863</v>
      </c>
      <c r="CM1302" s="1">
        <f t="shared" ca="1" si="42"/>
        <v>-141.89999999999998</v>
      </c>
      <c r="CN1302" s="14">
        <f ca="1">IF(AND(CJ1301=1,CK1301=1,CH1301&gt;CH1300),D1302-AT1302,"")</f>
        <v>-1.7999999999999829</v>
      </c>
      <c r="CO1302" s="14">
        <f t="shared" ca="1" si="43"/>
        <v>14.600000000000016</v>
      </c>
    </row>
    <row r="1303" spans="1:93">
      <c r="A1303" s="1">
        <f t="shared" si="21"/>
        <v>2018</v>
      </c>
      <c r="B1303" s="1">
        <f>WEEKDAY(C:C)</f>
        <v>2</v>
      </c>
      <c r="C1303" s="24">
        <v>43227</v>
      </c>
      <c r="D1303" s="1">
        <v>192</v>
      </c>
      <c r="E1303" s="1">
        <v>193.5</v>
      </c>
      <c r="F1303" s="1">
        <v>188.7</v>
      </c>
      <c r="G1303" s="1">
        <v>192.5</v>
      </c>
      <c r="H1303" s="35">
        <v>69.72</v>
      </c>
      <c r="I1303" s="1">
        <f t="shared" si="22"/>
        <v>0</v>
      </c>
      <c r="N1303" s="27">
        <f t="shared" si="23"/>
        <v>4.8000000000000114</v>
      </c>
      <c r="O1303" s="27">
        <f t="shared" si="24"/>
        <v>195.7</v>
      </c>
      <c r="P1303" s="27">
        <f t="shared" si="25"/>
        <v>187.7</v>
      </c>
      <c r="Q1303" s="27" t="str">
        <f t="shared" si="26"/>
        <v/>
      </c>
      <c r="R1303" s="27" t="str">
        <f t="shared" si="27"/>
        <v/>
      </c>
      <c r="S1303" s="27" t="str">
        <f t="shared" si="28"/>
        <v/>
      </c>
      <c r="T1303" s="27" t="str">
        <f t="shared" si="29"/>
        <v/>
      </c>
      <c r="U1303" s="27" t="str">
        <f t="shared" si="30"/>
        <v/>
      </c>
      <c r="V1303" s="158">
        <f t="shared" si="31"/>
        <v>0</v>
      </c>
      <c r="W1303" s="27">
        <f t="shared" si="32"/>
        <v>-13.599999999999909</v>
      </c>
      <c r="X1303" s="27">
        <f t="shared" si="33"/>
        <v>2.4000000000000057</v>
      </c>
      <c r="Y1303" s="27">
        <f t="shared" si="34"/>
        <v>-15.999999999999915</v>
      </c>
      <c r="Z1303" s="29">
        <v>70.38</v>
      </c>
      <c r="AA1303" s="139">
        <f>ROUND((E1303-F1303)*AA$9,AA$7)</f>
        <v>2.9</v>
      </c>
      <c r="AB1303" s="151">
        <f t="shared" si="35"/>
        <v>3.2888888888888967E-2</v>
      </c>
      <c r="AC1303" s="136" t="str">
        <f>IF(OR(H1302=0,H1301=0),"",IF(AND(H1302&gt;H1301,AB1303&gt;AA$3),"UP",IF(AND(H1301&gt;H1302,AB1303&gt;AA$3),"DOWN",0)))</f>
        <v>UP</v>
      </c>
      <c r="AD1303" s="136">
        <f>ROUNDDOWN(AA$5*G1302,AA$7)</f>
        <v>9.5</v>
      </c>
      <c r="AE1303" s="136" t="str">
        <f>IF(AND(AC1303="DOWN",AA1302+D1303&lt;=E1303,D1303+AA1302-AD1303+AB$9&gt;G1303),-AD1303,IF(AND(AC1303="DOWN",AA1302+D1303&lt;=E1303),D1304-(AA1302+D1303),""))</f>
        <v/>
      </c>
      <c r="AF1303" s="136">
        <f>IF(AND(AC1303="UP",D1303-AA1302&gt;=F1303,AB$9+D1303-AA1302+AD1303&lt;=G1303),-AD1303,IF(AND(AC1303="UP",D1303-AA1302&gt;=F1303),(D1303-AA1302)-D1304,""))</f>
        <v>-2.2000000000000171</v>
      </c>
      <c r="AG1303" s="136">
        <f t="shared" si="36"/>
        <v>-2.2000000000000171</v>
      </c>
      <c r="AH1303" s="136">
        <f t="shared" si="37"/>
        <v>-12.000000000000039</v>
      </c>
      <c r="AI1303" s="136" t="e">
        <f>-(MAX(AH$8:AH1303)-AH1303)</f>
        <v>#REF!</v>
      </c>
      <c r="AJ1303" s="127">
        <v>192.7</v>
      </c>
      <c r="AK1303" s="127">
        <v>192.8</v>
      </c>
      <c r="AL1303" s="127">
        <v>188.9</v>
      </c>
      <c r="AM1303" s="127">
        <v>191.2</v>
      </c>
      <c r="AN1303" s="127">
        <f t="shared" si="38"/>
        <v>190.5</v>
      </c>
      <c r="AO1303" s="127">
        <f t="shared" si="39"/>
        <v>0.5</v>
      </c>
      <c r="AP1303" s="127">
        <f>IF(AND(E1303&gt;AK1303+AP$8,AO1302&lt;AR$8),D1304-AK1303-AP$8,"")</f>
        <v>-1.3</v>
      </c>
      <c r="AQ1303" s="14">
        <f t="shared" si="40"/>
        <v>-4.2999999999999652</v>
      </c>
      <c r="AR1303" s="127" t="str">
        <f>IF(AND(F1303&lt;AL1303-AP$8,AO1302&lt;AR$8,AM1303&lt;AN1303),AL1303-AP$8-D1304,"")</f>
        <v/>
      </c>
      <c r="AS1303" s="14">
        <f t="shared" si="41"/>
        <v>10.699999999999761</v>
      </c>
      <c r="AT1303" s="1">
        <v>193.4</v>
      </c>
      <c r="AU1303" s="1">
        <v>193.8</v>
      </c>
      <c r="AV1303" s="1">
        <v>193</v>
      </c>
      <c r="AW1303" s="1">
        <v>193.5</v>
      </c>
      <c r="AX1303" s="1">
        <v>192</v>
      </c>
      <c r="AY1303" s="1">
        <v>193.1</v>
      </c>
      <c r="AZ1303" s="1">
        <v>192</v>
      </c>
      <c r="BA1303" s="1">
        <v>193.1</v>
      </c>
      <c r="CC1303" s="86">
        <v>193.3</v>
      </c>
      <c r="CD1303" s="1">
        <v>189.5</v>
      </c>
      <c r="CE1303" s="1">
        <v>1397</v>
      </c>
      <c r="CF1303" s="1">
        <v>1324</v>
      </c>
      <c r="CG1303" s="1">
        <v>1.0551359516616314</v>
      </c>
      <c r="CH1303">
        <v>109.074</v>
      </c>
      <c r="CI1303">
        <v>22457</v>
      </c>
      <c r="CJ1303" s="101">
        <f ca="1">IF(AND(MAX(OFFSET(CH1302,-$CJ$5,0):CH1302)&lt;CH1303),1,IF(AND(MIN(OFFSET(CH1302,-$CJ$5,0):CH1302)&gt;CH1303),-1,CJ1302))</f>
        <v>1</v>
      </c>
      <c r="CK1303" s="101">
        <f ca="1">IF(AND(MAX(OFFSET(CI1302,-$CK$5,0):CI1302)&lt;CI1303),1,IF(AND(MIN(OFFSET(CI1302,-$CK$5,0):CI1302)&gt;CI1303),-1,CK1302))</f>
        <v>1</v>
      </c>
      <c r="CL1303" s="1">
        <f ca="1">IF(AND(CJ1302=-1,CK1302=-1,D1304&lt;&gt;""),AT1303-D1304,IF(AND(CJ1302=1,CK1302=1,D1304&lt;&gt;""),D1304-AT1303,""))</f>
        <v>-1.5999999999999943</v>
      </c>
      <c r="CM1303" s="1">
        <f t="shared" ca="1" si="42"/>
        <v>-143.49999999999997</v>
      </c>
      <c r="CN1303" s="14" t="str">
        <f ca="1">IF(AND(CJ1302=1,CK1302=1,CH1302&gt;CH1301),D1303-AT1303,"")</f>
        <v/>
      </c>
      <c r="CO1303" s="14">
        <f t="shared" ca="1" si="43"/>
        <v>14.600000000000016</v>
      </c>
    </row>
    <row r="1304" spans="1:93">
      <c r="A1304" s="1">
        <f t="shared" si="21"/>
        <v>2018</v>
      </c>
      <c r="B1304" s="1">
        <f>WEEKDAY(C:C)</f>
        <v>3</v>
      </c>
      <c r="C1304" s="24">
        <v>43228</v>
      </c>
      <c r="D1304" s="1">
        <v>191.8</v>
      </c>
      <c r="E1304" s="1">
        <v>195.7</v>
      </c>
      <c r="F1304" s="1">
        <v>190.6</v>
      </c>
      <c r="G1304" s="1">
        <v>190.9</v>
      </c>
      <c r="H1304" s="1">
        <v>70.040000000000006</v>
      </c>
      <c r="I1304" s="1">
        <f t="shared" si="22"/>
        <v>0</v>
      </c>
      <c r="N1304" s="27">
        <f t="shared" si="23"/>
        <v>5.0999999999999943</v>
      </c>
      <c r="O1304" s="27">
        <f t="shared" si="24"/>
        <v>197.3</v>
      </c>
      <c r="P1304" s="27">
        <f t="shared" si="25"/>
        <v>187.7</v>
      </c>
      <c r="Q1304" s="27" t="str">
        <f t="shared" si="26"/>
        <v/>
      </c>
      <c r="R1304" s="27" t="str">
        <f t="shared" si="27"/>
        <v/>
      </c>
      <c r="S1304" s="27" t="str">
        <f t="shared" si="28"/>
        <v/>
      </c>
      <c r="T1304" s="27" t="str">
        <f t="shared" si="29"/>
        <v/>
      </c>
      <c r="U1304" s="27" t="str">
        <f t="shared" si="30"/>
        <v/>
      </c>
      <c r="V1304" s="158">
        <f t="shared" si="31"/>
        <v>0</v>
      </c>
      <c r="W1304" s="27">
        <f t="shared" si="32"/>
        <v>-13.599999999999909</v>
      </c>
      <c r="X1304" s="27">
        <f t="shared" si="33"/>
        <v>2.4000000000000057</v>
      </c>
      <c r="Y1304" s="27">
        <f t="shared" si="34"/>
        <v>-15.999999999999915</v>
      </c>
      <c r="Z1304" s="29">
        <v>69.73</v>
      </c>
      <c r="AA1304" s="139">
        <f>ROUND((E1304-F1304)*AA$9,AA$7)</f>
        <v>3.1</v>
      </c>
      <c r="AB1304" s="151">
        <f t="shared" si="35"/>
        <v>0</v>
      </c>
      <c r="AC1304" s="136">
        <f>IF(OR(H1303=0,H1302=0),"",IF(AND(H1303&gt;H1302,AB1304&gt;AA$3),"UP",IF(AND(H1302&gt;H1303,AB1304&gt;AA$3),"DOWN",0)))</f>
        <v>0</v>
      </c>
      <c r="AD1304" s="136">
        <f>ROUNDDOWN(AA$5*G1303,AA$7)</f>
        <v>9.6</v>
      </c>
      <c r="AE1304" s="136" t="str">
        <f>IF(AND(AC1304="DOWN",AA1303+D1304&lt;=E1304,D1304+AA1303-AD1304+AB$9&gt;G1304),-AD1304,IF(AND(AC1304="DOWN",AA1303+D1304&lt;=E1304),D1305-(AA1303+D1304),""))</f>
        <v/>
      </c>
      <c r="AF1304" s="136" t="str">
        <f>IF(AND(AC1304="UP",D1304-AA1303&gt;=F1304,AB$9+D1304-AA1303+AD1304&lt;=G1304),-AD1304,IF(AND(AC1304="UP",D1304-AA1303&gt;=F1304),(D1304-AA1303)-D1305,""))</f>
        <v/>
      </c>
      <c r="AG1304" s="136">
        <f t="shared" si="36"/>
        <v>0</v>
      </c>
      <c r="AH1304" s="136">
        <f t="shared" si="37"/>
        <v>-12.000000000000039</v>
      </c>
      <c r="AI1304" s="136" t="e">
        <f>-(MAX(AH$8:AH1304)-AH1304)</f>
        <v>#REF!</v>
      </c>
      <c r="AJ1304" s="127">
        <v>193.4</v>
      </c>
      <c r="AK1304" s="127">
        <v>194.7</v>
      </c>
      <c r="AL1304" s="127">
        <v>191.4</v>
      </c>
      <c r="AM1304" s="127">
        <v>193.7</v>
      </c>
      <c r="AN1304" s="127">
        <f t="shared" si="38"/>
        <v>192.10000000000002</v>
      </c>
      <c r="AO1304" s="127">
        <f t="shared" si="39"/>
        <v>0.90000000000000568</v>
      </c>
      <c r="AP1304" s="127">
        <f>IF(AND(E1304&gt;AK1304+AP$8,AO1303&lt;AR$8),D1305-AK1304-AP$8,"")</f>
        <v>-4.6999999999999771</v>
      </c>
      <c r="AQ1304" s="14">
        <f t="shared" si="40"/>
        <v>-8.9999999999999432</v>
      </c>
      <c r="AR1304" s="127" t="str">
        <f>IF(AND(F1304&lt;AL1304-AP$8,AO1303&lt;AR$8,AM1304&lt;AN1304),AL1304-AP$8-D1305,"")</f>
        <v/>
      </c>
      <c r="AS1304" s="14">
        <f t="shared" si="41"/>
        <v>10.699999999999761</v>
      </c>
      <c r="AT1304" s="1">
        <v>191.9</v>
      </c>
      <c r="AU1304" s="1">
        <v>192</v>
      </c>
      <c r="AV1304" s="1">
        <v>191.2</v>
      </c>
      <c r="AW1304" s="1">
        <v>191.8</v>
      </c>
      <c r="AX1304" s="1">
        <v>190.6</v>
      </c>
      <c r="AY1304" s="1">
        <v>191.1</v>
      </c>
      <c r="AZ1304" s="1">
        <v>190.5</v>
      </c>
      <c r="BA1304" s="1">
        <v>190.7</v>
      </c>
      <c r="CC1304" s="86">
        <v>192.1</v>
      </c>
      <c r="CD1304" s="1">
        <v>194</v>
      </c>
      <c r="CE1304" s="1">
        <v>1404</v>
      </c>
      <c r="CF1304" s="1">
        <v>1426</v>
      </c>
      <c r="CG1304" s="1">
        <v>0.98457223001402527</v>
      </c>
      <c r="CH1304">
        <v>109.077</v>
      </c>
      <c r="CI1304">
        <v>22471</v>
      </c>
      <c r="CJ1304" s="101">
        <f ca="1">IF(AND(MAX(OFFSET(CH1303,-$CJ$5,0):CH1303)&lt;CH1304),1,IF(AND(MIN(OFFSET(CH1303,-$CJ$5,0):CH1303)&gt;CH1304),-1,CJ1303))</f>
        <v>1</v>
      </c>
      <c r="CK1304" s="101">
        <f ca="1">IF(AND(MAX(OFFSET(CI1303,-$CK$5,0):CI1303)&lt;CI1304),1,IF(AND(MIN(OFFSET(CI1303,-$CK$5,0):CI1303)&gt;CI1304),-1,CK1303))</f>
        <v>1</v>
      </c>
      <c r="CL1304" s="1">
        <f ca="1">IF(AND(CJ1303=-1,CK1303=-1,D1305&lt;&gt;""),AT1304-D1305,IF(AND(CJ1303=1,CK1303=1,D1305&lt;&gt;""),D1305-AT1304,""))</f>
        <v>-1.5999999999999943</v>
      </c>
      <c r="CM1304" s="1">
        <f t="shared" ca="1" si="42"/>
        <v>-145.09999999999997</v>
      </c>
      <c r="CN1304" s="14" t="str">
        <f ca="1">IF(AND(CJ1303=1,CK1303=1,CH1303&gt;CH1302),D1304-AT1304,"")</f>
        <v/>
      </c>
      <c r="CO1304" s="14">
        <f t="shared" ca="1" si="43"/>
        <v>14.600000000000016</v>
      </c>
    </row>
    <row r="1305" spans="1:93">
      <c r="A1305" s="1">
        <f t="shared" si="21"/>
        <v>2018</v>
      </c>
      <c r="B1305" s="1">
        <f>WEEKDAY(C:C)</f>
        <v>4</v>
      </c>
      <c r="C1305" s="24">
        <v>43229</v>
      </c>
      <c r="D1305" s="1">
        <v>190.3</v>
      </c>
      <c r="E1305" s="1">
        <v>191.3</v>
      </c>
      <c r="F1305" s="1">
        <v>190.1</v>
      </c>
      <c r="G1305" s="1">
        <v>190.9</v>
      </c>
      <c r="I1305" s="1">
        <f t="shared" si="22"/>
        <v>0</v>
      </c>
      <c r="N1305" s="27">
        <f t="shared" si="23"/>
        <v>1.2000000000000171</v>
      </c>
      <c r="O1305" s="27">
        <f t="shared" si="24"/>
        <v>196</v>
      </c>
      <c r="P1305" s="27">
        <f t="shared" si="25"/>
        <v>185.8</v>
      </c>
      <c r="Q1305" s="27" t="str">
        <f t="shared" si="26"/>
        <v/>
      </c>
      <c r="R1305" s="27" t="str">
        <f t="shared" si="27"/>
        <v/>
      </c>
      <c r="S1305" s="27" t="str">
        <f t="shared" si="28"/>
        <v/>
      </c>
      <c r="T1305" s="27" t="str">
        <f t="shared" si="29"/>
        <v/>
      </c>
      <c r="U1305" s="27" t="str">
        <f t="shared" si="30"/>
        <v/>
      </c>
      <c r="V1305" s="158">
        <f t="shared" si="31"/>
        <v>0</v>
      </c>
      <c r="W1305" s="27">
        <f t="shared" si="32"/>
        <v>-13.599999999999909</v>
      </c>
      <c r="X1305" s="27">
        <f t="shared" si="33"/>
        <v>2.4000000000000057</v>
      </c>
      <c r="Y1305" s="27">
        <f t="shared" si="34"/>
        <v>-15.999999999999915</v>
      </c>
      <c r="Z1305" s="29">
        <v>71</v>
      </c>
      <c r="AA1305" s="139">
        <f>ROUND((E1305-F1305)*AA$9,AA$7)</f>
        <v>0.7</v>
      </c>
      <c r="AB1305" s="151">
        <f t="shared" si="35"/>
        <v>4.589787722317995E-3</v>
      </c>
      <c r="AC1305" s="136" t="str">
        <f>IF(OR(H1304=0,H1303=0),"",IF(AND(H1304&gt;H1303,AB1305&gt;AA$3),"UP",IF(AND(H1303&gt;H1304,AB1305&gt;AA$3),"DOWN",0)))</f>
        <v>UP</v>
      </c>
      <c r="AD1305" s="136">
        <f>ROUNDDOWN(AA$5*G1304,AA$7)</f>
        <v>9.5</v>
      </c>
      <c r="AE1305" s="136" t="str">
        <f>IF(AND(AC1305="DOWN",AA1304+D1305&lt;=E1305,D1305+AA1304-AD1305+AB$9&gt;G1305),-AD1305,IF(AND(AC1305="DOWN",AA1304+D1305&lt;=E1305),D1306-(AA1304+D1305),""))</f>
        <v/>
      </c>
      <c r="AF1305" s="136" t="str">
        <f>IF(AND(AC1305="UP",D1305-AA1304&gt;=F1305,AB$9+D1305-AA1304+AD1305&lt;=G1305),-AD1305,IF(AND(AC1305="UP",D1305-AA1304&gt;=F1305),(D1305-AA1304)-D1306,""))</f>
        <v/>
      </c>
      <c r="AG1305" s="136">
        <f t="shared" si="36"/>
        <v>0</v>
      </c>
      <c r="AH1305" s="136">
        <f t="shared" si="37"/>
        <v>-12.000000000000039</v>
      </c>
      <c r="AI1305" s="136" t="e">
        <f>-(MAX(AH$8:AH1305)-AH1305)</f>
        <v>#REF!</v>
      </c>
      <c r="AJ1305" s="127">
        <v>191.9</v>
      </c>
      <c r="AK1305" s="127">
        <v>192.2</v>
      </c>
      <c r="AL1305" s="127">
        <v>190.8</v>
      </c>
      <c r="AM1305" s="127">
        <v>191.6</v>
      </c>
      <c r="AN1305" s="127">
        <f t="shared" si="38"/>
        <v>191.875</v>
      </c>
      <c r="AO1305" s="127">
        <f t="shared" si="39"/>
        <v>0.59999999999999432</v>
      </c>
      <c r="AP1305" s="127" t="str">
        <f>IF(AND(E1305&gt;AK1305+AP$8,AO1304&lt;AR$8),D1306-AK1305-AP$8,"")</f>
        <v/>
      </c>
      <c r="AQ1305" s="14">
        <f t="shared" si="40"/>
        <v>-8.9999999999999432</v>
      </c>
      <c r="AR1305" s="127">
        <f>IF(AND(F1305&lt;AL1305-AP$8,AO1304&lt;AR$8,AM1305&lt;AN1305),AL1305-AP$8-D1306,"")</f>
        <v>190.5</v>
      </c>
      <c r="AS1305" s="14">
        <f t="shared" si="41"/>
        <v>201.19999999999976</v>
      </c>
      <c r="AT1305" s="1">
        <v>192.4</v>
      </c>
      <c r="AU1305" s="1">
        <v>192.5</v>
      </c>
      <c r="AV1305" s="1">
        <v>191.5</v>
      </c>
      <c r="AW1305" s="1">
        <v>192.2</v>
      </c>
      <c r="CC1305" s="86">
        <v>192.5</v>
      </c>
      <c r="CD1305" s="1">
        <v>191.2</v>
      </c>
      <c r="CE1305" s="1">
        <v>1865</v>
      </c>
      <c r="CF1305" s="1">
        <v>1293</v>
      </c>
      <c r="CG1305" s="1">
        <v>1.4423820572312451</v>
      </c>
      <c r="CJ1305" s="101">
        <f ca="1">IF(AND(MAX(OFFSET(CH1304,-$CJ$5,0):CH1304)&lt;CH1305),1,IF(AND(MIN(OFFSET(CH1304,-$CJ$5,0):CH1304)&gt;CH1305),-1,CJ1304))</f>
        <v>-1</v>
      </c>
      <c r="CK1305" s="101">
        <f ca="1">IF(AND(MAX(OFFSET(CI1304,-$CK$5,0):CI1304)&lt;CI1305),1,IF(AND(MIN(OFFSET(CI1304,-$CK$5,0):CI1304)&gt;CI1305),-1,CK1304))</f>
        <v>-1</v>
      </c>
      <c r="CL1305" s="1" t="str">
        <f ca="1">IF(AND(CJ1304=-1,CK1304=-1,D1306&lt;&gt;""),AT1305-D1306,IF(AND(CJ1304=1,CK1304=1,D1306&lt;&gt;""),D1306-AT1305,""))</f>
        <v/>
      </c>
      <c r="CM1305" s="1">
        <f t="shared" ca="1" si="42"/>
        <v>-145.09999999999997</v>
      </c>
      <c r="CN1305" s="14">
        <f ca="1">IF(AND(CJ1304=1,CK1304=1,CH1304&gt;CH1303),D1305-AT1305,"")</f>
        <v>-2.0999999999999943</v>
      </c>
      <c r="CO1305" s="14">
        <f t="shared" ca="1" si="43"/>
        <v>12.500000000000021</v>
      </c>
    </row>
    <row r="1306" spans="1:93">
      <c r="A1306" s="1">
        <f>YEAR(C1306)</f>
        <v>1900</v>
      </c>
      <c r="B1306" s="1">
        <f>WEEKDAY(C:C)</f>
        <v>7</v>
      </c>
      <c r="I1306" s="1">
        <f>IF(V1306&lt;0,0,IF(V1306&gt;0,1+I1305,I1305))</f>
        <v>0</v>
      </c>
      <c r="N1306" s="27">
        <f>E1306-F1306</f>
        <v>0</v>
      </c>
      <c r="O1306" s="27">
        <f>N1305+G1305</f>
        <v>192.10000000000002</v>
      </c>
      <c r="P1306" s="27">
        <f>G1305-N1305</f>
        <v>189.7</v>
      </c>
      <c r="Q1306" s="27">
        <f>IF(AND(D1306&gt;O1306,F1306&gt;O1306),1,IF(AND(D1306&lt;P1306,P1306&gt;E1306),-1,""))</f>
        <v>-1</v>
      </c>
      <c r="R1306" s="27" t="str">
        <f>IF(AND(E1306&gt;=O1306,O1306&gt;D1306+1),"買い","")</f>
        <v/>
      </c>
      <c r="S1306" s="27" t="str">
        <f>IF(AND(P1306&gt;=F1306,D1306-1&gt;P1306),"売り","")</f>
        <v/>
      </c>
      <c r="T1306" s="27" t="str">
        <f>IF(C1307="","",IF(Q1306=1,"",IF(OR(R1306="買い",Q1306=1),D1307-O1306,"")))</f>
        <v/>
      </c>
      <c r="U1306" s="27" t="str">
        <f>IF(C1307="","",IF(Q1306=-1,"",IF(OR(S1306="売り",S1306=1),P1306-D1307,"")))</f>
        <v/>
      </c>
      <c r="V1306" s="158">
        <f>SUM(T1306:U1306)</f>
        <v>0</v>
      </c>
      <c r="W1306" s="27">
        <f>SUM(V1306,W1305)</f>
        <v>-13.599999999999909</v>
      </c>
      <c r="X1306" s="27">
        <f>IF(W1306&lt;X1305,X1305,W1306)</f>
        <v>2.4000000000000057</v>
      </c>
      <c r="Y1306" s="27">
        <f>W1306-X1306</f>
        <v>-15.999999999999915</v>
      </c>
      <c r="Z1306" s="29"/>
      <c r="AA1306" s="139">
        <f>ROUND((E1306-F1306)*AA$9,AA$7)</f>
        <v>0</v>
      </c>
      <c r="AB1306" s="151">
        <f>IF(G1305="","",ABS(1-H1305/H1304))</f>
        <v>1</v>
      </c>
      <c r="AC1306" s="136" t="str">
        <f>IF(OR(H1305=0,H1304=0),"",IF(AND(H1305&gt;H1304,AB1306&gt;AA$3),"UP",IF(AND(H1304&gt;H1305,AB1306&gt;AA$3),"DOWN",0)))</f>
        <v/>
      </c>
      <c r="AD1306" s="136">
        <f>ROUNDDOWN(AA$5*G1305,AA$7)</f>
        <v>9.5</v>
      </c>
      <c r="AE1306" s="136" t="str">
        <f>IF(AND(AC1306="DOWN",AA1305+D1306&lt;=E1306,D1306+AA1305-AD1306+AB$9&gt;G1306),-AD1306,IF(AND(AC1306="DOWN",AA1305+D1306&lt;=E1306),D1307-(AA1305+D1306),""))</f>
        <v/>
      </c>
      <c r="AF1306" s="136" t="str">
        <f>IF(AND(AC1306="UP",D1306-AA1305&gt;=F1306,AB$9+D1306-AA1305+AD1306&lt;=G1306),-AD1306,IF(AND(AC1306="UP",D1306-AA1305&gt;=F1306),(D1306-AA1305)-D1307,""))</f>
        <v/>
      </c>
      <c r="AG1306" s="136">
        <f>SUM(AE1306:AF1306)</f>
        <v>0</v>
      </c>
      <c r="AH1306" s="136">
        <f>SUM(AG1306,AH1305)</f>
        <v>-12.000000000000039</v>
      </c>
      <c r="AI1306" s="136" t="e">
        <f>-(MAX(AH$8:AH1306)-AH1306)</f>
        <v>#REF!</v>
      </c>
      <c r="AN1306" s="127">
        <f>AVERAGE(AM1303:AM1306)</f>
        <v>192.16666666666666</v>
      </c>
      <c r="AO1306" s="127">
        <f>ABS(D1306-G1306)</f>
        <v>0</v>
      </c>
      <c r="AP1306" s="127" t="str">
        <f>IF(AND(E1306&gt;AK1306+AP$8,AO1305&lt;AR$8),D1307-AK1306-AP$8,"")</f>
        <v/>
      </c>
      <c r="AQ1306" s="14">
        <f>SUM(AP1306,AQ1305)</f>
        <v>-8.9999999999999432</v>
      </c>
      <c r="AR1306" s="127" t="str">
        <f>IF(AND(F1306&lt;AL1306-AP$8,AO1305&lt;AR$8,AM1306&lt;AN1306),AL1306-AP$8-D1307,"")</f>
        <v/>
      </c>
      <c r="AS1306" s="14">
        <f>SUM(AR1306,AS1305)</f>
        <v>201.19999999999976</v>
      </c>
      <c r="CJ1306" s="101">
        <f ca="1">IF(AND(MAX(OFFSET(CH1305,-$CJ$5,0):CH1305)&lt;CH1306),1,IF(AND(MIN(OFFSET(CH1305,-$CJ$5,0):CH1305)&gt;CH1306),-1,CJ1305))</f>
        <v>-1</v>
      </c>
      <c r="CK1306" s="101">
        <f ca="1">IF(AND(MAX(OFFSET(CI1305,-$CK$5,0):CI1305)&lt;CI1306),1,IF(AND(MIN(OFFSET(CI1305,-$CK$5,0):CI1305)&gt;CI1306),-1,CK1305))</f>
        <v>-1</v>
      </c>
      <c r="CL1306" s="1" t="str">
        <f ca="1">IF(AND(CJ1305=-1,CK1305=-1,D1307&lt;&gt;""),AT1306-D1307,IF(AND(CJ1305=1,CK1305=1,D1307&lt;&gt;""),D1307-AT1306,""))</f>
        <v/>
      </c>
      <c r="CM1306" s="1">
        <f ca="1">SUM(CL1306,CM1305)</f>
        <v>-145.09999999999997</v>
      </c>
      <c r="CN1306" s="14" t="str">
        <f ca="1">IF(AND(CJ1305=1,CK1305=1,CH1305&gt;CH1304),D1306-AT1306,"")</f>
        <v/>
      </c>
      <c r="CO1306" s="14">
        <f ca="1">SUM(CN1306,CO1305)</f>
        <v>12.500000000000021</v>
      </c>
    </row>
    <row r="1307" spans="1:93">
      <c r="A1307" s="1">
        <f>YEAR(C1307)</f>
        <v>1900</v>
      </c>
      <c r="B1307" s="1">
        <f>WEEKDAY(C:C)</f>
        <v>7</v>
      </c>
      <c r="I1307" s="1">
        <f>IF(V1307&lt;0,0,IF(V1307&gt;0,1+I1306,I1306))</f>
        <v>0</v>
      </c>
      <c r="N1307" s="27">
        <f>E1307-F1307</f>
        <v>0</v>
      </c>
      <c r="O1307" s="27">
        <f>N1306+G1306</f>
        <v>0</v>
      </c>
      <c r="P1307" s="27">
        <f>G1306-N1306</f>
        <v>0</v>
      </c>
      <c r="Q1307" s="27" t="str">
        <f>IF(AND(D1307&gt;O1307,F1307&gt;O1307),1,IF(AND(D1307&lt;P1307,P1307&gt;E1307),-1,""))</f>
        <v/>
      </c>
      <c r="R1307" s="27" t="str">
        <f>IF(AND(E1307&gt;=O1307,O1307&gt;D1307+1),"買い","")</f>
        <v/>
      </c>
      <c r="S1307" s="27" t="str">
        <f>IF(AND(P1307&gt;=F1307,D1307-1&gt;P1307),"売り","")</f>
        <v/>
      </c>
      <c r="T1307" s="27" t="str">
        <f>IF(C1308="","",IF(Q1307=1,"",IF(OR(R1307="買い",Q1307=1),D1308-O1307,"")))</f>
        <v/>
      </c>
      <c r="U1307" s="27" t="str">
        <f>IF(C1308="","",IF(Q1307=-1,"",IF(OR(S1307="売り",S1307=1),P1307-D1308,"")))</f>
        <v/>
      </c>
      <c r="V1307" s="158">
        <f>SUM(T1307:U1307)</f>
        <v>0</v>
      </c>
      <c r="W1307" s="27">
        <f>SUM(V1307,W1306)</f>
        <v>-13.599999999999909</v>
      </c>
      <c r="X1307" s="27">
        <f>IF(W1307&lt;X1306,X1306,W1307)</f>
        <v>2.4000000000000057</v>
      </c>
      <c r="Y1307" s="27">
        <f>W1307-X1307</f>
        <v>-15.999999999999915</v>
      </c>
      <c r="Z1307" s="29"/>
      <c r="AA1307" s="139">
        <f>ROUND((E1307-F1307)*AA$9,AA$7)</f>
        <v>0</v>
      </c>
      <c r="AB1307" s="151" t="str">
        <f>IF(G1306="","",ABS(1-H1306/H1305))</f>
        <v/>
      </c>
      <c r="AC1307" s="136" t="str">
        <f>IF(OR(H1306=0,H1305=0),"",IF(AND(H1306&gt;H1305,AB1307&gt;AA$3),"UP",IF(AND(H1305&gt;H1306,AB1307&gt;AA$3),"DOWN",0)))</f>
        <v/>
      </c>
      <c r="AD1307" s="136">
        <f>ROUNDDOWN(AA$5*G1306,AA$7)</f>
        <v>0</v>
      </c>
      <c r="AE1307" s="136" t="str">
        <f>IF(AND(AC1307="DOWN",AA1306+D1307&lt;=E1307,D1307+AA1306-AD1307+AB$9&gt;G1307),-AD1307,IF(AND(AC1307="DOWN",AA1306+D1307&lt;=E1307),D1308-(AA1306+D1307),""))</f>
        <v/>
      </c>
      <c r="AF1307" s="136" t="str">
        <f>IF(AND(AC1307="UP",D1307-AA1306&gt;=F1307,AB$9+D1307-AA1306+AD1307&lt;=G1307),-AD1307,IF(AND(AC1307="UP",D1307-AA1306&gt;=F1307),(D1307-AA1306)-D1308,""))</f>
        <v/>
      </c>
      <c r="AG1307" s="136">
        <f>SUM(AE1307:AF1307)</f>
        <v>0</v>
      </c>
      <c r="AH1307" s="136">
        <f>SUM(AG1307,AH1306)</f>
        <v>-12.000000000000039</v>
      </c>
      <c r="AI1307" s="136" t="e">
        <f>-(MAX(AH$8:AH1307)-AH1307)</f>
        <v>#REF!</v>
      </c>
      <c r="AN1307" s="127">
        <f>AVERAGE(AM1304:AM1307)</f>
        <v>192.64999999999998</v>
      </c>
      <c r="AO1307" s="127">
        <f>ABS(D1307-G1307)</f>
        <v>0</v>
      </c>
      <c r="AP1307" s="127" t="str">
        <f>IF(AND(E1307&gt;AK1307+AP$8,AO1306&lt;AR$8),D1308-AK1307-AP$8,"")</f>
        <v/>
      </c>
      <c r="AQ1307" s="14">
        <f>SUM(AP1307,AQ1306)</f>
        <v>-8.9999999999999432</v>
      </c>
      <c r="AR1307" s="127" t="str">
        <f>IF(AND(F1307&lt;AL1307-AP$8,AO1306&lt;AR$8,AM1307&lt;AN1307),AL1307-AP$8-D1308,"")</f>
        <v/>
      </c>
      <c r="AS1307" s="14">
        <f>SUM(AR1307,AS1306)</f>
        <v>201.19999999999976</v>
      </c>
      <c r="CJ1307" s="101">
        <f ca="1">IF(AND(MAX(OFFSET(CH1306,-$CJ$5,0):CH1306)&lt;CH1307),1,IF(AND(MIN(OFFSET(CH1306,-$CJ$5,0):CH1306)&gt;CH1307),-1,CJ1306))</f>
        <v>-1</v>
      </c>
      <c r="CK1307" s="101">
        <f ca="1">IF(AND(MAX(OFFSET(CI1306,-$CK$5,0):CI1306)&lt;CI1307),1,IF(AND(MIN(OFFSET(CI1306,-$CK$5,0):CI1306)&gt;CI1307),-1,CK1306))</f>
        <v>-1</v>
      </c>
      <c r="CL1307" s="1" t="str">
        <f ca="1">IF(AND(CJ1306=-1,CK1306=-1,D1308&lt;&gt;""),AT1307-D1308,IF(AND(CJ1306=1,CK1306=1,D1308&lt;&gt;""),D1308-AT1307,""))</f>
        <v/>
      </c>
      <c r="CM1307" s="1">
        <f ca="1">SUM(CL1307,CM1306)</f>
        <v>-145.09999999999997</v>
      </c>
      <c r="CN1307" s="14" t="str">
        <f ca="1">IF(AND(CJ1306=1,CK1306=1,CH1306&gt;CH1305),D1307-AT1307,"")</f>
        <v/>
      </c>
      <c r="CO1307" s="14">
        <f ca="1">SUM(CN1307,CO1306)</f>
        <v>12.500000000000021</v>
      </c>
    </row>
    <row r="1308" spans="1:93">
      <c r="A1308" s="1">
        <f>YEAR(C1308)</f>
        <v>1900</v>
      </c>
      <c r="B1308" s="1">
        <f>WEEKDAY(C:C)</f>
        <v>7</v>
      </c>
      <c r="I1308" s="1">
        <f>IF(V1308&lt;0,0,IF(V1308&gt;0,1+I1307,I1307))</f>
        <v>0</v>
      </c>
      <c r="N1308" s="27">
        <f>E1308-F1308</f>
        <v>0</v>
      </c>
      <c r="O1308" s="27">
        <f>N1307+G1307</f>
        <v>0</v>
      </c>
      <c r="P1308" s="27">
        <f>G1307-N1307</f>
        <v>0</v>
      </c>
      <c r="Q1308" s="27" t="str">
        <f>IF(AND(D1308&gt;O1308,F1308&gt;O1308),1,IF(AND(D1308&lt;P1308,P1308&gt;E1308),-1,""))</f>
        <v/>
      </c>
      <c r="R1308" s="27" t="str">
        <f>IF(AND(E1308&gt;=O1308,O1308&gt;D1308+1),"買い","")</f>
        <v/>
      </c>
      <c r="S1308" s="27" t="str">
        <f>IF(AND(P1308&gt;=F1308,D1308-1&gt;P1308),"売り","")</f>
        <v/>
      </c>
      <c r="T1308" s="27" t="str">
        <f>IF(C1309="","",IF(Q1308=1,"",IF(OR(R1308="買い",Q1308=1),D1309-O1308,"")))</f>
        <v/>
      </c>
      <c r="U1308" s="27" t="str">
        <f>IF(C1309="","",IF(Q1308=-1,"",IF(OR(S1308="売り",S1308=1),P1308-D1309,"")))</f>
        <v/>
      </c>
      <c r="V1308" s="158">
        <f>SUM(T1308:U1308)</f>
        <v>0</v>
      </c>
      <c r="W1308" s="27">
        <f>SUM(V1308,W1307)</f>
        <v>-13.599999999999909</v>
      </c>
      <c r="X1308" s="27">
        <f>IF(W1308&lt;X1307,X1307,W1308)</f>
        <v>2.4000000000000057</v>
      </c>
      <c r="Y1308" s="27">
        <f>W1308-X1308</f>
        <v>-15.999999999999915</v>
      </c>
      <c r="Z1308" s="29"/>
      <c r="AA1308" s="139">
        <f>ROUND((E1308-F1308)*AA$9,AA$7)</f>
        <v>0</v>
      </c>
      <c r="AB1308" s="151" t="str">
        <f>IF(G1307="","",ABS(1-H1307/H1306))</f>
        <v/>
      </c>
      <c r="AC1308" s="136" t="str">
        <f>IF(OR(H1307=0,H1306=0),"",IF(AND(H1307&gt;H1306,AB1308&gt;AA$3),"UP",IF(AND(H1306&gt;H1307,AB1308&gt;AA$3),"DOWN",0)))</f>
        <v/>
      </c>
      <c r="AD1308" s="136">
        <f>ROUNDDOWN(AA$5*G1307,AA$7)</f>
        <v>0</v>
      </c>
      <c r="AE1308" s="136" t="str">
        <f>IF(AND(AC1308="DOWN",AA1307+D1308&lt;=E1308,D1308+AA1307-AD1308+AB$9&gt;G1308),-AD1308,IF(AND(AC1308="DOWN",AA1307+D1308&lt;=E1308),D1309-(AA1307+D1308),""))</f>
        <v/>
      </c>
      <c r="AF1308" s="136" t="str">
        <f>IF(AND(AC1308="UP",D1308-AA1307&gt;=F1308,AB$9+D1308-AA1307+AD1308&lt;=G1308),-AD1308,IF(AND(AC1308="UP",D1308-AA1307&gt;=F1308),(D1308-AA1307)-D1309,""))</f>
        <v/>
      </c>
      <c r="AG1308" s="136">
        <f>SUM(AE1308:AF1308)</f>
        <v>0</v>
      </c>
      <c r="AH1308" s="136">
        <f>SUM(AG1308,AH1307)</f>
        <v>-12.000000000000039</v>
      </c>
      <c r="AI1308" s="136" t="e">
        <f>-(MAX(AH$8:AH1308)-AH1308)</f>
        <v>#REF!</v>
      </c>
      <c r="AN1308" s="127">
        <f>AVERAGE(AM1305:AM1308)</f>
        <v>191.6</v>
      </c>
      <c r="AO1308" s="127">
        <f>ABS(D1308-G1308)</f>
        <v>0</v>
      </c>
      <c r="AP1308" s="127" t="str">
        <f>IF(AND(E1308&gt;AK1308+AP$8,AO1307&lt;AR$8),D1309-AK1308-AP$8,"")</f>
        <v/>
      </c>
      <c r="AQ1308" s="14">
        <f>SUM(AP1308,AQ1307)</f>
        <v>-8.9999999999999432</v>
      </c>
      <c r="AR1308" s="127" t="str">
        <f>IF(AND(F1308&lt;AL1308-AP$8,AO1307&lt;AR$8,AM1308&lt;AN1308),AL1308-AP$8-D1309,"")</f>
        <v/>
      </c>
      <c r="AS1308" s="14">
        <f>SUM(AR1308,AS1307)</f>
        <v>201.19999999999976</v>
      </c>
      <c r="CJ1308" s="101">
        <f ca="1">IF(AND(MAX(OFFSET(CH1307,-$CJ$5,0):CH1307)&lt;CH1308),1,IF(AND(MIN(OFFSET(CH1307,-$CJ$5,0):CH1307)&gt;CH1308),-1,CJ1307))</f>
        <v>-1</v>
      </c>
      <c r="CK1308" s="101">
        <f ca="1">IF(AND(MAX(OFFSET(CI1307,-$CK$5,0):CI1307)&lt;CI1308),1,IF(AND(MIN(OFFSET(CI1307,-$CK$5,0):CI1307)&gt;CI1308),-1,CK1307))</f>
        <v>-1</v>
      </c>
      <c r="CL1308" s="1" t="str">
        <f ca="1">IF(AND(CJ1307=-1,CK1307=-1,D1309&lt;&gt;""),AT1308-D1309,IF(AND(CJ1307=1,CK1307=1,D1309&lt;&gt;""),D1309-AT1308,""))</f>
        <v/>
      </c>
      <c r="CM1308" s="1">
        <f ca="1">SUM(CL1308,CM1307)</f>
        <v>-145.09999999999997</v>
      </c>
      <c r="CN1308" s="14" t="str">
        <f ca="1">IF(AND(CJ1307=1,CK1307=1,CH1307&gt;CH1306),D1308-AT1308,"")</f>
        <v/>
      </c>
      <c r="CO1308" s="14">
        <f ca="1">SUM(CN1308,CO1307)</f>
        <v>12.500000000000021</v>
      </c>
    </row>
    <row r="1309" spans="1:93">
      <c r="A1309" s="1">
        <f>YEAR(C1309)</f>
        <v>1900</v>
      </c>
      <c r="B1309" s="1">
        <f>WEEKDAY(C:C)</f>
        <v>7</v>
      </c>
      <c r="I1309" s="1">
        <f>IF(V1309&lt;0,0,IF(V1309&gt;0,1+I1308,I1308))</f>
        <v>0</v>
      </c>
      <c r="N1309" s="27">
        <f>E1309-F1309</f>
        <v>0</v>
      </c>
      <c r="O1309" s="27">
        <f>N1308+G1308</f>
        <v>0</v>
      </c>
      <c r="P1309" s="27">
        <f>G1308-N1308</f>
        <v>0</v>
      </c>
      <c r="Q1309" s="27" t="str">
        <f>IF(AND(D1309&gt;O1309,F1309&gt;O1309),1,IF(AND(D1309&lt;P1309,P1309&gt;E1309),-1,""))</f>
        <v/>
      </c>
      <c r="R1309" s="27" t="str">
        <f>IF(AND(E1309&gt;=O1309,O1309&gt;D1309+1),"買い","")</f>
        <v/>
      </c>
      <c r="S1309" s="27" t="str">
        <f>IF(AND(P1309&gt;=F1309,D1309-1&gt;P1309),"売り","")</f>
        <v/>
      </c>
      <c r="T1309" s="27" t="str">
        <f>IF(C1310="","",IF(Q1309=1,"",IF(OR(R1309="買い",Q1309=1),D1310-O1309,"")))</f>
        <v/>
      </c>
      <c r="U1309" s="27" t="str">
        <f>IF(C1310="","",IF(Q1309=-1,"",IF(OR(S1309="売り",S1309=1),P1309-D1310,"")))</f>
        <v/>
      </c>
      <c r="V1309" s="158">
        <f>SUM(T1309:U1309)</f>
        <v>0</v>
      </c>
      <c r="W1309" s="27">
        <f>SUM(V1309,W1308)</f>
        <v>-13.599999999999909</v>
      </c>
      <c r="X1309" s="27">
        <f>IF(W1309&lt;X1308,X1308,W1309)</f>
        <v>2.4000000000000057</v>
      </c>
      <c r="Y1309" s="27">
        <f>W1309-X1309</f>
        <v>-15.999999999999915</v>
      </c>
      <c r="Z1309" s="29"/>
      <c r="AA1309" s="139">
        <f>ROUND((E1309-F1309)*AA$9,AA$7)</f>
        <v>0</v>
      </c>
      <c r="AB1309" s="151" t="str">
        <f>IF(G1308="","",ABS(1-H1308/H1307))</f>
        <v/>
      </c>
      <c r="AC1309" s="136" t="str">
        <f>IF(OR(H1308=0,H1307=0),"",IF(AND(H1308&gt;H1307,AB1309&gt;AA$3),"UP",IF(AND(H1307&gt;H1308,AB1309&gt;AA$3),"DOWN",0)))</f>
        <v/>
      </c>
      <c r="AD1309" s="136">
        <f>ROUNDDOWN(AA$5*G1308,AA$7)</f>
        <v>0</v>
      </c>
      <c r="AE1309" s="136" t="str">
        <f>IF(AND(AC1309="DOWN",AA1308+D1309&lt;=E1309,D1309+AA1308-AD1309+AB$9&gt;G1309),-AD1309,IF(AND(AC1309="DOWN",AA1308+D1309&lt;=E1309),D1310-(AA1308+D1309),""))</f>
        <v/>
      </c>
      <c r="AF1309" s="136" t="str">
        <f>IF(AND(AC1309="UP",D1309-AA1308&gt;=F1309,AB$9+D1309-AA1308+AD1309&lt;=G1309),-AD1309,IF(AND(AC1309="UP",D1309-AA1308&gt;=F1309),(D1309-AA1308)-D1310,""))</f>
        <v/>
      </c>
      <c r="AG1309" s="136">
        <f>SUM(AE1309:AF1309)</f>
        <v>0</v>
      </c>
      <c r="AH1309" s="136">
        <f>SUM(AG1309,AH1308)</f>
        <v>-12.000000000000039</v>
      </c>
      <c r="AI1309" s="136" t="e">
        <f>-(MAX(AH$8:AH1309)-AH1309)</f>
        <v>#REF!</v>
      </c>
      <c r="AN1309" s="127" t="e">
        <f>AVERAGE(AM1306:AM1309)</f>
        <v>#DIV/0!</v>
      </c>
      <c r="AO1309" s="127">
        <f>ABS(D1309-G1309)</f>
        <v>0</v>
      </c>
      <c r="AP1309" s="127" t="str">
        <f>IF(AND(E1309&gt;AK1309+AP$8,AO1308&lt;AR$8),D1310-AK1309-AP$8,"")</f>
        <v/>
      </c>
      <c r="AQ1309" s="14">
        <f>SUM(AP1309,AQ1308)</f>
        <v>-8.9999999999999432</v>
      </c>
      <c r="AR1309" s="127" t="e">
        <f>IF(AND(F1309&lt;AL1309-AP$8,AO1308&lt;AR$8,AM1309&lt;AN1309),AL1309-AP$8-D1310,"")</f>
        <v>#DIV/0!</v>
      </c>
      <c r="AS1309" s="14" t="e">
        <f>SUM(AR1309,AS1308)</f>
        <v>#DIV/0!</v>
      </c>
      <c r="CJ1309" s="101">
        <f ca="1">IF(AND(MAX(OFFSET(CH1308,-$CJ$5,0):CH1308)&lt;CH1309),1,IF(AND(MIN(OFFSET(CH1308,-$CJ$5,0):CH1308)&gt;CH1309),-1,CJ1308))</f>
        <v>-1</v>
      </c>
      <c r="CK1309" s="101">
        <f ca="1">IF(AND(MAX(OFFSET(CI1308,-$CK$5,0):CI1308)&lt;CI1309),1,IF(AND(MIN(OFFSET(CI1308,-$CK$5,0):CI1308)&gt;CI1309),-1,CK1308))</f>
        <v>-1</v>
      </c>
      <c r="CL1309" s="1" t="str">
        <f ca="1">IF(AND(CJ1308=-1,CK1308=-1,D1310&lt;&gt;""),AT1309-D1310,IF(AND(CJ1308=1,CK1308=1,D1310&lt;&gt;""),D1310-AT1309,""))</f>
        <v/>
      </c>
      <c r="CM1309" s="1">
        <f ca="1">SUM(CL1309,CM1308)</f>
        <v>-145.09999999999997</v>
      </c>
      <c r="CN1309" s="14" t="str">
        <f ca="1">IF(AND(CJ1308=1,CK1308=1,CH1308&gt;CH1307),D1309-AT1309,"")</f>
        <v/>
      </c>
      <c r="CO1309" s="14">
        <f ca="1">SUM(CN1309,CO1308)</f>
        <v>12.500000000000021</v>
      </c>
    </row>
  </sheetData>
  <sheetCalcPr fullCalcOnLoad="1"/>
  <autoFilter ref="A10:BH712"/>
  <mergeCells count="9">
    <mergeCell ref="AJ9:AM9"/>
    <mergeCell ref="BJ1:BM1"/>
    <mergeCell ref="AT9:AW9"/>
    <mergeCell ref="AX9:BA9"/>
    <mergeCell ref="CN1:CO1"/>
    <mergeCell ref="CL1:CM1"/>
    <mergeCell ref="N1:Y1"/>
    <mergeCell ref="AJ1:AS1"/>
    <mergeCell ref="AA1:AI1"/>
  </mergeCells>
  <phoneticPr fontId="2"/>
  <conditionalFormatting sqref="I11:I1309">
    <cfRule type="cellIs" dxfId="0" priority="4" stopIfTrue="1" operator="greaterThan">
      <formula>1</formula>
    </cfRule>
  </conditionalFormatting>
  <pageMargins left="0.78700000000000003" right="0.78700000000000003" top="0.98399999999999999" bottom="0.98399999999999999" header="0.51200000000000001" footer="0.51200000000000001"/>
  <pageSetup paperSize="9" orientation="portrait" horizontalDpi="4294967293" verticalDpi="4294967293" r:id="rId1"/>
  <headerFooter alignWithMargins="0"/>
  <legacyDrawing r:id="rId2"/>
  <controls>
    <control shapeId="1027" r:id="rId3" name="CommandButton3"/>
    <control shapeId="1026" r:id="rId4" name="CommandButton2"/>
    <control shapeId="1025" r:id="rId5" name="CommandButton1"/>
  </control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AR1311"/>
  <sheetViews>
    <sheetView topLeftCell="C1" workbookViewId="0">
      <pane xSplit="6" ySplit="12" topLeftCell="I1256" activePane="bottomRight" state="frozen"/>
      <selection activeCell="C1" sqref="C1"/>
      <selection pane="topRight" activeCell="I1" sqref="I1"/>
      <selection pane="bottomLeft" activeCell="C13" sqref="C13"/>
      <selection pane="bottomRight" activeCell="AI1265" sqref="AI1265"/>
    </sheetView>
  </sheetViews>
  <sheetFormatPr defaultRowHeight="13.5"/>
  <cols>
    <col min="1" max="1" width="7.375" style="1" hidden="1" customWidth="1"/>
    <col min="2" max="2" width="3.375" style="1" hidden="1" customWidth="1"/>
    <col min="3" max="3" width="11.625" style="1" bestFit="1" customWidth="1"/>
    <col min="4" max="8" width="8.375" style="1" bestFit="1" customWidth="1"/>
    <col min="9" max="12" width="6.5" style="1" customWidth="1"/>
    <col min="13" max="15" width="9" style="1"/>
    <col min="16" max="26" width="9" style="1" hidden="1" customWidth="1"/>
    <col min="27" max="27" width="7.375" style="1" hidden="1" customWidth="1"/>
    <col min="28" max="28" width="8.5" style="1" hidden="1" customWidth="1"/>
    <col min="29" max="29" width="5.5" style="1" hidden="1" customWidth="1"/>
    <col min="30" max="30" width="7.625" style="1" hidden="1" customWidth="1"/>
    <col min="31" max="31" width="5.75" style="1" hidden="1" customWidth="1"/>
    <col min="32" max="32" width="6.125" style="1" hidden="1" customWidth="1"/>
    <col min="33" max="33" width="6.625" style="1" customWidth="1"/>
    <col min="34" max="35" width="5" style="1" customWidth="1"/>
    <col min="36" max="36" width="5.875" style="1" customWidth="1"/>
    <col min="37" max="16384" width="9" style="1"/>
  </cols>
  <sheetData>
    <row r="1" spans="1:36">
      <c r="A1" s="1" t="e">
        <f>YEAR(C1)</f>
        <v>#VALUE!</v>
      </c>
      <c r="B1" s="1" t="e">
        <f>WEEKDAY(C1)</f>
        <v>#VALUE!</v>
      </c>
      <c r="C1" s="60" t="s">
        <v>658</v>
      </c>
      <c r="D1" t="s">
        <v>855</v>
      </c>
      <c r="E1" t="s">
        <v>669</v>
      </c>
      <c r="F1" t="s">
        <v>670</v>
      </c>
      <c r="G1" t="s">
        <v>671</v>
      </c>
      <c r="H1" t="s">
        <v>672</v>
      </c>
      <c r="I1" s="185">
        <v>1100</v>
      </c>
      <c r="J1" s="185"/>
      <c r="K1" s="185"/>
      <c r="L1" s="185"/>
      <c r="M1" s="61" t="s">
        <v>673</v>
      </c>
      <c r="N1" s="61" t="s">
        <v>674</v>
      </c>
      <c r="O1" s="1" t="s">
        <v>659</v>
      </c>
      <c r="AG1" s="61" t="s">
        <v>794</v>
      </c>
    </row>
    <row r="2" spans="1:36">
      <c r="A2" s="1">
        <f t="shared" ref="A2:A39" si="0">YEAR(C2)</f>
        <v>1900</v>
      </c>
      <c r="B2" s="1">
        <f t="shared" ref="B2:B39" si="1">WEEKDAY(C2)</f>
        <v>7</v>
      </c>
      <c r="C2" s="80"/>
    </row>
    <row r="3" spans="1:36">
      <c r="A3" s="1">
        <f t="shared" si="0"/>
        <v>1900</v>
      </c>
      <c r="B3" s="1">
        <f t="shared" si="1"/>
        <v>7</v>
      </c>
      <c r="C3" s="80"/>
    </row>
    <row r="4" spans="1:36">
      <c r="A4" s="1">
        <f t="shared" si="0"/>
        <v>1900</v>
      </c>
      <c r="B4" s="1">
        <f t="shared" si="1"/>
        <v>7</v>
      </c>
      <c r="C4" s="80"/>
    </row>
    <row r="5" spans="1:36">
      <c r="A5" s="1">
        <f t="shared" si="0"/>
        <v>1900</v>
      </c>
      <c r="B5" s="1">
        <f t="shared" si="1"/>
        <v>7</v>
      </c>
      <c r="C5" s="80"/>
    </row>
    <row r="6" spans="1:36">
      <c r="A6" s="1">
        <f t="shared" si="0"/>
        <v>1900</v>
      </c>
      <c r="B6" s="1">
        <f t="shared" si="1"/>
        <v>7</v>
      </c>
      <c r="C6" s="80"/>
    </row>
    <row r="7" spans="1:36">
      <c r="A7" s="1">
        <f t="shared" si="0"/>
        <v>1900</v>
      </c>
      <c r="B7" s="1">
        <f t="shared" si="1"/>
        <v>7</v>
      </c>
      <c r="C7" s="80"/>
    </row>
    <row r="8" spans="1:36">
      <c r="A8" s="1">
        <f t="shared" si="0"/>
        <v>1900</v>
      </c>
      <c r="B8" s="1">
        <f t="shared" si="1"/>
        <v>7</v>
      </c>
      <c r="C8" s="80"/>
    </row>
    <row r="9" spans="1:36">
      <c r="A9" s="1">
        <f t="shared" si="0"/>
        <v>1900</v>
      </c>
      <c r="B9" s="1">
        <f t="shared" si="1"/>
        <v>7</v>
      </c>
      <c r="C9" s="80"/>
    </row>
    <row r="10" spans="1:36">
      <c r="A10" s="1">
        <f t="shared" si="0"/>
        <v>1900</v>
      </c>
      <c r="B10" s="1">
        <f t="shared" si="1"/>
        <v>7</v>
      </c>
      <c r="C10" s="80"/>
    </row>
    <row r="11" spans="1:36">
      <c r="A11" s="1">
        <f t="shared" si="0"/>
        <v>1900</v>
      </c>
      <c r="B11" s="1">
        <f t="shared" si="1"/>
        <v>7</v>
      </c>
      <c r="C11" s="80"/>
    </row>
    <row r="12" spans="1:36">
      <c r="A12" s="1">
        <f t="shared" si="0"/>
        <v>1900</v>
      </c>
      <c r="B12" s="1">
        <f t="shared" si="1"/>
        <v>7</v>
      </c>
      <c r="C12" s="80"/>
      <c r="I12" s="83" t="s">
        <v>1178</v>
      </c>
      <c r="J12" s="83" t="s">
        <v>1178</v>
      </c>
      <c r="K12" s="83" t="s">
        <v>1178</v>
      </c>
      <c r="L12" s="83" t="s">
        <v>1178</v>
      </c>
      <c r="M12" s="83" t="s">
        <v>1178</v>
      </c>
      <c r="N12" s="83" t="s">
        <v>1178</v>
      </c>
      <c r="O12" s="83" t="s">
        <v>1178</v>
      </c>
      <c r="AG12" s="83" t="s">
        <v>1178</v>
      </c>
      <c r="AH12" s="83" t="s">
        <v>1178</v>
      </c>
      <c r="AI12" s="83" t="s">
        <v>1178</v>
      </c>
      <c r="AJ12" s="83" t="s">
        <v>1178</v>
      </c>
    </row>
    <row r="13" spans="1:36">
      <c r="A13" s="1">
        <f t="shared" si="0"/>
        <v>2013</v>
      </c>
      <c r="B13" s="1">
        <f t="shared" si="1"/>
        <v>6</v>
      </c>
      <c r="C13" s="24">
        <v>41278</v>
      </c>
      <c r="D13" s="1">
        <v>50260</v>
      </c>
      <c r="E13" s="1">
        <v>50300</v>
      </c>
      <c r="F13" s="1">
        <v>49790</v>
      </c>
      <c r="G13" s="1">
        <v>49950</v>
      </c>
      <c r="H13" s="1">
        <v>235</v>
      </c>
      <c r="I13" s="1">
        <v>50260</v>
      </c>
      <c r="J13" s="1">
        <v>50300</v>
      </c>
      <c r="K13" s="1">
        <v>49810</v>
      </c>
      <c r="L13" s="1">
        <v>49850</v>
      </c>
      <c r="M13" s="1">
        <v>49950</v>
      </c>
      <c r="N13" s="1">
        <v>49950</v>
      </c>
      <c r="O13" s="1" t="s">
        <v>880</v>
      </c>
      <c r="AG13" s="1">
        <v>50090</v>
      </c>
      <c r="AH13" s="1">
        <v>341</v>
      </c>
      <c r="AI13" s="1">
        <v>355</v>
      </c>
      <c r="AJ13" s="1">
        <v>0.96056338028169019</v>
      </c>
    </row>
    <row r="14" spans="1:36">
      <c r="A14" s="1">
        <f t="shared" si="0"/>
        <v>2013</v>
      </c>
      <c r="B14" s="1">
        <f t="shared" si="1"/>
        <v>2</v>
      </c>
      <c r="C14" s="24">
        <v>41281</v>
      </c>
      <c r="D14" s="1">
        <v>49700</v>
      </c>
      <c r="E14" s="1">
        <v>49730</v>
      </c>
      <c r="F14" s="1">
        <v>49010</v>
      </c>
      <c r="G14" s="1">
        <v>49380</v>
      </c>
      <c r="H14" s="1">
        <v>683</v>
      </c>
      <c r="I14" s="1">
        <v>49700</v>
      </c>
      <c r="J14" s="1">
        <v>49730</v>
      </c>
      <c r="K14" s="1">
        <v>49550</v>
      </c>
      <c r="L14" s="1">
        <v>49560</v>
      </c>
      <c r="M14" s="1">
        <v>49470</v>
      </c>
      <c r="N14" s="1">
        <v>49200</v>
      </c>
      <c r="O14" s="1" t="s">
        <v>881</v>
      </c>
      <c r="AG14" s="1">
        <v>49740</v>
      </c>
      <c r="AH14" s="1">
        <v>340</v>
      </c>
      <c r="AI14" s="1">
        <v>348</v>
      </c>
      <c r="AJ14" s="1">
        <v>0.97701149425287359</v>
      </c>
    </row>
    <row r="15" spans="1:36">
      <c r="A15" s="1">
        <f t="shared" si="0"/>
        <v>2013</v>
      </c>
      <c r="B15" s="1">
        <f t="shared" si="1"/>
        <v>3</v>
      </c>
      <c r="C15" s="24">
        <v>41282</v>
      </c>
      <c r="D15" s="1">
        <v>49470</v>
      </c>
      <c r="E15" s="1">
        <v>49470</v>
      </c>
      <c r="F15" s="1">
        <v>48910</v>
      </c>
      <c r="G15" s="1">
        <v>49200</v>
      </c>
      <c r="H15" s="1">
        <v>393</v>
      </c>
      <c r="I15" s="1">
        <v>49470</v>
      </c>
      <c r="J15" s="1">
        <v>49470</v>
      </c>
      <c r="K15" s="1">
        <v>49000</v>
      </c>
      <c r="L15" s="1">
        <v>49260</v>
      </c>
      <c r="M15" s="1">
        <v>49070</v>
      </c>
      <c r="N15" s="1">
        <v>49050</v>
      </c>
      <c r="O15" s="1" t="s">
        <v>714</v>
      </c>
      <c r="AG15" s="1">
        <v>49230</v>
      </c>
      <c r="AH15" s="1">
        <v>436</v>
      </c>
      <c r="AI15" s="1">
        <v>314</v>
      </c>
      <c r="AJ15" s="1">
        <v>1.3885350318471337</v>
      </c>
    </row>
    <row r="16" spans="1:36">
      <c r="A16" s="1">
        <f t="shared" si="0"/>
        <v>2013</v>
      </c>
      <c r="B16" s="1">
        <f t="shared" si="1"/>
        <v>4</v>
      </c>
      <c r="C16" s="24">
        <v>41283</v>
      </c>
      <c r="D16" s="1">
        <v>48900</v>
      </c>
      <c r="E16" s="1">
        <v>49000</v>
      </c>
      <c r="F16" s="1">
        <v>48450</v>
      </c>
      <c r="G16" s="1">
        <v>48600</v>
      </c>
      <c r="H16" s="1">
        <v>864</v>
      </c>
      <c r="I16" s="1">
        <v>48900</v>
      </c>
      <c r="J16" s="1">
        <v>48920</v>
      </c>
      <c r="K16" s="1">
        <v>48450</v>
      </c>
      <c r="L16" s="1">
        <v>48740</v>
      </c>
      <c r="M16" s="1">
        <v>48550</v>
      </c>
      <c r="N16" s="1">
        <v>48590</v>
      </c>
      <c r="O16" s="1" t="s">
        <v>701</v>
      </c>
      <c r="AG16" s="1">
        <v>48690</v>
      </c>
      <c r="AH16" s="1">
        <v>771</v>
      </c>
      <c r="AI16" s="1">
        <v>454</v>
      </c>
      <c r="AJ16" s="1">
        <v>1.6982378854625551</v>
      </c>
    </row>
    <row r="17" spans="1:36">
      <c r="A17" s="1">
        <f t="shared" si="0"/>
        <v>2013</v>
      </c>
      <c r="B17" s="1">
        <f t="shared" si="1"/>
        <v>5</v>
      </c>
      <c r="C17" s="24">
        <v>41284</v>
      </c>
      <c r="D17" s="1">
        <v>48950</v>
      </c>
      <c r="E17" s="1">
        <v>49000</v>
      </c>
      <c r="F17" s="1">
        <v>48850</v>
      </c>
      <c r="G17" s="1">
        <v>48980</v>
      </c>
      <c r="H17" s="1">
        <v>295</v>
      </c>
      <c r="I17" s="1">
        <v>48950</v>
      </c>
      <c r="J17" s="1">
        <v>49000</v>
      </c>
      <c r="K17" s="1">
        <v>48860</v>
      </c>
      <c r="L17" s="1">
        <v>48900</v>
      </c>
      <c r="M17" s="1">
        <v>49000</v>
      </c>
      <c r="N17" s="1">
        <v>49170</v>
      </c>
      <c r="O17" s="1" t="s">
        <v>882</v>
      </c>
      <c r="AG17" s="1">
        <v>48960</v>
      </c>
      <c r="AH17" s="1">
        <v>647</v>
      </c>
      <c r="AI17" s="1">
        <v>531</v>
      </c>
      <c r="AJ17" s="1">
        <v>1.2184557438794728</v>
      </c>
    </row>
    <row r="18" spans="1:36">
      <c r="A18" s="1">
        <f t="shared" si="0"/>
        <v>2013</v>
      </c>
      <c r="B18" s="1">
        <f t="shared" si="1"/>
        <v>6</v>
      </c>
      <c r="C18" s="24">
        <v>41285</v>
      </c>
      <c r="D18" s="1">
        <v>49500</v>
      </c>
      <c r="E18" s="1">
        <v>49700</v>
      </c>
      <c r="F18" s="1">
        <v>49350</v>
      </c>
      <c r="G18" s="1">
        <v>49630</v>
      </c>
      <c r="H18" s="1">
        <v>551</v>
      </c>
      <c r="I18" s="1">
        <v>49500</v>
      </c>
      <c r="J18" s="1">
        <v>49610</v>
      </c>
      <c r="K18" s="1">
        <v>49350</v>
      </c>
      <c r="L18" s="1">
        <v>49550</v>
      </c>
      <c r="M18" s="1">
        <v>49350</v>
      </c>
      <c r="N18" s="1">
        <v>49180</v>
      </c>
      <c r="O18" s="1" t="s">
        <v>884</v>
      </c>
      <c r="AG18" s="1">
        <v>49590</v>
      </c>
      <c r="AH18" s="1">
        <v>576</v>
      </c>
      <c r="AI18" s="1">
        <v>670</v>
      </c>
      <c r="AJ18" s="1">
        <v>0.85970149253731343</v>
      </c>
    </row>
    <row r="19" spans="1:36">
      <c r="A19" s="1">
        <f t="shared" si="0"/>
        <v>2013</v>
      </c>
      <c r="B19" s="1">
        <f t="shared" si="1"/>
        <v>3</v>
      </c>
      <c r="C19" s="24">
        <v>41289</v>
      </c>
      <c r="D19" s="1">
        <v>50550</v>
      </c>
      <c r="E19" s="1">
        <v>50580</v>
      </c>
      <c r="F19" s="1">
        <v>50120</v>
      </c>
      <c r="G19" s="1">
        <v>50340</v>
      </c>
      <c r="H19" s="1">
        <v>646</v>
      </c>
      <c r="I19" s="1">
        <v>50550</v>
      </c>
      <c r="J19" s="1">
        <v>50580</v>
      </c>
      <c r="K19" s="1">
        <v>50250</v>
      </c>
      <c r="L19" s="1">
        <v>50500</v>
      </c>
      <c r="M19" s="1">
        <v>50270</v>
      </c>
      <c r="N19" s="1">
        <v>50350</v>
      </c>
      <c r="O19" s="1" t="s">
        <v>885</v>
      </c>
      <c r="AG19" s="1">
        <v>50510</v>
      </c>
      <c r="AH19" s="1">
        <v>816</v>
      </c>
      <c r="AI19" s="1">
        <v>667</v>
      </c>
      <c r="AJ19" s="1">
        <v>1.2233883058470765</v>
      </c>
    </row>
    <row r="20" spans="1:36">
      <c r="A20" s="1">
        <f t="shared" si="0"/>
        <v>2013</v>
      </c>
      <c r="B20" s="1">
        <f t="shared" si="1"/>
        <v>4</v>
      </c>
      <c r="C20" s="24">
        <v>41290</v>
      </c>
      <c r="D20" s="1">
        <v>50310</v>
      </c>
      <c r="E20" s="1">
        <v>50310</v>
      </c>
      <c r="F20" s="1">
        <v>49600</v>
      </c>
      <c r="G20" s="1">
        <v>49790</v>
      </c>
      <c r="H20" s="1">
        <v>397</v>
      </c>
      <c r="I20" s="1">
        <v>50310</v>
      </c>
      <c r="J20" s="1">
        <v>50310</v>
      </c>
      <c r="K20" s="1">
        <v>49900</v>
      </c>
      <c r="L20" s="1">
        <v>49910</v>
      </c>
      <c r="M20" s="1">
        <v>49820</v>
      </c>
      <c r="N20" s="1">
        <v>50000</v>
      </c>
      <c r="O20" s="1" t="s">
        <v>886</v>
      </c>
      <c r="AG20" s="1">
        <v>50200</v>
      </c>
      <c r="AH20" s="1">
        <v>967</v>
      </c>
      <c r="AI20" s="1">
        <v>510</v>
      </c>
      <c r="AJ20" s="1">
        <v>1.8960784313725489</v>
      </c>
    </row>
    <row r="21" spans="1:36">
      <c r="A21" s="1">
        <f t="shared" si="0"/>
        <v>2013</v>
      </c>
      <c r="B21" s="1">
        <f t="shared" si="1"/>
        <v>5</v>
      </c>
      <c r="C21" s="24">
        <v>41291</v>
      </c>
      <c r="D21" s="1">
        <v>50260</v>
      </c>
      <c r="E21" s="1">
        <v>50350</v>
      </c>
      <c r="F21" s="1">
        <v>49760</v>
      </c>
      <c r="G21" s="1">
        <v>49930</v>
      </c>
      <c r="H21" s="1">
        <v>470</v>
      </c>
      <c r="I21" s="1">
        <v>50260</v>
      </c>
      <c r="J21" s="1">
        <v>50350</v>
      </c>
      <c r="K21" s="1">
        <v>50190</v>
      </c>
      <c r="L21" s="1">
        <v>50250</v>
      </c>
      <c r="M21" s="1">
        <v>49880</v>
      </c>
      <c r="N21" s="1">
        <v>50240</v>
      </c>
      <c r="O21" s="1" t="s">
        <v>768</v>
      </c>
      <c r="AG21" s="1">
        <v>50290</v>
      </c>
      <c r="AH21" s="1">
        <v>656</v>
      </c>
      <c r="AI21" s="1">
        <v>494</v>
      </c>
      <c r="AJ21" s="1">
        <v>1.3279352226720649</v>
      </c>
    </row>
    <row r="22" spans="1:36">
      <c r="A22" s="1">
        <f t="shared" si="0"/>
        <v>2013</v>
      </c>
      <c r="B22" s="1">
        <f t="shared" si="1"/>
        <v>6</v>
      </c>
      <c r="C22" s="24">
        <v>41292</v>
      </c>
      <c r="D22" s="1">
        <v>50460</v>
      </c>
      <c r="E22" s="1">
        <v>50460</v>
      </c>
      <c r="F22" s="1">
        <v>50070</v>
      </c>
      <c r="G22" s="1">
        <v>50450</v>
      </c>
      <c r="H22" s="1">
        <v>559</v>
      </c>
      <c r="I22" s="1">
        <v>50460</v>
      </c>
      <c r="J22" s="1">
        <v>50460</v>
      </c>
      <c r="K22" s="1">
        <v>50070</v>
      </c>
      <c r="L22" s="1">
        <v>50190</v>
      </c>
      <c r="M22" s="1">
        <v>50570</v>
      </c>
      <c r="N22" s="1">
        <v>50520</v>
      </c>
      <c r="O22" s="1" t="s">
        <v>921</v>
      </c>
      <c r="AG22" s="1">
        <v>50300</v>
      </c>
      <c r="AH22" s="1">
        <v>933</v>
      </c>
      <c r="AI22" s="1">
        <v>588</v>
      </c>
      <c r="AJ22" s="1">
        <v>1.5867346938775511</v>
      </c>
    </row>
    <row r="23" spans="1:36">
      <c r="A23" s="1">
        <f t="shared" si="0"/>
        <v>2013</v>
      </c>
      <c r="B23" s="1">
        <f t="shared" si="1"/>
        <v>2</v>
      </c>
      <c r="C23" s="24">
        <v>41295</v>
      </c>
      <c r="D23" s="1">
        <v>50520</v>
      </c>
      <c r="E23" s="1">
        <v>50700</v>
      </c>
      <c r="F23" s="1">
        <v>50330</v>
      </c>
      <c r="G23" s="1">
        <v>50700</v>
      </c>
      <c r="H23" s="1">
        <v>270</v>
      </c>
      <c r="I23" s="1">
        <v>50520</v>
      </c>
      <c r="J23" s="1">
        <v>50590</v>
      </c>
      <c r="K23" s="1">
        <v>50330</v>
      </c>
      <c r="L23" s="1">
        <v>50460</v>
      </c>
      <c r="M23" s="1">
        <v>50600</v>
      </c>
      <c r="N23" s="1">
        <v>50680</v>
      </c>
      <c r="O23" s="1" t="s">
        <v>921</v>
      </c>
      <c r="AG23" s="1">
        <v>50500</v>
      </c>
      <c r="AH23" s="1">
        <v>423</v>
      </c>
      <c r="AI23" s="1">
        <v>558</v>
      </c>
      <c r="AJ23" s="1">
        <v>0.75806451612903225</v>
      </c>
    </row>
    <row r="24" spans="1:36">
      <c r="A24" s="1">
        <f t="shared" si="0"/>
        <v>2013</v>
      </c>
      <c r="B24" s="1">
        <f t="shared" si="1"/>
        <v>3</v>
      </c>
      <c r="C24" s="24">
        <v>41296</v>
      </c>
      <c r="D24" s="1">
        <v>50670</v>
      </c>
      <c r="E24" s="1">
        <v>51040</v>
      </c>
      <c r="F24" s="1">
        <v>50410</v>
      </c>
      <c r="G24" s="1">
        <v>50450</v>
      </c>
      <c r="H24" s="1">
        <v>867</v>
      </c>
      <c r="I24" s="1">
        <v>50670</v>
      </c>
      <c r="J24" s="1">
        <v>51000</v>
      </c>
      <c r="K24" s="1">
        <v>50560</v>
      </c>
      <c r="L24" s="1">
        <v>50900</v>
      </c>
      <c r="M24" s="1">
        <v>50400</v>
      </c>
      <c r="N24" s="1">
        <v>50350</v>
      </c>
      <c r="O24" s="1" t="s">
        <v>935</v>
      </c>
      <c r="AG24" s="1">
        <v>50670</v>
      </c>
      <c r="AH24" s="1">
        <v>788</v>
      </c>
      <c r="AI24" s="1">
        <v>521</v>
      </c>
      <c r="AJ24" s="1">
        <v>1.5124760076775432</v>
      </c>
    </row>
    <row r="25" spans="1:36">
      <c r="A25" s="1">
        <f t="shared" si="0"/>
        <v>2013</v>
      </c>
      <c r="B25" s="1">
        <f t="shared" si="1"/>
        <v>4</v>
      </c>
      <c r="C25" s="24">
        <v>41297</v>
      </c>
      <c r="D25" s="1">
        <v>50300</v>
      </c>
      <c r="E25" s="1">
        <v>51040</v>
      </c>
      <c r="F25" s="1">
        <v>50300</v>
      </c>
      <c r="G25" s="1">
        <v>50700</v>
      </c>
      <c r="H25" s="1">
        <v>961</v>
      </c>
      <c r="I25" s="1">
        <v>50300</v>
      </c>
      <c r="J25" s="1">
        <v>50500</v>
      </c>
      <c r="K25" s="1">
        <v>50300</v>
      </c>
      <c r="L25" s="1">
        <v>50490</v>
      </c>
      <c r="M25" s="1">
        <v>50830</v>
      </c>
      <c r="N25" s="1">
        <v>51000</v>
      </c>
      <c r="O25" s="1" t="s">
        <v>937</v>
      </c>
      <c r="AG25" s="1">
        <v>50380</v>
      </c>
      <c r="AH25" s="1">
        <v>605</v>
      </c>
      <c r="AI25" s="1">
        <v>539</v>
      </c>
      <c r="AJ25" s="1">
        <v>1.1224489795918366</v>
      </c>
    </row>
    <row r="26" spans="1:36">
      <c r="A26" s="1">
        <f t="shared" si="0"/>
        <v>2013</v>
      </c>
      <c r="B26" s="1">
        <f t="shared" si="1"/>
        <v>5</v>
      </c>
      <c r="C26" s="24">
        <v>41298</v>
      </c>
      <c r="D26" s="1">
        <v>50700</v>
      </c>
      <c r="E26" s="1">
        <v>50960</v>
      </c>
      <c r="F26" s="1">
        <v>50310</v>
      </c>
      <c r="G26" s="1">
        <v>50650</v>
      </c>
      <c r="H26" s="1">
        <v>1023</v>
      </c>
      <c r="I26" s="1">
        <v>50700</v>
      </c>
      <c r="J26" s="1">
        <v>50730</v>
      </c>
      <c r="K26" s="1">
        <v>50310</v>
      </c>
      <c r="L26" s="1">
        <v>50700</v>
      </c>
      <c r="M26" s="1">
        <v>50750</v>
      </c>
      <c r="N26" s="1">
        <v>50920</v>
      </c>
      <c r="O26" s="1" t="s">
        <v>939</v>
      </c>
      <c r="AG26" s="1">
        <v>50650</v>
      </c>
      <c r="AH26" s="1">
        <v>494</v>
      </c>
      <c r="AI26" s="1">
        <v>901</v>
      </c>
      <c r="AJ26" s="1">
        <v>0.54827968923418424</v>
      </c>
    </row>
    <row r="27" spans="1:36">
      <c r="A27" s="1">
        <f t="shared" si="0"/>
        <v>2013</v>
      </c>
      <c r="B27" s="1">
        <f t="shared" si="1"/>
        <v>6</v>
      </c>
      <c r="C27" s="24">
        <v>41299</v>
      </c>
      <c r="D27" s="1">
        <v>51500</v>
      </c>
      <c r="E27" s="1">
        <v>51600</v>
      </c>
      <c r="F27" s="1">
        <v>51040</v>
      </c>
      <c r="G27" s="1">
        <v>51490</v>
      </c>
      <c r="H27" s="1">
        <v>325</v>
      </c>
      <c r="I27" s="1">
        <v>51500</v>
      </c>
      <c r="J27" s="1">
        <v>51550</v>
      </c>
      <c r="K27" s="1">
        <v>51040</v>
      </c>
      <c r="L27" s="1">
        <v>51260</v>
      </c>
      <c r="M27" s="1">
        <v>51500</v>
      </c>
      <c r="N27" s="1">
        <v>51820</v>
      </c>
      <c r="O27" s="1" t="s">
        <v>760</v>
      </c>
      <c r="AG27" s="1">
        <v>51300</v>
      </c>
      <c r="AH27" s="1">
        <v>569</v>
      </c>
      <c r="AI27" s="1">
        <v>538</v>
      </c>
      <c r="AJ27" s="1">
        <v>1.0576208178438662</v>
      </c>
    </row>
    <row r="28" spans="1:36">
      <c r="A28" s="1">
        <f t="shared" si="0"/>
        <v>2013</v>
      </c>
      <c r="B28" s="1">
        <f t="shared" si="1"/>
        <v>2</v>
      </c>
      <c r="C28" s="24">
        <v>41302</v>
      </c>
      <c r="D28" s="1">
        <v>52060</v>
      </c>
      <c r="E28" s="1">
        <v>52970</v>
      </c>
      <c r="F28" s="1">
        <v>52060</v>
      </c>
      <c r="G28" s="1">
        <v>52140</v>
      </c>
      <c r="H28" s="1">
        <v>1012</v>
      </c>
      <c r="I28" s="1">
        <v>52060</v>
      </c>
      <c r="J28" s="1">
        <v>52970</v>
      </c>
      <c r="K28" s="1">
        <v>52060</v>
      </c>
      <c r="L28" s="1">
        <v>52400</v>
      </c>
      <c r="M28" s="1">
        <v>52000</v>
      </c>
      <c r="N28" s="1">
        <v>52060</v>
      </c>
      <c r="O28" s="1" t="s">
        <v>941</v>
      </c>
      <c r="AG28" s="1">
        <v>52450</v>
      </c>
      <c r="AH28" s="1">
        <v>583</v>
      </c>
      <c r="AI28" s="1">
        <v>427</v>
      </c>
      <c r="AJ28" s="1">
        <v>1.3653395784543325</v>
      </c>
    </row>
    <row r="29" spans="1:36">
      <c r="A29" s="1">
        <f t="shared" si="0"/>
        <v>2013</v>
      </c>
      <c r="B29" s="1">
        <f t="shared" si="1"/>
        <v>3</v>
      </c>
      <c r="C29" s="24">
        <v>41303</v>
      </c>
      <c r="D29" s="1">
        <v>52110</v>
      </c>
      <c r="E29" s="1">
        <v>52490</v>
      </c>
      <c r="F29" s="1">
        <v>51900</v>
      </c>
      <c r="G29" s="1">
        <v>52350</v>
      </c>
      <c r="H29" s="1">
        <v>460</v>
      </c>
      <c r="I29" s="1">
        <v>52110</v>
      </c>
      <c r="J29" s="1">
        <v>52140</v>
      </c>
      <c r="K29" s="1">
        <v>51900</v>
      </c>
      <c r="L29" s="1">
        <v>51990</v>
      </c>
      <c r="M29" s="1">
        <v>52340</v>
      </c>
      <c r="N29" s="1">
        <v>52350</v>
      </c>
      <c r="O29" s="1" t="s">
        <v>935</v>
      </c>
      <c r="AG29" s="1">
        <v>52060</v>
      </c>
      <c r="AH29" s="1">
        <v>627</v>
      </c>
      <c r="AI29" s="1">
        <v>773</v>
      </c>
      <c r="AJ29" s="1">
        <v>0.81112548512289784</v>
      </c>
    </row>
    <row r="30" spans="1:36">
      <c r="A30" s="1">
        <f t="shared" si="0"/>
        <v>2013</v>
      </c>
      <c r="B30" s="1">
        <f t="shared" si="1"/>
        <v>4</v>
      </c>
      <c r="C30" s="24">
        <v>41304</v>
      </c>
      <c r="D30" s="1">
        <v>52410</v>
      </c>
      <c r="E30" s="1">
        <v>52700</v>
      </c>
      <c r="F30" s="1">
        <v>52380</v>
      </c>
      <c r="G30" s="1">
        <v>52700</v>
      </c>
      <c r="H30" s="1">
        <v>361</v>
      </c>
      <c r="I30" s="1">
        <v>52410</v>
      </c>
      <c r="J30" s="1">
        <v>52600</v>
      </c>
      <c r="K30" s="1">
        <v>52380</v>
      </c>
      <c r="L30" s="1">
        <v>52590</v>
      </c>
      <c r="M30" s="1">
        <v>52840</v>
      </c>
      <c r="N30" s="1">
        <v>53460</v>
      </c>
      <c r="O30" s="1" t="s">
        <v>942</v>
      </c>
      <c r="AG30" s="1">
        <v>52410</v>
      </c>
      <c r="AH30" s="1">
        <v>1315</v>
      </c>
      <c r="AI30" s="1">
        <v>424</v>
      </c>
      <c r="AJ30" s="1">
        <v>3.1014150943396226</v>
      </c>
    </row>
    <row r="31" spans="1:36">
      <c r="A31" s="1">
        <f t="shared" si="0"/>
        <v>2013</v>
      </c>
      <c r="B31" s="1">
        <f t="shared" si="1"/>
        <v>5</v>
      </c>
      <c r="C31" s="24">
        <v>41305</v>
      </c>
      <c r="D31" s="1">
        <v>53460</v>
      </c>
      <c r="E31" s="1">
        <v>53490</v>
      </c>
      <c r="F31" s="1">
        <v>53090</v>
      </c>
      <c r="G31" s="1">
        <v>53090</v>
      </c>
      <c r="H31" s="1">
        <v>1051</v>
      </c>
      <c r="I31" s="1">
        <v>53460</v>
      </c>
      <c r="J31" s="1">
        <v>53490</v>
      </c>
      <c r="K31" s="1">
        <v>53200</v>
      </c>
      <c r="L31" s="1">
        <v>53400</v>
      </c>
      <c r="M31" s="1">
        <v>53150</v>
      </c>
      <c r="N31" s="1">
        <v>53040</v>
      </c>
      <c r="O31" s="1" t="s">
        <v>944</v>
      </c>
      <c r="AG31" s="1">
        <v>53460</v>
      </c>
      <c r="AH31" s="1">
        <v>817</v>
      </c>
      <c r="AI31" s="1">
        <v>651</v>
      </c>
      <c r="AJ31" s="1">
        <v>1.2549923195084485</v>
      </c>
    </row>
    <row r="32" spans="1:36">
      <c r="A32" s="1">
        <f t="shared" si="0"/>
        <v>2013</v>
      </c>
      <c r="B32" s="1">
        <f t="shared" si="1"/>
        <v>6</v>
      </c>
      <c r="C32" s="24">
        <v>41306</v>
      </c>
      <c r="D32" s="1">
        <v>53500</v>
      </c>
      <c r="E32" s="1">
        <v>53980</v>
      </c>
      <c r="F32" s="1">
        <v>53390</v>
      </c>
      <c r="G32" s="1">
        <v>53670</v>
      </c>
      <c r="H32" s="1">
        <v>1407</v>
      </c>
      <c r="I32" s="1">
        <v>53500</v>
      </c>
      <c r="J32" s="1">
        <v>53890</v>
      </c>
      <c r="K32" s="1">
        <v>53390</v>
      </c>
      <c r="L32" s="1">
        <v>53700</v>
      </c>
      <c r="M32" s="1">
        <v>53900</v>
      </c>
      <c r="N32" s="1">
        <v>54200</v>
      </c>
      <c r="O32" s="1" t="s">
        <v>945</v>
      </c>
      <c r="AG32" s="1">
        <v>53510</v>
      </c>
      <c r="AH32" s="1">
        <v>1175</v>
      </c>
      <c r="AI32" s="1">
        <v>631</v>
      </c>
      <c r="AJ32" s="1">
        <v>1.8621236133122028</v>
      </c>
    </row>
    <row r="33" spans="1:36">
      <c r="A33" s="1">
        <f t="shared" si="0"/>
        <v>2013</v>
      </c>
      <c r="B33" s="1">
        <f t="shared" si="1"/>
        <v>2</v>
      </c>
      <c r="C33" s="24">
        <v>41309</v>
      </c>
      <c r="D33" s="1">
        <v>54300</v>
      </c>
      <c r="E33" s="1">
        <v>54550</v>
      </c>
      <c r="F33" s="1">
        <v>54150</v>
      </c>
      <c r="G33" s="1">
        <v>54400</v>
      </c>
      <c r="H33" s="1">
        <v>933</v>
      </c>
      <c r="I33" s="1">
        <v>54300</v>
      </c>
      <c r="J33" s="1">
        <v>54440</v>
      </c>
      <c r="K33" s="1">
        <v>54150</v>
      </c>
      <c r="L33" s="1">
        <v>54400</v>
      </c>
      <c r="M33" s="1">
        <v>54550</v>
      </c>
      <c r="N33" s="1">
        <v>54460</v>
      </c>
      <c r="O33" s="1" t="s">
        <v>946</v>
      </c>
      <c r="AG33" s="1">
        <v>54400</v>
      </c>
      <c r="AH33" s="1">
        <v>682</v>
      </c>
      <c r="AI33" s="1">
        <v>522</v>
      </c>
      <c r="AJ33" s="1">
        <v>1.3065134099616857</v>
      </c>
    </row>
    <row r="34" spans="1:36">
      <c r="A34" s="1">
        <f t="shared" si="0"/>
        <v>2013</v>
      </c>
      <c r="B34" s="1">
        <f t="shared" si="1"/>
        <v>3</v>
      </c>
      <c r="C34" s="24">
        <v>41310</v>
      </c>
      <c r="D34" s="1">
        <v>54450</v>
      </c>
      <c r="E34" s="1">
        <v>54480</v>
      </c>
      <c r="F34" s="1">
        <v>54240</v>
      </c>
      <c r="G34" s="1">
        <v>54370</v>
      </c>
      <c r="H34" s="1">
        <v>1000</v>
      </c>
      <c r="I34" s="1">
        <v>54450</v>
      </c>
      <c r="J34" s="1">
        <v>54480</v>
      </c>
      <c r="K34" s="1">
        <v>54240</v>
      </c>
      <c r="L34" s="1">
        <v>54400</v>
      </c>
      <c r="M34" s="1">
        <v>54260</v>
      </c>
      <c r="N34" s="1">
        <v>54800</v>
      </c>
      <c r="O34" s="1" t="s">
        <v>947</v>
      </c>
      <c r="AG34" s="1">
        <v>54440</v>
      </c>
      <c r="AH34" s="1">
        <v>959</v>
      </c>
      <c r="AI34" s="1">
        <v>615</v>
      </c>
      <c r="AJ34" s="1">
        <v>1.5593495934959349</v>
      </c>
    </row>
    <row r="35" spans="1:36">
      <c r="A35" s="1">
        <f t="shared" si="0"/>
        <v>2013</v>
      </c>
      <c r="B35" s="1">
        <f t="shared" si="1"/>
        <v>4</v>
      </c>
      <c r="C35" s="24">
        <v>41311</v>
      </c>
      <c r="D35" s="1">
        <v>54800</v>
      </c>
      <c r="E35" s="1">
        <v>55450</v>
      </c>
      <c r="F35" s="1">
        <v>54800</v>
      </c>
      <c r="G35" s="1">
        <v>55200</v>
      </c>
      <c r="H35" s="1">
        <v>2275</v>
      </c>
      <c r="I35" s="1">
        <v>54800</v>
      </c>
      <c r="J35" s="1">
        <v>55000</v>
      </c>
      <c r="K35" s="1">
        <v>54800</v>
      </c>
      <c r="L35" s="1">
        <v>54970</v>
      </c>
      <c r="M35" s="1">
        <v>55200</v>
      </c>
      <c r="N35" s="1">
        <v>54910</v>
      </c>
      <c r="O35" s="1" t="s">
        <v>948</v>
      </c>
      <c r="AG35" s="1">
        <v>54880</v>
      </c>
      <c r="AH35" s="1">
        <v>1019</v>
      </c>
      <c r="AI35" s="1">
        <v>468</v>
      </c>
      <c r="AJ35" s="1">
        <v>2.1773504273504272</v>
      </c>
    </row>
    <row r="36" spans="1:36">
      <c r="A36" s="1">
        <f t="shared" si="0"/>
        <v>2013</v>
      </c>
      <c r="B36" s="1">
        <f t="shared" si="1"/>
        <v>5</v>
      </c>
      <c r="C36" s="24">
        <v>41312</v>
      </c>
      <c r="D36" s="1">
        <v>54800</v>
      </c>
      <c r="E36" s="1">
        <v>54890</v>
      </c>
      <c r="F36" s="1">
        <v>54100</v>
      </c>
      <c r="G36" s="1">
        <v>54690</v>
      </c>
      <c r="H36" s="1">
        <v>1302</v>
      </c>
      <c r="I36" s="1">
        <v>54800</v>
      </c>
      <c r="J36" s="1">
        <v>54890</v>
      </c>
      <c r="K36" s="1">
        <v>54280</v>
      </c>
      <c r="L36" s="1">
        <v>54280</v>
      </c>
      <c r="M36" s="1">
        <v>54580</v>
      </c>
      <c r="N36" s="1">
        <v>54770</v>
      </c>
      <c r="O36" s="1" t="s">
        <v>950</v>
      </c>
      <c r="AG36" s="1">
        <v>54880</v>
      </c>
      <c r="AH36" s="1">
        <v>1016</v>
      </c>
      <c r="AI36" s="1">
        <v>457</v>
      </c>
      <c r="AJ36" s="1">
        <v>2.2231947483588623</v>
      </c>
    </row>
    <row r="37" spans="1:36">
      <c r="A37" s="1">
        <f t="shared" si="0"/>
        <v>2013</v>
      </c>
      <c r="B37" s="1">
        <f t="shared" si="1"/>
        <v>6</v>
      </c>
      <c r="C37" s="24">
        <v>41313</v>
      </c>
      <c r="D37" s="1">
        <v>54320</v>
      </c>
      <c r="E37" s="1">
        <v>54650</v>
      </c>
      <c r="F37" s="1">
        <v>54190</v>
      </c>
      <c r="G37" s="1">
        <v>54200</v>
      </c>
      <c r="H37" s="1">
        <v>484</v>
      </c>
      <c r="I37" s="1">
        <v>54320</v>
      </c>
      <c r="J37" s="1">
        <v>54650</v>
      </c>
      <c r="K37" s="1">
        <v>54220</v>
      </c>
      <c r="L37" s="1">
        <v>54450</v>
      </c>
      <c r="M37" s="1">
        <v>54450</v>
      </c>
      <c r="N37" s="1">
        <v>54450</v>
      </c>
      <c r="O37" s="1" t="s">
        <v>951</v>
      </c>
      <c r="AG37" s="1">
        <v>54350</v>
      </c>
      <c r="AH37" s="1">
        <v>958</v>
      </c>
      <c r="AI37" s="1">
        <v>485</v>
      </c>
      <c r="AJ37" s="1">
        <v>1.975257731958763</v>
      </c>
    </row>
    <row r="38" spans="1:36">
      <c r="A38" s="1">
        <f t="shared" si="0"/>
        <v>2013</v>
      </c>
      <c r="B38" s="1">
        <f t="shared" si="1"/>
        <v>3</v>
      </c>
      <c r="C38" s="24">
        <v>41317</v>
      </c>
      <c r="D38" s="1">
        <v>53080</v>
      </c>
      <c r="E38" s="1">
        <v>53190</v>
      </c>
      <c r="F38" s="1">
        <v>52630</v>
      </c>
      <c r="G38" s="1">
        <v>52740</v>
      </c>
      <c r="H38" s="1">
        <v>484</v>
      </c>
      <c r="I38" s="1">
        <v>53080</v>
      </c>
      <c r="J38" s="1">
        <v>53190</v>
      </c>
      <c r="K38" s="1">
        <v>52630</v>
      </c>
      <c r="L38" s="1">
        <v>52740</v>
      </c>
      <c r="M38" s="1">
        <v>52740</v>
      </c>
      <c r="N38" s="1">
        <v>52740</v>
      </c>
      <c r="O38" s="1" t="s">
        <v>952</v>
      </c>
      <c r="AG38" s="1">
        <v>52400</v>
      </c>
      <c r="AH38" s="1">
        <v>769</v>
      </c>
      <c r="AI38" s="1">
        <v>459</v>
      </c>
      <c r="AJ38" s="1">
        <v>1.6753812636165577</v>
      </c>
    </row>
    <row r="39" spans="1:36">
      <c r="A39" s="1">
        <f t="shared" si="0"/>
        <v>2013</v>
      </c>
      <c r="B39" s="1">
        <f t="shared" si="1"/>
        <v>4</v>
      </c>
      <c r="C39" s="24">
        <v>41318</v>
      </c>
      <c r="D39" s="1">
        <v>52830</v>
      </c>
      <c r="E39" s="1">
        <v>53100</v>
      </c>
      <c r="F39" s="1">
        <v>52000</v>
      </c>
      <c r="G39" s="1">
        <v>52130</v>
      </c>
      <c r="H39" s="1">
        <v>484</v>
      </c>
      <c r="I39" s="1">
        <v>52830</v>
      </c>
      <c r="J39" s="1">
        <v>53100</v>
      </c>
      <c r="K39" s="1">
        <v>52000</v>
      </c>
      <c r="L39" s="1">
        <v>52130</v>
      </c>
      <c r="M39" s="1">
        <v>52130</v>
      </c>
      <c r="N39" s="1">
        <v>52130</v>
      </c>
      <c r="O39" s="1" t="s">
        <v>885</v>
      </c>
      <c r="AG39" s="1">
        <v>52400</v>
      </c>
      <c r="AH39" s="1">
        <v>769</v>
      </c>
      <c r="AI39" s="1">
        <v>459</v>
      </c>
      <c r="AJ39" s="1">
        <v>1.6753812636165577</v>
      </c>
    </row>
    <row r="40" spans="1:36">
      <c r="A40" s="1">
        <v>2009</v>
      </c>
      <c r="B40" s="1">
        <v>6</v>
      </c>
      <c r="C40" s="24">
        <v>41319</v>
      </c>
      <c r="D40" s="1">
        <v>52080</v>
      </c>
      <c r="E40" s="1">
        <v>52590</v>
      </c>
      <c r="F40" s="1">
        <v>52010</v>
      </c>
      <c r="G40" s="1">
        <v>52340</v>
      </c>
      <c r="H40" s="1">
        <v>484</v>
      </c>
      <c r="I40" s="1">
        <v>52080</v>
      </c>
      <c r="J40" s="1">
        <v>52590</v>
      </c>
      <c r="K40" s="1">
        <v>52010</v>
      </c>
      <c r="L40" s="1">
        <v>52340</v>
      </c>
      <c r="M40" s="1">
        <v>52340</v>
      </c>
      <c r="N40" s="1">
        <v>52340</v>
      </c>
      <c r="O40" s="1" t="s">
        <v>953</v>
      </c>
      <c r="AG40" s="1">
        <v>52400</v>
      </c>
      <c r="AH40" s="1">
        <v>769</v>
      </c>
      <c r="AI40" s="1">
        <v>459</v>
      </c>
      <c r="AJ40" s="1">
        <v>1.6753812636165577</v>
      </c>
    </row>
    <row r="41" spans="1:36">
      <c r="A41" s="1">
        <v>2009</v>
      </c>
      <c r="B41" s="1">
        <v>2</v>
      </c>
      <c r="C41" s="24">
        <v>41320</v>
      </c>
      <c r="D41" s="1">
        <v>51800</v>
      </c>
      <c r="E41" s="1">
        <v>52000</v>
      </c>
      <c r="F41" s="1">
        <v>51480</v>
      </c>
      <c r="G41" s="1">
        <v>51690</v>
      </c>
      <c r="H41" s="1">
        <v>484</v>
      </c>
      <c r="I41" s="1">
        <v>51800</v>
      </c>
      <c r="J41" s="1">
        <v>52000</v>
      </c>
      <c r="K41" s="1">
        <v>51480</v>
      </c>
      <c r="L41" s="1">
        <v>51690</v>
      </c>
      <c r="M41" s="1">
        <v>51870</v>
      </c>
      <c r="N41" s="1">
        <v>52300</v>
      </c>
      <c r="O41" s="1" t="s">
        <v>715</v>
      </c>
      <c r="AG41" s="1">
        <v>52400</v>
      </c>
      <c r="AH41" s="1">
        <v>769</v>
      </c>
      <c r="AI41" s="1">
        <v>459</v>
      </c>
      <c r="AJ41" s="1">
        <v>1.6753812636165577</v>
      </c>
    </row>
    <row r="42" spans="1:36">
      <c r="A42" s="1">
        <v>2009</v>
      </c>
      <c r="B42" s="1">
        <v>3</v>
      </c>
      <c r="C42" s="24">
        <v>41323</v>
      </c>
      <c r="D42" s="1">
        <v>53000</v>
      </c>
      <c r="E42" s="1">
        <v>53110</v>
      </c>
      <c r="F42" s="1">
        <v>52770</v>
      </c>
      <c r="G42" s="1">
        <v>52800</v>
      </c>
      <c r="I42" s="1">
        <v>52300</v>
      </c>
      <c r="J42" s="1">
        <v>53080</v>
      </c>
      <c r="K42" s="1">
        <v>52290</v>
      </c>
      <c r="L42" s="1">
        <v>53080</v>
      </c>
      <c r="M42" s="1">
        <v>52800</v>
      </c>
      <c r="N42" s="1">
        <v>53000</v>
      </c>
      <c r="O42" s="1" t="s">
        <v>955</v>
      </c>
      <c r="AG42" s="1">
        <v>53110</v>
      </c>
      <c r="AH42" s="1">
        <v>892</v>
      </c>
      <c r="AI42" s="1">
        <v>423</v>
      </c>
      <c r="AJ42" s="1">
        <v>2.1087470449172576</v>
      </c>
    </row>
    <row r="43" spans="1:36">
      <c r="A43" s="1">
        <v>2009</v>
      </c>
      <c r="B43" s="1">
        <v>4</v>
      </c>
      <c r="C43" s="24">
        <v>41324</v>
      </c>
      <c r="D43" s="1">
        <v>53040</v>
      </c>
      <c r="E43" s="1">
        <v>53090</v>
      </c>
      <c r="F43" s="1">
        <v>52550</v>
      </c>
      <c r="G43" s="1">
        <v>52600</v>
      </c>
      <c r="I43" s="1">
        <v>53040</v>
      </c>
      <c r="J43" s="1">
        <v>53090</v>
      </c>
      <c r="K43" s="1">
        <v>52830</v>
      </c>
      <c r="L43" s="1">
        <v>52830</v>
      </c>
      <c r="M43" s="1">
        <v>52990</v>
      </c>
      <c r="N43" s="1">
        <v>53080</v>
      </c>
      <c r="O43" s="1" t="s">
        <v>956</v>
      </c>
      <c r="AG43" s="1">
        <v>52990</v>
      </c>
      <c r="AH43" s="1">
        <v>714</v>
      </c>
      <c r="AI43" s="1">
        <v>396</v>
      </c>
      <c r="AJ43" s="1">
        <v>1.803030303030303</v>
      </c>
    </row>
    <row r="44" spans="1:36">
      <c r="A44" s="1">
        <v>2009</v>
      </c>
      <c r="B44" s="1">
        <v>5</v>
      </c>
      <c r="C44" s="24">
        <v>41325</v>
      </c>
      <c r="D44" s="1">
        <v>53230</v>
      </c>
      <c r="E44" s="1">
        <v>53250</v>
      </c>
      <c r="F44" s="1">
        <v>52510</v>
      </c>
      <c r="G44" s="1">
        <v>52510</v>
      </c>
      <c r="I44" s="1">
        <v>53230</v>
      </c>
      <c r="J44" s="1">
        <v>53250</v>
      </c>
      <c r="K44" s="1">
        <v>52820</v>
      </c>
      <c r="L44" s="1">
        <v>52940</v>
      </c>
      <c r="M44" s="1">
        <v>52560</v>
      </c>
      <c r="N44" s="1">
        <v>52690</v>
      </c>
      <c r="O44" s="1" t="s">
        <v>944</v>
      </c>
      <c r="AG44" s="1">
        <v>53030</v>
      </c>
      <c r="AH44" s="1">
        <v>550</v>
      </c>
      <c r="AI44" s="1">
        <v>591</v>
      </c>
      <c r="AJ44" s="1">
        <v>0.93062605752961081</v>
      </c>
    </row>
    <row r="45" spans="1:36">
      <c r="A45" s="1">
        <v>2009</v>
      </c>
      <c r="B45" s="1">
        <v>6</v>
      </c>
      <c r="C45" s="24">
        <v>41326</v>
      </c>
      <c r="D45" s="1">
        <v>52850</v>
      </c>
      <c r="E45" s="1">
        <v>52930</v>
      </c>
      <c r="F45" s="1">
        <v>52390</v>
      </c>
      <c r="G45" s="1">
        <v>52400</v>
      </c>
      <c r="I45" s="1">
        <v>52850</v>
      </c>
      <c r="J45" s="1">
        <v>52930</v>
      </c>
      <c r="K45" s="1">
        <v>52500</v>
      </c>
      <c r="L45" s="1">
        <v>52500</v>
      </c>
      <c r="M45" s="1">
        <v>52440</v>
      </c>
      <c r="N45" s="1">
        <v>52500</v>
      </c>
      <c r="O45" s="1" t="s">
        <v>798</v>
      </c>
      <c r="AG45" s="1">
        <v>52880</v>
      </c>
      <c r="AH45" s="1">
        <v>969</v>
      </c>
      <c r="AI45" s="1">
        <v>598</v>
      </c>
      <c r="AJ45" s="1">
        <v>1.6204013377926421</v>
      </c>
    </row>
    <row r="46" spans="1:36">
      <c r="A46" s="1">
        <v>2009</v>
      </c>
      <c r="B46" s="1">
        <v>2</v>
      </c>
      <c r="C46" s="24">
        <v>41327</v>
      </c>
      <c r="D46" s="1">
        <v>52500</v>
      </c>
      <c r="E46" s="1">
        <v>53300</v>
      </c>
      <c r="F46" s="1">
        <v>52400</v>
      </c>
      <c r="G46" s="1">
        <v>53300</v>
      </c>
      <c r="I46" s="1">
        <v>52500</v>
      </c>
      <c r="J46" s="1">
        <v>52700</v>
      </c>
      <c r="K46" s="1">
        <v>52460</v>
      </c>
      <c r="L46" s="1">
        <v>52460</v>
      </c>
      <c r="M46" s="1">
        <v>53300</v>
      </c>
      <c r="N46" s="1">
        <v>53030</v>
      </c>
      <c r="O46" s="1" t="s">
        <v>957</v>
      </c>
      <c r="AG46" s="1">
        <v>52650</v>
      </c>
      <c r="AH46" s="1">
        <v>1087</v>
      </c>
      <c r="AI46" s="1">
        <v>414</v>
      </c>
      <c r="AJ46" s="1">
        <v>2.6256038647342996</v>
      </c>
    </row>
    <row r="47" spans="1:36">
      <c r="A47" s="1">
        <v>2009</v>
      </c>
      <c r="B47" s="1">
        <v>3</v>
      </c>
      <c r="C47" s="24">
        <v>41330</v>
      </c>
      <c r="D47" s="1">
        <v>52840</v>
      </c>
      <c r="E47" s="1">
        <v>52840</v>
      </c>
      <c r="F47" s="1">
        <v>52290</v>
      </c>
      <c r="G47" s="1">
        <v>52760</v>
      </c>
      <c r="I47" s="1">
        <v>52840</v>
      </c>
      <c r="J47" s="1">
        <v>52840</v>
      </c>
      <c r="K47" s="1">
        <v>52290</v>
      </c>
      <c r="L47" s="1">
        <v>52500</v>
      </c>
      <c r="M47" s="1">
        <v>52740</v>
      </c>
      <c r="N47" s="1">
        <v>52250</v>
      </c>
      <c r="O47" s="1" t="s">
        <v>939</v>
      </c>
      <c r="AG47" s="1">
        <v>52600</v>
      </c>
      <c r="AH47" s="1">
        <v>542</v>
      </c>
      <c r="AI47" s="1">
        <v>410</v>
      </c>
      <c r="AJ47" s="1">
        <v>1.3219512195121952</v>
      </c>
    </row>
    <row r="48" spans="1:36">
      <c r="A48" s="1">
        <v>2009</v>
      </c>
      <c r="B48" s="1">
        <v>5</v>
      </c>
      <c r="C48" s="24">
        <v>41331</v>
      </c>
      <c r="D48" s="1">
        <v>52100</v>
      </c>
      <c r="E48" s="1">
        <v>52100</v>
      </c>
      <c r="F48" s="1">
        <v>50550</v>
      </c>
      <c r="G48" s="1">
        <v>50680</v>
      </c>
      <c r="I48" s="1">
        <v>52100</v>
      </c>
      <c r="J48" s="1">
        <v>52100</v>
      </c>
      <c r="K48" s="1">
        <v>51720</v>
      </c>
      <c r="L48" s="1">
        <v>51790</v>
      </c>
      <c r="M48" s="1">
        <v>50680</v>
      </c>
      <c r="N48" s="1">
        <v>50770</v>
      </c>
      <c r="O48" s="1" t="s">
        <v>959</v>
      </c>
      <c r="AG48" s="1">
        <v>51870</v>
      </c>
      <c r="AH48" s="1">
        <v>628</v>
      </c>
      <c r="AI48" s="1">
        <v>287</v>
      </c>
      <c r="AJ48" s="1">
        <v>2.1881533101045294</v>
      </c>
    </row>
    <row r="49" spans="1:36">
      <c r="A49" s="1">
        <v>2009</v>
      </c>
      <c r="B49" s="1">
        <v>6</v>
      </c>
      <c r="C49" s="24">
        <v>41332</v>
      </c>
      <c r="D49" s="1">
        <v>51030</v>
      </c>
      <c r="E49" s="1">
        <v>51270</v>
      </c>
      <c r="F49" s="1">
        <v>50160</v>
      </c>
      <c r="G49" s="1">
        <v>50160</v>
      </c>
      <c r="I49" s="1">
        <v>51030</v>
      </c>
      <c r="J49" s="1">
        <v>51270</v>
      </c>
      <c r="K49" s="1">
        <v>50460</v>
      </c>
      <c r="L49" s="1">
        <v>50460</v>
      </c>
      <c r="M49" s="1">
        <v>50150</v>
      </c>
      <c r="N49" s="1">
        <v>50450</v>
      </c>
      <c r="O49" s="1" t="s">
        <v>960</v>
      </c>
      <c r="AG49" s="1">
        <v>51200</v>
      </c>
      <c r="AH49" s="1">
        <v>736</v>
      </c>
      <c r="AI49" s="1">
        <v>736</v>
      </c>
      <c r="AJ49" s="1">
        <v>1</v>
      </c>
    </row>
    <row r="50" spans="1:36">
      <c r="A50" s="1">
        <v>2009</v>
      </c>
      <c r="B50" s="1">
        <v>2</v>
      </c>
      <c r="C50" s="24">
        <v>41333</v>
      </c>
      <c r="D50" s="1">
        <v>50750</v>
      </c>
      <c r="E50" s="1">
        <v>51000</v>
      </c>
      <c r="F50" s="1">
        <v>50500</v>
      </c>
      <c r="G50" s="1">
        <v>50730</v>
      </c>
      <c r="I50" s="1">
        <v>50750</v>
      </c>
      <c r="J50" s="1">
        <v>51000</v>
      </c>
      <c r="K50" s="1">
        <v>50500</v>
      </c>
      <c r="L50" s="1">
        <v>50810</v>
      </c>
      <c r="M50" s="1">
        <v>50720</v>
      </c>
      <c r="N50" s="1">
        <v>50950</v>
      </c>
      <c r="O50" s="1" t="s">
        <v>962</v>
      </c>
      <c r="AG50" s="1">
        <v>50970</v>
      </c>
      <c r="AH50" s="1">
        <v>549</v>
      </c>
      <c r="AI50" s="1">
        <v>429</v>
      </c>
      <c r="AJ50" s="1">
        <v>1.2797202797202798</v>
      </c>
    </row>
    <row r="51" spans="1:36">
      <c r="A51" s="1">
        <v>2009</v>
      </c>
      <c r="B51" s="1">
        <v>3</v>
      </c>
      <c r="C51" s="24">
        <v>41334</v>
      </c>
      <c r="D51" s="1">
        <v>51050</v>
      </c>
      <c r="E51" s="1">
        <v>51220</v>
      </c>
      <c r="F51" s="1">
        <v>50860</v>
      </c>
      <c r="G51" s="1">
        <v>50900</v>
      </c>
      <c r="I51" s="1">
        <v>51050</v>
      </c>
      <c r="J51" s="1">
        <v>51220</v>
      </c>
      <c r="K51" s="1">
        <v>50970</v>
      </c>
      <c r="L51" s="1">
        <v>51000</v>
      </c>
      <c r="M51" s="1">
        <v>50950</v>
      </c>
      <c r="N51" s="1">
        <v>50930</v>
      </c>
      <c r="O51" s="1" t="s">
        <v>963</v>
      </c>
      <c r="AG51" s="1">
        <v>51150</v>
      </c>
      <c r="AH51" s="1">
        <v>436</v>
      </c>
      <c r="AI51" s="1">
        <v>482</v>
      </c>
      <c r="AJ51" s="1">
        <v>0.9045643153526971</v>
      </c>
    </row>
    <row r="52" spans="1:36">
      <c r="A52" s="1">
        <v>2009</v>
      </c>
      <c r="B52" s="1">
        <v>4</v>
      </c>
      <c r="C52" s="24">
        <v>41337</v>
      </c>
      <c r="D52" s="1">
        <v>51130</v>
      </c>
      <c r="E52" s="1">
        <v>51450</v>
      </c>
      <c r="F52" s="1">
        <v>51130</v>
      </c>
      <c r="G52" s="1">
        <v>51150</v>
      </c>
      <c r="I52" s="1">
        <v>51130</v>
      </c>
      <c r="J52" s="1">
        <v>51450</v>
      </c>
      <c r="K52" s="1">
        <v>51130</v>
      </c>
      <c r="L52" s="1">
        <v>51250</v>
      </c>
      <c r="M52" s="1">
        <v>51100</v>
      </c>
      <c r="N52" s="1">
        <v>51150</v>
      </c>
      <c r="O52" s="1" t="s">
        <v>964</v>
      </c>
      <c r="AG52" s="1">
        <v>51400</v>
      </c>
      <c r="AH52" s="1">
        <v>506</v>
      </c>
      <c r="AI52" s="1">
        <v>246</v>
      </c>
      <c r="AJ52" s="1">
        <v>2.0569105691056913</v>
      </c>
    </row>
    <row r="53" spans="1:36">
      <c r="A53" s="1">
        <v>2010</v>
      </c>
      <c r="B53" s="1">
        <v>2</v>
      </c>
      <c r="C53" s="24">
        <v>41338</v>
      </c>
      <c r="D53" s="1">
        <v>51420</v>
      </c>
      <c r="E53" s="1">
        <v>52030</v>
      </c>
      <c r="F53" s="1">
        <v>51360</v>
      </c>
      <c r="G53" s="1">
        <v>51410</v>
      </c>
      <c r="I53" s="1">
        <v>51420</v>
      </c>
      <c r="J53" s="1">
        <v>52030</v>
      </c>
      <c r="K53" s="1">
        <v>51420</v>
      </c>
      <c r="L53" s="1">
        <v>51800</v>
      </c>
      <c r="M53" s="1">
        <v>51620</v>
      </c>
      <c r="N53" s="1">
        <v>51760</v>
      </c>
      <c r="O53" s="1" t="s">
        <v>965</v>
      </c>
      <c r="AG53" s="1">
        <v>51490</v>
      </c>
      <c r="AH53" s="1">
        <v>530</v>
      </c>
      <c r="AI53" s="1">
        <v>375</v>
      </c>
      <c r="AJ53" s="1">
        <v>1.4133333333333333</v>
      </c>
    </row>
    <row r="54" spans="1:36">
      <c r="A54" s="1">
        <v>2010</v>
      </c>
      <c r="B54" s="1">
        <v>3</v>
      </c>
      <c r="C54" s="24">
        <v>41339</v>
      </c>
      <c r="D54" s="1">
        <v>51850</v>
      </c>
      <c r="E54" s="1">
        <v>51910</v>
      </c>
      <c r="F54" s="1">
        <v>51550</v>
      </c>
      <c r="G54" s="1">
        <v>51590</v>
      </c>
      <c r="I54" s="1">
        <v>51850</v>
      </c>
      <c r="J54" s="1">
        <v>51910</v>
      </c>
      <c r="K54" s="1">
        <v>51600</v>
      </c>
      <c r="L54" s="1">
        <v>51600</v>
      </c>
      <c r="M54" s="1">
        <v>51850</v>
      </c>
      <c r="N54" s="1">
        <v>52000</v>
      </c>
      <c r="O54" s="1" t="s">
        <v>800</v>
      </c>
      <c r="AG54" s="1">
        <v>51890</v>
      </c>
      <c r="AH54" s="1">
        <v>801</v>
      </c>
      <c r="AI54" s="1">
        <v>427</v>
      </c>
      <c r="AJ54" s="1">
        <v>1.8758782201405153</v>
      </c>
    </row>
    <row r="55" spans="1:36">
      <c r="A55" s="1">
        <v>2010</v>
      </c>
      <c r="B55" s="1">
        <v>4</v>
      </c>
      <c r="C55" s="24">
        <v>41340</v>
      </c>
      <c r="D55" s="1">
        <v>52070</v>
      </c>
      <c r="E55" s="1">
        <v>52300</v>
      </c>
      <c r="F55" s="1">
        <v>52010</v>
      </c>
      <c r="G55" s="1">
        <v>52290</v>
      </c>
      <c r="I55" s="1">
        <v>52070</v>
      </c>
      <c r="J55" s="1">
        <v>52250</v>
      </c>
      <c r="K55" s="1">
        <v>52010</v>
      </c>
      <c r="L55" s="1">
        <v>52200</v>
      </c>
      <c r="M55" s="1">
        <v>52300</v>
      </c>
      <c r="N55" s="1">
        <v>52630</v>
      </c>
      <c r="O55" s="1" t="s">
        <v>764</v>
      </c>
      <c r="AG55" s="1">
        <v>52190</v>
      </c>
      <c r="AH55" s="1">
        <v>774</v>
      </c>
      <c r="AI55" s="1">
        <v>557</v>
      </c>
      <c r="AJ55" s="1">
        <v>1.3895870736086176</v>
      </c>
    </row>
    <row r="56" spans="1:36">
      <c r="A56" s="1">
        <v>2010</v>
      </c>
      <c r="B56" s="1">
        <v>5</v>
      </c>
      <c r="C56" s="24">
        <v>41341</v>
      </c>
      <c r="D56" s="1">
        <v>52800</v>
      </c>
      <c r="E56" s="1">
        <v>53390</v>
      </c>
      <c r="F56" s="1">
        <v>52730</v>
      </c>
      <c r="G56" s="1">
        <v>53260</v>
      </c>
      <c r="I56" s="1">
        <v>52800</v>
      </c>
      <c r="J56" s="1">
        <v>53200</v>
      </c>
      <c r="K56" s="1">
        <v>52730</v>
      </c>
      <c r="L56" s="1">
        <v>53170</v>
      </c>
      <c r="M56" s="1">
        <v>53230</v>
      </c>
      <c r="N56" s="1">
        <v>53350</v>
      </c>
      <c r="O56" s="1" t="s">
        <v>799</v>
      </c>
      <c r="AG56" s="1">
        <v>52950</v>
      </c>
      <c r="AH56" s="1">
        <v>663</v>
      </c>
      <c r="AI56" s="1">
        <v>550</v>
      </c>
      <c r="AJ56" s="1">
        <v>1.2054545454545456</v>
      </c>
    </row>
    <row r="57" spans="1:36">
      <c r="A57" s="1">
        <v>2010</v>
      </c>
      <c r="B57" s="1">
        <v>6</v>
      </c>
      <c r="C57" s="24">
        <v>41344</v>
      </c>
      <c r="D57" s="1">
        <v>53800</v>
      </c>
      <c r="E57" s="1">
        <v>53800</v>
      </c>
      <c r="F57" s="1">
        <v>53300</v>
      </c>
      <c r="G57" s="1">
        <v>53410</v>
      </c>
      <c r="I57" s="1">
        <v>53800</v>
      </c>
      <c r="J57" s="1">
        <v>53800</v>
      </c>
      <c r="K57" s="1">
        <v>53300</v>
      </c>
      <c r="L57" s="1">
        <v>53680</v>
      </c>
      <c r="M57" s="1">
        <v>53400</v>
      </c>
      <c r="N57" s="1">
        <v>53530</v>
      </c>
      <c r="O57" s="1" t="s">
        <v>966</v>
      </c>
      <c r="AG57" s="1">
        <v>53500</v>
      </c>
      <c r="AH57" s="1">
        <v>493</v>
      </c>
      <c r="AI57" s="1">
        <v>513</v>
      </c>
      <c r="AJ57" s="1">
        <v>0.96101364522417154</v>
      </c>
    </row>
    <row r="58" spans="1:36">
      <c r="A58" s="1">
        <v>2010</v>
      </c>
      <c r="B58" s="1">
        <v>3</v>
      </c>
      <c r="C58" s="24">
        <v>41345</v>
      </c>
      <c r="D58" s="1">
        <v>53700</v>
      </c>
      <c r="E58" s="1">
        <v>53850</v>
      </c>
      <c r="F58" s="1">
        <v>53210</v>
      </c>
      <c r="G58" s="1">
        <v>53220</v>
      </c>
      <c r="I58" s="1">
        <v>53700</v>
      </c>
      <c r="J58" s="1">
        <v>53850</v>
      </c>
      <c r="K58" s="1">
        <v>53540</v>
      </c>
      <c r="L58" s="1">
        <v>53570</v>
      </c>
      <c r="M58" s="1">
        <v>53150</v>
      </c>
      <c r="N58" s="1">
        <v>52870</v>
      </c>
      <c r="O58" s="1" t="s">
        <v>967</v>
      </c>
      <c r="AG58" s="1">
        <v>53760</v>
      </c>
      <c r="AH58" s="1">
        <v>517</v>
      </c>
      <c r="AI58" s="1">
        <v>660</v>
      </c>
      <c r="AJ58" s="1">
        <v>0.78333333333333333</v>
      </c>
    </row>
    <row r="59" spans="1:36">
      <c r="A59" s="1">
        <v>2010</v>
      </c>
      <c r="B59" s="1">
        <v>4</v>
      </c>
      <c r="C59" s="24">
        <v>41346</v>
      </c>
      <c r="D59" s="1">
        <v>52720</v>
      </c>
      <c r="E59" s="1">
        <v>52870</v>
      </c>
      <c r="F59" s="1">
        <v>52500</v>
      </c>
      <c r="G59" s="1">
        <v>52520</v>
      </c>
      <c r="I59" s="1">
        <v>52720</v>
      </c>
      <c r="J59" s="1">
        <v>52870</v>
      </c>
      <c r="K59" s="1">
        <v>52700</v>
      </c>
      <c r="L59" s="1">
        <v>52770</v>
      </c>
      <c r="M59" s="1">
        <v>52530</v>
      </c>
      <c r="N59" s="1">
        <v>52510</v>
      </c>
      <c r="O59" s="1" t="s">
        <v>972</v>
      </c>
      <c r="AG59" s="1">
        <v>52890</v>
      </c>
      <c r="AH59" s="1">
        <v>612</v>
      </c>
      <c r="AI59" s="1">
        <v>494</v>
      </c>
      <c r="AJ59" s="1">
        <v>1.2388663967611335</v>
      </c>
    </row>
    <row r="60" spans="1:36">
      <c r="A60" s="1">
        <v>2010</v>
      </c>
      <c r="B60" s="1">
        <v>5</v>
      </c>
      <c r="C60" s="24">
        <v>41347</v>
      </c>
      <c r="D60" s="1">
        <v>52390</v>
      </c>
      <c r="E60" s="1">
        <v>52610</v>
      </c>
      <c r="F60" s="1">
        <v>52200</v>
      </c>
      <c r="G60" s="1">
        <v>52420</v>
      </c>
      <c r="I60" s="1">
        <v>52390</v>
      </c>
      <c r="J60" s="1">
        <v>52610</v>
      </c>
      <c r="K60" s="1">
        <v>52200</v>
      </c>
      <c r="L60" s="1">
        <v>52240</v>
      </c>
      <c r="M60" s="1">
        <v>52690</v>
      </c>
      <c r="N60" s="1">
        <v>52670</v>
      </c>
      <c r="O60" s="1" t="s">
        <v>973</v>
      </c>
      <c r="AG60" s="1">
        <v>52550</v>
      </c>
      <c r="AH60" s="1">
        <v>482</v>
      </c>
      <c r="AI60" s="1">
        <v>557</v>
      </c>
      <c r="AJ60" s="1">
        <v>0.86535008976660677</v>
      </c>
    </row>
    <row r="61" spans="1:36">
      <c r="A61" s="1">
        <v>2010</v>
      </c>
      <c r="B61" s="1">
        <v>6</v>
      </c>
      <c r="C61" s="24">
        <v>41348</v>
      </c>
      <c r="D61" s="1">
        <v>52940</v>
      </c>
      <c r="E61" s="1">
        <v>53200</v>
      </c>
      <c r="F61" s="1">
        <v>52740</v>
      </c>
      <c r="G61" s="1">
        <v>53090</v>
      </c>
      <c r="I61" s="1">
        <v>52940</v>
      </c>
      <c r="J61" s="1">
        <v>53000</v>
      </c>
      <c r="K61" s="1">
        <v>52740</v>
      </c>
      <c r="L61" s="1">
        <v>52800</v>
      </c>
      <c r="M61" s="1">
        <v>53300</v>
      </c>
      <c r="N61" s="1">
        <v>52620</v>
      </c>
      <c r="O61" s="1" t="s">
        <v>759</v>
      </c>
      <c r="AG61" s="1">
        <v>52990</v>
      </c>
      <c r="AH61" s="1">
        <v>621</v>
      </c>
      <c r="AI61" s="1">
        <v>434</v>
      </c>
      <c r="AJ61" s="1">
        <v>1.4308755760368663</v>
      </c>
    </row>
    <row r="62" spans="1:36">
      <c r="A62" s="1">
        <v>2010</v>
      </c>
      <c r="B62" s="1">
        <v>2</v>
      </c>
      <c r="C62" s="24">
        <v>41351</v>
      </c>
      <c r="D62" s="1">
        <v>52350</v>
      </c>
      <c r="E62" s="1">
        <v>52600</v>
      </c>
      <c r="F62" s="1">
        <v>51800</v>
      </c>
      <c r="G62" s="1">
        <v>51810</v>
      </c>
      <c r="I62" s="1">
        <v>52350</v>
      </c>
      <c r="J62" s="1">
        <v>52600</v>
      </c>
      <c r="K62" s="1">
        <v>52100</v>
      </c>
      <c r="L62" s="1">
        <v>52490</v>
      </c>
      <c r="M62" s="1">
        <v>52200</v>
      </c>
      <c r="N62" s="1">
        <v>52600</v>
      </c>
      <c r="O62" s="1" t="s">
        <v>952</v>
      </c>
      <c r="AG62" s="1">
        <v>52290</v>
      </c>
      <c r="AH62" s="1">
        <v>518</v>
      </c>
      <c r="AI62" s="1">
        <v>746</v>
      </c>
      <c r="AJ62" s="1">
        <v>0.69436997319034854</v>
      </c>
    </row>
    <row r="63" spans="1:36">
      <c r="A63" s="1">
        <v>2010</v>
      </c>
      <c r="B63" s="1">
        <v>3</v>
      </c>
      <c r="C63" s="24">
        <v>41352</v>
      </c>
      <c r="D63" s="1">
        <v>52670</v>
      </c>
      <c r="E63" s="1">
        <v>52910</v>
      </c>
      <c r="F63" s="1">
        <v>52450</v>
      </c>
      <c r="G63" s="1">
        <v>52640</v>
      </c>
      <c r="I63" s="1">
        <v>52670</v>
      </c>
      <c r="J63" s="1">
        <v>52670</v>
      </c>
      <c r="K63" s="1">
        <v>52450</v>
      </c>
      <c r="L63" s="1">
        <v>52570</v>
      </c>
      <c r="M63" s="1">
        <v>52860</v>
      </c>
      <c r="N63" s="1">
        <v>52360</v>
      </c>
      <c r="O63" s="1" t="s">
        <v>974</v>
      </c>
      <c r="AG63" s="1">
        <v>52570</v>
      </c>
      <c r="AH63" s="1">
        <v>896</v>
      </c>
      <c r="AI63" s="1">
        <v>443</v>
      </c>
      <c r="AJ63" s="1">
        <v>2.0225733634311513</v>
      </c>
    </row>
    <row r="64" spans="1:36">
      <c r="A64" s="1">
        <v>2010</v>
      </c>
      <c r="B64" s="1">
        <v>4</v>
      </c>
      <c r="C64" s="24">
        <v>41354</v>
      </c>
      <c r="D64" s="1">
        <v>53200</v>
      </c>
      <c r="E64" s="1">
        <v>53450</v>
      </c>
      <c r="F64" s="1">
        <v>53000</v>
      </c>
      <c r="G64" s="1">
        <v>53250</v>
      </c>
      <c r="I64" s="1">
        <v>53200</v>
      </c>
      <c r="J64" s="1">
        <v>53300</v>
      </c>
      <c r="K64" s="1">
        <v>53000</v>
      </c>
      <c r="L64" s="1">
        <v>53300</v>
      </c>
      <c r="M64" s="1">
        <v>53240</v>
      </c>
      <c r="N64" s="1">
        <v>53150</v>
      </c>
      <c r="O64" s="1" t="s">
        <v>717</v>
      </c>
      <c r="AG64" s="1">
        <v>53220</v>
      </c>
      <c r="AH64" s="1">
        <v>956</v>
      </c>
      <c r="AI64" s="1">
        <v>617</v>
      </c>
      <c r="AJ64" s="1">
        <v>1.5494327390599676</v>
      </c>
    </row>
    <row r="65" spans="1:36">
      <c r="A65" s="1">
        <v>2010</v>
      </c>
      <c r="B65" s="1">
        <v>5</v>
      </c>
      <c r="C65" s="24">
        <v>41355</v>
      </c>
      <c r="D65" s="1">
        <v>53280</v>
      </c>
      <c r="E65" s="1">
        <v>53310</v>
      </c>
      <c r="F65" s="1">
        <v>53020</v>
      </c>
      <c r="G65" s="1">
        <v>53030</v>
      </c>
      <c r="I65" s="1">
        <v>53280</v>
      </c>
      <c r="J65" s="1">
        <v>53310</v>
      </c>
      <c r="K65" s="1">
        <v>53110</v>
      </c>
      <c r="L65" s="1">
        <v>53120</v>
      </c>
      <c r="M65" s="1">
        <v>53000</v>
      </c>
      <c r="N65" s="1">
        <v>52650</v>
      </c>
      <c r="O65" s="1" t="s">
        <v>975</v>
      </c>
      <c r="AG65" s="1">
        <v>53260</v>
      </c>
      <c r="AH65" s="1">
        <v>578</v>
      </c>
      <c r="AI65" s="1">
        <v>416</v>
      </c>
      <c r="AJ65" s="1">
        <v>1.3894230769230769</v>
      </c>
    </row>
    <row r="66" spans="1:36">
      <c r="A66" s="1">
        <v>2010</v>
      </c>
      <c r="B66" s="1">
        <v>6</v>
      </c>
      <c r="C66" s="24">
        <v>41358</v>
      </c>
      <c r="D66" s="1">
        <v>52890</v>
      </c>
      <c r="E66" s="1">
        <v>53200</v>
      </c>
      <c r="F66" s="1">
        <v>52730</v>
      </c>
      <c r="G66" s="1">
        <v>52730</v>
      </c>
      <c r="I66" s="1">
        <v>52890</v>
      </c>
      <c r="J66" s="1">
        <v>53200</v>
      </c>
      <c r="K66" s="1">
        <v>52820</v>
      </c>
      <c r="L66" s="1">
        <v>52900</v>
      </c>
      <c r="M66" s="1">
        <v>52730</v>
      </c>
      <c r="N66" s="1">
        <v>52520</v>
      </c>
      <c r="O66" s="1" t="s">
        <v>763</v>
      </c>
      <c r="AG66" s="1">
        <v>53000</v>
      </c>
      <c r="AH66" s="1">
        <v>555</v>
      </c>
      <c r="AI66" s="1">
        <v>387</v>
      </c>
      <c r="AJ66" s="1">
        <v>1.4341085271317831</v>
      </c>
    </row>
    <row r="67" spans="1:36">
      <c r="A67" s="1">
        <v>2010</v>
      </c>
      <c r="B67" s="1">
        <v>2</v>
      </c>
      <c r="C67" s="24">
        <v>41359</v>
      </c>
      <c r="D67" s="1">
        <v>52600</v>
      </c>
      <c r="E67" s="1">
        <v>52620</v>
      </c>
      <c r="F67" s="1">
        <v>52140</v>
      </c>
      <c r="G67" s="1">
        <v>52360</v>
      </c>
      <c r="I67" s="1">
        <v>52600</v>
      </c>
      <c r="J67" s="1">
        <v>52620</v>
      </c>
      <c r="K67" s="1">
        <v>52400</v>
      </c>
      <c r="L67" s="1">
        <v>52460</v>
      </c>
      <c r="M67" s="1">
        <v>52350</v>
      </c>
      <c r="N67" s="1">
        <v>52620</v>
      </c>
      <c r="O67" s="1" t="s">
        <v>941</v>
      </c>
      <c r="AG67" s="1">
        <v>52630</v>
      </c>
      <c r="AH67" s="1">
        <v>517</v>
      </c>
      <c r="AI67" s="1">
        <v>325</v>
      </c>
      <c r="AJ67" s="1">
        <v>1.5907692307692307</v>
      </c>
    </row>
    <row r="68" spans="1:36">
      <c r="A68" s="1">
        <v>2010</v>
      </c>
      <c r="B68" s="1">
        <v>3</v>
      </c>
      <c r="C68" s="24">
        <v>41360</v>
      </c>
      <c r="D68" s="1">
        <v>52890</v>
      </c>
      <c r="E68" s="1">
        <v>52890</v>
      </c>
      <c r="F68" s="1">
        <v>52630</v>
      </c>
      <c r="G68" s="1">
        <v>52740</v>
      </c>
      <c r="I68" s="1">
        <v>52890</v>
      </c>
      <c r="J68" s="1">
        <v>52890</v>
      </c>
      <c r="K68" s="1">
        <v>52630</v>
      </c>
      <c r="L68" s="1">
        <v>52800</v>
      </c>
      <c r="M68" s="1">
        <v>52900</v>
      </c>
      <c r="N68" s="1">
        <v>52800</v>
      </c>
      <c r="O68" s="1" t="s">
        <v>874</v>
      </c>
      <c r="AG68" s="1">
        <v>52780</v>
      </c>
      <c r="AH68" s="1">
        <v>650</v>
      </c>
      <c r="AI68" s="1">
        <v>409</v>
      </c>
      <c r="AJ68" s="1">
        <v>1.5892420537897312</v>
      </c>
    </row>
    <row r="69" spans="1:36">
      <c r="A69" s="1">
        <v>2010</v>
      </c>
      <c r="B69" s="1">
        <v>4</v>
      </c>
      <c r="C69" s="24">
        <v>41361</v>
      </c>
      <c r="D69" s="1">
        <v>52850</v>
      </c>
      <c r="E69" s="1">
        <v>52900</v>
      </c>
      <c r="F69" s="1">
        <v>52140</v>
      </c>
      <c r="G69" s="1">
        <v>52300</v>
      </c>
      <c r="I69" s="1">
        <v>52850</v>
      </c>
      <c r="J69" s="1">
        <v>52900</v>
      </c>
      <c r="K69" s="1">
        <v>52500</v>
      </c>
      <c r="L69" s="1">
        <v>52550</v>
      </c>
      <c r="M69" s="1">
        <v>52420</v>
      </c>
      <c r="N69" s="1">
        <v>51440</v>
      </c>
      <c r="O69" s="1" t="s">
        <v>878</v>
      </c>
      <c r="AG69" s="1">
        <v>52840</v>
      </c>
      <c r="AH69" s="1">
        <v>495</v>
      </c>
      <c r="AI69" s="1">
        <v>433</v>
      </c>
      <c r="AJ69" s="1">
        <v>1.1431870669745958</v>
      </c>
    </row>
    <row r="70" spans="1:36">
      <c r="A70" s="1">
        <v>2010</v>
      </c>
      <c r="B70" s="1">
        <v>5</v>
      </c>
      <c r="C70" s="24">
        <v>41362</v>
      </c>
      <c r="D70" s="1">
        <v>51540</v>
      </c>
      <c r="E70" s="1">
        <v>52030</v>
      </c>
      <c r="F70" s="1">
        <v>51450</v>
      </c>
      <c r="G70" s="1">
        <v>51700</v>
      </c>
      <c r="I70" s="1">
        <v>51540</v>
      </c>
      <c r="J70" s="1">
        <v>52010</v>
      </c>
      <c r="K70" s="1">
        <v>51450</v>
      </c>
      <c r="L70" s="1">
        <v>52000</v>
      </c>
      <c r="M70" s="1">
        <v>51540</v>
      </c>
      <c r="N70" s="1">
        <v>51880</v>
      </c>
      <c r="O70" s="1" t="s">
        <v>878</v>
      </c>
      <c r="AG70" s="1">
        <v>51620</v>
      </c>
      <c r="AH70" s="1">
        <v>318</v>
      </c>
      <c r="AI70" s="1">
        <v>554</v>
      </c>
      <c r="AJ70" s="1">
        <v>0.57400722021660655</v>
      </c>
    </row>
    <row r="71" spans="1:36">
      <c r="A71" s="1">
        <v>2010</v>
      </c>
      <c r="B71" s="1">
        <v>6</v>
      </c>
      <c r="C71" s="24">
        <v>41365</v>
      </c>
      <c r="D71" s="1">
        <v>51710</v>
      </c>
      <c r="E71" s="1">
        <v>52090</v>
      </c>
      <c r="F71" s="1">
        <v>51560</v>
      </c>
      <c r="G71" s="1">
        <v>51680</v>
      </c>
      <c r="I71" s="1">
        <v>51710</v>
      </c>
      <c r="J71" s="1">
        <v>52090</v>
      </c>
      <c r="K71" s="1">
        <v>51710</v>
      </c>
      <c r="L71" s="1">
        <v>51740</v>
      </c>
      <c r="M71" s="1">
        <v>51740</v>
      </c>
      <c r="N71" s="1">
        <v>51410</v>
      </c>
      <c r="O71" s="1" t="s">
        <v>976</v>
      </c>
      <c r="AG71" s="1">
        <v>51960</v>
      </c>
      <c r="AH71" s="1">
        <v>690</v>
      </c>
      <c r="AI71" s="1">
        <v>544</v>
      </c>
      <c r="AJ71" s="1">
        <v>1.2683823529411764</v>
      </c>
    </row>
    <row r="72" spans="1:36">
      <c r="A72" s="1">
        <v>2010</v>
      </c>
      <c r="B72" s="1">
        <v>2</v>
      </c>
      <c r="C72" s="24">
        <v>41366</v>
      </c>
      <c r="D72" s="1">
        <v>51330</v>
      </c>
      <c r="E72" s="1">
        <v>51490</v>
      </c>
      <c r="F72" s="1">
        <v>50850</v>
      </c>
      <c r="G72" s="1">
        <v>51000</v>
      </c>
      <c r="I72" s="1">
        <v>51330</v>
      </c>
      <c r="J72" s="1">
        <v>51490</v>
      </c>
      <c r="K72" s="1">
        <v>51280</v>
      </c>
      <c r="L72" s="1">
        <v>51320</v>
      </c>
      <c r="M72" s="1">
        <v>50960</v>
      </c>
      <c r="N72" s="1">
        <v>51190</v>
      </c>
      <c r="O72" s="1" t="s">
        <v>977</v>
      </c>
      <c r="AG72" s="1">
        <v>51460</v>
      </c>
      <c r="AH72" s="1">
        <v>475</v>
      </c>
      <c r="AI72" s="1">
        <v>344</v>
      </c>
      <c r="AJ72" s="1">
        <v>1.3808139534883721</v>
      </c>
    </row>
    <row r="73" spans="1:36">
      <c r="A73" s="1">
        <v>2010</v>
      </c>
      <c r="B73" s="1">
        <v>3</v>
      </c>
      <c r="C73" s="24">
        <v>41367</v>
      </c>
      <c r="D73" s="1">
        <v>51340</v>
      </c>
      <c r="E73" s="1">
        <v>51340</v>
      </c>
      <c r="F73" s="1">
        <v>50690</v>
      </c>
      <c r="G73" s="1">
        <v>50800</v>
      </c>
      <c r="I73" s="1">
        <v>51340</v>
      </c>
      <c r="J73" s="1">
        <v>51340</v>
      </c>
      <c r="K73" s="1">
        <v>51020</v>
      </c>
      <c r="L73" s="1">
        <v>51020</v>
      </c>
      <c r="M73" s="1">
        <v>50800</v>
      </c>
      <c r="N73" s="1">
        <v>50300</v>
      </c>
      <c r="O73" s="1" t="s">
        <v>710</v>
      </c>
      <c r="AG73" s="1">
        <v>51250</v>
      </c>
      <c r="AH73" s="1">
        <v>574</v>
      </c>
      <c r="AI73" s="1">
        <v>370</v>
      </c>
      <c r="AJ73" s="1">
        <v>1.5513513513513513</v>
      </c>
    </row>
    <row r="74" spans="1:36">
      <c r="A74" s="1">
        <v>2010</v>
      </c>
      <c r="B74" s="1">
        <v>4</v>
      </c>
      <c r="C74" s="24">
        <v>41368</v>
      </c>
      <c r="D74" s="1">
        <v>50250</v>
      </c>
      <c r="E74" s="1">
        <v>51370</v>
      </c>
      <c r="F74" s="1">
        <v>50150</v>
      </c>
      <c r="G74" s="1">
        <v>51370</v>
      </c>
      <c r="I74" s="1">
        <v>50250</v>
      </c>
      <c r="J74" s="1">
        <v>50470</v>
      </c>
      <c r="K74" s="1">
        <v>50210</v>
      </c>
      <c r="L74" s="1">
        <v>50210</v>
      </c>
      <c r="M74" s="1">
        <v>51600</v>
      </c>
      <c r="N74" s="1">
        <v>51560</v>
      </c>
      <c r="O74" s="1" t="s">
        <v>979</v>
      </c>
      <c r="AG74" s="1">
        <v>50360</v>
      </c>
      <c r="AH74" s="1">
        <v>766</v>
      </c>
      <c r="AI74" s="1">
        <v>639</v>
      </c>
      <c r="AJ74" s="1">
        <v>1.1987480438184663</v>
      </c>
    </row>
    <row r="75" spans="1:36">
      <c r="A75" s="1">
        <v>2010</v>
      </c>
      <c r="B75" s="1">
        <v>5</v>
      </c>
      <c r="C75" s="24">
        <v>41369</v>
      </c>
      <c r="D75" s="1">
        <v>51280</v>
      </c>
      <c r="E75" s="1">
        <v>52230</v>
      </c>
      <c r="F75" s="1">
        <v>51280</v>
      </c>
      <c r="G75" s="1">
        <v>51610</v>
      </c>
      <c r="I75" s="1">
        <v>51280</v>
      </c>
      <c r="J75" s="1">
        <v>52170</v>
      </c>
      <c r="K75" s="1">
        <v>51280</v>
      </c>
      <c r="L75" s="1">
        <v>52120</v>
      </c>
      <c r="M75" s="1">
        <v>51910</v>
      </c>
      <c r="N75" s="1">
        <v>52230</v>
      </c>
      <c r="O75" s="1" t="s">
        <v>980</v>
      </c>
      <c r="AG75" s="1">
        <v>51990</v>
      </c>
      <c r="AH75" s="1">
        <v>518</v>
      </c>
      <c r="AI75" s="1">
        <v>590</v>
      </c>
      <c r="AJ75" s="1">
        <v>0.87796610169491529</v>
      </c>
    </row>
    <row r="76" spans="1:36">
      <c r="A76" s="1">
        <v>2010</v>
      </c>
      <c r="B76" s="1">
        <v>6</v>
      </c>
      <c r="C76" s="24">
        <v>41372</v>
      </c>
      <c r="D76" s="1">
        <v>52680</v>
      </c>
      <c r="E76" s="1">
        <v>53200</v>
      </c>
      <c r="F76" s="1">
        <v>52400</v>
      </c>
      <c r="G76" s="1">
        <v>53080</v>
      </c>
      <c r="I76" s="1">
        <v>52680</v>
      </c>
      <c r="J76" s="1">
        <v>53200</v>
      </c>
      <c r="K76" s="1">
        <v>52400</v>
      </c>
      <c r="L76" s="1">
        <v>53200</v>
      </c>
      <c r="M76" s="1">
        <v>53190</v>
      </c>
      <c r="N76" s="1">
        <v>53200</v>
      </c>
      <c r="O76" s="1" t="s">
        <v>981</v>
      </c>
      <c r="AG76" s="1">
        <v>52660</v>
      </c>
      <c r="AH76" s="1">
        <v>406</v>
      </c>
      <c r="AI76" s="1">
        <v>505</v>
      </c>
      <c r="AJ76" s="1">
        <v>0.80396039603960401</v>
      </c>
    </row>
    <row r="77" spans="1:36">
      <c r="A77" s="1">
        <v>2010</v>
      </c>
      <c r="B77" s="1">
        <v>2</v>
      </c>
      <c r="C77" s="24">
        <v>41373</v>
      </c>
      <c r="D77" s="1">
        <v>53430</v>
      </c>
      <c r="E77" s="1">
        <v>53890</v>
      </c>
      <c r="F77" s="1">
        <v>53190</v>
      </c>
      <c r="G77" s="1">
        <v>53360</v>
      </c>
      <c r="I77" s="1">
        <v>53430</v>
      </c>
      <c r="J77" s="1">
        <v>53500</v>
      </c>
      <c r="K77" s="1">
        <v>53190</v>
      </c>
      <c r="L77" s="1">
        <v>53500</v>
      </c>
      <c r="M77" s="1">
        <v>53260</v>
      </c>
      <c r="N77" s="1">
        <v>53450</v>
      </c>
      <c r="O77" s="1" t="s">
        <v>982</v>
      </c>
      <c r="AG77" s="1">
        <v>53420</v>
      </c>
      <c r="AH77" s="1">
        <v>469</v>
      </c>
      <c r="AI77" s="1">
        <v>712</v>
      </c>
      <c r="AJ77" s="1">
        <v>0.6587078651685393</v>
      </c>
    </row>
    <row r="78" spans="1:36">
      <c r="A78" s="1">
        <v>2010</v>
      </c>
      <c r="B78" s="1">
        <v>3</v>
      </c>
      <c r="C78" s="24">
        <v>41374</v>
      </c>
      <c r="D78" s="1">
        <v>53450</v>
      </c>
      <c r="E78" s="1">
        <v>53880</v>
      </c>
      <c r="F78" s="1">
        <v>53150</v>
      </c>
      <c r="G78" s="1">
        <v>53560</v>
      </c>
      <c r="I78" s="1">
        <v>53450</v>
      </c>
      <c r="J78" s="1">
        <v>53460</v>
      </c>
      <c r="K78" s="1">
        <v>53150</v>
      </c>
      <c r="L78" s="1">
        <v>53320</v>
      </c>
      <c r="M78" s="1">
        <v>53710</v>
      </c>
      <c r="N78" s="1">
        <v>53830</v>
      </c>
      <c r="O78" s="1" t="s">
        <v>983</v>
      </c>
      <c r="AG78" s="1">
        <v>53400</v>
      </c>
      <c r="AH78" s="1">
        <v>579</v>
      </c>
      <c r="AI78" s="1">
        <v>654</v>
      </c>
      <c r="AJ78" s="1">
        <v>0.88532110091743121</v>
      </c>
    </row>
    <row r="79" spans="1:36">
      <c r="A79" s="1">
        <v>2010</v>
      </c>
      <c r="B79" s="1">
        <v>4</v>
      </c>
      <c r="C79" s="24">
        <v>41375</v>
      </c>
      <c r="D79" s="1">
        <v>53470</v>
      </c>
      <c r="E79" s="1">
        <v>53980</v>
      </c>
      <c r="F79" s="1">
        <v>53410</v>
      </c>
      <c r="G79" s="1">
        <v>53730</v>
      </c>
      <c r="I79" s="1">
        <v>53470</v>
      </c>
      <c r="J79" s="1">
        <v>53890</v>
      </c>
      <c r="K79" s="1">
        <v>53410</v>
      </c>
      <c r="L79" s="1">
        <v>53830</v>
      </c>
      <c r="M79" s="1">
        <v>53850</v>
      </c>
      <c r="N79" s="1">
        <v>53730</v>
      </c>
      <c r="O79" s="1" t="s">
        <v>867</v>
      </c>
      <c r="AG79" s="1">
        <v>53660</v>
      </c>
      <c r="AH79" s="1">
        <v>923</v>
      </c>
      <c r="AI79" s="1">
        <v>572</v>
      </c>
      <c r="AJ79" s="1">
        <v>1.6136363636363635</v>
      </c>
    </row>
    <row r="80" spans="1:36">
      <c r="A80" s="1">
        <v>2010</v>
      </c>
      <c r="B80" s="1">
        <v>6</v>
      </c>
      <c r="C80" s="24">
        <v>41376</v>
      </c>
      <c r="D80" s="1">
        <v>53730</v>
      </c>
      <c r="E80" s="1">
        <v>53950</v>
      </c>
      <c r="F80" s="1">
        <v>53590</v>
      </c>
      <c r="G80" s="1">
        <v>53760</v>
      </c>
      <c r="I80" s="1">
        <v>53730</v>
      </c>
      <c r="J80" s="1">
        <v>53800</v>
      </c>
      <c r="K80" s="1">
        <v>53590</v>
      </c>
      <c r="L80" s="1">
        <v>53760</v>
      </c>
      <c r="M80" s="1">
        <v>53750</v>
      </c>
      <c r="N80" s="1">
        <v>53290</v>
      </c>
      <c r="O80" s="1" t="s">
        <v>770</v>
      </c>
      <c r="AG80" s="1">
        <v>53760</v>
      </c>
      <c r="AH80" s="1">
        <v>426</v>
      </c>
      <c r="AI80" s="1">
        <v>596</v>
      </c>
      <c r="AJ80" s="1">
        <v>0.71476510067114096</v>
      </c>
    </row>
    <row r="81" spans="1:36">
      <c r="A81" s="1">
        <v>2010</v>
      </c>
      <c r="B81" s="1">
        <v>2</v>
      </c>
      <c r="C81" s="24">
        <v>41379</v>
      </c>
      <c r="D81" s="1">
        <v>53370</v>
      </c>
      <c r="E81" s="1">
        <v>53370</v>
      </c>
      <c r="F81" s="1">
        <v>52600</v>
      </c>
      <c r="G81" s="1">
        <v>52850</v>
      </c>
      <c r="I81" s="1">
        <v>53370</v>
      </c>
      <c r="J81" s="1">
        <v>53370</v>
      </c>
      <c r="K81" s="1">
        <v>52750</v>
      </c>
      <c r="L81" s="1">
        <v>52980</v>
      </c>
      <c r="M81" s="1">
        <v>52950</v>
      </c>
      <c r="N81" s="1">
        <v>52000</v>
      </c>
      <c r="O81" s="1" t="s">
        <v>988</v>
      </c>
      <c r="AG81" s="1">
        <v>53090</v>
      </c>
      <c r="AH81" s="1">
        <v>745</v>
      </c>
      <c r="AI81" s="1">
        <v>493</v>
      </c>
      <c r="AJ81" s="1">
        <v>1.511156186612576</v>
      </c>
    </row>
    <row r="82" spans="1:36">
      <c r="A82" s="1">
        <v>2010</v>
      </c>
      <c r="B82" s="1">
        <v>3</v>
      </c>
      <c r="C82" s="24">
        <v>41380</v>
      </c>
      <c r="D82" s="1">
        <v>50910</v>
      </c>
      <c r="E82" s="1">
        <v>52350</v>
      </c>
      <c r="F82" s="1">
        <v>50900</v>
      </c>
      <c r="G82" s="1">
        <v>52300</v>
      </c>
      <c r="I82" s="1">
        <v>51400</v>
      </c>
      <c r="J82" s="1">
        <v>51930</v>
      </c>
      <c r="K82" s="1">
        <v>51240</v>
      </c>
      <c r="L82" s="1">
        <v>51930</v>
      </c>
      <c r="M82" s="1">
        <v>52300</v>
      </c>
      <c r="N82" s="1">
        <v>52440</v>
      </c>
      <c r="O82" s="1" t="s">
        <v>989</v>
      </c>
      <c r="AG82" s="1">
        <v>51480</v>
      </c>
      <c r="AH82" s="1">
        <v>411</v>
      </c>
      <c r="AI82" s="1">
        <v>206</v>
      </c>
      <c r="AJ82" s="1">
        <v>1.9951456310679612</v>
      </c>
    </row>
    <row r="83" spans="1:36">
      <c r="A83" s="1">
        <v>2010</v>
      </c>
      <c r="B83" s="1">
        <v>4</v>
      </c>
      <c r="C83" s="24">
        <v>41381</v>
      </c>
      <c r="D83" s="1">
        <v>52240</v>
      </c>
      <c r="E83" s="1">
        <v>52960</v>
      </c>
      <c r="F83" s="1">
        <v>52240</v>
      </c>
      <c r="G83" s="1">
        <v>52850</v>
      </c>
      <c r="I83" s="1">
        <v>52240</v>
      </c>
      <c r="J83" s="1">
        <v>52960</v>
      </c>
      <c r="K83" s="1">
        <v>52240</v>
      </c>
      <c r="L83" s="1">
        <v>52760</v>
      </c>
      <c r="M83" s="1">
        <v>52850</v>
      </c>
      <c r="N83" s="1">
        <v>52800</v>
      </c>
      <c r="O83" s="1" t="s">
        <v>990</v>
      </c>
      <c r="AG83" s="1">
        <v>52540</v>
      </c>
      <c r="AH83" s="1">
        <v>311</v>
      </c>
      <c r="AI83" s="1">
        <v>273</v>
      </c>
      <c r="AJ83" s="1">
        <v>1.1391941391941391</v>
      </c>
    </row>
    <row r="84" spans="1:36">
      <c r="A84" s="1">
        <v>2010</v>
      </c>
      <c r="B84" s="1">
        <v>5</v>
      </c>
      <c r="C84" s="24">
        <v>41382</v>
      </c>
      <c r="D84" s="1">
        <v>52780</v>
      </c>
      <c r="E84" s="1">
        <v>52850</v>
      </c>
      <c r="F84" s="1">
        <v>52490</v>
      </c>
      <c r="G84" s="1">
        <v>52690</v>
      </c>
      <c r="I84" s="1">
        <v>52780</v>
      </c>
      <c r="J84" s="1">
        <v>52800</v>
      </c>
      <c r="K84" s="1">
        <v>52500</v>
      </c>
      <c r="L84" s="1">
        <v>52620</v>
      </c>
      <c r="M84" s="1">
        <v>52900</v>
      </c>
      <c r="N84" s="1">
        <v>52670</v>
      </c>
      <c r="O84" s="1" t="s">
        <v>991</v>
      </c>
      <c r="AG84" s="1">
        <v>52710</v>
      </c>
      <c r="AH84" s="1">
        <v>302</v>
      </c>
      <c r="AI84" s="1">
        <v>785</v>
      </c>
      <c r="AJ84" s="1">
        <v>0.38471337579617837</v>
      </c>
    </row>
    <row r="85" spans="1:36">
      <c r="A85" s="1">
        <v>2010</v>
      </c>
      <c r="B85" s="1">
        <v>6</v>
      </c>
      <c r="C85" s="24">
        <v>41383</v>
      </c>
      <c r="D85" s="1">
        <v>52830</v>
      </c>
      <c r="E85" s="1">
        <v>53270</v>
      </c>
      <c r="F85" s="1">
        <v>52830</v>
      </c>
      <c r="G85" s="1">
        <v>53150</v>
      </c>
      <c r="I85" s="1">
        <v>52830</v>
      </c>
      <c r="J85" s="1">
        <v>53000</v>
      </c>
      <c r="K85" s="1">
        <v>52830</v>
      </c>
      <c r="L85" s="1">
        <v>52900</v>
      </c>
      <c r="M85" s="1">
        <v>53650</v>
      </c>
      <c r="N85" s="1">
        <v>53200</v>
      </c>
      <c r="O85" s="1" t="s">
        <v>994</v>
      </c>
      <c r="AG85" s="1">
        <v>52930</v>
      </c>
      <c r="AH85" s="1">
        <v>400</v>
      </c>
      <c r="AI85" s="1">
        <v>270</v>
      </c>
      <c r="AJ85" s="1">
        <v>1.4814814814814814</v>
      </c>
    </row>
    <row r="86" spans="1:36">
      <c r="A86" s="1">
        <v>2010</v>
      </c>
      <c r="B86" s="1">
        <v>2</v>
      </c>
      <c r="C86" s="24">
        <v>41386</v>
      </c>
      <c r="D86" s="1">
        <v>53460</v>
      </c>
      <c r="E86" s="1">
        <v>53460</v>
      </c>
      <c r="F86" s="1">
        <v>52320</v>
      </c>
      <c r="G86" s="1">
        <v>52330</v>
      </c>
      <c r="I86" s="1">
        <v>53460</v>
      </c>
      <c r="J86" s="1">
        <v>53460</v>
      </c>
      <c r="K86" s="1">
        <v>53000</v>
      </c>
      <c r="L86" s="1">
        <v>53000</v>
      </c>
      <c r="M86" s="1">
        <v>52350</v>
      </c>
      <c r="N86" s="1">
        <v>52190</v>
      </c>
      <c r="O86" s="1" t="s">
        <v>995</v>
      </c>
      <c r="AG86" s="1">
        <v>53210</v>
      </c>
      <c r="AH86" s="1">
        <v>329</v>
      </c>
      <c r="AI86" s="1">
        <v>328</v>
      </c>
      <c r="AJ86" s="1">
        <v>1.0030487804878048</v>
      </c>
    </row>
    <row r="87" spans="1:36">
      <c r="A87" s="1">
        <v>2010</v>
      </c>
      <c r="B87" s="1">
        <v>3</v>
      </c>
      <c r="C87" s="24">
        <v>41387</v>
      </c>
      <c r="D87" s="1">
        <v>52220</v>
      </c>
      <c r="E87" s="1">
        <v>52350</v>
      </c>
      <c r="F87" s="1">
        <v>51700</v>
      </c>
      <c r="G87" s="1">
        <v>51700</v>
      </c>
      <c r="I87" s="1">
        <v>52220</v>
      </c>
      <c r="J87" s="1">
        <v>52350</v>
      </c>
      <c r="K87" s="1">
        <v>52140</v>
      </c>
      <c r="L87" s="1">
        <v>52340</v>
      </c>
      <c r="M87" s="1">
        <v>51200</v>
      </c>
      <c r="N87" s="1">
        <v>51190</v>
      </c>
      <c r="O87" s="1" t="s">
        <v>996</v>
      </c>
      <c r="AG87" s="1">
        <v>52310</v>
      </c>
      <c r="AH87" s="1">
        <v>323</v>
      </c>
      <c r="AI87" s="1">
        <v>450</v>
      </c>
      <c r="AJ87" s="1">
        <v>0.71777777777777774</v>
      </c>
    </row>
    <row r="88" spans="1:36">
      <c r="A88" s="1">
        <v>2010</v>
      </c>
      <c r="B88" s="1">
        <v>4</v>
      </c>
      <c r="C88" s="24">
        <v>41389</v>
      </c>
      <c r="D88" s="1">
        <v>51110</v>
      </c>
      <c r="E88" s="1">
        <v>51700</v>
      </c>
      <c r="F88" s="1">
        <v>51100</v>
      </c>
      <c r="G88" s="1">
        <v>51390</v>
      </c>
      <c r="I88" s="1">
        <v>51110</v>
      </c>
      <c r="J88" s="1">
        <v>51390</v>
      </c>
      <c r="K88" s="1">
        <v>51100</v>
      </c>
      <c r="L88" s="1">
        <v>51290</v>
      </c>
      <c r="M88" s="1">
        <v>51530</v>
      </c>
      <c r="N88" s="1">
        <v>51850</v>
      </c>
      <c r="O88" s="1" t="s">
        <v>997</v>
      </c>
      <c r="AG88" s="1">
        <v>51190</v>
      </c>
      <c r="AH88" s="1">
        <v>252</v>
      </c>
      <c r="AI88" s="1">
        <v>291</v>
      </c>
      <c r="AJ88" s="1">
        <v>0.865979381443299</v>
      </c>
    </row>
    <row r="89" spans="1:36">
      <c r="A89" s="1">
        <v>2010</v>
      </c>
      <c r="B89" s="1">
        <v>5</v>
      </c>
      <c r="C89" s="24">
        <v>41390</v>
      </c>
      <c r="D89" s="1">
        <v>51850</v>
      </c>
      <c r="E89" s="1">
        <v>51940</v>
      </c>
      <c r="F89" s="1">
        <v>50960</v>
      </c>
      <c r="G89" s="1">
        <v>51160</v>
      </c>
      <c r="I89" s="1">
        <v>51850</v>
      </c>
      <c r="J89" s="1">
        <v>51940</v>
      </c>
      <c r="K89" s="1">
        <v>51560</v>
      </c>
      <c r="L89" s="1">
        <v>51560</v>
      </c>
      <c r="M89" s="1">
        <v>51180</v>
      </c>
      <c r="N89" s="1">
        <v>51060</v>
      </c>
      <c r="O89" s="1" t="s">
        <v>998</v>
      </c>
      <c r="AG89" s="1">
        <v>51890</v>
      </c>
      <c r="AH89" s="1">
        <v>348</v>
      </c>
      <c r="AI89" s="1">
        <v>335</v>
      </c>
      <c r="AJ89" s="1">
        <v>1.0388059701492538</v>
      </c>
    </row>
    <row r="90" spans="1:36">
      <c r="A90" s="1">
        <v>2010</v>
      </c>
      <c r="B90" s="1">
        <v>6</v>
      </c>
      <c r="C90" s="24">
        <v>41394</v>
      </c>
      <c r="D90" s="1">
        <v>51540</v>
      </c>
      <c r="E90" s="1">
        <v>52020</v>
      </c>
      <c r="F90" s="1">
        <v>51280</v>
      </c>
      <c r="G90" s="1">
        <v>51690</v>
      </c>
      <c r="I90" s="1">
        <v>51540</v>
      </c>
      <c r="J90" s="1">
        <v>52020</v>
      </c>
      <c r="K90" s="1">
        <v>51540</v>
      </c>
      <c r="L90" s="1">
        <v>52020</v>
      </c>
      <c r="M90" s="1">
        <v>51520</v>
      </c>
      <c r="N90" s="1">
        <v>51460</v>
      </c>
      <c r="O90" s="1" t="s">
        <v>999</v>
      </c>
      <c r="AG90" s="1">
        <v>51980</v>
      </c>
      <c r="AH90" s="1">
        <v>380</v>
      </c>
      <c r="AI90" s="1">
        <v>274</v>
      </c>
      <c r="AJ90" s="1">
        <v>1.3868613138686132</v>
      </c>
    </row>
    <row r="91" spans="1:36">
      <c r="A91" s="1">
        <v>2010</v>
      </c>
      <c r="B91" s="1">
        <v>2</v>
      </c>
      <c r="C91" s="24">
        <v>41395</v>
      </c>
      <c r="D91" s="1">
        <v>51200</v>
      </c>
      <c r="E91" s="1">
        <v>51200</v>
      </c>
      <c r="F91" s="1">
        <v>50340</v>
      </c>
      <c r="G91" s="1">
        <v>50450</v>
      </c>
      <c r="I91" s="1">
        <v>51200</v>
      </c>
      <c r="J91" s="1">
        <v>51200</v>
      </c>
      <c r="K91" s="1">
        <v>50720</v>
      </c>
      <c r="L91" s="1">
        <v>50720</v>
      </c>
      <c r="M91" s="1">
        <v>50730</v>
      </c>
      <c r="N91" s="1">
        <v>50100</v>
      </c>
      <c r="O91" s="1" t="s">
        <v>1000</v>
      </c>
      <c r="AG91" s="1">
        <v>51170</v>
      </c>
      <c r="AH91" s="1">
        <v>416</v>
      </c>
      <c r="AI91" s="1">
        <v>368</v>
      </c>
      <c r="AJ91" s="1">
        <v>1.1304347826086956</v>
      </c>
    </row>
    <row r="92" spans="1:36">
      <c r="A92" s="1">
        <v>2010</v>
      </c>
      <c r="B92" s="1">
        <v>3</v>
      </c>
      <c r="C92" s="24">
        <v>41396</v>
      </c>
      <c r="D92" s="1">
        <v>50000</v>
      </c>
      <c r="E92" s="1">
        <v>50230</v>
      </c>
      <c r="F92" s="1">
        <v>49850</v>
      </c>
      <c r="G92" s="1">
        <v>50180</v>
      </c>
      <c r="I92" s="1">
        <v>50000</v>
      </c>
      <c r="J92" s="1">
        <v>50230</v>
      </c>
      <c r="K92" s="1">
        <v>49850</v>
      </c>
      <c r="L92" s="1">
        <v>50050</v>
      </c>
      <c r="M92" s="1">
        <v>50210</v>
      </c>
      <c r="N92" s="1">
        <v>50510</v>
      </c>
      <c r="O92" s="1" t="s">
        <v>1001</v>
      </c>
      <c r="AG92" s="1">
        <v>49940</v>
      </c>
      <c r="AH92" s="1">
        <v>365</v>
      </c>
      <c r="AI92" s="1">
        <v>326</v>
      </c>
      <c r="AJ92" s="1">
        <v>1.1196319018404908</v>
      </c>
    </row>
    <row r="93" spans="1:36">
      <c r="A93" s="1">
        <v>2010</v>
      </c>
      <c r="B93" s="1">
        <v>4</v>
      </c>
      <c r="C93" s="24">
        <v>41401</v>
      </c>
      <c r="D93" s="1">
        <v>51100</v>
      </c>
      <c r="E93" s="1">
        <v>51200</v>
      </c>
      <c r="F93" s="1">
        <v>51000</v>
      </c>
      <c r="G93" s="1">
        <v>51180</v>
      </c>
      <c r="I93" s="1">
        <v>51100</v>
      </c>
      <c r="J93" s="1">
        <v>51200</v>
      </c>
      <c r="K93" s="1">
        <v>51000</v>
      </c>
      <c r="L93" s="1">
        <v>51010</v>
      </c>
      <c r="M93" s="1">
        <v>51250</v>
      </c>
      <c r="N93" s="1">
        <v>51220</v>
      </c>
      <c r="O93" s="1" t="s">
        <v>771</v>
      </c>
      <c r="AG93" s="1">
        <v>51100</v>
      </c>
      <c r="AH93" s="1">
        <v>864</v>
      </c>
      <c r="AI93" s="1">
        <v>456</v>
      </c>
      <c r="AJ93" s="1">
        <v>1.8947368421052631</v>
      </c>
    </row>
    <row r="94" spans="1:36">
      <c r="A94" s="1">
        <v>2010</v>
      </c>
      <c r="B94" s="1">
        <v>5</v>
      </c>
      <c r="C94" s="24">
        <v>41402</v>
      </c>
      <c r="D94" s="1">
        <v>51380</v>
      </c>
      <c r="E94" s="1">
        <v>51550</v>
      </c>
      <c r="F94" s="1">
        <v>51130</v>
      </c>
      <c r="G94" s="1">
        <v>51550</v>
      </c>
      <c r="I94" s="1">
        <v>51380</v>
      </c>
      <c r="J94" s="1">
        <v>51420</v>
      </c>
      <c r="K94" s="1">
        <v>51130</v>
      </c>
      <c r="L94" s="1">
        <v>51420</v>
      </c>
      <c r="M94" s="1">
        <v>51550</v>
      </c>
      <c r="N94" s="1">
        <v>51370</v>
      </c>
      <c r="O94" s="1" t="s">
        <v>976</v>
      </c>
      <c r="AG94" s="1">
        <v>51310</v>
      </c>
      <c r="AH94" s="1">
        <v>406</v>
      </c>
      <c r="AI94" s="1">
        <v>559</v>
      </c>
      <c r="AJ94" s="1">
        <v>0.72629695885509837</v>
      </c>
    </row>
    <row r="95" spans="1:36">
      <c r="A95" s="1">
        <v>2010</v>
      </c>
      <c r="B95" s="1">
        <v>6</v>
      </c>
      <c r="C95" s="24">
        <v>41403</v>
      </c>
      <c r="D95" s="1">
        <v>51370</v>
      </c>
      <c r="E95" s="1">
        <v>51640</v>
      </c>
      <c r="F95" s="1">
        <v>51060</v>
      </c>
      <c r="G95" s="1">
        <v>51220</v>
      </c>
      <c r="I95" s="1">
        <v>51370</v>
      </c>
      <c r="J95" s="1">
        <v>51500</v>
      </c>
      <c r="K95" s="1">
        <v>51150</v>
      </c>
      <c r="L95" s="1">
        <v>51500</v>
      </c>
      <c r="M95" s="1">
        <v>51450</v>
      </c>
      <c r="N95" s="1">
        <v>51930</v>
      </c>
      <c r="O95" s="1" t="s">
        <v>998</v>
      </c>
      <c r="AG95" s="1">
        <v>51430</v>
      </c>
      <c r="AH95" s="1">
        <v>507</v>
      </c>
      <c r="AI95" s="1">
        <v>472</v>
      </c>
      <c r="AJ95" s="1">
        <v>1.0741525423728813</v>
      </c>
    </row>
    <row r="96" spans="1:36">
      <c r="A96" s="1">
        <v>2010</v>
      </c>
      <c r="B96" s="1">
        <v>2</v>
      </c>
      <c r="C96" s="24">
        <v>41404</v>
      </c>
      <c r="D96" s="1">
        <v>52200</v>
      </c>
      <c r="E96" s="1">
        <v>52970</v>
      </c>
      <c r="F96" s="1">
        <v>51930</v>
      </c>
      <c r="G96" s="1">
        <v>52960</v>
      </c>
      <c r="I96" s="1">
        <v>52200</v>
      </c>
      <c r="J96" s="1">
        <v>52550</v>
      </c>
      <c r="K96" s="1">
        <v>51930</v>
      </c>
      <c r="L96" s="1">
        <v>52380</v>
      </c>
      <c r="M96" s="1">
        <v>53000</v>
      </c>
      <c r="N96" s="1">
        <v>52750</v>
      </c>
      <c r="O96" s="1" t="s">
        <v>999</v>
      </c>
      <c r="AG96" s="1">
        <v>52250</v>
      </c>
      <c r="AH96" s="1">
        <v>532</v>
      </c>
      <c r="AI96" s="1">
        <v>338</v>
      </c>
      <c r="AJ96" s="1">
        <v>1.5739644970414202</v>
      </c>
    </row>
    <row r="97" spans="1:36">
      <c r="A97" s="1">
        <v>2010</v>
      </c>
      <c r="B97" s="1">
        <v>3</v>
      </c>
      <c r="C97" s="24">
        <v>41407</v>
      </c>
      <c r="D97" s="1">
        <v>52310</v>
      </c>
      <c r="E97" s="1">
        <v>53000</v>
      </c>
      <c r="F97" s="1">
        <v>52310</v>
      </c>
      <c r="G97" s="1">
        <v>52820</v>
      </c>
      <c r="I97" s="1">
        <v>52310</v>
      </c>
      <c r="J97" s="1">
        <v>52690</v>
      </c>
      <c r="K97" s="1">
        <v>52310</v>
      </c>
      <c r="L97" s="1">
        <v>52570</v>
      </c>
      <c r="M97" s="1">
        <v>52790</v>
      </c>
      <c r="N97" s="1">
        <v>52800</v>
      </c>
      <c r="O97" s="1" t="s">
        <v>1002</v>
      </c>
      <c r="AG97" s="1">
        <v>52540</v>
      </c>
      <c r="AH97" s="1">
        <v>405</v>
      </c>
      <c r="AI97" s="1">
        <v>222</v>
      </c>
      <c r="AJ97" s="1">
        <v>1.8243243243243243</v>
      </c>
    </row>
    <row r="98" spans="1:36">
      <c r="A98" s="1">
        <v>2010</v>
      </c>
      <c r="B98" s="1">
        <v>4</v>
      </c>
      <c r="C98" s="24">
        <v>41408</v>
      </c>
      <c r="D98" s="1">
        <v>53000</v>
      </c>
      <c r="E98" s="1">
        <v>53300</v>
      </c>
      <c r="F98" s="1">
        <v>52730</v>
      </c>
      <c r="G98" s="1">
        <v>52950</v>
      </c>
      <c r="I98" s="1">
        <v>53000</v>
      </c>
      <c r="J98" s="1">
        <v>53100</v>
      </c>
      <c r="K98" s="1">
        <v>52740</v>
      </c>
      <c r="L98" s="1">
        <v>53050</v>
      </c>
      <c r="M98" s="1">
        <v>52910</v>
      </c>
      <c r="N98" s="1">
        <v>52900</v>
      </c>
      <c r="O98" s="1" t="s">
        <v>715</v>
      </c>
      <c r="AG98" s="1">
        <v>52900</v>
      </c>
      <c r="AH98" s="1">
        <v>349</v>
      </c>
      <c r="AI98" s="1">
        <v>355</v>
      </c>
      <c r="AJ98" s="1">
        <v>0.9830985915492958</v>
      </c>
    </row>
    <row r="99" spans="1:36">
      <c r="A99" s="1">
        <v>2010</v>
      </c>
      <c r="B99" s="1">
        <v>5</v>
      </c>
      <c r="C99" s="24">
        <v>41409</v>
      </c>
      <c r="D99" s="1">
        <v>53000</v>
      </c>
      <c r="E99" s="1">
        <v>53060</v>
      </c>
      <c r="F99" s="1">
        <v>52890</v>
      </c>
      <c r="G99" s="1">
        <v>52890</v>
      </c>
      <c r="I99" s="1">
        <v>53000</v>
      </c>
      <c r="J99" s="1">
        <v>53060</v>
      </c>
      <c r="K99" s="1">
        <v>52900</v>
      </c>
      <c r="L99" s="1">
        <v>52990</v>
      </c>
      <c r="M99" s="1">
        <v>52800</v>
      </c>
      <c r="N99" s="1">
        <v>52850</v>
      </c>
      <c r="O99" s="1" t="s">
        <v>870</v>
      </c>
      <c r="AG99" s="1">
        <v>52940</v>
      </c>
      <c r="AH99" s="1">
        <v>827</v>
      </c>
      <c r="AI99" s="1">
        <v>393</v>
      </c>
      <c r="AJ99" s="1">
        <v>2.1043256997455471</v>
      </c>
    </row>
    <row r="100" spans="1:36">
      <c r="A100" s="1">
        <v>2010</v>
      </c>
      <c r="B100" s="1">
        <v>6</v>
      </c>
      <c r="C100" s="24">
        <v>41410</v>
      </c>
      <c r="D100" s="1">
        <v>52850</v>
      </c>
      <c r="E100" s="1">
        <v>53090</v>
      </c>
      <c r="F100" s="1">
        <v>52600</v>
      </c>
      <c r="G100" s="1">
        <v>53090</v>
      </c>
      <c r="I100" s="1">
        <v>52850</v>
      </c>
      <c r="J100" s="1">
        <v>52850</v>
      </c>
      <c r="K100" s="1">
        <v>52600</v>
      </c>
      <c r="L100" s="1">
        <v>52630</v>
      </c>
      <c r="M100" s="1">
        <v>53030</v>
      </c>
      <c r="N100" s="1">
        <v>52990</v>
      </c>
      <c r="O100" s="1" t="s">
        <v>1003</v>
      </c>
      <c r="AG100" s="1">
        <v>52890</v>
      </c>
      <c r="AH100" s="1">
        <v>345</v>
      </c>
      <c r="AI100" s="1">
        <v>305</v>
      </c>
      <c r="AJ100" s="1">
        <v>1.1311475409836065</v>
      </c>
    </row>
    <row r="101" spans="1:36">
      <c r="A101" s="1">
        <v>2010</v>
      </c>
      <c r="B101" s="1">
        <v>2</v>
      </c>
      <c r="C101" s="24">
        <v>41411</v>
      </c>
      <c r="D101" s="1">
        <v>53000</v>
      </c>
      <c r="E101" s="1">
        <v>53320</v>
      </c>
      <c r="F101" s="1">
        <v>52860</v>
      </c>
      <c r="G101" s="1">
        <v>53320</v>
      </c>
      <c r="I101" s="1">
        <v>53000</v>
      </c>
      <c r="J101" s="1">
        <v>53300</v>
      </c>
      <c r="K101" s="1">
        <v>52860</v>
      </c>
      <c r="L101" s="1">
        <v>53210</v>
      </c>
      <c r="M101" s="1">
        <v>53330</v>
      </c>
      <c r="N101" s="1">
        <v>53500</v>
      </c>
      <c r="O101" s="1" t="s">
        <v>1004</v>
      </c>
      <c r="AG101" s="1">
        <v>52980</v>
      </c>
      <c r="AH101" s="1">
        <v>394</v>
      </c>
      <c r="AI101" s="1">
        <v>352</v>
      </c>
      <c r="AJ101" s="1">
        <v>1.1193181818181819</v>
      </c>
    </row>
    <row r="102" spans="1:36">
      <c r="A102" s="1">
        <v>2010</v>
      </c>
      <c r="B102" s="1">
        <v>3</v>
      </c>
      <c r="C102" s="24">
        <v>41414</v>
      </c>
      <c r="D102" s="1">
        <v>53470</v>
      </c>
      <c r="E102" s="1">
        <v>53530</v>
      </c>
      <c r="F102" s="1">
        <v>53300</v>
      </c>
      <c r="G102" s="1">
        <v>53390</v>
      </c>
      <c r="I102" s="1">
        <v>53470</v>
      </c>
      <c r="J102" s="1">
        <v>53530</v>
      </c>
      <c r="K102" s="1">
        <v>53300</v>
      </c>
      <c r="L102" s="1">
        <v>53450</v>
      </c>
      <c r="M102" s="1">
        <v>53370</v>
      </c>
      <c r="N102" s="1">
        <v>53330</v>
      </c>
      <c r="O102" s="1" t="s">
        <v>1005</v>
      </c>
      <c r="AG102" s="1">
        <v>53450</v>
      </c>
      <c r="AH102" s="1">
        <v>235</v>
      </c>
      <c r="AI102" s="1">
        <v>207</v>
      </c>
      <c r="AJ102" s="1">
        <v>1.1352657004830917</v>
      </c>
    </row>
    <row r="103" spans="1:36">
      <c r="A103" s="1">
        <v>2010</v>
      </c>
      <c r="B103" s="1">
        <v>4</v>
      </c>
      <c r="C103" s="24">
        <v>41415</v>
      </c>
      <c r="D103" s="1">
        <v>53160</v>
      </c>
      <c r="E103" s="1">
        <v>53200</v>
      </c>
      <c r="F103" s="1">
        <v>52990</v>
      </c>
      <c r="G103" s="1">
        <v>53130</v>
      </c>
      <c r="I103" s="1">
        <v>53160</v>
      </c>
      <c r="J103" s="1">
        <v>53200</v>
      </c>
      <c r="K103" s="1">
        <v>53000</v>
      </c>
      <c r="L103" s="1">
        <v>53180</v>
      </c>
      <c r="M103" s="1">
        <v>52910</v>
      </c>
      <c r="N103" s="1">
        <v>53080</v>
      </c>
      <c r="O103" s="1" t="s">
        <v>767</v>
      </c>
      <c r="AG103" s="1">
        <v>53090</v>
      </c>
      <c r="AH103" s="1">
        <v>785</v>
      </c>
      <c r="AI103" s="1">
        <v>393</v>
      </c>
      <c r="AJ103" s="1">
        <v>1.9974554707379135</v>
      </c>
    </row>
    <row r="104" spans="1:36">
      <c r="A104" s="1">
        <v>2010</v>
      </c>
      <c r="B104" s="1">
        <v>5</v>
      </c>
      <c r="C104" s="24">
        <v>41416</v>
      </c>
      <c r="D104" s="1">
        <v>53270</v>
      </c>
      <c r="E104" s="1">
        <v>53270</v>
      </c>
      <c r="F104" s="1">
        <v>53080</v>
      </c>
      <c r="G104" s="1">
        <v>53240</v>
      </c>
      <c r="I104" s="1">
        <v>53270</v>
      </c>
      <c r="J104" s="1">
        <v>53270</v>
      </c>
      <c r="K104" s="1">
        <v>53120</v>
      </c>
      <c r="L104" s="1">
        <v>53260</v>
      </c>
      <c r="M104" s="1">
        <v>53160</v>
      </c>
      <c r="N104" s="1">
        <v>53600</v>
      </c>
      <c r="O104" s="1" t="s">
        <v>1006</v>
      </c>
      <c r="AG104" s="1">
        <v>53260</v>
      </c>
      <c r="AH104" s="1">
        <v>325</v>
      </c>
      <c r="AI104" s="1">
        <v>305</v>
      </c>
      <c r="AJ104" s="1">
        <v>1.0655737704918034</v>
      </c>
    </row>
    <row r="105" spans="1:36">
      <c r="A105" s="1">
        <v>2010</v>
      </c>
      <c r="B105" s="1">
        <v>6</v>
      </c>
      <c r="C105" s="24">
        <v>41417</v>
      </c>
      <c r="D105" s="1">
        <v>53970</v>
      </c>
      <c r="E105" s="1">
        <v>54180</v>
      </c>
      <c r="F105" s="1">
        <v>52990</v>
      </c>
      <c r="G105" s="1">
        <v>53210</v>
      </c>
      <c r="I105" s="1">
        <v>53970</v>
      </c>
      <c r="J105" s="1">
        <v>54180</v>
      </c>
      <c r="K105" s="1">
        <v>53700</v>
      </c>
      <c r="L105" s="1">
        <v>54020</v>
      </c>
      <c r="M105" s="1">
        <v>53290</v>
      </c>
      <c r="N105" s="1">
        <v>52800</v>
      </c>
      <c r="O105" s="1" t="s">
        <v>1007</v>
      </c>
      <c r="AG105" s="1">
        <v>53940</v>
      </c>
      <c r="AH105" s="1">
        <v>307</v>
      </c>
      <c r="AI105" s="1">
        <v>169</v>
      </c>
      <c r="AJ105" s="1">
        <v>1.8165680473372781</v>
      </c>
    </row>
    <row r="106" spans="1:36">
      <c r="A106" s="1">
        <v>2010</v>
      </c>
      <c r="B106" s="1">
        <v>3</v>
      </c>
      <c r="C106" s="24">
        <v>41418</v>
      </c>
      <c r="D106" s="1">
        <v>53500</v>
      </c>
      <c r="E106" s="1">
        <v>53500</v>
      </c>
      <c r="F106" s="1">
        <v>53010</v>
      </c>
      <c r="G106" s="1">
        <v>53210</v>
      </c>
      <c r="I106" s="1">
        <v>53500</v>
      </c>
      <c r="J106" s="1">
        <v>53500</v>
      </c>
      <c r="K106" s="1">
        <v>53210</v>
      </c>
      <c r="L106" s="1">
        <v>53410</v>
      </c>
      <c r="M106" s="1">
        <v>53270</v>
      </c>
      <c r="N106" s="1">
        <v>52620</v>
      </c>
      <c r="O106" s="1" t="s">
        <v>1008</v>
      </c>
      <c r="AG106" s="1">
        <v>53400</v>
      </c>
      <c r="AH106" s="1">
        <v>427</v>
      </c>
      <c r="AI106" s="1">
        <v>225</v>
      </c>
      <c r="AJ106" s="1">
        <v>1.8977777777777778</v>
      </c>
    </row>
    <row r="107" spans="1:36">
      <c r="A107" s="1">
        <v>2010</v>
      </c>
      <c r="B107" s="1">
        <v>4</v>
      </c>
      <c r="C107" s="24">
        <v>41421</v>
      </c>
      <c r="D107" s="1">
        <v>52600</v>
      </c>
      <c r="E107" s="1">
        <v>52800</v>
      </c>
      <c r="F107" s="1">
        <v>52570</v>
      </c>
      <c r="G107" s="1">
        <v>52800</v>
      </c>
      <c r="I107" s="1">
        <v>52600</v>
      </c>
      <c r="J107" s="1">
        <v>52700</v>
      </c>
      <c r="K107" s="1">
        <v>52570</v>
      </c>
      <c r="L107" s="1">
        <v>52690</v>
      </c>
      <c r="M107" s="1">
        <v>52650</v>
      </c>
      <c r="N107" s="1">
        <v>52800</v>
      </c>
      <c r="O107" s="1" t="s">
        <v>1008</v>
      </c>
      <c r="AG107" s="1">
        <v>52670</v>
      </c>
      <c r="AH107" s="1">
        <v>351</v>
      </c>
      <c r="AI107" s="1">
        <v>417</v>
      </c>
      <c r="AJ107" s="1">
        <v>0.84172661870503596</v>
      </c>
    </row>
    <row r="108" spans="1:36">
      <c r="A108" s="1">
        <v>2010</v>
      </c>
      <c r="B108" s="1">
        <v>5</v>
      </c>
      <c r="C108" s="24">
        <v>41422</v>
      </c>
      <c r="D108" s="1">
        <v>52800</v>
      </c>
      <c r="E108" s="1">
        <v>53910</v>
      </c>
      <c r="F108" s="1">
        <v>52800</v>
      </c>
      <c r="G108" s="1">
        <v>53850</v>
      </c>
      <c r="I108" s="1">
        <v>52800</v>
      </c>
      <c r="J108" s="1">
        <v>53430</v>
      </c>
      <c r="K108" s="1">
        <v>52800</v>
      </c>
      <c r="L108" s="1">
        <v>53400</v>
      </c>
      <c r="M108" s="1">
        <v>53980</v>
      </c>
      <c r="N108" s="1">
        <v>54440</v>
      </c>
      <c r="O108" s="1" t="s">
        <v>848</v>
      </c>
      <c r="AG108" s="1">
        <v>53100</v>
      </c>
      <c r="AH108" s="1">
        <v>480</v>
      </c>
      <c r="AI108" s="1">
        <v>383</v>
      </c>
      <c r="AJ108" s="1">
        <v>1.2532637075718016</v>
      </c>
    </row>
    <row r="109" spans="1:36">
      <c r="A109" s="1">
        <v>2010</v>
      </c>
      <c r="B109" s="1">
        <v>6</v>
      </c>
      <c r="C109" s="24">
        <v>41423</v>
      </c>
      <c r="D109" s="1">
        <v>54600</v>
      </c>
      <c r="E109" s="1">
        <v>54740</v>
      </c>
      <c r="F109" s="1">
        <v>54190</v>
      </c>
      <c r="G109" s="1">
        <v>54700</v>
      </c>
      <c r="I109" s="1">
        <v>54600</v>
      </c>
      <c r="J109" s="1">
        <v>54740</v>
      </c>
      <c r="K109" s="1">
        <v>54190</v>
      </c>
      <c r="L109" s="1">
        <v>54340</v>
      </c>
      <c r="M109" s="1">
        <v>54540</v>
      </c>
      <c r="N109" s="1">
        <v>54300</v>
      </c>
      <c r="O109" s="1" t="s">
        <v>1010</v>
      </c>
      <c r="AG109" s="1">
        <v>54550</v>
      </c>
      <c r="AH109" s="1">
        <v>400</v>
      </c>
      <c r="AI109" s="1">
        <v>443</v>
      </c>
      <c r="AJ109" s="1">
        <v>0.90293453724604966</v>
      </c>
    </row>
    <row r="110" spans="1:36">
      <c r="A110" s="1">
        <v>2010</v>
      </c>
      <c r="B110" s="1">
        <v>2</v>
      </c>
      <c r="C110" s="24">
        <v>41424</v>
      </c>
      <c r="D110" s="1">
        <v>54260</v>
      </c>
      <c r="E110" s="1">
        <v>54630</v>
      </c>
      <c r="F110" s="1">
        <v>54080</v>
      </c>
      <c r="G110" s="1">
        <v>54630</v>
      </c>
      <c r="I110" s="1">
        <v>54260</v>
      </c>
      <c r="J110" s="1">
        <v>54400</v>
      </c>
      <c r="K110" s="1">
        <v>54080</v>
      </c>
      <c r="L110" s="1">
        <v>54350</v>
      </c>
      <c r="M110" s="1">
        <v>54550</v>
      </c>
      <c r="N110" s="1">
        <v>54300</v>
      </c>
      <c r="O110" s="1" t="s">
        <v>866</v>
      </c>
      <c r="AG110" s="1">
        <v>54350</v>
      </c>
      <c r="AH110" s="1">
        <v>399</v>
      </c>
      <c r="AI110" s="1">
        <v>391</v>
      </c>
      <c r="AJ110" s="1">
        <v>1.0204603580562659</v>
      </c>
    </row>
    <row r="111" spans="1:36">
      <c r="A111" s="1">
        <v>2010</v>
      </c>
      <c r="B111" s="1">
        <v>3</v>
      </c>
      <c r="C111" s="24">
        <v>41425</v>
      </c>
      <c r="D111" s="1">
        <v>54070</v>
      </c>
      <c r="E111" s="1">
        <v>54590</v>
      </c>
      <c r="F111" s="1">
        <v>54050</v>
      </c>
      <c r="G111" s="1">
        <v>54590</v>
      </c>
      <c r="I111" s="1">
        <v>54070</v>
      </c>
      <c r="J111" s="1">
        <v>54470</v>
      </c>
      <c r="K111" s="1">
        <v>54050</v>
      </c>
      <c r="L111" s="1">
        <v>54470</v>
      </c>
      <c r="M111" s="1">
        <v>54670</v>
      </c>
      <c r="N111" s="1">
        <v>54780</v>
      </c>
      <c r="O111" s="1" t="s">
        <v>1011</v>
      </c>
      <c r="AG111" s="1">
        <v>54220</v>
      </c>
      <c r="AH111" s="1">
        <v>402</v>
      </c>
      <c r="AI111" s="1">
        <v>553</v>
      </c>
      <c r="AJ111" s="1">
        <v>0.72694394213381552</v>
      </c>
    </row>
    <row r="112" spans="1:36">
      <c r="A112" s="1">
        <v>2010</v>
      </c>
      <c r="B112" s="1">
        <v>4</v>
      </c>
      <c r="C112" s="24">
        <v>41428</v>
      </c>
      <c r="D112" s="1">
        <v>54500</v>
      </c>
      <c r="E112" s="1">
        <v>55380</v>
      </c>
      <c r="F112" s="1">
        <v>54370</v>
      </c>
      <c r="G112" s="1">
        <v>55280</v>
      </c>
      <c r="I112" s="1">
        <v>54500</v>
      </c>
      <c r="J112" s="1">
        <v>55000</v>
      </c>
      <c r="K112" s="1">
        <v>54370</v>
      </c>
      <c r="L112" s="1">
        <v>54990</v>
      </c>
      <c r="M112" s="1">
        <v>55290</v>
      </c>
      <c r="N112" s="1">
        <v>55070</v>
      </c>
      <c r="O112" s="1" t="s">
        <v>1012</v>
      </c>
      <c r="AG112" s="1">
        <v>54910</v>
      </c>
      <c r="AH112" s="1">
        <v>281</v>
      </c>
      <c r="AI112" s="1">
        <v>265</v>
      </c>
      <c r="AJ112" s="1">
        <v>1.060377358490566</v>
      </c>
    </row>
    <row r="113" spans="1:36">
      <c r="A113" s="1">
        <v>2010</v>
      </c>
      <c r="B113" s="1">
        <v>5</v>
      </c>
      <c r="C113" s="24">
        <v>41429</v>
      </c>
      <c r="D113" s="1">
        <v>55110</v>
      </c>
      <c r="E113" s="1">
        <v>55110</v>
      </c>
      <c r="F113" s="1">
        <v>54390</v>
      </c>
      <c r="G113" s="1">
        <v>54610</v>
      </c>
      <c r="I113" s="1">
        <v>55110</v>
      </c>
      <c r="J113" s="1">
        <v>55110</v>
      </c>
      <c r="K113" s="1">
        <v>54660</v>
      </c>
      <c r="L113" s="1">
        <v>54780</v>
      </c>
      <c r="M113" s="1">
        <v>54660</v>
      </c>
      <c r="N113" s="1">
        <v>54670</v>
      </c>
      <c r="O113" s="1" t="s">
        <v>1013</v>
      </c>
      <c r="AG113" s="1">
        <v>55050</v>
      </c>
      <c r="AH113" s="1">
        <v>616</v>
      </c>
      <c r="AI113" s="1">
        <v>296</v>
      </c>
      <c r="AJ113" s="1">
        <v>2.0810810810810811</v>
      </c>
    </row>
    <row r="114" spans="1:36">
      <c r="A114" s="1">
        <v>2010</v>
      </c>
      <c r="B114" s="1">
        <v>6</v>
      </c>
      <c r="C114" s="24">
        <v>41430</v>
      </c>
      <c r="D114" s="1">
        <v>54410</v>
      </c>
      <c r="E114" s="1">
        <v>54810</v>
      </c>
      <c r="F114" s="1">
        <v>54260</v>
      </c>
      <c r="G114" s="1">
        <v>54490</v>
      </c>
      <c r="I114" s="1">
        <v>54410</v>
      </c>
      <c r="J114" s="1">
        <v>54810</v>
      </c>
      <c r="K114" s="1">
        <v>54410</v>
      </c>
      <c r="L114" s="1">
        <v>54530</v>
      </c>
      <c r="M114" s="1">
        <v>54500</v>
      </c>
      <c r="N114" s="1">
        <v>54270</v>
      </c>
      <c r="O114" s="1" t="s">
        <v>1014</v>
      </c>
      <c r="AG114" s="1">
        <v>54790</v>
      </c>
      <c r="AH114" s="1">
        <v>357</v>
      </c>
      <c r="AI114" s="1">
        <v>385</v>
      </c>
      <c r="AJ114" s="1">
        <v>0.92727272727272725</v>
      </c>
    </row>
    <row r="115" spans="1:36">
      <c r="A115" s="1">
        <v>2010</v>
      </c>
      <c r="B115" s="1">
        <v>2</v>
      </c>
      <c r="C115" s="24">
        <v>41431</v>
      </c>
      <c r="D115" s="1">
        <v>53800</v>
      </c>
      <c r="E115" s="1">
        <v>53910</v>
      </c>
      <c r="F115" s="1">
        <v>53300</v>
      </c>
      <c r="G115" s="1">
        <v>53910</v>
      </c>
      <c r="I115" s="1">
        <v>53800</v>
      </c>
      <c r="J115" s="1">
        <v>53850</v>
      </c>
      <c r="K115" s="1">
        <v>53300</v>
      </c>
      <c r="L115" s="1">
        <v>53790</v>
      </c>
      <c r="M115" s="1">
        <v>53700</v>
      </c>
      <c r="N115" s="1">
        <v>53480</v>
      </c>
      <c r="O115" s="1" t="s">
        <v>1017</v>
      </c>
      <c r="AG115" s="1">
        <v>53580</v>
      </c>
      <c r="AH115" s="1">
        <v>366</v>
      </c>
      <c r="AI115" s="1">
        <v>241</v>
      </c>
      <c r="AJ115" s="1">
        <v>1.5186721991701244</v>
      </c>
    </row>
    <row r="116" spans="1:36">
      <c r="A116" s="1">
        <v>2010</v>
      </c>
      <c r="B116" s="1">
        <v>3</v>
      </c>
      <c r="C116" s="24">
        <v>41432</v>
      </c>
      <c r="D116" s="1">
        <v>53100</v>
      </c>
      <c r="E116" s="1">
        <v>53420</v>
      </c>
      <c r="F116" s="1">
        <v>52730</v>
      </c>
      <c r="G116" s="1">
        <v>53180</v>
      </c>
      <c r="I116" s="1">
        <v>53100</v>
      </c>
      <c r="J116" s="1">
        <v>53420</v>
      </c>
      <c r="K116" s="1">
        <v>52980</v>
      </c>
      <c r="L116" s="1">
        <v>52980</v>
      </c>
      <c r="M116" s="1">
        <v>53180</v>
      </c>
      <c r="N116" s="1">
        <v>53650</v>
      </c>
      <c r="O116" s="1" t="s">
        <v>1018</v>
      </c>
      <c r="AG116" s="1">
        <v>53330</v>
      </c>
      <c r="AH116" s="1">
        <v>512</v>
      </c>
      <c r="AI116" s="1">
        <v>441</v>
      </c>
      <c r="AJ116" s="1">
        <v>1.1609977324263039</v>
      </c>
    </row>
    <row r="117" spans="1:36">
      <c r="A117" s="1">
        <v>2010</v>
      </c>
      <c r="B117" s="1">
        <v>4</v>
      </c>
      <c r="C117" s="24">
        <v>41435</v>
      </c>
      <c r="D117" s="1">
        <v>54100</v>
      </c>
      <c r="E117" s="1">
        <v>54330</v>
      </c>
      <c r="F117" s="1">
        <v>53780</v>
      </c>
      <c r="G117" s="1">
        <v>54330</v>
      </c>
      <c r="I117" s="1">
        <v>54100</v>
      </c>
      <c r="J117" s="1">
        <v>54190</v>
      </c>
      <c r="K117" s="1">
        <v>53780</v>
      </c>
      <c r="L117" s="1">
        <v>54040</v>
      </c>
      <c r="M117" s="1">
        <v>54390</v>
      </c>
      <c r="N117" s="1">
        <v>53900</v>
      </c>
      <c r="O117" s="1" t="s">
        <v>1019</v>
      </c>
      <c r="AG117" s="1">
        <v>54040</v>
      </c>
      <c r="AH117" s="1">
        <v>493</v>
      </c>
      <c r="AI117" s="1">
        <v>335</v>
      </c>
      <c r="AJ117" s="1">
        <v>1.4716417910447761</v>
      </c>
    </row>
    <row r="118" spans="1:36">
      <c r="A118" s="1">
        <v>2010</v>
      </c>
      <c r="B118" s="1">
        <v>5</v>
      </c>
      <c r="C118" s="24">
        <v>41436</v>
      </c>
      <c r="D118" s="1">
        <v>54250</v>
      </c>
      <c r="E118" s="1">
        <v>54300</v>
      </c>
      <c r="F118" s="1">
        <v>53960</v>
      </c>
      <c r="G118" s="1">
        <v>54080</v>
      </c>
      <c r="I118" s="1">
        <v>54250</v>
      </c>
      <c r="J118" s="1">
        <v>54300</v>
      </c>
      <c r="K118" s="1">
        <v>53980</v>
      </c>
      <c r="L118" s="1">
        <v>54260</v>
      </c>
      <c r="M118" s="1">
        <v>53960</v>
      </c>
      <c r="N118" s="1">
        <v>53500</v>
      </c>
      <c r="O118" s="1" t="s">
        <v>1020</v>
      </c>
      <c r="AG118" s="1">
        <v>54060</v>
      </c>
      <c r="AH118" s="1">
        <v>402</v>
      </c>
      <c r="AI118" s="1">
        <v>288</v>
      </c>
      <c r="AJ118" s="1">
        <v>1.3958333333333333</v>
      </c>
    </row>
    <row r="119" spans="1:36">
      <c r="A119" s="1">
        <v>2010</v>
      </c>
      <c r="B119" s="1">
        <v>6</v>
      </c>
      <c r="C119" s="24">
        <v>41437</v>
      </c>
      <c r="D119" s="1">
        <v>53830</v>
      </c>
      <c r="E119" s="1">
        <v>53830</v>
      </c>
      <c r="F119" s="1">
        <v>53510</v>
      </c>
      <c r="G119" s="1">
        <v>53790</v>
      </c>
      <c r="I119" s="1">
        <v>53830</v>
      </c>
      <c r="J119" s="1">
        <v>53830</v>
      </c>
      <c r="K119" s="1">
        <v>53510</v>
      </c>
      <c r="L119" s="1">
        <v>53640</v>
      </c>
      <c r="M119" s="1">
        <v>53930</v>
      </c>
      <c r="N119" s="1">
        <v>53390</v>
      </c>
      <c r="O119" s="1" t="s">
        <v>1021</v>
      </c>
      <c r="AG119" s="1">
        <v>53740</v>
      </c>
      <c r="AH119" s="1">
        <v>357</v>
      </c>
      <c r="AI119" s="1">
        <v>302</v>
      </c>
      <c r="AJ119" s="1">
        <v>1.1821192052980132</v>
      </c>
    </row>
    <row r="120" spans="1:36">
      <c r="A120" s="1">
        <v>2010</v>
      </c>
      <c r="B120" s="1">
        <v>2</v>
      </c>
      <c r="C120" s="24">
        <v>41438</v>
      </c>
      <c r="D120" s="1">
        <v>53050</v>
      </c>
      <c r="E120" s="1">
        <v>53170</v>
      </c>
      <c r="F120" s="1">
        <v>52000</v>
      </c>
      <c r="G120" s="1">
        <v>52220</v>
      </c>
      <c r="I120" s="1">
        <v>53050</v>
      </c>
      <c r="J120" s="1">
        <v>53170</v>
      </c>
      <c r="K120" s="1">
        <v>52360</v>
      </c>
      <c r="L120" s="1">
        <v>52450</v>
      </c>
      <c r="M120" s="1">
        <v>52330</v>
      </c>
      <c r="N120" s="1">
        <v>52230</v>
      </c>
      <c r="O120" s="1" t="s">
        <v>1022</v>
      </c>
      <c r="AG120" s="1">
        <v>53060</v>
      </c>
      <c r="AH120" s="1">
        <v>375</v>
      </c>
      <c r="AI120" s="1">
        <v>278</v>
      </c>
      <c r="AJ120" s="1">
        <v>1.3489208633093526</v>
      </c>
    </row>
    <row r="121" spans="1:36">
      <c r="A121" s="1">
        <v>2010</v>
      </c>
      <c r="B121" s="1">
        <v>3</v>
      </c>
      <c r="C121" s="24">
        <v>41439</v>
      </c>
      <c r="D121" s="1">
        <v>52510</v>
      </c>
      <c r="E121" s="1">
        <v>52560</v>
      </c>
      <c r="F121" s="1">
        <v>51780</v>
      </c>
      <c r="G121" s="1">
        <v>52490</v>
      </c>
      <c r="I121" s="1">
        <v>52510</v>
      </c>
      <c r="J121" s="1">
        <v>52560</v>
      </c>
      <c r="K121" s="1">
        <v>51780</v>
      </c>
      <c r="L121" s="1">
        <v>52170</v>
      </c>
      <c r="M121" s="1">
        <v>52400</v>
      </c>
      <c r="N121" s="1">
        <v>51900</v>
      </c>
      <c r="O121" s="1" t="s">
        <v>1023</v>
      </c>
      <c r="AG121" s="1">
        <v>52530</v>
      </c>
      <c r="AH121" s="1">
        <v>452</v>
      </c>
      <c r="AI121" s="1">
        <v>301</v>
      </c>
      <c r="AJ121" s="1">
        <v>1.5016611295681064</v>
      </c>
    </row>
    <row r="122" spans="1:36">
      <c r="A122" s="1">
        <v>2010</v>
      </c>
      <c r="B122" s="1">
        <v>4</v>
      </c>
      <c r="C122" s="24">
        <v>41442</v>
      </c>
      <c r="D122" s="1">
        <v>51760</v>
      </c>
      <c r="E122" s="1">
        <v>52100</v>
      </c>
      <c r="F122" s="1">
        <v>51400</v>
      </c>
      <c r="G122" s="1">
        <v>52100</v>
      </c>
      <c r="I122" s="1">
        <v>51800</v>
      </c>
      <c r="J122" s="1">
        <v>51880</v>
      </c>
      <c r="K122" s="1">
        <v>51500</v>
      </c>
      <c r="L122" s="1">
        <v>51840</v>
      </c>
      <c r="M122" s="1">
        <v>52200</v>
      </c>
      <c r="N122" s="1">
        <v>52100</v>
      </c>
      <c r="O122" s="1" t="s">
        <v>1024</v>
      </c>
      <c r="AG122" s="1">
        <v>51490</v>
      </c>
      <c r="AH122" s="1">
        <v>456</v>
      </c>
      <c r="AI122" s="1">
        <v>358</v>
      </c>
      <c r="AJ122" s="1">
        <v>1.2737430167597765</v>
      </c>
    </row>
    <row r="123" spans="1:36">
      <c r="A123" s="1">
        <v>2010</v>
      </c>
      <c r="B123" s="1">
        <v>5</v>
      </c>
      <c r="C123" s="24">
        <v>41443</v>
      </c>
      <c r="D123" s="1">
        <v>52000</v>
      </c>
      <c r="E123" s="1">
        <v>52900</v>
      </c>
      <c r="F123" s="1">
        <v>52000</v>
      </c>
      <c r="G123" s="1">
        <v>52500</v>
      </c>
      <c r="I123" s="1">
        <v>52000</v>
      </c>
      <c r="J123" s="1">
        <v>52650</v>
      </c>
      <c r="K123" s="1">
        <v>52000</v>
      </c>
      <c r="L123" s="1">
        <v>52600</v>
      </c>
      <c r="M123" s="1">
        <v>52840</v>
      </c>
      <c r="N123" s="1">
        <v>52800</v>
      </c>
      <c r="O123" s="1" t="s">
        <v>1025</v>
      </c>
      <c r="AG123" s="1">
        <v>52190</v>
      </c>
      <c r="AH123" s="1">
        <v>370</v>
      </c>
      <c r="AI123" s="1">
        <v>316</v>
      </c>
      <c r="AJ123" s="1">
        <v>1.1708860759493671</v>
      </c>
    </row>
    <row r="124" spans="1:36">
      <c r="A124" s="1">
        <v>2010</v>
      </c>
      <c r="B124" s="1">
        <v>6</v>
      </c>
      <c r="C124" s="24">
        <v>41444</v>
      </c>
      <c r="D124" s="1">
        <v>52770</v>
      </c>
      <c r="E124" s="1">
        <v>52950</v>
      </c>
      <c r="F124" s="1">
        <v>52410</v>
      </c>
      <c r="G124" s="1">
        <v>52500</v>
      </c>
      <c r="I124" s="1">
        <v>52770</v>
      </c>
      <c r="J124" s="1">
        <v>52950</v>
      </c>
      <c r="K124" s="1">
        <v>52670</v>
      </c>
      <c r="L124" s="1">
        <v>52770</v>
      </c>
      <c r="M124" s="1">
        <v>52690</v>
      </c>
      <c r="N124" s="1">
        <v>53200</v>
      </c>
      <c r="O124" s="1" t="s">
        <v>1026</v>
      </c>
      <c r="AG124" s="1">
        <v>52840</v>
      </c>
      <c r="AH124" s="1">
        <v>638</v>
      </c>
      <c r="AI124" s="1">
        <v>410</v>
      </c>
      <c r="AJ124" s="1">
        <v>1.5560975609756098</v>
      </c>
    </row>
    <row r="125" spans="1:36">
      <c r="A125" s="1">
        <v>2010</v>
      </c>
      <c r="B125" s="1">
        <v>2</v>
      </c>
      <c r="C125" s="24">
        <v>41445</v>
      </c>
      <c r="D125" s="1">
        <v>53200</v>
      </c>
      <c r="E125" s="1">
        <v>53200</v>
      </c>
      <c r="F125" s="1">
        <v>52620</v>
      </c>
      <c r="G125" s="1">
        <v>52950</v>
      </c>
      <c r="I125" s="1">
        <v>53200</v>
      </c>
      <c r="J125" s="1">
        <v>53200</v>
      </c>
      <c r="K125" s="1">
        <v>52620</v>
      </c>
      <c r="L125" s="1">
        <v>52850</v>
      </c>
      <c r="M125" s="1">
        <v>53170</v>
      </c>
      <c r="N125" s="1">
        <v>52900</v>
      </c>
      <c r="O125" s="1" t="s">
        <v>1027</v>
      </c>
      <c r="AG125" s="1">
        <v>53170</v>
      </c>
      <c r="AH125" s="1">
        <v>443</v>
      </c>
      <c r="AI125" s="1">
        <v>323</v>
      </c>
      <c r="AJ125" s="1">
        <v>1.3715170278637772</v>
      </c>
    </row>
    <row r="126" spans="1:36">
      <c r="A126" s="1">
        <v>2010</v>
      </c>
      <c r="B126" s="1">
        <v>3</v>
      </c>
      <c r="C126" s="24">
        <v>41446</v>
      </c>
      <c r="D126" s="1">
        <v>52110</v>
      </c>
      <c r="E126" s="1">
        <v>52410</v>
      </c>
      <c r="F126" s="1">
        <v>51730</v>
      </c>
      <c r="G126" s="1">
        <v>52300</v>
      </c>
      <c r="I126" s="1">
        <v>52110</v>
      </c>
      <c r="J126" s="1">
        <v>52350</v>
      </c>
      <c r="K126" s="1">
        <v>51730</v>
      </c>
      <c r="L126" s="1">
        <v>52280</v>
      </c>
      <c r="M126" s="1">
        <v>52440</v>
      </c>
      <c r="N126" s="1">
        <v>52350</v>
      </c>
      <c r="O126" s="1" t="s">
        <v>1028</v>
      </c>
      <c r="AG126" s="1">
        <v>51940</v>
      </c>
      <c r="AH126" s="1">
        <v>321</v>
      </c>
      <c r="AI126" s="1">
        <v>218</v>
      </c>
      <c r="AJ126" s="1">
        <v>1.4724770642201834</v>
      </c>
    </row>
    <row r="127" spans="1:36">
      <c r="A127" s="1">
        <v>2010</v>
      </c>
      <c r="B127" s="1">
        <v>4</v>
      </c>
      <c r="C127" s="24">
        <v>41449</v>
      </c>
      <c r="D127" s="1">
        <v>52790</v>
      </c>
      <c r="E127" s="1">
        <v>52790</v>
      </c>
      <c r="F127" s="1">
        <v>52110</v>
      </c>
      <c r="G127" s="1">
        <v>52110</v>
      </c>
      <c r="I127" s="1">
        <v>52790</v>
      </c>
      <c r="J127" s="1">
        <v>52790</v>
      </c>
      <c r="K127" s="1">
        <v>52300</v>
      </c>
      <c r="L127" s="1">
        <v>52300</v>
      </c>
      <c r="M127" s="1">
        <v>52330</v>
      </c>
      <c r="N127" s="1">
        <v>52020</v>
      </c>
      <c r="O127" s="1" t="s">
        <v>1028</v>
      </c>
      <c r="AG127" s="1">
        <v>52690</v>
      </c>
      <c r="AH127" s="1">
        <v>323</v>
      </c>
      <c r="AI127" s="1">
        <v>356</v>
      </c>
      <c r="AJ127" s="1">
        <v>0.90730337078651691</v>
      </c>
    </row>
    <row r="128" spans="1:36">
      <c r="A128" s="1">
        <v>2010</v>
      </c>
      <c r="B128" s="1">
        <v>5</v>
      </c>
      <c r="C128" s="24">
        <v>41450</v>
      </c>
      <c r="D128" s="1">
        <v>52180</v>
      </c>
      <c r="E128" s="1">
        <v>52870</v>
      </c>
      <c r="F128" s="1">
        <v>52070</v>
      </c>
      <c r="G128" s="1">
        <v>52110</v>
      </c>
      <c r="I128" s="1">
        <v>52180</v>
      </c>
      <c r="J128" s="1">
        <v>52850</v>
      </c>
      <c r="K128" s="1">
        <v>52110</v>
      </c>
      <c r="L128" s="1">
        <v>52850</v>
      </c>
      <c r="M128" s="1">
        <v>52100</v>
      </c>
      <c r="N128" s="1">
        <v>52500</v>
      </c>
      <c r="O128" s="1" t="s">
        <v>1029</v>
      </c>
      <c r="AG128" s="1">
        <v>52210</v>
      </c>
      <c r="AH128" s="1">
        <v>489</v>
      </c>
      <c r="AI128" s="1">
        <v>457</v>
      </c>
      <c r="AJ128" s="1">
        <v>1.0700218818380745</v>
      </c>
    </row>
    <row r="129" spans="1:36">
      <c r="A129" s="1">
        <v>2010</v>
      </c>
      <c r="B129" s="1">
        <v>6</v>
      </c>
      <c r="C129" s="24">
        <v>41451</v>
      </c>
      <c r="D129" s="1">
        <v>52530</v>
      </c>
      <c r="E129" s="1">
        <v>53000</v>
      </c>
      <c r="F129" s="1">
        <v>52500</v>
      </c>
      <c r="G129" s="1">
        <v>52540</v>
      </c>
      <c r="I129" s="1">
        <v>52530</v>
      </c>
      <c r="J129" s="1">
        <v>52900</v>
      </c>
      <c r="K129" s="1">
        <v>52510</v>
      </c>
      <c r="L129" s="1">
        <v>52900</v>
      </c>
      <c r="M129" s="1">
        <v>52360</v>
      </c>
      <c r="N129" s="1">
        <v>52400</v>
      </c>
      <c r="O129" s="1" t="s">
        <v>1032</v>
      </c>
      <c r="AG129" s="1">
        <v>52720</v>
      </c>
      <c r="AH129" s="1">
        <v>210</v>
      </c>
      <c r="AI129" s="1">
        <v>223</v>
      </c>
      <c r="AJ129" s="1">
        <v>0.94170403587443952</v>
      </c>
    </row>
    <row r="130" spans="1:36">
      <c r="A130" s="1">
        <v>2010</v>
      </c>
      <c r="B130" s="1">
        <v>2</v>
      </c>
      <c r="C130" s="24">
        <v>41452</v>
      </c>
      <c r="D130" s="1">
        <v>52470</v>
      </c>
      <c r="E130" s="1">
        <v>52730</v>
      </c>
      <c r="F130" s="1">
        <v>52340</v>
      </c>
      <c r="G130" s="1">
        <v>52420</v>
      </c>
      <c r="I130" s="1">
        <v>52470</v>
      </c>
      <c r="J130" s="1">
        <v>52730</v>
      </c>
      <c r="K130" s="1">
        <v>52350</v>
      </c>
      <c r="L130" s="1">
        <v>52730</v>
      </c>
      <c r="M130" s="1">
        <v>52750</v>
      </c>
      <c r="N130" s="1">
        <v>52550</v>
      </c>
      <c r="O130" s="1" t="s">
        <v>1033</v>
      </c>
      <c r="AG130" s="1">
        <v>52470</v>
      </c>
      <c r="AH130" s="1">
        <v>291</v>
      </c>
      <c r="AI130" s="1">
        <v>196</v>
      </c>
      <c r="AJ130" s="1">
        <v>1.4846938775510203</v>
      </c>
    </row>
    <row r="131" spans="1:36">
      <c r="A131" s="1">
        <v>2010</v>
      </c>
      <c r="B131" s="1">
        <v>3</v>
      </c>
      <c r="C131" s="24">
        <v>41453</v>
      </c>
      <c r="D131" s="1">
        <v>52700</v>
      </c>
      <c r="E131" s="1">
        <v>53640</v>
      </c>
      <c r="F131" s="1">
        <v>52650</v>
      </c>
      <c r="G131" s="1">
        <v>53450</v>
      </c>
      <c r="I131" s="1">
        <v>52700</v>
      </c>
      <c r="J131" s="1">
        <v>53640</v>
      </c>
      <c r="K131" s="1">
        <v>52650</v>
      </c>
      <c r="L131" s="1">
        <v>53640</v>
      </c>
      <c r="M131" s="1">
        <v>53440</v>
      </c>
      <c r="N131" s="1">
        <v>52810</v>
      </c>
      <c r="O131" s="1" t="s">
        <v>746</v>
      </c>
      <c r="AG131" s="1">
        <v>52820</v>
      </c>
      <c r="AH131" s="1">
        <v>472</v>
      </c>
      <c r="AI131" s="1">
        <v>557</v>
      </c>
      <c r="AJ131" s="1">
        <v>0.84739676840215439</v>
      </c>
    </row>
    <row r="132" spans="1:36">
      <c r="A132" s="1">
        <v>2010</v>
      </c>
      <c r="B132" s="1">
        <v>4</v>
      </c>
      <c r="C132" s="24">
        <v>41456</v>
      </c>
      <c r="D132" s="1">
        <v>52900</v>
      </c>
      <c r="E132" s="1">
        <v>53800</v>
      </c>
      <c r="F132" s="1">
        <v>52780</v>
      </c>
      <c r="G132" s="1">
        <v>53440</v>
      </c>
      <c r="I132" s="1">
        <v>52900</v>
      </c>
      <c r="J132" s="1">
        <v>53450</v>
      </c>
      <c r="K132" s="1">
        <v>52780</v>
      </c>
      <c r="L132" s="1">
        <v>53410</v>
      </c>
      <c r="M132" s="1">
        <v>53280</v>
      </c>
      <c r="N132" s="1">
        <v>53740</v>
      </c>
      <c r="O132" s="1" t="s">
        <v>1034</v>
      </c>
      <c r="AG132" s="1">
        <v>52940</v>
      </c>
      <c r="AH132" s="1">
        <v>327</v>
      </c>
      <c r="AI132" s="1">
        <v>204</v>
      </c>
      <c r="AJ132" s="1">
        <v>1.6029411764705883</v>
      </c>
    </row>
    <row r="133" spans="1:36">
      <c r="A133" s="1">
        <v>2010</v>
      </c>
      <c r="B133" s="1">
        <v>6</v>
      </c>
      <c r="C133" s="24">
        <v>41457</v>
      </c>
      <c r="D133" s="1">
        <v>53290</v>
      </c>
      <c r="E133" s="1">
        <v>54150</v>
      </c>
      <c r="F133" s="1">
        <v>52990</v>
      </c>
      <c r="G133" s="1">
        <v>53840</v>
      </c>
      <c r="I133" s="1">
        <v>53290</v>
      </c>
      <c r="J133" s="1">
        <v>54150</v>
      </c>
      <c r="K133" s="1">
        <v>52990</v>
      </c>
      <c r="L133" s="1">
        <v>53850</v>
      </c>
      <c r="M133" s="1">
        <v>53550</v>
      </c>
      <c r="N133" s="1">
        <v>53900</v>
      </c>
      <c r="O133" s="1" t="s">
        <v>1035</v>
      </c>
      <c r="AG133" s="1">
        <v>53190</v>
      </c>
      <c r="AH133" s="1">
        <v>477</v>
      </c>
      <c r="AI133" s="1">
        <v>380</v>
      </c>
      <c r="AJ133" s="1">
        <v>1.2552631578947369</v>
      </c>
    </row>
    <row r="134" spans="1:36">
      <c r="A134" s="1">
        <v>2010</v>
      </c>
      <c r="B134" s="1">
        <v>5</v>
      </c>
      <c r="C134" s="24">
        <v>41458</v>
      </c>
      <c r="D134" s="1">
        <v>53970</v>
      </c>
      <c r="E134" s="1">
        <v>55400</v>
      </c>
      <c r="F134" s="1">
        <v>53810</v>
      </c>
      <c r="G134" s="1">
        <v>54610</v>
      </c>
      <c r="I134" s="1">
        <v>53970</v>
      </c>
      <c r="J134" s="1">
        <v>54490</v>
      </c>
      <c r="K134" s="1">
        <v>53810</v>
      </c>
      <c r="L134" s="1">
        <v>54490</v>
      </c>
      <c r="M134" s="1">
        <v>53550</v>
      </c>
      <c r="N134" s="1">
        <v>53900</v>
      </c>
      <c r="O134" s="1" t="s">
        <v>1035</v>
      </c>
      <c r="AG134" s="1">
        <v>53990</v>
      </c>
      <c r="AH134" s="1">
        <v>341</v>
      </c>
      <c r="AI134" s="1">
        <v>348</v>
      </c>
      <c r="AJ134" s="1">
        <v>0.97988505747126442</v>
      </c>
    </row>
    <row r="135" spans="1:36">
      <c r="A135" s="1">
        <v>2010</v>
      </c>
      <c r="B135" s="1">
        <v>6</v>
      </c>
      <c r="C135" s="24">
        <v>41459</v>
      </c>
      <c r="D135" s="1">
        <v>54500</v>
      </c>
      <c r="E135" s="1">
        <v>54800</v>
      </c>
      <c r="F135" s="1">
        <v>54420</v>
      </c>
      <c r="G135" s="1">
        <v>54570</v>
      </c>
      <c r="I135" s="1">
        <v>54500</v>
      </c>
      <c r="J135" s="1">
        <v>54730</v>
      </c>
      <c r="K135" s="1">
        <v>54420</v>
      </c>
      <c r="L135" s="1">
        <v>54700</v>
      </c>
      <c r="M135" s="1">
        <v>54730</v>
      </c>
      <c r="N135" s="1">
        <v>54210</v>
      </c>
      <c r="O135" s="1" t="s">
        <v>728</v>
      </c>
      <c r="AG135" s="1">
        <v>54630</v>
      </c>
      <c r="AH135" s="1">
        <v>374</v>
      </c>
      <c r="AI135" s="1">
        <v>256</v>
      </c>
      <c r="AJ135" s="1">
        <v>1.4609375</v>
      </c>
    </row>
    <row r="136" spans="1:36">
      <c r="A136" s="1">
        <v>2010</v>
      </c>
      <c r="B136" s="1">
        <v>2</v>
      </c>
      <c r="C136" s="24">
        <v>41460</v>
      </c>
      <c r="D136" s="1">
        <v>54330</v>
      </c>
      <c r="E136" s="1">
        <v>55200</v>
      </c>
      <c r="F136" s="1">
        <v>54330</v>
      </c>
      <c r="G136" s="1">
        <v>55100</v>
      </c>
      <c r="I136" s="1">
        <v>54330</v>
      </c>
      <c r="J136" s="1">
        <v>55140</v>
      </c>
      <c r="K136" s="1">
        <v>54330</v>
      </c>
      <c r="L136" s="1">
        <v>55000</v>
      </c>
      <c r="M136" s="1">
        <v>55290</v>
      </c>
      <c r="N136" s="1">
        <v>54730</v>
      </c>
      <c r="O136" s="1" t="s">
        <v>1036</v>
      </c>
      <c r="AG136" s="1">
        <v>54880</v>
      </c>
      <c r="AH136" s="1">
        <v>348</v>
      </c>
      <c r="AI136" s="1">
        <v>377</v>
      </c>
      <c r="AJ136" s="1">
        <v>0.92307692307692313</v>
      </c>
    </row>
    <row r="137" spans="1:36">
      <c r="A137" s="1">
        <v>2010</v>
      </c>
      <c r="B137" s="1">
        <v>3</v>
      </c>
      <c r="C137" s="24">
        <v>41463</v>
      </c>
      <c r="D137" s="1">
        <v>54700</v>
      </c>
      <c r="E137" s="1">
        <v>54800</v>
      </c>
      <c r="F137" s="1">
        <v>54350</v>
      </c>
      <c r="G137" s="1">
        <v>54530</v>
      </c>
      <c r="I137" s="1">
        <v>54700</v>
      </c>
      <c r="J137" s="1">
        <v>54710</v>
      </c>
      <c r="K137" s="1">
        <v>54350</v>
      </c>
      <c r="L137" s="1">
        <v>54610</v>
      </c>
      <c r="M137" s="1">
        <v>54900</v>
      </c>
      <c r="N137" s="1">
        <v>54900</v>
      </c>
      <c r="O137" s="1" t="s">
        <v>1037</v>
      </c>
      <c r="AG137" s="1">
        <v>54640</v>
      </c>
      <c r="AH137" s="1">
        <v>316</v>
      </c>
      <c r="AI137" s="1">
        <v>342</v>
      </c>
      <c r="AJ137" s="1">
        <v>0.92397660818713445</v>
      </c>
    </row>
    <row r="138" spans="1:36">
      <c r="A138" s="1">
        <v>2010</v>
      </c>
      <c r="B138" s="1">
        <v>4</v>
      </c>
      <c r="C138" s="24">
        <v>41464</v>
      </c>
      <c r="D138" s="1">
        <v>55100</v>
      </c>
      <c r="E138" s="1">
        <v>55580</v>
      </c>
      <c r="F138" s="1">
        <v>54930</v>
      </c>
      <c r="G138" s="1">
        <v>55580</v>
      </c>
      <c r="I138" s="1">
        <v>55100</v>
      </c>
      <c r="J138" s="1">
        <v>55450</v>
      </c>
      <c r="K138" s="1">
        <v>54930</v>
      </c>
      <c r="L138" s="1">
        <v>55450</v>
      </c>
      <c r="M138" s="1">
        <v>55570</v>
      </c>
      <c r="N138" s="1">
        <v>55690</v>
      </c>
      <c r="O138" s="1" t="s">
        <v>1048</v>
      </c>
      <c r="AG138" s="1">
        <v>55240</v>
      </c>
      <c r="AH138" s="1">
        <v>568</v>
      </c>
      <c r="AI138" s="1">
        <v>271</v>
      </c>
      <c r="AJ138" s="1">
        <v>2.0959409594095941</v>
      </c>
    </row>
    <row r="139" spans="1:36">
      <c r="A139" s="1">
        <v>2010</v>
      </c>
      <c r="B139" s="1">
        <v>5</v>
      </c>
      <c r="C139" s="24">
        <v>41465</v>
      </c>
      <c r="D139" s="1">
        <v>55700</v>
      </c>
      <c r="E139" s="1">
        <v>56340</v>
      </c>
      <c r="F139" s="1">
        <v>55610</v>
      </c>
      <c r="G139" s="1">
        <v>55610</v>
      </c>
      <c r="I139" s="1">
        <v>55700</v>
      </c>
      <c r="J139" s="1">
        <v>56340</v>
      </c>
      <c r="K139" s="1">
        <v>55690</v>
      </c>
      <c r="L139" s="1">
        <v>56150</v>
      </c>
      <c r="M139" s="1">
        <v>55610</v>
      </c>
      <c r="N139" s="1">
        <v>55630</v>
      </c>
      <c r="O139" s="1" t="s">
        <v>1049</v>
      </c>
      <c r="AG139" s="1">
        <v>56230</v>
      </c>
      <c r="AH139" s="1">
        <v>311</v>
      </c>
      <c r="AI139" s="1">
        <v>278</v>
      </c>
      <c r="AJ139" s="1">
        <v>1.1187050359712229</v>
      </c>
    </row>
    <row r="140" spans="1:36">
      <c r="A140" s="1">
        <v>2010</v>
      </c>
      <c r="B140" s="1">
        <v>6</v>
      </c>
      <c r="C140" s="24">
        <v>41466</v>
      </c>
      <c r="D140" s="1">
        <v>55450</v>
      </c>
      <c r="E140" s="1">
        <v>55500</v>
      </c>
      <c r="F140" s="1">
        <v>54800</v>
      </c>
      <c r="G140" s="1">
        <v>55010</v>
      </c>
      <c r="I140" s="1">
        <v>55450</v>
      </c>
      <c r="J140" s="1">
        <v>55500</v>
      </c>
      <c r="K140" s="1">
        <v>55300</v>
      </c>
      <c r="L140" s="1">
        <v>55480</v>
      </c>
      <c r="M140" s="1">
        <v>55120</v>
      </c>
      <c r="N140" s="1">
        <v>54780</v>
      </c>
      <c r="O140" s="1" t="s">
        <v>1050</v>
      </c>
      <c r="AG140" s="1">
        <v>55490</v>
      </c>
      <c r="AH140" s="1">
        <v>503</v>
      </c>
      <c r="AI140" s="1">
        <v>322</v>
      </c>
      <c r="AJ140" s="1">
        <v>1.5621118012422359</v>
      </c>
    </row>
    <row r="141" spans="1:36">
      <c r="A141" s="1">
        <v>2010</v>
      </c>
      <c r="B141" s="1">
        <v>2</v>
      </c>
      <c r="C141" s="24">
        <v>41467</v>
      </c>
      <c r="D141" s="1">
        <v>55390</v>
      </c>
      <c r="E141" s="1">
        <v>55540</v>
      </c>
      <c r="F141" s="1">
        <v>54900</v>
      </c>
      <c r="G141" s="1">
        <v>54980</v>
      </c>
      <c r="I141" s="1">
        <v>55390</v>
      </c>
      <c r="J141" s="1">
        <v>55540</v>
      </c>
      <c r="K141" s="1">
        <v>55110</v>
      </c>
      <c r="L141" s="1">
        <v>55450</v>
      </c>
      <c r="M141" s="1">
        <v>54900</v>
      </c>
      <c r="N141" s="1">
        <v>54630</v>
      </c>
      <c r="O141" s="1" t="s">
        <v>1051</v>
      </c>
      <c r="AG141" s="1">
        <v>55490</v>
      </c>
      <c r="AH141" s="1">
        <v>503</v>
      </c>
      <c r="AI141" s="1">
        <v>322</v>
      </c>
      <c r="AJ141" s="1">
        <v>1.5621118012422359</v>
      </c>
    </row>
    <row r="142" spans="1:36">
      <c r="A142" s="1">
        <v>2010</v>
      </c>
      <c r="B142" s="1">
        <v>3</v>
      </c>
      <c r="C142" s="24">
        <v>41471</v>
      </c>
      <c r="D142" s="1">
        <v>54800</v>
      </c>
      <c r="E142" s="1">
        <v>55450</v>
      </c>
      <c r="F142" s="1">
        <v>54800</v>
      </c>
      <c r="G142" s="1">
        <v>55130</v>
      </c>
      <c r="I142" s="1">
        <v>54800</v>
      </c>
      <c r="J142" s="1">
        <v>55350</v>
      </c>
      <c r="K142" s="1">
        <v>54800</v>
      </c>
      <c r="L142" s="1">
        <v>55220</v>
      </c>
      <c r="M142" s="1">
        <v>55130</v>
      </c>
      <c r="N142" s="1">
        <v>55300</v>
      </c>
      <c r="O142" s="1" t="s">
        <v>1052</v>
      </c>
      <c r="AG142" s="1">
        <v>55200</v>
      </c>
      <c r="AH142" s="1">
        <v>463</v>
      </c>
      <c r="AI142" s="1">
        <v>349</v>
      </c>
      <c r="AJ142" s="1">
        <v>1.3266475644699141</v>
      </c>
    </row>
    <row r="143" spans="1:36">
      <c r="A143" s="1">
        <v>2010</v>
      </c>
      <c r="B143" s="1">
        <v>4</v>
      </c>
      <c r="C143" s="24">
        <v>41472</v>
      </c>
      <c r="D143" s="1">
        <v>55430</v>
      </c>
      <c r="E143" s="1">
        <v>55500</v>
      </c>
      <c r="F143" s="1">
        <v>55230</v>
      </c>
      <c r="G143" s="1">
        <v>55230</v>
      </c>
      <c r="I143" s="1">
        <v>55430</v>
      </c>
      <c r="J143" s="1">
        <v>55500</v>
      </c>
      <c r="K143" s="1">
        <v>55260</v>
      </c>
      <c r="L143" s="1">
        <v>55390</v>
      </c>
      <c r="M143" s="1">
        <v>55460</v>
      </c>
      <c r="N143" s="1">
        <v>55190</v>
      </c>
      <c r="O143" s="1" t="s">
        <v>1053</v>
      </c>
      <c r="AG143" s="1">
        <v>55500</v>
      </c>
      <c r="AH143" s="1">
        <v>488</v>
      </c>
      <c r="AI143" s="1">
        <v>291</v>
      </c>
      <c r="AJ143" s="1">
        <v>1.6769759450171822</v>
      </c>
    </row>
    <row r="144" spans="1:36">
      <c r="A144" s="1">
        <v>2010</v>
      </c>
      <c r="B144" s="1">
        <v>5</v>
      </c>
      <c r="C144" s="24">
        <v>41473</v>
      </c>
      <c r="D144" s="1">
        <v>55390</v>
      </c>
      <c r="E144" s="1">
        <v>55390</v>
      </c>
      <c r="F144" s="1">
        <v>54810</v>
      </c>
      <c r="G144" s="1">
        <v>55140</v>
      </c>
      <c r="I144" s="1">
        <v>55390</v>
      </c>
      <c r="J144" s="1">
        <v>55390</v>
      </c>
      <c r="K144" s="1">
        <v>54810</v>
      </c>
      <c r="L144" s="1">
        <v>55040</v>
      </c>
      <c r="M144" s="1">
        <v>55400</v>
      </c>
      <c r="N144" s="1">
        <v>55420</v>
      </c>
      <c r="O144" s="1" t="s">
        <v>1054</v>
      </c>
      <c r="AG144" s="1">
        <v>54960</v>
      </c>
      <c r="AH144" s="1">
        <v>478</v>
      </c>
      <c r="AI144" s="1">
        <v>373</v>
      </c>
      <c r="AJ144" s="1">
        <v>1.2815013404825737</v>
      </c>
    </row>
    <row r="145" spans="1:36">
      <c r="A145" s="1">
        <v>2010</v>
      </c>
      <c r="B145" s="1">
        <v>6</v>
      </c>
      <c r="C145" s="24">
        <v>41474</v>
      </c>
      <c r="D145" s="1">
        <v>55240</v>
      </c>
      <c r="E145" s="1">
        <v>55450</v>
      </c>
      <c r="F145" s="1">
        <v>54940</v>
      </c>
      <c r="G145" s="1">
        <v>55120</v>
      </c>
      <c r="I145" s="1">
        <v>55240</v>
      </c>
      <c r="J145" s="1">
        <v>55450</v>
      </c>
      <c r="K145" s="1">
        <v>54940</v>
      </c>
      <c r="L145" s="1">
        <v>55140</v>
      </c>
      <c r="M145" s="1">
        <v>55300</v>
      </c>
      <c r="N145" s="1">
        <v>55140</v>
      </c>
      <c r="O145" s="1" t="s">
        <v>1055</v>
      </c>
      <c r="AG145" s="1">
        <v>55420</v>
      </c>
      <c r="AH145" s="1">
        <v>555</v>
      </c>
      <c r="AI145" s="1">
        <v>492</v>
      </c>
      <c r="AJ145" s="1">
        <v>1.1280487804878048</v>
      </c>
    </row>
    <row r="146" spans="1:36">
      <c r="A146" s="1">
        <v>2010</v>
      </c>
      <c r="B146" s="1">
        <v>2</v>
      </c>
      <c r="C146" s="24">
        <v>41477</v>
      </c>
      <c r="D146" s="1">
        <v>55220</v>
      </c>
      <c r="E146" s="1">
        <v>55370</v>
      </c>
      <c r="F146" s="1">
        <v>54500</v>
      </c>
      <c r="G146" s="1">
        <v>54600</v>
      </c>
      <c r="I146" s="1">
        <v>55220</v>
      </c>
      <c r="J146" s="1">
        <v>55370</v>
      </c>
      <c r="K146" s="1">
        <v>54500</v>
      </c>
      <c r="L146" s="1">
        <v>54510</v>
      </c>
      <c r="M146" s="1">
        <v>54500</v>
      </c>
      <c r="N146" s="1">
        <v>54600</v>
      </c>
      <c r="O146" s="1" t="s">
        <v>1056</v>
      </c>
      <c r="AG146" s="1">
        <v>55420</v>
      </c>
      <c r="AH146" s="1">
        <v>555</v>
      </c>
      <c r="AI146" s="1">
        <v>492</v>
      </c>
      <c r="AJ146" s="1">
        <v>1.1280487804878048</v>
      </c>
    </row>
    <row r="147" spans="1:36" s="12" customFormat="1">
      <c r="A147" s="12">
        <v>2010</v>
      </c>
      <c r="B147" s="12">
        <v>3</v>
      </c>
      <c r="C147" s="24">
        <v>41478</v>
      </c>
      <c r="D147" s="1">
        <v>54300</v>
      </c>
      <c r="E147" s="1">
        <v>54590</v>
      </c>
      <c r="F147" s="1">
        <v>54210</v>
      </c>
      <c r="G147" s="1">
        <v>54300</v>
      </c>
      <c r="H147" s="1"/>
      <c r="I147" s="1">
        <v>54300</v>
      </c>
      <c r="J147" s="1">
        <v>54500</v>
      </c>
      <c r="K147" s="1">
        <v>54210</v>
      </c>
      <c r="L147" s="1">
        <v>54470</v>
      </c>
      <c r="M147" s="1">
        <v>54220</v>
      </c>
      <c r="N147" s="1">
        <v>53900</v>
      </c>
      <c r="O147" s="1" t="s">
        <v>1057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>
        <v>54420</v>
      </c>
      <c r="AH147" s="1">
        <v>404</v>
      </c>
      <c r="AI147" s="1">
        <v>321</v>
      </c>
      <c r="AJ147" s="1">
        <v>1.2585669781931463</v>
      </c>
    </row>
    <row r="148" spans="1:36" s="12" customFormat="1">
      <c r="A148" s="12">
        <v>2010</v>
      </c>
      <c r="B148" s="12">
        <v>4</v>
      </c>
      <c r="C148" s="24">
        <v>41479</v>
      </c>
      <c r="D148" s="1">
        <v>53700</v>
      </c>
      <c r="E148" s="1">
        <v>54340</v>
      </c>
      <c r="F148" s="1">
        <v>53450</v>
      </c>
      <c r="G148" s="1">
        <v>54000</v>
      </c>
      <c r="H148" s="1"/>
      <c r="I148" s="1">
        <v>53700</v>
      </c>
      <c r="J148" s="1">
        <v>54300</v>
      </c>
      <c r="K148" s="1">
        <v>53450</v>
      </c>
      <c r="L148" s="1">
        <v>53750</v>
      </c>
      <c r="M148" s="1">
        <v>54000</v>
      </c>
      <c r="N148" s="1">
        <v>53800</v>
      </c>
      <c r="O148" s="1" t="s">
        <v>1062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>
        <v>53600</v>
      </c>
      <c r="AH148" s="1">
        <v>635</v>
      </c>
      <c r="AI148" s="1">
        <v>568</v>
      </c>
      <c r="AJ148" s="1">
        <v>1.1179577464788732</v>
      </c>
    </row>
    <row r="149" spans="1:36" s="12" customFormat="1">
      <c r="A149" s="12">
        <v>2010</v>
      </c>
      <c r="B149" s="12">
        <v>5</v>
      </c>
      <c r="C149" s="24">
        <v>41480</v>
      </c>
      <c r="D149" s="1">
        <v>53700</v>
      </c>
      <c r="E149" s="1">
        <v>53990</v>
      </c>
      <c r="F149" s="1">
        <v>53360</v>
      </c>
      <c r="G149" s="1">
        <v>53890</v>
      </c>
      <c r="H149" s="1"/>
      <c r="I149" s="1">
        <v>53700</v>
      </c>
      <c r="J149" s="1">
        <v>54300</v>
      </c>
      <c r="K149" s="1">
        <v>53450</v>
      </c>
      <c r="L149" s="1">
        <v>53750</v>
      </c>
      <c r="M149" s="1">
        <v>53890</v>
      </c>
      <c r="N149" s="1">
        <v>53160</v>
      </c>
      <c r="O149" s="1" t="s">
        <v>1063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>
        <v>53390</v>
      </c>
      <c r="AH149" s="1">
        <v>432</v>
      </c>
      <c r="AI149" s="1">
        <v>359</v>
      </c>
      <c r="AJ149" s="1">
        <v>1.2033426183844012</v>
      </c>
    </row>
    <row r="150" spans="1:36" s="12" customFormat="1">
      <c r="A150" s="12">
        <v>2010</v>
      </c>
      <c r="B150" s="12">
        <v>6</v>
      </c>
      <c r="C150" s="24">
        <v>41481</v>
      </c>
      <c r="D150" s="1">
        <v>52900</v>
      </c>
      <c r="E150" s="1">
        <v>53110</v>
      </c>
      <c r="F150" s="1">
        <v>51800</v>
      </c>
      <c r="G150" s="1">
        <v>51870</v>
      </c>
      <c r="H150" s="1"/>
      <c r="I150" s="1">
        <v>52900</v>
      </c>
      <c r="J150" s="1">
        <v>53110</v>
      </c>
      <c r="K150" s="1">
        <v>52100</v>
      </c>
      <c r="L150" s="1">
        <v>52270</v>
      </c>
      <c r="M150" s="1">
        <v>51800</v>
      </c>
      <c r="N150" s="1">
        <v>51630</v>
      </c>
      <c r="O150" s="1" t="s">
        <v>1064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>
        <v>52550</v>
      </c>
      <c r="AH150" s="1">
        <v>317</v>
      </c>
      <c r="AI150" s="1">
        <v>366</v>
      </c>
      <c r="AJ150" s="1">
        <v>0.86612021857923494</v>
      </c>
    </row>
    <row r="151" spans="1:36" s="12" customFormat="1">
      <c r="A151" s="12">
        <v>2010</v>
      </c>
      <c r="B151" s="12">
        <v>2</v>
      </c>
      <c r="C151" s="24">
        <v>41484</v>
      </c>
      <c r="D151" s="1">
        <v>52000</v>
      </c>
      <c r="E151" s="1">
        <v>52050</v>
      </c>
      <c r="F151" s="1">
        <v>51500</v>
      </c>
      <c r="G151" s="1">
        <v>51830</v>
      </c>
      <c r="H151" s="1"/>
      <c r="I151" s="1">
        <v>52000</v>
      </c>
      <c r="J151" s="1">
        <v>52050</v>
      </c>
      <c r="K151" s="1">
        <v>51500</v>
      </c>
      <c r="L151" s="1">
        <v>51840</v>
      </c>
      <c r="M151" s="1">
        <v>51930</v>
      </c>
      <c r="N151" s="1">
        <v>52310</v>
      </c>
      <c r="O151" s="1" t="s">
        <v>739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>
        <v>51890</v>
      </c>
      <c r="AH151" s="1">
        <v>366</v>
      </c>
      <c r="AI151" s="1">
        <v>407</v>
      </c>
      <c r="AJ151" s="1">
        <v>0.89926289926289926</v>
      </c>
    </row>
    <row r="152" spans="1:36" s="12" customFormat="1">
      <c r="A152" s="12">
        <v>2010</v>
      </c>
      <c r="B152" s="12">
        <v>3</v>
      </c>
      <c r="C152" s="24">
        <v>41485</v>
      </c>
      <c r="D152" s="1">
        <v>52410</v>
      </c>
      <c r="E152" s="1">
        <v>52620</v>
      </c>
      <c r="F152" s="1">
        <v>52160</v>
      </c>
      <c r="G152" s="1">
        <v>52160</v>
      </c>
      <c r="H152" s="1"/>
      <c r="I152" s="1">
        <v>52410</v>
      </c>
      <c r="J152" s="1">
        <v>52590</v>
      </c>
      <c r="K152" s="1">
        <v>52240</v>
      </c>
      <c r="L152" s="1">
        <v>52490</v>
      </c>
      <c r="M152" s="1">
        <v>52400</v>
      </c>
      <c r="N152" s="1">
        <v>51930</v>
      </c>
      <c r="O152" s="1" t="s">
        <v>738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>
        <v>52430</v>
      </c>
      <c r="AH152" s="1">
        <v>464</v>
      </c>
      <c r="AI152" s="1">
        <v>378</v>
      </c>
      <c r="AJ152" s="1">
        <v>1.2275132275132274</v>
      </c>
    </row>
    <row r="153" spans="1:36" s="12" customFormat="1">
      <c r="A153" s="12">
        <v>2010</v>
      </c>
      <c r="B153" s="12">
        <v>4</v>
      </c>
      <c r="C153" s="24">
        <v>41486</v>
      </c>
      <c r="D153" s="1">
        <v>51990</v>
      </c>
      <c r="E153" s="1">
        <v>52220</v>
      </c>
      <c r="F153" s="1">
        <v>51360</v>
      </c>
      <c r="G153" s="1">
        <v>51460</v>
      </c>
      <c r="H153" s="1"/>
      <c r="I153" s="1">
        <v>51990</v>
      </c>
      <c r="J153" s="1">
        <v>52220</v>
      </c>
      <c r="K153" s="1">
        <v>51360</v>
      </c>
      <c r="L153" s="1">
        <v>51740</v>
      </c>
      <c r="M153" s="1">
        <v>51490</v>
      </c>
      <c r="N153" s="1">
        <v>51630</v>
      </c>
      <c r="O153" s="1" t="s">
        <v>1065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>
        <v>51700</v>
      </c>
      <c r="AH153" s="1">
        <v>360</v>
      </c>
      <c r="AI153" s="1">
        <v>417</v>
      </c>
      <c r="AJ153" s="1">
        <v>0.86330935251798557</v>
      </c>
    </row>
    <row r="154" spans="1:36" s="12" customFormat="1">
      <c r="A154" s="12">
        <v>2010</v>
      </c>
      <c r="B154" s="12">
        <v>5</v>
      </c>
      <c r="C154" s="24">
        <v>41487</v>
      </c>
      <c r="D154" s="1">
        <v>51550</v>
      </c>
      <c r="E154" s="1">
        <v>51800</v>
      </c>
      <c r="F154" s="1">
        <v>51070</v>
      </c>
      <c r="G154" s="1">
        <v>51610</v>
      </c>
      <c r="H154" s="1"/>
      <c r="I154" s="1">
        <v>51550</v>
      </c>
      <c r="J154" s="1">
        <v>51600</v>
      </c>
      <c r="K154" s="1">
        <v>51290</v>
      </c>
      <c r="L154" s="1">
        <v>51530</v>
      </c>
      <c r="M154" s="1">
        <v>51600</v>
      </c>
      <c r="N154" s="1">
        <v>51700</v>
      </c>
      <c r="O154" s="1" t="s">
        <v>1066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>
        <v>51470</v>
      </c>
      <c r="AH154" s="1">
        <v>365</v>
      </c>
      <c r="AI154" s="1">
        <v>261</v>
      </c>
      <c r="AJ154" s="1">
        <v>1.3984674329501916</v>
      </c>
    </row>
    <row r="155" spans="1:36" s="12" customFormat="1">
      <c r="A155" s="12">
        <v>2010</v>
      </c>
      <c r="B155" s="12">
        <v>6</v>
      </c>
      <c r="C155" s="24">
        <v>41488</v>
      </c>
      <c r="D155" s="1">
        <v>51700</v>
      </c>
      <c r="E155" s="1">
        <v>52200</v>
      </c>
      <c r="F155" s="1">
        <v>51690</v>
      </c>
      <c r="G155" s="1">
        <v>51850</v>
      </c>
      <c r="H155" s="1"/>
      <c r="I155" s="1">
        <v>51700</v>
      </c>
      <c r="J155" s="1">
        <v>52200</v>
      </c>
      <c r="K155" s="1">
        <v>51690</v>
      </c>
      <c r="L155" s="1">
        <v>52100</v>
      </c>
      <c r="M155" s="1">
        <v>51880</v>
      </c>
      <c r="N155" s="1">
        <v>51350</v>
      </c>
      <c r="O155" s="1" t="s">
        <v>1067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>
        <v>51790</v>
      </c>
      <c r="AH155" s="1">
        <v>468</v>
      </c>
      <c r="AI155" s="1">
        <v>471</v>
      </c>
      <c r="AJ155" s="1">
        <v>0.99363057324840764</v>
      </c>
    </row>
    <row r="156" spans="1:36" s="12" customFormat="1">
      <c r="A156" s="12">
        <v>2010</v>
      </c>
      <c r="B156" s="12">
        <v>2</v>
      </c>
      <c r="C156" s="24">
        <v>41491</v>
      </c>
      <c r="D156" s="1">
        <v>51050</v>
      </c>
      <c r="E156" s="1">
        <v>51400</v>
      </c>
      <c r="F156" s="1">
        <v>50900</v>
      </c>
      <c r="G156" s="1">
        <v>51280</v>
      </c>
      <c r="H156" s="1"/>
      <c r="I156" s="1">
        <v>51050</v>
      </c>
      <c r="J156" s="1">
        <v>51280</v>
      </c>
      <c r="K156" s="1">
        <v>50900</v>
      </c>
      <c r="L156" s="1">
        <v>51270</v>
      </c>
      <c r="M156" s="1">
        <v>51880</v>
      </c>
      <c r="N156" s="1">
        <v>51350</v>
      </c>
      <c r="O156" s="1" t="s">
        <v>1067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>
        <v>51790</v>
      </c>
      <c r="AH156" s="1">
        <v>468</v>
      </c>
      <c r="AI156" s="1">
        <v>471</v>
      </c>
      <c r="AJ156" s="1">
        <v>0.99363057324840764</v>
      </c>
    </row>
    <row r="157" spans="1:36" s="12" customFormat="1">
      <c r="A157" s="12">
        <v>2010</v>
      </c>
      <c r="B157" s="12">
        <v>3</v>
      </c>
      <c r="C157" s="24">
        <v>41492</v>
      </c>
      <c r="D157" s="1">
        <v>50900</v>
      </c>
      <c r="E157" s="1">
        <v>51110</v>
      </c>
      <c r="F157" s="1">
        <v>50660</v>
      </c>
      <c r="G157" s="1">
        <v>51110</v>
      </c>
      <c r="H157" s="1"/>
      <c r="I157" s="1">
        <v>50900</v>
      </c>
      <c r="J157" s="1">
        <v>50980</v>
      </c>
      <c r="K157" s="1">
        <v>50660</v>
      </c>
      <c r="L157" s="1">
        <v>50930</v>
      </c>
      <c r="M157" s="1">
        <v>51100</v>
      </c>
      <c r="N157" s="1">
        <v>50380</v>
      </c>
      <c r="O157" s="1" t="s">
        <v>1068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>
        <v>50830</v>
      </c>
      <c r="AH157" s="1">
        <v>496</v>
      </c>
      <c r="AI157" s="1">
        <v>854</v>
      </c>
      <c r="AJ157" s="1">
        <v>0.58079625292740045</v>
      </c>
    </row>
    <row r="158" spans="1:36" s="12" customFormat="1">
      <c r="A158" s="12">
        <v>2010</v>
      </c>
      <c r="B158" s="12">
        <v>4</v>
      </c>
      <c r="C158" s="24">
        <v>41493</v>
      </c>
      <c r="D158" s="1">
        <v>50150</v>
      </c>
      <c r="E158" s="1">
        <v>50280</v>
      </c>
      <c r="F158" s="1">
        <v>49520</v>
      </c>
      <c r="G158" s="1">
        <v>49520</v>
      </c>
      <c r="H158" s="1"/>
      <c r="I158" s="1">
        <v>50150</v>
      </c>
      <c r="J158" s="1">
        <v>50280</v>
      </c>
      <c r="K158" s="1">
        <v>49920</v>
      </c>
      <c r="L158" s="1">
        <v>49950</v>
      </c>
      <c r="M158" s="1">
        <v>49500</v>
      </c>
      <c r="N158" s="1">
        <v>49140</v>
      </c>
      <c r="O158" s="1" t="s">
        <v>1069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>
        <v>50270</v>
      </c>
      <c r="AH158" s="1">
        <v>372</v>
      </c>
      <c r="AI158" s="1">
        <v>379</v>
      </c>
      <c r="AJ158" s="1">
        <v>0.98153034300791553</v>
      </c>
    </row>
    <row r="159" spans="1:36" s="12" customFormat="1">
      <c r="A159" s="12">
        <v>2010</v>
      </c>
      <c r="B159" s="12">
        <v>5</v>
      </c>
      <c r="C159" s="24">
        <v>41494</v>
      </c>
      <c r="D159" s="1">
        <v>49200</v>
      </c>
      <c r="E159" s="1">
        <v>49700</v>
      </c>
      <c r="F159" s="1">
        <v>49200</v>
      </c>
      <c r="G159" s="1">
        <v>49310</v>
      </c>
      <c r="H159" s="1"/>
      <c r="I159" s="1">
        <v>49200</v>
      </c>
      <c r="J159" s="1">
        <v>49700</v>
      </c>
      <c r="K159" s="1">
        <v>49200</v>
      </c>
      <c r="L159" s="1">
        <v>49650</v>
      </c>
      <c r="M159" s="1">
        <v>49510</v>
      </c>
      <c r="N159" s="1">
        <v>49620</v>
      </c>
      <c r="O159" s="1" t="s">
        <v>1070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>
        <v>49410</v>
      </c>
      <c r="AH159" s="1">
        <v>365</v>
      </c>
      <c r="AI159" s="1">
        <v>377</v>
      </c>
      <c r="AJ159" s="1">
        <v>0.96816976127320953</v>
      </c>
    </row>
    <row r="160" spans="1:36" s="12" customFormat="1">
      <c r="A160" s="12">
        <v>2010</v>
      </c>
      <c r="B160" s="12">
        <v>6</v>
      </c>
      <c r="C160" s="24">
        <v>41495</v>
      </c>
      <c r="D160" s="1">
        <v>49900</v>
      </c>
      <c r="E160" s="1">
        <v>50390</v>
      </c>
      <c r="F160" s="1">
        <v>49700</v>
      </c>
      <c r="G160" s="1">
        <v>49850</v>
      </c>
      <c r="H160" s="1"/>
      <c r="I160" s="1">
        <v>49900</v>
      </c>
      <c r="J160" s="1">
        <v>50150</v>
      </c>
      <c r="K160" s="1">
        <v>49700</v>
      </c>
      <c r="L160" s="1">
        <v>50080</v>
      </c>
      <c r="M160" s="1">
        <v>50080</v>
      </c>
      <c r="N160" s="1">
        <v>49870</v>
      </c>
      <c r="O160" s="1" t="s">
        <v>1071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>
        <v>49800</v>
      </c>
      <c r="AH160" s="1">
        <v>585</v>
      </c>
      <c r="AI160" s="1">
        <v>338</v>
      </c>
      <c r="AJ160" s="1">
        <v>1.7307692307692308</v>
      </c>
    </row>
    <row r="161" spans="1:36" s="12" customFormat="1">
      <c r="A161" s="12">
        <v>2010</v>
      </c>
      <c r="B161" s="12">
        <v>2</v>
      </c>
      <c r="C161" s="24">
        <v>41498</v>
      </c>
      <c r="D161" s="1">
        <v>49780</v>
      </c>
      <c r="E161" s="1">
        <v>50180</v>
      </c>
      <c r="F161" s="1">
        <v>49700</v>
      </c>
      <c r="G161" s="1">
        <v>49950</v>
      </c>
      <c r="H161" s="1"/>
      <c r="I161" s="1">
        <v>49780</v>
      </c>
      <c r="J161" s="1">
        <v>49990</v>
      </c>
      <c r="K161" s="1">
        <v>49700</v>
      </c>
      <c r="L161" s="1">
        <v>49800</v>
      </c>
      <c r="M161" s="1">
        <v>49950</v>
      </c>
      <c r="N161" s="1">
        <v>50800</v>
      </c>
      <c r="O161" s="1" t="s">
        <v>1072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>
        <v>49880</v>
      </c>
      <c r="AH161" s="1">
        <v>414</v>
      </c>
      <c r="AI161" s="1">
        <v>262</v>
      </c>
      <c r="AJ161" s="1">
        <v>1.5801526717557253</v>
      </c>
    </row>
    <row r="162" spans="1:36" s="12" customFormat="1">
      <c r="A162" s="12">
        <v>2010</v>
      </c>
      <c r="B162" s="12">
        <v>3</v>
      </c>
      <c r="C162" s="24">
        <v>41499</v>
      </c>
      <c r="D162" s="1">
        <v>51400</v>
      </c>
      <c r="E162" s="1">
        <v>51870</v>
      </c>
      <c r="F162" s="1">
        <v>51300</v>
      </c>
      <c r="G162" s="1">
        <v>51600</v>
      </c>
      <c r="H162" s="1"/>
      <c r="I162" s="1">
        <v>51400</v>
      </c>
      <c r="J162" s="1">
        <v>51870</v>
      </c>
      <c r="K162" s="1">
        <v>51300</v>
      </c>
      <c r="L162" s="1">
        <v>51800</v>
      </c>
      <c r="M162" s="1">
        <v>51900</v>
      </c>
      <c r="N162" s="1">
        <v>51800</v>
      </c>
      <c r="O162" s="1" t="s">
        <v>1073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>
        <v>51450</v>
      </c>
      <c r="AH162" s="1">
        <v>397</v>
      </c>
      <c r="AI162" s="1">
        <v>265</v>
      </c>
      <c r="AJ162" s="1">
        <v>1.4981132075471697</v>
      </c>
    </row>
    <row r="163" spans="1:36" s="12" customFormat="1">
      <c r="A163" s="12">
        <v>2010</v>
      </c>
      <c r="B163" s="12">
        <v>4</v>
      </c>
      <c r="C163" s="24">
        <v>41500</v>
      </c>
      <c r="D163" s="1">
        <v>51770</v>
      </c>
      <c r="E163" s="1">
        <v>51790</v>
      </c>
      <c r="F163" s="1">
        <v>51100</v>
      </c>
      <c r="G163" s="1">
        <v>51250</v>
      </c>
      <c r="H163" s="1"/>
      <c r="I163" s="1">
        <v>51770</v>
      </c>
      <c r="J163" s="1">
        <v>51790</v>
      </c>
      <c r="K163" s="1">
        <v>51410</v>
      </c>
      <c r="L163" s="1">
        <v>51490</v>
      </c>
      <c r="M163" s="1">
        <v>51040</v>
      </c>
      <c r="N163" s="1">
        <v>51390</v>
      </c>
      <c r="O163" s="1" t="s">
        <v>1074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>
        <v>51790</v>
      </c>
      <c r="AH163" s="1">
        <v>414</v>
      </c>
      <c r="AI163" s="1">
        <v>284</v>
      </c>
      <c r="AJ163" s="1">
        <v>1.4577464788732395</v>
      </c>
    </row>
    <row r="164" spans="1:36" s="12" customFormat="1">
      <c r="A164" s="12">
        <v>2010</v>
      </c>
      <c r="B164" s="12">
        <v>5</v>
      </c>
      <c r="C164" s="24">
        <v>41501</v>
      </c>
      <c r="D164" s="1">
        <v>51150</v>
      </c>
      <c r="E164" s="1">
        <v>51550</v>
      </c>
      <c r="F164" s="1">
        <v>51150</v>
      </c>
      <c r="G164" s="1">
        <v>51500</v>
      </c>
      <c r="H164" s="1"/>
      <c r="I164" s="1">
        <v>51150</v>
      </c>
      <c r="J164" s="1">
        <v>51390</v>
      </c>
      <c r="K164" s="1">
        <v>51150</v>
      </c>
      <c r="L164" s="1">
        <v>51360</v>
      </c>
      <c r="M164" s="1">
        <v>51610</v>
      </c>
      <c r="N164" s="1">
        <v>52150</v>
      </c>
      <c r="O164" s="1" t="s">
        <v>1075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>
        <v>51350</v>
      </c>
      <c r="AH164" s="1">
        <v>326</v>
      </c>
      <c r="AI164" s="1">
        <v>314</v>
      </c>
      <c r="AJ164" s="1">
        <v>1.0382165605095541</v>
      </c>
    </row>
    <row r="165" spans="1:36" s="12" customFormat="1">
      <c r="A165" s="12">
        <v>2010</v>
      </c>
      <c r="B165" s="12">
        <v>6</v>
      </c>
      <c r="C165" s="24">
        <v>41502</v>
      </c>
      <c r="D165" s="1">
        <v>52600</v>
      </c>
      <c r="E165" s="1">
        <v>52750</v>
      </c>
      <c r="F165" s="1">
        <v>52000</v>
      </c>
      <c r="G165" s="1">
        <v>52370</v>
      </c>
      <c r="H165" s="1"/>
      <c r="I165" s="1">
        <v>52150</v>
      </c>
      <c r="J165" s="1">
        <v>52500</v>
      </c>
      <c r="K165" s="1">
        <v>52100</v>
      </c>
      <c r="L165" s="1">
        <v>52500</v>
      </c>
      <c r="M165" s="1">
        <v>52460</v>
      </c>
      <c r="N165" s="1">
        <v>52200</v>
      </c>
      <c r="O165" s="1" t="s">
        <v>1076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>
        <v>52420</v>
      </c>
      <c r="AH165" s="1">
        <v>335</v>
      </c>
      <c r="AI165" s="1">
        <v>382</v>
      </c>
      <c r="AJ165" s="1">
        <v>0.87696335078534027</v>
      </c>
    </row>
    <row r="166" spans="1:36" s="12" customFormat="1">
      <c r="A166" s="12">
        <v>2010</v>
      </c>
      <c r="B166" s="12">
        <v>2</v>
      </c>
      <c r="C166" s="24">
        <v>41505</v>
      </c>
      <c r="D166" s="1">
        <v>52200</v>
      </c>
      <c r="E166" s="1">
        <v>53080</v>
      </c>
      <c r="F166" s="1">
        <v>52000</v>
      </c>
      <c r="G166" s="1">
        <v>52850</v>
      </c>
      <c r="H166" s="1"/>
      <c r="I166" s="1">
        <v>52200</v>
      </c>
      <c r="J166" s="1">
        <v>52530</v>
      </c>
      <c r="K166" s="1">
        <v>52000</v>
      </c>
      <c r="L166" s="1">
        <v>52480</v>
      </c>
      <c r="M166" s="1">
        <v>52710</v>
      </c>
      <c r="N166" s="1">
        <v>53300</v>
      </c>
      <c r="O166" s="1" t="s">
        <v>1077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>
        <v>52400</v>
      </c>
      <c r="AH166" s="1">
        <v>465</v>
      </c>
      <c r="AI166" s="1">
        <v>320</v>
      </c>
      <c r="AJ166" s="1">
        <v>1.453125</v>
      </c>
    </row>
    <row r="167" spans="1:36" s="12" customFormat="1">
      <c r="A167" s="12">
        <v>2010</v>
      </c>
      <c r="B167" s="12">
        <v>3</v>
      </c>
      <c r="C167" s="24">
        <v>41506</v>
      </c>
      <c r="D167" s="1">
        <v>53070</v>
      </c>
      <c r="E167" s="1">
        <v>53250</v>
      </c>
      <c r="F167" s="1">
        <v>52160</v>
      </c>
      <c r="G167" s="1">
        <v>52160</v>
      </c>
      <c r="H167" s="1"/>
      <c r="I167" s="1">
        <v>53070</v>
      </c>
      <c r="J167" s="1">
        <v>53250</v>
      </c>
      <c r="K167" s="1">
        <v>52800</v>
      </c>
      <c r="L167" s="1">
        <v>53010</v>
      </c>
      <c r="M167" s="1">
        <v>51860</v>
      </c>
      <c r="N167" s="1">
        <v>52000</v>
      </c>
      <c r="O167" s="1" t="s">
        <v>1078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>
        <v>53120</v>
      </c>
      <c r="AH167" s="1">
        <v>589</v>
      </c>
      <c r="AI167" s="1">
        <v>431</v>
      </c>
      <c r="AJ167" s="1">
        <v>1.3665893271461718</v>
      </c>
    </row>
    <row r="168" spans="1:36" s="12" customFormat="1">
      <c r="A168" s="12">
        <v>2010</v>
      </c>
      <c r="B168" s="12">
        <v>4</v>
      </c>
      <c r="C168" s="24">
        <v>41507</v>
      </c>
      <c r="D168" s="1">
        <v>52200</v>
      </c>
      <c r="E168" s="1">
        <v>52200</v>
      </c>
      <c r="F168" s="1">
        <v>51800</v>
      </c>
      <c r="G168" s="1">
        <v>52200</v>
      </c>
      <c r="H168" s="1"/>
      <c r="I168" s="1">
        <v>52200</v>
      </c>
      <c r="J168" s="1">
        <v>52200</v>
      </c>
      <c r="K168" s="1">
        <v>51800</v>
      </c>
      <c r="L168" s="1">
        <v>52030</v>
      </c>
      <c r="M168" s="1">
        <v>52200</v>
      </c>
      <c r="N168" s="1">
        <v>52540</v>
      </c>
      <c r="O168" s="1" t="s">
        <v>1079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>
        <v>52170</v>
      </c>
      <c r="AH168" s="1">
        <v>408</v>
      </c>
      <c r="AI168" s="1">
        <v>322</v>
      </c>
      <c r="AJ168" s="1">
        <v>1.2670807453416149</v>
      </c>
    </row>
    <row r="169" spans="1:36" s="12" customFormat="1">
      <c r="A169" s="12">
        <v>2010</v>
      </c>
      <c r="B169" s="12">
        <v>5</v>
      </c>
      <c r="C169" s="24">
        <v>41508</v>
      </c>
      <c r="D169" s="1">
        <v>52710</v>
      </c>
      <c r="E169" s="1">
        <v>52710</v>
      </c>
      <c r="F169" s="1">
        <v>52280</v>
      </c>
      <c r="G169" s="1">
        <v>52310</v>
      </c>
      <c r="H169" s="1"/>
      <c r="I169" s="1">
        <v>52710</v>
      </c>
      <c r="J169" s="1">
        <v>52710</v>
      </c>
      <c r="K169" s="1">
        <v>52280</v>
      </c>
      <c r="L169" s="1">
        <v>52280</v>
      </c>
      <c r="M169" s="1">
        <v>52470</v>
      </c>
      <c r="N169" s="1">
        <v>52120</v>
      </c>
      <c r="O169" s="1" t="s">
        <v>1080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>
        <v>52420</v>
      </c>
      <c r="AH169" s="1">
        <v>334</v>
      </c>
      <c r="AI169" s="1">
        <v>529</v>
      </c>
      <c r="AJ169" s="1">
        <v>0.63137996219281667</v>
      </c>
    </row>
    <row r="170" spans="1:36" s="12" customFormat="1">
      <c r="A170" s="12">
        <v>2010</v>
      </c>
      <c r="B170" s="12">
        <v>6</v>
      </c>
      <c r="C170" s="24">
        <v>41509</v>
      </c>
      <c r="D170" s="1">
        <v>52130</v>
      </c>
      <c r="E170" s="1">
        <v>52520</v>
      </c>
      <c r="F170" s="1">
        <v>52130</v>
      </c>
      <c r="G170" s="1">
        <v>52450</v>
      </c>
      <c r="H170" s="1"/>
      <c r="I170" s="1">
        <v>52130</v>
      </c>
      <c r="J170" s="1">
        <v>52410</v>
      </c>
      <c r="K170" s="1">
        <v>52130</v>
      </c>
      <c r="L170" s="1">
        <v>52290</v>
      </c>
      <c r="M170" s="1">
        <v>52630</v>
      </c>
      <c r="N170" s="1">
        <v>52900</v>
      </c>
      <c r="O170" s="1" t="s">
        <v>711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>
        <v>52210</v>
      </c>
      <c r="AH170" s="1">
        <v>684</v>
      </c>
      <c r="AI170" s="1">
        <v>532</v>
      </c>
      <c r="AJ170" s="1">
        <v>1.2857142857142858</v>
      </c>
    </row>
    <row r="171" spans="1:36" s="12" customFormat="1">
      <c r="A171" s="12">
        <v>2010</v>
      </c>
      <c r="B171" s="12">
        <v>2</v>
      </c>
      <c r="C171" s="24">
        <v>41512</v>
      </c>
      <c r="D171" s="1">
        <v>53000</v>
      </c>
      <c r="E171" s="1">
        <v>53930</v>
      </c>
      <c r="F171" s="1">
        <v>53000</v>
      </c>
      <c r="G171" s="1">
        <v>53620</v>
      </c>
      <c r="H171" s="1"/>
      <c r="I171" s="1">
        <v>53000</v>
      </c>
      <c r="J171" s="1">
        <v>53800</v>
      </c>
      <c r="K171" s="1">
        <v>53000</v>
      </c>
      <c r="L171" s="1">
        <v>53800</v>
      </c>
      <c r="M171" s="1">
        <v>53400</v>
      </c>
      <c r="N171" s="1">
        <v>53990</v>
      </c>
      <c r="O171" s="1" t="s">
        <v>713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>
        <v>53530</v>
      </c>
      <c r="AH171" s="1">
        <v>323</v>
      </c>
      <c r="AI171" s="1">
        <v>470</v>
      </c>
      <c r="AJ171" s="1">
        <v>0.68723404255319154</v>
      </c>
    </row>
    <row r="172" spans="1:36" s="12" customFormat="1">
      <c r="A172" s="12">
        <v>2010</v>
      </c>
      <c r="B172" s="12">
        <v>3</v>
      </c>
      <c r="C172" s="24">
        <v>41513</v>
      </c>
      <c r="D172" s="1">
        <v>53650</v>
      </c>
      <c r="E172" s="1">
        <v>53780</v>
      </c>
      <c r="F172" s="1">
        <v>53350</v>
      </c>
      <c r="G172" s="1">
        <v>53350</v>
      </c>
      <c r="H172" s="1"/>
      <c r="I172" s="1">
        <v>53650</v>
      </c>
      <c r="J172" s="1">
        <v>53780</v>
      </c>
      <c r="K172" s="1">
        <v>53400</v>
      </c>
      <c r="L172" s="1">
        <v>53500</v>
      </c>
      <c r="M172" s="1">
        <v>53300</v>
      </c>
      <c r="N172" s="1">
        <v>52530</v>
      </c>
      <c r="O172" s="1" t="s">
        <v>1081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>
        <v>53890</v>
      </c>
      <c r="AH172" s="1">
        <v>374</v>
      </c>
      <c r="AI172" s="1">
        <v>373</v>
      </c>
      <c r="AJ172" s="1">
        <v>1.0026809651474531</v>
      </c>
    </row>
    <row r="173" spans="1:36" s="12" customFormat="1">
      <c r="A173" s="12">
        <v>2010</v>
      </c>
      <c r="B173" s="12">
        <v>4</v>
      </c>
      <c r="C173" s="24">
        <v>41514</v>
      </c>
      <c r="D173" s="1">
        <v>52650</v>
      </c>
      <c r="E173" s="1">
        <v>53420</v>
      </c>
      <c r="F173" s="1">
        <v>52650</v>
      </c>
      <c r="G173" s="1">
        <v>53330</v>
      </c>
      <c r="H173" s="1"/>
      <c r="I173" s="1">
        <v>52650</v>
      </c>
      <c r="J173" s="1">
        <v>53280</v>
      </c>
      <c r="K173" s="1">
        <v>52650</v>
      </c>
      <c r="L173" s="1">
        <v>53110</v>
      </c>
      <c r="M173" s="1">
        <v>53470</v>
      </c>
      <c r="N173" s="1">
        <v>53170</v>
      </c>
      <c r="O173" s="1" t="s">
        <v>1082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>
        <v>52910</v>
      </c>
      <c r="AH173" s="1">
        <v>342</v>
      </c>
      <c r="AI173" s="1">
        <v>261</v>
      </c>
      <c r="AJ173" s="1">
        <v>1.3103448275862069</v>
      </c>
    </row>
    <row r="174" spans="1:36" s="12" customFormat="1">
      <c r="A174" s="12">
        <v>2010</v>
      </c>
      <c r="B174" s="12">
        <v>5</v>
      </c>
      <c r="C174" s="24">
        <v>41515</v>
      </c>
      <c r="D174" s="1">
        <v>53120</v>
      </c>
      <c r="E174" s="1">
        <v>53700</v>
      </c>
      <c r="F174" s="1">
        <v>53120</v>
      </c>
      <c r="G174" s="1">
        <v>53430</v>
      </c>
      <c r="H174" s="1"/>
      <c r="I174" s="1">
        <v>53120</v>
      </c>
      <c r="J174" s="1">
        <v>53690</v>
      </c>
      <c r="K174" s="1">
        <v>53120</v>
      </c>
      <c r="L174" s="1">
        <v>53520</v>
      </c>
      <c r="M174" s="1">
        <v>53700</v>
      </c>
      <c r="N174" s="1">
        <v>53940</v>
      </c>
      <c r="O174" s="1" t="s">
        <v>1083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>
        <v>53380</v>
      </c>
      <c r="AH174" s="1">
        <v>327</v>
      </c>
      <c r="AI174" s="1">
        <v>265</v>
      </c>
      <c r="AJ174" s="1">
        <v>1.2339622641509433</v>
      </c>
    </row>
    <row r="175" spans="1:36" s="12" customFormat="1">
      <c r="A175" s="12">
        <v>2010</v>
      </c>
      <c r="B175" s="12">
        <v>6</v>
      </c>
      <c r="C175" s="24">
        <v>41516</v>
      </c>
      <c r="D175" s="1">
        <v>53880</v>
      </c>
      <c r="E175" s="1">
        <v>53940</v>
      </c>
      <c r="F175" s="1">
        <v>53100</v>
      </c>
      <c r="G175" s="1">
        <v>53100</v>
      </c>
      <c r="H175" s="1"/>
      <c r="I175" s="1">
        <v>53880</v>
      </c>
      <c r="J175" s="1">
        <v>53940</v>
      </c>
      <c r="K175" s="1">
        <v>53540</v>
      </c>
      <c r="L175" s="1">
        <v>53550</v>
      </c>
      <c r="M175" s="1">
        <v>53030</v>
      </c>
      <c r="N175" s="1">
        <v>53330</v>
      </c>
      <c r="O175" s="1" t="s">
        <v>1084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>
        <v>53870</v>
      </c>
      <c r="AH175" s="1">
        <v>425</v>
      </c>
      <c r="AI175" s="1">
        <v>452</v>
      </c>
      <c r="AJ175" s="1">
        <v>0.94026548672566368</v>
      </c>
    </row>
    <row r="176" spans="1:36" s="12" customFormat="1">
      <c r="A176" s="12">
        <v>2010</v>
      </c>
      <c r="B176" s="12">
        <v>2</v>
      </c>
      <c r="C176" s="24">
        <v>41519</v>
      </c>
      <c r="D176" s="1">
        <v>53010</v>
      </c>
      <c r="E176" s="1">
        <v>53840</v>
      </c>
      <c r="F176" s="1">
        <v>52980</v>
      </c>
      <c r="G176" s="1">
        <v>53620</v>
      </c>
      <c r="H176" s="1"/>
      <c r="I176" s="1">
        <v>53010</v>
      </c>
      <c r="J176" s="1">
        <v>53210</v>
      </c>
      <c r="K176" s="1">
        <v>52980</v>
      </c>
      <c r="L176" s="1">
        <v>53190</v>
      </c>
      <c r="M176" s="1">
        <v>53680</v>
      </c>
      <c r="N176" s="1">
        <v>53810</v>
      </c>
      <c r="O176" s="1" t="s">
        <v>1084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>
        <v>53110</v>
      </c>
      <c r="AH176" s="1">
        <v>353</v>
      </c>
      <c r="AI176" s="1">
        <v>321</v>
      </c>
      <c r="AJ176" s="1">
        <v>1.0996884735202492</v>
      </c>
    </row>
    <row r="177" spans="1:36" s="12" customFormat="1">
      <c r="A177" s="12">
        <v>2010</v>
      </c>
      <c r="B177" s="12">
        <v>3</v>
      </c>
      <c r="C177" s="24">
        <v>41520</v>
      </c>
      <c r="D177" s="1">
        <v>54070</v>
      </c>
      <c r="E177" s="1">
        <v>55000</v>
      </c>
      <c r="F177" s="1">
        <v>54070</v>
      </c>
      <c r="G177" s="1">
        <v>54860</v>
      </c>
      <c r="H177" s="1"/>
      <c r="I177" s="1">
        <v>54070</v>
      </c>
      <c r="J177" s="1">
        <v>55000</v>
      </c>
      <c r="K177" s="1">
        <v>54070</v>
      </c>
      <c r="L177" s="1">
        <v>54600</v>
      </c>
      <c r="M177" s="1">
        <v>55000</v>
      </c>
      <c r="N177" s="1">
        <v>54310</v>
      </c>
      <c r="O177" s="1" t="s">
        <v>773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>
        <v>54740</v>
      </c>
      <c r="AH177" s="1">
        <v>500</v>
      </c>
      <c r="AI177" s="1">
        <v>352</v>
      </c>
      <c r="AJ177" s="1">
        <v>1.4204545454545454</v>
      </c>
    </row>
    <row r="178" spans="1:36" s="12" customFormat="1">
      <c r="A178" s="12">
        <v>2010</v>
      </c>
      <c r="B178" s="12">
        <v>4</v>
      </c>
      <c r="C178" s="24">
        <v>41521</v>
      </c>
      <c r="D178" s="1">
        <v>54550</v>
      </c>
      <c r="E178" s="1">
        <v>54810</v>
      </c>
      <c r="F178" s="1">
        <v>54260</v>
      </c>
      <c r="G178" s="1">
        <v>54420</v>
      </c>
      <c r="H178" s="1"/>
      <c r="I178" s="1">
        <v>54550</v>
      </c>
      <c r="J178" s="1">
        <v>54810</v>
      </c>
      <c r="K178" s="1">
        <v>54260</v>
      </c>
      <c r="L178" s="1">
        <v>54400</v>
      </c>
      <c r="M178" s="1">
        <v>55000</v>
      </c>
      <c r="N178" s="1">
        <v>54310</v>
      </c>
      <c r="O178" s="1" t="s">
        <v>773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>
        <v>54590</v>
      </c>
      <c r="AH178" s="1">
        <v>757</v>
      </c>
      <c r="AI178" s="1">
        <v>628</v>
      </c>
      <c r="AJ178" s="1">
        <v>1.2054140127388535</v>
      </c>
    </row>
    <row r="179" spans="1:36" s="12" customFormat="1">
      <c r="A179" s="12">
        <v>2010</v>
      </c>
      <c r="B179" s="12">
        <v>5</v>
      </c>
      <c r="C179" s="24">
        <v>41526</v>
      </c>
      <c r="D179" s="1">
        <v>53950</v>
      </c>
      <c r="E179" s="1">
        <v>54500</v>
      </c>
      <c r="F179" s="1">
        <v>53920</v>
      </c>
      <c r="G179" s="1">
        <v>54270</v>
      </c>
      <c r="H179" s="1"/>
      <c r="I179" s="1">
        <v>53950</v>
      </c>
      <c r="J179" s="1">
        <v>54500</v>
      </c>
      <c r="K179" s="1">
        <v>53920</v>
      </c>
      <c r="L179" s="1">
        <v>53920</v>
      </c>
      <c r="M179" s="1">
        <v>54150</v>
      </c>
      <c r="N179" s="1">
        <v>54010</v>
      </c>
      <c r="O179" s="1" t="s">
        <v>1085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>
        <v>54500</v>
      </c>
      <c r="AH179" s="1">
        <v>405</v>
      </c>
      <c r="AI179" s="1">
        <v>289</v>
      </c>
      <c r="AJ179" s="1">
        <v>1.4013840830449826</v>
      </c>
    </row>
    <row r="180" spans="1:36" s="12" customFormat="1">
      <c r="A180" s="12">
        <v>2010</v>
      </c>
      <c r="B180" s="12">
        <v>6</v>
      </c>
      <c r="C180" s="24">
        <v>41527</v>
      </c>
      <c r="D180" s="1">
        <v>54000</v>
      </c>
      <c r="E180" s="1">
        <v>54000</v>
      </c>
      <c r="F180" s="1">
        <v>53660</v>
      </c>
      <c r="G180" s="1">
        <v>53680</v>
      </c>
      <c r="H180" s="1"/>
      <c r="I180" s="1">
        <v>54000</v>
      </c>
      <c r="J180" s="1">
        <v>54000</v>
      </c>
      <c r="K180" s="1">
        <v>53690</v>
      </c>
      <c r="L180" s="1">
        <v>53710</v>
      </c>
      <c r="M180" s="1">
        <v>53960</v>
      </c>
      <c r="N180" s="1">
        <v>53670</v>
      </c>
      <c r="O180" s="1" t="s">
        <v>758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>
        <v>53900</v>
      </c>
      <c r="AH180" s="1">
        <v>513</v>
      </c>
      <c r="AI180" s="1">
        <v>370</v>
      </c>
      <c r="AJ180" s="1">
        <v>1.3864864864864865</v>
      </c>
    </row>
    <row r="181" spans="1:36" s="12" customFormat="1">
      <c r="A181" s="12">
        <v>2010</v>
      </c>
      <c r="B181" s="12">
        <v>2</v>
      </c>
      <c r="C181" s="24">
        <v>41528</v>
      </c>
      <c r="D181" s="1">
        <v>54000</v>
      </c>
      <c r="E181" s="1">
        <v>54030</v>
      </c>
      <c r="F181" s="1">
        <v>53850</v>
      </c>
      <c r="G181" s="1">
        <v>53920</v>
      </c>
      <c r="H181" s="1"/>
      <c r="I181" s="1">
        <v>54000</v>
      </c>
      <c r="J181" s="1">
        <v>54010</v>
      </c>
      <c r="K181" s="1">
        <v>53850</v>
      </c>
      <c r="L181" s="1">
        <v>53960</v>
      </c>
      <c r="M181" s="1">
        <v>53920</v>
      </c>
      <c r="N181" s="1">
        <v>53910</v>
      </c>
      <c r="O181" s="1" t="s">
        <v>1086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>
        <v>54000</v>
      </c>
      <c r="AH181" s="1">
        <v>404</v>
      </c>
      <c r="AI181" s="1">
        <v>418</v>
      </c>
      <c r="AJ181" s="1">
        <v>0.96650717703349287</v>
      </c>
    </row>
    <row r="182" spans="1:36" s="12" customFormat="1">
      <c r="A182" s="12">
        <v>2010</v>
      </c>
      <c r="B182" s="12">
        <v>3</v>
      </c>
      <c r="C182" s="24">
        <v>41529</v>
      </c>
      <c r="D182" s="1">
        <v>53910</v>
      </c>
      <c r="E182" s="1">
        <v>54300</v>
      </c>
      <c r="F182" s="1">
        <v>53910</v>
      </c>
      <c r="G182" s="1">
        <v>53940</v>
      </c>
      <c r="H182" s="1"/>
      <c r="I182" s="1">
        <v>53910</v>
      </c>
      <c r="J182" s="1">
        <v>54300</v>
      </c>
      <c r="K182" s="1">
        <v>53910</v>
      </c>
      <c r="L182" s="1">
        <v>53980</v>
      </c>
      <c r="M182" s="1">
        <v>53900</v>
      </c>
      <c r="N182" s="1">
        <v>54850</v>
      </c>
      <c r="O182" s="1" t="s">
        <v>721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>
        <v>54160</v>
      </c>
      <c r="AH182" s="1">
        <v>345</v>
      </c>
      <c r="AI182" s="1">
        <v>431</v>
      </c>
      <c r="AJ182" s="1">
        <v>0.80046403712296987</v>
      </c>
    </row>
    <row r="183" spans="1:36" s="12" customFormat="1">
      <c r="A183" s="12">
        <v>2010</v>
      </c>
      <c r="B183" s="12">
        <v>4</v>
      </c>
      <c r="C183" s="24">
        <v>41530</v>
      </c>
      <c r="D183" s="1">
        <v>54500</v>
      </c>
      <c r="E183" s="1">
        <v>54850</v>
      </c>
      <c r="F183" s="1">
        <v>54500</v>
      </c>
      <c r="G183" s="1">
        <v>54510</v>
      </c>
      <c r="H183" s="1"/>
      <c r="I183" s="1">
        <v>54500</v>
      </c>
      <c r="J183" s="1">
        <v>54850</v>
      </c>
      <c r="K183" s="1">
        <v>54500</v>
      </c>
      <c r="L183" s="1">
        <v>54690</v>
      </c>
      <c r="M183" s="1">
        <v>54730</v>
      </c>
      <c r="N183" s="1">
        <v>54240</v>
      </c>
      <c r="O183" s="1" t="s">
        <v>1087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>
        <v>54830</v>
      </c>
      <c r="AH183" s="1">
        <v>492</v>
      </c>
      <c r="AI183" s="1">
        <v>319</v>
      </c>
      <c r="AJ183" s="1">
        <v>1.542319749216301</v>
      </c>
    </row>
    <row r="184" spans="1:36" s="12" customFormat="1">
      <c r="A184" s="12">
        <v>2010</v>
      </c>
      <c r="B184" s="12">
        <v>5</v>
      </c>
      <c r="C184" s="24">
        <v>41534</v>
      </c>
      <c r="D184" s="1">
        <v>53800</v>
      </c>
      <c r="E184" s="1">
        <v>53800</v>
      </c>
      <c r="F184" s="1">
        <v>53270</v>
      </c>
      <c r="G184" s="1">
        <v>53490</v>
      </c>
      <c r="H184" s="1"/>
      <c r="I184" s="1">
        <v>53800</v>
      </c>
      <c r="J184" s="1">
        <v>53800</v>
      </c>
      <c r="K184" s="1">
        <v>53270</v>
      </c>
      <c r="L184" s="1">
        <v>53460</v>
      </c>
      <c r="M184" s="1">
        <v>53370</v>
      </c>
      <c r="N184" s="1">
        <v>53400</v>
      </c>
      <c r="O184" s="1" t="s">
        <v>1088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>
        <v>53670</v>
      </c>
      <c r="AH184" s="1">
        <v>358</v>
      </c>
      <c r="AI184" s="1">
        <v>311</v>
      </c>
      <c r="AJ184" s="1">
        <v>1.1511254019292605</v>
      </c>
    </row>
    <row r="185" spans="1:36" s="12" customFormat="1">
      <c r="A185" s="12">
        <v>2010</v>
      </c>
      <c r="B185" s="12">
        <v>6</v>
      </c>
      <c r="C185" s="24">
        <v>41535</v>
      </c>
      <c r="D185" s="1">
        <v>53210</v>
      </c>
      <c r="E185" s="1">
        <v>53480</v>
      </c>
      <c r="F185" s="1">
        <v>53120</v>
      </c>
      <c r="G185" s="1">
        <v>53320</v>
      </c>
      <c r="H185" s="1"/>
      <c r="I185" s="1">
        <v>53210</v>
      </c>
      <c r="J185" s="1">
        <v>53300</v>
      </c>
      <c r="K185" s="1">
        <v>53120</v>
      </c>
      <c r="L185" s="1">
        <v>53160</v>
      </c>
      <c r="M185" s="1">
        <v>53400</v>
      </c>
      <c r="N185" s="1">
        <v>53320</v>
      </c>
      <c r="O185" s="1" t="s">
        <v>1089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>
        <v>53180</v>
      </c>
      <c r="AH185" s="1">
        <v>485</v>
      </c>
      <c r="AI185" s="1">
        <v>314</v>
      </c>
      <c r="AJ185" s="1">
        <v>1.5445859872611465</v>
      </c>
    </row>
    <row r="186" spans="1:36" s="12" customFormat="1">
      <c r="A186" s="12">
        <v>2010</v>
      </c>
      <c r="B186" s="12">
        <v>3</v>
      </c>
      <c r="C186" s="24">
        <v>41536</v>
      </c>
      <c r="D186" s="1">
        <v>53350</v>
      </c>
      <c r="E186" s="1">
        <v>53640</v>
      </c>
      <c r="F186" s="1">
        <v>53350</v>
      </c>
      <c r="G186" s="1">
        <v>53580</v>
      </c>
      <c r="H186" s="1"/>
      <c r="I186" s="1">
        <v>53350</v>
      </c>
      <c r="J186" s="1">
        <v>53630</v>
      </c>
      <c r="K186" s="1">
        <v>53350</v>
      </c>
      <c r="L186" s="1">
        <v>53490</v>
      </c>
      <c r="M186" s="1">
        <v>53930</v>
      </c>
      <c r="N186" s="1">
        <v>53350</v>
      </c>
      <c r="O186" s="1" t="s">
        <v>1090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>
        <v>53590</v>
      </c>
      <c r="AH186" s="1">
        <v>409</v>
      </c>
      <c r="AI186" s="1">
        <v>388</v>
      </c>
      <c r="AJ186" s="1">
        <v>1.0541237113402062</v>
      </c>
    </row>
    <row r="187" spans="1:36" s="12" customFormat="1">
      <c r="A187" s="12">
        <v>2010</v>
      </c>
      <c r="B187" s="12">
        <v>4</v>
      </c>
      <c r="C187" s="24">
        <v>41537</v>
      </c>
      <c r="D187" s="1">
        <v>53460</v>
      </c>
      <c r="E187" s="1">
        <v>53680</v>
      </c>
      <c r="F187" s="1">
        <v>53350</v>
      </c>
      <c r="G187" s="1">
        <v>53360</v>
      </c>
      <c r="H187" s="1"/>
      <c r="I187" s="1">
        <v>53460</v>
      </c>
      <c r="J187" s="1">
        <v>53680</v>
      </c>
      <c r="K187" s="1">
        <v>53400</v>
      </c>
      <c r="L187" s="1">
        <v>53480</v>
      </c>
      <c r="M187" s="1">
        <v>53300</v>
      </c>
      <c r="N187" s="1">
        <v>52940</v>
      </c>
      <c r="O187" s="1" t="s">
        <v>1091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>
        <v>53700</v>
      </c>
      <c r="AH187" s="1">
        <v>376</v>
      </c>
      <c r="AI187" s="1">
        <v>298</v>
      </c>
      <c r="AJ187" s="1">
        <v>1.261744966442953</v>
      </c>
    </row>
    <row r="188" spans="1:36" s="12" customFormat="1">
      <c r="A188" s="12">
        <v>2010</v>
      </c>
      <c r="B188" s="12">
        <v>5</v>
      </c>
      <c r="C188" s="24">
        <v>41541</v>
      </c>
      <c r="D188" s="1">
        <v>52790</v>
      </c>
      <c r="E188" s="1">
        <v>52900</v>
      </c>
      <c r="F188" s="1">
        <v>52450</v>
      </c>
      <c r="G188" s="1">
        <v>52760</v>
      </c>
      <c r="H188" s="1"/>
      <c r="I188" s="1">
        <v>52790</v>
      </c>
      <c r="J188" s="1">
        <v>52790</v>
      </c>
      <c r="K188" s="1">
        <v>52450</v>
      </c>
      <c r="L188" s="1">
        <v>52660</v>
      </c>
      <c r="M188" s="1">
        <v>52800</v>
      </c>
      <c r="N188" s="1">
        <v>52880</v>
      </c>
      <c r="O188" s="1" t="s">
        <v>1092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>
        <v>52670</v>
      </c>
      <c r="AH188" s="1">
        <v>418</v>
      </c>
      <c r="AI188" s="1">
        <v>434</v>
      </c>
      <c r="AJ188" s="1">
        <v>0.96313364055299544</v>
      </c>
    </row>
    <row r="189" spans="1:36" s="12" customFormat="1">
      <c r="A189" s="12">
        <v>2010</v>
      </c>
      <c r="B189" s="12">
        <v>6</v>
      </c>
      <c r="C189" s="24">
        <v>41542</v>
      </c>
      <c r="D189" s="1">
        <v>52600</v>
      </c>
      <c r="E189" s="1">
        <v>53080</v>
      </c>
      <c r="F189" s="1">
        <v>52550</v>
      </c>
      <c r="G189" s="1">
        <v>52940</v>
      </c>
      <c r="H189" s="1"/>
      <c r="I189" s="1">
        <v>52600</v>
      </c>
      <c r="J189" s="1">
        <v>52980</v>
      </c>
      <c r="K189" s="1">
        <v>52550</v>
      </c>
      <c r="L189" s="1">
        <v>52800</v>
      </c>
      <c r="M189" s="1">
        <v>53040</v>
      </c>
      <c r="N189" s="1">
        <v>53100</v>
      </c>
      <c r="O189" s="1" t="s">
        <v>1093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>
        <v>52780</v>
      </c>
      <c r="AH189" s="1">
        <v>537</v>
      </c>
      <c r="AI189" s="1">
        <v>259</v>
      </c>
      <c r="AJ189" s="1">
        <v>2.0733590733590734</v>
      </c>
    </row>
    <row r="190" spans="1:36" s="12" customFormat="1">
      <c r="A190" s="12">
        <v>2010</v>
      </c>
      <c r="B190" s="12">
        <v>2</v>
      </c>
      <c r="C190" s="24">
        <v>41543</v>
      </c>
      <c r="D190" s="1">
        <v>53040</v>
      </c>
      <c r="E190" s="1">
        <v>53090</v>
      </c>
      <c r="F190" s="1">
        <v>52700</v>
      </c>
      <c r="G190" s="1">
        <v>52800</v>
      </c>
      <c r="H190" s="1"/>
      <c r="I190" s="1">
        <v>53040</v>
      </c>
      <c r="J190" s="1">
        <v>53090</v>
      </c>
      <c r="K190" s="1">
        <v>52700</v>
      </c>
      <c r="L190" s="1">
        <v>52900</v>
      </c>
      <c r="M190" s="1">
        <v>53010</v>
      </c>
      <c r="N190" s="1">
        <v>52810</v>
      </c>
      <c r="O190" s="1" t="s">
        <v>751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>
        <v>53020</v>
      </c>
      <c r="AH190" s="1">
        <v>393</v>
      </c>
      <c r="AI190" s="1">
        <v>334</v>
      </c>
      <c r="AJ190" s="1">
        <v>1.1766467065868262</v>
      </c>
    </row>
    <row r="191" spans="1:36" s="12" customFormat="1">
      <c r="A191" s="12">
        <v>2010</v>
      </c>
      <c r="B191" s="12">
        <v>3</v>
      </c>
      <c r="C191" s="24">
        <v>41544</v>
      </c>
      <c r="D191" s="1">
        <v>52780</v>
      </c>
      <c r="E191" s="1">
        <v>53030</v>
      </c>
      <c r="F191" s="1">
        <v>52760</v>
      </c>
      <c r="G191" s="1">
        <v>52800</v>
      </c>
      <c r="H191" s="1"/>
      <c r="I191" s="1">
        <v>52780</v>
      </c>
      <c r="J191" s="1">
        <v>53030</v>
      </c>
      <c r="K191" s="1">
        <v>52780</v>
      </c>
      <c r="L191" s="1">
        <v>52870</v>
      </c>
      <c r="M191" s="1">
        <v>52800</v>
      </c>
      <c r="N191" s="1">
        <v>52950</v>
      </c>
      <c r="O191" s="1" t="s">
        <v>1094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>
        <v>53020</v>
      </c>
      <c r="AH191" s="1">
        <v>399</v>
      </c>
      <c r="AI191" s="1">
        <v>320</v>
      </c>
      <c r="AJ191" s="1">
        <v>1.246875</v>
      </c>
    </row>
    <row r="192" spans="1:36" s="12" customFormat="1">
      <c r="A192" s="12">
        <v>2010</v>
      </c>
      <c r="B192" s="12">
        <v>4</v>
      </c>
      <c r="C192" s="24">
        <v>41547</v>
      </c>
      <c r="D192" s="1">
        <v>52600</v>
      </c>
      <c r="E192" s="1">
        <v>52750</v>
      </c>
      <c r="F192" s="1">
        <v>52340</v>
      </c>
      <c r="G192" s="1">
        <v>52370</v>
      </c>
      <c r="H192" s="1"/>
      <c r="I192" s="1">
        <v>52600</v>
      </c>
      <c r="J192" s="1">
        <v>52750</v>
      </c>
      <c r="K192" s="1">
        <v>52400</v>
      </c>
      <c r="L192" s="1">
        <v>52440</v>
      </c>
      <c r="M192" s="1">
        <v>52400</v>
      </c>
      <c r="N192" s="1">
        <v>52100</v>
      </c>
      <c r="O192" s="1" t="s">
        <v>1095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>
        <v>52490</v>
      </c>
      <c r="AH192" s="1">
        <v>649</v>
      </c>
      <c r="AI192" s="1">
        <v>412</v>
      </c>
      <c r="AJ192" s="1">
        <v>1.575242718446602</v>
      </c>
    </row>
    <row r="193" spans="1:36" s="12" customFormat="1">
      <c r="A193" s="12">
        <v>2010</v>
      </c>
      <c r="B193" s="12">
        <v>5</v>
      </c>
      <c r="C193" s="24">
        <v>41548</v>
      </c>
      <c r="D193" s="1">
        <v>52050</v>
      </c>
      <c r="E193" s="1">
        <v>52100</v>
      </c>
      <c r="F193" s="1">
        <v>51800</v>
      </c>
      <c r="G193" s="1">
        <v>51950</v>
      </c>
      <c r="H193" s="1"/>
      <c r="I193" s="1">
        <v>52050</v>
      </c>
      <c r="J193" s="1">
        <v>52100</v>
      </c>
      <c r="K193" s="1">
        <v>51800</v>
      </c>
      <c r="L193" s="1">
        <v>51990</v>
      </c>
      <c r="M193" s="1">
        <v>51990</v>
      </c>
      <c r="N193" s="1">
        <v>51990</v>
      </c>
      <c r="O193" s="1" t="s">
        <v>1095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>
        <v>52000</v>
      </c>
      <c r="AH193" s="1">
        <v>442</v>
      </c>
      <c r="AI193" s="1">
        <v>218</v>
      </c>
      <c r="AJ193" s="1">
        <v>2.0275229357798166</v>
      </c>
    </row>
    <row r="194" spans="1:36" s="12" customFormat="1">
      <c r="A194" s="12">
        <v>2010</v>
      </c>
      <c r="B194" s="12">
        <v>6</v>
      </c>
      <c r="C194" s="24">
        <v>41549</v>
      </c>
      <c r="D194" s="1">
        <v>51800</v>
      </c>
      <c r="E194" s="1">
        <v>51990</v>
      </c>
      <c r="F194" s="1">
        <v>51490</v>
      </c>
      <c r="G194" s="1">
        <v>51560</v>
      </c>
      <c r="H194" s="1"/>
      <c r="I194" s="1">
        <v>51800</v>
      </c>
      <c r="J194" s="1">
        <v>51990</v>
      </c>
      <c r="K194" s="1">
        <v>51650</v>
      </c>
      <c r="L194" s="1">
        <v>51700</v>
      </c>
      <c r="M194" s="1">
        <v>51550</v>
      </c>
      <c r="N194" s="1">
        <v>51800</v>
      </c>
      <c r="O194" s="1" t="s">
        <v>1096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>
        <v>51790</v>
      </c>
      <c r="AH194" s="1">
        <v>436</v>
      </c>
      <c r="AI194" s="1">
        <v>473</v>
      </c>
      <c r="AJ194" s="1">
        <v>0.92177589852008457</v>
      </c>
    </row>
    <row r="195" spans="1:36" s="12" customFormat="1">
      <c r="A195" s="12">
        <v>2010</v>
      </c>
      <c r="B195" s="12">
        <v>2</v>
      </c>
      <c r="C195" s="24">
        <v>41550</v>
      </c>
      <c r="D195" s="1">
        <v>52000</v>
      </c>
      <c r="E195" s="1">
        <v>52180</v>
      </c>
      <c r="F195" s="1">
        <v>51650</v>
      </c>
      <c r="G195" s="1">
        <v>52060</v>
      </c>
      <c r="H195" s="1"/>
      <c r="I195" s="1">
        <v>52000</v>
      </c>
      <c r="J195" s="1">
        <v>52000</v>
      </c>
      <c r="K195" s="1">
        <v>51650</v>
      </c>
      <c r="L195" s="1">
        <v>51930</v>
      </c>
      <c r="M195" s="1">
        <v>51930</v>
      </c>
      <c r="N195" s="1">
        <v>51930</v>
      </c>
      <c r="O195" s="1" t="s">
        <v>1096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>
        <v>51830</v>
      </c>
      <c r="AH195" s="1">
        <v>516</v>
      </c>
      <c r="AI195" s="1">
        <v>378</v>
      </c>
      <c r="AJ195" s="1">
        <v>1.3650793650793651</v>
      </c>
    </row>
    <row r="196" spans="1:36" s="12" customFormat="1">
      <c r="A196" s="12">
        <v>2010</v>
      </c>
      <c r="B196" s="12">
        <v>3</v>
      </c>
      <c r="C196" s="24">
        <v>41551</v>
      </c>
      <c r="D196" s="1">
        <v>51870</v>
      </c>
      <c r="E196" s="1">
        <v>52140</v>
      </c>
      <c r="F196" s="1">
        <v>51870</v>
      </c>
      <c r="G196" s="1">
        <v>51870</v>
      </c>
      <c r="H196" s="1"/>
      <c r="I196" s="1">
        <v>51870</v>
      </c>
      <c r="J196" s="1">
        <v>52140</v>
      </c>
      <c r="K196" s="1">
        <v>51870</v>
      </c>
      <c r="L196" s="1">
        <v>51910</v>
      </c>
      <c r="M196" s="1">
        <v>52080</v>
      </c>
      <c r="N196" s="1">
        <v>52220</v>
      </c>
      <c r="O196" s="1" t="s">
        <v>1097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>
        <v>51990</v>
      </c>
      <c r="AH196" s="1">
        <v>328</v>
      </c>
      <c r="AI196" s="1">
        <v>333</v>
      </c>
      <c r="AJ196" s="1">
        <v>0.98498498498498499</v>
      </c>
    </row>
    <row r="197" spans="1:36" s="12" customFormat="1">
      <c r="A197" s="12">
        <v>2010</v>
      </c>
      <c r="B197" s="12">
        <v>4</v>
      </c>
      <c r="C197" s="24">
        <v>41554</v>
      </c>
      <c r="D197" s="1">
        <v>52370</v>
      </c>
      <c r="E197" s="1">
        <v>52370</v>
      </c>
      <c r="F197" s="1">
        <v>52040</v>
      </c>
      <c r="G197" s="1">
        <v>52080</v>
      </c>
      <c r="H197" s="1"/>
      <c r="I197" s="1">
        <v>52370</v>
      </c>
      <c r="J197" s="1">
        <v>52370</v>
      </c>
      <c r="K197" s="1">
        <v>52100</v>
      </c>
      <c r="L197" s="1">
        <v>52150</v>
      </c>
      <c r="M197" s="1">
        <v>52270</v>
      </c>
      <c r="N197" s="1">
        <v>52350</v>
      </c>
      <c r="O197" s="1" t="s">
        <v>1098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>
        <v>52310</v>
      </c>
      <c r="AH197" s="1">
        <v>348</v>
      </c>
      <c r="AI197" s="1">
        <v>372</v>
      </c>
      <c r="AJ197" s="1">
        <v>0.93548387096774188</v>
      </c>
    </row>
    <row r="198" spans="1:36" s="12" customFormat="1">
      <c r="A198" s="12">
        <v>2010</v>
      </c>
      <c r="B198" s="12">
        <v>5</v>
      </c>
      <c r="C198" s="24">
        <v>41555</v>
      </c>
      <c r="D198" s="1">
        <v>52480</v>
      </c>
      <c r="E198" s="1">
        <v>52980</v>
      </c>
      <c r="F198" s="1">
        <v>52330</v>
      </c>
      <c r="G198" s="1">
        <v>52810</v>
      </c>
      <c r="H198" s="1"/>
      <c r="I198" s="1">
        <v>52480</v>
      </c>
      <c r="J198" s="1">
        <v>52480</v>
      </c>
      <c r="K198" s="1">
        <v>52330</v>
      </c>
      <c r="L198" s="1">
        <v>52430</v>
      </c>
      <c r="M198" s="1">
        <v>52900</v>
      </c>
      <c r="N198" s="1">
        <v>52330</v>
      </c>
      <c r="O198" s="1" t="s">
        <v>1099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>
        <v>52400</v>
      </c>
      <c r="AH198" s="1">
        <v>364</v>
      </c>
      <c r="AI198" s="1">
        <v>368</v>
      </c>
      <c r="AJ198" s="1">
        <v>0.98913043478260865</v>
      </c>
    </row>
    <row r="199" spans="1:36" s="12" customFormat="1">
      <c r="A199" s="12">
        <v>2010</v>
      </c>
      <c r="B199" s="12">
        <v>6</v>
      </c>
      <c r="C199" s="24">
        <v>41556</v>
      </c>
      <c r="D199" s="1">
        <v>52270</v>
      </c>
      <c r="E199" s="1">
        <v>52610</v>
      </c>
      <c r="F199" s="1">
        <v>52270</v>
      </c>
      <c r="G199" s="1">
        <v>52470</v>
      </c>
      <c r="H199" s="1"/>
      <c r="I199" s="1">
        <v>52270</v>
      </c>
      <c r="J199" s="1">
        <v>52520</v>
      </c>
      <c r="K199" s="1">
        <v>52270</v>
      </c>
      <c r="L199" s="1">
        <v>52390</v>
      </c>
      <c r="M199" s="1">
        <v>52650</v>
      </c>
      <c r="N199" s="1">
        <v>52350</v>
      </c>
      <c r="O199" s="1" t="s">
        <v>1100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>
        <v>52410</v>
      </c>
      <c r="AH199" s="1">
        <v>381</v>
      </c>
      <c r="AI199" s="1">
        <v>438</v>
      </c>
      <c r="AJ199" s="1">
        <v>0.86986301369863017</v>
      </c>
    </row>
    <row r="200" spans="1:36" s="12" customFormat="1">
      <c r="A200" s="12">
        <v>2010</v>
      </c>
      <c r="B200" s="12">
        <v>2</v>
      </c>
      <c r="C200" s="24">
        <v>41557</v>
      </c>
      <c r="D200" s="1">
        <v>52330</v>
      </c>
      <c r="E200" s="1">
        <v>52850</v>
      </c>
      <c r="F200" s="1">
        <v>52330</v>
      </c>
      <c r="G200" s="1">
        <v>52630</v>
      </c>
      <c r="H200" s="1"/>
      <c r="I200" s="1">
        <v>52330</v>
      </c>
      <c r="J200" s="1">
        <v>52520</v>
      </c>
      <c r="K200" s="1">
        <v>52330</v>
      </c>
      <c r="L200" s="1">
        <v>52440</v>
      </c>
      <c r="M200" s="1">
        <v>52450</v>
      </c>
      <c r="N200" s="1">
        <v>52600</v>
      </c>
      <c r="O200" s="1" t="s">
        <v>1101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>
        <v>52510</v>
      </c>
      <c r="AH200" s="1">
        <v>425</v>
      </c>
      <c r="AI200" s="1">
        <v>268</v>
      </c>
      <c r="AJ200" s="1">
        <v>1.585820895522388</v>
      </c>
    </row>
    <row r="201" spans="1:36" s="12" customFormat="1">
      <c r="A201" s="12">
        <v>2010</v>
      </c>
      <c r="B201" s="12">
        <v>3</v>
      </c>
      <c r="C201" s="24">
        <v>41558</v>
      </c>
      <c r="D201" s="1">
        <v>52650</v>
      </c>
      <c r="E201" s="1">
        <v>52990</v>
      </c>
      <c r="F201" s="1">
        <v>52530</v>
      </c>
      <c r="G201" s="1">
        <v>52530</v>
      </c>
      <c r="H201" s="1"/>
      <c r="I201" s="1">
        <v>52650</v>
      </c>
      <c r="J201" s="1">
        <v>52990</v>
      </c>
      <c r="K201" s="1">
        <v>52650</v>
      </c>
      <c r="L201" s="1">
        <v>52850</v>
      </c>
      <c r="M201" s="1">
        <v>52830</v>
      </c>
      <c r="N201" s="1">
        <v>52030</v>
      </c>
      <c r="O201" s="1" t="s">
        <v>1102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>
        <v>52790</v>
      </c>
      <c r="AH201" s="1">
        <v>237</v>
      </c>
      <c r="AI201" s="1">
        <v>263</v>
      </c>
      <c r="AJ201" s="1">
        <v>0.90114068441064643</v>
      </c>
    </row>
    <row r="202" spans="1:36" s="12" customFormat="1">
      <c r="A202" s="12">
        <v>2010</v>
      </c>
      <c r="B202" s="12">
        <v>4</v>
      </c>
      <c r="C202" s="24">
        <v>41562</v>
      </c>
      <c r="D202" s="1">
        <v>52080</v>
      </c>
      <c r="E202" s="1">
        <v>52470</v>
      </c>
      <c r="F202" s="1">
        <v>52080</v>
      </c>
      <c r="G202" s="1">
        <v>52250</v>
      </c>
      <c r="H202" s="1"/>
      <c r="I202" s="1">
        <v>52080</v>
      </c>
      <c r="J202" s="1">
        <v>52390</v>
      </c>
      <c r="K202" s="1">
        <v>52080</v>
      </c>
      <c r="L202" s="1">
        <v>52390</v>
      </c>
      <c r="M202" s="1">
        <v>52220</v>
      </c>
      <c r="N202" s="1">
        <v>52210</v>
      </c>
      <c r="O202" s="1" t="s">
        <v>1103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>
        <v>52790</v>
      </c>
      <c r="AH202" s="1">
        <v>237</v>
      </c>
      <c r="AI202" s="1">
        <v>263</v>
      </c>
      <c r="AJ202" s="1">
        <v>0.90114068441064643</v>
      </c>
    </row>
    <row r="203" spans="1:36" s="12" customFormat="1">
      <c r="A203" s="12">
        <v>2010</v>
      </c>
      <c r="B203" s="12">
        <v>5</v>
      </c>
      <c r="C203" s="24">
        <v>41563</v>
      </c>
      <c r="D203" s="1">
        <v>53600</v>
      </c>
      <c r="E203" s="1">
        <v>53600</v>
      </c>
      <c r="F203" s="1">
        <v>51900</v>
      </c>
      <c r="G203" s="1">
        <v>52110</v>
      </c>
      <c r="H203" s="1"/>
      <c r="I203" s="1">
        <v>52560</v>
      </c>
      <c r="J203" s="1">
        <v>52560</v>
      </c>
      <c r="K203" s="1">
        <v>52060</v>
      </c>
      <c r="L203" s="1">
        <v>52060</v>
      </c>
      <c r="M203" s="1">
        <v>52290</v>
      </c>
      <c r="N203" s="1">
        <v>52600</v>
      </c>
      <c r="O203" s="1" t="s">
        <v>1104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>
        <v>51990</v>
      </c>
      <c r="AH203" s="1">
        <v>381</v>
      </c>
      <c r="AI203" s="1">
        <v>303</v>
      </c>
      <c r="AJ203" s="1">
        <v>1.2574257425742574</v>
      </c>
    </row>
    <row r="204" spans="1:36" s="12" customFormat="1">
      <c r="A204" s="12">
        <v>2010</v>
      </c>
      <c r="B204" s="12">
        <v>6</v>
      </c>
      <c r="C204" s="24">
        <v>41564</v>
      </c>
      <c r="D204" s="1">
        <v>52700</v>
      </c>
      <c r="E204" s="1">
        <v>52770</v>
      </c>
      <c r="F204" s="1">
        <v>52310</v>
      </c>
      <c r="G204" s="1">
        <v>52440</v>
      </c>
      <c r="H204" s="1"/>
      <c r="I204" s="1">
        <v>52700</v>
      </c>
      <c r="J204" s="1">
        <v>52770</v>
      </c>
      <c r="K204" s="1">
        <v>52320</v>
      </c>
      <c r="L204" s="1">
        <v>52320</v>
      </c>
      <c r="M204" s="1">
        <v>52490</v>
      </c>
      <c r="N204" s="1">
        <v>52720</v>
      </c>
      <c r="O204" s="1" t="s">
        <v>712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>
        <v>52720</v>
      </c>
      <c r="AH204" s="1">
        <v>544</v>
      </c>
      <c r="AI204" s="1">
        <v>409</v>
      </c>
      <c r="AJ204" s="1">
        <v>1.3300733496332517</v>
      </c>
    </row>
    <row r="205" spans="1:36" s="12" customFormat="1">
      <c r="A205" s="12">
        <v>2010</v>
      </c>
      <c r="B205" s="12">
        <v>2</v>
      </c>
      <c r="C205" s="24">
        <v>41565</v>
      </c>
      <c r="D205" s="1">
        <v>52730</v>
      </c>
      <c r="E205" s="1">
        <v>52730</v>
      </c>
      <c r="F205" s="1">
        <v>52300</v>
      </c>
      <c r="G205" s="1">
        <v>52650</v>
      </c>
      <c r="H205" s="1"/>
      <c r="I205" s="1">
        <v>52730</v>
      </c>
      <c r="J205" s="1">
        <v>52730</v>
      </c>
      <c r="K205" s="1">
        <v>52410</v>
      </c>
      <c r="L205" s="1">
        <v>52410</v>
      </c>
      <c r="M205" s="1">
        <v>52700</v>
      </c>
      <c r="N205" s="1">
        <v>52640</v>
      </c>
      <c r="O205" s="1" t="s">
        <v>1105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>
        <v>52590</v>
      </c>
      <c r="AH205" s="1">
        <v>599</v>
      </c>
      <c r="AI205" s="1">
        <v>363</v>
      </c>
      <c r="AJ205" s="1">
        <v>1.6501377410468319</v>
      </c>
    </row>
    <row r="206" spans="1:36" s="12" customFormat="1">
      <c r="A206" s="12">
        <v>2010</v>
      </c>
      <c r="B206" s="12">
        <v>3</v>
      </c>
      <c r="C206" s="24">
        <v>41568</v>
      </c>
      <c r="D206" s="1">
        <v>52730</v>
      </c>
      <c r="E206" s="1">
        <v>52790</v>
      </c>
      <c r="F206" s="1">
        <v>52510</v>
      </c>
      <c r="G206" s="1">
        <v>52790</v>
      </c>
      <c r="H206" s="1"/>
      <c r="I206" s="1">
        <v>52730</v>
      </c>
      <c r="J206" s="1">
        <v>52740</v>
      </c>
      <c r="K206" s="1">
        <v>52510</v>
      </c>
      <c r="L206" s="1">
        <v>52680</v>
      </c>
      <c r="M206" s="1">
        <v>52800</v>
      </c>
      <c r="N206" s="1">
        <v>52820</v>
      </c>
      <c r="O206" s="1" t="s">
        <v>1077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>
        <v>52590</v>
      </c>
      <c r="AH206" s="1">
        <v>599</v>
      </c>
      <c r="AI206" s="1">
        <v>363</v>
      </c>
      <c r="AJ206" s="1">
        <v>1.6501377410468319</v>
      </c>
    </row>
    <row r="207" spans="1:36" s="12" customFormat="1">
      <c r="A207" s="12">
        <v>2010</v>
      </c>
      <c r="B207" s="12">
        <v>4</v>
      </c>
      <c r="C207" s="24">
        <v>41569</v>
      </c>
      <c r="D207" s="1">
        <v>52880</v>
      </c>
      <c r="E207" s="1">
        <v>53180</v>
      </c>
      <c r="F207" s="1">
        <v>52860</v>
      </c>
      <c r="G207" s="1">
        <v>53180</v>
      </c>
      <c r="H207" s="1"/>
      <c r="I207" s="1">
        <v>52880</v>
      </c>
      <c r="J207" s="1">
        <v>53100</v>
      </c>
      <c r="K207" s="1">
        <v>52860</v>
      </c>
      <c r="L207" s="1">
        <v>53000</v>
      </c>
      <c r="M207" s="1">
        <v>53300</v>
      </c>
      <c r="N207" s="1">
        <v>53200</v>
      </c>
      <c r="O207" s="1" t="s">
        <v>1106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>
        <v>52950</v>
      </c>
      <c r="AH207" s="1">
        <v>366</v>
      </c>
      <c r="AI207" s="1">
        <v>376</v>
      </c>
      <c r="AJ207" s="1">
        <v>0.97340425531914898</v>
      </c>
    </row>
    <row r="208" spans="1:36" s="12" customFormat="1">
      <c r="A208" s="12">
        <v>2010</v>
      </c>
      <c r="B208" s="12">
        <v>5</v>
      </c>
      <c r="C208" s="24">
        <v>41570</v>
      </c>
      <c r="D208" s="1">
        <v>53500</v>
      </c>
      <c r="E208" s="1">
        <v>53500</v>
      </c>
      <c r="F208" s="1">
        <v>53010</v>
      </c>
      <c r="G208" s="1">
        <v>53010</v>
      </c>
      <c r="H208" s="1"/>
      <c r="I208" s="1">
        <v>53500</v>
      </c>
      <c r="J208" s="1">
        <v>53500</v>
      </c>
      <c r="K208" s="1">
        <v>53280</v>
      </c>
      <c r="L208" s="1">
        <v>53380</v>
      </c>
      <c r="M208" s="1">
        <v>53350</v>
      </c>
      <c r="N208" s="1">
        <v>53250</v>
      </c>
      <c r="O208" s="1" t="s">
        <v>1107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>
        <v>53450</v>
      </c>
      <c r="AH208" s="1">
        <v>473</v>
      </c>
      <c r="AI208" s="1">
        <v>459</v>
      </c>
      <c r="AJ208" s="1">
        <v>1.0305010893246187</v>
      </c>
    </row>
    <row r="209" spans="1:36" s="12" customFormat="1">
      <c r="A209" s="12">
        <v>2010</v>
      </c>
      <c r="B209" s="12">
        <v>6</v>
      </c>
      <c r="C209" s="24">
        <v>41571</v>
      </c>
      <c r="D209" s="1">
        <v>53110</v>
      </c>
      <c r="E209" s="1">
        <v>53400</v>
      </c>
      <c r="F209" s="1">
        <v>53110</v>
      </c>
      <c r="G209" s="1">
        <v>53280</v>
      </c>
      <c r="H209" s="1"/>
      <c r="I209" s="1">
        <v>53110</v>
      </c>
      <c r="J209" s="1">
        <v>53310</v>
      </c>
      <c r="K209" s="1">
        <v>53110</v>
      </c>
      <c r="L209" s="1">
        <v>53210</v>
      </c>
      <c r="M209" s="1">
        <v>53490</v>
      </c>
      <c r="N209" s="1">
        <v>53410</v>
      </c>
      <c r="O209" s="1" t="s">
        <v>1108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>
        <v>53290</v>
      </c>
      <c r="AH209" s="1">
        <v>456</v>
      </c>
      <c r="AI209" s="1">
        <v>310</v>
      </c>
      <c r="AJ209" s="1">
        <v>1.4709677419354839</v>
      </c>
    </row>
    <row r="210" spans="1:36" s="12" customFormat="1">
      <c r="A210" s="12">
        <v>2010</v>
      </c>
      <c r="B210" s="12">
        <v>2</v>
      </c>
      <c r="C210" s="24">
        <v>41572</v>
      </c>
      <c r="D210" s="1">
        <v>53240</v>
      </c>
      <c r="E210" s="1">
        <v>53280</v>
      </c>
      <c r="F210" s="1">
        <v>53110</v>
      </c>
      <c r="G210" s="1">
        <v>53110</v>
      </c>
      <c r="H210" s="1"/>
      <c r="I210" s="1">
        <v>53240</v>
      </c>
      <c r="J210" s="1">
        <v>53260</v>
      </c>
      <c r="K210" s="1">
        <v>53220</v>
      </c>
      <c r="L210" s="1">
        <v>53260</v>
      </c>
      <c r="M210" s="1">
        <v>53190</v>
      </c>
      <c r="N210" s="1">
        <v>53110</v>
      </c>
      <c r="O210" s="1" t="s">
        <v>1109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>
        <v>53380</v>
      </c>
      <c r="AH210" s="1">
        <v>492</v>
      </c>
      <c r="AI210" s="1">
        <v>431</v>
      </c>
      <c r="AJ210" s="1">
        <v>1.1415313225058004</v>
      </c>
    </row>
    <row r="211" spans="1:36" s="12" customFormat="1">
      <c r="A211" s="12">
        <v>2010</v>
      </c>
      <c r="B211" s="12">
        <v>3</v>
      </c>
      <c r="C211" s="24">
        <v>41575</v>
      </c>
      <c r="D211" s="1">
        <v>53110</v>
      </c>
      <c r="E211" s="1">
        <v>53300</v>
      </c>
      <c r="F211" s="1">
        <v>52970</v>
      </c>
      <c r="G211" s="1">
        <v>52990</v>
      </c>
      <c r="H211" s="1"/>
      <c r="I211" s="1">
        <v>53110</v>
      </c>
      <c r="J211" s="1">
        <v>53300</v>
      </c>
      <c r="K211" s="1">
        <v>53110</v>
      </c>
      <c r="L211" s="1">
        <v>53110</v>
      </c>
      <c r="M211" s="1">
        <v>53050</v>
      </c>
      <c r="N211" s="1">
        <v>52680</v>
      </c>
      <c r="O211" s="1" t="s">
        <v>1110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>
        <v>53440</v>
      </c>
      <c r="AH211" s="1">
        <v>874</v>
      </c>
      <c r="AI211" s="1">
        <v>509</v>
      </c>
      <c r="AJ211" s="1">
        <v>1.7170923379174852</v>
      </c>
    </row>
    <row r="212" spans="1:36" s="12" customFormat="1">
      <c r="A212" s="12">
        <v>2010</v>
      </c>
      <c r="B212" s="12">
        <v>4</v>
      </c>
      <c r="C212" s="24">
        <v>41576</v>
      </c>
      <c r="D212" s="1">
        <v>52500</v>
      </c>
      <c r="E212" s="1">
        <v>52660</v>
      </c>
      <c r="F212" s="1">
        <v>52490</v>
      </c>
      <c r="G212" s="1">
        <v>52660</v>
      </c>
      <c r="H212" s="1"/>
      <c r="I212" s="1">
        <v>52500</v>
      </c>
      <c r="J212" s="1">
        <v>52600</v>
      </c>
      <c r="K212" s="1">
        <v>52490</v>
      </c>
      <c r="L212" s="1">
        <v>52530</v>
      </c>
      <c r="M212" s="1">
        <v>52660</v>
      </c>
      <c r="N212" s="1">
        <v>52540</v>
      </c>
      <c r="O212" s="1" t="s">
        <v>1111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>
        <v>52680</v>
      </c>
      <c r="AH212" s="1">
        <v>389</v>
      </c>
      <c r="AI212" s="1">
        <v>269</v>
      </c>
      <c r="AJ212" s="1">
        <v>1.446096654275093</v>
      </c>
    </row>
    <row r="213" spans="1:36" s="12" customFormat="1">
      <c r="A213" s="12">
        <v>2010</v>
      </c>
      <c r="B213" s="12">
        <v>5</v>
      </c>
      <c r="C213" s="24">
        <v>41577</v>
      </c>
      <c r="D213" s="1">
        <v>52800</v>
      </c>
      <c r="E213" s="1">
        <v>53470</v>
      </c>
      <c r="F213" s="1">
        <v>52710</v>
      </c>
      <c r="G213" s="1">
        <v>53340</v>
      </c>
      <c r="H213" s="1"/>
      <c r="I213" s="1">
        <v>52800</v>
      </c>
      <c r="J213" s="1">
        <v>52900</v>
      </c>
      <c r="K213" s="1">
        <v>52710</v>
      </c>
      <c r="L213" s="1">
        <v>52820</v>
      </c>
      <c r="M213" s="1">
        <v>53430</v>
      </c>
      <c r="N213" s="1">
        <v>53450</v>
      </c>
      <c r="O213" s="1" t="s">
        <v>1104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>
        <v>52900</v>
      </c>
      <c r="AH213" s="1">
        <v>569</v>
      </c>
      <c r="AI213" s="1">
        <v>343</v>
      </c>
      <c r="AJ213" s="1">
        <v>1.6588921282798834</v>
      </c>
    </row>
    <row r="214" spans="1:36" s="12" customFormat="1">
      <c r="A214" s="12">
        <v>2010</v>
      </c>
      <c r="B214" s="12">
        <v>6</v>
      </c>
      <c r="C214" s="24">
        <v>41578</v>
      </c>
      <c r="D214" s="1">
        <v>53250</v>
      </c>
      <c r="E214" s="1">
        <v>53430</v>
      </c>
      <c r="F214" s="1">
        <v>53100</v>
      </c>
      <c r="G214" s="1">
        <v>53210</v>
      </c>
      <c r="H214" s="1"/>
      <c r="I214" s="1">
        <v>53250</v>
      </c>
      <c r="J214" s="1">
        <v>53430</v>
      </c>
      <c r="K214" s="1">
        <v>53100</v>
      </c>
      <c r="L214" s="1">
        <v>53360</v>
      </c>
      <c r="M214" s="1">
        <v>53500</v>
      </c>
      <c r="N214" s="1">
        <v>53220</v>
      </c>
      <c r="O214" s="1" t="s">
        <v>1116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>
        <v>53420</v>
      </c>
      <c r="AH214" s="1">
        <v>645</v>
      </c>
      <c r="AI214" s="1">
        <v>426</v>
      </c>
      <c r="AJ214" s="1">
        <v>1.5140845070422535</v>
      </c>
    </row>
    <row r="215" spans="1:36" s="12" customFormat="1">
      <c r="A215" s="12">
        <v>2010</v>
      </c>
      <c r="B215" s="12">
        <v>2</v>
      </c>
      <c r="C215" s="24">
        <v>41579</v>
      </c>
      <c r="D215" s="1">
        <v>53150</v>
      </c>
      <c r="E215" s="1">
        <v>53300</v>
      </c>
      <c r="F215" s="1">
        <v>53020</v>
      </c>
      <c r="G215" s="1">
        <v>53020</v>
      </c>
      <c r="H215" s="1"/>
      <c r="I215" s="1">
        <v>53150</v>
      </c>
      <c r="J215" s="1">
        <v>53300</v>
      </c>
      <c r="K215" s="1">
        <v>53030</v>
      </c>
      <c r="L215" s="1">
        <v>53270</v>
      </c>
      <c r="M215" s="1">
        <v>53050</v>
      </c>
      <c r="N215" s="1">
        <v>53050</v>
      </c>
      <c r="O215" s="1" t="s">
        <v>1117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>
        <v>53100</v>
      </c>
      <c r="AH215" s="1">
        <v>620</v>
      </c>
      <c r="AI215" s="1">
        <v>351</v>
      </c>
      <c r="AJ215" s="1">
        <v>1.7663817663817665</v>
      </c>
    </row>
    <row r="216" spans="1:36" s="12" customFormat="1">
      <c r="A216" s="12">
        <v>2010</v>
      </c>
      <c r="B216" s="12">
        <v>3</v>
      </c>
      <c r="C216" s="24">
        <v>41583</v>
      </c>
      <c r="D216" s="1">
        <v>52910</v>
      </c>
      <c r="E216" s="1">
        <v>53450</v>
      </c>
      <c r="F216" s="1">
        <v>52900</v>
      </c>
      <c r="G216" s="1">
        <v>53160</v>
      </c>
      <c r="H216" s="1"/>
      <c r="I216" s="1">
        <v>52910</v>
      </c>
      <c r="J216" s="1">
        <v>53260</v>
      </c>
      <c r="K216" s="1">
        <v>52900</v>
      </c>
      <c r="L216" s="1">
        <v>53040</v>
      </c>
      <c r="M216" s="1">
        <v>53280</v>
      </c>
      <c r="N216" s="1">
        <v>53000</v>
      </c>
      <c r="O216" s="1" t="s">
        <v>1118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>
        <v>53050</v>
      </c>
      <c r="AH216" s="1">
        <v>633</v>
      </c>
      <c r="AI216" s="1">
        <v>493</v>
      </c>
      <c r="AJ216" s="1">
        <v>1.2839756592292089</v>
      </c>
    </row>
    <row r="217" spans="1:36" s="12" customFormat="1">
      <c r="A217" s="12">
        <v>2010</v>
      </c>
      <c r="B217" s="12">
        <v>4</v>
      </c>
      <c r="C217" s="24">
        <v>41584</v>
      </c>
      <c r="D217" s="1">
        <v>52880</v>
      </c>
      <c r="E217" s="1">
        <v>52990</v>
      </c>
      <c r="F217" s="1">
        <v>52880</v>
      </c>
      <c r="G217" s="1">
        <v>52900</v>
      </c>
      <c r="H217" s="1"/>
      <c r="I217" s="1">
        <v>52880</v>
      </c>
      <c r="J217" s="1">
        <v>52990</v>
      </c>
      <c r="K217" s="1">
        <v>52880</v>
      </c>
      <c r="L217" s="1">
        <v>52940</v>
      </c>
      <c r="M217" s="1">
        <v>52940</v>
      </c>
      <c r="N217" s="1">
        <v>52880</v>
      </c>
      <c r="O217" s="1" t="s">
        <v>747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>
        <v>52950</v>
      </c>
      <c r="AH217" s="1">
        <v>558</v>
      </c>
      <c r="AI217" s="1">
        <v>444</v>
      </c>
      <c r="AJ217" s="1">
        <v>1.2567567567567568</v>
      </c>
    </row>
    <row r="218" spans="1:36" s="12" customFormat="1">
      <c r="A218" s="12">
        <v>2010</v>
      </c>
      <c r="B218" s="12">
        <v>5</v>
      </c>
      <c r="C218" s="24">
        <v>41585</v>
      </c>
      <c r="D218" s="1">
        <v>53000</v>
      </c>
      <c r="E218" s="1">
        <v>53090</v>
      </c>
      <c r="F218" s="1">
        <v>52860</v>
      </c>
      <c r="G218" s="1">
        <v>52940</v>
      </c>
      <c r="H218" s="1"/>
      <c r="I218" s="1">
        <v>53000</v>
      </c>
      <c r="J218" s="1">
        <v>53090</v>
      </c>
      <c r="K218" s="1">
        <v>52900</v>
      </c>
      <c r="L218" s="1">
        <v>52990</v>
      </c>
      <c r="M218" s="1">
        <v>53100</v>
      </c>
      <c r="N218" s="1">
        <v>53190</v>
      </c>
      <c r="O218" s="1" t="s">
        <v>1119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>
        <v>53200</v>
      </c>
      <c r="AH218" s="1">
        <v>590</v>
      </c>
      <c r="AI218" s="1">
        <v>506</v>
      </c>
      <c r="AJ218" s="1">
        <v>1.1660079051383399</v>
      </c>
    </row>
    <row r="219" spans="1:36" s="12" customFormat="1">
      <c r="A219" s="12">
        <v>2010</v>
      </c>
      <c r="B219" s="12">
        <v>6</v>
      </c>
      <c r="C219" s="24">
        <v>41586</v>
      </c>
      <c r="D219" s="1">
        <v>53090</v>
      </c>
      <c r="E219" s="1">
        <v>53180</v>
      </c>
      <c r="F219" s="1">
        <v>52710</v>
      </c>
      <c r="G219" s="1">
        <v>52710</v>
      </c>
      <c r="H219" s="1"/>
      <c r="I219" s="1">
        <v>53090</v>
      </c>
      <c r="J219" s="1">
        <v>53180</v>
      </c>
      <c r="K219" s="1">
        <v>52960</v>
      </c>
      <c r="L219" s="1">
        <v>52960</v>
      </c>
      <c r="M219" s="1">
        <v>52700</v>
      </c>
      <c r="N219" s="1">
        <v>53400</v>
      </c>
      <c r="O219" s="1" t="s">
        <v>1120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>
        <v>53140</v>
      </c>
      <c r="AH219" s="1">
        <v>697</v>
      </c>
      <c r="AI219" s="1">
        <v>448</v>
      </c>
      <c r="AJ219" s="1">
        <v>1.5558035714285714</v>
      </c>
    </row>
    <row r="220" spans="1:36" s="12" customFormat="1">
      <c r="A220" s="12">
        <v>2010</v>
      </c>
      <c r="B220" s="12">
        <v>2</v>
      </c>
      <c r="C220" s="24">
        <v>41589</v>
      </c>
      <c r="D220" s="1">
        <v>53790</v>
      </c>
      <c r="E220" s="1">
        <v>53900</v>
      </c>
      <c r="F220" s="1">
        <v>53600</v>
      </c>
      <c r="G220" s="1">
        <v>53730</v>
      </c>
      <c r="H220" s="1"/>
      <c r="I220" s="1">
        <v>53790</v>
      </c>
      <c r="J220" s="1">
        <v>53800</v>
      </c>
      <c r="K220" s="1">
        <v>53600</v>
      </c>
      <c r="L220" s="1">
        <v>53740</v>
      </c>
      <c r="M220" s="1">
        <v>53900</v>
      </c>
      <c r="N220" s="1">
        <v>53990</v>
      </c>
      <c r="O220" s="1" t="s">
        <v>1121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>
        <v>53740</v>
      </c>
      <c r="AH220" s="1">
        <v>737</v>
      </c>
      <c r="AI220" s="1">
        <v>495</v>
      </c>
      <c r="AJ220" s="1">
        <v>1.4888888888888889</v>
      </c>
    </row>
    <row r="221" spans="1:36" s="12" customFormat="1">
      <c r="A221" s="12">
        <v>2010</v>
      </c>
      <c r="B221" s="12">
        <v>3</v>
      </c>
      <c r="C221" s="24">
        <v>41590</v>
      </c>
      <c r="D221" s="1">
        <v>53900</v>
      </c>
      <c r="E221" s="1">
        <v>54310</v>
      </c>
      <c r="F221" s="1">
        <v>53900</v>
      </c>
      <c r="G221" s="1">
        <v>54240</v>
      </c>
      <c r="H221" s="1"/>
      <c r="I221" s="1">
        <v>53900</v>
      </c>
      <c r="J221" s="1">
        <v>54000</v>
      </c>
      <c r="K221" s="1">
        <v>53900</v>
      </c>
      <c r="L221" s="1">
        <v>53990</v>
      </c>
      <c r="M221" s="1">
        <v>54410</v>
      </c>
      <c r="N221" s="1">
        <v>54400</v>
      </c>
      <c r="O221" s="1" t="s">
        <v>1124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>
        <v>53990</v>
      </c>
      <c r="AH221" s="1">
        <v>697</v>
      </c>
      <c r="AI221" s="1">
        <v>709</v>
      </c>
      <c r="AJ221" s="1">
        <v>0.98307475317348381</v>
      </c>
    </row>
    <row r="222" spans="1:36" s="12" customFormat="1">
      <c r="A222" s="12">
        <v>2010</v>
      </c>
      <c r="B222" s="12">
        <v>4</v>
      </c>
      <c r="C222" s="24">
        <v>41591</v>
      </c>
      <c r="D222" s="1">
        <v>54330</v>
      </c>
      <c r="E222" s="1">
        <v>54690</v>
      </c>
      <c r="F222" s="1">
        <v>54300</v>
      </c>
      <c r="G222" s="1">
        <v>54440</v>
      </c>
      <c r="H222" s="1"/>
      <c r="I222" s="1">
        <v>54330</v>
      </c>
      <c r="J222" s="1">
        <v>54590</v>
      </c>
      <c r="K222" s="1">
        <v>54300</v>
      </c>
      <c r="L222" s="1">
        <v>54590</v>
      </c>
      <c r="M222" s="1">
        <v>54700</v>
      </c>
      <c r="N222" s="1">
        <v>54690</v>
      </c>
      <c r="O222" s="1" t="s">
        <v>1126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>
        <v>54450</v>
      </c>
      <c r="AH222" s="1">
        <v>514</v>
      </c>
      <c r="AI222" s="1">
        <v>482</v>
      </c>
      <c r="AJ222" s="1">
        <v>1.0663900414937759</v>
      </c>
    </row>
    <row r="223" spans="1:36" s="12" customFormat="1">
      <c r="A223" s="12">
        <v>2010</v>
      </c>
      <c r="B223" s="12">
        <v>5</v>
      </c>
      <c r="C223" s="24">
        <v>41592</v>
      </c>
      <c r="D223" s="1">
        <v>54370</v>
      </c>
      <c r="E223" s="1">
        <v>54600</v>
      </c>
      <c r="F223" s="1">
        <v>54300</v>
      </c>
      <c r="G223" s="1">
        <v>54360</v>
      </c>
      <c r="H223" s="1"/>
      <c r="I223" s="1">
        <v>54370</v>
      </c>
      <c r="J223" s="1">
        <v>54600</v>
      </c>
      <c r="K223" s="1">
        <v>54300</v>
      </c>
      <c r="L223" s="1">
        <v>54400</v>
      </c>
      <c r="M223" s="1">
        <v>54660</v>
      </c>
      <c r="N223" s="1">
        <v>54550</v>
      </c>
      <c r="O223" s="1" t="s">
        <v>750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>
        <v>54470</v>
      </c>
      <c r="AH223" s="1">
        <v>649</v>
      </c>
      <c r="AI223" s="1">
        <v>387</v>
      </c>
      <c r="AJ223" s="1">
        <v>1.6770025839793281</v>
      </c>
    </row>
    <row r="224" spans="1:36" s="12" customFormat="1">
      <c r="A224" s="12">
        <v>2010</v>
      </c>
      <c r="B224" s="12">
        <v>6</v>
      </c>
      <c r="C224" s="24">
        <v>41593</v>
      </c>
      <c r="D224" s="1">
        <v>54750</v>
      </c>
      <c r="E224" s="1">
        <v>54880</v>
      </c>
      <c r="F224" s="1">
        <v>54600</v>
      </c>
      <c r="G224" s="1">
        <v>54760</v>
      </c>
      <c r="H224" s="1"/>
      <c r="I224" s="1">
        <v>54750</v>
      </c>
      <c r="J224" s="1">
        <v>54840</v>
      </c>
      <c r="K224" s="1">
        <v>54700</v>
      </c>
      <c r="L224" s="1">
        <v>54700</v>
      </c>
      <c r="M224" s="1">
        <v>54020</v>
      </c>
      <c r="N224" s="1">
        <v>54020</v>
      </c>
      <c r="O224" s="1" t="s">
        <v>1128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>
        <v>54840</v>
      </c>
      <c r="AH224" s="1">
        <v>562</v>
      </c>
      <c r="AI224" s="1">
        <v>414</v>
      </c>
      <c r="AJ224" s="1">
        <v>1.357487922705314</v>
      </c>
    </row>
    <row r="225" spans="1:36" s="12" customFormat="1">
      <c r="A225" s="12">
        <v>2010</v>
      </c>
      <c r="B225" s="12">
        <v>2</v>
      </c>
      <c r="C225" s="24">
        <v>41598</v>
      </c>
      <c r="D225" s="1">
        <v>53970</v>
      </c>
      <c r="E225" s="1">
        <v>54400</v>
      </c>
      <c r="F225" s="1">
        <v>53970</v>
      </c>
      <c r="G225" s="1">
        <v>54150</v>
      </c>
      <c r="H225" s="1"/>
      <c r="I225" s="1">
        <v>53970</v>
      </c>
      <c r="J225" s="1">
        <v>54220</v>
      </c>
      <c r="K225" s="1">
        <v>53970</v>
      </c>
      <c r="L225" s="1">
        <v>54100</v>
      </c>
      <c r="M225" s="1">
        <v>54400</v>
      </c>
      <c r="N225" s="1">
        <v>54190</v>
      </c>
      <c r="O225" s="1" t="s">
        <v>1096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>
        <v>54130</v>
      </c>
      <c r="AH225" s="1">
        <v>501</v>
      </c>
      <c r="AI225" s="1">
        <v>364</v>
      </c>
      <c r="AJ225" s="1">
        <v>1.3763736263736264</v>
      </c>
    </row>
    <row r="226" spans="1:36" s="12" customFormat="1">
      <c r="A226" s="12">
        <v>2010</v>
      </c>
      <c r="B226" s="12">
        <v>3</v>
      </c>
      <c r="C226" s="24">
        <v>41599</v>
      </c>
      <c r="D226" s="1">
        <v>54160</v>
      </c>
      <c r="E226" s="1">
        <v>54700</v>
      </c>
      <c r="F226" s="1">
        <v>54150</v>
      </c>
      <c r="G226" s="1">
        <v>54540</v>
      </c>
      <c r="H226" s="1"/>
      <c r="I226" s="1">
        <v>54160</v>
      </c>
      <c r="J226" s="1">
        <v>54290</v>
      </c>
      <c r="K226" s="1">
        <v>54150</v>
      </c>
      <c r="L226" s="1">
        <v>54210</v>
      </c>
      <c r="M226" s="1">
        <v>54780</v>
      </c>
      <c r="N226" s="1">
        <v>54850</v>
      </c>
      <c r="O226" s="1" t="s">
        <v>1129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>
        <v>54320</v>
      </c>
      <c r="AH226" s="1">
        <v>392</v>
      </c>
      <c r="AI226" s="1">
        <v>440</v>
      </c>
      <c r="AJ226" s="1">
        <v>0.89090909090909087</v>
      </c>
    </row>
    <row r="227" spans="1:36" s="12" customFormat="1">
      <c r="A227" s="12">
        <v>2010</v>
      </c>
      <c r="B227" s="12">
        <v>4</v>
      </c>
      <c r="C227" s="24">
        <v>41600</v>
      </c>
      <c r="D227" s="1">
        <v>54900</v>
      </c>
      <c r="E227" s="1">
        <v>55300</v>
      </c>
      <c r="F227" s="1">
        <v>54900</v>
      </c>
      <c r="G227" s="1">
        <v>55060</v>
      </c>
      <c r="H227" s="1"/>
      <c r="I227" s="1">
        <v>54900</v>
      </c>
      <c r="J227" s="1">
        <v>55200</v>
      </c>
      <c r="K227" s="1">
        <v>54900</v>
      </c>
      <c r="L227" s="1">
        <v>55050</v>
      </c>
      <c r="M227" s="1">
        <v>55280</v>
      </c>
      <c r="N227" s="1">
        <v>55450</v>
      </c>
      <c r="O227" s="1" t="s">
        <v>1130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>
        <v>55080</v>
      </c>
      <c r="AH227" s="1">
        <v>679</v>
      </c>
      <c r="AI227" s="1">
        <v>558</v>
      </c>
      <c r="AJ227" s="1">
        <v>1.2168458781362008</v>
      </c>
    </row>
    <row r="228" spans="1:36" s="12" customFormat="1">
      <c r="A228" s="12">
        <v>2010</v>
      </c>
      <c r="B228" s="12">
        <v>5</v>
      </c>
      <c r="C228" s="24">
        <v>41603</v>
      </c>
      <c r="D228" s="1">
        <v>55500</v>
      </c>
      <c r="E228" s="1">
        <v>56010</v>
      </c>
      <c r="F228" s="1">
        <v>55500</v>
      </c>
      <c r="G228" s="1">
        <v>55940</v>
      </c>
      <c r="H228" s="1"/>
      <c r="I228" s="1">
        <v>55500</v>
      </c>
      <c r="J228" s="1">
        <v>55850</v>
      </c>
      <c r="K228" s="1">
        <v>55500</v>
      </c>
      <c r="L228" s="1">
        <v>55710</v>
      </c>
      <c r="M228" s="1">
        <v>56000</v>
      </c>
      <c r="N228" s="1">
        <v>55580</v>
      </c>
      <c r="O228" s="1" t="s">
        <v>1131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>
        <v>55630</v>
      </c>
      <c r="AH228" s="1">
        <v>491</v>
      </c>
      <c r="AI228" s="1">
        <v>555</v>
      </c>
      <c r="AJ228" s="1">
        <v>0.88468468468468464</v>
      </c>
    </row>
    <row r="229" spans="1:36" s="12" customFormat="1">
      <c r="A229" s="12">
        <v>2010</v>
      </c>
      <c r="B229" s="12">
        <v>6</v>
      </c>
      <c r="C229" s="24">
        <v>41604</v>
      </c>
      <c r="D229" s="1">
        <v>56000</v>
      </c>
      <c r="E229" s="1">
        <v>56090</v>
      </c>
      <c r="F229" s="1">
        <v>55630</v>
      </c>
      <c r="G229" s="1">
        <v>55920</v>
      </c>
      <c r="H229" s="1"/>
      <c r="I229" s="1">
        <v>56000</v>
      </c>
      <c r="J229" s="1">
        <v>56080</v>
      </c>
      <c r="K229" s="1">
        <v>55760</v>
      </c>
      <c r="L229" s="1">
        <v>55770</v>
      </c>
      <c r="M229" s="1">
        <v>55930</v>
      </c>
      <c r="N229" s="1">
        <v>56100</v>
      </c>
      <c r="O229" s="1" t="s">
        <v>1131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>
        <v>55990</v>
      </c>
      <c r="AH229" s="1">
        <v>606</v>
      </c>
      <c r="AI229" s="1">
        <v>299</v>
      </c>
      <c r="AJ229" s="1">
        <v>2.0267558528428093</v>
      </c>
    </row>
    <row r="230" spans="1:36" s="12" customFormat="1">
      <c r="A230" s="12">
        <v>2010</v>
      </c>
      <c r="B230" s="12">
        <v>3</v>
      </c>
      <c r="C230" s="24">
        <v>41605</v>
      </c>
      <c r="D230" s="1">
        <v>56050</v>
      </c>
      <c r="E230" s="1">
        <v>56350</v>
      </c>
      <c r="F230" s="1">
        <v>55960</v>
      </c>
      <c r="G230" s="1">
        <v>56130</v>
      </c>
      <c r="H230" s="1"/>
      <c r="I230" s="1">
        <v>56050</v>
      </c>
      <c r="J230" s="1">
        <v>56130</v>
      </c>
      <c r="K230" s="1">
        <v>55960</v>
      </c>
      <c r="L230" s="1">
        <v>56080</v>
      </c>
      <c r="M230" s="1">
        <v>56000</v>
      </c>
      <c r="N230" s="1">
        <v>56050</v>
      </c>
      <c r="O230" s="1" t="s">
        <v>1132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>
        <v>56070</v>
      </c>
      <c r="AH230" s="1">
        <v>733</v>
      </c>
      <c r="AI230" s="1">
        <v>499</v>
      </c>
      <c r="AJ230" s="1">
        <v>1.468937875751503</v>
      </c>
    </row>
    <row r="231" spans="1:36" s="12" customFormat="1">
      <c r="A231" s="12">
        <v>2010</v>
      </c>
      <c r="B231" s="12">
        <v>4</v>
      </c>
      <c r="C231" s="24">
        <v>41606</v>
      </c>
      <c r="D231" s="1">
        <v>56000</v>
      </c>
      <c r="E231" s="1">
        <v>56700</v>
      </c>
      <c r="F231" s="1">
        <v>56000</v>
      </c>
      <c r="G231" s="1">
        <v>56520</v>
      </c>
      <c r="H231" s="1"/>
      <c r="I231" s="1">
        <v>56000</v>
      </c>
      <c r="J231" s="1">
        <v>56280</v>
      </c>
      <c r="K231" s="1">
        <v>56000</v>
      </c>
      <c r="L231" s="1">
        <v>56180</v>
      </c>
      <c r="M231" s="1">
        <v>56700</v>
      </c>
      <c r="N231" s="1">
        <v>56400</v>
      </c>
      <c r="O231" s="1" t="s">
        <v>1132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>
        <v>56190</v>
      </c>
      <c r="AH231" s="1">
        <v>368</v>
      </c>
      <c r="AI231" s="1">
        <v>443</v>
      </c>
      <c r="AJ231" s="1">
        <v>0.83069977426636565</v>
      </c>
    </row>
    <row r="232" spans="1:36" s="12" customFormat="1">
      <c r="A232" s="12">
        <v>2010</v>
      </c>
      <c r="B232" s="12">
        <v>6</v>
      </c>
      <c r="C232" s="24">
        <v>41607</v>
      </c>
      <c r="D232" s="1">
        <v>56460</v>
      </c>
      <c r="E232" s="1">
        <v>56680</v>
      </c>
      <c r="F232" s="1">
        <v>55850</v>
      </c>
      <c r="G232" s="1">
        <v>55850</v>
      </c>
      <c r="H232" s="1"/>
      <c r="I232" s="1">
        <v>56460</v>
      </c>
      <c r="J232" s="1">
        <v>56550</v>
      </c>
      <c r="K232" s="1">
        <v>56200</v>
      </c>
      <c r="L232" s="1">
        <v>56210</v>
      </c>
      <c r="M232" s="1">
        <v>55940</v>
      </c>
      <c r="N232" s="1">
        <v>56370</v>
      </c>
      <c r="O232" s="1" t="s">
        <v>1133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>
        <v>56490</v>
      </c>
      <c r="AH232" s="1">
        <v>613</v>
      </c>
      <c r="AI232" s="1">
        <v>386</v>
      </c>
      <c r="AJ232" s="1">
        <v>1.5880829015544042</v>
      </c>
    </row>
    <row r="233" spans="1:36" s="12" customFormat="1">
      <c r="A233" s="12">
        <v>2010</v>
      </c>
      <c r="B233" s="12">
        <v>2</v>
      </c>
      <c r="C233" s="24">
        <v>41610</v>
      </c>
      <c r="D233" s="1">
        <v>56250</v>
      </c>
      <c r="E233" s="1">
        <v>56660</v>
      </c>
      <c r="F233" s="1">
        <v>56090</v>
      </c>
      <c r="G233" s="1">
        <v>56520</v>
      </c>
      <c r="H233" s="1"/>
      <c r="I233" s="1">
        <v>56250</v>
      </c>
      <c r="J233" s="1">
        <v>56320</v>
      </c>
      <c r="K233" s="1">
        <v>56090</v>
      </c>
      <c r="L233" s="1">
        <v>56110</v>
      </c>
      <c r="M233" s="1">
        <v>56700</v>
      </c>
      <c r="N233" s="1">
        <v>56270</v>
      </c>
      <c r="O233" s="1" t="s">
        <v>1134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>
        <v>56310</v>
      </c>
      <c r="AH233" s="1">
        <v>380</v>
      </c>
      <c r="AI233" s="1">
        <v>401</v>
      </c>
      <c r="AJ233" s="1">
        <v>0.94763092269326688</v>
      </c>
    </row>
    <row r="234" spans="1:36" s="12" customFormat="1">
      <c r="A234" s="12">
        <v>2010</v>
      </c>
      <c r="B234" s="12">
        <v>3</v>
      </c>
      <c r="C234" s="24">
        <v>41611</v>
      </c>
      <c r="D234" s="1">
        <v>56420</v>
      </c>
      <c r="E234" s="1">
        <v>56850</v>
      </c>
      <c r="F234" s="1">
        <v>56280</v>
      </c>
      <c r="G234" s="1">
        <v>56660</v>
      </c>
      <c r="H234" s="1"/>
      <c r="I234" s="1">
        <v>56420</v>
      </c>
      <c r="J234" s="1">
        <v>56690</v>
      </c>
      <c r="K234" s="1">
        <v>56280</v>
      </c>
      <c r="L234" s="1">
        <v>56690</v>
      </c>
      <c r="M234" s="1">
        <v>56780</v>
      </c>
      <c r="N234" s="1">
        <v>56350</v>
      </c>
      <c r="O234" s="1" t="s">
        <v>1094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>
        <v>56530</v>
      </c>
      <c r="AH234" s="1">
        <v>515</v>
      </c>
      <c r="AI234" s="1">
        <v>473</v>
      </c>
      <c r="AJ234" s="1">
        <v>1.0887949260042282</v>
      </c>
    </row>
    <row r="235" spans="1:36" s="12" customFormat="1">
      <c r="A235" s="12">
        <v>2010</v>
      </c>
      <c r="B235" s="12">
        <v>4</v>
      </c>
      <c r="C235" s="24">
        <v>41612</v>
      </c>
      <c r="D235" s="1">
        <v>56650</v>
      </c>
      <c r="E235" s="1">
        <v>56650</v>
      </c>
      <c r="F235" s="1">
        <v>56440</v>
      </c>
      <c r="G235" s="1">
        <v>56570</v>
      </c>
      <c r="H235" s="1"/>
      <c r="I235" s="1">
        <v>56650</v>
      </c>
      <c r="J235" s="1">
        <v>56650</v>
      </c>
      <c r="K235" s="1">
        <v>56440</v>
      </c>
      <c r="L235" s="1">
        <v>56510</v>
      </c>
      <c r="M235" s="1">
        <v>56870</v>
      </c>
      <c r="N235" s="1">
        <v>56510</v>
      </c>
      <c r="O235" s="1" t="s">
        <v>1135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>
        <v>56500</v>
      </c>
      <c r="AH235" s="1">
        <v>680</v>
      </c>
      <c r="AI235" s="1">
        <v>429</v>
      </c>
      <c r="AJ235" s="1">
        <v>1.5850815850815851</v>
      </c>
    </row>
    <row r="236" spans="1:36" s="12" customFormat="1">
      <c r="A236" s="12">
        <v>2010</v>
      </c>
      <c r="B236" s="12">
        <v>5</v>
      </c>
      <c r="C236" s="24">
        <v>41613</v>
      </c>
      <c r="D236" s="1">
        <v>56700</v>
      </c>
      <c r="E236" s="1">
        <v>57000</v>
      </c>
      <c r="F236" s="1">
        <v>56700</v>
      </c>
      <c r="G236" s="1">
        <v>56880</v>
      </c>
      <c r="H236" s="1"/>
      <c r="I236" s="1">
        <v>56700</v>
      </c>
      <c r="J236" s="1">
        <v>57000</v>
      </c>
      <c r="K236" s="1">
        <v>56700</v>
      </c>
      <c r="L236" s="1">
        <v>56870</v>
      </c>
      <c r="M236" s="1">
        <v>56650</v>
      </c>
      <c r="N236" s="1">
        <v>56850</v>
      </c>
      <c r="O236" s="1" t="s">
        <v>1136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>
        <v>56760</v>
      </c>
      <c r="AH236" s="1">
        <v>861</v>
      </c>
      <c r="AI236" s="1">
        <v>682</v>
      </c>
      <c r="AJ236" s="1">
        <v>1.2624633431085044</v>
      </c>
    </row>
    <row r="237" spans="1:36" s="12" customFormat="1">
      <c r="A237" s="12">
        <v>2010</v>
      </c>
      <c r="B237" s="12">
        <v>6</v>
      </c>
      <c r="C237" s="24">
        <v>41617</v>
      </c>
      <c r="D237" s="1">
        <v>57110</v>
      </c>
      <c r="E237" s="1">
        <v>57300</v>
      </c>
      <c r="F237" s="1">
        <v>57000</v>
      </c>
      <c r="G237" s="1">
        <v>57220</v>
      </c>
      <c r="H237" s="1"/>
      <c r="I237" s="1">
        <v>57110</v>
      </c>
      <c r="J237" s="1">
        <v>57280</v>
      </c>
      <c r="K237" s="1">
        <v>57000</v>
      </c>
      <c r="L237" s="1">
        <v>57000</v>
      </c>
      <c r="M237" s="1">
        <v>57500</v>
      </c>
      <c r="N237" s="1">
        <v>57500</v>
      </c>
      <c r="O237" s="1" t="s">
        <v>1137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>
        <v>57230</v>
      </c>
      <c r="AH237" s="1">
        <v>822</v>
      </c>
      <c r="AI237" s="1">
        <v>668</v>
      </c>
      <c r="AJ237" s="1">
        <v>1.2305389221556886</v>
      </c>
    </row>
    <row r="238" spans="1:36" s="12" customFormat="1">
      <c r="A238" s="12">
        <v>2010</v>
      </c>
      <c r="B238" s="12">
        <v>2</v>
      </c>
      <c r="C238" s="24">
        <v>41618</v>
      </c>
      <c r="D238" s="1">
        <v>57840</v>
      </c>
      <c r="E238" s="1">
        <v>57900</v>
      </c>
      <c r="F238" s="1">
        <v>57610</v>
      </c>
      <c r="G238" s="1">
        <v>57710</v>
      </c>
      <c r="H238" s="1"/>
      <c r="I238" s="1">
        <v>57840</v>
      </c>
      <c r="J238" s="1">
        <v>57900</v>
      </c>
      <c r="K238" s="1">
        <v>57760</v>
      </c>
      <c r="L238" s="1">
        <v>57810</v>
      </c>
      <c r="M238" s="1">
        <v>57810</v>
      </c>
      <c r="N238" s="1">
        <v>57600</v>
      </c>
      <c r="O238" s="1" t="s">
        <v>1139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>
        <v>57800</v>
      </c>
      <c r="AH238" s="1">
        <v>872</v>
      </c>
      <c r="AI238" s="1">
        <v>338</v>
      </c>
      <c r="AJ238" s="1">
        <v>2.5798816568047336</v>
      </c>
    </row>
    <row r="239" spans="1:36" s="12" customFormat="1">
      <c r="A239" s="12">
        <v>2010</v>
      </c>
      <c r="B239" s="12">
        <v>3</v>
      </c>
      <c r="C239" s="24">
        <v>41619</v>
      </c>
      <c r="D239" s="1">
        <v>57630</v>
      </c>
      <c r="E239" s="1">
        <v>57630</v>
      </c>
      <c r="F239" s="1">
        <v>57410</v>
      </c>
      <c r="G239" s="1">
        <v>57420</v>
      </c>
      <c r="H239" s="1"/>
      <c r="I239" s="1">
        <v>57630</v>
      </c>
      <c r="J239" s="1">
        <v>57630</v>
      </c>
      <c r="K239" s="1">
        <v>57410</v>
      </c>
      <c r="L239" s="1">
        <v>57420</v>
      </c>
      <c r="M239" s="1">
        <v>57350</v>
      </c>
      <c r="N239" s="1">
        <v>57390</v>
      </c>
      <c r="O239" s="1" t="s">
        <v>1140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>
        <v>57600</v>
      </c>
      <c r="AH239" s="1">
        <v>650</v>
      </c>
      <c r="AI239" s="1">
        <v>396</v>
      </c>
      <c r="AJ239" s="1">
        <v>1.6414141414141414</v>
      </c>
    </row>
    <row r="240" spans="1:36" s="12" customFormat="1">
      <c r="A240" s="12">
        <v>2010</v>
      </c>
      <c r="B240" s="12">
        <v>4</v>
      </c>
      <c r="C240" s="24">
        <v>41620</v>
      </c>
      <c r="D240" s="1">
        <v>57500</v>
      </c>
      <c r="E240" s="1">
        <v>57500</v>
      </c>
      <c r="F240" s="1">
        <v>57020</v>
      </c>
      <c r="G240" s="1">
        <v>57020</v>
      </c>
      <c r="H240" s="1"/>
      <c r="I240" s="1">
        <v>57500</v>
      </c>
      <c r="J240" s="1">
        <v>57500</v>
      </c>
      <c r="K240" s="1">
        <v>57360</v>
      </c>
      <c r="L240" s="1">
        <v>57360</v>
      </c>
      <c r="M240" s="1">
        <v>56960</v>
      </c>
      <c r="N240" s="1">
        <v>56770</v>
      </c>
      <c r="O240" s="1" t="s">
        <v>1141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>
        <v>57490</v>
      </c>
      <c r="AH240" s="1">
        <v>578</v>
      </c>
      <c r="AI240" s="1">
        <v>521</v>
      </c>
      <c r="AJ240" s="1">
        <v>1.1094049904030709</v>
      </c>
    </row>
    <row r="241" spans="1:36" s="12" customFormat="1">
      <c r="A241" s="12">
        <v>2010</v>
      </c>
      <c r="B241" s="12">
        <v>5</v>
      </c>
      <c r="C241" s="24">
        <v>41621</v>
      </c>
      <c r="D241" s="1">
        <v>57000</v>
      </c>
      <c r="E241" s="1">
        <v>57100</v>
      </c>
      <c r="F241" s="1">
        <v>56980</v>
      </c>
      <c r="G241" s="1">
        <v>57010</v>
      </c>
      <c r="H241" s="1"/>
      <c r="I241" s="1">
        <v>57000</v>
      </c>
      <c r="J241" s="1">
        <v>57100</v>
      </c>
      <c r="K241" s="1">
        <v>56980</v>
      </c>
      <c r="L241" s="1">
        <v>57000</v>
      </c>
      <c r="M241" s="1">
        <v>55500</v>
      </c>
      <c r="N241" s="1">
        <v>55400</v>
      </c>
      <c r="O241" s="1" t="s">
        <v>1142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>
        <v>57180</v>
      </c>
      <c r="AH241" s="1">
        <v>467</v>
      </c>
      <c r="AI241" s="1">
        <v>861</v>
      </c>
      <c r="AJ241" s="1">
        <v>0.54239256678281067</v>
      </c>
    </row>
    <row r="242" spans="1:36" s="12" customFormat="1">
      <c r="A242" s="12">
        <v>2010</v>
      </c>
      <c r="B242" s="12">
        <v>6</v>
      </c>
      <c r="C242" s="24">
        <v>41625</v>
      </c>
      <c r="D242" s="1">
        <v>55480</v>
      </c>
      <c r="E242" s="1">
        <v>55920</v>
      </c>
      <c r="F242" s="1">
        <v>55480</v>
      </c>
      <c r="G242" s="1">
        <v>55880</v>
      </c>
      <c r="H242" s="1"/>
      <c r="I242" s="1">
        <v>55480</v>
      </c>
      <c r="J242" s="1">
        <v>55730</v>
      </c>
      <c r="K242" s="1">
        <v>55480</v>
      </c>
      <c r="L242" s="1">
        <v>55500</v>
      </c>
      <c r="M242" s="1">
        <v>55910</v>
      </c>
      <c r="N242" s="1">
        <v>56010</v>
      </c>
      <c r="O242" s="1" t="s">
        <v>1143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>
        <v>55770</v>
      </c>
      <c r="AH242" s="1">
        <v>596</v>
      </c>
      <c r="AI242" s="1">
        <v>425</v>
      </c>
      <c r="AJ242" s="1">
        <v>1.4023529411764706</v>
      </c>
    </row>
    <row r="243" spans="1:36" s="12" customFormat="1">
      <c r="A243" s="12">
        <v>2010</v>
      </c>
      <c r="B243" s="12">
        <v>3</v>
      </c>
      <c r="C243" s="24">
        <v>41626</v>
      </c>
      <c r="D243" s="1">
        <v>56060</v>
      </c>
      <c r="E243" s="1">
        <v>56340</v>
      </c>
      <c r="F243" s="1">
        <v>55990</v>
      </c>
      <c r="G243" s="1">
        <v>56170</v>
      </c>
      <c r="H243" s="1"/>
      <c r="I243" s="1">
        <v>56060</v>
      </c>
      <c r="J243" s="1">
        <v>56340</v>
      </c>
      <c r="K243" s="1">
        <v>56060</v>
      </c>
      <c r="L243" s="1">
        <v>56150</v>
      </c>
      <c r="M243" s="1">
        <v>57230</v>
      </c>
      <c r="N243" s="1">
        <v>56890</v>
      </c>
      <c r="O243" s="1" t="s">
        <v>1144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s="12" customFormat="1">
      <c r="A244" s="12">
        <v>2010</v>
      </c>
      <c r="B244" s="12">
        <v>4</v>
      </c>
      <c r="C244" s="24">
        <v>41628</v>
      </c>
      <c r="D244" s="1">
        <v>57000</v>
      </c>
      <c r="E244" s="1">
        <v>57490</v>
      </c>
      <c r="F244" s="1">
        <v>56770</v>
      </c>
      <c r="G244" s="1">
        <v>56830</v>
      </c>
      <c r="H244" s="1"/>
      <c r="I244" s="1">
        <v>57000</v>
      </c>
      <c r="J244" s="1">
        <v>57270</v>
      </c>
      <c r="K244" s="1">
        <v>56800</v>
      </c>
      <c r="L244" s="1">
        <v>56800</v>
      </c>
      <c r="M244" s="1">
        <v>56730</v>
      </c>
      <c r="N244" s="1">
        <v>56990</v>
      </c>
      <c r="O244" s="1" t="s">
        <v>1145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>
        <v>57280</v>
      </c>
      <c r="AH244" s="1">
        <v>724</v>
      </c>
      <c r="AI244" s="1">
        <v>996</v>
      </c>
      <c r="AJ244" s="1">
        <v>0.7269076305220884</v>
      </c>
    </row>
    <row r="245" spans="1:36" s="12" customFormat="1">
      <c r="A245" s="12">
        <v>2010</v>
      </c>
      <c r="B245" s="12">
        <v>5</v>
      </c>
      <c r="C245" s="24">
        <v>41633</v>
      </c>
      <c r="D245" s="1">
        <v>57000</v>
      </c>
      <c r="E245" s="1">
        <v>57630</v>
      </c>
      <c r="F245" s="1">
        <v>57000</v>
      </c>
      <c r="G245" s="1">
        <v>57080</v>
      </c>
      <c r="H245" s="1"/>
      <c r="I245" s="1">
        <v>57000</v>
      </c>
      <c r="J245" s="1">
        <v>57410</v>
      </c>
      <c r="K245" s="1">
        <v>57000</v>
      </c>
      <c r="L245" s="1">
        <v>57410</v>
      </c>
      <c r="M245" s="1">
        <v>57080</v>
      </c>
      <c r="N245" s="1">
        <v>57280</v>
      </c>
      <c r="O245" s="1" t="s">
        <v>1146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>
        <v>57320</v>
      </c>
      <c r="AH245" s="1">
        <v>423</v>
      </c>
      <c r="AI245" s="1">
        <v>383</v>
      </c>
      <c r="AJ245" s="1">
        <v>1.1044386422976502</v>
      </c>
    </row>
    <row r="246" spans="1:36" s="12" customFormat="1">
      <c r="A246" s="12">
        <v>2010</v>
      </c>
      <c r="B246" s="12">
        <v>6</v>
      </c>
      <c r="C246" s="24">
        <v>41634</v>
      </c>
      <c r="D246" s="1">
        <v>57130</v>
      </c>
      <c r="E246" s="1">
        <v>57500</v>
      </c>
      <c r="F246" s="1">
        <v>57130</v>
      </c>
      <c r="G246" s="1">
        <v>57350</v>
      </c>
      <c r="H246" s="1"/>
      <c r="I246" s="1">
        <v>57130</v>
      </c>
      <c r="J246" s="1">
        <v>57410</v>
      </c>
      <c r="K246" s="1">
        <v>57130</v>
      </c>
      <c r="L246" s="1">
        <v>57410</v>
      </c>
      <c r="M246" s="1">
        <v>57580</v>
      </c>
      <c r="N246" s="1">
        <v>57100</v>
      </c>
      <c r="O246" s="1" t="s">
        <v>749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s="12" customFormat="1">
      <c r="A247" s="12">
        <v>2010</v>
      </c>
      <c r="B247" s="12">
        <v>2</v>
      </c>
      <c r="C247" s="24">
        <v>41635</v>
      </c>
      <c r="D247" s="1">
        <v>57190</v>
      </c>
      <c r="E247" s="1">
        <v>57190</v>
      </c>
      <c r="F247" s="1">
        <v>56470</v>
      </c>
      <c r="G247" s="1">
        <v>56670</v>
      </c>
      <c r="H247" s="1"/>
      <c r="I247" s="1">
        <v>57190</v>
      </c>
      <c r="J247" s="1">
        <v>57190</v>
      </c>
      <c r="K247" s="1">
        <v>56860</v>
      </c>
      <c r="L247" s="1">
        <v>56960</v>
      </c>
      <c r="M247" s="1">
        <v>56710</v>
      </c>
      <c r="N247" s="1">
        <v>57000</v>
      </c>
      <c r="O247" s="1" t="s">
        <v>1147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s="12" customFormat="1">
      <c r="A248" s="12">
        <v>2010</v>
      </c>
      <c r="B248" s="12">
        <v>3</v>
      </c>
      <c r="C248" s="24">
        <v>41638</v>
      </c>
      <c r="D248" s="1">
        <v>56980</v>
      </c>
      <c r="E248" s="1">
        <v>57670</v>
      </c>
      <c r="F248" s="1">
        <v>56650</v>
      </c>
      <c r="G248" s="1">
        <v>57410</v>
      </c>
      <c r="H248" s="1"/>
      <c r="I248" s="1">
        <v>56980</v>
      </c>
      <c r="J248" s="1">
        <v>57000</v>
      </c>
      <c r="K248" s="1">
        <v>56700</v>
      </c>
      <c r="L248" s="1">
        <v>57000</v>
      </c>
      <c r="M248" s="1">
        <v>57410</v>
      </c>
      <c r="N248" s="1">
        <v>57410</v>
      </c>
      <c r="O248" s="1" t="s">
        <v>1173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s="12" customFormat="1">
      <c r="A249" s="12">
        <v>2010</v>
      </c>
      <c r="B249" s="12">
        <v>4</v>
      </c>
      <c r="C249" s="24">
        <v>41645</v>
      </c>
      <c r="D249" s="1">
        <v>56800</v>
      </c>
      <c r="E249" s="1">
        <v>56800</v>
      </c>
      <c r="F249" s="1">
        <v>55650</v>
      </c>
      <c r="G249" s="1">
        <v>55700</v>
      </c>
      <c r="H249" s="1"/>
      <c r="I249" s="1">
        <v>56800</v>
      </c>
      <c r="J249" s="1">
        <v>56800</v>
      </c>
      <c r="K249" s="1">
        <v>56800</v>
      </c>
      <c r="L249" s="1">
        <v>56800</v>
      </c>
      <c r="M249" s="1">
        <v>55700</v>
      </c>
      <c r="N249" s="1">
        <v>55700</v>
      </c>
      <c r="O249" s="1" t="s">
        <v>1174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s="12" customFormat="1">
      <c r="A250" s="12">
        <v>2010</v>
      </c>
      <c r="B250" s="12">
        <v>5</v>
      </c>
      <c r="C250" s="24">
        <v>41646</v>
      </c>
      <c r="D250" s="1">
        <v>56000</v>
      </c>
      <c r="E250" s="1">
        <v>56060</v>
      </c>
      <c r="F250" s="1">
        <v>55580</v>
      </c>
      <c r="G250" s="1">
        <v>55750</v>
      </c>
      <c r="H250" s="1"/>
      <c r="I250" s="1">
        <v>56000</v>
      </c>
      <c r="J250" s="1">
        <v>56000</v>
      </c>
      <c r="K250" s="1">
        <v>56000</v>
      </c>
      <c r="L250" s="1">
        <v>56000</v>
      </c>
      <c r="M250" s="1">
        <v>55750</v>
      </c>
      <c r="N250" s="1">
        <v>55680</v>
      </c>
      <c r="O250" s="1" t="s">
        <v>1032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s="12" customFormat="1">
      <c r="A251" s="12">
        <v>2010</v>
      </c>
      <c r="B251" s="12">
        <v>6</v>
      </c>
      <c r="C251" s="24">
        <v>41647</v>
      </c>
      <c r="D251" s="1">
        <v>55680</v>
      </c>
      <c r="E251" s="1">
        <v>55750</v>
      </c>
      <c r="F251" s="1">
        <v>55550</v>
      </c>
      <c r="G251" s="1">
        <v>55550</v>
      </c>
      <c r="H251" s="1"/>
      <c r="I251" s="1">
        <v>55680</v>
      </c>
      <c r="J251" s="1">
        <v>55680</v>
      </c>
      <c r="K251" s="1">
        <v>55680</v>
      </c>
      <c r="L251" s="1">
        <v>55680</v>
      </c>
      <c r="M251" s="1">
        <v>55600</v>
      </c>
      <c r="N251" s="1">
        <v>55400</v>
      </c>
      <c r="O251" s="1" t="s">
        <v>1149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s="12" customFormat="1">
      <c r="A252" s="12">
        <v>2010</v>
      </c>
      <c r="B252" s="12">
        <v>2</v>
      </c>
      <c r="C252" s="24">
        <v>41648</v>
      </c>
      <c r="D252" s="1">
        <v>55350</v>
      </c>
      <c r="E252" s="1">
        <v>55480</v>
      </c>
      <c r="F252" s="1">
        <v>54990</v>
      </c>
      <c r="G252" s="1">
        <v>55250</v>
      </c>
      <c r="H252" s="1"/>
      <c r="I252" s="1">
        <v>55350</v>
      </c>
      <c r="J252" s="1">
        <v>55350</v>
      </c>
      <c r="K252" s="1">
        <v>55350</v>
      </c>
      <c r="L252" s="1">
        <v>55350</v>
      </c>
      <c r="M252" s="1">
        <v>55440</v>
      </c>
      <c r="N252" s="1">
        <v>55420</v>
      </c>
      <c r="O252" s="1" t="s">
        <v>1096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s="12" customFormat="1">
      <c r="A253" s="12">
        <v>2010</v>
      </c>
      <c r="B253" s="12">
        <v>3</v>
      </c>
      <c r="C253" s="24">
        <v>41649</v>
      </c>
      <c r="D253" s="1">
        <v>55170</v>
      </c>
      <c r="E253" s="1">
        <v>55190</v>
      </c>
      <c r="F253" s="1">
        <v>54900</v>
      </c>
      <c r="G253" s="1">
        <v>55030</v>
      </c>
      <c r="H253" s="1"/>
      <c r="I253" s="1">
        <v>55170</v>
      </c>
      <c r="J253" s="1">
        <v>55170</v>
      </c>
      <c r="K253" s="1">
        <v>55170</v>
      </c>
      <c r="L253" s="1">
        <v>55170</v>
      </c>
      <c r="M253" s="1">
        <v>54980</v>
      </c>
      <c r="N253" s="1">
        <v>55130</v>
      </c>
      <c r="O253" s="1" t="s">
        <v>1150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s="12" customFormat="1">
      <c r="A254" s="12">
        <v>2010</v>
      </c>
      <c r="B254" s="12">
        <v>4</v>
      </c>
      <c r="C254" s="24">
        <v>41653</v>
      </c>
      <c r="D254" s="1">
        <v>54980</v>
      </c>
      <c r="E254" s="1">
        <v>56500</v>
      </c>
      <c r="F254" s="1">
        <v>54750</v>
      </c>
      <c r="G254" s="1">
        <v>54750</v>
      </c>
      <c r="H254" s="1"/>
      <c r="I254" s="1">
        <v>54980</v>
      </c>
      <c r="J254" s="1">
        <v>56500</v>
      </c>
      <c r="K254" s="1">
        <v>54860</v>
      </c>
      <c r="L254" s="1">
        <v>55050</v>
      </c>
      <c r="M254" s="1">
        <v>55060</v>
      </c>
      <c r="N254" s="1">
        <v>54990</v>
      </c>
      <c r="O254" s="1" t="s">
        <v>1151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s="12" customFormat="1">
      <c r="A255" s="12">
        <v>2010</v>
      </c>
      <c r="B255" s="12">
        <v>5</v>
      </c>
      <c r="C255" s="24">
        <v>41654</v>
      </c>
      <c r="D255" s="1">
        <v>55390</v>
      </c>
      <c r="E255" s="1">
        <v>55390</v>
      </c>
      <c r="F255" s="1">
        <v>55100</v>
      </c>
      <c r="G255" s="1">
        <v>55100</v>
      </c>
      <c r="H255" s="1"/>
      <c r="I255" s="1">
        <v>55390</v>
      </c>
      <c r="J255" s="1">
        <v>55390</v>
      </c>
      <c r="K255" s="1">
        <v>55150</v>
      </c>
      <c r="L255" s="1">
        <v>55250</v>
      </c>
      <c r="M255" s="1">
        <v>55160</v>
      </c>
      <c r="N255" s="1">
        <v>55540</v>
      </c>
      <c r="O255" s="1" t="s">
        <v>1152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s="12" customFormat="1">
      <c r="A256" s="12">
        <v>2010</v>
      </c>
      <c r="B256" s="12">
        <v>6</v>
      </c>
      <c r="C256" s="24">
        <v>41655</v>
      </c>
      <c r="D256" s="1">
        <v>55500</v>
      </c>
      <c r="E256" s="1">
        <v>55650</v>
      </c>
      <c r="F256" s="1">
        <v>55300</v>
      </c>
      <c r="G256" s="1">
        <v>55510</v>
      </c>
      <c r="H256" s="1"/>
      <c r="I256" s="1">
        <v>55500</v>
      </c>
      <c r="J256" s="1">
        <v>55500</v>
      </c>
      <c r="K256" s="1">
        <v>55300</v>
      </c>
      <c r="L256" s="1">
        <v>55300</v>
      </c>
      <c r="M256" s="1">
        <v>55660</v>
      </c>
      <c r="N256" s="1">
        <v>55520</v>
      </c>
      <c r="O256" s="1" t="s">
        <v>1126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s="12" customFormat="1">
      <c r="A257" s="12">
        <v>2010</v>
      </c>
      <c r="B257" s="12">
        <v>2</v>
      </c>
      <c r="C257" s="24">
        <v>41656</v>
      </c>
      <c r="D257" s="1">
        <v>55500</v>
      </c>
      <c r="E257" s="1">
        <v>55590</v>
      </c>
      <c r="F257" s="1">
        <v>55500</v>
      </c>
      <c r="G257" s="1">
        <v>55550</v>
      </c>
      <c r="H257" s="1"/>
      <c r="I257" s="1">
        <v>55500</v>
      </c>
      <c r="J257" s="1">
        <v>55520</v>
      </c>
      <c r="K257" s="1">
        <v>55500</v>
      </c>
      <c r="L257" s="1">
        <v>55500</v>
      </c>
      <c r="M257" s="1">
        <v>55500</v>
      </c>
      <c r="N257" s="1">
        <v>55500</v>
      </c>
      <c r="O257" s="1" t="s">
        <v>1153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s="12" customFormat="1">
      <c r="A258" s="12">
        <v>2010</v>
      </c>
      <c r="B258" s="12">
        <v>3</v>
      </c>
      <c r="C258" s="24">
        <v>41659</v>
      </c>
      <c r="D258" s="1">
        <v>55600</v>
      </c>
      <c r="E258" s="1">
        <v>55650</v>
      </c>
      <c r="F258" s="1">
        <v>55500</v>
      </c>
      <c r="G258" s="1">
        <v>55630</v>
      </c>
      <c r="H258" s="1"/>
      <c r="I258" s="1">
        <v>55600</v>
      </c>
      <c r="J258" s="1">
        <v>55650</v>
      </c>
      <c r="K258" s="1">
        <v>55500</v>
      </c>
      <c r="L258" s="1">
        <v>55540</v>
      </c>
      <c r="M258" s="1">
        <v>55700</v>
      </c>
      <c r="N258" s="1">
        <v>55600</v>
      </c>
      <c r="O258" s="1" t="s">
        <v>1153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>
        <v>55650</v>
      </c>
      <c r="AH258" s="1">
        <v>949</v>
      </c>
      <c r="AI258" s="1">
        <v>550</v>
      </c>
      <c r="AJ258" s="1">
        <v>1.7254545454545454</v>
      </c>
    </row>
    <row r="259" spans="1:36" s="12" customFormat="1">
      <c r="A259" s="12">
        <v>2010</v>
      </c>
      <c r="B259" s="12">
        <v>5</v>
      </c>
      <c r="C259" s="24">
        <v>41660</v>
      </c>
      <c r="D259" s="1">
        <v>55600</v>
      </c>
      <c r="E259" s="1">
        <v>55990</v>
      </c>
      <c r="F259" s="1">
        <v>55600</v>
      </c>
      <c r="G259" s="1">
        <v>55820</v>
      </c>
      <c r="H259" s="1"/>
      <c r="I259" s="1">
        <v>55600</v>
      </c>
      <c r="J259" s="1">
        <v>55950</v>
      </c>
      <c r="K259" s="1">
        <v>55600</v>
      </c>
      <c r="L259" s="1">
        <v>55950</v>
      </c>
      <c r="M259" s="1">
        <v>55990</v>
      </c>
      <c r="N259" s="1">
        <v>55250</v>
      </c>
      <c r="O259" s="1" t="s">
        <v>1175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>
        <v>55780</v>
      </c>
      <c r="AH259" s="1">
        <v>1084</v>
      </c>
      <c r="AI259" s="1">
        <v>421</v>
      </c>
      <c r="AJ259" s="1">
        <v>2.5748218527315916</v>
      </c>
    </row>
    <row r="260" spans="1:36" s="12" customFormat="1">
      <c r="A260" s="12">
        <v>2010</v>
      </c>
      <c r="B260" s="12">
        <v>6</v>
      </c>
      <c r="C260" s="24">
        <v>41661</v>
      </c>
      <c r="D260" s="1">
        <v>55210</v>
      </c>
      <c r="E260" s="1">
        <v>55610</v>
      </c>
      <c r="F260" s="1">
        <v>55210</v>
      </c>
      <c r="G260" s="1">
        <v>55450</v>
      </c>
      <c r="H260" s="1"/>
      <c r="I260" s="1">
        <v>55210</v>
      </c>
      <c r="J260" s="1">
        <v>55610</v>
      </c>
      <c r="K260" s="1">
        <v>55210</v>
      </c>
      <c r="L260" s="1">
        <v>55610</v>
      </c>
      <c r="M260" s="1">
        <v>55460</v>
      </c>
      <c r="N260" s="1">
        <v>55370</v>
      </c>
      <c r="O260" s="1" t="s">
        <v>1176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>
        <v>55350</v>
      </c>
      <c r="AH260" s="1">
        <v>762</v>
      </c>
      <c r="AI260" s="1">
        <v>379</v>
      </c>
      <c r="AJ260" s="1">
        <v>2.0105540897097627</v>
      </c>
    </row>
    <row r="261" spans="1:36" s="12" customFormat="1">
      <c r="A261" s="12">
        <v>2010</v>
      </c>
      <c r="B261" s="12">
        <v>2</v>
      </c>
      <c r="C261" s="24">
        <v>41662</v>
      </c>
      <c r="D261" s="1">
        <v>55430</v>
      </c>
      <c r="E261" s="1">
        <v>55650</v>
      </c>
      <c r="F261" s="1">
        <v>55430</v>
      </c>
      <c r="G261" s="1">
        <v>55480</v>
      </c>
      <c r="H261" s="1"/>
      <c r="I261" s="1">
        <v>55430</v>
      </c>
      <c r="J261" s="1">
        <v>55530</v>
      </c>
      <c r="K261" s="1">
        <v>55430</v>
      </c>
      <c r="L261" s="1">
        <v>55510</v>
      </c>
      <c r="M261" s="1">
        <v>55670</v>
      </c>
      <c r="N261" s="1">
        <v>55310</v>
      </c>
      <c r="O261" s="1" t="s">
        <v>1179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>
        <v>55500</v>
      </c>
      <c r="AH261" s="1">
        <v>586</v>
      </c>
      <c r="AI261" s="1">
        <v>369</v>
      </c>
      <c r="AJ261" s="1">
        <v>1.5880758807588076</v>
      </c>
    </row>
    <row r="262" spans="1:36" s="12" customFormat="1">
      <c r="A262" s="12">
        <v>2010</v>
      </c>
      <c r="B262" s="12">
        <v>3</v>
      </c>
      <c r="C262" s="24">
        <v>41663</v>
      </c>
      <c r="D262" s="1">
        <v>55100</v>
      </c>
      <c r="E262" s="1">
        <v>55790</v>
      </c>
      <c r="F262" s="1">
        <v>55050</v>
      </c>
      <c r="G262" s="1">
        <v>55080</v>
      </c>
      <c r="H262" s="1"/>
      <c r="I262" s="1">
        <v>55100</v>
      </c>
      <c r="J262" s="1">
        <v>55790</v>
      </c>
      <c r="K262" s="1">
        <v>55100</v>
      </c>
      <c r="L262" s="1">
        <v>55410</v>
      </c>
      <c r="M262" s="1">
        <v>55070</v>
      </c>
      <c r="N262" s="1">
        <v>54890</v>
      </c>
      <c r="O262" s="1" t="s">
        <v>1049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>
        <v>55410</v>
      </c>
      <c r="AH262" s="1">
        <v>603</v>
      </c>
      <c r="AI262" s="1">
        <v>672</v>
      </c>
      <c r="AJ262" s="1">
        <v>0.8973214285714286</v>
      </c>
    </row>
    <row r="263" spans="1:36" s="12" customFormat="1">
      <c r="A263" s="12">
        <v>2010</v>
      </c>
      <c r="B263" s="12">
        <v>4</v>
      </c>
      <c r="C263" s="24">
        <v>41666</v>
      </c>
      <c r="D263" s="1">
        <v>54600</v>
      </c>
      <c r="E263" s="1">
        <v>54900</v>
      </c>
      <c r="F263" s="1">
        <v>54450</v>
      </c>
      <c r="G263" s="1">
        <v>54450</v>
      </c>
      <c r="H263" s="1"/>
      <c r="I263" s="1">
        <v>54600</v>
      </c>
      <c r="J263" s="1">
        <v>54900</v>
      </c>
      <c r="K263" s="1">
        <v>54460</v>
      </c>
      <c r="L263" s="1">
        <v>54500</v>
      </c>
      <c r="M263" s="1">
        <v>54470</v>
      </c>
      <c r="N263" s="1">
        <v>54580</v>
      </c>
      <c r="O263" s="1" t="s">
        <v>1100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>
        <v>54620</v>
      </c>
      <c r="AH263" s="1">
        <v>860</v>
      </c>
      <c r="AI263" s="1">
        <v>449</v>
      </c>
      <c r="AJ263" s="1">
        <v>1.9153674832962138</v>
      </c>
    </row>
    <row r="264" spans="1:36" s="12" customFormat="1">
      <c r="A264" s="12">
        <v>2010</v>
      </c>
      <c r="B264" s="12">
        <v>5</v>
      </c>
      <c r="C264" s="24">
        <v>41667</v>
      </c>
      <c r="D264" s="1">
        <v>54680</v>
      </c>
      <c r="E264" s="1">
        <v>54680</v>
      </c>
      <c r="F264" s="1">
        <v>54300</v>
      </c>
      <c r="G264" s="1">
        <v>54370</v>
      </c>
      <c r="H264" s="1"/>
      <c r="I264" s="1">
        <v>54680</v>
      </c>
      <c r="J264" s="1">
        <v>54680</v>
      </c>
      <c r="K264" s="1">
        <v>54300</v>
      </c>
      <c r="L264" s="1">
        <v>54360</v>
      </c>
      <c r="M264" s="1">
        <v>54770</v>
      </c>
      <c r="N264" s="1">
        <v>54500</v>
      </c>
      <c r="O264" s="1" t="s">
        <v>1024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>
        <v>54580</v>
      </c>
      <c r="AH264" s="1">
        <v>537</v>
      </c>
      <c r="AI264" s="1">
        <v>619</v>
      </c>
      <c r="AJ264" s="1">
        <v>0.86752827140549271</v>
      </c>
    </row>
    <row r="265" spans="1:36" s="12" customFormat="1">
      <c r="A265" s="12">
        <v>2010</v>
      </c>
      <c r="B265" s="12">
        <v>6</v>
      </c>
      <c r="C265" s="24">
        <v>41668</v>
      </c>
      <c r="D265" s="1">
        <v>54550</v>
      </c>
      <c r="E265" s="1">
        <v>54780</v>
      </c>
      <c r="F265" s="1">
        <v>54400</v>
      </c>
      <c r="G265" s="1">
        <v>54400</v>
      </c>
      <c r="H265" s="1"/>
      <c r="I265" s="1">
        <v>54550</v>
      </c>
      <c r="J265" s="1">
        <v>54630</v>
      </c>
      <c r="K265" s="1">
        <v>54550</v>
      </c>
      <c r="L265" s="1">
        <v>54620</v>
      </c>
      <c r="M265" s="1">
        <v>54350</v>
      </c>
      <c r="N265" s="1">
        <v>54200</v>
      </c>
      <c r="O265" s="1" t="s">
        <v>1149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>
        <v>54850</v>
      </c>
      <c r="AH265" s="1">
        <v>808</v>
      </c>
      <c r="AI265" s="1">
        <v>419</v>
      </c>
      <c r="AJ265" s="1">
        <v>1.928400954653938</v>
      </c>
    </row>
    <row r="266" spans="1:36" s="12" customFormat="1">
      <c r="A266" s="12">
        <v>2010</v>
      </c>
      <c r="B266" s="12">
        <v>2</v>
      </c>
      <c r="C266" s="24">
        <v>41669</v>
      </c>
      <c r="D266" s="1">
        <v>54200</v>
      </c>
      <c r="E266" s="1">
        <v>54320</v>
      </c>
      <c r="F266" s="1">
        <v>53850</v>
      </c>
      <c r="G266" s="1">
        <v>54260</v>
      </c>
      <c r="H266" s="1"/>
      <c r="I266" s="1">
        <v>54200</v>
      </c>
      <c r="J266" s="1">
        <v>54200</v>
      </c>
      <c r="K266" s="1">
        <v>53850</v>
      </c>
      <c r="L266" s="1">
        <v>53950</v>
      </c>
      <c r="M266" s="1">
        <v>54430</v>
      </c>
      <c r="N266" s="1">
        <v>54400</v>
      </c>
      <c r="O266" s="1" t="s">
        <v>1180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>
        <v>53940</v>
      </c>
      <c r="AH266" s="1">
        <v>616</v>
      </c>
      <c r="AI266" s="1">
        <v>459</v>
      </c>
      <c r="AJ266" s="1">
        <v>1.3420479302832244</v>
      </c>
    </row>
    <row r="267" spans="1:36" s="12" customFormat="1">
      <c r="A267" s="12">
        <v>2010</v>
      </c>
      <c r="B267" s="12">
        <v>3</v>
      </c>
      <c r="C267" s="24">
        <v>41670</v>
      </c>
      <c r="D267" s="1">
        <v>54240</v>
      </c>
      <c r="E267" s="1">
        <v>54260</v>
      </c>
      <c r="F267" s="1">
        <v>53950</v>
      </c>
      <c r="G267" s="1">
        <v>53950</v>
      </c>
      <c r="H267" s="1"/>
      <c r="I267" s="1">
        <v>54240</v>
      </c>
      <c r="J267" s="1">
        <v>54260</v>
      </c>
      <c r="K267" s="1">
        <v>54150</v>
      </c>
      <c r="L267" s="1">
        <v>54260</v>
      </c>
      <c r="M267" s="1">
        <v>53950</v>
      </c>
      <c r="N267" s="1">
        <v>53980</v>
      </c>
      <c r="O267" s="1" t="s">
        <v>1095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>
        <v>54420</v>
      </c>
      <c r="AH267" s="1">
        <v>786</v>
      </c>
      <c r="AI267" s="1">
        <v>430</v>
      </c>
      <c r="AJ267" s="1">
        <v>1.827906976744186</v>
      </c>
    </row>
    <row r="268" spans="1:36" s="12" customFormat="1">
      <c r="A268" s="12">
        <v>2010</v>
      </c>
      <c r="B268" s="12">
        <v>4</v>
      </c>
      <c r="C268" s="24">
        <v>41673</v>
      </c>
      <c r="D268" s="1">
        <v>54050</v>
      </c>
      <c r="E268" s="1">
        <v>54150</v>
      </c>
      <c r="F268" s="1">
        <v>53740</v>
      </c>
      <c r="G268" s="1">
        <v>53830</v>
      </c>
      <c r="H268" s="1"/>
      <c r="I268" s="1">
        <v>54050</v>
      </c>
      <c r="J268" s="1">
        <v>54150</v>
      </c>
      <c r="K268" s="1">
        <v>53740</v>
      </c>
      <c r="L268" s="1">
        <v>53750</v>
      </c>
      <c r="M268" s="1">
        <v>53950</v>
      </c>
      <c r="N268" s="1">
        <v>53740</v>
      </c>
      <c r="O268" s="1" t="s">
        <v>1181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>
        <v>54150</v>
      </c>
      <c r="AH268" s="1">
        <v>709</v>
      </c>
      <c r="AI268" s="1">
        <v>475</v>
      </c>
      <c r="AJ268" s="1">
        <v>1.4926315789473685</v>
      </c>
    </row>
    <row r="269" spans="1:36" s="12" customFormat="1">
      <c r="A269" s="12">
        <v>2010</v>
      </c>
      <c r="B269" s="12">
        <v>5</v>
      </c>
      <c r="C269" s="24">
        <v>41674</v>
      </c>
      <c r="D269" s="1">
        <v>53740</v>
      </c>
      <c r="E269" s="1">
        <v>53740</v>
      </c>
      <c r="F269" s="1">
        <v>53250</v>
      </c>
      <c r="G269" s="1">
        <v>53490</v>
      </c>
      <c r="H269" s="1"/>
      <c r="I269" s="1">
        <v>53740</v>
      </c>
      <c r="J269" s="1">
        <v>53740</v>
      </c>
      <c r="K269" s="1">
        <v>53500</v>
      </c>
      <c r="L269" s="1">
        <v>53650</v>
      </c>
      <c r="M269" s="1">
        <v>53490</v>
      </c>
      <c r="N269" s="1">
        <v>53740</v>
      </c>
      <c r="O269" s="1" t="s">
        <v>1182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>
        <v>53730</v>
      </c>
      <c r="AH269" s="1">
        <v>613</v>
      </c>
      <c r="AI269" s="1">
        <v>995</v>
      </c>
      <c r="AJ269" s="1">
        <v>0.61608040201005021</v>
      </c>
    </row>
    <row r="270" spans="1:36" s="12" customFormat="1">
      <c r="A270" s="12">
        <v>2010</v>
      </c>
      <c r="B270" s="12">
        <v>6</v>
      </c>
      <c r="C270" s="24">
        <v>41675</v>
      </c>
      <c r="D270" s="1">
        <v>53910</v>
      </c>
      <c r="E270" s="1">
        <v>54100</v>
      </c>
      <c r="F270" s="1">
        <v>53650</v>
      </c>
      <c r="G270" s="1">
        <v>53650</v>
      </c>
      <c r="H270" s="1"/>
      <c r="I270" s="1">
        <v>53910</v>
      </c>
      <c r="J270" s="1">
        <v>54100</v>
      </c>
      <c r="K270" s="1">
        <v>53910</v>
      </c>
      <c r="L270" s="1">
        <v>54100</v>
      </c>
      <c r="M270" s="1">
        <v>53650</v>
      </c>
      <c r="N270" s="1">
        <v>53650</v>
      </c>
      <c r="O270" s="1" t="s">
        <v>1183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>
        <v>54080</v>
      </c>
      <c r="AH270" s="1">
        <v>717</v>
      </c>
      <c r="AI270" s="1">
        <v>442</v>
      </c>
      <c r="AJ270" s="1">
        <v>1.6221719457013575</v>
      </c>
    </row>
    <row r="271" spans="1:36" s="12" customFormat="1">
      <c r="A271" s="12">
        <v>2010</v>
      </c>
      <c r="B271" s="12">
        <v>2</v>
      </c>
      <c r="C271" s="24">
        <v>41676</v>
      </c>
      <c r="D271" s="1">
        <v>53930</v>
      </c>
      <c r="E271" s="1">
        <v>54000</v>
      </c>
      <c r="F271" s="1">
        <v>53580</v>
      </c>
      <c r="G271" s="1">
        <v>53580</v>
      </c>
      <c r="H271" s="1"/>
      <c r="I271" s="1">
        <v>53930</v>
      </c>
      <c r="J271" s="1">
        <v>54000</v>
      </c>
      <c r="K271" s="1">
        <v>53700</v>
      </c>
      <c r="L271" s="1">
        <v>54000</v>
      </c>
      <c r="M271" s="1">
        <v>53500</v>
      </c>
      <c r="N271" s="1">
        <v>54000</v>
      </c>
      <c r="O271" s="1" t="s">
        <v>1184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>
        <v>53900</v>
      </c>
      <c r="AH271" s="1">
        <v>716</v>
      </c>
      <c r="AI271" s="1">
        <v>452</v>
      </c>
      <c r="AJ271" s="1">
        <v>1.584070796460177</v>
      </c>
    </row>
    <row r="272" spans="1:36" s="12" customFormat="1">
      <c r="A272" s="12">
        <v>2010</v>
      </c>
      <c r="B272" s="12">
        <v>4</v>
      </c>
      <c r="C272" s="24">
        <v>41677</v>
      </c>
      <c r="D272" s="1">
        <v>53850</v>
      </c>
      <c r="E272" s="1">
        <v>54250</v>
      </c>
      <c r="F272" s="1">
        <v>53600</v>
      </c>
      <c r="G272" s="1">
        <v>54170</v>
      </c>
      <c r="H272" s="1"/>
      <c r="I272" s="1">
        <v>53850</v>
      </c>
      <c r="J272" s="1">
        <v>54090</v>
      </c>
      <c r="K272" s="1">
        <v>53600</v>
      </c>
      <c r="L272" s="1">
        <v>54030</v>
      </c>
      <c r="M272" s="1">
        <v>54190</v>
      </c>
      <c r="N272" s="1">
        <v>54550</v>
      </c>
      <c r="O272" s="1" t="s">
        <v>1185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>
        <v>53960</v>
      </c>
      <c r="AH272" s="1">
        <v>1174</v>
      </c>
      <c r="AI272" s="1">
        <v>509</v>
      </c>
      <c r="AJ272" s="1">
        <v>2.3064833005893908</v>
      </c>
    </row>
    <row r="273" spans="1:36" s="12" customFormat="1">
      <c r="A273" s="12">
        <v>2010</v>
      </c>
      <c r="B273" s="12">
        <v>5</v>
      </c>
      <c r="C273" s="24">
        <v>41680</v>
      </c>
      <c r="D273" s="1">
        <v>54600</v>
      </c>
      <c r="E273" s="1">
        <v>54890</v>
      </c>
      <c r="F273" s="1">
        <v>54580</v>
      </c>
      <c r="G273" s="1">
        <v>54580</v>
      </c>
      <c r="H273" s="1"/>
      <c r="I273" s="1">
        <v>54600</v>
      </c>
      <c r="J273" s="1">
        <v>54890</v>
      </c>
      <c r="K273" s="1">
        <v>54600</v>
      </c>
      <c r="L273" s="1">
        <v>54820</v>
      </c>
      <c r="M273" s="1">
        <v>54870</v>
      </c>
      <c r="N273" s="1">
        <v>54900</v>
      </c>
      <c r="O273" s="1" t="s">
        <v>1186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54890</v>
      </c>
      <c r="AH273" s="1">
        <v>806</v>
      </c>
      <c r="AI273" s="1">
        <v>444</v>
      </c>
      <c r="AJ273" s="1">
        <v>1.8153153153153154</v>
      </c>
    </row>
    <row r="274" spans="1:36">
      <c r="A274" s="1">
        <v>2010</v>
      </c>
      <c r="B274" s="1">
        <v>6</v>
      </c>
      <c r="C274" s="24">
        <v>41682</v>
      </c>
      <c r="D274" s="1">
        <v>54900</v>
      </c>
      <c r="E274" s="1">
        <v>54950</v>
      </c>
      <c r="F274" s="1">
        <v>54730</v>
      </c>
      <c r="G274" s="1">
        <v>54800</v>
      </c>
      <c r="I274" s="1">
        <v>54900</v>
      </c>
      <c r="J274" s="1">
        <v>54950</v>
      </c>
      <c r="K274" s="1">
        <v>54800</v>
      </c>
      <c r="L274" s="1">
        <v>54800</v>
      </c>
      <c r="M274" s="1">
        <v>54800</v>
      </c>
      <c r="N274" s="1">
        <v>54630</v>
      </c>
      <c r="O274" s="1" t="s">
        <v>1187</v>
      </c>
      <c r="AG274" s="1">
        <v>54940</v>
      </c>
      <c r="AH274" s="1">
        <v>539</v>
      </c>
      <c r="AI274" s="1">
        <v>376</v>
      </c>
      <c r="AJ274" s="1">
        <v>1.4335106382978724</v>
      </c>
    </row>
    <row r="275" spans="1:36">
      <c r="A275" s="1">
        <v>2010</v>
      </c>
      <c r="B275" s="1">
        <v>2</v>
      </c>
      <c r="C275" s="24">
        <v>41683</v>
      </c>
      <c r="D275" s="1">
        <v>54420</v>
      </c>
      <c r="E275" s="1">
        <v>54500</v>
      </c>
      <c r="F275" s="1">
        <v>54320</v>
      </c>
      <c r="G275" s="1">
        <v>54390</v>
      </c>
      <c r="I275" s="1">
        <v>54420</v>
      </c>
      <c r="J275" s="1">
        <v>54500</v>
      </c>
      <c r="K275" s="1">
        <v>54420</v>
      </c>
      <c r="L275" s="1">
        <v>54450</v>
      </c>
      <c r="M275" s="1">
        <v>54390</v>
      </c>
      <c r="N275" s="1">
        <v>54600</v>
      </c>
      <c r="O275" s="1" t="s">
        <v>775</v>
      </c>
      <c r="AG275" s="1">
        <v>54630</v>
      </c>
      <c r="AH275" s="1">
        <v>642</v>
      </c>
      <c r="AI275" s="1">
        <v>655</v>
      </c>
      <c r="AJ275" s="1">
        <v>0.98015267175572518</v>
      </c>
    </row>
    <row r="276" spans="1:36">
      <c r="A276" s="1">
        <v>2010</v>
      </c>
      <c r="B276" s="1">
        <v>3</v>
      </c>
      <c r="C276" s="24">
        <v>41684</v>
      </c>
      <c r="D276" s="1">
        <v>54510</v>
      </c>
      <c r="E276" s="1">
        <v>54680</v>
      </c>
      <c r="F276" s="1">
        <v>54490</v>
      </c>
      <c r="G276" s="1">
        <v>54530</v>
      </c>
      <c r="I276" s="1">
        <v>54510</v>
      </c>
      <c r="J276" s="1">
        <v>54680</v>
      </c>
      <c r="K276" s="1">
        <v>54490</v>
      </c>
      <c r="L276" s="1">
        <v>54530</v>
      </c>
      <c r="M276" s="1">
        <v>54510</v>
      </c>
      <c r="N276" s="1">
        <v>54510</v>
      </c>
      <c r="O276" s="1" t="s">
        <v>752</v>
      </c>
      <c r="AG276" s="1">
        <v>54690</v>
      </c>
      <c r="AH276" s="1">
        <v>981</v>
      </c>
      <c r="AI276" s="1">
        <v>511</v>
      </c>
      <c r="AJ276" s="1">
        <v>1.9197651663405089</v>
      </c>
    </row>
    <row r="277" spans="1:36">
      <c r="A277" s="1">
        <v>2010</v>
      </c>
      <c r="B277" s="1">
        <v>4</v>
      </c>
      <c r="C277" s="24">
        <v>41687</v>
      </c>
      <c r="D277" s="1">
        <v>54530</v>
      </c>
      <c r="E277" s="1">
        <v>56000</v>
      </c>
      <c r="F277" s="1">
        <v>54530</v>
      </c>
      <c r="G277" s="1">
        <v>55340</v>
      </c>
      <c r="I277" s="1">
        <v>54720</v>
      </c>
      <c r="J277" s="1">
        <v>55150</v>
      </c>
      <c r="K277" s="1">
        <v>54620</v>
      </c>
      <c r="L277" s="1">
        <v>55150</v>
      </c>
      <c r="M277" s="1">
        <v>55310</v>
      </c>
      <c r="N277" s="1">
        <v>55360</v>
      </c>
      <c r="O277" s="1" t="s">
        <v>752</v>
      </c>
      <c r="AG277" s="1">
        <v>55520</v>
      </c>
      <c r="AH277" s="1">
        <v>453</v>
      </c>
      <c r="AI277" s="1">
        <v>509</v>
      </c>
      <c r="AJ277" s="1">
        <v>0.88998035363457761</v>
      </c>
    </row>
    <row r="278" spans="1:36">
      <c r="A278" s="1">
        <v>2010</v>
      </c>
      <c r="B278" s="1">
        <v>5</v>
      </c>
      <c r="C278" s="24">
        <v>41688</v>
      </c>
      <c r="D278" s="1">
        <v>55440</v>
      </c>
      <c r="E278" s="1">
        <v>55920</v>
      </c>
      <c r="F278" s="1">
        <v>55440</v>
      </c>
      <c r="G278" s="1">
        <v>55850</v>
      </c>
      <c r="I278" s="1">
        <v>55440</v>
      </c>
      <c r="J278" s="1">
        <v>55900</v>
      </c>
      <c r="K278" s="1">
        <v>55440</v>
      </c>
      <c r="L278" s="1">
        <v>55810</v>
      </c>
      <c r="M278" s="1">
        <v>55950</v>
      </c>
      <c r="N278" s="1">
        <v>56000</v>
      </c>
      <c r="O278" s="1" t="s">
        <v>1089</v>
      </c>
      <c r="AG278" s="1">
        <v>55540</v>
      </c>
      <c r="AH278" s="1">
        <v>839</v>
      </c>
      <c r="AI278" s="1">
        <v>558</v>
      </c>
      <c r="AJ278" s="1">
        <v>1.5035842293906809</v>
      </c>
    </row>
    <row r="279" spans="1:36">
      <c r="A279" s="1">
        <v>2010</v>
      </c>
      <c r="B279" s="1">
        <v>6</v>
      </c>
      <c r="C279" s="24">
        <v>41689</v>
      </c>
      <c r="D279" s="1">
        <v>56320</v>
      </c>
      <c r="E279" s="1">
        <v>56320</v>
      </c>
      <c r="F279" s="1">
        <v>55820</v>
      </c>
      <c r="G279" s="1">
        <v>55820</v>
      </c>
      <c r="I279" s="1">
        <v>56320</v>
      </c>
      <c r="J279" s="1">
        <v>56320</v>
      </c>
      <c r="K279" s="1">
        <v>56090</v>
      </c>
      <c r="L279" s="1">
        <v>56090</v>
      </c>
      <c r="M279" s="1">
        <v>55820</v>
      </c>
      <c r="N279" s="1">
        <v>55950</v>
      </c>
      <c r="O279" s="1" t="s">
        <v>1188</v>
      </c>
      <c r="AG279" s="1">
        <v>56340</v>
      </c>
      <c r="AH279" s="1">
        <v>487</v>
      </c>
      <c r="AI279" s="1">
        <v>415</v>
      </c>
      <c r="AJ279" s="1">
        <v>1.1734939759036145</v>
      </c>
    </row>
    <row r="280" spans="1:36">
      <c r="A280" s="1">
        <v>2010</v>
      </c>
      <c r="B280" s="1">
        <v>2</v>
      </c>
      <c r="C280" s="24">
        <v>41690</v>
      </c>
      <c r="D280" s="1">
        <v>55910</v>
      </c>
      <c r="E280" s="1">
        <v>55940</v>
      </c>
      <c r="F280" s="1">
        <v>55680</v>
      </c>
      <c r="G280" s="1">
        <v>55680</v>
      </c>
      <c r="I280" s="1">
        <v>55910</v>
      </c>
      <c r="J280" s="1">
        <v>55940</v>
      </c>
      <c r="K280" s="1">
        <v>55750</v>
      </c>
      <c r="L280" s="1">
        <v>55750</v>
      </c>
      <c r="M280" s="1">
        <v>55810</v>
      </c>
      <c r="N280" s="1">
        <v>55770</v>
      </c>
      <c r="O280" s="1" t="s">
        <v>1089</v>
      </c>
      <c r="AG280" s="1">
        <v>55890</v>
      </c>
      <c r="AH280" s="1">
        <v>438</v>
      </c>
      <c r="AI280" s="1">
        <v>692</v>
      </c>
      <c r="AJ280" s="1">
        <v>0.63294797687861271</v>
      </c>
    </row>
    <row r="281" spans="1:36">
      <c r="A281" s="1">
        <v>2010</v>
      </c>
      <c r="B281" s="1">
        <v>3</v>
      </c>
      <c r="C281" s="24">
        <v>41691</v>
      </c>
      <c r="D281" s="1">
        <v>55980</v>
      </c>
      <c r="E281" s="1">
        <v>56000</v>
      </c>
      <c r="F281" s="1">
        <v>55710</v>
      </c>
      <c r="G281" s="1">
        <v>55860</v>
      </c>
      <c r="I281" s="1">
        <v>55980</v>
      </c>
      <c r="J281" s="1">
        <v>56000</v>
      </c>
      <c r="K281" s="1">
        <v>55730</v>
      </c>
      <c r="L281" s="1">
        <v>55900</v>
      </c>
      <c r="M281" s="1">
        <v>55790</v>
      </c>
      <c r="N281" s="1">
        <v>55760</v>
      </c>
      <c r="O281" s="1" t="s">
        <v>1189</v>
      </c>
      <c r="AG281" s="1">
        <v>55990</v>
      </c>
      <c r="AH281" s="1">
        <v>842</v>
      </c>
      <c r="AI281" s="1">
        <v>582</v>
      </c>
      <c r="AJ281" s="1">
        <v>1.4467353951890034</v>
      </c>
    </row>
    <row r="282" spans="1:36">
      <c r="A282" s="1">
        <v>2010</v>
      </c>
      <c r="B282" s="1">
        <v>4</v>
      </c>
      <c r="C282" s="24">
        <v>41694</v>
      </c>
      <c r="D282" s="1">
        <v>55990</v>
      </c>
      <c r="E282" s="1">
        <v>56200</v>
      </c>
      <c r="F282" s="1">
        <v>55650</v>
      </c>
      <c r="G282" s="1">
        <v>55770</v>
      </c>
      <c r="I282" s="1">
        <v>55990</v>
      </c>
      <c r="J282" s="1">
        <v>56000</v>
      </c>
      <c r="K282" s="1">
        <v>55710</v>
      </c>
      <c r="L282" s="1">
        <v>55710</v>
      </c>
      <c r="M282" s="1">
        <v>55770</v>
      </c>
      <c r="N282" s="1">
        <v>55760</v>
      </c>
      <c r="O282" s="1" t="s">
        <v>1190</v>
      </c>
      <c r="AG282" s="1">
        <v>56000</v>
      </c>
      <c r="AH282" s="1">
        <v>998</v>
      </c>
      <c r="AI282" s="1">
        <v>591</v>
      </c>
      <c r="AJ282" s="1">
        <v>1.6886632825719121</v>
      </c>
    </row>
    <row r="283" spans="1:36">
      <c r="A283" s="1">
        <v>2010</v>
      </c>
      <c r="B283" s="1">
        <v>5</v>
      </c>
      <c r="C283" s="24">
        <v>41695</v>
      </c>
      <c r="D283" s="1">
        <v>56100</v>
      </c>
      <c r="E283" s="1">
        <v>56160</v>
      </c>
      <c r="F283" s="1">
        <v>55800</v>
      </c>
      <c r="G283" s="1">
        <v>55840</v>
      </c>
      <c r="I283" s="1">
        <v>56100</v>
      </c>
      <c r="J283" s="1">
        <v>56160</v>
      </c>
      <c r="K283" s="1">
        <v>55900</v>
      </c>
      <c r="L283" s="1">
        <v>55900</v>
      </c>
      <c r="M283" s="1">
        <v>55840</v>
      </c>
      <c r="N283" s="1">
        <v>55680</v>
      </c>
      <c r="O283" s="1" t="s">
        <v>1191</v>
      </c>
      <c r="AG283" s="1">
        <v>56180</v>
      </c>
      <c r="AH283" s="1">
        <v>663</v>
      </c>
      <c r="AI283" s="1">
        <v>471</v>
      </c>
      <c r="AJ283" s="1">
        <v>1.4076433121019107</v>
      </c>
    </row>
    <row r="284" spans="1:36">
      <c r="A284" s="1">
        <v>2010</v>
      </c>
      <c r="B284" s="1">
        <v>6</v>
      </c>
      <c r="C284" s="24">
        <v>41696</v>
      </c>
      <c r="D284" s="1">
        <v>55730</v>
      </c>
      <c r="E284" s="1">
        <v>55950</v>
      </c>
      <c r="F284" s="1">
        <v>55600</v>
      </c>
      <c r="G284" s="1">
        <v>55750</v>
      </c>
      <c r="I284" s="1">
        <v>55730</v>
      </c>
      <c r="J284" s="1">
        <v>55940</v>
      </c>
      <c r="K284" s="1">
        <v>55600</v>
      </c>
      <c r="L284" s="1">
        <v>55940</v>
      </c>
      <c r="M284" s="1">
        <v>55750</v>
      </c>
      <c r="N284" s="1">
        <v>55720</v>
      </c>
      <c r="O284" s="1" t="s">
        <v>1192</v>
      </c>
      <c r="AG284" s="1">
        <v>55940</v>
      </c>
      <c r="AH284" s="1">
        <v>437</v>
      </c>
      <c r="AI284" s="1">
        <v>410</v>
      </c>
      <c r="AJ284" s="1">
        <v>1.0658536585365854</v>
      </c>
    </row>
    <row r="285" spans="1:36">
      <c r="A285" s="1">
        <v>2010</v>
      </c>
      <c r="B285" s="1">
        <v>2</v>
      </c>
      <c r="C285" s="24">
        <v>41697</v>
      </c>
      <c r="D285" s="1">
        <v>55810</v>
      </c>
      <c r="E285" s="1">
        <v>56070</v>
      </c>
      <c r="F285" s="1">
        <v>55570</v>
      </c>
      <c r="G285" s="1">
        <v>55760</v>
      </c>
      <c r="I285" s="1">
        <v>55810</v>
      </c>
      <c r="J285" s="1">
        <v>55810</v>
      </c>
      <c r="K285" s="1">
        <v>55720</v>
      </c>
      <c r="L285" s="1">
        <v>55720</v>
      </c>
      <c r="M285" s="1">
        <v>55760</v>
      </c>
      <c r="N285" s="1">
        <v>55860</v>
      </c>
      <c r="O285" s="1" t="s">
        <v>991</v>
      </c>
      <c r="AG285" s="1">
        <v>55850</v>
      </c>
      <c r="AH285" s="1">
        <v>586</v>
      </c>
      <c r="AI285" s="1">
        <v>455</v>
      </c>
      <c r="AJ285" s="1">
        <v>1.287912087912088</v>
      </c>
    </row>
    <row r="286" spans="1:36">
      <c r="A286" s="1">
        <v>2010</v>
      </c>
      <c r="B286" s="1">
        <v>3</v>
      </c>
      <c r="C286" s="24">
        <v>41698</v>
      </c>
      <c r="D286" s="1">
        <v>55600</v>
      </c>
      <c r="E286" s="1">
        <v>55630</v>
      </c>
      <c r="F286" s="1">
        <v>53760</v>
      </c>
      <c r="G286" s="1">
        <v>53890</v>
      </c>
      <c r="I286" s="1">
        <v>55600</v>
      </c>
      <c r="J286" s="1">
        <v>55630</v>
      </c>
      <c r="K286" s="1">
        <v>55200</v>
      </c>
      <c r="L286" s="1">
        <v>55200</v>
      </c>
      <c r="M286" s="1">
        <v>54020</v>
      </c>
      <c r="N286" s="1">
        <v>53960</v>
      </c>
      <c r="O286" s="1" t="s">
        <v>879</v>
      </c>
      <c r="AG286" s="1">
        <v>55610</v>
      </c>
      <c r="AH286" s="1">
        <v>507</v>
      </c>
      <c r="AI286" s="1">
        <v>465</v>
      </c>
      <c r="AJ286" s="1">
        <v>1.0903225806451613</v>
      </c>
    </row>
    <row r="287" spans="1:36">
      <c r="A287" s="1">
        <v>2010</v>
      </c>
      <c r="B287" s="1">
        <v>4</v>
      </c>
      <c r="C287" s="24">
        <v>41701</v>
      </c>
      <c r="D287" s="1">
        <v>54530</v>
      </c>
      <c r="E287" s="1">
        <v>55000</v>
      </c>
      <c r="F287" s="1">
        <v>54530</v>
      </c>
      <c r="G287" s="1">
        <v>55000</v>
      </c>
      <c r="I287" s="1">
        <v>54530</v>
      </c>
      <c r="J287" s="1">
        <v>54750</v>
      </c>
      <c r="K287" s="1">
        <v>54530</v>
      </c>
      <c r="L287" s="1">
        <v>54530</v>
      </c>
      <c r="M287" s="1">
        <v>55100</v>
      </c>
      <c r="N287" s="1">
        <v>54800</v>
      </c>
      <c r="O287" s="1" t="s">
        <v>1193</v>
      </c>
      <c r="AG287" s="1">
        <v>54800</v>
      </c>
      <c r="AH287" s="1">
        <v>500</v>
      </c>
      <c r="AI287" s="1">
        <v>386</v>
      </c>
      <c r="AJ287" s="1">
        <v>1.2953367875647668</v>
      </c>
    </row>
    <row r="288" spans="1:36">
      <c r="A288" s="1">
        <v>2010</v>
      </c>
      <c r="B288" s="1">
        <v>5</v>
      </c>
      <c r="C288" s="24">
        <v>41702</v>
      </c>
      <c r="D288" s="1">
        <v>54930</v>
      </c>
      <c r="E288" s="1">
        <v>55170</v>
      </c>
      <c r="F288" s="1">
        <v>54530</v>
      </c>
      <c r="G288" s="1">
        <v>54920</v>
      </c>
      <c r="I288" s="1">
        <v>54930</v>
      </c>
      <c r="J288" s="1">
        <v>55150</v>
      </c>
      <c r="K288" s="1">
        <v>54530</v>
      </c>
      <c r="L288" s="1">
        <v>54950</v>
      </c>
      <c r="M288" s="1">
        <v>55200</v>
      </c>
      <c r="N288" s="1">
        <v>55190</v>
      </c>
      <c r="O288" s="1" t="s">
        <v>1194</v>
      </c>
      <c r="AG288" s="1">
        <v>54980</v>
      </c>
      <c r="AH288" s="1">
        <v>608</v>
      </c>
      <c r="AI288" s="1">
        <v>464</v>
      </c>
      <c r="AJ288" s="1">
        <v>1.3103448275862069</v>
      </c>
    </row>
    <row r="289" spans="1:36">
      <c r="A289" s="1">
        <v>2010</v>
      </c>
      <c r="B289" s="1">
        <v>6</v>
      </c>
      <c r="C289" s="24">
        <v>41703</v>
      </c>
      <c r="D289" s="1">
        <v>55240</v>
      </c>
      <c r="E289" s="1">
        <v>55510</v>
      </c>
      <c r="F289" s="1">
        <v>55220</v>
      </c>
      <c r="G289" s="1">
        <v>55420</v>
      </c>
      <c r="I289" s="1">
        <v>55240</v>
      </c>
      <c r="J289" s="1">
        <v>55480</v>
      </c>
      <c r="K289" s="1">
        <v>55220</v>
      </c>
      <c r="L289" s="1">
        <v>55350</v>
      </c>
      <c r="M289" s="1">
        <v>55420</v>
      </c>
      <c r="N289" s="1">
        <v>55240</v>
      </c>
      <c r="O289" s="1" t="s">
        <v>1195</v>
      </c>
      <c r="AG289" s="1">
        <v>55330</v>
      </c>
      <c r="AH289" s="1">
        <v>782</v>
      </c>
      <c r="AI289" s="1">
        <v>490</v>
      </c>
      <c r="AJ289" s="1">
        <v>1.5959183673469388</v>
      </c>
    </row>
    <row r="290" spans="1:36">
      <c r="A290" s="1">
        <v>2010</v>
      </c>
      <c r="B290" s="1">
        <v>2</v>
      </c>
      <c r="C290" s="24">
        <v>41704</v>
      </c>
      <c r="D290" s="1">
        <v>55250</v>
      </c>
      <c r="E290" s="1">
        <v>55690</v>
      </c>
      <c r="F290" s="1">
        <v>55250</v>
      </c>
      <c r="G290" s="1">
        <v>55500</v>
      </c>
      <c r="I290" s="1">
        <v>55250</v>
      </c>
      <c r="J290" s="1">
        <v>55650</v>
      </c>
      <c r="K290" s="1">
        <v>55250</v>
      </c>
      <c r="L290" s="1">
        <v>55650</v>
      </c>
      <c r="M290" s="1">
        <v>55700</v>
      </c>
      <c r="N290" s="1">
        <v>55800</v>
      </c>
      <c r="O290" s="1" t="s">
        <v>716</v>
      </c>
      <c r="AG290" s="1">
        <v>55450</v>
      </c>
      <c r="AH290" s="1">
        <v>408</v>
      </c>
      <c r="AI290" s="1">
        <v>418</v>
      </c>
      <c r="AJ290" s="1">
        <v>0.97607655502392343</v>
      </c>
    </row>
    <row r="291" spans="1:36">
      <c r="A291" s="1">
        <v>2010</v>
      </c>
      <c r="B291" s="1">
        <v>3</v>
      </c>
      <c r="C291" s="24">
        <v>41705</v>
      </c>
      <c r="D291" s="1">
        <v>55720</v>
      </c>
      <c r="E291" s="1">
        <v>56220</v>
      </c>
      <c r="F291" s="1">
        <v>55720</v>
      </c>
      <c r="G291" s="1">
        <v>56010</v>
      </c>
      <c r="I291" s="1">
        <v>55720</v>
      </c>
      <c r="J291" s="1">
        <v>56000</v>
      </c>
      <c r="K291" s="1">
        <v>55720</v>
      </c>
      <c r="L291" s="1">
        <v>55950</v>
      </c>
      <c r="M291" s="1">
        <v>56300</v>
      </c>
      <c r="N291" s="1">
        <v>56120</v>
      </c>
      <c r="O291" s="1" t="s">
        <v>1196</v>
      </c>
      <c r="AG291" s="1">
        <v>55900</v>
      </c>
      <c r="AH291" s="1">
        <v>664</v>
      </c>
      <c r="AI291" s="1">
        <v>478</v>
      </c>
      <c r="AJ291" s="1">
        <v>1.389121338912134</v>
      </c>
    </row>
    <row r="292" spans="1:36">
      <c r="A292" s="1">
        <v>2010</v>
      </c>
      <c r="B292" s="1">
        <v>4</v>
      </c>
      <c r="C292" s="24">
        <v>41708</v>
      </c>
      <c r="D292" s="1">
        <v>56150</v>
      </c>
      <c r="E292" s="1">
        <v>56450</v>
      </c>
      <c r="F292" s="1">
        <v>55880</v>
      </c>
      <c r="G292" s="1">
        <v>55880</v>
      </c>
      <c r="I292" s="1">
        <v>56150</v>
      </c>
      <c r="J292" s="1">
        <v>56450</v>
      </c>
      <c r="K292" s="1">
        <v>56040</v>
      </c>
      <c r="L292" s="1">
        <v>56040</v>
      </c>
      <c r="M292" s="1">
        <v>55630</v>
      </c>
      <c r="N292" s="1">
        <v>55190</v>
      </c>
      <c r="O292" s="1" t="s">
        <v>871</v>
      </c>
      <c r="AG292" s="1">
        <v>56450</v>
      </c>
      <c r="AH292" s="1">
        <v>598</v>
      </c>
      <c r="AI292" s="1">
        <v>440</v>
      </c>
      <c r="AJ292" s="1">
        <v>1.3590909090909091</v>
      </c>
    </row>
    <row r="293" spans="1:36">
      <c r="A293" s="1">
        <v>2010</v>
      </c>
      <c r="B293" s="1">
        <v>6</v>
      </c>
      <c r="C293" s="24">
        <v>41709</v>
      </c>
      <c r="D293" s="1">
        <v>55120</v>
      </c>
      <c r="E293" s="1">
        <v>55980</v>
      </c>
      <c r="F293" s="1">
        <v>55110</v>
      </c>
      <c r="G293" s="1">
        <v>55700</v>
      </c>
      <c r="I293" s="1">
        <v>55120</v>
      </c>
      <c r="J293" s="1">
        <v>55690</v>
      </c>
      <c r="K293" s="1">
        <v>55110</v>
      </c>
      <c r="L293" s="1">
        <v>55690</v>
      </c>
      <c r="M293" s="1">
        <v>55890</v>
      </c>
      <c r="N293" s="1">
        <v>55980</v>
      </c>
      <c r="O293" s="1" t="s">
        <v>770</v>
      </c>
      <c r="AG293" s="1">
        <v>55350</v>
      </c>
      <c r="AH293" s="1">
        <v>512</v>
      </c>
      <c r="AI293" s="1">
        <v>364</v>
      </c>
      <c r="AJ293" s="1">
        <v>1.4065934065934067</v>
      </c>
    </row>
    <row r="294" spans="1:36">
      <c r="A294" s="1">
        <v>2010</v>
      </c>
      <c r="B294" s="1">
        <v>2</v>
      </c>
      <c r="C294" s="24">
        <v>41710</v>
      </c>
      <c r="D294" s="1">
        <v>55530</v>
      </c>
      <c r="E294" s="1">
        <v>55580</v>
      </c>
      <c r="F294" s="1">
        <v>55430</v>
      </c>
      <c r="G294" s="1">
        <v>55480</v>
      </c>
      <c r="I294" s="1">
        <v>55530</v>
      </c>
      <c r="J294" s="1">
        <v>55550</v>
      </c>
      <c r="K294" s="1">
        <v>55430</v>
      </c>
      <c r="L294" s="1">
        <v>55550</v>
      </c>
      <c r="M294" s="1">
        <v>55180</v>
      </c>
      <c r="N294" s="1">
        <v>55150</v>
      </c>
      <c r="O294" s="1" t="s">
        <v>769</v>
      </c>
      <c r="AG294" s="1">
        <v>55630</v>
      </c>
      <c r="AH294" s="1">
        <v>692</v>
      </c>
      <c r="AI294" s="1">
        <v>478</v>
      </c>
      <c r="AJ294" s="1">
        <v>1.4476987447698744</v>
      </c>
    </row>
    <row r="295" spans="1:36">
      <c r="A295" s="1">
        <v>2010</v>
      </c>
      <c r="B295" s="1">
        <v>3</v>
      </c>
      <c r="C295" s="24">
        <v>41711</v>
      </c>
      <c r="D295" s="1">
        <v>55210</v>
      </c>
      <c r="E295" s="1">
        <v>55400</v>
      </c>
      <c r="F295" s="1">
        <v>55020</v>
      </c>
      <c r="G295" s="1">
        <v>55260</v>
      </c>
      <c r="I295" s="1">
        <v>55210</v>
      </c>
      <c r="J295" s="1">
        <v>55300</v>
      </c>
      <c r="K295" s="1">
        <v>55020</v>
      </c>
      <c r="L295" s="1">
        <v>55300</v>
      </c>
      <c r="M295" s="1">
        <v>55160</v>
      </c>
      <c r="N295" s="1">
        <v>55100</v>
      </c>
      <c r="O295" s="1" t="s">
        <v>1199</v>
      </c>
      <c r="AG295" s="1">
        <v>55190</v>
      </c>
      <c r="AH295" s="1">
        <v>670</v>
      </c>
      <c r="AI295" s="1">
        <v>480</v>
      </c>
      <c r="AJ295" s="1">
        <v>1.3958333333333333</v>
      </c>
    </row>
    <row r="296" spans="1:36">
      <c r="A296" s="1">
        <v>2010</v>
      </c>
      <c r="B296" s="1">
        <v>4</v>
      </c>
      <c r="C296" s="24">
        <v>41712</v>
      </c>
      <c r="D296" s="1">
        <v>55350</v>
      </c>
      <c r="E296" s="1">
        <v>55350</v>
      </c>
      <c r="F296" s="1">
        <v>54960</v>
      </c>
      <c r="G296" s="1">
        <v>54970</v>
      </c>
      <c r="I296" s="1">
        <v>55350</v>
      </c>
      <c r="J296" s="1">
        <v>55350</v>
      </c>
      <c r="K296" s="1">
        <v>55110</v>
      </c>
      <c r="L296" s="1">
        <v>55110</v>
      </c>
      <c r="M296" s="1">
        <v>54870</v>
      </c>
      <c r="N296" s="1">
        <v>55300</v>
      </c>
      <c r="O296" s="1" t="s">
        <v>881</v>
      </c>
      <c r="AG296" s="1">
        <v>55330</v>
      </c>
      <c r="AH296" s="1">
        <v>467</v>
      </c>
      <c r="AI296" s="1">
        <v>440</v>
      </c>
      <c r="AJ296" s="1">
        <v>1.0613636363636363</v>
      </c>
    </row>
    <row r="297" spans="1:36">
      <c r="A297" s="1">
        <v>2010</v>
      </c>
      <c r="B297" s="1">
        <v>5</v>
      </c>
      <c r="C297" s="24">
        <v>41715</v>
      </c>
      <c r="D297" s="1">
        <v>55370</v>
      </c>
      <c r="E297" s="1">
        <v>55390</v>
      </c>
      <c r="F297" s="1">
        <v>55100</v>
      </c>
      <c r="G297" s="1">
        <v>55100</v>
      </c>
      <c r="I297" s="1">
        <v>55370</v>
      </c>
      <c r="J297" s="1">
        <v>55390</v>
      </c>
      <c r="K297" s="1">
        <v>55110</v>
      </c>
      <c r="L297" s="1">
        <v>55110</v>
      </c>
      <c r="M297" s="1">
        <v>55550</v>
      </c>
      <c r="N297" s="1">
        <v>55400</v>
      </c>
      <c r="O297" s="1" t="s">
        <v>722</v>
      </c>
      <c r="AG297" s="1">
        <v>55390</v>
      </c>
      <c r="AH297" s="1">
        <v>702</v>
      </c>
      <c r="AI297" s="1">
        <v>404</v>
      </c>
      <c r="AJ297" s="1">
        <v>1.7376237623762376</v>
      </c>
    </row>
    <row r="298" spans="1:36">
      <c r="A298" s="1">
        <v>2011</v>
      </c>
      <c r="B298" s="1">
        <v>3</v>
      </c>
      <c r="C298" s="24">
        <v>41716</v>
      </c>
      <c r="D298" s="1">
        <v>55400</v>
      </c>
      <c r="E298" s="1">
        <v>55560</v>
      </c>
      <c r="F298" s="1">
        <v>55110</v>
      </c>
      <c r="G298" s="1">
        <v>55120</v>
      </c>
      <c r="I298" s="1">
        <v>55400</v>
      </c>
      <c r="J298" s="1">
        <v>55440</v>
      </c>
      <c r="K298" s="1">
        <v>55240</v>
      </c>
      <c r="L298" s="1">
        <v>55240</v>
      </c>
      <c r="M298" s="1">
        <v>55100</v>
      </c>
      <c r="N298" s="1">
        <v>55220</v>
      </c>
      <c r="O298" s="1" t="s">
        <v>720</v>
      </c>
      <c r="AG298" s="1">
        <v>55440</v>
      </c>
      <c r="AH298" s="1">
        <v>491</v>
      </c>
      <c r="AI298" s="1">
        <v>572</v>
      </c>
      <c r="AJ298" s="1">
        <v>0.85839160839160844</v>
      </c>
    </row>
    <row r="299" spans="1:36">
      <c r="A299" s="1">
        <v>2011</v>
      </c>
      <c r="B299" s="1">
        <v>4</v>
      </c>
      <c r="C299" s="24">
        <v>41717</v>
      </c>
      <c r="D299" s="1">
        <v>55380</v>
      </c>
      <c r="E299" s="1">
        <v>55550</v>
      </c>
      <c r="F299" s="1">
        <v>55240</v>
      </c>
      <c r="G299" s="1">
        <v>55500</v>
      </c>
      <c r="I299" s="1">
        <v>55380</v>
      </c>
      <c r="J299" s="1">
        <v>55450</v>
      </c>
      <c r="K299" s="1">
        <v>55240</v>
      </c>
      <c r="L299" s="1">
        <v>55240</v>
      </c>
      <c r="M299" s="1">
        <v>55500</v>
      </c>
      <c r="N299" s="1">
        <v>55350</v>
      </c>
      <c r="O299" s="1" t="s">
        <v>1200</v>
      </c>
      <c r="AG299" s="1">
        <v>55490</v>
      </c>
      <c r="AH299" s="1">
        <v>583</v>
      </c>
      <c r="AI299" s="1">
        <v>596</v>
      </c>
      <c r="AJ299" s="1">
        <v>0.97818791946308725</v>
      </c>
    </row>
    <row r="300" spans="1:36">
      <c r="A300" s="1">
        <v>2011</v>
      </c>
      <c r="B300" s="1">
        <v>5</v>
      </c>
      <c r="C300" s="24">
        <v>41718</v>
      </c>
      <c r="D300" s="1">
        <v>55560</v>
      </c>
      <c r="E300" s="1">
        <v>55600</v>
      </c>
      <c r="F300" s="1">
        <v>55340</v>
      </c>
      <c r="G300" s="1">
        <v>55500</v>
      </c>
      <c r="I300" s="1">
        <v>55560</v>
      </c>
      <c r="J300" s="1">
        <v>55600</v>
      </c>
      <c r="K300" s="1">
        <v>55340</v>
      </c>
      <c r="L300" s="1">
        <v>55340</v>
      </c>
      <c r="M300" s="1">
        <v>55500</v>
      </c>
      <c r="N300" s="1">
        <v>55540</v>
      </c>
      <c r="O300" s="1" t="s">
        <v>998</v>
      </c>
      <c r="AG300" s="1">
        <v>55590</v>
      </c>
      <c r="AH300" s="1">
        <v>565</v>
      </c>
      <c r="AI300" s="1">
        <v>538</v>
      </c>
      <c r="AJ300" s="1">
        <v>1.050185873605948</v>
      </c>
    </row>
    <row r="301" spans="1:36">
      <c r="A301" s="1">
        <v>2011</v>
      </c>
      <c r="B301" s="1">
        <v>6</v>
      </c>
      <c r="C301" s="24">
        <v>41722</v>
      </c>
      <c r="D301" s="1">
        <v>55100</v>
      </c>
      <c r="E301" s="1">
        <v>55240</v>
      </c>
      <c r="F301" s="1">
        <v>55000</v>
      </c>
      <c r="G301" s="1">
        <v>55050</v>
      </c>
      <c r="I301" s="1">
        <v>55100</v>
      </c>
      <c r="J301" s="1">
        <v>55240</v>
      </c>
      <c r="K301" s="1">
        <v>55020</v>
      </c>
      <c r="L301" s="1">
        <v>55230</v>
      </c>
      <c r="M301" s="1">
        <v>55020</v>
      </c>
      <c r="N301" s="1">
        <v>55080</v>
      </c>
      <c r="O301" s="1" t="s">
        <v>1202</v>
      </c>
      <c r="AG301" s="1">
        <v>55240</v>
      </c>
      <c r="AH301" s="1">
        <v>574</v>
      </c>
      <c r="AI301" s="1">
        <v>400</v>
      </c>
      <c r="AJ301" s="1">
        <v>1.4350000000000001</v>
      </c>
    </row>
    <row r="302" spans="1:36">
      <c r="A302" s="1">
        <v>2011</v>
      </c>
      <c r="B302" s="1">
        <v>3</v>
      </c>
      <c r="C302" s="24">
        <v>41723</v>
      </c>
      <c r="D302" s="1">
        <v>55340</v>
      </c>
      <c r="E302" s="1">
        <v>55420</v>
      </c>
      <c r="F302" s="1">
        <v>55160</v>
      </c>
      <c r="G302" s="1">
        <v>55260</v>
      </c>
      <c r="I302" s="1">
        <v>55340</v>
      </c>
      <c r="J302" s="1">
        <v>55420</v>
      </c>
      <c r="K302" s="1">
        <v>55160</v>
      </c>
      <c r="L302" s="1">
        <v>55160</v>
      </c>
      <c r="M302" s="1">
        <v>55180</v>
      </c>
      <c r="N302" s="1">
        <v>55250</v>
      </c>
      <c r="O302" s="1" t="s">
        <v>785</v>
      </c>
      <c r="AG302" s="1">
        <v>55340</v>
      </c>
      <c r="AH302" s="1">
        <v>765</v>
      </c>
      <c r="AI302" s="1">
        <v>938</v>
      </c>
      <c r="AJ302" s="1">
        <v>0.81556503198294239</v>
      </c>
    </row>
    <row r="303" spans="1:36">
      <c r="A303" s="1">
        <v>2011</v>
      </c>
      <c r="B303" s="1">
        <v>4</v>
      </c>
      <c r="C303" s="24">
        <v>41724</v>
      </c>
      <c r="D303" s="1">
        <v>55120</v>
      </c>
      <c r="E303" s="1">
        <v>55300</v>
      </c>
      <c r="F303" s="1">
        <v>55100</v>
      </c>
      <c r="G303" s="1">
        <v>55100</v>
      </c>
      <c r="I303" s="1">
        <v>55120</v>
      </c>
      <c r="J303" s="1">
        <v>55300</v>
      </c>
      <c r="K303" s="1">
        <v>55120</v>
      </c>
      <c r="L303" s="1">
        <v>55170</v>
      </c>
      <c r="M303" s="1">
        <v>55240</v>
      </c>
      <c r="N303" s="1">
        <v>54970</v>
      </c>
      <c r="O303" s="1" t="s">
        <v>1203</v>
      </c>
      <c r="AG303" s="1">
        <v>55290</v>
      </c>
      <c r="AH303" s="1">
        <v>627</v>
      </c>
      <c r="AI303" s="1">
        <v>460</v>
      </c>
      <c r="AJ303" s="1">
        <v>1.3630434782608696</v>
      </c>
    </row>
    <row r="304" spans="1:36">
      <c r="A304" s="1">
        <v>2011</v>
      </c>
      <c r="B304" s="1">
        <v>5</v>
      </c>
      <c r="C304" s="24">
        <v>41725</v>
      </c>
      <c r="D304" s="1">
        <v>55040</v>
      </c>
      <c r="E304" s="1">
        <v>55070</v>
      </c>
      <c r="F304" s="1">
        <v>54910</v>
      </c>
      <c r="G304" s="1">
        <v>54990</v>
      </c>
      <c r="I304" s="1">
        <v>55040</v>
      </c>
      <c r="J304" s="1">
        <v>55040</v>
      </c>
      <c r="K304" s="1">
        <v>54910</v>
      </c>
      <c r="L304" s="1">
        <v>54960</v>
      </c>
      <c r="M304" s="1">
        <v>54980</v>
      </c>
      <c r="N304" s="1">
        <v>54970</v>
      </c>
      <c r="O304" s="1" t="s">
        <v>886</v>
      </c>
      <c r="AG304" s="1">
        <v>55110</v>
      </c>
      <c r="AH304" s="1">
        <v>748</v>
      </c>
      <c r="AI304" s="1">
        <v>877</v>
      </c>
      <c r="AJ304" s="1">
        <v>0.8529076396807298</v>
      </c>
    </row>
    <row r="305" spans="1:36">
      <c r="A305" s="1">
        <v>2011</v>
      </c>
      <c r="B305" s="1">
        <v>6</v>
      </c>
      <c r="C305" s="24">
        <v>41726</v>
      </c>
      <c r="D305" s="1">
        <v>55000</v>
      </c>
      <c r="E305" s="1">
        <v>55000</v>
      </c>
      <c r="F305" s="1">
        <v>54730</v>
      </c>
      <c r="G305" s="1">
        <v>54890</v>
      </c>
      <c r="I305" s="1">
        <v>55000</v>
      </c>
      <c r="J305" s="1">
        <v>55000</v>
      </c>
      <c r="K305" s="1">
        <v>54730</v>
      </c>
      <c r="L305" s="1">
        <v>54740</v>
      </c>
      <c r="M305" s="1">
        <v>54750</v>
      </c>
      <c r="N305" s="1">
        <v>55200</v>
      </c>
      <c r="O305" s="1" t="s">
        <v>886</v>
      </c>
      <c r="AG305" s="1">
        <v>55050</v>
      </c>
      <c r="AH305" s="1">
        <v>611</v>
      </c>
      <c r="AI305" s="1">
        <v>388</v>
      </c>
      <c r="AJ305" s="1">
        <v>1.5747422680412371</v>
      </c>
    </row>
    <row r="306" spans="1:36">
      <c r="A306" s="1">
        <v>2011</v>
      </c>
      <c r="B306" s="1">
        <v>2</v>
      </c>
      <c r="C306" s="24">
        <v>41729</v>
      </c>
      <c r="D306" s="1">
        <v>55200</v>
      </c>
      <c r="E306" s="1">
        <v>55200</v>
      </c>
      <c r="F306" s="1">
        <v>54860</v>
      </c>
      <c r="G306" s="1">
        <v>54980</v>
      </c>
      <c r="I306" s="1">
        <v>55200</v>
      </c>
      <c r="J306" s="1">
        <v>55200</v>
      </c>
      <c r="K306" s="1">
        <v>54880</v>
      </c>
      <c r="L306" s="1">
        <v>55150</v>
      </c>
      <c r="M306" s="1">
        <v>55020</v>
      </c>
      <c r="N306" s="1">
        <v>55500</v>
      </c>
      <c r="O306" s="1" t="s">
        <v>1204</v>
      </c>
      <c r="AG306" s="1">
        <v>55190</v>
      </c>
      <c r="AH306" s="1">
        <v>825</v>
      </c>
      <c r="AI306" s="1">
        <v>421</v>
      </c>
      <c r="AJ306" s="1">
        <v>1.9596199524940618</v>
      </c>
    </row>
    <row r="307" spans="1:36">
      <c r="A307" s="1">
        <v>2011</v>
      </c>
      <c r="B307" s="1">
        <v>3</v>
      </c>
      <c r="C307" s="24">
        <v>41730</v>
      </c>
      <c r="D307" s="1">
        <v>55510</v>
      </c>
      <c r="E307" s="1">
        <v>55800</v>
      </c>
      <c r="F307" s="1">
        <v>55260</v>
      </c>
      <c r="G307" s="1">
        <v>55650</v>
      </c>
      <c r="I307" s="1">
        <v>55510</v>
      </c>
      <c r="J307" s="1">
        <v>55800</v>
      </c>
      <c r="K307" s="1">
        <v>55260</v>
      </c>
      <c r="L307" s="1">
        <v>55600</v>
      </c>
      <c r="M307" s="1">
        <v>55760</v>
      </c>
      <c r="N307" s="1">
        <v>55850</v>
      </c>
      <c r="O307" s="1" t="s">
        <v>1205</v>
      </c>
      <c r="AG307" s="1">
        <v>55500</v>
      </c>
      <c r="AH307" s="1">
        <v>842</v>
      </c>
      <c r="AI307" s="1">
        <v>348</v>
      </c>
      <c r="AJ307" s="1">
        <v>2.4195402298850577</v>
      </c>
    </row>
    <row r="308" spans="1:36">
      <c r="A308" s="1">
        <v>2011</v>
      </c>
      <c r="B308" s="1">
        <v>4</v>
      </c>
      <c r="C308" s="24">
        <v>41731</v>
      </c>
      <c r="D308" s="1">
        <v>56000</v>
      </c>
      <c r="E308" s="1">
        <v>56800</v>
      </c>
      <c r="F308" s="1">
        <v>55900</v>
      </c>
      <c r="G308" s="1">
        <v>56420</v>
      </c>
      <c r="I308" s="1">
        <v>56000</v>
      </c>
      <c r="J308" s="1">
        <v>56800</v>
      </c>
      <c r="K308" s="1">
        <v>55900</v>
      </c>
      <c r="L308" s="1">
        <v>56700</v>
      </c>
      <c r="M308" s="1">
        <v>56760</v>
      </c>
      <c r="N308" s="1">
        <v>56120</v>
      </c>
      <c r="O308" s="1" t="s">
        <v>1208</v>
      </c>
      <c r="AG308" s="1">
        <v>55960</v>
      </c>
      <c r="AH308" s="1">
        <v>682</v>
      </c>
      <c r="AI308" s="1">
        <v>486</v>
      </c>
      <c r="AJ308" s="1">
        <v>1.4032921810699588</v>
      </c>
    </row>
    <row r="309" spans="1:36">
      <c r="A309" s="1">
        <v>2011</v>
      </c>
      <c r="B309" s="1">
        <v>5</v>
      </c>
      <c r="C309" s="24">
        <v>41732</v>
      </c>
      <c r="D309" s="1">
        <v>56120</v>
      </c>
      <c r="E309" s="1">
        <v>56280</v>
      </c>
      <c r="F309" s="1">
        <v>56040</v>
      </c>
      <c r="G309" s="1">
        <v>56150</v>
      </c>
      <c r="I309" s="1">
        <v>56120</v>
      </c>
      <c r="J309" s="1">
        <v>56270</v>
      </c>
      <c r="K309" s="1">
        <v>56040</v>
      </c>
      <c r="L309" s="1">
        <v>56210</v>
      </c>
      <c r="M309" s="1">
        <v>56260</v>
      </c>
      <c r="N309" s="1">
        <v>56400</v>
      </c>
      <c r="O309" s="1" t="s">
        <v>1209</v>
      </c>
      <c r="AG309" s="1">
        <v>56300</v>
      </c>
      <c r="AH309" s="1">
        <v>672</v>
      </c>
      <c r="AI309" s="1">
        <v>795</v>
      </c>
      <c r="AJ309" s="1">
        <v>0.84528301886792456</v>
      </c>
    </row>
    <row r="310" spans="1:36">
      <c r="A310" s="1">
        <v>2011</v>
      </c>
      <c r="B310" s="1">
        <v>6</v>
      </c>
      <c r="C310" s="24">
        <v>41733</v>
      </c>
      <c r="D310" s="1">
        <v>56610</v>
      </c>
      <c r="E310" s="1">
        <v>56690</v>
      </c>
      <c r="F310" s="1">
        <v>56380</v>
      </c>
      <c r="G310" s="1">
        <v>56380</v>
      </c>
      <c r="I310" s="1">
        <v>56610</v>
      </c>
      <c r="J310" s="1">
        <v>56690</v>
      </c>
      <c r="K310" s="1">
        <v>56510</v>
      </c>
      <c r="L310" s="1">
        <v>56550</v>
      </c>
      <c r="M310" s="1">
        <v>56580</v>
      </c>
      <c r="N310" s="1">
        <v>56320</v>
      </c>
      <c r="O310" s="1" t="s">
        <v>1210</v>
      </c>
      <c r="AG310" s="1">
        <v>56630</v>
      </c>
      <c r="AH310" s="1">
        <v>720</v>
      </c>
      <c r="AI310" s="1">
        <v>756</v>
      </c>
      <c r="AJ310" s="1">
        <v>0.95238095238095233</v>
      </c>
    </row>
    <row r="311" spans="1:36">
      <c r="A311" s="1">
        <v>2011</v>
      </c>
      <c r="B311" s="1">
        <v>2</v>
      </c>
      <c r="C311" s="24">
        <v>41736</v>
      </c>
      <c r="D311" s="1">
        <v>56330</v>
      </c>
      <c r="E311" s="1">
        <v>56750</v>
      </c>
      <c r="F311" s="1">
        <v>56330</v>
      </c>
      <c r="G311" s="1">
        <v>56460</v>
      </c>
      <c r="I311" s="1">
        <v>56330</v>
      </c>
      <c r="J311" s="1">
        <v>56750</v>
      </c>
      <c r="K311" s="1">
        <v>56330</v>
      </c>
      <c r="L311" s="1">
        <v>56510</v>
      </c>
      <c r="M311" s="1">
        <v>56580</v>
      </c>
      <c r="N311" s="1">
        <v>56300</v>
      </c>
      <c r="O311" s="1" t="s">
        <v>1211</v>
      </c>
      <c r="AG311" s="1">
        <v>56590</v>
      </c>
      <c r="AH311" s="1">
        <v>690</v>
      </c>
      <c r="AI311" s="1">
        <v>562</v>
      </c>
      <c r="AJ311" s="1">
        <v>1.2277580071174377</v>
      </c>
    </row>
    <row r="312" spans="1:36">
      <c r="A312" s="1">
        <v>2011</v>
      </c>
      <c r="B312" s="1">
        <v>3</v>
      </c>
      <c r="C312" s="24">
        <v>41737</v>
      </c>
      <c r="D312" s="1">
        <v>56310</v>
      </c>
      <c r="E312" s="1">
        <v>56460</v>
      </c>
      <c r="F312" s="1">
        <v>56120</v>
      </c>
      <c r="G312" s="1">
        <v>56250</v>
      </c>
      <c r="I312" s="1">
        <v>56310</v>
      </c>
      <c r="J312" s="1">
        <v>56390</v>
      </c>
      <c r="K312" s="1">
        <v>56120</v>
      </c>
      <c r="L312" s="1">
        <v>56120</v>
      </c>
      <c r="M312" s="1">
        <v>56150</v>
      </c>
      <c r="N312" s="1">
        <v>56330</v>
      </c>
      <c r="O312" s="1" t="s">
        <v>795</v>
      </c>
      <c r="AG312" s="1">
        <v>56350</v>
      </c>
      <c r="AH312" s="1">
        <v>489</v>
      </c>
      <c r="AI312" s="1">
        <v>692</v>
      </c>
      <c r="AJ312" s="1">
        <v>0.70664739884393069</v>
      </c>
    </row>
    <row r="313" spans="1:36">
      <c r="A313" s="1">
        <v>2011</v>
      </c>
      <c r="B313" s="1">
        <v>4</v>
      </c>
      <c r="C313" s="24">
        <v>41738</v>
      </c>
      <c r="D313" s="1">
        <v>56580</v>
      </c>
      <c r="E313" s="1">
        <v>56700</v>
      </c>
      <c r="F313" s="1">
        <v>56390</v>
      </c>
      <c r="G313" s="1">
        <v>56670</v>
      </c>
      <c r="I313" s="1">
        <v>56580</v>
      </c>
      <c r="J313" s="1">
        <v>56700</v>
      </c>
      <c r="K313" s="1">
        <v>56390</v>
      </c>
      <c r="L313" s="1">
        <v>56540</v>
      </c>
      <c r="M313" s="1">
        <v>56770</v>
      </c>
      <c r="N313" s="1">
        <v>56540</v>
      </c>
      <c r="O313" s="1" t="s">
        <v>1212</v>
      </c>
      <c r="AG313" s="1">
        <v>56640</v>
      </c>
      <c r="AH313" s="1">
        <v>707</v>
      </c>
      <c r="AI313" s="1">
        <v>494</v>
      </c>
      <c r="AJ313" s="1">
        <v>1.4311740890688258</v>
      </c>
    </row>
    <row r="314" spans="1:36">
      <c r="A314" s="1">
        <v>2011</v>
      </c>
      <c r="B314" s="1">
        <v>5</v>
      </c>
      <c r="C314" s="24">
        <v>41739</v>
      </c>
      <c r="D314" s="1">
        <v>56750</v>
      </c>
      <c r="E314" s="1">
        <v>56760</v>
      </c>
      <c r="F314" s="1">
        <v>56540</v>
      </c>
      <c r="G314" s="1">
        <v>56540</v>
      </c>
      <c r="I314" s="1">
        <v>56750</v>
      </c>
      <c r="J314" s="1">
        <v>56750</v>
      </c>
      <c r="K314" s="1">
        <v>56600</v>
      </c>
      <c r="L314" s="1">
        <v>56600</v>
      </c>
      <c r="M314" s="1">
        <v>56860</v>
      </c>
      <c r="N314" s="1">
        <v>56460</v>
      </c>
      <c r="O314" s="1" t="s">
        <v>1213</v>
      </c>
      <c r="AG314" s="1">
        <v>56750</v>
      </c>
      <c r="AH314" s="1">
        <v>693</v>
      </c>
      <c r="AI314" s="1">
        <v>660</v>
      </c>
      <c r="AJ314" s="1">
        <v>1.05</v>
      </c>
    </row>
    <row r="315" spans="1:36">
      <c r="A315" s="1">
        <v>2011</v>
      </c>
      <c r="B315" s="1">
        <v>6</v>
      </c>
      <c r="C315" s="24">
        <v>41740</v>
      </c>
      <c r="D315" s="1">
        <v>56470</v>
      </c>
      <c r="E315" s="1">
        <v>56490</v>
      </c>
      <c r="F315" s="1">
        <v>56300</v>
      </c>
      <c r="G315" s="1">
        <v>56330</v>
      </c>
      <c r="I315" s="1">
        <v>56470</v>
      </c>
      <c r="J315" s="1">
        <v>56470</v>
      </c>
      <c r="K315" s="1">
        <v>56320</v>
      </c>
      <c r="L315" s="1">
        <v>56360</v>
      </c>
      <c r="M315" s="1">
        <v>56310</v>
      </c>
      <c r="N315" s="1">
        <v>56150</v>
      </c>
      <c r="O315" s="1" t="s">
        <v>1214</v>
      </c>
      <c r="AG315" s="1">
        <v>56580</v>
      </c>
      <c r="AH315" s="1">
        <v>417</v>
      </c>
      <c r="AI315" s="1">
        <v>372</v>
      </c>
      <c r="AJ315" s="1">
        <v>1.1209677419354838</v>
      </c>
    </row>
    <row r="316" spans="1:36">
      <c r="A316" s="1">
        <v>2011</v>
      </c>
      <c r="B316" s="1">
        <v>2</v>
      </c>
      <c r="C316" s="24">
        <v>41743</v>
      </c>
      <c r="D316" s="1">
        <v>56140</v>
      </c>
      <c r="E316" s="1">
        <v>56320</v>
      </c>
      <c r="F316" s="1">
        <v>56140</v>
      </c>
      <c r="G316" s="1">
        <v>56200</v>
      </c>
      <c r="I316" s="1">
        <v>56140</v>
      </c>
      <c r="J316" s="1">
        <v>56300</v>
      </c>
      <c r="K316" s="1">
        <v>56140</v>
      </c>
      <c r="L316" s="1">
        <v>56290</v>
      </c>
      <c r="M316" s="1">
        <v>56250</v>
      </c>
      <c r="N316" s="1">
        <v>56280</v>
      </c>
      <c r="O316" s="1" t="s">
        <v>1008</v>
      </c>
      <c r="AG316" s="1">
        <v>56270</v>
      </c>
      <c r="AH316" s="1">
        <v>973</v>
      </c>
      <c r="AI316" s="1">
        <v>423</v>
      </c>
      <c r="AJ316" s="1">
        <v>2.3002364066193852</v>
      </c>
    </row>
    <row r="317" spans="1:36">
      <c r="A317" s="1">
        <v>2011</v>
      </c>
      <c r="B317" s="1">
        <v>3</v>
      </c>
      <c r="C317" s="24">
        <v>41744</v>
      </c>
      <c r="D317" s="1">
        <v>56500</v>
      </c>
      <c r="E317" s="1">
        <v>56600</v>
      </c>
      <c r="F317" s="1">
        <v>56340</v>
      </c>
      <c r="G317" s="1">
        <v>56340</v>
      </c>
      <c r="I317" s="1">
        <v>56500</v>
      </c>
      <c r="J317" s="1">
        <v>56600</v>
      </c>
      <c r="K317" s="1">
        <v>56390</v>
      </c>
      <c r="L317" s="1">
        <v>56420</v>
      </c>
      <c r="M317" s="1">
        <v>56440</v>
      </c>
      <c r="N317" s="1">
        <v>56700</v>
      </c>
      <c r="O317" s="1" t="s">
        <v>948</v>
      </c>
      <c r="AG317" s="1">
        <v>56560</v>
      </c>
      <c r="AH317" s="1">
        <v>923</v>
      </c>
      <c r="AI317" s="1">
        <v>516</v>
      </c>
      <c r="AJ317" s="1">
        <v>1.7887596899224807</v>
      </c>
    </row>
    <row r="318" spans="1:36">
      <c r="A318" s="1">
        <v>2011</v>
      </c>
      <c r="B318" s="1">
        <v>4</v>
      </c>
      <c r="C318" s="24">
        <v>41745</v>
      </c>
      <c r="D318" s="1">
        <v>56800</v>
      </c>
      <c r="E318" s="1">
        <v>57310</v>
      </c>
      <c r="F318" s="1">
        <v>56800</v>
      </c>
      <c r="G318" s="1">
        <v>57120</v>
      </c>
      <c r="I318" s="1">
        <v>56850</v>
      </c>
      <c r="J318" s="1">
        <v>56970</v>
      </c>
      <c r="K318" s="1">
        <v>56600</v>
      </c>
      <c r="L318" s="1">
        <v>56970</v>
      </c>
      <c r="M318" s="1">
        <v>57580</v>
      </c>
      <c r="N318" s="1">
        <v>57370</v>
      </c>
      <c r="O318" s="1" t="s">
        <v>1215</v>
      </c>
      <c r="AG318" s="1">
        <v>56960</v>
      </c>
      <c r="AH318" s="1">
        <v>960</v>
      </c>
      <c r="AI318" s="1">
        <v>634</v>
      </c>
      <c r="AJ318" s="1">
        <v>1.5141955835962144</v>
      </c>
    </row>
    <row r="319" spans="1:36">
      <c r="A319" s="1">
        <v>2011</v>
      </c>
      <c r="B319" s="1">
        <v>5</v>
      </c>
      <c r="C319" s="24">
        <v>41746</v>
      </c>
      <c r="D319" s="1">
        <v>57400</v>
      </c>
      <c r="E319" s="1">
        <v>57620</v>
      </c>
      <c r="F319" s="1">
        <v>57360</v>
      </c>
      <c r="G319" s="1">
        <v>57430</v>
      </c>
      <c r="I319" s="1">
        <v>57400</v>
      </c>
      <c r="J319" s="1">
        <v>57620</v>
      </c>
      <c r="K319" s="1">
        <v>57400</v>
      </c>
      <c r="L319" s="1">
        <v>57590</v>
      </c>
      <c r="M319" s="1">
        <v>57460</v>
      </c>
      <c r="N319" s="1">
        <v>57330</v>
      </c>
      <c r="O319" s="1" t="s">
        <v>1216</v>
      </c>
      <c r="AG319" s="1">
        <v>57560</v>
      </c>
      <c r="AH319" s="1">
        <v>440</v>
      </c>
      <c r="AI319" s="1">
        <v>549</v>
      </c>
      <c r="AJ319" s="1">
        <v>0.80145719489981782</v>
      </c>
    </row>
    <row r="320" spans="1:36">
      <c r="A320" s="1">
        <v>2011</v>
      </c>
      <c r="B320" s="1">
        <v>6</v>
      </c>
      <c r="C320" s="24">
        <v>41747</v>
      </c>
      <c r="D320" s="1">
        <v>57400</v>
      </c>
      <c r="E320" s="1">
        <v>57400</v>
      </c>
      <c r="F320" s="1">
        <v>57210</v>
      </c>
      <c r="G320" s="1">
        <v>57210</v>
      </c>
      <c r="I320" s="1">
        <v>57400</v>
      </c>
      <c r="J320" s="1">
        <v>57400</v>
      </c>
      <c r="K320" s="1">
        <v>57300</v>
      </c>
      <c r="L320" s="1">
        <v>57350</v>
      </c>
      <c r="M320" s="1">
        <v>57200</v>
      </c>
      <c r="N320" s="1">
        <v>57200</v>
      </c>
      <c r="O320" s="1" t="s">
        <v>1217</v>
      </c>
      <c r="AG320" s="1">
        <v>57560</v>
      </c>
      <c r="AH320" s="1">
        <v>270</v>
      </c>
      <c r="AI320" s="1">
        <v>568</v>
      </c>
      <c r="AJ320" s="1">
        <v>0.47535211267605632</v>
      </c>
    </row>
    <row r="321" spans="1:36">
      <c r="A321" s="1">
        <v>2011</v>
      </c>
      <c r="B321" s="1">
        <v>2</v>
      </c>
      <c r="C321" s="24">
        <v>41750</v>
      </c>
      <c r="D321" s="1">
        <v>57360</v>
      </c>
      <c r="E321" s="1">
        <v>57500</v>
      </c>
      <c r="F321" s="1">
        <v>57090</v>
      </c>
      <c r="G321" s="1">
        <v>57090</v>
      </c>
      <c r="I321" s="1">
        <v>57360</v>
      </c>
      <c r="J321" s="1">
        <v>57500</v>
      </c>
      <c r="K321" s="1">
        <v>57360</v>
      </c>
      <c r="L321" s="1">
        <v>57500</v>
      </c>
      <c r="M321" s="1">
        <v>57460</v>
      </c>
      <c r="N321" s="1">
        <v>57100</v>
      </c>
      <c r="O321" s="1" t="s">
        <v>1218</v>
      </c>
      <c r="AG321" s="1">
        <v>57530</v>
      </c>
      <c r="AH321" s="1">
        <v>615</v>
      </c>
      <c r="AI321" s="1">
        <v>636</v>
      </c>
      <c r="AJ321" s="1">
        <v>0.96698113207547165</v>
      </c>
    </row>
    <row r="322" spans="1:36">
      <c r="A322" s="1">
        <v>2011</v>
      </c>
      <c r="B322" s="1">
        <v>3</v>
      </c>
      <c r="C322" s="24">
        <v>41751</v>
      </c>
      <c r="D322" s="1">
        <v>56950</v>
      </c>
      <c r="E322" s="1">
        <v>57120</v>
      </c>
      <c r="F322" s="1">
        <v>56900</v>
      </c>
      <c r="G322" s="1">
        <v>56950</v>
      </c>
      <c r="I322" s="1">
        <v>56950</v>
      </c>
      <c r="J322" s="1">
        <v>57120</v>
      </c>
      <c r="K322" s="1">
        <v>56900</v>
      </c>
      <c r="L322" s="1">
        <v>56910</v>
      </c>
      <c r="M322" s="1">
        <v>56960</v>
      </c>
      <c r="N322" s="1">
        <v>56890</v>
      </c>
      <c r="O322" s="1" t="s">
        <v>1219</v>
      </c>
      <c r="AG322" s="1">
        <v>57050</v>
      </c>
      <c r="AH322" s="1">
        <v>557</v>
      </c>
      <c r="AI322" s="1">
        <v>408</v>
      </c>
      <c r="AJ322" s="1">
        <v>1.3651960784313726</v>
      </c>
    </row>
    <row r="323" spans="1:36">
      <c r="A323" s="1">
        <v>2011</v>
      </c>
      <c r="B323" s="1">
        <v>4</v>
      </c>
      <c r="C323" s="24">
        <v>41752</v>
      </c>
      <c r="D323" s="1">
        <v>56650</v>
      </c>
      <c r="E323" s="1">
        <v>57130</v>
      </c>
      <c r="F323" s="1">
        <v>56620</v>
      </c>
      <c r="G323" s="1">
        <v>56750</v>
      </c>
      <c r="I323" s="1">
        <v>56650</v>
      </c>
      <c r="J323" s="1">
        <v>57130</v>
      </c>
      <c r="K323" s="1">
        <v>56620</v>
      </c>
      <c r="L323" s="1">
        <v>57070</v>
      </c>
      <c r="M323" s="1">
        <v>56970</v>
      </c>
      <c r="N323" s="1">
        <v>56710</v>
      </c>
      <c r="O323" s="1" t="s">
        <v>1220</v>
      </c>
      <c r="AG323" s="1">
        <v>56940</v>
      </c>
      <c r="AH323" s="1">
        <v>698</v>
      </c>
      <c r="AI323" s="1">
        <v>684</v>
      </c>
      <c r="AJ323" s="1">
        <v>1.0204678362573099</v>
      </c>
    </row>
    <row r="324" spans="1:36">
      <c r="A324" s="1">
        <v>2011</v>
      </c>
      <c r="B324" s="1">
        <v>5</v>
      </c>
      <c r="C324" s="24">
        <v>41753</v>
      </c>
      <c r="D324" s="1">
        <v>56810</v>
      </c>
      <c r="E324" s="1">
        <v>57260</v>
      </c>
      <c r="F324" s="1">
        <v>56810</v>
      </c>
      <c r="G324" s="1">
        <v>57060</v>
      </c>
      <c r="I324" s="1">
        <v>56810</v>
      </c>
      <c r="J324" s="1">
        <v>57260</v>
      </c>
      <c r="K324" s="1">
        <v>56810</v>
      </c>
      <c r="L324" s="1">
        <v>57260</v>
      </c>
      <c r="M324" s="1">
        <v>57060</v>
      </c>
      <c r="N324" s="1">
        <v>57220</v>
      </c>
      <c r="O324" s="1" t="s">
        <v>1221</v>
      </c>
      <c r="AG324" s="1">
        <v>57100</v>
      </c>
      <c r="AH324" s="1">
        <v>818</v>
      </c>
      <c r="AI324" s="1">
        <v>550</v>
      </c>
      <c r="AJ324" s="1">
        <v>1.4872727272727273</v>
      </c>
    </row>
    <row r="325" spans="1:36">
      <c r="A325" s="1">
        <v>2011</v>
      </c>
      <c r="B325" s="1">
        <v>2</v>
      </c>
      <c r="C325" s="24">
        <v>41754</v>
      </c>
      <c r="D325" s="1">
        <v>57110</v>
      </c>
      <c r="E325" s="1">
        <v>57390</v>
      </c>
      <c r="F325" s="1">
        <v>57100</v>
      </c>
      <c r="G325" s="1">
        <v>57280</v>
      </c>
      <c r="I325" s="1">
        <v>57110</v>
      </c>
      <c r="J325" s="1">
        <v>57270</v>
      </c>
      <c r="K325" s="1">
        <v>57100</v>
      </c>
      <c r="L325" s="1">
        <v>57270</v>
      </c>
      <c r="M325" s="1">
        <v>57420</v>
      </c>
      <c r="N325" s="1">
        <v>57400</v>
      </c>
      <c r="O325" s="1" t="s">
        <v>1006</v>
      </c>
      <c r="AG325" s="1">
        <v>57300</v>
      </c>
      <c r="AH325" s="1">
        <v>614</v>
      </c>
      <c r="AI325" s="1">
        <v>356</v>
      </c>
      <c r="AJ325" s="1">
        <v>1.7247191011235956</v>
      </c>
    </row>
    <row r="326" spans="1:36">
      <c r="A326" s="1">
        <v>2011</v>
      </c>
      <c r="B326" s="1">
        <v>3</v>
      </c>
      <c r="C326" s="24">
        <v>41757</v>
      </c>
      <c r="D326" s="1">
        <v>57370</v>
      </c>
      <c r="E326" s="1">
        <v>57600</v>
      </c>
      <c r="F326" s="1">
        <v>57330</v>
      </c>
      <c r="G326" s="1">
        <v>57580</v>
      </c>
      <c r="I326" s="1">
        <v>57370</v>
      </c>
      <c r="J326" s="1">
        <v>57580</v>
      </c>
      <c r="K326" s="1">
        <v>57330</v>
      </c>
      <c r="L326" s="1">
        <v>57580</v>
      </c>
      <c r="M326" s="1">
        <v>57630</v>
      </c>
      <c r="N326" s="1">
        <v>57590</v>
      </c>
      <c r="O326" s="1" t="s">
        <v>1222</v>
      </c>
      <c r="AG326" s="1">
        <v>57500</v>
      </c>
      <c r="AH326" s="1">
        <v>633</v>
      </c>
      <c r="AI326" s="1">
        <v>498</v>
      </c>
      <c r="AJ326" s="1">
        <v>1.2710843373493976</v>
      </c>
    </row>
    <row r="327" spans="1:36">
      <c r="A327" s="1">
        <v>2011</v>
      </c>
      <c r="B327" s="1">
        <v>4</v>
      </c>
      <c r="C327" s="24">
        <v>41759</v>
      </c>
      <c r="D327" s="1">
        <v>57690</v>
      </c>
      <c r="E327" s="1">
        <v>57730</v>
      </c>
      <c r="F327" s="1">
        <v>57040</v>
      </c>
      <c r="G327" s="1">
        <v>57210</v>
      </c>
      <c r="I327" s="1">
        <v>57690</v>
      </c>
      <c r="J327" s="1">
        <v>57730</v>
      </c>
      <c r="K327" s="1">
        <v>57590</v>
      </c>
      <c r="L327" s="1">
        <v>57590</v>
      </c>
      <c r="M327" s="1">
        <v>57630</v>
      </c>
      <c r="N327" s="1">
        <v>57590</v>
      </c>
      <c r="O327" s="1" t="s">
        <v>1222</v>
      </c>
      <c r="AG327" s="1">
        <v>57710</v>
      </c>
      <c r="AH327" s="1">
        <v>697</v>
      </c>
      <c r="AI327" s="1">
        <v>422</v>
      </c>
      <c r="AJ327" s="1">
        <v>1.6516587677725119</v>
      </c>
    </row>
    <row r="328" spans="1:36">
      <c r="A328" s="1">
        <v>2011</v>
      </c>
      <c r="B328" s="1">
        <v>5</v>
      </c>
      <c r="C328" s="24">
        <v>41760</v>
      </c>
      <c r="D328" s="1">
        <v>57290</v>
      </c>
      <c r="E328" s="1">
        <v>57290</v>
      </c>
      <c r="F328" s="1">
        <v>57130</v>
      </c>
      <c r="G328" s="1">
        <v>57250</v>
      </c>
      <c r="I328" s="1">
        <v>57290</v>
      </c>
      <c r="J328" s="1">
        <v>57290</v>
      </c>
      <c r="K328" s="1">
        <v>57220</v>
      </c>
      <c r="L328" s="1">
        <v>57230</v>
      </c>
      <c r="M328" s="1">
        <v>57250</v>
      </c>
      <c r="N328" s="1">
        <v>57180</v>
      </c>
      <c r="O328" s="1" t="s">
        <v>1223</v>
      </c>
      <c r="AG328" s="1">
        <v>57290</v>
      </c>
      <c r="AH328" s="1">
        <v>714</v>
      </c>
      <c r="AI328" s="1">
        <v>451</v>
      </c>
      <c r="AJ328" s="1">
        <v>1.5831485587583149</v>
      </c>
    </row>
    <row r="329" spans="1:36">
      <c r="A329" s="1">
        <v>2011</v>
      </c>
      <c r="B329" s="1">
        <v>6</v>
      </c>
      <c r="C329" s="24">
        <v>41761</v>
      </c>
      <c r="D329" s="1">
        <v>56720</v>
      </c>
      <c r="E329" s="1">
        <v>56890</v>
      </c>
      <c r="F329" s="1">
        <v>56550</v>
      </c>
      <c r="G329" s="1">
        <v>56550</v>
      </c>
      <c r="I329" s="1">
        <v>56720</v>
      </c>
      <c r="J329" s="1">
        <v>56890</v>
      </c>
      <c r="K329" s="1">
        <v>56680</v>
      </c>
      <c r="L329" s="1">
        <v>56680</v>
      </c>
      <c r="M329" s="1">
        <v>56650</v>
      </c>
      <c r="N329" s="1">
        <v>56760</v>
      </c>
      <c r="O329" s="1" t="s">
        <v>1224</v>
      </c>
      <c r="AG329" s="1">
        <v>56870</v>
      </c>
      <c r="AH329" s="1">
        <v>847</v>
      </c>
      <c r="AI329" s="1">
        <v>575</v>
      </c>
      <c r="AJ329" s="1">
        <v>1.4730434782608695</v>
      </c>
    </row>
    <row r="330" spans="1:36">
      <c r="A330" s="1">
        <v>2011</v>
      </c>
      <c r="B330" s="1">
        <v>2</v>
      </c>
      <c r="C330" s="24">
        <v>41766</v>
      </c>
      <c r="D330" s="1">
        <v>56760</v>
      </c>
      <c r="E330" s="1">
        <v>56760</v>
      </c>
      <c r="F330" s="1">
        <v>56030</v>
      </c>
      <c r="G330" s="1">
        <v>56030</v>
      </c>
      <c r="I330" s="1">
        <v>56760</v>
      </c>
      <c r="J330" s="1">
        <v>56760</v>
      </c>
      <c r="K330" s="1">
        <v>56310</v>
      </c>
      <c r="L330" s="1">
        <v>56310</v>
      </c>
      <c r="M330" s="1">
        <v>56030</v>
      </c>
      <c r="N330" s="1">
        <v>56200</v>
      </c>
      <c r="O330" s="1" t="s">
        <v>872</v>
      </c>
      <c r="AG330" s="1">
        <v>56590</v>
      </c>
      <c r="AH330" s="1">
        <v>730</v>
      </c>
      <c r="AI330" s="1">
        <v>622</v>
      </c>
      <c r="AJ330" s="1">
        <v>1.1736334405144695</v>
      </c>
    </row>
    <row r="331" spans="1:36">
      <c r="A331" s="1">
        <v>2011</v>
      </c>
      <c r="B331" s="1">
        <v>3</v>
      </c>
      <c r="C331" s="24">
        <v>41767</v>
      </c>
      <c r="D331" s="1">
        <v>56350</v>
      </c>
      <c r="E331" s="1">
        <v>56380</v>
      </c>
      <c r="F331" s="1">
        <v>55790</v>
      </c>
      <c r="G331" s="1">
        <v>55880</v>
      </c>
      <c r="I331" s="1">
        <v>56350</v>
      </c>
      <c r="J331" s="1">
        <v>56380</v>
      </c>
      <c r="K331" s="1">
        <v>56020</v>
      </c>
      <c r="L331" s="1">
        <v>56050</v>
      </c>
      <c r="M331" s="1">
        <v>56060</v>
      </c>
      <c r="N331" s="1">
        <v>56250</v>
      </c>
      <c r="O331" s="1" t="s">
        <v>1225</v>
      </c>
      <c r="AG331" s="1">
        <v>56390</v>
      </c>
      <c r="AH331" s="1">
        <v>676</v>
      </c>
      <c r="AI331" s="1">
        <v>690</v>
      </c>
      <c r="AJ331" s="1">
        <v>0.97971014492753628</v>
      </c>
    </row>
    <row r="332" spans="1:36">
      <c r="A332" s="1">
        <v>2011</v>
      </c>
      <c r="B332" s="1">
        <v>4</v>
      </c>
      <c r="C332" s="24">
        <v>41768</v>
      </c>
      <c r="D332" s="1">
        <v>56250</v>
      </c>
      <c r="E332" s="1">
        <v>56250</v>
      </c>
      <c r="F332" s="1">
        <v>55820</v>
      </c>
      <c r="G332" s="1">
        <v>55850</v>
      </c>
      <c r="I332" s="1">
        <v>56250</v>
      </c>
      <c r="J332" s="1">
        <v>56250</v>
      </c>
      <c r="K332" s="1">
        <v>56000</v>
      </c>
      <c r="L332" s="1">
        <v>56000</v>
      </c>
      <c r="M332" s="1">
        <v>56070</v>
      </c>
      <c r="N332" s="1">
        <v>55810</v>
      </c>
      <c r="O332" s="1" t="s">
        <v>1226</v>
      </c>
      <c r="AG332" s="1">
        <v>56250</v>
      </c>
      <c r="AH332" s="1">
        <v>676</v>
      </c>
      <c r="AI332" s="1">
        <v>690</v>
      </c>
      <c r="AJ332" s="1">
        <v>0.97971014492753628</v>
      </c>
    </row>
    <row r="333" spans="1:36">
      <c r="A333" s="1">
        <v>2011</v>
      </c>
      <c r="B333" s="1">
        <v>5</v>
      </c>
      <c r="C333" s="24">
        <v>41771</v>
      </c>
      <c r="D333" s="1">
        <v>55950</v>
      </c>
      <c r="E333" s="1">
        <v>56050</v>
      </c>
      <c r="F333" s="1">
        <v>55740</v>
      </c>
      <c r="G333" s="1">
        <v>55740</v>
      </c>
      <c r="I333" s="1">
        <v>55950</v>
      </c>
      <c r="J333" s="1">
        <v>56050</v>
      </c>
      <c r="K333" s="1">
        <v>55810</v>
      </c>
      <c r="L333" s="1">
        <v>55920</v>
      </c>
      <c r="M333" s="1">
        <v>55800</v>
      </c>
      <c r="N333" s="1">
        <v>55730</v>
      </c>
      <c r="O333" s="1" t="s">
        <v>1227</v>
      </c>
      <c r="AG333" s="1">
        <v>56050</v>
      </c>
      <c r="AH333" s="1">
        <v>615</v>
      </c>
      <c r="AI333" s="1">
        <v>556</v>
      </c>
      <c r="AJ333" s="1">
        <v>1.1061151079136691</v>
      </c>
    </row>
    <row r="334" spans="1:36">
      <c r="A334" s="1">
        <v>2011</v>
      </c>
      <c r="B334" s="1">
        <v>6</v>
      </c>
      <c r="C334" s="24">
        <v>41772</v>
      </c>
      <c r="D334" s="1">
        <v>55710</v>
      </c>
      <c r="E334" s="1">
        <v>55870</v>
      </c>
      <c r="F334" s="1">
        <v>55530</v>
      </c>
      <c r="G334" s="1">
        <v>55870</v>
      </c>
      <c r="I334" s="1">
        <v>55710</v>
      </c>
      <c r="J334" s="1">
        <v>55720</v>
      </c>
      <c r="K334" s="1">
        <v>55530</v>
      </c>
      <c r="L334" s="1">
        <v>55720</v>
      </c>
      <c r="M334" s="1">
        <v>55900</v>
      </c>
      <c r="N334" s="1">
        <v>55890</v>
      </c>
      <c r="O334" s="1" t="s">
        <v>1228</v>
      </c>
      <c r="AG334" s="1">
        <v>55730</v>
      </c>
      <c r="AH334" s="1">
        <v>960</v>
      </c>
      <c r="AI334" s="1">
        <v>641</v>
      </c>
      <c r="AJ334" s="1">
        <v>1.4976599063962559</v>
      </c>
    </row>
    <row r="335" spans="1:36">
      <c r="A335" s="1">
        <v>2011</v>
      </c>
      <c r="B335" s="1">
        <v>2</v>
      </c>
      <c r="C335" s="24">
        <v>41773</v>
      </c>
      <c r="D335" s="1">
        <v>55890</v>
      </c>
      <c r="E335" s="1">
        <v>56160</v>
      </c>
      <c r="F335" s="1">
        <v>55800</v>
      </c>
      <c r="G335" s="1">
        <v>56160</v>
      </c>
      <c r="I335" s="1">
        <v>55890</v>
      </c>
      <c r="J335" s="1">
        <v>55920</v>
      </c>
      <c r="K335" s="1">
        <v>55810</v>
      </c>
      <c r="L335" s="1">
        <v>55820</v>
      </c>
      <c r="M335" s="1">
        <v>56370</v>
      </c>
      <c r="N335" s="1">
        <v>55850</v>
      </c>
      <c r="O335" s="1" t="s">
        <v>950</v>
      </c>
      <c r="AG335" s="1">
        <v>56020</v>
      </c>
      <c r="AH335" s="1">
        <v>800</v>
      </c>
      <c r="AI335" s="1">
        <v>541</v>
      </c>
      <c r="AJ335" s="1">
        <v>1.478743068391867</v>
      </c>
    </row>
    <row r="336" spans="1:36">
      <c r="A336" s="1">
        <v>2011</v>
      </c>
      <c r="B336" s="1">
        <v>3</v>
      </c>
      <c r="C336" s="24">
        <v>41774</v>
      </c>
      <c r="D336" s="1">
        <v>56190</v>
      </c>
      <c r="E336" s="1">
        <v>56190</v>
      </c>
      <c r="F336" s="1">
        <v>55720</v>
      </c>
      <c r="G336" s="1">
        <v>55720</v>
      </c>
      <c r="I336" s="1">
        <v>56190</v>
      </c>
      <c r="J336" s="1">
        <v>56190</v>
      </c>
      <c r="K336" s="1">
        <v>55890</v>
      </c>
      <c r="L336" s="1">
        <v>55910</v>
      </c>
      <c r="M336" s="1">
        <v>55720</v>
      </c>
      <c r="N336" s="1">
        <v>55530</v>
      </c>
      <c r="O336" s="1" t="s">
        <v>1229</v>
      </c>
      <c r="AG336" s="1">
        <v>56130</v>
      </c>
      <c r="AH336" s="1">
        <v>868</v>
      </c>
      <c r="AI336" s="1">
        <v>661</v>
      </c>
      <c r="AJ336" s="1">
        <v>1.313161875945537</v>
      </c>
    </row>
    <row r="337" spans="1:36">
      <c r="A337" s="1">
        <v>2011</v>
      </c>
      <c r="B337" s="1">
        <v>4</v>
      </c>
      <c r="C337" s="24">
        <v>41775</v>
      </c>
      <c r="D337" s="1">
        <v>55500</v>
      </c>
      <c r="E337" s="1">
        <v>55970</v>
      </c>
      <c r="F337" s="1">
        <v>55500</v>
      </c>
      <c r="G337" s="1">
        <v>55660</v>
      </c>
      <c r="I337" s="1">
        <v>55500</v>
      </c>
      <c r="J337" s="1">
        <v>55970</v>
      </c>
      <c r="K337" s="1">
        <v>55500</v>
      </c>
      <c r="L337" s="1">
        <v>55910</v>
      </c>
      <c r="M337" s="1">
        <v>55660</v>
      </c>
      <c r="N337" s="1">
        <v>55680</v>
      </c>
      <c r="O337" s="1" t="s">
        <v>1230</v>
      </c>
      <c r="AG337" s="1">
        <v>55600</v>
      </c>
      <c r="AH337" s="1">
        <v>704</v>
      </c>
      <c r="AI337" s="1">
        <v>632</v>
      </c>
      <c r="AJ337" s="1">
        <v>1.1139240506329113</v>
      </c>
    </row>
    <row r="338" spans="1:36">
      <c r="A338" s="1">
        <v>2011</v>
      </c>
      <c r="B338" s="1">
        <v>5</v>
      </c>
      <c r="C338" s="24">
        <v>41778</v>
      </c>
      <c r="D338" s="1">
        <v>55660</v>
      </c>
      <c r="E338" s="1">
        <v>56030</v>
      </c>
      <c r="F338" s="1">
        <v>55650</v>
      </c>
      <c r="G338" s="1">
        <v>55900</v>
      </c>
      <c r="I338" s="1">
        <v>55660</v>
      </c>
      <c r="J338" s="1">
        <v>55840</v>
      </c>
      <c r="K338" s="1">
        <v>55650</v>
      </c>
      <c r="L338" s="1">
        <v>55650</v>
      </c>
      <c r="M338" s="1">
        <v>55900</v>
      </c>
      <c r="N338" s="1">
        <v>56080</v>
      </c>
      <c r="O338" s="1" t="s">
        <v>1231</v>
      </c>
      <c r="AG338" s="1">
        <v>55840</v>
      </c>
      <c r="AH338" s="1">
        <v>759</v>
      </c>
      <c r="AI338" s="1">
        <v>766</v>
      </c>
      <c r="AJ338" s="1">
        <v>0.99086161879895562</v>
      </c>
    </row>
    <row r="339" spans="1:36">
      <c r="A339" s="1">
        <v>2011</v>
      </c>
      <c r="B339" s="1">
        <v>6</v>
      </c>
      <c r="C339" s="24">
        <v>41779</v>
      </c>
      <c r="D339" s="1">
        <v>56080</v>
      </c>
      <c r="E339" s="1">
        <v>56380</v>
      </c>
      <c r="F339" s="1">
        <v>55760</v>
      </c>
      <c r="G339" s="1">
        <v>56200</v>
      </c>
      <c r="I339" s="1">
        <v>56080</v>
      </c>
      <c r="J339" s="1">
        <v>56380</v>
      </c>
      <c r="K339" s="1">
        <v>55920</v>
      </c>
      <c r="L339" s="1">
        <v>56120</v>
      </c>
      <c r="M339" s="1">
        <v>56160</v>
      </c>
      <c r="N339" s="1">
        <v>56180</v>
      </c>
      <c r="O339" s="1" t="s">
        <v>1232</v>
      </c>
      <c r="AG339" s="1">
        <v>56090</v>
      </c>
      <c r="AH339" s="1">
        <v>879</v>
      </c>
      <c r="AI339" s="1">
        <v>645</v>
      </c>
      <c r="AJ339" s="1">
        <v>1.3627906976744186</v>
      </c>
    </row>
    <row r="340" spans="1:36">
      <c r="A340" s="1">
        <v>2011</v>
      </c>
      <c r="B340" s="1">
        <v>2</v>
      </c>
      <c r="C340" s="24">
        <v>41780</v>
      </c>
      <c r="D340" s="1">
        <v>55990</v>
      </c>
      <c r="E340" s="1">
        <v>55990</v>
      </c>
      <c r="F340" s="1">
        <v>55510</v>
      </c>
      <c r="G340" s="1">
        <v>55580</v>
      </c>
      <c r="I340" s="1">
        <v>55990</v>
      </c>
      <c r="J340" s="1">
        <v>55990</v>
      </c>
      <c r="K340" s="1">
        <v>55650</v>
      </c>
      <c r="L340" s="1">
        <v>55650</v>
      </c>
      <c r="M340" s="1">
        <v>55580</v>
      </c>
      <c r="N340" s="1">
        <v>55840</v>
      </c>
      <c r="O340" s="1" t="s">
        <v>1233</v>
      </c>
      <c r="AG340" s="1">
        <v>55920</v>
      </c>
      <c r="AH340" s="1">
        <v>986</v>
      </c>
      <c r="AI340" s="1">
        <v>550</v>
      </c>
      <c r="AJ340" s="1">
        <v>1.7927272727272727</v>
      </c>
    </row>
    <row r="341" spans="1:36">
      <c r="A341" s="1">
        <v>2011</v>
      </c>
      <c r="B341" s="1">
        <v>3</v>
      </c>
      <c r="C341" s="24">
        <v>41781</v>
      </c>
      <c r="D341" s="1">
        <v>55800</v>
      </c>
      <c r="E341" s="1">
        <v>56410</v>
      </c>
      <c r="F341" s="1">
        <v>55800</v>
      </c>
      <c r="G341" s="1">
        <v>56320</v>
      </c>
      <c r="I341" s="1">
        <v>55800</v>
      </c>
      <c r="J341" s="1">
        <v>56270</v>
      </c>
      <c r="K341" s="1">
        <v>55800</v>
      </c>
      <c r="L341" s="1">
        <v>56090</v>
      </c>
      <c r="M341" s="1">
        <v>56350</v>
      </c>
      <c r="N341" s="1">
        <v>56360</v>
      </c>
      <c r="O341" s="1" t="s">
        <v>1234</v>
      </c>
      <c r="AG341" s="1">
        <v>56220</v>
      </c>
      <c r="AH341" s="1">
        <v>923</v>
      </c>
      <c r="AI341" s="1">
        <v>614</v>
      </c>
      <c r="AJ341" s="1">
        <v>1.503257328990228</v>
      </c>
    </row>
    <row r="342" spans="1:36">
      <c r="A342" s="1">
        <v>2011</v>
      </c>
      <c r="B342" s="1">
        <v>4</v>
      </c>
      <c r="C342" s="24">
        <v>41782</v>
      </c>
      <c r="D342" s="1">
        <v>56500</v>
      </c>
      <c r="E342" s="1">
        <v>56570</v>
      </c>
      <c r="F342" s="1">
        <v>56320</v>
      </c>
      <c r="G342" s="1">
        <v>56480</v>
      </c>
      <c r="I342" s="1">
        <v>56500</v>
      </c>
      <c r="J342" s="1">
        <v>56550</v>
      </c>
      <c r="K342" s="1">
        <v>56320</v>
      </c>
      <c r="L342" s="1">
        <v>56340</v>
      </c>
      <c r="M342" s="1">
        <v>56540</v>
      </c>
      <c r="N342" s="1">
        <v>56520</v>
      </c>
      <c r="O342" s="1" t="s">
        <v>865</v>
      </c>
      <c r="AG342" s="1">
        <v>56520</v>
      </c>
      <c r="AH342" s="1">
        <v>1578</v>
      </c>
      <c r="AI342" s="1">
        <v>810</v>
      </c>
      <c r="AJ342" s="1">
        <v>1.9481481481481482</v>
      </c>
    </row>
    <row r="343" spans="1:36">
      <c r="A343" s="1">
        <v>2011</v>
      </c>
      <c r="B343" s="1">
        <v>5</v>
      </c>
      <c r="C343" s="24">
        <v>41785</v>
      </c>
      <c r="D343" s="1">
        <v>56500</v>
      </c>
      <c r="E343" s="1">
        <v>56560</v>
      </c>
      <c r="F343" s="1">
        <v>56290</v>
      </c>
      <c r="G343" s="1">
        <v>56310</v>
      </c>
      <c r="I343" s="1">
        <v>56500</v>
      </c>
      <c r="J343" s="1">
        <v>56560</v>
      </c>
      <c r="K343" s="1">
        <v>56470</v>
      </c>
      <c r="L343" s="1">
        <v>56560</v>
      </c>
      <c r="M343" s="1">
        <v>56570</v>
      </c>
      <c r="N343" s="1">
        <v>56450</v>
      </c>
      <c r="O343" s="1" t="s">
        <v>865</v>
      </c>
      <c r="AG343" s="1">
        <v>56470</v>
      </c>
      <c r="AH343" s="1">
        <v>484</v>
      </c>
      <c r="AI343" s="1">
        <v>476</v>
      </c>
      <c r="AJ343" s="1">
        <v>1.0168067226890756</v>
      </c>
    </row>
    <row r="344" spans="1:36">
      <c r="A344" s="1">
        <v>2011</v>
      </c>
      <c r="B344" s="1">
        <v>6</v>
      </c>
      <c r="C344" s="24">
        <v>41786</v>
      </c>
      <c r="D344" s="1">
        <v>56430</v>
      </c>
      <c r="E344" s="1">
        <v>56430</v>
      </c>
      <c r="F344" s="1">
        <v>55750</v>
      </c>
      <c r="G344" s="1">
        <v>55780</v>
      </c>
      <c r="I344" s="1">
        <v>56430</v>
      </c>
      <c r="J344" s="1">
        <v>56430</v>
      </c>
      <c r="K344" s="1">
        <v>56250</v>
      </c>
      <c r="L344" s="1">
        <v>56250</v>
      </c>
      <c r="M344" s="1">
        <v>55780</v>
      </c>
      <c r="N344" s="1">
        <v>55690</v>
      </c>
      <c r="O344" s="1" t="s">
        <v>946</v>
      </c>
      <c r="AG344" s="1">
        <v>56470</v>
      </c>
      <c r="AH344" s="1">
        <v>881</v>
      </c>
      <c r="AI344" s="1">
        <v>498</v>
      </c>
      <c r="AJ344" s="1">
        <v>1.7690763052208835</v>
      </c>
    </row>
    <row r="345" spans="1:36">
      <c r="A345" s="1">
        <v>2011</v>
      </c>
      <c r="B345" s="1">
        <v>2</v>
      </c>
      <c r="C345" s="24">
        <v>41787</v>
      </c>
      <c r="D345" s="1">
        <v>55690</v>
      </c>
      <c r="E345" s="1">
        <v>55780</v>
      </c>
      <c r="F345" s="1">
        <v>55460</v>
      </c>
      <c r="G345" s="1">
        <v>55460</v>
      </c>
      <c r="I345" s="1">
        <v>55690</v>
      </c>
      <c r="J345" s="1">
        <v>55780</v>
      </c>
      <c r="K345" s="1">
        <v>55470</v>
      </c>
      <c r="L345" s="1">
        <v>55550</v>
      </c>
      <c r="M345" s="1">
        <v>55480</v>
      </c>
      <c r="N345" s="1">
        <v>55580</v>
      </c>
      <c r="O345" s="1" t="s">
        <v>766</v>
      </c>
      <c r="AG345" s="1">
        <v>55790</v>
      </c>
      <c r="AH345" s="1">
        <v>982</v>
      </c>
      <c r="AI345" s="1">
        <v>818</v>
      </c>
      <c r="AJ345" s="1">
        <v>1.2004889975550121</v>
      </c>
    </row>
    <row r="346" spans="1:36">
      <c r="A346" s="1">
        <v>2011</v>
      </c>
      <c r="B346" s="1">
        <v>3</v>
      </c>
      <c r="C346" s="24">
        <v>41788</v>
      </c>
      <c r="D346" s="1">
        <v>55450</v>
      </c>
      <c r="E346" s="1">
        <v>55970</v>
      </c>
      <c r="F346" s="1">
        <v>55450</v>
      </c>
      <c r="G346" s="1">
        <v>55450</v>
      </c>
      <c r="I346" s="1">
        <v>55450</v>
      </c>
      <c r="J346" s="1">
        <v>55970</v>
      </c>
      <c r="K346" s="1">
        <v>55450</v>
      </c>
      <c r="L346" s="1">
        <v>55700</v>
      </c>
      <c r="M346" s="1">
        <v>55750</v>
      </c>
      <c r="N346" s="1">
        <v>55510</v>
      </c>
      <c r="O346" s="1" t="s">
        <v>1235</v>
      </c>
      <c r="AG346" s="1">
        <v>55750</v>
      </c>
      <c r="AH346" s="1">
        <v>649</v>
      </c>
      <c r="AI346" s="1">
        <v>760</v>
      </c>
      <c r="AJ346" s="1">
        <v>0.85394736842105268</v>
      </c>
    </row>
    <row r="347" spans="1:36">
      <c r="A347" s="1">
        <v>2011</v>
      </c>
      <c r="B347" s="1">
        <v>4</v>
      </c>
      <c r="C347" s="24">
        <v>41789</v>
      </c>
      <c r="D347" s="1">
        <v>55600</v>
      </c>
      <c r="E347" s="1">
        <v>55950</v>
      </c>
      <c r="F347" s="1">
        <v>55500</v>
      </c>
      <c r="G347" s="1">
        <v>55600</v>
      </c>
      <c r="I347" s="1">
        <v>55600</v>
      </c>
      <c r="J347" s="1">
        <v>55950</v>
      </c>
      <c r="K347" s="1">
        <v>55500</v>
      </c>
      <c r="L347" s="1">
        <v>55950</v>
      </c>
      <c r="M347" s="1">
        <v>55450</v>
      </c>
      <c r="N347" s="1">
        <v>55760</v>
      </c>
      <c r="O347" s="1" t="s">
        <v>1236</v>
      </c>
      <c r="AG347" s="1">
        <v>55770</v>
      </c>
      <c r="AH347" s="1">
        <v>909</v>
      </c>
      <c r="AI347" s="1">
        <v>588</v>
      </c>
      <c r="AJ347" s="1">
        <v>1.5459183673469388</v>
      </c>
    </row>
    <row r="348" spans="1:36">
      <c r="A348" s="1">
        <v>2011</v>
      </c>
      <c r="B348" s="1">
        <v>5</v>
      </c>
      <c r="C348" s="24">
        <v>41792</v>
      </c>
      <c r="D348" s="1">
        <v>55880</v>
      </c>
      <c r="E348" s="1">
        <v>55880</v>
      </c>
      <c r="F348" s="1">
        <v>55020</v>
      </c>
      <c r="G348" s="1">
        <v>55190</v>
      </c>
      <c r="I348" s="1">
        <v>55880</v>
      </c>
      <c r="J348" s="1">
        <v>55880</v>
      </c>
      <c r="K348" s="1">
        <v>55360</v>
      </c>
      <c r="L348" s="1">
        <v>55370</v>
      </c>
      <c r="M348" s="1">
        <v>55030</v>
      </c>
      <c r="N348" s="1">
        <v>55380</v>
      </c>
      <c r="O348" s="1" t="s">
        <v>1237</v>
      </c>
      <c r="AG348" s="1">
        <v>55860</v>
      </c>
      <c r="AH348" s="1">
        <v>825</v>
      </c>
      <c r="AI348" s="1">
        <v>1015</v>
      </c>
      <c r="AJ348" s="1">
        <v>0.81280788177339902</v>
      </c>
    </row>
    <row r="349" spans="1:36">
      <c r="A349" s="1">
        <v>2011</v>
      </c>
      <c r="B349" s="1">
        <v>6</v>
      </c>
      <c r="C349" s="24">
        <v>41793</v>
      </c>
      <c r="D349" s="1">
        <v>55480</v>
      </c>
      <c r="E349" s="1">
        <v>55480</v>
      </c>
      <c r="F349" s="1">
        <v>55110</v>
      </c>
      <c r="G349" s="1">
        <v>55250</v>
      </c>
      <c r="I349" s="1">
        <v>55480</v>
      </c>
      <c r="J349" s="1">
        <v>55480</v>
      </c>
      <c r="K349" s="1">
        <v>55150</v>
      </c>
      <c r="L349" s="1">
        <v>55270</v>
      </c>
      <c r="M349" s="1">
        <v>55250</v>
      </c>
      <c r="N349" s="1">
        <v>55080</v>
      </c>
      <c r="O349" s="1" t="s">
        <v>765</v>
      </c>
      <c r="AG349" s="1">
        <v>55510</v>
      </c>
      <c r="AH349" s="1">
        <v>767</v>
      </c>
      <c r="AI349" s="1">
        <v>617</v>
      </c>
      <c r="AJ349" s="1">
        <v>1.2431118314424636</v>
      </c>
    </row>
    <row r="350" spans="1:36">
      <c r="A350" s="1">
        <v>2011</v>
      </c>
      <c r="B350" s="1">
        <v>3</v>
      </c>
      <c r="C350" s="24">
        <v>41794</v>
      </c>
      <c r="D350" s="1">
        <v>55190</v>
      </c>
      <c r="E350" s="1">
        <v>55340</v>
      </c>
      <c r="F350" s="1">
        <v>55020</v>
      </c>
      <c r="G350" s="1">
        <v>55200</v>
      </c>
      <c r="I350" s="1">
        <v>55190</v>
      </c>
      <c r="J350" s="1">
        <v>55190</v>
      </c>
      <c r="K350" s="1">
        <v>55020</v>
      </c>
      <c r="L350" s="1">
        <v>55030</v>
      </c>
      <c r="M350" s="1">
        <v>55130</v>
      </c>
      <c r="N350" s="1">
        <v>55060</v>
      </c>
      <c r="O350" s="1" t="s">
        <v>795</v>
      </c>
      <c r="AG350" s="1">
        <v>55170</v>
      </c>
      <c r="AH350" s="1">
        <v>808</v>
      </c>
      <c r="AI350" s="1">
        <v>437</v>
      </c>
      <c r="AJ350" s="1">
        <v>1.8489702517162472</v>
      </c>
    </row>
    <row r="351" spans="1:36">
      <c r="A351" s="1">
        <v>2011</v>
      </c>
      <c r="B351" s="1">
        <v>4</v>
      </c>
      <c r="C351" s="24">
        <v>41795</v>
      </c>
      <c r="D351" s="1">
        <v>55250</v>
      </c>
      <c r="E351" s="1">
        <v>55440</v>
      </c>
      <c r="F351" s="1">
        <v>54910</v>
      </c>
      <c r="G351" s="1">
        <v>55110</v>
      </c>
      <c r="I351" s="1">
        <v>55250</v>
      </c>
      <c r="J351" s="1">
        <v>55440</v>
      </c>
      <c r="K351" s="1">
        <v>55070</v>
      </c>
      <c r="L351" s="1">
        <v>55190</v>
      </c>
      <c r="M351" s="1">
        <v>54970</v>
      </c>
      <c r="N351" s="1">
        <v>54860</v>
      </c>
      <c r="O351" s="1" t="s">
        <v>876</v>
      </c>
      <c r="AG351" s="1">
        <v>55300</v>
      </c>
      <c r="AH351" s="1">
        <v>623</v>
      </c>
      <c r="AI351" s="1">
        <v>656</v>
      </c>
      <c r="AJ351" s="1">
        <v>0.94969512195121952</v>
      </c>
    </row>
    <row r="352" spans="1:36">
      <c r="A352" s="1">
        <v>2011</v>
      </c>
      <c r="B352" s="1">
        <v>5</v>
      </c>
      <c r="C352" s="24">
        <v>41796</v>
      </c>
      <c r="D352" s="1">
        <v>54500</v>
      </c>
      <c r="E352" s="1">
        <v>54830</v>
      </c>
      <c r="F352" s="1">
        <v>54300</v>
      </c>
      <c r="G352" s="1">
        <v>54500</v>
      </c>
      <c r="I352" s="1">
        <v>54500</v>
      </c>
      <c r="J352" s="1">
        <v>54830</v>
      </c>
      <c r="K352" s="1">
        <v>54300</v>
      </c>
      <c r="L352" s="1">
        <v>54550</v>
      </c>
      <c r="M352" s="1">
        <v>54530</v>
      </c>
      <c r="N352" s="1">
        <v>54500</v>
      </c>
      <c r="O352" s="1" t="s">
        <v>1238</v>
      </c>
      <c r="AG352" s="1">
        <v>54520</v>
      </c>
      <c r="AH352" s="1">
        <v>806</v>
      </c>
      <c r="AI352" s="1">
        <v>1035</v>
      </c>
      <c r="AJ352" s="1">
        <v>0.778743961352657</v>
      </c>
    </row>
    <row r="353" spans="1:36">
      <c r="A353" s="1">
        <v>2011</v>
      </c>
      <c r="B353" s="1">
        <v>6</v>
      </c>
      <c r="C353" s="24">
        <v>41799</v>
      </c>
      <c r="D353" s="1">
        <v>54630</v>
      </c>
      <c r="E353" s="1">
        <v>54900</v>
      </c>
      <c r="F353" s="1">
        <v>54620</v>
      </c>
      <c r="G353" s="1">
        <v>54850</v>
      </c>
      <c r="I353" s="1">
        <v>54630</v>
      </c>
      <c r="J353" s="1">
        <v>54800</v>
      </c>
      <c r="K353" s="1">
        <v>54620</v>
      </c>
      <c r="L353" s="1">
        <v>54700</v>
      </c>
      <c r="M353" s="1">
        <v>54700</v>
      </c>
      <c r="N353" s="1">
        <v>54650</v>
      </c>
      <c r="O353" s="1" t="s">
        <v>1238</v>
      </c>
      <c r="AG353" s="1">
        <v>54760</v>
      </c>
      <c r="AH353" s="1">
        <v>763</v>
      </c>
      <c r="AI353" s="1">
        <v>458</v>
      </c>
      <c r="AJ353" s="1">
        <v>1.6659388646288209</v>
      </c>
    </row>
    <row r="354" spans="1:36">
      <c r="A354" s="1">
        <v>2011</v>
      </c>
      <c r="B354" s="1">
        <v>2</v>
      </c>
      <c r="C354" s="24">
        <v>41800</v>
      </c>
      <c r="D354" s="1">
        <v>54630</v>
      </c>
      <c r="E354" s="1">
        <v>54800</v>
      </c>
      <c r="F354" s="1">
        <v>54490</v>
      </c>
      <c r="G354" s="1">
        <v>54550</v>
      </c>
      <c r="I354" s="1">
        <v>54630</v>
      </c>
      <c r="J354" s="1">
        <v>54800</v>
      </c>
      <c r="K354" s="1">
        <v>54630</v>
      </c>
      <c r="L354" s="1">
        <v>54680</v>
      </c>
      <c r="M354" s="1">
        <v>54560</v>
      </c>
      <c r="N354" s="1">
        <v>54650</v>
      </c>
      <c r="O354" s="1" t="s">
        <v>1241</v>
      </c>
      <c r="AG354" s="1">
        <v>54770</v>
      </c>
      <c r="AH354" s="1">
        <v>693</v>
      </c>
      <c r="AI354" s="1">
        <v>637</v>
      </c>
      <c r="AJ354" s="1">
        <v>1.0879120879120878</v>
      </c>
    </row>
    <row r="355" spans="1:36">
      <c r="A355" s="1">
        <v>2011</v>
      </c>
      <c r="B355" s="1">
        <v>3</v>
      </c>
      <c r="C355" s="24">
        <v>41801</v>
      </c>
      <c r="D355" s="1">
        <v>54890</v>
      </c>
      <c r="E355" s="1">
        <v>54900</v>
      </c>
      <c r="F355" s="1">
        <v>54560</v>
      </c>
      <c r="G355" s="1">
        <v>54650</v>
      </c>
      <c r="I355" s="1">
        <v>54890</v>
      </c>
      <c r="J355" s="1">
        <v>54900</v>
      </c>
      <c r="K355" s="1">
        <v>54560</v>
      </c>
      <c r="L355" s="1">
        <v>54700</v>
      </c>
      <c r="M355" s="1">
        <v>54740</v>
      </c>
      <c r="N355" s="1">
        <v>54590</v>
      </c>
      <c r="O355" s="1" t="s">
        <v>1242</v>
      </c>
      <c r="AG355" s="1">
        <v>54800</v>
      </c>
      <c r="AH355" s="1">
        <v>1155</v>
      </c>
      <c r="AI355" s="1">
        <v>692</v>
      </c>
      <c r="AJ355" s="1">
        <v>1.6690751445086704</v>
      </c>
    </row>
    <row r="356" spans="1:36">
      <c r="A356" s="1">
        <v>2011</v>
      </c>
      <c r="B356" s="1">
        <v>4</v>
      </c>
      <c r="C356" s="24">
        <v>41802</v>
      </c>
      <c r="D356" s="1">
        <v>54450</v>
      </c>
      <c r="E356" s="1">
        <v>54450</v>
      </c>
      <c r="F356" s="1">
        <v>54170</v>
      </c>
      <c r="G356" s="1">
        <v>54350</v>
      </c>
      <c r="I356" s="1">
        <v>54450</v>
      </c>
      <c r="J356" s="1">
        <v>54450</v>
      </c>
      <c r="K356" s="1">
        <v>54200</v>
      </c>
      <c r="L356" s="1">
        <v>54200</v>
      </c>
      <c r="M356" s="1">
        <v>54310</v>
      </c>
      <c r="N356" s="1">
        <v>54240</v>
      </c>
      <c r="O356" s="1" t="s">
        <v>729</v>
      </c>
      <c r="AG356" s="1">
        <v>54450</v>
      </c>
      <c r="AH356" s="1">
        <v>836</v>
      </c>
      <c r="AI356" s="1">
        <v>643</v>
      </c>
      <c r="AJ356" s="1">
        <v>1.3001555209953344</v>
      </c>
    </row>
    <row r="357" spans="1:36">
      <c r="A357" s="1">
        <v>2011</v>
      </c>
      <c r="B357" s="1">
        <v>5</v>
      </c>
      <c r="C357" s="24">
        <v>41803</v>
      </c>
      <c r="D357" s="1">
        <v>54000</v>
      </c>
      <c r="E357" s="1">
        <v>54240</v>
      </c>
      <c r="F357" s="1">
        <v>53800</v>
      </c>
      <c r="G357" s="1">
        <v>54130</v>
      </c>
      <c r="I357" s="1">
        <v>54000</v>
      </c>
      <c r="J357" s="1">
        <v>54240</v>
      </c>
      <c r="K357" s="1">
        <v>53800</v>
      </c>
      <c r="L357" s="1">
        <v>53980</v>
      </c>
      <c r="M357" s="1">
        <v>54160</v>
      </c>
      <c r="N357" s="1">
        <v>54430</v>
      </c>
      <c r="O357" s="1" t="s">
        <v>1247</v>
      </c>
      <c r="AG357" s="1">
        <v>54000</v>
      </c>
      <c r="AH357" s="1">
        <v>742</v>
      </c>
      <c r="AI357" s="1">
        <v>1071</v>
      </c>
      <c r="AJ357" s="1">
        <v>0.69281045751633985</v>
      </c>
    </row>
    <row r="358" spans="1:36">
      <c r="A358" s="1">
        <v>2011</v>
      </c>
      <c r="B358" s="1">
        <v>6</v>
      </c>
      <c r="C358" s="24">
        <v>41806</v>
      </c>
      <c r="D358" s="1">
        <v>53850</v>
      </c>
      <c r="E358" s="1">
        <v>54060</v>
      </c>
      <c r="F358" s="1">
        <v>53800</v>
      </c>
      <c r="G358" s="1">
        <v>53940</v>
      </c>
      <c r="I358" s="1">
        <v>54160</v>
      </c>
      <c r="J358" s="1">
        <v>54300</v>
      </c>
      <c r="K358" s="1">
        <v>54000</v>
      </c>
      <c r="L358" s="1">
        <v>54000</v>
      </c>
      <c r="M358" s="1">
        <v>54320</v>
      </c>
      <c r="N358" s="1">
        <v>54040</v>
      </c>
      <c r="O358" s="1" t="s">
        <v>730</v>
      </c>
      <c r="AG358" s="1">
        <v>53990</v>
      </c>
      <c r="AH358" s="1">
        <v>1322</v>
      </c>
      <c r="AI358" s="1">
        <v>1426</v>
      </c>
      <c r="AJ358" s="1">
        <v>0.9270687237026648</v>
      </c>
    </row>
    <row r="359" spans="1:36">
      <c r="A359" s="1">
        <v>2011</v>
      </c>
      <c r="B359" s="1">
        <v>2</v>
      </c>
      <c r="C359" s="24">
        <v>41807</v>
      </c>
      <c r="D359" s="1">
        <v>53980</v>
      </c>
      <c r="E359" s="1">
        <v>54300</v>
      </c>
      <c r="F359" s="1">
        <v>53980</v>
      </c>
      <c r="G359" s="1">
        <v>54200</v>
      </c>
      <c r="I359" s="1">
        <v>53980</v>
      </c>
      <c r="J359" s="1">
        <v>54290</v>
      </c>
      <c r="K359" s="1">
        <v>53980</v>
      </c>
      <c r="L359" s="1">
        <v>54290</v>
      </c>
      <c r="M359" s="1">
        <v>54200</v>
      </c>
      <c r="N359" s="1">
        <v>54020</v>
      </c>
      <c r="O359" s="1" t="s">
        <v>1249</v>
      </c>
      <c r="AG359" s="1">
        <v>54210</v>
      </c>
      <c r="AH359" s="1">
        <v>585</v>
      </c>
      <c r="AI359" s="1">
        <v>530</v>
      </c>
      <c r="AJ359" s="1">
        <v>1.1037735849056605</v>
      </c>
    </row>
    <row r="360" spans="1:36">
      <c r="A360" s="1">
        <v>2011</v>
      </c>
      <c r="B360" s="1">
        <v>3</v>
      </c>
      <c r="C360" s="24">
        <v>41808</v>
      </c>
      <c r="D360" s="1">
        <v>53900</v>
      </c>
      <c r="E360" s="1">
        <v>54190</v>
      </c>
      <c r="F360" s="1">
        <v>53850</v>
      </c>
      <c r="G360" s="1">
        <v>53900</v>
      </c>
      <c r="I360" s="1">
        <v>53900</v>
      </c>
      <c r="J360" s="1">
        <v>54190</v>
      </c>
      <c r="K360" s="1">
        <v>53900</v>
      </c>
      <c r="L360" s="1">
        <v>54040</v>
      </c>
      <c r="M360" s="1">
        <v>53900</v>
      </c>
      <c r="N360" s="1">
        <v>54020</v>
      </c>
      <c r="O360" s="1" t="s">
        <v>1250</v>
      </c>
      <c r="AG360" s="1">
        <v>54200</v>
      </c>
      <c r="AH360" s="1">
        <v>800</v>
      </c>
      <c r="AI360" s="1">
        <v>543</v>
      </c>
      <c r="AJ360" s="1">
        <v>1.4732965009208103</v>
      </c>
    </row>
    <row r="361" spans="1:36">
      <c r="A361" s="1">
        <v>2011</v>
      </c>
      <c r="B361" s="1">
        <v>4</v>
      </c>
      <c r="C361" s="24">
        <v>41809</v>
      </c>
      <c r="D361" s="1">
        <v>54020</v>
      </c>
      <c r="E361" s="1">
        <v>54050</v>
      </c>
      <c r="F361" s="1">
        <v>53800</v>
      </c>
      <c r="G361" s="1">
        <v>53890</v>
      </c>
      <c r="I361" s="1">
        <v>54020</v>
      </c>
      <c r="J361" s="1">
        <v>54050</v>
      </c>
      <c r="K361" s="1">
        <v>53900</v>
      </c>
      <c r="L361" s="1">
        <v>53900</v>
      </c>
      <c r="M361" s="1">
        <v>53890</v>
      </c>
      <c r="N361" s="1">
        <v>53950</v>
      </c>
      <c r="O361" s="1" t="s">
        <v>731</v>
      </c>
      <c r="AG361" s="1">
        <v>54050</v>
      </c>
      <c r="AH361" s="1">
        <v>912</v>
      </c>
      <c r="AI361" s="1">
        <v>620</v>
      </c>
      <c r="AJ361" s="1">
        <v>1.4709677419354839</v>
      </c>
    </row>
    <row r="362" spans="1:36">
      <c r="A362" s="1">
        <v>2011</v>
      </c>
      <c r="B362" s="1">
        <v>5</v>
      </c>
      <c r="C362" s="24">
        <v>41810</v>
      </c>
      <c r="D362" s="1">
        <v>53970</v>
      </c>
      <c r="E362" s="1">
        <v>54650</v>
      </c>
      <c r="F362" s="1">
        <v>53970</v>
      </c>
      <c r="G362" s="1">
        <v>54500</v>
      </c>
      <c r="I362" s="1">
        <v>53970</v>
      </c>
      <c r="J362" s="1">
        <v>54550</v>
      </c>
      <c r="K362" s="1">
        <v>53970</v>
      </c>
      <c r="L362" s="1">
        <v>54550</v>
      </c>
      <c r="M362" s="1">
        <v>54500</v>
      </c>
      <c r="N362" s="1">
        <v>54360</v>
      </c>
      <c r="O362" s="1" t="s">
        <v>744</v>
      </c>
      <c r="AG362" s="1">
        <v>54090</v>
      </c>
      <c r="AH362" s="1">
        <v>1234</v>
      </c>
      <c r="AI362" s="1">
        <v>767</v>
      </c>
      <c r="AJ362" s="1">
        <v>1.6088657105606259</v>
      </c>
    </row>
    <row r="363" spans="1:36">
      <c r="A363" s="1">
        <v>2011</v>
      </c>
      <c r="B363" s="1">
        <v>6</v>
      </c>
      <c r="C363" s="24">
        <v>41813</v>
      </c>
      <c r="D363" s="1">
        <v>54500</v>
      </c>
      <c r="E363" s="1">
        <v>54920</v>
      </c>
      <c r="F363" s="1">
        <v>54500</v>
      </c>
      <c r="G363" s="1">
        <v>54860</v>
      </c>
      <c r="I363" s="1">
        <v>54500</v>
      </c>
      <c r="J363" s="1">
        <v>54900</v>
      </c>
      <c r="K363" s="1">
        <v>54500</v>
      </c>
      <c r="L363" s="1">
        <v>54700</v>
      </c>
      <c r="M363" s="1">
        <v>54840</v>
      </c>
      <c r="N363" s="1">
        <v>54780</v>
      </c>
      <c r="O363" s="1" t="s">
        <v>1251</v>
      </c>
      <c r="AG363" s="1">
        <v>54590</v>
      </c>
      <c r="AH363" s="1">
        <v>1636</v>
      </c>
      <c r="AI363" s="1">
        <v>610</v>
      </c>
      <c r="AJ363" s="1">
        <v>2.6819672131147541</v>
      </c>
    </row>
    <row r="364" spans="1:36">
      <c r="A364" s="1">
        <v>2011</v>
      </c>
      <c r="B364" s="1">
        <v>2</v>
      </c>
      <c r="C364" s="24">
        <v>41814</v>
      </c>
      <c r="D364" s="1">
        <v>54770</v>
      </c>
      <c r="E364" s="1">
        <v>54770</v>
      </c>
      <c r="F364" s="1">
        <v>54470</v>
      </c>
      <c r="G364" s="1">
        <v>54600</v>
      </c>
      <c r="I364" s="1">
        <v>54770</v>
      </c>
      <c r="J364" s="1">
        <v>54770</v>
      </c>
      <c r="K364" s="1">
        <v>54500</v>
      </c>
      <c r="L364" s="1">
        <v>54560</v>
      </c>
      <c r="M364" s="1">
        <v>54650</v>
      </c>
      <c r="N364" s="1">
        <v>54680</v>
      </c>
      <c r="O364" s="1" t="s">
        <v>1252</v>
      </c>
      <c r="AG364" s="1">
        <v>54750</v>
      </c>
      <c r="AH364" s="1">
        <v>1046</v>
      </c>
      <c r="AI364" s="1">
        <v>807</v>
      </c>
      <c r="AJ364" s="1">
        <v>1.2961586121437423</v>
      </c>
    </row>
    <row r="365" spans="1:36">
      <c r="A365" s="1">
        <v>2011</v>
      </c>
      <c r="B365" s="1">
        <v>3</v>
      </c>
      <c r="C365" s="24">
        <v>41815</v>
      </c>
      <c r="D365" s="1">
        <v>54780</v>
      </c>
      <c r="E365" s="1">
        <v>54810</v>
      </c>
      <c r="F365" s="1">
        <v>54400</v>
      </c>
      <c r="G365" s="1">
        <v>54410</v>
      </c>
      <c r="I365" s="1">
        <v>54780</v>
      </c>
      <c r="J365" s="1">
        <v>54810</v>
      </c>
      <c r="K365" s="1">
        <v>54680</v>
      </c>
      <c r="L365" s="1">
        <v>54680</v>
      </c>
      <c r="M365" s="1">
        <v>54410</v>
      </c>
      <c r="N365" s="1">
        <v>54500</v>
      </c>
      <c r="O365" s="1" t="s">
        <v>745</v>
      </c>
      <c r="AG365" s="1">
        <v>54740</v>
      </c>
      <c r="AH365" s="1">
        <v>574</v>
      </c>
      <c r="AI365" s="1">
        <v>578</v>
      </c>
      <c r="AJ365" s="1">
        <v>0.99307958477508651</v>
      </c>
    </row>
    <row r="366" spans="1:36">
      <c r="A366" s="1">
        <v>2011</v>
      </c>
      <c r="B366" s="1">
        <v>4</v>
      </c>
      <c r="C366" s="24">
        <v>41816</v>
      </c>
      <c r="D366" s="1">
        <v>54500</v>
      </c>
      <c r="E366" s="1">
        <v>54800</v>
      </c>
      <c r="F366" s="1">
        <v>54370</v>
      </c>
      <c r="G366" s="1">
        <v>54500</v>
      </c>
      <c r="I366" s="1">
        <v>54500</v>
      </c>
      <c r="J366" s="1">
        <v>54800</v>
      </c>
      <c r="K366" s="1">
        <v>54370</v>
      </c>
      <c r="L366" s="1">
        <v>54800</v>
      </c>
      <c r="M366" s="1">
        <v>54500</v>
      </c>
      <c r="N366" s="1">
        <v>54790</v>
      </c>
      <c r="O366" s="1" t="s">
        <v>1253</v>
      </c>
      <c r="AG366" s="1">
        <v>54400</v>
      </c>
      <c r="AH366" s="1">
        <v>715</v>
      </c>
      <c r="AI366" s="1">
        <v>475</v>
      </c>
      <c r="AJ366" s="1">
        <v>1.5052631578947369</v>
      </c>
    </row>
    <row r="367" spans="1:36">
      <c r="A367" s="1">
        <v>2011</v>
      </c>
      <c r="B367" s="1">
        <v>5</v>
      </c>
      <c r="C367" s="24">
        <v>41817</v>
      </c>
      <c r="D367" s="1">
        <v>54900</v>
      </c>
      <c r="E367" s="1">
        <v>54950</v>
      </c>
      <c r="F367" s="1">
        <v>54550</v>
      </c>
      <c r="G367" s="1">
        <v>54570</v>
      </c>
      <c r="I367" s="1">
        <v>54900</v>
      </c>
      <c r="J367" s="1">
        <v>54950</v>
      </c>
      <c r="K367" s="1">
        <v>54790</v>
      </c>
      <c r="L367" s="1">
        <v>54820</v>
      </c>
      <c r="M367" s="1">
        <v>54750</v>
      </c>
      <c r="N367" s="1">
        <v>54740</v>
      </c>
      <c r="O367" s="1" t="s">
        <v>1254</v>
      </c>
      <c r="AG367" s="1">
        <v>54950</v>
      </c>
      <c r="AH367" s="1">
        <v>927</v>
      </c>
      <c r="AI367" s="1">
        <v>769</v>
      </c>
      <c r="AJ367" s="1">
        <v>1.2054616384915475</v>
      </c>
    </row>
    <row r="368" spans="1:36">
      <c r="A368" s="1">
        <v>2011</v>
      </c>
      <c r="B368" s="1">
        <v>6</v>
      </c>
      <c r="C368" s="24">
        <v>41820</v>
      </c>
      <c r="D368" s="1">
        <v>54690</v>
      </c>
      <c r="E368" s="1">
        <v>54690</v>
      </c>
      <c r="F368" s="1">
        <v>54220</v>
      </c>
      <c r="G368" s="1">
        <v>54610</v>
      </c>
      <c r="I368" s="1">
        <v>54690</v>
      </c>
      <c r="J368" s="1">
        <v>54690</v>
      </c>
      <c r="K368" s="1">
        <v>54390</v>
      </c>
      <c r="L368" s="1">
        <v>54430</v>
      </c>
      <c r="M368" s="1">
        <v>54610</v>
      </c>
      <c r="N368" s="1">
        <v>53500</v>
      </c>
      <c r="O368" s="1" t="s">
        <v>1255</v>
      </c>
      <c r="AG368" s="1">
        <v>54470</v>
      </c>
      <c r="AH368" s="1">
        <v>880</v>
      </c>
      <c r="AI368" s="1">
        <v>1023</v>
      </c>
      <c r="AJ368" s="1">
        <v>0.86021505376344087</v>
      </c>
    </row>
    <row r="369" spans="1:36">
      <c r="A369" s="1">
        <v>2011</v>
      </c>
      <c r="B369" s="1">
        <v>2</v>
      </c>
      <c r="C369" s="24">
        <v>41821</v>
      </c>
      <c r="D369" s="1">
        <v>53500</v>
      </c>
      <c r="E369" s="1">
        <v>53650</v>
      </c>
      <c r="F369" s="1">
        <v>53000</v>
      </c>
      <c r="G369" s="1">
        <v>53050</v>
      </c>
      <c r="I369" s="1">
        <v>53500</v>
      </c>
      <c r="J369" s="1">
        <v>53650</v>
      </c>
      <c r="K369" s="1">
        <v>53100</v>
      </c>
      <c r="L369" s="1">
        <v>53300</v>
      </c>
      <c r="M369" s="1">
        <v>53060</v>
      </c>
      <c r="N369" s="1">
        <v>53100</v>
      </c>
      <c r="O369" s="1" t="s">
        <v>1256</v>
      </c>
      <c r="AG369" s="1">
        <v>53600</v>
      </c>
      <c r="AH369" s="1">
        <v>929</v>
      </c>
      <c r="AI369" s="1">
        <v>748</v>
      </c>
      <c r="AJ369" s="1">
        <v>1.2419786096256684</v>
      </c>
    </row>
    <row r="370" spans="1:36">
      <c r="A370" s="1">
        <v>2011</v>
      </c>
      <c r="B370" s="1">
        <v>3</v>
      </c>
      <c r="C370" s="24">
        <v>41822</v>
      </c>
      <c r="D370" s="1">
        <v>53100</v>
      </c>
      <c r="E370" s="1">
        <v>53430</v>
      </c>
      <c r="F370" s="1">
        <v>53070</v>
      </c>
      <c r="G370" s="1">
        <v>53270</v>
      </c>
      <c r="I370" s="1">
        <v>53100</v>
      </c>
      <c r="J370" s="1">
        <v>53430</v>
      </c>
      <c r="K370" s="1">
        <v>53070</v>
      </c>
      <c r="L370" s="1">
        <v>53210</v>
      </c>
      <c r="M370" s="1">
        <v>53250</v>
      </c>
      <c r="N370" s="1">
        <v>53100</v>
      </c>
      <c r="O370" s="1" t="s">
        <v>1257</v>
      </c>
      <c r="AG370" s="1">
        <v>53280</v>
      </c>
      <c r="AH370" s="1">
        <v>1211</v>
      </c>
      <c r="AI370" s="1">
        <v>963</v>
      </c>
      <c r="AJ370" s="1">
        <v>1.2575285565939771</v>
      </c>
    </row>
    <row r="371" spans="1:36">
      <c r="A371" s="1">
        <v>2011</v>
      </c>
      <c r="B371" s="1">
        <v>4</v>
      </c>
      <c r="C371" s="24">
        <v>41823</v>
      </c>
      <c r="D371" s="1">
        <v>53100</v>
      </c>
      <c r="E371" s="1">
        <v>53140</v>
      </c>
      <c r="F371" s="1">
        <v>52700</v>
      </c>
      <c r="G371" s="1">
        <v>52990</v>
      </c>
      <c r="I371" s="1">
        <v>53100</v>
      </c>
      <c r="J371" s="1">
        <v>53110</v>
      </c>
      <c r="K371" s="1">
        <v>52700</v>
      </c>
      <c r="L371" s="1">
        <v>53050</v>
      </c>
      <c r="M371" s="1">
        <v>53080</v>
      </c>
      <c r="N371" s="1">
        <v>53050</v>
      </c>
      <c r="O371" s="1" t="s">
        <v>1258</v>
      </c>
      <c r="AG371" s="1">
        <v>53080</v>
      </c>
      <c r="AH371" s="1">
        <v>986</v>
      </c>
      <c r="AI371" s="1">
        <v>1056</v>
      </c>
      <c r="AJ371" s="1">
        <v>0.93371212121212122</v>
      </c>
    </row>
    <row r="372" spans="1:36">
      <c r="A372" s="1">
        <v>2011</v>
      </c>
      <c r="B372" s="1">
        <v>5</v>
      </c>
      <c r="C372" s="24">
        <v>41824</v>
      </c>
      <c r="D372" s="1">
        <v>52820</v>
      </c>
      <c r="E372" s="1">
        <v>53070</v>
      </c>
      <c r="F372" s="1">
        <v>52740</v>
      </c>
      <c r="G372" s="1">
        <v>52860</v>
      </c>
      <c r="I372" s="1">
        <v>52820</v>
      </c>
      <c r="J372" s="1">
        <v>53070</v>
      </c>
      <c r="K372" s="1">
        <v>52810</v>
      </c>
      <c r="L372" s="1">
        <v>53000</v>
      </c>
      <c r="M372" s="1">
        <v>52910</v>
      </c>
      <c r="N372" s="1">
        <v>53080</v>
      </c>
      <c r="O372" s="1" t="s">
        <v>1258</v>
      </c>
      <c r="AG372" s="1">
        <v>52930</v>
      </c>
      <c r="AH372" s="1">
        <v>918</v>
      </c>
      <c r="AI372" s="1">
        <v>841</v>
      </c>
      <c r="AJ372" s="1">
        <v>1.0915576694411415</v>
      </c>
    </row>
    <row r="373" spans="1:36">
      <c r="A373" s="1">
        <v>2011</v>
      </c>
      <c r="B373" s="1">
        <v>6</v>
      </c>
      <c r="C373" s="24">
        <v>41827</v>
      </c>
      <c r="D373" s="1">
        <v>52930</v>
      </c>
      <c r="E373" s="1">
        <v>53050</v>
      </c>
      <c r="F373" s="1">
        <v>52600</v>
      </c>
      <c r="G373" s="1">
        <v>52600</v>
      </c>
      <c r="I373" s="1">
        <v>52930</v>
      </c>
      <c r="J373" s="1">
        <v>53050</v>
      </c>
      <c r="K373" s="1">
        <v>52870</v>
      </c>
      <c r="L373" s="1">
        <v>52870</v>
      </c>
      <c r="M373" s="1">
        <v>52600</v>
      </c>
      <c r="N373" s="1">
        <v>52000</v>
      </c>
      <c r="O373" s="1" t="s">
        <v>1259</v>
      </c>
      <c r="AG373" s="1">
        <v>52950</v>
      </c>
      <c r="AH373" s="1">
        <v>716</v>
      </c>
      <c r="AI373" s="1">
        <v>770</v>
      </c>
      <c r="AJ373" s="1">
        <v>0.92987012987012985</v>
      </c>
    </row>
    <row r="374" spans="1:36">
      <c r="A374" s="1">
        <v>2011</v>
      </c>
      <c r="B374" s="1">
        <v>2</v>
      </c>
      <c r="C374" s="24">
        <v>41828</v>
      </c>
      <c r="D374" s="1">
        <v>52010</v>
      </c>
      <c r="E374" s="1">
        <v>52270</v>
      </c>
      <c r="F374" s="1">
        <v>52010</v>
      </c>
      <c r="G374" s="1">
        <v>52270</v>
      </c>
      <c r="I374" s="1">
        <v>52010</v>
      </c>
      <c r="J374" s="1">
        <v>52250</v>
      </c>
      <c r="K374" s="1">
        <v>52010</v>
      </c>
      <c r="L374" s="1">
        <v>52170</v>
      </c>
      <c r="M374" s="1">
        <v>52270</v>
      </c>
      <c r="N374" s="1">
        <v>52120</v>
      </c>
      <c r="O374" s="1" t="s">
        <v>1260</v>
      </c>
      <c r="AG374" s="1">
        <v>52190</v>
      </c>
      <c r="AH374" s="1">
        <v>814</v>
      </c>
      <c r="AI374" s="1">
        <v>875</v>
      </c>
      <c r="AJ374" s="1">
        <v>0.93028571428571427</v>
      </c>
    </row>
    <row r="375" spans="1:36">
      <c r="A375" s="1">
        <v>2011</v>
      </c>
      <c r="B375" s="1">
        <v>3</v>
      </c>
      <c r="C375" s="24">
        <v>41829</v>
      </c>
      <c r="D375" s="1">
        <v>52000</v>
      </c>
      <c r="E375" s="1">
        <v>52400</v>
      </c>
      <c r="F375" s="1">
        <v>51950</v>
      </c>
      <c r="G375" s="1">
        <v>52140</v>
      </c>
      <c r="I375" s="1">
        <v>52000</v>
      </c>
      <c r="J375" s="1">
        <v>52400</v>
      </c>
      <c r="K375" s="1">
        <v>51950</v>
      </c>
      <c r="L375" s="1">
        <v>52100</v>
      </c>
      <c r="M375" s="1">
        <v>52120</v>
      </c>
      <c r="N375" s="1">
        <v>52080</v>
      </c>
      <c r="O375" s="1" t="s">
        <v>1261</v>
      </c>
      <c r="AG375" s="1">
        <v>52200</v>
      </c>
      <c r="AH375" s="1">
        <v>662</v>
      </c>
      <c r="AI375" s="1">
        <v>527</v>
      </c>
      <c r="AJ375" s="1">
        <v>1.2561669829222011</v>
      </c>
    </row>
    <row r="376" spans="1:36">
      <c r="A376" s="1">
        <v>2011</v>
      </c>
      <c r="B376" s="1">
        <v>4</v>
      </c>
      <c r="C376" s="24">
        <v>41830</v>
      </c>
      <c r="D376" s="1">
        <v>52260</v>
      </c>
      <c r="E376" s="1">
        <v>52270</v>
      </c>
      <c r="F376" s="1">
        <v>51960</v>
      </c>
      <c r="G376" s="1">
        <v>51990</v>
      </c>
      <c r="I376" s="1">
        <v>52260</v>
      </c>
      <c r="J376" s="1">
        <v>52270</v>
      </c>
      <c r="K376" s="1">
        <v>51980</v>
      </c>
      <c r="L376" s="1">
        <v>51980</v>
      </c>
      <c r="M376" s="1">
        <v>51990</v>
      </c>
      <c r="N376" s="1">
        <v>52120</v>
      </c>
      <c r="O376" s="1" t="s">
        <v>2</v>
      </c>
      <c r="AG376" s="1">
        <v>52210</v>
      </c>
      <c r="AH376" s="1">
        <v>880</v>
      </c>
      <c r="AI376" s="1">
        <v>625</v>
      </c>
      <c r="AJ376" s="1">
        <v>1.4079999999999999</v>
      </c>
    </row>
    <row r="377" spans="1:36">
      <c r="A377" s="1">
        <v>2011</v>
      </c>
      <c r="B377" s="1">
        <v>5</v>
      </c>
      <c r="C377" s="24">
        <v>41831</v>
      </c>
      <c r="D377" s="1">
        <v>51900</v>
      </c>
      <c r="E377" s="1">
        <v>51960</v>
      </c>
      <c r="F377" s="1">
        <v>51710</v>
      </c>
      <c r="G377" s="1">
        <v>51900</v>
      </c>
      <c r="I377" s="1">
        <v>51900</v>
      </c>
      <c r="J377" s="1">
        <v>51960</v>
      </c>
      <c r="K377" s="1">
        <v>51820</v>
      </c>
      <c r="L377" s="1">
        <v>51940</v>
      </c>
      <c r="M377" s="1">
        <v>51900</v>
      </c>
      <c r="N377" s="1">
        <v>51310</v>
      </c>
      <c r="O377" s="1" t="s">
        <v>3</v>
      </c>
      <c r="AG377" s="1">
        <v>51880</v>
      </c>
      <c r="AH377" s="1">
        <v>903</v>
      </c>
      <c r="AI377" s="1">
        <v>980</v>
      </c>
      <c r="AJ377" s="1">
        <v>0.92142857142857137</v>
      </c>
    </row>
    <row r="378" spans="1:36">
      <c r="A378" s="1">
        <v>2011</v>
      </c>
      <c r="B378" s="1">
        <v>2</v>
      </c>
      <c r="C378" s="24">
        <v>41834</v>
      </c>
      <c r="D378" s="1">
        <v>51310</v>
      </c>
      <c r="E378" s="1">
        <v>51310</v>
      </c>
      <c r="F378" s="1">
        <v>51010</v>
      </c>
      <c r="G378" s="1">
        <v>51150</v>
      </c>
      <c r="I378" s="1">
        <v>51310</v>
      </c>
      <c r="J378" s="1">
        <v>51310</v>
      </c>
      <c r="K378" s="1">
        <v>51010</v>
      </c>
      <c r="L378" s="1">
        <v>51060</v>
      </c>
      <c r="M378" s="1">
        <v>51150</v>
      </c>
      <c r="N378" s="1">
        <v>51900</v>
      </c>
      <c r="O378" s="1" t="s">
        <v>4</v>
      </c>
      <c r="AG378" s="1">
        <v>51290</v>
      </c>
      <c r="AH378" s="1">
        <v>997</v>
      </c>
      <c r="AI378" s="1">
        <v>698</v>
      </c>
      <c r="AJ378" s="1">
        <v>1.4283667621776504</v>
      </c>
    </row>
    <row r="379" spans="1:36">
      <c r="A379" s="1">
        <v>2011</v>
      </c>
      <c r="B379" s="1">
        <v>6</v>
      </c>
      <c r="C379" s="24">
        <v>41835</v>
      </c>
      <c r="D379" s="1">
        <v>51500</v>
      </c>
      <c r="E379" s="1">
        <v>51710</v>
      </c>
      <c r="F379" s="1">
        <v>51330</v>
      </c>
      <c r="G379" s="1">
        <v>51700</v>
      </c>
      <c r="I379" s="1">
        <v>51500</v>
      </c>
      <c r="J379" s="1">
        <v>51700</v>
      </c>
      <c r="K379" s="1">
        <v>51450</v>
      </c>
      <c r="L379" s="1">
        <v>51600</v>
      </c>
      <c r="M379" s="1">
        <v>51750</v>
      </c>
      <c r="N379" s="1">
        <v>51410</v>
      </c>
      <c r="O379" s="1" t="s">
        <v>4</v>
      </c>
      <c r="AG379" s="1">
        <v>51600</v>
      </c>
      <c r="AH379" s="1">
        <v>821</v>
      </c>
      <c r="AI379" s="1">
        <v>696</v>
      </c>
      <c r="AJ379" s="1">
        <v>1.1795977011494252</v>
      </c>
    </row>
    <row r="380" spans="1:36">
      <c r="A380" s="1">
        <v>2011</v>
      </c>
      <c r="B380" s="1">
        <v>2</v>
      </c>
      <c r="C380" s="24">
        <v>41836</v>
      </c>
      <c r="D380" s="1">
        <v>51430</v>
      </c>
      <c r="E380" s="1">
        <v>52250</v>
      </c>
      <c r="F380" s="1">
        <v>51430</v>
      </c>
      <c r="G380" s="1">
        <v>52200</v>
      </c>
      <c r="I380" s="1">
        <v>51430</v>
      </c>
      <c r="J380" s="1">
        <v>51700</v>
      </c>
      <c r="K380" s="1">
        <v>51430</v>
      </c>
      <c r="L380" s="1">
        <v>51700</v>
      </c>
      <c r="M380" s="1">
        <v>52210</v>
      </c>
      <c r="N380" s="1">
        <v>52400</v>
      </c>
      <c r="O380" s="1" t="s">
        <v>5</v>
      </c>
      <c r="AG380" s="1">
        <v>51590</v>
      </c>
      <c r="AH380" s="1">
        <v>847</v>
      </c>
      <c r="AI380" s="1">
        <v>1072</v>
      </c>
      <c r="AJ380" s="1">
        <v>0.79011194029850751</v>
      </c>
    </row>
    <row r="381" spans="1:36">
      <c r="A381" s="1">
        <v>2011</v>
      </c>
      <c r="B381" s="1">
        <v>3</v>
      </c>
      <c r="C381" s="24">
        <v>41837</v>
      </c>
      <c r="D381" s="1">
        <v>52400</v>
      </c>
      <c r="E381" s="1">
        <v>52500</v>
      </c>
      <c r="F381" s="1">
        <v>52000</v>
      </c>
      <c r="G381" s="1">
        <v>52000</v>
      </c>
      <c r="I381" s="1">
        <v>52400</v>
      </c>
      <c r="J381" s="1">
        <v>52500</v>
      </c>
      <c r="K381" s="1">
        <v>52370</v>
      </c>
      <c r="L381" s="1">
        <v>52380</v>
      </c>
      <c r="M381" s="1">
        <v>52000</v>
      </c>
      <c r="N381" s="1">
        <v>51890</v>
      </c>
      <c r="O381" s="1" t="s">
        <v>6</v>
      </c>
      <c r="AG381" s="1">
        <v>52480</v>
      </c>
      <c r="AH381" s="1">
        <v>794</v>
      </c>
      <c r="AI381" s="1">
        <v>651</v>
      </c>
      <c r="AJ381" s="1">
        <v>1.2196620583717357</v>
      </c>
    </row>
    <row r="382" spans="1:36">
      <c r="A382" s="1">
        <v>2011</v>
      </c>
      <c r="B382" s="1">
        <v>4</v>
      </c>
      <c r="C382" s="24">
        <v>41838</v>
      </c>
      <c r="D382" s="1">
        <v>52150</v>
      </c>
      <c r="E382" s="1">
        <v>52150</v>
      </c>
      <c r="F382" s="1">
        <v>51510</v>
      </c>
      <c r="G382" s="1">
        <v>51510</v>
      </c>
      <c r="I382" s="1">
        <v>52150</v>
      </c>
      <c r="J382" s="1">
        <v>52150</v>
      </c>
      <c r="K382" s="1">
        <v>51810</v>
      </c>
      <c r="L382" s="1">
        <v>51960</v>
      </c>
      <c r="M382" s="1">
        <v>51510</v>
      </c>
      <c r="N382" s="1">
        <v>51540</v>
      </c>
      <c r="O382" s="1" t="s">
        <v>17</v>
      </c>
      <c r="AG382" s="1">
        <v>51950</v>
      </c>
      <c r="AH382" s="1">
        <v>1169</v>
      </c>
      <c r="AI382" s="1">
        <v>709</v>
      </c>
      <c r="AJ382" s="1">
        <v>1.6488011283497885</v>
      </c>
    </row>
    <row r="383" spans="1:36">
      <c r="A383" s="1">
        <v>2011</v>
      </c>
      <c r="B383" s="1">
        <v>5</v>
      </c>
      <c r="C383" s="24">
        <v>41842</v>
      </c>
      <c r="D383" s="1">
        <v>51000</v>
      </c>
      <c r="E383" s="1">
        <v>51140</v>
      </c>
      <c r="F383" s="1">
        <v>50820</v>
      </c>
      <c r="G383" s="1">
        <v>51100</v>
      </c>
      <c r="I383" s="1">
        <v>51000</v>
      </c>
      <c r="J383" s="1">
        <v>51000</v>
      </c>
      <c r="K383" s="1">
        <v>50820</v>
      </c>
      <c r="L383" s="1">
        <v>51000</v>
      </c>
      <c r="M383" s="1">
        <v>51350</v>
      </c>
      <c r="N383" s="1">
        <v>50950</v>
      </c>
      <c r="O383" s="1" t="s">
        <v>18</v>
      </c>
      <c r="AG383" s="1">
        <v>50970</v>
      </c>
      <c r="AH383" s="1">
        <v>829</v>
      </c>
      <c r="AI383" s="1">
        <v>777</v>
      </c>
      <c r="AJ383" s="1">
        <v>1.0669240669240669</v>
      </c>
    </row>
    <row r="384" spans="1:36">
      <c r="A384" s="1">
        <v>2011</v>
      </c>
      <c r="B384" s="1">
        <v>6</v>
      </c>
      <c r="C384" s="24">
        <v>41843</v>
      </c>
      <c r="D384" s="1">
        <v>50880</v>
      </c>
      <c r="E384" s="1">
        <v>51100</v>
      </c>
      <c r="F384" s="1">
        <v>50790</v>
      </c>
      <c r="G384" s="1">
        <v>50900</v>
      </c>
      <c r="I384" s="1">
        <v>50880</v>
      </c>
      <c r="J384" s="1">
        <v>50910</v>
      </c>
      <c r="K384" s="1">
        <v>50800</v>
      </c>
      <c r="L384" s="1">
        <v>50860</v>
      </c>
      <c r="M384" s="1">
        <v>51000</v>
      </c>
      <c r="N384" s="1">
        <v>51300</v>
      </c>
      <c r="O384" s="1" t="s">
        <v>20</v>
      </c>
      <c r="AG384" s="1">
        <v>50890</v>
      </c>
      <c r="AH384" s="1">
        <v>807</v>
      </c>
      <c r="AI384" s="1">
        <v>610</v>
      </c>
      <c r="AJ384" s="1">
        <v>1.3229508196721311</v>
      </c>
    </row>
    <row r="385" spans="1:36">
      <c r="A385" s="1">
        <v>2011</v>
      </c>
      <c r="B385" s="1">
        <v>2</v>
      </c>
      <c r="C385" s="24">
        <v>41844</v>
      </c>
      <c r="D385" s="1">
        <v>51400</v>
      </c>
      <c r="E385" s="1">
        <v>51690</v>
      </c>
      <c r="F385" s="1">
        <v>51130</v>
      </c>
      <c r="G385" s="1">
        <v>51500</v>
      </c>
      <c r="I385" s="1">
        <v>51400</v>
      </c>
      <c r="J385" s="1">
        <v>51690</v>
      </c>
      <c r="K385" s="1">
        <v>51130</v>
      </c>
      <c r="L385" s="1">
        <v>51690</v>
      </c>
      <c r="M385" s="1">
        <v>51690</v>
      </c>
      <c r="N385" s="1">
        <v>51500</v>
      </c>
      <c r="O385" s="1" t="s">
        <v>21</v>
      </c>
      <c r="AG385" s="1">
        <v>51320</v>
      </c>
      <c r="AH385" s="1">
        <v>842</v>
      </c>
      <c r="AI385" s="1">
        <v>715</v>
      </c>
      <c r="AJ385" s="1">
        <v>1.1776223776223775</v>
      </c>
    </row>
    <row r="386" spans="1:36">
      <c r="A386" s="1">
        <v>2011</v>
      </c>
      <c r="B386" s="1">
        <v>3</v>
      </c>
      <c r="C386" s="24">
        <v>41845</v>
      </c>
      <c r="D386" s="1">
        <v>51900</v>
      </c>
      <c r="E386" s="1">
        <v>51900</v>
      </c>
      <c r="F386" s="1">
        <v>51200</v>
      </c>
      <c r="G386" s="1">
        <v>51200</v>
      </c>
      <c r="I386" s="1">
        <v>51900</v>
      </c>
      <c r="J386" s="1">
        <v>51900</v>
      </c>
      <c r="K386" s="1">
        <v>51300</v>
      </c>
      <c r="L386" s="1">
        <v>51350</v>
      </c>
      <c r="M386" s="1">
        <v>51210</v>
      </c>
      <c r="N386" s="1">
        <v>51130</v>
      </c>
      <c r="O386" s="1" t="s">
        <v>22</v>
      </c>
      <c r="AG386" s="1">
        <v>51600</v>
      </c>
      <c r="AH386" s="1">
        <v>963</v>
      </c>
      <c r="AI386" s="1">
        <v>745</v>
      </c>
      <c r="AJ386" s="1">
        <v>1.2926174496644296</v>
      </c>
    </row>
    <row r="387" spans="1:36">
      <c r="A387" s="1">
        <v>2011</v>
      </c>
      <c r="B387" s="1">
        <v>4</v>
      </c>
      <c r="C387" s="24">
        <v>41848</v>
      </c>
      <c r="D387" s="1">
        <v>51490</v>
      </c>
      <c r="E387" s="1">
        <v>51680</v>
      </c>
      <c r="F387" s="1">
        <v>51430</v>
      </c>
      <c r="G387" s="1">
        <v>51680</v>
      </c>
      <c r="I387" s="1">
        <v>51490</v>
      </c>
      <c r="J387" s="1">
        <v>51550</v>
      </c>
      <c r="K387" s="1">
        <v>51430</v>
      </c>
      <c r="L387" s="1">
        <v>51450</v>
      </c>
      <c r="M387" s="1">
        <v>51610</v>
      </c>
      <c r="N387" s="1">
        <v>51800</v>
      </c>
      <c r="O387" s="1" t="s">
        <v>23</v>
      </c>
      <c r="AG387" s="1">
        <v>51550</v>
      </c>
      <c r="AH387" s="1">
        <v>1187</v>
      </c>
      <c r="AI387" s="1">
        <v>725</v>
      </c>
      <c r="AJ387" s="1">
        <v>1.6372413793103449</v>
      </c>
    </row>
    <row r="388" spans="1:36">
      <c r="A388" s="1">
        <v>2011</v>
      </c>
      <c r="B388" s="1">
        <v>5</v>
      </c>
      <c r="C388" s="24">
        <v>41849</v>
      </c>
      <c r="D388" s="1">
        <v>51970</v>
      </c>
      <c r="E388" s="1">
        <v>52350</v>
      </c>
      <c r="F388" s="1">
        <v>51970</v>
      </c>
      <c r="G388" s="1">
        <v>52300</v>
      </c>
      <c r="I388" s="1">
        <v>51970</v>
      </c>
      <c r="J388" s="1">
        <v>52200</v>
      </c>
      <c r="K388" s="1">
        <v>51970</v>
      </c>
      <c r="L388" s="1">
        <v>52100</v>
      </c>
      <c r="M388" s="1">
        <v>52380</v>
      </c>
      <c r="N388" s="1">
        <v>52150</v>
      </c>
      <c r="O388" s="1" t="s">
        <v>24</v>
      </c>
      <c r="AG388" s="1">
        <v>52150</v>
      </c>
      <c r="AH388" s="1">
        <v>831</v>
      </c>
      <c r="AI388" s="1">
        <v>627</v>
      </c>
      <c r="AJ388" s="1">
        <v>1.3253588516746411</v>
      </c>
    </row>
    <row r="389" spans="1:36">
      <c r="A389" s="1">
        <v>2011</v>
      </c>
      <c r="B389" s="1">
        <v>6</v>
      </c>
      <c r="C389" s="24">
        <v>41850</v>
      </c>
      <c r="D389" s="1">
        <v>52050</v>
      </c>
      <c r="E389" s="1">
        <v>52380</v>
      </c>
      <c r="F389" s="1">
        <v>52020</v>
      </c>
      <c r="G389" s="1">
        <v>52150</v>
      </c>
      <c r="I389" s="1">
        <v>52050</v>
      </c>
      <c r="J389" s="1">
        <v>52380</v>
      </c>
      <c r="K389" s="1">
        <v>52020</v>
      </c>
      <c r="L389" s="1">
        <v>52210</v>
      </c>
      <c r="M389" s="1">
        <v>52020</v>
      </c>
      <c r="N389" s="1">
        <v>52070</v>
      </c>
      <c r="O389" s="1" t="s">
        <v>25</v>
      </c>
      <c r="AG389" s="1">
        <v>52150</v>
      </c>
      <c r="AH389" s="1">
        <v>954</v>
      </c>
      <c r="AI389" s="1">
        <v>696</v>
      </c>
      <c r="AJ389" s="1">
        <v>1.3706896551724137</v>
      </c>
    </row>
    <row r="390" spans="1:36">
      <c r="A390" s="1">
        <v>2011</v>
      </c>
      <c r="B390" s="1">
        <v>2</v>
      </c>
      <c r="C390" s="24">
        <v>41851</v>
      </c>
      <c r="D390" s="1">
        <v>51710</v>
      </c>
      <c r="E390" s="1">
        <v>52220</v>
      </c>
      <c r="F390" s="1">
        <v>51250</v>
      </c>
      <c r="G390" s="1">
        <v>51690</v>
      </c>
      <c r="I390" s="1">
        <v>51710</v>
      </c>
      <c r="J390" s="1">
        <v>52000</v>
      </c>
      <c r="K390" s="1">
        <v>51500</v>
      </c>
      <c r="L390" s="1">
        <v>51500</v>
      </c>
      <c r="M390" s="1">
        <v>51350</v>
      </c>
      <c r="N390" s="1">
        <v>51700</v>
      </c>
      <c r="O390" s="1" t="s">
        <v>26</v>
      </c>
      <c r="AG390" s="1">
        <v>51980</v>
      </c>
      <c r="AH390" s="1">
        <v>882</v>
      </c>
      <c r="AI390" s="1">
        <v>879</v>
      </c>
      <c r="AJ390" s="1">
        <v>1.0034129692832765</v>
      </c>
    </row>
    <row r="391" spans="1:36">
      <c r="A391" s="1">
        <v>2011</v>
      </c>
      <c r="B391" s="1">
        <v>3</v>
      </c>
      <c r="C391" s="24">
        <v>41852</v>
      </c>
      <c r="D391" s="1">
        <v>51400</v>
      </c>
      <c r="E391" s="1">
        <v>51800</v>
      </c>
      <c r="F391" s="1">
        <v>51310</v>
      </c>
      <c r="G391" s="1">
        <v>51530</v>
      </c>
      <c r="I391" s="1">
        <v>51400</v>
      </c>
      <c r="J391" s="1">
        <v>51800</v>
      </c>
      <c r="K391" s="1">
        <v>51400</v>
      </c>
      <c r="L391" s="1">
        <v>51620</v>
      </c>
      <c r="M391" s="1">
        <v>51330</v>
      </c>
      <c r="N391" s="1">
        <v>51280</v>
      </c>
      <c r="O391" s="1" t="s">
        <v>27</v>
      </c>
      <c r="AG391" s="1">
        <v>51480</v>
      </c>
      <c r="AH391" s="1">
        <v>756</v>
      </c>
      <c r="AI391" s="1">
        <v>1369</v>
      </c>
      <c r="AJ391" s="1">
        <v>0.55222790357925489</v>
      </c>
    </row>
    <row r="392" spans="1:36">
      <c r="A392" s="1">
        <v>2011</v>
      </c>
      <c r="B392" s="1">
        <v>4</v>
      </c>
      <c r="C392" s="24">
        <v>41855</v>
      </c>
      <c r="D392" s="1">
        <v>51180</v>
      </c>
      <c r="E392" s="1">
        <v>51390</v>
      </c>
      <c r="F392" s="1">
        <v>51090</v>
      </c>
      <c r="G392" s="1">
        <v>51300</v>
      </c>
      <c r="I392" s="1">
        <v>51180</v>
      </c>
      <c r="J392" s="1">
        <v>51390</v>
      </c>
      <c r="K392" s="1">
        <v>51090</v>
      </c>
      <c r="L392" s="1">
        <v>51200</v>
      </c>
      <c r="M392" s="1">
        <v>51290</v>
      </c>
      <c r="N392" s="1">
        <v>51500</v>
      </c>
      <c r="O392" s="1" t="s">
        <v>28</v>
      </c>
      <c r="AG392" s="1">
        <v>51200</v>
      </c>
      <c r="AH392" s="1">
        <v>854</v>
      </c>
      <c r="AI392" s="1">
        <v>815</v>
      </c>
      <c r="AJ392" s="1">
        <v>1.0478527607361963</v>
      </c>
    </row>
    <row r="393" spans="1:36">
      <c r="A393" s="1">
        <v>2011</v>
      </c>
      <c r="B393" s="1">
        <v>5</v>
      </c>
      <c r="C393" s="24">
        <v>41856</v>
      </c>
      <c r="D393" s="1">
        <v>51550</v>
      </c>
      <c r="E393" s="1">
        <v>51700</v>
      </c>
      <c r="F393" s="1">
        <v>51310</v>
      </c>
      <c r="G393" s="1">
        <v>51520</v>
      </c>
      <c r="I393" s="1">
        <v>51550</v>
      </c>
      <c r="J393" s="1">
        <v>51700</v>
      </c>
      <c r="K393" s="1">
        <v>51310</v>
      </c>
      <c r="L393" s="1">
        <v>51550</v>
      </c>
      <c r="M393" s="1">
        <v>51750</v>
      </c>
      <c r="N393" s="1">
        <v>51500</v>
      </c>
      <c r="O393" s="1" t="s">
        <v>33</v>
      </c>
      <c r="AG393" s="1">
        <v>51600</v>
      </c>
      <c r="AH393" s="1">
        <v>1056</v>
      </c>
      <c r="AI393" s="1">
        <v>1046</v>
      </c>
      <c r="AJ393" s="1">
        <v>1.0095602294455066</v>
      </c>
    </row>
    <row r="394" spans="1:36">
      <c r="A394" s="1">
        <v>2011</v>
      </c>
      <c r="B394" s="1">
        <v>6</v>
      </c>
      <c r="C394" s="24">
        <v>41857</v>
      </c>
      <c r="D394" s="1">
        <v>51260</v>
      </c>
      <c r="E394" s="1">
        <v>51700</v>
      </c>
      <c r="F394" s="1">
        <v>51260</v>
      </c>
      <c r="G394" s="1">
        <v>51520</v>
      </c>
      <c r="I394" s="1">
        <v>51260</v>
      </c>
      <c r="J394" s="1">
        <v>51490</v>
      </c>
      <c r="K394" s="1">
        <v>51260</v>
      </c>
      <c r="L394" s="1">
        <v>51490</v>
      </c>
      <c r="M394" s="1">
        <v>51650</v>
      </c>
      <c r="N394" s="1">
        <v>51550</v>
      </c>
      <c r="O394" s="1" t="s">
        <v>35</v>
      </c>
      <c r="AG394" s="1">
        <v>51340</v>
      </c>
      <c r="AH394" s="1">
        <v>1060</v>
      </c>
      <c r="AI394" s="1">
        <v>1235</v>
      </c>
      <c r="AJ394" s="1">
        <v>0.8582995951417004</v>
      </c>
    </row>
    <row r="395" spans="1:36">
      <c r="A395" s="1">
        <v>2011</v>
      </c>
      <c r="B395" s="1">
        <v>2</v>
      </c>
      <c r="C395" s="24">
        <v>41858</v>
      </c>
      <c r="D395" s="1">
        <v>51800</v>
      </c>
      <c r="E395" s="1">
        <v>51800</v>
      </c>
      <c r="F395" s="1">
        <v>51550</v>
      </c>
      <c r="G395" s="1">
        <v>51600</v>
      </c>
      <c r="I395" s="1">
        <v>51800</v>
      </c>
      <c r="J395" s="1">
        <v>51800</v>
      </c>
      <c r="K395" s="1">
        <v>51550</v>
      </c>
      <c r="L395" s="1">
        <v>51590</v>
      </c>
      <c r="M395" s="1">
        <v>51690</v>
      </c>
      <c r="N395" s="1">
        <v>51780</v>
      </c>
      <c r="O395" s="1" t="s">
        <v>36</v>
      </c>
      <c r="AG395" s="1">
        <v>51680</v>
      </c>
      <c r="AH395" s="1">
        <v>996</v>
      </c>
      <c r="AI395" s="1">
        <v>845</v>
      </c>
      <c r="AJ395" s="1">
        <v>1.178698224852071</v>
      </c>
    </row>
    <row r="396" spans="1:36">
      <c r="A396" s="1">
        <v>2011</v>
      </c>
      <c r="B396" s="1">
        <v>3</v>
      </c>
      <c r="C396" s="24">
        <v>41859</v>
      </c>
      <c r="D396" s="1">
        <v>51600</v>
      </c>
      <c r="E396" s="1">
        <v>51610</v>
      </c>
      <c r="F396" s="1">
        <v>51360</v>
      </c>
      <c r="G396" s="1">
        <v>51400</v>
      </c>
      <c r="I396" s="1">
        <v>51600</v>
      </c>
      <c r="J396" s="1">
        <v>51610</v>
      </c>
      <c r="K396" s="1">
        <v>51360</v>
      </c>
      <c r="L396" s="1">
        <v>51450</v>
      </c>
      <c r="M396" s="1">
        <v>51400</v>
      </c>
      <c r="N396" s="1">
        <v>51500</v>
      </c>
      <c r="O396" s="1" t="s">
        <v>21</v>
      </c>
      <c r="AG396" s="1">
        <v>51710</v>
      </c>
      <c r="AH396" s="1">
        <v>1020</v>
      </c>
      <c r="AI396" s="1">
        <v>717</v>
      </c>
      <c r="AJ396" s="1">
        <v>1.4225941422594142</v>
      </c>
    </row>
    <row r="397" spans="1:36">
      <c r="A397" s="1">
        <v>2011</v>
      </c>
      <c r="B397" s="1">
        <v>4</v>
      </c>
      <c r="C397" s="24">
        <v>41862</v>
      </c>
      <c r="D397" s="1">
        <v>51650</v>
      </c>
      <c r="E397" s="1">
        <v>51690</v>
      </c>
      <c r="F397" s="1">
        <v>51400</v>
      </c>
      <c r="G397" s="1">
        <v>51520</v>
      </c>
      <c r="I397" s="1">
        <v>51650</v>
      </c>
      <c r="J397" s="1">
        <v>51670</v>
      </c>
      <c r="K397" s="1">
        <v>51400</v>
      </c>
      <c r="L397" s="1">
        <v>51600</v>
      </c>
      <c r="M397" s="1">
        <v>51440</v>
      </c>
      <c r="N397" s="1">
        <v>51430</v>
      </c>
      <c r="O397" s="1" t="s">
        <v>37</v>
      </c>
      <c r="AG397" s="1">
        <v>51500</v>
      </c>
      <c r="AH397" s="1">
        <v>896</v>
      </c>
      <c r="AI397" s="1">
        <v>915</v>
      </c>
      <c r="AJ397" s="1">
        <v>0.97923497267759563</v>
      </c>
    </row>
    <row r="398" spans="1:36">
      <c r="A398" s="1">
        <v>2011</v>
      </c>
      <c r="B398" s="1">
        <v>5</v>
      </c>
      <c r="C398" s="24">
        <v>41863</v>
      </c>
      <c r="D398" s="1">
        <v>51430</v>
      </c>
      <c r="E398" s="1">
        <v>51510</v>
      </c>
      <c r="F398" s="1">
        <v>51360</v>
      </c>
      <c r="G398" s="1">
        <v>51390</v>
      </c>
      <c r="I398" s="1">
        <v>51430</v>
      </c>
      <c r="J398" s="1">
        <v>51510</v>
      </c>
      <c r="K398" s="1">
        <v>51360</v>
      </c>
      <c r="L398" s="1">
        <v>51370</v>
      </c>
      <c r="M398" s="1">
        <v>51370</v>
      </c>
      <c r="N398" s="1">
        <v>51330</v>
      </c>
      <c r="O398" s="1" t="s">
        <v>38</v>
      </c>
      <c r="AG398" s="1">
        <v>51510</v>
      </c>
      <c r="AH398" s="1">
        <v>1149</v>
      </c>
      <c r="AI398" s="1">
        <v>647</v>
      </c>
      <c r="AJ398" s="1">
        <v>1.7758887171561051</v>
      </c>
    </row>
    <row r="399" spans="1:36">
      <c r="A399" s="1">
        <v>2011</v>
      </c>
      <c r="B399" s="1">
        <v>6</v>
      </c>
      <c r="C399" s="24">
        <v>41864</v>
      </c>
      <c r="D399" s="1">
        <v>51160</v>
      </c>
      <c r="E399" s="1">
        <v>51250</v>
      </c>
      <c r="F399" s="1">
        <v>51090</v>
      </c>
      <c r="G399" s="1">
        <v>51090</v>
      </c>
      <c r="I399" s="1">
        <v>51160</v>
      </c>
      <c r="J399" s="1">
        <v>51250</v>
      </c>
      <c r="K399" s="1">
        <v>51090</v>
      </c>
      <c r="L399" s="1">
        <v>51190</v>
      </c>
      <c r="M399" s="1">
        <v>51100</v>
      </c>
      <c r="N399" s="1">
        <v>51050</v>
      </c>
      <c r="O399" s="1" t="s">
        <v>39</v>
      </c>
      <c r="AG399" s="1">
        <v>51290</v>
      </c>
      <c r="AH399" s="1">
        <v>817</v>
      </c>
      <c r="AI399" s="1">
        <v>866</v>
      </c>
      <c r="AJ399" s="1">
        <v>0.9434180138568129</v>
      </c>
    </row>
    <row r="400" spans="1:36">
      <c r="A400" s="1">
        <v>2011</v>
      </c>
      <c r="B400" s="1">
        <v>2</v>
      </c>
      <c r="C400" s="24">
        <v>41865</v>
      </c>
      <c r="D400" s="1">
        <v>51010</v>
      </c>
      <c r="E400" s="1">
        <v>51090</v>
      </c>
      <c r="F400" s="1">
        <v>50300</v>
      </c>
      <c r="G400" s="1">
        <v>50360</v>
      </c>
      <c r="I400" s="1">
        <v>51010</v>
      </c>
      <c r="J400" s="1">
        <v>51090</v>
      </c>
      <c r="K400" s="1">
        <v>50820</v>
      </c>
      <c r="L400" s="1">
        <v>50820</v>
      </c>
      <c r="M400" s="1">
        <v>50400</v>
      </c>
      <c r="N400" s="1">
        <v>50780</v>
      </c>
      <c r="O400" s="1" t="s">
        <v>40</v>
      </c>
      <c r="AG400" s="1">
        <v>51120</v>
      </c>
      <c r="AH400" s="1">
        <v>886</v>
      </c>
      <c r="AI400" s="1">
        <v>726</v>
      </c>
      <c r="AJ400" s="1">
        <v>1.2203856749311295</v>
      </c>
    </row>
    <row r="401" spans="1:36">
      <c r="A401" s="1">
        <v>2011</v>
      </c>
      <c r="B401" s="1">
        <v>3</v>
      </c>
      <c r="C401" s="24">
        <v>41866</v>
      </c>
      <c r="D401" s="1">
        <v>50500</v>
      </c>
      <c r="E401" s="1">
        <v>50800</v>
      </c>
      <c r="F401" s="1">
        <v>50440</v>
      </c>
      <c r="G401" s="1">
        <v>50460</v>
      </c>
      <c r="I401" s="1">
        <v>50500</v>
      </c>
      <c r="J401" s="1">
        <v>50750</v>
      </c>
      <c r="K401" s="1">
        <v>50440</v>
      </c>
      <c r="L401" s="1">
        <v>50440</v>
      </c>
      <c r="M401" s="1">
        <v>50700</v>
      </c>
      <c r="N401" s="1">
        <v>50700</v>
      </c>
      <c r="O401" s="1" t="s">
        <v>41</v>
      </c>
      <c r="AG401" s="1">
        <v>50500</v>
      </c>
      <c r="AH401" s="1">
        <v>827</v>
      </c>
      <c r="AI401" s="1">
        <v>865</v>
      </c>
      <c r="AJ401" s="1">
        <v>0.95606936416184973</v>
      </c>
    </row>
    <row r="402" spans="1:36">
      <c r="A402" s="1">
        <v>2011</v>
      </c>
      <c r="B402" s="1">
        <v>4</v>
      </c>
      <c r="C402" s="24">
        <v>41869</v>
      </c>
      <c r="D402" s="1">
        <v>50800</v>
      </c>
      <c r="E402" s="1">
        <v>50890</v>
      </c>
      <c r="F402" s="1">
        <v>50380</v>
      </c>
      <c r="G402" s="1">
        <v>50380</v>
      </c>
      <c r="I402" s="1">
        <v>50800</v>
      </c>
      <c r="J402" s="1">
        <v>50890</v>
      </c>
      <c r="K402" s="1">
        <v>50430</v>
      </c>
      <c r="L402" s="1">
        <v>50430</v>
      </c>
      <c r="M402" s="1">
        <v>50420</v>
      </c>
      <c r="N402" s="1">
        <v>50800</v>
      </c>
      <c r="O402" s="1" t="s">
        <v>18</v>
      </c>
      <c r="AG402" s="1">
        <v>50800</v>
      </c>
      <c r="AH402" s="1">
        <v>789</v>
      </c>
      <c r="AI402" s="1">
        <v>1078</v>
      </c>
      <c r="AJ402" s="1">
        <v>0.73191094619666053</v>
      </c>
    </row>
    <row r="403" spans="1:36">
      <c r="A403" s="1">
        <v>2011</v>
      </c>
      <c r="B403" s="1">
        <v>5</v>
      </c>
      <c r="C403" s="24">
        <v>41870</v>
      </c>
      <c r="D403" s="1">
        <v>50610</v>
      </c>
      <c r="E403" s="1">
        <v>50980</v>
      </c>
      <c r="F403" s="1">
        <v>50010</v>
      </c>
      <c r="G403" s="1">
        <v>50010</v>
      </c>
      <c r="I403" s="1">
        <v>50610</v>
      </c>
      <c r="J403" s="1">
        <v>50980</v>
      </c>
      <c r="K403" s="1">
        <v>50430</v>
      </c>
      <c r="L403" s="1">
        <v>50460</v>
      </c>
      <c r="M403" s="1">
        <v>50100</v>
      </c>
      <c r="N403" s="1">
        <v>50100</v>
      </c>
      <c r="O403" s="1" t="s">
        <v>42</v>
      </c>
      <c r="AG403" s="1">
        <v>50740</v>
      </c>
      <c r="AH403" s="1">
        <v>1183</v>
      </c>
      <c r="AI403" s="1">
        <v>829</v>
      </c>
      <c r="AJ403" s="1">
        <v>1.4270205066344994</v>
      </c>
    </row>
    <row r="404" spans="1:36">
      <c r="A404" s="1">
        <v>2011</v>
      </c>
      <c r="B404" s="1">
        <v>6</v>
      </c>
      <c r="C404" s="24">
        <v>41871</v>
      </c>
      <c r="D404" s="1">
        <v>50150</v>
      </c>
      <c r="E404" s="1">
        <v>50180</v>
      </c>
      <c r="F404" s="1">
        <v>49820</v>
      </c>
      <c r="G404" s="1">
        <v>49870</v>
      </c>
      <c r="I404" s="1">
        <v>50150</v>
      </c>
      <c r="J404" s="1">
        <v>50180</v>
      </c>
      <c r="K404" s="1">
        <v>50050</v>
      </c>
      <c r="L404" s="1">
        <v>50060</v>
      </c>
      <c r="M404" s="1">
        <v>49910</v>
      </c>
      <c r="N404" s="1">
        <v>49900</v>
      </c>
      <c r="O404" s="1" t="s">
        <v>43</v>
      </c>
      <c r="AG404" s="1">
        <v>50220</v>
      </c>
      <c r="AH404" s="1">
        <v>1042</v>
      </c>
      <c r="AI404" s="1">
        <v>1340</v>
      </c>
      <c r="AJ404" s="1">
        <v>0.77761194029850744</v>
      </c>
    </row>
    <row r="405" spans="1:36">
      <c r="A405" s="1">
        <v>2011</v>
      </c>
      <c r="B405" s="1">
        <v>2</v>
      </c>
      <c r="C405" s="24">
        <v>41872</v>
      </c>
      <c r="D405" s="1">
        <v>49870</v>
      </c>
      <c r="E405" s="1">
        <v>49960</v>
      </c>
      <c r="F405" s="1">
        <v>49500</v>
      </c>
      <c r="G405" s="1">
        <v>49540</v>
      </c>
      <c r="I405" s="1">
        <v>49870</v>
      </c>
      <c r="J405" s="1">
        <v>49960</v>
      </c>
      <c r="K405" s="1">
        <v>49830</v>
      </c>
      <c r="L405" s="1">
        <v>49830</v>
      </c>
      <c r="M405" s="1">
        <v>49600</v>
      </c>
      <c r="N405" s="1">
        <v>49770</v>
      </c>
      <c r="O405" s="1" t="s">
        <v>44</v>
      </c>
      <c r="AG405" s="1">
        <v>49960</v>
      </c>
      <c r="AH405" s="1">
        <v>1551</v>
      </c>
      <c r="AI405" s="1">
        <v>801</v>
      </c>
      <c r="AJ405" s="1">
        <v>1.9363295880149813</v>
      </c>
    </row>
    <row r="406" spans="1:36">
      <c r="A406" s="1">
        <v>2011</v>
      </c>
      <c r="B406" s="1">
        <v>3</v>
      </c>
      <c r="C406" s="24">
        <v>41873</v>
      </c>
      <c r="D406" s="1">
        <v>49650</v>
      </c>
      <c r="E406" s="1">
        <v>49700</v>
      </c>
      <c r="F406" s="1">
        <v>49500</v>
      </c>
      <c r="G406" s="1">
        <v>49500</v>
      </c>
      <c r="I406" s="1">
        <v>49650</v>
      </c>
      <c r="J406" s="1">
        <v>49700</v>
      </c>
      <c r="K406" s="1">
        <v>49540</v>
      </c>
      <c r="L406" s="1">
        <v>49690</v>
      </c>
      <c r="M406" s="1">
        <v>49560</v>
      </c>
      <c r="N406" s="1">
        <v>49620</v>
      </c>
      <c r="O406" s="1" t="s">
        <v>45</v>
      </c>
      <c r="AG406" s="1">
        <v>49700</v>
      </c>
      <c r="AH406" s="1">
        <v>1032</v>
      </c>
      <c r="AI406" s="1">
        <v>781</v>
      </c>
      <c r="AJ406" s="1">
        <v>1.321382842509603</v>
      </c>
    </row>
    <row r="407" spans="1:36">
      <c r="A407" s="1">
        <v>2011</v>
      </c>
      <c r="B407" s="1">
        <v>4</v>
      </c>
      <c r="C407" s="24">
        <v>41876</v>
      </c>
      <c r="D407" s="1">
        <v>49700</v>
      </c>
      <c r="E407" s="1">
        <v>49700</v>
      </c>
      <c r="F407" s="1">
        <v>49500</v>
      </c>
      <c r="G407" s="1">
        <v>49550</v>
      </c>
      <c r="I407" s="1">
        <v>49700</v>
      </c>
      <c r="J407" s="1">
        <v>49700</v>
      </c>
      <c r="K407" s="1">
        <v>49520</v>
      </c>
      <c r="L407" s="1">
        <v>49700</v>
      </c>
      <c r="M407" s="1">
        <v>49590</v>
      </c>
      <c r="N407" s="1">
        <v>49530</v>
      </c>
      <c r="O407" s="1" t="s">
        <v>46</v>
      </c>
      <c r="AG407" s="1">
        <v>49740</v>
      </c>
      <c r="AH407" s="1">
        <v>766</v>
      </c>
      <c r="AI407" s="1">
        <v>370</v>
      </c>
      <c r="AJ407" s="1">
        <v>2.0702702702702704</v>
      </c>
    </row>
    <row r="408" spans="1:36">
      <c r="A408" s="1">
        <v>2011</v>
      </c>
      <c r="B408" s="1">
        <v>5</v>
      </c>
      <c r="C408" s="24">
        <v>41877</v>
      </c>
      <c r="D408" s="1">
        <v>49500</v>
      </c>
      <c r="E408" s="1">
        <v>49700</v>
      </c>
      <c r="F408" s="1">
        <v>49490</v>
      </c>
      <c r="G408" s="1">
        <v>49630</v>
      </c>
      <c r="I408" s="1">
        <v>49500</v>
      </c>
      <c r="J408" s="1">
        <v>49580</v>
      </c>
      <c r="K408" s="1">
        <v>49500</v>
      </c>
      <c r="L408" s="1">
        <v>49500</v>
      </c>
      <c r="M408" s="1">
        <v>49680</v>
      </c>
      <c r="N408" s="1">
        <v>49670</v>
      </c>
      <c r="O408" s="1" t="s">
        <v>47</v>
      </c>
      <c r="AG408" s="1">
        <v>49580</v>
      </c>
      <c r="AH408" s="1">
        <v>799</v>
      </c>
      <c r="AI408" s="1">
        <v>1052</v>
      </c>
      <c r="AJ408" s="1">
        <v>0.75950570342205326</v>
      </c>
    </row>
    <row r="409" spans="1:36">
      <c r="A409" s="1">
        <v>2011</v>
      </c>
      <c r="B409" s="1">
        <v>6</v>
      </c>
      <c r="C409" s="24">
        <v>41878</v>
      </c>
      <c r="D409" s="1">
        <v>49670</v>
      </c>
      <c r="E409" s="1">
        <v>49720</v>
      </c>
      <c r="F409" s="1">
        <v>49540</v>
      </c>
      <c r="G409" s="1">
        <v>49650</v>
      </c>
      <c r="I409" s="1">
        <v>49670</v>
      </c>
      <c r="J409" s="1">
        <v>49720</v>
      </c>
      <c r="K409" s="1">
        <v>49580</v>
      </c>
      <c r="L409" s="1">
        <v>49680</v>
      </c>
      <c r="M409" s="1">
        <v>49690</v>
      </c>
      <c r="N409" s="1">
        <v>49600</v>
      </c>
      <c r="O409" s="1" t="s">
        <v>48</v>
      </c>
      <c r="AG409" s="1">
        <v>49740</v>
      </c>
      <c r="AH409" s="1">
        <v>629</v>
      </c>
      <c r="AI409" s="1">
        <v>565</v>
      </c>
      <c r="AJ409" s="1">
        <v>1.1132743362831858</v>
      </c>
    </row>
    <row r="410" spans="1:36">
      <c r="A410" s="1">
        <v>2011</v>
      </c>
      <c r="B410" s="1">
        <v>2</v>
      </c>
      <c r="C410" s="24">
        <v>41879</v>
      </c>
      <c r="D410" s="1">
        <v>49600</v>
      </c>
      <c r="E410" s="1">
        <v>49600</v>
      </c>
      <c r="F410" s="1">
        <v>49500</v>
      </c>
      <c r="G410" s="1">
        <v>49520</v>
      </c>
      <c r="I410" s="1">
        <v>49600</v>
      </c>
      <c r="J410" s="1">
        <v>49600</v>
      </c>
      <c r="K410" s="1">
        <v>49560</v>
      </c>
      <c r="L410" s="1">
        <v>49590</v>
      </c>
      <c r="M410" s="1">
        <v>49520</v>
      </c>
      <c r="N410" s="1">
        <v>49660</v>
      </c>
      <c r="O410" s="1" t="s">
        <v>49</v>
      </c>
      <c r="AG410" s="1">
        <v>49670</v>
      </c>
      <c r="AH410" s="1">
        <v>768</v>
      </c>
      <c r="AI410" s="1">
        <v>1095</v>
      </c>
      <c r="AJ410" s="1">
        <v>0.70136986301369864</v>
      </c>
    </row>
    <row r="411" spans="1:36">
      <c r="A411" s="1">
        <v>2011</v>
      </c>
      <c r="B411" s="1">
        <v>3</v>
      </c>
      <c r="C411" s="24">
        <v>41880</v>
      </c>
      <c r="D411" s="1">
        <v>49650</v>
      </c>
      <c r="E411" s="1">
        <v>49800</v>
      </c>
      <c r="F411" s="1">
        <v>49540</v>
      </c>
      <c r="G411" s="1">
        <v>49780</v>
      </c>
      <c r="I411" s="1">
        <v>49650</v>
      </c>
      <c r="J411" s="1">
        <v>49680</v>
      </c>
      <c r="K411" s="1">
        <v>49540</v>
      </c>
      <c r="L411" s="1">
        <v>49680</v>
      </c>
      <c r="M411" s="1">
        <v>49780</v>
      </c>
      <c r="N411" s="1">
        <v>49600</v>
      </c>
      <c r="O411" s="1" t="s">
        <v>50</v>
      </c>
      <c r="AG411" s="1">
        <v>49670</v>
      </c>
      <c r="AH411" s="1">
        <v>800</v>
      </c>
      <c r="AI411" s="1">
        <v>1134</v>
      </c>
      <c r="AJ411" s="1">
        <v>0.70546737213403876</v>
      </c>
    </row>
    <row r="412" spans="1:36">
      <c r="A412" s="1">
        <v>2011</v>
      </c>
      <c r="B412" s="1">
        <v>4</v>
      </c>
      <c r="C412" s="24">
        <v>41883</v>
      </c>
      <c r="D412" s="1">
        <v>49610</v>
      </c>
      <c r="E412" s="1">
        <v>49810</v>
      </c>
      <c r="F412" s="1">
        <v>49560</v>
      </c>
      <c r="G412" s="1">
        <v>49760</v>
      </c>
      <c r="I412" s="1">
        <v>49610</v>
      </c>
      <c r="J412" s="1">
        <v>49810</v>
      </c>
      <c r="K412" s="1">
        <v>49560</v>
      </c>
      <c r="L412" s="1">
        <v>49740</v>
      </c>
      <c r="M412" s="1">
        <v>49820</v>
      </c>
      <c r="N412" s="1">
        <v>49830</v>
      </c>
      <c r="O412" s="1" t="s">
        <v>50</v>
      </c>
      <c r="AG412" s="1">
        <v>49780</v>
      </c>
      <c r="AH412" s="1">
        <v>1289</v>
      </c>
      <c r="AI412" s="1">
        <v>836</v>
      </c>
      <c r="AJ412" s="1">
        <v>1.5418660287081341</v>
      </c>
    </row>
    <row r="413" spans="1:36">
      <c r="A413" s="1">
        <v>2011</v>
      </c>
      <c r="B413" s="1">
        <v>5</v>
      </c>
      <c r="C413" s="24">
        <v>41884</v>
      </c>
      <c r="D413" s="1">
        <v>49710</v>
      </c>
      <c r="E413" s="1">
        <v>49830</v>
      </c>
      <c r="F413" s="1">
        <v>49590</v>
      </c>
      <c r="G413" s="1">
        <v>49720</v>
      </c>
      <c r="I413" s="1">
        <v>49710</v>
      </c>
      <c r="J413" s="1">
        <v>49830</v>
      </c>
      <c r="K413" s="1">
        <v>49590</v>
      </c>
      <c r="L413" s="1">
        <v>49690</v>
      </c>
      <c r="M413" s="1">
        <v>49820</v>
      </c>
      <c r="N413" s="1">
        <v>49810</v>
      </c>
      <c r="O413" s="1" t="s">
        <v>51</v>
      </c>
      <c r="AG413" s="1">
        <v>49650</v>
      </c>
      <c r="AH413" s="1">
        <v>1746</v>
      </c>
      <c r="AI413" s="1">
        <v>923</v>
      </c>
      <c r="AJ413" s="1">
        <v>1.8916576381365113</v>
      </c>
    </row>
    <row r="414" spans="1:36">
      <c r="A414" s="1">
        <v>2011</v>
      </c>
      <c r="B414" s="1">
        <v>6</v>
      </c>
      <c r="C414" s="24">
        <v>41885</v>
      </c>
      <c r="D414" s="1">
        <v>49800</v>
      </c>
      <c r="E414" s="1">
        <v>49800</v>
      </c>
      <c r="F414" s="1">
        <v>49490</v>
      </c>
      <c r="G414" s="1">
        <v>49720</v>
      </c>
      <c r="I414" s="1">
        <v>49800</v>
      </c>
      <c r="J414" s="1">
        <v>49800</v>
      </c>
      <c r="K414" s="1">
        <v>49490</v>
      </c>
      <c r="L414" s="1">
        <v>49800</v>
      </c>
      <c r="M414" s="1">
        <v>49690</v>
      </c>
      <c r="N414" s="1">
        <v>49500</v>
      </c>
      <c r="O414" s="1" t="s">
        <v>54</v>
      </c>
      <c r="AG414" s="1">
        <v>49690</v>
      </c>
      <c r="AH414" s="1">
        <v>898</v>
      </c>
      <c r="AI414" s="1">
        <v>989</v>
      </c>
      <c r="AJ414" s="1">
        <v>0.90798786653185037</v>
      </c>
    </row>
    <row r="415" spans="1:36">
      <c r="A415" s="1">
        <v>2011</v>
      </c>
      <c r="B415" s="1">
        <v>2</v>
      </c>
      <c r="C415" s="24">
        <v>41886</v>
      </c>
      <c r="D415" s="1">
        <v>49490</v>
      </c>
      <c r="E415" s="1">
        <v>49570</v>
      </c>
      <c r="F415" s="1">
        <v>49300</v>
      </c>
      <c r="G415" s="1">
        <v>49450</v>
      </c>
      <c r="I415" s="1">
        <v>49490</v>
      </c>
      <c r="J415" s="1">
        <v>49510</v>
      </c>
      <c r="K415" s="1">
        <v>49430</v>
      </c>
      <c r="L415" s="1">
        <v>49460</v>
      </c>
      <c r="M415" s="1">
        <v>49300</v>
      </c>
      <c r="N415" s="1">
        <v>49100</v>
      </c>
      <c r="O415" s="1" t="s">
        <v>55</v>
      </c>
      <c r="AG415" s="1">
        <v>49670</v>
      </c>
      <c r="AH415" s="1">
        <v>1095</v>
      </c>
      <c r="AI415" s="1">
        <v>951</v>
      </c>
      <c r="AJ415" s="1">
        <v>1.1514195583596214</v>
      </c>
    </row>
    <row r="416" spans="1:36">
      <c r="A416" s="1">
        <v>2011</v>
      </c>
      <c r="B416" s="1">
        <v>3</v>
      </c>
      <c r="C416" s="24">
        <v>41887</v>
      </c>
      <c r="D416" s="1">
        <v>49410</v>
      </c>
      <c r="E416" s="1">
        <v>49410</v>
      </c>
      <c r="F416" s="1">
        <v>49000</v>
      </c>
      <c r="G416" s="1">
        <v>49060</v>
      </c>
      <c r="I416" s="1">
        <v>49410</v>
      </c>
      <c r="J416" s="1">
        <v>49410</v>
      </c>
      <c r="K416" s="1">
        <v>49090</v>
      </c>
      <c r="L416" s="1">
        <v>49090</v>
      </c>
      <c r="M416" s="1">
        <v>49290</v>
      </c>
      <c r="N416" s="1">
        <v>49050</v>
      </c>
      <c r="O416" s="1" t="s">
        <v>56</v>
      </c>
      <c r="AG416" s="1">
        <v>49350</v>
      </c>
      <c r="AH416" s="1">
        <v>1146</v>
      </c>
      <c r="AI416" s="1">
        <v>1437</v>
      </c>
      <c r="AJ416" s="1">
        <v>0.79749478079331937</v>
      </c>
    </row>
    <row r="417" spans="1:36">
      <c r="A417" s="1">
        <v>2011</v>
      </c>
      <c r="B417" s="1">
        <v>4</v>
      </c>
      <c r="C417" s="24">
        <v>41890</v>
      </c>
      <c r="D417" s="1">
        <v>48910</v>
      </c>
      <c r="E417" s="1">
        <v>49500</v>
      </c>
      <c r="F417" s="1">
        <v>48910</v>
      </c>
      <c r="G417" s="1">
        <v>49500</v>
      </c>
      <c r="I417" s="1">
        <v>48910</v>
      </c>
      <c r="J417" s="1">
        <v>49310</v>
      </c>
      <c r="K417" s="1">
        <v>48910</v>
      </c>
      <c r="L417" s="1">
        <v>49300</v>
      </c>
      <c r="M417" s="1">
        <v>49480</v>
      </c>
      <c r="N417" s="1">
        <v>49340</v>
      </c>
      <c r="O417" s="1" t="s">
        <v>57</v>
      </c>
      <c r="AG417" s="1">
        <v>49050</v>
      </c>
      <c r="AH417" s="1">
        <v>1312</v>
      </c>
      <c r="AI417" s="1">
        <v>644</v>
      </c>
      <c r="AJ417" s="1">
        <v>2.0372670807453415</v>
      </c>
    </row>
    <row r="418" spans="1:36">
      <c r="A418" s="1">
        <v>2011</v>
      </c>
      <c r="B418" s="1">
        <v>5</v>
      </c>
      <c r="C418" s="24">
        <v>41891</v>
      </c>
      <c r="D418" s="1">
        <v>49130</v>
      </c>
      <c r="E418" s="1">
        <v>49300</v>
      </c>
      <c r="F418" s="1">
        <v>48610</v>
      </c>
      <c r="G418" s="1">
        <v>48920</v>
      </c>
      <c r="I418" s="1">
        <v>49130</v>
      </c>
      <c r="J418" s="1">
        <v>49300</v>
      </c>
      <c r="K418" s="1">
        <v>49010</v>
      </c>
      <c r="L418" s="1">
        <v>49020</v>
      </c>
      <c r="M418" s="1">
        <v>48920</v>
      </c>
      <c r="N418" s="1">
        <v>48650</v>
      </c>
      <c r="O418" s="1" t="s">
        <v>58</v>
      </c>
      <c r="AG418" s="1">
        <v>49220</v>
      </c>
      <c r="AH418" s="1">
        <v>1394</v>
      </c>
      <c r="AI418" s="1">
        <v>720</v>
      </c>
      <c r="AJ418" s="1">
        <v>1.9361111111111111</v>
      </c>
    </row>
    <row r="419" spans="1:36">
      <c r="A419" s="1">
        <v>2011</v>
      </c>
      <c r="B419" s="1">
        <v>6</v>
      </c>
      <c r="C419" s="24">
        <v>41892</v>
      </c>
      <c r="D419" s="1">
        <v>48640</v>
      </c>
      <c r="E419" s="1">
        <v>48640</v>
      </c>
      <c r="F419" s="1">
        <v>47740</v>
      </c>
      <c r="G419" s="1">
        <v>48200</v>
      </c>
      <c r="I419" s="1">
        <v>48640</v>
      </c>
      <c r="J419" s="1">
        <v>48640</v>
      </c>
      <c r="K419" s="1">
        <v>48120</v>
      </c>
      <c r="L419" s="1">
        <v>48220</v>
      </c>
      <c r="M419" s="1">
        <v>48030</v>
      </c>
      <c r="N419" s="1">
        <v>48350</v>
      </c>
      <c r="O419" s="1" t="s">
        <v>59</v>
      </c>
      <c r="AG419" s="1">
        <v>48530</v>
      </c>
      <c r="AH419" s="1">
        <v>1359</v>
      </c>
      <c r="AI419" s="1">
        <v>1109</v>
      </c>
      <c r="AJ419" s="1">
        <v>1.2254283137962128</v>
      </c>
    </row>
    <row r="420" spans="1:36">
      <c r="A420" s="1">
        <v>2011</v>
      </c>
      <c r="B420" s="1">
        <v>2</v>
      </c>
      <c r="C420" s="24">
        <v>41893</v>
      </c>
      <c r="D420" s="1">
        <v>48290</v>
      </c>
      <c r="E420" s="1">
        <v>48300</v>
      </c>
      <c r="F420" s="1">
        <v>48010</v>
      </c>
      <c r="G420" s="1">
        <v>48280</v>
      </c>
      <c r="I420" s="1">
        <v>48290</v>
      </c>
      <c r="J420" s="1">
        <v>48300</v>
      </c>
      <c r="K420" s="1">
        <v>48020</v>
      </c>
      <c r="L420" s="1">
        <v>48020</v>
      </c>
      <c r="M420" s="1">
        <v>48250</v>
      </c>
      <c r="N420" s="1">
        <v>48050</v>
      </c>
      <c r="O420" s="1" t="s">
        <v>60</v>
      </c>
      <c r="AG420" s="1">
        <v>48230</v>
      </c>
      <c r="AH420" s="1">
        <v>1303</v>
      </c>
      <c r="AI420" s="1">
        <v>1066</v>
      </c>
      <c r="AJ420" s="1">
        <v>1.222326454033771</v>
      </c>
    </row>
    <row r="421" spans="1:36">
      <c r="A421" s="1">
        <v>2011</v>
      </c>
      <c r="B421" s="1">
        <v>3</v>
      </c>
      <c r="C421" s="24">
        <v>41894</v>
      </c>
      <c r="D421" s="1">
        <v>48130</v>
      </c>
      <c r="E421" s="1">
        <v>48460</v>
      </c>
      <c r="F421" s="1">
        <v>48040</v>
      </c>
      <c r="G421" s="1">
        <v>48460</v>
      </c>
      <c r="I421" s="1">
        <v>48130</v>
      </c>
      <c r="J421" s="1">
        <v>48250</v>
      </c>
      <c r="K421" s="1">
        <v>48040</v>
      </c>
      <c r="L421" s="1">
        <v>48230</v>
      </c>
      <c r="M421" s="1">
        <v>48500</v>
      </c>
      <c r="N421" s="1">
        <v>48620</v>
      </c>
      <c r="O421" s="1" t="s">
        <v>61</v>
      </c>
      <c r="AG421" s="1">
        <v>48230</v>
      </c>
      <c r="AH421" s="1">
        <v>1261</v>
      </c>
      <c r="AI421" s="1">
        <v>960</v>
      </c>
      <c r="AJ421" s="1">
        <v>1.3135416666666666</v>
      </c>
    </row>
    <row r="422" spans="1:36">
      <c r="A422" s="1">
        <v>2011</v>
      </c>
      <c r="B422" s="1">
        <v>4</v>
      </c>
      <c r="C422" s="24">
        <v>41898</v>
      </c>
      <c r="D422" s="1">
        <v>48660</v>
      </c>
      <c r="E422" s="1">
        <v>49070</v>
      </c>
      <c r="F422" s="1">
        <v>48520</v>
      </c>
      <c r="G422" s="1">
        <v>48970</v>
      </c>
      <c r="I422" s="1">
        <v>48660</v>
      </c>
      <c r="J422" s="1">
        <v>48990</v>
      </c>
      <c r="K422" s="1">
        <v>48520</v>
      </c>
      <c r="L422" s="1">
        <v>48790</v>
      </c>
      <c r="M422" s="1">
        <v>49020</v>
      </c>
      <c r="N422" s="1">
        <v>48670</v>
      </c>
      <c r="O422" s="1" t="s">
        <v>62</v>
      </c>
      <c r="AG422" s="1">
        <v>48590</v>
      </c>
      <c r="AH422" s="1">
        <v>1336</v>
      </c>
      <c r="AI422" s="1">
        <v>873</v>
      </c>
      <c r="AJ422" s="1">
        <v>1.5303550973654065</v>
      </c>
    </row>
    <row r="423" spans="1:36">
      <c r="A423" s="1">
        <v>2011</v>
      </c>
      <c r="B423" s="1">
        <v>5</v>
      </c>
      <c r="C423" s="24">
        <v>41899</v>
      </c>
      <c r="D423" s="1">
        <v>48670</v>
      </c>
      <c r="E423" s="1">
        <v>48890</v>
      </c>
      <c r="F423" s="1">
        <v>48670</v>
      </c>
      <c r="G423" s="1">
        <v>48850</v>
      </c>
      <c r="I423" s="1">
        <v>48670</v>
      </c>
      <c r="J423" s="1">
        <v>48890</v>
      </c>
      <c r="K423" s="1">
        <v>48670</v>
      </c>
      <c r="L423" s="1">
        <v>48690</v>
      </c>
      <c r="M423" s="1">
        <v>48860</v>
      </c>
      <c r="N423" s="1">
        <v>48800</v>
      </c>
      <c r="O423" s="1" t="s">
        <v>63</v>
      </c>
      <c r="AG423" s="1">
        <v>48870</v>
      </c>
      <c r="AH423" s="1">
        <v>950</v>
      </c>
      <c r="AI423" s="1">
        <v>982</v>
      </c>
      <c r="AJ423" s="1">
        <v>0.96741344195519352</v>
      </c>
    </row>
    <row r="424" spans="1:36">
      <c r="A424" s="1">
        <v>2011</v>
      </c>
      <c r="B424" s="1">
        <v>6</v>
      </c>
      <c r="C424" s="24">
        <v>41900</v>
      </c>
      <c r="D424" s="1">
        <v>48900</v>
      </c>
      <c r="E424" s="1">
        <v>49040</v>
      </c>
      <c r="F424" s="1">
        <v>48740</v>
      </c>
      <c r="G424" s="1">
        <v>48950</v>
      </c>
      <c r="I424" s="1">
        <v>48900</v>
      </c>
      <c r="J424" s="1">
        <v>49040</v>
      </c>
      <c r="K424" s="1">
        <v>48890</v>
      </c>
      <c r="L424" s="1">
        <v>49020</v>
      </c>
      <c r="M424" s="1">
        <v>48950</v>
      </c>
      <c r="N424" s="1">
        <v>48770</v>
      </c>
      <c r="O424" s="1" t="s">
        <v>64</v>
      </c>
      <c r="AG424" s="1">
        <v>49030</v>
      </c>
      <c r="AH424" s="1">
        <v>1331</v>
      </c>
      <c r="AI424" s="1">
        <v>1044</v>
      </c>
      <c r="AJ424" s="1">
        <v>1.274904214559387</v>
      </c>
    </row>
    <row r="425" spans="1:36">
      <c r="A425" s="1">
        <v>2011</v>
      </c>
      <c r="B425" s="1">
        <v>2</v>
      </c>
      <c r="C425" s="24">
        <v>41901</v>
      </c>
      <c r="D425" s="1">
        <v>48700</v>
      </c>
      <c r="E425" s="1">
        <v>48950</v>
      </c>
      <c r="F425" s="1">
        <v>48660</v>
      </c>
      <c r="G425" s="1">
        <v>48810</v>
      </c>
      <c r="I425" s="1">
        <v>48700</v>
      </c>
      <c r="J425" s="1">
        <v>48950</v>
      </c>
      <c r="K425" s="1">
        <v>48700</v>
      </c>
      <c r="L425" s="1">
        <v>48900</v>
      </c>
      <c r="M425" s="1">
        <v>48800</v>
      </c>
      <c r="N425" s="1">
        <v>48490</v>
      </c>
      <c r="O425" s="1" t="s">
        <v>65</v>
      </c>
      <c r="AG425" s="1">
        <v>48930</v>
      </c>
      <c r="AH425" s="1">
        <v>1315</v>
      </c>
      <c r="AI425" s="1">
        <v>1030</v>
      </c>
      <c r="AJ425" s="1">
        <v>1.2766990291262137</v>
      </c>
    </row>
    <row r="426" spans="1:36">
      <c r="A426" s="1">
        <v>2011</v>
      </c>
      <c r="B426" s="1">
        <v>3</v>
      </c>
      <c r="C426" s="24">
        <v>41904</v>
      </c>
      <c r="D426" s="1">
        <v>48340</v>
      </c>
      <c r="E426" s="1">
        <v>48360</v>
      </c>
      <c r="F426" s="1">
        <v>47770</v>
      </c>
      <c r="G426" s="1">
        <v>47990</v>
      </c>
      <c r="I426" s="1">
        <v>48340</v>
      </c>
      <c r="J426" s="1">
        <v>48360</v>
      </c>
      <c r="K426" s="1">
        <v>48010</v>
      </c>
      <c r="L426" s="1">
        <v>48030</v>
      </c>
      <c r="M426" s="1">
        <v>47740</v>
      </c>
      <c r="N426" s="1">
        <v>47850</v>
      </c>
      <c r="O426" s="1" t="s">
        <v>66</v>
      </c>
      <c r="AG426" s="1">
        <v>48560</v>
      </c>
      <c r="AH426" s="1">
        <v>1258</v>
      </c>
      <c r="AI426" s="1">
        <v>1150</v>
      </c>
      <c r="AJ426" s="1">
        <v>1.0939130434782609</v>
      </c>
    </row>
    <row r="427" spans="1:36">
      <c r="A427" s="1">
        <v>2011</v>
      </c>
      <c r="B427" s="1">
        <v>4</v>
      </c>
      <c r="C427" s="24">
        <v>41906</v>
      </c>
      <c r="D427" s="1">
        <v>47730</v>
      </c>
      <c r="E427" s="1">
        <v>47830</v>
      </c>
      <c r="F427" s="1">
        <v>47400</v>
      </c>
      <c r="G427" s="1">
        <v>47620</v>
      </c>
      <c r="I427" s="1">
        <v>47730</v>
      </c>
      <c r="J427" s="1">
        <v>47830</v>
      </c>
      <c r="K427" s="1">
        <v>47530</v>
      </c>
      <c r="L427" s="1">
        <v>47620</v>
      </c>
      <c r="M427" s="1">
        <v>47810</v>
      </c>
      <c r="N427" s="1">
        <v>47690</v>
      </c>
      <c r="O427" s="1" t="s">
        <v>67</v>
      </c>
      <c r="AG427" s="1">
        <v>47750</v>
      </c>
      <c r="AH427" s="1">
        <v>1541</v>
      </c>
      <c r="AI427" s="1">
        <v>1035</v>
      </c>
      <c r="AJ427" s="1">
        <v>1.4888888888888889</v>
      </c>
    </row>
    <row r="428" spans="1:36">
      <c r="A428" s="1">
        <v>2011</v>
      </c>
      <c r="B428" s="1">
        <v>5</v>
      </c>
      <c r="C428" s="24">
        <v>41907</v>
      </c>
      <c r="D428" s="1">
        <v>47690</v>
      </c>
      <c r="E428" s="1">
        <v>47760</v>
      </c>
      <c r="F428" s="1">
        <v>47430</v>
      </c>
      <c r="G428" s="1">
        <v>47480</v>
      </c>
      <c r="I428" s="1">
        <v>47690</v>
      </c>
      <c r="J428" s="1">
        <v>47760</v>
      </c>
      <c r="K428" s="1">
        <v>47440</v>
      </c>
      <c r="L428" s="1">
        <v>47500</v>
      </c>
      <c r="M428" s="1">
        <v>47710</v>
      </c>
      <c r="N428" s="1">
        <v>47180</v>
      </c>
      <c r="O428" s="1" t="s">
        <v>68</v>
      </c>
      <c r="AG428" s="1">
        <v>47740</v>
      </c>
      <c r="AH428" s="1">
        <v>1210</v>
      </c>
      <c r="AI428" s="1">
        <v>1000</v>
      </c>
      <c r="AJ428" s="1">
        <v>1.21</v>
      </c>
    </row>
    <row r="429" spans="1:36">
      <c r="A429" s="1">
        <v>2011</v>
      </c>
      <c r="B429" s="1">
        <v>6</v>
      </c>
      <c r="C429" s="24">
        <v>41908</v>
      </c>
      <c r="D429" s="1">
        <v>47080</v>
      </c>
      <c r="E429" s="1">
        <v>47080</v>
      </c>
      <c r="F429" s="1">
        <v>46830</v>
      </c>
      <c r="G429" s="1">
        <v>47050</v>
      </c>
      <c r="I429" s="1">
        <v>47080</v>
      </c>
      <c r="J429" s="1">
        <v>47080</v>
      </c>
      <c r="K429" s="1">
        <v>46830</v>
      </c>
      <c r="L429" s="1">
        <v>46920</v>
      </c>
      <c r="M429" s="1">
        <v>47050</v>
      </c>
      <c r="N429" s="1">
        <v>46870</v>
      </c>
      <c r="O429" s="1" t="s">
        <v>69</v>
      </c>
      <c r="AG429" s="1">
        <v>46990</v>
      </c>
      <c r="AH429" s="1">
        <v>1954</v>
      </c>
      <c r="AI429" s="1">
        <v>665</v>
      </c>
      <c r="AJ429" s="1">
        <v>2.9383458646616543</v>
      </c>
    </row>
    <row r="430" spans="1:36">
      <c r="A430" s="1">
        <v>2011</v>
      </c>
      <c r="B430" s="1">
        <v>3</v>
      </c>
      <c r="C430" s="24">
        <v>41911</v>
      </c>
      <c r="D430" s="1">
        <v>46740</v>
      </c>
      <c r="E430" s="1">
        <v>46740</v>
      </c>
      <c r="F430" s="1">
        <v>46380</v>
      </c>
      <c r="G430" s="1">
        <v>46550</v>
      </c>
      <c r="I430" s="1">
        <v>46740</v>
      </c>
      <c r="J430" s="1">
        <v>46740</v>
      </c>
      <c r="K430" s="1">
        <v>46380</v>
      </c>
      <c r="L430" s="1">
        <v>46510</v>
      </c>
      <c r="M430" s="1">
        <v>46400</v>
      </c>
      <c r="N430" s="1">
        <v>46560</v>
      </c>
      <c r="O430" s="1" t="s">
        <v>70</v>
      </c>
      <c r="AG430" s="1">
        <v>46650</v>
      </c>
      <c r="AH430" s="1">
        <v>1371</v>
      </c>
      <c r="AI430" s="1">
        <v>827</v>
      </c>
      <c r="AJ430" s="1">
        <v>1.6577992744860943</v>
      </c>
    </row>
    <row r="431" spans="1:36">
      <c r="A431" s="1">
        <v>2011</v>
      </c>
      <c r="B431" s="1">
        <v>4</v>
      </c>
      <c r="C431" s="24">
        <v>41912</v>
      </c>
      <c r="D431" s="1">
        <v>46740</v>
      </c>
      <c r="E431" s="1">
        <v>46790</v>
      </c>
      <c r="F431" s="1">
        <v>46580</v>
      </c>
      <c r="G431" s="1">
        <v>46680</v>
      </c>
      <c r="I431" s="1">
        <v>46740</v>
      </c>
      <c r="J431" s="1">
        <v>46790</v>
      </c>
      <c r="K431" s="1">
        <v>46660</v>
      </c>
      <c r="L431" s="1">
        <v>46730</v>
      </c>
      <c r="M431" s="1">
        <v>46710</v>
      </c>
      <c r="N431" s="1">
        <v>46540</v>
      </c>
      <c r="O431" s="1" t="s">
        <v>71</v>
      </c>
      <c r="AG431" s="1">
        <v>46780</v>
      </c>
      <c r="AH431" s="1">
        <v>830</v>
      </c>
      <c r="AI431" s="1">
        <v>1145</v>
      </c>
      <c r="AJ431" s="1">
        <v>0.72489082969432317</v>
      </c>
    </row>
    <row r="432" spans="1:36">
      <c r="A432" s="1">
        <v>2011</v>
      </c>
      <c r="B432" s="1">
        <v>5</v>
      </c>
      <c r="C432" s="24">
        <v>41913</v>
      </c>
      <c r="D432" s="1">
        <v>46500</v>
      </c>
      <c r="E432" s="1">
        <v>46580</v>
      </c>
      <c r="F432" s="1">
        <v>45810</v>
      </c>
      <c r="G432" s="1">
        <v>46080</v>
      </c>
      <c r="I432" s="1">
        <v>46500</v>
      </c>
      <c r="J432" s="1">
        <v>46580</v>
      </c>
      <c r="K432" s="1">
        <v>45810</v>
      </c>
      <c r="L432" s="1">
        <v>45850</v>
      </c>
      <c r="M432" s="1">
        <v>46000</v>
      </c>
      <c r="N432" s="1">
        <v>46200</v>
      </c>
      <c r="O432" s="1" t="s">
        <v>72</v>
      </c>
      <c r="AG432" s="1">
        <v>46490</v>
      </c>
      <c r="AH432" s="1">
        <v>1021</v>
      </c>
      <c r="AI432" s="1">
        <v>1727</v>
      </c>
      <c r="AJ432" s="1">
        <v>0.59119861030689058</v>
      </c>
    </row>
    <row r="433" spans="1:36">
      <c r="A433" s="1">
        <v>2011</v>
      </c>
      <c r="B433" s="1">
        <v>6</v>
      </c>
      <c r="C433" s="24">
        <v>41914</v>
      </c>
      <c r="D433" s="1">
        <v>46050</v>
      </c>
      <c r="E433" s="1">
        <v>46280</v>
      </c>
      <c r="F433" s="1">
        <v>46000</v>
      </c>
      <c r="G433" s="1">
        <v>46260</v>
      </c>
      <c r="I433" s="1">
        <v>46050</v>
      </c>
      <c r="J433" s="1">
        <v>46160</v>
      </c>
      <c r="K433" s="1">
        <v>46000</v>
      </c>
      <c r="L433" s="1">
        <v>46160</v>
      </c>
      <c r="M433" s="1">
        <v>46350</v>
      </c>
      <c r="N433" s="1">
        <v>45910</v>
      </c>
      <c r="O433" s="1" t="s">
        <v>73</v>
      </c>
      <c r="AG433" s="1">
        <v>46150</v>
      </c>
      <c r="AH433" s="1">
        <v>923</v>
      </c>
      <c r="AI433" s="1">
        <v>1513</v>
      </c>
      <c r="AJ433" s="1">
        <v>0.61004626569729015</v>
      </c>
    </row>
    <row r="434" spans="1:36">
      <c r="A434" s="1">
        <v>2011</v>
      </c>
      <c r="B434" s="1">
        <v>2</v>
      </c>
      <c r="C434" s="24">
        <v>41915</v>
      </c>
      <c r="D434" s="1">
        <v>46100</v>
      </c>
      <c r="E434" s="1">
        <v>46240</v>
      </c>
      <c r="F434" s="1">
        <v>45910</v>
      </c>
      <c r="G434" s="1">
        <v>46190</v>
      </c>
      <c r="I434" s="1">
        <v>46100</v>
      </c>
      <c r="J434" s="1">
        <v>46240</v>
      </c>
      <c r="K434" s="1">
        <v>45910</v>
      </c>
      <c r="L434" s="1">
        <v>45920</v>
      </c>
      <c r="M434" s="1">
        <v>45910</v>
      </c>
      <c r="N434" s="1">
        <v>45920</v>
      </c>
      <c r="O434" s="1" t="s">
        <v>74</v>
      </c>
      <c r="AG434" s="1">
        <v>46220</v>
      </c>
      <c r="AH434" s="1">
        <v>1212</v>
      </c>
      <c r="AI434" s="1">
        <v>831</v>
      </c>
      <c r="AJ434" s="1">
        <v>1.4584837545126355</v>
      </c>
    </row>
    <row r="435" spans="1:36">
      <c r="A435" s="1">
        <v>2011</v>
      </c>
      <c r="B435" s="1">
        <v>3</v>
      </c>
      <c r="C435" s="24">
        <v>41918</v>
      </c>
      <c r="D435" s="1">
        <v>45890</v>
      </c>
      <c r="E435" s="1">
        <v>46190</v>
      </c>
      <c r="F435" s="1">
        <v>45850</v>
      </c>
      <c r="G435" s="1">
        <v>46150</v>
      </c>
      <c r="I435" s="1">
        <v>45890</v>
      </c>
      <c r="J435" s="1">
        <v>46190</v>
      </c>
      <c r="K435" s="1">
        <v>45850</v>
      </c>
      <c r="L435" s="1">
        <v>46190</v>
      </c>
      <c r="M435" s="1">
        <v>46150</v>
      </c>
      <c r="N435" s="1">
        <v>46450</v>
      </c>
      <c r="O435" s="1" t="s">
        <v>75</v>
      </c>
      <c r="AG435" s="1">
        <v>46090</v>
      </c>
      <c r="AH435" s="1">
        <v>663</v>
      </c>
      <c r="AI435" s="1">
        <v>654</v>
      </c>
      <c r="AJ435" s="1">
        <v>1.0137614678899083</v>
      </c>
    </row>
    <row r="436" spans="1:36">
      <c r="A436" s="1">
        <v>2011</v>
      </c>
      <c r="B436" s="1">
        <v>4</v>
      </c>
      <c r="C436" s="24">
        <v>41919</v>
      </c>
      <c r="D436" s="1">
        <v>46930</v>
      </c>
      <c r="E436" s="1">
        <v>46930</v>
      </c>
      <c r="F436" s="1">
        <v>46350</v>
      </c>
      <c r="G436" s="1">
        <v>46620</v>
      </c>
      <c r="I436" s="1">
        <v>46930</v>
      </c>
      <c r="J436" s="1">
        <v>46930</v>
      </c>
      <c r="K436" s="1">
        <v>46510</v>
      </c>
      <c r="L436" s="1">
        <v>46840</v>
      </c>
      <c r="M436" s="1">
        <v>46650</v>
      </c>
      <c r="N436" s="1">
        <v>46900</v>
      </c>
      <c r="O436" s="1" t="s">
        <v>76</v>
      </c>
      <c r="AG436" s="1">
        <v>46880</v>
      </c>
      <c r="AH436" s="1">
        <v>925</v>
      </c>
      <c r="AI436" s="1">
        <v>760</v>
      </c>
      <c r="AJ436" s="1">
        <v>1.2171052631578947</v>
      </c>
    </row>
    <row r="437" spans="1:36">
      <c r="A437" s="1">
        <v>2011</v>
      </c>
      <c r="B437" s="1">
        <v>5</v>
      </c>
      <c r="C437" s="24">
        <v>41920</v>
      </c>
      <c r="D437" s="1">
        <v>46900</v>
      </c>
      <c r="E437" s="1">
        <v>47240</v>
      </c>
      <c r="F437" s="1">
        <v>46770</v>
      </c>
      <c r="G437" s="1">
        <v>46960</v>
      </c>
      <c r="I437" s="1">
        <v>46900</v>
      </c>
      <c r="J437" s="1">
        <v>47240</v>
      </c>
      <c r="K437" s="1">
        <v>46860</v>
      </c>
      <c r="L437" s="1">
        <v>47050</v>
      </c>
      <c r="M437" s="1">
        <v>46710</v>
      </c>
      <c r="N437" s="1">
        <v>46800</v>
      </c>
      <c r="O437" s="1" t="s">
        <v>77</v>
      </c>
      <c r="AG437" s="1">
        <v>47000</v>
      </c>
      <c r="AH437" s="1">
        <v>872</v>
      </c>
      <c r="AI437" s="1">
        <v>799</v>
      </c>
      <c r="AJ437" s="1">
        <v>1.0913642052565706</v>
      </c>
    </row>
    <row r="438" spans="1:36">
      <c r="A438" s="1">
        <v>2011</v>
      </c>
      <c r="B438" s="1">
        <v>6</v>
      </c>
      <c r="C438" s="24">
        <v>41921</v>
      </c>
      <c r="D438" s="1">
        <v>46970</v>
      </c>
      <c r="E438" s="1">
        <v>46970</v>
      </c>
      <c r="F438" s="1">
        <v>46810</v>
      </c>
      <c r="G438" s="1">
        <v>46890</v>
      </c>
      <c r="I438" s="1">
        <v>46970</v>
      </c>
      <c r="J438" s="1">
        <v>46970</v>
      </c>
      <c r="K438" s="1">
        <v>46810</v>
      </c>
      <c r="L438" s="1">
        <v>46950</v>
      </c>
      <c r="M438" s="1">
        <v>46700</v>
      </c>
      <c r="N438" s="1">
        <v>47050</v>
      </c>
      <c r="O438" s="1" t="s">
        <v>78</v>
      </c>
      <c r="AG438" s="1">
        <v>46970</v>
      </c>
      <c r="AH438" s="1">
        <v>1795</v>
      </c>
      <c r="AI438" s="1">
        <v>943</v>
      </c>
      <c r="AJ438" s="1">
        <v>1.9034994697773064</v>
      </c>
    </row>
    <row r="439" spans="1:36">
      <c r="A439" s="1">
        <v>2011</v>
      </c>
      <c r="B439" s="1">
        <v>2</v>
      </c>
      <c r="C439" s="24">
        <v>41922</v>
      </c>
      <c r="D439" s="1">
        <v>46750</v>
      </c>
      <c r="E439" s="1">
        <v>46970</v>
      </c>
      <c r="F439" s="1">
        <v>46200</v>
      </c>
      <c r="G439" s="1">
        <v>46480</v>
      </c>
      <c r="I439" s="1">
        <v>46750</v>
      </c>
      <c r="J439" s="1">
        <v>46970</v>
      </c>
      <c r="K439" s="1">
        <v>46710</v>
      </c>
      <c r="L439" s="1">
        <v>46900</v>
      </c>
      <c r="M439" s="1">
        <v>46900</v>
      </c>
      <c r="N439" s="1">
        <v>46500</v>
      </c>
      <c r="O439" s="1" t="s">
        <v>79</v>
      </c>
      <c r="AG439" s="1">
        <v>46940</v>
      </c>
      <c r="AH439" s="1">
        <v>931</v>
      </c>
      <c r="AI439" s="1">
        <v>914</v>
      </c>
      <c r="AJ439" s="1">
        <v>1.0185995623632385</v>
      </c>
    </row>
    <row r="440" spans="1:36">
      <c r="A440" s="1">
        <v>2011</v>
      </c>
      <c r="B440" s="1">
        <v>3</v>
      </c>
      <c r="C440" s="24">
        <v>41926</v>
      </c>
      <c r="D440" s="1">
        <v>46230</v>
      </c>
      <c r="E440" s="1">
        <v>47380</v>
      </c>
      <c r="F440" s="1">
        <v>46230</v>
      </c>
      <c r="G440" s="1">
        <v>47320</v>
      </c>
      <c r="I440" s="1">
        <v>46230</v>
      </c>
      <c r="J440" s="1">
        <v>46800</v>
      </c>
      <c r="K440" s="1">
        <v>46230</v>
      </c>
      <c r="L440" s="1">
        <v>46800</v>
      </c>
      <c r="M440" s="1">
        <v>47100</v>
      </c>
      <c r="N440" s="1">
        <v>46880</v>
      </c>
      <c r="O440" s="1" t="s">
        <v>80</v>
      </c>
      <c r="AG440" s="1">
        <v>46700</v>
      </c>
      <c r="AH440" s="1">
        <v>912</v>
      </c>
      <c r="AI440" s="1">
        <v>872</v>
      </c>
      <c r="AJ440" s="1">
        <v>1.0458715596330275</v>
      </c>
    </row>
    <row r="441" spans="1:36">
      <c r="A441" s="1">
        <v>2011</v>
      </c>
      <c r="B441" s="1">
        <v>4</v>
      </c>
      <c r="C441" s="24">
        <v>41927</v>
      </c>
      <c r="D441" s="1">
        <v>47570</v>
      </c>
      <c r="E441" s="1">
        <v>47750</v>
      </c>
      <c r="F441" s="1">
        <v>47500</v>
      </c>
      <c r="G441" s="1">
        <v>47640</v>
      </c>
      <c r="I441" s="1">
        <v>47570</v>
      </c>
      <c r="J441" s="1">
        <v>47750</v>
      </c>
      <c r="K441" s="1">
        <v>47500</v>
      </c>
      <c r="L441" s="1">
        <v>47690</v>
      </c>
      <c r="M441" s="1">
        <v>48490</v>
      </c>
      <c r="N441" s="1">
        <v>47380</v>
      </c>
      <c r="O441" s="1" t="s">
        <v>82</v>
      </c>
      <c r="AG441" s="1">
        <v>47590</v>
      </c>
      <c r="AH441" s="1">
        <v>734</v>
      </c>
      <c r="AI441" s="1">
        <v>910</v>
      </c>
      <c r="AJ441" s="1">
        <v>0.80659340659340661</v>
      </c>
    </row>
    <row r="442" spans="1:36">
      <c r="A442" s="1">
        <v>2011</v>
      </c>
      <c r="B442" s="1">
        <v>5</v>
      </c>
      <c r="C442" s="24">
        <v>41928</v>
      </c>
      <c r="D442" s="1">
        <v>46720</v>
      </c>
      <c r="E442" s="1">
        <v>46960</v>
      </c>
      <c r="F442" s="1">
        <v>46220</v>
      </c>
      <c r="G442" s="1">
        <v>46620</v>
      </c>
      <c r="I442" s="1">
        <v>46720</v>
      </c>
      <c r="J442" s="1">
        <v>46960</v>
      </c>
      <c r="K442" s="1">
        <v>46220</v>
      </c>
      <c r="L442" s="1">
        <v>46300</v>
      </c>
      <c r="M442" s="1">
        <v>46620</v>
      </c>
      <c r="N442" s="1">
        <v>46800</v>
      </c>
      <c r="O442" s="1" t="s">
        <v>83</v>
      </c>
      <c r="AG442" s="1">
        <v>46890</v>
      </c>
      <c r="AH442" s="1">
        <v>1148</v>
      </c>
      <c r="AI442" s="1">
        <v>1200</v>
      </c>
      <c r="AJ442" s="1">
        <v>0.95666666666666667</v>
      </c>
    </row>
    <row r="443" spans="1:36">
      <c r="A443" s="1">
        <v>2011</v>
      </c>
      <c r="B443" s="1">
        <v>6</v>
      </c>
      <c r="C443" s="24">
        <v>41929</v>
      </c>
      <c r="D443" s="1">
        <v>46900</v>
      </c>
      <c r="E443" s="1">
        <v>47510</v>
      </c>
      <c r="F443" s="1">
        <v>46800</v>
      </c>
      <c r="G443" s="1">
        <v>46970</v>
      </c>
      <c r="I443" s="1">
        <v>46900</v>
      </c>
      <c r="J443" s="1">
        <v>47350</v>
      </c>
      <c r="K443" s="1">
        <v>46800</v>
      </c>
      <c r="L443" s="1">
        <v>47350</v>
      </c>
      <c r="M443" s="1">
        <v>47230</v>
      </c>
      <c r="N443" s="1">
        <v>47050</v>
      </c>
      <c r="O443" s="1" t="s">
        <v>84</v>
      </c>
      <c r="AG443" s="1">
        <v>47020</v>
      </c>
      <c r="AH443" s="1">
        <v>1009</v>
      </c>
      <c r="AI443" s="1">
        <v>679</v>
      </c>
      <c r="AJ443" s="1">
        <v>1.4860088365243005</v>
      </c>
    </row>
    <row r="444" spans="1:36">
      <c r="A444" s="1">
        <v>2011</v>
      </c>
      <c r="B444" s="1">
        <v>2</v>
      </c>
      <c r="C444" s="24">
        <v>41932</v>
      </c>
      <c r="D444" s="1">
        <v>47050</v>
      </c>
      <c r="E444" s="1">
        <v>47160</v>
      </c>
      <c r="F444" s="1">
        <v>46820</v>
      </c>
      <c r="G444" s="1">
        <v>47060</v>
      </c>
      <c r="I444" s="1">
        <v>47050</v>
      </c>
      <c r="J444" s="1">
        <v>47050</v>
      </c>
      <c r="K444" s="1">
        <v>46860</v>
      </c>
      <c r="L444" s="1">
        <v>46860</v>
      </c>
      <c r="M444" s="1">
        <v>46900</v>
      </c>
      <c r="N444" s="1">
        <v>46900</v>
      </c>
      <c r="O444" s="1" t="s">
        <v>85</v>
      </c>
      <c r="AG444" s="1">
        <v>47100</v>
      </c>
      <c r="AH444" s="1">
        <v>3451</v>
      </c>
      <c r="AI444" s="1">
        <v>973</v>
      </c>
      <c r="AJ444" s="1">
        <v>3.5467625899280577</v>
      </c>
    </row>
    <row r="445" spans="1:36">
      <c r="A445" s="1">
        <v>2011</v>
      </c>
      <c r="B445" s="1">
        <v>3</v>
      </c>
      <c r="C445" s="24">
        <v>41933</v>
      </c>
      <c r="D445" s="1">
        <v>46800</v>
      </c>
      <c r="E445" s="1">
        <v>46860</v>
      </c>
      <c r="F445" s="1">
        <v>46510</v>
      </c>
      <c r="G445" s="1">
        <v>46610</v>
      </c>
      <c r="I445" s="1">
        <v>46800</v>
      </c>
      <c r="J445" s="1">
        <v>46860</v>
      </c>
      <c r="K445" s="1">
        <v>46650</v>
      </c>
      <c r="L445" s="1">
        <v>46840</v>
      </c>
      <c r="M445" s="1">
        <v>46860</v>
      </c>
      <c r="N445" s="1">
        <v>46970</v>
      </c>
      <c r="O445" s="1" t="s">
        <v>86</v>
      </c>
      <c r="AG445" s="1">
        <v>46900</v>
      </c>
      <c r="AH445" s="1">
        <v>2214</v>
      </c>
      <c r="AI445" s="1">
        <v>634</v>
      </c>
      <c r="AJ445" s="1">
        <v>3.4921135646687698</v>
      </c>
    </row>
    <row r="446" spans="1:36">
      <c r="A446" s="1">
        <v>2011</v>
      </c>
      <c r="B446" s="1">
        <v>4</v>
      </c>
      <c r="C446" s="24">
        <v>41934</v>
      </c>
      <c r="D446" s="1">
        <v>47090</v>
      </c>
      <c r="E446" s="1">
        <v>47200</v>
      </c>
      <c r="F446" s="1">
        <v>46780</v>
      </c>
      <c r="G446" s="1">
        <v>46780</v>
      </c>
      <c r="I446" s="1">
        <v>47090</v>
      </c>
      <c r="J446" s="1">
        <v>47200</v>
      </c>
      <c r="K446" s="1">
        <v>46940</v>
      </c>
      <c r="L446" s="1">
        <v>47010</v>
      </c>
      <c r="M446" s="1">
        <v>46760</v>
      </c>
      <c r="N446" s="1">
        <v>47000</v>
      </c>
      <c r="O446" s="1" t="s">
        <v>87</v>
      </c>
      <c r="AG446" s="1">
        <v>47130</v>
      </c>
      <c r="AH446" s="1">
        <v>1903</v>
      </c>
      <c r="AI446" s="1">
        <v>845</v>
      </c>
      <c r="AJ446" s="1">
        <v>2.2520710059171596</v>
      </c>
    </row>
    <row r="447" spans="1:36">
      <c r="A447" s="1">
        <v>2011</v>
      </c>
      <c r="B447" s="1">
        <v>5</v>
      </c>
      <c r="C447" s="24">
        <v>41935</v>
      </c>
      <c r="D447" s="1">
        <v>46950</v>
      </c>
      <c r="E447" s="1">
        <v>47240</v>
      </c>
      <c r="F447" s="1">
        <v>46850</v>
      </c>
      <c r="G447" s="1">
        <v>47160</v>
      </c>
      <c r="I447" s="1">
        <v>46950</v>
      </c>
      <c r="J447" s="1">
        <v>46950</v>
      </c>
      <c r="K447" s="1">
        <v>46850</v>
      </c>
      <c r="L447" s="1">
        <v>46930</v>
      </c>
      <c r="M447" s="1">
        <v>47220</v>
      </c>
      <c r="N447" s="1">
        <v>48050</v>
      </c>
      <c r="O447" s="1" t="s">
        <v>88</v>
      </c>
      <c r="AG447" s="1">
        <v>46950</v>
      </c>
      <c r="AH447" s="1">
        <v>811</v>
      </c>
      <c r="AI447" s="1">
        <v>1497</v>
      </c>
      <c r="AJ447" s="1">
        <v>0.54175016700066803</v>
      </c>
    </row>
    <row r="448" spans="1:36">
      <c r="A448" s="1">
        <v>2011</v>
      </c>
      <c r="B448" s="1">
        <v>6</v>
      </c>
      <c r="C448" s="24">
        <v>41936</v>
      </c>
      <c r="D448" s="1">
        <v>48050</v>
      </c>
      <c r="E448" s="1">
        <v>48630</v>
      </c>
      <c r="F448" s="1">
        <v>48050</v>
      </c>
      <c r="G448" s="1">
        <v>48630</v>
      </c>
      <c r="I448" s="1">
        <v>48050</v>
      </c>
      <c r="J448" s="1">
        <v>48380</v>
      </c>
      <c r="K448" s="1">
        <v>48050</v>
      </c>
      <c r="L448" s="1">
        <v>48200</v>
      </c>
      <c r="M448" s="1">
        <v>48450</v>
      </c>
      <c r="N448" s="1">
        <v>48250</v>
      </c>
      <c r="O448" s="1" t="s">
        <v>89</v>
      </c>
      <c r="AG448" s="1">
        <v>48320</v>
      </c>
      <c r="AH448" s="1">
        <v>1003</v>
      </c>
      <c r="AI448" s="1">
        <v>690</v>
      </c>
      <c r="AJ448" s="1">
        <v>1.4536231884057971</v>
      </c>
    </row>
    <row r="449" spans="1:36">
      <c r="A449" s="1">
        <v>2011</v>
      </c>
      <c r="B449" s="1">
        <v>2</v>
      </c>
      <c r="C449" s="24">
        <v>41939</v>
      </c>
      <c r="D449" s="1">
        <v>48200</v>
      </c>
      <c r="E449" s="1">
        <v>48250</v>
      </c>
      <c r="F449" s="1">
        <v>47800</v>
      </c>
      <c r="G449" s="1">
        <v>48000</v>
      </c>
      <c r="I449" s="1">
        <v>48200</v>
      </c>
      <c r="J449" s="1">
        <v>48250</v>
      </c>
      <c r="K449" s="1">
        <v>47800</v>
      </c>
      <c r="L449" s="1">
        <v>48010</v>
      </c>
      <c r="M449" s="1">
        <v>48170</v>
      </c>
      <c r="N449" s="1">
        <v>48450</v>
      </c>
      <c r="O449" s="1" t="s">
        <v>90</v>
      </c>
      <c r="AG449" s="1">
        <v>48190</v>
      </c>
      <c r="AH449" s="1">
        <v>1143</v>
      </c>
      <c r="AI449" s="1">
        <v>2037</v>
      </c>
      <c r="AJ449" s="1">
        <v>0.56111929307805597</v>
      </c>
    </row>
    <row r="450" spans="1:36">
      <c r="A450" s="1">
        <v>2011</v>
      </c>
      <c r="B450" s="1">
        <v>3</v>
      </c>
      <c r="C450" s="24">
        <v>41940</v>
      </c>
      <c r="D450" s="1">
        <v>48600</v>
      </c>
      <c r="E450" s="1">
        <v>49160</v>
      </c>
      <c r="F450" s="1">
        <v>48500</v>
      </c>
      <c r="G450" s="1">
        <v>49140</v>
      </c>
      <c r="I450" s="1">
        <v>48600</v>
      </c>
      <c r="J450" s="1">
        <v>48690</v>
      </c>
      <c r="K450" s="1">
        <v>48500</v>
      </c>
      <c r="L450" s="1">
        <v>48610</v>
      </c>
      <c r="M450" s="1">
        <v>49120</v>
      </c>
      <c r="N450" s="1">
        <v>49660</v>
      </c>
      <c r="O450" s="1" t="s">
        <v>91</v>
      </c>
      <c r="AG450" s="1">
        <v>48590</v>
      </c>
      <c r="AH450" s="1">
        <v>1135</v>
      </c>
      <c r="AI450" s="1">
        <v>1109</v>
      </c>
      <c r="AJ450" s="1">
        <v>1.0234445446348062</v>
      </c>
    </row>
    <row r="451" spans="1:36">
      <c r="A451" s="1">
        <v>2011</v>
      </c>
      <c r="B451" s="1">
        <v>4</v>
      </c>
      <c r="C451" s="24">
        <v>41941</v>
      </c>
      <c r="D451" s="1">
        <v>49800</v>
      </c>
      <c r="E451" s="1">
        <v>50390</v>
      </c>
      <c r="F451" s="1">
        <v>49510</v>
      </c>
      <c r="G451" s="1">
        <v>50000</v>
      </c>
      <c r="I451" s="1">
        <v>49800</v>
      </c>
      <c r="J451" s="1">
        <v>49800</v>
      </c>
      <c r="K451" s="1">
        <v>49510</v>
      </c>
      <c r="L451" s="1">
        <v>49750</v>
      </c>
      <c r="M451" s="1">
        <v>49700</v>
      </c>
      <c r="N451" s="1">
        <v>50700</v>
      </c>
      <c r="O451" s="1" t="s">
        <v>92</v>
      </c>
      <c r="AG451" s="1">
        <v>49700</v>
      </c>
      <c r="AH451" s="1">
        <v>816</v>
      </c>
      <c r="AI451" s="1">
        <v>438</v>
      </c>
      <c r="AJ451" s="1">
        <v>1.8630136986301369</v>
      </c>
    </row>
    <row r="452" spans="1:36">
      <c r="A452" s="1">
        <v>2011</v>
      </c>
      <c r="B452" s="1">
        <v>5</v>
      </c>
      <c r="C452" s="24">
        <v>41942</v>
      </c>
      <c r="D452" s="1">
        <v>50950</v>
      </c>
      <c r="E452" s="1">
        <v>51310</v>
      </c>
      <c r="F452" s="1">
        <v>50780</v>
      </c>
      <c r="G452" s="1">
        <v>51310</v>
      </c>
      <c r="I452" s="1">
        <v>50950</v>
      </c>
      <c r="J452" s="1">
        <v>51130</v>
      </c>
      <c r="K452" s="1">
        <v>50780</v>
      </c>
      <c r="L452" s="1">
        <v>51080</v>
      </c>
      <c r="M452" s="1">
        <v>51350</v>
      </c>
      <c r="N452" s="1">
        <v>50520</v>
      </c>
      <c r="O452" s="1" t="s">
        <v>93</v>
      </c>
      <c r="AG452" s="1">
        <v>51000</v>
      </c>
      <c r="AH452" s="1">
        <v>576</v>
      </c>
      <c r="AI452" s="1">
        <v>824</v>
      </c>
      <c r="AJ452" s="1">
        <v>0.69902912621359226</v>
      </c>
    </row>
    <row r="453" spans="1:36">
      <c r="A453" s="1">
        <v>2011</v>
      </c>
      <c r="B453" s="1">
        <v>6</v>
      </c>
      <c r="C453" s="24">
        <v>41943</v>
      </c>
      <c r="D453" s="1">
        <v>50520</v>
      </c>
      <c r="E453" s="1">
        <v>51500</v>
      </c>
      <c r="F453" s="1">
        <v>50510</v>
      </c>
      <c r="G453" s="1">
        <v>51480</v>
      </c>
      <c r="I453" s="1">
        <v>50520</v>
      </c>
      <c r="J453" s="1">
        <v>51200</v>
      </c>
      <c r="K453" s="1">
        <v>50510</v>
      </c>
      <c r="L453" s="1">
        <v>51140</v>
      </c>
      <c r="M453" s="1">
        <v>51520</v>
      </c>
      <c r="N453" s="1">
        <v>51800</v>
      </c>
      <c r="O453" s="1" t="s">
        <v>93</v>
      </c>
      <c r="AG453" s="1">
        <v>50950</v>
      </c>
      <c r="AH453" s="1">
        <v>774</v>
      </c>
      <c r="AI453" s="1">
        <v>808</v>
      </c>
      <c r="AJ453" s="1">
        <v>0.95792079207920788</v>
      </c>
    </row>
    <row r="454" spans="1:36">
      <c r="A454" s="1">
        <v>2011</v>
      </c>
      <c r="B454" s="1">
        <v>2</v>
      </c>
      <c r="C454" s="24">
        <v>41947</v>
      </c>
      <c r="D454" s="1">
        <v>52000</v>
      </c>
      <c r="E454" s="1">
        <v>52190</v>
      </c>
      <c r="F454" s="1">
        <v>51520</v>
      </c>
      <c r="G454" s="1">
        <v>52130</v>
      </c>
      <c r="I454" s="1">
        <v>52000</v>
      </c>
      <c r="J454" s="1">
        <v>52000</v>
      </c>
      <c r="K454" s="1">
        <v>51520</v>
      </c>
      <c r="L454" s="1">
        <v>51910</v>
      </c>
      <c r="M454" s="1">
        <v>52240</v>
      </c>
      <c r="N454" s="1">
        <v>51750</v>
      </c>
      <c r="O454" s="1" t="s">
        <v>94</v>
      </c>
      <c r="AG454" s="1">
        <v>51860</v>
      </c>
      <c r="AH454" s="1">
        <v>957</v>
      </c>
      <c r="AI454" s="1">
        <v>645</v>
      </c>
      <c r="AJ454" s="1">
        <v>1.4837209302325582</v>
      </c>
    </row>
    <row r="455" spans="1:36">
      <c r="A455" s="1">
        <v>2011</v>
      </c>
      <c r="B455" s="1">
        <v>3</v>
      </c>
      <c r="C455" s="24">
        <v>41948</v>
      </c>
      <c r="D455" s="1">
        <v>51700</v>
      </c>
      <c r="E455" s="1">
        <v>52180</v>
      </c>
      <c r="F455" s="1">
        <v>51510</v>
      </c>
      <c r="G455" s="1">
        <v>52170</v>
      </c>
      <c r="I455" s="1">
        <v>51700</v>
      </c>
      <c r="J455" s="1">
        <v>51950</v>
      </c>
      <c r="K455" s="1">
        <v>51510</v>
      </c>
      <c r="L455" s="1">
        <v>51950</v>
      </c>
      <c r="M455" s="1">
        <v>52100</v>
      </c>
      <c r="N455" s="1">
        <v>52000</v>
      </c>
      <c r="O455" s="1" t="s">
        <v>95</v>
      </c>
      <c r="AG455" s="1">
        <v>51610</v>
      </c>
      <c r="AH455" s="1">
        <v>1256</v>
      </c>
      <c r="AI455" s="1">
        <v>610</v>
      </c>
      <c r="AJ455" s="1">
        <v>2.0590163934426231</v>
      </c>
    </row>
    <row r="456" spans="1:36">
      <c r="A456" s="1">
        <v>2011</v>
      </c>
      <c r="B456" s="1">
        <v>4</v>
      </c>
      <c r="C456" s="24">
        <v>41949</v>
      </c>
      <c r="D456" s="1">
        <v>52300</v>
      </c>
      <c r="E456" s="1">
        <v>52890</v>
      </c>
      <c r="F456" s="1">
        <v>52250</v>
      </c>
      <c r="G456" s="1">
        <v>52850</v>
      </c>
      <c r="I456" s="1">
        <v>52300</v>
      </c>
      <c r="J456" s="1">
        <v>52510</v>
      </c>
      <c r="K456" s="1">
        <v>52250</v>
      </c>
      <c r="L456" s="1">
        <v>52500</v>
      </c>
      <c r="M456" s="1">
        <v>52940</v>
      </c>
      <c r="N456" s="1">
        <v>53280</v>
      </c>
      <c r="O456" s="1" t="s">
        <v>47</v>
      </c>
      <c r="AG456" s="1">
        <v>52300</v>
      </c>
      <c r="AH456" s="1">
        <v>1019</v>
      </c>
      <c r="AI456" s="1">
        <v>1175</v>
      </c>
      <c r="AJ456" s="1">
        <v>0.86723404255319148</v>
      </c>
    </row>
    <row r="457" spans="1:36">
      <c r="A457" s="1">
        <v>2011</v>
      </c>
      <c r="B457" s="1">
        <v>5</v>
      </c>
      <c r="C457" s="24">
        <v>41950</v>
      </c>
      <c r="D457" s="1">
        <v>53500</v>
      </c>
      <c r="E457" s="1">
        <v>54440</v>
      </c>
      <c r="F457" s="1">
        <v>53250</v>
      </c>
      <c r="G457" s="1">
        <v>54340</v>
      </c>
      <c r="I457" s="1">
        <v>53500</v>
      </c>
      <c r="J457" s="1">
        <v>53750</v>
      </c>
      <c r="K457" s="1">
        <v>53250</v>
      </c>
      <c r="L457" s="1">
        <v>53750</v>
      </c>
      <c r="M457" s="1">
        <v>54180</v>
      </c>
      <c r="N457" s="1">
        <v>54370</v>
      </c>
      <c r="O457" s="1" t="s">
        <v>96</v>
      </c>
      <c r="AG457" s="1">
        <v>53400</v>
      </c>
      <c r="AH457" s="1">
        <v>1127</v>
      </c>
      <c r="AI457" s="1">
        <v>907</v>
      </c>
      <c r="AJ457" s="1">
        <v>1.2425578831312019</v>
      </c>
    </row>
    <row r="458" spans="1:36">
      <c r="A458" s="1">
        <v>2011</v>
      </c>
      <c r="B458" s="1">
        <v>6</v>
      </c>
      <c r="C458" s="24">
        <v>41953</v>
      </c>
      <c r="D458" s="1">
        <v>54270</v>
      </c>
      <c r="E458" s="1">
        <v>54600</v>
      </c>
      <c r="F458" s="1">
        <v>54220</v>
      </c>
      <c r="G458" s="1">
        <v>54220</v>
      </c>
      <c r="I458" s="1">
        <v>54270</v>
      </c>
      <c r="J458" s="1">
        <v>54600</v>
      </c>
      <c r="K458" s="1">
        <v>54260</v>
      </c>
      <c r="L458" s="1">
        <v>54480</v>
      </c>
      <c r="M458" s="1">
        <v>54320</v>
      </c>
      <c r="N458" s="1">
        <v>54280</v>
      </c>
      <c r="O458" s="1" t="s">
        <v>97</v>
      </c>
      <c r="AG458" s="1">
        <v>54580</v>
      </c>
      <c r="AH458" s="1">
        <v>932</v>
      </c>
      <c r="AI458" s="1">
        <v>845</v>
      </c>
      <c r="AJ458" s="1">
        <v>1.1029585798816568</v>
      </c>
    </row>
    <row r="459" spans="1:36">
      <c r="A459" s="1">
        <v>2011</v>
      </c>
      <c r="B459" s="1">
        <v>2</v>
      </c>
      <c r="C459" s="24">
        <v>41954</v>
      </c>
      <c r="D459" s="1">
        <v>54110</v>
      </c>
      <c r="E459" s="1">
        <v>54120</v>
      </c>
      <c r="F459" s="1">
        <v>53400</v>
      </c>
      <c r="G459" s="1">
        <v>53790</v>
      </c>
      <c r="I459" s="1">
        <v>54110</v>
      </c>
      <c r="J459" s="1">
        <v>54120</v>
      </c>
      <c r="K459" s="1">
        <v>53540</v>
      </c>
      <c r="L459" s="1">
        <v>53540</v>
      </c>
      <c r="M459" s="1">
        <v>53800</v>
      </c>
      <c r="N459" s="1">
        <v>54900</v>
      </c>
      <c r="O459" s="1" t="s">
        <v>99</v>
      </c>
      <c r="AG459" s="1">
        <v>54030</v>
      </c>
      <c r="AH459" s="1">
        <v>1003</v>
      </c>
      <c r="AI459" s="1">
        <v>1377</v>
      </c>
      <c r="AJ459" s="1">
        <v>0.72839506172839508</v>
      </c>
    </row>
    <row r="460" spans="1:36">
      <c r="A460" s="1">
        <v>2011</v>
      </c>
      <c r="B460" s="1">
        <v>3</v>
      </c>
      <c r="C460" s="24">
        <v>41955</v>
      </c>
      <c r="D460" s="1">
        <v>55000</v>
      </c>
      <c r="E460" s="1">
        <v>55290</v>
      </c>
      <c r="F460" s="1">
        <v>54730</v>
      </c>
      <c r="G460" s="1">
        <v>55020</v>
      </c>
      <c r="I460" s="1">
        <v>55000</v>
      </c>
      <c r="J460" s="1">
        <v>55250</v>
      </c>
      <c r="K460" s="1">
        <v>54730</v>
      </c>
      <c r="L460" s="1">
        <v>55190</v>
      </c>
      <c r="M460" s="1">
        <v>54980</v>
      </c>
      <c r="N460" s="1">
        <v>55030</v>
      </c>
      <c r="O460" s="1" t="s">
        <v>100</v>
      </c>
      <c r="AG460" s="1">
        <v>55020</v>
      </c>
      <c r="AH460" s="1">
        <v>1665</v>
      </c>
      <c r="AI460" s="1">
        <v>631</v>
      </c>
      <c r="AJ460" s="1">
        <v>2.6386687797147386</v>
      </c>
    </row>
    <row r="461" spans="1:36">
      <c r="A461" s="1">
        <v>2011</v>
      </c>
      <c r="B461" s="1">
        <v>4</v>
      </c>
      <c r="C461" s="24">
        <v>41956</v>
      </c>
      <c r="D461" s="1">
        <v>54980</v>
      </c>
      <c r="E461" s="1">
        <v>55140</v>
      </c>
      <c r="F461" s="1">
        <v>54790</v>
      </c>
      <c r="G461" s="1">
        <v>54950</v>
      </c>
      <c r="I461" s="1">
        <v>54980</v>
      </c>
      <c r="J461" s="1">
        <v>55050</v>
      </c>
      <c r="K461" s="1">
        <v>54790</v>
      </c>
      <c r="L461" s="1">
        <v>54900</v>
      </c>
      <c r="M461" s="1">
        <v>55090</v>
      </c>
      <c r="N461" s="1">
        <v>55000</v>
      </c>
      <c r="O461" s="1" t="s">
        <v>102</v>
      </c>
      <c r="AG461" s="1">
        <v>54980</v>
      </c>
      <c r="AH461" s="1">
        <v>735</v>
      </c>
      <c r="AI461" s="1">
        <v>885</v>
      </c>
      <c r="AJ461" s="1">
        <v>0.83050847457627119</v>
      </c>
    </row>
    <row r="462" spans="1:36">
      <c r="A462" s="1">
        <v>2011</v>
      </c>
      <c r="B462" s="1">
        <v>5</v>
      </c>
      <c r="C462" s="24">
        <v>41957</v>
      </c>
      <c r="D462" s="1">
        <v>55000</v>
      </c>
      <c r="E462" s="1">
        <v>55500</v>
      </c>
      <c r="F462" s="1">
        <v>54930</v>
      </c>
      <c r="G462" s="1">
        <v>55360</v>
      </c>
      <c r="I462" s="1">
        <v>55000</v>
      </c>
      <c r="J462" s="1">
        <v>55400</v>
      </c>
      <c r="K462" s="1">
        <v>54930</v>
      </c>
      <c r="L462" s="1">
        <v>55390</v>
      </c>
      <c r="M462" s="1">
        <v>55480</v>
      </c>
      <c r="N462" s="1">
        <v>55600</v>
      </c>
      <c r="O462" s="1" t="s">
        <v>103</v>
      </c>
      <c r="AG462" s="1">
        <v>55370</v>
      </c>
      <c r="AH462" s="1">
        <v>1205</v>
      </c>
      <c r="AI462" s="1">
        <v>908</v>
      </c>
      <c r="AJ462" s="1">
        <v>1.3270925110132159</v>
      </c>
    </row>
    <row r="463" spans="1:36">
      <c r="A463" s="1">
        <v>2011</v>
      </c>
      <c r="B463" s="1">
        <v>6</v>
      </c>
      <c r="C463" s="24">
        <v>41960</v>
      </c>
      <c r="D463" s="1">
        <v>55250</v>
      </c>
      <c r="E463" s="1">
        <v>55250</v>
      </c>
      <c r="F463" s="1">
        <v>54220</v>
      </c>
      <c r="G463" s="1">
        <v>54420</v>
      </c>
      <c r="I463" s="1">
        <v>55250</v>
      </c>
      <c r="J463" s="1">
        <v>55250</v>
      </c>
      <c r="K463" s="1">
        <v>54540</v>
      </c>
      <c r="L463" s="1">
        <v>54540</v>
      </c>
      <c r="M463" s="1">
        <v>54470</v>
      </c>
      <c r="N463" s="1">
        <v>54260</v>
      </c>
      <c r="O463" s="1" t="s">
        <v>104</v>
      </c>
      <c r="AG463" s="1">
        <v>54640</v>
      </c>
      <c r="AH463" s="1">
        <v>891</v>
      </c>
      <c r="AI463" s="1">
        <v>754</v>
      </c>
      <c r="AJ463" s="1">
        <v>1.1816976127320955</v>
      </c>
    </row>
    <row r="464" spans="1:36">
      <c r="A464" s="1">
        <v>2011</v>
      </c>
      <c r="B464" s="1">
        <v>2</v>
      </c>
      <c r="C464" s="24">
        <v>41961</v>
      </c>
      <c r="D464" s="1">
        <v>54610</v>
      </c>
      <c r="E464" s="1">
        <v>54710</v>
      </c>
      <c r="F464" s="1">
        <v>53710</v>
      </c>
      <c r="G464" s="1">
        <v>53850</v>
      </c>
      <c r="I464" s="1">
        <v>54610</v>
      </c>
      <c r="J464" s="1">
        <v>54710</v>
      </c>
      <c r="K464" s="1">
        <v>53920</v>
      </c>
      <c r="L464" s="1">
        <v>53920</v>
      </c>
      <c r="M464" s="1">
        <v>53990</v>
      </c>
      <c r="N464" s="1">
        <v>53620</v>
      </c>
      <c r="O464" s="1" t="s">
        <v>105</v>
      </c>
      <c r="AG464" s="1">
        <v>54680</v>
      </c>
      <c r="AH464" s="1">
        <v>1152</v>
      </c>
      <c r="AI464" s="1">
        <v>727</v>
      </c>
      <c r="AJ464" s="1">
        <v>1.5845942228335625</v>
      </c>
    </row>
    <row r="465" spans="1:36">
      <c r="A465" s="1">
        <v>2011</v>
      </c>
      <c r="B465" s="1">
        <v>3</v>
      </c>
      <c r="C465" s="24">
        <v>41962</v>
      </c>
      <c r="D465" s="1">
        <v>53610</v>
      </c>
      <c r="E465" s="1">
        <v>53620</v>
      </c>
      <c r="F465" s="1">
        <v>52710</v>
      </c>
      <c r="G465" s="1">
        <v>52910</v>
      </c>
      <c r="I465" s="1">
        <v>53610</v>
      </c>
      <c r="J465" s="1">
        <v>53620</v>
      </c>
      <c r="K465" s="1">
        <v>53020</v>
      </c>
      <c r="L465" s="1">
        <v>53130</v>
      </c>
      <c r="M465" s="1">
        <v>52880</v>
      </c>
      <c r="N465" s="1">
        <v>52590</v>
      </c>
      <c r="O465" s="1" t="s">
        <v>106</v>
      </c>
      <c r="AG465" s="1">
        <v>53400</v>
      </c>
      <c r="AH465" s="1">
        <v>483</v>
      </c>
      <c r="AI465" s="1">
        <v>627</v>
      </c>
      <c r="AJ465" s="1">
        <v>0.77033492822966509</v>
      </c>
    </row>
    <row r="466" spans="1:36">
      <c r="A466" s="1">
        <v>2011</v>
      </c>
      <c r="B466" s="1">
        <v>4</v>
      </c>
      <c r="C466" s="24">
        <v>41963</v>
      </c>
      <c r="D466" s="1">
        <v>52570</v>
      </c>
      <c r="E466" s="1">
        <v>52830</v>
      </c>
      <c r="F466" s="1">
        <v>52510</v>
      </c>
      <c r="G466" s="1">
        <v>52830</v>
      </c>
      <c r="I466" s="1">
        <v>52570</v>
      </c>
      <c r="J466" s="1">
        <v>52660</v>
      </c>
      <c r="K466" s="1">
        <v>52510</v>
      </c>
      <c r="L466" s="1">
        <v>52520</v>
      </c>
      <c r="M466" s="1">
        <v>53190</v>
      </c>
      <c r="N466" s="1">
        <v>53300</v>
      </c>
      <c r="O466" s="1" t="s">
        <v>107</v>
      </c>
      <c r="AG466" s="1">
        <v>52630</v>
      </c>
      <c r="AH466" s="1">
        <v>462</v>
      </c>
      <c r="AI466" s="1">
        <v>763</v>
      </c>
      <c r="AJ466" s="1">
        <v>0.60550458715596334</v>
      </c>
    </row>
    <row r="467" spans="1:36">
      <c r="A467" s="1">
        <v>2011</v>
      </c>
      <c r="B467" s="1">
        <v>5</v>
      </c>
      <c r="C467" s="24">
        <v>41964</v>
      </c>
      <c r="D467" s="1">
        <v>53560</v>
      </c>
      <c r="E467" s="1">
        <v>53700</v>
      </c>
      <c r="F467" s="1">
        <v>52510</v>
      </c>
      <c r="G467" s="1">
        <v>52770</v>
      </c>
      <c r="I467" s="1">
        <v>53560</v>
      </c>
      <c r="J467" s="1">
        <v>53700</v>
      </c>
      <c r="K467" s="1">
        <v>52510</v>
      </c>
      <c r="L467" s="1">
        <v>52670</v>
      </c>
      <c r="M467" s="1">
        <v>52840</v>
      </c>
      <c r="N467" s="1">
        <v>52800</v>
      </c>
      <c r="O467" s="1" t="s">
        <v>108</v>
      </c>
      <c r="AG467" s="35">
        <v>52630</v>
      </c>
      <c r="AH467" s="35">
        <v>462</v>
      </c>
      <c r="AI467" s="35">
        <v>763</v>
      </c>
      <c r="AJ467" s="35">
        <v>0.60550458715596334</v>
      </c>
    </row>
    <row r="468" spans="1:36">
      <c r="A468" s="1">
        <v>2011</v>
      </c>
      <c r="B468" s="1">
        <v>6</v>
      </c>
      <c r="C468" s="24">
        <v>41968</v>
      </c>
      <c r="D468" s="1">
        <v>53130</v>
      </c>
      <c r="E468" s="1">
        <v>53130</v>
      </c>
      <c r="F468" s="1">
        <v>52800</v>
      </c>
      <c r="G468" s="1">
        <v>53040</v>
      </c>
      <c r="I468" s="1">
        <v>53130</v>
      </c>
      <c r="J468" s="1">
        <v>53130</v>
      </c>
      <c r="K468" s="1">
        <v>52800</v>
      </c>
      <c r="L468" s="1">
        <v>53040</v>
      </c>
      <c r="M468" s="1">
        <v>53040</v>
      </c>
      <c r="N468" s="1">
        <v>53490</v>
      </c>
      <c r="O468" s="1" t="s">
        <v>109</v>
      </c>
      <c r="AG468" s="1">
        <v>52960</v>
      </c>
      <c r="AH468" s="1">
        <v>941</v>
      </c>
      <c r="AI468" s="1">
        <v>471</v>
      </c>
      <c r="AJ468" s="1">
        <v>1.9978768577494692</v>
      </c>
    </row>
    <row r="469" spans="1:36">
      <c r="A469" s="1">
        <v>2011</v>
      </c>
      <c r="B469" s="1">
        <v>2</v>
      </c>
      <c r="C469" s="24">
        <v>41969</v>
      </c>
      <c r="D469" s="1">
        <v>53480</v>
      </c>
      <c r="E469" s="1">
        <v>53850</v>
      </c>
      <c r="F469" s="1">
        <v>53030</v>
      </c>
      <c r="G469" s="1">
        <v>53670</v>
      </c>
      <c r="I469" s="1">
        <v>53480</v>
      </c>
      <c r="J469" s="1">
        <v>53490</v>
      </c>
      <c r="K469" s="1">
        <v>53030</v>
      </c>
      <c r="L469" s="1">
        <v>53190</v>
      </c>
      <c r="M469" s="1">
        <v>53760</v>
      </c>
      <c r="N469" s="1">
        <v>53620</v>
      </c>
      <c r="O469" s="1" t="s">
        <v>110</v>
      </c>
      <c r="AG469" s="35">
        <v>52960</v>
      </c>
      <c r="AH469" s="35">
        <v>941</v>
      </c>
      <c r="AI469" s="35">
        <v>471</v>
      </c>
      <c r="AJ469" s="35">
        <v>1.9978768577494692</v>
      </c>
    </row>
    <row r="470" spans="1:36">
      <c r="A470" s="1">
        <v>2011</v>
      </c>
      <c r="B470" s="1">
        <v>3</v>
      </c>
      <c r="C470" s="24">
        <v>41970</v>
      </c>
      <c r="D470" s="1">
        <v>53930</v>
      </c>
      <c r="E470" s="1">
        <v>53930</v>
      </c>
      <c r="F470" s="1">
        <v>53600</v>
      </c>
      <c r="G470" s="1">
        <v>53600</v>
      </c>
      <c r="I470" s="1">
        <v>53930</v>
      </c>
      <c r="J470" s="1">
        <v>53930</v>
      </c>
      <c r="K470" s="1">
        <v>53700</v>
      </c>
      <c r="L470" s="1">
        <v>53700</v>
      </c>
      <c r="M470" s="1">
        <v>53620</v>
      </c>
      <c r="N470" s="1">
        <v>53620</v>
      </c>
      <c r="O470" s="1" t="s">
        <v>110</v>
      </c>
      <c r="AG470" s="1">
        <v>53900</v>
      </c>
      <c r="AH470" s="1">
        <v>736</v>
      </c>
      <c r="AI470" s="1">
        <v>726</v>
      </c>
      <c r="AJ470" s="1">
        <v>1.0137741046831956</v>
      </c>
    </row>
    <row r="471" spans="1:36">
      <c r="A471" s="1">
        <v>2011</v>
      </c>
      <c r="B471" s="1">
        <v>4</v>
      </c>
      <c r="C471" s="24">
        <v>41971</v>
      </c>
      <c r="D471" s="1">
        <v>53800</v>
      </c>
      <c r="E471" s="1">
        <v>53800</v>
      </c>
      <c r="F471" s="1">
        <v>53630</v>
      </c>
      <c r="G471" s="1">
        <v>53700</v>
      </c>
      <c r="I471" s="1">
        <v>53800</v>
      </c>
      <c r="J471" s="1">
        <v>53800</v>
      </c>
      <c r="K471" s="1">
        <v>53630</v>
      </c>
      <c r="L471" s="1">
        <v>53710</v>
      </c>
      <c r="M471" s="1">
        <v>53720</v>
      </c>
      <c r="N471" s="1">
        <v>53700</v>
      </c>
      <c r="O471" s="1" t="s">
        <v>112</v>
      </c>
      <c r="AG471" s="35">
        <v>53900</v>
      </c>
      <c r="AH471" s="35">
        <v>736</v>
      </c>
      <c r="AI471" s="35">
        <v>726</v>
      </c>
      <c r="AJ471" s="35">
        <v>1.0137741046831956</v>
      </c>
    </row>
    <row r="472" spans="1:36">
      <c r="A472" s="1">
        <v>2011</v>
      </c>
      <c r="B472" s="1">
        <v>5</v>
      </c>
      <c r="C472" s="24">
        <v>41974</v>
      </c>
      <c r="D472" s="1">
        <v>53000</v>
      </c>
      <c r="E472" s="1">
        <v>53440</v>
      </c>
      <c r="F472" s="1">
        <v>52710</v>
      </c>
      <c r="G472" s="1">
        <v>52710</v>
      </c>
      <c r="I472" s="1">
        <v>53000</v>
      </c>
      <c r="J472" s="1">
        <v>53440</v>
      </c>
      <c r="K472" s="1">
        <v>53000</v>
      </c>
      <c r="L472" s="1">
        <v>53220</v>
      </c>
      <c r="M472" s="1">
        <v>52540</v>
      </c>
      <c r="N472" s="1">
        <v>52980</v>
      </c>
      <c r="O472" s="1" t="s">
        <v>113</v>
      </c>
      <c r="AG472" s="35">
        <v>53900</v>
      </c>
      <c r="AH472" s="35">
        <v>736</v>
      </c>
      <c r="AI472" s="35">
        <v>726</v>
      </c>
      <c r="AJ472" s="35">
        <v>1.0137741046831956</v>
      </c>
    </row>
    <row r="473" spans="1:36">
      <c r="A473" s="1">
        <v>2011</v>
      </c>
      <c r="B473" s="1">
        <v>6</v>
      </c>
      <c r="C473" s="24">
        <v>41975</v>
      </c>
      <c r="D473" s="1">
        <v>52860</v>
      </c>
      <c r="E473" s="1">
        <v>53400</v>
      </c>
      <c r="F473" s="1">
        <v>52860</v>
      </c>
      <c r="G473" s="1">
        <v>53360</v>
      </c>
      <c r="I473" s="1">
        <v>52860</v>
      </c>
      <c r="J473" s="1">
        <v>53400</v>
      </c>
      <c r="K473" s="1">
        <v>52860</v>
      </c>
      <c r="L473" s="1">
        <v>53400</v>
      </c>
      <c r="M473" s="1">
        <v>53390</v>
      </c>
      <c r="N473" s="1">
        <v>52760</v>
      </c>
      <c r="O473" s="1" t="s">
        <v>114</v>
      </c>
      <c r="AG473" s="1">
        <v>53280</v>
      </c>
      <c r="AH473" s="1">
        <v>676</v>
      </c>
      <c r="AI473" s="1">
        <v>748</v>
      </c>
      <c r="AJ473" s="1">
        <v>0.90374331550802134</v>
      </c>
    </row>
    <row r="474" spans="1:36">
      <c r="A474" s="1">
        <v>2011</v>
      </c>
      <c r="B474" s="1">
        <v>3</v>
      </c>
      <c r="C474" s="24">
        <v>41976</v>
      </c>
      <c r="D474" s="1">
        <v>52770</v>
      </c>
      <c r="E474" s="1">
        <v>52990</v>
      </c>
      <c r="F474" s="1">
        <v>52510</v>
      </c>
      <c r="G474" s="1">
        <v>52810</v>
      </c>
      <c r="I474" s="1">
        <v>52770</v>
      </c>
      <c r="J474" s="1">
        <v>52990</v>
      </c>
      <c r="K474" s="1">
        <v>52750</v>
      </c>
      <c r="L474" s="1">
        <v>52910</v>
      </c>
      <c r="M474" s="1">
        <v>52570</v>
      </c>
      <c r="N474" s="1">
        <v>52530</v>
      </c>
      <c r="O474" s="1" t="s">
        <v>119</v>
      </c>
      <c r="AG474" s="1">
        <v>52990</v>
      </c>
      <c r="AH474" s="1">
        <v>604</v>
      </c>
      <c r="AI474" s="1">
        <v>689</v>
      </c>
      <c r="AJ474" s="1">
        <v>0.87663280116110309</v>
      </c>
    </row>
    <row r="475" spans="1:36">
      <c r="A475" s="1">
        <v>2011</v>
      </c>
      <c r="B475" s="1">
        <v>4</v>
      </c>
      <c r="C475" s="24">
        <v>41977</v>
      </c>
      <c r="D475" s="1">
        <v>52890</v>
      </c>
      <c r="E475" s="1">
        <v>53280</v>
      </c>
      <c r="F475" s="1">
        <v>52780</v>
      </c>
      <c r="G475" s="1">
        <v>53060</v>
      </c>
      <c r="I475" s="1">
        <v>52890</v>
      </c>
      <c r="J475" s="1">
        <v>52980</v>
      </c>
      <c r="K475" s="1">
        <v>52780</v>
      </c>
      <c r="L475" s="1">
        <v>52940</v>
      </c>
      <c r="M475" s="1">
        <v>53000</v>
      </c>
      <c r="N475" s="1">
        <v>53220</v>
      </c>
      <c r="O475" s="1" t="s">
        <v>120</v>
      </c>
      <c r="AG475" s="1">
        <v>52910</v>
      </c>
      <c r="AH475" s="1">
        <v>527</v>
      </c>
      <c r="AI475" s="1">
        <v>522</v>
      </c>
      <c r="AJ475" s="1">
        <v>1.0095785440613028</v>
      </c>
    </row>
    <row r="476" spans="1:36">
      <c r="A476" s="1">
        <v>2011</v>
      </c>
      <c r="B476" s="1">
        <v>5</v>
      </c>
      <c r="C476" s="24">
        <v>41978</v>
      </c>
      <c r="D476" s="1">
        <v>53400</v>
      </c>
      <c r="E476" s="1">
        <v>53980</v>
      </c>
      <c r="F476" s="1">
        <v>53050</v>
      </c>
      <c r="G476" s="1">
        <v>53190</v>
      </c>
      <c r="I476" s="1">
        <v>53400</v>
      </c>
      <c r="J476" s="1">
        <v>53980</v>
      </c>
      <c r="K476" s="1">
        <v>53120</v>
      </c>
      <c r="L476" s="1">
        <v>53160</v>
      </c>
      <c r="M476" s="1">
        <v>53010</v>
      </c>
      <c r="N476" s="1">
        <v>54150</v>
      </c>
      <c r="O476" s="1" t="s">
        <v>121</v>
      </c>
      <c r="AG476" s="1">
        <v>53550</v>
      </c>
      <c r="AH476" s="1">
        <v>904</v>
      </c>
      <c r="AI476" s="1">
        <v>641</v>
      </c>
      <c r="AJ476" s="1">
        <v>1.4102964118564743</v>
      </c>
    </row>
    <row r="477" spans="1:36">
      <c r="A477" s="1">
        <v>2011</v>
      </c>
      <c r="B477" s="1">
        <v>2</v>
      </c>
      <c r="C477" s="24">
        <v>41981</v>
      </c>
      <c r="D477" s="1">
        <v>54310</v>
      </c>
      <c r="E477" s="1">
        <v>54670</v>
      </c>
      <c r="F477" s="1">
        <v>53830</v>
      </c>
      <c r="G477" s="1">
        <v>54450</v>
      </c>
      <c r="I477" s="1">
        <v>54310</v>
      </c>
      <c r="J477" s="1">
        <v>54650</v>
      </c>
      <c r="K477" s="1">
        <v>53830</v>
      </c>
      <c r="L477" s="1">
        <v>54600</v>
      </c>
      <c r="M477" s="1">
        <v>54770</v>
      </c>
      <c r="N477" s="1">
        <v>54450</v>
      </c>
      <c r="O477" s="1" t="s">
        <v>122</v>
      </c>
      <c r="AG477" s="1">
        <v>54420</v>
      </c>
      <c r="AH477" s="1">
        <v>783</v>
      </c>
      <c r="AI477" s="1">
        <v>623</v>
      </c>
      <c r="AJ477" s="1">
        <v>1.2568218298555378</v>
      </c>
    </row>
    <row r="478" spans="1:36">
      <c r="A478" s="1">
        <v>2011</v>
      </c>
      <c r="B478" s="1">
        <v>3</v>
      </c>
      <c r="C478" s="24">
        <v>41982</v>
      </c>
      <c r="D478" s="1">
        <v>54500</v>
      </c>
      <c r="E478" s="1">
        <v>54790</v>
      </c>
      <c r="F478" s="1">
        <v>54500</v>
      </c>
      <c r="G478" s="1">
        <v>54650</v>
      </c>
      <c r="I478" s="1">
        <v>54500</v>
      </c>
      <c r="J478" s="1">
        <v>54720</v>
      </c>
      <c r="K478" s="1">
        <v>54500</v>
      </c>
      <c r="L478" s="1">
        <v>54650</v>
      </c>
      <c r="M478" s="1">
        <v>54650</v>
      </c>
      <c r="N478" s="1">
        <v>54500</v>
      </c>
      <c r="O478" s="1" t="s">
        <v>123</v>
      </c>
      <c r="AG478" s="1">
        <v>54650</v>
      </c>
      <c r="AH478" s="1">
        <v>912</v>
      </c>
      <c r="AI478" s="1">
        <v>571</v>
      </c>
      <c r="AJ478" s="1">
        <v>1.5971978984238178</v>
      </c>
    </row>
    <row r="479" spans="1:36">
      <c r="A479" s="1">
        <v>2011</v>
      </c>
      <c r="B479" s="1">
        <v>4</v>
      </c>
      <c r="C479" s="24">
        <v>41983</v>
      </c>
      <c r="D479" s="1">
        <v>54740</v>
      </c>
      <c r="E479" s="1">
        <v>55180</v>
      </c>
      <c r="F479" s="1">
        <v>54630</v>
      </c>
      <c r="G479" s="1">
        <v>54900</v>
      </c>
      <c r="I479" s="1">
        <v>54740</v>
      </c>
      <c r="J479" s="1">
        <v>54800</v>
      </c>
      <c r="K479" s="1">
        <v>54630</v>
      </c>
      <c r="L479" s="1">
        <v>54790</v>
      </c>
      <c r="M479" s="1">
        <v>54850</v>
      </c>
      <c r="N479" s="1">
        <v>54360</v>
      </c>
      <c r="O479" s="1" t="s">
        <v>51</v>
      </c>
      <c r="AG479" s="1">
        <v>54780</v>
      </c>
      <c r="AH479" s="1">
        <v>1028</v>
      </c>
      <c r="AI479" s="1">
        <v>678</v>
      </c>
      <c r="AJ479" s="1">
        <v>1.5162241887905605</v>
      </c>
    </row>
    <row r="480" spans="1:36">
      <c r="A480" s="1">
        <v>2011</v>
      </c>
      <c r="B480" s="1">
        <v>5</v>
      </c>
      <c r="C480" s="24">
        <v>41984</v>
      </c>
      <c r="D480" s="1">
        <v>53810</v>
      </c>
      <c r="E480" s="1">
        <v>54900</v>
      </c>
      <c r="F480" s="1">
        <v>53500</v>
      </c>
      <c r="G480" s="1">
        <v>54640</v>
      </c>
      <c r="I480" s="1">
        <v>53810</v>
      </c>
      <c r="J480" s="1">
        <v>54510</v>
      </c>
      <c r="K480" s="1">
        <v>53500</v>
      </c>
      <c r="L480" s="1">
        <v>54510</v>
      </c>
      <c r="M480" s="1">
        <v>54830</v>
      </c>
      <c r="N480" s="1">
        <v>55500</v>
      </c>
      <c r="O480" s="1" t="s">
        <v>124</v>
      </c>
      <c r="AG480" s="1">
        <v>54150</v>
      </c>
      <c r="AH480" s="1">
        <v>524</v>
      </c>
      <c r="AI480" s="1">
        <v>703</v>
      </c>
      <c r="AJ480" s="1">
        <v>0.74537695590327169</v>
      </c>
    </row>
    <row r="481" spans="1:36">
      <c r="A481" s="1">
        <v>2011</v>
      </c>
      <c r="B481" s="1">
        <v>6</v>
      </c>
      <c r="C481" s="24">
        <v>41985</v>
      </c>
      <c r="D481" s="1">
        <v>55020</v>
      </c>
      <c r="E481" s="1">
        <v>55250</v>
      </c>
      <c r="F481" s="1">
        <v>54800</v>
      </c>
      <c r="G481" s="1">
        <v>55000</v>
      </c>
      <c r="I481" s="1">
        <v>55020</v>
      </c>
      <c r="J481" s="1">
        <v>55250</v>
      </c>
      <c r="K481" s="1">
        <v>54880</v>
      </c>
      <c r="L481" s="1">
        <v>55000</v>
      </c>
      <c r="M481" s="1">
        <v>55000</v>
      </c>
      <c r="N481" s="1">
        <v>54810</v>
      </c>
      <c r="O481" s="1" t="s">
        <v>128</v>
      </c>
      <c r="AG481" s="1">
        <v>55390</v>
      </c>
      <c r="AH481" s="1">
        <v>512</v>
      </c>
      <c r="AI481" s="1">
        <v>711</v>
      </c>
      <c r="AJ481" s="1">
        <v>0.72011251758087202</v>
      </c>
    </row>
    <row r="482" spans="1:36">
      <c r="A482" s="1">
        <v>2011</v>
      </c>
      <c r="B482" s="1">
        <v>2</v>
      </c>
      <c r="C482" s="24">
        <v>41988</v>
      </c>
      <c r="D482" s="1">
        <v>55160</v>
      </c>
      <c r="E482" s="1">
        <v>55800</v>
      </c>
      <c r="F482" s="1">
        <v>54780</v>
      </c>
      <c r="G482" s="1">
        <v>55790</v>
      </c>
      <c r="I482" s="1">
        <v>55160</v>
      </c>
      <c r="J482" s="1">
        <v>55600</v>
      </c>
      <c r="K482" s="1">
        <v>54780</v>
      </c>
      <c r="L482" s="1">
        <v>55600</v>
      </c>
      <c r="M482" s="1">
        <v>54980</v>
      </c>
      <c r="N482" s="1">
        <v>55000</v>
      </c>
      <c r="O482" s="1" t="s">
        <v>135</v>
      </c>
      <c r="AG482" s="1">
        <v>55190</v>
      </c>
      <c r="AH482" s="1">
        <v>570</v>
      </c>
      <c r="AI482" s="1">
        <v>543</v>
      </c>
      <c r="AJ482" s="1">
        <v>1.0497237569060773</v>
      </c>
    </row>
    <row r="483" spans="1:36">
      <c r="A483" s="1">
        <v>2011</v>
      </c>
      <c r="B483" s="1">
        <v>3</v>
      </c>
      <c r="C483" s="24">
        <v>41989</v>
      </c>
      <c r="D483" s="1">
        <v>55000</v>
      </c>
      <c r="E483" s="1">
        <v>55000</v>
      </c>
      <c r="F483" s="1">
        <v>54600</v>
      </c>
      <c r="G483" s="1">
        <v>54600</v>
      </c>
      <c r="I483" s="1">
        <v>55000</v>
      </c>
      <c r="J483" s="1">
        <v>55000</v>
      </c>
      <c r="K483" s="1">
        <v>54990</v>
      </c>
      <c r="L483" s="1">
        <v>54990</v>
      </c>
      <c r="M483" s="1">
        <v>54410</v>
      </c>
      <c r="N483" s="1">
        <v>54460</v>
      </c>
      <c r="O483" s="1" t="s">
        <v>142</v>
      </c>
      <c r="AG483" s="1">
        <v>55000</v>
      </c>
      <c r="AH483" s="1">
        <v>809</v>
      </c>
      <c r="AI483" s="1">
        <v>677</v>
      </c>
      <c r="AJ483" s="1">
        <v>1.1949778434268834</v>
      </c>
    </row>
    <row r="484" spans="1:36">
      <c r="A484" s="1">
        <v>2011</v>
      </c>
      <c r="B484" s="1">
        <v>4</v>
      </c>
      <c r="C484" s="24">
        <v>41990</v>
      </c>
      <c r="D484" s="1">
        <v>54010</v>
      </c>
      <c r="E484" s="1">
        <v>54030</v>
      </c>
      <c r="F484" s="1">
        <v>53200</v>
      </c>
      <c r="G484" s="1">
        <v>53250</v>
      </c>
      <c r="I484" s="1">
        <v>54010</v>
      </c>
      <c r="J484" s="1">
        <v>54030</v>
      </c>
      <c r="K484" s="1">
        <v>53790</v>
      </c>
      <c r="L484" s="1">
        <v>53790</v>
      </c>
      <c r="M484" s="1">
        <v>53080</v>
      </c>
      <c r="N484" s="1">
        <v>53760</v>
      </c>
      <c r="O484" s="1" t="s">
        <v>147</v>
      </c>
      <c r="AG484" s="1">
        <v>54390</v>
      </c>
      <c r="AH484" s="1">
        <v>811</v>
      </c>
      <c r="AI484" s="1">
        <v>521</v>
      </c>
      <c r="AJ484" s="1">
        <v>1.5566218809980805</v>
      </c>
    </row>
    <row r="485" spans="1:36">
      <c r="A485" s="1">
        <v>2011</v>
      </c>
      <c r="B485" s="1">
        <v>5</v>
      </c>
      <c r="C485" s="24">
        <v>41991</v>
      </c>
      <c r="D485" s="1">
        <v>54300</v>
      </c>
      <c r="E485" s="1">
        <v>54670</v>
      </c>
      <c r="F485" s="1">
        <v>54110</v>
      </c>
      <c r="G485" s="1">
        <v>54580</v>
      </c>
      <c r="I485" s="1">
        <v>54300</v>
      </c>
      <c r="J485" s="1">
        <v>54500</v>
      </c>
      <c r="K485" s="1">
        <v>54110</v>
      </c>
      <c r="L485" s="1">
        <v>54110</v>
      </c>
      <c r="M485" s="1">
        <v>54690</v>
      </c>
      <c r="N485" s="1">
        <v>55180</v>
      </c>
      <c r="O485" s="1" t="s">
        <v>154</v>
      </c>
      <c r="AG485" s="1">
        <v>54320</v>
      </c>
      <c r="AH485" s="1">
        <v>758</v>
      </c>
      <c r="AI485" s="1">
        <v>511</v>
      </c>
      <c r="AJ485" s="1">
        <v>1.4833659491193738</v>
      </c>
    </row>
    <row r="486" spans="1:36">
      <c r="A486" s="1">
        <v>2011</v>
      </c>
      <c r="B486" s="1">
        <v>6</v>
      </c>
      <c r="C486" s="24">
        <v>41992</v>
      </c>
      <c r="D486" s="1">
        <v>55010</v>
      </c>
      <c r="E486" s="1">
        <v>56000</v>
      </c>
      <c r="F486" s="1">
        <v>54770</v>
      </c>
      <c r="G486" s="1">
        <v>55970</v>
      </c>
      <c r="I486" s="1">
        <v>55010</v>
      </c>
      <c r="J486" s="1">
        <v>55360</v>
      </c>
      <c r="K486" s="1">
        <v>54770</v>
      </c>
      <c r="L486" s="1">
        <v>55170</v>
      </c>
      <c r="M486" s="1">
        <v>56270</v>
      </c>
      <c r="N486" s="1">
        <v>55980</v>
      </c>
      <c r="O486" s="1" t="s">
        <v>159</v>
      </c>
      <c r="AG486" s="1">
        <v>55340</v>
      </c>
      <c r="AH486" s="1">
        <v>614</v>
      </c>
      <c r="AI486" s="1">
        <v>413</v>
      </c>
      <c r="AJ486" s="1">
        <v>1.486682808716707</v>
      </c>
    </row>
    <row r="487" spans="1:36">
      <c r="A487" s="1">
        <v>2011</v>
      </c>
      <c r="B487" s="1">
        <v>3</v>
      </c>
      <c r="C487" s="24">
        <v>41995</v>
      </c>
      <c r="D487" s="1">
        <v>55750</v>
      </c>
      <c r="E487" s="1">
        <v>57690</v>
      </c>
      <c r="F487" s="1">
        <v>55750</v>
      </c>
      <c r="G487" s="1">
        <v>56440</v>
      </c>
      <c r="I487" s="1">
        <v>55750</v>
      </c>
      <c r="J487" s="1">
        <v>55950</v>
      </c>
      <c r="K487" s="1">
        <v>55750</v>
      </c>
      <c r="L487" s="1">
        <v>55950</v>
      </c>
      <c r="M487" s="1">
        <v>56500</v>
      </c>
      <c r="N487" s="1">
        <v>56980</v>
      </c>
      <c r="O487" s="1" t="s">
        <v>167</v>
      </c>
      <c r="AG487" s="1">
        <v>55910</v>
      </c>
      <c r="AH487" s="1">
        <v>603</v>
      </c>
      <c r="AI487" s="1">
        <v>458</v>
      </c>
      <c r="AJ487" s="1">
        <v>1.3165938864628821</v>
      </c>
    </row>
    <row r="488" spans="1:36">
      <c r="A488" s="1">
        <v>2011</v>
      </c>
      <c r="B488" s="1">
        <v>4</v>
      </c>
      <c r="C488" s="24">
        <v>41997</v>
      </c>
      <c r="D488" s="1">
        <v>56980</v>
      </c>
      <c r="E488" s="1">
        <v>57140</v>
      </c>
      <c r="F488" s="1">
        <v>56100</v>
      </c>
      <c r="G488" s="1">
        <v>56430</v>
      </c>
      <c r="I488" s="1">
        <v>56980</v>
      </c>
      <c r="J488" s="1">
        <v>57000</v>
      </c>
      <c r="K488" s="1">
        <v>56780</v>
      </c>
      <c r="L488" s="1">
        <v>56900</v>
      </c>
      <c r="M488" s="1">
        <v>56020</v>
      </c>
      <c r="N488" s="1">
        <v>56400</v>
      </c>
      <c r="O488" s="1" t="s">
        <v>172</v>
      </c>
      <c r="AG488" s="1">
        <v>56980</v>
      </c>
      <c r="AH488" s="1">
        <v>1024</v>
      </c>
      <c r="AI488" s="1">
        <v>470</v>
      </c>
      <c r="AJ488" s="1">
        <v>2.1787234042553192</v>
      </c>
    </row>
    <row r="489" spans="1:36">
      <c r="A489" s="1">
        <v>2011</v>
      </c>
      <c r="B489" s="1">
        <v>5</v>
      </c>
      <c r="C489" s="24">
        <v>41998</v>
      </c>
      <c r="D489" s="1">
        <v>56070</v>
      </c>
      <c r="E489" s="1">
        <v>56210</v>
      </c>
      <c r="F489" s="1">
        <v>56020</v>
      </c>
      <c r="G489" s="1">
        <v>56110</v>
      </c>
      <c r="I489" s="1">
        <v>56070</v>
      </c>
      <c r="J489" s="1">
        <v>56210</v>
      </c>
      <c r="K489" s="1">
        <v>56070</v>
      </c>
      <c r="L489" s="1">
        <v>56130</v>
      </c>
      <c r="M489" s="1">
        <v>56150</v>
      </c>
      <c r="N489" s="1">
        <v>56200</v>
      </c>
      <c r="O489" s="1" t="s">
        <v>172</v>
      </c>
      <c r="AG489" s="1">
        <v>56390</v>
      </c>
      <c r="AH489" s="1">
        <v>223</v>
      </c>
      <c r="AI489" s="1">
        <v>249</v>
      </c>
      <c r="AJ489" s="1">
        <v>0.89558232931726911</v>
      </c>
    </row>
    <row r="490" spans="1:36">
      <c r="A490" s="1">
        <v>2011</v>
      </c>
      <c r="B490" s="1">
        <v>6</v>
      </c>
      <c r="C490" s="24">
        <v>41999</v>
      </c>
      <c r="D490" s="1">
        <v>56480</v>
      </c>
      <c r="E490" s="1">
        <v>57090</v>
      </c>
      <c r="F490" s="1">
        <v>56140</v>
      </c>
      <c r="G490" s="1">
        <v>56770</v>
      </c>
      <c r="I490" s="1">
        <v>56480</v>
      </c>
      <c r="J490" s="1">
        <v>56480</v>
      </c>
      <c r="K490" s="1">
        <v>56140</v>
      </c>
      <c r="L490" s="1">
        <v>56380</v>
      </c>
      <c r="M490" s="1">
        <v>57200</v>
      </c>
      <c r="N490" s="1">
        <v>57100</v>
      </c>
      <c r="O490" s="1" t="s">
        <v>181</v>
      </c>
      <c r="AG490" s="1">
        <v>56480</v>
      </c>
      <c r="AH490" s="1">
        <v>605</v>
      </c>
      <c r="AI490" s="1">
        <v>458</v>
      </c>
      <c r="AJ490" s="1">
        <v>1.3209606986899562</v>
      </c>
    </row>
    <row r="491" spans="1:36">
      <c r="A491" s="1">
        <v>2011</v>
      </c>
      <c r="B491" s="1">
        <v>2</v>
      </c>
      <c r="C491" s="24">
        <v>42002</v>
      </c>
      <c r="D491" s="1">
        <v>56870</v>
      </c>
      <c r="E491" s="1">
        <v>57300</v>
      </c>
      <c r="F491" s="1">
        <v>56510</v>
      </c>
      <c r="G491" s="1">
        <v>57150</v>
      </c>
      <c r="I491" s="1">
        <v>56870</v>
      </c>
      <c r="J491" s="1">
        <v>57300</v>
      </c>
      <c r="K491" s="1">
        <v>56510</v>
      </c>
      <c r="L491" s="1">
        <v>57000</v>
      </c>
      <c r="M491" s="1">
        <v>57160</v>
      </c>
      <c r="N491" s="1">
        <v>57400</v>
      </c>
      <c r="O491" s="1" t="s">
        <v>186</v>
      </c>
      <c r="AG491" s="1">
        <v>56900</v>
      </c>
      <c r="AH491" s="1">
        <v>654</v>
      </c>
      <c r="AI491" s="1">
        <v>594</v>
      </c>
      <c r="AJ491" s="1">
        <v>1.101010101010101</v>
      </c>
    </row>
    <row r="492" spans="1:36">
      <c r="A492" s="1">
        <v>2011</v>
      </c>
      <c r="B492" s="1">
        <v>3</v>
      </c>
      <c r="C492" s="24">
        <v>42003</v>
      </c>
      <c r="D492" s="1">
        <v>57300</v>
      </c>
      <c r="E492" s="1">
        <v>57400</v>
      </c>
      <c r="F492" s="1">
        <v>56150</v>
      </c>
      <c r="G492" s="1">
        <v>56150</v>
      </c>
      <c r="I492" s="1">
        <v>57300</v>
      </c>
      <c r="J492" s="1">
        <v>57300</v>
      </c>
      <c r="K492" s="1">
        <v>57150</v>
      </c>
      <c r="L492" s="1">
        <v>57200</v>
      </c>
      <c r="M492" s="1">
        <v>57160</v>
      </c>
      <c r="N492" s="1">
        <v>57400</v>
      </c>
      <c r="O492" s="1" t="s">
        <v>197</v>
      </c>
      <c r="AG492" s="1">
        <v>57300</v>
      </c>
      <c r="AH492" s="1">
        <v>831</v>
      </c>
      <c r="AI492" s="1">
        <v>779</v>
      </c>
      <c r="AJ492" s="1">
        <v>1.0667522464698331</v>
      </c>
    </row>
    <row r="493" spans="1:36">
      <c r="A493" s="1">
        <v>2011</v>
      </c>
      <c r="B493" s="1">
        <v>4</v>
      </c>
      <c r="C493" s="24">
        <v>42009</v>
      </c>
      <c r="D493" s="1">
        <v>55880</v>
      </c>
      <c r="E493" s="1">
        <v>56280</v>
      </c>
      <c r="F493" s="1">
        <v>55500</v>
      </c>
      <c r="G493" s="1">
        <v>56110</v>
      </c>
      <c r="I493" s="1">
        <v>55880</v>
      </c>
      <c r="J493" s="1">
        <v>55900</v>
      </c>
      <c r="K493" s="1">
        <v>55500</v>
      </c>
      <c r="L493" s="1">
        <v>55900</v>
      </c>
      <c r="M493" s="1">
        <v>55930</v>
      </c>
      <c r="N493" s="1">
        <v>56700</v>
      </c>
      <c r="O493" s="1" t="s">
        <v>202</v>
      </c>
      <c r="AG493" s="1">
        <v>55850</v>
      </c>
      <c r="AH493" s="1">
        <v>550</v>
      </c>
      <c r="AI493" s="1">
        <v>601</v>
      </c>
      <c r="AJ493" s="1">
        <v>0.91514143094841927</v>
      </c>
    </row>
    <row r="494" spans="1:36">
      <c r="A494" s="1">
        <v>2011</v>
      </c>
      <c r="B494" s="1">
        <v>5</v>
      </c>
      <c r="C494" s="24">
        <v>42010</v>
      </c>
      <c r="D494" s="1">
        <v>56750</v>
      </c>
      <c r="E494" s="1">
        <v>56750</v>
      </c>
      <c r="F494" s="1">
        <v>56240</v>
      </c>
      <c r="G494" s="1">
        <v>56260</v>
      </c>
      <c r="I494" s="1">
        <v>56750</v>
      </c>
      <c r="J494" s="1">
        <v>56750</v>
      </c>
      <c r="K494" s="1">
        <v>56500</v>
      </c>
      <c r="L494" s="1">
        <v>56510</v>
      </c>
      <c r="M494" s="1">
        <v>56260</v>
      </c>
      <c r="N494" s="1">
        <v>56810</v>
      </c>
      <c r="O494" s="1" t="s">
        <v>207</v>
      </c>
      <c r="AG494" s="1">
        <v>56750</v>
      </c>
      <c r="AH494" s="1">
        <v>781</v>
      </c>
      <c r="AI494" s="1">
        <v>518</v>
      </c>
      <c r="AJ494" s="1">
        <v>1.5077220077220077</v>
      </c>
    </row>
    <row r="495" spans="1:36">
      <c r="A495" s="1">
        <v>2011</v>
      </c>
      <c r="B495" s="1">
        <v>6</v>
      </c>
      <c r="C495" s="24">
        <v>42011</v>
      </c>
      <c r="D495" s="1">
        <v>56810</v>
      </c>
      <c r="E495" s="1">
        <v>56860</v>
      </c>
      <c r="F495" s="1">
        <v>56440</v>
      </c>
      <c r="G495" s="1">
        <v>56440</v>
      </c>
      <c r="I495" s="1">
        <v>56810</v>
      </c>
      <c r="J495" s="1">
        <v>56860</v>
      </c>
      <c r="K495" s="1">
        <v>56550</v>
      </c>
      <c r="L495" s="1">
        <v>56550</v>
      </c>
      <c r="M495" s="1">
        <v>56570</v>
      </c>
      <c r="N495" s="1">
        <v>56820</v>
      </c>
      <c r="O495" s="1" t="s">
        <v>212</v>
      </c>
      <c r="AG495" s="1">
        <v>56870</v>
      </c>
      <c r="AH495" s="1">
        <v>1017</v>
      </c>
      <c r="AI495" s="1">
        <v>780</v>
      </c>
      <c r="AJ495" s="1">
        <v>1.3038461538461539</v>
      </c>
    </row>
    <row r="496" spans="1:36">
      <c r="A496" s="1">
        <v>2011</v>
      </c>
      <c r="B496" s="1">
        <v>2</v>
      </c>
      <c r="C496" s="24">
        <v>42012</v>
      </c>
      <c r="D496" s="1">
        <v>56470</v>
      </c>
      <c r="E496" s="1">
        <v>56470</v>
      </c>
      <c r="F496" s="1">
        <v>55800</v>
      </c>
      <c r="G496" s="1">
        <v>56100</v>
      </c>
      <c r="I496" s="1">
        <v>56470</v>
      </c>
      <c r="J496" s="1">
        <v>56470</v>
      </c>
      <c r="K496" s="1">
        <v>55800</v>
      </c>
      <c r="L496" s="1">
        <v>56000</v>
      </c>
      <c r="M496" s="1">
        <v>56110</v>
      </c>
      <c r="N496" s="1">
        <v>55510</v>
      </c>
      <c r="O496" s="1" t="s">
        <v>217</v>
      </c>
      <c r="AG496" s="1">
        <v>56790</v>
      </c>
      <c r="AH496" s="1">
        <v>601</v>
      </c>
      <c r="AI496" s="1">
        <v>671</v>
      </c>
      <c r="AJ496" s="1">
        <v>0.89567809239940388</v>
      </c>
    </row>
    <row r="497" spans="1:36">
      <c r="A497" s="1">
        <v>2011</v>
      </c>
      <c r="B497" s="1">
        <v>3</v>
      </c>
      <c r="C497" s="24">
        <v>42013</v>
      </c>
      <c r="D497" s="1">
        <v>55520</v>
      </c>
      <c r="E497" s="1">
        <v>56400</v>
      </c>
      <c r="F497" s="1">
        <v>55490</v>
      </c>
      <c r="G497" s="1">
        <v>55510</v>
      </c>
      <c r="I497" s="1">
        <v>55520</v>
      </c>
      <c r="J497" s="1">
        <v>56400</v>
      </c>
      <c r="K497" s="1">
        <v>55500</v>
      </c>
      <c r="L497" s="1">
        <v>55990</v>
      </c>
      <c r="M497" s="1">
        <v>55400</v>
      </c>
      <c r="N497" s="1">
        <v>55400</v>
      </c>
      <c r="O497" s="1" t="s">
        <v>112</v>
      </c>
      <c r="AG497" s="1">
        <v>56250</v>
      </c>
      <c r="AH497" s="1">
        <v>723</v>
      </c>
      <c r="AI497" s="1">
        <v>594</v>
      </c>
      <c r="AJ497" s="1">
        <v>1.2171717171717171</v>
      </c>
    </row>
    <row r="498" spans="1:36">
      <c r="A498" s="1">
        <v>2011</v>
      </c>
      <c r="B498" s="1">
        <v>4</v>
      </c>
      <c r="C498" s="24">
        <v>42017</v>
      </c>
      <c r="D498" s="1">
        <v>54790</v>
      </c>
      <c r="E498" s="1">
        <v>55300</v>
      </c>
      <c r="F498" s="1">
        <v>54610</v>
      </c>
      <c r="G498" s="1">
        <v>55050</v>
      </c>
      <c r="I498" s="1">
        <v>54790</v>
      </c>
      <c r="J498" s="1">
        <v>55300</v>
      </c>
      <c r="K498" s="1">
        <v>54610</v>
      </c>
      <c r="L498" s="1">
        <v>54610</v>
      </c>
      <c r="M498" s="1">
        <v>55050</v>
      </c>
      <c r="N498" s="1">
        <v>54700</v>
      </c>
      <c r="O498" s="1" t="s">
        <v>231</v>
      </c>
      <c r="AG498" s="1">
        <v>55190</v>
      </c>
      <c r="AH498" s="1">
        <v>1238</v>
      </c>
      <c r="AI498" s="1">
        <v>594</v>
      </c>
      <c r="AJ498" s="1">
        <v>2.0841750841750843</v>
      </c>
    </row>
    <row r="499" spans="1:36">
      <c r="A499" s="1">
        <v>2011</v>
      </c>
      <c r="B499" s="1">
        <v>5</v>
      </c>
      <c r="C499" s="24">
        <v>42018</v>
      </c>
      <c r="D499" s="1">
        <v>54600</v>
      </c>
      <c r="E499" s="1">
        <v>54620</v>
      </c>
      <c r="F499" s="1">
        <v>53460</v>
      </c>
      <c r="G499" s="1">
        <v>53550</v>
      </c>
      <c r="I499" s="1">
        <v>54600</v>
      </c>
      <c r="J499" s="1">
        <v>54620</v>
      </c>
      <c r="K499" s="1">
        <v>54450</v>
      </c>
      <c r="L499" s="1">
        <v>54460</v>
      </c>
      <c r="M499" s="1">
        <v>54110</v>
      </c>
      <c r="N499" s="1">
        <v>53540</v>
      </c>
      <c r="O499" s="1" t="s">
        <v>237</v>
      </c>
      <c r="AG499" s="1">
        <v>55140</v>
      </c>
      <c r="AH499" s="1">
        <v>843</v>
      </c>
      <c r="AI499" s="1">
        <v>510</v>
      </c>
      <c r="AJ499" s="1">
        <v>1.6529411764705881</v>
      </c>
    </row>
    <row r="500" spans="1:36">
      <c r="A500" s="1">
        <v>2011</v>
      </c>
      <c r="B500" s="1">
        <v>6</v>
      </c>
      <c r="C500" s="24">
        <v>42019</v>
      </c>
      <c r="D500" s="1">
        <v>53810</v>
      </c>
      <c r="E500" s="1">
        <v>54000</v>
      </c>
      <c r="F500" s="1">
        <v>53710</v>
      </c>
      <c r="G500" s="1">
        <v>53810</v>
      </c>
      <c r="I500" s="1">
        <v>53810</v>
      </c>
      <c r="J500" s="1">
        <v>54000</v>
      </c>
      <c r="K500" s="1">
        <v>53710</v>
      </c>
      <c r="L500" s="1">
        <v>53840</v>
      </c>
      <c r="M500" s="1">
        <v>53600</v>
      </c>
      <c r="N500" s="1">
        <v>53420</v>
      </c>
      <c r="O500" s="1" t="s">
        <v>246</v>
      </c>
      <c r="AG500" s="1">
        <v>54000</v>
      </c>
      <c r="AH500" s="1">
        <v>684</v>
      </c>
      <c r="AI500" s="1">
        <v>512</v>
      </c>
      <c r="AJ500" s="1">
        <v>1.3359375</v>
      </c>
    </row>
    <row r="501" spans="1:36">
      <c r="A501" s="1">
        <v>2011</v>
      </c>
      <c r="B501" s="1">
        <v>2</v>
      </c>
      <c r="C501" s="24">
        <v>42020</v>
      </c>
      <c r="D501" s="1">
        <v>53000</v>
      </c>
      <c r="E501" s="1">
        <v>53170</v>
      </c>
      <c r="F501" s="1">
        <v>52060</v>
      </c>
      <c r="G501" s="1">
        <v>52360</v>
      </c>
      <c r="I501" s="1">
        <v>53000</v>
      </c>
      <c r="J501" s="1">
        <v>53170</v>
      </c>
      <c r="K501" s="1">
        <v>52660</v>
      </c>
      <c r="L501" s="1">
        <v>52660</v>
      </c>
      <c r="M501" s="1">
        <v>52360</v>
      </c>
      <c r="N501" s="1">
        <v>52630</v>
      </c>
      <c r="O501" s="1" t="s">
        <v>251</v>
      </c>
      <c r="AG501" s="1">
        <v>52900</v>
      </c>
      <c r="AH501" s="1">
        <v>755</v>
      </c>
      <c r="AI501" s="1">
        <v>681</v>
      </c>
      <c r="AJ501" s="1">
        <v>1.1086637298091042</v>
      </c>
    </row>
    <row r="502" spans="1:36">
      <c r="A502" s="1">
        <v>2011</v>
      </c>
      <c r="B502" s="1">
        <v>3</v>
      </c>
      <c r="C502" s="24">
        <v>42023</v>
      </c>
      <c r="D502" s="1">
        <v>52500</v>
      </c>
      <c r="E502" s="1">
        <v>52800</v>
      </c>
      <c r="F502" s="1">
        <v>52420</v>
      </c>
      <c r="G502" s="1">
        <v>52420</v>
      </c>
      <c r="I502" s="1">
        <v>52500</v>
      </c>
      <c r="J502" s="1">
        <v>52800</v>
      </c>
      <c r="K502" s="1">
        <v>52490</v>
      </c>
      <c r="L502" s="1">
        <v>52760</v>
      </c>
      <c r="M502" s="1">
        <v>52400</v>
      </c>
      <c r="N502" s="1">
        <v>52790</v>
      </c>
      <c r="O502" s="1" t="s">
        <v>251</v>
      </c>
      <c r="AG502" s="1">
        <v>52750</v>
      </c>
      <c r="AH502" s="1">
        <v>768</v>
      </c>
      <c r="AI502" s="1">
        <v>548</v>
      </c>
      <c r="AJ502" s="1">
        <v>1.4014598540145986</v>
      </c>
    </row>
    <row r="503" spans="1:36">
      <c r="A503" s="1">
        <v>2011</v>
      </c>
      <c r="B503" s="1">
        <v>4</v>
      </c>
      <c r="C503" s="24">
        <v>42024</v>
      </c>
      <c r="D503" s="1">
        <v>52750</v>
      </c>
      <c r="E503" s="1">
        <v>52800</v>
      </c>
      <c r="F503" s="1">
        <v>52600</v>
      </c>
      <c r="G503" s="1">
        <v>52790</v>
      </c>
      <c r="I503" s="1">
        <v>52750</v>
      </c>
      <c r="J503" s="1">
        <v>52750</v>
      </c>
      <c r="K503" s="1">
        <v>52740</v>
      </c>
      <c r="L503" s="1">
        <v>52750</v>
      </c>
      <c r="M503" s="1">
        <v>52800</v>
      </c>
      <c r="N503" s="1">
        <v>52700</v>
      </c>
      <c r="O503" s="1" t="s">
        <v>313</v>
      </c>
      <c r="AG503" s="1">
        <v>52740</v>
      </c>
      <c r="AH503" s="1">
        <v>798</v>
      </c>
      <c r="AI503" s="1">
        <v>642</v>
      </c>
      <c r="AJ503" s="1">
        <v>1.2429906542056075</v>
      </c>
    </row>
    <row r="504" spans="1:36">
      <c r="A504" s="1">
        <v>2011</v>
      </c>
      <c r="B504" s="1">
        <v>6</v>
      </c>
      <c r="C504" s="24">
        <v>42025</v>
      </c>
      <c r="D504" s="1">
        <v>52760</v>
      </c>
      <c r="E504" s="1">
        <v>52800</v>
      </c>
      <c r="F504" s="1">
        <v>52240</v>
      </c>
      <c r="G504" s="1">
        <v>52600</v>
      </c>
      <c r="I504" s="1">
        <v>52760</v>
      </c>
      <c r="J504" s="1">
        <v>52790</v>
      </c>
      <c r="K504" s="1">
        <v>52490</v>
      </c>
      <c r="L504" s="1">
        <v>52490</v>
      </c>
      <c r="M504" s="1">
        <v>52670</v>
      </c>
      <c r="N504" s="1">
        <v>52660</v>
      </c>
      <c r="O504" s="1" t="s">
        <v>318</v>
      </c>
      <c r="AG504" s="1">
        <v>52750</v>
      </c>
      <c r="AH504" s="1">
        <v>718</v>
      </c>
      <c r="AI504" s="1">
        <v>754</v>
      </c>
      <c r="AJ504" s="1">
        <v>0.95225464190981435</v>
      </c>
    </row>
    <row r="505" spans="1:36">
      <c r="A505" s="1">
        <v>2011</v>
      </c>
      <c r="B505" s="1">
        <v>2</v>
      </c>
      <c r="C505" s="24">
        <v>42026</v>
      </c>
      <c r="D505" s="1">
        <v>52650</v>
      </c>
      <c r="E505" s="1">
        <v>52650</v>
      </c>
      <c r="F505" s="1">
        <v>52250</v>
      </c>
      <c r="G505" s="1">
        <v>52540</v>
      </c>
      <c r="I505" s="1">
        <v>52650</v>
      </c>
      <c r="J505" s="1">
        <v>52650</v>
      </c>
      <c r="K505" s="1">
        <v>52340</v>
      </c>
      <c r="L505" s="1">
        <v>52340</v>
      </c>
      <c r="M505" s="1">
        <v>52520</v>
      </c>
      <c r="N505" s="1">
        <v>52350</v>
      </c>
      <c r="O505" s="1" t="s">
        <v>323</v>
      </c>
      <c r="AG505" s="1">
        <v>52630</v>
      </c>
      <c r="AH505" s="1">
        <v>726</v>
      </c>
      <c r="AI505" s="1">
        <v>593</v>
      </c>
      <c r="AJ505" s="1">
        <v>1.224283305227656</v>
      </c>
    </row>
    <row r="506" spans="1:36">
      <c r="A506" s="1">
        <v>2011</v>
      </c>
      <c r="B506" s="1">
        <v>3</v>
      </c>
      <c r="C506" s="24">
        <v>42027</v>
      </c>
      <c r="D506" s="1">
        <v>52540</v>
      </c>
      <c r="E506" s="1">
        <v>52540</v>
      </c>
      <c r="F506" s="1">
        <v>52060</v>
      </c>
      <c r="G506" s="1">
        <v>52420</v>
      </c>
      <c r="I506" s="1">
        <v>52540</v>
      </c>
      <c r="J506" s="1">
        <v>52540</v>
      </c>
      <c r="K506" s="1">
        <v>52250</v>
      </c>
      <c r="L506" s="1">
        <v>52400</v>
      </c>
      <c r="M506" s="1">
        <v>52370</v>
      </c>
      <c r="N506" s="1">
        <v>52010</v>
      </c>
      <c r="O506" s="1" t="s">
        <v>328</v>
      </c>
      <c r="AG506" s="1">
        <v>52510</v>
      </c>
      <c r="AH506" s="1">
        <v>1184</v>
      </c>
      <c r="AI506" s="1">
        <v>692</v>
      </c>
      <c r="AJ506" s="1">
        <v>1.7109826589595376</v>
      </c>
    </row>
    <row r="507" spans="1:36">
      <c r="A507" s="1">
        <v>2011</v>
      </c>
      <c r="B507" s="1">
        <v>4</v>
      </c>
      <c r="C507" s="24">
        <v>42030</v>
      </c>
      <c r="D507" s="1">
        <v>51980</v>
      </c>
      <c r="E507" s="1">
        <v>52130</v>
      </c>
      <c r="F507" s="1">
        <v>51760</v>
      </c>
      <c r="G507" s="1">
        <v>52000</v>
      </c>
      <c r="I507" s="1">
        <v>51980</v>
      </c>
      <c r="J507" s="1">
        <v>52010</v>
      </c>
      <c r="K507" s="1">
        <v>51870</v>
      </c>
      <c r="L507" s="1">
        <v>52010</v>
      </c>
      <c r="M507" s="1">
        <v>51880</v>
      </c>
      <c r="N507" s="1">
        <v>52140</v>
      </c>
      <c r="O507" s="1" t="s">
        <v>318</v>
      </c>
      <c r="AG507" s="1">
        <v>52270</v>
      </c>
      <c r="AH507" s="1">
        <v>595</v>
      </c>
      <c r="AI507" s="1">
        <v>590</v>
      </c>
      <c r="AJ507" s="1">
        <v>1.0084745762711864</v>
      </c>
    </row>
    <row r="508" spans="1:36">
      <c r="A508" s="1">
        <v>2011</v>
      </c>
      <c r="B508" s="1">
        <v>5</v>
      </c>
      <c r="C508" s="24">
        <v>42031</v>
      </c>
      <c r="D508" s="1">
        <v>52140</v>
      </c>
      <c r="E508" s="1">
        <v>52410</v>
      </c>
      <c r="F508" s="1">
        <v>52010</v>
      </c>
      <c r="G508" s="1">
        <v>52340</v>
      </c>
      <c r="I508" s="1">
        <v>52140</v>
      </c>
      <c r="J508" s="1">
        <v>52410</v>
      </c>
      <c r="K508" s="1">
        <v>52010</v>
      </c>
      <c r="L508" s="1">
        <v>52410</v>
      </c>
      <c r="M508" s="1">
        <v>52300</v>
      </c>
      <c r="N508" s="1">
        <v>51900</v>
      </c>
      <c r="O508" s="1" t="s">
        <v>337</v>
      </c>
      <c r="AG508" s="1">
        <v>52290</v>
      </c>
      <c r="AH508" s="1">
        <v>671</v>
      </c>
      <c r="AI508" s="1">
        <v>523</v>
      </c>
      <c r="AJ508" s="1">
        <v>1.282982791586998</v>
      </c>
    </row>
    <row r="509" spans="1:36">
      <c r="A509" s="1">
        <v>2011</v>
      </c>
      <c r="B509" s="1">
        <v>6</v>
      </c>
      <c r="C509" s="24">
        <v>42032</v>
      </c>
      <c r="D509" s="1">
        <v>52230</v>
      </c>
      <c r="E509" s="1">
        <v>52230</v>
      </c>
      <c r="F509" s="1">
        <v>51720</v>
      </c>
      <c r="G509" s="1">
        <v>52000</v>
      </c>
      <c r="I509" s="1">
        <v>52230</v>
      </c>
      <c r="J509" s="1">
        <v>52230</v>
      </c>
      <c r="K509" s="1">
        <v>51910</v>
      </c>
      <c r="L509" s="1">
        <v>52070</v>
      </c>
      <c r="M509" s="1">
        <v>52180</v>
      </c>
      <c r="N509" s="1">
        <v>52010</v>
      </c>
      <c r="O509" s="1" t="s">
        <v>342</v>
      </c>
      <c r="AG509" s="1">
        <v>52250</v>
      </c>
      <c r="AH509" s="1">
        <v>660</v>
      </c>
      <c r="AI509" s="1">
        <v>520</v>
      </c>
      <c r="AJ509" s="1">
        <v>1.2692307692307692</v>
      </c>
    </row>
    <row r="510" spans="1:36">
      <c r="A510" s="1">
        <v>2011</v>
      </c>
      <c r="B510" s="1">
        <v>2</v>
      </c>
      <c r="C510" s="24">
        <v>42033</v>
      </c>
      <c r="D510" s="1">
        <v>51670</v>
      </c>
      <c r="E510" s="1">
        <v>52110</v>
      </c>
      <c r="F510" s="1">
        <v>51670</v>
      </c>
      <c r="G510" s="1">
        <v>52090</v>
      </c>
      <c r="I510" s="1">
        <v>51670</v>
      </c>
      <c r="J510" s="1">
        <v>52010</v>
      </c>
      <c r="K510" s="1">
        <v>51670</v>
      </c>
      <c r="L510" s="1">
        <v>52010</v>
      </c>
      <c r="M510" s="1">
        <v>52050</v>
      </c>
      <c r="N510" s="1">
        <v>52320</v>
      </c>
      <c r="O510" s="1" t="s">
        <v>351</v>
      </c>
      <c r="AG510" s="1">
        <v>51900</v>
      </c>
      <c r="AH510" s="1">
        <v>778</v>
      </c>
      <c r="AI510" s="1">
        <v>817</v>
      </c>
      <c r="AJ510" s="1">
        <v>0.95226438188494489</v>
      </c>
    </row>
    <row r="511" spans="1:36">
      <c r="A511" s="1">
        <v>2011</v>
      </c>
      <c r="B511" s="1">
        <v>3</v>
      </c>
      <c r="C511" s="24">
        <v>42034</v>
      </c>
      <c r="D511" s="1">
        <v>52220</v>
      </c>
      <c r="E511" s="1">
        <v>52220</v>
      </c>
      <c r="F511" s="1">
        <v>51920</v>
      </c>
      <c r="G511" s="1">
        <v>52170</v>
      </c>
      <c r="I511" s="1">
        <v>52220</v>
      </c>
      <c r="J511" s="1">
        <v>52220</v>
      </c>
      <c r="K511" s="1">
        <v>52000</v>
      </c>
      <c r="L511" s="1">
        <v>52000</v>
      </c>
      <c r="M511" s="1">
        <v>52200</v>
      </c>
      <c r="N511" s="1">
        <v>52070</v>
      </c>
      <c r="O511" s="1" t="s">
        <v>359</v>
      </c>
      <c r="AG511" s="1">
        <v>52220</v>
      </c>
      <c r="AH511" s="1">
        <v>929</v>
      </c>
      <c r="AI511" s="1">
        <v>599</v>
      </c>
      <c r="AJ511" s="1">
        <v>1.5509181969949917</v>
      </c>
    </row>
    <row r="512" spans="1:36">
      <c r="A512" s="1">
        <v>2011</v>
      </c>
      <c r="B512" s="1">
        <v>4</v>
      </c>
      <c r="C512" s="24">
        <v>42037</v>
      </c>
      <c r="D512" s="1">
        <v>51850</v>
      </c>
      <c r="E512" s="1">
        <v>51900</v>
      </c>
      <c r="F512" s="1">
        <v>51680</v>
      </c>
      <c r="G512" s="1">
        <v>51860</v>
      </c>
      <c r="I512" s="1">
        <v>51850</v>
      </c>
      <c r="J512" s="1">
        <v>51850</v>
      </c>
      <c r="K512" s="1">
        <v>51680</v>
      </c>
      <c r="L512" s="1">
        <v>51790</v>
      </c>
      <c r="M512" s="1">
        <v>51800</v>
      </c>
      <c r="N512" s="1">
        <v>52190</v>
      </c>
      <c r="O512" s="1" t="s">
        <v>365</v>
      </c>
      <c r="AG512" s="1">
        <v>51800</v>
      </c>
      <c r="AH512" s="1">
        <v>911</v>
      </c>
      <c r="AI512" s="1">
        <v>658</v>
      </c>
      <c r="AJ512" s="1">
        <v>1.384498480243161</v>
      </c>
    </row>
    <row r="513" spans="1:36">
      <c r="A513" s="1">
        <v>2011</v>
      </c>
      <c r="B513" s="1">
        <v>5</v>
      </c>
      <c r="C513" s="24">
        <v>42038</v>
      </c>
      <c r="D513" s="1">
        <v>51920</v>
      </c>
      <c r="E513" s="1">
        <v>52180</v>
      </c>
      <c r="F513" s="1">
        <v>51870</v>
      </c>
      <c r="G513" s="1">
        <v>52180</v>
      </c>
      <c r="I513" s="1">
        <v>51920</v>
      </c>
      <c r="J513" s="1">
        <v>52000</v>
      </c>
      <c r="K513" s="1">
        <v>51910</v>
      </c>
      <c r="L513" s="1">
        <v>52000</v>
      </c>
      <c r="M513" s="1">
        <v>52190</v>
      </c>
      <c r="N513" s="1">
        <v>52840</v>
      </c>
      <c r="O513" s="1" t="s">
        <v>370</v>
      </c>
      <c r="AG513" s="1">
        <v>51920</v>
      </c>
      <c r="AH513" s="1">
        <v>846</v>
      </c>
      <c r="AI513" s="1">
        <v>850</v>
      </c>
      <c r="AJ513" s="1">
        <v>0.99529411764705877</v>
      </c>
    </row>
    <row r="514" spans="1:36">
      <c r="A514" s="1">
        <v>2011</v>
      </c>
      <c r="B514" s="1">
        <v>6</v>
      </c>
      <c r="C514" s="24">
        <v>42039</v>
      </c>
      <c r="D514" s="1">
        <v>53030</v>
      </c>
      <c r="E514" s="1">
        <v>53240</v>
      </c>
      <c r="F514" s="1">
        <v>52600</v>
      </c>
      <c r="G514" s="1">
        <v>53090</v>
      </c>
      <c r="I514" s="1">
        <v>53030</v>
      </c>
      <c r="J514" s="1">
        <v>53080</v>
      </c>
      <c r="K514" s="1">
        <v>52600</v>
      </c>
      <c r="L514" s="1">
        <v>53080</v>
      </c>
      <c r="M514" s="1">
        <v>53340</v>
      </c>
      <c r="N514" s="1">
        <v>52920</v>
      </c>
      <c r="O514" s="1" t="s">
        <v>377</v>
      </c>
      <c r="AG514" s="1">
        <v>53030</v>
      </c>
      <c r="AH514" s="1">
        <v>759</v>
      </c>
      <c r="AI514" s="1">
        <v>730</v>
      </c>
      <c r="AJ514" s="1">
        <v>1.0397260273972602</v>
      </c>
    </row>
    <row r="515" spans="1:36">
      <c r="A515" s="1">
        <v>2011</v>
      </c>
      <c r="B515" s="1">
        <v>2</v>
      </c>
      <c r="C515" s="24">
        <v>42040</v>
      </c>
      <c r="D515" s="1">
        <v>52980</v>
      </c>
      <c r="E515" s="1">
        <v>53000</v>
      </c>
      <c r="F515" s="1">
        <v>52500</v>
      </c>
      <c r="G515" s="1">
        <v>52820</v>
      </c>
      <c r="I515" s="1">
        <v>52980</v>
      </c>
      <c r="J515" s="1">
        <v>53000</v>
      </c>
      <c r="K515" s="1">
        <v>52500</v>
      </c>
      <c r="L515" s="1">
        <v>52750</v>
      </c>
      <c r="M515" s="1">
        <v>53080</v>
      </c>
      <c r="N515" s="1">
        <v>52870</v>
      </c>
      <c r="O515" s="1" t="s">
        <v>382</v>
      </c>
      <c r="AG515" s="1">
        <v>53000</v>
      </c>
      <c r="AH515" s="1">
        <v>764</v>
      </c>
      <c r="AI515" s="1">
        <v>587</v>
      </c>
      <c r="AJ515" s="1">
        <v>1.301533219761499</v>
      </c>
    </row>
    <row r="516" spans="1:36">
      <c r="A516" s="1">
        <v>2011</v>
      </c>
      <c r="B516" s="1">
        <v>3</v>
      </c>
      <c r="C516" s="24">
        <v>42041</v>
      </c>
      <c r="D516" s="1">
        <v>52930</v>
      </c>
      <c r="E516" s="1">
        <v>53080</v>
      </c>
      <c r="F516" s="1">
        <v>52520</v>
      </c>
      <c r="G516" s="1">
        <v>52800</v>
      </c>
      <c r="I516" s="1">
        <v>52930</v>
      </c>
      <c r="J516" s="1">
        <v>53080</v>
      </c>
      <c r="K516" s="1">
        <v>52710</v>
      </c>
      <c r="L516" s="1">
        <v>52710</v>
      </c>
      <c r="M516" s="1">
        <v>52900</v>
      </c>
      <c r="N516" s="1">
        <v>53070</v>
      </c>
      <c r="O516" s="1" t="s">
        <v>389</v>
      </c>
      <c r="AG516" s="1">
        <v>53080</v>
      </c>
      <c r="AH516" s="1">
        <v>971</v>
      </c>
      <c r="AI516" s="1">
        <v>664</v>
      </c>
      <c r="AJ516" s="1">
        <v>1.4623493975903614</v>
      </c>
    </row>
    <row r="517" spans="1:36">
      <c r="A517" s="1">
        <v>2011</v>
      </c>
      <c r="B517" s="1">
        <v>5</v>
      </c>
      <c r="C517" s="24">
        <v>42044</v>
      </c>
      <c r="D517" s="1">
        <v>53110</v>
      </c>
      <c r="E517" s="1">
        <v>53110</v>
      </c>
      <c r="F517" s="1">
        <v>52450</v>
      </c>
      <c r="G517" s="1">
        <v>52930</v>
      </c>
      <c r="I517" s="1">
        <v>53110</v>
      </c>
      <c r="J517" s="1">
        <v>53110</v>
      </c>
      <c r="K517" s="1">
        <v>52860</v>
      </c>
      <c r="L517" s="1">
        <v>53030</v>
      </c>
      <c r="M517" s="1">
        <v>52900</v>
      </c>
      <c r="N517" s="1">
        <v>52880</v>
      </c>
      <c r="O517" s="1" t="s">
        <v>394</v>
      </c>
      <c r="AG517" s="1">
        <v>53010</v>
      </c>
      <c r="AH517" s="1">
        <v>766</v>
      </c>
      <c r="AI517" s="1">
        <v>649</v>
      </c>
      <c r="AJ517" s="1">
        <v>1.1802773497688752</v>
      </c>
    </row>
    <row r="518" spans="1:36">
      <c r="A518" s="1">
        <v>2011</v>
      </c>
      <c r="B518" s="1">
        <v>6</v>
      </c>
      <c r="C518" s="24">
        <v>42045</v>
      </c>
      <c r="D518" s="1">
        <v>52870</v>
      </c>
      <c r="E518" s="1">
        <v>52870</v>
      </c>
      <c r="F518" s="1">
        <v>52530</v>
      </c>
      <c r="G518" s="1">
        <v>52850</v>
      </c>
      <c r="I518" s="1">
        <v>52870</v>
      </c>
      <c r="J518" s="1">
        <v>52870</v>
      </c>
      <c r="K518" s="1">
        <v>52530</v>
      </c>
      <c r="L518" s="1">
        <v>52690</v>
      </c>
      <c r="M518" s="1">
        <v>52840</v>
      </c>
      <c r="N518" s="1">
        <v>52650</v>
      </c>
      <c r="O518" s="1" t="s">
        <v>399</v>
      </c>
      <c r="AG518" s="1">
        <v>52880</v>
      </c>
      <c r="AH518" s="1">
        <v>690</v>
      </c>
      <c r="AI518" s="1">
        <v>732</v>
      </c>
      <c r="AJ518" s="1">
        <v>0.94262295081967218</v>
      </c>
    </row>
    <row r="519" spans="1:36">
      <c r="A519" s="1">
        <v>2011</v>
      </c>
      <c r="B519" s="1">
        <v>2</v>
      </c>
      <c r="C519" s="24">
        <v>42047</v>
      </c>
      <c r="D519" s="1">
        <v>53260</v>
      </c>
      <c r="E519" s="1">
        <v>53260</v>
      </c>
      <c r="F519" s="1">
        <v>52570</v>
      </c>
      <c r="G519" s="1">
        <v>52820</v>
      </c>
      <c r="I519" s="1">
        <v>53260</v>
      </c>
      <c r="J519" s="1">
        <v>53260</v>
      </c>
      <c r="K519" s="1">
        <v>52830</v>
      </c>
      <c r="L519" s="1">
        <v>52830</v>
      </c>
      <c r="M519" s="1">
        <v>52960</v>
      </c>
      <c r="N519" s="1">
        <v>52610</v>
      </c>
      <c r="O519" s="1" t="s">
        <v>404</v>
      </c>
      <c r="AG519" s="1">
        <v>53210</v>
      </c>
      <c r="AH519" s="1">
        <v>689</v>
      </c>
      <c r="AI519" s="1">
        <v>722</v>
      </c>
      <c r="AJ519" s="1">
        <v>0.95429362880886426</v>
      </c>
    </row>
    <row r="520" spans="1:36">
      <c r="A520" s="1">
        <v>2011</v>
      </c>
      <c r="B520" s="1">
        <v>3</v>
      </c>
      <c r="C520" s="24">
        <v>42048</v>
      </c>
      <c r="D520" s="1">
        <v>52610</v>
      </c>
      <c r="E520" s="1">
        <v>52840</v>
      </c>
      <c r="F520" s="1">
        <v>52610</v>
      </c>
      <c r="G520" s="1">
        <v>52800</v>
      </c>
      <c r="I520" s="1">
        <v>52610</v>
      </c>
      <c r="J520" s="1">
        <v>52800</v>
      </c>
      <c r="K520" s="1">
        <v>52610</v>
      </c>
      <c r="L520" s="1">
        <v>52710</v>
      </c>
      <c r="M520" s="1">
        <v>53060</v>
      </c>
      <c r="N520" s="1">
        <v>52480</v>
      </c>
      <c r="O520" s="1" t="s">
        <v>409</v>
      </c>
      <c r="AG520" s="1">
        <v>52830</v>
      </c>
      <c r="AH520" s="1">
        <v>685</v>
      </c>
      <c r="AI520" s="1">
        <v>703</v>
      </c>
      <c r="AJ520" s="1">
        <v>0.97439544807965861</v>
      </c>
    </row>
    <row r="521" spans="1:36">
      <c r="A521" s="1">
        <v>2011</v>
      </c>
      <c r="B521" s="1">
        <v>4</v>
      </c>
      <c r="C521" s="24">
        <v>42051</v>
      </c>
      <c r="D521" s="1">
        <v>52600</v>
      </c>
      <c r="E521" s="1">
        <v>52760</v>
      </c>
      <c r="F521" s="1">
        <v>52600</v>
      </c>
      <c r="G521" s="1">
        <v>52750</v>
      </c>
      <c r="I521" s="1">
        <v>52600</v>
      </c>
      <c r="J521" s="1">
        <v>52750</v>
      </c>
      <c r="K521" s="1">
        <v>52600</v>
      </c>
      <c r="L521" s="1">
        <v>52750</v>
      </c>
      <c r="M521" s="1">
        <v>52610</v>
      </c>
      <c r="N521" s="1">
        <v>52690</v>
      </c>
      <c r="O521" s="1" t="s">
        <v>409</v>
      </c>
      <c r="AG521" s="1">
        <v>52700</v>
      </c>
      <c r="AH521" s="1">
        <v>658</v>
      </c>
      <c r="AI521" s="1">
        <v>480</v>
      </c>
      <c r="AJ521" s="1">
        <v>1.3708333333333333</v>
      </c>
    </row>
    <row r="522" spans="1:36">
      <c r="A522" s="1">
        <v>2011</v>
      </c>
      <c r="B522" s="1">
        <v>5</v>
      </c>
      <c r="C522" s="24">
        <v>42052</v>
      </c>
      <c r="D522" s="1">
        <v>52790</v>
      </c>
      <c r="E522" s="1">
        <v>52790</v>
      </c>
      <c r="F522" s="1">
        <v>51750</v>
      </c>
      <c r="G522" s="1">
        <v>51810</v>
      </c>
      <c r="I522" s="1">
        <v>52790</v>
      </c>
      <c r="J522" s="1">
        <v>52790</v>
      </c>
      <c r="K522" s="1">
        <v>51800</v>
      </c>
      <c r="L522" s="1">
        <v>51800</v>
      </c>
      <c r="M522" s="1">
        <v>51870</v>
      </c>
      <c r="N522" s="1">
        <v>51930</v>
      </c>
      <c r="O522" s="1" t="s">
        <v>418</v>
      </c>
      <c r="AG522" s="1">
        <v>52590</v>
      </c>
      <c r="AH522" s="1">
        <v>572</v>
      </c>
      <c r="AI522" s="1">
        <v>505</v>
      </c>
      <c r="AJ522" s="1">
        <v>1.1326732673267326</v>
      </c>
    </row>
    <row r="523" spans="1:36">
      <c r="A523" s="1">
        <v>2011</v>
      </c>
      <c r="B523" s="1">
        <v>6</v>
      </c>
      <c r="C523" s="24">
        <v>42053</v>
      </c>
      <c r="D523" s="1">
        <v>52090</v>
      </c>
      <c r="E523" s="1">
        <v>52390</v>
      </c>
      <c r="F523" s="1">
        <v>52090</v>
      </c>
      <c r="G523" s="1">
        <v>52370</v>
      </c>
      <c r="I523" s="1">
        <v>52090</v>
      </c>
      <c r="J523" s="1">
        <v>52370</v>
      </c>
      <c r="K523" s="1">
        <v>52090</v>
      </c>
      <c r="L523" s="1">
        <v>52370</v>
      </c>
      <c r="M523" s="1">
        <v>52490</v>
      </c>
      <c r="N523" s="1">
        <v>52260</v>
      </c>
      <c r="O523" s="1" t="s">
        <v>426</v>
      </c>
      <c r="AG523" s="1">
        <v>52280</v>
      </c>
      <c r="AH523" s="1">
        <v>916</v>
      </c>
      <c r="AI523" s="1">
        <v>653</v>
      </c>
      <c r="AJ523" s="1">
        <v>1.4027565084226645</v>
      </c>
    </row>
    <row r="524" spans="1:36">
      <c r="A524" s="1">
        <v>2011</v>
      </c>
      <c r="B524" s="1">
        <v>2</v>
      </c>
      <c r="C524" s="24">
        <v>42054</v>
      </c>
      <c r="D524" s="1">
        <v>52250</v>
      </c>
      <c r="E524" s="1">
        <v>52300</v>
      </c>
      <c r="F524" s="1">
        <v>52100</v>
      </c>
      <c r="G524" s="1">
        <v>52180</v>
      </c>
      <c r="I524" s="1">
        <v>52250</v>
      </c>
      <c r="J524" s="1">
        <v>52300</v>
      </c>
      <c r="K524" s="1">
        <v>52150</v>
      </c>
      <c r="L524" s="1">
        <v>52150</v>
      </c>
      <c r="M524" s="1">
        <v>52340</v>
      </c>
      <c r="N524" s="1">
        <v>52340</v>
      </c>
      <c r="O524" s="1" t="s">
        <v>437</v>
      </c>
      <c r="AG524" s="1">
        <v>52370</v>
      </c>
      <c r="AH524" s="1">
        <v>1093</v>
      </c>
      <c r="AI524" s="1">
        <v>691</v>
      </c>
      <c r="AJ524" s="1">
        <v>1.5817655571635312</v>
      </c>
    </row>
    <row r="525" spans="1:36">
      <c r="A525" s="1">
        <v>2011</v>
      </c>
      <c r="B525" s="1">
        <v>3</v>
      </c>
      <c r="C525" s="24">
        <v>42055</v>
      </c>
      <c r="D525" s="1">
        <v>52470</v>
      </c>
      <c r="E525" s="1">
        <v>52680</v>
      </c>
      <c r="F525" s="1">
        <v>52380</v>
      </c>
      <c r="G525" s="1">
        <v>52610</v>
      </c>
      <c r="I525" s="1">
        <v>52470</v>
      </c>
      <c r="J525" s="1">
        <v>52680</v>
      </c>
      <c r="K525" s="1">
        <v>52380</v>
      </c>
      <c r="L525" s="1">
        <v>52550</v>
      </c>
      <c r="M525" s="1">
        <v>52830</v>
      </c>
      <c r="N525" s="1">
        <v>52500</v>
      </c>
      <c r="O525" s="1" t="s">
        <v>453</v>
      </c>
      <c r="AG525" s="1">
        <v>52410</v>
      </c>
      <c r="AH525" s="1">
        <v>853</v>
      </c>
      <c r="AI525" s="1">
        <v>773</v>
      </c>
      <c r="AJ525" s="1">
        <v>1.1034928848641656</v>
      </c>
    </row>
    <row r="526" spans="1:36">
      <c r="A526" s="1">
        <v>2011</v>
      </c>
      <c r="B526" s="1">
        <v>4</v>
      </c>
      <c r="C526" s="24">
        <v>42058</v>
      </c>
      <c r="D526" s="1">
        <v>52500</v>
      </c>
      <c r="E526" s="1">
        <v>53170</v>
      </c>
      <c r="F526" s="1">
        <v>52500</v>
      </c>
      <c r="G526" s="1">
        <v>53070</v>
      </c>
      <c r="I526" s="1">
        <v>52500</v>
      </c>
      <c r="J526" s="1">
        <v>52600</v>
      </c>
      <c r="K526" s="1">
        <v>52500</v>
      </c>
      <c r="L526" s="1">
        <v>52600</v>
      </c>
      <c r="M526" s="1">
        <v>53000</v>
      </c>
      <c r="N526" s="1">
        <v>52700</v>
      </c>
      <c r="O526" s="1" t="s">
        <v>458</v>
      </c>
      <c r="AG526" s="1">
        <v>52620</v>
      </c>
      <c r="AH526" s="1">
        <v>842</v>
      </c>
      <c r="AI526" s="1">
        <v>630</v>
      </c>
      <c r="AJ526" s="1">
        <v>1.3365079365079364</v>
      </c>
    </row>
    <row r="527" spans="1:36">
      <c r="A527" s="1">
        <v>2011</v>
      </c>
      <c r="B527" s="1">
        <v>5</v>
      </c>
      <c r="C527" s="24">
        <v>42059</v>
      </c>
      <c r="D527" s="1">
        <v>52610</v>
      </c>
      <c r="E527" s="1">
        <v>53840</v>
      </c>
      <c r="F527" s="1">
        <v>52610</v>
      </c>
      <c r="G527" s="1">
        <v>53700</v>
      </c>
      <c r="I527" s="1">
        <v>52610</v>
      </c>
      <c r="J527" s="1">
        <v>53670</v>
      </c>
      <c r="K527" s="1">
        <v>52610</v>
      </c>
      <c r="L527" s="1">
        <v>53360</v>
      </c>
      <c r="M527" s="1">
        <v>53790</v>
      </c>
      <c r="N527" s="1">
        <v>54100</v>
      </c>
      <c r="O527" s="1" t="s">
        <v>463</v>
      </c>
      <c r="AG527" s="1">
        <v>52890</v>
      </c>
      <c r="AH527" s="1">
        <v>684</v>
      </c>
      <c r="AI527" s="1">
        <v>498</v>
      </c>
      <c r="AJ527" s="1">
        <v>1.3734939759036144</v>
      </c>
    </row>
    <row r="528" spans="1:36">
      <c r="A528" s="1">
        <v>2011</v>
      </c>
      <c r="B528" s="1">
        <v>6</v>
      </c>
      <c r="C528" s="24">
        <v>42060</v>
      </c>
      <c r="D528" s="1">
        <v>53850</v>
      </c>
      <c r="E528" s="1">
        <v>54550</v>
      </c>
      <c r="F528" s="1">
        <v>53490</v>
      </c>
      <c r="G528" s="1">
        <v>54390</v>
      </c>
      <c r="I528" s="1">
        <v>53850</v>
      </c>
      <c r="J528" s="1">
        <v>54060</v>
      </c>
      <c r="K528" s="1">
        <v>53490</v>
      </c>
      <c r="L528" s="1">
        <v>54060</v>
      </c>
      <c r="M528" s="1">
        <v>54340</v>
      </c>
      <c r="N528" s="1">
        <v>54560</v>
      </c>
      <c r="O528" s="1" t="s">
        <v>471</v>
      </c>
      <c r="AG528" s="1">
        <v>54080</v>
      </c>
      <c r="AH528" s="1">
        <v>1007</v>
      </c>
      <c r="AI528" s="1">
        <v>450</v>
      </c>
      <c r="AJ528" s="1">
        <v>2.2377777777777776</v>
      </c>
    </row>
    <row r="529" spans="1:36">
      <c r="A529" s="1">
        <v>2011</v>
      </c>
      <c r="B529" s="1">
        <v>2</v>
      </c>
      <c r="C529" s="24">
        <v>42061</v>
      </c>
      <c r="D529" s="1">
        <v>54850</v>
      </c>
      <c r="E529" s="1">
        <v>54850</v>
      </c>
      <c r="F529" s="1">
        <v>54420</v>
      </c>
      <c r="G529" s="1">
        <v>54420</v>
      </c>
      <c r="I529" s="1">
        <v>54850</v>
      </c>
      <c r="J529" s="1">
        <v>54850</v>
      </c>
      <c r="K529" s="1">
        <v>54680</v>
      </c>
      <c r="L529" s="1">
        <v>54710</v>
      </c>
      <c r="M529" s="1">
        <v>54470</v>
      </c>
      <c r="N529" s="1">
        <v>54750</v>
      </c>
      <c r="O529" s="1" t="s">
        <v>482</v>
      </c>
      <c r="AG529" s="1">
        <v>54850</v>
      </c>
      <c r="AH529" s="1">
        <v>902</v>
      </c>
      <c r="AI529" s="1">
        <v>711</v>
      </c>
      <c r="AJ529" s="1">
        <v>1.2686357243319268</v>
      </c>
    </row>
    <row r="530" spans="1:36">
      <c r="A530" s="1">
        <v>2011</v>
      </c>
      <c r="B530" s="1">
        <v>3</v>
      </c>
      <c r="C530" s="24">
        <v>42062</v>
      </c>
      <c r="D530" s="1">
        <v>54930</v>
      </c>
      <c r="E530" s="1">
        <v>55130</v>
      </c>
      <c r="F530" s="1">
        <v>54800</v>
      </c>
      <c r="G530" s="1">
        <v>55000</v>
      </c>
      <c r="I530" s="1">
        <v>54930</v>
      </c>
      <c r="J530" s="1">
        <v>55050</v>
      </c>
      <c r="K530" s="1">
        <v>54800</v>
      </c>
      <c r="L530" s="1">
        <v>54900</v>
      </c>
      <c r="M530" s="1">
        <v>55400</v>
      </c>
      <c r="N530" s="1">
        <v>55070</v>
      </c>
      <c r="O530" s="1" t="s">
        <v>487</v>
      </c>
      <c r="AG530" s="1">
        <v>54990</v>
      </c>
      <c r="AH530" s="1">
        <v>714</v>
      </c>
      <c r="AI530" s="1">
        <v>539</v>
      </c>
      <c r="AJ530" s="1">
        <v>1.3246753246753247</v>
      </c>
    </row>
    <row r="531" spans="1:36">
      <c r="A531" s="1">
        <v>2011</v>
      </c>
      <c r="B531" s="1">
        <v>4</v>
      </c>
      <c r="C531" s="24">
        <v>42065</v>
      </c>
      <c r="D531" s="1">
        <v>55350</v>
      </c>
      <c r="E531" s="1">
        <v>55680</v>
      </c>
      <c r="F531" s="1">
        <v>55200</v>
      </c>
      <c r="G531" s="1">
        <v>55500</v>
      </c>
      <c r="I531" s="1">
        <v>55350</v>
      </c>
      <c r="J531" s="1">
        <v>55680</v>
      </c>
      <c r="K531" s="1">
        <v>55200</v>
      </c>
      <c r="L531" s="1">
        <v>55500</v>
      </c>
      <c r="M531" s="1">
        <v>55700</v>
      </c>
      <c r="N531" s="1">
        <v>55000</v>
      </c>
      <c r="O531" s="1" t="s">
        <v>492</v>
      </c>
      <c r="AG531" s="1">
        <v>55540</v>
      </c>
      <c r="AH531" s="1">
        <v>768</v>
      </c>
      <c r="AI531" s="1">
        <v>646</v>
      </c>
      <c r="AJ531" s="1">
        <v>1.1888544891640866</v>
      </c>
    </row>
    <row r="532" spans="1:36">
      <c r="A532" s="1">
        <v>2011</v>
      </c>
      <c r="B532" s="1">
        <v>5</v>
      </c>
      <c r="C532" s="24">
        <v>42066</v>
      </c>
      <c r="D532" s="1">
        <v>54930</v>
      </c>
      <c r="E532" s="1">
        <v>55180</v>
      </c>
      <c r="F532" s="1">
        <v>54400</v>
      </c>
      <c r="G532" s="1">
        <v>54800</v>
      </c>
      <c r="I532" s="1">
        <v>54930</v>
      </c>
      <c r="J532" s="1">
        <v>55180</v>
      </c>
      <c r="K532" s="1">
        <v>54400</v>
      </c>
      <c r="L532" s="1">
        <v>55180</v>
      </c>
      <c r="M532" s="1">
        <v>54540</v>
      </c>
      <c r="N532" s="1">
        <v>54600</v>
      </c>
      <c r="O532" s="1" t="s">
        <v>497</v>
      </c>
      <c r="AG532" s="1">
        <v>54650</v>
      </c>
      <c r="AH532" s="1">
        <v>894</v>
      </c>
      <c r="AI532" s="1">
        <v>682</v>
      </c>
      <c r="AJ532" s="1">
        <v>1.3108504398826979</v>
      </c>
    </row>
    <row r="533" spans="1:36">
      <c r="A533" s="1">
        <v>2011</v>
      </c>
      <c r="B533" s="1">
        <v>6</v>
      </c>
      <c r="C533" s="24">
        <v>42067</v>
      </c>
      <c r="D533" s="1">
        <v>54600</v>
      </c>
      <c r="E533" s="1">
        <v>54640</v>
      </c>
      <c r="F533" s="1">
        <v>54410</v>
      </c>
      <c r="G533" s="1">
        <v>54610</v>
      </c>
      <c r="I533" s="1">
        <v>54600</v>
      </c>
      <c r="J533" s="1">
        <v>54640</v>
      </c>
      <c r="K533" s="1">
        <v>54450</v>
      </c>
      <c r="L533" s="1">
        <v>54460</v>
      </c>
      <c r="M533" s="1">
        <v>54490</v>
      </c>
      <c r="N533" s="1">
        <v>54300</v>
      </c>
      <c r="O533" s="1" t="s">
        <v>504</v>
      </c>
      <c r="AG533" s="1">
        <v>54830</v>
      </c>
      <c r="AH533" s="1">
        <v>664</v>
      </c>
      <c r="AI533" s="1">
        <v>639</v>
      </c>
      <c r="AJ533" s="1">
        <v>1.0391236306729263</v>
      </c>
    </row>
    <row r="534" spans="1:36">
      <c r="A534" s="1">
        <v>2011</v>
      </c>
      <c r="B534" s="1">
        <v>2</v>
      </c>
      <c r="C534" s="24">
        <v>42068</v>
      </c>
      <c r="D534" s="1">
        <v>54050</v>
      </c>
      <c r="E534" s="1">
        <v>54130</v>
      </c>
      <c r="F534" s="1">
        <v>54000</v>
      </c>
      <c r="G534" s="1">
        <v>54000</v>
      </c>
      <c r="I534" s="1">
        <v>54050</v>
      </c>
      <c r="J534" s="1">
        <v>54130</v>
      </c>
      <c r="K534" s="1">
        <v>54010</v>
      </c>
      <c r="L534" s="1">
        <v>54020</v>
      </c>
      <c r="M534" s="1">
        <v>54000</v>
      </c>
      <c r="N534" s="1">
        <v>53980</v>
      </c>
      <c r="O534" s="1" t="s">
        <v>509</v>
      </c>
      <c r="AG534" s="1">
        <v>54140</v>
      </c>
      <c r="AH534" s="1">
        <v>892</v>
      </c>
      <c r="AI534" s="1">
        <v>2171</v>
      </c>
      <c r="AJ534" s="1">
        <v>0.4108705665591893</v>
      </c>
    </row>
    <row r="535" spans="1:36">
      <c r="A535" s="1">
        <v>2011</v>
      </c>
      <c r="B535" s="1">
        <v>3</v>
      </c>
      <c r="C535" s="24">
        <v>42069</v>
      </c>
      <c r="D535" s="1">
        <v>53950</v>
      </c>
      <c r="E535" s="1">
        <v>54200</v>
      </c>
      <c r="F535" s="1">
        <v>53940</v>
      </c>
      <c r="G535" s="1">
        <v>54160</v>
      </c>
      <c r="I535" s="1">
        <v>53950</v>
      </c>
      <c r="J535" s="1">
        <v>54200</v>
      </c>
      <c r="K535" s="1">
        <v>53940</v>
      </c>
      <c r="L535" s="1">
        <v>54200</v>
      </c>
      <c r="M535" s="1">
        <v>54050</v>
      </c>
      <c r="N535" s="1">
        <v>53990</v>
      </c>
      <c r="O535" s="1" t="s">
        <v>610</v>
      </c>
      <c r="AG535" s="1">
        <v>54380</v>
      </c>
      <c r="AH535" s="1">
        <v>755</v>
      </c>
      <c r="AI535" s="1">
        <v>829</v>
      </c>
      <c r="AJ535" s="1">
        <v>0.9107358262967431</v>
      </c>
    </row>
    <row r="536" spans="1:36">
      <c r="A536" s="1">
        <v>2011</v>
      </c>
      <c r="B536" s="1">
        <v>4</v>
      </c>
      <c r="C536" s="24">
        <v>42072</v>
      </c>
      <c r="D536" s="1">
        <v>54000</v>
      </c>
      <c r="E536" s="1">
        <v>54700</v>
      </c>
      <c r="F536" s="1">
        <v>54000</v>
      </c>
      <c r="G536" s="1">
        <v>54650</v>
      </c>
      <c r="I536" s="1">
        <v>54000</v>
      </c>
      <c r="J536" s="1">
        <v>54000</v>
      </c>
      <c r="K536" s="1">
        <v>54000</v>
      </c>
      <c r="L536" s="1">
        <v>54000</v>
      </c>
      <c r="M536" s="1">
        <v>54800</v>
      </c>
      <c r="N536" s="1">
        <v>54670</v>
      </c>
      <c r="O536" s="1" t="s">
        <v>88</v>
      </c>
      <c r="AG536" s="1">
        <v>54320</v>
      </c>
      <c r="AH536" s="1">
        <v>851</v>
      </c>
      <c r="AI536" s="1">
        <v>697</v>
      </c>
      <c r="AJ536" s="1">
        <v>1.2209469153515065</v>
      </c>
    </row>
    <row r="537" spans="1:36">
      <c r="A537" s="1">
        <v>2011</v>
      </c>
      <c r="B537" s="1">
        <v>5</v>
      </c>
      <c r="C537" s="24">
        <v>42073</v>
      </c>
      <c r="D537" s="1">
        <v>54670</v>
      </c>
      <c r="E537" s="1">
        <v>55030</v>
      </c>
      <c r="F537" s="1">
        <v>54670</v>
      </c>
      <c r="G537" s="1">
        <v>54670</v>
      </c>
      <c r="I537" s="1">
        <v>54670</v>
      </c>
      <c r="J537" s="1">
        <v>55030</v>
      </c>
      <c r="K537" s="1">
        <v>54670</v>
      </c>
      <c r="L537" s="1">
        <v>55010</v>
      </c>
      <c r="M537" s="1">
        <v>54550</v>
      </c>
      <c r="N537" s="1">
        <v>54500</v>
      </c>
      <c r="O537" s="1" t="s">
        <v>530</v>
      </c>
      <c r="AG537" s="1">
        <v>54780</v>
      </c>
      <c r="AH537" s="1">
        <v>686</v>
      </c>
      <c r="AI537" s="1">
        <v>735</v>
      </c>
      <c r="AJ537" s="1">
        <v>0.93333333333333335</v>
      </c>
    </row>
    <row r="538" spans="1:36">
      <c r="A538" s="1">
        <v>2011</v>
      </c>
      <c r="B538" s="1">
        <v>2</v>
      </c>
      <c r="C538" s="24">
        <v>42074</v>
      </c>
      <c r="D538" s="1">
        <v>54200</v>
      </c>
      <c r="E538" s="1">
        <v>54780</v>
      </c>
      <c r="F538" s="1">
        <v>54200</v>
      </c>
      <c r="G538" s="1">
        <v>54780</v>
      </c>
      <c r="I538" s="1">
        <v>54200</v>
      </c>
      <c r="J538" s="1">
        <v>54490</v>
      </c>
      <c r="K538" s="1">
        <v>54200</v>
      </c>
      <c r="L538" s="1">
        <v>54260</v>
      </c>
      <c r="M538" s="1">
        <v>54800</v>
      </c>
      <c r="N538" s="1">
        <v>54800</v>
      </c>
      <c r="O538" s="1" t="s">
        <v>58</v>
      </c>
      <c r="AG538" s="1">
        <v>54490</v>
      </c>
      <c r="AH538" s="1">
        <v>735</v>
      </c>
      <c r="AI538" s="1">
        <v>641</v>
      </c>
      <c r="AJ538" s="1">
        <v>1.1466458658346335</v>
      </c>
    </row>
    <row r="539" spans="1:36">
      <c r="A539" s="1">
        <v>2011</v>
      </c>
      <c r="B539" s="1">
        <v>3</v>
      </c>
      <c r="C539" s="24">
        <v>42075</v>
      </c>
      <c r="D539" s="1">
        <v>54800</v>
      </c>
      <c r="E539" s="1">
        <v>54800</v>
      </c>
      <c r="F539" s="1">
        <v>54720</v>
      </c>
      <c r="G539" s="1">
        <v>54740</v>
      </c>
      <c r="I539" s="1">
        <v>54800</v>
      </c>
      <c r="J539" s="1">
        <v>54800</v>
      </c>
      <c r="K539" s="1">
        <v>54720</v>
      </c>
      <c r="L539" s="1">
        <v>54720</v>
      </c>
      <c r="M539" s="1">
        <v>55000</v>
      </c>
      <c r="N539" s="1">
        <v>55000</v>
      </c>
      <c r="O539" s="1" t="s">
        <v>409</v>
      </c>
      <c r="AG539" s="1">
        <v>54980</v>
      </c>
      <c r="AH539" s="1">
        <v>763</v>
      </c>
      <c r="AI539" s="1">
        <v>728</v>
      </c>
      <c r="AJ539" s="1">
        <v>1.0480769230769231</v>
      </c>
    </row>
    <row r="540" spans="1:36">
      <c r="A540" s="1">
        <v>2011</v>
      </c>
      <c r="B540" s="1">
        <v>4</v>
      </c>
      <c r="C540" s="24">
        <v>42076</v>
      </c>
      <c r="D540" s="1">
        <v>54990</v>
      </c>
      <c r="E540" s="1">
        <v>55000</v>
      </c>
      <c r="F540" s="1">
        <v>54560</v>
      </c>
      <c r="G540" s="1">
        <v>54560</v>
      </c>
      <c r="I540" s="1">
        <v>54990</v>
      </c>
      <c r="J540" s="1">
        <v>55000</v>
      </c>
      <c r="K540" s="1">
        <v>54610</v>
      </c>
      <c r="L540" s="1">
        <v>54610</v>
      </c>
      <c r="M540" s="1">
        <v>54500</v>
      </c>
      <c r="N540" s="1">
        <v>53900</v>
      </c>
      <c r="O540" s="1" t="s">
        <v>543</v>
      </c>
      <c r="AG540" s="1">
        <v>55000</v>
      </c>
      <c r="AH540" s="1">
        <v>630</v>
      </c>
      <c r="AI540" s="1">
        <v>699</v>
      </c>
      <c r="AJ540" s="1">
        <v>0.90128755364806867</v>
      </c>
    </row>
    <row r="541" spans="1:36">
      <c r="A541" s="1">
        <v>2011</v>
      </c>
      <c r="B541" s="1">
        <v>5</v>
      </c>
      <c r="C541" s="24">
        <v>42079</v>
      </c>
      <c r="D541" s="1">
        <v>54000</v>
      </c>
      <c r="E541" s="1">
        <v>54000</v>
      </c>
      <c r="F541" s="1">
        <v>53900</v>
      </c>
      <c r="G541" s="1">
        <v>53900</v>
      </c>
      <c r="I541" s="1">
        <v>54000</v>
      </c>
      <c r="J541" s="1">
        <v>54000</v>
      </c>
      <c r="K541" s="1">
        <v>53900</v>
      </c>
      <c r="L541" s="1">
        <v>54000</v>
      </c>
      <c r="M541" s="1">
        <v>53920</v>
      </c>
      <c r="N541" s="1">
        <v>53710</v>
      </c>
      <c r="O541" s="1" t="s">
        <v>549</v>
      </c>
      <c r="AG541" s="1">
        <v>54000</v>
      </c>
      <c r="AH541" s="1">
        <v>818</v>
      </c>
      <c r="AI541" s="1">
        <v>733</v>
      </c>
      <c r="AJ541" s="1">
        <v>1.1159618008185539</v>
      </c>
    </row>
    <row r="542" spans="1:36">
      <c r="A542" s="1">
        <v>2011</v>
      </c>
      <c r="B542" s="1">
        <v>6</v>
      </c>
      <c r="C542" s="24">
        <v>42080</v>
      </c>
      <c r="D542" s="1">
        <v>53710</v>
      </c>
      <c r="E542" s="1">
        <v>53960</v>
      </c>
      <c r="F542" s="1">
        <v>53710</v>
      </c>
      <c r="G542" s="1">
        <v>53910</v>
      </c>
      <c r="I542" s="1">
        <v>53710</v>
      </c>
      <c r="J542" s="1">
        <v>53960</v>
      </c>
      <c r="K542" s="1">
        <v>53710</v>
      </c>
      <c r="L542" s="1">
        <v>53950</v>
      </c>
      <c r="M542" s="1">
        <v>53710</v>
      </c>
      <c r="N542" s="1">
        <v>53710</v>
      </c>
      <c r="O542" s="1" t="s">
        <v>554</v>
      </c>
      <c r="AG542" s="1">
        <v>53970</v>
      </c>
      <c r="AH542" s="1">
        <v>931</v>
      </c>
      <c r="AI542" s="1">
        <v>681</v>
      </c>
      <c r="AJ542" s="1">
        <v>1.3671071953010279</v>
      </c>
    </row>
    <row r="543" spans="1:36">
      <c r="A543" s="1">
        <v>2012</v>
      </c>
      <c r="B543" s="1">
        <v>4</v>
      </c>
      <c r="C543" s="24">
        <v>42081</v>
      </c>
      <c r="D543" s="1">
        <v>53340</v>
      </c>
      <c r="E543" s="1">
        <v>53910</v>
      </c>
      <c r="F543" s="1">
        <v>53110</v>
      </c>
      <c r="G543" s="1">
        <v>53150</v>
      </c>
      <c r="I543" s="1">
        <v>53340</v>
      </c>
      <c r="J543" s="1">
        <v>53910</v>
      </c>
      <c r="K543" s="1">
        <v>53110</v>
      </c>
      <c r="L543" s="1">
        <v>53140</v>
      </c>
      <c r="M543" s="1">
        <v>53110</v>
      </c>
      <c r="N543" s="1">
        <v>53310</v>
      </c>
      <c r="O543" s="1" t="s">
        <v>558</v>
      </c>
      <c r="AG543" s="1">
        <v>53470</v>
      </c>
      <c r="AH543" s="1">
        <v>683</v>
      </c>
      <c r="AI543" s="1">
        <v>655</v>
      </c>
      <c r="AJ543" s="1">
        <v>1.0427480916030534</v>
      </c>
    </row>
    <row r="544" spans="1:36">
      <c r="A544" s="1">
        <v>2012</v>
      </c>
      <c r="B544" s="1">
        <v>5</v>
      </c>
      <c r="C544" s="24">
        <v>42082</v>
      </c>
      <c r="D544" s="1">
        <v>53490</v>
      </c>
      <c r="E544" s="1">
        <v>53700</v>
      </c>
      <c r="F544" s="1">
        <v>53300</v>
      </c>
      <c r="G544" s="1">
        <v>53700</v>
      </c>
      <c r="I544" s="1">
        <v>53490</v>
      </c>
      <c r="J544" s="1">
        <v>53580</v>
      </c>
      <c r="K544" s="1">
        <v>53300</v>
      </c>
      <c r="L544" s="1">
        <v>53500</v>
      </c>
      <c r="M544" s="1">
        <v>54000</v>
      </c>
      <c r="N544" s="1">
        <v>53700</v>
      </c>
      <c r="O544" s="1" t="s">
        <v>562</v>
      </c>
      <c r="AG544" s="1">
        <v>53350</v>
      </c>
      <c r="AH544" s="1">
        <v>708</v>
      </c>
      <c r="AI544" s="1">
        <v>629</v>
      </c>
      <c r="AJ544" s="1">
        <v>1.1255961844197138</v>
      </c>
    </row>
    <row r="545" spans="1:36">
      <c r="A545" s="1">
        <v>2012</v>
      </c>
      <c r="B545" s="1">
        <v>6</v>
      </c>
      <c r="C545" s="24">
        <v>42083</v>
      </c>
      <c r="D545" s="1">
        <v>53510</v>
      </c>
      <c r="E545" s="1">
        <v>53930</v>
      </c>
      <c r="F545" s="1">
        <v>53510</v>
      </c>
      <c r="G545" s="1">
        <v>53930</v>
      </c>
      <c r="I545" s="1">
        <v>53510</v>
      </c>
      <c r="J545" s="1">
        <v>53550</v>
      </c>
      <c r="K545" s="1">
        <v>53510</v>
      </c>
      <c r="L545" s="1">
        <v>53550</v>
      </c>
      <c r="M545" s="1">
        <v>53490</v>
      </c>
      <c r="N545" s="1">
        <v>54010</v>
      </c>
      <c r="O545" s="1" t="s">
        <v>337</v>
      </c>
      <c r="AG545" s="1">
        <v>53900</v>
      </c>
      <c r="AH545" s="1">
        <v>960</v>
      </c>
      <c r="AI545" s="1">
        <v>594</v>
      </c>
      <c r="AJ545" s="1">
        <v>1.6161616161616161</v>
      </c>
    </row>
    <row r="546" spans="1:36">
      <c r="A546" s="1">
        <v>2012</v>
      </c>
      <c r="B546" s="1">
        <v>3</v>
      </c>
      <c r="C546" s="24">
        <v>42086</v>
      </c>
      <c r="D546" s="1">
        <v>54020</v>
      </c>
      <c r="E546" s="1">
        <v>54190</v>
      </c>
      <c r="F546" s="1">
        <v>54000</v>
      </c>
      <c r="G546" s="1">
        <v>54190</v>
      </c>
      <c r="I546" s="1">
        <v>54020</v>
      </c>
      <c r="J546" s="1">
        <v>54100</v>
      </c>
      <c r="K546" s="1">
        <v>54020</v>
      </c>
      <c r="L546" s="1">
        <v>54100</v>
      </c>
      <c r="M546" s="1">
        <v>54240</v>
      </c>
      <c r="N546" s="1">
        <v>54410</v>
      </c>
      <c r="O546" s="1" t="s">
        <v>318</v>
      </c>
      <c r="AG546" s="1">
        <v>54290</v>
      </c>
      <c r="AH546" s="1">
        <v>1113</v>
      </c>
      <c r="AI546" s="1">
        <v>725</v>
      </c>
      <c r="AJ546" s="1">
        <v>1.5351724137931035</v>
      </c>
    </row>
    <row r="547" spans="1:36">
      <c r="A547" s="1">
        <v>2012</v>
      </c>
      <c r="B547" s="1">
        <v>4</v>
      </c>
      <c r="C547" s="24">
        <v>42087</v>
      </c>
      <c r="D547" s="1">
        <v>54500</v>
      </c>
      <c r="E547" s="1">
        <v>54560</v>
      </c>
      <c r="F547" s="1">
        <v>54180</v>
      </c>
      <c r="G547" s="1">
        <v>54230</v>
      </c>
      <c r="I547" s="1">
        <v>54500</v>
      </c>
      <c r="J547" s="1">
        <v>54560</v>
      </c>
      <c r="K547" s="1">
        <v>54380</v>
      </c>
      <c r="L547" s="1">
        <v>54390</v>
      </c>
      <c r="M547" s="1">
        <v>54720</v>
      </c>
      <c r="N547" s="1">
        <v>54020</v>
      </c>
      <c r="O547" s="1" t="s">
        <v>580</v>
      </c>
      <c r="AG547" s="1">
        <v>54550</v>
      </c>
      <c r="AH547" s="1">
        <v>957</v>
      </c>
      <c r="AI547" s="1">
        <v>757</v>
      </c>
      <c r="AJ547" s="1">
        <v>1.2642007926023777</v>
      </c>
    </row>
    <row r="548" spans="1:36">
      <c r="A548" s="1">
        <v>2012</v>
      </c>
      <c r="B548" s="1">
        <v>5</v>
      </c>
      <c r="C548" s="24">
        <v>42088</v>
      </c>
      <c r="D548" s="1">
        <v>54000</v>
      </c>
      <c r="E548" s="1">
        <v>54390</v>
      </c>
      <c r="F548" s="1">
        <v>54000</v>
      </c>
      <c r="G548" s="1">
        <v>54080</v>
      </c>
      <c r="I548" s="1">
        <v>54000</v>
      </c>
      <c r="J548" s="1">
        <v>54310</v>
      </c>
      <c r="K548" s="1">
        <v>54000</v>
      </c>
      <c r="L548" s="1">
        <v>54310</v>
      </c>
      <c r="M548" s="1">
        <v>54080</v>
      </c>
      <c r="N548" s="1">
        <v>54090</v>
      </c>
      <c r="O548" s="1" t="s">
        <v>586</v>
      </c>
      <c r="AG548" s="1">
        <v>54270</v>
      </c>
      <c r="AH548" s="1">
        <v>873</v>
      </c>
      <c r="AI548" s="1">
        <v>510</v>
      </c>
      <c r="AJ548" s="1">
        <v>1.7117647058823529</v>
      </c>
    </row>
    <row r="549" spans="1:36">
      <c r="A549" s="1">
        <v>2012</v>
      </c>
      <c r="B549" s="1">
        <v>6</v>
      </c>
      <c r="C549" s="24">
        <v>42089</v>
      </c>
      <c r="D549" s="1">
        <v>54000</v>
      </c>
      <c r="E549" s="1">
        <v>54280</v>
      </c>
      <c r="F549" s="1">
        <v>53900</v>
      </c>
      <c r="G549" s="1">
        <v>54110</v>
      </c>
      <c r="I549" s="1">
        <v>54000</v>
      </c>
      <c r="J549" s="1">
        <v>54110</v>
      </c>
      <c r="K549" s="1">
        <v>53900</v>
      </c>
      <c r="L549" s="1">
        <v>54110</v>
      </c>
      <c r="M549" s="1">
        <v>53970</v>
      </c>
      <c r="N549" s="1">
        <v>53930</v>
      </c>
      <c r="O549" s="1" t="s">
        <v>596</v>
      </c>
      <c r="AG549" s="1">
        <v>54020</v>
      </c>
      <c r="AH549" s="1">
        <v>959</v>
      </c>
      <c r="AI549" s="1">
        <v>793</v>
      </c>
      <c r="AJ549" s="1">
        <v>1.2093316519546027</v>
      </c>
    </row>
    <row r="550" spans="1:36">
      <c r="A550" s="1">
        <v>2012</v>
      </c>
      <c r="B550" s="1">
        <v>2</v>
      </c>
      <c r="C550" s="24">
        <v>42090</v>
      </c>
      <c r="D550" s="1">
        <v>53850</v>
      </c>
      <c r="E550" s="1">
        <v>54660</v>
      </c>
      <c r="F550" s="1">
        <v>53850</v>
      </c>
      <c r="G550" s="1">
        <v>54010</v>
      </c>
      <c r="I550" s="1">
        <v>53850</v>
      </c>
      <c r="J550" s="1">
        <v>54470</v>
      </c>
      <c r="K550" s="1">
        <v>53850</v>
      </c>
      <c r="L550" s="1">
        <v>54470</v>
      </c>
      <c r="M550" s="1">
        <v>54540</v>
      </c>
      <c r="N550" s="1">
        <v>54170</v>
      </c>
      <c r="O550" s="1" t="s">
        <v>594</v>
      </c>
      <c r="AG550" s="1">
        <v>53930</v>
      </c>
      <c r="AH550" s="1">
        <v>715</v>
      </c>
      <c r="AI550" s="1">
        <v>768</v>
      </c>
      <c r="AJ550" s="1">
        <v>0.93098958333333337</v>
      </c>
    </row>
    <row r="551" spans="1:36">
      <c r="A551" s="1">
        <v>2012</v>
      </c>
      <c r="B551" s="1">
        <v>3</v>
      </c>
      <c r="C551" s="24">
        <v>42093</v>
      </c>
      <c r="D551" s="1">
        <v>54160</v>
      </c>
      <c r="E551" s="1">
        <v>54540</v>
      </c>
      <c r="F551" s="1">
        <v>53950</v>
      </c>
      <c r="G551" s="1">
        <v>54120</v>
      </c>
      <c r="I551" s="1">
        <v>54160</v>
      </c>
      <c r="J551" s="1">
        <v>54540</v>
      </c>
      <c r="K551" s="1">
        <v>53950</v>
      </c>
      <c r="L551" s="1">
        <v>54490</v>
      </c>
      <c r="M551" s="1">
        <v>54460</v>
      </c>
      <c r="N551" s="1">
        <v>54130</v>
      </c>
      <c r="O551" s="1" t="s">
        <v>571</v>
      </c>
      <c r="AG551" s="1">
        <v>54050</v>
      </c>
      <c r="AH551" s="1">
        <v>692</v>
      </c>
      <c r="AI551" s="1">
        <v>648</v>
      </c>
      <c r="AJ551" s="1">
        <v>1.0679012345679013</v>
      </c>
    </row>
    <row r="552" spans="1:36">
      <c r="A552" s="1">
        <v>2012</v>
      </c>
      <c r="B552" s="1">
        <v>4</v>
      </c>
      <c r="C552" s="24">
        <v>42094</v>
      </c>
      <c r="D552" s="1">
        <v>54200</v>
      </c>
      <c r="E552" s="1">
        <v>54700</v>
      </c>
      <c r="F552" s="1">
        <v>54110</v>
      </c>
      <c r="G552" s="1">
        <v>54110</v>
      </c>
      <c r="I552" s="1">
        <v>54200</v>
      </c>
      <c r="J552" s="1">
        <v>54700</v>
      </c>
      <c r="K552" s="1">
        <v>54200</v>
      </c>
      <c r="L552" s="1">
        <v>54500</v>
      </c>
      <c r="M552" s="1">
        <v>54290</v>
      </c>
      <c r="N552" s="1">
        <v>53910</v>
      </c>
      <c r="O552" s="1" t="s">
        <v>521</v>
      </c>
      <c r="AG552" s="1">
        <v>54350</v>
      </c>
      <c r="AH552" s="1">
        <v>936</v>
      </c>
      <c r="AI552" s="1">
        <v>781</v>
      </c>
      <c r="AJ552" s="1">
        <v>1.1984635083226634</v>
      </c>
    </row>
    <row r="553" spans="1:36">
      <c r="A553" s="1">
        <v>2012</v>
      </c>
      <c r="B553" s="1">
        <v>5</v>
      </c>
      <c r="C553" s="24">
        <v>42095</v>
      </c>
      <c r="D553" s="1">
        <v>54050</v>
      </c>
      <c r="E553" s="1">
        <v>54950</v>
      </c>
      <c r="F553" s="1">
        <v>54020</v>
      </c>
      <c r="G553" s="1">
        <v>54420</v>
      </c>
      <c r="I553" s="1">
        <v>54050</v>
      </c>
      <c r="J553" s="1">
        <v>54940</v>
      </c>
      <c r="K553" s="1">
        <v>54020</v>
      </c>
      <c r="L553" s="1">
        <v>54910</v>
      </c>
      <c r="M553" s="1">
        <v>54780</v>
      </c>
      <c r="N553" s="1">
        <v>54820</v>
      </c>
      <c r="O553" s="1" t="s">
        <v>448</v>
      </c>
      <c r="AG553" s="1">
        <v>54480</v>
      </c>
      <c r="AH553" s="1">
        <v>853</v>
      </c>
      <c r="AI553" s="1">
        <v>670</v>
      </c>
      <c r="AJ553" s="1">
        <v>1.2731343283582091</v>
      </c>
    </row>
    <row r="554" spans="1:36">
      <c r="A554" s="1">
        <v>2012</v>
      </c>
      <c r="B554" s="1">
        <v>6</v>
      </c>
      <c r="C554" s="24">
        <v>42096</v>
      </c>
      <c r="D554" s="1">
        <v>54900</v>
      </c>
      <c r="E554" s="1">
        <v>55190</v>
      </c>
      <c r="F554" s="1">
        <v>54700</v>
      </c>
      <c r="G554" s="1">
        <v>54900</v>
      </c>
      <c r="I554" s="1">
        <v>54900</v>
      </c>
      <c r="J554" s="1">
        <v>55190</v>
      </c>
      <c r="K554" s="1">
        <v>54820</v>
      </c>
      <c r="L554" s="1">
        <v>54980</v>
      </c>
      <c r="M554" s="1">
        <v>54630</v>
      </c>
      <c r="N554" s="1">
        <v>54380</v>
      </c>
      <c r="O554" s="1" t="s">
        <v>346</v>
      </c>
      <c r="AG554" s="1">
        <v>54900</v>
      </c>
      <c r="AH554" s="1">
        <v>1136</v>
      </c>
      <c r="AI554" s="1">
        <v>1072</v>
      </c>
      <c r="AJ554" s="1">
        <v>1.0597014925373134</v>
      </c>
    </row>
    <row r="555" spans="1:36">
      <c r="A555" s="1">
        <v>2012</v>
      </c>
      <c r="B555" s="1">
        <v>2</v>
      </c>
      <c r="C555" s="24">
        <v>42097</v>
      </c>
      <c r="D555" s="1">
        <v>54800</v>
      </c>
      <c r="E555" s="1">
        <v>54920</v>
      </c>
      <c r="F555" s="1">
        <v>54470</v>
      </c>
      <c r="G555" s="1">
        <v>54600</v>
      </c>
      <c r="I555" s="1">
        <v>54800</v>
      </c>
      <c r="J555" s="1">
        <v>54900</v>
      </c>
      <c r="K555" s="1">
        <v>54470</v>
      </c>
      <c r="L555" s="1">
        <v>54870</v>
      </c>
      <c r="M555" s="1">
        <v>54890</v>
      </c>
      <c r="N555" s="1">
        <v>54510</v>
      </c>
      <c r="O555" s="1" t="s">
        <v>346</v>
      </c>
      <c r="AG555" s="1">
        <v>54730</v>
      </c>
      <c r="AH555" s="1">
        <v>277</v>
      </c>
      <c r="AI555" s="1">
        <v>310</v>
      </c>
      <c r="AJ555" s="1">
        <v>0.8935483870967742</v>
      </c>
    </row>
    <row r="556" spans="1:36">
      <c r="A556" s="1">
        <v>2012</v>
      </c>
      <c r="B556" s="1">
        <v>3</v>
      </c>
      <c r="C556" s="24">
        <v>42100</v>
      </c>
      <c r="D556" s="1">
        <v>54140</v>
      </c>
      <c r="E556" s="1">
        <v>54840</v>
      </c>
      <c r="F556" s="1">
        <v>54140</v>
      </c>
      <c r="G556" s="1">
        <v>54770</v>
      </c>
      <c r="I556" s="1">
        <v>54140</v>
      </c>
      <c r="J556" s="1">
        <v>54750</v>
      </c>
      <c r="K556" s="1">
        <v>54140</v>
      </c>
      <c r="L556" s="1">
        <v>54620</v>
      </c>
      <c r="M556" s="1">
        <v>54930</v>
      </c>
      <c r="N556" s="1">
        <v>54520</v>
      </c>
      <c r="O556" s="1" t="s">
        <v>394</v>
      </c>
      <c r="AG556" s="1">
        <v>54590</v>
      </c>
      <c r="AH556" s="1">
        <v>800</v>
      </c>
      <c r="AI556" s="1">
        <v>684</v>
      </c>
      <c r="AJ556" s="1">
        <v>1.1695906432748537</v>
      </c>
    </row>
    <row r="557" spans="1:36">
      <c r="A557" s="1">
        <v>2012</v>
      </c>
      <c r="B557" s="1">
        <v>4</v>
      </c>
      <c r="C557" s="24">
        <v>42101</v>
      </c>
      <c r="D557" s="1">
        <v>54540</v>
      </c>
      <c r="E557" s="1">
        <v>54900</v>
      </c>
      <c r="F557" s="1">
        <v>54520</v>
      </c>
      <c r="G557" s="1">
        <v>54900</v>
      </c>
      <c r="I557" s="1">
        <v>54540</v>
      </c>
      <c r="J557" s="1">
        <v>54900</v>
      </c>
      <c r="K557" s="1">
        <v>54520</v>
      </c>
      <c r="L557" s="1">
        <v>54770</v>
      </c>
      <c r="M557" s="1">
        <v>54950</v>
      </c>
      <c r="N557" s="1">
        <v>54880</v>
      </c>
      <c r="O557" s="1" t="s">
        <v>1155</v>
      </c>
      <c r="AG557" s="1">
        <v>54870</v>
      </c>
      <c r="AH557" s="1">
        <v>932</v>
      </c>
      <c r="AI557" s="1">
        <v>652</v>
      </c>
      <c r="AJ557" s="1">
        <v>1.4294478527607362</v>
      </c>
    </row>
    <row r="558" spans="1:36">
      <c r="A558" s="1">
        <v>2012</v>
      </c>
      <c r="B558" s="1">
        <v>5</v>
      </c>
      <c r="C558" s="24">
        <v>42102</v>
      </c>
      <c r="D558" s="1">
        <v>54900</v>
      </c>
      <c r="E558" s="1">
        <v>55440</v>
      </c>
      <c r="F558" s="1">
        <v>54900</v>
      </c>
      <c r="G558" s="1">
        <v>55140</v>
      </c>
      <c r="I558" s="1">
        <v>54900</v>
      </c>
      <c r="J558" s="1">
        <v>55110</v>
      </c>
      <c r="K558" s="1">
        <v>54900</v>
      </c>
      <c r="L558" s="1">
        <v>55110</v>
      </c>
      <c r="M558" s="1">
        <v>55190</v>
      </c>
      <c r="N558" s="1">
        <v>55000</v>
      </c>
      <c r="O558" s="1" t="s">
        <v>64</v>
      </c>
      <c r="AG558" s="1">
        <v>54970</v>
      </c>
      <c r="AH558" s="1">
        <v>1009</v>
      </c>
      <c r="AI558" s="1">
        <v>890</v>
      </c>
      <c r="AJ558" s="1">
        <v>1.1337078651685393</v>
      </c>
    </row>
    <row r="559" spans="1:36">
      <c r="A559" s="1">
        <v>2012</v>
      </c>
      <c r="B559" s="1">
        <v>6</v>
      </c>
      <c r="C559" s="24">
        <v>42103</v>
      </c>
      <c r="D559" s="1">
        <v>55020</v>
      </c>
      <c r="E559" s="1">
        <v>55800</v>
      </c>
      <c r="F559" s="1">
        <v>54670</v>
      </c>
      <c r="G559" s="1">
        <v>54680</v>
      </c>
      <c r="I559" s="1">
        <v>55020</v>
      </c>
      <c r="J559" s="1">
        <v>55280</v>
      </c>
      <c r="K559" s="1">
        <v>55000</v>
      </c>
      <c r="L559" s="1">
        <v>55260</v>
      </c>
      <c r="M559" s="1">
        <v>54600</v>
      </c>
      <c r="N559" s="1">
        <v>54140</v>
      </c>
      <c r="O559" s="1" t="s">
        <v>875</v>
      </c>
      <c r="AG559" s="1">
        <v>55250</v>
      </c>
      <c r="AH559" s="1">
        <v>711</v>
      </c>
      <c r="AI559" s="1">
        <v>808</v>
      </c>
      <c r="AJ559" s="1">
        <v>0.87995049504950495</v>
      </c>
    </row>
    <row r="560" spans="1:36">
      <c r="A560" s="1">
        <v>2012</v>
      </c>
      <c r="B560" s="1">
        <v>2</v>
      </c>
      <c r="C560" s="24">
        <v>42104</v>
      </c>
      <c r="D560" s="1">
        <v>54260</v>
      </c>
      <c r="E560" s="1">
        <v>54450</v>
      </c>
      <c r="F560" s="1">
        <v>53700</v>
      </c>
      <c r="G560" s="1">
        <v>53720</v>
      </c>
      <c r="I560" s="1">
        <v>54260</v>
      </c>
      <c r="J560" s="1">
        <v>54450</v>
      </c>
      <c r="K560" s="1">
        <v>54140</v>
      </c>
      <c r="L560" s="1">
        <v>54380</v>
      </c>
      <c r="M560" s="1">
        <v>53640</v>
      </c>
      <c r="N560" s="1">
        <v>53170</v>
      </c>
      <c r="O560" s="1" t="s">
        <v>793</v>
      </c>
      <c r="AG560" s="1">
        <v>54470</v>
      </c>
      <c r="AH560" s="1">
        <v>879</v>
      </c>
      <c r="AI560" s="1">
        <v>618</v>
      </c>
      <c r="AJ560" s="1">
        <v>1.4223300970873787</v>
      </c>
    </row>
    <row r="561" spans="1:36">
      <c r="A561" s="1">
        <v>2012</v>
      </c>
      <c r="B561" s="1">
        <v>3</v>
      </c>
      <c r="C561" s="24">
        <v>42107</v>
      </c>
      <c r="D561" s="1">
        <v>53180</v>
      </c>
      <c r="E561" s="1">
        <v>53990</v>
      </c>
      <c r="F561" s="1">
        <v>53100</v>
      </c>
      <c r="G561" s="1">
        <v>53990</v>
      </c>
      <c r="I561" s="1">
        <v>53180</v>
      </c>
      <c r="J561" s="1">
        <v>53540</v>
      </c>
      <c r="K561" s="1">
        <v>53100</v>
      </c>
      <c r="L561" s="1">
        <v>53370</v>
      </c>
      <c r="M561" s="1">
        <v>53380</v>
      </c>
      <c r="N561" s="1">
        <v>53540</v>
      </c>
      <c r="O561" s="1" t="s">
        <v>725</v>
      </c>
      <c r="AG561" s="1">
        <v>53190</v>
      </c>
      <c r="AH561" s="1">
        <v>692</v>
      </c>
      <c r="AI561" s="1">
        <v>529</v>
      </c>
      <c r="AJ561" s="1">
        <v>1.3081285444234405</v>
      </c>
    </row>
    <row r="562" spans="1:36">
      <c r="A562" s="1">
        <v>2012</v>
      </c>
      <c r="B562" s="1">
        <v>4</v>
      </c>
      <c r="C562" s="24">
        <v>42108</v>
      </c>
      <c r="D562" s="1">
        <v>53540</v>
      </c>
      <c r="E562" s="1">
        <v>53910</v>
      </c>
      <c r="F562" s="1">
        <v>53140</v>
      </c>
      <c r="G562" s="1">
        <v>53140</v>
      </c>
      <c r="I562" s="1">
        <v>53540</v>
      </c>
      <c r="J562" s="1">
        <v>53910</v>
      </c>
      <c r="K562" s="1">
        <v>53540</v>
      </c>
      <c r="L562" s="1">
        <v>53660</v>
      </c>
      <c r="M562" s="1">
        <v>53000</v>
      </c>
      <c r="N562" s="1">
        <v>53540</v>
      </c>
      <c r="O562" s="1" t="s">
        <v>652</v>
      </c>
      <c r="AG562" s="1">
        <v>53880</v>
      </c>
      <c r="AH562" s="1">
        <v>581</v>
      </c>
      <c r="AI562" s="1">
        <v>785</v>
      </c>
      <c r="AJ562" s="1">
        <v>0.74012738853503179</v>
      </c>
    </row>
    <row r="563" spans="1:36">
      <c r="A563" s="1">
        <v>2012</v>
      </c>
      <c r="B563" s="1">
        <v>5</v>
      </c>
      <c r="C563" s="24">
        <v>42109</v>
      </c>
      <c r="D563" s="1">
        <v>53300</v>
      </c>
      <c r="E563" s="1">
        <v>53590</v>
      </c>
      <c r="F563" s="1">
        <v>53100</v>
      </c>
      <c r="G563" s="1">
        <v>53210</v>
      </c>
      <c r="I563" s="1">
        <v>53300</v>
      </c>
      <c r="J563" s="1">
        <v>53500</v>
      </c>
      <c r="K563" s="1">
        <v>53300</v>
      </c>
      <c r="L563" s="1">
        <v>53490</v>
      </c>
      <c r="M563" s="1">
        <v>52690</v>
      </c>
      <c r="N563" s="1">
        <v>52740</v>
      </c>
      <c r="O563" s="1" t="s">
        <v>558</v>
      </c>
      <c r="AG563" s="1">
        <v>53330</v>
      </c>
      <c r="AH563" s="1">
        <v>663</v>
      </c>
      <c r="AI563" s="1">
        <v>847</v>
      </c>
      <c r="AJ563" s="1">
        <v>0.78276269185360092</v>
      </c>
    </row>
    <row r="564" spans="1:36">
      <c r="A564" s="1">
        <v>2012</v>
      </c>
      <c r="B564" s="1">
        <v>6</v>
      </c>
      <c r="C564" s="24">
        <v>42110</v>
      </c>
      <c r="D564" s="1">
        <v>52950</v>
      </c>
      <c r="E564" s="1">
        <v>53500</v>
      </c>
      <c r="F564" s="1">
        <v>52870</v>
      </c>
      <c r="G564" s="1">
        <v>53500</v>
      </c>
      <c r="I564" s="1">
        <v>52950</v>
      </c>
      <c r="J564" s="1">
        <v>53300</v>
      </c>
      <c r="K564" s="1">
        <v>52870</v>
      </c>
      <c r="L564" s="1">
        <v>53300</v>
      </c>
      <c r="M564" s="1">
        <v>53360</v>
      </c>
      <c r="N564" s="1">
        <v>53200</v>
      </c>
      <c r="O564" s="1" t="s">
        <v>1165</v>
      </c>
      <c r="AG564" s="1">
        <v>53150</v>
      </c>
      <c r="AH564" s="1">
        <v>1053</v>
      </c>
      <c r="AI564" s="1">
        <v>656</v>
      </c>
      <c r="AJ564" s="1">
        <v>1.6051829268292683</v>
      </c>
    </row>
    <row r="565" spans="1:36">
      <c r="A565" s="1">
        <v>2012</v>
      </c>
      <c r="B565" s="1">
        <v>2</v>
      </c>
      <c r="C565" s="24">
        <v>42111</v>
      </c>
      <c r="D565" s="1">
        <v>53110</v>
      </c>
      <c r="E565" s="1">
        <v>53180</v>
      </c>
      <c r="F565" s="1">
        <v>52980</v>
      </c>
      <c r="G565" s="1">
        <v>53000</v>
      </c>
      <c r="I565" s="1">
        <v>53110</v>
      </c>
      <c r="J565" s="1">
        <v>53110</v>
      </c>
      <c r="K565" s="1">
        <v>53000</v>
      </c>
      <c r="L565" s="1">
        <v>53100</v>
      </c>
      <c r="M565" s="1">
        <v>52950</v>
      </c>
      <c r="N565" s="1">
        <v>53070</v>
      </c>
      <c r="O565" s="1" t="s">
        <v>64</v>
      </c>
      <c r="AG565" s="1">
        <v>53100</v>
      </c>
      <c r="AH565" s="1">
        <v>777</v>
      </c>
      <c r="AI565" s="1">
        <v>894</v>
      </c>
      <c r="AJ565" s="1">
        <v>0.86912751677852351</v>
      </c>
    </row>
    <row r="566" spans="1:36">
      <c r="A566" s="1">
        <v>2012</v>
      </c>
      <c r="B566" s="1">
        <v>3</v>
      </c>
      <c r="C566" s="24">
        <v>42114</v>
      </c>
      <c r="D566" s="1">
        <v>53000</v>
      </c>
      <c r="E566" s="1">
        <v>53170</v>
      </c>
      <c r="F566" s="1">
        <v>52840</v>
      </c>
      <c r="G566" s="1">
        <v>52840</v>
      </c>
      <c r="I566" s="1">
        <v>53000</v>
      </c>
      <c r="J566" s="1">
        <v>53120</v>
      </c>
      <c r="K566" s="1">
        <v>52950</v>
      </c>
      <c r="L566" s="1">
        <v>53070</v>
      </c>
      <c r="M566" s="1">
        <v>52860</v>
      </c>
      <c r="N566" s="1">
        <v>53050</v>
      </c>
      <c r="O566" s="1" t="s">
        <v>774</v>
      </c>
      <c r="AG566" s="35">
        <v>53100</v>
      </c>
      <c r="AH566" s="35">
        <v>777</v>
      </c>
      <c r="AI566" s="35">
        <v>894</v>
      </c>
      <c r="AJ566" s="35">
        <v>0.86912751677852351</v>
      </c>
    </row>
    <row r="567" spans="1:36">
      <c r="A567" s="1">
        <v>2012</v>
      </c>
      <c r="B567" s="1">
        <v>4</v>
      </c>
      <c r="C567" s="24">
        <v>42115</v>
      </c>
      <c r="D567" s="1">
        <v>52870</v>
      </c>
      <c r="E567" s="1">
        <v>53240</v>
      </c>
      <c r="F567" s="1">
        <v>52870</v>
      </c>
      <c r="G567" s="1">
        <v>52940</v>
      </c>
      <c r="I567" s="1">
        <v>52870</v>
      </c>
      <c r="J567" s="1">
        <v>53230</v>
      </c>
      <c r="K567" s="1">
        <v>52870</v>
      </c>
      <c r="L567" s="1">
        <v>53090</v>
      </c>
      <c r="M567" s="1">
        <v>52950</v>
      </c>
      <c r="N567" s="1">
        <v>53070</v>
      </c>
      <c r="O567" s="1" t="s">
        <v>323</v>
      </c>
      <c r="AG567" s="1">
        <v>53100</v>
      </c>
      <c r="AH567" s="1">
        <v>821</v>
      </c>
      <c r="AI567" s="1">
        <v>841</v>
      </c>
      <c r="AJ567" s="1">
        <v>0.97621878715814503</v>
      </c>
    </row>
    <row r="568" spans="1:36">
      <c r="A568" s="1">
        <v>2012</v>
      </c>
      <c r="B568" s="1">
        <v>5</v>
      </c>
      <c r="C568" s="24">
        <v>42116</v>
      </c>
      <c r="D568" s="1">
        <v>53000</v>
      </c>
      <c r="E568" s="1">
        <v>53150</v>
      </c>
      <c r="F568" s="1">
        <v>52740</v>
      </c>
      <c r="G568" s="1">
        <v>52740</v>
      </c>
      <c r="I568" s="1">
        <v>53000</v>
      </c>
      <c r="J568" s="1">
        <v>53080</v>
      </c>
      <c r="K568" s="1">
        <v>52960</v>
      </c>
      <c r="L568" s="1">
        <v>52960</v>
      </c>
      <c r="M568" s="1">
        <v>52710</v>
      </c>
      <c r="N568" s="1">
        <v>52760</v>
      </c>
      <c r="O568" s="1" t="s">
        <v>53</v>
      </c>
      <c r="AG568" s="1">
        <v>53030</v>
      </c>
      <c r="AH568" s="1">
        <v>1014</v>
      </c>
      <c r="AI568" s="1">
        <v>890</v>
      </c>
      <c r="AJ568" s="1">
        <v>1.1393258426966293</v>
      </c>
    </row>
    <row r="569" spans="1:36">
      <c r="A569" s="1">
        <v>2012</v>
      </c>
      <c r="B569" s="1">
        <v>6</v>
      </c>
      <c r="C569" s="24">
        <v>42117</v>
      </c>
      <c r="D569" s="1">
        <v>52720</v>
      </c>
      <c r="E569" s="1">
        <v>53000</v>
      </c>
      <c r="F569" s="1">
        <v>52720</v>
      </c>
      <c r="G569" s="1">
        <v>52920</v>
      </c>
      <c r="I569" s="1">
        <v>52720</v>
      </c>
      <c r="J569" s="1">
        <v>53000</v>
      </c>
      <c r="K569" s="1">
        <v>52720</v>
      </c>
      <c r="L569" s="1">
        <v>52980</v>
      </c>
      <c r="M569" s="1">
        <v>52940</v>
      </c>
      <c r="N569" s="1">
        <v>52910</v>
      </c>
      <c r="O569" s="1" t="s">
        <v>883</v>
      </c>
      <c r="AG569" s="1">
        <v>52990</v>
      </c>
      <c r="AH569" s="1">
        <v>1162</v>
      </c>
      <c r="AI569" s="1">
        <v>1064</v>
      </c>
      <c r="AJ569" s="1">
        <v>1.0921052631578947</v>
      </c>
    </row>
    <row r="570" spans="1:36">
      <c r="A570" s="1">
        <v>2012</v>
      </c>
      <c r="B570" s="1">
        <v>2</v>
      </c>
      <c r="C570" s="24">
        <v>42118</v>
      </c>
      <c r="D570" s="1">
        <v>53000</v>
      </c>
      <c r="E570" s="1">
        <v>53000</v>
      </c>
      <c r="F570" s="1">
        <v>52760</v>
      </c>
      <c r="G570" s="1">
        <v>52760</v>
      </c>
      <c r="I570" s="1">
        <v>53000</v>
      </c>
      <c r="J570" s="1">
        <v>53000</v>
      </c>
      <c r="K570" s="1">
        <v>52910</v>
      </c>
      <c r="L570" s="1">
        <v>52910</v>
      </c>
      <c r="M570" s="1">
        <v>52840</v>
      </c>
      <c r="N570" s="1">
        <v>52600</v>
      </c>
      <c r="O570" s="1" t="s">
        <v>723</v>
      </c>
      <c r="AG570" s="1">
        <v>53040</v>
      </c>
      <c r="AH570" s="1">
        <v>743</v>
      </c>
      <c r="AI570" s="1">
        <v>568</v>
      </c>
      <c r="AJ570" s="1">
        <v>1.3080985915492958</v>
      </c>
    </row>
    <row r="571" spans="1:36">
      <c r="A571" s="1">
        <v>2012</v>
      </c>
      <c r="B571" s="1">
        <v>3</v>
      </c>
      <c r="C571" s="24">
        <v>42121</v>
      </c>
      <c r="D571" s="1">
        <v>52500</v>
      </c>
      <c r="E571" s="1">
        <v>52600</v>
      </c>
      <c r="F571" s="1">
        <v>52450</v>
      </c>
      <c r="G571" s="1">
        <v>52450</v>
      </c>
      <c r="I571" s="1">
        <v>52500</v>
      </c>
      <c r="J571" s="1">
        <v>52600</v>
      </c>
      <c r="K571" s="1">
        <v>52470</v>
      </c>
      <c r="L571" s="1">
        <v>52590</v>
      </c>
      <c r="M571" s="1">
        <v>52450</v>
      </c>
      <c r="N571" s="1">
        <v>52630</v>
      </c>
      <c r="O571" s="1" t="s">
        <v>111</v>
      </c>
      <c r="AG571" s="1">
        <v>52600</v>
      </c>
      <c r="AH571" s="1">
        <v>860</v>
      </c>
      <c r="AI571" s="1">
        <v>679</v>
      </c>
      <c r="AJ571" s="1">
        <v>1.2665684830633284</v>
      </c>
    </row>
    <row r="572" spans="1:36">
      <c r="A572" s="1">
        <v>2012</v>
      </c>
      <c r="B572" s="1">
        <v>4</v>
      </c>
      <c r="C572" s="24">
        <v>42122</v>
      </c>
      <c r="D572" s="1">
        <v>52300</v>
      </c>
      <c r="E572" s="1">
        <v>52600</v>
      </c>
      <c r="F572" s="1">
        <v>52210</v>
      </c>
      <c r="G572" s="1">
        <v>52210</v>
      </c>
      <c r="I572" s="1">
        <v>52300</v>
      </c>
      <c r="J572" s="1">
        <v>52500</v>
      </c>
      <c r="K572" s="1">
        <v>52300</v>
      </c>
      <c r="L572" s="1">
        <v>52500</v>
      </c>
      <c r="M572" s="1">
        <v>52300</v>
      </c>
      <c r="N572" s="1">
        <v>52360</v>
      </c>
      <c r="O572" s="1" t="s">
        <v>846</v>
      </c>
      <c r="AG572" s="1">
        <v>52440</v>
      </c>
      <c r="AH572" s="1">
        <v>846</v>
      </c>
      <c r="AI572" s="1">
        <v>740</v>
      </c>
      <c r="AJ572" s="1">
        <v>1.1432432432432433</v>
      </c>
    </row>
    <row r="573" spans="1:36">
      <c r="A573" s="1">
        <v>2012</v>
      </c>
      <c r="B573" s="1">
        <v>5</v>
      </c>
      <c r="C573" s="24">
        <v>42124</v>
      </c>
      <c r="D573" s="1">
        <v>52500</v>
      </c>
      <c r="E573" s="1">
        <v>52880</v>
      </c>
      <c r="F573" s="1">
        <v>52500</v>
      </c>
      <c r="G573" s="1">
        <v>52750</v>
      </c>
      <c r="I573" s="1">
        <v>52500</v>
      </c>
      <c r="J573" s="1">
        <v>52870</v>
      </c>
      <c r="K573" s="1">
        <v>52500</v>
      </c>
      <c r="L573" s="1">
        <v>52550</v>
      </c>
      <c r="M573" s="1">
        <v>52770</v>
      </c>
      <c r="N573" s="1">
        <v>52810</v>
      </c>
      <c r="O573" s="1" t="s">
        <v>603</v>
      </c>
      <c r="AG573" s="1">
        <v>52700</v>
      </c>
      <c r="AH573" s="1">
        <v>1074</v>
      </c>
      <c r="AI573" s="1">
        <v>684</v>
      </c>
      <c r="AJ573" s="1">
        <v>1.5701754385964912</v>
      </c>
    </row>
    <row r="574" spans="1:36">
      <c r="A574" s="1">
        <v>2012</v>
      </c>
      <c r="B574" s="1">
        <v>6</v>
      </c>
      <c r="C574" s="24">
        <v>42125</v>
      </c>
      <c r="D574" s="1">
        <v>52800</v>
      </c>
      <c r="E574" s="1">
        <v>52900</v>
      </c>
      <c r="F574" s="1">
        <v>52720</v>
      </c>
      <c r="G574" s="1">
        <v>52730</v>
      </c>
      <c r="I574" s="1">
        <v>52800</v>
      </c>
      <c r="J574" s="1">
        <v>52850</v>
      </c>
      <c r="K574" s="1">
        <v>52720</v>
      </c>
      <c r="L574" s="1">
        <v>52800</v>
      </c>
      <c r="M574" s="1">
        <v>52550</v>
      </c>
      <c r="N574" s="1">
        <v>52800</v>
      </c>
      <c r="O574" s="1" t="s">
        <v>63</v>
      </c>
      <c r="AG574" s="1">
        <v>52790</v>
      </c>
      <c r="AH574" s="1">
        <v>802</v>
      </c>
      <c r="AI574" s="1">
        <v>586</v>
      </c>
      <c r="AJ574" s="1">
        <v>1.3686006825938566</v>
      </c>
    </row>
    <row r="575" spans="1:36">
      <c r="A575" s="1">
        <v>2012</v>
      </c>
      <c r="B575" s="1">
        <v>2</v>
      </c>
      <c r="C575" s="24">
        <v>42131</v>
      </c>
      <c r="D575" s="1">
        <v>52970</v>
      </c>
      <c r="E575" s="1">
        <v>52970</v>
      </c>
      <c r="F575" s="1">
        <v>52750</v>
      </c>
      <c r="G575" s="1">
        <v>52790</v>
      </c>
      <c r="I575" s="1">
        <v>52970</v>
      </c>
      <c r="J575" s="1">
        <v>52970</v>
      </c>
      <c r="K575" s="1">
        <v>52780</v>
      </c>
      <c r="L575" s="1">
        <v>52870</v>
      </c>
      <c r="M575" s="1">
        <v>52790</v>
      </c>
      <c r="N575" s="1">
        <v>52590</v>
      </c>
      <c r="O575" s="1" t="s">
        <v>682</v>
      </c>
      <c r="AG575" s="1">
        <v>52950</v>
      </c>
      <c r="AH575" s="1">
        <v>737</v>
      </c>
      <c r="AI575" s="1">
        <v>494</v>
      </c>
      <c r="AJ575" s="1">
        <v>1.4919028340080971</v>
      </c>
    </row>
    <row r="576" spans="1:36">
      <c r="A576" s="1">
        <v>2012</v>
      </c>
      <c r="B576" s="1">
        <v>3</v>
      </c>
      <c r="C576" s="24">
        <v>42132</v>
      </c>
      <c r="D576" s="1">
        <v>52500</v>
      </c>
      <c r="E576" s="1">
        <v>52780</v>
      </c>
      <c r="F576" s="1">
        <v>52500</v>
      </c>
      <c r="G576" s="1">
        <v>52720</v>
      </c>
      <c r="I576" s="1">
        <v>52500</v>
      </c>
      <c r="J576" s="1">
        <v>52780</v>
      </c>
      <c r="K576" s="1">
        <v>52500</v>
      </c>
      <c r="L576" s="1">
        <v>52780</v>
      </c>
      <c r="M576" s="1">
        <v>52720</v>
      </c>
      <c r="N576" s="1">
        <v>52720</v>
      </c>
      <c r="O576" s="1" t="s">
        <v>1154</v>
      </c>
      <c r="AG576" s="1">
        <v>52830</v>
      </c>
      <c r="AH576" s="1">
        <v>597</v>
      </c>
      <c r="AI576" s="1">
        <v>644</v>
      </c>
      <c r="AJ576" s="1">
        <v>0.92701863354037262</v>
      </c>
    </row>
    <row r="577" spans="1:36">
      <c r="A577" s="1">
        <v>2012</v>
      </c>
      <c r="B577" s="1">
        <v>4</v>
      </c>
      <c r="C577" s="24">
        <v>42135</v>
      </c>
      <c r="D577" s="1">
        <v>52600</v>
      </c>
      <c r="E577" s="1">
        <v>52830</v>
      </c>
      <c r="F577" s="1">
        <v>52600</v>
      </c>
      <c r="G577" s="1">
        <v>52620</v>
      </c>
      <c r="I577" s="1">
        <v>52600</v>
      </c>
      <c r="J577" s="1">
        <v>52830</v>
      </c>
      <c r="K577" s="1">
        <v>52600</v>
      </c>
      <c r="L577" s="1">
        <v>52810</v>
      </c>
      <c r="M577" s="1">
        <v>52630</v>
      </c>
      <c r="N577" s="1">
        <v>52630</v>
      </c>
      <c r="O577" s="1" t="s">
        <v>543</v>
      </c>
      <c r="AG577" s="1">
        <v>52770</v>
      </c>
      <c r="AH577" s="1">
        <v>735</v>
      </c>
      <c r="AI577" s="1">
        <v>466</v>
      </c>
      <c r="AJ577" s="1">
        <v>1.5772532188841202</v>
      </c>
    </row>
    <row r="578" spans="1:36">
      <c r="A578" s="1">
        <v>2012</v>
      </c>
      <c r="B578" s="1">
        <v>5</v>
      </c>
      <c r="C578" s="24">
        <v>42136</v>
      </c>
      <c r="D578" s="1">
        <v>52630</v>
      </c>
      <c r="E578" s="1">
        <v>52700</v>
      </c>
      <c r="F578" s="1">
        <v>52630</v>
      </c>
      <c r="G578" s="1">
        <v>52630</v>
      </c>
      <c r="I578" s="1">
        <v>52630</v>
      </c>
      <c r="J578" s="1">
        <v>52630</v>
      </c>
      <c r="K578" s="1">
        <v>52630</v>
      </c>
      <c r="L578" s="1">
        <v>52630</v>
      </c>
      <c r="M578" s="1">
        <v>52540</v>
      </c>
      <c r="N578" s="1">
        <v>52380</v>
      </c>
      <c r="O578" s="1" t="s">
        <v>1138</v>
      </c>
      <c r="AG578" s="1">
        <v>52830</v>
      </c>
      <c r="AH578" s="1">
        <v>893</v>
      </c>
      <c r="AI578" s="1">
        <v>644</v>
      </c>
      <c r="AJ578" s="1">
        <v>1.3866459627329193</v>
      </c>
    </row>
    <row r="579" spans="1:36">
      <c r="A579" s="1">
        <v>2012</v>
      </c>
      <c r="B579" s="1">
        <v>6</v>
      </c>
      <c r="C579" s="24">
        <v>42137</v>
      </c>
      <c r="D579" s="1">
        <v>52310</v>
      </c>
      <c r="E579" s="1">
        <v>52450</v>
      </c>
      <c r="F579" s="1">
        <v>52180</v>
      </c>
      <c r="G579" s="1">
        <v>52310</v>
      </c>
      <c r="I579" s="1">
        <v>52310</v>
      </c>
      <c r="J579" s="1">
        <v>52400</v>
      </c>
      <c r="K579" s="1">
        <v>52180</v>
      </c>
      <c r="L579" s="1">
        <v>52400</v>
      </c>
      <c r="M579" s="1">
        <v>52200</v>
      </c>
      <c r="N579" s="1">
        <v>52340</v>
      </c>
      <c r="O579" s="1" t="s">
        <v>675</v>
      </c>
      <c r="AG579" s="1">
        <v>52400</v>
      </c>
      <c r="AH579" s="1">
        <v>614</v>
      </c>
      <c r="AI579" s="1">
        <v>748</v>
      </c>
      <c r="AJ579" s="1">
        <v>0.82085561497326198</v>
      </c>
    </row>
    <row r="580" spans="1:36">
      <c r="A580" s="1">
        <v>2012</v>
      </c>
      <c r="B580" s="1">
        <v>2</v>
      </c>
      <c r="C580" s="24">
        <v>42138</v>
      </c>
      <c r="D580" s="1">
        <v>52420</v>
      </c>
      <c r="E580" s="1">
        <v>52420</v>
      </c>
      <c r="F580" s="1">
        <v>51700</v>
      </c>
      <c r="G580" s="1">
        <v>51770</v>
      </c>
      <c r="I580" s="1">
        <v>52420</v>
      </c>
      <c r="J580" s="1">
        <v>52420</v>
      </c>
      <c r="K580" s="1">
        <v>52200</v>
      </c>
      <c r="L580" s="1">
        <v>52200</v>
      </c>
      <c r="M580" s="1">
        <v>51990</v>
      </c>
      <c r="N580" s="1">
        <v>52190</v>
      </c>
      <c r="O580" s="1" t="s">
        <v>65</v>
      </c>
      <c r="AG580" s="1">
        <v>52420</v>
      </c>
      <c r="AH580" s="1">
        <v>802</v>
      </c>
      <c r="AI580" s="1">
        <v>696</v>
      </c>
      <c r="AJ580" s="1">
        <v>1.1522988505747127</v>
      </c>
    </row>
    <row r="581" spans="1:36">
      <c r="A581" s="1">
        <v>2012</v>
      </c>
      <c r="B581" s="1">
        <v>3</v>
      </c>
      <c r="C581" s="24">
        <v>42139</v>
      </c>
      <c r="D581" s="1">
        <v>52250</v>
      </c>
      <c r="E581" s="1">
        <v>52480</v>
      </c>
      <c r="F581" s="1">
        <v>52220</v>
      </c>
      <c r="G581" s="1">
        <v>52320</v>
      </c>
      <c r="I581" s="1">
        <v>52250</v>
      </c>
      <c r="J581" s="1">
        <v>52260</v>
      </c>
      <c r="K581" s="1">
        <v>52220</v>
      </c>
      <c r="L581" s="1">
        <v>52260</v>
      </c>
      <c r="M581" s="1">
        <v>52440</v>
      </c>
      <c r="N581" s="1">
        <v>52270</v>
      </c>
      <c r="O581" s="1" t="s">
        <v>517</v>
      </c>
      <c r="AG581" s="1">
        <v>52460</v>
      </c>
      <c r="AH581" s="1">
        <v>751</v>
      </c>
      <c r="AI581" s="1">
        <v>883</v>
      </c>
      <c r="AJ581" s="1">
        <v>0.85050962627406568</v>
      </c>
    </row>
    <row r="582" spans="1:36">
      <c r="A582" s="1">
        <v>2012</v>
      </c>
      <c r="B582" s="1">
        <v>4</v>
      </c>
      <c r="C582" s="24">
        <v>42142</v>
      </c>
      <c r="D582" s="1">
        <v>52260</v>
      </c>
      <c r="E582" s="1">
        <v>52310</v>
      </c>
      <c r="F582" s="1">
        <v>52200</v>
      </c>
      <c r="G582" s="1">
        <v>52220</v>
      </c>
      <c r="I582" s="1">
        <v>52260</v>
      </c>
      <c r="J582" s="1">
        <v>52300</v>
      </c>
      <c r="K582" s="1">
        <v>52200</v>
      </c>
      <c r="L582" s="1">
        <v>52220</v>
      </c>
      <c r="M582" s="1">
        <v>52220</v>
      </c>
      <c r="N582" s="1">
        <v>52270</v>
      </c>
      <c r="O582" s="1" t="s">
        <v>554</v>
      </c>
      <c r="AG582" s="1">
        <v>52300</v>
      </c>
      <c r="AH582" s="1">
        <v>612</v>
      </c>
      <c r="AI582" s="1">
        <v>670</v>
      </c>
      <c r="AJ582" s="1">
        <v>0.91343283582089552</v>
      </c>
    </row>
    <row r="583" spans="1:36">
      <c r="A583" s="1">
        <v>2012</v>
      </c>
      <c r="B583" s="1">
        <v>5</v>
      </c>
      <c r="C583" s="24">
        <v>42143</v>
      </c>
      <c r="D583" s="1">
        <v>52220</v>
      </c>
      <c r="E583" s="1">
        <v>52390</v>
      </c>
      <c r="F583" s="1">
        <v>52200</v>
      </c>
      <c r="G583" s="1">
        <v>52380</v>
      </c>
      <c r="I583" s="1">
        <v>52220</v>
      </c>
      <c r="J583" s="1">
        <v>52390</v>
      </c>
      <c r="K583" s="1">
        <v>52200</v>
      </c>
      <c r="L583" s="1">
        <v>52350</v>
      </c>
      <c r="M583" s="1">
        <v>52370</v>
      </c>
      <c r="N583" s="1">
        <v>52360</v>
      </c>
      <c r="O583" s="1" t="s">
        <v>19</v>
      </c>
      <c r="AG583" s="1">
        <v>52390</v>
      </c>
      <c r="AH583" s="1">
        <v>651</v>
      </c>
      <c r="AI583" s="1">
        <v>769</v>
      </c>
      <c r="AJ583" s="1">
        <v>0.84655396618985701</v>
      </c>
    </row>
    <row r="584" spans="1:36">
      <c r="A584" s="1">
        <v>2012</v>
      </c>
      <c r="B584" s="1">
        <v>6</v>
      </c>
      <c r="C584" s="24">
        <v>42144</v>
      </c>
      <c r="D584" s="1">
        <v>52300</v>
      </c>
      <c r="E584" s="1">
        <v>52500</v>
      </c>
      <c r="F584" s="1">
        <v>52300</v>
      </c>
      <c r="G584" s="1">
        <v>52320</v>
      </c>
      <c r="I584" s="1">
        <v>52300</v>
      </c>
      <c r="J584" s="1">
        <v>52340</v>
      </c>
      <c r="K584" s="1">
        <v>52300</v>
      </c>
      <c r="L584" s="1">
        <v>52340</v>
      </c>
      <c r="M584" s="1">
        <v>52320</v>
      </c>
      <c r="N584" s="1">
        <v>52380</v>
      </c>
      <c r="O584" s="1" t="s">
        <v>677</v>
      </c>
      <c r="AG584" s="1">
        <v>52340</v>
      </c>
      <c r="AH584" s="1">
        <v>835</v>
      </c>
      <c r="AI584" s="1">
        <v>837</v>
      </c>
      <c r="AJ584" s="1">
        <v>0.99761051373954601</v>
      </c>
    </row>
    <row r="585" spans="1:36">
      <c r="A585" s="1">
        <v>2012</v>
      </c>
      <c r="B585" s="1">
        <v>2</v>
      </c>
      <c r="C585" s="24">
        <v>42145</v>
      </c>
      <c r="D585" s="1">
        <v>52420</v>
      </c>
      <c r="E585" s="1">
        <v>52850</v>
      </c>
      <c r="F585" s="1">
        <v>52260</v>
      </c>
      <c r="G585" s="1">
        <v>52400</v>
      </c>
      <c r="I585" s="1">
        <v>52420</v>
      </c>
      <c r="J585" s="1">
        <v>52420</v>
      </c>
      <c r="K585" s="1">
        <v>52260</v>
      </c>
      <c r="L585" s="1">
        <v>52260</v>
      </c>
      <c r="M585" s="1">
        <v>52400</v>
      </c>
      <c r="N585" s="1">
        <v>52370</v>
      </c>
      <c r="O585" s="1" t="s">
        <v>873</v>
      </c>
      <c r="AG585" s="1">
        <v>52430</v>
      </c>
      <c r="AH585" s="1">
        <v>810</v>
      </c>
      <c r="AI585" s="1">
        <v>596</v>
      </c>
      <c r="AJ585" s="1">
        <v>1.3590604026845639</v>
      </c>
    </row>
    <row r="586" spans="1:36">
      <c r="A586" s="1">
        <v>2012</v>
      </c>
      <c r="B586" s="1">
        <v>3</v>
      </c>
      <c r="C586" s="24">
        <v>42146</v>
      </c>
      <c r="D586" s="1">
        <v>52400</v>
      </c>
      <c r="E586" s="1">
        <v>52400</v>
      </c>
      <c r="F586" s="1">
        <v>52000</v>
      </c>
      <c r="G586" s="1">
        <v>52000</v>
      </c>
      <c r="I586" s="1">
        <v>52400</v>
      </c>
      <c r="J586" s="1">
        <v>52400</v>
      </c>
      <c r="K586" s="1">
        <v>52000</v>
      </c>
      <c r="L586" s="1">
        <v>52020</v>
      </c>
      <c r="M586" s="1">
        <v>52030</v>
      </c>
      <c r="N586" s="1">
        <v>52000</v>
      </c>
      <c r="O586" s="1" t="s">
        <v>52</v>
      </c>
      <c r="AG586" s="1">
        <v>52440</v>
      </c>
      <c r="AH586" s="1">
        <v>745</v>
      </c>
      <c r="AI586" s="1">
        <v>523</v>
      </c>
      <c r="AJ586" s="1">
        <v>1.4244741873804971</v>
      </c>
    </row>
    <row r="587" spans="1:36">
      <c r="A587" s="1">
        <v>2012</v>
      </c>
      <c r="B587" s="1">
        <v>4</v>
      </c>
      <c r="C587" s="24">
        <v>42149</v>
      </c>
      <c r="D587" s="1">
        <v>51980</v>
      </c>
      <c r="E587" s="1">
        <v>52190</v>
      </c>
      <c r="F587" s="1">
        <v>51980</v>
      </c>
      <c r="G587" s="1">
        <v>52130</v>
      </c>
      <c r="I587" s="1">
        <v>51980</v>
      </c>
      <c r="J587" s="1">
        <v>52190</v>
      </c>
      <c r="K587" s="1">
        <v>51980</v>
      </c>
      <c r="L587" s="1">
        <v>51980</v>
      </c>
      <c r="M587" s="1">
        <v>52250</v>
      </c>
      <c r="N587" s="1">
        <v>52030</v>
      </c>
      <c r="O587" s="1" t="s">
        <v>52</v>
      </c>
      <c r="AG587" s="1">
        <v>52230</v>
      </c>
      <c r="AH587" s="1">
        <v>727</v>
      </c>
      <c r="AI587" s="1">
        <v>629</v>
      </c>
      <c r="AJ587" s="1">
        <v>1.1558028616852147</v>
      </c>
    </row>
    <row r="588" spans="1:36">
      <c r="A588" s="1">
        <v>2012</v>
      </c>
      <c r="B588" s="1">
        <v>5</v>
      </c>
      <c r="C588" s="24">
        <v>42150</v>
      </c>
      <c r="D588" s="1">
        <v>52150</v>
      </c>
      <c r="E588" s="1">
        <v>52210</v>
      </c>
      <c r="F588" s="1">
        <v>52150</v>
      </c>
      <c r="G588" s="1">
        <v>52210</v>
      </c>
      <c r="I588" s="1">
        <v>52150</v>
      </c>
      <c r="J588" s="1">
        <v>52150</v>
      </c>
      <c r="K588" s="1">
        <v>52150</v>
      </c>
      <c r="L588" s="1">
        <v>52150</v>
      </c>
      <c r="M588" s="1">
        <v>52330</v>
      </c>
      <c r="N588" s="1">
        <v>52330</v>
      </c>
      <c r="O588" s="1" t="s">
        <v>784</v>
      </c>
      <c r="AG588" s="1">
        <v>52210</v>
      </c>
      <c r="AH588" s="1">
        <v>1040</v>
      </c>
      <c r="AI588" s="1">
        <v>700</v>
      </c>
      <c r="AJ588" s="1">
        <v>1.4857142857142858</v>
      </c>
    </row>
    <row r="589" spans="1:36">
      <c r="A589" s="1">
        <v>2012</v>
      </c>
      <c r="B589" s="1">
        <v>6</v>
      </c>
      <c r="C589" s="24">
        <v>42151</v>
      </c>
      <c r="D589" s="1">
        <v>52180</v>
      </c>
      <c r="E589" s="1">
        <v>52450</v>
      </c>
      <c r="F589" s="1">
        <v>52180</v>
      </c>
      <c r="G589" s="1">
        <v>52400</v>
      </c>
      <c r="I589" s="1">
        <v>52180</v>
      </c>
      <c r="J589" s="1">
        <v>52420</v>
      </c>
      <c r="K589" s="1">
        <v>52180</v>
      </c>
      <c r="L589" s="1">
        <v>52420</v>
      </c>
      <c r="M589" s="1">
        <v>52400</v>
      </c>
      <c r="N589" s="1">
        <v>52440</v>
      </c>
      <c r="O589" s="1" t="s">
        <v>1038</v>
      </c>
      <c r="AG589" s="1">
        <v>52380</v>
      </c>
      <c r="AH589" s="1">
        <v>788</v>
      </c>
      <c r="AI589" s="1">
        <v>756</v>
      </c>
      <c r="AJ589" s="1">
        <v>1.0423280423280423</v>
      </c>
    </row>
    <row r="590" spans="1:36">
      <c r="A590" s="1">
        <v>2012</v>
      </c>
      <c r="B590" s="1">
        <v>2</v>
      </c>
      <c r="C590" s="24">
        <v>42152</v>
      </c>
      <c r="D590" s="1">
        <v>52220</v>
      </c>
      <c r="E590" s="1">
        <v>52480</v>
      </c>
      <c r="F590" s="1">
        <v>52200</v>
      </c>
      <c r="G590" s="1">
        <v>52480</v>
      </c>
      <c r="I590" s="1">
        <v>52220</v>
      </c>
      <c r="J590" s="1">
        <v>52220</v>
      </c>
      <c r="K590" s="1">
        <v>52200</v>
      </c>
      <c r="L590" s="1">
        <v>52200</v>
      </c>
      <c r="M590" s="1">
        <v>52410</v>
      </c>
      <c r="N590" s="1">
        <v>52220</v>
      </c>
      <c r="O590" s="1" t="s">
        <v>98</v>
      </c>
      <c r="AG590" s="1">
        <v>52370</v>
      </c>
      <c r="AH590" s="1">
        <v>958</v>
      </c>
      <c r="AI590" s="1">
        <v>688</v>
      </c>
      <c r="AJ590" s="1">
        <v>1.3924418604651163</v>
      </c>
    </row>
    <row r="591" spans="1:36">
      <c r="A591" s="1">
        <v>2012</v>
      </c>
      <c r="B591" s="1">
        <v>3</v>
      </c>
      <c r="C591" s="24">
        <v>42153</v>
      </c>
      <c r="D591" s="1">
        <v>52270</v>
      </c>
      <c r="E591" s="1">
        <v>52590</v>
      </c>
      <c r="F591" s="1">
        <v>52240</v>
      </c>
      <c r="G591" s="1">
        <v>52240</v>
      </c>
      <c r="I591" s="1">
        <v>52270</v>
      </c>
      <c r="J591" s="1">
        <v>52590</v>
      </c>
      <c r="K591" s="1">
        <v>52260</v>
      </c>
      <c r="L591" s="1">
        <v>52350</v>
      </c>
      <c r="M591" s="1">
        <v>52070</v>
      </c>
      <c r="N591" s="1">
        <v>52330</v>
      </c>
      <c r="O591" s="1" t="s">
        <v>614</v>
      </c>
      <c r="AG591" s="1">
        <v>52490</v>
      </c>
      <c r="AH591" s="1">
        <v>824</v>
      </c>
      <c r="AI591" s="1">
        <v>637</v>
      </c>
      <c r="AJ591" s="1">
        <v>1.293563579277865</v>
      </c>
    </row>
    <row r="592" spans="1:36">
      <c r="A592" s="1">
        <v>2012</v>
      </c>
      <c r="B592" s="1">
        <v>4</v>
      </c>
      <c r="C592" s="24">
        <v>42156</v>
      </c>
      <c r="D592" s="1">
        <v>52610</v>
      </c>
      <c r="E592" s="1">
        <v>52610</v>
      </c>
      <c r="F592" s="1">
        <v>51800</v>
      </c>
      <c r="G592" s="1">
        <v>52100</v>
      </c>
      <c r="I592" s="1">
        <v>52610</v>
      </c>
      <c r="J592" s="1">
        <v>52610</v>
      </c>
      <c r="K592" s="1">
        <v>52210</v>
      </c>
      <c r="L592" s="1">
        <v>52210</v>
      </c>
      <c r="M592" s="1">
        <v>52070</v>
      </c>
      <c r="N592" s="1">
        <v>52180</v>
      </c>
      <c r="O592" s="1" t="s">
        <v>98</v>
      </c>
      <c r="AG592" s="1">
        <v>52490</v>
      </c>
      <c r="AH592" s="1">
        <v>686</v>
      </c>
      <c r="AI592" s="1">
        <v>574</v>
      </c>
      <c r="AJ592" s="1">
        <v>1.1951219512195121</v>
      </c>
    </row>
    <row r="593" spans="1:36">
      <c r="A593" s="1">
        <v>2012</v>
      </c>
      <c r="B593" s="1">
        <v>5</v>
      </c>
      <c r="C593" s="24">
        <v>42157</v>
      </c>
      <c r="D593" s="1">
        <v>52130</v>
      </c>
      <c r="E593" s="1">
        <v>52460</v>
      </c>
      <c r="F593" s="1">
        <v>52130</v>
      </c>
      <c r="G593" s="1">
        <v>52460</v>
      </c>
      <c r="I593" s="1">
        <v>52130</v>
      </c>
      <c r="J593" s="1">
        <v>52280</v>
      </c>
      <c r="K593" s="1">
        <v>52130</v>
      </c>
      <c r="L593" s="1">
        <v>52280</v>
      </c>
      <c r="M593" s="1">
        <v>52460</v>
      </c>
      <c r="N593" s="1">
        <v>52520</v>
      </c>
      <c r="O593" s="1" t="s">
        <v>76</v>
      </c>
      <c r="AG593" s="1">
        <v>52180</v>
      </c>
      <c r="AH593" s="1">
        <v>708</v>
      </c>
      <c r="AI593" s="1">
        <v>655</v>
      </c>
      <c r="AJ593" s="1">
        <v>1.080916030534351</v>
      </c>
    </row>
    <row r="594" spans="1:36">
      <c r="A594" s="1">
        <v>2012</v>
      </c>
      <c r="B594" s="1">
        <v>6</v>
      </c>
      <c r="C594" s="24">
        <v>42158</v>
      </c>
      <c r="D594" s="1">
        <v>52310</v>
      </c>
      <c r="E594" s="1">
        <v>52640</v>
      </c>
      <c r="F594" s="1">
        <v>52310</v>
      </c>
      <c r="G594" s="1">
        <v>52640</v>
      </c>
      <c r="I594" s="1">
        <v>52310</v>
      </c>
      <c r="J594" s="1">
        <v>52600</v>
      </c>
      <c r="K594" s="1">
        <v>52310</v>
      </c>
      <c r="L594" s="1">
        <v>52500</v>
      </c>
      <c r="M594" s="1">
        <v>52620</v>
      </c>
      <c r="N594" s="1">
        <v>52550</v>
      </c>
      <c r="O594" s="1" t="s">
        <v>839</v>
      </c>
      <c r="AG594" s="1">
        <v>52660</v>
      </c>
      <c r="AH594" s="1">
        <v>578</v>
      </c>
      <c r="AI594" s="1">
        <v>830</v>
      </c>
      <c r="AJ594" s="1">
        <v>0.69638554216867465</v>
      </c>
    </row>
    <row r="595" spans="1:36">
      <c r="A595" s="1">
        <v>2012</v>
      </c>
      <c r="B595" s="1">
        <v>2</v>
      </c>
      <c r="C595" s="24">
        <v>42159</v>
      </c>
      <c r="D595" s="1">
        <v>52640</v>
      </c>
      <c r="E595" s="1">
        <v>52740</v>
      </c>
      <c r="F595" s="1">
        <v>52520</v>
      </c>
      <c r="G595" s="1">
        <v>52740</v>
      </c>
      <c r="I595" s="1">
        <v>52640</v>
      </c>
      <c r="J595" s="1">
        <v>52670</v>
      </c>
      <c r="K595" s="1">
        <v>52520</v>
      </c>
      <c r="L595" s="1">
        <v>52670</v>
      </c>
      <c r="M595" s="1">
        <v>52560</v>
      </c>
      <c r="N595" s="1">
        <v>52500</v>
      </c>
      <c r="O595" s="1" t="s">
        <v>877</v>
      </c>
      <c r="AG595" s="1">
        <v>52660</v>
      </c>
      <c r="AH595" s="1">
        <v>731</v>
      </c>
      <c r="AI595" s="1">
        <v>721</v>
      </c>
      <c r="AJ595" s="1">
        <v>1.013869625520111</v>
      </c>
    </row>
    <row r="596" spans="1:36">
      <c r="A596" s="1">
        <v>2012</v>
      </c>
      <c r="B596" s="1">
        <v>4</v>
      </c>
      <c r="C596" s="24">
        <v>42160</v>
      </c>
      <c r="D596" s="1">
        <v>52870</v>
      </c>
      <c r="E596" s="1">
        <v>52870</v>
      </c>
      <c r="F596" s="1">
        <v>52600</v>
      </c>
      <c r="G596" s="1">
        <v>52720</v>
      </c>
      <c r="I596" s="1">
        <v>52870</v>
      </c>
      <c r="J596" s="1">
        <v>52870</v>
      </c>
      <c r="K596" s="1">
        <v>52610</v>
      </c>
      <c r="L596" s="1">
        <v>52700</v>
      </c>
      <c r="M596" s="1">
        <v>52610</v>
      </c>
      <c r="N596" s="1">
        <v>52430</v>
      </c>
      <c r="O596" s="1" t="s">
        <v>949</v>
      </c>
      <c r="AG596" s="1">
        <v>52750</v>
      </c>
      <c r="AH596" s="1">
        <v>871</v>
      </c>
      <c r="AI596" s="1">
        <v>689</v>
      </c>
      <c r="AJ596" s="1">
        <v>1.2641509433962264</v>
      </c>
    </row>
    <row r="597" spans="1:36">
      <c r="A597" s="1">
        <v>2012</v>
      </c>
      <c r="B597" s="1">
        <v>5</v>
      </c>
      <c r="C597" s="24">
        <v>42163</v>
      </c>
      <c r="D597" s="1">
        <v>52450</v>
      </c>
      <c r="E597" s="1">
        <v>52790</v>
      </c>
      <c r="F597" s="1">
        <v>52450</v>
      </c>
      <c r="G597" s="1">
        <v>52780</v>
      </c>
      <c r="I597" s="1">
        <v>52450</v>
      </c>
      <c r="J597" s="1">
        <v>52790</v>
      </c>
      <c r="K597" s="1">
        <v>52450</v>
      </c>
      <c r="L597" s="1">
        <v>52740</v>
      </c>
      <c r="M597" s="1">
        <v>52740</v>
      </c>
      <c r="N597" s="1">
        <v>52610</v>
      </c>
      <c r="O597" s="1" t="s">
        <v>85</v>
      </c>
      <c r="AG597" s="1">
        <v>52670</v>
      </c>
      <c r="AH597" s="1">
        <v>774</v>
      </c>
      <c r="AI597" s="1">
        <v>621</v>
      </c>
      <c r="AJ597" s="1">
        <v>1.2463768115942029</v>
      </c>
    </row>
    <row r="598" spans="1:36">
      <c r="A598" s="1">
        <v>2012</v>
      </c>
      <c r="B598" s="1">
        <v>6</v>
      </c>
      <c r="C598" s="24">
        <v>42164</v>
      </c>
      <c r="D598" s="1">
        <v>52730</v>
      </c>
      <c r="E598" s="1">
        <v>52900</v>
      </c>
      <c r="F598" s="1">
        <v>52730</v>
      </c>
      <c r="G598" s="1">
        <v>52780</v>
      </c>
      <c r="I598" s="1">
        <v>52730</v>
      </c>
      <c r="J598" s="1">
        <v>52790</v>
      </c>
      <c r="K598" s="1">
        <v>52730</v>
      </c>
      <c r="L598" s="1">
        <v>52770</v>
      </c>
      <c r="M598" s="1">
        <v>52900</v>
      </c>
      <c r="N598" s="1">
        <v>52880</v>
      </c>
      <c r="O598" s="1" t="s">
        <v>793</v>
      </c>
      <c r="AG598" s="1">
        <v>52780</v>
      </c>
      <c r="AH598" s="1">
        <v>800</v>
      </c>
      <c r="AI598" s="1">
        <v>625</v>
      </c>
      <c r="AJ598" s="1">
        <v>1.28</v>
      </c>
    </row>
    <row r="599" spans="1:36">
      <c r="A599" s="1">
        <v>2012</v>
      </c>
      <c r="B599" s="1">
        <v>2</v>
      </c>
      <c r="C599" s="24">
        <v>42165</v>
      </c>
      <c r="D599" s="1">
        <v>52640</v>
      </c>
      <c r="E599" s="1">
        <v>52810</v>
      </c>
      <c r="F599" s="1">
        <v>52400</v>
      </c>
      <c r="G599" s="1">
        <v>52600</v>
      </c>
      <c r="I599" s="1">
        <v>52640</v>
      </c>
      <c r="J599" s="1">
        <v>52650</v>
      </c>
      <c r="K599" s="1">
        <v>52640</v>
      </c>
      <c r="L599" s="1">
        <v>52650</v>
      </c>
      <c r="M599" s="1">
        <v>52590</v>
      </c>
      <c r="N599" s="1">
        <v>52430</v>
      </c>
      <c r="O599" s="1" t="s">
        <v>1009</v>
      </c>
      <c r="AG599" s="1">
        <v>52790</v>
      </c>
      <c r="AH599" s="1">
        <v>803</v>
      </c>
      <c r="AI599" s="1">
        <v>584</v>
      </c>
      <c r="AJ599" s="1">
        <v>1.375</v>
      </c>
    </row>
    <row r="600" spans="1:36">
      <c r="A600" s="1">
        <v>2012</v>
      </c>
      <c r="B600" s="1">
        <v>3</v>
      </c>
      <c r="C600" s="24">
        <v>42166</v>
      </c>
      <c r="D600" s="1">
        <v>52440</v>
      </c>
      <c r="E600" s="1">
        <v>52750</v>
      </c>
      <c r="F600" s="1">
        <v>52440</v>
      </c>
      <c r="G600" s="1">
        <v>52750</v>
      </c>
      <c r="I600" s="1">
        <v>52440</v>
      </c>
      <c r="J600" s="1">
        <v>52590</v>
      </c>
      <c r="K600" s="1">
        <v>52440</v>
      </c>
      <c r="L600" s="1">
        <v>52590</v>
      </c>
      <c r="M600" s="1">
        <v>52750</v>
      </c>
      <c r="N600" s="1">
        <v>52500</v>
      </c>
      <c r="O600" s="1" t="s">
        <v>958</v>
      </c>
      <c r="AG600" s="1">
        <v>52590</v>
      </c>
      <c r="AH600" s="1">
        <v>993</v>
      </c>
      <c r="AI600" s="1">
        <v>648</v>
      </c>
      <c r="AJ600" s="1">
        <v>1.5324074074074074</v>
      </c>
    </row>
    <row r="601" spans="1:36">
      <c r="A601" s="1">
        <v>2012</v>
      </c>
      <c r="B601" s="1">
        <v>4</v>
      </c>
      <c r="C601" s="24">
        <v>42167</v>
      </c>
      <c r="D601" s="1">
        <v>52500</v>
      </c>
      <c r="E601" s="1">
        <v>52600</v>
      </c>
      <c r="F601" s="1">
        <v>51800</v>
      </c>
      <c r="G601" s="1">
        <v>52150</v>
      </c>
      <c r="I601" s="1">
        <v>52500</v>
      </c>
      <c r="J601" s="1">
        <v>52600</v>
      </c>
      <c r="K601" s="1">
        <v>52500</v>
      </c>
      <c r="L601" s="1">
        <v>52590</v>
      </c>
      <c r="M601" s="1">
        <v>52150</v>
      </c>
      <c r="N601" s="1">
        <v>52150</v>
      </c>
      <c r="O601" s="1" t="s">
        <v>852</v>
      </c>
      <c r="AG601" s="1">
        <v>52600</v>
      </c>
      <c r="AH601" s="1">
        <v>1209</v>
      </c>
      <c r="AI601" s="1">
        <v>685</v>
      </c>
      <c r="AJ601" s="1">
        <v>1.7649635036496349</v>
      </c>
    </row>
    <row r="602" spans="1:36">
      <c r="A602" s="1">
        <v>2012</v>
      </c>
      <c r="B602" s="1">
        <v>5</v>
      </c>
      <c r="C602" s="24">
        <v>42170</v>
      </c>
      <c r="D602" s="1">
        <v>52300</v>
      </c>
      <c r="E602" s="1">
        <v>52380</v>
      </c>
      <c r="F602" s="1">
        <v>52200</v>
      </c>
      <c r="G602" s="1">
        <v>52290</v>
      </c>
      <c r="I602" s="1">
        <v>52300</v>
      </c>
      <c r="J602" s="1">
        <v>52380</v>
      </c>
      <c r="K602" s="1">
        <v>52280</v>
      </c>
      <c r="L602" s="1">
        <v>52380</v>
      </c>
      <c r="M602" s="1">
        <v>52300</v>
      </c>
      <c r="N602" s="1">
        <v>52340</v>
      </c>
      <c r="O602" s="1" t="s">
        <v>852</v>
      </c>
      <c r="AG602" s="1">
        <v>52280</v>
      </c>
      <c r="AH602" s="1">
        <v>670</v>
      </c>
      <c r="AI602" s="1">
        <v>863</v>
      </c>
      <c r="AJ602" s="1">
        <v>0.77636152954808801</v>
      </c>
    </row>
    <row r="603" spans="1:36">
      <c r="A603" s="1">
        <v>2012</v>
      </c>
      <c r="B603" s="1">
        <v>6</v>
      </c>
      <c r="C603" s="24">
        <v>42171</v>
      </c>
      <c r="D603" s="1">
        <v>52250</v>
      </c>
      <c r="E603" s="1">
        <v>52350</v>
      </c>
      <c r="F603" s="1">
        <v>52120</v>
      </c>
      <c r="G603" s="1">
        <v>52330</v>
      </c>
      <c r="I603" s="1">
        <v>52250</v>
      </c>
      <c r="J603" s="1">
        <v>52250</v>
      </c>
      <c r="K603" s="1">
        <v>52120</v>
      </c>
      <c r="L603" s="1">
        <v>52230</v>
      </c>
      <c r="M603" s="1">
        <v>52330</v>
      </c>
      <c r="N603" s="1">
        <v>52580</v>
      </c>
      <c r="O603" s="1" t="s">
        <v>719</v>
      </c>
      <c r="AG603" s="1">
        <v>52230</v>
      </c>
      <c r="AH603" s="1">
        <v>715</v>
      </c>
      <c r="AI603" s="1">
        <v>724</v>
      </c>
      <c r="AJ603" s="1">
        <v>0.98756906077348061</v>
      </c>
    </row>
    <row r="604" spans="1:36">
      <c r="A604" s="1">
        <v>2012</v>
      </c>
      <c r="B604" s="1">
        <v>2</v>
      </c>
      <c r="C604" s="24">
        <v>42172</v>
      </c>
      <c r="D604" s="1">
        <v>52660</v>
      </c>
      <c r="E604" s="1">
        <v>52920</v>
      </c>
      <c r="F604" s="1">
        <v>52600</v>
      </c>
      <c r="G604" s="1">
        <v>52860</v>
      </c>
      <c r="I604" s="1">
        <v>52660</v>
      </c>
      <c r="J604" s="1">
        <v>52920</v>
      </c>
      <c r="K604" s="1">
        <v>52630</v>
      </c>
      <c r="L604" s="1">
        <v>52640</v>
      </c>
      <c r="M604" s="1">
        <v>52860</v>
      </c>
      <c r="N604" s="1">
        <v>52950</v>
      </c>
      <c r="O604" s="1" t="s">
        <v>651</v>
      </c>
      <c r="AG604" s="1">
        <v>52920</v>
      </c>
      <c r="AH604" s="1">
        <v>941</v>
      </c>
      <c r="AI604" s="1">
        <v>691</v>
      </c>
      <c r="AJ604" s="1">
        <v>1.361794500723589</v>
      </c>
    </row>
    <row r="605" spans="1:36">
      <c r="A605" s="1">
        <v>2012</v>
      </c>
      <c r="B605" s="1">
        <v>3</v>
      </c>
      <c r="C605" s="24">
        <v>42173</v>
      </c>
      <c r="D605" s="1">
        <v>52980</v>
      </c>
      <c r="E605" s="1">
        <v>53000</v>
      </c>
      <c r="F605" s="1">
        <v>52750</v>
      </c>
      <c r="G605" s="1">
        <v>52750</v>
      </c>
      <c r="I605" s="1">
        <v>52980</v>
      </c>
      <c r="J605" s="1">
        <v>53000</v>
      </c>
      <c r="K605" s="1">
        <v>52800</v>
      </c>
      <c r="L605" s="1">
        <v>52800</v>
      </c>
      <c r="M605" s="1">
        <v>52750</v>
      </c>
      <c r="N605" s="1">
        <v>53030</v>
      </c>
      <c r="O605" s="1" t="s">
        <v>75</v>
      </c>
      <c r="AG605" s="1">
        <v>53030</v>
      </c>
      <c r="AH605" s="1">
        <v>690</v>
      </c>
      <c r="AI605" s="1">
        <v>806</v>
      </c>
      <c r="AJ605" s="1">
        <v>0.85607940446650121</v>
      </c>
    </row>
    <row r="606" spans="1:36">
      <c r="A606" s="1">
        <v>2012</v>
      </c>
      <c r="B606" s="1">
        <v>4</v>
      </c>
      <c r="C606" s="24">
        <v>42174</v>
      </c>
      <c r="D606" s="1">
        <v>52780</v>
      </c>
      <c r="E606" s="1">
        <v>53060</v>
      </c>
      <c r="F606" s="1">
        <v>52780</v>
      </c>
      <c r="G606" s="1">
        <v>53000</v>
      </c>
      <c r="I606" s="1">
        <v>52780</v>
      </c>
      <c r="J606" s="1">
        <v>53060</v>
      </c>
      <c r="K606" s="1">
        <v>52780</v>
      </c>
      <c r="L606" s="1">
        <v>52830</v>
      </c>
      <c r="M606" s="1">
        <v>53000</v>
      </c>
      <c r="N606" s="1">
        <v>52950</v>
      </c>
      <c r="O606" s="1" t="s">
        <v>651</v>
      </c>
      <c r="AG606" s="1">
        <v>53000</v>
      </c>
      <c r="AH606" s="1">
        <v>740</v>
      </c>
      <c r="AI606" s="1">
        <v>785</v>
      </c>
      <c r="AJ606" s="1">
        <v>0.9426751592356688</v>
      </c>
    </row>
    <row r="607" spans="1:36">
      <c r="A607" s="1">
        <v>2012</v>
      </c>
      <c r="B607" s="1">
        <v>5</v>
      </c>
      <c r="C607" s="24">
        <v>42177</v>
      </c>
      <c r="D607" s="1">
        <v>52900</v>
      </c>
      <c r="E607" s="1">
        <v>53100</v>
      </c>
      <c r="F607" s="1">
        <v>52770</v>
      </c>
      <c r="G607" s="1">
        <v>52800</v>
      </c>
      <c r="I607" s="1">
        <v>52900</v>
      </c>
      <c r="J607" s="1">
        <v>53100</v>
      </c>
      <c r="K607" s="1">
        <v>52900</v>
      </c>
      <c r="L607" s="1">
        <v>53000</v>
      </c>
      <c r="M607" s="1">
        <v>52800</v>
      </c>
      <c r="N607" s="1">
        <v>53120</v>
      </c>
      <c r="O607" s="1" t="s">
        <v>808</v>
      </c>
      <c r="AG607" s="1">
        <v>53090</v>
      </c>
      <c r="AH607" s="1">
        <v>578</v>
      </c>
      <c r="AI607" s="1">
        <v>959</v>
      </c>
      <c r="AJ607" s="1">
        <v>0.60271115745568304</v>
      </c>
    </row>
    <row r="608" spans="1:36">
      <c r="A608" s="1">
        <v>2012</v>
      </c>
      <c r="B608" s="1">
        <v>6</v>
      </c>
      <c r="C608" s="24">
        <v>42178</v>
      </c>
      <c r="D608" s="1">
        <v>53210</v>
      </c>
      <c r="E608" s="1">
        <v>53670</v>
      </c>
      <c r="F608" s="1">
        <v>52940</v>
      </c>
      <c r="G608" s="1">
        <v>53350</v>
      </c>
      <c r="I608" s="1">
        <v>53210</v>
      </c>
      <c r="J608" s="1">
        <v>53210</v>
      </c>
      <c r="K608" s="1">
        <v>52940</v>
      </c>
      <c r="L608" s="1">
        <v>52940</v>
      </c>
      <c r="M608" s="1">
        <v>53540</v>
      </c>
      <c r="N608" s="1">
        <v>53130</v>
      </c>
      <c r="O608" s="1" t="s">
        <v>660</v>
      </c>
      <c r="AG608" s="1">
        <v>53150</v>
      </c>
      <c r="AH608" s="1">
        <v>835</v>
      </c>
      <c r="AI608" s="1">
        <v>655</v>
      </c>
      <c r="AJ608" s="1">
        <v>1.2748091603053435</v>
      </c>
    </row>
    <row r="609" spans="1:36">
      <c r="A609" s="1">
        <v>2012</v>
      </c>
      <c r="B609" s="1">
        <v>2</v>
      </c>
      <c r="C609" s="24">
        <v>42179</v>
      </c>
      <c r="D609" s="1">
        <v>53060</v>
      </c>
      <c r="E609" s="1">
        <v>53710</v>
      </c>
      <c r="F609" s="1">
        <v>53060</v>
      </c>
      <c r="G609" s="1">
        <v>53250</v>
      </c>
      <c r="I609" s="1">
        <v>53060</v>
      </c>
      <c r="J609" s="1">
        <v>53710</v>
      </c>
      <c r="K609" s="1">
        <v>53060</v>
      </c>
      <c r="L609" s="1">
        <v>53110</v>
      </c>
      <c r="M609" s="1">
        <v>53250</v>
      </c>
      <c r="N609" s="1">
        <v>53330</v>
      </c>
      <c r="O609" s="1" t="s">
        <v>101</v>
      </c>
      <c r="AG609" s="1">
        <v>53700</v>
      </c>
      <c r="AH609" s="1">
        <v>901</v>
      </c>
      <c r="AI609" s="1">
        <v>645</v>
      </c>
      <c r="AJ609" s="1">
        <v>1.3968992248062015</v>
      </c>
    </row>
    <row r="610" spans="1:36">
      <c r="A610" s="1">
        <v>2012</v>
      </c>
      <c r="B610" s="1">
        <v>3</v>
      </c>
      <c r="C610" s="24">
        <v>42180</v>
      </c>
      <c r="D610" s="1">
        <v>53290</v>
      </c>
      <c r="E610" s="1">
        <v>53320</v>
      </c>
      <c r="F610" s="1">
        <v>53000</v>
      </c>
      <c r="G610" s="1">
        <v>53120</v>
      </c>
      <c r="I610" s="1">
        <v>53290</v>
      </c>
      <c r="J610" s="1">
        <v>53320</v>
      </c>
      <c r="K610" s="1">
        <v>53000</v>
      </c>
      <c r="L610" s="1">
        <v>53090</v>
      </c>
      <c r="M610" s="1">
        <v>53120</v>
      </c>
      <c r="N610" s="1">
        <v>53660</v>
      </c>
      <c r="O610" s="1" t="s">
        <v>399</v>
      </c>
      <c r="AG610" s="1">
        <v>53280</v>
      </c>
      <c r="AH610" s="1">
        <v>632</v>
      </c>
      <c r="AI610" s="1">
        <v>695</v>
      </c>
      <c r="AJ610" s="1">
        <v>0.90935251798561156</v>
      </c>
    </row>
    <row r="611" spans="1:36">
      <c r="A611" s="1">
        <v>2012</v>
      </c>
      <c r="B611" s="1">
        <v>4</v>
      </c>
      <c r="C611" s="24">
        <v>42181</v>
      </c>
      <c r="D611" s="1">
        <v>53740</v>
      </c>
      <c r="E611" s="1">
        <v>53880</v>
      </c>
      <c r="F611" s="1">
        <v>53420</v>
      </c>
      <c r="G611" s="1">
        <v>53880</v>
      </c>
      <c r="I611" s="1">
        <v>53740</v>
      </c>
      <c r="J611" s="1">
        <v>53780</v>
      </c>
      <c r="K611" s="1">
        <v>53510</v>
      </c>
      <c r="L611" s="1">
        <v>53510</v>
      </c>
      <c r="M611" s="1">
        <v>53880</v>
      </c>
      <c r="N611" s="1">
        <v>54140</v>
      </c>
      <c r="O611" s="1" t="s">
        <v>346</v>
      </c>
      <c r="AG611" s="1">
        <v>53640</v>
      </c>
      <c r="AH611" s="1">
        <v>854</v>
      </c>
      <c r="AI611" s="1">
        <v>422</v>
      </c>
      <c r="AJ611" s="1">
        <v>2.0236966824644549</v>
      </c>
    </row>
    <row r="612" spans="1:36">
      <c r="A612" s="1">
        <v>2012</v>
      </c>
      <c r="B612" s="1">
        <v>5</v>
      </c>
      <c r="C612" s="24">
        <v>42184</v>
      </c>
      <c r="D612" s="1">
        <v>53640</v>
      </c>
      <c r="E612" s="1">
        <v>53900</v>
      </c>
      <c r="F612" s="1">
        <v>53500</v>
      </c>
      <c r="G612" s="1">
        <v>53710</v>
      </c>
      <c r="I612" s="1">
        <v>53640</v>
      </c>
      <c r="J612" s="1">
        <v>53880</v>
      </c>
      <c r="K612" s="1">
        <v>53500</v>
      </c>
      <c r="L612" s="1">
        <v>53870</v>
      </c>
      <c r="M612" s="1">
        <v>53710</v>
      </c>
      <c r="N612" s="1">
        <v>53130</v>
      </c>
      <c r="O612" s="1" t="s">
        <v>883</v>
      </c>
      <c r="AG612" s="1">
        <v>53840</v>
      </c>
      <c r="AH612" s="1">
        <v>616</v>
      </c>
      <c r="AI612" s="1">
        <v>590</v>
      </c>
      <c r="AJ612" s="1">
        <v>1.0440677966101695</v>
      </c>
    </row>
    <row r="613" spans="1:36">
      <c r="A613" s="1">
        <v>2012</v>
      </c>
      <c r="B613" s="1">
        <v>6</v>
      </c>
      <c r="C613" s="24">
        <v>42185</v>
      </c>
      <c r="D613" s="1">
        <v>53200</v>
      </c>
      <c r="E613" s="1">
        <v>53300</v>
      </c>
      <c r="F613" s="1">
        <v>53100</v>
      </c>
      <c r="G613" s="1">
        <v>53100</v>
      </c>
      <c r="I613" s="1">
        <v>53200</v>
      </c>
      <c r="J613" s="1">
        <v>53220</v>
      </c>
      <c r="K613" s="1">
        <v>53200</v>
      </c>
      <c r="L613" s="1">
        <v>53200</v>
      </c>
      <c r="M613" s="1">
        <v>53110</v>
      </c>
      <c r="N613" s="1">
        <v>54500</v>
      </c>
      <c r="O613" s="1" t="s">
        <v>726</v>
      </c>
      <c r="AG613" s="1">
        <v>53390</v>
      </c>
      <c r="AH613" s="1">
        <v>689</v>
      </c>
      <c r="AI613" s="1">
        <v>653</v>
      </c>
      <c r="AJ613" s="1">
        <v>1.0551301684532925</v>
      </c>
    </row>
    <row r="614" spans="1:36">
      <c r="A614" s="1">
        <v>2012</v>
      </c>
      <c r="B614" s="1">
        <v>2</v>
      </c>
      <c r="C614" s="24">
        <v>42186</v>
      </c>
      <c r="D614" s="1">
        <v>54200</v>
      </c>
      <c r="E614" s="1">
        <v>54580</v>
      </c>
      <c r="F614" s="1">
        <v>53640</v>
      </c>
      <c r="G614" s="1">
        <v>54400</v>
      </c>
      <c r="I614" s="1">
        <v>54200</v>
      </c>
      <c r="J614" s="1">
        <v>54580</v>
      </c>
      <c r="K614" s="1">
        <v>53640</v>
      </c>
      <c r="L614" s="1">
        <v>54410</v>
      </c>
      <c r="M614" s="1">
        <v>54400</v>
      </c>
      <c r="N614" s="1">
        <v>54680</v>
      </c>
      <c r="O614" s="1" t="s">
        <v>757</v>
      </c>
      <c r="AG614" s="1">
        <v>54150</v>
      </c>
      <c r="AH614" s="1">
        <v>673</v>
      </c>
      <c r="AI614" s="1">
        <v>373</v>
      </c>
      <c r="AJ614" s="1">
        <v>1.804289544235925</v>
      </c>
    </row>
    <row r="615" spans="1:36">
      <c r="A615" s="1">
        <v>2012</v>
      </c>
      <c r="B615" s="1">
        <v>3</v>
      </c>
      <c r="C615" s="24">
        <v>42187</v>
      </c>
      <c r="D615" s="1">
        <v>54120</v>
      </c>
      <c r="E615" s="1">
        <v>54650</v>
      </c>
      <c r="F615" s="1">
        <v>54120</v>
      </c>
      <c r="G615" s="1">
        <v>54540</v>
      </c>
      <c r="I615" s="1">
        <v>54120</v>
      </c>
      <c r="J615" s="1">
        <v>54650</v>
      </c>
      <c r="K615" s="1">
        <v>54120</v>
      </c>
      <c r="L615" s="1">
        <v>54600</v>
      </c>
      <c r="M615" s="1">
        <v>54600</v>
      </c>
      <c r="N615" s="1">
        <v>54600</v>
      </c>
      <c r="O615" s="1" t="s">
        <v>812</v>
      </c>
      <c r="AG615" s="1">
        <v>54500</v>
      </c>
      <c r="AH615" s="1">
        <v>817</v>
      </c>
      <c r="AI615" s="1">
        <v>604</v>
      </c>
      <c r="AJ615" s="1">
        <v>1.3526490066225165</v>
      </c>
    </row>
    <row r="616" spans="1:36">
      <c r="A616" s="1">
        <v>2012</v>
      </c>
      <c r="B616" s="1">
        <v>4</v>
      </c>
      <c r="C616" s="24">
        <v>42188</v>
      </c>
      <c r="D616" s="1">
        <v>54570</v>
      </c>
      <c r="E616" s="1">
        <v>54570</v>
      </c>
      <c r="F616" s="1">
        <v>54440</v>
      </c>
      <c r="G616" s="1">
        <v>54530</v>
      </c>
      <c r="I616" s="1">
        <v>54570</v>
      </c>
      <c r="J616" s="1">
        <v>54570</v>
      </c>
      <c r="K616" s="1">
        <v>54460</v>
      </c>
      <c r="L616" s="1">
        <v>54460</v>
      </c>
      <c r="M616" s="1">
        <v>54530</v>
      </c>
      <c r="N616" s="1">
        <v>54530</v>
      </c>
      <c r="O616" s="1" t="s">
        <v>812</v>
      </c>
      <c r="AG616" s="1">
        <v>54550</v>
      </c>
      <c r="AH616" s="1">
        <v>838</v>
      </c>
      <c r="AI616" s="1">
        <v>646</v>
      </c>
      <c r="AJ616" s="1">
        <v>1.2972136222910218</v>
      </c>
    </row>
    <row r="617" spans="1:36">
      <c r="A617" s="1">
        <v>2012</v>
      </c>
      <c r="B617" s="1">
        <v>5</v>
      </c>
      <c r="C617" s="24">
        <v>42191</v>
      </c>
      <c r="D617" s="1">
        <v>54280</v>
      </c>
      <c r="E617" s="1">
        <v>54280</v>
      </c>
      <c r="F617" s="1">
        <v>53900</v>
      </c>
      <c r="G617" s="1">
        <v>54100</v>
      </c>
      <c r="I617" s="1">
        <v>54280</v>
      </c>
      <c r="J617" s="1">
        <v>54280</v>
      </c>
      <c r="K617" s="1">
        <v>53900</v>
      </c>
      <c r="L617" s="1">
        <v>53960</v>
      </c>
      <c r="M617" s="1">
        <v>54160</v>
      </c>
      <c r="N617" s="1">
        <v>54000</v>
      </c>
      <c r="O617" s="1" t="s">
        <v>782</v>
      </c>
      <c r="AG617" s="1">
        <v>54180</v>
      </c>
      <c r="AH617" s="1">
        <v>957</v>
      </c>
      <c r="AI617" s="1">
        <v>658</v>
      </c>
      <c r="AJ617" s="1">
        <v>1.4544072948328268</v>
      </c>
    </row>
    <row r="618" spans="1:36">
      <c r="A618" s="1">
        <v>2012</v>
      </c>
      <c r="B618" s="1">
        <v>6</v>
      </c>
      <c r="C618" s="24">
        <v>42192</v>
      </c>
      <c r="D618" s="1">
        <v>53830</v>
      </c>
      <c r="E618" s="1">
        <v>54870</v>
      </c>
      <c r="F618" s="1">
        <v>53820</v>
      </c>
      <c r="G618" s="1">
        <v>54670</v>
      </c>
      <c r="I618" s="1">
        <v>53830</v>
      </c>
      <c r="J618" s="1">
        <v>54300</v>
      </c>
      <c r="K618" s="1">
        <v>53820</v>
      </c>
      <c r="L618" s="1">
        <v>54300</v>
      </c>
      <c r="M618" s="1">
        <v>54700</v>
      </c>
      <c r="N618" s="1">
        <v>54010</v>
      </c>
      <c r="O618" s="1" t="s">
        <v>825</v>
      </c>
      <c r="AG618" s="1">
        <v>54040</v>
      </c>
      <c r="AH618" s="1">
        <v>919</v>
      </c>
      <c r="AI618" s="1">
        <v>627</v>
      </c>
      <c r="AJ618" s="1">
        <v>1.4657097288676235</v>
      </c>
    </row>
    <row r="619" spans="1:36">
      <c r="A619" s="1">
        <v>2012</v>
      </c>
      <c r="B619" s="1">
        <v>2</v>
      </c>
      <c r="C619" s="24">
        <v>42193</v>
      </c>
      <c r="D619" s="1">
        <v>54020</v>
      </c>
      <c r="E619" s="1">
        <v>54440</v>
      </c>
      <c r="F619" s="1">
        <v>54020</v>
      </c>
      <c r="G619" s="1">
        <v>54440</v>
      </c>
      <c r="I619" s="1">
        <v>54020</v>
      </c>
      <c r="J619" s="1">
        <v>54260</v>
      </c>
      <c r="K619" s="1">
        <v>54020</v>
      </c>
      <c r="L619" s="1">
        <v>54180</v>
      </c>
      <c r="M619" s="1">
        <v>54520</v>
      </c>
      <c r="N619" s="1">
        <v>54180</v>
      </c>
      <c r="O619" s="1" t="s">
        <v>801</v>
      </c>
      <c r="AG619" s="1">
        <v>54270</v>
      </c>
      <c r="AH619" s="1">
        <v>867</v>
      </c>
      <c r="AI619" s="1">
        <v>585</v>
      </c>
      <c r="AJ619" s="1">
        <v>1.4820512820512821</v>
      </c>
    </row>
    <row r="620" spans="1:36">
      <c r="A620" s="1">
        <v>2012</v>
      </c>
      <c r="B620" s="1">
        <v>3</v>
      </c>
      <c r="C620" s="24">
        <v>42194</v>
      </c>
      <c r="D620" s="1">
        <v>54190</v>
      </c>
      <c r="E620" s="1">
        <v>54290</v>
      </c>
      <c r="F620" s="1">
        <v>53840</v>
      </c>
      <c r="G620" s="1">
        <v>54200</v>
      </c>
      <c r="I620" s="1">
        <v>54190</v>
      </c>
      <c r="J620" s="1">
        <v>54190</v>
      </c>
      <c r="K620" s="1">
        <v>53840</v>
      </c>
      <c r="L620" s="1">
        <v>53980</v>
      </c>
      <c r="M620" s="1">
        <v>54200</v>
      </c>
      <c r="N620" s="1">
        <v>54700</v>
      </c>
      <c r="O620" s="1" t="s">
        <v>783</v>
      </c>
      <c r="AG620" s="1">
        <v>53990</v>
      </c>
      <c r="AH620" s="1">
        <v>876</v>
      </c>
      <c r="AI620" s="1">
        <v>1158</v>
      </c>
      <c r="AJ620" s="1">
        <v>0.75647668393782386</v>
      </c>
    </row>
    <row r="621" spans="1:36">
      <c r="A621" s="1">
        <v>2012</v>
      </c>
      <c r="B621" s="1">
        <v>4</v>
      </c>
      <c r="C621" s="24">
        <v>42195</v>
      </c>
      <c r="D621" s="1">
        <v>54700</v>
      </c>
      <c r="E621" s="1">
        <v>54800</v>
      </c>
      <c r="F621" s="1">
        <v>54650</v>
      </c>
      <c r="G621" s="1">
        <v>54790</v>
      </c>
      <c r="I621" s="1">
        <v>54700</v>
      </c>
      <c r="J621" s="1">
        <v>54800</v>
      </c>
      <c r="K621" s="1">
        <v>54660</v>
      </c>
      <c r="L621" s="1">
        <v>54750</v>
      </c>
      <c r="M621" s="1">
        <v>54410</v>
      </c>
      <c r="N621" s="1">
        <v>54990</v>
      </c>
      <c r="O621" s="1" t="s">
        <v>761</v>
      </c>
      <c r="AG621" s="1">
        <v>54800</v>
      </c>
      <c r="AH621" s="1">
        <v>750</v>
      </c>
      <c r="AI621" s="1">
        <v>579</v>
      </c>
      <c r="AJ621" s="1">
        <v>1.2953367875647668</v>
      </c>
    </row>
    <row r="622" spans="1:36">
      <c r="A622" s="1">
        <v>2012</v>
      </c>
      <c r="B622" s="1">
        <v>5</v>
      </c>
      <c r="C622" s="24">
        <v>42198</v>
      </c>
      <c r="D622" s="1">
        <v>54950</v>
      </c>
      <c r="E622" s="1">
        <v>54950</v>
      </c>
      <c r="F622" s="1">
        <v>54470</v>
      </c>
      <c r="G622" s="1">
        <v>54470</v>
      </c>
      <c r="I622" s="1">
        <v>54950</v>
      </c>
      <c r="J622" s="1">
        <v>54950</v>
      </c>
      <c r="K622" s="1">
        <v>54620</v>
      </c>
      <c r="L622" s="1">
        <v>54620</v>
      </c>
      <c r="M622" s="1">
        <v>54410</v>
      </c>
      <c r="N622" s="1">
        <v>54900</v>
      </c>
      <c r="O622" s="1" t="s">
        <v>777</v>
      </c>
      <c r="AG622" s="1">
        <v>54860</v>
      </c>
      <c r="AH622" s="1">
        <v>571</v>
      </c>
      <c r="AI622" s="1">
        <v>538</v>
      </c>
      <c r="AJ622" s="1">
        <v>1.0613382899628252</v>
      </c>
    </row>
    <row r="623" spans="1:36">
      <c r="A623" s="1">
        <v>2012</v>
      </c>
      <c r="B623" s="1">
        <v>6</v>
      </c>
      <c r="C623" s="24">
        <v>42199</v>
      </c>
      <c r="D623" s="1">
        <v>54990</v>
      </c>
      <c r="E623" s="1">
        <v>55630</v>
      </c>
      <c r="F623" s="1">
        <v>54700</v>
      </c>
      <c r="G623" s="1">
        <v>55350</v>
      </c>
      <c r="I623" s="1">
        <v>54990</v>
      </c>
      <c r="J623" s="1">
        <v>55390</v>
      </c>
      <c r="K623" s="1">
        <v>54700</v>
      </c>
      <c r="L623" s="1">
        <v>55200</v>
      </c>
      <c r="M623" s="1">
        <v>55440</v>
      </c>
      <c r="N623" s="1">
        <v>55140</v>
      </c>
      <c r="O623" s="1" t="s">
        <v>792</v>
      </c>
      <c r="AG623" s="1">
        <v>55190</v>
      </c>
      <c r="AH623" s="1">
        <v>1187</v>
      </c>
      <c r="AI623" s="1">
        <v>598</v>
      </c>
      <c r="AJ623" s="1">
        <v>1.9849498327759196</v>
      </c>
    </row>
    <row r="624" spans="1:36">
      <c r="A624" s="1">
        <v>2012</v>
      </c>
      <c r="B624" s="1">
        <v>3</v>
      </c>
      <c r="C624" s="24">
        <v>42200</v>
      </c>
      <c r="D624" s="1">
        <v>55090</v>
      </c>
      <c r="E624" s="1">
        <v>55110</v>
      </c>
      <c r="F624" s="1">
        <v>54800</v>
      </c>
      <c r="G624" s="1">
        <v>54930</v>
      </c>
      <c r="I624" s="1">
        <v>55090</v>
      </c>
      <c r="J624" s="1">
        <v>55090</v>
      </c>
      <c r="K624" s="1">
        <v>54800</v>
      </c>
      <c r="L624" s="1">
        <v>54800</v>
      </c>
      <c r="M624" s="1">
        <v>54910</v>
      </c>
      <c r="N624" s="1">
        <v>54850</v>
      </c>
      <c r="O624" s="1" t="s">
        <v>112</v>
      </c>
      <c r="AG624" s="1">
        <v>55180</v>
      </c>
      <c r="AH624" s="1">
        <v>825</v>
      </c>
      <c r="AI624" s="1">
        <v>661</v>
      </c>
      <c r="AJ624" s="1">
        <v>1.2481089258698941</v>
      </c>
    </row>
    <row r="625" spans="1:36">
      <c r="A625" s="1">
        <v>2012</v>
      </c>
      <c r="B625" s="1">
        <v>4</v>
      </c>
      <c r="C625" s="24">
        <v>42201</v>
      </c>
      <c r="D625" s="1">
        <v>54850</v>
      </c>
      <c r="E625" s="1">
        <v>54900</v>
      </c>
      <c r="F625" s="1">
        <v>54530</v>
      </c>
      <c r="G625" s="1">
        <v>54640</v>
      </c>
      <c r="I625" s="1">
        <v>54850</v>
      </c>
      <c r="J625" s="1">
        <v>54900</v>
      </c>
      <c r="K625" s="1">
        <v>54650</v>
      </c>
      <c r="L625" s="1">
        <v>54650</v>
      </c>
      <c r="M625" s="1">
        <v>54690</v>
      </c>
      <c r="N625" s="1">
        <v>54690</v>
      </c>
      <c r="O625" s="1" t="s">
        <v>833</v>
      </c>
      <c r="AG625" s="1">
        <v>54900</v>
      </c>
      <c r="AH625" s="1">
        <v>782</v>
      </c>
      <c r="AI625" s="1">
        <v>542</v>
      </c>
      <c r="AJ625" s="1">
        <v>1.4428044280442804</v>
      </c>
    </row>
    <row r="626" spans="1:36">
      <c r="A626" s="1">
        <v>2012</v>
      </c>
      <c r="B626" s="1">
        <v>2</v>
      </c>
      <c r="C626" s="24">
        <v>42202</v>
      </c>
      <c r="D626" s="1">
        <v>54510</v>
      </c>
      <c r="E626" s="1">
        <v>54610</v>
      </c>
      <c r="F626" s="1">
        <v>54160</v>
      </c>
      <c r="G626" s="1">
        <v>54160</v>
      </c>
      <c r="I626" s="1">
        <v>54510</v>
      </c>
      <c r="J626" s="1">
        <v>54610</v>
      </c>
      <c r="K626" s="1">
        <v>54510</v>
      </c>
      <c r="L626" s="1">
        <v>54610</v>
      </c>
      <c r="M626" s="1">
        <v>54480</v>
      </c>
      <c r="N626" s="1">
        <v>54300</v>
      </c>
      <c r="O626" s="1" t="s">
        <v>943</v>
      </c>
      <c r="AG626" s="1">
        <v>54990</v>
      </c>
      <c r="AH626" s="1">
        <v>764</v>
      </c>
      <c r="AI626" s="1">
        <v>740</v>
      </c>
      <c r="AJ626" s="1">
        <v>1.0324324324324323</v>
      </c>
    </row>
    <row r="627" spans="1:36">
      <c r="A627" s="1">
        <v>2012</v>
      </c>
      <c r="B627" s="1">
        <v>3</v>
      </c>
      <c r="C627" s="24">
        <v>42206</v>
      </c>
      <c r="D627" s="1">
        <v>54000</v>
      </c>
      <c r="E627" s="1">
        <v>54300</v>
      </c>
      <c r="F627" s="1">
        <v>53600</v>
      </c>
      <c r="G627" s="1">
        <v>54220</v>
      </c>
      <c r="I627" s="1">
        <v>54000</v>
      </c>
      <c r="J627" s="1">
        <v>54300</v>
      </c>
      <c r="K627" s="1">
        <v>53600</v>
      </c>
      <c r="L627" s="1">
        <v>54280</v>
      </c>
      <c r="M627" s="1">
        <v>54480</v>
      </c>
      <c r="N627" s="1">
        <v>54220</v>
      </c>
      <c r="O627" s="1" t="s">
        <v>106</v>
      </c>
      <c r="AG627" s="1">
        <v>54270</v>
      </c>
      <c r="AH627" s="1">
        <v>811</v>
      </c>
      <c r="AI627" s="1">
        <v>683</v>
      </c>
      <c r="AJ627" s="1">
        <v>1.1874084919472914</v>
      </c>
    </row>
    <row r="628" spans="1:36">
      <c r="A628" s="1">
        <v>2012</v>
      </c>
      <c r="B628" s="1">
        <v>4</v>
      </c>
      <c r="C628" s="24">
        <v>42207</v>
      </c>
      <c r="D628" s="1">
        <v>54360</v>
      </c>
      <c r="E628" s="1">
        <v>54360</v>
      </c>
      <c r="F628" s="1">
        <v>53900</v>
      </c>
      <c r="G628" s="1">
        <v>53900</v>
      </c>
      <c r="I628" s="1">
        <v>54360</v>
      </c>
      <c r="J628" s="1">
        <v>54360</v>
      </c>
      <c r="K628" s="1">
        <v>54150</v>
      </c>
      <c r="L628" s="1">
        <v>54150</v>
      </c>
      <c r="M628" s="1">
        <v>53760</v>
      </c>
      <c r="N628" s="1">
        <v>54100</v>
      </c>
      <c r="O628" s="1" t="s">
        <v>724</v>
      </c>
      <c r="AG628" s="1">
        <v>54450</v>
      </c>
      <c r="AH628" s="1">
        <v>771</v>
      </c>
      <c r="AI628" s="1">
        <v>830</v>
      </c>
      <c r="AJ628" s="1">
        <v>0.92891566265060244</v>
      </c>
    </row>
    <row r="629" spans="1:36">
      <c r="A629" s="1">
        <v>2012</v>
      </c>
      <c r="B629" s="1">
        <v>5</v>
      </c>
      <c r="C629" s="24">
        <v>42208</v>
      </c>
      <c r="D629" s="1">
        <v>54100</v>
      </c>
      <c r="E629" s="1">
        <v>54100</v>
      </c>
      <c r="F629" s="1">
        <v>53690</v>
      </c>
      <c r="G629" s="1">
        <v>53800</v>
      </c>
      <c r="I629" s="1">
        <v>54100</v>
      </c>
      <c r="J629" s="1">
        <v>54100</v>
      </c>
      <c r="K629" s="1">
        <v>53700</v>
      </c>
      <c r="L629" s="1">
        <v>53700</v>
      </c>
      <c r="M629" s="1">
        <v>53910</v>
      </c>
      <c r="N629" s="1">
        <v>53500</v>
      </c>
      <c r="O629" s="1" t="s">
        <v>678</v>
      </c>
      <c r="AG629" s="1">
        <v>54080</v>
      </c>
      <c r="AH629" s="1">
        <v>791</v>
      </c>
      <c r="AI629" s="1">
        <v>617</v>
      </c>
      <c r="AJ629" s="1">
        <v>1.2820097244732578</v>
      </c>
    </row>
    <row r="630" spans="1:36">
      <c r="A630" s="1">
        <v>2012</v>
      </c>
      <c r="B630" s="1">
        <v>6</v>
      </c>
      <c r="C630" s="24">
        <v>42209</v>
      </c>
      <c r="D630" s="1">
        <v>53510</v>
      </c>
      <c r="E630" s="1">
        <v>53770</v>
      </c>
      <c r="F630" s="1">
        <v>53510</v>
      </c>
      <c r="G630" s="1">
        <v>53600</v>
      </c>
      <c r="I630" s="1">
        <v>53510</v>
      </c>
      <c r="J630" s="1">
        <v>53770</v>
      </c>
      <c r="K630" s="1">
        <v>53510</v>
      </c>
      <c r="L630" s="1">
        <v>53590</v>
      </c>
      <c r="M630" s="1">
        <v>53600</v>
      </c>
      <c r="N630" s="1">
        <v>53400</v>
      </c>
      <c r="O630" s="1" t="s">
        <v>558</v>
      </c>
      <c r="AG630" s="1">
        <v>53760</v>
      </c>
      <c r="AH630" s="1">
        <v>737</v>
      </c>
      <c r="AI630" s="1">
        <v>705</v>
      </c>
      <c r="AJ630" s="1">
        <v>1.0453900709219859</v>
      </c>
    </row>
    <row r="631" spans="1:36">
      <c r="A631" s="1">
        <v>2012</v>
      </c>
      <c r="B631" s="1">
        <v>2</v>
      </c>
      <c r="C631" s="24">
        <v>42212</v>
      </c>
      <c r="D631" s="1">
        <v>53510</v>
      </c>
      <c r="E631" s="1">
        <v>53510</v>
      </c>
      <c r="F631" s="1">
        <v>52620</v>
      </c>
      <c r="G631" s="1">
        <v>52620</v>
      </c>
      <c r="I631" s="1">
        <v>53510</v>
      </c>
      <c r="J631" s="1">
        <v>53510</v>
      </c>
      <c r="K631" s="1">
        <v>52850</v>
      </c>
      <c r="L631" s="1">
        <v>52950</v>
      </c>
      <c r="M631" s="1">
        <v>52530</v>
      </c>
      <c r="N631" s="1">
        <v>52000</v>
      </c>
      <c r="O631" s="1" t="s">
        <v>425</v>
      </c>
      <c r="AG631" s="1">
        <v>53250</v>
      </c>
      <c r="AH631" s="1">
        <v>795</v>
      </c>
      <c r="AI631" s="1">
        <v>595</v>
      </c>
      <c r="AJ631" s="1">
        <v>1.3361344537815125</v>
      </c>
    </row>
    <row r="632" spans="1:36">
      <c r="A632" s="1">
        <v>2012</v>
      </c>
      <c r="B632" s="1">
        <v>3</v>
      </c>
      <c r="C632" s="24">
        <v>42213</v>
      </c>
      <c r="D632" s="1">
        <v>51900</v>
      </c>
      <c r="E632" s="1">
        <v>52150</v>
      </c>
      <c r="F632" s="1">
        <v>51800</v>
      </c>
      <c r="G632" s="1">
        <v>52150</v>
      </c>
      <c r="I632" s="1">
        <v>51900</v>
      </c>
      <c r="J632" s="1">
        <v>52100</v>
      </c>
      <c r="K632" s="1">
        <v>51800</v>
      </c>
      <c r="L632" s="1">
        <v>52050</v>
      </c>
      <c r="M632" s="1">
        <v>52180</v>
      </c>
      <c r="N632" s="1">
        <v>52250</v>
      </c>
      <c r="O632" s="1" t="s">
        <v>166</v>
      </c>
      <c r="AG632" s="1">
        <v>52110</v>
      </c>
      <c r="AH632" s="1">
        <v>640</v>
      </c>
      <c r="AI632" s="1">
        <v>613</v>
      </c>
      <c r="AJ632" s="1">
        <v>1.0440456769983686</v>
      </c>
    </row>
    <row r="633" spans="1:36">
      <c r="A633" s="1">
        <v>2012</v>
      </c>
      <c r="B633" s="1">
        <v>4</v>
      </c>
      <c r="C633" s="24">
        <v>42214</v>
      </c>
      <c r="D633" s="1">
        <v>52280</v>
      </c>
      <c r="E633" s="1">
        <v>52550</v>
      </c>
      <c r="F633" s="1">
        <v>52280</v>
      </c>
      <c r="G633" s="1">
        <v>52320</v>
      </c>
      <c r="I633" s="1">
        <v>52280</v>
      </c>
      <c r="J633" s="1">
        <v>52500</v>
      </c>
      <c r="K633" s="1">
        <v>52280</v>
      </c>
      <c r="L633" s="1">
        <v>52310</v>
      </c>
      <c r="M633" s="1">
        <v>52320</v>
      </c>
      <c r="N633" s="1">
        <v>52640</v>
      </c>
      <c r="O633" s="1" t="s">
        <v>1239</v>
      </c>
      <c r="AG633" s="1">
        <v>52520</v>
      </c>
      <c r="AH633" s="1">
        <v>667</v>
      </c>
      <c r="AI633" s="1">
        <v>548</v>
      </c>
      <c r="AJ633" s="1">
        <v>1.2171532846715329</v>
      </c>
    </row>
    <row r="634" spans="1:36">
      <c r="A634" s="1">
        <v>2012</v>
      </c>
      <c r="B634" s="1">
        <v>5</v>
      </c>
      <c r="C634" s="24">
        <v>42215</v>
      </c>
      <c r="D634" s="1">
        <v>52520</v>
      </c>
      <c r="E634" s="1">
        <v>52550</v>
      </c>
      <c r="F634" s="1">
        <v>52500</v>
      </c>
      <c r="G634" s="1">
        <v>52500</v>
      </c>
      <c r="I634" s="1">
        <v>52520</v>
      </c>
      <c r="J634" s="1">
        <v>52550</v>
      </c>
      <c r="K634" s="1">
        <v>52520</v>
      </c>
      <c r="L634" s="1">
        <v>52550</v>
      </c>
      <c r="M634" s="1">
        <v>52380</v>
      </c>
      <c r="N634" s="1">
        <v>52660</v>
      </c>
      <c r="O634" s="1" t="s">
        <v>1043</v>
      </c>
      <c r="AG634" s="1">
        <v>52640</v>
      </c>
      <c r="AH634" s="1">
        <v>741</v>
      </c>
      <c r="AI634" s="1">
        <v>520</v>
      </c>
      <c r="AJ634" s="1">
        <v>1.425</v>
      </c>
    </row>
    <row r="635" spans="1:36">
      <c r="A635" s="1">
        <v>2012</v>
      </c>
      <c r="B635" s="1">
        <v>6</v>
      </c>
      <c r="C635" s="24">
        <v>42216</v>
      </c>
      <c r="D635" s="1">
        <v>52500</v>
      </c>
      <c r="E635" s="1">
        <v>52870</v>
      </c>
      <c r="F635" s="1">
        <v>52410</v>
      </c>
      <c r="G635" s="1">
        <v>52650</v>
      </c>
      <c r="I635" s="1">
        <v>52500</v>
      </c>
      <c r="J635" s="1">
        <v>52770</v>
      </c>
      <c r="K635" s="1">
        <v>52410</v>
      </c>
      <c r="L635" s="1">
        <v>52770</v>
      </c>
      <c r="M635" s="1">
        <v>52670</v>
      </c>
      <c r="N635" s="1">
        <v>52410</v>
      </c>
      <c r="O635" s="1" t="s">
        <v>869</v>
      </c>
      <c r="AG635" s="1">
        <v>52640</v>
      </c>
      <c r="AH635" s="1">
        <v>514</v>
      </c>
      <c r="AI635" s="1">
        <v>710</v>
      </c>
      <c r="AJ635" s="1">
        <v>0.72394366197183102</v>
      </c>
    </row>
    <row r="636" spans="1:36">
      <c r="A636" s="1">
        <v>2012</v>
      </c>
      <c r="B636" s="1">
        <v>2</v>
      </c>
      <c r="C636" s="24">
        <v>42219</v>
      </c>
      <c r="D636" s="1">
        <v>52380</v>
      </c>
      <c r="E636" s="1">
        <v>52380</v>
      </c>
      <c r="F636" s="1">
        <v>52060</v>
      </c>
      <c r="G636" s="1">
        <v>52300</v>
      </c>
      <c r="I636" s="1">
        <v>52380</v>
      </c>
      <c r="J636" s="1">
        <v>52380</v>
      </c>
      <c r="K636" s="1">
        <v>52250</v>
      </c>
      <c r="L636" s="1">
        <v>52300</v>
      </c>
      <c r="M636" s="1">
        <v>52300</v>
      </c>
      <c r="N636" s="1">
        <v>52300</v>
      </c>
      <c r="O636" s="1" t="s">
        <v>864</v>
      </c>
      <c r="AG636" s="1">
        <v>52600</v>
      </c>
      <c r="AH636" s="1">
        <v>612</v>
      </c>
      <c r="AI636" s="1">
        <v>453</v>
      </c>
      <c r="AJ636" s="1">
        <v>1.3509933774834437</v>
      </c>
    </row>
    <row r="637" spans="1:36">
      <c r="A637" s="1">
        <v>2012</v>
      </c>
      <c r="B637" s="1">
        <v>3</v>
      </c>
      <c r="C637" s="24">
        <v>42220</v>
      </c>
      <c r="D637" s="1">
        <v>51850</v>
      </c>
      <c r="E637" s="1">
        <v>52440</v>
      </c>
      <c r="F637" s="1">
        <v>51850</v>
      </c>
      <c r="G637" s="1">
        <v>52140</v>
      </c>
      <c r="I637" s="1">
        <v>51850</v>
      </c>
      <c r="J637" s="1">
        <v>52250</v>
      </c>
      <c r="K637" s="1">
        <v>51850</v>
      </c>
      <c r="L637" s="1">
        <v>52250</v>
      </c>
      <c r="M637" s="1">
        <v>52140</v>
      </c>
      <c r="N637" s="1">
        <v>52390</v>
      </c>
      <c r="O637" s="1" t="s">
        <v>75</v>
      </c>
      <c r="AG637" s="1">
        <v>52100</v>
      </c>
      <c r="AH637" s="1">
        <v>519</v>
      </c>
      <c r="AI637" s="1">
        <v>620</v>
      </c>
      <c r="AJ637" s="1">
        <v>0.83709677419354833</v>
      </c>
    </row>
    <row r="638" spans="1:36">
      <c r="A638" s="1">
        <v>2012</v>
      </c>
      <c r="B638" s="1">
        <v>4</v>
      </c>
      <c r="C638" s="24">
        <v>42221</v>
      </c>
      <c r="D638" s="1">
        <v>52390</v>
      </c>
      <c r="E638" s="1">
        <v>52760</v>
      </c>
      <c r="F638" s="1">
        <v>52390</v>
      </c>
      <c r="G638" s="1">
        <v>52760</v>
      </c>
      <c r="I638" s="1">
        <v>52390</v>
      </c>
      <c r="J638" s="1">
        <v>52700</v>
      </c>
      <c r="K638" s="1">
        <v>52390</v>
      </c>
      <c r="L638" s="1">
        <v>52700</v>
      </c>
      <c r="M638" s="1">
        <v>52430</v>
      </c>
      <c r="N638" s="1">
        <v>52900</v>
      </c>
      <c r="O638" s="1" t="s">
        <v>517</v>
      </c>
      <c r="AG638" s="1">
        <v>52580</v>
      </c>
      <c r="AH638" s="1">
        <v>547</v>
      </c>
      <c r="AI638" s="1">
        <v>486</v>
      </c>
      <c r="AJ638" s="1">
        <v>1.1255144032921811</v>
      </c>
    </row>
    <row r="639" spans="1:36">
      <c r="A639" s="1">
        <v>2012</v>
      </c>
      <c r="B639" s="1">
        <v>5</v>
      </c>
      <c r="C639" s="24">
        <v>42222</v>
      </c>
      <c r="D639" s="1">
        <v>53050</v>
      </c>
      <c r="E639" s="1">
        <v>53250</v>
      </c>
      <c r="F639" s="1">
        <v>52570</v>
      </c>
      <c r="G639" s="1">
        <v>52570</v>
      </c>
      <c r="I639" s="1">
        <v>53050</v>
      </c>
      <c r="J639" s="1">
        <v>53250</v>
      </c>
      <c r="K639" s="1">
        <v>52800</v>
      </c>
      <c r="L639" s="1">
        <v>52800</v>
      </c>
      <c r="M639" s="1">
        <v>52580</v>
      </c>
      <c r="N639" s="1">
        <v>52580</v>
      </c>
      <c r="O639" s="1" t="s">
        <v>1239</v>
      </c>
      <c r="AG639" s="1">
        <v>53190</v>
      </c>
      <c r="AH639" s="1">
        <v>639</v>
      </c>
      <c r="AI639" s="1">
        <v>496</v>
      </c>
      <c r="AJ639" s="1">
        <v>1.2883064516129032</v>
      </c>
    </row>
    <row r="640" spans="1:36">
      <c r="A640" s="1">
        <v>2012</v>
      </c>
      <c r="B640" s="1">
        <v>6</v>
      </c>
      <c r="C640" s="24">
        <v>42223</v>
      </c>
      <c r="D640" s="1">
        <v>52360</v>
      </c>
      <c r="E640" s="1">
        <v>52590</v>
      </c>
      <c r="F640" s="1">
        <v>52100</v>
      </c>
      <c r="G640" s="1">
        <v>52110</v>
      </c>
      <c r="I640" s="1">
        <v>52360</v>
      </c>
      <c r="J640" s="1">
        <v>52570</v>
      </c>
      <c r="K640" s="1">
        <v>52350</v>
      </c>
      <c r="L640" s="1">
        <v>52570</v>
      </c>
      <c r="M640" s="1">
        <v>52240</v>
      </c>
      <c r="N640" s="1">
        <v>52500</v>
      </c>
      <c r="O640" s="1" t="s">
        <v>1125</v>
      </c>
      <c r="AG640" s="1">
        <v>52580</v>
      </c>
      <c r="AH640" s="1">
        <v>659</v>
      </c>
      <c r="AI640" s="1">
        <v>476</v>
      </c>
      <c r="AJ640" s="1">
        <v>1.384453781512605</v>
      </c>
    </row>
    <row r="641" spans="1:36">
      <c r="A641" s="1">
        <v>2012</v>
      </c>
      <c r="B641" s="1">
        <v>2</v>
      </c>
      <c r="C641" s="24">
        <v>42226</v>
      </c>
      <c r="D641" s="1">
        <v>52800</v>
      </c>
      <c r="E641" s="1">
        <v>53010</v>
      </c>
      <c r="F641" s="1">
        <v>52560</v>
      </c>
      <c r="G641" s="1">
        <v>52630</v>
      </c>
      <c r="I641" s="1">
        <v>52800</v>
      </c>
      <c r="J641" s="1">
        <v>53000</v>
      </c>
      <c r="K641" s="1">
        <v>52770</v>
      </c>
      <c r="L641" s="1">
        <v>52790</v>
      </c>
      <c r="M641" s="1">
        <v>52650</v>
      </c>
      <c r="N641" s="1">
        <v>53610</v>
      </c>
      <c r="O641" s="1" t="s">
        <v>961</v>
      </c>
      <c r="AG641" s="1">
        <v>53000</v>
      </c>
      <c r="AH641" s="1">
        <v>552</v>
      </c>
      <c r="AI641" s="1">
        <v>701</v>
      </c>
      <c r="AJ641" s="1">
        <v>0.78744650499286728</v>
      </c>
    </row>
    <row r="642" spans="1:36">
      <c r="A642" s="1">
        <v>2012</v>
      </c>
      <c r="B642" s="1">
        <v>3</v>
      </c>
      <c r="C642" s="24">
        <v>42227</v>
      </c>
      <c r="D642" s="1">
        <v>53410</v>
      </c>
      <c r="E642" s="1">
        <v>53430</v>
      </c>
      <c r="F642" s="1">
        <v>52860</v>
      </c>
      <c r="G642" s="1">
        <v>52860</v>
      </c>
      <c r="I642" s="1">
        <v>53410</v>
      </c>
      <c r="J642" s="1">
        <v>53430</v>
      </c>
      <c r="K642" s="1">
        <v>53140</v>
      </c>
      <c r="L642" s="1">
        <v>53220</v>
      </c>
      <c r="M642" s="1">
        <v>52860</v>
      </c>
      <c r="N642" s="1">
        <v>52700</v>
      </c>
      <c r="O642" s="1" t="s">
        <v>64</v>
      </c>
      <c r="AG642" s="1">
        <v>53610</v>
      </c>
      <c r="AH642" s="1">
        <v>763</v>
      </c>
      <c r="AI642" s="1">
        <v>677</v>
      </c>
      <c r="AJ642" s="1">
        <v>1.1270310192023634</v>
      </c>
    </row>
    <row r="643" spans="1:36">
      <c r="A643" s="1">
        <v>2012</v>
      </c>
      <c r="B643" s="1">
        <v>4</v>
      </c>
      <c r="C643" s="24">
        <v>42228</v>
      </c>
      <c r="D643" s="1">
        <v>52600</v>
      </c>
      <c r="E643" s="1">
        <v>52830</v>
      </c>
      <c r="F643" s="1">
        <v>52310</v>
      </c>
      <c r="G643" s="1">
        <v>52310</v>
      </c>
      <c r="I643" s="1">
        <v>52600</v>
      </c>
      <c r="J643" s="1">
        <v>52830</v>
      </c>
      <c r="K643" s="1">
        <v>52600</v>
      </c>
      <c r="L643" s="1">
        <v>52700</v>
      </c>
      <c r="M643" s="1">
        <v>52300</v>
      </c>
      <c r="N643" s="1">
        <v>50590</v>
      </c>
      <c r="O643" s="1" t="s">
        <v>776</v>
      </c>
      <c r="AG643" s="1">
        <v>52950</v>
      </c>
      <c r="AH643" s="1">
        <v>525</v>
      </c>
      <c r="AI643" s="1">
        <v>649</v>
      </c>
      <c r="AJ643" s="1">
        <v>0.80893682588597848</v>
      </c>
    </row>
    <row r="644" spans="1:36">
      <c r="A644" s="1">
        <v>2012</v>
      </c>
      <c r="B644" s="1">
        <v>5</v>
      </c>
      <c r="C644" s="24">
        <v>42229</v>
      </c>
      <c r="D644" s="1">
        <v>50290</v>
      </c>
      <c r="E644" s="1">
        <v>50960</v>
      </c>
      <c r="F644" s="1">
        <v>50110</v>
      </c>
      <c r="G644" s="1">
        <v>50710</v>
      </c>
      <c r="I644" s="1">
        <v>50290</v>
      </c>
      <c r="J644" s="1">
        <v>50960</v>
      </c>
      <c r="K644" s="1">
        <v>50110</v>
      </c>
      <c r="L644" s="1">
        <v>50820</v>
      </c>
      <c r="M644" s="1">
        <v>50710</v>
      </c>
      <c r="N644" s="1">
        <v>50770</v>
      </c>
      <c r="O644" s="1" t="s">
        <v>1038</v>
      </c>
      <c r="AG644" s="1">
        <v>50900</v>
      </c>
      <c r="AH644" s="1">
        <v>682</v>
      </c>
      <c r="AI644" s="1">
        <v>443</v>
      </c>
      <c r="AJ644" s="1">
        <v>1.5395033860045146</v>
      </c>
    </row>
    <row r="645" spans="1:36">
      <c r="A645" s="1">
        <v>2012</v>
      </c>
      <c r="B645" s="1">
        <v>6</v>
      </c>
      <c r="C645" s="24">
        <v>42230</v>
      </c>
      <c r="D645" s="1">
        <v>50780</v>
      </c>
      <c r="E645" s="1">
        <v>50990</v>
      </c>
      <c r="F645" s="1">
        <v>50420</v>
      </c>
      <c r="G645" s="1">
        <v>50550</v>
      </c>
      <c r="I645" s="1">
        <v>50780</v>
      </c>
      <c r="J645" s="1">
        <v>50990</v>
      </c>
      <c r="K645" s="1">
        <v>50720</v>
      </c>
      <c r="L645" s="1">
        <v>50730</v>
      </c>
      <c r="M645" s="1">
        <v>50580</v>
      </c>
      <c r="N645" s="1">
        <v>50690</v>
      </c>
      <c r="O645" s="1" t="s">
        <v>680</v>
      </c>
      <c r="AG645" s="1">
        <v>50980</v>
      </c>
      <c r="AH645" s="1">
        <v>577</v>
      </c>
      <c r="AI645" s="1">
        <v>621</v>
      </c>
      <c r="AJ645" s="1">
        <v>0.92914653784219003</v>
      </c>
    </row>
    <row r="646" spans="1:36">
      <c r="A646" s="1">
        <v>2012</v>
      </c>
      <c r="B646" s="1">
        <v>2</v>
      </c>
      <c r="C646" s="24">
        <v>42233</v>
      </c>
      <c r="D646" s="1">
        <v>50410</v>
      </c>
      <c r="E646" s="1">
        <v>50410</v>
      </c>
      <c r="F646" s="1">
        <v>50380</v>
      </c>
      <c r="G646" s="1">
        <v>50410</v>
      </c>
      <c r="I646" s="1">
        <v>50410</v>
      </c>
      <c r="J646" s="1">
        <v>50410</v>
      </c>
      <c r="K646" s="1">
        <v>50410</v>
      </c>
      <c r="L646" s="1">
        <v>50410</v>
      </c>
      <c r="M646" s="1">
        <v>50680</v>
      </c>
      <c r="N646" s="1">
        <v>50370</v>
      </c>
      <c r="O646" s="1" t="s">
        <v>592</v>
      </c>
      <c r="AG646" s="1">
        <v>50700</v>
      </c>
      <c r="AH646" s="1">
        <v>675</v>
      </c>
      <c r="AI646" s="1">
        <v>574</v>
      </c>
      <c r="AJ646" s="1">
        <v>1.1759581881533101</v>
      </c>
    </row>
    <row r="647" spans="1:36">
      <c r="A647" s="1">
        <v>2012</v>
      </c>
      <c r="B647" s="1">
        <v>3</v>
      </c>
      <c r="C647" s="24">
        <v>42234</v>
      </c>
      <c r="D647" s="1">
        <v>50500</v>
      </c>
      <c r="E647" s="1">
        <v>50560</v>
      </c>
      <c r="F647" s="1">
        <v>50140</v>
      </c>
      <c r="G647" s="1">
        <v>50560</v>
      </c>
      <c r="I647" s="1">
        <v>50500</v>
      </c>
      <c r="J647" s="1">
        <v>50500</v>
      </c>
      <c r="K647" s="1">
        <v>50140</v>
      </c>
      <c r="L647" s="1">
        <v>50450</v>
      </c>
      <c r="M647" s="1">
        <v>50560</v>
      </c>
      <c r="N647" s="1">
        <v>50100</v>
      </c>
      <c r="O647" s="1" t="s">
        <v>852</v>
      </c>
      <c r="AG647" s="1">
        <v>50390</v>
      </c>
      <c r="AH647" s="1">
        <v>644</v>
      </c>
      <c r="AI647" s="1">
        <v>711</v>
      </c>
      <c r="AJ647" s="1">
        <v>0.90576652601969054</v>
      </c>
    </row>
    <row r="648" spans="1:36">
      <c r="A648" s="1">
        <v>2012</v>
      </c>
      <c r="B648" s="1">
        <v>4</v>
      </c>
      <c r="C648" s="24">
        <v>42235</v>
      </c>
      <c r="D648" s="1">
        <v>50140</v>
      </c>
      <c r="E648" s="1">
        <v>50270</v>
      </c>
      <c r="F648" s="1">
        <v>50000</v>
      </c>
      <c r="G648" s="1">
        <v>50030</v>
      </c>
      <c r="I648" s="1">
        <v>50140</v>
      </c>
      <c r="J648" s="1">
        <v>50200</v>
      </c>
      <c r="K648" s="1">
        <v>50100</v>
      </c>
      <c r="L648" s="1">
        <v>50170</v>
      </c>
      <c r="M648" s="1">
        <v>49640</v>
      </c>
      <c r="N648" s="1">
        <v>50110</v>
      </c>
      <c r="O648" s="1" t="s">
        <v>1240</v>
      </c>
      <c r="AG648" s="1">
        <v>50200</v>
      </c>
      <c r="AH648" s="1">
        <v>746</v>
      </c>
      <c r="AI648" s="1">
        <v>673</v>
      </c>
      <c r="AJ648" s="1">
        <v>1.1084695393759287</v>
      </c>
    </row>
    <row r="649" spans="1:36">
      <c r="A649" s="1">
        <v>2012</v>
      </c>
      <c r="B649" s="1">
        <v>5</v>
      </c>
      <c r="C649" s="24">
        <v>42236</v>
      </c>
      <c r="D649" s="1">
        <v>50100</v>
      </c>
      <c r="E649" s="1">
        <v>50170</v>
      </c>
      <c r="F649" s="1">
        <v>49800</v>
      </c>
      <c r="G649" s="1">
        <v>49910</v>
      </c>
      <c r="I649" s="1">
        <v>50100</v>
      </c>
      <c r="J649" s="1">
        <v>50170</v>
      </c>
      <c r="K649" s="1">
        <v>49800</v>
      </c>
      <c r="L649" s="1">
        <v>49910</v>
      </c>
      <c r="M649" s="1">
        <v>49900</v>
      </c>
      <c r="N649" s="1">
        <v>49970</v>
      </c>
      <c r="O649" s="1" t="s">
        <v>1015</v>
      </c>
      <c r="AG649" s="1">
        <v>50130</v>
      </c>
      <c r="AH649" s="1">
        <v>840</v>
      </c>
      <c r="AI649" s="1">
        <v>559</v>
      </c>
      <c r="AJ649" s="1">
        <v>1.5026833631484795</v>
      </c>
    </row>
    <row r="650" spans="1:36">
      <c r="A650" s="1">
        <v>2012</v>
      </c>
      <c r="B650" s="1">
        <v>6</v>
      </c>
      <c r="C650" s="24">
        <v>42237</v>
      </c>
      <c r="D650" s="1">
        <v>50100</v>
      </c>
      <c r="E650" s="1">
        <v>50170</v>
      </c>
      <c r="F650" s="1">
        <v>49900</v>
      </c>
      <c r="G650" s="1">
        <v>49990</v>
      </c>
      <c r="I650" s="1">
        <v>50100</v>
      </c>
      <c r="J650" s="1">
        <v>50170</v>
      </c>
      <c r="K650" s="1">
        <v>50100</v>
      </c>
      <c r="L650" s="1">
        <v>50140</v>
      </c>
      <c r="M650" s="1">
        <v>49990</v>
      </c>
      <c r="N650" s="1">
        <v>49010</v>
      </c>
      <c r="O650" s="1" t="s">
        <v>847</v>
      </c>
      <c r="AG650" s="1">
        <v>50260</v>
      </c>
      <c r="AH650" s="1">
        <v>587</v>
      </c>
      <c r="AI650" s="1">
        <v>630</v>
      </c>
      <c r="AJ650" s="1">
        <v>0.93174603174603177</v>
      </c>
    </row>
    <row r="651" spans="1:36">
      <c r="A651" s="1">
        <v>2012</v>
      </c>
      <c r="B651" s="1">
        <v>2</v>
      </c>
      <c r="C651" s="24">
        <v>42240</v>
      </c>
      <c r="D651" s="1">
        <v>49560</v>
      </c>
      <c r="E651" s="1">
        <v>49560</v>
      </c>
      <c r="F651" s="1">
        <v>47780</v>
      </c>
      <c r="G651" s="1">
        <v>47780</v>
      </c>
      <c r="I651" s="1">
        <v>49560</v>
      </c>
      <c r="J651" s="1">
        <v>49560</v>
      </c>
      <c r="K651" s="1">
        <v>48000</v>
      </c>
      <c r="L651" s="1">
        <v>48000</v>
      </c>
      <c r="M651" s="1">
        <v>47750</v>
      </c>
      <c r="N651" s="1">
        <v>46000</v>
      </c>
      <c r="O651" s="1" t="s">
        <v>748</v>
      </c>
      <c r="AG651" s="1">
        <v>49440</v>
      </c>
      <c r="AH651" s="1">
        <v>494</v>
      </c>
      <c r="AI651" s="1">
        <v>704</v>
      </c>
      <c r="AJ651" s="1">
        <v>0.70170454545454541</v>
      </c>
    </row>
    <row r="652" spans="1:36">
      <c r="A652" s="1">
        <v>2012</v>
      </c>
      <c r="B652" s="1">
        <v>3</v>
      </c>
      <c r="C652" s="24">
        <v>42241</v>
      </c>
      <c r="D652" s="1">
        <v>46400</v>
      </c>
      <c r="E652" s="1">
        <v>46610</v>
      </c>
      <c r="F652" s="1">
        <v>45600</v>
      </c>
      <c r="G652" s="1">
        <v>45790</v>
      </c>
      <c r="I652" s="1">
        <v>46400</v>
      </c>
      <c r="J652" s="1">
        <v>46400</v>
      </c>
      <c r="K652" s="1">
        <v>45700</v>
      </c>
      <c r="L652" s="1">
        <v>46370</v>
      </c>
      <c r="M652" s="1">
        <v>45730</v>
      </c>
      <c r="N652" s="1">
        <v>47210</v>
      </c>
      <c r="O652" s="1" t="s">
        <v>679</v>
      </c>
      <c r="AG652" s="1">
        <v>45990</v>
      </c>
      <c r="AH652" s="1">
        <v>2250</v>
      </c>
      <c r="AI652" s="1">
        <v>539</v>
      </c>
      <c r="AJ652" s="1">
        <v>4.1743970315398888</v>
      </c>
    </row>
    <row r="653" spans="1:36">
      <c r="A653" s="1">
        <v>2012</v>
      </c>
      <c r="B653" s="1">
        <v>4</v>
      </c>
      <c r="C653" s="24">
        <v>42242</v>
      </c>
      <c r="D653" s="1">
        <v>47060</v>
      </c>
      <c r="E653" s="1">
        <v>47060</v>
      </c>
      <c r="F653" s="1">
        <v>45810</v>
      </c>
      <c r="G653" s="1">
        <v>46140</v>
      </c>
      <c r="I653" s="1">
        <v>47060</v>
      </c>
      <c r="J653" s="35">
        <v>46400</v>
      </c>
      <c r="K653" s="35">
        <v>45700</v>
      </c>
      <c r="L653" s="35">
        <v>46370</v>
      </c>
      <c r="M653" s="1">
        <v>46500</v>
      </c>
      <c r="N653" s="1">
        <v>46370</v>
      </c>
      <c r="O653" s="1" t="s">
        <v>733</v>
      </c>
      <c r="AG653" s="35">
        <v>45990</v>
      </c>
      <c r="AH653" s="35">
        <v>2250</v>
      </c>
      <c r="AI653" s="35">
        <v>539</v>
      </c>
      <c r="AJ653" s="35">
        <v>4.1743970315398888</v>
      </c>
    </row>
    <row r="654" spans="1:36">
      <c r="A654" s="1">
        <v>2012</v>
      </c>
      <c r="B654" s="1">
        <v>5</v>
      </c>
      <c r="C654" s="24">
        <v>42243</v>
      </c>
      <c r="D654" s="1">
        <v>46020</v>
      </c>
      <c r="E654" s="1">
        <v>46490</v>
      </c>
      <c r="F654" s="1">
        <v>46000</v>
      </c>
      <c r="G654" s="1">
        <v>46200</v>
      </c>
      <c r="I654" s="1">
        <v>46020</v>
      </c>
      <c r="J654" s="1">
        <v>46340</v>
      </c>
      <c r="K654" s="1">
        <v>46000</v>
      </c>
      <c r="L654" s="1">
        <v>46300</v>
      </c>
      <c r="M654" s="1">
        <v>46060</v>
      </c>
      <c r="N654" s="1">
        <v>46950</v>
      </c>
      <c r="O654" s="1" t="s">
        <v>654</v>
      </c>
      <c r="AG654" s="1">
        <v>46320</v>
      </c>
      <c r="AH654" s="1">
        <v>676</v>
      </c>
      <c r="AI654" s="1">
        <v>424</v>
      </c>
      <c r="AJ654" s="1">
        <v>1.5943396226415094</v>
      </c>
    </row>
    <row r="655" spans="1:36">
      <c r="A655" s="1">
        <v>2012</v>
      </c>
      <c r="B655" s="1">
        <v>6</v>
      </c>
      <c r="C655" s="24">
        <v>42244</v>
      </c>
      <c r="D655" s="1">
        <v>46950</v>
      </c>
      <c r="E655" s="1">
        <v>47800</v>
      </c>
      <c r="F655" s="1">
        <v>46910</v>
      </c>
      <c r="G655" s="1">
        <v>47490</v>
      </c>
      <c r="I655" s="1">
        <v>46950</v>
      </c>
      <c r="J655" s="1">
        <v>47800</v>
      </c>
      <c r="K655" s="1">
        <v>46910</v>
      </c>
      <c r="L655" s="1">
        <v>47800</v>
      </c>
      <c r="M655" s="1">
        <v>47770</v>
      </c>
      <c r="N655" s="1">
        <v>47300</v>
      </c>
      <c r="O655" s="1" t="s">
        <v>363</v>
      </c>
      <c r="AG655" s="1">
        <v>47350</v>
      </c>
      <c r="AH655" s="1">
        <v>628</v>
      </c>
      <c r="AI655" s="1">
        <v>463</v>
      </c>
      <c r="AJ655" s="1">
        <v>1.3563714902807775</v>
      </c>
    </row>
    <row r="656" spans="1:36">
      <c r="A656" s="1">
        <v>2012</v>
      </c>
      <c r="B656" s="1">
        <v>2</v>
      </c>
      <c r="C656" s="24">
        <v>42247</v>
      </c>
      <c r="D656" s="1">
        <v>47670</v>
      </c>
      <c r="E656" s="1">
        <v>47670</v>
      </c>
      <c r="F656" s="1">
        <v>47200</v>
      </c>
      <c r="G656" s="1">
        <v>47200</v>
      </c>
      <c r="I656" s="1">
        <v>47670</v>
      </c>
      <c r="J656" s="1">
        <v>47670</v>
      </c>
      <c r="K656" s="1">
        <v>47230</v>
      </c>
      <c r="L656" s="1">
        <v>47490</v>
      </c>
      <c r="M656" s="1">
        <v>47030</v>
      </c>
      <c r="N656" s="1">
        <v>47000</v>
      </c>
      <c r="O656" s="1" t="s">
        <v>1177</v>
      </c>
      <c r="AG656" s="1">
        <v>47650</v>
      </c>
      <c r="AH656" s="1">
        <v>611</v>
      </c>
      <c r="AI656" s="1">
        <v>597</v>
      </c>
      <c r="AJ656" s="1">
        <v>1.0234505862646566</v>
      </c>
    </row>
    <row r="657" spans="1:36">
      <c r="A657" s="1">
        <v>2012</v>
      </c>
      <c r="B657" s="1">
        <v>3</v>
      </c>
      <c r="C657" s="24">
        <v>42248</v>
      </c>
      <c r="D657" s="1">
        <v>47190</v>
      </c>
      <c r="E657" s="1">
        <v>47220</v>
      </c>
      <c r="F657" s="1">
        <v>46910</v>
      </c>
      <c r="G657" s="1">
        <v>47060</v>
      </c>
      <c r="I657" s="1">
        <v>47190</v>
      </c>
      <c r="J657" s="1">
        <v>47220</v>
      </c>
      <c r="K657" s="1">
        <v>46910</v>
      </c>
      <c r="L657" s="1">
        <v>46940</v>
      </c>
      <c r="M657" s="1">
        <v>47470</v>
      </c>
      <c r="N657" s="1">
        <v>46720</v>
      </c>
      <c r="O657" s="1" t="s">
        <v>748</v>
      </c>
      <c r="AG657" s="1">
        <v>47470</v>
      </c>
      <c r="AH657" s="1">
        <v>615</v>
      </c>
      <c r="AI657" s="1">
        <v>370</v>
      </c>
      <c r="AJ657" s="1">
        <v>1.6621621621621621</v>
      </c>
    </row>
    <row r="658" spans="1:36">
      <c r="A658" s="1">
        <v>2012</v>
      </c>
      <c r="B658" s="1">
        <v>4</v>
      </c>
      <c r="C658" s="24">
        <v>42249</v>
      </c>
      <c r="D658" s="1">
        <v>46250</v>
      </c>
      <c r="E658" s="1">
        <v>46800</v>
      </c>
      <c r="F658" s="1">
        <v>46250</v>
      </c>
      <c r="G658" s="1">
        <v>46520</v>
      </c>
      <c r="I658" s="1">
        <v>46250</v>
      </c>
      <c r="J658" s="1">
        <v>46800</v>
      </c>
      <c r="K658" s="1">
        <v>46250</v>
      </c>
      <c r="L658" s="1">
        <v>46520</v>
      </c>
      <c r="M658" s="1">
        <v>46870</v>
      </c>
      <c r="N658" s="1">
        <v>46560</v>
      </c>
      <c r="O658" s="1" t="s">
        <v>748</v>
      </c>
      <c r="AG658" s="1">
        <v>46450</v>
      </c>
      <c r="AH658" s="1">
        <v>612</v>
      </c>
      <c r="AI658" s="1">
        <v>424</v>
      </c>
      <c r="AJ658" s="1">
        <v>1.4433962264150944</v>
      </c>
    </row>
    <row r="659" spans="1:36">
      <c r="A659" s="1">
        <v>2012</v>
      </c>
      <c r="B659" s="1">
        <v>5</v>
      </c>
      <c r="C659" s="24">
        <v>42250</v>
      </c>
      <c r="D659" s="1">
        <v>46560</v>
      </c>
      <c r="E659" s="1">
        <v>46720</v>
      </c>
      <c r="F659" s="1">
        <v>46530</v>
      </c>
      <c r="G659" s="1">
        <v>46550</v>
      </c>
      <c r="I659" s="1">
        <v>46560</v>
      </c>
      <c r="J659" s="1">
        <v>46720</v>
      </c>
      <c r="K659" s="1">
        <v>46530</v>
      </c>
      <c r="L659" s="1">
        <v>46720</v>
      </c>
      <c r="M659" s="1">
        <v>46320</v>
      </c>
      <c r="N659" s="1">
        <v>47010</v>
      </c>
      <c r="O659" s="1" t="s">
        <v>687</v>
      </c>
      <c r="AG659" s="1">
        <v>46740</v>
      </c>
      <c r="AH659" s="1">
        <v>729</v>
      </c>
      <c r="AI659" s="1">
        <v>592</v>
      </c>
      <c r="AJ659" s="1">
        <v>1.2314189189189189</v>
      </c>
    </row>
    <row r="660" spans="1:36">
      <c r="A660" s="1">
        <v>2012</v>
      </c>
      <c r="B660" s="1">
        <v>6</v>
      </c>
      <c r="C660" s="24">
        <v>42251</v>
      </c>
      <c r="D660" s="1">
        <v>46800</v>
      </c>
      <c r="E660" s="1">
        <v>46800</v>
      </c>
      <c r="F660" s="1">
        <v>46600</v>
      </c>
      <c r="G660" s="1">
        <v>46640</v>
      </c>
      <c r="I660" s="1">
        <v>46800</v>
      </c>
      <c r="J660" s="1">
        <v>46800</v>
      </c>
      <c r="K660" s="1">
        <v>46610</v>
      </c>
      <c r="L660" s="1">
        <v>46610</v>
      </c>
      <c r="M660" s="1">
        <v>46640</v>
      </c>
      <c r="N660" s="1">
        <v>46440</v>
      </c>
      <c r="O660" s="1" t="s">
        <v>442</v>
      </c>
      <c r="AG660" s="1">
        <v>46940</v>
      </c>
      <c r="AH660" s="1">
        <v>821</v>
      </c>
      <c r="AI660" s="1">
        <v>499</v>
      </c>
      <c r="AJ660" s="1">
        <v>1.6452905811623246</v>
      </c>
    </row>
    <row r="661" spans="1:36">
      <c r="A661" s="1">
        <v>2012</v>
      </c>
      <c r="B661" s="1">
        <v>2</v>
      </c>
      <c r="C661" s="24">
        <v>42254</v>
      </c>
      <c r="D661" s="1">
        <v>46440</v>
      </c>
      <c r="E661" s="1">
        <v>46500</v>
      </c>
      <c r="F661" s="1">
        <v>46140</v>
      </c>
      <c r="G661" s="1">
        <v>46150</v>
      </c>
      <c r="I661" s="1">
        <v>46440</v>
      </c>
      <c r="J661" s="1">
        <v>46500</v>
      </c>
      <c r="K661" s="1">
        <v>46360</v>
      </c>
      <c r="L661" s="1">
        <v>46360</v>
      </c>
      <c r="M661" s="1">
        <v>46660</v>
      </c>
      <c r="N661" s="1">
        <v>46610</v>
      </c>
      <c r="O661" s="1" t="s">
        <v>442</v>
      </c>
      <c r="AG661" s="1">
        <v>46700</v>
      </c>
      <c r="AH661" s="1">
        <v>610</v>
      </c>
      <c r="AI661" s="1">
        <v>645</v>
      </c>
      <c r="AJ661" s="1">
        <v>0.94573643410852715</v>
      </c>
    </row>
    <row r="662" spans="1:36">
      <c r="A662" s="1">
        <v>2012</v>
      </c>
      <c r="B662" s="1">
        <v>3</v>
      </c>
      <c r="C662" s="24">
        <v>42255</v>
      </c>
      <c r="D662" s="1">
        <v>46590</v>
      </c>
      <c r="E662" s="1">
        <v>46590</v>
      </c>
      <c r="F662" s="1">
        <v>46190</v>
      </c>
      <c r="G662" s="1">
        <v>46290</v>
      </c>
      <c r="I662" s="1">
        <v>46590</v>
      </c>
      <c r="J662" s="1">
        <v>46590</v>
      </c>
      <c r="K662" s="1">
        <v>46430</v>
      </c>
      <c r="L662" s="1">
        <v>46430</v>
      </c>
      <c r="M662" s="1">
        <v>46570</v>
      </c>
      <c r="N662" s="1">
        <v>47100</v>
      </c>
      <c r="O662" s="1" t="s">
        <v>718</v>
      </c>
      <c r="AG662" s="1">
        <v>46600</v>
      </c>
      <c r="AH662" s="1">
        <v>692</v>
      </c>
      <c r="AI662" s="1">
        <v>459</v>
      </c>
      <c r="AJ662" s="1">
        <v>1.5076252723311547</v>
      </c>
    </row>
    <row r="663" spans="1:36">
      <c r="A663" s="1">
        <v>2012</v>
      </c>
      <c r="B663" s="1">
        <v>4</v>
      </c>
      <c r="C663" s="24">
        <v>42256</v>
      </c>
      <c r="D663" s="1">
        <v>47080</v>
      </c>
      <c r="E663" s="1">
        <v>47080</v>
      </c>
      <c r="F663" s="1">
        <v>46680</v>
      </c>
      <c r="G663" s="1">
        <v>46800</v>
      </c>
      <c r="I663" s="1">
        <v>47080</v>
      </c>
      <c r="J663" s="1">
        <v>47080</v>
      </c>
      <c r="K663" s="1">
        <v>46950</v>
      </c>
      <c r="L663" s="1">
        <v>46950</v>
      </c>
      <c r="M663" s="1">
        <v>46800</v>
      </c>
      <c r="N663" s="1">
        <v>46660</v>
      </c>
      <c r="O663" s="1" t="s">
        <v>444</v>
      </c>
      <c r="AG663" s="1">
        <v>46930</v>
      </c>
      <c r="AH663" s="1">
        <v>732</v>
      </c>
      <c r="AI663" s="1">
        <v>519</v>
      </c>
      <c r="AJ663" s="1">
        <v>1.4104046242774566</v>
      </c>
    </row>
    <row r="664" spans="1:36">
      <c r="A664" s="1">
        <v>2012</v>
      </c>
      <c r="B664" s="1">
        <v>5</v>
      </c>
      <c r="C664" s="24">
        <v>42257</v>
      </c>
      <c r="D664" s="1">
        <v>47000</v>
      </c>
      <c r="E664" s="1">
        <v>47070</v>
      </c>
      <c r="F664" s="1">
        <v>46310</v>
      </c>
      <c r="G664" s="1">
        <v>46890</v>
      </c>
      <c r="I664" s="1">
        <v>47000</v>
      </c>
      <c r="J664" s="1">
        <v>47070</v>
      </c>
      <c r="K664" s="1">
        <v>46310</v>
      </c>
      <c r="L664" s="1">
        <v>46320</v>
      </c>
      <c r="M664" s="1">
        <v>46800</v>
      </c>
      <c r="N664" s="1">
        <v>47030</v>
      </c>
      <c r="O664" s="1" t="s">
        <v>748</v>
      </c>
      <c r="AG664" s="1">
        <v>46930</v>
      </c>
      <c r="AH664" s="1">
        <v>741</v>
      </c>
      <c r="AI664" s="1">
        <v>648</v>
      </c>
      <c r="AJ664" s="1">
        <v>1.1435185185185186</v>
      </c>
    </row>
    <row r="665" spans="1:36">
      <c r="A665" s="1">
        <v>2012</v>
      </c>
      <c r="B665" s="1">
        <v>6</v>
      </c>
      <c r="C665" s="24">
        <v>42258</v>
      </c>
      <c r="D665" s="1">
        <v>47040</v>
      </c>
      <c r="E665" s="1">
        <v>47380</v>
      </c>
      <c r="F665" s="1">
        <v>47040</v>
      </c>
      <c r="G665" s="1">
        <v>47150</v>
      </c>
      <c r="I665" s="1">
        <v>47040</v>
      </c>
      <c r="J665" s="1">
        <v>47370</v>
      </c>
      <c r="K665" s="1">
        <v>47040</v>
      </c>
      <c r="L665" s="1">
        <v>47370</v>
      </c>
      <c r="M665" s="1">
        <v>47110</v>
      </c>
      <c r="N665" s="1">
        <v>46800</v>
      </c>
      <c r="O665" s="1" t="s">
        <v>790</v>
      </c>
      <c r="AG665" s="1">
        <v>47360</v>
      </c>
      <c r="AH665" s="1">
        <v>769</v>
      </c>
      <c r="AI665" s="1">
        <v>461</v>
      </c>
      <c r="AJ665" s="1">
        <v>1.668112798264642</v>
      </c>
    </row>
    <row r="666" spans="1:36">
      <c r="A666" s="1">
        <v>2012</v>
      </c>
      <c r="B666" s="1">
        <v>2</v>
      </c>
      <c r="C666" s="24">
        <v>42261</v>
      </c>
      <c r="D666" s="1">
        <v>46800</v>
      </c>
      <c r="E666" s="1">
        <v>47170</v>
      </c>
      <c r="F666" s="1">
        <v>46800</v>
      </c>
      <c r="G666" s="1">
        <v>47170</v>
      </c>
      <c r="I666" s="1">
        <v>46800</v>
      </c>
      <c r="J666" s="1">
        <v>47110</v>
      </c>
      <c r="K666" s="1">
        <v>46800</v>
      </c>
      <c r="L666" s="1">
        <v>47110</v>
      </c>
      <c r="M666" s="1">
        <v>46800</v>
      </c>
      <c r="N666" s="1">
        <v>47120</v>
      </c>
      <c r="O666" s="1" t="s">
        <v>469</v>
      </c>
      <c r="AG666" s="1">
        <v>46980</v>
      </c>
      <c r="AH666" s="1">
        <v>648</v>
      </c>
      <c r="AI666" s="1">
        <v>653</v>
      </c>
      <c r="AJ666" s="1">
        <v>0.99234303215926489</v>
      </c>
    </row>
    <row r="667" spans="1:36">
      <c r="A667" s="1">
        <v>2012</v>
      </c>
      <c r="B667" s="1">
        <v>3</v>
      </c>
      <c r="C667" s="24">
        <v>42262</v>
      </c>
      <c r="D667" s="1">
        <v>47120</v>
      </c>
      <c r="E667" s="1">
        <v>47380</v>
      </c>
      <c r="F667" s="1">
        <v>47120</v>
      </c>
      <c r="G667" s="1">
        <v>47380</v>
      </c>
      <c r="I667" s="1">
        <v>47120</v>
      </c>
      <c r="J667" s="1">
        <v>47380</v>
      </c>
      <c r="K667" s="1">
        <v>47120</v>
      </c>
      <c r="L667" s="1">
        <v>47380</v>
      </c>
      <c r="M667" s="1">
        <v>47360</v>
      </c>
      <c r="N667" s="1">
        <v>47160</v>
      </c>
      <c r="O667" s="1" t="s">
        <v>954</v>
      </c>
      <c r="AG667" s="1">
        <v>47390</v>
      </c>
      <c r="AH667" s="1">
        <v>685</v>
      </c>
      <c r="AI667" s="1">
        <v>573</v>
      </c>
      <c r="AJ667" s="1">
        <v>1.1954624781849912</v>
      </c>
    </row>
    <row r="668" spans="1:36">
      <c r="A668" s="1">
        <v>2012</v>
      </c>
      <c r="B668" s="1">
        <v>4</v>
      </c>
      <c r="C668" s="24">
        <v>42263</v>
      </c>
      <c r="D668" s="1">
        <v>47160</v>
      </c>
      <c r="E668" s="1">
        <v>47300</v>
      </c>
      <c r="F668" s="1">
        <v>47000</v>
      </c>
      <c r="G668" s="1">
        <v>47300</v>
      </c>
      <c r="I668" s="1">
        <v>47160</v>
      </c>
      <c r="J668" s="1">
        <v>47160</v>
      </c>
      <c r="K668" s="1">
        <v>47120</v>
      </c>
      <c r="L668" s="1">
        <v>47120</v>
      </c>
      <c r="M668" s="1">
        <v>47320</v>
      </c>
      <c r="N668" s="1">
        <v>47790</v>
      </c>
      <c r="O668" s="1" t="s">
        <v>702</v>
      </c>
      <c r="AG668" s="1">
        <v>47250</v>
      </c>
      <c r="AH668" s="1">
        <v>1205</v>
      </c>
      <c r="AI668" s="1">
        <v>533</v>
      </c>
      <c r="AJ668" s="1">
        <v>2.2607879924953096</v>
      </c>
    </row>
    <row r="669" spans="1:36">
      <c r="A669" s="1">
        <v>2012</v>
      </c>
      <c r="B669" s="1">
        <v>5</v>
      </c>
      <c r="C669" s="24">
        <v>42264</v>
      </c>
      <c r="D669" s="1">
        <v>47710</v>
      </c>
      <c r="E669" s="1">
        <v>47780</v>
      </c>
      <c r="F669" s="1">
        <v>47510</v>
      </c>
      <c r="G669" s="1">
        <v>47700</v>
      </c>
      <c r="I669" s="1">
        <v>47710</v>
      </c>
      <c r="J669" s="1">
        <v>47780</v>
      </c>
      <c r="K669" s="1">
        <v>47510</v>
      </c>
      <c r="L669" s="1">
        <v>47510</v>
      </c>
      <c r="M669" s="1">
        <v>47700</v>
      </c>
      <c r="N669" s="1">
        <v>47550</v>
      </c>
      <c r="O669" s="1" t="s">
        <v>34</v>
      </c>
      <c r="AG669" s="1">
        <v>47780</v>
      </c>
      <c r="AH669" s="1">
        <v>785</v>
      </c>
      <c r="AI669" s="1">
        <v>693</v>
      </c>
      <c r="AJ669" s="1">
        <v>1.1327561327561328</v>
      </c>
    </row>
    <row r="670" spans="1:36">
      <c r="A670" s="1">
        <v>2012</v>
      </c>
      <c r="B670" s="1">
        <v>6</v>
      </c>
      <c r="C670" s="24">
        <v>42265</v>
      </c>
      <c r="D670" s="1">
        <v>47550</v>
      </c>
      <c r="E670" s="1">
        <v>47550</v>
      </c>
      <c r="F670" s="1">
        <v>47350</v>
      </c>
      <c r="G670" s="1">
        <v>47350</v>
      </c>
      <c r="I670" s="1">
        <v>47550</v>
      </c>
      <c r="J670" s="1">
        <v>47550</v>
      </c>
      <c r="K670" s="1">
        <v>47450</v>
      </c>
      <c r="L670" s="1">
        <v>47450</v>
      </c>
      <c r="M670" s="1">
        <v>47610</v>
      </c>
      <c r="N670" s="1">
        <v>47040</v>
      </c>
      <c r="O670" s="1" t="s">
        <v>813</v>
      </c>
      <c r="AG670" s="1">
        <v>47500</v>
      </c>
      <c r="AH670" s="1">
        <v>734</v>
      </c>
      <c r="AI670" s="1">
        <v>595</v>
      </c>
      <c r="AJ670" s="1">
        <v>1.2336134453781513</v>
      </c>
    </row>
    <row r="671" spans="1:36">
      <c r="A671" s="1">
        <v>2012</v>
      </c>
      <c r="B671" s="1">
        <v>2</v>
      </c>
      <c r="C671" s="24">
        <v>42271</v>
      </c>
      <c r="D671" s="1">
        <v>46800</v>
      </c>
      <c r="E671" s="1">
        <v>47240</v>
      </c>
      <c r="F671" s="1">
        <v>46660</v>
      </c>
      <c r="G671" s="1">
        <v>47000</v>
      </c>
      <c r="I671" s="1">
        <v>46800</v>
      </c>
      <c r="J671" s="1">
        <v>47240</v>
      </c>
      <c r="K671" s="1">
        <v>46660</v>
      </c>
      <c r="L671" s="1">
        <v>47240</v>
      </c>
      <c r="M671" s="1">
        <v>47000</v>
      </c>
      <c r="N671" s="1">
        <v>46770</v>
      </c>
      <c r="O671" s="1" t="s">
        <v>475</v>
      </c>
      <c r="AG671" s="1">
        <v>47150</v>
      </c>
      <c r="AH671" s="1">
        <v>541</v>
      </c>
      <c r="AI671" s="1">
        <v>463</v>
      </c>
      <c r="AJ671" s="1">
        <v>1.1684665226781858</v>
      </c>
    </row>
    <row r="672" spans="1:36">
      <c r="A672" s="1">
        <v>2012</v>
      </c>
      <c r="B672" s="1">
        <v>3</v>
      </c>
      <c r="C672" s="24">
        <v>42272</v>
      </c>
      <c r="D672" s="1">
        <v>46520</v>
      </c>
      <c r="E672" s="1">
        <v>47060</v>
      </c>
      <c r="F672" s="1">
        <v>46460</v>
      </c>
      <c r="G672" s="1">
        <v>46950</v>
      </c>
      <c r="I672" s="1">
        <v>46520</v>
      </c>
      <c r="J672" s="1">
        <v>46860</v>
      </c>
      <c r="K672" s="1">
        <v>46460</v>
      </c>
      <c r="L672" s="1">
        <v>46860</v>
      </c>
      <c r="M672" s="1">
        <v>46950</v>
      </c>
      <c r="N672" s="1">
        <v>47460</v>
      </c>
      <c r="O672" s="1" t="s">
        <v>930</v>
      </c>
      <c r="AG672" s="1">
        <v>47140</v>
      </c>
      <c r="AH672" s="1">
        <v>737</v>
      </c>
      <c r="AI672" s="1">
        <v>655</v>
      </c>
      <c r="AJ672" s="1">
        <v>1.1251908396946564</v>
      </c>
    </row>
    <row r="673" spans="1:36">
      <c r="A673" s="1">
        <v>2012</v>
      </c>
      <c r="B673" s="1">
        <v>4</v>
      </c>
      <c r="C673" s="24">
        <v>42275</v>
      </c>
      <c r="D673" s="1">
        <v>47740</v>
      </c>
      <c r="E673" s="1">
        <v>47780</v>
      </c>
      <c r="F673" s="1">
        <v>47350</v>
      </c>
      <c r="G673" s="1">
        <v>47400</v>
      </c>
      <c r="I673" s="1">
        <v>47740</v>
      </c>
      <c r="J673" s="1">
        <v>47780</v>
      </c>
      <c r="K673" s="1">
        <v>47500</v>
      </c>
      <c r="L673" s="1">
        <v>47500</v>
      </c>
      <c r="M673" s="1">
        <v>47300</v>
      </c>
      <c r="N673" s="1">
        <v>47110</v>
      </c>
      <c r="O673" s="1" t="s">
        <v>681</v>
      </c>
      <c r="AG673" s="1">
        <v>47800</v>
      </c>
      <c r="AH673" s="1">
        <v>674</v>
      </c>
      <c r="AI673" s="1">
        <v>702</v>
      </c>
      <c r="AJ673" s="1">
        <v>0.96011396011396011</v>
      </c>
    </row>
    <row r="674" spans="1:36">
      <c r="A674" s="1">
        <v>2012</v>
      </c>
      <c r="B674" s="1">
        <v>5</v>
      </c>
      <c r="C674" s="24">
        <v>42276</v>
      </c>
      <c r="D674" s="1">
        <v>47100</v>
      </c>
      <c r="E674" s="1">
        <v>47100</v>
      </c>
      <c r="F674" s="1">
        <v>46980</v>
      </c>
      <c r="G674" s="1">
        <v>46980</v>
      </c>
      <c r="I674" s="1">
        <v>47100</v>
      </c>
      <c r="J674" s="1">
        <v>47100</v>
      </c>
      <c r="K674" s="1">
        <v>47100</v>
      </c>
      <c r="L674" s="1">
        <v>47100</v>
      </c>
      <c r="M674" s="1">
        <v>46780</v>
      </c>
      <c r="N674" s="1">
        <v>47290</v>
      </c>
      <c r="O674" s="1" t="s">
        <v>469</v>
      </c>
      <c r="AG674" s="1">
        <v>47500</v>
      </c>
      <c r="AH674" s="1">
        <v>479</v>
      </c>
      <c r="AI674" s="1">
        <v>626</v>
      </c>
      <c r="AJ674" s="1">
        <v>0.76517571884984026</v>
      </c>
    </row>
    <row r="675" spans="1:36">
      <c r="A675" s="1">
        <v>2012</v>
      </c>
      <c r="B675" s="1">
        <v>6</v>
      </c>
      <c r="C675" s="24">
        <v>42277</v>
      </c>
      <c r="D675" s="1">
        <v>47310</v>
      </c>
      <c r="E675" s="1">
        <v>47500</v>
      </c>
      <c r="F675" s="1">
        <v>47230</v>
      </c>
      <c r="G675" s="1">
        <v>47360</v>
      </c>
      <c r="I675" s="1">
        <v>47310</v>
      </c>
      <c r="J675" s="1">
        <v>47390</v>
      </c>
      <c r="K675" s="1">
        <v>47230</v>
      </c>
      <c r="L675" s="1">
        <v>47390</v>
      </c>
      <c r="M675" s="1">
        <v>47360</v>
      </c>
      <c r="N675" s="1">
        <v>47700</v>
      </c>
      <c r="O675" s="1" t="s">
        <v>762</v>
      </c>
      <c r="AG675" s="1">
        <v>47340</v>
      </c>
      <c r="AH675" s="1">
        <v>648</v>
      </c>
      <c r="AI675" s="1">
        <v>752</v>
      </c>
      <c r="AJ675" s="1">
        <v>0.86170212765957444</v>
      </c>
    </row>
    <row r="676" spans="1:36">
      <c r="A676" s="1">
        <v>2012</v>
      </c>
      <c r="B676" s="1">
        <v>3</v>
      </c>
      <c r="C676" s="24">
        <v>42278</v>
      </c>
      <c r="D676" s="1">
        <v>47990</v>
      </c>
      <c r="E676" s="1">
        <v>48250</v>
      </c>
      <c r="F676" s="1">
        <v>47780</v>
      </c>
      <c r="G676" s="1">
        <v>48250</v>
      </c>
      <c r="I676" s="1">
        <v>47990</v>
      </c>
      <c r="J676" s="1">
        <v>47990</v>
      </c>
      <c r="K676" s="1">
        <v>47890</v>
      </c>
      <c r="L676" s="1">
        <v>47890</v>
      </c>
      <c r="M676" s="1">
        <v>48340</v>
      </c>
      <c r="N676" s="1">
        <v>47770</v>
      </c>
      <c r="O676" s="1" t="s">
        <v>233</v>
      </c>
      <c r="AG676" s="1">
        <v>47890</v>
      </c>
      <c r="AH676" s="1">
        <v>735</v>
      </c>
      <c r="AI676" s="1">
        <v>784</v>
      </c>
      <c r="AJ676" s="1">
        <v>0.9375</v>
      </c>
    </row>
    <row r="677" spans="1:36">
      <c r="A677" s="1">
        <v>2012</v>
      </c>
      <c r="B677" s="1">
        <v>4</v>
      </c>
      <c r="C677" s="24">
        <v>42279</v>
      </c>
      <c r="D677" s="1">
        <v>48700</v>
      </c>
      <c r="E677" s="1">
        <v>48700</v>
      </c>
      <c r="F677" s="1">
        <v>48080</v>
      </c>
      <c r="G677" s="1">
        <v>48290</v>
      </c>
      <c r="I677" s="1">
        <v>48700</v>
      </c>
      <c r="J677" s="1">
        <v>48700</v>
      </c>
      <c r="K677" s="1">
        <v>48080</v>
      </c>
      <c r="L677" s="1">
        <v>48300</v>
      </c>
      <c r="M677" s="1">
        <v>48400</v>
      </c>
      <c r="N677" s="1">
        <v>48400</v>
      </c>
      <c r="O677" s="1" t="s">
        <v>790</v>
      </c>
      <c r="AG677" s="1">
        <v>48440</v>
      </c>
      <c r="AH677" s="1">
        <v>750</v>
      </c>
      <c r="AI677" s="1">
        <v>741</v>
      </c>
      <c r="AJ677" s="1">
        <v>1.0121457489878543</v>
      </c>
    </row>
    <row r="678" spans="1:36">
      <c r="A678" s="1">
        <v>2012</v>
      </c>
      <c r="B678" s="1">
        <v>5</v>
      </c>
      <c r="C678" s="24">
        <v>42282</v>
      </c>
      <c r="D678" s="1">
        <v>48100</v>
      </c>
      <c r="E678" s="1">
        <v>49000</v>
      </c>
      <c r="F678" s="1">
        <v>48020</v>
      </c>
      <c r="G678" s="1">
        <v>48660</v>
      </c>
      <c r="I678" s="1">
        <v>48100</v>
      </c>
      <c r="J678" s="1">
        <v>48830</v>
      </c>
      <c r="K678" s="1">
        <v>48020</v>
      </c>
      <c r="L678" s="1">
        <v>48770</v>
      </c>
      <c r="M678" s="1">
        <v>49000</v>
      </c>
      <c r="N678" s="1">
        <v>49100</v>
      </c>
      <c r="O678" s="1" t="s">
        <v>469</v>
      </c>
      <c r="AG678" s="1">
        <v>48540</v>
      </c>
      <c r="AH678" s="1">
        <v>659</v>
      </c>
      <c r="AI678" s="1">
        <v>482</v>
      </c>
      <c r="AJ678" s="1">
        <v>1.3672199170124482</v>
      </c>
    </row>
    <row r="679" spans="1:36">
      <c r="A679" s="1">
        <v>2012</v>
      </c>
      <c r="B679" s="1">
        <v>6</v>
      </c>
      <c r="C679" s="24">
        <v>42283</v>
      </c>
      <c r="D679" s="1">
        <v>49360</v>
      </c>
      <c r="E679" s="1">
        <v>49640</v>
      </c>
      <c r="F679" s="1">
        <v>49300</v>
      </c>
      <c r="G679" s="1">
        <v>49390</v>
      </c>
      <c r="I679" s="1">
        <v>49360</v>
      </c>
      <c r="J679" s="1">
        <v>49360</v>
      </c>
      <c r="K679" s="1">
        <v>49300</v>
      </c>
      <c r="L679" s="1">
        <v>49300</v>
      </c>
      <c r="M679" s="1">
        <v>49190</v>
      </c>
      <c r="N679" s="1">
        <v>48430</v>
      </c>
      <c r="O679" s="1" t="s">
        <v>732</v>
      </c>
      <c r="AG679" s="1">
        <v>49400</v>
      </c>
      <c r="AH679" s="1">
        <v>724</v>
      </c>
      <c r="AI679" s="1">
        <v>521</v>
      </c>
      <c r="AJ679" s="1">
        <v>1.3896353166986564</v>
      </c>
    </row>
    <row r="680" spans="1:36">
      <c r="A680" s="1">
        <v>2012</v>
      </c>
      <c r="B680" s="1">
        <v>2</v>
      </c>
      <c r="C680" s="24">
        <v>42284</v>
      </c>
      <c r="D680" s="1">
        <v>49960</v>
      </c>
      <c r="E680" s="1">
        <v>49960</v>
      </c>
      <c r="F680" s="1">
        <v>49180</v>
      </c>
      <c r="G680" s="1">
        <v>49400</v>
      </c>
      <c r="I680" s="1">
        <v>49960</v>
      </c>
      <c r="J680" s="1">
        <v>49960</v>
      </c>
      <c r="K680" s="1">
        <v>49180</v>
      </c>
      <c r="L680" s="1">
        <v>49480</v>
      </c>
      <c r="M680" s="1">
        <v>49280</v>
      </c>
      <c r="N680" s="1">
        <v>49330</v>
      </c>
      <c r="O680" s="1" t="s">
        <v>1262</v>
      </c>
      <c r="AG680" s="1">
        <v>49610</v>
      </c>
      <c r="AH680" s="1">
        <v>913</v>
      </c>
      <c r="AI680" s="1">
        <v>536</v>
      </c>
      <c r="AJ680" s="1">
        <v>1.7033582089552239</v>
      </c>
    </row>
    <row r="681" spans="1:36">
      <c r="A681" s="1">
        <v>2012</v>
      </c>
      <c r="B681" s="1">
        <v>3</v>
      </c>
      <c r="C681" s="24">
        <v>42285</v>
      </c>
      <c r="D681" s="1">
        <v>49320</v>
      </c>
      <c r="E681" s="1">
        <v>49320</v>
      </c>
      <c r="F681" s="1">
        <v>49210</v>
      </c>
      <c r="G681" s="1">
        <v>49320</v>
      </c>
      <c r="I681" s="1">
        <v>49320</v>
      </c>
      <c r="J681" s="1">
        <v>49320</v>
      </c>
      <c r="K681" s="1">
        <v>49270</v>
      </c>
      <c r="L681" s="1">
        <v>49270</v>
      </c>
      <c r="M681" s="1">
        <v>49310</v>
      </c>
      <c r="N681" s="1">
        <v>49220</v>
      </c>
      <c r="O681" s="1" t="s">
        <v>772</v>
      </c>
      <c r="AG681" s="1">
        <v>49300</v>
      </c>
      <c r="AH681" s="1">
        <v>749</v>
      </c>
      <c r="AI681" s="1">
        <v>593</v>
      </c>
      <c r="AJ681" s="1">
        <v>1.2630691399662732</v>
      </c>
    </row>
    <row r="682" spans="1:36">
      <c r="A682" s="1">
        <v>2012</v>
      </c>
      <c r="B682" s="1">
        <v>4</v>
      </c>
      <c r="C682" s="24">
        <v>42286</v>
      </c>
      <c r="D682" s="1">
        <v>49220</v>
      </c>
      <c r="E682" s="1">
        <v>49250</v>
      </c>
      <c r="F682" s="1">
        <v>48700</v>
      </c>
      <c r="G682" s="1">
        <v>49250</v>
      </c>
      <c r="I682" s="1">
        <v>49220</v>
      </c>
      <c r="J682" s="1">
        <v>49220</v>
      </c>
      <c r="K682" s="1">
        <v>48700</v>
      </c>
      <c r="L682" s="1">
        <v>48800</v>
      </c>
      <c r="M682" s="1">
        <v>49240</v>
      </c>
      <c r="N682" s="1">
        <v>49500</v>
      </c>
      <c r="O682" s="1" t="s">
        <v>1177</v>
      </c>
      <c r="AG682" s="1">
        <v>49300</v>
      </c>
      <c r="AH682" s="1">
        <v>769</v>
      </c>
      <c r="AI682" s="1">
        <v>685</v>
      </c>
      <c r="AJ682" s="1">
        <v>1.1226277372262774</v>
      </c>
    </row>
    <row r="683" spans="1:36">
      <c r="A683" s="1">
        <v>2012</v>
      </c>
      <c r="B683" s="1">
        <v>5</v>
      </c>
      <c r="C683" s="24">
        <v>42290</v>
      </c>
      <c r="D683" s="1">
        <v>49450</v>
      </c>
      <c r="E683" s="1">
        <v>49490</v>
      </c>
      <c r="F683" s="1">
        <v>48760</v>
      </c>
      <c r="G683" s="1">
        <v>48890</v>
      </c>
      <c r="I683" s="1">
        <v>49450</v>
      </c>
      <c r="J683" s="1">
        <v>49490</v>
      </c>
      <c r="K683" s="1">
        <v>48790</v>
      </c>
      <c r="L683" s="1">
        <v>48790</v>
      </c>
      <c r="M683" s="1">
        <v>48650</v>
      </c>
      <c r="N683" s="1">
        <v>49330</v>
      </c>
      <c r="O683" s="1" t="s">
        <v>824</v>
      </c>
      <c r="AG683" s="1">
        <v>49500</v>
      </c>
      <c r="AH683" s="1">
        <v>895</v>
      </c>
      <c r="AI683" s="1">
        <v>536</v>
      </c>
      <c r="AJ683" s="1">
        <v>1.669776119402985</v>
      </c>
    </row>
    <row r="684" spans="1:36">
      <c r="A684" s="1">
        <v>2012</v>
      </c>
      <c r="B684" s="1">
        <v>6</v>
      </c>
      <c r="C684" s="24">
        <v>42291</v>
      </c>
      <c r="D684" s="1">
        <v>49570</v>
      </c>
      <c r="E684" s="1">
        <v>49870</v>
      </c>
      <c r="F684" s="1">
        <v>49040</v>
      </c>
      <c r="G684" s="1">
        <v>49140</v>
      </c>
      <c r="I684" s="1">
        <v>49570</v>
      </c>
      <c r="J684" s="1">
        <v>49870</v>
      </c>
      <c r="K684" s="1">
        <v>49210</v>
      </c>
      <c r="L684" s="1">
        <v>49210</v>
      </c>
      <c r="M684" s="1">
        <v>49140</v>
      </c>
      <c r="N684" s="1">
        <v>49140</v>
      </c>
      <c r="O684" s="1" t="s">
        <v>358</v>
      </c>
      <c r="AG684" s="1">
        <v>49850</v>
      </c>
      <c r="AH684" s="1">
        <v>667</v>
      </c>
      <c r="AI684" s="1">
        <v>455</v>
      </c>
      <c r="AJ684" s="1">
        <v>1.4659340659340658</v>
      </c>
    </row>
    <row r="685" spans="1:36">
      <c r="A685" s="1">
        <v>2012</v>
      </c>
      <c r="B685" s="1">
        <v>2</v>
      </c>
      <c r="C685" s="24">
        <v>42292</v>
      </c>
      <c r="D685" s="1">
        <v>49110</v>
      </c>
      <c r="E685" s="1">
        <v>49110</v>
      </c>
      <c r="F685" s="1">
        <v>48680</v>
      </c>
      <c r="G685" s="1">
        <v>48860</v>
      </c>
      <c r="I685" s="1">
        <v>49110</v>
      </c>
      <c r="J685" s="1">
        <v>49110</v>
      </c>
      <c r="K685" s="1">
        <v>48680</v>
      </c>
      <c r="L685" s="1">
        <v>48800</v>
      </c>
      <c r="M685" s="1">
        <v>48860</v>
      </c>
      <c r="N685" s="1">
        <v>49200</v>
      </c>
      <c r="O685" s="1" t="s">
        <v>832</v>
      </c>
      <c r="AG685" s="1">
        <v>48800</v>
      </c>
      <c r="AH685" s="1">
        <v>499</v>
      </c>
      <c r="AI685" s="1">
        <v>558</v>
      </c>
      <c r="AJ685" s="1">
        <v>0.89426523297491034</v>
      </c>
    </row>
    <row r="686" spans="1:36">
      <c r="A686" s="1">
        <v>2012</v>
      </c>
      <c r="B686" s="1">
        <v>3</v>
      </c>
      <c r="C686" s="24">
        <v>42293</v>
      </c>
      <c r="D686" s="1">
        <v>49000</v>
      </c>
      <c r="E686" s="1">
        <v>49000</v>
      </c>
      <c r="F686" s="1">
        <v>48860</v>
      </c>
      <c r="G686" s="1">
        <v>48940</v>
      </c>
      <c r="I686" s="1">
        <v>49000</v>
      </c>
      <c r="J686" s="1">
        <v>49000</v>
      </c>
      <c r="K686" s="1">
        <v>48860</v>
      </c>
      <c r="L686" s="1">
        <v>48900</v>
      </c>
      <c r="M686" s="1">
        <v>48950</v>
      </c>
      <c r="N686" s="1">
        <v>49000</v>
      </c>
      <c r="O686" s="1" t="s">
        <v>635</v>
      </c>
      <c r="AG686" s="1">
        <v>49490</v>
      </c>
      <c r="AH686" s="1">
        <v>608</v>
      </c>
      <c r="AI686" s="1">
        <v>466</v>
      </c>
      <c r="AJ686" s="1">
        <v>1.3047210300429184</v>
      </c>
    </row>
    <row r="687" spans="1:36">
      <c r="A687" s="1">
        <v>2012</v>
      </c>
      <c r="B687" s="1">
        <v>4</v>
      </c>
      <c r="C687" s="24">
        <v>42296</v>
      </c>
      <c r="D687" s="1">
        <v>48980</v>
      </c>
      <c r="E687" s="1">
        <v>49190</v>
      </c>
      <c r="F687" s="1">
        <v>48980</v>
      </c>
      <c r="G687" s="1">
        <v>49190</v>
      </c>
      <c r="I687" s="1">
        <v>48980</v>
      </c>
      <c r="J687" s="1">
        <v>49000</v>
      </c>
      <c r="K687" s="1">
        <v>48980</v>
      </c>
      <c r="L687" s="1">
        <v>49000</v>
      </c>
      <c r="M687" s="1">
        <v>49210</v>
      </c>
      <c r="N687" s="1">
        <v>49140</v>
      </c>
      <c r="O687" s="1" t="s">
        <v>1262</v>
      </c>
      <c r="AG687" s="1">
        <v>48990</v>
      </c>
      <c r="AH687" s="1">
        <v>589</v>
      </c>
      <c r="AI687" s="1">
        <v>520</v>
      </c>
      <c r="AJ687" s="1">
        <v>1.1326923076923077</v>
      </c>
    </row>
    <row r="688" spans="1:36">
      <c r="A688" s="1">
        <v>2012</v>
      </c>
      <c r="B688" s="1">
        <v>5</v>
      </c>
      <c r="C688" s="24">
        <v>42297</v>
      </c>
      <c r="D688" s="1">
        <v>49130</v>
      </c>
      <c r="E688" s="1">
        <v>49550</v>
      </c>
      <c r="F688" s="1">
        <v>49130</v>
      </c>
      <c r="G688" s="1">
        <v>49540</v>
      </c>
      <c r="I688" s="1">
        <v>49130</v>
      </c>
      <c r="J688" s="1">
        <v>49300</v>
      </c>
      <c r="K688" s="1">
        <v>49130</v>
      </c>
      <c r="L688" s="1">
        <v>49300</v>
      </c>
      <c r="M688" s="1">
        <v>49500</v>
      </c>
      <c r="N688" s="1">
        <v>49820</v>
      </c>
      <c r="O688" s="1" t="s">
        <v>479</v>
      </c>
      <c r="AG688" s="1">
        <v>49400</v>
      </c>
      <c r="AH688" s="1">
        <v>486</v>
      </c>
      <c r="AI688" s="1">
        <v>564</v>
      </c>
      <c r="AJ688" s="1">
        <v>0.86170212765957444</v>
      </c>
    </row>
    <row r="689" spans="1:36">
      <c r="A689" s="1">
        <v>2012</v>
      </c>
      <c r="B689" s="1">
        <v>6</v>
      </c>
      <c r="C689" s="24">
        <v>42298</v>
      </c>
      <c r="D689" s="1">
        <v>49800</v>
      </c>
      <c r="E689" s="1">
        <v>49890</v>
      </c>
      <c r="F689" s="1">
        <v>49800</v>
      </c>
      <c r="G689" s="1">
        <v>49830</v>
      </c>
      <c r="I689" s="1">
        <v>49800</v>
      </c>
      <c r="J689" s="1">
        <v>49820</v>
      </c>
      <c r="K689" s="1">
        <v>49800</v>
      </c>
      <c r="L689" s="1">
        <v>49820</v>
      </c>
      <c r="M689" s="1">
        <v>49910</v>
      </c>
      <c r="N689" s="1">
        <v>49660</v>
      </c>
      <c r="O689" s="1" t="s">
        <v>832</v>
      </c>
      <c r="AG689" s="1">
        <v>49810</v>
      </c>
      <c r="AH689" s="1">
        <v>742</v>
      </c>
      <c r="AI689" s="1">
        <v>383</v>
      </c>
      <c r="AJ689" s="1">
        <v>1.9373368146214098</v>
      </c>
    </row>
    <row r="690" spans="1:36">
      <c r="A690" s="1">
        <v>2012</v>
      </c>
      <c r="B690" s="1">
        <v>2</v>
      </c>
      <c r="C690" s="24">
        <v>42299</v>
      </c>
      <c r="D690" s="1">
        <v>49690</v>
      </c>
      <c r="E690" s="1">
        <v>50050</v>
      </c>
      <c r="F690" s="1">
        <v>49690</v>
      </c>
      <c r="G690" s="1">
        <v>49830</v>
      </c>
      <c r="I690" s="1">
        <v>49690</v>
      </c>
      <c r="J690" s="1">
        <v>49700</v>
      </c>
      <c r="K690" s="1">
        <v>49690</v>
      </c>
      <c r="L690" s="1">
        <v>49700</v>
      </c>
      <c r="M690" s="1">
        <v>50050</v>
      </c>
      <c r="N690" s="1">
        <v>49700</v>
      </c>
      <c r="O690" s="1" t="s">
        <v>606</v>
      </c>
      <c r="AG690" s="1">
        <v>50000</v>
      </c>
      <c r="AH690" s="1">
        <v>544</v>
      </c>
      <c r="AI690" s="1">
        <v>651</v>
      </c>
      <c r="AJ690" s="1">
        <v>0.83563748079877109</v>
      </c>
    </row>
    <row r="691" spans="1:36">
      <c r="A691" s="1">
        <v>2012</v>
      </c>
      <c r="B691" s="1">
        <v>3</v>
      </c>
      <c r="C691" s="24">
        <v>42300</v>
      </c>
      <c r="D691" s="1">
        <v>49700</v>
      </c>
      <c r="E691" s="1">
        <v>49960</v>
      </c>
      <c r="F691" s="1">
        <v>49500</v>
      </c>
      <c r="G691" s="1">
        <v>49500</v>
      </c>
      <c r="I691" s="1">
        <v>49700</v>
      </c>
      <c r="J691" s="1">
        <v>49960</v>
      </c>
      <c r="K691" s="1">
        <v>49700</v>
      </c>
      <c r="L691" s="1">
        <v>49960</v>
      </c>
      <c r="M691" s="1">
        <v>49250</v>
      </c>
      <c r="N691" s="1">
        <v>49480</v>
      </c>
      <c r="O691" s="1" t="s">
        <v>1127</v>
      </c>
      <c r="AG691" s="1">
        <v>50000</v>
      </c>
      <c r="AH691" s="1">
        <v>897</v>
      </c>
      <c r="AI691" s="1">
        <v>567</v>
      </c>
      <c r="AJ691" s="1">
        <v>1.5820105820105821</v>
      </c>
    </row>
    <row r="692" spans="1:36">
      <c r="A692" s="1">
        <v>2012</v>
      </c>
      <c r="B692" s="1">
        <v>4</v>
      </c>
      <c r="C692" s="24">
        <v>42303</v>
      </c>
      <c r="D692" s="1">
        <v>49480</v>
      </c>
      <c r="E692" s="1">
        <v>49710</v>
      </c>
      <c r="F692" s="1">
        <v>49480</v>
      </c>
      <c r="G692" s="1">
        <v>49700</v>
      </c>
      <c r="I692" s="1">
        <v>49480</v>
      </c>
      <c r="J692" s="1">
        <v>49960</v>
      </c>
      <c r="K692" s="1">
        <v>49480</v>
      </c>
      <c r="L692" s="1">
        <v>49960</v>
      </c>
      <c r="M692" s="1">
        <v>49850</v>
      </c>
      <c r="N692" s="1">
        <v>49650</v>
      </c>
      <c r="O692" s="1" t="s">
        <v>653</v>
      </c>
      <c r="AG692" s="1">
        <v>49880</v>
      </c>
      <c r="AH692" s="1">
        <v>548</v>
      </c>
      <c r="AI692" s="1">
        <v>456</v>
      </c>
      <c r="AJ692" s="1">
        <v>1.2017543859649122</v>
      </c>
    </row>
    <row r="693" spans="1:36">
      <c r="A693" s="1">
        <v>2012</v>
      </c>
      <c r="B693" s="1">
        <v>5</v>
      </c>
      <c r="C693" s="24">
        <v>42304</v>
      </c>
      <c r="D693" s="1">
        <v>49180</v>
      </c>
      <c r="E693" s="1">
        <v>49550</v>
      </c>
      <c r="F693" s="1">
        <v>49180</v>
      </c>
      <c r="G693" s="1">
        <v>49540</v>
      </c>
      <c r="I693" s="1">
        <v>49180</v>
      </c>
      <c r="J693" s="1">
        <v>49960</v>
      </c>
      <c r="K693" s="1">
        <v>49180</v>
      </c>
      <c r="L693" s="1">
        <v>49960</v>
      </c>
      <c r="M693" s="1">
        <v>49800</v>
      </c>
      <c r="N693" s="1">
        <v>49640</v>
      </c>
      <c r="O693" s="1" t="s">
        <v>1262</v>
      </c>
      <c r="AG693" s="1">
        <v>49610</v>
      </c>
      <c r="AH693" s="1">
        <v>651</v>
      </c>
      <c r="AI693" s="1">
        <v>811</v>
      </c>
      <c r="AJ693" s="1">
        <v>0.80271270036991371</v>
      </c>
    </row>
    <row r="694" spans="1:36">
      <c r="A694" s="1">
        <v>2012</v>
      </c>
      <c r="B694" s="1">
        <v>6</v>
      </c>
      <c r="C694" s="24">
        <v>42305</v>
      </c>
      <c r="D694" s="1">
        <v>49640</v>
      </c>
      <c r="E694" s="1">
        <v>49640</v>
      </c>
      <c r="F694" s="1">
        <v>49350</v>
      </c>
      <c r="G694" s="1">
        <v>49470</v>
      </c>
      <c r="I694" s="1">
        <v>49640</v>
      </c>
      <c r="J694" s="1">
        <v>49960</v>
      </c>
      <c r="K694" s="1">
        <v>49620</v>
      </c>
      <c r="L694" s="1">
        <v>49960</v>
      </c>
      <c r="M694" s="1">
        <v>49690</v>
      </c>
      <c r="N694" s="1">
        <v>49460</v>
      </c>
      <c r="O694" s="1" t="s">
        <v>853</v>
      </c>
      <c r="AG694" s="1">
        <v>49640</v>
      </c>
      <c r="AH694" s="1">
        <v>493</v>
      </c>
      <c r="AI694" s="1">
        <v>464</v>
      </c>
      <c r="AJ694" s="1">
        <v>1.0625</v>
      </c>
    </row>
    <row r="695" spans="1:36">
      <c r="A695" s="1">
        <v>2012</v>
      </c>
      <c r="B695" s="1">
        <v>2</v>
      </c>
      <c r="C695" s="24">
        <v>42306</v>
      </c>
      <c r="D695" s="1">
        <v>49460</v>
      </c>
      <c r="E695" s="1">
        <v>49460</v>
      </c>
      <c r="F695" s="1">
        <v>49460</v>
      </c>
      <c r="G695" s="1">
        <v>49460</v>
      </c>
      <c r="I695" s="1">
        <v>49460</v>
      </c>
      <c r="J695" s="1">
        <v>49960</v>
      </c>
      <c r="K695" s="1">
        <v>49460</v>
      </c>
      <c r="L695" s="1">
        <v>49960</v>
      </c>
      <c r="M695" s="1">
        <v>49460</v>
      </c>
      <c r="N695" s="1">
        <v>49460</v>
      </c>
      <c r="O695" s="1" t="s">
        <v>698</v>
      </c>
      <c r="AG695" s="1">
        <v>49600</v>
      </c>
      <c r="AH695" s="1">
        <v>680</v>
      </c>
      <c r="AI695" s="1">
        <v>432</v>
      </c>
      <c r="AJ695" s="1">
        <v>1.5740740740740742</v>
      </c>
    </row>
    <row r="696" spans="1:36">
      <c r="A696" s="1">
        <v>2012</v>
      </c>
      <c r="B696" s="1">
        <v>3</v>
      </c>
      <c r="C696" s="24">
        <v>42307</v>
      </c>
      <c r="D696" s="1">
        <v>49480</v>
      </c>
      <c r="E696" s="1">
        <v>49600</v>
      </c>
      <c r="F696" s="1">
        <v>49460</v>
      </c>
      <c r="G696" s="1">
        <v>49600</v>
      </c>
      <c r="I696" s="1">
        <v>49480</v>
      </c>
      <c r="J696" s="1">
        <v>49960</v>
      </c>
      <c r="K696" s="1">
        <v>49480</v>
      </c>
      <c r="L696" s="1">
        <v>49960</v>
      </c>
      <c r="M696" s="1">
        <v>49600</v>
      </c>
      <c r="N696" s="1">
        <v>49480</v>
      </c>
      <c r="O696" s="1" t="s">
        <v>1201</v>
      </c>
      <c r="AG696" s="1">
        <v>49600</v>
      </c>
      <c r="AH696" s="1">
        <v>741</v>
      </c>
      <c r="AI696" s="1">
        <v>764</v>
      </c>
      <c r="AJ696" s="1">
        <v>0.96989528795811519</v>
      </c>
    </row>
    <row r="697" spans="1:36">
      <c r="A697" s="1">
        <v>2012</v>
      </c>
      <c r="B697" s="1">
        <v>4</v>
      </c>
      <c r="C697" s="24">
        <v>42310</v>
      </c>
      <c r="D697" s="1">
        <v>49480</v>
      </c>
      <c r="E697" s="1">
        <v>49480</v>
      </c>
      <c r="F697" s="1">
        <v>49480</v>
      </c>
      <c r="G697" s="1">
        <v>49480</v>
      </c>
      <c r="I697" s="1">
        <v>49480</v>
      </c>
      <c r="J697" s="1">
        <v>49480</v>
      </c>
      <c r="K697" s="1">
        <v>49480</v>
      </c>
      <c r="L697" s="1">
        <v>49480</v>
      </c>
      <c r="M697" s="1">
        <v>49700</v>
      </c>
      <c r="N697" s="1">
        <v>49700</v>
      </c>
      <c r="O697" s="1" t="s">
        <v>654</v>
      </c>
      <c r="AG697" s="1">
        <v>49460</v>
      </c>
      <c r="AH697" s="1">
        <v>701</v>
      </c>
      <c r="AI697" s="1">
        <v>769</v>
      </c>
      <c r="AJ697" s="1">
        <v>0.91157347204161243</v>
      </c>
    </row>
    <row r="698" spans="1:36">
      <c r="A698" s="1">
        <v>2012</v>
      </c>
      <c r="B698" s="1">
        <v>5</v>
      </c>
      <c r="C698" s="24">
        <v>42312</v>
      </c>
      <c r="D698" s="1">
        <v>49680</v>
      </c>
      <c r="E698" s="1">
        <v>49680</v>
      </c>
      <c r="F698" s="1">
        <v>49680</v>
      </c>
      <c r="G698" s="1">
        <v>49680</v>
      </c>
      <c r="I698" s="1">
        <v>49680</v>
      </c>
      <c r="J698" s="1">
        <v>49680</v>
      </c>
      <c r="K698" s="1">
        <v>49680</v>
      </c>
      <c r="L698" s="1">
        <v>49680</v>
      </c>
      <c r="M698" s="1">
        <v>49600</v>
      </c>
      <c r="N698" s="1">
        <v>49500</v>
      </c>
      <c r="O698" s="1" t="s">
        <v>577</v>
      </c>
      <c r="AG698" s="1">
        <v>49690</v>
      </c>
      <c r="AH698" s="1">
        <v>902</v>
      </c>
      <c r="AI698" s="1">
        <v>601</v>
      </c>
      <c r="AJ698" s="1">
        <v>1.5008319467554077</v>
      </c>
    </row>
    <row r="699" spans="1:36">
      <c r="A699" s="1">
        <v>2012</v>
      </c>
      <c r="B699" s="1">
        <v>6</v>
      </c>
      <c r="C699" s="24">
        <v>42313</v>
      </c>
      <c r="D699" s="1">
        <v>49480</v>
      </c>
      <c r="E699" s="1">
        <v>49480</v>
      </c>
      <c r="F699" s="1">
        <v>49410</v>
      </c>
      <c r="G699" s="1">
        <v>49410</v>
      </c>
      <c r="I699" s="1">
        <v>49480</v>
      </c>
      <c r="J699" s="1">
        <v>49480</v>
      </c>
      <c r="K699" s="1">
        <v>49480</v>
      </c>
      <c r="L699" s="1">
        <v>49480</v>
      </c>
      <c r="M699" s="1">
        <v>49410</v>
      </c>
      <c r="N699" s="1">
        <v>49300</v>
      </c>
      <c r="O699" s="1" t="s">
        <v>1016</v>
      </c>
      <c r="AG699" s="1">
        <v>49650</v>
      </c>
      <c r="AH699" s="1">
        <v>542</v>
      </c>
      <c r="AI699" s="1">
        <v>484</v>
      </c>
      <c r="AJ699" s="1">
        <v>1.1198347107438016</v>
      </c>
    </row>
    <row r="700" spans="1:36">
      <c r="A700" s="1">
        <v>2012</v>
      </c>
      <c r="B700" s="1">
        <v>2</v>
      </c>
      <c r="C700" s="24">
        <v>42314</v>
      </c>
      <c r="D700" s="1">
        <v>49160</v>
      </c>
      <c r="E700" s="1">
        <v>49300</v>
      </c>
      <c r="F700" s="1">
        <v>49030</v>
      </c>
      <c r="G700" s="1">
        <v>49300</v>
      </c>
      <c r="I700" s="1">
        <v>49160</v>
      </c>
      <c r="J700" s="1">
        <v>49190</v>
      </c>
      <c r="K700" s="1">
        <v>49030</v>
      </c>
      <c r="L700" s="1">
        <v>49190</v>
      </c>
      <c r="M700" s="1">
        <v>49530</v>
      </c>
      <c r="N700" s="1">
        <v>49440</v>
      </c>
      <c r="O700" s="1" t="s">
        <v>727</v>
      </c>
      <c r="AG700" s="1">
        <v>49160</v>
      </c>
      <c r="AH700" s="1">
        <v>668</v>
      </c>
      <c r="AI700" s="1">
        <v>907</v>
      </c>
      <c r="AJ700" s="1">
        <v>0.73649393605292168</v>
      </c>
    </row>
    <row r="701" spans="1:36">
      <c r="A701" s="1">
        <v>2012</v>
      </c>
      <c r="B701" s="1">
        <v>3</v>
      </c>
      <c r="C701" s="24">
        <v>42317</v>
      </c>
      <c r="D701" s="1">
        <v>49030</v>
      </c>
      <c r="E701" s="1">
        <v>49240</v>
      </c>
      <c r="F701" s="1">
        <v>49030</v>
      </c>
      <c r="G701" s="1">
        <v>49080</v>
      </c>
      <c r="I701" s="1">
        <v>49030</v>
      </c>
      <c r="J701" s="1">
        <v>49110</v>
      </c>
      <c r="K701" s="1">
        <v>49030</v>
      </c>
      <c r="L701" s="1">
        <v>49110</v>
      </c>
      <c r="M701" s="1">
        <v>49020</v>
      </c>
      <c r="N701" s="1">
        <v>49420</v>
      </c>
      <c r="O701" s="1" t="s">
        <v>81</v>
      </c>
      <c r="AG701" s="1">
        <v>49320</v>
      </c>
      <c r="AH701" s="1">
        <v>724</v>
      </c>
      <c r="AI701" s="1">
        <v>659</v>
      </c>
      <c r="AJ701" s="1">
        <v>1.0986342943854324</v>
      </c>
    </row>
    <row r="702" spans="1:36">
      <c r="A702" s="1">
        <v>2012</v>
      </c>
      <c r="B702" s="1">
        <v>4</v>
      </c>
      <c r="C702" s="24">
        <v>42318</v>
      </c>
      <c r="D702" s="1">
        <v>49230</v>
      </c>
      <c r="E702" s="1">
        <v>49230</v>
      </c>
      <c r="F702" s="1">
        <v>48650</v>
      </c>
      <c r="G702" s="1">
        <v>48650</v>
      </c>
      <c r="I702" s="1">
        <v>49230</v>
      </c>
      <c r="J702" s="1">
        <v>49230</v>
      </c>
      <c r="K702" s="1">
        <v>48750</v>
      </c>
      <c r="L702" s="1">
        <v>48750</v>
      </c>
      <c r="M702" s="1">
        <v>48930</v>
      </c>
      <c r="N702" s="1">
        <v>48500</v>
      </c>
      <c r="O702" s="1" t="s">
        <v>838</v>
      </c>
      <c r="AG702" s="1">
        <v>49230</v>
      </c>
      <c r="AH702" s="1">
        <v>723</v>
      </c>
      <c r="AI702" s="1">
        <v>636</v>
      </c>
      <c r="AJ702" s="1">
        <v>1.1367924528301887</v>
      </c>
    </row>
    <row r="703" spans="1:36">
      <c r="A703" s="1">
        <v>2012</v>
      </c>
      <c r="B703" s="1">
        <v>5</v>
      </c>
      <c r="C703" s="24">
        <v>42319</v>
      </c>
      <c r="D703" s="1">
        <v>48390</v>
      </c>
      <c r="E703" s="1">
        <v>48390</v>
      </c>
      <c r="F703" s="1">
        <v>47860</v>
      </c>
      <c r="G703" s="1">
        <v>48050</v>
      </c>
      <c r="I703" s="1">
        <v>48390</v>
      </c>
      <c r="J703" s="1">
        <v>48390</v>
      </c>
      <c r="K703" s="1">
        <v>48100</v>
      </c>
      <c r="L703" s="1">
        <v>48200</v>
      </c>
      <c r="M703" s="1">
        <v>47860</v>
      </c>
      <c r="N703" s="1">
        <v>48300</v>
      </c>
      <c r="O703" s="1" t="s">
        <v>546</v>
      </c>
      <c r="AG703" s="1">
        <v>48390</v>
      </c>
      <c r="AH703" s="1">
        <v>531</v>
      </c>
      <c r="AI703" s="1">
        <v>650</v>
      </c>
      <c r="AJ703" s="1">
        <v>0.81692307692307697</v>
      </c>
    </row>
    <row r="704" spans="1:36">
      <c r="A704" s="1">
        <v>2012</v>
      </c>
      <c r="B704" s="1">
        <v>6</v>
      </c>
      <c r="C704" s="24">
        <v>42320</v>
      </c>
      <c r="D704" s="1">
        <v>47820</v>
      </c>
      <c r="E704" s="1">
        <v>48060</v>
      </c>
      <c r="F704" s="1">
        <v>47770</v>
      </c>
      <c r="G704" s="1">
        <v>47960</v>
      </c>
      <c r="I704" s="1">
        <v>47820</v>
      </c>
      <c r="J704" s="1">
        <v>47820</v>
      </c>
      <c r="K704" s="1">
        <v>47790</v>
      </c>
      <c r="L704" s="1">
        <v>47820</v>
      </c>
      <c r="M704" s="1">
        <v>47960</v>
      </c>
      <c r="N704" s="1">
        <v>47910</v>
      </c>
      <c r="O704" s="1" t="s">
        <v>978</v>
      </c>
      <c r="AG704" s="1">
        <v>48020</v>
      </c>
      <c r="AH704" s="1">
        <v>742</v>
      </c>
      <c r="AI704" s="1">
        <v>774</v>
      </c>
      <c r="AJ704" s="1">
        <v>0.95865633074935397</v>
      </c>
    </row>
    <row r="705" spans="1:36">
      <c r="A705" s="1">
        <v>2012</v>
      </c>
      <c r="B705" s="1">
        <v>2</v>
      </c>
      <c r="C705" s="24">
        <v>42321</v>
      </c>
      <c r="D705" s="1">
        <v>48050</v>
      </c>
      <c r="E705" s="1">
        <v>48050</v>
      </c>
      <c r="F705" s="1">
        <v>47500</v>
      </c>
      <c r="G705" s="1">
        <v>47590</v>
      </c>
      <c r="I705" s="1">
        <v>48050</v>
      </c>
      <c r="J705" s="1">
        <v>48050</v>
      </c>
      <c r="K705" s="1">
        <v>47500</v>
      </c>
      <c r="L705" s="1">
        <v>47560</v>
      </c>
      <c r="M705" s="1">
        <v>47410</v>
      </c>
      <c r="N705" s="1">
        <v>47490</v>
      </c>
      <c r="O705" s="1" t="s">
        <v>709</v>
      </c>
      <c r="AG705" s="1">
        <v>47870</v>
      </c>
      <c r="AH705" s="1">
        <v>660</v>
      </c>
      <c r="AI705" s="1">
        <v>498</v>
      </c>
      <c r="AJ705" s="1">
        <v>1.3253012048192772</v>
      </c>
    </row>
    <row r="706" spans="1:36">
      <c r="A706" s="1">
        <v>2012</v>
      </c>
      <c r="B706" s="1">
        <v>3</v>
      </c>
      <c r="C706" s="24">
        <v>42324</v>
      </c>
      <c r="D706" s="1">
        <v>47410</v>
      </c>
      <c r="E706" s="1">
        <v>47410</v>
      </c>
      <c r="F706" s="1">
        <v>47250</v>
      </c>
      <c r="G706" s="1">
        <v>47270</v>
      </c>
      <c r="I706" s="1">
        <v>47410</v>
      </c>
      <c r="J706" s="1">
        <v>47410</v>
      </c>
      <c r="K706" s="1">
        <v>47370</v>
      </c>
      <c r="L706" s="1">
        <v>47370</v>
      </c>
      <c r="M706" s="1">
        <v>47280</v>
      </c>
      <c r="N706" s="1">
        <v>47500</v>
      </c>
      <c r="O706" s="1" t="s">
        <v>1248</v>
      </c>
      <c r="AG706" s="1">
        <v>47880</v>
      </c>
      <c r="AH706" s="1">
        <v>548</v>
      </c>
      <c r="AI706" s="1">
        <v>376</v>
      </c>
      <c r="AJ706" s="1">
        <v>1.4574468085106382</v>
      </c>
    </row>
    <row r="707" spans="1:36">
      <c r="A707" s="1">
        <v>2012</v>
      </c>
      <c r="B707" s="1">
        <v>4</v>
      </c>
      <c r="C707" s="24">
        <v>42325</v>
      </c>
      <c r="D707" s="1">
        <v>47500</v>
      </c>
      <c r="E707" s="1">
        <v>48400</v>
      </c>
      <c r="F707" s="1">
        <v>47500</v>
      </c>
      <c r="G707" s="1">
        <v>48000</v>
      </c>
      <c r="I707" s="1">
        <v>47500</v>
      </c>
      <c r="J707" s="1">
        <v>48400</v>
      </c>
      <c r="K707" s="1">
        <v>47500</v>
      </c>
      <c r="L707" s="1">
        <v>48400</v>
      </c>
      <c r="M707" s="1">
        <v>48000</v>
      </c>
      <c r="N707" s="1">
        <v>48000</v>
      </c>
      <c r="O707" s="1" t="s">
        <v>1016</v>
      </c>
      <c r="AG707" s="1">
        <v>47740</v>
      </c>
      <c r="AH707" s="1">
        <v>619</v>
      </c>
      <c r="AI707" s="1">
        <v>547</v>
      </c>
      <c r="AJ707" s="1">
        <v>1.1316270566727604</v>
      </c>
    </row>
    <row r="708" spans="1:36">
      <c r="A708" s="1">
        <v>2012</v>
      </c>
      <c r="B708" s="1">
        <v>5</v>
      </c>
      <c r="C708" s="24">
        <v>42326</v>
      </c>
      <c r="D708" s="1">
        <v>48060</v>
      </c>
      <c r="E708" s="1">
        <v>48300</v>
      </c>
      <c r="F708" s="1">
        <v>48060</v>
      </c>
      <c r="G708" s="1">
        <v>48290</v>
      </c>
      <c r="I708" s="1">
        <v>48060</v>
      </c>
      <c r="J708" s="1">
        <v>48080</v>
      </c>
      <c r="K708" s="1">
        <v>48060</v>
      </c>
      <c r="L708" s="1">
        <v>48080</v>
      </c>
      <c r="M708" s="1">
        <v>48300</v>
      </c>
      <c r="N708" s="1">
        <v>48090</v>
      </c>
      <c r="O708" s="1" t="s">
        <v>225</v>
      </c>
      <c r="AG708" s="1">
        <v>48380</v>
      </c>
      <c r="AH708" s="1">
        <v>713</v>
      </c>
      <c r="AI708" s="1">
        <v>605</v>
      </c>
      <c r="AJ708" s="1">
        <v>1.1785123966942148</v>
      </c>
    </row>
    <row r="709" spans="1:36">
      <c r="A709" s="1">
        <v>2012</v>
      </c>
      <c r="B709" s="1">
        <v>6</v>
      </c>
      <c r="C709" s="24">
        <v>42327</v>
      </c>
      <c r="D709" s="1">
        <v>48160</v>
      </c>
      <c r="E709" s="1">
        <v>48170</v>
      </c>
      <c r="F709" s="1">
        <v>48160</v>
      </c>
      <c r="G709" s="1">
        <v>48160</v>
      </c>
      <c r="I709" s="1">
        <v>48160</v>
      </c>
      <c r="J709" s="1">
        <v>48170</v>
      </c>
      <c r="K709" s="1">
        <v>48160</v>
      </c>
      <c r="L709" s="1">
        <v>48170</v>
      </c>
      <c r="M709" s="1">
        <v>48110</v>
      </c>
      <c r="N709" s="1">
        <v>48150</v>
      </c>
      <c r="O709" s="1" t="s">
        <v>849</v>
      </c>
      <c r="AG709" s="1">
        <v>48580</v>
      </c>
      <c r="AH709" s="1">
        <v>833</v>
      </c>
      <c r="AI709" s="1">
        <v>583</v>
      </c>
      <c r="AJ709" s="1">
        <v>1.4288164665523155</v>
      </c>
    </row>
    <row r="710" spans="1:36">
      <c r="A710" s="1">
        <v>2012</v>
      </c>
      <c r="B710" s="1">
        <v>2</v>
      </c>
      <c r="C710" s="24">
        <v>42328</v>
      </c>
      <c r="D710" s="1">
        <v>48530</v>
      </c>
      <c r="E710" s="1">
        <v>48560</v>
      </c>
      <c r="F710" s="1">
        <v>48400</v>
      </c>
      <c r="G710" s="1">
        <v>48550</v>
      </c>
      <c r="I710" s="1">
        <v>48530</v>
      </c>
      <c r="J710" s="1">
        <v>48530</v>
      </c>
      <c r="K710" s="1">
        <v>48530</v>
      </c>
      <c r="L710" s="1">
        <v>48530</v>
      </c>
      <c r="M710" s="1">
        <v>48230</v>
      </c>
      <c r="N710" s="1">
        <v>48240</v>
      </c>
      <c r="O710" s="1" t="s">
        <v>256</v>
      </c>
      <c r="AG710" s="1">
        <v>48520</v>
      </c>
      <c r="AH710" s="1">
        <v>715</v>
      </c>
      <c r="AI710" s="1">
        <v>491</v>
      </c>
      <c r="AJ710" s="1">
        <v>1.4562118126272912</v>
      </c>
    </row>
    <row r="711" spans="1:36">
      <c r="A711" s="1">
        <v>2012</v>
      </c>
      <c r="B711" s="1">
        <v>3</v>
      </c>
      <c r="C711" s="24">
        <v>42332</v>
      </c>
      <c r="D711" s="1">
        <v>48530</v>
      </c>
      <c r="E711" s="1">
        <v>48560</v>
      </c>
      <c r="F711" s="1">
        <v>48400</v>
      </c>
      <c r="G711" s="1">
        <v>48550</v>
      </c>
      <c r="I711" s="1">
        <v>48530</v>
      </c>
      <c r="J711" s="1">
        <v>48240</v>
      </c>
      <c r="K711" s="1">
        <v>48240</v>
      </c>
      <c r="L711" s="1">
        <v>48240</v>
      </c>
      <c r="M711" s="1">
        <v>48570</v>
      </c>
      <c r="N711" s="1">
        <v>48960</v>
      </c>
      <c r="O711" s="1" t="s">
        <v>813</v>
      </c>
      <c r="AG711" s="1">
        <v>48700</v>
      </c>
      <c r="AH711" s="1">
        <v>750</v>
      </c>
      <c r="AI711" s="1">
        <v>885</v>
      </c>
      <c r="AJ711" s="1">
        <v>0.84745762711864403</v>
      </c>
    </row>
    <row r="712" spans="1:36">
      <c r="A712" s="1">
        <v>2012</v>
      </c>
      <c r="B712" s="1">
        <v>4</v>
      </c>
      <c r="C712" s="24">
        <v>42333</v>
      </c>
      <c r="D712" s="1">
        <v>49000</v>
      </c>
      <c r="E712" s="1">
        <v>49190</v>
      </c>
      <c r="F712" s="1">
        <v>48770</v>
      </c>
      <c r="G712" s="1">
        <v>49190</v>
      </c>
      <c r="I712" s="1">
        <v>49000</v>
      </c>
      <c r="J712" s="1">
        <v>49000</v>
      </c>
      <c r="K712" s="1">
        <v>49000</v>
      </c>
      <c r="L712" s="1">
        <v>49000</v>
      </c>
      <c r="M712" s="1">
        <v>48880</v>
      </c>
      <c r="N712" s="1">
        <v>49320</v>
      </c>
      <c r="O712" s="1" t="s">
        <v>257</v>
      </c>
      <c r="AG712" s="1">
        <v>49170</v>
      </c>
      <c r="AH712" s="1">
        <v>630</v>
      </c>
      <c r="AI712" s="1">
        <v>536</v>
      </c>
      <c r="AJ712" s="1">
        <v>1.1753731343283582</v>
      </c>
    </row>
    <row r="713" spans="1:36">
      <c r="A713" s="1">
        <v>2013</v>
      </c>
      <c r="B713" s="1">
        <v>5</v>
      </c>
      <c r="C713" s="24">
        <v>42334</v>
      </c>
      <c r="D713" s="1">
        <v>49470</v>
      </c>
      <c r="E713" s="1">
        <v>49470</v>
      </c>
      <c r="F713" s="1">
        <v>49450</v>
      </c>
      <c r="G713" s="1">
        <v>49450</v>
      </c>
      <c r="I713" s="1">
        <v>49470</v>
      </c>
      <c r="J713" s="1">
        <v>49470</v>
      </c>
      <c r="K713" s="1">
        <v>49470</v>
      </c>
      <c r="L713" s="1">
        <v>49470</v>
      </c>
      <c r="M713" s="1">
        <v>49440</v>
      </c>
      <c r="N713" s="1">
        <v>49570</v>
      </c>
      <c r="O713" s="1" t="s">
        <v>257</v>
      </c>
      <c r="AG713" s="1">
        <v>49500</v>
      </c>
      <c r="AH713" s="1">
        <v>667</v>
      </c>
      <c r="AI713" s="1">
        <v>516</v>
      </c>
      <c r="AJ713" s="1">
        <v>1.2926356589147288</v>
      </c>
    </row>
    <row r="714" spans="1:36">
      <c r="A714" s="1">
        <v>2014</v>
      </c>
      <c r="B714" s="1">
        <v>6</v>
      </c>
      <c r="C714" s="24">
        <v>42335</v>
      </c>
      <c r="D714" s="1">
        <v>49300</v>
      </c>
      <c r="E714" s="1">
        <v>49300</v>
      </c>
      <c r="F714" s="1">
        <v>48900</v>
      </c>
      <c r="G714" s="1">
        <v>48940</v>
      </c>
      <c r="I714" s="1">
        <v>49300</v>
      </c>
      <c r="J714" s="1">
        <v>49300</v>
      </c>
      <c r="K714" s="1">
        <v>48980</v>
      </c>
      <c r="L714" s="1">
        <v>48980</v>
      </c>
      <c r="M714" s="1">
        <v>48930</v>
      </c>
      <c r="N714" s="1">
        <v>49220</v>
      </c>
      <c r="O714" s="1" t="s">
        <v>280</v>
      </c>
      <c r="AG714" s="1">
        <v>49500</v>
      </c>
      <c r="AH714" s="1">
        <v>715</v>
      </c>
      <c r="AI714" s="1">
        <v>452</v>
      </c>
      <c r="AJ714" s="1">
        <v>1.581858407079646</v>
      </c>
    </row>
    <row r="715" spans="1:36">
      <c r="A715" s="1">
        <v>2015</v>
      </c>
      <c r="B715" s="1">
        <v>7</v>
      </c>
      <c r="C715" s="24">
        <v>42338</v>
      </c>
      <c r="D715" s="1">
        <v>48990</v>
      </c>
      <c r="E715" s="1">
        <v>49290</v>
      </c>
      <c r="F715" s="1">
        <v>48830</v>
      </c>
      <c r="G715" s="1">
        <v>49200</v>
      </c>
      <c r="I715" s="1">
        <v>48990</v>
      </c>
      <c r="J715" s="1">
        <v>48990</v>
      </c>
      <c r="K715" s="1">
        <v>48830</v>
      </c>
      <c r="L715" s="1">
        <v>48830</v>
      </c>
      <c r="M715" s="1">
        <v>48830</v>
      </c>
      <c r="N715" s="1">
        <v>49380</v>
      </c>
      <c r="O715" s="1" t="s">
        <v>281</v>
      </c>
      <c r="AG715" s="1">
        <v>48990</v>
      </c>
      <c r="AH715" s="1">
        <v>549</v>
      </c>
      <c r="AI715" s="1">
        <v>539</v>
      </c>
      <c r="AJ715" s="1">
        <v>1.0185528756957329</v>
      </c>
    </row>
    <row r="716" spans="1:36">
      <c r="A716" s="1">
        <v>2016</v>
      </c>
      <c r="B716" s="1">
        <v>8</v>
      </c>
      <c r="C716" s="24">
        <v>42339</v>
      </c>
      <c r="D716" s="1">
        <v>49140</v>
      </c>
      <c r="E716" s="1">
        <v>49230</v>
      </c>
      <c r="F716" s="1">
        <v>49140</v>
      </c>
      <c r="G716" s="1">
        <v>49220</v>
      </c>
      <c r="I716" s="1">
        <v>49140</v>
      </c>
      <c r="J716" s="1">
        <v>49150</v>
      </c>
      <c r="K716" s="1">
        <v>49140</v>
      </c>
      <c r="L716" s="1">
        <v>49150</v>
      </c>
      <c r="M716" s="1">
        <v>49220</v>
      </c>
      <c r="N716" s="1">
        <v>49200</v>
      </c>
      <c r="O716" s="1" t="s">
        <v>930</v>
      </c>
      <c r="AG716" s="1">
        <v>49490</v>
      </c>
      <c r="AH716" s="1">
        <v>912</v>
      </c>
      <c r="AI716" s="1">
        <v>505</v>
      </c>
      <c r="AJ716" s="1">
        <v>1.805940594059406</v>
      </c>
    </row>
    <row r="717" spans="1:36">
      <c r="A717" s="1">
        <v>2017</v>
      </c>
      <c r="B717" s="1">
        <v>9</v>
      </c>
      <c r="C717" s="24">
        <v>42340</v>
      </c>
      <c r="D717" s="1">
        <v>49200</v>
      </c>
      <c r="E717" s="1">
        <v>49500</v>
      </c>
      <c r="F717" s="1">
        <v>49200</v>
      </c>
      <c r="G717" s="1">
        <v>49490</v>
      </c>
      <c r="I717" s="1">
        <v>49200</v>
      </c>
      <c r="J717" s="1">
        <v>49200</v>
      </c>
      <c r="K717" s="1">
        <v>49200</v>
      </c>
      <c r="L717" s="1">
        <v>49200</v>
      </c>
      <c r="M717" s="1">
        <v>49560</v>
      </c>
      <c r="N717" s="1">
        <v>49480</v>
      </c>
      <c r="O717" s="1" t="s">
        <v>282</v>
      </c>
      <c r="AG717" s="1">
        <v>49390</v>
      </c>
      <c r="AH717" s="1">
        <v>719</v>
      </c>
      <c r="AI717" s="1">
        <v>676</v>
      </c>
      <c r="AJ717" s="1">
        <v>1.0636094674556213</v>
      </c>
    </row>
    <row r="718" spans="1:36">
      <c r="A718" s="1">
        <v>2018</v>
      </c>
      <c r="B718" s="1">
        <v>10</v>
      </c>
      <c r="C718" s="24">
        <v>42341</v>
      </c>
      <c r="D718" s="1">
        <v>49220</v>
      </c>
      <c r="E718" s="1">
        <v>49230</v>
      </c>
      <c r="F718" s="1">
        <v>49220</v>
      </c>
      <c r="G718" s="1">
        <v>49230</v>
      </c>
      <c r="I718" s="1">
        <v>49220</v>
      </c>
      <c r="J718" s="1">
        <v>49230</v>
      </c>
      <c r="K718" s="1">
        <v>49220</v>
      </c>
      <c r="L718" s="1">
        <v>49230</v>
      </c>
      <c r="M718" s="1">
        <v>49330</v>
      </c>
      <c r="N718" s="1">
        <v>49540</v>
      </c>
      <c r="O718" s="1" t="s">
        <v>283</v>
      </c>
      <c r="AG718" s="1">
        <v>49500</v>
      </c>
      <c r="AH718" s="1">
        <v>597</v>
      </c>
      <c r="AI718" s="1">
        <v>1086</v>
      </c>
      <c r="AJ718" s="1">
        <v>0.54972375690607733</v>
      </c>
    </row>
    <row r="719" spans="1:36">
      <c r="A719" s="1">
        <v>2019</v>
      </c>
      <c r="B719" s="1">
        <v>11</v>
      </c>
      <c r="C719" s="24">
        <v>42342</v>
      </c>
      <c r="D719" s="1">
        <v>49500</v>
      </c>
      <c r="E719" s="1">
        <v>49500</v>
      </c>
      <c r="F719" s="1">
        <v>49500</v>
      </c>
      <c r="G719" s="1">
        <v>49500</v>
      </c>
      <c r="I719" s="1">
        <v>49500</v>
      </c>
      <c r="J719" s="1">
        <v>49500</v>
      </c>
      <c r="K719" s="1">
        <v>49500</v>
      </c>
      <c r="L719" s="1">
        <v>49500</v>
      </c>
      <c r="M719" s="1">
        <v>49590</v>
      </c>
      <c r="N719" s="1">
        <v>50000</v>
      </c>
      <c r="O719" s="1" t="s">
        <v>285</v>
      </c>
      <c r="AG719" s="1">
        <v>49500</v>
      </c>
      <c r="AH719" s="1">
        <v>524</v>
      </c>
      <c r="AI719" s="1">
        <v>408</v>
      </c>
      <c r="AJ719" s="1">
        <v>1.2843137254901962</v>
      </c>
    </row>
    <row r="720" spans="1:36">
      <c r="A720" s="1">
        <v>2020</v>
      </c>
      <c r="B720" s="1">
        <v>12</v>
      </c>
      <c r="C720" s="24">
        <v>42345</v>
      </c>
      <c r="D720" s="1">
        <v>50000</v>
      </c>
      <c r="E720" s="1">
        <v>50100</v>
      </c>
      <c r="F720" s="1">
        <v>49750</v>
      </c>
      <c r="G720" s="1">
        <v>49900</v>
      </c>
      <c r="I720" s="1">
        <v>50000</v>
      </c>
      <c r="J720" s="1">
        <v>50050</v>
      </c>
      <c r="K720" s="1">
        <v>49750</v>
      </c>
      <c r="L720" s="1">
        <v>50000</v>
      </c>
      <c r="M720" s="1">
        <v>50160</v>
      </c>
      <c r="N720" s="1">
        <v>49380</v>
      </c>
      <c r="O720" s="1" t="s">
        <v>286</v>
      </c>
      <c r="AG720" s="1">
        <v>49990</v>
      </c>
      <c r="AH720" s="1">
        <v>588</v>
      </c>
      <c r="AI720" s="1">
        <v>530</v>
      </c>
      <c r="AJ720" s="1">
        <v>1.1094339622641509</v>
      </c>
    </row>
    <row r="721" spans="1:36">
      <c r="A721" s="1">
        <v>2021</v>
      </c>
      <c r="B721" s="1">
        <v>13</v>
      </c>
      <c r="C721" s="24">
        <v>42346</v>
      </c>
      <c r="D721" s="1">
        <v>49350</v>
      </c>
      <c r="E721" s="1">
        <v>49830</v>
      </c>
      <c r="F721" s="1">
        <v>49350</v>
      </c>
      <c r="G721" s="1">
        <v>49350</v>
      </c>
      <c r="I721" s="1">
        <v>49350</v>
      </c>
      <c r="J721" s="1">
        <v>49830</v>
      </c>
      <c r="K721" s="1">
        <v>49350</v>
      </c>
      <c r="L721" s="1">
        <v>49550</v>
      </c>
      <c r="M721" s="1">
        <v>49240</v>
      </c>
      <c r="N721" s="1">
        <v>49220</v>
      </c>
      <c r="O721" s="1" t="s">
        <v>681</v>
      </c>
      <c r="AG721" s="1">
        <v>49860</v>
      </c>
      <c r="AH721" s="1">
        <v>578</v>
      </c>
      <c r="AI721" s="1">
        <v>1133</v>
      </c>
      <c r="AJ721" s="1">
        <v>0.5101500441306267</v>
      </c>
    </row>
    <row r="722" spans="1:36">
      <c r="A722" s="1">
        <v>2022</v>
      </c>
      <c r="B722" s="1">
        <v>14</v>
      </c>
      <c r="C722" s="24">
        <v>42347</v>
      </c>
      <c r="D722" s="1">
        <v>49200</v>
      </c>
      <c r="E722" s="1">
        <v>49230</v>
      </c>
      <c r="F722" s="1">
        <v>49150</v>
      </c>
      <c r="G722" s="1">
        <v>49230</v>
      </c>
      <c r="I722" s="1">
        <v>49200</v>
      </c>
      <c r="J722" s="1">
        <v>49200</v>
      </c>
      <c r="K722" s="1">
        <v>49150</v>
      </c>
      <c r="L722" s="1">
        <v>49200</v>
      </c>
      <c r="M722" s="1">
        <v>49220</v>
      </c>
      <c r="N722" s="1">
        <v>48980</v>
      </c>
      <c r="O722" s="1" t="s">
        <v>681</v>
      </c>
      <c r="AG722" s="1">
        <v>49220</v>
      </c>
      <c r="AH722" s="1">
        <v>607</v>
      </c>
      <c r="AI722" s="1">
        <v>449</v>
      </c>
      <c r="AJ722" s="1">
        <v>1.3518930957683741</v>
      </c>
    </row>
    <row r="723" spans="1:36">
      <c r="A723" s="1">
        <v>2023</v>
      </c>
      <c r="B723" s="1">
        <v>15</v>
      </c>
      <c r="C723" s="24">
        <v>42348</v>
      </c>
      <c r="D723" s="1">
        <v>48960</v>
      </c>
      <c r="E723" s="1">
        <v>48970</v>
      </c>
      <c r="F723" s="1">
        <v>48960</v>
      </c>
      <c r="G723" s="1">
        <v>48970</v>
      </c>
      <c r="I723" s="1">
        <v>48960</v>
      </c>
      <c r="J723" s="1">
        <v>48970</v>
      </c>
      <c r="K723" s="1">
        <v>48960</v>
      </c>
      <c r="L723" s="1">
        <v>48970</v>
      </c>
      <c r="M723" s="1">
        <v>48900</v>
      </c>
      <c r="N723" s="1">
        <v>49000</v>
      </c>
      <c r="O723" s="1" t="s">
        <v>287</v>
      </c>
      <c r="AG723" s="1">
        <v>49220</v>
      </c>
      <c r="AH723" s="1">
        <v>487</v>
      </c>
      <c r="AI723" s="1">
        <v>503</v>
      </c>
      <c r="AJ723" s="1">
        <v>0.96819085487077539</v>
      </c>
    </row>
    <row r="724" spans="1:36">
      <c r="A724" s="1">
        <v>2024</v>
      </c>
      <c r="B724" s="1">
        <v>16</v>
      </c>
      <c r="C724" s="24">
        <v>42349</v>
      </c>
      <c r="D724" s="1">
        <v>49060</v>
      </c>
      <c r="E724" s="1">
        <v>49060</v>
      </c>
      <c r="F724" s="1">
        <v>49060</v>
      </c>
      <c r="G724" s="1">
        <v>49060</v>
      </c>
      <c r="I724" s="1">
        <v>49060</v>
      </c>
      <c r="J724" s="1">
        <v>49060</v>
      </c>
      <c r="K724" s="1">
        <v>49060</v>
      </c>
      <c r="L724" s="1">
        <v>49060</v>
      </c>
      <c r="M724" s="1">
        <v>49060</v>
      </c>
      <c r="N724" s="1">
        <v>48720</v>
      </c>
      <c r="O724" s="1" t="s">
        <v>288</v>
      </c>
      <c r="AG724" s="1">
        <v>49230</v>
      </c>
      <c r="AH724" s="1">
        <v>663</v>
      </c>
      <c r="AI724" s="1">
        <v>524</v>
      </c>
      <c r="AJ724" s="1">
        <v>1.2652671755725191</v>
      </c>
    </row>
    <row r="725" spans="1:36">
      <c r="A725" s="1">
        <v>2025</v>
      </c>
      <c r="B725" s="1">
        <v>17</v>
      </c>
      <c r="C725" s="24">
        <v>42352</v>
      </c>
      <c r="D725" s="1">
        <v>48650</v>
      </c>
      <c r="E725" s="1">
        <v>48780</v>
      </c>
      <c r="F725" s="1">
        <v>48590</v>
      </c>
      <c r="G725" s="1">
        <v>48780</v>
      </c>
      <c r="I725" s="1">
        <v>48650</v>
      </c>
      <c r="J725" s="1">
        <v>48650</v>
      </c>
      <c r="K725" s="1">
        <v>48600</v>
      </c>
      <c r="L725" s="1">
        <v>48600</v>
      </c>
      <c r="M725" s="1">
        <v>48790</v>
      </c>
      <c r="N725" s="1">
        <v>48600</v>
      </c>
      <c r="O725" s="1" t="s">
        <v>790</v>
      </c>
      <c r="AG725" s="1">
        <v>48790</v>
      </c>
      <c r="AH725" s="1">
        <v>493</v>
      </c>
      <c r="AI725" s="1">
        <v>720</v>
      </c>
      <c r="AJ725" s="1">
        <v>0.68472222222222223</v>
      </c>
    </row>
    <row r="726" spans="1:36">
      <c r="A726" s="1">
        <v>2026</v>
      </c>
      <c r="B726" s="1">
        <v>18</v>
      </c>
      <c r="C726" s="24">
        <v>42353</v>
      </c>
      <c r="D726" s="1">
        <v>48780</v>
      </c>
      <c r="E726" s="1">
        <v>48780</v>
      </c>
      <c r="F726" s="1">
        <v>48780</v>
      </c>
      <c r="G726" s="1">
        <v>48780</v>
      </c>
      <c r="I726" s="1">
        <v>48780</v>
      </c>
      <c r="J726" s="1">
        <v>48780</v>
      </c>
      <c r="K726" s="1">
        <v>48780</v>
      </c>
      <c r="L726" s="1">
        <v>48780</v>
      </c>
      <c r="M726" s="1">
        <v>48780</v>
      </c>
      <c r="N726" s="1">
        <v>48600</v>
      </c>
      <c r="O726" s="1" t="s">
        <v>727</v>
      </c>
      <c r="AG726" s="1">
        <v>48980</v>
      </c>
      <c r="AH726" s="1">
        <v>553</v>
      </c>
      <c r="AI726" s="1">
        <v>544</v>
      </c>
      <c r="AJ726" s="1">
        <v>1.0165441176470589</v>
      </c>
    </row>
    <row r="727" spans="1:36">
      <c r="A727" s="1">
        <v>2027</v>
      </c>
      <c r="B727" s="1">
        <v>19</v>
      </c>
      <c r="C727" s="24">
        <v>42354</v>
      </c>
      <c r="D727" s="1">
        <v>48600</v>
      </c>
      <c r="E727" s="1">
        <v>49250</v>
      </c>
      <c r="F727" s="1">
        <v>48600</v>
      </c>
      <c r="G727" s="1">
        <v>49250</v>
      </c>
      <c r="I727" s="1">
        <v>48600</v>
      </c>
      <c r="J727" s="1">
        <v>48650</v>
      </c>
      <c r="K727" s="1">
        <v>48600</v>
      </c>
      <c r="L727" s="1">
        <v>48650</v>
      </c>
      <c r="M727" s="1">
        <v>49300</v>
      </c>
      <c r="N727" s="1">
        <v>49540</v>
      </c>
      <c r="O727" s="1" t="s">
        <v>289</v>
      </c>
      <c r="AG727" s="1">
        <v>48900</v>
      </c>
      <c r="AH727" s="1">
        <v>556</v>
      </c>
      <c r="AI727" s="1">
        <v>572</v>
      </c>
      <c r="AJ727" s="1">
        <v>0.97202797202797198</v>
      </c>
    </row>
    <row r="728" spans="1:36">
      <c r="A728" s="1">
        <v>2028</v>
      </c>
      <c r="B728" s="1">
        <v>20</v>
      </c>
      <c r="C728" s="24">
        <v>42355</v>
      </c>
      <c r="D728" s="1">
        <v>49300</v>
      </c>
      <c r="E728" s="1">
        <v>49890</v>
      </c>
      <c r="F728" s="1">
        <v>49180</v>
      </c>
      <c r="G728" s="1">
        <v>49890</v>
      </c>
      <c r="I728" s="1">
        <v>49300</v>
      </c>
      <c r="J728" s="1">
        <v>49840</v>
      </c>
      <c r="K728" s="1">
        <v>49180</v>
      </c>
      <c r="L728" s="1">
        <v>49840</v>
      </c>
      <c r="M728" s="1">
        <v>49860</v>
      </c>
      <c r="N728" s="1">
        <v>50100</v>
      </c>
      <c r="O728" s="1" t="s">
        <v>679</v>
      </c>
      <c r="AG728" s="1">
        <v>49760</v>
      </c>
      <c r="AH728" s="1">
        <v>695</v>
      </c>
      <c r="AI728" s="1">
        <v>574</v>
      </c>
      <c r="AJ728" s="1">
        <v>1.2108013937282229</v>
      </c>
    </row>
    <row r="729" spans="1:36">
      <c r="A729" s="1">
        <v>2029</v>
      </c>
      <c r="B729" s="1">
        <v>21</v>
      </c>
      <c r="C729" s="24">
        <v>42356</v>
      </c>
      <c r="D729" s="1">
        <v>50300</v>
      </c>
      <c r="E729" s="1">
        <v>50680</v>
      </c>
      <c r="F729" s="1">
        <v>50080</v>
      </c>
      <c r="G729" s="1">
        <v>50150</v>
      </c>
      <c r="I729" s="1">
        <v>50300</v>
      </c>
      <c r="J729" s="1">
        <v>50680</v>
      </c>
      <c r="K729" s="1">
        <v>50080</v>
      </c>
      <c r="L729" s="1">
        <v>50080</v>
      </c>
      <c r="M729" s="1">
        <v>49890</v>
      </c>
      <c r="N729" s="1">
        <v>50220</v>
      </c>
      <c r="O729" s="1" t="s">
        <v>290</v>
      </c>
      <c r="AG729" s="1">
        <v>50600</v>
      </c>
      <c r="AH729" s="1">
        <v>516</v>
      </c>
      <c r="AI729" s="1">
        <v>521</v>
      </c>
      <c r="AJ729" s="1">
        <v>0.99040307101727443</v>
      </c>
    </row>
    <row r="730" spans="1:36">
      <c r="A730" s="1">
        <v>2030</v>
      </c>
      <c r="B730" s="1">
        <v>22</v>
      </c>
      <c r="C730" s="24">
        <v>42359</v>
      </c>
      <c r="D730" s="1">
        <v>50250</v>
      </c>
      <c r="E730" s="1">
        <v>50250</v>
      </c>
      <c r="F730" s="1">
        <v>49880</v>
      </c>
      <c r="G730" s="1">
        <v>49880</v>
      </c>
      <c r="I730" s="1">
        <v>50250</v>
      </c>
      <c r="J730" s="1">
        <v>50250</v>
      </c>
      <c r="K730" s="1">
        <v>49930</v>
      </c>
      <c r="L730" s="1">
        <v>49930</v>
      </c>
      <c r="M730" s="1">
        <v>50000</v>
      </c>
      <c r="N730" s="1">
        <v>50000</v>
      </c>
      <c r="O730" s="1" t="s">
        <v>291</v>
      </c>
      <c r="AG730" s="1">
        <v>50150</v>
      </c>
      <c r="AH730" s="1">
        <v>670</v>
      </c>
      <c r="AI730" s="1">
        <v>558</v>
      </c>
      <c r="AJ730" s="1">
        <v>1.2007168458781361</v>
      </c>
    </row>
    <row r="731" spans="1:36">
      <c r="A731" s="1">
        <v>2031</v>
      </c>
      <c r="B731" s="1">
        <v>23</v>
      </c>
      <c r="C731" s="24">
        <v>42360</v>
      </c>
      <c r="D731" s="1">
        <v>50000</v>
      </c>
      <c r="E731" s="1">
        <v>50640</v>
      </c>
      <c r="F731" s="1">
        <v>49940</v>
      </c>
      <c r="G731" s="1">
        <v>50320</v>
      </c>
      <c r="I731" s="1">
        <v>50000</v>
      </c>
      <c r="J731" s="1">
        <v>50000</v>
      </c>
      <c r="K731" s="1">
        <v>49940</v>
      </c>
      <c r="L731" s="1">
        <v>49940</v>
      </c>
      <c r="M731" s="1">
        <v>49700</v>
      </c>
      <c r="N731" s="1">
        <v>50090</v>
      </c>
      <c r="O731" s="1" t="s">
        <v>292</v>
      </c>
      <c r="AG731" s="1">
        <v>50290</v>
      </c>
      <c r="AH731" s="1">
        <v>625</v>
      </c>
      <c r="AI731" s="1">
        <v>579</v>
      </c>
      <c r="AJ731" s="1">
        <v>1.0794473229706389</v>
      </c>
    </row>
    <row r="732" spans="1:36">
      <c r="A732" s="1">
        <v>2032</v>
      </c>
      <c r="B732" s="1">
        <v>24</v>
      </c>
      <c r="C732" s="24">
        <v>42362</v>
      </c>
      <c r="D732" s="1">
        <v>49850</v>
      </c>
      <c r="E732" s="1">
        <v>49950</v>
      </c>
      <c r="F732" s="1">
        <v>49840</v>
      </c>
      <c r="G732" s="1">
        <v>49940</v>
      </c>
      <c r="I732" s="1">
        <v>49850</v>
      </c>
      <c r="J732" s="1">
        <v>49900</v>
      </c>
      <c r="K732" s="1">
        <v>49840</v>
      </c>
      <c r="L732" s="1">
        <v>49900</v>
      </c>
      <c r="M732" s="1">
        <v>49900</v>
      </c>
      <c r="N732" s="1">
        <v>49900</v>
      </c>
      <c r="O732" s="1" t="s">
        <v>280</v>
      </c>
      <c r="AG732" s="1">
        <v>49900</v>
      </c>
      <c r="AH732" s="1">
        <v>442</v>
      </c>
      <c r="AI732" s="1">
        <v>467</v>
      </c>
      <c r="AJ732" s="1">
        <v>0.94646680942184158</v>
      </c>
    </row>
    <row r="733" spans="1:36">
      <c r="A733" s="1">
        <v>2033</v>
      </c>
      <c r="B733" s="1">
        <v>25</v>
      </c>
      <c r="C733" s="24">
        <v>42363</v>
      </c>
      <c r="D733" s="1">
        <v>49900</v>
      </c>
      <c r="E733" s="1">
        <v>49970</v>
      </c>
      <c r="F733" s="1">
        <v>49820</v>
      </c>
      <c r="G733" s="1">
        <v>49970</v>
      </c>
      <c r="I733" s="1">
        <v>49900</v>
      </c>
      <c r="J733" s="1">
        <v>49900</v>
      </c>
      <c r="K733" s="1">
        <v>49900</v>
      </c>
      <c r="L733" s="1">
        <v>49900</v>
      </c>
      <c r="M733" s="1">
        <v>49970</v>
      </c>
      <c r="N733" s="1">
        <v>50100</v>
      </c>
      <c r="O733" s="1" t="s">
        <v>280</v>
      </c>
      <c r="AG733" s="1">
        <v>49980</v>
      </c>
      <c r="AH733" s="1">
        <v>333</v>
      </c>
      <c r="AI733" s="1">
        <v>140</v>
      </c>
      <c r="AJ733" s="1">
        <v>2.3785714285714286</v>
      </c>
    </row>
    <row r="734" spans="1:36">
      <c r="A734" s="1">
        <v>2034</v>
      </c>
      <c r="B734" s="1">
        <v>26</v>
      </c>
      <c r="C734" s="24">
        <v>42366</v>
      </c>
      <c r="D734" s="1">
        <v>49790</v>
      </c>
      <c r="E734" s="1">
        <v>49790</v>
      </c>
      <c r="F734" s="1">
        <v>49710</v>
      </c>
      <c r="G734" s="1">
        <v>49710</v>
      </c>
      <c r="I734" s="1">
        <v>49790</v>
      </c>
      <c r="J734" s="1">
        <v>50100</v>
      </c>
      <c r="K734" s="1">
        <v>50100</v>
      </c>
      <c r="L734" s="1">
        <v>50100</v>
      </c>
      <c r="M734" s="1">
        <v>49800</v>
      </c>
      <c r="N734" s="1">
        <v>49800</v>
      </c>
      <c r="O734" s="1" t="s">
        <v>293</v>
      </c>
      <c r="AG734" s="1">
        <v>50240</v>
      </c>
      <c r="AH734" s="1">
        <v>730</v>
      </c>
      <c r="AI734" s="1">
        <v>450</v>
      </c>
      <c r="AJ734" s="1">
        <v>1.6222222222222222</v>
      </c>
    </row>
    <row r="735" spans="1:36">
      <c r="A735" s="1">
        <v>2035</v>
      </c>
      <c r="B735" s="1">
        <v>27</v>
      </c>
      <c r="C735" s="24">
        <v>42367</v>
      </c>
      <c r="D735" s="1">
        <v>49630</v>
      </c>
      <c r="E735" s="1">
        <v>49630</v>
      </c>
      <c r="F735" s="1">
        <v>49580</v>
      </c>
      <c r="G735" s="1">
        <v>49580</v>
      </c>
      <c r="I735" s="1">
        <v>49630</v>
      </c>
      <c r="J735" s="1">
        <v>49630</v>
      </c>
      <c r="K735" s="1">
        <v>49620</v>
      </c>
      <c r="L735" s="1">
        <v>49620</v>
      </c>
      <c r="M735" s="1">
        <v>49500</v>
      </c>
      <c r="N735" s="1">
        <v>49590</v>
      </c>
      <c r="O735" s="1" t="s">
        <v>294</v>
      </c>
      <c r="AG735" s="1">
        <v>49790</v>
      </c>
      <c r="AH735" s="1">
        <v>500</v>
      </c>
      <c r="AI735" s="1">
        <v>483</v>
      </c>
      <c r="AJ735" s="1">
        <v>1.0351966873706004</v>
      </c>
    </row>
    <row r="736" spans="1:36">
      <c r="A736" s="1">
        <v>2036</v>
      </c>
      <c r="B736" s="1">
        <v>28</v>
      </c>
      <c r="C736" s="24">
        <v>42368</v>
      </c>
      <c r="D736" s="1">
        <v>49470</v>
      </c>
      <c r="E736" s="1">
        <v>49800</v>
      </c>
      <c r="F736" s="1">
        <v>49100</v>
      </c>
      <c r="G736" s="1">
        <v>49800</v>
      </c>
      <c r="I736" s="1">
        <v>49470</v>
      </c>
      <c r="J736" s="1">
        <v>49560</v>
      </c>
      <c r="K736" s="1">
        <v>49100</v>
      </c>
      <c r="L736" s="1">
        <v>49450</v>
      </c>
      <c r="M736" s="1">
        <v>49470</v>
      </c>
      <c r="N736" s="35">
        <v>49590</v>
      </c>
      <c r="O736" s="35" t="s">
        <v>7</v>
      </c>
      <c r="AG736" s="1">
        <v>49780</v>
      </c>
      <c r="AH736" s="1">
        <v>550</v>
      </c>
      <c r="AI736" s="1">
        <v>658</v>
      </c>
      <c r="AJ736" s="1">
        <v>0.83586626139817632</v>
      </c>
    </row>
    <row r="737" spans="1:36">
      <c r="A737" s="1">
        <v>2037</v>
      </c>
      <c r="B737" s="1">
        <v>29</v>
      </c>
      <c r="C737" s="24">
        <v>42373</v>
      </c>
      <c r="D737" s="1">
        <v>49300</v>
      </c>
      <c r="E737" s="1">
        <v>49300</v>
      </c>
      <c r="F737" s="1">
        <v>49000</v>
      </c>
      <c r="G737" s="1">
        <v>49110</v>
      </c>
      <c r="I737" s="1">
        <v>49300</v>
      </c>
      <c r="J737" s="1">
        <v>49300</v>
      </c>
      <c r="K737" s="1">
        <v>49300</v>
      </c>
      <c r="L737" s="1">
        <v>49300</v>
      </c>
      <c r="M737" s="1">
        <v>49200</v>
      </c>
      <c r="N737" s="1">
        <v>49170</v>
      </c>
      <c r="O737" s="35" t="s">
        <v>7</v>
      </c>
      <c r="AG737" s="1">
        <v>49760</v>
      </c>
      <c r="AH737" s="1">
        <v>656</v>
      </c>
      <c r="AI737" s="1">
        <v>569</v>
      </c>
      <c r="AJ737" s="1">
        <v>1.1528998242530755</v>
      </c>
    </row>
    <row r="738" spans="1:36">
      <c r="A738" s="1">
        <v>2038</v>
      </c>
      <c r="B738" s="1">
        <v>30</v>
      </c>
      <c r="C738" s="24">
        <v>42374</v>
      </c>
      <c r="D738" s="1">
        <v>49100</v>
      </c>
      <c r="E738" s="1">
        <v>49100</v>
      </c>
      <c r="F738" s="1">
        <v>48870</v>
      </c>
      <c r="G738" s="1">
        <v>48870</v>
      </c>
      <c r="I738" s="1">
        <v>49100</v>
      </c>
      <c r="J738" s="1">
        <v>49100</v>
      </c>
      <c r="K738" s="1">
        <v>49100</v>
      </c>
      <c r="L738" s="1">
        <v>49100</v>
      </c>
      <c r="M738" s="1">
        <v>48870</v>
      </c>
      <c r="N738" s="1">
        <v>48730</v>
      </c>
      <c r="O738" s="35" t="s">
        <v>7</v>
      </c>
      <c r="AG738" s="1">
        <v>49100</v>
      </c>
      <c r="AH738" s="1">
        <v>676</v>
      </c>
      <c r="AI738" s="1">
        <v>484</v>
      </c>
      <c r="AJ738" s="1">
        <v>1.3966942148760331</v>
      </c>
    </row>
    <row r="739" spans="1:36">
      <c r="A739" s="1">
        <v>2039</v>
      </c>
      <c r="B739" s="1">
        <v>31</v>
      </c>
      <c r="C739" s="24">
        <v>42375</v>
      </c>
      <c r="D739" s="1">
        <v>48740</v>
      </c>
      <c r="E739" s="1">
        <v>48740</v>
      </c>
      <c r="F739" s="1">
        <v>48510</v>
      </c>
      <c r="G739" s="1">
        <v>48510</v>
      </c>
      <c r="I739" s="1">
        <v>48740</v>
      </c>
      <c r="J739" s="1">
        <v>48730</v>
      </c>
      <c r="K739" s="1">
        <v>48730</v>
      </c>
      <c r="L739" s="1">
        <v>48730</v>
      </c>
      <c r="M739" s="1">
        <v>48510</v>
      </c>
      <c r="N739" s="1">
        <v>48590</v>
      </c>
      <c r="O739" s="35" t="s">
        <v>7</v>
      </c>
      <c r="AG739" s="1">
        <v>49180</v>
      </c>
      <c r="AH739" s="1">
        <v>655</v>
      </c>
      <c r="AI739" s="1">
        <v>498</v>
      </c>
      <c r="AJ739" s="1">
        <v>1.3152610441767068</v>
      </c>
    </row>
    <row r="740" spans="1:36">
      <c r="A740" s="1">
        <v>2040</v>
      </c>
      <c r="B740" s="1">
        <v>32</v>
      </c>
      <c r="C740" s="24">
        <v>42376</v>
      </c>
      <c r="D740" s="1">
        <v>48700</v>
      </c>
      <c r="E740" s="1">
        <v>48700</v>
      </c>
      <c r="F740" s="1">
        <v>48100</v>
      </c>
      <c r="G740" s="1">
        <v>48100</v>
      </c>
      <c r="I740" s="1">
        <v>48700</v>
      </c>
      <c r="J740" s="1">
        <v>48700</v>
      </c>
      <c r="K740" s="1">
        <v>48320</v>
      </c>
      <c r="L740" s="1">
        <v>48320</v>
      </c>
      <c r="M740" s="1">
        <v>48380</v>
      </c>
      <c r="N740" s="1">
        <v>48200</v>
      </c>
      <c r="O740" s="35" t="s">
        <v>7</v>
      </c>
      <c r="AG740" s="1">
        <v>48700</v>
      </c>
      <c r="AH740" s="1">
        <v>740</v>
      </c>
      <c r="AI740" s="1">
        <v>582</v>
      </c>
      <c r="AJ740" s="1">
        <v>1.2714776632302405</v>
      </c>
    </row>
    <row r="741" spans="1:36">
      <c r="A741" s="1">
        <v>2041</v>
      </c>
      <c r="B741" s="1">
        <v>33</v>
      </c>
      <c r="C741" s="24">
        <v>42377</v>
      </c>
      <c r="D741" s="1">
        <v>48000</v>
      </c>
      <c r="E741" s="1">
        <v>48500</v>
      </c>
      <c r="F741" s="1">
        <v>48000</v>
      </c>
      <c r="G741" s="1">
        <v>48250</v>
      </c>
      <c r="I741" s="1">
        <v>48000</v>
      </c>
      <c r="J741" s="1">
        <v>48500</v>
      </c>
      <c r="K741" s="1">
        <v>48000</v>
      </c>
      <c r="L741" s="1">
        <v>48500</v>
      </c>
      <c r="M741" s="1">
        <v>48250</v>
      </c>
      <c r="N741" s="1">
        <v>48250</v>
      </c>
      <c r="O741" s="35" t="s">
        <v>7</v>
      </c>
      <c r="AG741" s="1">
        <v>48440</v>
      </c>
      <c r="AH741" s="1">
        <v>567</v>
      </c>
      <c r="AI741" s="1">
        <v>441</v>
      </c>
      <c r="AJ741" s="1">
        <v>1.2857142857142858</v>
      </c>
    </row>
    <row r="742" spans="1:36">
      <c r="A742" s="1">
        <v>2042</v>
      </c>
      <c r="B742" s="1">
        <v>34</v>
      </c>
      <c r="C742" s="24">
        <v>42381</v>
      </c>
      <c r="D742" s="1">
        <v>48250</v>
      </c>
      <c r="E742" s="1">
        <v>48250</v>
      </c>
      <c r="F742" s="1">
        <v>47790</v>
      </c>
      <c r="G742" s="1">
        <v>47790</v>
      </c>
      <c r="I742" s="1">
        <v>48250</v>
      </c>
      <c r="J742" s="1">
        <v>48250</v>
      </c>
      <c r="K742" s="1">
        <v>47920</v>
      </c>
      <c r="L742" s="1">
        <v>48200</v>
      </c>
      <c r="M742" s="1">
        <v>47810</v>
      </c>
      <c r="N742" s="1">
        <v>48000</v>
      </c>
      <c r="O742" s="35" t="s">
        <v>7</v>
      </c>
      <c r="AG742" s="1">
        <v>48300</v>
      </c>
      <c r="AH742" s="1">
        <v>614</v>
      </c>
      <c r="AI742" s="1">
        <v>579</v>
      </c>
      <c r="AJ742" s="1">
        <v>1.0604490500863557</v>
      </c>
    </row>
    <row r="743" spans="1:36">
      <c r="A743" s="1">
        <v>2043</v>
      </c>
      <c r="B743" s="1">
        <v>35</v>
      </c>
      <c r="C743" s="24">
        <v>42382</v>
      </c>
      <c r="D743" s="1">
        <v>48250</v>
      </c>
      <c r="E743" s="1">
        <v>48250</v>
      </c>
      <c r="F743" s="1">
        <v>48250</v>
      </c>
      <c r="G743" s="1">
        <v>48250</v>
      </c>
      <c r="I743" s="1">
        <v>48250</v>
      </c>
      <c r="J743" s="1">
        <v>48250</v>
      </c>
      <c r="K743" s="1">
        <v>48250</v>
      </c>
      <c r="L743" s="1">
        <v>48250</v>
      </c>
      <c r="M743" s="1">
        <v>48530</v>
      </c>
      <c r="N743" s="1">
        <v>48250</v>
      </c>
      <c r="O743" s="35" t="s">
        <v>7</v>
      </c>
      <c r="AG743" s="1">
        <v>48660</v>
      </c>
      <c r="AH743" s="1">
        <v>630</v>
      </c>
      <c r="AI743" s="1">
        <v>659</v>
      </c>
      <c r="AJ743" s="1">
        <v>0.95599393019726864</v>
      </c>
    </row>
    <row r="744" spans="1:36">
      <c r="A744" s="1">
        <v>2044</v>
      </c>
      <c r="B744" s="1">
        <v>36</v>
      </c>
      <c r="C744" s="24">
        <v>42383</v>
      </c>
      <c r="D744" s="1">
        <v>48250</v>
      </c>
      <c r="E744" s="1">
        <v>48250</v>
      </c>
      <c r="F744" s="1">
        <v>48250</v>
      </c>
      <c r="G744" s="1">
        <v>48250</v>
      </c>
      <c r="I744" s="1">
        <v>48250</v>
      </c>
      <c r="J744" s="1">
        <v>48250</v>
      </c>
      <c r="K744" s="1">
        <v>48250</v>
      </c>
      <c r="L744" s="1">
        <v>48250</v>
      </c>
      <c r="M744" s="1">
        <v>48250</v>
      </c>
      <c r="N744" s="1">
        <v>48250</v>
      </c>
      <c r="O744" s="35" t="s">
        <v>7</v>
      </c>
      <c r="AG744" s="1">
        <v>48480</v>
      </c>
      <c r="AH744" s="1">
        <v>686</v>
      </c>
      <c r="AI744" s="1">
        <v>471</v>
      </c>
      <c r="AJ744" s="1">
        <v>1.4564755838641188</v>
      </c>
    </row>
    <row r="745" spans="1:36">
      <c r="A745" s="1">
        <v>2045</v>
      </c>
      <c r="B745" s="1">
        <v>37</v>
      </c>
      <c r="C745" s="24">
        <v>42384</v>
      </c>
      <c r="D745" s="1">
        <v>48250</v>
      </c>
      <c r="E745" s="1">
        <v>48250</v>
      </c>
      <c r="F745" s="1">
        <v>48250</v>
      </c>
      <c r="G745" s="1">
        <v>48250</v>
      </c>
      <c r="I745" s="1">
        <v>48250</v>
      </c>
      <c r="J745" s="1">
        <v>48250</v>
      </c>
      <c r="K745" s="1">
        <v>48250</v>
      </c>
      <c r="L745" s="1">
        <v>48250</v>
      </c>
      <c r="M745" s="1">
        <v>48260</v>
      </c>
      <c r="N745" s="1">
        <v>48250</v>
      </c>
      <c r="O745" s="35" t="s">
        <v>7</v>
      </c>
      <c r="AG745" s="1">
        <v>48490</v>
      </c>
      <c r="AH745" s="1">
        <v>835</v>
      </c>
      <c r="AI745" s="1">
        <v>500</v>
      </c>
      <c r="AJ745" s="1">
        <v>1.67</v>
      </c>
    </row>
    <row r="746" spans="1:36">
      <c r="A746" s="1">
        <v>2046</v>
      </c>
      <c r="B746" s="1">
        <v>38</v>
      </c>
      <c r="C746" s="24">
        <v>42387</v>
      </c>
      <c r="D746" s="1">
        <v>48400</v>
      </c>
      <c r="E746" s="1">
        <v>48660</v>
      </c>
      <c r="F746" s="1">
        <v>48400</v>
      </c>
      <c r="G746" s="1">
        <v>48660</v>
      </c>
      <c r="I746" s="1">
        <v>48400</v>
      </c>
      <c r="J746" s="1">
        <v>48250</v>
      </c>
      <c r="K746" s="1">
        <v>48250</v>
      </c>
      <c r="L746" s="1">
        <v>48250</v>
      </c>
      <c r="M746" s="1">
        <v>48660</v>
      </c>
      <c r="N746" s="1">
        <v>48660</v>
      </c>
      <c r="O746" s="35" t="s">
        <v>7</v>
      </c>
      <c r="AG746" s="1">
        <v>48690</v>
      </c>
      <c r="AH746" s="1">
        <v>563</v>
      </c>
      <c r="AI746" s="1">
        <v>734</v>
      </c>
      <c r="AJ746" s="1">
        <v>0.76702997275204354</v>
      </c>
    </row>
    <row r="747" spans="1:36">
      <c r="A747" s="1">
        <v>2047</v>
      </c>
      <c r="B747" s="1">
        <v>39</v>
      </c>
      <c r="C747" s="24">
        <v>42388</v>
      </c>
      <c r="D747" s="1">
        <v>48680</v>
      </c>
      <c r="E747" s="1">
        <v>48800</v>
      </c>
      <c r="F747" s="1">
        <v>48280</v>
      </c>
      <c r="G747" s="1">
        <v>48560</v>
      </c>
      <c r="I747" s="1">
        <v>48680</v>
      </c>
      <c r="J747" s="1">
        <v>48680</v>
      </c>
      <c r="K747" s="1">
        <v>48280</v>
      </c>
      <c r="L747" s="1">
        <v>48300</v>
      </c>
      <c r="M747" s="1">
        <v>48560</v>
      </c>
      <c r="N747" s="1">
        <v>48560</v>
      </c>
      <c r="O747" s="35" t="s">
        <v>7</v>
      </c>
      <c r="AG747" s="1">
        <v>48690</v>
      </c>
      <c r="AH747" s="1">
        <v>550</v>
      </c>
      <c r="AI747" s="1">
        <v>501</v>
      </c>
      <c r="AJ747" s="1">
        <v>1.0978043912175648</v>
      </c>
    </row>
    <row r="748" spans="1:36">
      <c r="A748" s="1">
        <v>2048</v>
      </c>
      <c r="B748" s="1">
        <v>40</v>
      </c>
      <c r="C748" s="24">
        <v>42389</v>
      </c>
      <c r="D748" s="1">
        <v>48450</v>
      </c>
      <c r="E748" s="1">
        <v>48450</v>
      </c>
      <c r="F748" s="1">
        <v>48260</v>
      </c>
      <c r="G748" s="1">
        <v>48260</v>
      </c>
      <c r="I748" s="1">
        <v>48450</v>
      </c>
      <c r="J748" s="1">
        <v>48450</v>
      </c>
      <c r="K748" s="1">
        <v>48380</v>
      </c>
      <c r="L748" s="1">
        <v>48380</v>
      </c>
      <c r="M748" s="1">
        <v>48260</v>
      </c>
      <c r="N748" s="1">
        <v>47890</v>
      </c>
      <c r="O748" s="35" t="s">
        <v>7</v>
      </c>
      <c r="AG748" s="1">
        <v>48770</v>
      </c>
      <c r="AH748" s="1">
        <v>604</v>
      </c>
      <c r="AI748" s="1">
        <v>514</v>
      </c>
      <c r="AJ748" s="1">
        <v>1.1750972762645915</v>
      </c>
    </row>
    <row r="749" spans="1:36">
      <c r="A749" s="1">
        <v>2049</v>
      </c>
      <c r="B749" s="1">
        <v>41</v>
      </c>
      <c r="C749" s="24">
        <v>42390</v>
      </c>
      <c r="D749" s="1">
        <v>48000</v>
      </c>
      <c r="E749" s="1">
        <v>48230</v>
      </c>
      <c r="F749" s="1">
        <v>47900</v>
      </c>
      <c r="G749" s="1">
        <v>47900</v>
      </c>
      <c r="I749" s="1">
        <v>48000</v>
      </c>
      <c r="J749" s="1">
        <v>48000</v>
      </c>
      <c r="K749" s="1">
        <v>48000</v>
      </c>
      <c r="L749" s="1">
        <v>48000</v>
      </c>
      <c r="M749" s="1">
        <v>47920</v>
      </c>
      <c r="N749" s="1">
        <v>48370</v>
      </c>
      <c r="O749" s="35" t="s">
        <v>7</v>
      </c>
      <c r="AG749" s="1">
        <v>48380</v>
      </c>
      <c r="AH749" s="1">
        <v>490</v>
      </c>
      <c r="AI749" s="1">
        <v>361</v>
      </c>
      <c r="AJ749" s="1">
        <v>1.3573407202216066</v>
      </c>
    </row>
    <row r="750" spans="1:36">
      <c r="A750" s="1">
        <v>2050</v>
      </c>
      <c r="B750" s="1">
        <v>42</v>
      </c>
      <c r="C750" s="24">
        <v>42391</v>
      </c>
      <c r="D750" s="1">
        <v>48000</v>
      </c>
      <c r="E750" s="1">
        <v>48230</v>
      </c>
      <c r="F750" s="1">
        <v>47900</v>
      </c>
      <c r="G750" s="1">
        <v>47900</v>
      </c>
      <c r="I750" s="35">
        <v>48000</v>
      </c>
      <c r="J750" s="1">
        <v>48370</v>
      </c>
      <c r="K750" s="1">
        <v>48370</v>
      </c>
      <c r="L750" s="1">
        <v>48370</v>
      </c>
      <c r="M750" s="1">
        <v>48370</v>
      </c>
      <c r="N750" s="1">
        <v>48750</v>
      </c>
      <c r="O750" s="35" t="s">
        <v>7</v>
      </c>
      <c r="AG750" s="1">
        <v>48770</v>
      </c>
      <c r="AH750" s="1">
        <v>690</v>
      </c>
      <c r="AI750" s="1">
        <v>600</v>
      </c>
      <c r="AJ750" s="1">
        <v>1.1499999999999999</v>
      </c>
    </row>
    <row r="751" spans="1:36">
      <c r="A751" s="1">
        <v>2051</v>
      </c>
      <c r="B751" s="1">
        <v>43</v>
      </c>
      <c r="C751" s="24">
        <v>42394</v>
      </c>
      <c r="D751" s="1">
        <v>48740</v>
      </c>
      <c r="E751" s="1">
        <v>48800</v>
      </c>
      <c r="F751" s="1">
        <v>48080</v>
      </c>
      <c r="G751" s="1">
        <v>48080</v>
      </c>
      <c r="I751" s="1">
        <v>48740</v>
      </c>
      <c r="J751" s="1">
        <v>48800</v>
      </c>
      <c r="K751" s="1">
        <v>48080</v>
      </c>
      <c r="L751" s="1">
        <v>48080</v>
      </c>
      <c r="M751" s="1">
        <v>48010</v>
      </c>
      <c r="N751" s="1">
        <v>48010</v>
      </c>
      <c r="O751" s="35" t="s">
        <v>7</v>
      </c>
      <c r="AG751" s="1">
        <v>48740</v>
      </c>
      <c r="AH751" s="1">
        <v>762</v>
      </c>
      <c r="AI751" s="1">
        <v>494</v>
      </c>
      <c r="AJ751" s="1">
        <v>1.5425101214574899</v>
      </c>
    </row>
    <row r="752" spans="1:36">
      <c r="A752" s="1">
        <v>2052</v>
      </c>
      <c r="B752" s="1">
        <v>44</v>
      </c>
      <c r="C752" s="24">
        <v>42395</v>
      </c>
      <c r="D752" s="1">
        <v>48130</v>
      </c>
      <c r="E752" s="1">
        <v>48130</v>
      </c>
      <c r="F752" s="1">
        <v>48130</v>
      </c>
      <c r="G752" s="1">
        <v>48130</v>
      </c>
      <c r="I752" s="1">
        <v>48130</v>
      </c>
      <c r="J752" s="1">
        <v>48130</v>
      </c>
      <c r="K752" s="1">
        <v>48130</v>
      </c>
      <c r="L752" s="1">
        <v>48130</v>
      </c>
      <c r="M752" s="1">
        <v>48150</v>
      </c>
      <c r="N752" s="1">
        <v>48450</v>
      </c>
      <c r="O752" s="35" t="s">
        <v>7</v>
      </c>
      <c r="AG752" s="1">
        <v>48520</v>
      </c>
      <c r="AH752" s="1">
        <v>491</v>
      </c>
      <c r="AI752" s="1">
        <v>531</v>
      </c>
      <c r="AJ752" s="1">
        <v>0.92467043314500941</v>
      </c>
    </row>
    <row r="753" spans="1:36">
      <c r="A753" s="1">
        <v>2053</v>
      </c>
      <c r="B753" s="1">
        <v>45</v>
      </c>
      <c r="C753" s="24">
        <v>42396</v>
      </c>
      <c r="D753" s="1">
        <v>48130</v>
      </c>
      <c r="E753" s="1">
        <v>48130</v>
      </c>
      <c r="F753" s="1">
        <v>48130</v>
      </c>
      <c r="G753" s="1">
        <v>48130</v>
      </c>
      <c r="I753" s="35">
        <v>48130</v>
      </c>
      <c r="J753" s="1">
        <v>48450</v>
      </c>
      <c r="K753" s="1">
        <v>48450</v>
      </c>
      <c r="L753" s="1">
        <v>48450</v>
      </c>
      <c r="M753" s="1">
        <v>48440</v>
      </c>
      <c r="N753" s="1">
        <v>48430</v>
      </c>
      <c r="O753" s="35" t="s">
        <v>7</v>
      </c>
      <c r="AG753" s="1">
        <v>48450</v>
      </c>
      <c r="AH753" s="1">
        <v>646</v>
      </c>
      <c r="AI753" s="1">
        <v>571</v>
      </c>
      <c r="AJ753" s="1">
        <v>1.1313485113835378</v>
      </c>
    </row>
    <row r="754" spans="1:36">
      <c r="A754" s="1">
        <v>2054</v>
      </c>
      <c r="B754" s="1">
        <v>46</v>
      </c>
      <c r="C754" s="24">
        <v>42397</v>
      </c>
      <c r="D754" s="1">
        <v>48430</v>
      </c>
      <c r="E754" s="1">
        <v>48430</v>
      </c>
      <c r="F754" s="1">
        <v>48430</v>
      </c>
      <c r="G754" s="1">
        <v>48430</v>
      </c>
      <c r="I754" s="1">
        <v>48430</v>
      </c>
      <c r="J754" s="1">
        <v>48430</v>
      </c>
      <c r="K754" s="1">
        <v>48430</v>
      </c>
      <c r="L754" s="1">
        <v>48430</v>
      </c>
      <c r="M754" s="1">
        <v>48430</v>
      </c>
      <c r="N754" s="1">
        <v>48430</v>
      </c>
      <c r="O754" s="35" t="s">
        <v>294</v>
      </c>
      <c r="AG754" s="1">
        <v>48430</v>
      </c>
      <c r="AH754" s="1">
        <v>648</v>
      </c>
      <c r="AI754" s="1">
        <v>479</v>
      </c>
      <c r="AJ754" s="1">
        <v>1.3528183716075157</v>
      </c>
    </row>
    <row r="755" spans="1:36">
      <c r="A755" s="1">
        <v>2055</v>
      </c>
      <c r="B755" s="1">
        <v>47</v>
      </c>
      <c r="C755" s="24">
        <v>42398</v>
      </c>
      <c r="D755" s="1">
        <v>48240</v>
      </c>
      <c r="E755" s="1">
        <v>48520</v>
      </c>
      <c r="F755" s="1">
        <v>48200</v>
      </c>
      <c r="G755" s="1">
        <v>48200</v>
      </c>
      <c r="I755" s="1">
        <v>48240</v>
      </c>
      <c r="J755" s="1">
        <v>48430</v>
      </c>
      <c r="K755" s="1">
        <v>48430</v>
      </c>
      <c r="L755" s="1">
        <v>48430</v>
      </c>
      <c r="M755" s="1">
        <v>48200</v>
      </c>
      <c r="N755" s="1">
        <v>48200</v>
      </c>
      <c r="O755" s="35" t="s">
        <v>7</v>
      </c>
      <c r="AG755" s="1">
        <v>48430</v>
      </c>
      <c r="AH755" s="1">
        <v>725</v>
      </c>
      <c r="AI755" s="1">
        <v>643</v>
      </c>
      <c r="AJ755" s="1">
        <v>1.1275272161741836</v>
      </c>
    </row>
    <row r="756" spans="1:36">
      <c r="A756" s="1">
        <v>2056</v>
      </c>
      <c r="B756" s="1">
        <v>48</v>
      </c>
      <c r="C756" s="24">
        <v>42401</v>
      </c>
      <c r="D756" s="1">
        <v>48700</v>
      </c>
      <c r="E756" s="1">
        <v>48960</v>
      </c>
      <c r="F756" s="1">
        <v>48460</v>
      </c>
      <c r="G756" s="1">
        <v>48460</v>
      </c>
      <c r="I756" s="1">
        <v>48700</v>
      </c>
      <c r="J756" s="1">
        <v>48960</v>
      </c>
      <c r="K756" s="1">
        <v>48700</v>
      </c>
      <c r="L756" s="1">
        <v>48960</v>
      </c>
      <c r="M756" s="1">
        <v>48450</v>
      </c>
      <c r="N756" s="1">
        <v>48450</v>
      </c>
      <c r="O756" s="35" t="s">
        <v>7</v>
      </c>
      <c r="AG756" s="1">
        <v>49000</v>
      </c>
      <c r="AH756" s="1">
        <v>613</v>
      </c>
      <c r="AI756" s="1">
        <v>492</v>
      </c>
      <c r="AJ756" s="1">
        <v>1.2459349593495934</v>
      </c>
    </row>
    <row r="757" spans="1:36">
      <c r="A757" s="1">
        <v>2057</v>
      </c>
      <c r="B757" s="1">
        <v>49</v>
      </c>
      <c r="C757" s="24">
        <v>42402</v>
      </c>
      <c r="D757" s="1">
        <v>48700</v>
      </c>
      <c r="E757" s="1">
        <v>48960</v>
      </c>
      <c r="F757" s="1">
        <v>48460</v>
      </c>
      <c r="G757" s="1">
        <v>48460</v>
      </c>
      <c r="I757" s="35">
        <v>48700</v>
      </c>
      <c r="J757" s="1">
        <v>48450</v>
      </c>
      <c r="K757" s="1">
        <v>48450</v>
      </c>
      <c r="L757" s="1">
        <v>48450</v>
      </c>
      <c r="M757" s="1">
        <v>48490</v>
      </c>
      <c r="N757" s="1">
        <v>48490</v>
      </c>
      <c r="O757" s="35" t="s">
        <v>7</v>
      </c>
      <c r="AG757" s="1">
        <v>48890</v>
      </c>
      <c r="AH757" s="1">
        <v>709</v>
      </c>
      <c r="AI757" s="1">
        <v>549</v>
      </c>
      <c r="AJ757" s="1">
        <v>1.2914389799635702</v>
      </c>
    </row>
    <row r="758" spans="1:36">
      <c r="A758" s="1">
        <v>2058</v>
      </c>
      <c r="B758" s="1">
        <v>50</v>
      </c>
      <c r="C758" s="24">
        <v>42403</v>
      </c>
      <c r="D758" s="1">
        <v>48800</v>
      </c>
      <c r="E758" s="1">
        <v>49090</v>
      </c>
      <c r="F758" s="1">
        <v>48340</v>
      </c>
      <c r="G758" s="1">
        <v>48340</v>
      </c>
      <c r="I758" s="1">
        <v>48800</v>
      </c>
      <c r="J758" s="1">
        <v>48490</v>
      </c>
      <c r="K758" s="1">
        <v>48490</v>
      </c>
      <c r="L758" s="1">
        <v>48490</v>
      </c>
      <c r="M758" s="1">
        <v>48600</v>
      </c>
      <c r="N758" s="1">
        <v>48080</v>
      </c>
      <c r="O758" s="35" t="s">
        <v>7</v>
      </c>
      <c r="AG758" s="1">
        <v>48800</v>
      </c>
      <c r="AH758" s="1">
        <v>595</v>
      </c>
      <c r="AI758" s="1">
        <v>525</v>
      </c>
      <c r="AJ758" s="1">
        <v>1.1333333333333333</v>
      </c>
    </row>
    <row r="759" spans="1:36">
      <c r="A759" s="1">
        <v>2059</v>
      </c>
      <c r="B759" s="1">
        <v>51</v>
      </c>
      <c r="C759" s="24">
        <v>42404</v>
      </c>
      <c r="D759" s="1">
        <v>48040</v>
      </c>
      <c r="E759" s="1">
        <v>48310</v>
      </c>
      <c r="F759" s="1">
        <v>47980</v>
      </c>
      <c r="G759" s="1">
        <v>48240</v>
      </c>
      <c r="I759" s="1">
        <v>48040</v>
      </c>
      <c r="J759" s="1">
        <v>48040</v>
      </c>
      <c r="K759" s="1">
        <v>47980</v>
      </c>
      <c r="L759" s="1">
        <v>47980</v>
      </c>
      <c r="M759" s="1">
        <v>48690</v>
      </c>
      <c r="N759" s="1">
        <v>48000</v>
      </c>
      <c r="O759" s="35" t="s">
        <v>7</v>
      </c>
      <c r="AG759" s="1">
        <v>48690</v>
      </c>
      <c r="AH759" s="1">
        <v>802</v>
      </c>
      <c r="AI759" s="1">
        <v>515</v>
      </c>
      <c r="AJ759" s="1">
        <v>1.5572815533980582</v>
      </c>
    </row>
    <row r="760" spans="1:36">
      <c r="A760" s="1">
        <v>2060</v>
      </c>
      <c r="B760" s="1">
        <v>52</v>
      </c>
      <c r="C760" s="24">
        <v>42405</v>
      </c>
      <c r="D760" s="1">
        <v>48020</v>
      </c>
      <c r="E760" s="1">
        <v>48020</v>
      </c>
      <c r="F760" s="1">
        <v>47800</v>
      </c>
      <c r="G760" s="1">
        <v>47800</v>
      </c>
      <c r="I760" s="1">
        <v>48020</v>
      </c>
      <c r="J760" s="1">
        <v>48000</v>
      </c>
      <c r="K760" s="1">
        <v>48000</v>
      </c>
      <c r="L760" s="1">
        <v>48000</v>
      </c>
      <c r="M760" s="1">
        <v>47980</v>
      </c>
      <c r="N760" s="1">
        <v>48200</v>
      </c>
      <c r="O760" s="35" t="s">
        <v>7</v>
      </c>
      <c r="AG760" s="1">
        <v>48570</v>
      </c>
      <c r="AH760" s="1">
        <v>713</v>
      </c>
      <c r="AI760" s="1">
        <v>501</v>
      </c>
      <c r="AJ760" s="1">
        <v>1.4231536926147705</v>
      </c>
    </row>
    <row r="761" spans="1:36">
      <c r="A761" s="1">
        <v>2061</v>
      </c>
      <c r="B761" s="1">
        <v>53</v>
      </c>
      <c r="C761" s="24">
        <v>42408</v>
      </c>
      <c r="D761" s="1">
        <v>47500</v>
      </c>
      <c r="E761" s="1">
        <v>47500</v>
      </c>
      <c r="F761" s="1">
        <v>47400</v>
      </c>
      <c r="G761" s="1">
        <v>47500</v>
      </c>
      <c r="I761" s="1">
        <v>47500</v>
      </c>
      <c r="J761" s="1">
        <v>48200</v>
      </c>
      <c r="K761" s="1">
        <v>48200</v>
      </c>
      <c r="L761" s="1">
        <v>48200</v>
      </c>
      <c r="M761" s="1">
        <v>47310</v>
      </c>
      <c r="N761" s="1">
        <v>47000</v>
      </c>
      <c r="O761" s="35" t="s">
        <v>7</v>
      </c>
      <c r="AG761" s="1">
        <v>48120</v>
      </c>
      <c r="AH761" s="1">
        <v>657</v>
      </c>
      <c r="AI761" s="1">
        <v>598</v>
      </c>
      <c r="AJ761" s="1">
        <v>1.0986622073578596</v>
      </c>
    </row>
    <row r="762" spans="1:36">
      <c r="A762" s="1">
        <v>2062</v>
      </c>
      <c r="B762" s="1">
        <v>54</v>
      </c>
      <c r="C762" s="24">
        <v>42409</v>
      </c>
      <c r="D762" s="1">
        <v>46900</v>
      </c>
      <c r="E762" s="1">
        <v>46900</v>
      </c>
      <c r="F762" s="1">
        <v>46040</v>
      </c>
      <c r="G762" s="1">
        <v>46310</v>
      </c>
      <c r="I762" s="1">
        <v>46900</v>
      </c>
      <c r="J762" s="1">
        <v>46900</v>
      </c>
      <c r="K762" s="1">
        <v>46600</v>
      </c>
      <c r="L762" s="1">
        <v>46600</v>
      </c>
      <c r="M762" s="1">
        <v>46310</v>
      </c>
      <c r="N762" s="1">
        <v>46310</v>
      </c>
      <c r="O762" s="35" t="s">
        <v>7</v>
      </c>
      <c r="AG762" s="1">
        <v>47000</v>
      </c>
      <c r="AH762" s="1">
        <v>538</v>
      </c>
      <c r="AI762" s="1">
        <v>532</v>
      </c>
      <c r="AJ762" s="1">
        <v>1.0112781954887218</v>
      </c>
    </row>
    <row r="763" spans="1:36">
      <c r="A763" s="1">
        <v>2063</v>
      </c>
      <c r="B763" s="1">
        <v>55</v>
      </c>
      <c r="C763" s="24">
        <v>42410</v>
      </c>
      <c r="D763" s="1">
        <v>46200</v>
      </c>
      <c r="E763" s="1">
        <v>46200</v>
      </c>
      <c r="F763" s="1">
        <v>45400</v>
      </c>
      <c r="G763" s="1">
        <v>45780</v>
      </c>
      <c r="I763" s="1">
        <v>46200</v>
      </c>
      <c r="J763" s="1">
        <v>46200</v>
      </c>
      <c r="K763" s="1">
        <v>46000</v>
      </c>
      <c r="L763" s="1">
        <v>46000</v>
      </c>
      <c r="M763" s="1">
        <v>45600</v>
      </c>
      <c r="N763" s="1">
        <v>45610</v>
      </c>
      <c r="O763" s="35" t="s">
        <v>7</v>
      </c>
      <c r="AG763" s="1">
        <v>46300</v>
      </c>
      <c r="AH763" s="1">
        <v>534</v>
      </c>
      <c r="AI763" s="1">
        <v>635</v>
      </c>
      <c r="AJ763" s="1">
        <v>0.8409448818897638</v>
      </c>
    </row>
    <row r="764" spans="1:36">
      <c r="A764" s="1">
        <v>2064</v>
      </c>
      <c r="B764" s="1">
        <v>56</v>
      </c>
      <c r="C764" s="24">
        <v>42412</v>
      </c>
      <c r="D764" s="1">
        <v>45500</v>
      </c>
      <c r="E764" s="1">
        <v>45530</v>
      </c>
      <c r="F764" s="1">
        <v>43840</v>
      </c>
      <c r="G764" s="1">
        <v>45500</v>
      </c>
      <c r="I764" s="1">
        <v>45500</v>
      </c>
      <c r="J764" s="1">
        <v>45500</v>
      </c>
      <c r="K764" s="1">
        <v>43840</v>
      </c>
      <c r="L764" s="1">
        <v>45000</v>
      </c>
      <c r="M764" s="1">
        <v>45230</v>
      </c>
      <c r="N764" s="1">
        <v>45490</v>
      </c>
      <c r="O764" s="35" t="s">
        <v>7</v>
      </c>
      <c r="AG764" s="1">
        <v>45000</v>
      </c>
      <c r="AH764" s="1">
        <v>633</v>
      </c>
      <c r="AI764" s="1">
        <v>566</v>
      </c>
      <c r="AJ764" s="1">
        <v>1.1183745583038869</v>
      </c>
    </row>
    <row r="765" spans="1:36">
      <c r="A765" s="1">
        <v>2065</v>
      </c>
      <c r="B765" s="1">
        <v>57</v>
      </c>
      <c r="C765" s="24">
        <v>42415</v>
      </c>
      <c r="D765" s="1">
        <v>46960</v>
      </c>
      <c r="E765" s="1">
        <v>46960</v>
      </c>
      <c r="F765" s="1">
        <v>45830</v>
      </c>
      <c r="G765" s="1">
        <v>46290</v>
      </c>
      <c r="I765" s="1">
        <v>46960</v>
      </c>
      <c r="J765" s="1">
        <v>46960</v>
      </c>
      <c r="K765" s="1">
        <v>45830</v>
      </c>
      <c r="L765" s="1">
        <v>46310</v>
      </c>
      <c r="M765" s="1">
        <v>46250</v>
      </c>
      <c r="N765" s="1">
        <v>45100</v>
      </c>
      <c r="O765" s="35" t="s">
        <v>7</v>
      </c>
      <c r="AG765" s="1">
        <v>46670</v>
      </c>
      <c r="AH765" s="1">
        <v>615</v>
      </c>
      <c r="AI765" s="1">
        <v>486</v>
      </c>
      <c r="AJ765" s="1">
        <v>1.2654320987654322</v>
      </c>
    </row>
    <row r="766" spans="1:36">
      <c r="A766" s="1">
        <v>2066</v>
      </c>
      <c r="B766" s="1">
        <v>58</v>
      </c>
      <c r="C766" s="24">
        <v>42416</v>
      </c>
      <c r="D766" s="1">
        <v>45300</v>
      </c>
      <c r="E766" s="1">
        <v>46350</v>
      </c>
      <c r="F766" s="1">
        <v>45300</v>
      </c>
      <c r="G766" s="1">
        <v>46100</v>
      </c>
      <c r="I766" s="1">
        <v>45300</v>
      </c>
      <c r="J766" s="1">
        <v>46950</v>
      </c>
      <c r="K766" s="1">
        <v>45300</v>
      </c>
      <c r="L766" s="1">
        <v>46950</v>
      </c>
      <c r="M766" s="1">
        <v>46320</v>
      </c>
      <c r="N766" s="1">
        <v>45640</v>
      </c>
      <c r="O766" s="35" t="s">
        <v>7</v>
      </c>
      <c r="AG766" s="1">
        <v>46950</v>
      </c>
      <c r="AH766" s="1">
        <v>632</v>
      </c>
      <c r="AI766" s="1">
        <v>614</v>
      </c>
      <c r="AJ766" s="1">
        <v>1.0293159609120521</v>
      </c>
    </row>
    <row r="767" spans="1:36">
      <c r="A767" s="1">
        <v>2067</v>
      </c>
      <c r="B767" s="1">
        <v>59</v>
      </c>
      <c r="C767" s="24">
        <v>42417</v>
      </c>
      <c r="D767" s="1">
        <v>45880</v>
      </c>
      <c r="E767" s="1">
        <v>45900</v>
      </c>
      <c r="F767" s="1">
        <v>45050</v>
      </c>
      <c r="G767" s="1">
        <v>45250</v>
      </c>
      <c r="I767" s="1">
        <v>45880</v>
      </c>
      <c r="J767" s="1">
        <v>46710</v>
      </c>
      <c r="K767" s="1">
        <v>45640</v>
      </c>
      <c r="L767" s="1">
        <v>46710</v>
      </c>
      <c r="M767" s="1">
        <v>44900</v>
      </c>
      <c r="N767" s="1">
        <v>45230</v>
      </c>
      <c r="O767" s="35" t="s">
        <v>7</v>
      </c>
      <c r="AG767" s="1">
        <v>47180</v>
      </c>
      <c r="AH767" s="1">
        <v>494</v>
      </c>
      <c r="AI767" s="1">
        <v>508</v>
      </c>
      <c r="AJ767" s="1">
        <v>0.97244094488188981</v>
      </c>
    </row>
    <row r="768" spans="1:36">
      <c r="A768" s="1">
        <v>2068</v>
      </c>
      <c r="B768" s="1">
        <v>60</v>
      </c>
      <c r="C768" s="24">
        <v>42418</v>
      </c>
      <c r="D768" s="1">
        <v>46190</v>
      </c>
      <c r="E768" s="1">
        <v>46440</v>
      </c>
      <c r="F768" s="1">
        <v>45750</v>
      </c>
      <c r="G768" s="1">
        <v>45750</v>
      </c>
      <c r="I768" s="1">
        <v>45290</v>
      </c>
      <c r="J768" s="1">
        <v>46240</v>
      </c>
      <c r="K768" s="1">
        <v>45250</v>
      </c>
      <c r="L768" s="1">
        <v>46240</v>
      </c>
      <c r="M768" s="1">
        <v>45750</v>
      </c>
      <c r="N768" s="1">
        <v>45750</v>
      </c>
      <c r="O768" s="35" t="s">
        <v>7</v>
      </c>
      <c r="AG768" s="35">
        <v>47180</v>
      </c>
      <c r="AH768" s="35">
        <v>494</v>
      </c>
      <c r="AI768" s="35">
        <v>508</v>
      </c>
      <c r="AJ768" s="35">
        <v>0.97244094488188981</v>
      </c>
    </row>
    <row r="769" spans="1:36">
      <c r="A769" s="1">
        <v>2069</v>
      </c>
      <c r="B769" s="1">
        <v>61</v>
      </c>
      <c r="C769" s="24">
        <v>42419</v>
      </c>
      <c r="D769" s="1">
        <v>45710</v>
      </c>
      <c r="E769" s="1">
        <v>45740</v>
      </c>
      <c r="F769" s="1">
        <v>45500</v>
      </c>
      <c r="G769" s="1">
        <v>45690</v>
      </c>
      <c r="I769" s="1">
        <v>45710</v>
      </c>
      <c r="J769" s="1">
        <v>45740</v>
      </c>
      <c r="K769" s="1">
        <v>45590</v>
      </c>
      <c r="L769" s="1">
        <v>45600</v>
      </c>
      <c r="M769" s="1">
        <v>45570</v>
      </c>
      <c r="N769" s="1">
        <v>45210</v>
      </c>
      <c r="O769" s="35" t="s">
        <v>7</v>
      </c>
      <c r="AG769" s="35">
        <v>47180</v>
      </c>
      <c r="AH769" s="35">
        <v>494</v>
      </c>
      <c r="AI769" s="35">
        <v>508</v>
      </c>
      <c r="AJ769" s="35">
        <v>0.97244094488188981</v>
      </c>
    </row>
    <row r="770" spans="1:36">
      <c r="A770" s="1">
        <v>2070</v>
      </c>
      <c r="B770" s="1">
        <v>62</v>
      </c>
      <c r="C770" s="24">
        <v>42422</v>
      </c>
      <c r="D770" s="1">
        <v>45120</v>
      </c>
      <c r="E770" s="1">
        <v>45480</v>
      </c>
      <c r="F770" s="1">
        <v>45100</v>
      </c>
      <c r="G770" s="1">
        <v>45450</v>
      </c>
      <c r="I770" s="1">
        <v>45120</v>
      </c>
      <c r="J770" s="1">
        <v>45240</v>
      </c>
      <c r="K770" s="1">
        <v>45100</v>
      </c>
      <c r="L770" s="1">
        <v>45150</v>
      </c>
      <c r="M770" s="1">
        <v>45400</v>
      </c>
      <c r="N770" s="1">
        <v>45480</v>
      </c>
      <c r="O770" s="35" t="s">
        <v>7</v>
      </c>
      <c r="AG770" s="1">
        <v>45240</v>
      </c>
      <c r="AH770" s="1">
        <v>429</v>
      </c>
      <c r="AI770" s="1">
        <v>479</v>
      </c>
      <c r="AJ770" s="1">
        <v>0.89561586638830892</v>
      </c>
    </row>
    <row r="771" spans="1:36">
      <c r="A771" s="1">
        <v>2071</v>
      </c>
      <c r="B771" s="1">
        <v>63</v>
      </c>
      <c r="C771" s="24">
        <v>42423</v>
      </c>
      <c r="D771" s="1">
        <v>45460</v>
      </c>
      <c r="E771" s="1">
        <v>45500</v>
      </c>
      <c r="F771" s="1">
        <v>44300</v>
      </c>
      <c r="G771" s="1">
        <v>44920</v>
      </c>
      <c r="I771" s="1">
        <v>45460</v>
      </c>
      <c r="J771" s="1">
        <v>45500</v>
      </c>
      <c r="K771" s="1">
        <v>44650</v>
      </c>
      <c r="L771" s="1">
        <v>44700</v>
      </c>
      <c r="M771" s="1">
        <v>44890</v>
      </c>
      <c r="N771" s="1">
        <v>44610</v>
      </c>
      <c r="O771" s="35" t="s">
        <v>7</v>
      </c>
      <c r="AG771" s="1">
        <v>45470</v>
      </c>
      <c r="AH771" s="1">
        <v>722</v>
      </c>
      <c r="AI771" s="1">
        <v>698</v>
      </c>
      <c r="AJ771" s="1">
        <v>1.0343839541547277</v>
      </c>
    </row>
    <row r="772" spans="1:36">
      <c r="A772" s="1">
        <v>2072</v>
      </c>
      <c r="B772" s="1">
        <v>64</v>
      </c>
      <c r="C772" s="24">
        <v>42424</v>
      </c>
      <c r="D772" s="1">
        <v>44500</v>
      </c>
      <c r="E772" s="1">
        <v>44500</v>
      </c>
      <c r="F772" s="1">
        <v>43700</v>
      </c>
      <c r="G772" s="1">
        <v>43700</v>
      </c>
      <c r="I772" s="1">
        <v>44500</v>
      </c>
      <c r="J772" s="1">
        <v>44500</v>
      </c>
      <c r="K772" s="1">
        <v>44170</v>
      </c>
      <c r="L772" s="1">
        <v>44170</v>
      </c>
      <c r="M772" s="1">
        <v>43500</v>
      </c>
      <c r="N772" s="1">
        <v>43520</v>
      </c>
      <c r="O772" s="35" t="s">
        <v>7</v>
      </c>
      <c r="AG772" s="1">
        <v>44460</v>
      </c>
      <c r="AH772" s="1">
        <v>739</v>
      </c>
      <c r="AI772" s="1">
        <v>463</v>
      </c>
      <c r="AJ772" s="1">
        <v>1.5961123110151187</v>
      </c>
    </row>
    <row r="773" spans="1:36">
      <c r="A773" s="1">
        <v>2073</v>
      </c>
      <c r="B773" s="1">
        <v>65</v>
      </c>
      <c r="C773" s="24">
        <v>42425</v>
      </c>
      <c r="D773" s="1">
        <v>43520</v>
      </c>
      <c r="E773" s="1">
        <v>44000</v>
      </c>
      <c r="F773" s="1">
        <v>43500</v>
      </c>
      <c r="G773" s="1">
        <v>44000</v>
      </c>
      <c r="I773" s="1">
        <v>43520</v>
      </c>
      <c r="J773" s="1">
        <v>43860</v>
      </c>
      <c r="K773" s="1">
        <v>43500</v>
      </c>
      <c r="L773" s="1">
        <v>43750</v>
      </c>
      <c r="M773" s="1">
        <v>44090</v>
      </c>
      <c r="N773" s="1">
        <v>44160</v>
      </c>
      <c r="O773" s="35" t="s">
        <v>7</v>
      </c>
      <c r="AG773" s="1">
        <v>43650</v>
      </c>
      <c r="AH773" s="1">
        <v>474</v>
      </c>
      <c r="AI773" s="1">
        <v>458</v>
      </c>
      <c r="AJ773" s="1">
        <v>1.034934497816594</v>
      </c>
    </row>
    <row r="774" spans="1:36">
      <c r="A774" s="1">
        <v>2074</v>
      </c>
      <c r="B774" s="1">
        <v>66</v>
      </c>
      <c r="C774" s="24">
        <v>42426</v>
      </c>
      <c r="D774" s="1">
        <v>44100</v>
      </c>
      <c r="E774" s="1">
        <v>44500</v>
      </c>
      <c r="F774" s="1">
        <v>44020</v>
      </c>
      <c r="G774" s="1">
        <v>44250</v>
      </c>
      <c r="I774" s="1">
        <v>44100</v>
      </c>
      <c r="J774" s="1">
        <v>44500</v>
      </c>
      <c r="K774" s="1">
        <v>44020</v>
      </c>
      <c r="L774" s="1">
        <v>44250</v>
      </c>
      <c r="M774" s="1">
        <v>44240</v>
      </c>
      <c r="N774" s="1">
        <v>44110</v>
      </c>
      <c r="O774" s="35" t="s">
        <v>7</v>
      </c>
      <c r="AG774" s="1">
        <v>44100</v>
      </c>
      <c r="AH774" s="1">
        <v>668</v>
      </c>
      <c r="AI774" s="1">
        <v>506</v>
      </c>
      <c r="AJ774" s="1">
        <v>1.3201581027667983</v>
      </c>
    </row>
    <row r="775" spans="1:36">
      <c r="A775" s="1">
        <v>2075</v>
      </c>
      <c r="B775" s="1">
        <v>67</v>
      </c>
      <c r="C775" s="24">
        <v>42429</v>
      </c>
      <c r="D775" s="1">
        <v>44340</v>
      </c>
      <c r="E775" s="1">
        <v>44700</v>
      </c>
      <c r="F775" s="1">
        <v>44300</v>
      </c>
      <c r="G775" s="1">
        <v>44350</v>
      </c>
      <c r="I775" s="1">
        <v>44340</v>
      </c>
      <c r="J775" s="1">
        <v>44700</v>
      </c>
      <c r="K775" s="1">
        <v>44300</v>
      </c>
      <c r="L775" s="1">
        <v>44600</v>
      </c>
      <c r="M775" s="1">
        <v>44400</v>
      </c>
      <c r="N775" s="1">
        <v>44380</v>
      </c>
      <c r="O775" s="35" t="s">
        <v>7</v>
      </c>
      <c r="AG775" s="1">
        <v>44340</v>
      </c>
      <c r="AH775" s="1">
        <v>691</v>
      </c>
      <c r="AI775" s="1">
        <v>448</v>
      </c>
      <c r="AJ775" s="1">
        <v>1.5424107142857142</v>
      </c>
    </row>
    <row r="776" spans="1:36">
      <c r="A776" s="1">
        <v>2076</v>
      </c>
      <c r="B776" s="1">
        <v>68</v>
      </c>
      <c r="C776" s="24">
        <v>42430</v>
      </c>
      <c r="D776" s="1">
        <v>44350</v>
      </c>
      <c r="E776" s="1">
        <v>44350</v>
      </c>
      <c r="F776" s="1">
        <v>43560</v>
      </c>
      <c r="G776" s="1">
        <v>43930</v>
      </c>
      <c r="I776" s="1">
        <v>44350</v>
      </c>
      <c r="J776" s="1">
        <v>44350</v>
      </c>
      <c r="K776" s="1">
        <v>43560</v>
      </c>
      <c r="L776" s="1">
        <v>43800</v>
      </c>
      <c r="M776" s="1">
        <v>43900</v>
      </c>
      <c r="N776" s="1">
        <v>44000</v>
      </c>
      <c r="O776" s="35" t="s">
        <v>7</v>
      </c>
      <c r="AG776" s="1">
        <v>44200</v>
      </c>
      <c r="AH776" s="1">
        <v>671</v>
      </c>
      <c r="AI776" s="1">
        <v>587</v>
      </c>
      <c r="AJ776" s="1">
        <v>1.1431005110732537</v>
      </c>
    </row>
    <row r="777" spans="1:36">
      <c r="A777" s="1">
        <v>2077</v>
      </c>
      <c r="B777" s="1">
        <v>69</v>
      </c>
      <c r="C777" s="24">
        <v>42431</v>
      </c>
      <c r="D777" s="1">
        <v>43980</v>
      </c>
      <c r="E777" s="1">
        <v>44600</v>
      </c>
      <c r="F777" s="1">
        <v>43980</v>
      </c>
      <c r="G777" s="1">
        <v>44400</v>
      </c>
      <c r="I777" s="1">
        <v>43980</v>
      </c>
      <c r="J777" s="1">
        <v>44600</v>
      </c>
      <c r="K777" s="1">
        <v>43980</v>
      </c>
      <c r="L777" s="1">
        <v>44370</v>
      </c>
      <c r="M777" s="1">
        <v>44440</v>
      </c>
      <c r="N777" s="1">
        <v>44600</v>
      </c>
      <c r="O777" s="35" t="s">
        <v>7</v>
      </c>
      <c r="AG777" s="1">
        <v>44000</v>
      </c>
      <c r="AH777" s="1">
        <v>579</v>
      </c>
      <c r="AI777" s="1">
        <v>604</v>
      </c>
      <c r="AJ777" s="1">
        <v>0.95860927152317876</v>
      </c>
    </row>
    <row r="778" spans="1:36">
      <c r="A778" s="1">
        <v>2078</v>
      </c>
      <c r="B778" s="1">
        <v>70</v>
      </c>
      <c r="C778" s="24">
        <v>42432</v>
      </c>
      <c r="D778" s="1">
        <v>44650</v>
      </c>
      <c r="E778" s="1">
        <v>44700</v>
      </c>
      <c r="F778" s="1">
        <v>44500</v>
      </c>
      <c r="G778" s="1">
        <v>44700</v>
      </c>
      <c r="I778" s="1">
        <v>44650</v>
      </c>
      <c r="J778" s="1">
        <v>44650</v>
      </c>
      <c r="K778" s="1">
        <v>44500</v>
      </c>
      <c r="L778" s="1">
        <v>44560</v>
      </c>
      <c r="M778" s="1">
        <v>44700</v>
      </c>
      <c r="N778" s="1">
        <v>44540</v>
      </c>
      <c r="O778" s="35" t="s">
        <v>7</v>
      </c>
      <c r="AG778" s="1">
        <v>44650</v>
      </c>
      <c r="AH778" s="1">
        <v>799</v>
      </c>
      <c r="AI778" s="1">
        <v>640</v>
      </c>
      <c r="AJ778" s="1">
        <v>1.2484375000000001</v>
      </c>
    </row>
    <row r="779" spans="1:36">
      <c r="A779" s="1">
        <v>2079</v>
      </c>
      <c r="B779" s="1">
        <v>71</v>
      </c>
      <c r="C779" s="24">
        <v>42433</v>
      </c>
      <c r="D779" s="1">
        <v>44600</v>
      </c>
      <c r="E779" s="1">
        <v>45200</v>
      </c>
      <c r="F779" s="1">
        <v>44560</v>
      </c>
      <c r="G779" s="1">
        <v>44970</v>
      </c>
      <c r="I779" s="1">
        <v>44600</v>
      </c>
      <c r="J779" s="1">
        <v>44800</v>
      </c>
      <c r="K779" s="1">
        <v>44560</v>
      </c>
      <c r="L779" s="1">
        <v>44800</v>
      </c>
      <c r="M779" s="1">
        <v>45170</v>
      </c>
      <c r="N779" s="1">
        <v>45200</v>
      </c>
      <c r="O779" s="35" t="s">
        <v>7</v>
      </c>
      <c r="AG779" s="1">
        <v>44600</v>
      </c>
      <c r="AH779" s="1">
        <v>898</v>
      </c>
      <c r="AI779" s="1">
        <v>648</v>
      </c>
      <c r="AJ779" s="1">
        <v>1.3858024691358024</v>
      </c>
    </row>
    <row r="780" spans="1:36">
      <c r="A780" s="1">
        <v>2080</v>
      </c>
      <c r="B780" s="1">
        <v>72</v>
      </c>
      <c r="C780" s="24">
        <v>42436</v>
      </c>
      <c r="D780" s="1">
        <v>45200</v>
      </c>
      <c r="E780" s="1">
        <v>45700</v>
      </c>
      <c r="F780" s="1">
        <v>45190</v>
      </c>
      <c r="G780" s="1">
        <v>45310</v>
      </c>
      <c r="I780" s="1">
        <v>45200</v>
      </c>
      <c r="J780" s="1">
        <v>45700</v>
      </c>
      <c r="K780" s="1">
        <v>45190</v>
      </c>
      <c r="L780" s="1">
        <v>45670</v>
      </c>
      <c r="M780" s="1">
        <v>45500</v>
      </c>
      <c r="N780" s="1">
        <v>45500</v>
      </c>
      <c r="O780" s="35" t="s">
        <v>7</v>
      </c>
      <c r="AG780" s="1">
        <v>45250</v>
      </c>
      <c r="AH780" s="1">
        <v>669</v>
      </c>
      <c r="AI780" s="1">
        <v>663</v>
      </c>
      <c r="AJ780" s="1">
        <v>1.0090497737556561</v>
      </c>
    </row>
    <row r="781" spans="1:36">
      <c r="A781" s="1">
        <v>2081</v>
      </c>
      <c r="B781" s="1">
        <v>73</v>
      </c>
      <c r="C781" s="24">
        <v>42437</v>
      </c>
      <c r="D781" s="1">
        <v>45330</v>
      </c>
      <c r="E781" s="1">
        <v>45400</v>
      </c>
      <c r="F781" s="1">
        <v>44640</v>
      </c>
      <c r="G781" s="1">
        <v>45030</v>
      </c>
      <c r="I781" s="1">
        <v>45330</v>
      </c>
      <c r="J781" s="1">
        <v>45400</v>
      </c>
      <c r="K781" s="1">
        <v>44820</v>
      </c>
      <c r="L781" s="1">
        <v>44990</v>
      </c>
      <c r="M781" s="1">
        <v>44900</v>
      </c>
      <c r="N781" s="1">
        <v>44750</v>
      </c>
      <c r="O781" s="35" t="s">
        <v>7</v>
      </c>
      <c r="AG781" s="1">
        <v>45390</v>
      </c>
      <c r="AH781" s="1">
        <v>674</v>
      </c>
      <c r="AI781" s="1">
        <v>623</v>
      </c>
      <c r="AJ781" s="1">
        <v>1.0818619582664526</v>
      </c>
    </row>
    <row r="782" spans="1:36">
      <c r="A782" s="1">
        <v>2082</v>
      </c>
      <c r="B782" s="1">
        <v>74</v>
      </c>
      <c r="C782" s="24">
        <v>42438</v>
      </c>
      <c r="D782" s="1">
        <v>44730</v>
      </c>
      <c r="E782" s="1">
        <v>44750</v>
      </c>
      <c r="F782" s="1">
        <v>44300</v>
      </c>
      <c r="G782" s="1">
        <v>44550</v>
      </c>
      <c r="I782" s="1">
        <v>44730</v>
      </c>
      <c r="J782" s="1">
        <v>44750</v>
      </c>
      <c r="K782" s="1">
        <v>44300</v>
      </c>
      <c r="L782" s="1">
        <v>44550</v>
      </c>
      <c r="M782" s="1">
        <v>44520</v>
      </c>
      <c r="N782" s="1">
        <v>44500</v>
      </c>
      <c r="O782" s="35" t="s">
        <v>7</v>
      </c>
      <c r="AG782" s="1">
        <v>44750</v>
      </c>
      <c r="AH782" s="1">
        <v>688</v>
      </c>
      <c r="AI782" s="1">
        <v>663</v>
      </c>
      <c r="AJ782" s="1">
        <v>1.0377073906485672</v>
      </c>
    </row>
    <row r="783" spans="1:36">
      <c r="A783" s="1">
        <v>2083</v>
      </c>
      <c r="B783" s="1">
        <v>75</v>
      </c>
      <c r="C783" s="24">
        <v>42439</v>
      </c>
      <c r="D783" s="1">
        <v>44550</v>
      </c>
      <c r="E783" s="1">
        <v>45200</v>
      </c>
      <c r="F783" s="1">
        <v>44550</v>
      </c>
      <c r="G783" s="1">
        <v>45200</v>
      </c>
      <c r="I783" s="1">
        <v>44550</v>
      </c>
      <c r="J783" s="1">
        <v>45100</v>
      </c>
      <c r="K783" s="1">
        <v>44550</v>
      </c>
      <c r="L783" s="1">
        <v>44830</v>
      </c>
      <c r="M783" s="1">
        <v>45140</v>
      </c>
      <c r="N783" s="1">
        <v>45090</v>
      </c>
      <c r="O783" s="35" t="s">
        <v>7</v>
      </c>
      <c r="AG783" s="1">
        <v>44700</v>
      </c>
      <c r="AH783" s="1">
        <v>648</v>
      </c>
      <c r="AI783" s="1">
        <v>561</v>
      </c>
      <c r="AJ783" s="1">
        <v>1.1550802139037433</v>
      </c>
    </row>
    <row r="784" spans="1:36">
      <c r="A784" s="1">
        <v>2084</v>
      </c>
      <c r="B784" s="1">
        <v>76</v>
      </c>
      <c r="C784" s="24">
        <v>42440</v>
      </c>
      <c r="D784" s="1">
        <v>45140</v>
      </c>
      <c r="E784" s="1">
        <v>45300</v>
      </c>
      <c r="F784" s="1">
        <v>45010</v>
      </c>
      <c r="G784" s="1">
        <v>45200</v>
      </c>
      <c r="I784" s="1">
        <v>45140</v>
      </c>
      <c r="J784" s="1">
        <v>45240</v>
      </c>
      <c r="K784" s="1">
        <v>45010</v>
      </c>
      <c r="L784" s="1">
        <v>45160</v>
      </c>
      <c r="M784" s="1">
        <v>45200</v>
      </c>
      <c r="N784" s="1">
        <v>45480</v>
      </c>
      <c r="O784" s="35" t="s">
        <v>7</v>
      </c>
      <c r="AG784" s="1">
        <v>45100</v>
      </c>
      <c r="AH784" s="1">
        <v>678</v>
      </c>
      <c r="AI784" s="1">
        <v>510</v>
      </c>
      <c r="AJ784" s="1">
        <v>1.3294117647058823</v>
      </c>
    </row>
    <row r="785" spans="1:36">
      <c r="A785" s="1">
        <v>2085</v>
      </c>
      <c r="B785" s="1">
        <v>77</v>
      </c>
      <c r="C785" s="24">
        <v>42443</v>
      </c>
      <c r="D785" s="1">
        <v>45450</v>
      </c>
      <c r="E785" s="1">
        <v>45450</v>
      </c>
      <c r="F785" s="1">
        <v>45230</v>
      </c>
      <c r="G785" s="1">
        <v>45260</v>
      </c>
      <c r="I785" s="1">
        <v>45450</v>
      </c>
      <c r="J785" s="1">
        <v>45450</v>
      </c>
      <c r="K785" s="1">
        <v>45230</v>
      </c>
      <c r="L785" s="1">
        <v>45240</v>
      </c>
      <c r="M785" s="1">
        <v>45200</v>
      </c>
      <c r="N785" s="1">
        <v>45240</v>
      </c>
      <c r="O785" s="35" t="s">
        <v>7</v>
      </c>
      <c r="AG785" s="1">
        <v>45450</v>
      </c>
      <c r="AH785" s="1">
        <v>813</v>
      </c>
      <c r="AI785" s="1">
        <v>611</v>
      </c>
      <c r="AJ785" s="1">
        <v>1.3306055646481179</v>
      </c>
    </row>
    <row r="786" spans="1:36">
      <c r="A786" s="1">
        <v>2086</v>
      </c>
      <c r="B786" s="1">
        <v>78</v>
      </c>
      <c r="C786" s="24">
        <v>42444</v>
      </c>
      <c r="D786" s="1">
        <v>45320</v>
      </c>
      <c r="E786" s="1">
        <v>45600</v>
      </c>
      <c r="F786" s="1">
        <v>45000</v>
      </c>
      <c r="G786" s="1">
        <v>45100</v>
      </c>
      <c r="I786" s="1">
        <v>45320</v>
      </c>
      <c r="J786" s="1">
        <v>45600</v>
      </c>
      <c r="K786" s="1">
        <v>45230</v>
      </c>
      <c r="L786" s="1">
        <v>45400</v>
      </c>
      <c r="M786" s="1">
        <v>45370</v>
      </c>
      <c r="N786" s="1">
        <v>45200</v>
      </c>
      <c r="O786" s="35" t="s">
        <v>7</v>
      </c>
      <c r="AG786" s="1">
        <v>45320</v>
      </c>
      <c r="AH786" s="1">
        <v>728</v>
      </c>
      <c r="AI786" s="1">
        <v>784</v>
      </c>
      <c r="AJ786" s="1">
        <v>0.9285714285714286</v>
      </c>
    </row>
    <row r="787" spans="1:36">
      <c r="A787" s="1">
        <v>2087</v>
      </c>
      <c r="B787" s="1">
        <v>79</v>
      </c>
      <c r="C787" s="24">
        <v>42445</v>
      </c>
      <c r="D787" s="1">
        <v>45000</v>
      </c>
      <c r="E787" s="1">
        <v>45500</v>
      </c>
      <c r="F787" s="1">
        <v>44980</v>
      </c>
      <c r="G787" s="1">
        <v>44980</v>
      </c>
      <c r="I787" s="1">
        <v>45000</v>
      </c>
      <c r="J787" s="1">
        <v>45500</v>
      </c>
      <c r="K787" s="1">
        <v>45000</v>
      </c>
      <c r="L787" s="1">
        <v>45500</v>
      </c>
      <c r="M787" s="1">
        <v>45100</v>
      </c>
      <c r="N787" s="1">
        <v>44940</v>
      </c>
      <c r="O787" s="35" t="s">
        <v>7</v>
      </c>
      <c r="AG787" s="1">
        <v>45210</v>
      </c>
      <c r="AH787" s="1">
        <v>558</v>
      </c>
      <c r="AI787" s="1">
        <v>514</v>
      </c>
      <c r="AJ787" s="1">
        <v>1.0856031128404668</v>
      </c>
    </row>
    <row r="788" spans="1:36">
      <c r="A788" s="1">
        <v>2088</v>
      </c>
      <c r="B788" s="1">
        <v>80</v>
      </c>
      <c r="C788" s="24">
        <v>42446</v>
      </c>
      <c r="D788" s="1">
        <v>45280</v>
      </c>
      <c r="E788" s="1">
        <v>45290</v>
      </c>
      <c r="F788" s="1">
        <v>45000</v>
      </c>
      <c r="G788" s="1">
        <v>45040</v>
      </c>
      <c r="I788" s="1">
        <v>45280</v>
      </c>
      <c r="J788" s="1">
        <v>45290</v>
      </c>
      <c r="K788" s="1">
        <v>45000</v>
      </c>
      <c r="L788" s="1">
        <v>45050</v>
      </c>
      <c r="M788" s="1">
        <v>45100</v>
      </c>
      <c r="N788" s="1">
        <v>45050</v>
      </c>
      <c r="O788" s="35" t="s">
        <v>7</v>
      </c>
      <c r="AG788" s="1">
        <v>45320</v>
      </c>
      <c r="AH788" s="1">
        <v>812</v>
      </c>
      <c r="AI788" s="1">
        <v>426</v>
      </c>
      <c r="AJ788" s="1">
        <v>1.9061032863849765</v>
      </c>
    </row>
    <row r="789" spans="1:36">
      <c r="A789" s="1">
        <v>2089</v>
      </c>
      <c r="B789" s="1">
        <v>81</v>
      </c>
      <c r="C789" s="24">
        <v>42447</v>
      </c>
      <c r="D789" s="1">
        <v>45100</v>
      </c>
      <c r="E789" s="1">
        <v>45190</v>
      </c>
      <c r="F789" s="1">
        <v>44460</v>
      </c>
      <c r="G789" s="1">
        <v>44900</v>
      </c>
      <c r="I789" s="1">
        <v>45100</v>
      </c>
      <c r="J789" s="1">
        <v>45190</v>
      </c>
      <c r="K789" s="1">
        <v>44460</v>
      </c>
      <c r="L789" s="1">
        <v>44640</v>
      </c>
      <c r="M789" s="1">
        <v>44900</v>
      </c>
      <c r="N789" s="1">
        <v>44770</v>
      </c>
      <c r="O789" s="35" t="s">
        <v>7</v>
      </c>
      <c r="AG789" s="1">
        <v>45220</v>
      </c>
      <c r="AH789" s="1">
        <v>603</v>
      </c>
      <c r="AI789" s="1">
        <v>490</v>
      </c>
      <c r="AJ789" s="1">
        <v>1.2306122448979593</v>
      </c>
    </row>
    <row r="790" spans="1:36">
      <c r="A790" s="1">
        <v>2090</v>
      </c>
      <c r="B790" s="1">
        <v>82</v>
      </c>
      <c r="C790" s="24">
        <v>42451</v>
      </c>
      <c r="D790" s="1">
        <v>44840</v>
      </c>
      <c r="E790" s="1">
        <v>45200</v>
      </c>
      <c r="F790" s="1">
        <v>44840</v>
      </c>
      <c r="G790" s="1">
        <v>45040</v>
      </c>
      <c r="I790" s="1">
        <v>44840</v>
      </c>
      <c r="J790" s="1">
        <v>45100</v>
      </c>
      <c r="K790" s="1">
        <v>44840</v>
      </c>
      <c r="L790" s="1">
        <v>45000</v>
      </c>
      <c r="M790" s="1">
        <v>45050</v>
      </c>
      <c r="N790" s="1">
        <v>45150</v>
      </c>
      <c r="O790" s="35" t="s">
        <v>7</v>
      </c>
      <c r="AG790" s="1">
        <v>44990</v>
      </c>
      <c r="AH790" s="1">
        <v>598</v>
      </c>
      <c r="AI790" s="1">
        <v>481</v>
      </c>
      <c r="AJ790" s="1">
        <v>1.2432432432432432</v>
      </c>
    </row>
    <row r="791" spans="1:36">
      <c r="A791" s="1">
        <v>2091</v>
      </c>
      <c r="B791" s="1">
        <v>83</v>
      </c>
      <c r="C791" s="24">
        <v>42452</v>
      </c>
      <c r="D791" s="1">
        <v>45300</v>
      </c>
      <c r="E791" s="1">
        <v>45620</v>
      </c>
      <c r="F791" s="1">
        <v>45060</v>
      </c>
      <c r="G791" s="1">
        <v>45400</v>
      </c>
      <c r="I791" s="1">
        <v>45300</v>
      </c>
      <c r="J791" s="1">
        <v>45620</v>
      </c>
      <c r="K791" s="1">
        <v>45060</v>
      </c>
      <c r="L791" s="1">
        <v>45560</v>
      </c>
      <c r="M791" s="1">
        <v>45400</v>
      </c>
      <c r="N791" s="1">
        <v>45200</v>
      </c>
      <c r="O791" s="35" t="s">
        <v>7</v>
      </c>
      <c r="AG791" s="1">
        <v>45300</v>
      </c>
      <c r="AH791" s="1">
        <v>973</v>
      </c>
      <c r="AI791" s="1">
        <v>549</v>
      </c>
      <c r="AJ791" s="1">
        <v>1.7723132969034607</v>
      </c>
    </row>
    <row r="792" spans="1:36">
      <c r="A792" s="1">
        <v>2092</v>
      </c>
      <c r="B792" s="1">
        <v>84</v>
      </c>
      <c r="C792" s="24">
        <v>42453</v>
      </c>
      <c r="D792" s="1">
        <v>45060</v>
      </c>
      <c r="E792" s="1">
        <v>45390</v>
      </c>
      <c r="F792" s="1">
        <v>44960</v>
      </c>
      <c r="G792" s="1">
        <v>45390</v>
      </c>
      <c r="I792" s="1">
        <v>45060</v>
      </c>
      <c r="J792" s="1">
        <v>45200</v>
      </c>
      <c r="K792" s="1">
        <v>44960</v>
      </c>
      <c r="L792" s="1">
        <v>45100</v>
      </c>
      <c r="M792" s="1">
        <v>45350</v>
      </c>
      <c r="N792" s="1">
        <v>45120</v>
      </c>
      <c r="O792" s="35" t="s">
        <v>7</v>
      </c>
      <c r="AG792" s="1">
        <v>45260</v>
      </c>
      <c r="AH792" s="1">
        <v>448</v>
      </c>
      <c r="AI792" s="1">
        <v>566</v>
      </c>
      <c r="AJ792" s="1">
        <v>0.79151943462897523</v>
      </c>
    </row>
    <row r="793" spans="1:36">
      <c r="A793" s="1">
        <v>2093</v>
      </c>
      <c r="B793" s="1">
        <v>85</v>
      </c>
      <c r="C793" s="24">
        <v>42454</v>
      </c>
      <c r="D793" s="1">
        <v>45360</v>
      </c>
      <c r="E793" s="1">
        <v>45370</v>
      </c>
      <c r="F793" s="1">
        <v>45100</v>
      </c>
      <c r="G793" s="1">
        <v>45150</v>
      </c>
      <c r="I793" s="1">
        <v>45360</v>
      </c>
      <c r="J793" s="1">
        <v>45370</v>
      </c>
      <c r="K793" s="1">
        <v>45320</v>
      </c>
      <c r="L793" s="1">
        <v>45370</v>
      </c>
      <c r="M793" s="1">
        <v>45150</v>
      </c>
      <c r="N793" s="1">
        <v>45220</v>
      </c>
      <c r="O793" s="35" t="s">
        <v>7</v>
      </c>
      <c r="AG793" s="1">
        <v>45360</v>
      </c>
      <c r="AH793" s="1">
        <v>189</v>
      </c>
      <c r="AI793" s="1">
        <v>140</v>
      </c>
      <c r="AJ793" s="1">
        <v>1.35</v>
      </c>
    </row>
    <row r="794" spans="1:36">
      <c r="A794" s="1">
        <v>2094</v>
      </c>
      <c r="B794" s="1">
        <v>86</v>
      </c>
      <c r="C794" s="24">
        <v>42457</v>
      </c>
      <c r="D794" s="1">
        <v>45210</v>
      </c>
      <c r="E794" s="1">
        <v>45520</v>
      </c>
      <c r="F794" s="1">
        <v>45210</v>
      </c>
      <c r="G794" s="1">
        <v>45350</v>
      </c>
      <c r="I794" s="1">
        <v>45210</v>
      </c>
      <c r="J794" s="1">
        <v>45400</v>
      </c>
      <c r="K794" s="1">
        <v>45210</v>
      </c>
      <c r="L794" s="1">
        <v>45400</v>
      </c>
      <c r="M794" s="1">
        <v>45300</v>
      </c>
      <c r="N794" s="1">
        <v>45350</v>
      </c>
      <c r="O794" s="35" t="s">
        <v>7</v>
      </c>
      <c r="AG794" s="1">
        <v>45390</v>
      </c>
      <c r="AH794" s="1">
        <v>677</v>
      </c>
      <c r="AI794" s="1">
        <v>596</v>
      </c>
      <c r="AJ794" s="1">
        <v>1.1359060402684564</v>
      </c>
    </row>
    <row r="795" spans="1:36">
      <c r="A795" s="1">
        <v>2095</v>
      </c>
      <c r="B795" s="1">
        <v>87</v>
      </c>
      <c r="C795" s="24">
        <v>42458</v>
      </c>
      <c r="D795" s="1">
        <v>45350</v>
      </c>
      <c r="E795" s="1">
        <v>46000</v>
      </c>
      <c r="F795" s="1">
        <v>45350</v>
      </c>
      <c r="G795" s="1">
        <v>45760</v>
      </c>
      <c r="I795" s="1">
        <v>45350</v>
      </c>
      <c r="J795" s="1">
        <v>45880</v>
      </c>
      <c r="K795" s="1">
        <v>45350</v>
      </c>
      <c r="L795" s="1">
        <v>45770</v>
      </c>
      <c r="M795" s="1">
        <v>45760</v>
      </c>
      <c r="N795" s="1">
        <v>45840</v>
      </c>
      <c r="O795" s="35" t="s">
        <v>7</v>
      </c>
      <c r="AG795" s="1">
        <v>45400</v>
      </c>
      <c r="AH795" s="1">
        <v>822</v>
      </c>
      <c r="AI795" s="1">
        <v>637</v>
      </c>
      <c r="AJ795" s="1">
        <v>1.2904238618524333</v>
      </c>
    </row>
    <row r="796" spans="1:36">
      <c r="A796" s="1">
        <v>2096</v>
      </c>
      <c r="B796" s="1">
        <v>88</v>
      </c>
      <c r="C796" s="24">
        <v>42459</v>
      </c>
      <c r="D796" s="1">
        <v>45810</v>
      </c>
      <c r="E796" s="1">
        <v>45950</v>
      </c>
      <c r="F796" s="1">
        <v>45450</v>
      </c>
      <c r="G796" s="1">
        <v>45770</v>
      </c>
      <c r="I796" s="1">
        <v>45810</v>
      </c>
      <c r="J796" s="1">
        <v>45950</v>
      </c>
      <c r="K796" s="1">
        <v>45450</v>
      </c>
      <c r="L796" s="1">
        <v>45870</v>
      </c>
      <c r="M796" s="1">
        <v>45680</v>
      </c>
      <c r="N796" s="1">
        <v>45650</v>
      </c>
      <c r="O796" s="35" t="s">
        <v>7</v>
      </c>
      <c r="AG796" s="1">
        <v>45950</v>
      </c>
      <c r="AH796" s="1">
        <v>848</v>
      </c>
      <c r="AI796" s="1">
        <v>592</v>
      </c>
      <c r="AJ796" s="1">
        <v>1.4324324324324325</v>
      </c>
    </row>
    <row r="797" spans="1:36">
      <c r="A797" s="1">
        <v>2097</v>
      </c>
      <c r="B797" s="1">
        <v>89</v>
      </c>
      <c r="C797" s="24">
        <v>42460</v>
      </c>
      <c r="D797" s="1">
        <v>45500</v>
      </c>
      <c r="E797" s="1">
        <v>45550</v>
      </c>
      <c r="F797" s="1">
        <v>45250</v>
      </c>
      <c r="G797" s="1">
        <v>45250</v>
      </c>
      <c r="I797" s="1">
        <v>45500</v>
      </c>
      <c r="J797" s="1">
        <v>45550</v>
      </c>
      <c r="K797" s="1">
        <v>45400</v>
      </c>
      <c r="L797" s="1">
        <v>45500</v>
      </c>
      <c r="M797" s="1">
        <v>45350</v>
      </c>
      <c r="N797" s="1">
        <v>45440</v>
      </c>
      <c r="O797" s="35" t="s">
        <v>7</v>
      </c>
      <c r="AG797" s="1">
        <v>45500</v>
      </c>
      <c r="AH797" s="1">
        <v>749</v>
      </c>
      <c r="AI797" s="1">
        <v>660</v>
      </c>
      <c r="AJ797" s="1">
        <v>1.1348484848484848</v>
      </c>
    </row>
    <row r="798" spans="1:36">
      <c r="A798" s="1">
        <v>2098</v>
      </c>
      <c r="B798" s="1">
        <v>90</v>
      </c>
      <c r="C798" s="24">
        <v>42461</v>
      </c>
      <c r="D798" s="1">
        <v>45350</v>
      </c>
      <c r="E798" s="1">
        <v>45450</v>
      </c>
      <c r="F798" s="1">
        <v>45270</v>
      </c>
      <c r="G798" s="1">
        <v>45310</v>
      </c>
      <c r="I798" s="1">
        <v>45350</v>
      </c>
      <c r="J798" s="1">
        <v>45450</v>
      </c>
      <c r="K798" s="1">
        <v>45270</v>
      </c>
      <c r="L798" s="1">
        <v>45270</v>
      </c>
      <c r="M798" s="1">
        <v>45320</v>
      </c>
      <c r="N798" s="1">
        <v>45430</v>
      </c>
      <c r="O798" s="35" t="s">
        <v>7</v>
      </c>
      <c r="AG798" s="1">
        <v>45380</v>
      </c>
      <c r="AH798" s="1">
        <v>705</v>
      </c>
      <c r="AI798" s="1">
        <v>601</v>
      </c>
      <c r="AJ798" s="1">
        <v>1.1730449251247921</v>
      </c>
    </row>
    <row r="799" spans="1:36">
      <c r="A799" s="1">
        <v>2099</v>
      </c>
      <c r="B799" s="1">
        <v>91</v>
      </c>
      <c r="C799" s="24">
        <v>42464</v>
      </c>
      <c r="D799" s="1">
        <v>45420</v>
      </c>
      <c r="E799" s="1">
        <v>45770</v>
      </c>
      <c r="F799" s="1">
        <v>45410</v>
      </c>
      <c r="G799" s="1">
        <v>45540</v>
      </c>
      <c r="I799" s="1">
        <v>45420</v>
      </c>
      <c r="J799" s="1">
        <v>45520</v>
      </c>
      <c r="K799" s="1">
        <v>45410</v>
      </c>
      <c r="L799" s="1">
        <v>45450</v>
      </c>
      <c r="M799" s="1">
        <v>45600</v>
      </c>
      <c r="N799" s="1">
        <v>45400</v>
      </c>
      <c r="O799" s="35" t="s">
        <v>7</v>
      </c>
      <c r="AG799" s="1">
        <v>45410</v>
      </c>
      <c r="AH799" s="1">
        <v>629</v>
      </c>
      <c r="AI799" s="1">
        <v>541</v>
      </c>
      <c r="AJ799" s="1">
        <v>1.1626617375231054</v>
      </c>
    </row>
    <row r="800" spans="1:36">
      <c r="A800" s="1">
        <v>2100</v>
      </c>
      <c r="B800" s="1">
        <v>92</v>
      </c>
      <c r="C800" s="24">
        <v>42465</v>
      </c>
      <c r="D800" s="1">
        <v>45310</v>
      </c>
      <c r="E800" s="1">
        <v>45400</v>
      </c>
      <c r="F800" s="1">
        <v>45200</v>
      </c>
      <c r="G800" s="1">
        <v>45320</v>
      </c>
      <c r="I800" s="1">
        <v>45310</v>
      </c>
      <c r="J800" s="1">
        <v>45400</v>
      </c>
      <c r="K800" s="1">
        <v>45200</v>
      </c>
      <c r="L800" s="1">
        <v>45220</v>
      </c>
      <c r="M800" s="1">
        <v>45220</v>
      </c>
      <c r="N800" s="1">
        <v>45200</v>
      </c>
      <c r="O800" s="35" t="s">
        <v>7</v>
      </c>
      <c r="AG800" s="1">
        <v>45400</v>
      </c>
      <c r="AH800" s="1">
        <v>536</v>
      </c>
      <c r="AI800" s="1">
        <v>520</v>
      </c>
      <c r="AJ800" s="1">
        <v>1.0307692307692307</v>
      </c>
    </row>
    <row r="801" spans="1:36">
      <c r="A801" s="1">
        <v>2101</v>
      </c>
      <c r="B801" s="1">
        <v>93</v>
      </c>
      <c r="C801" s="24">
        <v>42466</v>
      </c>
      <c r="D801" s="1">
        <v>45200</v>
      </c>
      <c r="E801" s="1">
        <v>45210</v>
      </c>
      <c r="F801" s="1">
        <v>44900</v>
      </c>
      <c r="G801" s="1">
        <v>44900</v>
      </c>
      <c r="I801" s="1">
        <v>45200</v>
      </c>
      <c r="J801" s="1">
        <v>45210</v>
      </c>
      <c r="K801" s="1">
        <v>44940</v>
      </c>
      <c r="L801" s="1">
        <v>45000</v>
      </c>
      <c r="M801" s="1">
        <v>44970</v>
      </c>
      <c r="N801" s="1">
        <v>44860</v>
      </c>
      <c r="O801" s="35" t="s">
        <v>7</v>
      </c>
      <c r="AG801" s="1">
        <v>45270</v>
      </c>
      <c r="AH801" s="1">
        <v>716</v>
      </c>
      <c r="AI801" s="1">
        <v>673</v>
      </c>
      <c r="AJ801" s="1">
        <v>1.0638930163447251</v>
      </c>
    </row>
    <row r="802" spans="1:36">
      <c r="A802" s="1">
        <v>2102</v>
      </c>
      <c r="B802" s="1">
        <v>94</v>
      </c>
      <c r="C802" s="24">
        <v>42467</v>
      </c>
      <c r="D802" s="1">
        <v>44840</v>
      </c>
      <c r="E802" s="1">
        <v>45080</v>
      </c>
      <c r="F802" s="1">
        <v>44440</v>
      </c>
      <c r="G802" s="1">
        <v>44480</v>
      </c>
      <c r="I802" s="1">
        <v>44840</v>
      </c>
      <c r="J802" s="1">
        <v>45080</v>
      </c>
      <c r="K802" s="1">
        <v>44550</v>
      </c>
      <c r="L802" s="1">
        <v>44550</v>
      </c>
      <c r="M802" s="1">
        <v>44410</v>
      </c>
      <c r="N802" s="1">
        <v>44240</v>
      </c>
      <c r="O802" s="35" t="s">
        <v>7</v>
      </c>
      <c r="AG802" s="1">
        <v>45190</v>
      </c>
      <c r="AH802" s="1">
        <v>604</v>
      </c>
      <c r="AI802" s="1">
        <v>636</v>
      </c>
      <c r="AJ802" s="1">
        <v>0.94968553459119498</v>
      </c>
    </row>
    <row r="803" spans="1:36">
      <c r="A803" s="1">
        <v>2103</v>
      </c>
      <c r="B803" s="1">
        <v>95</v>
      </c>
      <c r="C803" s="24">
        <v>42468</v>
      </c>
      <c r="D803" s="1">
        <v>44200</v>
      </c>
      <c r="E803" s="1">
        <v>44790</v>
      </c>
      <c r="F803" s="1">
        <v>44200</v>
      </c>
      <c r="G803" s="1">
        <v>44450</v>
      </c>
      <c r="I803" s="1">
        <v>44200</v>
      </c>
      <c r="J803" s="1">
        <v>44390</v>
      </c>
      <c r="K803" s="1">
        <v>44200</v>
      </c>
      <c r="L803" s="1">
        <v>44390</v>
      </c>
      <c r="M803" s="1">
        <v>44460</v>
      </c>
      <c r="N803" s="1">
        <v>44800</v>
      </c>
      <c r="O803" s="35" t="s">
        <v>7</v>
      </c>
      <c r="AG803" s="1">
        <v>44390</v>
      </c>
      <c r="AH803" s="1">
        <v>698</v>
      </c>
      <c r="AI803" s="1">
        <v>492</v>
      </c>
      <c r="AJ803" s="1">
        <v>1.4186991869918699</v>
      </c>
    </row>
    <row r="804" spans="1:36">
      <c r="A804" s="1">
        <v>2104</v>
      </c>
      <c r="B804" s="1">
        <v>96</v>
      </c>
      <c r="C804" s="24">
        <v>42471</v>
      </c>
      <c r="D804" s="1">
        <v>45000</v>
      </c>
      <c r="E804" s="1">
        <v>45150</v>
      </c>
      <c r="F804" s="1">
        <v>44410</v>
      </c>
      <c r="G804" s="1">
        <v>44650</v>
      </c>
      <c r="I804" s="1">
        <v>45000</v>
      </c>
      <c r="J804" s="1">
        <v>45150</v>
      </c>
      <c r="K804" s="1">
        <v>44410</v>
      </c>
      <c r="L804" s="1">
        <v>44500</v>
      </c>
      <c r="M804" s="1">
        <v>44630</v>
      </c>
      <c r="N804" s="1">
        <v>44850</v>
      </c>
      <c r="O804" s="35" t="s">
        <v>7</v>
      </c>
      <c r="AG804" s="1">
        <v>45000</v>
      </c>
      <c r="AH804" s="1">
        <v>696</v>
      </c>
      <c r="AI804" s="1">
        <v>542</v>
      </c>
      <c r="AJ804" s="1">
        <v>1.2841328413284132</v>
      </c>
    </row>
    <row r="805" spans="1:36">
      <c r="A805" s="1">
        <v>2105</v>
      </c>
      <c r="B805" s="1">
        <v>97</v>
      </c>
      <c r="C805" s="24">
        <v>42472</v>
      </c>
      <c r="D805" s="1">
        <v>44970</v>
      </c>
      <c r="E805" s="1">
        <v>45150</v>
      </c>
      <c r="F805" s="1">
        <v>44950</v>
      </c>
      <c r="G805" s="1">
        <v>45120</v>
      </c>
      <c r="I805" s="1">
        <v>44970</v>
      </c>
      <c r="J805" s="1">
        <v>45080</v>
      </c>
      <c r="K805" s="1">
        <v>44950</v>
      </c>
      <c r="L805" s="1">
        <v>44950</v>
      </c>
      <c r="M805" s="1">
        <v>45200</v>
      </c>
      <c r="N805" s="1">
        <v>45370</v>
      </c>
      <c r="O805" s="35" t="s">
        <v>7</v>
      </c>
      <c r="AG805" s="1">
        <v>45090</v>
      </c>
      <c r="AH805" s="1">
        <v>926</v>
      </c>
      <c r="AI805" s="1">
        <v>586</v>
      </c>
      <c r="AJ805" s="1">
        <v>1.5802047781569966</v>
      </c>
    </row>
    <row r="806" spans="1:36">
      <c r="A806" s="1">
        <v>2106</v>
      </c>
      <c r="B806" s="1">
        <v>98</v>
      </c>
      <c r="C806" s="24">
        <v>42473</v>
      </c>
      <c r="D806" s="1">
        <v>45500</v>
      </c>
      <c r="E806" s="1">
        <v>46240</v>
      </c>
      <c r="F806" s="1">
        <v>45500</v>
      </c>
      <c r="G806" s="1">
        <v>45860</v>
      </c>
      <c r="I806" s="1">
        <v>45500</v>
      </c>
      <c r="J806" s="1">
        <v>45800</v>
      </c>
      <c r="K806" s="1">
        <v>45500</v>
      </c>
      <c r="L806" s="1">
        <v>45760</v>
      </c>
      <c r="M806" s="1">
        <v>45830</v>
      </c>
      <c r="N806" s="1">
        <v>45900</v>
      </c>
      <c r="O806" s="35" t="s">
        <v>7</v>
      </c>
      <c r="AG806" s="1">
        <v>45540</v>
      </c>
      <c r="AH806" s="1">
        <v>737</v>
      </c>
      <c r="AI806" s="1">
        <v>632</v>
      </c>
      <c r="AJ806" s="1">
        <v>1.1661392405063291</v>
      </c>
    </row>
    <row r="807" spans="1:36">
      <c r="A807" s="1">
        <v>2107</v>
      </c>
      <c r="B807" s="1">
        <v>99</v>
      </c>
      <c r="C807" s="24">
        <v>42474</v>
      </c>
      <c r="D807" s="1">
        <v>46280</v>
      </c>
      <c r="E807" s="1">
        <v>46750</v>
      </c>
      <c r="F807" s="1">
        <v>46230</v>
      </c>
      <c r="G807" s="1">
        <v>46340</v>
      </c>
      <c r="I807" s="1">
        <v>46280</v>
      </c>
      <c r="J807" s="1">
        <v>46750</v>
      </c>
      <c r="K807" s="1">
        <v>46230</v>
      </c>
      <c r="L807" s="1">
        <v>46600</v>
      </c>
      <c r="M807" s="1">
        <v>46300</v>
      </c>
      <c r="N807" s="1">
        <v>46300</v>
      </c>
      <c r="O807" s="35" t="s">
        <v>7</v>
      </c>
      <c r="AG807" s="1">
        <v>46400</v>
      </c>
      <c r="AH807" s="1">
        <v>685</v>
      </c>
      <c r="AI807" s="1">
        <v>765</v>
      </c>
      <c r="AJ807" s="1">
        <v>0.89542483660130723</v>
      </c>
    </row>
    <row r="808" spans="1:36">
      <c r="A808" s="1">
        <v>2108</v>
      </c>
      <c r="B808" s="1">
        <v>100</v>
      </c>
      <c r="C808" s="24">
        <v>42475</v>
      </c>
      <c r="D808" s="1">
        <v>45800</v>
      </c>
      <c r="E808" s="1">
        <v>46400</v>
      </c>
      <c r="F808" s="1">
        <v>45800</v>
      </c>
      <c r="G808" s="1">
        <v>46250</v>
      </c>
      <c r="I808" s="1">
        <v>45800</v>
      </c>
      <c r="J808" s="1">
        <v>46350</v>
      </c>
      <c r="K808" s="1">
        <v>45800</v>
      </c>
      <c r="L808" s="1">
        <v>46300</v>
      </c>
      <c r="M808" s="1">
        <v>46280</v>
      </c>
      <c r="N808" s="1">
        <v>46490</v>
      </c>
      <c r="O808" s="35" t="s">
        <v>7</v>
      </c>
      <c r="AG808" s="1">
        <v>46000</v>
      </c>
      <c r="AH808" s="1">
        <v>735</v>
      </c>
      <c r="AI808" s="1">
        <v>602</v>
      </c>
      <c r="AJ808" s="1">
        <v>1.2209302325581395</v>
      </c>
    </row>
    <row r="809" spans="1:36">
      <c r="A809" s="1">
        <v>2109</v>
      </c>
      <c r="B809" s="1">
        <v>101</v>
      </c>
      <c r="C809" s="24">
        <v>42478</v>
      </c>
      <c r="D809" s="1">
        <v>46420</v>
      </c>
      <c r="E809" s="1">
        <v>46650</v>
      </c>
      <c r="F809" s="1">
        <v>46240</v>
      </c>
      <c r="G809" s="1">
        <v>46240</v>
      </c>
      <c r="I809" s="1">
        <v>46420</v>
      </c>
      <c r="J809" s="1">
        <v>46450</v>
      </c>
      <c r="K809" s="1">
        <v>46290</v>
      </c>
      <c r="L809" s="1">
        <v>46370</v>
      </c>
      <c r="M809" s="1">
        <v>46300</v>
      </c>
      <c r="N809" s="1">
        <v>46510</v>
      </c>
      <c r="O809" s="35" t="s">
        <v>7</v>
      </c>
      <c r="AG809" s="1">
        <v>46420</v>
      </c>
      <c r="AH809" s="1">
        <v>596</v>
      </c>
      <c r="AI809" s="1">
        <v>616</v>
      </c>
      <c r="AJ809" s="1">
        <v>0.96753246753246758</v>
      </c>
    </row>
    <row r="810" spans="1:36">
      <c r="A810" s="1">
        <v>2110</v>
      </c>
      <c r="B810" s="1">
        <v>102</v>
      </c>
      <c r="C810" s="24">
        <v>42479</v>
      </c>
      <c r="D810" s="1">
        <v>46600</v>
      </c>
      <c r="E810" s="1">
        <v>46790</v>
      </c>
      <c r="F810" s="1">
        <v>46330</v>
      </c>
      <c r="G810" s="1">
        <v>46330</v>
      </c>
      <c r="I810" s="1">
        <v>46600</v>
      </c>
      <c r="J810" s="1">
        <v>46790</v>
      </c>
      <c r="K810" s="1">
        <v>46600</v>
      </c>
      <c r="L810" s="1">
        <v>46700</v>
      </c>
      <c r="M810" s="1">
        <v>46460</v>
      </c>
      <c r="N810" s="1">
        <v>46930</v>
      </c>
      <c r="O810" s="35" t="s">
        <v>7</v>
      </c>
      <c r="AG810" s="1">
        <v>46780</v>
      </c>
      <c r="AH810" s="1">
        <v>707</v>
      </c>
      <c r="AI810" s="1">
        <v>597</v>
      </c>
      <c r="AJ810" s="1">
        <v>1.1842546063651591</v>
      </c>
    </row>
    <row r="811" spans="1:36">
      <c r="A811" s="1">
        <v>2111</v>
      </c>
      <c r="B811" s="1">
        <v>103</v>
      </c>
      <c r="C811" s="24">
        <v>42480</v>
      </c>
      <c r="D811" s="1">
        <v>47130</v>
      </c>
      <c r="E811" s="1">
        <v>47530</v>
      </c>
      <c r="F811" s="1">
        <v>46950</v>
      </c>
      <c r="G811" s="1">
        <v>47100</v>
      </c>
      <c r="I811" s="1">
        <v>47130</v>
      </c>
      <c r="J811" s="1">
        <v>47530</v>
      </c>
      <c r="K811" s="1">
        <v>46950</v>
      </c>
      <c r="L811" s="1">
        <v>47270</v>
      </c>
      <c r="M811" s="1">
        <v>47100</v>
      </c>
      <c r="N811" s="1">
        <v>47450</v>
      </c>
      <c r="O811" s="35" t="s">
        <v>7</v>
      </c>
      <c r="AG811" s="1">
        <v>47490</v>
      </c>
      <c r="AH811" s="1">
        <v>599</v>
      </c>
      <c r="AI811" s="1">
        <v>655</v>
      </c>
      <c r="AJ811" s="1">
        <v>0.91450381679389314</v>
      </c>
    </row>
    <row r="812" spans="1:36">
      <c r="A812" s="1">
        <v>2112</v>
      </c>
      <c r="B812" s="1">
        <v>104</v>
      </c>
      <c r="C812" s="24">
        <v>42481</v>
      </c>
      <c r="D812" s="1">
        <v>48120</v>
      </c>
      <c r="E812" s="1">
        <v>48300</v>
      </c>
      <c r="F812" s="1">
        <v>47370</v>
      </c>
      <c r="G812" s="1">
        <v>48300</v>
      </c>
      <c r="I812" s="1">
        <v>48120</v>
      </c>
      <c r="J812" s="1">
        <v>48120</v>
      </c>
      <c r="K812" s="1">
        <v>47370</v>
      </c>
      <c r="L812" s="1">
        <v>47880</v>
      </c>
      <c r="M812" s="1">
        <v>48350</v>
      </c>
      <c r="N812" s="1">
        <v>47910</v>
      </c>
      <c r="O812" s="35" t="s">
        <v>7</v>
      </c>
      <c r="AG812" s="1">
        <v>47960</v>
      </c>
      <c r="AH812" s="1">
        <v>554</v>
      </c>
      <c r="AI812" s="1">
        <v>580</v>
      </c>
      <c r="AJ812" s="1">
        <v>0.95517241379310347</v>
      </c>
    </row>
    <row r="813" spans="1:36">
      <c r="A813" s="1">
        <v>2113</v>
      </c>
      <c r="B813" s="1">
        <v>105</v>
      </c>
      <c r="C813" s="24">
        <v>42482</v>
      </c>
      <c r="D813" s="1">
        <v>47800</v>
      </c>
      <c r="E813" s="1">
        <v>47870</v>
      </c>
      <c r="F813" s="1">
        <v>47490</v>
      </c>
      <c r="G813" s="1">
        <v>47710</v>
      </c>
      <c r="I813" s="1">
        <v>47800</v>
      </c>
      <c r="J813" s="1">
        <v>47830</v>
      </c>
      <c r="K813" s="1">
        <v>47490</v>
      </c>
      <c r="L813" s="1">
        <v>47790</v>
      </c>
      <c r="M813" s="1">
        <v>47710</v>
      </c>
      <c r="N813" s="1">
        <v>47550</v>
      </c>
      <c r="O813" s="35" t="s">
        <v>7</v>
      </c>
      <c r="AG813" s="1">
        <v>47500</v>
      </c>
      <c r="AH813" s="1">
        <v>626</v>
      </c>
      <c r="AI813" s="1">
        <v>609</v>
      </c>
      <c r="AJ813" s="1">
        <v>1.0279146141215108</v>
      </c>
    </row>
    <row r="814" spans="1:36">
      <c r="A814" s="1">
        <v>2114</v>
      </c>
      <c r="B814" s="1">
        <v>106</v>
      </c>
      <c r="C814" s="24">
        <v>42485</v>
      </c>
      <c r="D814" s="1">
        <v>47550</v>
      </c>
      <c r="E814" s="1">
        <v>48000</v>
      </c>
      <c r="F814" s="1">
        <v>47520</v>
      </c>
      <c r="G814" s="1">
        <v>47720</v>
      </c>
      <c r="I814" s="1">
        <v>47550</v>
      </c>
      <c r="J814" s="1">
        <v>47730</v>
      </c>
      <c r="K814" s="1">
        <v>47520</v>
      </c>
      <c r="L814" s="1">
        <v>47560</v>
      </c>
      <c r="M814" s="1">
        <v>48030</v>
      </c>
      <c r="N814" s="1">
        <v>48090</v>
      </c>
      <c r="O814" s="35" t="s">
        <v>7</v>
      </c>
      <c r="AG814" s="1">
        <v>47720</v>
      </c>
      <c r="AH814" s="1">
        <v>560</v>
      </c>
      <c r="AI814" s="1">
        <v>616</v>
      </c>
      <c r="AJ814" s="1">
        <v>0.90909090909090906</v>
      </c>
    </row>
    <row r="815" spans="1:36">
      <c r="A815" s="1">
        <v>2115</v>
      </c>
      <c r="B815" s="1">
        <v>107</v>
      </c>
      <c r="C815" s="24">
        <v>42487</v>
      </c>
      <c r="D815" s="1">
        <v>48520</v>
      </c>
      <c r="E815" s="1">
        <v>48610</v>
      </c>
      <c r="F815" s="1">
        <v>48360</v>
      </c>
      <c r="G815" s="1">
        <v>48360</v>
      </c>
      <c r="I815" s="1">
        <v>48520</v>
      </c>
      <c r="J815" s="1">
        <v>48610</v>
      </c>
      <c r="K815" s="1">
        <v>48380</v>
      </c>
      <c r="L815" s="1">
        <v>48480</v>
      </c>
      <c r="M815" s="1">
        <v>48480</v>
      </c>
      <c r="N815" s="1">
        <v>48370</v>
      </c>
      <c r="O815" s="35" t="s">
        <v>7</v>
      </c>
      <c r="AG815" s="1">
        <v>48580</v>
      </c>
      <c r="AH815" s="1">
        <v>628</v>
      </c>
      <c r="AI815" s="1">
        <v>390</v>
      </c>
      <c r="AJ815" s="1">
        <v>1.6102564102564103</v>
      </c>
    </row>
    <row r="816" spans="1:36">
      <c r="A816" s="1">
        <v>2116</v>
      </c>
      <c r="B816" s="1">
        <v>108</v>
      </c>
      <c r="C816" s="24">
        <v>42488</v>
      </c>
      <c r="D816" s="1">
        <v>48370</v>
      </c>
      <c r="E816" s="1">
        <v>48590</v>
      </c>
      <c r="F816" s="1">
        <v>47300</v>
      </c>
      <c r="G816" s="1">
        <v>47300</v>
      </c>
      <c r="I816" s="1">
        <v>48370</v>
      </c>
      <c r="J816" s="1">
        <v>48590</v>
      </c>
      <c r="K816" s="1">
        <v>48350</v>
      </c>
      <c r="L816" s="1">
        <v>48350</v>
      </c>
      <c r="M816" s="1">
        <v>47200</v>
      </c>
      <c r="N816" s="1">
        <v>47330</v>
      </c>
      <c r="O816" s="35" t="s">
        <v>7</v>
      </c>
      <c r="AG816" s="1">
        <v>48650</v>
      </c>
      <c r="AH816" s="1">
        <v>569</v>
      </c>
      <c r="AI816" s="1">
        <v>540</v>
      </c>
      <c r="AJ816" s="1">
        <v>1.0537037037037038</v>
      </c>
    </row>
    <row r="817" spans="1:36">
      <c r="A817" s="1">
        <v>2117</v>
      </c>
      <c r="B817" s="1">
        <v>109</v>
      </c>
      <c r="C817" s="24">
        <v>42492</v>
      </c>
      <c r="D817" s="1">
        <v>47070</v>
      </c>
      <c r="E817" s="1">
        <v>47100</v>
      </c>
      <c r="F817" s="1">
        <v>46890</v>
      </c>
      <c r="G817" s="1">
        <v>46900</v>
      </c>
      <c r="I817" s="1">
        <v>47070</v>
      </c>
      <c r="J817" s="1">
        <v>47070</v>
      </c>
      <c r="K817" s="1">
        <v>46890</v>
      </c>
      <c r="L817" s="1">
        <v>47010</v>
      </c>
      <c r="M817" s="1">
        <v>46900</v>
      </c>
      <c r="N817" s="1">
        <v>47160</v>
      </c>
      <c r="O817" s="35" t="s">
        <v>7</v>
      </c>
      <c r="AG817" s="1">
        <v>46960</v>
      </c>
      <c r="AH817" s="1">
        <v>673</v>
      </c>
      <c r="AI817" s="1">
        <v>418</v>
      </c>
      <c r="AJ817" s="1">
        <v>1.6100478468899522</v>
      </c>
    </row>
    <row r="818" spans="1:36">
      <c r="A818" s="1">
        <v>2118</v>
      </c>
      <c r="B818" s="1">
        <v>110</v>
      </c>
      <c r="C818" s="24">
        <v>42496</v>
      </c>
      <c r="D818" s="1">
        <v>46820</v>
      </c>
      <c r="E818" s="1">
        <v>46990</v>
      </c>
      <c r="F818" s="1">
        <v>46580</v>
      </c>
      <c r="G818" s="1">
        <v>46600</v>
      </c>
      <c r="I818" s="1">
        <v>46820</v>
      </c>
      <c r="J818" s="1">
        <v>46990</v>
      </c>
      <c r="K818" s="1">
        <v>46800</v>
      </c>
      <c r="L818" s="1">
        <v>46800</v>
      </c>
      <c r="M818" s="1">
        <v>46520</v>
      </c>
      <c r="N818" s="1">
        <v>47190</v>
      </c>
      <c r="O818" s="35" t="s">
        <v>7</v>
      </c>
      <c r="AG818" s="1">
        <v>46990</v>
      </c>
      <c r="AH818" s="1">
        <v>1105</v>
      </c>
      <c r="AI818" s="1">
        <v>697</v>
      </c>
      <c r="AJ818" s="1">
        <v>1.5853658536585367</v>
      </c>
    </row>
    <row r="819" spans="1:36">
      <c r="A819" s="1">
        <v>2119</v>
      </c>
      <c r="B819" s="1">
        <v>111</v>
      </c>
      <c r="C819" s="24">
        <v>42499</v>
      </c>
      <c r="D819" s="1">
        <v>47380</v>
      </c>
      <c r="E819" s="1">
        <v>47760</v>
      </c>
      <c r="F819" s="1">
        <v>47150</v>
      </c>
      <c r="G819" s="1">
        <v>47450</v>
      </c>
      <c r="I819" s="1">
        <v>47380</v>
      </c>
      <c r="J819" s="1">
        <v>47760</v>
      </c>
      <c r="K819" s="1">
        <v>47350</v>
      </c>
      <c r="L819" s="1">
        <v>47400</v>
      </c>
      <c r="M819" s="1">
        <v>47320</v>
      </c>
      <c r="N819" s="1">
        <v>47140</v>
      </c>
      <c r="O819" s="35" t="s">
        <v>7</v>
      </c>
      <c r="AG819" s="1">
        <v>47470</v>
      </c>
      <c r="AH819" s="1">
        <v>603</v>
      </c>
      <c r="AI819" s="1">
        <v>506</v>
      </c>
      <c r="AJ819" s="1">
        <v>1.191699604743083</v>
      </c>
    </row>
    <row r="820" spans="1:36">
      <c r="A820" s="1">
        <v>2120</v>
      </c>
      <c r="B820" s="1">
        <v>112</v>
      </c>
      <c r="C820" s="24">
        <v>42500</v>
      </c>
      <c r="D820" s="1">
        <v>46840</v>
      </c>
      <c r="E820" s="1">
        <v>47820</v>
      </c>
      <c r="F820" s="1">
        <v>46800</v>
      </c>
      <c r="G820" s="1">
        <v>47550</v>
      </c>
      <c r="I820" s="1">
        <v>46840</v>
      </c>
      <c r="J820" s="1">
        <v>47380</v>
      </c>
      <c r="K820" s="1">
        <v>46800</v>
      </c>
      <c r="L820" s="1">
        <v>47100</v>
      </c>
      <c r="M820" s="1">
        <v>47820</v>
      </c>
      <c r="N820" s="1">
        <v>48300</v>
      </c>
      <c r="O820" s="35" t="s">
        <v>7</v>
      </c>
      <c r="AG820" s="1">
        <v>46900</v>
      </c>
      <c r="AH820" s="1">
        <v>715</v>
      </c>
      <c r="AI820" s="1">
        <v>978</v>
      </c>
      <c r="AJ820" s="1">
        <v>0.73108384458077713</v>
      </c>
    </row>
    <row r="821" spans="1:36">
      <c r="A821" s="1">
        <v>2121</v>
      </c>
      <c r="B821" s="1">
        <v>113</v>
      </c>
      <c r="C821" s="24">
        <v>42501</v>
      </c>
      <c r="D821" s="1">
        <v>48340</v>
      </c>
      <c r="E821" s="1">
        <v>48700</v>
      </c>
      <c r="F821" s="1">
        <v>48340</v>
      </c>
      <c r="G821" s="1">
        <v>48440</v>
      </c>
      <c r="I821" s="1">
        <v>48340</v>
      </c>
      <c r="J821" s="1">
        <v>48700</v>
      </c>
      <c r="K821" s="1">
        <v>48340</v>
      </c>
      <c r="L821" s="1">
        <v>48400</v>
      </c>
      <c r="M821" s="1">
        <v>48610</v>
      </c>
      <c r="N821" s="1">
        <v>48270</v>
      </c>
      <c r="O821" s="35" t="s">
        <v>7</v>
      </c>
      <c r="AG821" s="1">
        <v>48590</v>
      </c>
      <c r="AH821" s="1">
        <v>605</v>
      </c>
      <c r="AI821" s="1">
        <v>625</v>
      </c>
      <c r="AJ821" s="1">
        <v>0.96799999999999997</v>
      </c>
    </row>
    <row r="822" spans="1:36">
      <c r="A822" s="1">
        <v>2122</v>
      </c>
      <c r="B822" s="1">
        <v>114</v>
      </c>
      <c r="C822" s="24">
        <v>42502</v>
      </c>
      <c r="D822" s="1">
        <v>48220</v>
      </c>
      <c r="E822" s="1">
        <v>48590</v>
      </c>
      <c r="F822" s="1">
        <v>48170</v>
      </c>
      <c r="G822" s="1">
        <v>48590</v>
      </c>
      <c r="I822" s="1">
        <v>48220</v>
      </c>
      <c r="J822" s="1">
        <v>48300</v>
      </c>
      <c r="K822" s="1">
        <v>48170</v>
      </c>
      <c r="L822" s="1">
        <v>48190</v>
      </c>
      <c r="M822" s="1">
        <v>48590</v>
      </c>
      <c r="N822" s="1">
        <v>48240</v>
      </c>
      <c r="O822" s="35" t="s">
        <v>7</v>
      </c>
      <c r="AG822" s="1">
        <v>48280</v>
      </c>
      <c r="AH822" s="1">
        <v>689</v>
      </c>
      <c r="AI822" s="1">
        <v>477</v>
      </c>
      <c r="AJ822" s="1">
        <v>1.4444444444444444</v>
      </c>
    </row>
    <row r="823" spans="1:36">
      <c r="A823" s="1">
        <v>2123</v>
      </c>
      <c r="B823" s="1">
        <v>115</v>
      </c>
      <c r="C823" s="24">
        <v>42503</v>
      </c>
      <c r="D823" s="1">
        <v>48300</v>
      </c>
      <c r="E823" s="1">
        <v>48480</v>
      </c>
      <c r="F823" s="1">
        <v>47960</v>
      </c>
      <c r="G823" s="1">
        <v>48110</v>
      </c>
      <c r="I823" s="1">
        <v>48300</v>
      </c>
      <c r="J823" s="1">
        <v>48480</v>
      </c>
      <c r="K823" s="1">
        <v>48200</v>
      </c>
      <c r="L823" s="1">
        <v>48300</v>
      </c>
      <c r="M823" s="1">
        <v>48430</v>
      </c>
      <c r="N823" s="1">
        <v>48050</v>
      </c>
      <c r="O823" s="35" t="s">
        <v>7</v>
      </c>
      <c r="AG823" s="1">
        <v>48490</v>
      </c>
      <c r="AH823" s="1">
        <v>690</v>
      </c>
      <c r="AI823" s="1">
        <v>668</v>
      </c>
      <c r="AJ823" s="1">
        <v>1.032934131736527</v>
      </c>
    </row>
    <row r="824" spans="1:36">
      <c r="A824" s="1">
        <v>2124</v>
      </c>
      <c r="B824" s="1">
        <v>116</v>
      </c>
      <c r="C824" s="24">
        <v>42506</v>
      </c>
      <c r="D824" s="1">
        <v>48240</v>
      </c>
      <c r="E824" s="1">
        <v>48260</v>
      </c>
      <c r="F824" s="1">
        <v>47700</v>
      </c>
      <c r="G824" s="1">
        <v>47760</v>
      </c>
      <c r="I824" s="1">
        <v>48240</v>
      </c>
      <c r="J824" s="1">
        <v>48260</v>
      </c>
      <c r="K824" s="1">
        <v>48110</v>
      </c>
      <c r="L824" s="1">
        <v>48140</v>
      </c>
      <c r="M824" s="1">
        <v>47760</v>
      </c>
      <c r="N824" s="1">
        <v>47830</v>
      </c>
      <c r="O824" s="35" t="s">
        <v>7</v>
      </c>
      <c r="AG824" s="1">
        <v>48250</v>
      </c>
      <c r="AH824" s="1">
        <v>524</v>
      </c>
      <c r="AI824" s="1">
        <v>498</v>
      </c>
      <c r="AJ824" s="1">
        <v>1.0522088353413654</v>
      </c>
    </row>
    <row r="825" spans="1:36">
      <c r="A825" s="1">
        <v>2125</v>
      </c>
      <c r="B825" s="1">
        <v>117</v>
      </c>
      <c r="C825" s="24">
        <v>42507</v>
      </c>
      <c r="D825" s="1">
        <v>48060</v>
      </c>
      <c r="E825" s="1">
        <v>48200</v>
      </c>
      <c r="F825" s="1">
        <v>48050</v>
      </c>
      <c r="G825" s="1">
        <v>48100</v>
      </c>
      <c r="I825" s="1">
        <v>48060</v>
      </c>
      <c r="J825" s="1">
        <v>48200</v>
      </c>
      <c r="K825" s="1">
        <v>48050</v>
      </c>
      <c r="L825" s="1">
        <v>48100</v>
      </c>
      <c r="M825" s="1">
        <v>48160</v>
      </c>
      <c r="N825" s="1">
        <v>48320</v>
      </c>
      <c r="O825" s="35" t="s">
        <v>7</v>
      </c>
      <c r="AG825" s="1">
        <v>48180</v>
      </c>
      <c r="AH825" s="1">
        <v>740</v>
      </c>
      <c r="AI825" s="1">
        <v>721</v>
      </c>
      <c r="AJ825" s="1">
        <v>1.0263522884882108</v>
      </c>
    </row>
    <row r="826" spans="1:36">
      <c r="A826" s="1">
        <v>2126</v>
      </c>
      <c r="B826" s="1">
        <v>118</v>
      </c>
      <c r="C826" s="24">
        <v>42508</v>
      </c>
      <c r="D826" s="1">
        <v>48480</v>
      </c>
      <c r="E826" s="1">
        <v>48850</v>
      </c>
      <c r="F826" s="1">
        <v>48390</v>
      </c>
      <c r="G826" s="1">
        <v>48540</v>
      </c>
      <c r="I826" s="1">
        <v>48480</v>
      </c>
      <c r="J826" s="1">
        <v>48600</v>
      </c>
      <c r="K826" s="1">
        <v>48390</v>
      </c>
      <c r="L826" s="1">
        <v>48600</v>
      </c>
      <c r="M826" s="1">
        <v>48440</v>
      </c>
      <c r="N826" s="1">
        <v>48370</v>
      </c>
      <c r="O826" s="35" t="s">
        <v>7</v>
      </c>
      <c r="AG826" s="1">
        <v>48500</v>
      </c>
      <c r="AH826" s="1">
        <v>728</v>
      </c>
      <c r="AI826" s="1">
        <v>479</v>
      </c>
      <c r="AJ826" s="1">
        <v>1.5198329853862214</v>
      </c>
    </row>
    <row r="827" spans="1:36">
      <c r="A827" s="1">
        <v>2127</v>
      </c>
      <c r="B827" s="1">
        <v>119</v>
      </c>
      <c r="C827" s="24">
        <v>42509</v>
      </c>
      <c r="D827" s="1">
        <v>48560</v>
      </c>
      <c r="E827" s="1">
        <v>48560</v>
      </c>
      <c r="F827" s="1">
        <v>48020</v>
      </c>
      <c r="G827" s="1">
        <v>48020</v>
      </c>
      <c r="I827" s="1">
        <v>48560</v>
      </c>
      <c r="J827" s="1">
        <v>48560</v>
      </c>
      <c r="K827" s="1">
        <v>48200</v>
      </c>
      <c r="L827" s="1">
        <v>48200</v>
      </c>
      <c r="M827" s="1">
        <v>48090</v>
      </c>
      <c r="N827" s="1">
        <v>48000</v>
      </c>
      <c r="O827" s="35" t="s">
        <v>7</v>
      </c>
      <c r="AG827" s="1">
        <v>48550</v>
      </c>
      <c r="AH827" s="1">
        <v>774</v>
      </c>
      <c r="AI827" s="1">
        <v>668</v>
      </c>
      <c r="AJ827" s="1">
        <v>1.158682634730539</v>
      </c>
    </row>
    <row r="828" spans="1:36">
      <c r="A828" s="1">
        <v>2128</v>
      </c>
      <c r="B828" s="1">
        <v>120</v>
      </c>
      <c r="C828" s="24">
        <v>42510</v>
      </c>
      <c r="D828" s="1">
        <v>48020</v>
      </c>
      <c r="E828" s="1">
        <v>48380</v>
      </c>
      <c r="F828" s="1">
        <v>47860</v>
      </c>
      <c r="G828" s="1">
        <v>47950</v>
      </c>
      <c r="I828" s="1">
        <v>48020</v>
      </c>
      <c r="J828" s="1">
        <v>48380</v>
      </c>
      <c r="K828" s="1">
        <v>47900</v>
      </c>
      <c r="L828" s="1">
        <v>47900</v>
      </c>
      <c r="M828" s="1">
        <v>47950</v>
      </c>
      <c r="N828" s="1">
        <v>48070</v>
      </c>
      <c r="O828" s="35" t="s">
        <v>7</v>
      </c>
      <c r="AG828" s="1">
        <v>48240</v>
      </c>
      <c r="AH828" s="1">
        <v>1145</v>
      </c>
      <c r="AI828" s="1">
        <v>515</v>
      </c>
      <c r="AJ828" s="1">
        <v>2.2233009708737863</v>
      </c>
    </row>
    <row r="829" spans="1:36">
      <c r="A829" s="1">
        <v>2129</v>
      </c>
      <c r="B829" s="1">
        <v>121</v>
      </c>
      <c r="C829" s="24">
        <v>42513</v>
      </c>
      <c r="D829" s="1">
        <v>48100</v>
      </c>
      <c r="E829" s="1">
        <v>48160</v>
      </c>
      <c r="F829" s="1">
        <v>47560</v>
      </c>
      <c r="G829" s="1">
        <v>47680</v>
      </c>
      <c r="I829" s="1">
        <v>48100</v>
      </c>
      <c r="J829" s="1">
        <v>48160</v>
      </c>
      <c r="K829" s="1">
        <v>47780</v>
      </c>
      <c r="L829" s="1">
        <v>47780</v>
      </c>
      <c r="M829" s="1">
        <v>47770</v>
      </c>
      <c r="N829" s="1">
        <v>47610</v>
      </c>
      <c r="O829" s="35" t="s">
        <v>7</v>
      </c>
      <c r="AG829" s="1">
        <v>47920</v>
      </c>
      <c r="AH829" s="1">
        <v>550</v>
      </c>
      <c r="AI829" s="1">
        <v>644</v>
      </c>
      <c r="AJ829" s="1">
        <v>0.85403726708074534</v>
      </c>
    </row>
    <row r="830" spans="1:36">
      <c r="A830" s="1">
        <v>2130</v>
      </c>
      <c r="B830" s="1">
        <v>122</v>
      </c>
      <c r="C830" s="24">
        <v>42514</v>
      </c>
      <c r="D830" s="1">
        <v>47600</v>
      </c>
      <c r="E830" s="1">
        <v>47760</v>
      </c>
      <c r="F830" s="1">
        <v>47200</v>
      </c>
      <c r="G830" s="1">
        <v>47200</v>
      </c>
      <c r="I830" s="1">
        <v>47600</v>
      </c>
      <c r="J830" s="1">
        <v>47760</v>
      </c>
      <c r="K830" s="1">
        <v>47290</v>
      </c>
      <c r="L830" s="1">
        <v>47370</v>
      </c>
      <c r="M830" s="1">
        <v>47370</v>
      </c>
      <c r="N830" s="1">
        <v>47610</v>
      </c>
      <c r="O830" s="35" t="s">
        <v>7</v>
      </c>
      <c r="AG830" s="1">
        <v>47750</v>
      </c>
      <c r="AH830" s="1">
        <v>569</v>
      </c>
      <c r="AI830" s="1">
        <v>634</v>
      </c>
      <c r="AJ830" s="1">
        <v>0.89747634069400628</v>
      </c>
    </row>
    <row r="831" spans="1:36">
      <c r="A831" s="1">
        <v>2131</v>
      </c>
      <c r="B831" s="1">
        <v>123</v>
      </c>
      <c r="C831" s="24">
        <v>42515</v>
      </c>
      <c r="D831" s="1">
        <v>47350</v>
      </c>
      <c r="E831" s="1">
        <v>47990</v>
      </c>
      <c r="F831" s="1">
        <v>47230</v>
      </c>
      <c r="G831" s="1">
        <v>47660</v>
      </c>
      <c r="I831" s="1">
        <v>47350</v>
      </c>
      <c r="J831" s="1">
        <v>47990</v>
      </c>
      <c r="K831" s="1">
        <v>47230</v>
      </c>
      <c r="L831" s="1">
        <v>47750</v>
      </c>
      <c r="M831" s="1">
        <v>47610</v>
      </c>
      <c r="N831" s="1">
        <v>48010</v>
      </c>
      <c r="O831" s="35" t="s">
        <v>7</v>
      </c>
      <c r="AG831" s="1">
        <v>47400</v>
      </c>
      <c r="AH831" s="1">
        <v>434</v>
      </c>
      <c r="AI831" s="1">
        <v>688</v>
      </c>
      <c r="AJ831" s="1">
        <v>0.6308139534883721</v>
      </c>
    </row>
    <row r="832" spans="1:36">
      <c r="A832" s="1">
        <v>2132</v>
      </c>
      <c r="B832" s="1">
        <v>124</v>
      </c>
      <c r="C832" s="24">
        <v>42516</v>
      </c>
      <c r="D832" s="1">
        <v>48000</v>
      </c>
      <c r="E832" s="1">
        <v>48010</v>
      </c>
      <c r="F832" s="1">
        <v>47840</v>
      </c>
      <c r="G832" s="1">
        <v>47840</v>
      </c>
      <c r="I832" s="1">
        <v>48000</v>
      </c>
      <c r="J832" s="1">
        <v>48010</v>
      </c>
      <c r="K832" s="1">
        <v>47870</v>
      </c>
      <c r="L832" s="1">
        <v>47890</v>
      </c>
      <c r="M832" s="1">
        <v>47800</v>
      </c>
      <c r="N832" s="1">
        <v>47800</v>
      </c>
      <c r="O832" s="35" t="s">
        <v>7</v>
      </c>
      <c r="AG832" s="1">
        <v>48040</v>
      </c>
      <c r="AH832" s="1">
        <v>770</v>
      </c>
      <c r="AI832" s="1">
        <v>526</v>
      </c>
      <c r="AJ832" s="1">
        <v>1.4638783269961977</v>
      </c>
    </row>
    <row r="833" spans="1:36">
      <c r="A833" s="1">
        <v>2133</v>
      </c>
      <c r="B833" s="1">
        <v>125</v>
      </c>
      <c r="C833" s="24">
        <v>42517</v>
      </c>
      <c r="D833" s="1">
        <v>47730</v>
      </c>
      <c r="E833" s="1">
        <v>47800</v>
      </c>
      <c r="F833" s="1">
        <v>47550</v>
      </c>
      <c r="G833" s="1">
        <v>47730</v>
      </c>
      <c r="I833" s="1">
        <v>47730</v>
      </c>
      <c r="J833" s="1">
        <v>47730</v>
      </c>
      <c r="K833" s="1">
        <v>47550</v>
      </c>
      <c r="L833" s="1">
        <v>47630</v>
      </c>
      <c r="M833" s="1">
        <v>47540</v>
      </c>
      <c r="N833" s="1">
        <v>47760</v>
      </c>
      <c r="O833" s="35" t="s">
        <v>7</v>
      </c>
      <c r="AG833" s="1">
        <v>47800</v>
      </c>
      <c r="AH833" s="1">
        <v>604</v>
      </c>
      <c r="AI833" s="1">
        <v>601</v>
      </c>
      <c r="AJ833" s="1">
        <v>1.0049916805324459</v>
      </c>
    </row>
    <row r="834" spans="1:36">
      <c r="A834" s="1">
        <v>2134</v>
      </c>
      <c r="B834" s="1">
        <v>126</v>
      </c>
      <c r="C834" s="24">
        <v>42520</v>
      </c>
      <c r="D834" s="1">
        <v>47990</v>
      </c>
      <c r="E834" s="1">
        <v>48080</v>
      </c>
      <c r="F834" s="1">
        <v>47600</v>
      </c>
      <c r="G834" s="1">
        <v>47700</v>
      </c>
      <c r="I834" s="1">
        <v>47990</v>
      </c>
      <c r="J834" s="1">
        <v>48080</v>
      </c>
      <c r="K834" s="1">
        <v>47600</v>
      </c>
      <c r="L834" s="1">
        <v>47820</v>
      </c>
      <c r="M834" s="1">
        <v>47710</v>
      </c>
      <c r="N834" s="1">
        <v>47820</v>
      </c>
      <c r="O834" s="35" t="s">
        <v>7</v>
      </c>
      <c r="AG834" s="1">
        <v>48050</v>
      </c>
      <c r="AH834" s="1">
        <v>686</v>
      </c>
      <c r="AI834" s="1">
        <v>599</v>
      </c>
      <c r="AJ834" s="1">
        <v>1.1452420701168615</v>
      </c>
    </row>
    <row r="835" spans="1:36">
      <c r="A835" s="1">
        <v>2135</v>
      </c>
      <c r="B835" s="1">
        <v>127</v>
      </c>
      <c r="C835" s="24">
        <v>42521</v>
      </c>
      <c r="D835" s="1">
        <v>47900</v>
      </c>
      <c r="E835" s="1">
        <v>48290</v>
      </c>
      <c r="F835" s="1">
        <v>47900</v>
      </c>
      <c r="G835" s="1">
        <v>48050</v>
      </c>
      <c r="I835" s="1">
        <v>47900</v>
      </c>
      <c r="J835" s="1">
        <v>48170</v>
      </c>
      <c r="K835" s="1">
        <v>47900</v>
      </c>
      <c r="L835" s="1">
        <v>48170</v>
      </c>
      <c r="M835" s="1">
        <v>48160</v>
      </c>
      <c r="N835" s="1">
        <v>48100</v>
      </c>
      <c r="O835" s="35" t="s">
        <v>7</v>
      </c>
      <c r="AG835" s="1">
        <v>47990</v>
      </c>
      <c r="AH835" s="1">
        <v>675</v>
      </c>
      <c r="AI835" s="1">
        <v>585</v>
      </c>
      <c r="AJ835" s="1">
        <v>1.1538461538461537</v>
      </c>
    </row>
    <row r="836" spans="1:36">
      <c r="A836" s="1">
        <v>2136</v>
      </c>
      <c r="B836" s="1">
        <v>128</v>
      </c>
      <c r="C836" s="24">
        <v>42522</v>
      </c>
      <c r="D836" s="1">
        <v>47970</v>
      </c>
      <c r="E836" s="1">
        <v>47970</v>
      </c>
      <c r="F836" s="1">
        <v>47380</v>
      </c>
      <c r="G836" s="1">
        <v>47390</v>
      </c>
      <c r="I836" s="1">
        <v>47970</v>
      </c>
      <c r="J836" s="1">
        <v>47970</v>
      </c>
      <c r="K836" s="1">
        <v>47550</v>
      </c>
      <c r="L836" s="1">
        <v>47580</v>
      </c>
      <c r="M836" s="1">
        <v>47390</v>
      </c>
      <c r="N836" s="1">
        <v>47800</v>
      </c>
      <c r="O836" s="35" t="s">
        <v>7</v>
      </c>
      <c r="AG836" s="1">
        <v>47780</v>
      </c>
      <c r="AH836" s="1">
        <v>554</v>
      </c>
      <c r="AI836" s="1">
        <v>619</v>
      </c>
      <c r="AJ836" s="1">
        <v>0.89499192245557346</v>
      </c>
    </row>
    <row r="837" spans="1:36">
      <c r="A837" s="1">
        <v>2137</v>
      </c>
      <c r="B837" s="1">
        <v>129</v>
      </c>
      <c r="C837" s="24">
        <v>42523</v>
      </c>
      <c r="D837" s="1">
        <v>47900</v>
      </c>
      <c r="E837" s="1">
        <v>48180</v>
      </c>
      <c r="F837" s="1">
        <v>47820</v>
      </c>
      <c r="G837" s="1">
        <v>47820</v>
      </c>
      <c r="I837" s="1">
        <v>47900</v>
      </c>
      <c r="J837" s="1">
        <v>48180</v>
      </c>
      <c r="K837" s="1">
        <v>47900</v>
      </c>
      <c r="L837" s="1">
        <v>47970</v>
      </c>
      <c r="M837" s="1">
        <v>47860</v>
      </c>
      <c r="N837" s="1">
        <v>48100</v>
      </c>
      <c r="O837" s="35" t="s">
        <v>7</v>
      </c>
      <c r="AG837" s="1">
        <v>48150</v>
      </c>
      <c r="AH837" s="1">
        <v>859</v>
      </c>
      <c r="AI837" s="1">
        <v>614</v>
      </c>
      <c r="AJ837" s="1">
        <v>1.3990228013029316</v>
      </c>
    </row>
    <row r="838" spans="1:36">
      <c r="A838" s="1">
        <v>2138</v>
      </c>
      <c r="B838" s="1">
        <v>130</v>
      </c>
      <c r="C838" s="24">
        <v>42524</v>
      </c>
      <c r="D838" s="1">
        <v>48110</v>
      </c>
      <c r="E838" s="1">
        <v>48300</v>
      </c>
      <c r="F838" s="1">
        <v>48010</v>
      </c>
      <c r="G838" s="1">
        <v>48270</v>
      </c>
      <c r="I838" s="1">
        <v>48110</v>
      </c>
      <c r="J838" s="1">
        <v>48300</v>
      </c>
      <c r="K838" s="1">
        <v>48100</v>
      </c>
      <c r="L838" s="1">
        <v>48260</v>
      </c>
      <c r="M838" s="1">
        <v>48270</v>
      </c>
      <c r="N838" s="1">
        <v>47530</v>
      </c>
      <c r="O838" s="35" t="s">
        <v>7</v>
      </c>
      <c r="AG838" s="1">
        <v>48300</v>
      </c>
      <c r="AH838" s="1">
        <v>716</v>
      </c>
      <c r="AI838" s="1">
        <v>527</v>
      </c>
      <c r="AJ838" s="1">
        <v>1.3586337760910816</v>
      </c>
    </row>
    <row r="839" spans="1:36">
      <c r="A839" s="1">
        <v>2139</v>
      </c>
      <c r="B839" s="1">
        <v>131</v>
      </c>
      <c r="C839" s="24">
        <v>42527</v>
      </c>
      <c r="D839" s="1">
        <v>47580</v>
      </c>
      <c r="E839" s="1">
        <v>47930</v>
      </c>
      <c r="F839" s="1">
        <v>47560</v>
      </c>
      <c r="G839" s="1">
        <v>47780</v>
      </c>
      <c r="I839" s="1">
        <v>47580</v>
      </c>
      <c r="J839" s="1">
        <v>47930</v>
      </c>
      <c r="K839" s="1">
        <v>47560</v>
      </c>
      <c r="L839" s="1">
        <v>47930</v>
      </c>
      <c r="M839" s="1">
        <v>47790</v>
      </c>
      <c r="N839" s="1">
        <v>47810</v>
      </c>
      <c r="O839" s="35" t="s">
        <v>7</v>
      </c>
      <c r="AG839" s="1">
        <v>47880</v>
      </c>
      <c r="AH839" s="1">
        <v>738</v>
      </c>
      <c r="AI839" s="1">
        <v>530</v>
      </c>
      <c r="AJ839" s="1">
        <v>1.3924528301886792</v>
      </c>
    </row>
    <row r="840" spans="1:36">
      <c r="A840" s="1">
        <v>2140</v>
      </c>
      <c r="B840" s="1">
        <v>132</v>
      </c>
      <c r="C840" s="24">
        <v>42528</v>
      </c>
      <c r="D840" s="1">
        <v>47950</v>
      </c>
      <c r="E840" s="1">
        <v>48580</v>
      </c>
      <c r="F840" s="1">
        <v>47800</v>
      </c>
      <c r="G840" s="1">
        <v>48240</v>
      </c>
      <c r="I840" s="1">
        <v>47950</v>
      </c>
      <c r="J840" s="1">
        <v>48040</v>
      </c>
      <c r="K840" s="1">
        <v>47800</v>
      </c>
      <c r="L840" s="1">
        <v>47990</v>
      </c>
      <c r="M840" s="1">
        <v>48500</v>
      </c>
      <c r="N840" s="1">
        <v>48200</v>
      </c>
      <c r="O840" s="35" t="s">
        <v>7</v>
      </c>
      <c r="AG840" s="1">
        <v>48040</v>
      </c>
      <c r="AH840" s="1">
        <v>831</v>
      </c>
      <c r="AI840" s="1">
        <v>548</v>
      </c>
      <c r="AJ840" s="1">
        <v>1.5164233576642336</v>
      </c>
    </row>
    <row r="841" spans="1:36">
      <c r="A841" s="1">
        <v>2141</v>
      </c>
      <c r="B841" s="1">
        <v>133</v>
      </c>
      <c r="C841" s="24">
        <v>42529</v>
      </c>
      <c r="D841" s="1">
        <v>48430</v>
      </c>
      <c r="E841" s="1">
        <v>48500</v>
      </c>
      <c r="F841" s="1">
        <v>48200</v>
      </c>
      <c r="G841" s="1">
        <v>48410</v>
      </c>
      <c r="I841" s="1">
        <v>48430</v>
      </c>
      <c r="J841" s="1">
        <v>48430</v>
      </c>
      <c r="K841" s="1">
        <v>48200</v>
      </c>
      <c r="L841" s="1">
        <v>48240</v>
      </c>
      <c r="M841" s="1">
        <v>48500</v>
      </c>
      <c r="N841" s="1">
        <v>48780</v>
      </c>
      <c r="O841" s="35" t="s">
        <v>7</v>
      </c>
      <c r="AG841" s="35">
        <v>48040</v>
      </c>
      <c r="AH841" s="35">
        <v>831</v>
      </c>
      <c r="AI841" s="35">
        <v>548</v>
      </c>
      <c r="AJ841" s="35">
        <v>1.5164233576642336</v>
      </c>
    </row>
    <row r="842" spans="1:36">
      <c r="A842" s="1">
        <v>2142</v>
      </c>
      <c r="B842" s="1">
        <v>134</v>
      </c>
      <c r="C842" s="24">
        <v>42530</v>
      </c>
      <c r="D842" s="1">
        <v>48860</v>
      </c>
      <c r="E842" s="1">
        <v>48980</v>
      </c>
      <c r="F842" s="1">
        <v>48700</v>
      </c>
      <c r="G842" s="1">
        <v>48750</v>
      </c>
      <c r="I842" s="1">
        <v>48860</v>
      </c>
      <c r="J842" s="1">
        <v>48980</v>
      </c>
      <c r="K842" s="1">
        <v>48820</v>
      </c>
      <c r="L842" s="1">
        <v>48980</v>
      </c>
      <c r="M842" s="1">
        <v>48650</v>
      </c>
      <c r="N842" s="1">
        <v>48400</v>
      </c>
      <c r="O842" s="35" t="s">
        <v>7</v>
      </c>
      <c r="AG842" s="1">
        <v>48900</v>
      </c>
      <c r="AH842" s="1">
        <v>707</v>
      </c>
      <c r="AI842" s="1">
        <v>704</v>
      </c>
      <c r="AJ842" s="1">
        <v>1.0042613636363635</v>
      </c>
    </row>
    <row r="843" spans="1:36">
      <c r="A843" s="1">
        <v>2143</v>
      </c>
      <c r="B843" s="1">
        <v>135</v>
      </c>
      <c r="C843" s="24">
        <v>42531</v>
      </c>
      <c r="D843" s="1">
        <v>48530</v>
      </c>
      <c r="E843" s="1">
        <v>48890</v>
      </c>
      <c r="F843" s="1">
        <v>48410</v>
      </c>
      <c r="G843" s="1">
        <v>48570</v>
      </c>
      <c r="I843" s="1">
        <v>48530</v>
      </c>
      <c r="J843" s="1">
        <v>48600</v>
      </c>
      <c r="K843" s="1">
        <v>48410</v>
      </c>
      <c r="L843" s="1">
        <v>48600</v>
      </c>
      <c r="M843" s="1">
        <v>48430</v>
      </c>
      <c r="N843" s="1">
        <v>48500</v>
      </c>
      <c r="O843" s="35" t="s">
        <v>7</v>
      </c>
      <c r="AG843" s="1">
        <v>48570</v>
      </c>
      <c r="AH843" s="1">
        <v>839</v>
      </c>
      <c r="AI843" s="1">
        <v>544</v>
      </c>
      <c r="AJ843" s="1">
        <v>1.5422794117647058</v>
      </c>
    </row>
    <row r="844" spans="1:36">
      <c r="A844" s="1">
        <v>2144</v>
      </c>
      <c r="B844" s="1">
        <v>136</v>
      </c>
      <c r="C844" s="24">
        <v>42534</v>
      </c>
      <c r="D844" s="1">
        <v>48330</v>
      </c>
      <c r="E844" s="1">
        <v>48820</v>
      </c>
      <c r="F844" s="1">
        <v>48330</v>
      </c>
      <c r="G844" s="1">
        <v>48540</v>
      </c>
      <c r="I844" s="1">
        <v>48330</v>
      </c>
      <c r="J844" s="1">
        <v>48820</v>
      </c>
      <c r="K844" s="1">
        <v>48330</v>
      </c>
      <c r="L844" s="1">
        <v>48800</v>
      </c>
      <c r="M844" s="1">
        <v>48560</v>
      </c>
      <c r="N844" s="1">
        <v>48500</v>
      </c>
      <c r="O844" s="35" t="s">
        <v>7</v>
      </c>
      <c r="AG844" s="1">
        <v>48690</v>
      </c>
      <c r="AH844" s="1">
        <v>733</v>
      </c>
      <c r="AI844" s="1">
        <v>585</v>
      </c>
      <c r="AJ844" s="1">
        <v>1.252991452991453</v>
      </c>
    </row>
    <row r="845" spans="1:36">
      <c r="A845" s="1">
        <v>2145</v>
      </c>
      <c r="B845" s="1">
        <v>137</v>
      </c>
      <c r="C845" s="24">
        <v>42535</v>
      </c>
      <c r="D845" s="1">
        <v>48370</v>
      </c>
      <c r="E845" s="1">
        <v>48500</v>
      </c>
      <c r="F845" s="1">
        <v>47700</v>
      </c>
      <c r="G845" s="1">
        <v>47700</v>
      </c>
      <c r="I845" s="1">
        <v>48370</v>
      </c>
      <c r="J845" s="1">
        <v>48500</v>
      </c>
      <c r="K845" s="1">
        <v>47740</v>
      </c>
      <c r="L845" s="1">
        <v>47850</v>
      </c>
      <c r="M845" s="1">
        <v>47690</v>
      </c>
      <c r="N845" s="1">
        <v>47630</v>
      </c>
      <c r="O845" s="35" t="s">
        <v>7</v>
      </c>
      <c r="AG845" s="1">
        <v>48500</v>
      </c>
      <c r="AH845" s="1">
        <v>674</v>
      </c>
      <c r="AI845" s="1">
        <v>580</v>
      </c>
      <c r="AJ845" s="1">
        <v>1.1620689655172414</v>
      </c>
    </row>
    <row r="846" spans="1:36">
      <c r="A846" s="1">
        <v>2146</v>
      </c>
      <c r="B846" s="1">
        <v>138</v>
      </c>
      <c r="C846" s="24">
        <v>42536</v>
      </c>
      <c r="D846" s="1">
        <v>47680</v>
      </c>
      <c r="E846" s="1">
        <v>48090</v>
      </c>
      <c r="F846" s="1">
        <v>47660</v>
      </c>
      <c r="G846" s="1">
        <v>47730</v>
      </c>
      <c r="I846" s="1">
        <v>47680</v>
      </c>
      <c r="J846" s="1">
        <v>47980</v>
      </c>
      <c r="K846" s="1">
        <v>47660</v>
      </c>
      <c r="L846" s="1">
        <v>47980</v>
      </c>
      <c r="M846" s="1">
        <v>47540</v>
      </c>
      <c r="N846" s="1">
        <v>48490</v>
      </c>
      <c r="O846" s="35" t="s">
        <v>7</v>
      </c>
      <c r="AG846" s="1">
        <v>47790</v>
      </c>
      <c r="AH846" s="1">
        <v>868</v>
      </c>
      <c r="AI846" s="1">
        <v>458</v>
      </c>
      <c r="AJ846" s="1">
        <v>1.8951965065502183</v>
      </c>
    </row>
    <row r="847" spans="1:36">
      <c r="A847" s="1">
        <v>2147</v>
      </c>
      <c r="B847" s="1">
        <v>139</v>
      </c>
      <c r="C847" s="24">
        <v>42537</v>
      </c>
      <c r="D847" s="1">
        <v>47930</v>
      </c>
      <c r="E847" s="1">
        <v>48240</v>
      </c>
      <c r="F847" s="1">
        <v>47410</v>
      </c>
      <c r="G847" s="1">
        <v>47440</v>
      </c>
      <c r="I847" s="1">
        <v>47930</v>
      </c>
      <c r="J847" s="1">
        <v>48240</v>
      </c>
      <c r="K847" s="1">
        <v>47930</v>
      </c>
      <c r="L847" s="1">
        <v>48180</v>
      </c>
      <c r="M847" s="1">
        <v>47350</v>
      </c>
      <c r="N847" s="1">
        <v>47390</v>
      </c>
      <c r="O847" s="35" t="s">
        <v>7</v>
      </c>
      <c r="AG847" s="1">
        <v>48240</v>
      </c>
      <c r="AH847" s="1">
        <v>911</v>
      </c>
      <c r="AI847" s="1">
        <v>632</v>
      </c>
      <c r="AJ847" s="1">
        <v>1.4414556962025316</v>
      </c>
    </row>
    <row r="848" spans="1:36">
      <c r="A848" s="1">
        <v>2148</v>
      </c>
      <c r="B848" s="1">
        <v>140</v>
      </c>
      <c r="C848" s="24">
        <v>42538</v>
      </c>
      <c r="D848" s="1">
        <v>47390</v>
      </c>
      <c r="E848" s="1">
        <v>47850</v>
      </c>
      <c r="F848" s="1">
        <v>47390</v>
      </c>
      <c r="G848" s="1">
        <v>47850</v>
      </c>
      <c r="I848" s="1">
        <v>47390</v>
      </c>
      <c r="J848" s="1">
        <v>47630</v>
      </c>
      <c r="K848" s="1">
        <v>47390</v>
      </c>
      <c r="L848" s="1">
        <v>47600</v>
      </c>
      <c r="M848" s="1">
        <v>47660</v>
      </c>
      <c r="N848" s="1">
        <v>48000</v>
      </c>
      <c r="O848" s="35" t="s">
        <v>7</v>
      </c>
      <c r="AG848" s="1">
        <v>47630</v>
      </c>
      <c r="AH848" s="1">
        <v>635</v>
      </c>
      <c r="AI848" s="1">
        <v>649</v>
      </c>
      <c r="AJ848" s="1">
        <v>0.97842835130970729</v>
      </c>
    </row>
    <row r="849" spans="1:36">
      <c r="A849" s="1">
        <v>2149</v>
      </c>
      <c r="B849" s="1">
        <v>141</v>
      </c>
      <c r="C849" s="24">
        <v>42541</v>
      </c>
      <c r="D849" s="1">
        <v>48350</v>
      </c>
      <c r="E849" s="1">
        <v>48400</v>
      </c>
      <c r="F849" s="1">
        <v>48050</v>
      </c>
      <c r="G849" s="1">
        <v>48150</v>
      </c>
      <c r="I849" s="1">
        <v>48350</v>
      </c>
      <c r="J849" s="1">
        <v>48350</v>
      </c>
      <c r="K849" s="1">
        <v>48180</v>
      </c>
      <c r="L849" s="1">
        <v>48300</v>
      </c>
      <c r="M849" s="1">
        <v>48150</v>
      </c>
      <c r="N849" s="1">
        <v>48100</v>
      </c>
      <c r="O849" s="35" t="s">
        <v>7</v>
      </c>
      <c r="AG849" s="1">
        <v>48400</v>
      </c>
      <c r="AH849" s="1">
        <v>640</v>
      </c>
      <c r="AI849" s="1">
        <v>775</v>
      </c>
      <c r="AJ849" s="1">
        <v>0.82580645161290323</v>
      </c>
    </row>
    <row r="850" spans="1:36">
      <c r="A850" s="1">
        <v>2150</v>
      </c>
      <c r="B850" s="1">
        <v>142</v>
      </c>
      <c r="C850" s="24">
        <v>42542</v>
      </c>
      <c r="D850" s="1">
        <v>48040</v>
      </c>
      <c r="E850" s="1">
        <v>48250</v>
      </c>
      <c r="F850" s="1">
        <v>47950</v>
      </c>
      <c r="G850" s="1">
        <v>48100</v>
      </c>
      <c r="I850" s="1">
        <v>48040</v>
      </c>
      <c r="J850" s="1">
        <v>48200</v>
      </c>
      <c r="K850" s="1">
        <v>47950</v>
      </c>
      <c r="L850" s="1">
        <v>48200</v>
      </c>
      <c r="M850" s="1">
        <v>48140</v>
      </c>
      <c r="N850" s="1">
        <v>47900</v>
      </c>
      <c r="O850" s="35" t="s">
        <v>7</v>
      </c>
      <c r="AG850" s="1">
        <v>48100</v>
      </c>
      <c r="AH850" s="1">
        <v>750</v>
      </c>
      <c r="AI850" s="1">
        <v>463</v>
      </c>
      <c r="AJ850" s="1">
        <v>1.6198704103671706</v>
      </c>
    </row>
    <row r="851" spans="1:36">
      <c r="A851" s="1">
        <v>2151</v>
      </c>
      <c r="B851" s="1">
        <v>143</v>
      </c>
      <c r="C851" s="24">
        <v>42543</v>
      </c>
      <c r="D851" s="1">
        <v>47700</v>
      </c>
      <c r="E851" s="1">
        <v>47750</v>
      </c>
      <c r="F851" s="1">
        <v>47400</v>
      </c>
      <c r="G851" s="1">
        <v>47450</v>
      </c>
      <c r="I851" s="1">
        <v>47700</v>
      </c>
      <c r="J851" s="1">
        <v>47750</v>
      </c>
      <c r="K851" s="1">
        <v>47430</v>
      </c>
      <c r="L851" s="1">
        <v>47640</v>
      </c>
      <c r="M851" s="1">
        <v>47420</v>
      </c>
      <c r="N851" s="1">
        <v>47270</v>
      </c>
      <c r="O851" s="35" t="s">
        <v>7</v>
      </c>
      <c r="AG851" s="1">
        <v>47700</v>
      </c>
      <c r="AH851" s="1">
        <v>628</v>
      </c>
      <c r="AI851" s="1">
        <v>570</v>
      </c>
      <c r="AJ851" s="1">
        <v>1.1017543859649124</v>
      </c>
    </row>
    <row r="852" spans="1:36">
      <c r="A852" s="1">
        <v>2152</v>
      </c>
      <c r="B852" s="1">
        <v>144</v>
      </c>
      <c r="C852" s="24">
        <v>42544</v>
      </c>
      <c r="D852" s="1">
        <v>47300</v>
      </c>
      <c r="E852" s="1">
        <v>47480</v>
      </c>
      <c r="F852" s="1">
        <v>47300</v>
      </c>
      <c r="G852" s="1">
        <v>47330</v>
      </c>
      <c r="I852" s="1">
        <v>47300</v>
      </c>
      <c r="J852" s="1">
        <v>47300</v>
      </c>
      <c r="K852" s="1">
        <v>47300</v>
      </c>
      <c r="L852" s="1">
        <v>47300</v>
      </c>
      <c r="M852" s="1">
        <v>47450</v>
      </c>
      <c r="N852" s="1">
        <v>47610</v>
      </c>
      <c r="O852" s="35" t="s">
        <v>7</v>
      </c>
      <c r="AG852" s="35">
        <v>47700</v>
      </c>
      <c r="AH852" s="35">
        <v>628</v>
      </c>
      <c r="AI852" s="35">
        <v>570</v>
      </c>
      <c r="AJ852" s="35">
        <v>1.1017543859649124</v>
      </c>
    </row>
    <row r="853" spans="1:36">
      <c r="A853" s="1">
        <v>2153</v>
      </c>
      <c r="B853" s="1">
        <v>145</v>
      </c>
      <c r="C853" s="24">
        <v>42545</v>
      </c>
      <c r="D853" s="1">
        <v>47750</v>
      </c>
      <c r="E853" s="1">
        <v>47750</v>
      </c>
      <c r="F853" s="1">
        <v>46200</v>
      </c>
      <c r="G853" s="1">
        <v>46200</v>
      </c>
      <c r="I853" s="1">
        <v>47750</v>
      </c>
      <c r="J853" s="1">
        <v>47750</v>
      </c>
      <c r="K853" s="1">
        <v>46920</v>
      </c>
      <c r="L853" s="1">
        <v>47070</v>
      </c>
      <c r="M853" s="1">
        <v>46300</v>
      </c>
      <c r="N853" s="1">
        <v>45720</v>
      </c>
      <c r="O853" s="35" t="s">
        <v>7</v>
      </c>
      <c r="AG853" s="1">
        <v>47560</v>
      </c>
      <c r="AH853" s="1">
        <v>291</v>
      </c>
      <c r="AI853" s="1">
        <v>457</v>
      </c>
      <c r="AJ853" s="1">
        <v>0.6367614879649891</v>
      </c>
    </row>
    <row r="854" spans="1:36">
      <c r="A854" s="1">
        <v>2154</v>
      </c>
      <c r="B854" s="1">
        <v>146</v>
      </c>
      <c r="C854" s="24">
        <v>42548</v>
      </c>
      <c r="D854" s="1">
        <v>45300</v>
      </c>
      <c r="E854" s="1">
        <v>46190</v>
      </c>
      <c r="F854" s="1">
        <v>45300</v>
      </c>
      <c r="G854" s="1">
        <v>45870</v>
      </c>
      <c r="I854" s="1">
        <v>45300</v>
      </c>
      <c r="J854" s="1">
        <v>45900</v>
      </c>
      <c r="K854" s="1">
        <v>45300</v>
      </c>
      <c r="L854" s="1">
        <v>45800</v>
      </c>
      <c r="M854" s="1">
        <v>45600</v>
      </c>
      <c r="N854" s="1">
        <v>46240</v>
      </c>
      <c r="O854" s="35" t="s">
        <v>7</v>
      </c>
      <c r="AG854" s="1">
        <v>45440</v>
      </c>
      <c r="AH854" s="1">
        <v>604</v>
      </c>
      <c r="AI854" s="1">
        <v>552</v>
      </c>
      <c r="AJ854" s="1">
        <v>1.0942028985507246</v>
      </c>
    </row>
    <row r="855" spans="1:36">
      <c r="A855" s="1">
        <v>2155</v>
      </c>
      <c r="B855" s="1">
        <v>147</v>
      </c>
      <c r="C855" s="24">
        <v>42549</v>
      </c>
      <c r="D855" s="1">
        <v>46290</v>
      </c>
      <c r="E855" s="1">
        <v>46670</v>
      </c>
      <c r="F855" s="1">
        <v>45970</v>
      </c>
      <c r="G855" s="1">
        <v>46360</v>
      </c>
      <c r="I855" s="1">
        <v>46290</v>
      </c>
      <c r="J855" s="1">
        <v>46390</v>
      </c>
      <c r="K855" s="1">
        <v>45970</v>
      </c>
      <c r="L855" s="1">
        <v>46200</v>
      </c>
      <c r="M855" s="1">
        <v>46380</v>
      </c>
      <c r="N855" s="1">
        <v>46530</v>
      </c>
      <c r="O855" s="35" t="s">
        <v>7</v>
      </c>
      <c r="AG855" s="1">
        <v>46280</v>
      </c>
      <c r="AH855" s="1">
        <v>373</v>
      </c>
      <c r="AI855" s="1">
        <v>435</v>
      </c>
      <c r="AJ855" s="1">
        <v>0.85747126436781607</v>
      </c>
    </row>
    <row r="856" spans="1:36">
      <c r="A856" s="1">
        <v>2156</v>
      </c>
      <c r="B856" s="1">
        <v>148</v>
      </c>
      <c r="C856" s="24">
        <v>42550</v>
      </c>
      <c r="D856" s="1">
        <v>46690</v>
      </c>
      <c r="E856" s="1">
        <v>46800</v>
      </c>
      <c r="F856" s="1">
        <v>46010</v>
      </c>
      <c r="G856" s="1">
        <v>46010</v>
      </c>
      <c r="I856" s="1">
        <v>46690</v>
      </c>
      <c r="J856" s="1">
        <v>46800</v>
      </c>
      <c r="K856" s="1">
        <v>46600</v>
      </c>
      <c r="L856" s="1">
        <v>46650</v>
      </c>
      <c r="M856" s="1">
        <v>46240</v>
      </c>
      <c r="N856" s="1">
        <v>46200</v>
      </c>
      <c r="O856" s="35" t="s">
        <v>7</v>
      </c>
      <c r="AG856" s="1">
        <v>46790</v>
      </c>
      <c r="AH856" s="1">
        <v>460</v>
      </c>
      <c r="AI856" s="1">
        <v>401</v>
      </c>
      <c r="AJ856" s="1">
        <v>1.1471321695760599</v>
      </c>
    </row>
    <row r="857" spans="1:36">
      <c r="A857" s="1">
        <v>2157</v>
      </c>
      <c r="B857" s="1">
        <v>149</v>
      </c>
      <c r="C857" s="24">
        <v>42551</v>
      </c>
      <c r="D857" s="1">
        <v>46300</v>
      </c>
      <c r="E857" s="1">
        <v>46590</v>
      </c>
      <c r="F857" s="1">
        <v>45800</v>
      </c>
      <c r="G857" s="1">
        <v>46160</v>
      </c>
      <c r="I857" s="1">
        <v>46300</v>
      </c>
      <c r="J857" s="1">
        <v>46300</v>
      </c>
      <c r="K857" s="1">
        <v>45800</v>
      </c>
      <c r="L857" s="1">
        <v>46100</v>
      </c>
      <c r="M857" s="1">
        <v>46250</v>
      </c>
      <c r="N857" s="1">
        <v>46610</v>
      </c>
      <c r="O857" s="35" t="s">
        <v>7</v>
      </c>
      <c r="AG857" s="1">
        <v>46200</v>
      </c>
      <c r="AH857" s="1">
        <v>616</v>
      </c>
      <c r="AI857" s="1">
        <v>763</v>
      </c>
      <c r="AJ857" s="1">
        <v>0.80733944954128445</v>
      </c>
    </row>
    <row r="858" spans="1:36">
      <c r="A858" s="1">
        <v>2158</v>
      </c>
      <c r="B858" s="1">
        <v>150</v>
      </c>
      <c r="C858" s="24">
        <v>42552</v>
      </c>
      <c r="D858" s="1">
        <v>46680</v>
      </c>
      <c r="E858" s="1">
        <v>46700</v>
      </c>
      <c r="F858" s="1">
        <v>46350</v>
      </c>
      <c r="G858" s="1">
        <v>46540</v>
      </c>
      <c r="I858" s="1">
        <v>46680</v>
      </c>
      <c r="J858" s="1">
        <v>46700</v>
      </c>
      <c r="K858" s="1">
        <v>46350</v>
      </c>
      <c r="L858" s="1">
        <v>46460</v>
      </c>
      <c r="M858" s="1">
        <v>46450</v>
      </c>
      <c r="N858" s="1">
        <v>46250</v>
      </c>
      <c r="O858" s="35" t="s">
        <v>7</v>
      </c>
      <c r="AG858" s="1">
        <v>46690</v>
      </c>
      <c r="AH858" s="1">
        <v>671</v>
      </c>
      <c r="AI858" s="1">
        <v>532</v>
      </c>
      <c r="AJ858" s="1">
        <v>1.2612781954887218</v>
      </c>
    </row>
    <row r="859" spans="1:36">
      <c r="A859" s="1">
        <v>2159</v>
      </c>
      <c r="B859" s="1">
        <v>151</v>
      </c>
      <c r="C859" s="24">
        <v>42555</v>
      </c>
      <c r="D859" s="1">
        <v>46120</v>
      </c>
      <c r="E859" s="1">
        <v>46400</v>
      </c>
      <c r="F859" s="1">
        <v>46040</v>
      </c>
      <c r="G859" s="1">
        <v>46370</v>
      </c>
      <c r="I859" s="1">
        <v>46120</v>
      </c>
      <c r="J859" s="1">
        <v>46400</v>
      </c>
      <c r="K859" s="1">
        <v>46040</v>
      </c>
      <c r="L859" s="1">
        <v>46300</v>
      </c>
      <c r="M859" s="1">
        <v>46380</v>
      </c>
      <c r="N859" s="1">
        <v>46360</v>
      </c>
      <c r="O859" s="35" t="s">
        <v>7</v>
      </c>
      <c r="AG859" s="1">
        <v>46390</v>
      </c>
      <c r="AH859" s="1">
        <v>599</v>
      </c>
      <c r="AI859" s="1">
        <v>620</v>
      </c>
      <c r="AJ859" s="1">
        <v>0.96612903225806457</v>
      </c>
    </row>
    <row r="860" spans="1:36">
      <c r="A860" s="1">
        <v>2160</v>
      </c>
      <c r="B860" s="1">
        <v>152</v>
      </c>
      <c r="C860" s="24">
        <v>42556</v>
      </c>
      <c r="D860" s="1">
        <v>46300</v>
      </c>
      <c r="E860" s="1">
        <v>46600</v>
      </c>
      <c r="F860" s="1">
        <v>46200</v>
      </c>
      <c r="G860" s="1">
        <v>46400</v>
      </c>
      <c r="I860" s="1">
        <v>46300</v>
      </c>
      <c r="J860" s="1">
        <v>46390</v>
      </c>
      <c r="K860" s="1">
        <v>46250</v>
      </c>
      <c r="L860" s="1">
        <v>46330</v>
      </c>
      <c r="M860" s="1">
        <v>46400</v>
      </c>
      <c r="N860" s="1">
        <v>45500</v>
      </c>
      <c r="O860" s="35" t="s">
        <v>7</v>
      </c>
      <c r="AG860" s="1">
        <v>46430</v>
      </c>
      <c r="AH860" s="1">
        <v>481</v>
      </c>
      <c r="AI860" s="1">
        <v>678</v>
      </c>
      <c r="AJ860" s="1">
        <v>0.70943952802359878</v>
      </c>
    </row>
    <row r="861" spans="1:36">
      <c r="A861" s="1">
        <v>2161</v>
      </c>
      <c r="B861" s="1">
        <v>153</v>
      </c>
      <c r="C861" s="24">
        <v>42557</v>
      </c>
      <c r="D861" s="1">
        <v>45400</v>
      </c>
      <c r="E861" s="1">
        <v>45600</v>
      </c>
      <c r="F861" s="1">
        <v>45200</v>
      </c>
      <c r="G861" s="1">
        <v>45200</v>
      </c>
      <c r="I861" s="1">
        <v>45400</v>
      </c>
      <c r="J861" s="35">
        <v>46390</v>
      </c>
      <c r="K861" s="35">
        <v>46250</v>
      </c>
      <c r="L861" s="35">
        <v>46330</v>
      </c>
      <c r="M861" s="1">
        <v>45290</v>
      </c>
      <c r="N861" s="1">
        <v>44900</v>
      </c>
      <c r="O861" s="35" t="s">
        <v>7</v>
      </c>
      <c r="AG861" s="1">
        <v>45530</v>
      </c>
      <c r="AH861" s="1">
        <v>776</v>
      </c>
      <c r="AI861" s="1">
        <v>457</v>
      </c>
      <c r="AJ861" s="1">
        <v>1.6980306345733041</v>
      </c>
    </row>
    <row r="862" spans="1:36">
      <c r="A862" s="1">
        <v>2162</v>
      </c>
      <c r="B862" s="1">
        <v>154</v>
      </c>
      <c r="C862" s="24">
        <v>42558</v>
      </c>
      <c r="D862" s="1">
        <v>45200</v>
      </c>
      <c r="E862" s="1">
        <v>45380</v>
      </c>
      <c r="F862" s="1">
        <v>44000</v>
      </c>
      <c r="G862" s="1">
        <v>44000</v>
      </c>
      <c r="I862" s="1">
        <v>45200</v>
      </c>
      <c r="J862" s="1">
        <v>45380</v>
      </c>
      <c r="K862" s="1">
        <v>44900</v>
      </c>
      <c r="L862" s="1">
        <v>45300</v>
      </c>
      <c r="M862" s="1">
        <v>43990</v>
      </c>
      <c r="N862" s="1">
        <v>43800</v>
      </c>
      <c r="O862" s="35" t="s">
        <v>7</v>
      </c>
      <c r="AG862" s="1">
        <v>45000</v>
      </c>
      <c r="AH862" s="1">
        <v>524</v>
      </c>
      <c r="AI862" s="1">
        <v>413</v>
      </c>
      <c r="AJ862" s="1">
        <v>1.2687651331719128</v>
      </c>
    </row>
    <row r="863" spans="1:36">
      <c r="A863" s="1">
        <v>2163</v>
      </c>
      <c r="B863" s="1">
        <v>155</v>
      </c>
      <c r="C863" s="24">
        <v>42559</v>
      </c>
      <c r="D863" s="1">
        <v>42900</v>
      </c>
      <c r="E863" s="1">
        <v>43590</v>
      </c>
      <c r="F863" s="1">
        <v>42900</v>
      </c>
      <c r="G863" s="1">
        <v>43190</v>
      </c>
      <c r="I863" s="1">
        <v>42900</v>
      </c>
      <c r="J863" s="1">
        <v>43590</v>
      </c>
      <c r="K863" s="1">
        <v>42900</v>
      </c>
      <c r="L863" s="1">
        <v>43380</v>
      </c>
      <c r="M863" s="1">
        <v>43180</v>
      </c>
      <c r="N863" s="1">
        <v>43600</v>
      </c>
      <c r="O863" s="35" t="s">
        <v>7</v>
      </c>
      <c r="AG863" s="1">
        <v>43220</v>
      </c>
      <c r="AH863" s="1">
        <v>643</v>
      </c>
      <c r="AI863" s="1">
        <v>587</v>
      </c>
      <c r="AJ863" s="1">
        <v>1.0954003407155026</v>
      </c>
    </row>
    <row r="864" spans="1:36">
      <c r="A864" s="1">
        <v>2164</v>
      </c>
      <c r="B864" s="1">
        <v>156</v>
      </c>
      <c r="C864" s="24">
        <v>42562</v>
      </c>
      <c r="D864" s="1">
        <v>44130</v>
      </c>
      <c r="E864" s="1">
        <v>44420</v>
      </c>
      <c r="F864" s="1">
        <v>44120</v>
      </c>
      <c r="G864" s="1">
        <v>44400</v>
      </c>
      <c r="I864" s="1">
        <v>44130</v>
      </c>
      <c r="J864" s="1">
        <v>44420</v>
      </c>
      <c r="K864" s="1">
        <v>44120</v>
      </c>
      <c r="L864" s="1">
        <v>44300</v>
      </c>
      <c r="M864" s="1">
        <v>46110</v>
      </c>
      <c r="N864" s="1">
        <v>45530</v>
      </c>
      <c r="O864" s="35" t="s">
        <v>7</v>
      </c>
      <c r="AG864" s="1">
        <v>44420</v>
      </c>
      <c r="AH864" s="1">
        <v>609</v>
      </c>
      <c r="AI864" s="1">
        <v>475</v>
      </c>
      <c r="AJ864" s="1">
        <v>1.2821052631578946</v>
      </c>
    </row>
    <row r="865" spans="1:36">
      <c r="A865" s="1">
        <v>2165</v>
      </c>
      <c r="B865" s="1">
        <v>157</v>
      </c>
      <c r="C865" s="24">
        <v>42566</v>
      </c>
      <c r="D865" s="1">
        <v>45500</v>
      </c>
      <c r="E865" s="1">
        <v>45860</v>
      </c>
      <c r="F865" s="1">
        <v>45150</v>
      </c>
      <c r="G865" s="1">
        <v>45350</v>
      </c>
      <c r="I865" s="1">
        <v>45500</v>
      </c>
      <c r="J865" s="1">
        <v>45860</v>
      </c>
      <c r="K865" s="1">
        <v>45300</v>
      </c>
      <c r="L865" s="1">
        <v>45600</v>
      </c>
      <c r="M865" s="1">
        <v>45260</v>
      </c>
      <c r="N865" s="1">
        <v>45410</v>
      </c>
      <c r="O865" s="35" t="s">
        <v>7</v>
      </c>
      <c r="AG865" s="1">
        <v>45650</v>
      </c>
      <c r="AH865" s="1">
        <v>755</v>
      </c>
      <c r="AI865" s="1">
        <v>338</v>
      </c>
      <c r="AJ865" s="1">
        <v>2.2337278106508878</v>
      </c>
    </row>
    <row r="866" spans="1:36">
      <c r="A866" s="1">
        <v>2166</v>
      </c>
      <c r="B866" s="1">
        <v>158</v>
      </c>
      <c r="C866" s="24">
        <v>42570</v>
      </c>
      <c r="D866" s="1">
        <v>45800</v>
      </c>
      <c r="E866" s="1">
        <v>45800</v>
      </c>
      <c r="F866" s="1">
        <v>45230</v>
      </c>
      <c r="G866" s="1">
        <v>45240</v>
      </c>
      <c r="I866" s="1">
        <v>45800</v>
      </c>
      <c r="J866" s="1">
        <v>45800</v>
      </c>
      <c r="K866" s="1">
        <v>45410</v>
      </c>
      <c r="L866" s="1">
        <v>45410</v>
      </c>
      <c r="M866" s="1">
        <v>45240</v>
      </c>
      <c r="N866" s="1">
        <v>44600</v>
      </c>
      <c r="O866" s="35" t="s">
        <v>7</v>
      </c>
      <c r="AG866" s="1">
        <v>45710</v>
      </c>
      <c r="AH866" s="1">
        <v>739</v>
      </c>
      <c r="AI866" s="1">
        <v>589</v>
      </c>
      <c r="AJ866" s="1">
        <v>1.2546689303904923</v>
      </c>
    </row>
    <row r="867" spans="1:36">
      <c r="A867" s="1">
        <v>2167</v>
      </c>
      <c r="B867" s="1">
        <v>159</v>
      </c>
      <c r="C867" s="24">
        <v>42571</v>
      </c>
      <c r="D867" s="1">
        <v>44560</v>
      </c>
      <c r="E867" s="1">
        <v>44780</v>
      </c>
      <c r="F867" s="1">
        <v>44250</v>
      </c>
      <c r="G867" s="1">
        <v>44370</v>
      </c>
      <c r="I867" s="1">
        <v>44560</v>
      </c>
      <c r="J867" s="1">
        <v>44780</v>
      </c>
      <c r="K867" s="1">
        <v>44490</v>
      </c>
      <c r="L867" s="1">
        <v>44490</v>
      </c>
      <c r="M867" s="1">
        <v>44380</v>
      </c>
      <c r="N867" s="1">
        <v>44080</v>
      </c>
      <c r="O867" s="35" t="s">
        <v>7</v>
      </c>
      <c r="AG867" s="1">
        <v>44780</v>
      </c>
      <c r="AH867" s="1">
        <v>695</v>
      </c>
      <c r="AI867" s="1">
        <v>486</v>
      </c>
      <c r="AJ867" s="1">
        <v>1.4300411522633745</v>
      </c>
    </row>
    <row r="868" spans="1:36">
      <c r="A868" s="1">
        <v>2168</v>
      </c>
      <c r="B868" s="1">
        <v>160</v>
      </c>
      <c r="C868" s="24">
        <v>42572</v>
      </c>
      <c r="D868" s="1">
        <v>44070</v>
      </c>
      <c r="E868" s="1">
        <v>44520</v>
      </c>
      <c r="F868" s="1">
        <v>43990</v>
      </c>
      <c r="G868" s="1">
        <v>44350</v>
      </c>
      <c r="I868" s="1">
        <v>44070</v>
      </c>
      <c r="J868" s="1">
        <v>44520</v>
      </c>
      <c r="K868" s="1">
        <v>43990</v>
      </c>
      <c r="L868" s="1">
        <v>44520</v>
      </c>
      <c r="M868" s="1">
        <v>44400</v>
      </c>
      <c r="N868" s="1">
        <v>44000</v>
      </c>
      <c r="O868" s="35" t="s">
        <v>7</v>
      </c>
      <c r="AG868" s="1">
        <v>44280</v>
      </c>
      <c r="AH868" s="1">
        <v>706</v>
      </c>
      <c r="AI868" s="1">
        <v>440</v>
      </c>
      <c r="AJ868" s="1">
        <v>1.6045454545454545</v>
      </c>
    </row>
    <row r="869" spans="1:36">
      <c r="A869" s="1">
        <v>2169</v>
      </c>
      <c r="B869" s="1">
        <v>161</v>
      </c>
      <c r="C869" s="24">
        <v>42573</v>
      </c>
      <c r="D869" s="1">
        <v>43900</v>
      </c>
      <c r="E869" s="1">
        <v>44180</v>
      </c>
      <c r="F869" s="1">
        <v>43200</v>
      </c>
      <c r="G869" s="1">
        <v>43450</v>
      </c>
      <c r="I869" s="1">
        <v>43900</v>
      </c>
      <c r="J869" s="1">
        <v>44180</v>
      </c>
      <c r="K869" s="1">
        <v>43560</v>
      </c>
      <c r="L869" s="1">
        <v>43700</v>
      </c>
      <c r="M869" s="1">
        <v>43440</v>
      </c>
      <c r="N869" s="1">
        <v>43320</v>
      </c>
      <c r="O869" s="35" t="s">
        <v>7</v>
      </c>
      <c r="AG869" s="1">
        <v>44180</v>
      </c>
      <c r="AH869" s="1">
        <v>992</v>
      </c>
      <c r="AI869" s="1">
        <v>444</v>
      </c>
      <c r="AJ869" s="1">
        <v>2.2342342342342341</v>
      </c>
    </row>
    <row r="870" spans="1:36">
      <c r="A870" s="1">
        <v>2170</v>
      </c>
      <c r="B870" s="1">
        <v>162</v>
      </c>
      <c r="C870" s="24">
        <v>42576</v>
      </c>
      <c r="D870" s="1">
        <v>43320</v>
      </c>
      <c r="E870" s="1">
        <v>43730</v>
      </c>
      <c r="F870" s="1">
        <v>43030</v>
      </c>
      <c r="G870" s="1">
        <v>43330</v>
      </c>
      <c r="I870" s="1">
        <v>43320</v>
      </c>
      <c r="J870" s="1">
        <v>43570</v>
      </c>
      <c r="K870" s="1">
        <v>43250</v>
      </c>
      <c r="L870" s="1">
        <v>43250</v>
      </c>
      <c r="M870" s="1">
        <v>43500</v>
      </c>
      <c r="N870" s="1">
        <v>43010</v>
      </c>
      <c r="O870" s="35" t="s">
        <v>7</v>
      </c>
      <c r="AG870" s="35">
        <v>44180</v>
      </c>
      <c r="AH870" s="35">
        <v>992</v>
      </c>
      <c r="AI870" s="35">
        <v>444</v>
      </c>
      <c r="AJ870" s="35">
        <v>2.2342342342342341</v>
      </c>
    </row>
    <row r="871" spans="1:36">
      <c r="A871" s="1">
        <v>2171</v>
      </c>
      <c r="B871" s="1">
        <v>163</v>
      </c>
      <c r="C871" s="24">
        <v>42577</v>
      </c>
      <c r="D871" s="1">
        <v>43000</v>
      </c>
      <c r="E871" s="1">
        <v>43000</v>
      </c>
      <c r="F871" s="1">
        <v>42580</v>
      </c>
      <c r="G871" s="1">
        <v>42800</v>
      </c>
      <c r="I871" s="1">
        <v>43000</v>
      </c>
      <c r="J871" s="1">
        <v>43000</v>
      </c>
      <c r="K871" s="1">
        <v>42850</v>
      </c>
      <c r="L871" s="1">
        <v>42900</v>
      </c>
      <c r="M871" s="1">
        <v>43000</v>
      </c>
      <c r="N871" s="1">
        <v>43000</v>
      </c>
      <c r="O871" s="35" t="s">
        <v>7</v>
      </c>
      <c r="AG871" s="1">
        <v>43000</v>
      </c>
      <c r="AH871" s="1">
        <v>580</v>
      </c>
      <c r="AI871" s="1">
        <v>529</v>
      </c>
      <c r="AJ871" s="1">
        <v>1.0964083175803403</v>
      </c>
    </row>
    <row r="872" spans="1:36">
      <c r="A872" s="1">
        <v>2172</v>
      </c>
      <c r="B872" s="1">
        <v>164</v>
      </c>
      <c r="C872" s="24">
        <v>42578</v>
      </c>
      <c r="D872" s="1">
        <v>43190</v>
      </c>
      <c r="E872" s="1">
        <v>43500</v>
      </c>
      <c r="F872" s="1">
        <v>43000</v>
      </c>
      <c r="G872" s="1">
        <v>43130</v>
      </c>
      <c r="I872" s="1">
        <v>43190</v>
      </c>
      <c r="J872" s="1">
        <v>43250</v>
      </c>
      <c r="K872" s="1">
        <v>43000</v>
      </c>
      <c r="L872" s="1">
        <v>43100</v>
      </c>
      <c r="M872" s="1">
        <v>43150</v>
      </c>
      <c r="N872" s="1">
        <v>43500</v>
      </c>
      <c r="O872" s="35" t="s">
        <v>7</v>
      </c>
      <c r="AG872" s="1">
        <v>43200</v>
      </c>
      <c r="AH872" s="1">
        <v>1045</v>
      </c>
      <c r="AI872" s="1">
        <v>455</v>
      </c>
      <c r="AJ872" s="1">
        <v>2.2967032967032965</v>
      </c>
    </row>
    <row r="873" spans="1:36">
      <c r="A873" s="1">
        <v>2173</v>
      </c>
      <c r="B873" s="1">
        <v>165</v>
      </c>
      <c r="C873" s="24">
        <v>42579</v>
      </c>
      <c r="D873" s="1">
        <v>43500</v>
      </c>
      <c r="E873" s="1">
        <v>43810</v>
      </c>
      <c r="F873" s="1">
        <v>43400</v>
      </c>
      <c r="G873" s="1">
        <v>43770</v>
      </c>
      <c r="I873" s="1">
        <v>43500</v>
      </c>
      <c r="J873" s="1">
        <v>43800</v>
      </c>
      <c r="K873" s="1">
        <v>43500</v>
      </c>
      <c r="L873" s="1">
        <v>43770</v>
      </c>
      <c r="M873" s="1">
        <v>43530</v>
      </c>
      <c r="N873" s="1">
        <v>43230</v>
      </c>
      <c r="O873" s="35" t="s">
        <v>7</v>
      </c>
      <c r="AG873" s="1">
        <v>43660</v>
      </c>
      <c r="AH873" s="1">
        <v>892</v>
      </c>
      <c r="AI873" s="1">
        <v>543</v>
      </c>
      <c r="AJ873" s="1">
        <v>1.6427255985267035</v>
      </c>
    </row>
    <row r="874" spans="1:36">
      <c r="A874" s="1">
        <v>2174</v>
      </c>
      <c r="B874" s="1">
        <v>166</v>
      </c>
      <c r="C874" s="24">
        <v>42580</v>
      </c>
      <c r="D874" s="1">
        <v>43200</v>
      </c>
      <c r="E874" s="1">
        <v>43200</v>
      </c>
      <c r="F874" s="1">
        <v>42750</v>
      </c>
      <c r="G874" s="1">
        <v>42750</v>
      </c>
      <c r="I874" s="1">
        <v>43200</v>
      </c>
      <c r="J874" s="1">
        <v>43200</v>
      </c>
      <c r="K874" s="1">
        <v>42950</v>
      </c>
      <c r="L874" s="1">
        <v>42960</v>
      </c>
      <c r="M874" s="1">
        <v>42760</v>
      </c>
      <c r="N874" s="1">
        <v>43300</v>
      </c>
      <c r="O874" s="35" t="s">
        <v>7</v>
      </c>
      <c r="AG874" s="1">
        <v>43150</v>
      </c>
      <c r="AH874" s="1">
        <v>512</v>
      </c>
      <c r="AI874" s="1">
        <v>739</v>
      </c>
      <c r="AJ874" s="1">
        <v>0.69282814614343713</v>
      </c>
    </row>
    <row r="875" spans="1:36">
      <c r="A875" s="1">
        <v>2175</v>
      </c>
      <c r="B875" s="1">
        <v>167</v>
      </c>
      <c r="C875" s="24">
        <v>42583</v>
      </c>
      <c r="D875" s="1">
        <v>43250</v>
      </c>
      <c r="E875" s="1">
        <v>43280</v>
      </c>
      <c r="F875" s="1">
        <v>43010</v>
      </c>
      <c r="G875" s="1">
        <v>43240</v>
      </c>
      <c r="I875" s="1">
        <v>43250</v>
      </c>
      <c r="J875" s="1">
        <v>43280</v>
      </c>
      <c r="K875" s="1">
        <v>43010</v>
      </c>
      <c r="L875" s="1">
        <v>43100</v>
      </c>
      <c r="M875" s="1">
        <v>43270</v>
      </c>
      <c r="N875" s="1">
        <v>42500</v>
      </c>
      <c r="O875" s="35" t="s">
        <v>7</v>
      </c>
      <c r="AG875" s="1">
        <v>43280</v>
      </c>
      <c r="AH875" s="1">
        <v>499</v>
      </c>
      <c r="AI875" s="1">
        <v>670</v>
      </c>
      <c r="AJ875" s="1">
        <v>0.74477611940298505</v>
      </c>
    </row>
    <row r="876" spans="1:36">
      <c r="A876" s="1">
        <v>2176</v>
      </c>
      <c r="B876" s="1">
        <v>168</v>
      </c>
      <c r="C876" s="24">
        <v>42584</v>
      </c>
      <c r="D876" s="1">
        <v>42490</v>
      </c>
      <c r="E876" s="1">
        <v>42490</v>
      </c>
      <c r="F876" s="1">
        <v>42160</v>
      </c>
      <c r="G876" s="1">
        <v>42260</v>
      </c>
      <c r="I876" s="1">
        <v>42490</v>
      </c>
      <c r="J876" s="1">
        <v>42490</v>
      </c>
      <c r="K876" s="1">
        <v>42160</v>
      </c>
      <c r="L876" s="1">
        <v>42380</v>
      </c>
      <c r="M876" s="1">
        <v>42250</v>
      </c>
      <c r="N876" s="1">
        <v>41540</v>
      </c>
      <c r="O876" s="35" t="s">
        <v>7</v>
      </c>
      <c r="AG876" s="35">
        <v>43280</v>
      </c>
      <c r="AH876" s="35">
        <v>499</v>
      </c>
      <c r="AI876" s="35">
        <v>670</v>
      </c>
      <c r="AJ876" s="35">
        <v>0.74477611940298505</v>
      </c>
    </row>
    <row r="877" spans="1:36">
      <c r="A877" s="1">
        <v>2177</v>
      </c>
      <c r="B877" s="1">
        <v>169</v>
      </c>
      <c r="C877" s="24">
        <v>42585</v>
      </c>
      <c r="D877" s="1">
        <v>41540</v>
      </c>
      <c r="E877" s="1">
        <v>42530</v>
      </c>
      <c r="F877" s="1">
        <v>41500</v>
      </c>
      <c r="G877" s="1">
        <v>41500</v>
      </c>
      <c r="I877" s="1">
        <v>41540</v>
      </c>
      <c r="J877" s="1">
        <v>41860</v>
      </c>
      <c r="K877" s="1">
        <v>41540</v>
      </c>
      <c r="L877" s="1">
        <v>41800</v>
      </c>
      <c r="M877" s="1">
        <v>41410</v>
      </c>
      <c r="N877" s="1">
        <v>41500</v>
      </c>
      <c r="O877" s="35" t="s">
        <v>7</v>
      </c>
      <c r="AG877" s="1">
        <v>41800</v>
      </c>
      <c r="AH877" s="1">
        <v>593</v>
      </c>
      <c r="AI877" s="1">
        <v>540</v>
      </c>
      <c r="AJ877" s="1">
        <v>1.0981481481481481</v>
      </c>
    </row>
    <row r="878" spans="1:36">
      <c r="A878" s="1">
        <v>2178</v>
      </c>
      <c r="B878" s="1">
        <v>170</v>
      </c>
      <c r="C878" s="24">
        <v>42586</v>
      </c>
      <c r="D878" s="1">
        <v>41300</v>
      </c>
      <c r="E878" s="1">
        <v>41850</v>
      </c>
      <c r="F878" s="1">
        <v>41300</v>
      </c>
      <c r="G878" s="1">
        <v>41710</v>
      </c>
      <c r="I878" s="1">
        <v>41300</v>
      </c>
      <c r="J878" s="1">
        <v>41850</v>
      </c>
      <c r="K878" s="1">
        <v>41300</v>
      </c>
      <c r="L878" s="1">
        <v>41570</v>
      </c>
      <c r="M878" s="1">
        <v>42000</v>
      </c>
      <c r="N878" s="1">
        <v>42000</v>
      </c>
      <c r="O878" s="35" t="s">
        <v>7</v>
      </c>
      <c r="AG878" s="1">
        <v>41800</v>
      </c>
      <c r="AH878" s="1">
        <v>593</v>
      </c>
      <c r="AI878" s="1">
        <v>609</v>
      </c>
      <c r="AJ878" s="1">
        <v>0.9737274220032841</v>
      </c>
    </row>
    <row r="879" spans="1:36">
      <c r="A879" s="1">
        <v>2179</v>
      </c>
      <c r="B879" s="1">
        <v>171</v>
      </c>
      <c r="C879" s="24">
        <v>42587</v>
      </c>
      <c r="D879" s="1">
        <v>42100</v>
      </c>
      <c r="E879" s="1">
        <v>42200</v>
      </c>
      <c r="F879" s="1">
        <v>41570</v>
      </c>
      <c r="G879" s="1">
        <v>42070</v>
      </c>
      <c r="I879" s="1">
        <v>42100</v>
      </c>
      <c r="J879" s="1">
        <v>42100</v>
      </c>
      <c r="K879" s="1">
        <v>41570</v>
      </c>
      <c r="L879" s="1">
        <v>41820</v>
      </c>
      <c r="M879" s="1">
        <v>41810</v>
      </c>
      <c r="N879" s="1">
        <v>42200</v>
      </c>
      <c r="O879" s="35" t="s">
        <v>7</v>
      </c>
      <c r="AG879" s="1">
        <v>41840</v>
      </c>
      <c r="AH879" s="1">
        <v>720</v>
      </c>
      <c r="AI879" s="1">
        <v>459</v>
      </c>
      <c r="AJ879" s="1">
        <v>1.5686274509803921</v>
      </c>
    </row>
    <row r="880" spans="1:36">
      <c r="A880" s="1">
        <v>2180</v>
      </c>
      <c r="B880" s="1">
        <v>172</v>
      </c>
      <c r="C880" s="24">
        <v>42590</v>
      </c>
      <c r="D880" s="1">
        <v>42300</v>
      </c>
      <c r="E880" s="1">
        <v>42950</v>
      </c>
      <c r="F880" s="1">
        <v>42300</v>
      </c>
      <c r="G880" s="1">
        <v>42690</v>
      </c>
      <c r="I880" s="1">
        <v>42300</v>
      </c>
      <c r="J880" s="1">
        <v>42950</v>
      </c>
      <c r="K880" s="1">
        <v>42300</v>
      </c>
      <c r="L880" s="1">
        <v>42840</v>
      </c>
      <c r="M880" s="1">
        <v>42700</v>
      </c>
      <c r="N880" s="1">
        <v>42690</v>
      </c>
      <c r="O880" s="35" t="s">
        <v>7</v>
      </c>
      <c r="AG880" s="1">
        <v>42600</v>
      </c>
      <c r="AH880" s="1">
        <v>525</v>
      </c>
      <c r="AI880" s="1">
        <v>669</v>
      </c>
      <c r="AJ880" s="1">
        <v>0.7847533632286996</v>
      </c>
    </row>
    <row r="881" spans="1:36">
      <c r="A881" s="1">
        <v>2181</v>
      </c>
      <c r="B881" s="1">
        <v>173</v>
      </c>
      <c r="C881" s="24">
        <v>42591</v>
      </c>
      <c r="D881" s="1">
        <v>42700</v>
      </c>
      <c r="E881" s="1">
        <v>42850</v>
      </c>
      <c r="F881" s="1">
        <v>42500</v>
      </c>
      <c r="G881" s="1">
        <v>42690</v>
      </c>
      <c r="I881" s="1">
        <v>42700</v>
      </c>
      <c r="J881" s="1">
        <v>42850</v>
      </c>
      <c r="K881" s="1">
        <v>42700</v>
      </c>
      <c r="L881" s="1">
        <v>42850</v>
      </c>
      <c r="M881" s="1">
        <v>42400</v>
      </c>
      <c r="N881" s="1">
        <v>42600</v>
      </c>
      <c r="O881" s="35" t="s">
        <v>7</v>
      </c>
      <c r="AG881" s="1">
        <v>42800</v>
      </c>
      <c r="AH881" s="1">
        <v>629</v>
      </c>
      <c r="AI881" s="1">
        <v>607</v>
      </c>
      <c r="AJ881" s="1">
        <v>1.0362438220757826</v>
      </c>
    </row>
    <row r="882" spans="1:36">
      <c r="A882" s="1">
        <v>2182</v>
      </c>
      <c r="B882" s="1">
        <v>174</v>
      </c>
      <c r="C882" s="24">
        <v>42592</v>
      </c>
      <c r="D882" s="1">
        <v>42500</v>
      </c>
      <c r="E882" s="1">
        <v>42600</v>
      </c>
      <c r="F882" s="1">
        <v>42350</v>
      </c>
      <c r="G882" s="1">
        <v>42490</v>
      </c>
      <c r="I882" s="1">
        <v>42500</v>
      </c>
      <c r="J882" s="1">
        <v>42500</v>
      </c>
      <c r="K882" s="1">
        <v>42350</v>
      </c>
      <c r="L882" s="1">
        <v>42390</v>
      </c>
      <c r="M882" s="1">
        <v>42500</v>
      </c>
      <c r="N882" s="1">
        <v>42050</v>
      </c>
      <c r="O882" s="35" t="s">
        <v>7</v>
      </c>
      <c r="AG882" s="1">
        <v>42500</v>
      </c>
      <c r="AH882" s="1">
        <v>428</v>
      </c>
      <c r="AI882" s="1">
        <v>389</v>
      </c>
      <c r="AJ882" s="1">
        <v>1.1002570694087404</v>
      </c>
    </row>
    <row r="883" spans="1:36">
      <c r="A883" s="1">
        <v>2183</v>
      </c>
      <c r="B883" s="1">
        <v>175</v>
      </c>
      <c r="C883" s="24">
        <v>42594</v>
      </c>
      <c r="D883" s="1">
        <v>42110</v>
      </c>
      <c r="E883" s="1">
        <v>42600</v>
      </c>
      <c r="F883" s="1">
        <v>42100</v>
      </c>
      <c r="G883" s="1">
        <v>42500</v>
      </c>
      <c r="I883" s="1">
        <v>42110</v>
      </c>
      <c r="J883" s="1">
        <v>42600</v>
      </c>
      <c r="K883" s="1">
        <v>42100</v>
      </c>
      <c r="L883" s="1">
        <v>42600</v>
      </c>
      <c r="M883" s="1">
        <v>42530</v>
      </c>
      <c r="N883" s="1">
        <v>42290</v>
      </c>
      <c r="O883" s="35" t="s">
        <v>7</v>
      </c>
      <c r="AG883" s="1">
        <v>42410</v>
      </c>
      <c r="AH883" s="1">
        <v>664</v>
      </c>
      <c r="AI883" s="1">
        <v>682</v>
      </c>
      <c r="AJ883" s="1">
        <v>0.97360703812316718</v>
      </c>
    </row>
    <row r="884" spans="1:36">
      <c r="A884" s="1">
        <v>2184</v>
      </c>
      <c r="B884" s="1">
        <v>176</v>
      </c>
      <c r="C884" s="24">
        <v>42597</v>
      </c>
      <c r="D884" s="1">
        <v>42190</v>
      </c>
      <c r="E884" s="1">
        <v>42870</v>
      </c>
      <c r="F884" s="1">
        <v>41920</v>
      </c>
      <c r="G884" s="1">
        <v>42850</v>
      </c>
      <c r="I884" s="1">
        <v>42190</v>
      </c>
      <c r="J884" s="1">
        <v>42220</v>
      </c>
      <c r="K884" s="1">
        <v>41920</v>
      </c>
      <c r="L884" s="1">
        <v>42200</v>
      </c>
      <c r="M884" s="1">
        <v>42950</v>
      </c>
      <c r="N884" s="1">
        <v>43350</v>
      </c>
      <c r="O884" s="35" t="s">
        <v>7</v>
      </c>
      <c r="AG884" s="1">
        <v>42400</v>
      </c>
      <c r="AH884" s="1">
        <v>307</v>
      </c>
      <c r="AI884" s="1">
        <v>510</v>
      </c>
      <c r="AJ884" s="1">
        <v>0.60196078431372546</v>
      </c>
    </row>
    <row r="885" spans="1:36">
      <c r="A885" s="1">
        <v>2185</v>
      </c>
      <c r="B885" s="1">
        <v>177</v>
      </c>
      <c r="C885" s="24">
        <v>42598</v>
      </c>
      <c r="D885" s="1">
        <v>43890</v>
      </c>
      <c r="E885" s="1">
        <v>43920</v>
      </c>
      <c r="F885" s="1">
        <v>43500</v>
      </c>
      <c r="G885" s="1">
        <v>43500</v>
      </c>
      <c r="I885" s="1">
        <v>43890</v>
      </c>
      <c r="J885" s="1">
        <v>43920</v>
      </c>
      <c r="K885" s="1">
        <v>43670</v>
      </c>
      <c r="L885" s="1">
        <v>43670</v>
      </c>
      <c r="M885" s="1">
        <v>43500</v>
      </c>
      <c r="N885" s="1">
        <v>43220</v>
      </c>
      <c r="O885" s="35" t="s">
        <v>7</v>
      </c>
      <c r="AG885" s="1">
        <v>43870</v>
      </c>
      <c r="AH885" s="1">
        <v>731</v>
      </c>
      <c r="AI885" s="1">
        <v>541</v>
      </c>
      <c r="AJ885" s="1">
        <v>1.3512014787430684</v>
      </c>
    </row>
    <row r="886" spans="1:36">
      <c r="A886" s="1">
        <v>2186</v>
      </c>
      <c r="B886" s="1">
        <v>178</v>
      </c>
      <c r="C886" s="24">
        <v>42599</v>
      </c>
      <c r="D886" s="1">
        <v>43260</v>
      </c>
      <c r="E886" s="1">
        <v>43640</v>
      </c>
      <c r="F886" s="1">
        <v>43250</v>
      </c>
      <c r="G886" s="1">
        <v>43460</v>
      </c>
      <c r="I886" s="1">
        <v>43260</v>
      </c>
      <c r="J886" s="1">
        <v>43260</v>
      </c>
      <c r="K886" s="1">
        <v>43250</v>
      </c>
      <c r="L886" s="1">
        <v>43250</v>
      </c>
      <c r="M886" s="1">
        <v>43480</v>
      </c>
      <c r="N886" s="1">
        <v>43500</v>
      </c>
      <c r="O886" s="35" t="s">
        <v>7</v>
      </c>
      <c r="AG886" s="1">
        <v>43580</v>
      </c>
      <c r="AH886" s="1">
        <v>711</v>
      </c>
      <c r="AI886" s="1">
        <v>453</v>
      </c>
      <c r="AJ886" s="1">
        <v>1.5695364238410596</v>
      </c>
    </row>
    <row r="887" spans="1:36">
      <c r="A887" s="1">
        <v>2187</v>
      </c>
      <c r="B887" s="1">
        <v>179</v>
      </c>
      <c r="C887" s="24">
        <v>42600</v>
      </c>
      <c r="D887" s="1">
        <v>43210</v>
      </c>
      <c r="E887" s="1">
        <v>43520</v>
      </c>
      <c r="F887" s="1">
        <v>43210</v>
      </c>
      <c r="G887" s="1">
        <v>43260</v>
      </c>
      <c r="I887" s="1">
        <v>43210</v>
      </c>
      <c r="J887" s="1">
        <v>43490</v>
      </c>
      <c r="K887" s="1">
        <v>43210</v>
      </c>
      <c r="L887" s="1">
        <v>43490</v>
      </c>
      <c r="M887" s="1">
        <v>43260</v>
      </c>
      <c r="N887" s="1">
        <v>43250</v>
      </c>
      <c r="O887" s="35" t="s">
        <v>7</v>
      </c>
      <c r="AG887" s="1">
        <v>43390</v>
      </c>
      <c r="AH887" s="1">
        <v>607</v>
      </c>
      <c r="AI887" s="1">
        <v>635</v>
      </c>
      <c r="AJ887" s="1">
        <v>0.95590551181102357</v>
      </c>
    </row>
    <row r="888" spans="1:36">
      <c r="A888" s="1">
        <v>2188</v>
      </c>
      <c r="B888" s="1">
        <v>180</v>
      </c>
      <c r="C888" s="24">
        <v>42601</v>
      </c>
      <c r="D888" s="1">
        <v>43290</v>
      </c>
      <c r="E888" s="1">
        <v>43390</v>
      </c>
      <c r="F888" s="1">
        <v>43230</v>
      </c>
      <c r="G888" s="1">
        <v>43230</v>
      </c>
      <c r="I888" s="1">
        <v>43290</v>
      </c>
      <c r="J888" s="1">
        <v>43250</v>
      </c>
      <c r="K888" s="1">
        <v>43250</v>
      </c>
      <c r="L888" s="1">
        <v>43250</v>
      </c>
      <c r="M888" s="1">
        <v>43010</v>
      </c>
      <c r="N888" s="1">
        <v>43290</v>
      </c>
      <c r="O888" s="35" t="s">
        <v>7</v>
      </c>
      <c r="AG888" s="1">
        <v>43550</v>
      </c>
      <c r="AH888" s="1">
        <v>629</v>
      </c>
      <c r="AI888" s="1">
        <v>830</v>
      </c>
      <c r="AJ888" s="1">
        <v>0.75783132530120478</v>
      </c>
    </row>
    <row r="889" spans="1:36">
      <c r="A889" s="1">
        <v>2189</v>
      </c>
      <c r="B889" s="1">
        <v>181</v>
      </c>
      <c r="C889" s="24">
        <v>42604</v>
      </c>
      <c r="D889" s="1">
        <v>43290</v>
      </c>
      <c r="E889" s="1">
        <v>43440</v>
      </c>
      <c r="F889" s="1">
        <v>43070</v>
      </c>
      <c r="G889" s="1">
        <v>43300</v>
      </c>
      <c r="I889" s="1">
        <v>43290</v>
      </c>
      <c r="J889" s="1">
        <v>43440</v>
      </c>
      <c r="K889" s="1">
        <v>43070</v>
      </c>
      <c r="L889" s="1">
        <v>43300</v>
      </c>
      <c r="M889" s="1">
        <v>43200</v>
      </c>
      <c r="N889" s="1">
        <v>43300</v>
      </c>
      <c r="O889" s="35" t="s">
        <v>7</v>
      </c>
      <c r="AG889" s="1">
        <v>43570</v>
      </c>
      <c r="AH889" s="1">
        <v>641</v>
      </c>
      <c r="AI889" s="1">
        <v>798</v>
      </c>
      <c r="AJ889" s="1">
        <v>0.80325814536340856</v>
      </c>
    </row>
    <row r="890" spans="1:36">
      <c r="A890" s="1">
        <v>2190</v>
      </c>
      <c r="B890" s="1">
        <v>182</v>
      </c>
      <c r="C890" s="24">
        <v>42605</v>
      </c>
      <c r="D890" s="1">
        <v>43300</v>
      </c>
      <c r="E890" s="1">
        <v>43300</v>
      </c>
      <c r="F890" s="1">
        <v>43000</v>
      </c>
      <c r="G890" s="1">
        <v>43000</v>
      </c>
      <c r="I890" s="1">
        <v>43300</v>
      </c>
      <c r="J890" s="1">
        <v>43300</v>
      </c>
      <c r="K890" s="1">
        <v>43110</v>
      </c>
      <c r="L890" s="1">
        <v>43110</v>
      </c>
      <c r="M890" s="1">
        <v>43010</v>
      </c>
      <c r="N890" s="1">
        <v>43000</v>
      </c>
      <c r="O890" s="35" t="s">
        <v>7</v>
      </c>
      <c r="AG890" s="1">
        <v>43300</v>
      </c>
      <c r="AH890" s="1">
        <v>245</v>
      </c>
      <c r="AI890" s="1">
        <v>228</v>
      </c>
      <c r="AJ890" s="1">
        <v>1.0745614035087718</v>
      </c>
    </row>
    <row r="891" spans="1:36">
      <c r="A891" s="1">
        <v>2191</v>
      </c>
      <c r="B891" s="1">
        <v>183</v>
      </c>
      <c r="C891" s="24">
        <v>42606</v>
      </c>
      <c r="D891" s="1">
        <v>43320</v>
      </c>
      <c r="E891" s="1">
        <v>43320</v>
      </c>
      <c r="F891" s="1">
        <v>43000</v>
      </c>
      <c r="G891" s="1">
        <v>43100</v>
      </c>
      <c r="I891" s="1">
        <v>43320</v>
      </c>
      <c r="J891" s="1">
        <v>43320</v>
      </c>
      <c r="K891" s="1">
        <v>43150</v>
      </c>
      <c r="L891" s="1">
        <v>43150</v>
      </c>
      <c r="M891" s="1">
        <v>43000</v>
      </c>
      <c r="N891" s="1">
        <v>43000</v>
      </c>
      <c r="O891" s="35" t="s">
        <v>7</v>
      </c>
      <c r="AG891" s="1">
        <v>43230</v>
      </c>
      <c r="AH891" s="1">
        <v>813</v>
      </c>
      <c r="AI891" s="1">
        <v>679</v>
      </c>
      <c r="AJ891" s="1">
        <v>1.1973490427098674</v>
      </c>
    </row>
    <row r="892" spans="1:36">
      <c r="A892" s="1">
        <v>2192</v>
      </c>
      <c r="B892" s="1">
        <v>184</v>
      </c>
      <c r="C892" s="24">
        <v>42607</v>
      </c>
      <c r="D892" s="1">
        <v>43020</v>
      </c>
      <c r="E892" s="1">
        <v>43170</v>
      </c>
      <c r="F892" s="1">
        <v>42840</v>
      </c>
      <c r="G892" s="1">
        <v>42840</v>
      </c>
      <c r="I892" s="1">
        <v>43020</v>
      </c>
      <c r="J892" s="1">
        <v>43170</v>
      </c>
      <c r="K892" s="1">
        <v>42890</v>
      </c>
      <c r="L892" s="1">
        <v>42890</v>
      </c>
      <c r="M892" s="1">
        <v>42800</v>
      </c>
      <c r="N892" s="1">
        <v>42500</v>
      </c>
      <c r="O892" s="35" t="s">
        <v>7</v>
      </c>
      <c r="AG892" s="1">
        <v>43250</v>
      </c>
      <c r="AH892" s="1">
        <v>862</v>
      </c>
      <c r="AI892" s="1">
        <v>684</v>
      </c>
      <c r="AJ892" s="1">
        <v>1.260233918128655</v>
      </c>
    </row>
    <row r="893" spans="1:36">
      <c r="A893" s="1">
        <v>2193</v>
      </c>
      <c r="B893" s="1">
        <v>185</v>
      </c>
      <c r="C893" s="24">
        <v>42608</v>
      </c>
      <c r="D893" s="1">
        <v>42500</v>
      </c>
      <c r="E893" s="1">
        <v>42680</v>
      </c>
      <c r="F893" s="1">
        <v>42160</v>
      </c>
      <c r="G893" s="1">
        <v>42160</v>
      </c>
      <c r="I893" s="1">
        <v>42500</v>
      </c>
      <c r="J893" s="1">
        <v>42500</v>
      </c>
      <c r="K893" s="1">
        <v>42320</v>
      </c>
      <c r="L893" s="1">
        <v>42320</v>
      </c>
      <c r="M893" s="1">
        <v>42280</v>
      </c>
      <c r="N893" s="1">
        <v>42200</v>
      </c>
      <c r="O893" s="35" t="s">
        <v>7</v>
      </c>
      <c r="AG893" s="1">
        <v>42480</v>
      </c>
      <c r="AH893" s="1">
        <v>697</v>
      </c>
      <c r="AI893" s="1">
        <v>1501</v>
      </c>
      <c r="AJ893" s="1">
        <v>0.46435709526982011</v>
      </c>
    </row>
    <row r="894" spans="1:36">
      <c r="A894" s="1">
        <v>2194</v>
      </c>
      <c r="B894" s="1">
        <v>186</v>
      </c>
      <c r="C894" s="24">
        <v>42611</v>
      </c>
      <c r="D894" s="1">
        <v>42250</v>
      </c>
      <c r="E894" s="1">
        <v>42780</v>
      </c>
      <c r="F894" s="1">
        <v>42160</v>
      </c>
      <c r="G894" s="1">
        <v>42550</v>
      </c>
      <c r="I894" s="1">
        <v>42250</v>
      </c>
      <c r="J894" s="1">
        <v>42300</v>
      </c>
      <c r="K894" s="1">
        <v>42160</v>
      </c>
      <c r="L894" s="1">
        <v>42300</v>
      </c>
      <c r="M894" s="1">
        <v>42550</v>
      </c>
      <c r="N894" s="1">
        <v>42600</v>
      </c>
      <c r="O894" s="35" t="s">
        <v>7</v>
      </c>
      <c r="AG894" s="1">
        <v>42200</v>
      </c>
      <c r="AH894" s="1">
        <v>702</v>
      </c>
      <c r="AI894" s="1">
        <v>451</v>
      </c>
      <c r="AJ894" s="1">
        <v>1.5565410199556542</v>
      </c>
    </row>
    <row r="895" spans="1:36">
      <c r="A895" s="1">
        <v>2195</v>
      </c>
      <c r="B895" s="1">
        <v>187</v>
      </c>
      <c r="C895" s="24">
        <v>42612</v>
      </c>
      <c r="D895" s="1">
        <v>42650</v>
      </c>
      <c r="E895" s="1">
        <v>42900</v>
      </c>
      <c r="F895" s="1">
        <v>42560</v>
      </c>
      <c r="G895" s="1">
        <v>42700</v>
      </c>
      <c r="I895" s="1">
        <v>42650</v>
      </c>
      <c r="J895" s="1">
        <v>42900</v>
      </c>
      <c r="K895" s="1">
        <v>42560</v>
      </c>
      <c r="L895" s="1">
        <v>42560</v>
      </c>
      <c r="M895" s="1">
        <v>42900</v>
      </c>
      <c r="N895" s="1">
        <v>42670</v>
      </c>
      <c r="O895" s="35" t="s">
        <v>7</v>
      </c>
      <c r="AG895" s="1">
        <v>42650</v>
      </c>
      <c r="AH895" s="1">
        <v>666</v>
      </c>
      <c r="AI895" s="1">
        <v>634</v>
      </c>
      <c r="AJ895" s="1">
        <v>1.0504731861198737</v>
      </c>
    </row>
    <row r="896" spans="1:36">
      <c r="A896" s="1">
        <v>2196</v>
      </c>
      <c r="B896" s="1">
        <v>188</v>
      </c>
      <c r="C896" s="24">
        <v>42613</v>
      </c>
      <c r="D896" s="1">
        <v>42670</v>
      </c>
      <c r="E896" s="1">
        <v>42860</v>
      </c>
      <c r="F896" s="1">
        <v>42500</v>
      </c>
      <c r="G896" s="1">
        <v>42500</v>
      </c>
      <c r="I896" s="1">
        <v>42670</v>
      </c>
      <c r="J896" s="1">
        <v>42670</v>
      </c>
      <c r="K896" s="1">
        <v>42670</v>
      </c>
      <c r="L896" s="1">
        <v>42670</v>
      </c>
      <c r="M896" s="1">
        <v>42840</v>
      </c>
      <c r="N896" s="1">
        <v>42570</v>
      </c>
      <c r="O896" s="35" t="s">
        <v>7</v>
      </c>
      <c r="AG896" s="1">
        <v>42790</v>
      </c>
      <c r="AH896" s="1">
        <v>781</v>
      </c>
      <c r="AI896" s="1">
        <v>650</v>
      </c>
      <c r="AJ896" s="1">
        <v>1.2015384615384614</v>
      </c>
    </row>
    <row r="897" spans="1:36">
      <c r="A897" s="1">
        <v>2197</v>
      </c>
      <c r="B897" s="1">
        <v>189</v>
      </c>
      <c r="C897" s="24">
        <v>42614</v>
      </c>
      <c r="D897" s="1">
        <v>42600</v>
      </c>
      <c r="E897" s="1">
        <v>42950</v>
      </c>
      <c r="F897" s="1">
        <v>42500</v>
      </c>
      <c r="G897" s="1">
        <v>42890</v>
      </c>
      <c r="I897" s="1">
        <v>42600</v>
      </c>
      <c r="J897" s="1">
        <v>42650</v>
      </c>
      <c r="K897" s="1">
        <v>42500</v>
      </c>
      <c r="L897" s="1">
        <v>42530</v>
      </c>
      <c r="M897" s="1">
        <v>43000</v>
      </c>
      <c r="N897" s="1">
        <v>42950</v>
      </c>
      <c r="O897" s="35" t="s">
        <v>7</v>
      </c>
      <c r="AG897" s="1">
        <v>42720</v>
      </c>
      <c r="AH897" s="1">
        <v>784</v>
      </c>
      <c r="AI897" s="1">
        <v>626</v>
      </c>
      <c r="AJ897" s="1">
        <v>1.2523961661341854</v>
      </c>
    </row>
    <row r="898" spans="1:36">
      <c r="A898" s="1">
        <v>2198</v>
      </c>
      <c r="B898" s="1">
        <v>190</v>
      </c>
      <c r="C898" s="24">
        <v>42615</v>
      </c>
      <c r="D898" s="1">
        <v>42980</v>
      </c>
      <c r="E898" s="1">
        <v>43290</v>
      </c>
      <c r="F898" s="1">
        <v>42960</v>
      </c>
      <c r="G898" s="1">
        <v>43140</v>
      </c>
      <c r="I898" s="1">
        <v>42980</v>
      </c>
      <c r="J898" s="1">
        <v>43100</v>
      </c>
      <c r="K898" s="1">
        <v>42960</v>
      </c>
      <c r="L898" s="1">
        <v>43100</v>
      </c>
      <c r="M898" s="1">
        <v>43100</v>
      </c>
      <c r="N898" s="1">
        <v>43000</v>
      </c>
      <c r="O898" s="35" t="s">
        <v>7</v>
      </c>
      <c r="AG898" s="1">
        <v>43090</v>
      </c>
      <c r="AH898" s="1">
        <v>763</v>
      </c>
      <c r="AI898" s="1">
        <v>525</v>
      </c>
      <c r="AJ898" s="1">
        <v>1.4533333333333334</v>
      </c>
    </row>
    <row r="899" spans="1:36">
      <c r="A899" s="1">
        <v>2199</v>
      </c>
      <c r="B899" s="1">
        <v>191</v>
      </c>
      <c r="C899" s="24">
        <v>42618</v>
      </c>
      <c r="D899" s="1">
        <v>43250</v>
      </c>
      <c r="E899" s="1">
        <v>43480</v>
      </c>
      <c r="F899" s="1">
        <v>43000</v>
      </c>
      <c r="G899" s="1">
        <v>43000</v>
      </c>
      <c r="I899" s="1">
        <v>43250</v>
      </c>
      <c r="J899" s="1">
        <v>43480</v>
      </c>
      <c r="K899" s="1">
        <v>43030</v>
      </c>
      <c r="L899" s="1">
        <v>43300</v>
      </c>
      <c r="M899" s="1">
        <v>43130</v>
      </c>
      <c r="N899" s="1">
        <v>42910</v>
      </c>
      <c r="O899" s="35" t="s">
        <v>7</v>
      </c>
      <c r="AG899" s="1">
        <v>43250</v>
      </c>
      <c r="AH899" s="1">
        <v>741</v>
      </c>
      <c r="AI899" s="1">
        <v>672</v>
      </c>
      <c r="AJ899" s="1">
        <v>1.1026785714285714</v>
      </c>
    </row>
    <row r="900" spans="1:36">
      <c r="A900" s="1">
        <v>2200</v>
      </c>
      <c r="B900" s="1">
        <v>192</v>
      </c>
      <c r="C900" s="24">
        <v>42620</v>
      </c>
      <c r="D900" s="1">
        <v>42800</v>
      </c>
      <c r="E900" s="1">
        <v>43200</v>
      </c>
      <c r="F900" s="1">
        <v>42620</v>
      </c>
      <c r="G900" s="1">
        <v>43000</v>
      </c>
      <c r="I900" s="1">
        <v>42800</v>
      </c>
      <c r="J900" s="1">
        <v>42800</v>
      </c>
      <c r="K900" s="1">
        <v>42650</v>
      </c>
      <c r="L900" s="1">
        <v>42650</v>
      </c>
      <c r="M900" s="1">
        <v>42920</v>
      </c>
      <c r="N900" s="1">
        <v>43090</v>
      </c>
      <c r="O900" s="35" t="s">
        <v>7</v>
      </c>
      <c r="AG900" s="1">
        <v>42850</v>
      </c>
      <c r="AH900" s="1">
        <v>567</v>
      </c>
      <c r="AI900" s="1">
        <v>798</v>
      </c>
      <c r="AJ900" s="1">
        <v>0.71052631578947367</v>
      </c>
    </row>
    <row r="901" spans="1:36">
      <c r="A901" s="1">
        <v>2201</v>
      </c>
      <c r="B901" s="1">
        <v>193</v>
      </c>
      <c r="C901" s="24">
        <v>42621</v>
      </c>
      <c r="D901" s="1">
        <v>43120</v>
      </c>
      <c r="E901" s="1">
        <v>43780</v>
      </c>
      <c r="F901" s="1">
        <v>43120</v>
      </c>
      <c r="G901" s="1">
        <v>43580</v>
      </c>
      <c r="I901" s="1">
        <v>43120</v>
      </c>
      <c r="J901" s="1">
        <v>43780</v>
      </c>
      <c r="K901" s="1">
        <v>43120</v>
      </c>
      <c r="L901" s="1">
        <v>43340</v>
      </c>
      <c r="M901" s="1">
        <v>43530</v>
      </c>
      <c r="N901" s="1">
        <v>43640</v>
      </c>
      <c r="O901" s="35" t="s">
        <v>7</v>
      </c>
      <c r="AG901" s="1">
        <v>43660</v>
      </c>
      <c r="AH901" s="1">
        <v>750</v>
      </c>
      <c r="AI901" s="1">
        <v>499</v>
      </c>
      <c r="AJ901" s="1">
        <v>1.503006012024048</v>
      </c>
    </row>
    <row r="902" spans="1:36">
      <c r="A902" s="1">
        <v>2202</v>
      </c>
      <c r="B902" s="1">
        <v>194</v>
      </c>
      <c r="C902" s="24">
        <v>42622</v>
      </c>
      <c r="D902" s="1">
        <v>43590</v>
      </c>
      <c r="E902" s="1">
        <v>43700</v>
      </c>
      <c r="F902" s="1">
        <v>43560</v>
      </c>
      <c r="G902" s="1">
        <v>43590</v>
      </c>
      <c r="I902" s="1">
        <v>43590</v>
      </c>
      <c r="J902" s="1">
        <v>43700</v>
      </c>
      <c r="K902" s="1">
        <v>43560</v>
      </c>
      <c r="L902" s="1">
        <v>43640</v>
      </c>
      <c r="M902" s="1">
        <v>43590</v>
      </c>
      <c r="N902" s="1">
        <v>43700</v>
      </c>
      <c r="O902" s="35" t="s">
        <v>7</v>
      </c>
      <c r="AG902" s="1">
        <v>43820</v>
      </c>
      <c r="AH902" s="1">
        <v>826</v>
      </c>
      <c r="AI902" s="1">
        <v>707</v>
      </c>
      <c r="AJ902" s="1">
        <v>1.1683168316831682</v>
      </c>
    </row>
    <row r="903" spans="1:36">
      <c r="A903" s="1">
        <v>2203</v>
      </c>
      <c r="B903" s="1">
        <v>195</v>
      </c>
      <c r="C903" s="24">
        <v>42625</v>
      </c>
      <c r="D903" s="1">
        <v>43820</v>
      </c>
      <c r="E903" s="1">
        <v>43820</v>
      </c>
      <c r="F903" s="1">
        <v>43340</v>
      </c>
      <c r="G903" s="1">
        <v>43340</v>
      </c>
      <c r="I903" s="1">
        <v>43820</v>
      </c>
      <c r="J903" s="1">
        <v>43820</v>
      </c>
      <c r="K903" s="1">
        <v>43430</v>
      </c>
      <c r="L903" s="1">
        <v>43550</v>
      </c>
      <c r="M903" s="1">
        <v>43150</v>
      </c>
      <c r="N903" s="1">
        <v>43490</v>
      </c>
      <c r="O903" s="35" t="s">
        <v>7</v>
      </c>
      <c r="AG903" s="1">
        <v>43750</v>
      </c>
      <c r="AH903" s="1">
        <v>718</v>
      </c>
      <c r="AI903" s="1">
        <v>1031</v>
      </c>
      <c r="AJ903" s="1">
        <v>0.69641125121241509</v>
      </c>
    </row>
    <row r="904" spans="1:36">
      <c r="A904" s="1">
        <v>2204</v>
      </c>
      <c r="B904" s="1">
        <v>196</v>
      </c>
      <c r="C904" s="24">
        <v>42626</v>
      </c>
      <c r="D904" s="1">
        <v>43000</v>
      </c>
      <c r="E904" s="1">
        <v>43000</v>
      </c>
      <c r="F904" s="1">
        <v>42940</v>
      </c>
      <c r="G904" s="1">
        <v>43000</v>
      </c>
      <c r="I904" s="1">
        <v>43000</v>
      </c>
      <c r="J904" s="1">
        <v>43000</v>
      </c>
      <c r="K904" s="1">
        <v>42940</v>
      </c>
      <c r="L904" s="1">
        <v>43000</v>
      </c>
      <c r="M904" s="1">
        <v>43060</v>
      </c>
      <c r="N904" s="1">
        <v>42900</v>
      </c>
      <c r="O904" s="35" t="s">
        <v>7</v>
      </c>
      <c r="AG904" s="1">
        <v>43000</v>
      </c>
      <c r="AH904" s="1">
        <v>689</v>
      </c>
      <c r="AI904" s="1">
        <v>654</v>
      </c>
      <c r="AJ904" s="1">
        <v>1.0535168195718654</v>
      </c>
    </row>
    <row r="905" spans="1:36">
      <c r="A905" s="1">
        <v>2205</v>
      </c>
      <c r="B905" s="1">
        <v>197</v>
      </c>
      <c r="C905" s="24">
        <v>42627</v>
      </c>
      <c r="D905" s="1">
        <v>42500</v>
      </c>
      <c r="E905" s="1">
        <v>43170</v>
      </c>
      <c r="F905" s="1">
        <v>42500</v>
      </c>
      <c r="G905" s="1">
        <v>42980</v>
      </c>
      <c r="I905" s="1">
        <v>42500</v>
      </c>
      <c r="J905" s="1">
        <v>43000</v>
      </c>
      <c r="K905" s="1">
        <v>42500</v>
      </c>
      <c r="L905" s="1">
        <v>42850</v>
      </c>
      <c r="M905" s="1">
        <v>43150</v>
      </c>
      <c r="N905" s="1">
        <v>42740</v>
      </c>
      <c r="O905" s="35" t="s">
        <v>7</v>
      </c>
      <c r="AG905" s="1">
        <v>42730</v>
      </c>
      <c r="AH905" s="1">
        <v>682</v>
      </c>
      <c r="AI905" s="1">
        <v>447</v>
      </c>
      <c r="AJ905" s="1">
        <v>1.5257270693512304</v>
      </c>
    </row>
    <row r="906" spans="1:36">
      <c r="A906" s="1">
        <v>2206</v>
      </c>
      <c r="B906" s="1">
        <v>198</v>
      </c>
      <c r="C906" s="24">
        <v>42628</v>
      </c>
      <c r="D906" s="1">
        <v>42760</v>
      </c>
      <c r="E906" s="1">
        <v>42950</v>
      </c>
      <c r="F906" s="1">
        <v>42750</v>
      </c>
      <c r="G906" s="1">
        <v>42750</v>
      </c>
      <c r="I906" s="1">
        <v>42760</v>
      </c>
      <c r="J906" s="1">
        <v>42760</v>
      </c>
      <c r="K906" s="1">
        <v>42760</v>
      </c>
      <c r="L906" s="1">
        <v>42760</v>
      </c>
      <c r="M906" s="1">
        <v>42750</v>
      </c>
      <c r="N906" s="1">
        <v>42750</v>
      </c>
      <c r="O906" s="35" t="s">
        <v>7</v>
      </c>
      <c r="AG906" s="1">
        <v>43100</v>
      </c>
      <c r="AH906" s="1">
        <v>736</v>
      </c>
      <c r="AI906" s="1">
        <v>638</v>
      </c>
      <c r="AJ906" s="1">
        <v>1.1536050156739812</v>
      </c>
    </row>
    <row r="907" spans="1:36">
      <c r="A907" s="1">
        <v>2207</v>
      </c>
      <c r="B907" s="1">
        <v>199</v>
      </c>
      <c r="C907" s="24">
        <v>42629</v>
      </c>
      <c r="D907" s="1">
        <v>42800</v>
      </c>
      <c r="E907" s="1">
        <v>42800</v>
      </c>
      <c r="F907" s="1">
        <v>42800</v>
      </c>
      <c r="G907" s="1">
        <v>42800</v>
      </c>
      <c r="I907" s="1">
        <v>42800</v>
      </c>
      <c r="J907" s="1">
        <v>42750</v>
      </c>
      <c r="K907" s="1">
        <v>42750</v>
      </c>
      <c r="L907" s="1">
        <v>42750</v>
      </c>
      <c r="M907" s="1">
        <v>42750</v>
      </c>
      <c r="N907" s="1">
        <v>42750</v>
      </c>
      <c r="O907" s="35" t="s">
        <v>7</v>
      </c>
      <c r="AG907" s="1">
        <v>43150</v>
      </c>
      <c r="AH907" s="1">
        <v>631</v>
      </c>
      <c r="AI907" s="1">
        <v>1086</v>
      </c>
      <c r="AJ907" s="1">
        <v>0.58103130755064458</v>
      </c>
    </row>
    <row r="908" spans="1:36">
      <c r="A908" s="1">
        <v>2208</v>
      </c>
      <c r="B908" s="1">
        <v>200</v>
      </c>
      <c r="C908" s="24">
        <v>42633</v>
      </c>
      <c r="D908" s="1">
        <v>42940</v>
      </c>
      <c r="E908" s="1">
        <v>43380</v>
      </c>
      <c r="F908" s="1">
        <v>42930</v>
      </c>
      <c r="G908" s="1">
        <v>43000</v>
      </c>
      <c r="I908" s="1">
        <v>42940</v>
      </c>
      <c r="J908" s="1">
        <v>43380</v>
      </c>
      <c r="K908" s="1">
        <v>42930</v>
      </c>
      <c r="L908" s="1">
        <v>43050</v>
      </c>
      <c r="M908" s="1">
        <v>42990</v>
      </c>
      <c r="N908" s="1">
        <v>43300</v>
      </c>
      <c r="O908" s="35" t="s">
        <v>7</v>
      </c>
      <c r="AG908" s="1">
        <v>43380</v>
      </c>
      <c r="AH908" s="1">
        <v>529</v>
      </c>
      <c r="AI908" s="1">
        <v>473</v>
      </c>
      <c r="AJ908" s="1">
        <v>1.1183932346723044</v>
      </c>
    </row>
    <row r="909" spans="1:36">
      <c r="A909" s="1">
        <v>2209</v>
      </c>
      <c r="B909" s="1">
        <v>201</v>
      </c>
      <c r="C909" s="24">
        <v>42634</v>
      </c>
      <c r="D909" s="1">
        <v>43360</v>
      </c>
      <c r="E909" s="1">
        <v>43600</v>
      </c>
      <c r="F909" s="1">
        <v>43100</v>
      </c>
      <c r="G909" s="1">
        <v>43450</v>
      </c>
      <c r="I909" s="1">
        <v>43360</v>
      </c>
      <c r="J909" s="1">
        <v>43600</v>
      </c>
      <c r="K909" s="1">
        <v>43100</v>
      </c>
      <c r="L909" s="1">
        <v>43120</v>
      </c>
      <c r="M909" s="1">
        <v>43460</v>
      </c>
      <c r="N909" s="1">
        <v>43200</v>
      </c>
      <c r="O909" s="35" t="s">
        <v>7</v>
      </c>
      <c r="AG909" s="1">
        <v>43540</v>
      </c>
      <c r="AH909" s="1">
        <v>508</v>
      </c>
      <c r="AI909" s="1">
        <v>400</v>
      </c>
      <c r="AJ909" s="1">
        <v>1.27</v>
      </c>
    </row>
    <row r="910" spans="1:36">
      <c r="A910" s="1">
        <v>2210</v>
      </c>
      <c r="B910" s="1">
        <v>202</v>
      </c>
      <c r="C910" s="24">
        <v>42636</v>
      </c>
      <c r="D910" s="1">
        <v>43110</v>
      </c>
      <c r="E910" s="1">
        <v>43500</v>
      </c>
      <c r="F910" s="1">
        <v>43110</v>
      </c>
      <c r="G910" s="1">
        <v>43220</v>
      </c>
      <c r="I910" s="1">
        <v>43110</v>
      </c>
      <c r="J910" s="1">
        <v>43500</v>
      </c>
      <c r="K910" s="1">
        <v>43110</v>
      </c>
      <c r="L910" s="1">
        <v>43400</v>
      </c>
      <c r="M910" s="1">
        <v>43520</v>
      </c>
      <c r="N910" s="1">
        <v>43000</v>
      </c>
      <c r="O910" s="35" t="s">
        <v>7</v>
      </c>
      <c r="AG910" s="1">
        <v>43490</v>
      </c>
      <c r="AH910" s="1">
        <v>714</v>
      </c>
      <c r="AI910" s="1">
        <v>446</v>
      </c>
      <c r="AJ910" s="1">
        <v>1.600896860986547</v>
      </c>
    </row>
    <row r="911" spans="1:36">
      <c r="A911" s="1">
        <v>2211</v>
      </c>
      <c r="B911" s="1">
        <v>203</v>
      </c>
      <c r="C911" s="24">
        <v>42639</v>
      </c>
      <c r="D911" s="1">
        <v>43450</v>
      </c>
      <c r="E911" s="1">
        <v>43450</v>
      </c>
      <c r="F911" s="1">
        <v>43000</v>
      </c>
      <c r="G911" s="1">
        <v>43110</v>
      </c>
      <c r="I911" s="1">
        <v>43450</v>
      </c>
      <c r="J911" s="1">
        <v>43450</v>
      </c>
      <c r="K911" s="1">
        <v>43000</v>
      </c>
      <c r="L911" s="1">
        <v>43000</v>
      </c>
      <c r="M911" s="1">
        <v>43110</v>
      </c>
      <c r="N911" s="1">
        <v>43010</v>
      </c>
      <c r="O911" s="35" t="s">
        <v>7</v>
      </c>
      <c r="AG911" s="1">
        <v>43330</v>
      </c>
      <c r="AH911" s="1">
        <v>564</v>
      </c>
      <c r="AI911" s="1">
        <v>614</v>
      </c>
      <c r="AJ911" s="1">
        <v>0.91856677524429964</v>
      </c>
    </row>
    <row r="912" spans="1:36">
      <c r="A912" s="1">
        <v>2212</v>
      </c>
      <c r="B912" s="1">
        <v>204</v>
      </c>
      <c r="C912" s="24">
        <v>42640</v>
      </c>
      <c r="D912" s="1">
        <v>43010</v>
      </c>
      <c r="E912" s="1">
        <v>43010</v>
      </c>
      <c r="F912" s="1">
        <v>42510</v>
      </c>
      <c r="G912" s="1">
        <v>42720</v>
      </c>
      <c r="I912" s="1">
        <v>43010</v>
      </c>
      <c r="J912" s="1">
        <v>43010</v>
      </c>
      <c r="K912" s="1">
        <v>42510</v>
      </c>
      <c r="L912" s="1">
        <v>42730</v>
      </c>
      <c r="M912" s="1">
        <v>42800</v>
      </c>
      <c r="N912" s="1">
        <v>42800</v>
      </c>
      <c r="O912" s="35" t="s">
        <v>7</v>
      </c>
      <c r="AG912" s="1">
        <v>43120</v>
      </c>
      <c r="AH912" s="1">
        <v>569</v>
      </c>
      <c r="AI912" s="1">
        <v>672</v>
      </c>
      <c r="AJ912" s="1">
        <v>0.84672619047619047</v>
      </c>
    </row>
    <row r="913" spans="1:36">
      <c r="A913" s="1">
        <v>2213</v>
      </c>
      <c r="B913" s="1">
        <v>205</v>
      </c>
      <c r="C913" s="24">
        <v>42641</v>
      </c>
      <c r="D913" s="1">
        <v>43200</v>
      </c>
      <c r="E913" s="1">
        <v>43370</v>
      </c>
      <c r="F913" s="1">
        <v>42810</v>
      </c>
      <c r="G913" s="1">
        <v>42890</v>
      </c>
      <c r="I913" s="1">
        <v>43200</v>
      </c>
      <c r="J913" s="1">
        <v>43370</v>
      </c>
      <c r="K913" s="1">
        <v>42970</v>
      </c>
      <c r="L913" s="1">
        <v>42970</v>
      </c>
      <c r="M913" s="1">
        <v>42850</v>
      </c>
      <c r="N913" s="1">
        <v>42800</v>
      </c>
      <c r="O913" s="35" t="s">
        <v>7</v>
      </c>
      <c r="AG913" s="1">
        <v>43460</v>
      </c>
      <c r="AH913" s="1">
        <v>733</v>
      </c>
      <c r="AI913" s="1">
        <v>746</v>
      </c>
      <c r="AJ913" s="1">
        <v>0.98257372654155495</v>
      </c>
    </row>
    <row r="914" spans="1:36">
      <c r="A914" s="1">
        <v>2214</v>
      </c>
      <c r="B914" s="1">
        <v>206</v>
      </c>
      <c r="C914" s="24">
        <v>42642</v>
      </c>
      <c r="D914" s="1">
        <v>42980</v>
      </c>
      <c r="E914" s="1">
        <v>43500</v>
      </c>
      <c r="F914" s="1">
        <v>42860</v>
      </c>
      <c r="G914" s="1">
        <v>43280</v>
      </c>
      <c r="I914" s="1">
        <v>42980</v>
      </c>
      <c r="J914" s="1">
        <v>43350</v>
      </c>
      <c r="K914" s="1">
        <v>42860</v>
      </c>
      <c r="L914" s="1">
        <v>43000</v>
      </c>
      <c r="M914" s="1">
        <v>43280</v>
      </c>
      <c r="N914" s="1">
        <v>43260</v>
      </c>
      <c r="O914" s="35" t="s">
        <v>7</v>
      </c>
      <c r="AG914" s="1">
        <v>42980</v>
      </c>
      <c r="AH914" s="1">
        <v>913</v>
      </c>
      <c r="AI914" s="1">
        <v>608</v>
      </c>
      <c r="AJ914" s="1">
        <v>1.5016447368421053</v>
      </c>
    </row>
    <row r="915" spans="1:36">
      <c r="A915" s="1">
        <v>2215</v>
      </c>
      <c r="B915" s="1">
        <v>207</v>
      </c>
      <c r="C915" s="24">
        <v>42643</v>
      </c>
      <c r="D915" s="1">
        <v>42830</v>
      </c>
      <c r="E915" s="1">
        <v>43120</v>
      </c>
      <c r="F915" s="1">
        <v>42510</v>
      </c>
      <c r="G915" s="1">
        <v>42790</v>
      </c>
      <c r="I915" s="1">
        <v>42830</v>
      </c>
      <c r="J915" s="1">
        <v>43120</v>
      </c>
      <c r="K915" s="1">
        <v>42830</v>
      </c>
      <c r="L915" s="1">
        <v>43000</v>
      </c>
      <c r="M915" s="1">
        <v>42640</v>
      </c>
      <c r="N915" s="1">
        <v>42640</v>
      </c>
      <c r="O915" s="35" t="s">
        <v>7</v>
      </c>
      <c r="AG915" s="1">
        <v>43000</v>
      </c>
      <c r="AH915" s="1">
        <v>746</v>
      </c>
      <c r="AI915" s="1">
        <v>572</v>
      </c>
      <c r="AJ915" s="1">
        <v>1.3041958041958042</v>
      </c>
    </row>
    <row r="916" spans="1:36">
      <c r="A916" s="1">
        <v>2216</v>
      </c>
      <c r="B916" s="1">
        <v>208</v>
      </c>
      <c r="C916" s="24">
        <v>42646</v>
      </c>
      <c r="D916" s="1">
        <v>43230</v>
      </c>
      <c r="E916" s="1">
        <v>43230</v>
      </c>
      <c r="F916" s="1">
        <v>42960</v>
      </c>
      <c r="G916" s="1">
        <v>43010</v>
      </c>
      <c r="I916" s="1">
        <v>43230</v>
      </c>
      <c r="J916" s="1">
        <v>43230</v>
      </c>
      <c r="K916" s="1">
        <v>42960</v>
      </c>
      <c r="L916" s="1">
        <v>42960</v>
      </c>
      <c r="M916" s="1">
        <v>43010</v>
      </c>
      <c r="N916" s="1">
        <v>43440</v>
      </c>
      <c r="O916" s="35" t="s">
        <v>7</v>
      </c>
      <c r="AG916" s="1">
        <v>43300</v>
      </c>
      <c r="AH916" s="1">
        <v>530</v>
      </c>
      <c r="AI916" s="1">
        <v>655</v>
      </c>
      <c r="AJ916" s="1">
        <v>0.80916030534351147</v>
      </c>
    </row>
    <row r="917" spans="1:36">
      <c r="A917" s="1">
        <v>2217</v>
      </c>
      <c r="B917" s="1">
        <v>209</v>
      </c>
      <c r="C917" s="24">
        <v>42647</v>
      </c>
      <c r="D917" s="1">
        <v>43500</v>
      </c>
      <c r="E917" s="1">
        <v>44280</v>
      </c>
      <c r="F917" s="1">
        <v>43380</v>
      </c>
      <c r="G917" s="1">
        <v>43890</v>
      </c>
      <c r="I917" s="1">
        <v>43500</v>
      </c>
      <c r="J917" s="1">
        <v>43950</v>
      </c>
      <c r="K917" s="1">
        <v>43380</v>
      </c>
      <c r="L917" s="1">
        <v>43820</v>
      </c>
      <c r="M917" s="1">
        <v>43930</v>
      </c>
      <c r="N917" s="1">
        <v>43620</v>
      </c>
      <c r="O917" s="35" t="s">
        <v>7</v>
      </c>
      <c r="AG917" s="1">
        <v>43940</v>
      </c>
      <c r="AH917" s="1">
        <v>958</v>
      </c>
      <c r="AI917" s="1">
        <v>769</v>
      </c>
      <c r="AJ917" s="1">
        <v>1.2457737321196358</v>
      </c>
    </row>
    <row r="918" spans="1:36">
      <c r="A918" s="1">
        <v>2218</v>
      </c>
      <c r="B918" s="1">
        <v>210</v>
      </c>
      <c r="C918" s="24">
        <v>42648</v>
      </c>
      <c r="D918" s="1">
        <v>43540</v>
      </c>
      <c r="E918" s="1">
        <v>44000</v>
      </c>
      <c r="F918" s="1">
        <v>43520</v>
      </c>
      <c r="G918" s="1">
        <v>44000</v>
      </c>
      <c r="I918" s="1">
        <v>43540</v>
      </c>
      <c r="J918" s="1">
        <v>43720</v>
      </c>
      <c r="K918" s="1">
        <v>43530</v>
      </c>
      <c r="L918" s="1">
        <v>43720</v>
      </c>
      <c r="M918" s="1">
        <v>44000</v>
      </c>
      <c r="N918" s="1">
        <v>43870</v>
      </c>
      <c r="O918" s="35" t="s">
        <v>7</v>
      </c>
      <c r="AG918" s="35">
        <v>43940</v>
      </c>
      <c r="AH918" s="35">
        <v>958</v>
      </c>
      <c r="AI918" s="35">
        <v>769</v>
      </c>
      <c r="AJ918" s="35">
        <v>1.2457737321196358</v>
      </c>
    </row>
    <row r="919" spans="1:36">
      <c r="A919" s="1">
        <v>2219</v>
      </c>
      <c r="B919" s="1">
        <v>211</v>
      </c>
      <c r="C919" s="24">
        <v>42649</v>
      </c>
      <c r="D919" s="1">
        <v>44000</v>
      </c>
      <c r="E919" s="1">
        <v>44010</v>
      </c>
      <c r="F919" s="1">
        <v>43600</v>
      </c>
      <c r="G919" s="1">
        <v>44000</v>
      </c>
      <c r="I919" s="1">
        <v>44000</v>
      </c>
      <c r="J919" s="1">
        <v>44010</v>
      </c>
      <c r="K919" s="1">
        <v>43860</v>
      </c>
      <c r="L919" s="1">
        <v>43860</v>
      </c>
      <c r="M919" s="1">
        <v>43980</v>
      </c>
      <c r="N919" s="1">
        <v>43830</v>
      </c>
      <c r="O919" s="35" t="s">
        <v>7</v>
      </c>
      <c r="AG919" s="1">
        <v>44100</v>
      </c>
      <c r="AH919" s="1">
        <v>767</v>
      </c>
      <c r="AI919" s="1">
        <v>599</v>
      </c>
      <c r="AJ919" s="1">
        <v>1.2804674457429048</v>
      </c>
    </row>
    <row r="920" spans="1:36">
      <c r="A920" s="1">
        <v>2220</v>
      </c>
      <c r="B920" s="1">
        <v>212</v>
      </c>
      <c r="C920" s="24">
        <v>42650</v>
      </c>
      <c r="D920" s="1">
        <v>44000</v>
      </c>
      <c r="E920" s="1">
        <v>44200</v>
      </c>
      <c r="F920" s="1">
        <v>43870</v>
      </c>
      <c r="G920" s="1">
        <v>43930</v>
      </c>
      <c r="I920" s="1">
        <v>44000</v>
      </c>
      <c r="J920" s="1">
        <v>44100</v>
      </c>
      <c r="K920" s="1">
        <v>43870</v>
      </c>
      <c r="L920" s="1">
        <v>43910</v>
      </c>
      <c r="M920" s="1">
        <v>43930</v>
      </c>
      <c r="N920" s="1">
        <v>43850</v>
      </c>
      <c r="O920" s="35" t="s">
        <v>7</v>
      </c>
      <c r="AG920" s="1">
        <v>44100</v>
      </c>
      <c r="AH920" s="1">
        <v>663</v>
      </c>
      <c r="AI920" s="1">
        <v>736</v>
      </c>
      <c r="AJ920" s="1">
        <v>0.90081521739130432</v>
      </c>
    </row>
    <row r="921" spans="1:36">
      <c r="A921" s="1">
        <v>2221</v>
      </c>
      <c r="B921" s="1">
        <v>213</v>
      </c>
      <c r="C921" s="24">
        <v>42654</v>
      </c>
      <c r="D921" s="1">
        <v>43570</v>
      </c>
      <c r="E921" s="1">
        <v>43980</v>
      </c>
      <c r="F921" s="1">
        <v>43570</v>
      </c>
      <c r="G921" s="1">
        <v>43860</v>
      </c>
      <c r="I921" s="1">
        <v>43570</v>
      </c>
      <c r="J921" s="1">
        <v>43570</v>
      </c>
      <c r="K921" s="1">
        <v>43570</v>
      </c>
      <c r="L921" s="1">
        <v>43570</v>
      </c>
      <c r="M921" s="1">
        <v>43860</v>
      </c>
      <c r="N921" s="1">
        <v>43850</v>
      </c>
      <c r="O921" s="35" t="s">
        <v>7</v>
      </c>
      <c r="AG921" s="1">
        <v>43980</v>
      </c>
      <c r="AH921" s="1">
        <v>1024</v>
      </c>
      <c r="AI921" s="1">
        <v>672</v>
      </c>
      <c r="AJ921" s="1">
        <v>1.5238095238095237</v>
      </c>
    </row>
    <row r="922" spans="1:36">
      <c r="A922" s="1">
        <v>2222</v>
      </c>
      <c r="B922" s="1">
        <v>214</v>
      </c>
      <c r="C922" s="24">
        <v>42655</v>
      </c>
      <c r="D922" s="1">
        <v>43630</v>
      </c>
      <c r="E922" s="1">
        <v>43670</v>
      </c>
      <c r="F922" s="1">
        <v>43630</v>
      </c>
      <c r="G922" s="1">
        <v>43670</v>
      </c>
      <c r="I922" s="1">
        <v>43630</v>
      </c>
      <c r="J922" s="1">
        <v>43850</v>
      </c>
      <c r="K922" s="1">
        <v>43850</v>
      </c>
      <c r="L922" s="1">
        <v>43850</v>
      </c>
      <c r="M922" s="1">
        <v>43670</v>
      </c>
      <c r="N922" s="1">
        <v>43670</v>
      </c>
      <c r="O922" s="35" t="s">
        <v>7</v>
      </c>
      <c r="AG922" s="35">
        <v>43980</v>
      </c>
      <c r="AH922" s="35">
        <v>1024</v>
      </c>
      <c r="AI922" s="35">
        <v>672</v>
      </c>
      <c r="AJ922" s="35">
        <v>1.5238095238095237</v>
      </c>
    </row>
    <row r="923" spans="1:36">
      <c r="A923" s="1">
        <v>2223</v>
      </c>
      <c r="B923" s="1">
        <v>215</v>
      </c>
      <c r="C923" s="24">
        <v>42656</v>
      </c>
      <c r="D923" s="1">
        <v>43670</v>
      </c>
      <c r="E923" s="1">
        <v>44150</v>
      </c>
      <c r="F923" s="1">
        <v>43670</v>
      </c>
      <c r="G923" s="1">
        <v>43670</v>
      </c>
      <c r="I923" s="1">
        <v>43670</v>
      </c>
      <c r="J923" s="1">
        <v>43670</v>
      </c>
      <c r="K923" s="1">
        <v>43670</v>
      </c>
      <c r="L923" s="1">
        <v>43670</v>
      </c>
      <c r="M923" s="1">
        <v>43670</v>
      </c>
      <c r="N923" s="1">
        <v>43680</v>
      </c>
      <c r="O923" s="35" t="s">
        <v>7</v>
      </c>
      <c r="AG923" s="1">
        <v>44190</v>
      </c>
      <c r="AH923" s="1">
        <v>828</v>
      </c>
      <c r="AI923" s="1">
        <v>750</v>
      </c>
      <c r="AJ923" s="1">
        <v>1.1040000000000001</v>
      </c>
    </row>
    <row r="924" spans="1:36">
      <c r="A924" s="1">
        <v>2224</v>
      </c>
      <c r="B924" s="1">
        <v>216</v>
      </c>
      <c r="C924" s="24">
        <v>42657</v>
      </c>
      <c r="D924" s="1">
        <v>44080</v>
      </c>
      <c r="E924" s="1">
        <v>44560</v>
      </c>
      <c r="F924" s="1">
        <v>43750</v>
      </c>
      <c r="G924" s="1">
        <v>44140</v>
      </c>
      <c r="I924" s="1">
        <v>44080</v>
      </c>
      <c r="J924" s="1">
        <v>44090</v>
      </c>
      <c r="K924" s="1">
        <v>43750</v>
      </c>
      <c r="L924" s="1">
        <v>43750</v>
      </c>
      <c r="M924" s="1">
        <v>44300</v>
      </c>
      <c r="N924" s="1">
        <v>44100</v>
      </c>
      <c r="O924" s="35" t="s">
        <v>7</v>
      </c>
      <c r="AG924" s="1">
        <v>44100</v>
      </c>
      <c r="AH924" s="1">
        <v>740</v>
      </c>
      <c r="AI924" s="1">
        <v>798</v>
      </c>
      <c r="AJ924" s="1">
        <v>0.92731829573934832</v>
      </c>
    </row>
    <row r="925" spans="1:36">
      <c r="A925" s="1">
        <v>2225</v>
      </c>
      <c r="B925" s="1">
        <v>217</v>
      </c>
      <c r="C925" s="24">
        <v>42660</v>
      </c>
      <c r="D925" s="1">
        <v>44280</v>
      </c>
      <c r="E925" s="1">
        <v>45500</v>
      </c>
      <c r="F925" s="1">
        <v>44280</v>
      </c>
      <c r="G925" s="1">
        <v>45500</v>
      </c>
      <c r="I925" s="1">
        <v>44280</v>
      </c>
      <c r="J925" s="1">
        <v>45380</v>
      </c>
      <c r="K925" s="1">
        <v>44280</v>
      </c>
      <c r="L925" s="1">
        <v>45380</v>
      </c>
      <c r="M925" s="1">
        <v>45410</v>
      </c>
      <c r="N925" s="1">
        <v>45130</v>
      </c>
      <c r="O925" s="35" t="s">
        <v>7</v>
      </c>
      <c r="AG925" s="1">
        <v>44990</v>
      </c>
      <c r="AH925" s="1">
        <v>660</v>
      </c>
      <c r="AI925" s="1">
        <v>782</v>
      </c>
      <c r="AJ925" s="1">
        <v>0.84398976982097185</v>
      </c>
    </row>
    <row r="926" spans="1:36">
      <c r="A926" s="1">
        <v>2226</v>
      </c>
      <c r="B926" s="1">
        <v>218</v>
      </c>
      <c r="C926" s="24">
        <v>42661</v>
      </c>
      <c r="D926" s="1">
        <v>45150</v>
      </c>
      <c r="E926" s="1">
        <v>45890</v>
      </c>
      <c r="F926" s="1">
        <v>45150</v>
      </c>
      <c r="G926" s="1">
        <v>45890</v>
      </c>
      <c r="I926" s="1">
        <v>45150</v>
      </c>
      <c r="J926" s="1">
        <v>45760</v>
      </c>
      <c r="K926" s="1">
        <v>45150</v>
      </c>
      <c r="L926" s="1">
        <v>45700</v>
      </c>
      <c r="M926" s="1">
        <v>45890</v>
      </c>
      <c r="N926" s="1">
        <v>45740</v>
      </c>
      <c r="O926" s="35" t="s">
        <v>7</v>
      </c>
      <c r="AG926" s="35">
        <v>44990</v>
      </c>
      <c r="AH926" s="35">
        <v>660</v>
      </c>
      <c r="AI926" s="35">
        <v>782</v>
      </c>
      <c r="AJ926" s="35">
        <v>0.84398976982097185</v>
      </c>
    </row>
    <row r="927" spans="1:36">
      <c r="A927" s="1">
        <v>2227</v>
      </c>
      <c r="B927" s="1">
        <v>219</v>
      </c>
      <c r="C927" s="24">
        <v>42662</v>
      </c>
      <c r="D927" s="1">
        <v>45670</v>
      </c>
      <c r="E927" s="1">
        <v>45890</v>
      </c>
      <c r="F927" s="1">
        <v>45430</v>
      </c>
      <c r="G927" s="1">
        <v>45430</v>
      </c>
      <c r="I927" s="1">
        <v>45670</v>
      </c>
      <c r="J927" s="1">
        <v>45800</v>
      </c>
      <c r="K927" s="1">
        <v>45670</v>
      </c>
      <c r="L927" s="1">
        <v>45670</v>
      </c>
      <c r="M927" s="1">
        <v>45430</v>
      </c>
      <c r="N927" s="1">
        <v>45720</v>
      </c>
      <c r="O927" s="35" t="s">
        <v>7</v>
      </c>
      <c r="AG927" s="1">
        <v>45800</v>
      </c>
      <c r="AH927" s="1">
        <v>1082</v>
      </c>
      <c r="AI927" s="1">
        <v>697</v>
      </c>
      <c r="AJ927" s="1">
        <v>1.552367288378766</v>
      </c>
    </row>
    <row r="928" spans="1:36">
      <c r="A928" s="1">
        <v>2228</v>
      </c>
      <c r="B928" s="1">
        <v>220</v>
      </c>
      <c r="C928" s="24">
        <v>42663</v>
      </c>
      <c r="D928" s="1">
        <v>45630</v>
      </c>
      <c r="E928" s="1">
        <v>45850</v>
      </c>
      <c r="F928" s="1">
        <v>45580</v>
      </c>
      <c r="G928" s="1">
        <v>45850</v>
      </c>
      <c r="I928" s="1">
        <v>45630</v>
      </c>
      <c r="J928" s="1">
        <v>45800</v>
      </c>
      <c r="K928" s="1">
        <v>45580</v>
      </c>
      <c r="L928" s="1">
        <v>45800</v>
      </c>
      <c r="M928" s="1">
        <v>45850</v>
      </c>
      <c r="N928" s="1">
        <v>45820</v>
      </c>
      <c r="O928" s="35" t="s">
        <v>7</v>
      </c>
      <c r="AG928" s="1">
        <v>45640</v>
      </c>
      <c r="AH928" s="1">
        <v>1076</v>
      </c>
      <c r="AI928" s="1">
        <v>631</v>
      </c>
      <c r="AJ928" s="1">
        <v>1.7052297939778129</v>
      </c>
    </row>
    <row r="929" spans="1:36">
      <c r="A929" s="1">
        <v>2229</v>
      </c>
      <c r="B929" s="1">
        <v>221</v>
      </c>
      <c r="C929" s="24">
        <v>42664</v>
      </c>
      <c r="D929" s="1">
        <v>45550</v>
      </c>
      <c r="E929" s="1">
        <v>46000</v>
      </c>
      <c r="F929" s="1">
        <v>45550</v>
      </c>
      <c r="G929" s="1">
        <v>46000</v>
      </c>
      <c r="I929" s="1">
        <v>45550</v>
      </c>
      <c r="J929" s="1">
        <v>45580</v>
      </c>
      <c r="K929" s="1">
        <v>45550</v>
      </c>
      <c r="L929" s="1">
        <v>45580</v>
      </c>
      <c r="M929" s="1">
        <v>46020</v>
      </c>
      <c r="N929" s="1">
        <v>45960</v>
      </c>
      <c r="O929" s="35" t="s">
        <v>7</v>
      </c>
      <c r="AG929" s="1">
        <v>45790</v>
      </c>
      <c r="AH929" s="1">
        <v>913</v>
      </c>
      <c r="AI929" s="1">
        <v>704</v>
      </c>
      <c r="AJ929" s="1">
        <v>1.296875</v>
      </c>
    </row>
    <row r="930" spans="1:36">
      <c r="A930" s="1">
        <v>2230</v>
      </c>
      <c r="B930" s="1">
        <v>222</v>
      </c>
      <c r="C930" s="24">
        <v>42667</v>
      </c>
      <c r="D930" s="1">
        <v>45960</v>
      </c>
      <c r="E930" s="1">
        <v>45960</v>
      </c>
      <c r="F930" s="1">
        <v>45670</v>
      </c>
      <c r="G930" s="1">
        <v>45780</v>
      </c>
      <c r="I930" s="1">
        <v>45960</v>
      </c>
      <c r="J930" s="1">
        <v>45960</v>
      </c>
      <c r="K930" s="1">
        <v>45670</v>
      </c>
      <c r="L930" s="1">
        <v>45750</v>
      </c>
      <c r="M930" s="1">
        <v>45580</v>
      </c>
      <c r="N930" s="1">
        <v>45570</v>
      </c>
      <c r="O930" s="35" t="s">
        <v>7</v>
      </c>
      <c r="AG930" s="35">
        <v>45790</v>
      </c>
      <c r="AH930" s="35">
        <v>913</v>
      </c>
      <c r="AI930" s="35">
        <v>704</v>
      </c>
      <c r="AJ930" s="35">
        <v>1.296875</v>
      </c>
    </row>
    <row r="931" spans="1:36">
      <c r="A931" s="1">
        <v>2231</v>
      </c>
      <c r="B931" s="1">
        <v>223</v>
      </c>
      <c r="C931" s="24">
        <v>42668</v>
      </c>
      <c r="D931" s="1">
        <v>45980</v>
      </c>
      <c r="E931" s="1">
        <v>46010</v>
      </c>
      <c r="F931" s="1">
        <v>45980</v>
      </c>
      <c r="G931" s="1">
        <v>46010</v>
      </c>
      <c r="I931" s="1">
        <v>45980</v>
      </c>
      <c r="J931" s="1">
        <v>45570</v>
      </c>
      <c r="K931" s="1">
        <v>45570</v>
      </c>
      <c r="L931" s="1">
        <v>45570</v>
      </c>
      <c r="M931" s="1">
        <v>46010</v>
      </c>
      <c r="N931" s="1">
        <v>45940</v>
      </c>
      <c r="O931" s="35" t="s">
        <v>7</v>
      </c>
      <c r="AG931" s="1">
        <v>45890</v>
      </c>
      <c r="AH931" s="1">
        <v>1079</v>
      </c>
      <c r="AI931" s="1">
        <v>731</v>
      </c>
      <c r="AJ931" s="1">
        <v>1.4760601915184679</v>
      </c>
    </row>
    <row r="932" spans="1:36">
      <c r="A932" s="1">
        <v>2232</v>
      </c>
      <c r="B932" s="1">
        <v>224</v>
      </c>
      <c r="C932" s="24">
        <v>42669</v>
      </c>
      <c r="D932" s="1">
        <v>45980</v>
      </c>
      <c r="E932" s="1">
        <v>46300</v>
      </c>
      <c r="F932" s="1">
        <v>45980</v>
      </c>
      <c r="G932" s="1">
        <v>46200</v>
      </c>
      <c r="I932" s="1">
        <v>45980</v>
      </c>
      <c r="J932" s="1">
        <v>45980</v>
      </c>
      <c r="K932" s="1">
        <v>45980</v>
      </c>
      <c r="L932" s="1">
        <v>45980</v>
      </c>
      <c r="M932" s="1">
        <v>46200</v>
      </c>
      <c r="N932" s="1">
        <v>46200</v>
      </c>
      <c r="O932" s="35" t="s">
        <v>7</v>
      </c>
      <c r="AG932" s="35">
        <v>45890</v>
      </c>
      <c r="AH932" s="35">
        <v>1079</v>
      </c>
      <c r="AI932" s="35">
        <v>731</v>
      </c>
      <c r="AJ932" s="35">
        <v>1.4760601915184679</v>
      </c>
    </row>
    <row r="933" spans="1:36">
      <c r="A933" s="1">
        <v>2233</v>
      </c>
      <c r="B933" s="1">
        <v>225</v>
      </c>
      <c r="C933" s="24">
        <v>42670</v>
      </c>
      <c r="D933" s="1">
        <v>46200</v>
      </c>
      <c r="E933" s="1">
        <v>46450</v>
      </c>
      <c r="F933" s="1">
        <v>46200</v>
      </c>
      <c r="G933" s="1">
        <v>46280</v>
      </c>
      <c r="I933" s="1">
        <v>46200</v>
      </c>
      <c r="J933" s="1">
        <v>46450</v>
      </c>
      <c r="K933" s="1">
        <v>46200</v>
      </c>
      <c r="L933" s="1">
        <v>46290</v>
      </c>
      <c r="M933" s="1">
        <v>46280</v>
      </c>
      <c r="N933" s="1">
        <v>46250</v>
      </c>
      <c r="O933" s="35" t="s">
        <v>7</v>
      </c>
      <c r="AG933" s="1">
        <v>46490</v>
      </c>
      <c r="AH933" s="1">
        <v>414</v>
      </c>
      <c r="AI933" s="1">
        <v>288</v>
      </c>
      <c r="AJ933" s="1">
        <v>1.4375</v>
      </c>
    </row>
    <row r="934" spans="1:36">
      <c r="A934" s="1">
        <v>2234</v>
      </c>
      <c r="B934" s="1">
        <v>226</v>
      </c>
      <c r="C934" s="24">
        <v>42671</v>
      </c>
      <c r="D934" s="1">
        <v>46400</v>
      </c>
      <c r="E934" s="1">
        <v>46440</v>
      </c>
      <c r="F934" s="1">
        <v>46300</v>
      </c>
      <c r="G934" s="1">
        <v>46350</v>
      </c>
      <c r="I934" s="1">
        <v>46400</v>
      </c>
      <c r="J934" s="1">
        <v>46420</v>
      </c>
      <c r="K934" s="1">
        <v>46300</v>
      </c>
      <c r="L934" s="1">
        <v>46420</v>
      </c>
      <c r="M934" s="1">
        <v>46350</v>
      </c>
      <c r="N934" s="1">
        <v>46050</v>
      </c>
      <c r="O934" s="35" t="s">
        <v>7</v>
      </c>
      <c r="AG934" s="1">
        <v>46410</v>
      </c>
      <c r="AH934" s="1">
        <v>1085</v>
      </c>
      <c r="AI934" s="1">
        <v>583</v>
      </c>
      <c r="AJ934" s="1">
        <v>1.8610634648370497</v>
      </c>
    </row>
    <row r="935" spans="1:36">
      <c r="A935" s="1">
        <v>2235</v>
      </c>
      <c r="B935" s="1">
        <v>227</v>
      </c>
      <c r="C935" s="24">
        <v>42674</v>
      </c>
      <c r="D935" s="1">
        <v>45960</v>
      </c>
      <c r="E935" s="1">
        <v>46690</v>
      </c>
      <c r="F935" s="1">
        <v>45960</v>
      </c>
      <c r="G935" s="1">
        <v>46150</v>
      </c>
      <c r="I935" s="1">
        <v>45960</v>
      </c>
      <c r="J935" s="1">
        <v>46280</v>
      </c>
      <c r="K935" s="1">
        <v>45960</v>
      </c>
      <c r="L935" s="1">
        <v>46200</v>
      </c>
      <c r="M935" s="1">
        <v>46040</v>
      </c>
      <c r="N935" s="1">
        <v>46150</v>
      </c>
      <c r="O935" s="35" t="s">
        <v>7</v>
      </c>
      <c r="AG935" s="1">
        <v>46270</v>
      </c>
      <c r="AH935" s="1">
        <v>970</v>
      </c>
      <c r="AI935" s="1">
        <v>706</v>
      </c>
      <c r="AJ935" s="1">
        <v>1.3739376770538243</v>
      </c>
    </row>
    <row r="936" spans="1:36">
      <c r="A936" s="1">
        <v>2236</v>
      </c>
      <c r="B936" s="1">
        <v>228</v>
      </c>
      <c r="C936" s="24">
        <v>42675</v>
      </c>
      <c r="D936" s="1">
        <v>46500</v>
      </c>
      <c r="E936" s="1">
        <v>46500</v>
      </c>
      <c r="F936" s="1">
        <v>46080</v>
      </c>
      <c r="G936" s="1">
        <v>46080</v>
      </c>
      <c r="I936" s="1">
        <v>46500</v>
      </c>
      <c r="J936" s="1">
        <v>46150</v>
      </c>
      <c r="K936" s="1">
        <v>46150</v>
      </c>
      <c r="L936" s="1">
        <v>46150</v>
      </c>
      <c r="M936" s="1">
        <v>46100</v>
      </c>
      <c r="N936" s="1">
        <v>46000</v>
      </c>
      <c r="O936" s="35" t="s">
        <v>7</v>
      </c>
      <c r="AG936" s="1">
        <v>46500</v>
      </c>
      <c r="AH936" s="1">
        <v>695</v>
      </c>
      <c r="AI936" s="1">
        <v>644</v>
      </c>
      <c r="AJ936" s="1">
        <v>1.079192546583851</v>
      </c>
    </row>
    <row r="937" spans="1:36">
      <c r="A937" s="1">
        <v>2237</v>
      </c>
      <c r="B937" s="1">
        <v>229</v>
      </c>
      <c r="C937" s="24">
        <v>42676</v>
      </c>
      <c r="D937" s="1">
        <v>45750</v>
      </c>
      <c r="E937" s="1">
        <v>45880</v>
      </c>
      <c r="F937" s="1">
        <v>45100</v>
      </c>
      <c r="G937" s="1">
        <v>45300</v>
      </c>
      <c r="I937" s="1">
        <v>45750</v>
      </c>
      <c r="J937" s="1">
        <v>45880</v>
      </c>
      <c r="K937" s="1">
        <v>45380</v>
      </c>
      <c r="L937" s="1">
        <v>45380</v>
      </c>
      <c r="M937" s="1">
        <v>45300</v>
      </c>
      <c r="N937" s="1">
        <v>44950</v>
      </c>
      <c r="O937" s="1">
        <v>989.62</v>
      </c>
      <c r="AG937" s="1">
        <v>45540</v>
      </c>
      <c r="AH937" s="1">
        <v>861</v>
      </c>
      <c r="AI937" s="1">
        <v>721</v>
      </c>
      <c r="AJ937" s="1">
        <v>1.1941747572815533</v>
      </c>
    </row>
    <row r="938" spans="1:36">
      <c r="A938" s="1">
        <v>2238</v>
      </c>
      <c r="B938" s="1">
        <v>230</v>
      </c>
      <c r="C938" s="24">
        <v>42678</v>
      </c>
      <c r="D938" s="1">
        <v>44850</v>
      </c>
      <c r="E938" s="1">
        <v>45190</v>
      </c>
      <c r="F938" s="1">
        <v>44810</v>
      </c>
      <c r="G938" s="1">
        <v>44930</v>
      </c>
      <c r="I938" s="1">
        <v>44850</v>
      </c>
      <c r="J938" s="1">
        <v>45190</v>
      </c>
      <c r="K938" s="1">
        <v>44850</v>
      </c>
      <c r="L938" s="1">
        <v>45000</v>
      </c>
      <c r="M938" s="1">
        <v>44900</v>
      </c>
      <c r="N938" s="1">
        <v>44920</v>
      </c>
      <c r="O938" s="1">
        <v>990.38</v>
      </c>
      <c r="AG938" s="1">
        <v>45150</v>
      </c>
      <c r="AH938" s="1">
        <v>792</v>
      </c>
      <c r="AI938" s="1">
        <v>729</v>
      </c>
      <c r="AJ938" s="1">
        <v>1.0864197530864197</v>
      </c>
    </row>
    <row r="939" spans="1:36">
      <c r="A939" s="1">
        <v>2239</v>
      </c>
      <c r="B939" s="1">
        <v>231</v>
      </c>
      <c r="C939" s="24">
        <v>42681</v>
      </c>
      <c r="D939" s="1">
        <v>45080</v>
      </c>
      <c r="E939" s="1">
        <v>45660</v>
      </c>
      <c r="F939" s="1">
        <v>45080</v>
      </c>
      <c r="G939" s="1">
        <v>45510</v>
      </c>
      <c r="I939" s="1">
        <v>45080</v>
      </c>
      <c r="J939" s="1">
        <v>45550</v>
      </c>
      <c r="K939" s="1">
        <v>45080</v>
      </c>
      <c r="L939" s="1">
        <v>45550</v>
      </c>
      <c r="M939" s="1">
        <v>45550</v>
      </c>
      <c r="N939" s="1">
        <v>45590</v>
      </c>
      <c r="O939" s="1">
        <v>998.62</v>
      </c>
      <c r="AG939" s="1">
        <v>45390</v>
      </c>
      <c r="AH939" s="1">
        <v>1084</v>
      </c>
      <c r="AI939" s="1">
        <v>723</v>
      </c>
      <c r="AJ939" s="1">
        <v>1.4993084370677732</v>
      </c>
    </row>
    <row r="940" spans="1:36">
      <c r="A940" s="1">
        <v>2240</v>
      </c>
      <c r="B940" s="1">
        <v>232</v>
      </c>
      <c r="C940" s="24">
        <v>42682</v>
      </c>
      <c r="D940" s="1">
        <v>45600</v>
      </c>
      <c r="E940" s="1">
        <v>45800</v>
      </c>
      <c r="F940" s="1">
        <v>45300</v>
      </c>
      <c r="G940" s="1">
        <v>45500</v>
      </c>
      <c r="I940" s="1">
        <v>45600</v>
      </c>
      <c r="J940" s="1">
        <v>45700</v>
      </c>
      <c r="K940" s="1">
        <v>45460</v>
      </c>
      <c r="L940" s="1">
        <v>45560</v>
      </c>
      <c r="M940" s="1">
        <v>45500</v>
      </c>
      <c r="N940" s="1">
        <v>45950</v>
      </c>
      <c r="O940" s="1">
        <v>1012.12</v>
      </c>
      <c r="AG940" s="1">
        <v>45690</v>
      </c>
      <c r="AH940" s="1">
        <v>853</v>
      </c>
      <c r="AI940" s="1">
        <v>732</v>
      </c>
      <c r="AJ940" s="1">
        <v>1.1653005464480874</v>
      </c>
    </row>
    <row r="941" spans="1:36">
      <c r="A941" s="1">
        <v>2241</v>
      </c>
      <c r="B941" s="1">
        <v>233</v>
      </c>
      <c r="C941" s="24">
        <v>42683</v>
      </c>
      <c r="D941" s="1">
        <v>45960</v>
      </c>
      <c r="E941" s="1">
        <v>45960</v>
      </c>
      <c r="F941" s="1">
        <v>44700</v>
      </c>
      <c r="G941" s="1">
        <v>44850</v>
      </c>
      <c r="I941" s="1">
        <v>45960</v>
      </c>
      <c r="J941" s="1">
        <v>45960</v>
      </c>
      <c r="K941" s="1">
        <v>45730</v>
      </c>
      <c r="L941" s="1">
        <v>45750</v>
      </c>
      <c r="M941" s="1">
        <v>45000</v>
      </c>
      <c r="N941" s="1">
        <v>45250</v>
      </c>
      <c r="O941" s="1">
        <v>990.62</v>
      </c>
      <c r="AG941" s="1">
        <v>45980</v>
      </c>
      <c r="AH941" s="1">
        <v>457</v>
      </c>
      <c r="AI941" s="1">
        <v>537</v>
      </c>
      <c r="AJ941" s="1">
        <v>0.85102420856610805</v>
      </c>
    </row>
    <row r="942" spans="1:36">
      <c r="A942" s="1">
        <v>2242</v>
      </c>
      <c r="B942" s="1">
        <v>234</v>
      </c>
      <c r="C942" s="24">
        <v>42684</v>
      </c>
      <c r="D942" s="1">
        <v>45600</v>
      </c>
      <c r="E942" s="1">
        <v>46000</v>
      </c>
      <c r="F942" s="1">
        <v>45400</v>
      </c>
      <c r="G942" s="1">
        <v>46000</v>
      </c>
      <c r="I942" s="1">
        <v>45600</v>
      </c>
      <c r="J942" s="1">
        <v>45600</v>
      </c>
      <c r="K942" s="1">
        <v>45400</v>
      </c>
      <c r="L942" s="1">
        <v>45460</v>
      </c>
      <c r="M942" s="1">
        <v>45980</v>
      </c>
      <c r="N942" s="1">
        <v>46000</v>
      </c>
      <c r="O942" s="1">
        <v>997.12</v>
      </c>
      <c r="AG942" s="1">
        <v>45890</v>
      </c>
      <c r="AH942" s="1">
        <v>774</v>
      </c>
      <c r="AI942" s="1">
        <v>587</v>
      </c>
      <c r="AJ942" s="1">
        <v>1.3185689948892674</v>
      </c>
    </row>
    <row r="943" spans="1:36">
      <c r="A943" s="1">
        <v>2243</v>
      </c>
      <c r="B943" s="1">
        <v>235</v>
      </c>
      <c r="C943" s="24">
        <v>42685</v>
      </c>
      <c r="D943" s="1">
        <v>46180</v>
      </c>
      <c r="E943" s="1">
        <v>46640</v>
      </c>
      <c r="F943" s="1">
        <v>46010</v>
      </c>
      <c r="G943" s="1">
        <v>46350</v>
      </c>
      <c r="I943" s="1">
        <v>46180</v>
      </c>
      <c r="J943" s="1">
        <v>46200</v>
      </c>
      <c r="K943" s="1">
        <v>46010</v>
      </c>
      <c r="L943" s="1">
        <v>46040</v>
      </c>
      <c r="M943" s="1">
        <v>46400</v>
      </c>
      <c r="N943" s="1">
        <v>45800</v>
      </c>
      <c r="O943" s="1">
        <v>986.75</v>
      </c>
      <c r="AG943" s="1">
        <v>46180</v>
      </c>
      <c r="AH943" s="1">
        <v>868</v>
      </c>
      <c r="AI943" s="1">
        <v>680</v>
      </c>
      <c r="AJ943" s="1">
        <v>1.276470588235294</v>
      </c>
    </row>
    <row r="944" spans="1:36">
      <c r="A944" s="1">
        <v>2244</v>
      </c>
      <c r="B944" s="1">
        <v>236</v>
      </c>
      <c r="C944" s="24">
        <v>42688</v>
      </c>
      <c r="D944" s="1">
        <v>45430</v>
      </c>
      <c r="E944" s="1">
        <v>46400</v>
      </c>
      <c r="F944" s="1">
        <v>45430</v>
      </c>
      <c r="G944" s="1">
        <v>46090</v>
      </c>
      <c r="I944" s="1">
        <v>45430</v>
      </c>
      <c r="J944" s="1">
        <v>46110</v>
      </c>
      <c r="K944" s="1">
        <v>45430</v>
      </c>
      <c r="L944" s="1">
        <v>46050</v>
      </c>
      <c r="M944" s="1">
        <v>45300</v>
      </c>
      <c r="N944" s="1">
        <v>45790</v>
      </c>
      <c r="O944" s="1">
        <v>984</v>
      </c>
      <c r="AG944" s="1">
        <v>45790</v>
      </c>
      <c r="AH944" s="1">
        <v>1025</v>
      </c>
      <c r="AI944" s="1">
        <v>705</v>
      </c>
      <c r="AJ944" s="1">
        <v>1.4539007092198581</v>
      </c>
    </row>
    <row r="945" spans="1:36">
      <c r="A945" s="1">
        <v>2245</v>
      </c>
      <c r="B945" s="1">
        <v>237</v>
      </c>
      <c r="C945" s="24">
        <v>42689</v>
      </c>
      <c r="D945" s="1">
        <v>46400</v>
      </c>
      <c r="E945" s="1">
        <v>46400</v>
      </c>
      <c r="F945" s="1">
        <v>45910</v>
      </c>
      <c r="G945" s="1">
        <v>46000</v>
      </c>
      <c r="I945" s="1">
        <v>46400</v>
      </c>
      <c r="J945" s="1">
        <v>46400</v>
      </c>
      <c r="K945" s="1">
        <v>45910</v>
      </c>
      <c r="L945" s="1">
        <v>46200</v>
      </c>
      <c r="M945" s="1">
        <v>46000</v>
      </c>
      <c r="N945" s="1">
        <v>46300</v>
      </c>
      <c r="O945" s="1">
        <v>988.88</v>
      </c>
      <c r="AG945" s="1">
        <v>46580</v>
      </c>
      <c r="AH945" s="1">
        <v>662</v>
      </c>
      <c r="AI945" s="1">
        <v>658</v>
      </c>
      <c r="AJ945" s="1">
        <v>1.006079027355623</v>
      </c>
    </row>
    <row r="946" spans="1:36">
      <c r="A946" s="1">
        <v>2246</v>
      </c>
      <c r="B946" s="1">
        <v>238</v>
      </c>
      <c r="C946" s="24">
        <v>42690</v>
      </c>
      <c r="D946" s="1">
        <v>46550</v>
      </c>
      <c r="E946" s="1">
        <v>47000</v>
      </c>
      <c r="F946" s="1">
        <v>46400</v>
      </c>
      <c r="G946" s="1">
        <v>46880</v>
      </c>
      <c r="I946" s="1">
        <v>46550</v>
      </c>
      <c r="J946" s="1">
        <v>46550</v>
      </c>
      <c r="K946" s="1">
        <v>46400</v>
      </c>
      <c r="L946" s="1">
        <v>46400</v>
      </c>
      <c r="M946" s="1">
        <v>47120</v>
      </c>
      <c r="N946" s="1">
        <v>47380</v>
      </c>
      <c r="O946" s="1">
        <v>985.38</v>
      </c>
      <c r="AG946" s="1">
        <v>46550</v>
      </c>
      <c r="AH946" s="1">
        <v>993</v>
      </c>
      <c r="AI946" s="1">
        <v>545</v>
      </c>
      <c r="AJ946" s="1">
        <v>1.8220183486238533</v>
      </c>
    </row>
    <row r="947" spans="1:36">
      <c r="A947" s="1">
        <v>2247</v>
      </c>
      <c r="B947" s="1">
        <v>239</v>
      </c>
      <c r="C947" s="24">
        <v>42691</v>
      </c>
      <c r="D947" s="1">
        <v>46960</v>
      </c>
      <c r="E947" s="1">
        <v>47300</v>
      </c>
      <c r="F947" s="1">
        <v>46960</v>
      </c>
      <c r="G947" s="1">
        <v>47290</v>
      </c>
      <c r="I947" s="1">
        <v>46960</v>
      </c>
      <c r="J947" s="1">
        <v>47300</v>
      </c>
      <c r="K947" s="1">
        <v>46960</v>
      </c>
      <c r="L947" s="1">
        <v>47290</v>
      </c>
      <c r="M947" s="1">
        <v>47400</v>
      </c>
      <c r="N947" s="1">
        <v>47140</v>
      </c>
      <c r="O947" s="1">
        <v>990.12</v>
      </c>
      <c r="AG947" s="1">
        <v>47290</v>
      </c>
      <c r="AH947" s="1">
        <v>729</v>
      </c>
      <c r="AI947" s="1">
        <v>575</v>
      </c>
      <c r="AJ947" s="1">
        <v>1.2678260869565217</v>
      </c>
    </row>
    <row r="948" spans="1:36">
      <c r="A948" s="1">
        <v>2248</v>
      </c>
      <c r="B948" s="1">
        <v>240</v>
      </c>
      <c r="C948" s="24">
        <v>42692</v>
      </c>
      <c r="D948" s="1">
        <v>47500</v>
      </c>
      <c r="E948" s="1">
        <v>47630</v>
      </c>
      <c r="F948" s="1">
        <v>47360</v>
      </c>
      <c r="G948" s="1">
        <v>47360</v>
      </c>
      <c r="I948" s="1">
        <v>47500</v>
      </c>
      <c r="J948" s="1">
        <v>47500</v>
      </c>
      <c r="K948" s="1">
        <v>47500</v>
      </c>
      <c r="L948" s="1">
        <v>47500</v>
      </c>
      <c r="M948" s="1">
        <v>47300</v>
      </c>
      <c r="N948" s="1">
        <v>47200</v>
      </c>
      <c r="O948" s="1">
        <v>993.12</v>
      </c>
      <c r="AG948" s="1">
        <v>47630</v>
      </c>
      <c r="AH948" s="1">
        <v>860</v>
      </c>
      <c r="AI948" s="1">
        <v>730</v>
      </c>
      <c r="AJ948" s="1">
        <v>1.178082191780822</v>
      </c>
    </row>
    <row r="949" spans="1:36">
      <c r="A949" s="1">
        <v>2249</v>
      </c>
      <c r="B949" s="1">
        <v>241</v>
      </c>
      <c r="C949" s="24">
        <v>42695</v>
      </c>
      <c r="D949" s="1">
        <v>47840</v>
      </c>
      <c r="E949" s="1">
        <v>48800</v>
      </c>
      <c r="F949" s="1">
        <v>47470</v>
      </c>
      <c r="G949" s="1">
        <v>48320</v>
      </c>
      <c r="I949" s="1">
        <v>47840</v>
      </c>
      <c r="J949" s="1">
        <v>48490</v>
      </c>
      <c r="K949" s="1">
        <v>47470</v>
      </c>
      <c r="L949" s="1">
        <v>48000</v>
      </c>
      <c r="M949" s="1">
        <v>48830</v>
      </c>
      <c r="N949" s="1">
        <v>48390</v>
      </c>
      <c r="O949" s="1">
        <v>1019</v>
      </c>
      <c r="AG949" s="1">
        <v>47840</v>
      </c>
      <c r="AH949" s="1">
        <v>1123</v>
      </c>
      <c r="AI949" s="1">
        <v>667</v>
      </c>
      <c r="AJ949" s="1">
        <v>1.6836581709145426</v>
      </c>
    </row>
    <row r="950" spans="1:36">
      <c r="A950" s="1">
        <v>2250</v>
      </c>
      <c r="B950" s="1">
        <v>242</v>
      </c>
      <c r="C950" s="24">
        <v>42696</v>
      </c>
      <c r="D950" s="1">
        <v>48440</v>
      </c>
      <c r="E950" s="1">
        <v>49400</v>
      </c>
      <c r="F950" s="1">
        <v>48440</v>
      </c>
      <c r="G950" s="1">
        <v>48940</v>
      </c>
      <c r="I950" s="1">
        <v>48440</v>
      </c>
      <c r="J950" s="1">
        <v>48500</v>
      </c>
      <c r="K950" s="1">
        <v>48440</v>
      </c>
      <c r="L950" s="1">
        <v>48470</v>
      </c>
      <c r="M950" s="1">
        <v>48900</v>
      </c>
      <c r="N950" s="1">
        <v>48880</v>
      </c>
      <c r="O950" s="1">
        <v>1034.6199999999999</v>
      </c>
      <c r="AG950" s="1">
        <v>48700</v>
      </c>
      <c r="AH950" s="1">
        <v>1100</v>
      </c>
      <c r="AI950" s="1">
        <v>679</v>
      </c>
      <c r="AJ950" s="1">
        <v>1.6200294550810015</v>
      </c>
    </row>
    <row r="951" spans="1:36">
      <c r="A951" s="1">
        <v>2251</v>
      </c>
      <c r="B951" s="1">
        <v>243</v>
      </c>
      <c r="C951" s="24">
        <v>42698</v>
      </c>
      <c r="D951" s="1">
        <v>49510</v>
      </c>
      <c r="E951" s="1">
        <v>50040</v>
      </c>
      <c r="F951" s="1">
        <v>49420</v>
      </c>
      <c r="G951" s="1">
        <v>49770</v>
      </c>
      <c r="I951" s="1">
        <v>49510</v>
      </c>
      <c r="J951" s="1">
        <v>49870</v>
      </c>
      <c r="K951" s="1">
        <v>49420</v>
      </c>
      <c r="L951" s="1">
        <v>49450</v>
      </c>
      <c r="M951" s="1">
        <v>50120</v>
      </c>
      <c r="N951" s="1">
        <v>51020</v>
      </c>
      <c r="O951" s="1">
        <v>1034.6199999999999</v>
      </c>
      <c r="AG951" s="1">
        <v>49700</v>
      </c>
      <c r="AH951" s="1">
        <v>681</v>
      </c>
      <c r="AI951" s="1">
        <v>803</v>
      </c>
      <c r="AJ951" s="1">
        <v>0.84806973848069733</v>
      </c>
    </row>
    <row r="952" spans="1:36">
      <c r="A952" s="1">
        <v>2252</v>
      </c>
      <c r="B952" s="1">
        <v>244</v>
      </c>
      <c r="C952" s="24">
        <v>42699</v>
      </c>
      <c r="D952" s="1">
        <v>50990</v>
      </c>
      <c r="E952" s="1">
        <v>51710</v>
      </c>
      <c r="F952" s="1">
        <v>50860</v>
      </c>
      <c r="G952" s="1">
        <v>50910</v>
      </c>
      <c r="I952" s="1">
        <v>50990</v>
      </c>
      <c r="J952" s="1">
        <v>51560</v>
      </c>
      <c r="K952" s="1">
        <v>50990</v>
      </c>
      <c r="L952" s="1">
        <v>51430</v>
      </c>
      <c r="M952" s="1">
        <v>51090</v>
      </c>
      <c r="N952" s="1">
        <v>50960</v>
      </c>
      <c r="O952" s="1">
        <v>1045.3800000000001</v>
      </c>
      <c r="AG952" s="1">
        <v>51350</v>
      </c>
      <c r="AH952" s="1">
        <v>702</v>
      </c>
      <c r="AI952" s="1">
        <v>602</v>
      </c>
      <c r="AJ952" s="1">
        <v>1.1661129568106312</v>
      </c>
    </row>
    <row r="953" spans="1:36">
      <c r="A953" s="1">
        <v>2253</v>
      </c>
      <c r="B953" s="1">
        <v>245</v>
      </c>
      <c r="C953" s="24">
        <v>42702</v>
      </c>
      <c r="D953" s="1">
        <v>50960</v>
      </c>
      <c r="E953" s="1">
        <v>51720</v>
      </c>
      <c r="F953" s="1">
        <v>50630</v>
      </c>
      <c r="G953" s="1">
        <v>51670</v>
      </c>
      <c r="I953" s="1">
        <v>50960</v>
      </c>
      <c r="J953" s="1">
        <v>51100</v>
      </c>
      <c r="K953" s="1">
        <v>50630</v>
      </c>
      <c r="L953" s="1">
        <v>50770</v>
      </c>
      <c r="M953" s="1">
        <v>51910</v>
      </c>
      <c r="N953" s="1">
        <v>51040</v>
      </c>
      <c r="O953" s="1">
        <v>1056.25</v>
      </c>
      <c r="AG953" s="1">
        <v>51150</v>
      </c>
      <c r="AH953" s="1">
        <v>724</v>
      </c>
      <c r="AI953" s="1">
        <v>563</v>
      </c>
      <c r="AJ953" s="1">
        <v>1.285968028419183</v>
      </c>
    </row>
    <row r="954" spans="1:36">
      <c r="A954" s="1">
        <v>2254</v>
      </c>
      <c r="B954" s="1">
        <v>246</v>
      </c>
      <c r="C954" s="24">
        <v>42703</v>
      </c>
      <c r="D954" s="1">
        <v>51090</v>
      </c>
      <c r="E954" s="1">
        <v>51600</v>
      </c>
      <c r="F954" s="1">
        <v>51060</v>
      </c>
      <c r="G954" s="1">
        <v>51060</v>
      </c>
      <c r="I954" s="1">
        <v>51090</v>
      </c>
      <c r="J954" s="1">
        <v>51600</v>
      </c>
      <c r="K954" s="1">
        <v>51090</v>
      </c>
      <c r="L954" s="1">
        <v>51600</v>
      </c>
      <c r="M954" s="1">
        <v>51060</v>
      </c>
      <c r="N954" s="1">
        <v>50500</v>
      </c>
      <c r="O954" s="1">
        <v>1041.8800000000001</v>
      </c>
      <c r="AG954" s="1">
        <v>51550</v>
      </c>
      <c r="AH954" s="1">
        <v>625</v>
      </c>
      <c r="AI954" s="1">
        <v>531</v>
      </c>
      <c r="AJ954" s="1">
        <v>1.1770244821092279</v>
      </c>
    </row>
    <row r="955" spans="1:36">
      <c r="A955" s="1">
        <v>2255</v>
      </c>
      <c r="B955" s="1">
        <v>247</v>
      </c>
      <c r="C955" s="24">
        <v>42704</v>
      </c>
      <c r="D955" s="1">
        <v>50500</v>
      </c>
      <c r="E955" s="1">
        <v>51000</v>
      </c>
      <c r="F955" s="1">
        <v>50500</v>
      </c>
      <c r="G955" s="1">
        <v>50820</v>
      </c>
      <c r="I955" s="1">
        <v>50500</v>
      </c>
      <c r="J955" s="1">
        <v>51000</v>
      </c>
      <c r="K955" s="1">
        <v>50500</v>
      </c>
      <c r="L955" s="1">
        <v>51000</v>
      </c>
      <c r="M955" s="1">
        <v>50870</v>
      </c>
      <c r="N955" s="1">
        <v>51130</v>
      </c>
      <c r="O955" s="1">
        <v>1033.75</v>
      </c>
      <c r="AG955" s="1">
        <v>50760</v>
      </c>
      <c r="AH955" s="1">
        <v>805</v>
      </c>
      <c r="AI955" s="1">
        <v>967</v>
      </c>
      <c r="AJ955" s="1">
        <v>0.83247156153050672</v>
      </c>
    </row>
    <row r="956" spans="1:36">
      <c r="A956" s="1">
        <v>2256</v>
      </c>
      <c r="B956" s="1">
        <v>248</v>
      </c>
      <c r="C956" s="24">
        <v>42705</v>
      </c>
      <c r="D956" s="1">
        <v>51320</v>
      </c>
      <c r="E956" s="1">
        <v>51320</v>
      </c>
      <c r="F956" s="1">
        <v>51260</v>
      </c>
      <c r="G956" s="1">
        <v>51260</v>
      </c>
      <c r="I956" s="1">
        <v>51320</v>
      </c>
      <c r="J956" s="1">
        <v>51320</v>
      </c>
      <c r="K956" s="1">
        <v>51320</v>
      </c>
      <c r="L956" s="1">
        <v>51320</v>
      </c>
      <c r="M956" s="1">
        <v>51260</v>
      </c>
      <c r="N956" s="1">
        <v>51010</v>
      </c>
      <c r="O956" s="1">
        <v>1029.5</v>
      </c>
      <c r="AG956" s="1">
        <v>51590</v>
      </c>
      <c r="AH956" s="1">
        <v>870</v>
      </c>
      <c r="AI956" s="1">
        <v>690</v>
      </c>
      <c r="AJ956" s="1">
        <v>1.2608695652173914</v>
      </c>
    </row>
    <row r="957" spans="1:36">
      <c r="A957" s="1">
        <v>2257</v>
      </c>
      <c r="B957" s="1">
        <v>249</v>
      </c>
      <c r="C957" s="24">
        <v>42706</v>
      </c>
      <c r="D957" s="1">
        <v>51310</v>
      </c>
      <c r="E957" s="1">
        <v>51360</v>
      </c>
      <c r="F957" s="1">
        <v>50530</v>
      </c>
      <c r="G957" s="1">
        <v>50660</v>
      </c>
      <c r="I957" s="1">
        <v>51310</v>
      </c>
      <c r="J957" s="1">
        <v>51360</v>
      </c>
      <c r="K957" s="1">
        <v>50950</v>
      </c>
      <c r="L957" s="1">
        <v>50950</v>
      </c>
      <c r="M957" s="1">
        <v>50500</v>
      </c>
      <c r="N957" s="1">
        <v>50600</v>
      </c>
      <c r="O957" s="1">
        <v>1031.6199999999999</v>
      </c>
      <c r="AG957" s="1">
        <v>51350</v>
      </c>
      <c r="AH957" s="1">
        <v>850</v>
      </c>
      <c r="AI957" s="1">
        <v>794</v>
      </c>
      <c r="AJ957" s="1">
        <v>1.070528967254408</v>
      </c>
    </row>
    <row r="958" spans="1:36">
      <c r="A958" s="1">
        <v>2258</v>
      </c>
      <c r="B958" s="1">
        <v>250</v>
      </c>
      <c r="C958" s="24">
        <v>42709</v>
      </c>
      <c r="D958" s="1">
        <v>50460</v>
      </c>
      <c r="E958" s="1">
        <v>50800</v>
      </c>
      <c r="F958" s="1">
        <v>50110</v>
      </c>
      <c r="G958" s="1">
        <v>50600</v>
      </c>
      <c r="I958" s="1">
        <v>50460</v>
      </c>
      <c r="J958" s="1">
        <v>50460</v>
      </c>
      <c r="K958" s="1">
        <v>50110</v>
      </c>
      <c r="L958" s="1">
        <v>50300</v>
      </c>
      <c r="M958" s="1">
        <v>50630</v>
      </c>
      <c r="N958" s="1">
        <v>51020</v>
      </c>
      <c r="O958" s="1">
        <v>1044</v>
      </c>
      <c r="AG958" s="1">
        <v>50600</v>
      </c>
      <c r="AH958" s="1">
        <v>838</v>
      </c>
      <c r="AI958" s="1">
        <v>497</v>
      </c>
      <c r="AJ958" s="1">
        <v>1.6861167002012072</v>
      </c>
    </row>
    <row r="959" spans="1:36">
      <c r="A959" s="1">
        <v>2259</v>
      </c>
      <c r="B959" s="1">
        <v>251</v>
      </c>
      <c r="C959" s="24">
        <v>42710</v>
      </c>
      <c r="D959" s="1">
        <v>51430</v>
      </c>
      <c r="E959" s="1">
        <v>52200</v>
      </c>
      <c r="F959" s="1">
        <v>51310</v>
      </c>
      <c r="G959" s="1">
        <v>52190</v>
      </c>
      <c r="I959" s="1">
        <v>51430</v>
      </c>
      <c r="J959" s="1">
        <v>51890</v>
      </c>
      <c r="K959" s="1">
        <v>51310</v>
      </c>
      <c r="L959" s="1">
        <v>51890</v>
      </c>
      <c r="M959" s="1">
        <v>52200</v>
      </c>
      <c r="N959" s="1">
        <v>52300</v>
      </c>
      <c r="O959" s="35">
        <v>1044</v>
      </c>
      <c r="AG959" s="1">
        <v>52000</v>
      </c>
      <c r="AH959" s="1">
        <v>647</v>
      </c>
      <c r="AI959" s="1">
        <v>456</v>
      </c>
      <c r="AJ959" s="1">
        <v>1.4188596491228069</v>
      </c>
    </row>
    <row r="960" spans="1:36">
      <c r="A960" s="1">
        <v>2260</v>
      </c>
      <c r="B960" s="1">
        <v>252</v>
      </c>
      <c r="C960" s="24">
        <v>42711</v>
      </c>
      <c r="D960" s="1">
        <v>52020</v>
      </c>
      <c r="E960" s="1">
        <v>52350</v>
      </c>
      <c r="F960" s="1">
        <v>51800</v>
      </c>
      <c r="G960" s="1">
        <v>51800</v>
      </c>
      <c r="I960" s="1">
        <v>52020</v>
      </c>
      <c r="J960" s="1">
        <v>52110</v>
      </c>
      <c r="K960" s="1">
        <v>51980</v>
      </c>
      <c r="L960" s="1">
        <v>52020</v>
      </c>
      <c r="M960" s="1">
        <v>51900</v>
      </c>
      <c r="N960" s="1">
        <v>51720</v>
      </c>
      <c r="O960" s="1">
        <v>1048.6199999999999</v>
      </c>
      <c r="AG960" s="35">
        <v>52000</v>
      </c>
      <c r="AH960" s="35">
        <v>647</v>
      </c>
      <c r="AI960" s="35">
        <v>456</v>
      </c>
      <c r="AJ960" s="35">
        <v>1.4188596491228069</v>
      </c>
    </row>
    <row r="961" spans="1:36">
      <c r="A961" s="1">
        <v>2261</v>
      </c>
      <c r="B961" s="1">
        <v>253</v>
      </c>
      <c r="C961" s="24">
        <v>42712</v>
      </c>
      <c r="D961" s="1">
        <v>51890</v>
      </c>
      <c r="E961" s="1">
        <v>51950</v>
      </c>
      <c r="F961" s="1">
        <v>51010</v>
      </c>
      <c r="G961" s="1">
        <v>51200</v>
      </c>
      <c r="I961" s="1">
        <v>51890</v>
      </c>
      <c r="J961" s="1">
        <v>51950</v>
      </c>
      <c r="K961" s="1">
        <v>51700</v>
      </c>
      <c r="L961" s="1">
        <v>51770</v>
      </c>
      <c r="M961" s="1">
        <v>51320</v>
      </c>
      <c r="N961" s="1">
        <v>51050</v>
      </c>
      <c r="O961" s="1">
        <v>1027.6199999999999</v>
      </c>
      <c r="AG961" s="1">
        <v>51930</v>
      </c>
      <c r="AH961" s="1">
        <v>696</v>
      </c>
      <c r="AI961" s="1">
        <v>982</v>
      </c>
      <c r="AJ961" s="1">
        <v>0.70875763747454179</v>
      </c>
    </row>
    <row r="962" spans="1:36">
      <c r="A962" s="1">
        <v>2262</v>
      </c>
      <c r="B962" s="1">
        <v>254</v>
      </c>
      <c r="C962" s="24">
        <v>42713</v>
      </c>
      <c r="D962" s="1">
        <v>50940</v>
      </c>
      <c r="E962" s="1">
        <v>51110</v>
      </c>
      <c r="F962" s="1">
        <v>50800</v>
      </c>
      <c r="G962" s="1">
        <v>51000</v>
      </c>
      <c r="I962" s="1">
        <v>50940</v>
      </c>
      <c r="J962" s="1">
        <v>51110</v>
      </c>
      <c r="K962" s="1">
        <v>50800</v>
      </c>
      <c r="L962" s="1">
        <v>51110</v>
      </c>
      <c r="M962" s="1">
        <v>51000</v>
      </c>
      <c r="N962" s="1">
        <v>51390</v>
      </c>
      <c r="O962" s="1">
        <v>1036.25</v>
      </c>
      <c r="AG962" s="1">
        <v>50900</v>
      </c>
      <c r="AH962" s="1">
        <v>985</v>
      </c>
      <c r="AI962" s="1">
        <v>1059</v>
      </c>
      <c r="AJ962" s="1">
        <v>0.93012275731822469</v>
      </c>
    </row>
    <row r="963" spans="1:36">
      <c r="A963" s="1">
        <v>2263</v>
      </c>
      <c r="B963" s="1">
        <v>255</v>
      </c>
      <c r="C963" s="24">
        <v>42716</v>
      </c>
      <c r="D963" s="1">
        <v>51890</v>
      </c>
      <c r="E963" s="1">
        <v>52300</v>
      </c>
      <c r="F963" s="1">
        <v>51820</v>
      </c>
      <c r="G963" s="1">
        <v>52010</v>
      </c>
      <c r="I963" s="1">
        <v>51890</v>
      </c>
      <c r="J963" s="1">
        <v>52100</v>
      </c>
      <c r="K963" s="1">
        <v>51890</v>
      </c>
      <c r="L963" s="1">
        <v>51890</v>
      </c>
      <c r="M963" s="1">
        <v>52020</v>
      </c>
      <c r="N963" s="1">
        <v>51740</v>
      </c>
      <c r="O963" s="1">
        <v>1030.75</v>
      </c>
      <c r="AG963" s="1">
        <v>52200</v>
      </c>
      <c r="AH963" s="1">
        <v>982</v>
      </c>
      <c r="AI963" s="1">
        <v>853</v>
      </c>
      <c r="AJ963" s="1">
        <v>1.1512309495896835</v>
      </c>
    </row>
    <row r="964" spans="1:36">
      <c r="A964" s="1">
        <v>2264</v>
      </c>
      <c r="B964" s="1">
        <v>256</v>
      </c>
      <c r="C964" s="24">
        <v>42717</v>
      </c>
      <c r="D964" s="1">
        <v>51640</v>
      </c>
      <c r="E964" s="1">
        <v>52830</v>
      </c>
      <c r="F964" s="1">
        <v>51640</v>
      </c>
      <c r="G964" s="1">
        <v>52230</v>
      </c>
      <c r="I964" s="1">
        <v>51640</v>
      </c>
      <c r="J964" s="1">
        <v>52830</v>
      </c>
      <c r="K964" s="1">
        <v>51640</v>
      </c>
      <c r="L964" s="1">
        <v>52290</v>
      </c>
      <c r="M964" s="1">
        <v>52230</v>
      </c>
      <c r="N964" s="1">
        <v>52240</v>
      </c>
      <c r="O964" s="1">
        <v>1027.6199999999999</v>
      </c>
      <c r="AG964" s="1">
        <v>51890</v>
      </c>
      <c r="AH964" s="1">
        <v>954</v>
      </c>
      <c r="AI964" s="1">
        <v>886</v>
      </c>
      <c r="AJ964" s="1">
        <v>1.0767494356659142</v>
      </c>
    </row>
    <row r="965" spans="1:36">
      <c r="A965" s="1">
        <v>2265</v>
      </c>
      <c r="B965" s="1">
        <v>257</v>
      </c>
      <c r="C965" s="24">
        <v>42718</v>
      </c>
      <c r="D965" s="1">
        <v>52240</v>
      </c>
      <c r="E965" s="1">
        <v>52580</v>
      </c>
      <c r="F965" s="1">
        <v>51960</v>
      </c>
      <c r="G965" s="1">
        <v>51960</v>
      </c>
      <c r="I965" s="1">
        <v>52240</v>
      </c>
      <c r="J965" s="1">
        <v>52580</v>
      </c>
      <c r="K965" s="1">
        <v>52240</v>
      </c>
      <c r="L965" s="1">
        <v>52400</v>
      </c>
      <c r="M965" s="1">
        <v>51900</v>
      </c>
      <c r="N965" s="1">
        <v>52100</v>
      </c>
      <c r="O965" s="1">
        <v>1023.38</v>
      </c>
      <c r="AG965" s="1">
        <v>52580</v>
      </c>
      <c r="AH965" s="1">
        <v>1321</v>
      </c>
      <c r="AI965" s="1">
        <v>862</v>
      </c>
      <c r="AJ965" s="1">
        <v>1.5324825986078887</v>
      </c>
    </row>
    <row r="966" spans="1:36">
      <c r="A966" s="1">
        <v>2266</v>
      </c>
      <c r="B966" s="1">
        <v>258</v>
      </c>
      <c r="C966" s="24">
        <v>42719</v>
      </c>
      <c r="D966" s="1">
        <v>52240</v>
      </c>
      <c r="E966" s="1">
        <v>52340</v>
      </c>
      <c r="F966" s="1">
        <v>51700</v>
      </c>
      <c r="G966" s="1">
        <v>51950</v>
      </c>
      <c r="I966" s="1">
        <v>52240</v>
      </c>
      <c r="J966" s="1">
        <v>52340</v>
      </c>
      <c r="K966" s="1">
        <v>52100</v>
      </c>
      <c r="L966" s="1">
        <v>52100</v>
      </c>
      <c r="M966" s="1">
        <v>51930</v>
      </c>
      <c r="N966" s="1">
        <v>51420</v>
      </c>
      <c r="O966" s="1">
        <v>1028.6199999999999</v>
      </c>
      <c r="AG966" s="1">
        <v>52400</v>
      </c>
      <c r="AH966" s="1">
        <v>840</v>
      </c>
      <c r="AI966" s="1">
        <v>797</v>
      </c>
      <c r="AJ966" s="1">
        <v>1.053952321204517</v>
      </c>
    </row>
    <row r="967" spans="1:36">
      <c r="A967" s="1">
        <v>2267</v>
      </c>
      <c r="B967" s="1">
        <v>259</v>
      </c>
      <c r="C967" s="24">
        <v>42720</v>
      </c>
      <c r="D967" s="1">
        <v>53420</v>
      </c>
      <c r="E967" s="1">
        <v>53420</v>
      </c>
      <c r="F967" s="1">
        <v>51990</v>
      </c>
      <c r="G967" s="1">
        <v>52440</v>
      </c>
      <c r="I967" s="1">
        <v>53420</v>
      </c>
      <c r="J967" s="1">
        <v>53420</v>
      </c>
      <c r="K967" s="1">
        <v>53420</v>
      </c>
      <c r="L967" s="1">
        <v>53420</v>
      </c>
      <c r="M967" s="1">
        <v>52410</v>
      </c>
      <c r="N967" s="1">
        <v>52680</v>
      </c>
      <c r="O967" s="1">
        <v>1035.3800000000001</v>
      </c>
      <c r="AG967" s="1">
        <v>53660</v>
      </c>
      <c r="AH967" s="1">
        <v>865</v>
      </c>
      <c r="AI967" s="1">
        <v>954</v>
      </c>
      <c r="AJ967" s="1">
        <v>0.90670859538784065</v>
      </c>
    </row>
    <row r="968" spans="1:36">
      <c r="A968" s="1">
        <v>2268</v>
      </c>
      <c r="B968" s="1">
        <v>260</v>
      </c>
      <c r="C968" s="24">
        <v>42723</v>
      </c>
      <c r="D968" s="1">
        <v>52500</v>
      </c>
      <c r="E968" s="1">
        <v>52630</v>
      </c>
      <c r="F968" s="1">
        <v>52210</v>
      </c>
      <c r="G968" s="1">
        <v>52480</v>
      </c>
      <c r="I968" s="1">
        <v>52500</v>
      </c>
      <c r="J968" s="1">
        <v>52630</v>
      </c>
      <c r="K968" s="1">
        <v>52320</v>
      </c>
      <c r="L968" s="1">
        <v>52320</v>
      </c>
      <c r="M968" s="1">
        <v>52500</v>
      </c>
      <c r="N968" s="1">
        <v>51820</v>
      </c>
      <c r="O968" s="1">
        <v>1022.38</v>
      </c>
      <c r="AG968" s="35">
        <v>53660</v>
      </c>
      <c r="AH968" s="35">
        <v>865</v>
      </c>
      <c r="AI968" s="35">
        <v>954</v>
      </c>
      <c r="AJ968" s="35">
        <v>0.90670859538784065</v>
      </c>
    </row>
    <row r="969" spans="1:36">
      <c r="A969" s="1">
        <v>2269</v>
      </c>
      <c r="B969" s="1">
        <v>261</v>
      </c>
      <c r="C969" s="24">
        <v>42724</v>
      </c>
      <c r="D969" s="1">
        <v>51530</v>
      </c>
      <c r="E969" s="1">
        <v>52190</v>
      </c>
      <c r="F969" s="1">
        <v>51350</v>
      </c>
      <c r="G969" s="1">
        <v>51540</v>
      </c>
      <c r="I969" s="1">
        <v>51530</v>
      </c>
      <c r="J969" s="1">
        <v>52190</v>
      </c>
      <c r="K969" s="1">
        <v>51360</v>
      </c>
      <c r="L969" s="1">
        <v>52190</v>
      </c>
      <c r="M969" s="1">
        <v>51320</v>
      </c>
      <c r="N969" s="1">
        <v>51320</v>
      </c>
      <c r="O969" s="1">
        <v>1005.5</v>
      </c>
      <c r="AG969" s="35">
        <v>53660</v>
      </c>
      <c r="AH969" s="35">
        <v>865</v>
      </c>
      <c r="AI969" s="35">
        <v>954</v>
      </c>
      <c r="AJ969" s="35">
        <v>0.90670859538784065</v>
      </c>
    </row>
    <row r="970" spans="1:36">
      <c r="A970" s="1">
        <v>2270</v>
      </c>
      <c r="B970" s="1">
        <v>262</v>
      </c>
      <c r="C970" s="24">
        <v>42725</v>
      </c>
      <c r="D970" s="1">
        <v>51100</v>
      </c>
      <c r="E970" s="1">
        <v>51620</v>
      </c>
      <c r="F970" s="1">
        <v>51010</v>
      </c>
      <c r="G970" s="1">
        <v>51540</v>
      </c>
      <c r="I970" s="1">
        <v>51100</v>
      </c>
      <c r="J970" s="1">
        <v>51400</v>
      </c>
      <c r="K970" s="1">
        <v>51010</v>
      </c>
      <c r="L970" s="1">
        <v>51400</v>
      </c>
      <c r="M970" s="1">
        <v>51490</v>
      </c>
      <c r="N970" s="1">
        <v>51050</v>
      </c>
      <c r="O970" s="1">
        <v>1005.88</v>
      </c>
      <c r="AG970" s="35">
        <v>53660</v>
      </c>
      <c r="AH970" s="35">
        <v>865</v>
      </c>
      <c r="AI970" s="35">
        <v>954</v>
      </c>
      <c r="AJ970" s="35">
        <v>0.90670859538784065</v>
      </c>
    </row>
    <row r="971" spans="1:36">
      <c r="A971" s="1">
        <v>2271</v>
      </c>
      <c r="B971" s="1">
        <v>263</v>
      </c>
      <c r="C971" s="24">
        <v>42726</v>
      </c>
      <c r="D971" s="1">
        <v>51110</v>
      </c>
      <c r="E971" s="1">
        <v>51350</v>
      </c>
      <c r="F971" s="1">
        <v>51110</v>
      </c>
      <c r="G971" s="1">
        <v>51350</v>
      </c>
      <c r="I971" s="1">
        <v>51110</v>
      </c>
      <c r="J971" s="1">
        <v>51110</v>
      </c>
      <c r="K971" s="1">
        <v>51110</v>
      </c>
      <c r="L971" s="1">
        <v>51110</v>
      </c>
      <c r="M971" s="1">
        <v>51400</v>
      </c>
      <c r="N971" s="1">
        <v>51250</v>
      </c>
      <c r="O971" s="1">
        <v>997.33</v>
      </c>
      <c r="AG971" s="35">
        <v>53660</v>
      </c>
      <c r="AH971" s="35">
        <v>865</v>
      </c>
      <c r="AI971" s="35">
        <v>954</v>
      </c>
      <c r="AJ971" s="35">
        <v>0.90670859538784065</v>
      </c>
    </row>
    <row r="972" spans="1:36">
      <c r="A972" s="1">
        <v>2272</v>
      </c>
      <c r="B972" s="1">
        <v>264</v>
      </c>
      <c r="C972" s="24">
        <v>42730</v>
      </c>
      <c r="D972" s="1">
        <v>50870</v>
      </c>
      <c r="E972" s="1">
        <v>50870</v>
      </c>
      <c r="F972" s="1">
        <v>50600</v>
      </c>
      <c r="G972" s="1">
        <v>50600</v>
      </c>
      <c r="I972" s="1">
        <v>50870</v>
      </c>
      <c r="J972" s="1">
        <v>50870</v>
      </c>
      <c r="K972" s="1">
        <v>50610</v>
      </c>
      <c r="L972" s="1">
        <v>50610</v>
      </c>
      <c r="M972" s="1">
        <v>50550</v>
      </c>
      <c r="N972" s="1">
        <v>50400</v>
      </c>
      <c r="O972" s="1">
        <v>997.33</v>
      </c>
      <c r="AG972" s="35">
        <v>53660</v>
      </c>
      <c r="AH972" s="35">
        <v>865</v>
      </c>
      <c r="AI972" s="35">
        <v>954</v>
      </c>
      <c r="AJ972" s="35">
        <v>0.90670859538784065</v>
      </c>
    </row>
    <row r="973" spans="1:36">
      <c r="A973" s="1">
        <v>2273</v>
      </c>
      <c r="B973" s="1">
        <v>265</v>
      </c>
      <c r="C973" s="24">
        <v>42731</v>
      </c>
      <c r="D973" s="1">
        <v>50550</v>
      </c>
      <c r="E973" s="1">
        <v>50930</v>
      </c>
      <c r="F973" s="1">
        <v>50550</v>
      </c>
      <c r="G973" s="1">
        <v>50900</v>
      </c>
      <c r="I973" s="1">
        <v>50550</v>
      </c>
      <c r="J973" s="1">
        <v>50840</v>
      </c>
      <c r="K973" s="1">
        <v>50550</v>
      </c>
      <c r="L973" s="1">
        <v>50840</v>
      </c>
      <c r="M973" s="1">
        <v>50890</v>
      </c>
      <c r="N973" s="1">
        <v>51070</v>
      </c>
      <c r="O973" s="1">
        <v>1023.6</v>
      </c>
      <c r="AG973" s="35">
        <v>53660</v>
      </c>
      <c r="AH973" s="35">
        <v>865</v>
      </c>
      <c r="AI973" s="35">
        <v>954</v>
      </c>
      <c r="AJ973" s="35">
        <v>0.90670859538784065</v>
      </c>
    </row>
    <row r="974" spans="1:36">
      <c r="A974" s="1">
        <v>2274</v>
      </c>
      <c r="B974" s="1">
        <v>266</v>
      </c>
      <c r="C974" s="24">
        <v>42732</v>
      </c>
      <c r="D974" s="1">
        <v>51390</v>
      </c>
      <c r="E974" s="1">
        <v>51800</v>
      </c>
      <c r="F974" s="1">
        <v>51390</v>
      </c>
      <c r="G974" s="1">
        <v>51800</v>
      </c>
      <c r="I974" s="1">
        <v>51390</v>
      </c>
      <c r="J974" s="1">
        <v>51760</v>
      </c>
      <c r="K974" s="1">
        <v>51390</v>
      </c>
      <c r="L974" s="1">
        <v>51750</v>
      </c>
      <c r="M974" s="1">
        <v>51900</v>
      </c>
      <c r="N974" s="1">
        <v>51690</v>
      </c>
      <c r="O974" s="1">
        <v>1016.4</v>
      </c>
      <c r="AG974" s="35">
        <v>53660</v>
      </c>
      <c r="AH974" s="35">
        <v>865</v>
      </c>
      <c r="AI974" s="35">
        <v>954</v>
      </c>
      <c r="AJ974" s="35">
        <v>0.90670859538784065</v>
      </c>
    </row>
    <row r="975" spans="1:36">
      <c r="A975" s="1">
        <v>2275</v>
      </c>
      <c r="B975" s="1">
        <v>267</v>
      </c>
      <c r="C975" s="24">
        <v>42733</v>
      </c>
      <c r="D975" s="1">
        <v>51550</v>
      </c>
      <c r="E975" s="1">
        <v>51550</v>
      </c>
      <c r="F975" s="1">
        <v>51550</v>
      </c>
      <c r="G975" s="1">
        <v>51550</v>
      </c>
      <c r="I975" s="1">
        <v>51550</v>
      </c>
      <c r="J975" s="1">
        <v>51690</v>
      </c>
      <c r="K975" s="1">
        <v>51690</v>
      </c>
      <c r="L975" s="1">
        <v>51690</v>
      </c>
      <c r="M975" s="1">
        <v>51540</v>
      </c>
      <c r="N975" s="1">
        <v>51300</v>
      </c>
      <c r="O975" s="35">
        <v>1016.4</v>
      </c>
      <c r="AG975" s="35">
        <v>53660</v>
      </c>
      <c r="AH975" s="35">
        <v>865</v>
      </c>
      <c r="AI975" s="35">
        <v>954</v>
      </c>
      <c r="AJ975" s="35">
        <v>0.90670859538784065</v>
      </c>
    </row>
    <row r="976" spans="1:36">
      <c r="A976" s="1">
        <v>2276</v>
      </c>
      <c r="B976" s="1">
        <v>268</v>
      </c>
      <c r="C976" s="24">
        <v>42734</v>
      </c>
      <c r="D976" s="1">
        <v>51350</v>
      </c>
      <c r="E976" s="1">
        <v>51630</v>
      </c>
      <c r="F976" s="1">
        <v>51350</v>
      </c>
      <c r="G976" s="1">
        <v>51630</v>
      </c>
      <c r="I976" s="1">
        <v>51350</v>
      </c>
      <c r="J976" s="1">
        <v>51350</v>
      </c>
      <c r="K976" s="1">
        <v>51350</v>
      </c>
      <c r="L976" s="1">
        <v>51350</v>
      </c>
      <c r="M976" s="1">
        <v>51140</v>
      </c>
      <c r="N976" s="1">
        <v>51750</v>
      </c>
      <c r="O976" s="1">
        <v>406.5</v>
      </c>
      <c r="AG976" s="35">
        <v>53660</v>
      </c>
      <c r="AH976" s="35">
        <v>865</v>
      </c>
      <c r="AI976" s="35">
        <v>954</v>
      </c>
      <c r="AJ976" s="35">
        <v>0.90670859538784065</v>
      </c>
    </row>
    <row r="977" spans="1:36">
      <c r="A977" s="1">
        <v>2277</v>
      </c>
      <c r="B977" s="1">
        <v>269</v>
      </c>
      <c r="C977" s="24">
        <v>42739</v>
      </c>
      <c r="D977" s="1">
        <v>51410</v>
      </c>
      <c r="E977" s="1">
        <v>51590</v>
      </c>
      <c r="F977" s="1">
        <v>51000</v>
      </c>
      <c r="G977" s="1">
        <v>51590</v>
      </c>
      <c r="I977" s="1">
        <v>51410</v>
      </c>
      <c r="J977" s="1">
        <v>51500</v>
      </c>
      <c r="K977" s="1">
        <v>51000</v>
      </c>
      <c r="L977" s="1">
        <v>51500</v>
      </c>
      <c r="M977" s="1">
        <v>51160</v>
      </c>
      <c r="N977" s="1">
        <v>52000</v>
      </c>
      <c r="O977" s="1">
        <v>418.5</v>
      </c>
      <c r="AG977" s="35">
        <v>53660</v>
      </c>
      <c r="AH977" s="35">
        <v>865</v>
      </c>
      <c r="AI977" s="35">
        <v>954</v>
      </c>
      <c r="AJ977" s="35">
        <v>0.90670859538784065</v>
      </c>
    </row>
    <row r="978" spans="1:36">
      <c r="A978" s="1">
        <v>2278</v>
      </c>
      <c r="B978" s="1">
        <v>270</v>
      </c>
      <c r="C978" s="24">
        <v>42740</v>
      </c>
      <c r="D978" s="1">
        <v>52130</v>
      </c>
      <c r="E978" s="1">
        <v>52490</v>
      </c>
      <c r="F978" s="1">
        <v>51700</v>
      </c>
      <c r="G978" s="1">
        <v>52010</v>
      </c>
      <c r="I978" s="1">
        <v>52130</v>
      </c>
      <c r="J978" s="1">
        <v>52490</v>
      </c>
      <c r="K978" s="1">
        <v>51850</v>
      </c>
      <c r="L978" s="1">
        <v>51850</v>
      </c>
      <c r="M978" s="1">
        <v>52240</v>
      </c>
      <c r="N978" s="1">
        <v>51910</v>
      </c>
      <c r="O978" s="1">
        <v>426.25</v>
      </c>
      <c r="AG978" s="35">
        <v>53660</v>
      </c>
      <c r="AH978" s="35">
        <v>865</v>
      </c>
      <c r="AI978" s="35">
        <v>954</v>
      </c>
      <c r="AJ978" s="35">
        <v>0.90670859538784065</v>
      </c>
    </row>
    <row r="979" spans="1:36">
      <c r="A979" s="1">
        <v>2279</v>
      </c>
      <c r="B979" s="1">
        <v>271</v>
      </c>
      <c r="C979" s="24">
        <v>42741</v>
      </c>
      <c r="D979" s="1">
        <v>51900</v>
      </c>
      <c r="E979" s="1">
        <v>51970</v>
      </c>
      <c r="F979" s="1">
        <v>51820</v>
      </c>
      <c r="G979" s="1">
        <v>51970</v>
      </c>
      <c r="I979" s="1">
        <v>51900</v>
      </c>
      <c r="J979" s="1">
        <v>51900</v>
      </c>
      <c r="K979" s="1">
        <v>51900</v>
      </c>
      <c r="L979" s="1">
        <v>51900</v>
      </c>
      <c r="M979" s="1">
        <v>51530</v>
      </c>
      <c r="N979" s="1">
        <v>51800</v>
      </c>
      <c r="O979" s="1">
        <v>427.25</v>
      </c>
      <c r="AG979" s="35">
        <v>53660</v>
      </c>
      <c r="AH979" s="35">
        <v>865</v>
      </c>
      <c r="AI979" s="35">
        <v>954</v>
      </c>
      <c r="AJ979" s="35">
        <v>0.90670859538784065</v>
      </c>
    </row>
    <row r="980" spans="1:36">
      <c r="A980" s="1">
        <v>2280</v>
      </c>
      <c r="B980" s="1">
        <v>272</v>
      </c>
      <c r="C980" s="24">
        <v>42745</v>
      </c>
      <c r="D980" s="1">
        <v>51810</v>
      </c>
      <c r="E980" s="1">
        <v>52000</v>
      </c>
      <c r="F980" s="1">
        <v>51500</v>
      </c>
      <c r="G980" s="1">
        <v>51650</v>
      </c>
      <c r="I980" s="1">
        <v>51810</v>
      </c>
      <c r="J980" s="1">
        <v>52000</v>
      </c>
      <c r="K980" s="1">
        <v>51800</v>
      </c>
      <c r="L980" s="1">
        <v>51800</v>
      </c>
      <c r="M980" s="1">
        <v>51650</v>
      </c>
      <c r="N980" s="1">
        <v>51800</v>
      </c>
      <c r="O980" s="1">
        <v>426.75</v>
      </c>
      <c r="AG980" s="35">
        <v>53660</v>
      </c>
      <c r="AH980" s="35">
        <v>865</v>
      </c>
      <c r="AI980" s="35">
        <v>954</v>
      </c>
      <c r="AJ980" s="35">
        <v>0.90670859538784065</v>
      </c>
    </row>
    <row r="981" spans="1:36">
      <c r="A981" s="1">
        <v>2281</v>
      </c>
      <c r="B981" s="1">
        <v>273</v>
      </c>
      <c r="C981" s="24">
        <v>42746</v>
      </c>
      <c r="D981" s="1">
        <v>52000</v>
      </c>
      <c r="E981" s="1">
        <v>52100</v>
      </c>
      <c r="F981" s="1">
        <v>51600</v>
      </c>
      <c r="G981" s="1">
        <v>51940</v>
      </c>
      <c r="I981" s="1">
        <v>52000</v>
      </c>
      <c r="J981" s="1">
        <v>52000</v>
      </c>
      <c r="K981" s="1">
        <v>51810</v>
      </c>
      <c r="L981" s="1">
        <v>51810</v>
      </c>
      <c r="M981" s="1">
        <v>51950</v>
      </c>
      <c r="N981" s="1">
        <v>51560</v>
      </c>
      <c r="O981" s="1">
        <v>418.75</v>
      </c>
      <c r="AG981" s="35">
        <v>53660</v>
      </c>
      <c r="AH981" s="35">
        <v>865</v>
      </c>
      <c r="AI981" s="35">
        <v>954</v>
      </c>
      <c r="AJ981" s="35">
        <v>0.90670859538784065</v>
      </c>
    </row>
    <row r="982" spans="1:36">
      <c r="A982" s="1">
        <v>2282</v>
      </c>
      <c r="B982" s="1">
        <v>274</v>
      </c>
      <c r="C982" s="24">
        <v>42747</v>
      </c>
      <c r="D982" s="1">
        <v>51570</v>
      </c>
      <c r="E982" s="1">
        <v>51570</v>
      </c>
      <c r="F982" s="1">
        <v>51010</v>
      </c>
      <c r="G982" s="1">
        <v>51520</v>
      </c>
      <c r="I982" s="1">
        <v>51570</v>
      </c>
      <c r="J982" s="1">
        <v>51570</v>
      </c>
      <c r="K982" s="1">
        <v>51560</v>
      </c>
      <c r="L982" s="1">
        <v>51560</v>
      </c>
      <c r="M982" s="1">
        <v>51230</v>
      </c>
      <c r="N982" s="1">
        <v>51800</v>
      </c>
      <c r="O982" s="1">
        <v>426.25</v>
      </c>
      <c r="AG982" s="35">
        <v>53660</v>
      </c>
      <c r="AH982" s="35">
        <v>865</v>
      </c>
      <c r="AI982" s="35">
        <v>954</v>
      </c>
      <c r="AJ982" s="35">
        <v>0.90670859538784065</v>
      </c>
    </row>
    <row r="983" spans="1:36">
      <c r="A983" s="1">
        <v>2283</v>
      </c>
      <c r="B983" s="1">
        <v>275</v>
      </c>
      <c r="C983" s="24">
        <v>42748</v>
      </c>
      <c r="D983" s="1">
        <v>51980</v>
      </c>
      <c r="E983" s="1">
        <v>52200</v>
      </c>
      <c r="F983" s="1">
        <v>51630</v>
      </c>
      <c r="G983" s="1">
        <v>51630</v>
      </c>
      <c r="I983" s="1">
        <v>51980</v>
      </c>
      <c r="J983" s="1">
        <v>52200</v>
      </c>
      <c r="K983" s="1">
        <v>51980</v>
      </c>
      <c r="L983" s="1">
        <v>52200</v>
      </c>
      <c r="M983" s="1">
        <v>51630</v>
      </c>
      <c r="N983" s="1">
        <v>51700</v>
      </c>
      <c r="O983" s="1">
        <v>426</v>
      </c>
      <c r="AG983" s="35">
        <v>53660</v>
      </c>
      <c r="AH983" s="35">
        <v>865</v>
      </c>
      <c r="AI983" s="35">
        <v>954</v>
      </c>
      <c r="AJ983" s="35">
        <v>0.90670859538784065</v>
      </c>
    </row>
    <row r="984" spans="1:36">
      <c r="A984" s="1">
        <v>2284</v>
      </c>
      <c r="B984" s="1">
        <v>276</v>
      </c>
      <c r="C984" s="24">
        <v>42751</v>
      </c>
      <c r="D984" s="1">
        <v>51700</v>
      </c>
      <c r="E984" s="1">
        <v>51850</v>
      </c>
      <c r="F984" s="1">
        <v>51410</v>
      </c>
      <c r="G984" s="1">
        <v>51840</v>
      </c>
      <c r="I984" s="1">
        <v>51700</v>
      </c>
      <c r="J984" s="1">
        <v>51850</v>
      </c>
      <c r="K984" s="1">
        <v>51410</v>
      </c>
      <c r="L984" s="1">
        <v>51850</v>
      </c>
      <c r="M984" s="1">
        <v>51770</v>
      </c>
      <c r="N984" s="1">
        <v>51770</v>
      </c>
      <c r="O984" s="1">
        <v>426</v>
      </c>
      <c r="AG984" s="35">
        <v>53660</v>
      </c>
      <c r="AH984" s="35">
        <v>865</v>
      </c>
      <c r="AI984" s="35">
        <v>954</v>
      </c>
      <c r="AJ984" s="35">
        <v>0.90670859538784065</v>
      </c>
    </row>
    <row r="985" spans="1:36">
      <c r="A985" s="1">
        <v>2285</v>
      </c>
      <c r="B985" s="1">
        <v>277</v>
      </c>
      <c r="C985" s="24">
        <v>42752</v>
      </c>
      <c r="D985" s="1">
        <v>51690</v>
      </c>
      <c r="E985" s="1">
        <v>52400</v>
      </c>
      <c r="F985" s="1">
        <v>51570</v>
      </c>
      <c r="G985" s="1">
        <v>51740</v>
      </c>
      <c r="I985" s="1">
        <v>51690</v>
      </c>
      <c r="J985" s="1">
        <v>52400</v>
      </c>
      <c r="K985" s="1">
        <v>51690</v>
      </c>
      <c r="L985" s="1">
        <v>52190</v>
      </c>
      <c r="M985" s="1">
        <v>52030</v>
      </c>
      <c r="N985" s="1">
        <v>51750</v>
      </c>
      <c r="O985" s="1">
        <v>433.5</v>
      </c>
      <c r="AG985" s="1">
        <v>51690</v>
      </c>
      <c r="AH985" s="1">
        <v>1115</v>
      </c>
      <c r="AI985" s="1">
        <v>717</v>
      </c>
      <c r="AJ985" s="1">
        <v>1.5550906555090656</v>
      </c>
    </row>
    <row r="986" spans="1:36">
      <c r="A986" s="1">
        <v>2286</v>
      </c>
      <c r="B986" s="1">
        <v>278</v>
      </c>
      <c r="C986" s="24">
        <v>42753</v>
      </c>
      <c r="D986" s="1">
        <v>51770</v>
      </c>
      <c r="E986" s="1">
        <v>51900</v>
      </c>
      <c r="F986" s="1">
        <v>50500</v>
      </c>
      <c r="G986" s="1">
        <v>50710</v>
      </c>
      <c r="I986" s="1">
        <v>51770</v>
      </c>
      <c r="J986" s="1">
        <v>51900</v>
      </c>
      <c r="K986" s="1">
        <v>51500</v>
      </c>
      <c r="L986" s="1">
        <v>51500</v>
      </c>
      <c r="M986" s="1">
        <v>50650</v>
      </c>
      <c r="N986" s="1">
        <v>50680</v>
      </c>
      <c r="O986" s="1">
        <v>431</v>
      </c>
      <c r="AG986" s="1">
        <v>51910</v>
      </c>
      <c r="AH986" s="1">
        <v>1101</v>
      </c>
      <c r="AI986" s="1">
        <v>774</v>
      </c>
      <c r="AJ986" s="1">
        <v>1.4224806201550388</v>
      </c>
    </row>
    <row r="987" spans="1:36">
      <c r="A987" s="1">
        <v>2287</v>
      </c>
      <c r="B987" s="1">
        <v>279</v>
      </c>
      <c r="C987" s="24">
        <v>42754</v>
      </c>
      <c r="D987" s="1">
        <v>50910</v>
      </c>
      <c r="E987" s="1">
        <v>50970</v>
      </c>
      <c r="F987" s="1">
        <v>50820</v>
      </c>
      <c r="G987" s="1">
        <v>50960</v>
      </c>
      <c r="I987" s="1">
        <v>50910</v>
      </c>
      <c r="J987" s="1">
        <v>50970</v>
      </c>
      <c r="K987" s="1">
        <v>50850</v>
      </c>
      <c r="L987" s="1">
        <v>50870</v>
      </c>
      <c r="M987" s="1">
        <v>50630</v>
      </c>
      <c r="N987" s="1">
        <v>50960</v>
      </c>
      <c r="O987" s="1">
        <v>423.5</v>
      </c>
      <c r="AG987" s="1">
        <v>51010</v>
      </c>
      <c r="AH987" s="1">
        <v>1276</v>
      </c>
      <c r="AI987" s="1">
        <v>953</v>
      </c>
      <c r="AJ987" s="1">
        <v>1.3389296956977965</v>
      </c>
    </row>
    <row r="988" spans="1:36">
      <c r="A988" s="1">
        <v>2288</v>
      </c>
      <c r="B988" s="1">
        <v>280</v>
      </c>
      <c r="C988" s="24">
        <v>42755</v>
      </c>
      <c r="D988" s="1">
        <v>50800</v>
      </c>
      <c r="E988" s="1">
        <v>50800</v>
      </c>
      <c r="F988" s="1">
        <v>50490</v>
      </c>
      <c r="G988" s="1">
        <v>50790</v>
      </c>
      <c r="I988" s="1">
        <v>50800</v>
      </c>
      <c r="J988" s="1">
        <v>50800</v>
      </c>
      <c r="K988" s="1">
        <v>50610</v>
      </c>
      <c r="L988" s="1">
        <v>50610</v>
      </c>
      <c r="M988" s="1">
        <v>50810</v>
      </c>
      <c r="N988" s="1">
        <v>50860</v>
      </c>
      <c r="O988" s="1">
        <v>428.25</v>
      </c>
      <c r="AG988" s="1">
        <v>50890</v>
      </c>
      <c r="AH988" s="1">
        <v>914</v>
      </c>
      <c r="AI988" s="1">
        <v>961</v>
      </c>
      <c r="AJ988" s="1">
        <v>0.95109261186264304</v>
      </c>
    </row>
    <row r="989" spans="1:36">
      <c r="A989" s="1">
        <v>2289</v>
      </c>
      <c r="B989" s="1">
        <v>281</v>
      </c>
      <c r="C989" s="24">
        <v>42758</v>
      </c>
      <c r="D989" s="1">
        <v>50500</v>
      </c>
      <c r="E989" s="1">
        <v>50510</v>
      </c>
      <c r="F989" s="1">
        <v>50500</v>
      </c>
      <c r="G989" s="1">
        <v>50500</v>
      </c>
      <c r="I989" s="1">
        <v>50500</v>
      </c>
      <c r="J989" s="1">
        <v>50500</v>
      </c>
      <c r="K989" s="1">
        <v>50500</v>
      </c>
      <c r="L989" s="1">
        <v>50500</v>
      </c>
      <c r="M989" s="1">
        <v>50500</v>
      </c>
      <c r="N989" s="1">
        <v>50640</v>
      </c>
      <c r="O989" s="1">
        <v>433.25</v>
      </c>
      <c r="AG989" s="1">
        <v>50840</v>
      </c>
      <c r="AH989" s="1">
        <v>958</v>
      </c>
      <c r="AI989" s="1">
        <v>1037</v>
      </c>
      <c r="AJ989" s="1">
        <v>0.92381870781099329</v>
      </c>
    </row>
    <row r="990" spans="1:36">
      <c r="A990" s="1">
        <v>2290</v>
      </c>
      <c r="B990" s="1">
        <v>282</v>
      </c>
      <c r="C990" s="24">
        <v>42759</v>
      </c>
      <c r="D990" s="1">
        <v>50060</v>
      </c>
      <c r="E990" s="1">
        <v>50270</v>
      </c>
      <c r="F990" s="1">
        <v>50000</v>
      </c>
      <c r="G990" s="1">
        <v>50250</v>
      </c>
      <c r="I990" s="1">
        <v>50060</v>
      </c>
      <c r="J990" s="1">
        <v>50060</v>
      </c>
      <c r="K990" s="1">
        <v>50000</v>
      </c>
      <c r="L990" s="1">
        <v>50000</v>
      </c>
      <c r="M990" s="1">
        <v>50250</v>
      </c>
      <c r="N990" s="1">
        <v>50210</v>
      </c>
      <c r="O990" s="1">
        <v>426.75</v>
      </c>
      <c r="AG990" s="1">
        <v>50640</v>
      </c>
      <c r="AH990" s="1">
        <v>1064</v>
      </c>
      <c r="AI990" s="1">
        <v>921</v>
      </c>
      <c r="AJ990" s="1">
        <v>1.1552660152008687</v>
      </c>
    </row>
    <row r="991" spans="1:36">
      <c r="A991" s="1">
        <v>2291</v>
      </c>
      <c r="B991" s="1">
        <v>283</v>
      </c>
      <c r="C991" s="24">
        <v>42760</v>
      </c>
      <c r="D991" s="1">
        <v>50000</v>
      </c>
      <c r="E991" s="1">
        <v>50100</v>
      </c>
      <c r="F991" s="1">
        <v>49700</v>
      </c>
      <c r="G991" s="1">
        <v>50030</v>
      </c>
      <c r="I991" s="1">
        <v>50000</v>
      </c>
      <c r="J991" s="1">
        <v>50210</v>
      </c>
      <c r="K991" s="1">
        <v>50210</v>
      </c>
      <c r="L991" s="1">
        <v>50210</v>
      </c>
      <c r="M991" s="1">
        <v>50030</v>
      </c>
      <c r="N991" s="1">
        <v>50030</v>
      </c>
      <c r="O991" s="1">
        <v>424.5</v>
      </c>
      <c r="AG991" s="1">
        <v>50240</v>
      </c>
      <c r="AH991" s="1">
        <v>1405</v>
      </c>
      <c r="AI991" s="1">
        <v>851</v>
      </c>
      <c r="AJ991" s="1">
        <v>1.6509988249118683</v>
      </c>
    </row>
    <row r="992" spans="1:36">
      <c r="A992" s="1">
        <v>2292</v>
      </c>
      <c r="B992" s="1">
        <v>284</v>
      </c>
      <c r="C992" s="24">
        <v>42761</v>
      </c>
      <c r="D992" s="1">
        <v>50020</v>
      </c>
      <c r="E992" s="1">
        <v>50200</v>
      </c>
      <c r="F992" s="1">
        <v>49820</v>
      </c>
      <c r="G992" s="1">
        <v>49950</v>
      </c>
      <c r="I992" s="1">
        <v>50020</v>
      </c>
      <c r="J992" s="1">
        <v>50200</v>
      </c>
      <c r="K992" s="1">
        <v>50020</v>
      </c>
      <c r="L992" s="1">
        <v>50200</v>
      </c>
      <c r="M992" s="1">
        <v>49950</v>
      </c>
      <c r="N992" s="1">
        <v>50500</v>
      </c>
      <c r="O992" s="1">
        <v>427</v>
      </c>
      <c r="AG992" s="1">
        <v>50020</v>
      </c>
      <c r="AH992" s="1">
        <v>992</v>
      </c>
      <c r="AI992" s="1">
        <v>1210</v>
      </c>
      <c r="AJ992" s="1">
        <v>0.81983471074380165</v>
      </c>
    </row>
    <row r="993" spans="1:36">
      <c r="A993" s="1">
        <v>2293</v>
      </c>
      <c r="B993" s="1">
        <v>285</v>
      </c>
      <c r="C993" s="24">
        <v>42762</v>
      </c>
      <c r="D993" s="1">
        <v>50500</v>
      </c>
      <c r="E993" s="1">
        <v>50500</v>
      </c>
      <c r="F993" s="1">
        <v>50440</v>
      </c>
      <c r="G993" s="1">
        <v>50440</v>
      </c>
      <c r="I993" s="1">
        <v>50500</v>
      </c>
      <c r="J993" s="1">
        <v>50500</v>
      </c>
      <c r="K993" s="1">
        <v>50470</v>
      </c>
      <c r="L993" s="1">
        <v>50500</v>
      </c>
      <c r="M993" s="1">
        <v>50500</v>
      </c>
      <c r="N993" s="1">
        <v>50600</v>
      </c>
      <c r="O993" s="1">
        <v>420.5</v>
      </c>
      <c r="AG993" s="1">
        <v>50590</v>
      </c>
      <c r="AH993" s="1">
        <v>773</v>
      </c>
      <c r="AI993" s="1">
        <v>916</v>
      </c>
      <c r="AJ993" s="1">
        <v>0.84388646288209612</v>
      </c>
    </row>
    <row r="994" spans="1:36">
      <c r="A994" s="1">
        <v>2294</v>
      </c>
      <c r="B994" s="1">
        <v>286</v>
      </c>
      <c r="C994" s="24">
        <v>42765</v>
      </c>
      <c r="D994" s="1">
        <v>50260</v>
      </c>
      <c r="E994" s="1">
        <v>50260</v>
      </c>
      <c r="F994" s="1">
        <v>50250</v>
      </c>
      <c r="G994" s="1">
        <v>50250</v>
      </c>
      <c r="I994" s="1">
        <v>50260</v>
      </c>
      <c r="J994" s="1">
        <v>50260</v>
      </c>
      <c r="K994" s="1">
        <v>50250</v>
      </c>
      <c r="L994" s="1">
        <v>50250</v>
      </c>
      <c r="M994" s="1">
        <v>50270</v>
      </c>
      <c r="N994" s="1">
        <v>49900</v>
      </c>
      <c r="O994" s="1">
        <v>414</v>
      </c>
      <c r="AG994" s="1">
        <v>50630</v>
      </c>
      <c r="AH994" s="1">
        <v>1227</v>
      </c>
      <c r="AI994" s="1">
        <v>836</v>
      </c>
      <c r="AJ994" s="1">
        <v>1.4677033492822966</v>
      </c>
    </row>
    <row r="995" spans="1:36">
      <c r="A995" s="1">
        <v>2295</v>
      </c>
      <c r="B995" s="1">
        <v>287</v>
      </c>
      <c r="C995" s="24">
        <v>42766</v>
      </c>
      <c r="D995" s="1">
        <v>49750</v>
      </c>
      <c r="E995" s="1">
        <v>50090</v>
      </c>
      <c r="F995" s="1">
        <v>49750</v>
      </c>
      <c r="G995" s="1">
        <v>50090</v>
      </c>
      <c r="I995" s="1">
        <v>49750</v>
      </c>
      <c r="J995" s="1">
        <v>49790</v>
      </c>
      <c r="K995" s="1">
        <v>49750</v>
      </c>
      <c r="L995" s="1">
        <v>49790</v>
      </c>
      <c r="M995" s="1">
        <v>50150</v>
      </c>
      <c r="N995" s="1">
        <v>50670</v>
      </c>
      <c r="O995" s="1">
        <v>420.75</v>
      </c>
      <c r="AG995" s="1">
        <v>50130</v>
      </c>
      <c r="AH995" s="1">
        <v>977</v>
      </c>
      <c r="AI995" s="1">
        <v>881</v>
      </c>
      <c r="AJ995" s="1">
        <v>1.1089670828603859</v>
      </c>
    </row>
    <row r="996" spans="1:36">
      <c r="A996" s="1">
        <v>2296</v>
      </c>
      <c r="B996" s="1">
        <v>288</v>
      </c>
      <c r="C996" s="24">
        <v>42767</v>
      </c>
      <c r="D996" s="1">
        <v>50590</v>
      </c>
      <c r="E996" s="1">
        <v>50760</v>
      </c>
      <c r="F996" s="1">
        <v>50500</v>
      </c>
      <c r="G996" s="1">
        <v>50500</v>
      </c>
      <c r="I996" s="1">
        <v>50590</v>
      </c>
      <c r="J996" s="1">
        <v>50590</v>
      </c>
      <c r="K996" s="1">
        <v>50590</v>
      </c>
      <c r="L996" s="1">
        <v>50590</v>
      </c>
      <c r="M996" s="1">
        <v>50860</v>
      </c>
      <c r="N996" s="1">
        <v>51000</v>
      </c>
      <c r="O996" s="1">
        <v>433.75</v>
      </c>
      <c r="AG996" s="1">
        <v>50790</v>
      </c>
      <c r="AH996" s="1">
        <v>1032</v>
      </c>
      <c r="AI996" s="1">
        <v>741</v>
      </c>
      <c r="AJ996" s="1">
        <v>1.3927125506072875</v>
      </c>
    </row>
    <row r="997" spans="1:36">
      <c r="A997" s="1">
        <v>2297</v>
      </c>
      <c r="B997" s="1">
        <v>289</v>
      </c>
      <c r="C997" s="24">
        <v>42768</v>
      </c>
      <c r="D997" s="1">
        <v>51000</v>
      </c>
      <c r="E997" s="1">
        <v>51000</v>
      </c>
      <c r="F997" s="1">
        <v>50610</v>
      </c>
      <c r="G997" s="1">
        <v>50610</v>
      </c>
      <c r="I997" s="1">
        <v>51000</v>
      </c>
      <c r="J997" s="1">
        <v>51000</v>
      </c>
      <c r="K997" s="1">
        <v>51000</v>
      </c>
      <c r="L997" s="1">
        <v>51000</v>
      </c>
      <c r="M997" s="1">
        <v>50980</v>
      </c>
      <c r="N997" s="1">
        <v>51300</v>
      </c>
      <c r="O997" s="1">
        <v>434.5</v>
      </c>
      <c r="AG997" s="1">
        <v>51400</v>
      </c>
      <c r="AH997" s="1">
        <v>832</v>
      </c>
      <c r="AI997" s="1">
        <v>449</v>
      </c>
      <c r="AJ997" s="1">
        <v>1.8530066815144766</v>
      </c>
    </row>
    <row r="998" spans="1:36">
      <c r="A998" s="1">
        <v>2298</v>
      </c>
      <c r="B998" s="1">
        <v>290</v>
      </c>
      <c r="C998" s="24">
        <v>42769</v>
      </c>
      <c r="D998" s="1">
        <v>51300</v>
      </c>
      <c r="E998" s="1">
        <v>51360</v>
      </c>
      <c r="F998" s="1">
        <v>51300</v>
      </c>
      <c r="G998" s="1">
        <v>51360</v>
      </c>
      <c r="I998" s="1">
        <v>51300</v>
      </c>
      <c r="J998" s="1">
        <v>51360</v>
      </c>
      <c r="K998" s="1">
        <v>51300</v>
      </c>
      <c r="L998" s="1">
        <v>51360</v>
      </c>
      <c r="M998" s="1">
        <v>51360</v>
      </c>
      <c r="N998" s="1">
        <v>51360</v>
      </c>
      <c r="O998" s="1">
        <v>430.25</v>
      </c>
      <c r="AG998" s="1">
        <v>51360</v>
      </c>
      <c r="AH998" s="1">
        <v>883</v>
      </c>
      <c r="AI998" s="1">
        <v>795</v>
      </c>
      <c r="AJ998" s="1">
        <v>1.110691823899371</v>
      </c>
    </row>
    <row r="999" spans="1:36">
      <c r="A999" s="1">
        <v>2299</v>
      </c>
      <c r="B999" s="1">
        <v>291</v>
      </c>
      <c r="C999" s="24">
        <v>42772</v>
      </c>
      <c r="D999" s="1">
        <v>51200</v>
      </c>
      <c r="E999" s="1">
        <v>51470</v>
      </c>
      <c r="F999" s="1">
        <v>51200</v>
      </c>
      <c r="G999" s="1">
        <v>51200</v>
      </c>
      <c r="I999" s="1">
        <v>51200</v>
      </c>
      <c r="J999" s="1">
        <v>51360</v>
      </c>
      <c r="K999" s="1">
        <v>51360</v>
      </c>
      <c r="L999" s="1">
        <v>51360</v>
      </c>
      <c r="M999" s="1">
        <v>51360</v>
      </c>
      <c r="N999" s="1">
        <v>51020</v>
      </c>
      <c r="O999" s="1">
        <v>422.5</v>
      </c>
      <c r="AG999" s="1">
        <v>51300</v>
      </c>
      <c r="AH999" s="1">
        <v>1353</v>
      </c>
      <c r="AI999" s="1">
        <v>840</v>
      </c>
      <c r="AJ999" s="1">
        <v>1.6107142857142858</v>
      </c>
    </row>
    <row r="1000" spans="1:36">
      <c r="A1000" s="1">
        <v>2300</v>
      </c>
      <c r="B1000" s="1">
        <v>292</v>
      </c>
      <c r="C1000" s="24">
        <v>42773</v>
      </c>
      <c r="D1000" s="1">
        <v>51000</v>
      </c>
      <c r="E1000" s="1">
        <v>51000</v>
      </c>
      <c r="F1000" s="1">
        <v>50500</v>
      </c>
      <c r="G1000" s="1">
        <v>50500</v>
      </c>
      <c r="I1000" s="1">
        <v>51000</v>
      </c>
      <c r="J1000" s="1">
        <v>51020</v>
      </c>
      <c r="K1000" s="1">
        <v>51020</v>
      </c>
      <c r="L1000" s="1">
        <v>51020</v>
      </c>
      <c r="M1000" s="1">
        <v>50500</v>
      </c>
      <c r="N1000" s="1">
        <v>51080</v>
      </c>
      <c r="O1000" s="1">
        <v>430.75</v>
      </c>
      <c r="AG1000" s="1">
        <v>51350</v>
      </c>
      <c r="AH1000" s="1">
        <v>1107</v>
      </c>
      <c r="AI1000" s="1">
        <v>773</v>
      </c>
      <c r="AJ1000" s="1">
        <v>1.4320827943078913</v>
      </c>
    </row>
    <row r="1001" spans="1:36">
      <c r="A1001" s="1">
        <v>2301</v>
      </c>
      <c r="B1001" s="1">
        <v>293</v>
      </c>
      <c r="C1001" s="24">
        <v>42774</v>
      </c>
      <c r="D1001" s="1">
        <v>50700</v>
      </c>
      <c r="E1001" s="1">
        <v>51160</v>
      </c>
      <c r="F1001" s="1">
        <v>50500</v>
      </c>
      <c r="G1001" s="1">
        <v>51160</v>
      </c>
      <c r="I1001" s="1">
        <v>50700</v>
      </c>
      <c r="J1001" s="1">
        <v>50930</v>
      </c>
      <c r="K1001" s="1">
        <v>50500</v>
      </c>
      <c r="L1001" s="1">
        <v>50500</v>
      </c>
      <c r="M1001" s="1">
        <v>51160</v>
      </c>
      <c r="N1001" s="1">
        <v>51590</v>
      </c>
      <c r="O1001" s="1">
        <v>432.5</v>
      </c>
      <c r="AG1001" s="1">
        <v>50890</v>
      </c>
      <c r="AH1001" s="1">
        <v>1262</v>
      </c>
      <c r="AI1001" s="1">
        <v>719</v>
      </c>
      <c r="AJ1001" s="1">
        <v>1.7552155771905424</v>
      </c>
    </row>
    <row r="1002" spans="1:36">
      <c r="A1002" s="1">
        <v>2302</v>
      </c>
      <c r="B1002" s="1">
        <v>294</v>
      </c>
      <c r="C1002" s="24">
        <v>42775</v>
      </c>
      <c r="D1002" s="1">
        <v>51600</v>
      </c>
      <c r="E1002" s="1">
        <v>51700</v>
      </c>
      <c r="F1002" s="1">
        <v>50700</v>
      </c>
      <c r="G1002" s="1">
        <v>50800</v>
      </c>
      <c r="I1002" s="1">
        <v>51600</v>
      </c>
      <c r="J1002" s="1">
        <v>51700</v>
      </c>
      <c r="K1002" s="1">
        <v>50700</v>
      </c>
      <c r="L1002" s="1">
        <v>50870</v>
      </c>
      <c r="M1002" s="1">
        <v>50800</v>
      </c>
      <c r="N1002" s="1">
        <v>51170</v>
      </c>
      <c r="O1002" s="1">
        <v>443.5</v>
      </c>
      <c r="AG1002" s="1">
        <v>51870</v>
      </c>
      <c r="AH1002" s="1">
        <v>1722</v>
      </c>
      <c r="AI1002" s="1">
        <v>970</v>
      </c>
      <c r="AJ1002" s="1">
        <v>1.7752577319587628</v>
      </c>
    </row>
    <row r="1003" spans="1:36">
      <c r="A1003" s="1">
        <v>2303</v>
      </c>
      <c r="B1003" s="1">
        <v>295</v>
      </c>
      <c r="C1003" s="24">
        <v>42776</v>
      </c>
      <c r="D1003" s="1">
        <v>51100</v>
      </c>
      <c r="E1003" s="1">
        <v>51490</v>
      </c>
      <c r="F1003" s="1">
        <v>50900</v>
      </c>
      <c r="G1003" s="1">
        <v>50990</v>
      </c>
      <c r="I1003" s="1">
        <v>51100</v>
      </c>
      <c r="J1003" s="1">
        <v>51490</v>
      </c>
      <c r="K1003" s="1">
        <v>50900</v>
      </c>
      <c r="L1003" s="1">
        <v>51240</v>
      </c>
      <c r="M1003" s="1">
        <v>50990</v>
      </c>
      <c r="N1003" s="1">
        <v>50990</v>
      </c>
      <c r="O1003" s="1">
        <v>449</v>
      </c>
      <c r="AG1003" s="1">
        <v>51200</v>
      </c>
      <c r="AH1003" s="1">
        <v>1219</v>
      </c>
      <c r="AI1003" s="1">
        <v>1117</v>
      </c>
      <c r="AJ1003" s="1">
        <v>1.0913160250671441</v>
      </c>
    </row>
    <row r="1004" spans="1:36">
      <c r="A1004" s="1">
        <v>2304</v>
      </c>
      <c r="B1004" s="1">
        <v>296</v>
      </c>
      <c r="C1004" s="24">
        <v>42779</v>
      </c>
      <c r="D1004" s="1">
        <v>51010</v>
      </c>
      <c r="E1004" s="1">
        <v>51010</v>
      </c>
      <c r="F1004" s="1">
        <v>50090</v>
      </c>
      <c r="G1004" s="1">
        <v>50100</v>
      </c>
      <c r="I1004" s="1">
        <v>51010</v>
      </c>
      <c r="J1004" s="1">
        <v>51010</v>
      </c>
      <c r="K1004" s="1">
        <v>50110</v>
      </c>
      <c r="L1004" s="1">
        <v>50110</v>
      </c>
      <c r="M1004" s="1">
        <v>50150</v>
      </c>
      <c r="N1004" s="1">
        <v>50880</v>
      </c>
      <c r="O1004" s="1">
        <v>452.25</v>
      </c>
      <c r="AG1004" s="1">
        <v>51470</v>
      </c>
      <c r="AH1004" s="1">
        <v>1006</v>
      </c>
      <c r="AI1004" s="1">
        <v>982</v>
      </c>
      <c r="AJ1004" s="1">
        <v>1.0244399185336048</v>
      </c>
    </row>
    <row r="1005" spans="1:36">
      <c r="A1005" s="1">
        <v>2305</v>
      </c>
      <c r="B1005" s="1">
        <v>297</v>
      </c>
      <c r="C1005" s="24">
        <v>42780</v>
      </c>
      <c r="D1005" s="1">
        <v>50400</v>
      </c>
      <c r="E1005" s="1">
        <v>50400</v>
      </c>
      <c r="F1005" s="1">
        <v>49700</v>
      </c>
      <c r="G1005" s="1">
        <v>49700</v>
      </c>
      <c r="I1005" s="1">
        <v>50400</v>
      </c>
      <c r="J1005" s="1">
        <v>50400</v>
      </c>
      <c r="K1005" s="1">
        <v>50400</v>
      </c>
      <c r="L1005" s="1">
        <v>50400</v>
      </c>
      <c r="M1005" s="1">
        <v>49610</v>
      </c>
      <c r="N1005" s="1">
        <v>49000</v>
      </c>
      <c r="O1005" s="1">
        <v>449.5</v>
      </c>
      <c r="AG1005" s="1">
        <v>50610</v>
      </c>
      <c r="AH1005" s="1">
        <v>1101</v>
      </c>
      <c r="AI1005" s="1">
        <v>957</v>
      </c>
      <c r="AJ1005" s="1">
        <v>1.1504702194357366</v>
      </c>
    </row>
    <row r="1006" spans="1:36">
      <c r="A1006" s="1">
        <v>2306</v>
      </c>
      <c r="B1006" s="1">
        <v>298</v>
      </c>
      <c r="C1006" s="24">
        <v>42781</v>
      </c>
      <c r="D1006" s="1">
        <v>49050</v>
      </c>
      <c r="E1006" s="1">
        <v>49970</v>
      </c>
      <c r="F1006" s="1">
        <v>48910</v>
      </c>
      <c r="G1006" s="1">
        <v>49800</v>
      </c>
      <c r="I1006" s="1">
        <v>49050</v>
      </c>
      <c r="J1006" s="1">
        <v>49700</v>
      </c>
      <c r="K1006" s="1">
        <v>48910</v>
      </c>
      <c r="L1006" s="1">
        <v>49700</v>
      </c>
      <c r="M1006" s="1">
        <v>50050</v>
      </c>
      <c r="N1006" s="1">
        <v>49690</v>
      </c>
      <c r="O1006" s="1">
        <v>468.25</v>
      </c>
      <c r="AG1006" s="1">
        <v>49340</v>
      </c>
      <c r="AH1006" s="1">
        <v>1236</v>
      </c>
      <c r="AI1006" s="1">
        <v>750</v>
      </c>
      <c r="AJ1006" s="1">
        <v>1.6479999999999999</v>
      </c>
    </row>
    <row r="1007" spans="1:36">
      <c r="A1007" s="1">
        <v>2307</v>
      </c>
      <c r="B1007" s="1">
        <v>299</v>
      </c>
      <c r="C1007" s="24">
        <v>42782</v>
      </c>
      <c r="D1007" s="1">
        <v>38770</v>
      </c>
      <c r="E1007" s="1">
        <v>38780</v>
      </c>
      <c r="F1007" s="1">
        <v>38620</v>
      </c>
      <c r="G1007" s="1">
        <v>38700</v>
      </c>
      <c r="I1007" s="1">
        <v>51440</v>
      </c>
      <c r="J1007" s="1">
        <v>51440</v>
      </c>
      <c r="K1007" s="1">
        <v>50000</v>
      </c>
      <c r="L1007" s="1">
        <v>50000</v>
      </c>
      <c r="M1007" s="1">
        <v>38670</v>
      </c>
      <c r="N1007" s="1">
        <v>38460</v>
      </c>
      <c r="O1007" s="1">
        <v>53.43</v>
      </c>
      <c r="AG1007" s="1">
        <v>51190</v>
      </c>
      <c r="AH1007" s="1">
        <v>1382</v>
      </c>
      <c r="AI1007" s="1">
        <v>910</v>
      </c>
      <c r="AJ1007" s="1">
        <v>1.5186813186813186</v>
      </c>
    </row>
    <row r="1008" spans="1:36">
      <c r="A1008" s="1">
        <v>2308</v>
      </c>
      <c r="B1008" s="1">
        <v>300</v>
      </c>
      <c r="C1008" s="24">
        <v>42783</v>
      </c>
      <c r="D1008" s="1">
        <v>38510</v>
      </c>
      <c r="E1008" s="1">
        <v>38600</v>
      </c>
      <c r="F1008" s="1">
        <v>38450</v>
      </c>
      <c r="G1008" s="1">
        <v>38480</v>
      </c>
      <c r="I1008" s="1">
        <v>38510</v>
      </c>
      <c r="J1008" s="1">
        <v>38600</v>
      </c>
      <c r="K1008" s="1">
        <v>38470</v>
      </c>
      <c r="L1008" s="1">
        <v>38590</v>
      </c>
      <c r="M1008" s="1">
        <v>38620</v>
      </c>
      <c r="N1008" s="1">
        <v>38210</v>
      </c>
      <c r="O1008" s="1">
        <v>53.4</v>
      </c>
      <c r="AG1008" s="1">
        <v>38490</v>
      </c>
      <c r="AH1008" s="1">
        <v>1173</v>
      </c>
      <c r="AI1008" s="1">
        <v>1117</v>
      </c>
      <c r="AJ1008" s="1">
        <v>1.0501342882721576</v>
      </c>
    </row>
    <row r="1009" spans="1:36">
      <c r="A1009" s="1">
        <v>2309</v>
      </c>
      <c r="B1009" s="1">
        <v>301</v>
      </c>
      <c r="C1009" s="24">
        <v>42786</v>
      </c>
      <c r="D1009" s="1">
        <v>38340</v>
      </c>
      <c r="E1009" s="1">
        <v>38680</v>
      </c>
      <c r="F1009" s="1">
        <v>38320</v>
      </c>
      <c r="G1009" s="1">
        <v>38660</v>
      </c>
      <c r="I1009" s="1">
        <v>38340</v>
      </c>
      <c r="J1009" s="1">
        <v>38410</v>
      </c>
      <c r="K1009" s="1">
        <v>38320</v>
      </c>
      <c r="L1009" s="1">
        <v>38370</v>
      </c>
      <c r="M1009" s="1">
        <v>38690</v>
      </c>
      <c r="N1009" s="1">
        <v>38580</v>
      </c>
      <c r="O1009" s="1">
        <v>53.69</v>
      </c>
      <c r="AG1009" s="1">
        <v>38350</v>
      </c>
      <c r="AH1009" s="1">
        <v>1159</v>
      </c>
      <c r="AI1009" s="1">
        <v>1218</v>
      </c>
      <c r="AJ1009" s="1">
        <v>0.95155993431855501</v>
      </c>
    </row>
    <row r="1010" spans="1:36">
      <c r="A1010" s="1">
        <v>2310</v>
      </c>
      <c r="B1010" s="1">
        <v>302</v>
      </c>
      <c r="C1010" s="24">
        <v>42787</v>
      </c>
      <c r="D1010" s="1">
        <v>38660</v>
      </c>
      <c r="E1010" s="1">
        <v>38860</v>
      </c>
      <c r="F1010" s="1">
        <v>38630</v>
      </c>
      <c r="G1010" s="1">
        <v>38730</v>
      </c>
      <c r="I1010" s="1">
        <v>38660</v>
      </c>
      <c r="J1010" s="1">
        <v>38800</v>
      </c>
      <c r="K1010" s="1">
        <v>38630</v>
      </c>
      <c r="L1010" s="1">
        <v>38790</v>
      </c>
      <c r="M1010" s="1">
        <v>38750</v>
      </c>
      <c r="N1010" s="1">
        <v>38940</v>
      </c>
      <c r="O1010" s="1">
        <v>54.06</v>
      </c>
      <c r="AG1010" s="1">
        <v>38720</v>
      </c>
      <c r="AH1010" s="1">
        <v>1372</v>
      </c>
      <c r="AI1010" s="1">
        <v>1043</v>
      </c>
      <c r="AJ1010" s="1">
        <v>1.3154362416107384</v>
      </c>
    </row>
    <row r="1011" spans="1:36">
      <c r="A1011" s="1">
        <v>2311</v>
      </c>
      <c r="B1011" s="1">
        <v>303</v>
      </c>
      <c r="C1011" s="24">
        <v>42788</v>
      </c>
      <c r="D1011" s="1">
        <v>39000</v>
      </c>
      <c r="E1011" s="1">
        <v>39000</v>
      </c>
      <c r="F1011" s="1">
        <v>38890</v>
      </c>
      <c r="G1011" s="1">
        <v>38980</v>
      </c>
      <c r="I1011" s="1">
        <v>39000</v>
      </c>
      <c r="J1011" s="1">
        <v>39000</v>
      </c>
      <c r="K1011" s="1">
        <v>38890</v>
      </c>
      <c r="L1011" s="1">
        <v>38940</v>
      </c>
      <c r="M1011" s="1">
        <v>38970</v>
      </c>
      <c r="N1011" s="1">
        <v>38340</v>
      </c>
      <c r="O1011" s="1">
        <v>53.58</v>
      </c>
      <c r="AG1011" s="1">
        <v>38960</v>
      </c>
      <c r="AH1011" s="1">
        <v>1137</v>
      </c>
      <c r="AI1011" s="1">
        <v>993</v>
      </c>
      <c r="AJ1011" s="1">
        <v>1.1450151057401812</v>
      </c>
    </row>
    <row r="1012" spans="1:36">
      <c r="A1012" s="1">
        <v>2312</v>
      </c>
      <c r="B1012" s="1">
        <v>304</v>
      </c>
      <c r="C1012" s="24">
        <v>42789</v>
      </c>
      <c r="D1012" s="1">
        <v>38600</v>
      </c>
      <c r="E1012" s="1">
        <v>38740</v>
      </c>
      <c r="F1012" s="1">
        <v>38600</v>
      </c>
      <c r="G1012" s="1">
        <v>38610</v>
      </c>
      <c r="I1012" s="1">
        <v>38600</v>
      </c>
      <c r="J1012" s="1">
        <v>38720</v>
      </c>
      <c r="K1012" s="1">
        <v>38600</v>
      </c>
      <c r="L1012" s="1">
        <v>38670</v>
      </c>
      <c r="M1012" s="1">
        <v>38620</v>
      </c>
      <c r="N1012" s="1">
        <v>38710</v>
      </c>
      <c r="O1012" s="1">
        <v>54.38</v>
      </c>
      <c r="AG1012" s="1">
        <v>38670</v>
      </c>
      <c r="AH1012" s="1">
        <v>1132</v>
      </c>
      <c r="AI1012" s="1">
        <v>860</v>
      </c>
      <c r="AJ1012" s="1">
        <v>1.3162790697674418</v>
      </c>
    </row>
    <row r="1013" spans="1:36">
      <c r="A1013" s="1">
        <v>2313</v>
      </c>
      <c r="B1013" s="1">
        <v>305</v>
      </c>
      <c r="C1013" s="24">
        <v>42790</v>
      </c>
      <c r="D1013" s="1">
        <v>38700</v>
      </c>
      <c r="E1013" s="1">
        <v>38840</v>
      </c>
      <c r="F1013" s="1">
        <v>38570</v>
      </c>
      <c r="G1013" s="1">
        <v>38820</v>
      </c>
      <c r="I1013" s="1">
        <v>38700</v>
      </c>
      <c r="J1013" s="1">
        <v>38760</v>
      </c>
      <c r="K1013" s="1">
        <v>38570</v>
      </c>
      <c r="L1013" s="1">
        <v>38700</v>
      </c>
      <c r="M1013" s="1">
        <v>38700</v>
      </c>
      <c r="N1013" s="1">
        <v>38290</v>
      </c>
      <c r="O1013" s="1">
        <v>53.99</v>
      </c>
      <c r="AG1013" s="1">
        <v>38650</v>
      </c>
      <c r="AH1013" s="1">
        <v>430</v>
      </c>
      <c r="AI1013" s="1">
        <v>457</v>
      </c>
      <c r="AJ1013" s="1">
        <v>0.94091903719912473</v>
      </c>
    </row>
    <row r="1014" spans="1:36">
      <c r="A1014" s="1">
        <v>2314</v>
      </c>
      <c r="B1014" s="1">
        <v>306</v>
      </c>
      <c r="C1014" s="24">
        <v>42793</v>
      </c>
      <c r="D1014" s="1">
        <v>38360</v>
      </c>
      <c r="E1014" s="1">
        <v>38580</v>
      </c>
      <c r="F1014" s="1">
        <v>38190</v>
      </c>
      <c r="G1014" s="1">
        <v>38560</v>
      </c>
      <c r="I1014" s="1">
        <v>38360</v>
      </c>
      <c r="J1014" s="1">
        <v>38370</v>
      </c>
      <c r="K1014" s="1">
        <v>38190</v>
      </c>
      <c r="L1014" s="1">
        <v>38230</v>
      </c>
      <c r="M1014" s="1">
        <v>38580</v>
      </c>
      <c r="N1014" s="1">
        <v>38670</v>
      </c>
      <c r="O1014" s="1">
        <v>54.04</v>
      </c>
      <c r="AG1014" s="1">
        <v>38320</v>
      </c>
      <c r="AH1014" s="1">
        <v>799</v>
      </c>
      <c r="AI1014" s="1">
        <v>1040</v>
      </c>
      <c r="AJ1014" s="1">
        <v>0.76826923076923082</v>
      </c>
    </row>
    <row r="1015" spans="1:36">
      <c r="A1015" s="1">
        <v>2315</v>
      </c>
      <c r="B1015" s="1">
        <v>307</v>
      </c>
      <c r="C1015" s="24">
        <v>42794</v>
      </c>
      <c r="D1015" s="1">
        <v>38560</v>
      </c>
      <c r="E1015" s="1">
        <v>38690</v>
      </c>
      <c r="F1015" s="1">
        <v>38540</v>
      </c>
      <c r="G1015" s="1">
        <v>38650</v>
      </c>
      <c r="I1015" s="1">
        <v>38560</v>
      </c>
      <c r="J1015" s="1">
        <v>38640</v>
      </c>
      <c r="K1015" s="1">
        <v>38540</v>
      </c>
      <c r="L1015" s="1">
        <v>38610</v>
      </c>
      <c r="M1015" s="1">
        <v>38490</v>
      </c>
      <c r="N1015" s="1">
        <v>38500</v>
      </c>
      <c r="O1015" s="1">
        <v>53.94</v>
      </c>
      <c r="AG1015" s="1">
        <v>38620</v>
      </c>
      <c r="AH1015" s="1">
        <v>1130</v>
      </c>
      <c r="AI1015" s="1">
        <v>1001</v>
      </c>
      <c r="AJ1015" s="1">
        <v>1.1288711288711288</v>
      </c>
    </row>
    <row r="1016" spans="1:36">
      <c r="A1016" s="1">
        <v>2316</v>
      </c>
      <c r="B1016" s="1">
        <v>308</v>
      </c>
      <c r="C1016" s="24">
        <v>42795</v>
      </c>
      <c r="D1016" s="1">
        <v>38600</v>
      </c>
      <c r="E1016" s="1">
        <v>39050</v>
      </c>
      <c r="F1016" s="1">
        <v>38600</v>
      </c>
      <c r="G1016" s="1">
        <v>39020</v>
      </c>
      <c r="I1016" s="1">
        <v>38600</v>
      </c>
      <c r="J1016" s="1">
        <v>38840</v>
      </c>
      <c r="K1016" s="1">
        <v>38600</v>
      </c>
      <c r="L1016" s="1">
        <v>38820</v>
      </c>
      <c r="M1016" s="1">
        <v>38890</v>
      </c>
      <c r="N1016" s="1">
        <v>38950</v>
      </c>
      <c r="O1016" s="1">
        <v>53.67</v>
      </c>
      <c r="AG1016" s="1">
        <v>38670</v>
      </c>
      <c r="AH1016" s="1">
        <v>1051</v>
      </c>
      <c r="AI1016" s="1">
        <v>941</v>
      </c>
      <c r="AJ1016" s="1">
        <v>1.1168969181721573</v>
      </c>
    </row>
    <row r="1017" spans="1:36">
      <c r="A1017" s="1">
        <v>2317</v>
      </c>
      <c r="B1017" s="1">
        <v>309</v>
      </c>
      <c r="C1017" s="24">
        <v>42796</v>
      </c>
      <c r="D1017" s="1">
        <v>38980</v>
      </c>
      <c r="E1017" s="1">
        <v>39080</v>
      </c>
      <c r="F1017" s="1">
        <v>38830</v>
      </c>
      <c r="G1017" s="1">
        <v>38880</v>
      </c>
      <c r="I1017" s="1">
        <v>38980</v>
      </c>
      <c r="J1017" s="1">
        <v>39080</v>
      </c>
      <c r="K1017" s="1">
        <v>38930</v>
      </c>
      <c r="L1017" s="1">
        <v>39000</v>
      </c>
      <c r="M1017" s="1">
        <v>39000</v>
      </c>
      <c r="N1017" s="1">
        <v>38540</v>
      </c>
      <c r="O1017" s="1">
        <v>52.62</v>
      </c>
      <c r="AG1017" s="1">
        <v>39040</v>
      </c>
      <c r="AH1017" s="1">
        <v>1098</v>
      </c>
      <c r="AI1017" s="1">
        <v>905</v>
      </c>
      <c r="AJ1017" s="1">
        <v>1.2132596685082873</v>
      </c>
    </row>
    <row r="1018" spans="1:36">
      <c r="A1018" s="1">
        <v>2318</v>
      </c>
      <c r="B1018" s="1">
        <v>310</v>
      </c>
      <c r="C1018" s="24">
        <v>42797</v>
      </c>
      <c r="D1018" s="1">
        <v>38460</v>
      </c>
      <c r="E1018" s="1">
        <v>38490</v>
      </c>
      <c r="F1018" s="1">
        <v>38310</v>
      </c>
      <c r="G1018" s="1">
        <v>38330</v>
      </c>
      <c r="I1018" s="1">
        <v>38460</v>
      </c>
      <c r="J1018" s="1">
        <v>38480</v>
      </c>
      <c r="K1018" s="1">
        <v>38320</v>
      </c>
      <c r="L1018" s="1">
        <v>38470</v>
      </c>
      <c r="M1018" s="1">
        <v>38350</v>
      </c>
      <c r="N1018" s="1">
        <v>38700</v>
      </c>
      <c r="O1018" s="1">
        <v>53.33</v>
      </c>
      <c r="AG1018" s="1">
        <v>38450</v>
      </c>
      <c r="AH1018" s="1">
        <v>1088</v>
      </c>
      <c r="AI1018" s="1">
        <v>873</v>
      </c>
      <c r="AJ1018" s="1">
        <v>1.2462772050400917</v>
      </c>
    </row>
    <row r="1019" spans="1:36">
      <c r="A1019" s="1">
        <v>2319</v>
      </c>
      <c r="B1019" s="1">
        <v>311</v>
      </c>
      <c r="C1019" s="24">
        <v>42800</v>
      </c>
      <c r="D1019" s="1">
        <v>38710</v>
      </c>
      <c r="E1019" s="1">
        <v>38760</v>
      </c>
      <c r="F1019" s="1">
        <v>38550</v>
      </c>
      <c r="G1019" s="1">
        <v>38560</v>
      </c>
      <c r="I1019" s="1">
        <v>38710</v>
      </c>
      <c r="J1019" s="1">
        <v>38760</v>
      </c>
      <c r="K1019" s="1">
        <v>38580</v>
      </c>
      <c r="L1019" s="1">
        <v>38680</v>
      </c>
      <c r="M1019" s="1">
        <v>38410</v>
      </c>
      <c r="N1019" s="1">
        <v>38780</v>
      </c>
      <c r="O1019" s="1">
        <v>53.18</v>
      </c>
      <c r="AG1019" s="1">
        <v>38680</v>
      </c>
      <c r="AH1019" s="1">
        <v>933</v>
      </c>
      <c r="AI1019" s="1">
        <v>968</v>
      </c>
      <c r="AJ1019" s="1">
        <v>0.96384297520661155</v>
      </c>
    </row>
    <row r="1020" spans="1:36">
      <c r="A1020" s="1">
        <v>2320</v>
      </c>
      <c r="B1020" s="1">
        <v>312</v>
      </c>
      <c r="C1020" s="24">
        <v>42801</v>
      </c>
      <c r="D1020" s="1">
        <v>38790</v>
      </c>
      <c r="E1020" s="1">
        <v>38860</v>
      </c>
      <c r="F1020" s="1">
        <v>38700</v>
      </c>
      <c r="G1020" s="1">
        <v>38810</v>
      </c>
      <c r="I1020" s="1">
        <v>38790</v>
      </c>
      <c r="J1020" s="1">
        <v>38860</v>
      </c>
      <c r="K1020" s="1">
        <v>38700</v>
      </c>
      <c r="L1020" s="1">
        <v>38790</v>
      </c>
      <c r="M1020" s="1">
        <v>38750</v>
      </c>
      <c r="N1020" s="1">
        <v>38760</v>
      </c>
      <c r="O1020" s="1">
        <v>53.11</v>
      </c>
      <c r="AG1020" s="1">
        <v>38720</v>
      </c>
      <c r="AH1020" s="1">
        <v>990</v>
      </c>
      <c r="AI1020" s="1">
        <v>999</v>
      </c>
      <c r="AJ1020" s="1">
        <v>0.99099099099099097</v>
      </c>
    </row>
    <row r="1021" spans="1:36">
      <c r="A1021" s="1">
        <v>2321</v>
      </c>
      <c r="B1021" s="1">
        <v>313</v>
      </c>
      <c r="C1021" s="24">
        <v>42802</v>
      </c>
      <c r="D1021" s="1">
        <v>38600</v>
      </c>
      <c r="E1021" s="1">
        <v>38650</v>
      </c>
      <c r="F1021" s="1">
        <v>38430</v>
      </c>
      <c r="G1021" s="1">
        <v>38470</v>
      </c>
      <c r="I1021" s="1">
        <v>38600</v>
      </c>
      <c r="J1021" s="1">
        <v>38650</v>
      </c>
      <c r="K1021" s="1">
        <v>38430</v>
      </c>
      <c r="L1021" s="1">
        <v>38480</v>
      </c>
      <c r="M1021" s="1">
        <v>38500</v>
      </c>
      <c r="N1021" s="1">
        <v>37110</v>
      </c>
      <c r="O1021" s="1">
        <v>50.31</v>
      </c>
      <c r="AG1021" s="1">
        <v>38590</v>
      </c>
      <c r="AH1021" s="1">
        <v>1025</v>
      </c>
      <c r="AI1021" s="1">
        <v>1151</v>
      </c>
      <c r="AJ1021" s="1">
        <v>0.8905299739357081</v>
      </c>
    </row>
    <row r="1022" spans="1:36">
      <c r="A1022" s="1">
        <v>2322</v>
      </c>
      <c r="B1022" s="1">
        <v>314</v>
      </c>
      <c r="C1022" s="24">
        <v>42803</v>
      </c>
      <c r="D1022" s="1">
        <v>37080</v>
      </c>
      <c r="E1022" s="1">
        <v>37460</v>
      </c>
      <c r="F1022" s="1">
        <v>37060</v>
      </c>
      <c r="G1022" s="1">
        <v>37400</v>
      </c>
      <c r="I1022" s="1">
        <v>37080</v>
      </c>
      <c r="J1022" s="1">
        <v>37460</v>
      </c>
      <c r="K1022" s="1">
        <v>37060</v>
      </c>
      <c r="L1022" s="1">
        <v>37370</v>
      </c>
      <c r="M1022" s="1">
        <v>37290</v>
      </c>
      <c r="N1022" s="1">
        <v>36790</v>
      </c>
      <c r="O1022" s="1">
        <v>49.66</v>
      </c>
      <c r="AG1022" s="1">
        <v>37250</v>
      </c>
      <c r="AH1022" s="1">
        <v>1107</v>
      </c>
      <c r="AI1022" s="1">
        <v>886</v>
      </c>
      <c r="AJ1022" s="1">
        <v>1.2494356659142212</v>
      </c>
    </row>
    <row r="1023" spans="1:36">
      <c r="A1023" s="1">
        <v>2323</v>
      </c>
      <c r="B1023" s="1">
        <v>315</v>
      </c>
      <c r="C1023" s="24">
        <v>42804</v>
      </c>
      <c r="D1023" s="1">
        <v>36820</v>
      </c>
      <c r="E1023" s="1">
        <v>37050</v>
      </c>
      <c r="F1023" s="1">
        <v>36800</v>
      </c>
      <c r="G1023" s="1">
        <v>37020</v>
      </c>
      <c r="I1023" s="1">
        <v>36820</v>
      </c>
      <c r="J1023" s="1">
        <v>36990</v>
      </c>
      <c r="K1023" s="1">
        <v>36800</v>
      </c>
      <c r="L1023" s="1">
        <v>36950</v>
      </c>
      <c r="M1023" s="1">
        <v>36950</v>
      </c>
      <c r="N1023" s="1">
        <v>36080</v>
      </c>
      <c r="O1023" s="1">
        <v>48.49</v>
      </c>
      <c r="AG1023" s="1">
        <v>36900</v>
      </c>
      <c r="AH1023" s="1">
        <v>963</v>
      </c>
      <c r="AI1023" s="1">
        <v>952</v>
      </c>
      <c r="AJ1023" s="1">
        <v>1.0115546218487395</v>
      </c>
    </row>
    <row r="1024" spans="1:36">
      <c r="A1024" s="1">
        <v>2324</v>
      </c>
      <c r="B1024" s="1">
        <v>316</v>
      </c>
      <c r="C1024" s="24">
        <v>42807</v>
      </c>
      <c r="D1024" s="1">
        <v>35700</v>
      </c>
      <c r="E1024" s="1">
        <v>35940</v>
      </c>
      <c r="F1024" s="1">
        <v>35640</v>
      </c>
      <c r="G1024" s="1">
        <v>35750</v>
      </c>
      <c r="I1024" s="1">
        <v>35700</v>
      </c>
      <c r="J1024" s="1">
        <v>35940</v>
      </c>
      <c r="K1024" s="1">
        <v>35640</v>
      </c>
      <c r="L1024" s="1">
        <v>35850</v>
      </c>
      <c r="M1024" s="1">
        <v>35770</v>
      </c>
      <c r="N1024" s="1">
        <v>35910</v>
      </c>
      <c r="O1024" s="1">
        <v>48.47</v>
      </c>
      <c r="AG1024" s="1">
        <v>35810</v>
      </c>
      <c r="AH1024" s="1">
        <v>1092</v>
      </c>
      <c r="AI1024" s="1">
        <v>763</v>
      </c>
      <c r="AJ1024" s="1">
        <v>1.4311926605504588</v>
      </c>
    </row>
    <row r="1025" spans="1:36">
      <c r="A1025" s="1">
        <v>2325</v>
      </c>
      <c r="B1025" s="1">
        <v>317</v>
      </c>
      <c r="C1025" s="24">
        <v>42808</v>
      </c>
      <c r="D1025" s="1">
        <v>35950</v>
      </c>
      <c r="E1025" s="1">
        <v>36060</v>
      </c>
      <c r="F1025" s="1">
        <v>35870</v>
      </c>
      <c r="G1025" s="1">
        <v>36030</v>
      </c>
      <c r="I1025" s="1">
        <v>35950</v>
      </c>
      <c r="J1025" s="1">
        <v>35970</v>
      </c>
      <c r="K1025" s="1">
        <v>35870</v>
      </c>
      <c r="L1025" s="1">
        <v>35910</v>
      </c>
      <c r="M1025" s="1">
        <v>36070</v>
      </c>
      <c r="N1025" s="1">
        <v>35770</v>
      </c>
      <c r="O1025" s="1">
        <v>48.5</v>
      </c>
      <c r="AG1025" s="1">
        <v>35950</v>
      </c>
      <c r="AH1025" s="1">
        <v>909</v>
      </c>
      <c r="AI1025" s="1">
        <v>1152</v>
      </c>
      <c r="AJ1025" s="1">
        <v>0.7890625</v>
      </c>
    </row>
    <row r="1026" spans="1:36">
      <c r="A1026" s="1">
        <v>2326</v>
      </c>
      <c r="B1026" s="1">
        <v>318</v>
      </c>
      <c r="C1026" s="24">
        <v>42809</v>
      </c>
      <c r="D1026" s="1">
        <v>35960</v>
      </c>
      <c r="E1026" s="1">
        <v>36150</v>
      </c>
      <c r="F1026" s="1">
        <v>35880</v>
      </c>
      <c r="G1026" s="1">
        <v>36090</v>
      </c>
      <c r="I1026" s="1">
        <v>35960</v>
      </c>
      <c r="J1026" s="1">
        <v>36050</v>
      </c>
      <c r="K1026" s="1">
        <v>35880</v>
      </c>
      <c r="L1026" s="1">
        <v>35990</v>
      </c>
      <c r="M1026" s="1">
        <v>36050</v>
      </c>
      <c r="N1026" s="1">
        <v>35870</v>
      </c>
      <c r="O1026" s="1">
        <v>48.96</v>
      </c>
      <c r="AG1026" s="1">
        <v>35940</v>
      </c>
      <c r="AH1026" s="1">
        <v>971</v>
      </c>
      <c r="AI1026" s="1">
        <v>1055</v>
      </c>
      <c r="AJ1026" s="1">
        <v>0.92037914691943123</v>
      </c>
    </row>
    <row r="1027" spans="1:36">
      <c r="A1027" s="1">
        <v>2327</v>
      </c>
      <c r="B1027" s="1">
        <v>319</v>
      </c>
      <c r="C1027" s="24">
        <v>42810</v>
      </c>
      <c r="D1027" s="1">
        <v>36080</v>
      </c>
      <c r="E1027" s="1">
        <v>36090</v>
      </c>
      <c r="F1027" s="1">
        <v>35920</v>
      </c>
      <c r="G1027" s="1">
        <v>35930</v>
      </c>
      <c r="I1027" s="1">
        <v>36080</v>
      </c>
      <c r="J1027" s="1">
        <v>36090</v>
      </c>
      <c r="K1027" s="1">
        <v>35920</v>
      </c>
      <c r="L1027" s="1">
        <v>36030</v>
      </c>
      <c r="M1027" s="1">
        <v>36050</v>
      </c>
      <c r="N1027" s="1">
        <v>35690</v>
      </c>
      <c r="O1027" s="1">
        <v>48.77</v>
      </c>
      <c r="AG1027" s="1">
        <v>36040</v>
      </c>
      <c r="AH1027" s="1">
        <v>1180</v>
      </c>
      <c r="AI1027" s="1">
        <v>913</v>
      </c>
      <c r="AJ1027" s="1">
        <v>1.2924424972617743</v>
      </c>
    </row>
    <row r="1028" spans="1:36">
      <c r="A1028" s="1">
        <v>2328</v>
      </c>
      <c r="B1028" s="1">
        <v>320</v>
      </c>
      <c r="C1028" s="24">
        <v>42811</v>
      </c>
      <c r="D1028" s="1">
        <v>35760</v>
      </c>
      <c r="E1028" s="1">
        <v>35900</v>
      </c>
      <c r="F1028" s="1">
        <v>35740</v>
      </c>
      <c r="G1028" s="1">
        <v>35750</v>
      </c>
      <c r="I1028" s="1">
        <v>35760</v>
      </c>
      <c r="J1028" s="1">
        <v>35900</v>
      </c>
      <c r="K1028" s="1">
        <v>35740</v>
      </c>
      <c r="L1028" s="1">
        <v>35830</v>
      </c>
      <c r="M1028" s="1">
        <v>35740</v>
      </c>
      <c r="N1028" s="1">
        <v>35590</v>
      </c>
      <c r="O1028" s="1">
        <v>48.17</v>
      </c>
      <c r="AG1028" s="1">
        <v>35820</v>
      </c>
      <c r="AH1028" s="1">
        <v>1542</v>
      </c>
      <c r="AI1028" s="1">
        <v>1002</v>
      </c>
      <c r="AJ1028" s="1">
        <v>1.5389221556886228</v>
      </c>
    </row>
    <row r="1029" spans="1:36">
      <c r="A1029" s="1">
        <v>2329</v>
      </c>
      <c r="B1029" s="1">
        <v>321</v>
      </c>
      <c r="C1029" s="24">
        <v>42815</v>
      </c>
      <c r="D1029" s="1">
        <v>35530</v>
      </c>
      <c r="E1029" s="1">
        <v>35760</v>
      </c>
      <c r="F1029" s="1">
        <v>35500</v>
      </c>
      <c r="G1029" s="1">
        <v>35690</v>
      </c>
      <c r="I1029" s="1">
        <v>35530</v>
      </c>
      <c r="J1029" s="1">
        <v>35690</v>
      </c>
      <c r="K1029" s="1">
        <v>35500</v>
      </c>
      <c r="L1029" s="1">
        <v>35670</v>
      </c>
      <c r="M1029" s="1">
        <v>35750</v>
      </c>
      <c r="N1029" s="1">
        <v>34890</v>
      </c>
      <c r="O1029" s="1">
        <v>47.34</v>
      </c>
      <c r="AG1029" s="1">
        <v>35550</v>
      </c>
      <c r="AH1029" s="1">
        <v>1016</v>
      </c>
      <c r="AI1029" s="1">
        <v>842</v>
      </c>
      <c r="AJ1029" s="1">
        <v>1.2066508313539193</v>
      </c>
    </row>
    <row r="1030" spans="1:36">
      <c r="A1030" s="1">
        <v>2330</v>
      </c>
      <c r="B1030" s="1">
        <v>322</v>
      </c>
      <c r="C1030" s="24">
        <v>42816</v>
      </c>
      <c r="D1030" s="1">
        <v>34800</v>
      </c>
      <c r="E1030" s="1">
        <v>34950</v>
      </c>
      <c r="F1030" s="1">
        <v>34570</v>
      </c>
      <c r="G1030" s="1">
        <v>34570</v>
      </c>
      <c r="I1030" s="1">
        <v>34800</v>
      </c>
      <c r="J1030" s="1">
        <v>34950</v>
      </c>
      <c r="K1030" s="1">
        <v>34730</v>
      </c>
      <c r="L1030" s="1">
        <v>34870</v>
      </c>
      <c r="M1030" s="1">
        <v>34650</v>
      </c>
      <c r="N1030" s="1">
        <v>34520</v>
      </c>
      <c r="O1030" s="1">
        <v>48.16</v>
      </c>
      <c r="AG1030" s="1">
        <v>34860</v>
      </c>
      <c r="AH1030" s="1">
        <v>1009</v>
      </c>
      <c r="AI1030" s="1">
        <v>877</v>
      </c>
      <c r="AJ1030" s="1">
        <v>1.1505131128848347</v>
      </c>
    </row>
    <row r="1031" spans="1:36">
      <c r="A1031" s="1">
        <v>2331</v>
      </c>
      <c r="B1031" s="1">
        <v>323</v>
      </c>
      <c r="C1031" s="24">
        <v>42817</v>
      </c>
      <c r="D1031" s="1">
        <v>34690</v>
      </c>
      <c r="E1031" s="1">
        <v>34950</v>
      </c>
      <c r="F1031" s="1">
        <v>34690</v>
      </c>
      <c r="G1031" s="1">
        <v>34910</v>
      </c>
      <c r="I1031" s="1">
        <v>34690</v>
      </c>
      <c r="J1031" s="1">
        <v>34940</v>
      </c>
      <c r="K1031" s="1">
        <v>34690</v>
      </c>
      <c r="L1031" s="1">
        <v>34880</v>
      </c>
      <c r="M1031" s="1">
        <v>34800</v>
      </c>
      <c r="N1031" s="1">
        <v>34480</v>
      </c>
      <c r="O1031" s="1">
        <v>47.67</v>
      </c>
      <c r="AG1031" s="1">
        <v>34770</v>
      </c>
      <c r="AH1031" s="1">
        <v>1340</v>
      </c>
      <c r="AI1031" s="1">
        <v>921</v>
      </c>
      <c r="AJ1031" s="1">
        <v>1.4549402823018458</v>
      </c>
    </row>
    <row r="1032" spans="1:36">
      <c r="A1032" s="1">
        <v>2332</v>
      </c>
      <c r="B1032" s="1">
        <v>324</v>
      </c>
      <c r="C1032" s="24">
        <v>42818</v>
      </c>
      <c r="D1032" s="1">
        <v>34430</v>
      </c>
      <c r="E1032" s="1">
        <v>34660</v>
      </c>
      <c r="F1032" s="1">
        <v>34430</v>
      </c>
      <c r="G1032" s="1">
        <v>34570</v>
      </c>
      <c r="I1032" s="1">
        <v>34430</v>
      </c>
      <c r="J1032" s="1">
        <v>34630</v>
      </c>
      <c r="K1032" s="1">
        <v>34430</v>
      </c>
      <c r="L1032" s="1">
        <v>34510</v>
      </c>
      <c r="M1032" s="1">
        <v>34590</v>
      </c>
      <c r="N1032" s="1">
        <v>34750</v>
      </c>
      <c r="O1032" s="1">
        <v>47.97</v>
      </c>
      <c r="AG1032" s="1">
        <v>34560</v>
      </c>
      <c r="AH1032" s="1">
        <v>943</v>
      </c>
      <c r="AI1032" s="1">
        <v>901</v>
      </c>
      <c r="AJ1032" s="1">
        <v>1.04661487236404</v>
      </c>
    </row>
    <row r="1033" spans="1:36">
      <c r="A1033" s="1">
        <v>2333</v>
      </c>
      <c r="B1033" s="1">
        <v>325</v>
      </c>
      <c r="C1033" s="24">
        <v>42821</v>
      </c>
      <c r="D1033" s="1">
        <v>34550</v>
      </c>
      <c r="E1033" s="1">
        <v>34650</v>
      </c>
      <c r="F1033" s="1">
        <v>34030</v>
      </c>
      <c r="G1033" s="1">
        <v>34030</v>
      </c>
      <c r="I1033" s="1">
        <v>34550</v>
      </c>
      <c r="J1033" s="1">
        <v>34650</v>
      </c>
      <c r="K1033" s="1">
        <v>34360</v>
      </c>
      <c r="L1033" s="1">
        <v>34410</v>
      </c>
      <c r="M1033" s="1">
        <v>34080</v>
      </c>
      <c r="N1033" s="1">
        <v>34430</v>
      </c>
      <c r="O1033" s="1">
        <v>47.85</v>
      </c>
      <c r="AG1033" s="1">
        <v>34570</v>
      </c>
      <c r="AH1033" s="1">
        <v>953</v>
      </c>
      <c r="AI1033" s="1">
        <v>811</v>
      </c>
      <c r="AJ1033" s="1">
        <v>1.1750924784217016</v>
      </c>
    </row>
    <row r="1034" spans="1:36">
      <c r="A1034" s="1">
        <v>2334</v>
      </c>
      <c r="B1034" s="1">
        <v>326</v>
      </c>
      <c r="C1034" s="24">
        <v>42822</v>
      </c>
      <c r="D1034" s="1">
        <v>34530</v>
      </c>
      <c r="E1034" s="1">
        <v>34780</v>
      </c>
      <c r="F1034" s="1">
        <v>34500</v>
      </c>
      <c r="G1034" s="1">
        <v>34780</v>
      </c>
      <c r="I1034" s="1">
        <v>34530</v>
      </c>
      <c r="J1034" s="1">
        <v>34680</v>
      </c>
      <c r="K1034" s="1">
        <v>34500</v>
      </c>
      <c r="L1034" s="1">
        <v>34590</v>
      </c>
      <c r="M1034" s="1">
        <v>34720</v>
      </c>
      <c r="N1034" s="1">
        <v>35030</v>
      </c>
      <c r="O1034" s="1">
        <v>48.44</v>
      </c>
      <c r="AG1034" s="1">
        <v>34520</v>
      </c>
      <c r="AH1034" s="1">
        <v>1052</v>
      </c>
      <c r="AI1034" s="1">
        <v>896</v>
      </c>
      <c r="AJ1034" s="1">
        <v>1.1741071428571428</v>
      </c>
    </row>
    <row r="1035" spans="1:36">
      <c r="A1035" s="1">
        <v>2335</v>
      </c>
      <c r="B1035" s="1">
        <v>327</v>
      </c>
      <c r="C1035" s="24">
        <v>42823</v>
      </c>
      <c r="D1035" s="1">
        <v>35090</v>
      </c>
      <c r="E1035" s="1">
        <v>35220</v>
      </c>
      <c r="F1035" s="1">
        <v>35050</v>
      </c>
      <c r="G1035" s="1">
        <v>35220</v>
      </c>
      <c r="I1035" s="1">
        <v>35090</v>
      </c>
      <c r="J1035" s="1">
        <v>35170</v>
      </c>
      <c r="K1035" s="1">
        <v>35050</v>
      </c>
      <c r="L1035" s="1">
        <v>35100</v>
      </c>
      <c r="M1035" s="1">
        <v>35280</v>
      </c>
      <c r="N1035" s="1">
        <v>35590</v>
      </c>
      <c r="O1035" s="1">
        <v>49.6</v>
      </c>
      <c r="AG1035" s="1">
        <v>35090</v>
      </c>
      <c r="AH1035" s="1">
        <v>1380</v>
      </c>
      <c r="AI1035" s="1">
        <v>1012</v>
      </c>
      <c r="AJ1035" s="1">
        <v>1.3636363636363635</v>
      </c>
    </row>
    <row r="1036" spans="1:36">
      <c r="A1036" s="1">
        <v>2336</v>
      </c>
      <c r="B1036" s="1">
        <v>328</v>
      </c>
      <c r="C1036" s="24">
        <v>42824</v>
      </c>
      <c r="D1036" s="1">
        <v>35800</v>
      </c>
      <c r="E1036" s="1">
        <v>35960</v>
      </c>
      <c r="F1036" s="1">
        <v>35730</v>
      </c>
      <c r="G1036" s="1">
        <v>35870</v>
      </c>
      <c r="I1036" s="1">
        <v>35800</v>
      </c>
      <c r="J1036" s="1">
        <v>35880</v>
      </c>
      <c r="K1036" s="1">
        <v>35740</v>
      </c>
      <c r="L1036" s="1">
        <v>35740</v>
      </c>
      <c r="M1036" s="1">
        <v>35800</v>
      </c>
      <c r="N1036" s="1">
        <v>36280</v>
      </c>
      <c r="O1036" s="1">
        <v>50.33</v>
      </c>
      <c r="AG1036" s="1">
        <v>35830</v>
      </c>
      <c r="AH1036" s="1">
        <v>1340</v>
      </c>
      <c r="AI1036" s="1">
        <v>1005</v>
      </c>
      <c r="AJ1036" s="1">
        <v>1.3333333333333333</v>
      </c>
    </row>
    <row r="1037" spans="1:36">
      <c r="A1037" s="1">
        <v>2337</v>
      </c>
      <c r="B1037" s="1">
        <v>329</v>
      </c>
      <c r="C1037" s="24">
        <v>42825</v>
      </c>
      <c r="D1037" s="1">
        <v>36330</v>
      </c>
      <c r="E1037" s="1">
        <v>36420</v>
      </c>
      <c r="F1037" s="1">
        <v>36210</v>
      </c>
      <c r="G1037" s="1">
        <v>36210</v>
      </c>
      <c r="I1037" s="1">
        <v>36330</v>
      </c>
      <c r="J1037" s="1">
        <v>36420</v>
      </c>
      <c r="K1037" s="1">
        <v>36290</v>
      </c>
      <c r="L1037" s="1">
        <v>36400</v>
      </c>
      <c r="M1037" s="1">
        <v>36330</v>
      </c>
      <c r="N1037" s="1">
        <v>36630</v>
      </c>
      <c r="O1037" s="1">
        <v>50.6</v>
      </c>
      <c r="AG1037" s="1">
        <v>36340</v>
      </c>
      <c r="AH1037" s="1">
        <v>1203</v>
      </c>
      <c r="AI1037" s="1">
        <v>1051</v>
      </c>
      <c r="AJ1037" s="1">
        <v>1.1446241674595623</v>
      </c>
    </row>
    <row r="1038" spans="1:36">
      <c r="A1038" s="1">
        <v>2338</v>
      </c>
      <c r="B1038" s="1">
        <v>330</v>
      </c>
      <c r="C1038" s="24">
        <v>42828</v>
      </c>
      <c r="D1038" s="1">
        <v>36550</v>
      </c>
      <c r="E1038" s="1">
        <v>36580</v>
      </c>
      <c r="F1038" s="1">
        <v>36380</v>
      </c>
      <c r="G1038" s="1">
        <v>36580</v>
      </c>
      <c r="I1038" s="1">
        <v>36550</v>
      </c>
      <c r="J1038" s="1">
        <v>36570</v>
      </c>
      <c r="K1038" s="1">
        <v>36380</v>
      </c>
      <c r="L1038" s="1">
        <v>36490</v>
      </c>
      <c r="M1038" s="1">
        <v>36570</v>
      </c>
      <c r="N1038" s="1">
        <v>36170</v>
      </c>
      <c r="O1038" s="1">
        <v>50.25</v>
      </c>
      <c r="AG1038" s="1">
        <v>36410</v>
      </c>
      <c r="AH1038" s="1">
        <v>897</v>
      </c>
      <c r="AI1038" s="1">
        <v>1075</v>
      </c>
      <c r="AJ1038" s="1">
        <v>0.8344186046511628</v>
      </c>
    </row>
    <row r="1039" spans="1:36">
      <c r="A1039" s="1">
        <v>2339</v>
      </c>
      <c r="B1039" s="1">
        <v>331</v>
      </c>
      <c r="C1039" s="24">
        <v>42829</v>
      </c>
      <c r="D1039" s="1">
        <v>36130</v>
      </c>
      <c r="E1039" s="1">
        <v>36190</v>
      </c>
      <c r="F1039" s="1">
        <v>35750</v>
      </c>
      <c r="G1039" s="1">
        <v>35810</v>
      </c>
      <c r="I1039" s="1">
        <v>36130</v>
      </c>
      <c r="J1039" s="1">
        <v>36190</v>
      </c>
      <c r="K1039" s="1">
        <v>35940</v>
      </c>
      <c r="L1039" s="1">
        <v>36000</v>
      </c>
      <c r="M1039" s="1">
        <v>35850</v>
      </c>
      <c r="N1039" s="1">
        <v>36700</v>
      </c>
      <c r="O1039" s="1">
        <v>51.13</v>
      </c>
      <c r="AG1039" s="1">
        <v>36050</v>
      </c>
      <c r="AH1039" s="1">
        <v>1534</v>
      </c>
      <c r="AI1039" s="1">
        <v>1017</v>
      </c>
      <c r="AJ1039" s="1">
        <v>1.5083579154375615</v>
      </c>
    </row>
    <row r="1040" spans="1:36">
      <c r="A1040" s="1">
        <v>2340</v>
      </c>
      <c r="B1040" s="1">
        <v>332</v>
      </c>
      <c r="C1040" s="24">
        <v>42830</v>
      </c>
      <c r="D1040" s="1">
        <v>36810</v>
      </c>
      <c r="E1040" s="1">
        <v>36950</v>
      </c>
      <c r="F1040" s="1">
        <v>36720</v>
      </c>
      <c r="G1040" s="1">
        <v>36940</v>
      </c>
      <c r="I1040" s="1">
        <v>36810</v>
      </c>
      <c r="J1040" s="1">
        <v>36830</v>
      </c>
      <c r="K1040" s="1">
        <v>36720</v>
      </c>
      <c r="L1040" s="1">
        <v>36760</v>
      </c>
      <c r="M1040" s="1">
        <v>36980</v>
      </c>
      <c r="N1040" s="1">
        <v>36610</v>
      </c>
      <c r="O1040" s="1">
        <v>50.82</v>
      </c>
      <c r="AG1040" s="1">
        <v>36780</v>
      </c>
      <c r="AH1040" s="1">
        <v>1355</v>
      </c>
      <c r="AI1040" s="1">
        <v>1074</v>
      </c>
      <c r="AJ1040" s="1">
        <v>1.2616387337057728</v>
      </c>
    </row>
    <row r="1041" spans="1:36">
      <c r="A1041" s="1">
        <v>2341</v>
      </c>
      <c r="B1041" s="1">
        <v>333</v>
      </c>
      <c r="C1041" s="24">
        <v>42831</v>
      </c>
      <c r="D1041" s="1">
        <v>36610</v>
      </c>
      <c r="E1041" s="1">
        <v>36680</v>
      </c>
      <c r="F1041" s="1">
        <v>36470</v>
      </c>
      <c r="G1041" s="1">
        <v>36590</v>
      </c>
      <c r="I1041" s="1">
        <v>36610</v>
      </c>
      <c r="J1041" s="1">
        <v>36680</v>
      </c>
      <c r="K1041" s="1">
        <v>36490</v>
      </c>
      <c r="L1041" s="1">
        <v>36660</v>
      </c>
      <c r="M1041" s="1">
        <v>36730</v>
      </c>
      <c r="N1041" s="1">
        <v>37090</v>
      </c>
      <c r="O1041" s="1">
        <v>51.74</v>
      </c>
      <c r="AG1041" s="1">
        <v>36580</v>
      </c>
      <c r="AH1041" s="1">
        <v>1394</v>
      </c>
      <c r="AI1041" s="1">
        <v>952</v>
      </c>
      <c r="AJ1041" s="1">
        <v>1.4642857142857142</v>
      </c>
    </row>
    <row r="1042" spans="1:36">
      <c r="A1042" s="1">
        <v>2342</v>
      </c>
      <c r="B1042" s="1">
        <v>334</v>
      </c>
      <c r="C1042" s="24">
        <v>42832</v>
      </c>
      <c r="D1042" s="1">
        <v>37210</v>
      </c>
      <c r="E1042" s="1">
        <v>37860</v>
      </c>
      <c r="F1042" s="1">
        <v>37000</v>
      </c>
      <c r="G1042" s="1">
        <v>37440</v>
      </c>
      <c r="I1042" s="1">
        <v>37210</v>
      </c>
      <c r="J1042" s="1">
        <v>37720</v>
      </c>
      <c r="K1042" s="1">
        <v>37000</v>
      </c>
      <c r="L1042" s="1">
        <v>37590</v>
      </c>
      <c r="M1042" s="1">
        <v>37540</v>
      </c>
      <c r="N1042" s="1">
        <v>37530</v>
      </c>
      <c r="O1042" s="1">
        <v>52.24</v>
      </c>
      <c r="AG1042" s="1">
        <v>37190</v>
      </c>
      <c r="AH1042" s="1">
        <v>1384</v>
      </c>
      <c r="AI1042" s="1">
        <v>887</v>
      </c>
      <c r="AJ1042" s="1">
        <v>1.5603156708004509</v>
      </c>
    </row>
    <row r="1043" spans="1:36">
      <c r="A1043" s="1">
        <v>2343</v>
      </c>
      <c r="B1043" s="1">
        <v>335</v>
      </c>
      <c r="C1043" s="24">
        <v>42835</v>
      </c>
      <c r="D1043" s="1">
        <v>37700</v>
      </c>
      <c r="E1043" s="1">
        <v>37800</v>
      </c>
      <c r="F1043" s="1">
        <v>37620</v>
      </c>
      <c r="G1043" s="1">
        <v>37780</v>
      </c>
      <c r="I1043" s="1">
        <v>37700</v>
      </c>
      <c r="J1043" s="1">
        <v>37800</v>
      </c>
      <c r="K1043" s="1">
        <v>37620</v>
      </c>
      <c r="L1043" s="1">
        <v>37700</v>
      </c>
      <c r="M1043" s="1">
        <v>37720</v>
      </c>
      <c r="N1043" s="1">
        <v>38110</v>
      </c>
      <c r="O1043" s="1">
        <v>53.15</v>
      </c>
      <c r="AG1043" s="1">
        <v>37700</v>
      </c>
      <c r="AH1043" s="1">
        <v>1090</v>
      </c>
      <c r="AI1043" s="1">
        <v>1082</v>
      </c>
      <c r="AJ1043" s="1">
        <v>1.0073937153419594</v>
      </c>
    </row>
    <row r="1044" spans="1:36">
      <c r="A1044" s="1">
        <v>2344</v>
      </c>
      <c r="B1044" s="1">
        <v>336</v>
      </c>
      <c r="C1044" s="24">
        <v>42836</v>
      </c>
      <c r="D1044" s="1">
        <v>38080</v>
      </c>
      <c r="E1044" s="1">
        <v>38170</v>
      </c>
      <c r="F1044" s="1">
        <v>37890</v>
      </c>
      <c r="G1044" s="1">
        <v>37910</v>
      </c>
      <c r="I1044" s="1">
        <v>38080</v>
      </c>
      <c r="J1044" s="1">
        <v>38170</v>
      </c>
      <c r="K1044" s="1">
        <v>38020</v>
      </c>
      <c r="L1044" s="1">
        <v>38100</v>
      </c>
      <c r="M1044" s="1">
        <v>37920</v>
      </c>
      <c r="N1044" s="1">
        <v>37900</v>
      </c>
      <c r="O1044" s="1">
        <v>53.4</v>
      </c>
      <c r="AG1044" s="1">
        <v>38070</v>
      </c>
      <c r="AH1044" s="1">
        <v>1233</v>
      </c>
      <c r="AI1044" s="1">
        <v>1350</v>
      </c>
      <c r="AJ1044" s="1">
        <v>0.91333333333333333</v>
      </c>
    </row>
    <row r="1045" spans="1:36">
      <c r="A1045" s="1">
        <v>2345</v>
      </c>
      <c r="B1045" s="1">
        <v>337</v>
      </c>
      <c r="C1045" s="24">
        <v>42837</v>
      </c>
      <c r="D1045" s="1">
        <v>37960</v>
      </c>
      <c r="E1045" s="1">
        <v>38070</v>
      </c>
      <c r="F1045" s="1">
        <v>37880</v>
      </c>
      <c r="G1045" s="1">
        <v>38000</v>
      </c>
      <c r="I1045" s="1">
        <v>37960</v>
      </c>
      <c r="J1045" s="1">
        <v>38070</v>
      </c>
      <c r="K1045" s="1">
        <v>37880</v>
      </c>
      <c r="L1045" s="1">
        <v>38010</v>
      </c>
      <c r="M1045" s="1">
        <v>38070</v>
      </c>
      <c r="N1045" s="1">
        <v>37470</v>
      </c>
      <c r="O1045" s="1">
        <v>52.82</v>
      </c>
      <c r="AG1045" s="1">
        <v>37940</v>
      </c>
      <c r="AH1045" s="1">
        <v>1196</v>
      </c>
      <c r="AI1045" s="1">
        <v>1087</v>
      </c>
      <c r="AJ1045" s="1">
        <v>1.1002759889604417</v>
      </c>
    </row>
    <row r="1046" spans="1:36">
      <c r="A1046" s="1">
        <v>2346</v>
      </c>
      <c r="B1046" s="1">
        <v>338</v>
      </c>
      <c r="C1046" s="24">
        <v>42838</v>
      </c>
      <c r="D1046" s="1">
        <v>37450</v>
      </c>
      <c r="E1046" s="1">
        <v>37650</v>
      </c>
      <c r="F1046" s="1">
        <v>37270</v>
      </c>
      <c r="G1046" s="1">
        <v>37650</v>
      </c>
      <c r="I1046" s="1">
        <v>37450</v>
      </c>
      <c r="J1046" s="1">
        <v>37470</v>
      </c>
      <c r="K1046" s="1">
        <v>37270</v>
      </c>
      <c r="L1046" s="1">
        <v>37410</v>
      </c>
      <c r="M1046" s="1">
        <v>37520</v>
      </c>
      <c r="N1046" s="1">
        <v>37720</v>
      </c>
      <c r="O1046" s="1">
        <v>52.91</v>
      </c>
      <c r="AG1046" s="1">
        <v>37350</v>
      </c>
      <c r="AH1046" s="1">
        <v>1516</v>
      </c>
      <c r="AI1046" s="1">
        <v>896</v>
      </c>
      <c r="AJ1046" s="1">
        <v>1.6919642857142858</v>
      </c>
    </row>
    <row r="1047" spans="1:36">
      <c r="A1047" s="1">
        <v>2347</v>
      </c>
      <c r="B1047" s="1">
        <v>339</v>
      </c>
      <c r="C1047" s="24">
        <v>42839</v>
      </c>
      <c r="D1047" s="1">
        <v>37620</v>
      </c>
      <c r="E1047" s="1">
        <v>37840</v>
      </c>
      <c r="F1047" s="1">
        <v>37410</v>
      </c>
      <c r="G1047" s="1">
        <v>37840</v>
      </c>
      <c r="I1047" s="1">
        <v>37620</v>
      </c>
      <c r="J1047" s="1">
        <v>37680</v>
      </c>
      <c r="K1047" s="1">
        <v>37410</v>
      </c>
      <c r="L1047" s="1">
        <v>37600</v>
      </c>
      <c r="M1047" s="1">
        <v>37760</v>
      </c>
      <c r="N1047" s="1">
        <v>37770</v>
      </c>
      <c r="O1047" s="1">
        <v>53.18</v>
      </c>
      <c r="AG1047" s="1">
        <v>37460</v>
      </c>
      <c r="AH1047" s="1">
        <v>721</v>
      </c>
      <c r="AI1047" s="1">
        <v>489</v>
      </c>
      <c r="AJ1047" s="1">
        <v>1.4744376278118609</v>
      </c>
    </row>
    <row r="1048" spans="1:36">
      <c r="A1048" s="1">
        <v>2348</v>
      </c>
      <c r="B1048" s="1">
        <v>340</v>
      </c>
      <c r="C1048" s="24">
        <v>42842</v>
      </c>
      <c r="D1048" s="1">
        <v>37370</v>
      </c>
      <c r="E1048" s="1">
        <v>37420</v>
      </c>
      <c r="F1048" s="1">
        <v>37010</v>
      </c>
      <c r="G1048" s="1">
        <v>37010</v>
      </c>
      <c r="I1048" s="1">
        <v>37370</v>
      </c>
      <c r="J1048" s="1">
        <v>37420</v>
      </c>
      <c r="K1048" s="1">
        <v>37180</v>
      </c>
      <c r="L1048" s="1">
        <v>37190</v>
      </c>
      <c r="M1048" s="1">
        <v>37080</v>
      </c>
      <c r="N1048" s="1">
        <v>37300</v>
      </c>
      <c r="O1048" s="1">
        <v>52.75</v>
      </c>
      <c r="AG1048" s="1">
        <v>37350</v>
      </c>
      <c r="AH1048" s="1">
        <v>1245</v>
      </c>
      <c r="AI1048" s="1">
        <v>1187</v>
      </c>
      <c r="AJ1048" s="1">
        <v>1.0488626790227464</v>
      </c>
    </row>
    <row r="1049" spans="1:36">
      <c r="A1049" s="1">
        <v>2349</v>
      </c>
      <c r="B1049" s="1">
        <v>341</v>
      </c>
      <c r="C1049" s="24">
        <v>42843</v>
      </c>
      <c r="D1049" s="1">
        <v>37400</v>
      </c>
      <c r="E1049" s="1">
        <v>37460</v>
      </c>
      <c r="F1049" s="1">
        <v>37260</v>
      </c>
      <c r="G1049" s="1">
        <v>37370</v>
      </c>
      <c r="I1049" s="1">
        <v>37400</v>
      </c>
      <c r="J1049" s="1">
        <v>37460</v>
      </c>
      <c r="K1049" s="1">
        <v>37330</v>
      </c>
      <c r="L1049" s="1">
        <v>37330</v>
      </c>
      <c r="M1049" s="1">
        <v>37370</v>
      </c>
      <c r="N1049" s="1">
        <v>37020</v>
      </c>
      <c r="O1049" s="1">
        <v>52.35</v>
      </c>
      <c r="AG1049" s="1">
        <v>37460</v>
      </c>
      <c r="AH1049" s="1">
        <v>1313</v>
      </c>
      <c r="AI1049" s="1">
        <v>922</v>
      </c>
      <c r="AJ1049" s="1">
        <v>1.4240780911062907</v>
      </c>
    </row>
    <row r="1050" spans="1:36">
      <c r="A1050" s="1">
        <v>2350</v>
      </c>
      <c r="B1050" s="1">
        <v>342</v>
      </c>
      <c r="C1050" s="24">
        <v>42844</v>
      </c>
      <c r="D1050" s="1">
        <v>36850</v>
      </c>
      <c r="E1050" s="1">
        <v>36990</v>
      </c>
      <c r="F1050" s="1">
        <v>36770</v>
      </c>
      <c r="G1050" s="1">
        <v>36840</v>
      </c>
      <c r="I1050" s="1">
        <v>36850</v>
      </c>
      <c r="J1050" s="1">
        <v>36990</v>
      </c>
      <c r="K1050" s="1">
        <v>36770</v>
      </c>
      <c r="L1050" s="1">
        <v>36860</v>
      </c>
      <c r="M1050" s="1">
        <v>37000</v>
      </c>
      <c r="N1050" s="1">
        <v>35810</v>
      </c>
      <c r="O1050" s="1">
        <v>50.58</v>
      </c>
      <c r="AG1050" s="1">
        <v>36910</v>
      </c>
      <c r="AH1050" s="1">
        <v>1293</v>
      </c>
      <c r="AI1050" s="1">
        <v>1346</v>
      </c>
      <c r="AJ1050" s="1">
        <v>0.96062407132243688</v>
      </c>
    </row>
    <row r="1051" spans="1:36">
      <c r="A1051" s="1">
        <v>2351</v>
      </c>
      <c r="B1051" s="1">
        <v>343</v>
      </c>
      <c r="C1051" s="24">
        <v>42845</v>
      </c>
      <c r="D1051" s="1">
        <v>35900</v>
      </c>
      <c r="E1051" s="1">
        <v>36060</v>
      </c>
      <c r="F1051" s="1">
        <v>35820</v>
      </c>
      <c r="G1051" s="1">
        <v>35880</v>
      </c>
      <c r="I1051" s="1">
        <v>35900</v>
      </c>
      <c r="J1051" s="1">
        <v>36040</v>
      </c>
      <c r="K1051" s="1">
        <v>35820</v>
      </c>
      <c r="L1051" s="1">
        <v>35990</v>
      </c>
      <c r="M1051" s="1">
        <v>35920</v>
      </c>
      <c r="N1051" s="1">
        <v>35930</v>
      </c>
      <c r="O1051" s="1">
        <v>50.27</v>
      </c>
      <c r="AG1051" s="1">
        <v>35870</v>
      </c>
      <c r="AH1051" s="1">
        <v>1150</v>
      </c>
      <c r="AI1051" s="1">
        <v>1166</v>
      </c>
      <c r="AJ1051" s="1">
        <v>0.98627787307032588</v>
      </c>
    </row>
    <row r="1052" spans="1:36">
      <c r="A1052" s="1">
        <v>2352</v>
      </c>
      <c r="B1052" s="1">
        <v>344</v>
      </c>
      <c r="C1052" s="24">
        <v>42846</v>
      </c>
      <c r="D1052" s="1">
        <v>36010</v>
      </c>
      <c r="E1052" s="1">
        <v>36070</v>
      </c>
      <c r="F1052" s="1">
        <v>35900</v>
      </c>
      <c r="G1052" s="1">
        <v>35970</v>
      </c>
      <c r="I1052" s="1">
        <v>36010</v>
      </c>
      <c r="J1052" s="1">
        <v>36070</v>
      </c>
      <c r="K1052" s="1">
        <v>35940</v>
      </c>
      <c r="L1052" s="1">
        <v>35980</v>
      </c>
      <c r="M1052" s="1">
        <v>35920</v>
      </c>
      <c r="N1052" s="1">
        <v>35260</v>
      </c>
      <c r="O1052" s="1">
        <v>49.62</v>
      </c>
      <c r="AG1052" s="1">
        <v>36000</v>
      </c>
      <c r="AH1052" s="1">
        <v>1687</v>
      </c>
      <c r="AI1052" s="1">
        <v>933</v>
      </c>
      <c r="AJ1052" s="1">
        <v>1.8081457663451233</v>
      </c>
    </row>
    <row r="1053" spans="1:36">
      <c r="A1053" s="1">
        <v>2353</v>
      </c>
      <c r="B1053" s="1">
        <v>345</v>
      </c>
      <c r="C1053" s="24">
        <v>42849</v>
      </c>
      <c r="D1053" s="1">
        <v>35730</v>
      </c>
      <c r="E1053" s="1">
        <v>35900</v>
      </c>
      <c r="F1053" s="1">
        <v>35640</v>
      </c>
      <c r="G1053" s="1">
        <v>35890</v>
      </c>
      <c r="I1053" s="1">
        <v>35730</v>
      </c>
      <c r="J1053" s="1">
        <v>35820</v>
      </c>
      <c r="K1053" s="1">
        <v>35640</v>
      </c>
      <c r="L1053" s="1">
        <v>35790</v>
      </c>
      <c r="M1053" s="1">
        <v>35830</v>
      </c>
      <c r="N1053" s="1">
        <v>35310</v>
      </c>
      <c r="O1053" s="1">
        <v>49.21</v>
      </c>
      <c r="AG1053" s="1">
        <v>35680</v>
      </c>
      <c r="AH1053" s="1">
        <v>1040</v>
      </c>
      <c r="AI1053" s="1">
        <v>905</v>
      </c>
      <c r="AJ1053" s="1">
        <v>1.149171270718232</v>
      </c>
    </row>
    <row r="1054" spans="1:36">
      <c r="A1054" s="1">
        <v>2354</v>
      </c>
      <c r="B1054" s="1">
        <v>346</v>
      </c>
      <c r="C1054" s="24">
        <v>42850</v>
      </c>
      <c r="D1054" s="1">
        <v>35400</v>
      </c>
      <c r="E1054" s="1">
        <v>35670</v>
      </c>
      <c r="F1054" s="1">
        <v>35330</v>
      </c>
      <c r="G1054" s="1">
        <v>35530</v>
      </c>
      <c r="I1054" s="1">
        <v>35400</v>
      </c>
      <c r="J1054" s="1">
        <v>35610</v>
      </c>
      <c r="K1054" s="1">
        <v>35330</v>
      </c>
      <c r="L1054" s="1">
        <v>35550</v>
      </c>
      <c r="M1054" s="1">
        <v>35570</v>
      </c>
      <c r="N1054" s="1">
        <v>36090</v>
      </c>
      <c r="O1054" s="1">
        <v>49.36</v>
      </c>
      <c r="AG1054" s="1">
        <v>35430</v>
      </c>
      <c r="AH1054" s="1">
        <v>1372</v>
      </c>
      <c r="AI1054" s="1">
        <v>1111</v>
      </c>
      <c r="AJ1054" s="1">
        <v>1.2349234923492349</v>
      </c>
    </row>
    <row r="1055" spans="1:36">
      <c r="A1055" s="1">
        <v>2355</v>
      </c>
      <c r="B1055" s="1">
        <v>347</v>
      </c>
      <c r="C1055" s="24">
        <v>42851</v>
      </c>
      <c r="D1055" s="1">
        <v>35790</v>
      </c>
      <c r="E1055" s="1">
        <v>36050</v>
      </c>
      <c r="F1055" s="1">
        <v>35770</v>
      </c>
      <c r="G1055" s="1">
        <v>36000</v>
      </c>
      <c r="I1055" s="1">
        <v>35790</v>
      </c>
      <c r="J1055" s="1">
        <v>35960</v>
      </c>
      <c r="K1055" s="1">
        <v>35770</v>
      </c>
      <c r="L1055" s="1">
        <v>35950</v>
      </c>
      <c r="M1055" s="1">
        <v>35950</v>
      </c>
      <c r="N1055" s="1">
        <v>35710</v>
      </c>
      <c r="O1055" s="1">
        <v>49.21</v>
      </c>
      <c r="AG1055" s="1">
        <v>35840</v>
      </c>
      <c r="AH1055" s="1">
        <v>588</v>
      </c>
      <c r="AI1055" s="1">
        <v>637</v>
      </c>
      <c r="AJ1055" s="1">
        <v>0.92307692307692313</v>
      </c>
    </row>
    <row r="1056" spans="1:36">
      <c r="A1056" s="1">
        <v>2356</v>
      </c>
      <c r="B1056" s="1">
        <v>348</v>
      </c>
      <c r="C1056" s="24">
        <v>42852</v>
      </c>
      <c r="D1056" s="1">
        <v>35770</v>
      </c>
      <c r="E1056" s="1">
        <v>35920</v>
      </c>
      <c r="F1056" s="1">
        <v>35750</v>
      </c>
      <c r="G1056" s="1">
        <v>35840</v>
      </c>
      <c r="I1056" s="1">
        <v>35770</v>
      </c>
      <c r="J1056" s="1">
        <v>35920</v>
      </c>
      <c r="K1056" s="1">
        <v>35750</v>
      </c>
      <c r="L1056" s="1">
        <v>35840</v>
      </c>
      <c r="M1056" s="1">
        <v>35710</v>
      </c>
      <c r="N1056" s="1">
        <v>35630</v>
      </c>
      <c r="O1056" s="1">
        <v>49.24</v>
      </c>
      <c r="AG1056" s="1">
        <v>35890</v>
      </c>
      <c r="AH1056" s="1">
        <v>932</v>
      </c>
      <c r="AI1056" s="1">
        <v>797</v>
      </c>
      <c r="AJ1056" s="1">
        <v>1.1693851944792975</v>
      </c>
    </row>
    <row r="1057" spans="1:36">
      <c r="A1057" s="1">
        <v>2357</v>
      </c>
      <c r="B1057" s="1">
        <v>349</v>
      </c>
      <c r="C1057" s="24">
        <v>42853</v>
      </c>
      <c r="D1057" s="1">
        <v>35660</v>
      </c>
      <c r="E1057" s="1">
        <v>35970</v>
      </c>
      <c r="F1057" s="1">
        <v>35610</v>
      </c>
      <c r="G1057" s="1">
        <v>35880</v>
      </c>
      <c r="I1057" s="1">
        <v>35660</v>
      </c>
      <c r="J1057" s="1">
        <v>35750</v>
      </c>
      <c r="K1057" s="1">
        <v>35610</v>
      </c>
      <c r="L1057" s="1">
        <v>35720</v>
      </c>
      <c r="M1057" s="1">
        <v>35810</v>
      </c>
      <c r="N1057" s="1">
        <v>35750</v>
      </c>
      <c r="O1057" s="1">
        <v>49.33</v>
      </c>
      <c r="AG1057" s="1">
        <v>35690</v>
      </c>
      <c r="AH1057" s="1">
        <v>1026</v>
      </c>
      <c r="AI1057" s="1">
        <v>904</v>
      </c>
      <c r="AJ1057" s="1">
        <v>1.1349557522123894</v>
      </c>
    </row>
    <row r="1058" spans="1:36">
      <c r="A1058" s="1">
        <v>2358</v>
      </c>
      <c r="B1058" s="1">
        <v>350</v>
      </c>
      <c r="C1058" s="24">
        <v>42856</v>
      </c>
      <c r="D1058" s="1">
        <v>35710</v>
      </c>
      <c r="E1058" s="1">
        <v>35910</v>
      </c>
      <c r="F1058" s="1">
        <v>35700</v>
      </c>
      <c r="G1058" s="1">
        <v>35850</v>
      </c>
      <c r="I1058" s="1">
        <v>35710</v>
      </c>
      <c r="J1058" s="1">
        <v>35890</v>
      </c>
      <c r="K1058" s="1">
        <v>35700</v>
      </c>
      <c r="L1058" s="1">
        <v>35820</v>
      </c>
      <c r="M1058" s="1">
        <v>35810</v>
      </c>
      <c r="N1058" s="1">
        <v>35750</v>
      </c>
      <c r="O1058" s="1">
        <v>49.33</v>
      </c>
      <c r="AG1058" s="1">
        <v>35760</v>
      </c>
      <c r="AH1058" s="1">
        <v>1038</v>
      </c>
      <c r="AI1058" s="1">
        <v>915</v>
      </c>
      <c r="AJ1058" s="1">
        <v>1.1344262295081968</v>
      </c>
    </row>
    <row r="1059" spans="1:36">
      <c r="A1059" s="1">
        <v>2359</v>
      </c>
      <c r="B1059" s="1">
        <v>351</v>
      </c>
      <c r="C1059" s="24">
        <v>42857</v>
      </c>
      <c r="D1059" s="1">
        <v>35550</v>
      </c>
      <c r="E1059" s="1">
        <v>35700</v>
      </c>
      <c r="F1059" s="1">
        <v>35540</v>
      </c>
      <c r="G1059" s="1">
        <v>35610</v>
      </c>
      <c r="I1059" s="1">
        <v>35550</v>
      </c>
      <c r="J1059" s="1">
        <v>35700</v>
      </c>
      <c r="K1059" s="1">
        <v>35540</v>
      </c>
      <c r="L1059" s="1">
        <v>35640</v>
      </c>
      <c r="M1059" s="1">
        <v>35740</v>
      </c>
      <c r="N1059" s="1">
        <v>34850</v>
      </c>
      <c r="O1059" s="1">
        <v>46.22</v>
      </c>
      <c r="AG1059" s="1">
        <v>35640</v>
      </c>
      <c r="AH1059" s="1">
        <v>1048</v>
      </c>
      <c r="AI1059" s="1">
        <v>996</v>
      </c>
      <c r="AJ1059" s="1">
        <v>1.0522088353413654</v>
      </c>
    </row>
    <row r="1060" spans="1:36">
      <c r="A1060" s="1">
        <v>2360</v>
      </c>
      <c r="B1060" s="1">
        <v>352</v>
      </c>
      <c r="C1060" s="24">
        <v>42863</v>
      </c>
      <c r="D1060" s="1">
        <v>35550</v>
      </c>
      <c r="E1060" s="1">
        <v>35700</v>
      </c>
      <c r="F1060" s="1">
        <v>35540</v>
      </c>
      <c r="G1060" s="1">
        <v>35610</v>
      </c>
      <c r="I1060" s="35">
        <v>35550</v>
      </c>
      <c r="J1060" s="1">
        <v>34940</v>
      </c>
      <c r="K1060" s="1">
        <v>34940</v>
      </c>
      <c r="L1060" s="1">
        <v>34940</v>
      </c>
      <c r="M1060" s="1">
        <v>34560</v>
      </c>
      <c r="N1060" s="1">
        <v>34850</v>
      </c>
      <c r="O1060" s="1">
        <v>46.5</v>
      </c>
      <c r="AG1060" s="1">
        <v>34920</v>
      </c>
      <c r="AH1060" s="1">
        <v>1094</v>
      </c>
      <c r="AI1060" s="1">
        <v>1276</v>
      </c>
      <c r="AJ1060" s="1">
        <v>0.85736677115987459</v>
      </c>
    </row>
    <row r="1061" spans="1:36">
      <c r="A1061" s="1">
        <v>2361</v>
      </c>
      <c r="B1061" s="1">
        <v>353</v>
      </c>
      <c r="C1061" s="24">
        <v>42864</v>
      </c>
      <c r="D1061" s="1">
        <v>34900</v>
      </c>
      <c r="E1061" s="1">
        <v>35100</v>
      </c>
      <c r="F1061" s="1">
        <v>34810</v>
      </c>
      <c r="G1061" s="1">
        <v>34870</v>
      </c>
      <c r="I1061" s="1">
        <v>34900</v>
      </c>
      <c r="J1061" s="1">
        <v>35100</v>
      </c>
      <c r="K1061" s="1">
        <v>34890</v>
      </c>
      <c r="L1061" s="1">
        <v>35010</v>
      </c>
      <c r="M1061" s="1">
        <v>35160</v>
      </c>
      <c r="N1061" s="1">
        <v>34840</v>
      </c>
      <c r="O1061" s="1">
        <v>46.2</v>
      </c>
      <c r="AG1061" s="1">
        <v>34980</v>
      </c>
      <c r="AH1061" s="1">
        <v>1360</v>
      </c>
      <c r="AI1061" s="1">
        <v>952</v>
      </c>
      <c r="AJ1061" s="1">
        <v>1.4285714285714286</v>
      </c>
    </row>
    <row r="1062" spans="1:36">
      <c r="A1062" s="1">
        <v>2362</v>
      </c>
      <c r="B1062" s="1">
        <v>354</v>
      </c>
      <c r="C1062" s="24">
        <v>42865</v>
      </c>
      <c r="D1062" s="1">
        <v>34780</v>
      </c>
      <c r="E1062" s="1">
        <v>34970</v>
      </c>
      <c r="F1062" s="1">
        <v>34720</v>
      </c>
      <c r="G1062" s="1">
        <v>34840</v>
      </c>
      <c r="I1062" s="1">
        <v>34780</v>
      </c>
      <c r="J1062" s="1">
        <v>34970</v>
      </c>
      <c r="K1062" s="1">
        <v>34720</v>
      </c>
      <c r="L1062" s="1">
        <v>34860</v>
      </c>
      <c r="M1062" s="1">
        <v>35010</v>
      </c>
      <c r="N1062" s="1">
        <v>35730</v>
      </c>
      <c r="O1062" s="1">
        <v>47.34</v>
      </c>
      <c r="AG1062" s="1">
        <v>34840</v>
      </c>
      <c r="AH1062" s="1">
        <v>1043</v>
      </c>
      <c r="AI1062" s="1">
        <v>971</v>
      </c>
      <c r="AJ1062" s="1">
        <v>1.0741503604531411</v>
      </c>
    </row>
    <row r="1063" spans="1:36">
      <c r="A1063" s="1">
        <v>2363</v>
      </c>
      <c r="B1063" s="1">
        <v>355</v>
      </c>
      <c r="C1063" s="24">
        <v>42866</v>
      </c>
      <c r="D1063" s="1">
        <v>35830</v>
      </c>
      <c r="E1063" s="1">
        <v>35970</v>
      </c>
      <c r="F1063" s="1">
        <v>35760</v>
      </c>
      <c r="G1063" s="1">
        <v>35860</v>
      </c>
      <c r="I1063" s="1">
        <v>35830</v>
      </c>
      <c r="J1063" s="1">
        <v>35950</v>
      </c>
      <c r="K1063" s="1">
        <v>35760</v>
      </c>
      <c r="L1063" s="1">
        <v>35850</v>
      </c>
      <c r="M1063" s="1">
        <v>35990</v>
      </c>
      <c r="N1063" s="1">
        <v>35980</v>
      </c>
      <c r="O1063" s="1">
        <v>47.82</v>
      </c>
      <c r="AG1063" s="1">
        <v>35950</v>
      </c>
      <c r="AH1063" s="1">
        <v>1604</v>
      </c>
      <c r="AI1063" s="1">
        <v>1164</v>
      </c>
      <c r="AJ1063" s="1">
        <v>1.3780068728522337</v>
      </c>
    </row>
    <row r="1064" spans="1:36">
      <c r="A1064" s="1">
        <v>2364</v>
      </c>
      <c r="B1064" s="1">
        <v>356</v>
      </c>
      <c r="C1064" s="24">
        <v>42867</v>
      </c>
      <c r="D1064" s="1">
        <v>35910</v>
      </c>
      <c r="E1064" s="1">
        <v>35960</v>
      </c>
      <c r="F1064" s="1">
        <v>35840</v>
      </c>
      <c r="G1064" s="1">
        <v>35930</v>
      </c>
      <c r="I1064" s="1">
        <v>35910</v>
      </c>
      <c r="J1064" s="1">
        <v>35960</v>
      </c>
      <c r="K1064" s="1">
        <v>35870</v>
      </c>
      <c r="L1064" s="1">
        <v>35900</v>
      </c>
      <c r="M1064" s="1">
        <v>35950</v>
      </c>
      <c r="N1064" s="1">
        <v>35730</v>
      </c>
      <c r="O1064" s="1">
        <v>47.84</v>
      </c>
      <c r="AG1064" s="1">
        <v>35970</v>
      </c>
      <c r="AH1064" s="1">
        <v>1269</v>
      </c>
      <c r="AI1064" s="1">
        <v>1248</v>
      </c>
      <c r="AJ1064" s="1">
        <v>1.0168269230769231</v>
      </c>
    </row>
    <row r="1065" spans="1:36">
      <c r="A1065" s="1">
        <v>2365</v>
      </c>
      <c r="B1065" s="1">
        <v>357</v>
      </c>
      <c r="C1065" s="24">
        <v>42870</v>
      </c>
      <c r="D1065" s="1">
        <v>35620</v>
      </c>
      <c r="E1065" s="1">
        <v>36260</v>
      </c>
      <c r="F1065" s="1">
        <v>35580</v>
      </c>
      <c r="G1065" s="1">
        <v>36190</v>
      </c>
      <c r="I1065" s="1">
        <v>35620</v>
      </c>
      <c r="J1065" s="1">
        <v>35720</v>
      </c>
      <c r="K1065" s="1">
        <v>35580</v>
      </c>
      <c r="L1065" s="1">
        <v>35680</v>
      </c>
      <c r="M1065" s="1">
        <v>36450</v>
      </c>
      <c r="N1065" s="1">
        <v>36310</v>
      </c>
      <c r="O1065" s="1">
        <v>48.82</v>
      </c>
      <c r="AG1065" s="1">
        <v>35600</v>
      </c>
      <c r="AH1065" s="1">
        <v>1238</v>
      </c>
      <c r="AI1065" s="1">
        <v>972</v>
      </c>
      <c r="AJ1065" s="1">
        <v>1.2736625514403292</v>
      </c>
    </row>
    <row r="1066" spans="1:36">
      <c r="A1066" s="1">
        <v>2366</v>
      </c>
      <c r="B1066" s="1">
        <v>358</v>
      </c>
      <c r="C1066" s="24">
        <v>42871</v>
      </c>
      <c r="D1066" s="1">
        <v>36410</v>
      </c>
      <c r="E1066" s="1">
        <v>36520</v>
      </c>
      <c r="F1066" s="1">
        <v>36340</v>
      </c>
      <c r="G1066" s="1">
        <v>36390</v>
      </c>
      <c r="I1066" s="1">
        <v>36410</v>
      </c>
      <c r="J1066" s="1">
        <v>36520</v>
      </c>
      <c r="K1066" s="1">
        <v>36360</v>
      </c>
      <c r="L1066" s="1">
        <v>36490</v>
      </c>
      <c r="M1066" s="1">
        <v>36380</v>
      </c>
      <c r="N1066" s="1">
        <v>36280</v>
      </c>
      <c r="O1066" s="1">
        <v>48.23</v>
      </c>
      <c r="AG1066" s="1">
        <v>36450</v>
      </c>
      <c r="AH1066" s="1">
        <v>1107</v>
      </c>
      <c r="AI1066" s="1">
        <v>1201</v>
      </c>
      <c r="AJ1066" s="1">
        <v>0.92173189009159029</v>
      </c>
    </row>
    <row r="1067" spans="1:36">
      <c r="A1067" s="1">
        <v>2367</v>
      </c>
      <c r="B1067" s="1">
        <v>359</v>
      </c>
      <c r="C1067" s="24">
        <v>42872</v>
      </c>
      <c r="D1067" s="1">
        <v>35800</v>
      </c>
      <c r="E1067" s="1">
        <v>35880</v>
      </c>
      <c r="F1067" s="1">
        <v>35660</v>
      </c>
      <c r="G1067" s="1">
        <v>35720</v>
      </c>
      <c r="I1067" s="1">
        <v>35800</v>
      </c>
      <c r="J1067" s="1">
        <v>35880</v>
      </c>
      <c r="K1067" s="1">
        <v>35660</v>
      </c>
      <c r="L1067" s="1">
        <v>35760</v>
      </c>
      <c r="M1067" s="1">
        <v>35750</v>
      </c>
      <c r="N1067" s="1">
        <v>35850</v>
      </c>
      <c r="O1067" s="1">
        <v>48.96</v>
      </c>
      <c r="AG1067" s="1">
        <v>35700</v>
      </c>
      <c r="AH1067" s="1">
        <v>1302</v>
      </c>
      <c r="AI1067" s="1">
        <v>909</v>
      </c>
      <c r="AJ1067" s="1">
        <v>1.4323432343234324</v>
      </c>
    </row>
    <row r="1068" spans="1:36">
      <c r="A1068" s="1">
        <v>2368</v>
      </c>
      <c r="B1068" s="1">
        <v>360</v>
      </c>
      <c r="C1068" s="24">
        <v>42873</v>
      </c>
      <c r="D1068" s="1">
        <v>35940</v>
      </c>
      <c r="E1068" s="1">
        <v>35980</v>
      </c>
      <c r="F1068" s="1">
        <v>35680</v>
      </c>
      <c r="G1068" s="1">
        <v>35950</v>
      </c>
      <c r="I1068" s="1">
        <v>35940</v>
      </c>
      <c r="J1068" s="1">
        <v>35980</v>
      </c>
      <c r="K1068" s="1">
        <v>35680</v>
      </c>
      <c r="L1068" s="1">
        <v>35840</v>
      </c>
      <c r="M1068" s="1">
        <v>35870</v>
      </c>
      <c r="N1068" s="1">
        <v>36070</v>
      </c>
      <c r="O1068" s="1">
        <v>49.34</v>
      </c>
      <c r="AG1068" s="1">
        <v>35910</v>
      </c>
      <c r="AH1068" s="1">
        <v>1677</v>
      </c>
      <c r="AI1068" s="1">
        <v>861</v>
      </c>
      <c r="AJ1068" s="1">
        <v>1.9477351916376306</v>
      </c>
    </row>
    <row r="1069" spans="1:36">
      <c r="A1069" s="1">
        <v>2369</v>
      </c>
      <c r="B1069" s="1">
        <v>361</v>
      </c>
      <c r="C1069" s="24">
        <v>42874</v>
      </c>
      <c r="D1069" s="1">
        <v>36150</v>
      </c>
      <c r="E1069" s="1">
        <v>36480</v>
      </c>
      <c r="F1069" s="1">
        <v>36100</v>
      </c>
      <c r="G1069" s="1">
        <v>36340</v>
      </c>
      <c r="I1069" s="1">
        <v>36150</v>
      </c>
      <c r="J1069" s="1">
        <v>36310</v>
      </c>
      <c r="K1069" s="1">
        <v>36100</v>
      </c>
      <c r="L1069" s="1">
        <v>36270</v>
      </c>
      <c r="M1069" s="1">
        <v>36440</v>
      </c>
      <c r="N1069" s="1">
        <v>36870</v>
      </c>
      <c r="O1069" s="1">
        <v>50.33</v>
      </c>
      <c r="AG1069" s="1">
        <v>36240</v>
      </c>
      <c r="AH1069" s="1">
        <v>1226</v>
      </c>
      <c r="AI1069" s="1">
        <v>1329</v>
      </c>
      <c r="AJ1069" s="1">
        <v>0.92249811888638078</v>
      </c>
    </row>
    <row r="1070" spans="1:36">
      <c r="A1070" s="1">
        <v>2370</v>
      </c>
      <c r="B1070" s="1">
        <v>362</v>
      </c>
      <c r="C1070" s="24">
        <v>42877</v>
      </c>
      <c r="D1070" s="1">
        <v>37030</v>
      </c>
      <c r="E1070" s="1">
        <v>37270</v>
      </c>
      <c r="F1070" s="1">
        <v>37010</v>
      </c>
      <c r="G1070" s="1">
        <v>37120</v>
      </c>
      <c r="I1070" s="1">
        <v>37030</v>
      </c>
      <c r="J1070" s="1">
        <v>37240</v>
      </c>
      <c r="K1070" s="1">
        <v>37010</v>
      </c>
      <c r="L1070" s="1">
        <v>37240</v>
      </c>
      <c r="M1070" s="1">
        <v>37160</v>
      </c>
      <c r="N1070" s="1">
        <v>37170</v>
      </c>
      <c r="O1070" s="1">
        <v>50.73</v>
      </c>
      <c r="AG1070" s="1">
        <v>37070</v>
      </c>
      <c r="AH1070" s="1">
        <v>1290</v>
      </c>
      <c r="AI1070" s="1">
        <v>1051</v>
      </c>
      <c r="AJ1070" s="1">
        <v>1.2274024738344433</v>
      </c>
    </row>
    <row r="1071" spans="1:36">
      <c r="A1071" s="1">
        <v>2371</v>
      </c>
      <c r="B1071" s="1">
        <v>363</v>
      </c>
      <c r="C1071" s="24">
        <v>42878</v>
      </c>
      <c r="D1071" s="1">
        <v>37050</v>
      </c>
      <c r="E1071" s="1">
        <v>37100</v>
      </c>
      <c r="F1071" s="1">
        <v>36810</v>
      </c>
      <c r="G1071" s="1">
        <v>36860</v>
      </c>
      <c r="I1071" s="1">
        <v>37050</v>
      </c>
      <c r="J1071" s="1">
        <v>37100</v>
      </c>
      <c r="K1071" s="1">
        <v>36950</v>
      </c>
      <c r="L1071" s="1">
        <v>36970</v>
      </c>
      <c r="M1071" s="1">
        <v>36800</v>
      </c>
      <c r="N1071" s="1">
        <v>37550</v>
      </c>
      <c r="O1071" s="1">
        <v>51.49</v>
      </c>
      <c r="AG1071" s="1">
        <v>37100</v>
      </c>
      <c r="AH1071" s="1">
        <v>1937</v>
      </c>
      <c r="AI1071" s="1">
        <v>1036</v>
      </c>
      <c r="AJ1071" s="1">
        <v>1.8696911196911197</v>
      </c>
    </row>
    <row r="1072" spans="1:36">
      <c r="A1072" s="1">
        <v>2372</v>
      </c>
      <c r="B1072" s="1">
        <v>364</v>
      </c>
      <c r="C1072" s="24">
        <v>42879</v>
      </c>
      <c r="D1072" s="1">
        <v>37510</v>
      </c>
      <c r="E1072" s="1">
        <v>37680</v>
      </c>
      <c r="F1072" s="1">
        <v>37430</v>
      </c>
      <c r="G1072" s="1">
        <v>37670</v>
      </c>
      <c r="I1072" s="1">
        <v>37510</v>
      </c>
      <c r="J1072" s="1">
        <v>37550</v>
      </c>
      <c r="K1072" s="1">
        <v>37430</v>
      </c>
      <c r="L1072" s="1">
        <v>37520</v>
      </c>
      <c r="M1072" s="1">
        <v>37630</v>
      </c>
      <c r="N1072" s="1">
        <v>37470</v>
      </c>
      <c r="O1072" s="1">
        <v>51.3</v>
      </c>
      <c r="AG1072" s="1">
        <v>37490</v>
      </c>
      <c r="AH1072" s="1">
        <v>1682</v>
      </c>
      <c r="AI1072" s="1">
        <v>1013</v>
      </c>
      <c r="AJ1072" s="1">
        <v>1.6604146100691017</v>
      </c>
    </row>
    <row r="1073" spans="1:36">
      <c r="A1073" s="1">
        <v>2373</v>
      </c>
      <c r="B1073" s="1">
        <v>365</v>
      </c>
      <c r="C1073" s="24">
        <v>42880</v>
      </c>
      <c r="D1073" s="1">
        <v>37480</v>
      </c>
      <c r="E1073" s="1">
        <v>37740</v>
      </c>
      <c r="F1073" s="1">
        <v>37420</v>
      </c>
      <c r="G1073" s="1">
        <v>37630</v>
      </c>
      <c r="I1073" s="1">
        <v>37480</v>
      </c>
      <c r="J1073" s="1">
        <v>37730</v>
      </c>
      <c r="K1073" s="1">
        <v>37420</v>
      </c>
      <c r="L1073" s="1">
        <v>37690</v>
      </c>
      <c r="M1073" s="1">
        <v>37650</v>
      </c>
      <c r="N1073" s="1">
        <v>35810</v>
      </c>
      <c r="O1073" s="1">
        <v>48.71</v>
      </c>
      <c r="AG1073" s="1">
        <v>37500</v>
      </c>
      <c r="AH1073" s="1">
        <v>3070</v>
      </c>
      <c r="AI1073" s="1">
        <v>1104</v>
      </c>
      <c r="AJ1073" s="1">
        <v>2.7807971014492754</v>
      </c>
    </row>
    <row r="1074" spans="1:36">
      <c r="A1074" s="1">
        <v>2374</v>
      </c>
      <c r="B1074" s="1">
        <v>366</v>
      </c>
      <c r="C1074" s="24">
        <v>42881</v>
      </c>
      <c r="D1074" s="1">
        <v>35870</v>
      </c>
      <c r="E1074" s="1">
        <v>35870</v>
      </c>
      <c r="F1074" s="1">
        <v>35350</v>
      </c>
      <c r="G1074" s="1">
        <v>35450</v>
      </c>
      <c r="I1074" s="1">
        <v>35870</v>
      </c>
      <c r="J1074" s="1">
        <v>35870</v>
      </c>
      <c r="K1074" s="1">
        <v>35640</v>
      </c>
      <c r="L1074" s="1">
        <v>35770</v>
      </c>
      <c r="M1074" s="1">
        <v>35840</v>
      </c>
      <c r="N1074" s="1">
        <v>36100</v>
      </c>
      <c r="O1074" s="1">
        <v>49.8</v>
      </c>
      <c r="AG1074" s="1">
        <v>35830</v>
      </c>
      <c r="AH1074" s="1">
        <v>1381</v>
      </c>
      <c r="AI1074" s="1">
        <v>1336</v>
      </c>
      <c r="AJ1074" s="1">
        <v>1.033682634730539</v>
      </c>
    </row>
    <row r="1075" spans="1:36">
      <c r="A1075" s="1">
        <v>2375</v>
      </c>
      <c r="B1075" s="1">
        <v>367</v>
      </c>
      <c r="C1075" s="24">
        <v>42884</v>
      </c>
      <c r="D1075" s="1">
        <v>36200</v>
      </c>
      <c r="E1075" s="1">
        <v>36270</v>
      </c>
      <c r="F1075" s="1">
        <v>36000</v>
      </c>
      <c r="G1075" s="1">
        <v>36080</v>
      </c>
      <c r="I1075" s="1">
        <v>36200</v>
      </c>
      <c r="J1075" s="1">
        <v>36270</v>
      </c>
      <c r="K1075" s="1">
        <v>36140</v>
      </c>
      <c r="L1075" s="1">
        <v>36170</v>
      </c>
      <c r="M1075" s="1">
        <v>36100</v>
      </c>
      <c r="N1075" s="1">
        <v>36240</v>
      </c>
      <c r="O1075" s="1">
        <v>49.99</v>
      </c>
      <c r="AG1075" s="1">
        <v>36220</v>
      </c>
      <c r="AH1075" s="1">
        <v>1652</v>
      </c>
      <c r="AI1075" s="1">
        <v>1255</v>
      </c>
      <c r="AJ1075" s="1">
        <v>1.3163346613545817</v>
      </c>
    </row>
    <row r="1076" spans="1:36">
      <c r="A1076" s="1">
        <v>2376</v>
      </c>
      <c r="B1076" s="1">
        <v>368</v>
      </c>
      <c r="C1076" s="24">
        <v>42885</v>
      </c>
      <c r="D1076" s="1">
        <v>36230</v>
      </c>
      <c r="E1076" s="1">
        <v>36250</v>
      </c>
      <c r="F1076" s="1">
        <v>35880</v>
      </c>
      <c r="G1076" s="1">
        <v>36060</v>
      </c>
      <c r="I1076" s="1">
        <v>36230</v>
      </c>
      <c r="J1076" s="1">
        <v>36250</v>
      </c>
      <c r="K1076" s="1">
        <v>36000</v>
      </c>
      <c r="L1076" s="1">
        <v>36000</v>
      </c>
      <c r="M1076" s="1">
        <v>35920</v>
      </c>
      <c r="N1076" s="1">
        <v>35840</v>
      </c>
      <c r="O1076" s="1">
        <v>49.65</v>
      </c>
      <c r="AG1076" s="1">
        <v>36190</v>
      </c>
      <c r="AH1076" s="1">
        <v>1363</v>
      </c>
      <c r="AI1076" s="1">
        <v>1169</v>
      </c>
      <c r="AJ1076" s="1">
        <v>1.1659538066723696</v>
      </c>
    </row>
    <row r="1077" spans="1:36">
      <c r="A1077" s="1">
        <v>2377</v>
      </c>
      <c r="B1077" s="1">
        <v>369</v>
      </c>
      <c r="C1077" s="24">
        <v>42886</v>
      </c>
      <c r="D1077" s="1">
        <v>35850</v>
      </c>
      <c r="E1077" s="1">
        <v>35980</v>
      </c>
      <c r="F1077" s="1">
        <v>35590</v>
      </c>
      <c r="G1077" s="1">
        <v>35590</v>
      </c>
      <c r="I1077" s="1">
        <v>35850</v>
      </c>
      <c r="J1077" s="1">
        <v>35980</v>
      </c>
      <c r="K1077" s="1">
        <v>35780</v>
      </c>
      <c r="L1077" s="1">
        <v>35860</v>
      </c>
      <c r="M1077" s="1">
        <v>35670</v>
      </c>
      <c r="N1077" s="1">
        <v>34910</v>
      </c>
      <c r="O1077" s="1">
        <v>48.63</v>
      </c>
      <c r="AG1077" s="1">
        <v>35920</v>
      </c>
      <c r="AH1077" s="1">
        <v>1282</v>
      </c>
      <c r="AI1077" s="1">
        <v>1140</v>
      </c>
      <c r="AJ1077" s="1">
        <v>1.1245614035087719</v>
      </c>
    </row>
    <row r="1078" spans="1:36">
      <c r="A1078" s="1">
        <v>2378</v>
      </c>
      <c r="B1078" s="1">
        <v>370</v>
      </c>
      <c r="C1078" s="24">
        <v>42887</v>
      </c>
      <c r="D1078" s="1">
        <v>35300</v>
      </c>
      <c r="E1078" s="1">
        <v>35460</v>
      </c>
      <c r="F1078" s="1">
        <v>35300</v>
      </c>
      <c r="G1078" s="1">
        <v>35360</v>
      </c>
      <c r="I1078" s="1">
        <v>35300</v>
      </c>
      <c r="J1078" s="1">
        <v>35460</v>
      </c>
      <c r="K1078" s="1">
        <v>35280</v>
      </c>
      <c r="L1078" s="1">
        <v>35280</v>
      </c>
      <c r="M1078" s="1">
        <v>35460</v>
      </c>
      <c r="N1078" s="1">
        <v>34910</v>
      </c>
      <c r="O1078" s="1">
        <v>48.03</v>
      </c>
      <c r="AG1078" s="1">
        <v>35400</v>
      </c>
      <c r="AH1078" s="1">
        <v>1268</v>
      </c>
      <c r="AI1078" s="1">
        <v>1063</v>
      </c>
      <c r="AJ1078" s="1">
        <v>1.1928504233301975</v>
      </c>
    </row>
    <row r="1079" spans="1:36">
      <c r="A1079" s="1">
        <v>2379</v>
      </c>
      <c r="B1079" s="1">
        <v>371</v>
      </c>
      <c r="C1079" s="24">
        <v>42888</v>
      </c>
      <c r="D1079" s="1">
        <v>34970</v>
      </c>
      <c r="E1079" s="1">
        <v>35240</v>
      </c>
      <c r="F1079" s="1">
        <v>34930</v>
      </c>
      <c r="G1079" s="1">
        <v>34990</v>
      </c>
      <c r="I1079" s="1">
        <v>34970</v>
      </c>
      <c r="J1079" s="1">
        <v>35240</v>
      </c>
      <c r="K1079" s="1">
        <v>34930</v>
      </c>
      <c r="L1079" s="1">
        <v>35150</v>
      </c>
      <c r="M1079" s="1">
        <v>34760</v>
      </c>
      <c r="N1079" s="1">
        <v>34510</v>
      </c>
      <c r="O1079" s="1">
        <v>47.66</v>
      </c>
      <c r="AG1079" s="1">
        <v>35020</v>
      </c>
      <c r="AH1079" s="1">
        <v>1285</v>
      </c>
      <c r="AI1079" s="1">
        <v>940</v>
      </c>
      <c r="AJ1079" s="1">
        <v>1.3670212765957446</v>
      </c>
    </row>
    <row r="1080" spans="1:36">
      <c r="A1080" s="1">
        <v>2380</v>
      </c>
      <c r="B1080" s="1">
        <v>372</v>
      </c>
      <c r="C1080" s="24">
        <v>42891</v>
      </c>
      <c r="D1080" s="1">
        <v>34490</v>
      </c>
      <c r="E1080" s="1">
        <v>35030</v>
      </c>
      <c r="F1080" s="1">
        <v>34450</v>
      </c>
      <c r="G1080" s="1">
        <v>34760</v>
      </c>
      <c r="I1080" s="1">
        <v>34490</v>
      </c>
      <c r="J1080" s="1">
        <v>34630</v>
      </c>
      <c r="K1080" s="1">
        <v>34450</v>
      </c>
      <c r="L1080" s="1">
        <v>34560</v>
      </c>
      <c r="M1080" s="1">
        <v>34640</v>
      </c>
      <c r="N1080" s="1">
        <v>34130</v>
      </c>
      <c r="O1080" s="1">
        <v>47.39</v>
      </c>
      <c r="AG1080" s="1">
        <v>34500</v>
      </c>
      <c r="AH1080" s="1">
        <v>1575</v>
      </c>
      <c r="AI1080" s="1">
        <v>1010</v>
      </c>
      <c r="AJ1080" s="1">
        <v>1.5594059405940595</v>
      </c>
    </row>
    <row r="1081" spans="1:36">
      <c r="A1081" s="1">
        <v>2381</v>
      </c>
      <c r="B1081" s="1">
        <v>373</v>
      </c>
      <c r="C1081" s="24">
        <v>42892</v>
      </c>
      <c r="D1081" s="1">
        <v>34260</v>
      </c>
      <c r="E1081" s="1">
        <v>34380</v>
      </c>
      <c r="F1081" s="1">
        <v>33690</v>
      </c>
      <c r="G1081" s="1">
        <v>34010</v>
      </c>
      <c r="I1081" s="1">
        <v>34260</v>
      </c>
      <c r="J1081" s="1">
        <v>34380</v>
      </c>
      <c r="K1081" s="1">
        <v>33840</v>
      </c>
      <c r="L1081" s="1">
        <v>33870</v>
      </c>
      <c r="M1081" s="1">
        <v>33850</v>
      </c>
      <c r="N1081" s="1">
        <v>34300</v>
      </c>
      <c r="O1081" s="1">
        <v>47.98</v>
      </c>
      <c r="AG1081" s="1">
        <v>34340</v>
      </c>
      <c r="AH1081" s="1">
        <v>1071</v>
      </c>
      <c r="AI1081" s="1">
        <v>1210</v>
      </c>
      <c r="AJ1081" s="1">
        <v>0.88512396694214879</v>
      </c>
    </row>
    <row r="1082" spans="1:36">
      <c r="A1082" s="1">
        <v>2382</v>
      </c>
      <c r="B1082" s="1">
        <v>374</v>
      </c>
      <c r="C1082" s="24">
        <v>42893</v>
      </c>
      <c r="D1082" s="1">
        <v>34110</v>
      </c>
      <c r="E1082" s="1">
        <v>34260</v>
      </c>
      <c r="F1082" s="1">
        <v>34070</v>
      </c>
      <c r="G1082" s="1">
        <v>34120</v>
      </c>
      <c r="I1082" s="1">
        <v>34110</v>
      </c>
      <c r="J1082" s="1">
        <v>34230</v>
      </c>
      <c r="K1082" s="1">
        <v>34110</v>
      </c>
      <c r="L1082" s="1">
        <v>34200</v>
      </c>
      <c r="M1082" s="1">
        <v>33960</v>
      </c>
      <c r="N1082" s="1">
        <v>33130</v>
      </c>
      <c r="O1082" s="1">
        <v>45.78</v>
      </c>
      <c r="AG1082" s="1">
        <v>34210</v>
      </c>
      <c r="AH1082" s="1">
        <v>1507</v>
      </c>
      <c r="AI1082" s="1">
        <v>957</v>
      </c>
      <c r="AJ1082" s="1">
        <v>1.5747126436781609</v>
      </c>
    </row>
    <row r="1083" spans="1:36">
      <c r="A1083" s="1">
        <v>2383</v>
      </c>
      <c r="B1083" s="1">
        <v>375</v>
      </c>
      <c r="C1083" s="24">
        <v>42894</v>
      </c>
      <c r="D1083" s="1">
        <v>33190</v>
      </c>
      <c r="E1083" s="1">
        <v>33420</v>
      </c>
      <c r="F1083" s="1">
        <v>33170</v>
      </c>
      <c r="G1083" s="1">
        <v>33240</v>
      </c>
      <c r="I1083" s="1">
        <v>33190</v>
      </c>
      <c r="J1083" s="1">
        <v>33420</v>
      </c>
      <c r="K1083" s="1">
        <v>33190</v>
      </c>
      <c r="L1083" s="1">
        <v>33290</v>
      </c>
      <c r="M1083" s="1">
        <v>33330</v>
      </c>
      <c r="N1083" s="1">
        <v>33170</v>
      </c>
      <c r="O1083" s="1">
        <v>45.71</v>
      </c>
      <c r="AG1083" s="1">
        <v>33320</v>
      </c>
      <c r="AH1083" s="1">
        <v>1458</v>
      </c>
      <c r="AI1083" s="1">
        <v>985</v>
      </c>
      <c r="AJ1083" s="1">
        <v>1.4802030456852793</v>
      </c>
    </row>
    <row r="1084" spans="1:36">
      <c r="A1084" s="1">
        <v>2384</v>
      </c>
      <c r="B1084" s="1">
        <v>376</v>
      </c>
      <c r="C1084" s="24">
        <v>42895</v>
      </c>
      <c r="D1084" s="1">
        <v>33090</v>
      </c>
      <c r="E1084" s="1">
        <v>33250</v>
      </c>
      <c r="F1084" s="1">
        <v>32970</v>
      </c>
      <c r="G1084" s="1">
        <v>33190</v>
      </c>
      <c r="I1084" s="1">
        <v>33090</v>
      </c>
      <c r="J1084" s="1">
        <v>33240</v>
      </c>
      <c r="K1084" s="1">
        <v>32970</v>
      </c>
      <c r="L1084" s="1">
        <v>33240</v>
      </c>
      <c r="M1084" s="1">
        <v>33160</v>
      </c>
      <c r="N1084" s="1">
        <v>33410</v>
      </c>
      <c r="O1084" s="1">
        <v>45.83</v>
      </c>
      <c r="AG1084" s="1">
        <v>33010</v>
      </c>
      <c r="AH1084" s="1">
        <v>1295</v>
      </c>
      <c r="AI1084" s="1">
        <v>1425</v>
      </c>
      <c r="AJ1084" s="1">
        <v>0.90877192982456145</v>
      </c>
    </row>
    <row r="1085" spans="1:36">
      <c r="A1085" s="1">
        <v>2385</v>
      </c>
      <c r="B1085" s="1">
        <v>377</v>
      </c>
      <c r="C1085" s="24">
        <v>42898</v>
      </c>
      <c r="D1085" s="1">
        <v>33490</v>
      </c>
      <c r="E1085" s="1">
        <v>33610</v>
      </c>
      <c r="F1085" s="1">
        <v>33460</v>
      </c>
      <c r="G1085" s="1">
        <v>33520</v>
      </c>
      <c r="I1085" s="1">
        <v>33490</v>
      </c>
      <c r="J1085" s="1">
        <v>33600</v>
      </c>
      <c r="K1085" s="1">
        <v>33470</v>
      </c>
      <c r="L1085" s="1">
        <v>33550</v>
      </c>
      <c r="M1085" s="1">
        <v>33350</v>
      </c>
      <c r="N1085" s="1">
        <v>33350</v>
      </c>
      <c r="O1085" s="1">
        <v>46</v>
      </c>
      <c r="AG1085" s="1">
        <v>33570</v>
      </c>
      <c r="AH1085" s="1">
        <v>1160</v>
      </c>
      <c r="AI1085" s="1">
        <v>1068</v>
      </c>
      <c r="AJ1085" s="1">
        <v>1.0861423220973783</v>
      </c>
    </row>
    <row r="1086" spans="1:36">
      <c r="A1086" s="1">
        <v>2386</v>
      </c>
      <c r="B1086" s="1">
        <v>378</v>
      </c>
      <c r="C1086" s="24">
        <v>42899</v>
      </c>
      <c r="D1086" s="1">
        <v>33400</v>
      </c>
      <c r="E1086" s="1">
        <v>33580</v>
      </c>
      <c r="F1086" s="1">
        <v>33350</v>
      </c>
      <c r="G1086" s="1">
        <v>33530</v>
      </c>
      <c r="I1086" s="1">
        <v>33400</v>
      </c>
      <c r="J1086" s="1">
        <v>33530</v>
      </c>
      <c r="K1086" s="1">
        <v>33350</v>
      </c>
      <c r="L1086" s="1">
        <v>33490</v>
      </c>
      <c r="M1086" s="1">
        <v>33530</v>
      </c>
      <c r="N1086" s="1">
        <v>33600</v>
      </c>
      <c r="O1086" s="1">
        <v>45.95</v>
      </c>
      <c r="AG1086" s="1">
        <v>33410</v>
      </c>
      <c r="AH1086" s="1">
        <v>1155</v>
      </c>
      <c r="AI1086" s="1">
        <v>1656</v>
      </c>
      <c r="AJ1086" s="1">
        <v>0.69746376811594202</v>
      </c>
    </row>
    <row r="1087" spans="1:36">
      <c r="A1087" s="1">
        <v>2387</v>
      </c>
      <c r="B1087" s="1">
        <v>379</v>
      </c>
      <c r="C1087" s="24">
        <v>42900</v>
      </c>
      <c r="D1087" s="1">
        <v>33270</v>
      </c>
      <c r="E1087" s="1">
        <v>33370</v>
      </c>
      <c r="F1087" s="1">
        <v>33220</v>
      </c>
      <c r="G1087" s="1">
        <v>33220</v>
      </c>
      <c r="I1087" s="1">
        <v>33270</v>
      </c>
      <c r="J1087" s="1">
        <v>33340</v>
      </c>
      <c r="K1087" s="1">
        <v>33220</v>
      </c>
      <c r="L1087" s="1">
        <v>33330</v>
      </c>
      <c r="M1087" s="1">
        <v>33310</v>
      </c>
      <c r="N1087" s="1">
        <v>32250</v>
      </c>
      <c r="O1087" s="1">
        <v>44.68</v>
      </c>
      <c r="AG1087" s="1">
        <v>33410</v>
      </c>
      <c r="AH1087" s="1">
        <v>1155</v>
      </c>
      <c r="AI1087" s="1">
        <v>1656</v>
      </c>
      <c r="AJ1087" s="1">
        <v>0.69746376811594202</v>
      </c>
    </row>
    <row r="1088" spans="1:36">
      <c r="A1088" s="1">
        <v>2388</v>
      </c>
      <c r="B1088" s="1">
        <v>380</v>
      </c>
      <c r="C1088" s="24">
        <v>42901</v>
      </c>
      <c r="D1088" s="1">
        <v>32220</v>
      </c>
      <c r="E1088" s="1">
        <v>32390</v>
      </c>
      <c r="F1088" s="1">
        <v>32110</v>
      </c>
      <c r="G1088" s="1">
        <v>32280</v>
      </c>
      <c r="I1088" s="1">
        <v>32220</v>
      </c>
      <c r="J1088" s="1">
        <v>32380</v>
      </c>
      <c r="K1088" s="1">
        <v>32110</v>
      </c>
      <c r="L1088" s="1">
        <v>32350</v>
      </c>
      <c r="M1088" s="1">
        <v>32210</v>
      </c>
      <c r="N1088" s="1">
        <v>32530</v>
      </c>
      <c r="O1088" s="1">
        <v>44.24</v>
      </c>
      <c r="AG1088" s="1">
        <v>32280</v>
      </c>
      <c r="AH1088" s="1">
        <v>956</v>
      </c>
      <c r="AI1088" s="1">
        <v>979</v>
      </c>
      <c r="AJ1088" s="1">
        <v>0.97650663942798777</v>
      </c>
    </row>
    <row r="1089" spans="1:36">
      <c r="A1089" s="1">
        <v>2389</v>
      </c>
      <c r="B1089" s="1">
        <v>381</v>
      </c>
      <c r="C1089" s="24">
        <v>42902</v>
      </c>
      <c r="D1089" s="1">
        <v>32470</v>
      </c>
      <c r="E1089" s="1">
        <v>32800</v>
      </c>
      <c r="F1089" s="1">
        <v>32470</v>
      </c>
      <c r="G1089" s="1">
        <v>32790</v>
      </c>
      <c r="I1089" s="1">
        <v>32470</v>
      </c>
      <c r="J1089" s="1">
        <v>32690</v>
      </c>
      <c r="K1089" s="1">
        <v>32470</v>
      </c>
      <c r="L1089" s="1">
        <v>32660</v>
      </c>
      <c r="M1089" s="1">
        <v>32900</v>
      </c>
      <c r="N1089" s="1">
        <v>32850</v>
      </c>
      <c r="O1089" s="1">
        <v>44.74</v>
      </c>
      <c r="AG1089" s="1">
        <v>32570</v>
      </c>
      <c r="AH1089" s="1">
        <v>1172</v>
      </c>
      <c r="AI1089" s="1">
        <v>934</v>
      </c>
      <c r="AJ1089" s="1">
        <v>1.2548179871520342</v>
      </c>
    </row>
    <row r="1090" spans="1:36">
      <c r="A1090" s="1">
        <v>2390</v>
      </c>
      <c r="B1090" s="1">
        <v>382</v>
      </c>
      <c r="C1090" s="24">
        <v>42905</v>
      </c>
      <c r="D1090" s="1">
        <v>32790</v>
      </c>
      <c r="E1090" s="1">
        <v>32910</v>
      </c>
      <c r="F1090" s="1">
        <v>32730</v>
      </c>
      <c r="G1090" s="1">
        <v>32800</v>
      </c>
      <c r="I1090" s="1">
        <v>32790</v>
      </c>
      <c r="J1090" s="1">
        <v>32910</v>
      </c>
      <c r="K1090" s="1">
        <v>32730</v>
      </c>
      <c r="L1090" s="1">
        <v>32760</v>
      </c>
      <c r="M1090" s="1">
        <v>32900</v>
      </c>
      <c r="N1090" s="1">
        <v>32850</v>
      </c>
      <c r="O1090" s="1">
        <v>44.74</v>
      </c>
      <c r="AG1090" s="1">
        <v>32840</v>
      </c>
      <c r="AH1090" s="1">
        <v>984</v>
      </c>
      <c r="AI1090" s="1">
        <v>1061</v>
      </c>
      <c r="AJ1090" s="1">
        <v>0.92742695570216782</v>
      </c>
    </row>
    <row r="1091" spans="1:36">
      <c r="A1091" s="1">
        <v>2391</v>
      </c>
      <c r="B1091" s="1">
        <v>383</v>
      </c>
      <c r="C1091" s="24">
        <v>42906</v>
      </c>
      <c r="D1091" s="1">
        <v>32770</v>
      </c>
      <c r="E1091" s="1">
        <v>32880</v>
      </c>
      <c r="F1091" s="1">
        <v>32680</v>
      </c>
      <c r="G1091" s="1">
        <v>32680</v>
      </c>
      <c r="I1091" s="1">
        <v>32770</v>
      </c>
      <c r="J1091" s="35">
        <v>32910</v>
      </c>
      <c r="K1091" s="35">
        <v>32730</v>
      </c>
      <c r="L1091" s="35">
        <v>32760</v>
      </c>
      <c r="M1091" s="1">
        <v>32830</v>
      </c>
      <c r="N1091" s="1">
        <v>32070</v>
      </c>
      <c r="O1091" s="1">
        <v>43.23</v>
      </c>
      <c r="AG1091" s="35">
        <v>32840</v>
      </c>
      <c r="AH1091" s="35">
        <v>984</v>
      </c>
      <c r="AI1091" s="35">
        <v>1061</v>
      </c>
      <c r="AJ1091" s="35">
        <v>0.92742695570216782</v>
      </c>
    </row>
    <row r="1092" spans="1:36">
      <c r="A1092" s="1">
        <v>2392</v>
      </c>
      <c r="B1092" s="1">
        <v>384</v>
      </c>
      <c r="C1092" s="24">
        <v>42907</v>
      </c>
      <c r="D1092" s="1">
        <v>32000</v>
      </c>
      <c r="E1092" s="1">
        <v>32150</v>
      </c>
      <c r="F1092" s="1">
        <v>31910</v>
      </c>
      <c r="G1092" s="1">
        <v>31910</v>
      </c>
      <c r="I1092" s="1">
        <v>32000</v>
      </c>
      <c r="J1092" s="1">
        <v>32150</v>
      </c>
      <c r="K1092" s="1">
        <v>31970</v>
      </c>
      <c r="L1092" s="1">
        <v>32060</v>
      </c>
      <c r="M1092" s="1">
        <v>31690</v>
      </c>
      <c r="N1092" s="1">
        <v>31310</v>
      </c>
      <c r="O1092" s="1">
        <v>42.53</v>
      </c>
      <c r="AG1092" s="1">
        <v>32140</v>
      </c>
      <c r="AH1092" s="1">
        <v>1578</v>
      </c>
      <c r="AI1092" s="1">
        <v>1983</v>
      </c>
      <c r="AJ1092" s="1">
        <v>0.79576399394856279</v>
      </c>
    </row>
    <row r="1093" spans="1:36">
      <c r="A1093" s="1">
        <v>2393</v>
      </c>
      <c r="B1093" s="1">
        <v>385</v>
      </c>
      <c r="C1093" s="24">
        <v>42908</v>
      </c>
      <c r="D1093" s="1">
        <v>31240</v>
      </c>
      <c r="E1093" s="1">
        <v>31420</v>
      </c>
      <c r="F1093" s="1">
        <v>31080</v>
      </c>
      <c r="G1093" s="1">
        <v>31150</v>
      </c>
      <c r="I1093" s="1">
        <v>31240</v>
      </c>
      <c r="J1093" s="1">
        <v>31420</v>
      </c>
      <c r="K1093" s="1">
        <v>31240</v>
      </c>
      <c r="L1093" s="1">
        <v>31330</v>
      </c>
      <c r="M1093" s="1">
        <v>31170</v>
      </c>
      <c r="N1093" s="1">
        <v>31510</v>
      </c>
      <c r="O1093" s="1">
        <v>42.78</v>
      </c>
      <c r="AG1093" s="1">
        <v>31380</v>
      </c>
      <c r="AH1093" s="1">
        <v>1609</v>
      </c>
      <c r="AI1093" s="1">
        <v>1062</v>
      </c>
      <c r="AJ1093" s="1">
        <v>1.5150659133709981</v>
      </c>
    </row>
    <row r="1094" spans="1:36">
      <c r="A1094" s="1">
        <v>2394</v>
      </c>
      <c r="B1094" s="1">
        <v>386</v>
      </c>
      <c r="C1094" s="24">
        <v>42909</v>
      </c>
      <c r="D1094" s="1">
        <v>31530</v>
      </c>
      <c r="E1094" s="1">
        <v>31730</v>
      </c>
      <c r="F1094" s="1">
        <v>31530</v>
      </c>
      <c r="G1094" s="1">
        <v>31630</v>
      </c>
      <c r="I1094" s="1">
        <v>31530</v>
      </c>
      <c r="J1094" s="1">
        <v>31680</v>
      </c>
      <c r="K1094" s="1">
        <v>31530</v>
      </c>
      <c r="L1094" s="1">
        <v>31590</v>
      </c>
      <c r="M1094" s="1">
        <v>31560</v>
      </c>
      <c r="N1094" s="1">
        <v>31820</v>
      </c>
      <c r="O1094" s="1">
        <v>43.01</v>
      </c>
      <c r="AG1094" s="1">
        <v>31590</v>
      </c>
      <c r="AH1094" s="1">
        <v>1524</v>
      </c>
      <c r="AI1094" s="1">
        <v>977</v>
      </c>
      <c r="AJ1094" s="1">
        <v>1.5598771750255886</v>
      </c>
    </row>
    <row r="1095" spans="1:36">
      <c r="A1095" s="1">
        <v>2395</v>
      </c>
      <c r="B1095" s="1">
        <v>387</v>
      </c>
      <c r="C1095" s="24">
        <v>42912</v>
      </c>
      <c r="D1095" s="1">
        <v>31820</v>
      </c>
      <c r="E1095" s="1">
        <v>32160</v>
      </c>
      <c r="F1095" s="1">
        <v>31800</v>
      </c>
      <c r="G1095" s="1">
        <v>32080</v>
      </c>
      <c r="I1095" s="1">
        <v>31820</v>
      </c>
      <c r="J1095" s="1">
        <v>32070</v>
      </c>
      <c r="K1095" s="1">
        <v>31800</v>
      </c>
      <c r="L1095" s="1">
        <v>32070</v>
      </c>
      <c r="M1095" s="1">
        <v>32130</v>
      </c>
      <c r="N1095" s="1">
        <v>32110</v>
      </c>
      <c r="O1095" s="1">
        <v>43.49</v>
      </c>
      <c r="AG1095" s="1">
        <v>31820</v>
      </c>
      <c r="AH1095" s="1">
        <v>1424</v>
      </c>
      <c r="AI1095" s="1">
        <v>957</v>
      </c>
      <c r="AJ1095" s="1">
        <v>1.4879832810867293</v>
      </c>
    </row>
    <row r="1096" spans="1:36">
      <c r="A1096" s="1">
        <v>2396</v>
      </c>
      <c r="B1096" s="1">
        <v>388</v>
      </c>
      <c r="C1096" s="24">
        <v>42913</v>
      </c>
      <c r="D1096" s="1">
        <v>32040</v>
      </c>
      <c r="E1096" s="1">
        <v>32260</v>
      </c>
      <c r="F1096" s="1">
        <v>32040</v>
      </c>
      <c r="G1096" s="1">
        <v>32160</v>
      </c>
      <c r="I1096" s="1">
        <v>32040</v>
      </c>
      <c r="J1096" s="1">
        <v>32190</v>
      </c>
      <c r="K1096" s="1">
        <v>32040</v>
      </c>
      <c r="L1096" s="1">
        <v>32160</v>
      </c>
      <c r="M1096" s="1">
        <v>32270</v>
      </c>
      <c r="N1096" s="1">
        <v>32900</v>
      </c>
      <c r="O1096" s="1">
        <v>43.72</v>
      </c>
      <c r="AG1096" s="1">
        <v>32100</v>
      </c>
      <c r="AH1096" s="1">
        <v>1142</v>
      </c>
      <c r="AI1096" s="1">
        <v>940</v>
      </c>
      <c r="AJ1096" s="1">
        <v>1.2148936170212765</v>
      </c>
    </row>
    <row r="1097" spans="1:36">
      <c r="A1097" s="1">
        <v>2397</v>
      </c>
      <c r="B1097" s="1">
        <v>389</v>
      </c>
      <c r="C1097" s="24">
        <v>42914</v>
      </c>
      <c r="D1097" s="1">
        <v>32620</v>
      </c>
      <c r="E1097" s="1">
        <v>32840</v>
      </c>
      <c r="F1097" s="1">
        <v>32530</v>
      </c>
      <c r="G1097" s="1">
        <v>32830</v>
      </c>
      <c r="I1097" s="1">
        <v>32620</v>
      </c>
      <c r="J1097" s="1">
        <v>32800</v>
      </c>
      <c r="K1097" s="1">
        <v>32530</v>
      </c>
      <c r="L1097" s="1">
        <v>32730</v>
      </c>
      <c r="M1097" s="1">
        <v>32690</v>
      </c>
      <c r="N1097" s="1">
        <v>33280</v>
      </c>
      <c r="O1097" s="1">
        <v>44.88</v>
      </c>
      <c r="AG1097" s="1">
        <v>32610</v>
      </c>
      <c r="AH1097" s="1">
        <v>741</v>
      </c>
      <c r="AI1097" s="1">
        <v>650</v>
      </c>
      <c r="AJ1097" s="1">
        <v>1.1399999999999999</v>
      </c>
    </row>
    <row r="1098" spans="1:36">
      <c r="A1098" s="1">
        <v>2398</v>
      </c>
      <c r="B1098" s="1">
        <v>390</v>
      </c>
      <c r="C1098" s="24">
        <v>42915</v>
      </c>
      <c r="D1098" s="1">
        <v>33330</v>
      </c>
      <c r="E1098" s="1">
        <v>33440</v>
      </c>
      <c r="F1098" s="1">
        <v>33280</v>
      </c>
      <c r="G1098" s="1">
        <v>33440</v>
      </c>
      <c r="I1098" s="1">
        <v>33330</v>
      </c>
      <c r="J1098" s="1">
        <v>33400</v>
      </c>
      <c r="K1098" s="1">
        <v>33280</v>
      </c>
      <c r="L1098" s="1">
        <v>33380</v>
      </c>
      <c r="M1098" s="1">
        <v>33550</v>
      </c>
      <c r="N1098" s="1">
        <v>33310</v>
      </c>
      <c r="O1098" s="1">
        <v>44.87</v>
      </c>
      <c r="AG1098" s="1">
        <v>33350</v>
      </c>
      <c r="AH1098" s="1">
        <v>1376</v>
      </c>
      <c r="AI1098" s="1">
        <v>1009</v>
      </c>
      <c r="AJ1098" s="1">
        <v>1.3637264618434093</v>
      </c>
    </row>
    <row r="1099" spans="1:36">
      <c r="A1099" s="1">
        <v>2399</v>
      </c>
      <c r="B1099" s="1">
        <v>391</v>
      </c>
      <c r="C1099" s="24">
        <v>42916</v>
      </c>
      <c r="D1099" s="1">
        <v>33310</v>
      </c>
      <c r="E1099" s="1">
        <v>33540</v>
      </c>
      <c r="F1099" s="1">
        <v>33200</v>
      </c>
      <c r="G1099" s="1">
        <v>33460</v>
      </c>
      <c r="I1099" s="1">
        <v>33310</v>
      </c>
      <c r="J1099" s="1">
        <v>33540</v>
      </c>
      <c r="K1099" s="1">
        <v>33200</v>
      </c>
      <c r="L1099" s="1">
        <v>33480</v>
      </c>
      <c r="M1099" s="1">
        <v>33450</v>
      </c>
      <c r="N1099" s="1">
        <v>34240</v>
      </c>
      <c r="O1099" s="1">
        <v>46.04</v>
      </c>
      <c r="AG1099" s="1">
        <v>33330</v>
      </c>
      <c r="AH1099" s="1">
        <v>1150</v>
      </c>
      <c r="AI1099" s="1">
        <v>1101</v>
      </c>
      <c r="AJ1099" s="1">
        <v>1.044504995458674</v>
      </c>
    </row>
    <row r="1100" spans="1:36">
      <c r="A1100" s="1">
        <v>2400</v>
      </c>
      <c r="B1100" s="1">
        <v>392</v>
      </c>
      <c r="C1100" s="24">
        <v>42919</v>
      </c>
      <c r="D1100" s="1">
        <v>34300</v>
      </c>
      <c r="E1100" s="1">
        <v>34410</v>
      </c>
      <c r="F1100" s="1">
        <v>34180</v>
      </c>
      <c r="G1100" s="1">
        <v>34410</v>
      </c>
      <c r="I1100" s="1">
        <v>34300</v>
      </c>
      <c r="J1100" s="1">
        <v>34370</v>
      </c>
      <c r="K1100" s="1">
        <v>34150</v>
      </c>
      <c r="L1100" s="1">
        <v>34150</v>
      </c>
      <c r="M1100" s="1">
        <v>34560</v>
      </c>
      <c r="N1100" s="1">
        <v>35130</v>
      </c>
      <c r="O1100" s="1">
        <v>47.04</v>
      </c>
      <c r="AG1100" s="1">
        <v>34280</v>
      </c>
      <c r="AH1100" s="1">
        <v>1121</v>
      </c>
      <c r="AI1100" s="1">
        <v>977</v>
      </c>
      <c r="AJ1100" s="1">
        <v>1.1473899692937564</v>
      </c>
    </row>
    <row r="1101" spans="1:36">
      <c r="A1101" s="1">
        <v>2401</v>
      </c>
      <c r="B1101" s="1">
        <v>393</v>
      </c>
      <c r="C1101" s="24">
        <v>42920</v>
      </c>
      <c r="D1101" s="1">
        <v>35090</v>
      </c>
      <c r="E1101" s="1">
        <v>35130</v>
      </c>
      <c r="F1101" s="1">
        <v>34770</v>
      </c>
      <c r="G1101" s="1">
        <v>34840</v>
      </c>
      <c r="I1101" s="1">
        <v>35090</v>
      </c>
      <c r="J1101" s="1">
        <v>35130</v>
      </c>
      <c r="K1101" s="1">
        <v>34800</v>
      </c>
      <c r="L1101" s="1">
        <v>35000</v>
      </c>
      <c r="M1101" s="1">
        <v>34930</v>
      </c>
      <c r="N1101" s="1">
        <v>35080</v>
      </c>
      <c r="O1101" s="1">
        <v>47.08</v>
      </c>
      <c r="AG1101" s="1">
        <v>34280</v>
      </c>
      <c r="AH1101" s="1">
        <v>1121</v>
      </c>
      <c r="AI1101" s="1">
        <v>977</v>
      </c>
      <c r="AJ1101" s="1">
        <v>1.1473899692937564</v>
      </c>
    </row>
    <row r="1102" spans="1:36">
      <c r="A1102" s="1">
        <v>2402</v>
      </c>
      <c r="B1102" s="1">
        <v>394</v>
      </c>
      <c r="C1102" s="24">
        <v>42921</v>
      </c>
      <c r="D1102" s="1">
        <v>34990</v>
      </c>
      <c r="E1102" s="1">
        <v>35040</v>
      </c>
      <c r="F1102" s="1">
        <v>34800</v>
      </c>
      <c r="G1102" s="1">
        <v>34990</v>
      </c>
      <c r="I1102" s="1">
        <v>34990</v>
      </c>
      <c r="J1102" s="1">
        <v>35040</v>
      </c>
      <c r="K1102" s="1">
        <v>34820</v>
      </c>
      <c r="L1102" s="1">
        <v>34980</v>
      </c>
      <c r="M1102" s="1">
        <v>35060</v>
      </c>
      <c r="N1102" s="1">
        <v>33790</v>
      </c>
      <c r="O1102" s="1">
        <v>45.61</v>
      </c>
      <c r="AG1102" s="1">
        <v>35020</v>
      </c>
      <c r="AH1102" s="1">
        <v>1460</v>
      </c>
      <c r="AI1102" s="1">
        <v>1117</v>
      </c>
      <c r="AJ1102" s="1">
        <v>1.3070725156669651</v>
      </c>
    </row>
    <row r="1103" spans="1:36">
      <c r="A1103" s="1">
        <v>2403</v>
      </c>
      <c r="B1103" s="1">
        <v>395</v>
      </c>
      <c r="C1103" s="24">
        <v>42922</v>
      </c>
      <c r="D1103" s="1">
        <v>34070</v>
      </c>
      <c r="E1103" s="1">
        <v>34140</v>
      </c>
      <c r="F1103" s="1">
        <v>33750</v>
      </c>
      <c r="G1103" s="1">
        <v>34000</v>
      </c>
      <c r="I1103" s="1">
        <v>34070</v>
      </c>
      <c r="J1103" s="1">
        <v>34140</v>
      </c>
      <c r="K1103" s="1">
        <v>33810</v>
      </c>
      <c r="L1103" s="1">
        <v>33810</v>
      </c>
      <c r="M1103" s="1">
        <v>34100</v>
      </c>
      <c r="N1103" s="1">
        <v>33750</v>
      </c>
      <c r="O1103" s="1">
        <v>45.36</v>
      </c>
      <c r="AG1103" s="1">
        <v>34070</v>
      </c>
      <c r="AH1103" s="1">
        <v>1576</v>
      </c>
      <c r="AI1103" s="1">
        <v>1086</v>
      </c>
      <c r="AJ1103" s="1">
        <v>1.4511970534069982</v>
      </c>
    </row>
    <row r="1104" spans="1:36">
      <c r="A1104" s="1">
        <v>2404</v>
      </c>
      <c r="B1104" s="1">
        <v>396</v>
      </c>
      <c r="C1104" s="24">
        <v>42923</v>
      </c>
      <c r="D1104" s="1">
        <v>33710</v>
      </c>
      <c r="E1104" s="1">
        <v>33810</v>
      </c>
      <c r="F1104" s="1">
        <v>33420</v>
      </c>
      <c r="G1104" s="1">
        <v>33810</v>
      </c>
      <c r="I1104" s="1">
        <v>33710</v>
      </c>
      <c r="J1104" s="1">
        <v>33720</v>
      </c>
      <c r="K1104" s="1">
        <v>33420</v>
      </c>
      <c r="L1104" s="1">
        <v>33640</v>
      </c>
      <c r="M1104" s="1">
        <v>33760</v>
      </c>
      <c r="N1104" s="1">
        <v>33250</v>
      </c>
      <c r="O1104" s="1">
        <v>44.23</v>
      </c>
      <c r="AG1104" s="1">
        <v>33690</v>
      </c>
      <c r="AH1104" s="1">
        <v>1199</v>
      </c>
      <c r="AI1104" s="1">
        <v>1566</v>
      </c>
      <c r="AJ1104" s="1">
        <v>0.76564495530012766</v>
      </c>
    </row>
    <row r="1105" spans="1:36">
      <c r="A1105" s="1">
        <v>2405</v>
      </c>
      <c r="B1105" s="1">
        <v>397</v>
      </c>
      <c r="C1105" s="24">
        <v>42926</v>
      </c>
      <c r="D1105" s="1">
        <v>33350</v>
      </c>
      <c r="E1105" s="1">
        <v>33570</v>
      </c>
      <c r="F1105" s="1">
        <v>33340</v>
      </c>
      <c r="G1105" s="1">
        <v>33430</v>
      </c>
      <c r="I1105" s="1">
        <v>33350</v>
      </c>
      <c r="J1105" s="1">
        <v>33540</v>
      </c>
      <c r="K1105" s="1">
        <v>33340</v>
      </c>
      <c r="L1105" s="1">
        <v>33500</v>
      </c>
      <c r="M1105" s="1">
        <v>33350</v>
      </c>
      <c r="N1105" s="1">
        <v>33450</v>
      </c>
      <c r="O1105" s="1">
        <v>44.55</v>
      </c>
      <c r="AG1105" s="1">
        <v>33430</v>
      </c>
      <c r="AH1105" s="1">
        <v>1558</v>
      </c>
      <c r="AI1105" s="1">
        <v>1122</v>
      </c>
      <c r="AJ1105" s="1">
        <v>1.3885918003565063</v>
      </c>
    </row>
    <row r="1106" spans="1:36">
      <c r="A1106" s="1">
        <v>2406</v>
      </c>
      <c r="B1106" s="1">
        <v>398</v>
      </c>
      <c r="C1106" s="24">
        <v>42927</v>
      </c>
      <c r="D1106" s="1">
        <v>33450</v>
      </c>
      <c r="E1106" s="1">
        <v>33660</v>
      </c>
      <c r="F1106" s="1">
        <v>33410</v>
      </c>
      <c r="G1106" s="1">
        <v>33580</v>
      </c>
      <c r="I1106" s="1">
        <v>33450</v>
      </c>
      <c r="J1106" s="1">
        <v>33660</v>
      </c>
      <c r="K1106" s="1">
        <v>33410</v>
      </c>
      <c r="L1106" s="1">
        <v>33610</v>
      </c>
      <c r="M1106" s="1">
        <v>33680</v>
      </c>
      <c r="N1106" s="1">
        <v>33890</v>
      </c>
      <c r="O1106" s="1">
        <v>45.76</v>
      </c>
      <c r="AG1106" s="1">
        <v>33520</v>
      </c>
      <c r="AH1106" s="1">
        <v>1456</v>
      </c>
      <c r="AI1106" s="1">
        <v>1092</v>
      </c>
      <c r="AJ1106" s="1">
        <v>1.3333333333333333</v>
      </c>
    </row>
    <row r="1107" spans="1:36">
      <c r="A1107" s="1">
        <v>2407</v>
      </c>
      <c r="B1107" s="1">
        <v>399</v>
      </c>
      <c r="C1107" s="24">
        <v>42928</v>
      </c>
      <c r="D1107" s="1">
        <v>34250</v>
      </c>
      <c r="E1107" s="1">
        <v>34290</v>
      </c>
      <c r="F1107" s="1">
        <v>34090</v>
      </c>
      <c r="G1107" s="1">
        <v>34230</v>
      </c>
      <c r="I1107" s="1">
        <v>34250</v>
      </c>
      <c r="J1107" s="1">
        <v>34270</v>
      </c>
      <c r="K1107" s="1">
        <v>34090</v>
      </c>
      <c r="L1107" s="1">
        <v>34180</v>
      </c>
      <c r="M1107" s="1">
        <v>34240</v>
      </c>
      <c r="N1107" s="1">
        <v>33720</v>
      </c>
      <c r="O1107" s="1">
        <v>45.46</v>
      </c>
      <c r="AG1107" s="1">
        <v>34110</v>
      </c>
      <c r="AH1107" s="1">
        <v>1369</v>
      </c>
      <c r="AI1107" s="1">
        <v>1120</v>
      </c>
      <c r="AJ1107" s="1">
        <v>1.2223214285714286</v>
      </c>
    </row>
    <row r="1108" spans="1:36">
      <c r="A1108" s="1">
        <v>2408</v>
      </c>
      <c r="B1108" s="1">
        <v>400</v>
      </c>
      <c r="C1108" s="24">
        <v>42929</v>
      </c>
      <c r="D1108" s="1">
        <v>33770</v>
      </c>
      <c r="E1108" s="1">
        <v>33820</v>
      </c>
      <c r="F1108" s="1">
        <v>33620</v>
      </c>
      <c r="G1108" s="1">
        <v>33700</v>
      </c>
      <c r="I1108" s="1">
        <v>33770</v>
      </c>
      <c r="J1108" s="1">
        <v>33820</v>
      </c>
      <c r="K1108" s="1">
        <v>33680</v>
      </c>
      <c r="L1108" s="1">
        <v>33750</v>
      </c>
      <c r="M1108" s="1">
        <v>33610</v>
      </c>
      <c r="N1108" s="1">
        <v>34220</v>
      </c>
      <c r="O1108" s="1">
        <v>46.1</v>
      </c>
      <c r="AG1108" s="1">
        <v>33800</v>
      </c>
      <c r="AH1108" s="1">
        <v>1640</v>
      </c>
      <c r="AI1108" s="1">
        <v>1134</v>
      </c>
      <c r="AJ1108" s="1">
        <v>1.4462081128747795</v>
      </c>
    </row>
    <row r="1109" spans="1:36">
      <c r="A1109" s="1">
        <v>2409</v>
      </c>
      <c r="B1109" s="1">
        <v>401</v>
      </c>
      <c r="C1109" s="24">
        <v>42930</v>
      </c>
      <c r="D1109" s="1">
        <v>34220</v>
      </c>
      <c r="E1109" s="1">
        <v>34330</v>
      </c>
      <c r="F1109" s="1">
        <v>34150</v>
      </c>
      <c r="G1109" s="1">
        <v>34270</v>
      </c>
      <c r="I1109" s="1">
        <v>34220</v>
      </c>
      <c r="J1109" s="1">
        <v>34260</v>
      </c>
      <c r="K1109" s="1">
        <v>34160</v>
      </c>
      <c r="L1109" s="1">
        <v>34180</v>
      </c>
      <c r="M1109" s="1">
        <v>34080</v>
      </c>
      <c r="N1109" s="1">
        <v>34380</v>
      </c>
      <c r="O1109" s="1">
        <v>46</v>
      </c>
      <c r="AG1109" s="1">
        <v>34190</v>
      </c>
      <c r="AH1109" s="1">
        <v>1238</v>
      </c>
      <c r="AI1109" s="1">
        <v>1831</v>
      </c>
      <c r="AJ1109" s="1">
        <v>0.67613326051338063</v>
      </c>
    </row>
    <row r="1110" spans="1:36">
      <c r="A1110" s="1">
        <v>2410</v>
      </c>
      <c r="B1110" s="1">
        <v>402</v>
      </c>
      <c r="C1110" s="24">
        <v>42934</v>
      </c>
      <c r="D1110" s="1">
        <v>34050</v>
      </c>
      <c r="E1110" s="1">
        <v>34100</v>
      </c>
      <c r="F1110" s="1">
        <v>33810</v>
      </c>
      <c r="G1110" s="1">
        <v>33820</v>
      </c>
      <c r="I1110" s="1">
        <v>34050</v>
      </c>
      <c r="J1110" s="1">
        <v>34100</v>
      </c>
      <c r="K1110" s="1">
        <v>33950</v>
      </c>
      <c r="L1110" s="1">
        <v>34010</v>
      </c>
      <c r="M1110" s="1">
        <v>33830</v>
      </c>
      <c r="N1110" s="1">
        <v>34100</v>
      </c>
      <c r="O1110" s="1">
        <v>46.25</v>
      </c>
      <c r="AG1110" s="1">
        <v>34080</v>
      </c>
      <c r="AH1110" s="1">
        <v>1606</v>
      </c>
      <c r="AI1110" s="1">
        <v>1136</v>
      </c>
      <c r="AJ1110" s="1">
        <v>1.4137323943661972</v>
      </c>
    </row>
    <row r="1111" spans="1:36">
      <c r="A1111" s="1">
        <v>2411</v>
      </c>
      <c r="B1111" s="1">
        <v>403</v>
      </c>
      <c r="C1111" s="24">
        <v>42935</v>
      </c>
      <c r="D1111" s="1">
        <v>33990</v>
      </c>
      <c r="E1111" s="1">
        <v>34080</v>
      </c>
      <c r="F1111" s="1">
        <v>33880</v>
      </c>
      <c r="G1111" s="1">
        <v>33970</v>
      </c>
      <c r="I1111" s="1">
        <v>33990</v>
      </c>
      <c r="J1111" s="1">
        <v>34050</v>
      </c>
      <c r="K1111" s="1">
        <v>33880</v>
      </c>
      <c r="L1111" s="1">
        <v>34050</v>
      </c>
      <c r="M1111" s="1">
        <v>33970</v>
      </c>
      <c r="N1111" s="1">
        <v>34480</v>
      </c>
      <c r="O1111" s="1">
        <v>47.09</v>
      </c>
      <c r="AG1111" s="1">
        <v>33920</v>
      </c>
      <c r="AH1111" s="1">
        <v>1743</v>
      </c>
      <c r="AI1111" s="1">
        <v>1338</v>
      </c>
      <c r="AJ1111" s="1">
        <v>1.3026905829596414</v>
      </c>
    </row>
    <row r="1112" spans="1:36">
      <c r="A1112" s="1">
        <v>2412</v>
      </c>
      <c r="B1112" s="1">
        <v>404</v>
      </c>
      <c r="C1112" s="24">
        <v>42936</v>
      </c>
      <c r="D1112" s="1">
        <v>34500</v>
      </c>
      <c r="E1112" s="1">
        <v>34670</v>
      </c>
      <c r="F1112" s="1">
        <v>34470</v>
      </c>
      <c r="G1112" s="1">
        <v>34670</v>
      </c>
      <c r="I1112" s="1">
        <v>34500</v>
      </c>
      <c r="J1112" s="1">
        <v>34570</v>
      </c>
      <c r="K1112" s="1">
        <v>34470</v>
      </c>
      <c r="L1112" s="1">
        <v>34560</v>
      </c>
      <c r="M1112" s="1">
        <v>34620</v>
      </c>
      <c r="N1112" s="1">
        <v>34360</v>
      </c>
      <c r="O1112" s="1">
        <v>46.79</v>
      </c>
      <c r="AG1112" s="1">
        <v>34520</v>
      </c>
      <c r="AH1112" s="1">
        <v>1641</v>
      </c>
      <c r="AI1112" s="1">
        <v>1307</v>
      </c>
      <c r="AJ1112" s="1">
        <v>1.2555470543228768</v>
      </c>
    </row>
    <row r="1113" spans="1:36">
      <c r="A1113" s="1">
        <v>2413</v>
      </c>
      <c r="B1113" s="1">
        <v>405</v>
      </c>
      <c r="C1113" s="24">
        <v>42937</v>
      </c>
      <c r="D1113" s="1">
        <v>34380</v>
      </c>
      <c r="E1113" s="1">
        <v>34410</v>
      </c>
      <c r="F1113" s="1">
        <v>34200</v>
      </c>
      <c r="G1113" s="1">
        <v>34210</v>
      </c>
      <c r="I1113" s="1">
        <v>34380</v>
      </c>
      <c r="J1113" s="1">
        <v>34410</v>
      </c>
      <c r="K1113" s="1">
        <v>34300</v>
      </c>
      <c r="L1113" s="1">
        <v>34320</v>
      </c>
      <c r="M1113" s="1">
        <v>34320</v>
      </c>
      <c r="N1113" s="1">
        <v>33280</v>
      </c>
      <c r="O1113" s="1">
        <v>45.77</v>
      </c>
      <c r="AG1113" s="1">
        <v>34370</v>
      </c>
      <c r="AH1113" s="1">
        <v>1933</v>
      </c>
      <c r="AI1113" s="1">
        <v>1237</v>
      </c>
      <c r="AJ1113" s="1">
        <v>1.5626515763945028</v>
      </c>
    </row>
    <row r="1114" spans="1:36">
      <c r="A1114" s="1">
        <v>2414</v>
      </c>
      <c r="B1114" s="1">
        <v>406</v>
      </c>
      <c r="C1114" s="24">
        <v>42940</v>
      </c>
      <c r="D1114" s="1">
        <v>33250</v>
      </c>
      <c r="E1114" s="1">
        <v>33430</v>
      </c>
      <c r="F1114" s="1">
        <v>33100</v>
      </c>
      <c r="G1114" s="1">
        <v>33280</v>
      </c>
      <c r="I1114" s="1">
        <v>33250</v>
      </c>
      <c r="J1114" s="1">
        <v>33250</v>
      </c>
      <c r="K1114" s="1">
        <v>33100</v>
      </c>
      <c r="L1114" s="1">
        <v>33220</v>
      </c>
      <c r="M1114" s="1">
        <v>33100</v>
      </c>
      <c r="N1114" s="1">
        <v>33640</v>
      </c>
      <c r="O1114" s="1">
        <v>46.48</v>
      </c>
      <c r="AG1114" s="1">
        <v>33220</v>
      </c>
      <c r="AH1114" s="1">
        <v>2035</v>
      </c>
      <c r="AI1114" s="1">
        <v>1620</v>
      </c>
      <c r="AJ1114" s="1">
        <v>1.2561728395061729</v>
      </c>
    </row>
    <row r="1115" spans="1:36">
      <c r="A1115" s="1">
        <v>2415</v>
      </c>
      <c r="B1115" s="1">
        <v>407</v>
      </c>
      <c r="C1115" s="24">
        <v>42941</v>
      </c>
      <c r="D1115" s="1">
        <v>33640</v>
      </c>
      <c r="E1115" s="1">
        <v>33830</v>
      </c>
      <c r="F1115" s="1">
        <v>33630</v>
      </c>
      <c r="G1115" s="1">
        <v>33770</v>
      </c>
      <c r="I1115" s="1">
        <v>33640</v>
      </c>
      <c r="J1115" s="1">
        <v>33830</v>
      </c>
      <c r="K1115" s="1">
        <v>33630</v>
      </c>
      <c r="L1115" s="1">
        <v>33800</v>
      </c>
      <c r="M1115" s="1">
        <v>33750</v>
      </c>
      <c r="N1115" s="1">
        <v>34820</v>
      </c>
      <c r="O1115" s="1">
        <v>48.55</v>
      </c>
      <c r="AG1115" s="1">
        <v>33660</v>
      </c>
      <c r="AH1115" s="1">
        <v>1849</v>
      </c>
      <c r="AI1115" s="1">
        <v>1647</v>
      </c>
      <c r="AJ1115" s="1">
        <v>1.1226472374013357</v>
      </c>
    </row>
    <row r="1116" spans="1:36">
      <c r="A1116" s="1">
        <v>2416</v>
      </c>
      <c r="B1116" s="1">
        <v>408</v>
      </c>
      <c r="C1116" s="24">
        <v>42942</v>
      </c>
      <c r="D1116" s="1">
        <v>35030</v>
      </c>
      <c r="E1116" s="1">
        <v>35110</v>
      </c>
      <c r="F1116" s="1">
        <v>34890</v>
      </c>
      <c r="G1116" s="1">
        <v>35030</v>
      </c>
      <c r="I1116" s="1">
        <v>35030</v>
      </c>
      <c r="J1116" s="1">
        <v>35110</v>
      </c>
      <c r="K1116" s="1">
        <v>34890</v>
      </c>
      <c r="L1116" s="1">
        <v>34950</v>
      </c>
      <c r="M1116" s="1">
        <v>35100</v>
      </c>
      <c r="N1116" s="1">
        <v>34990</v>
      </c>
      <c r="O1116" s="1">
        <v>48.72</v>
      </c>
      <c r="AG1116" s="1">
        <v>35050</v>
      </c>
      <c r="AH1116" s="1">
        <v>1435</v>
      </c>
      <c r="AI1116" s="1">
        <v>1476</v>
      </c>
      <c r="AJ1116" s="1">
        <v>0.97222222222222221</v>
      </c>
    </row>
    <row r="1117" spans="1:36">
      <c r="A1117" s="1">
        <v>2417</v>
      </c>
      <c r="B1117" s="1">
        <v>409</v>
      </c>
      <c r="C1117" s="24">
        <v>42943</v>
      </c>
      <c r="D1117" s="1">
        <v>34930</v>
      </c>
      <c r="E1117" s="1">
        <v>34950</v>
      </c>
      <c r="F1117" s="1">
        <v>34790</v>
      </c>
      <c r="G1117" s="1">
        <v>34880</v>
      </c>
      <c r="I1117" s="1">
        <v>34930</v>
      </c>
      <c r="J1117" s="1">
        <v>34950</v>
      </c>
      <c r="K1117" s="1">
        <v>34790</v>
      </c>
      <c r="L1117" s="1">
        <v>34820</v>
      </c>
      <c r="M1117" s="1">
        <v>35030</v>
      </c>
      <c r="N1117" s="1">
        <v>35200</v>
      </c>
      <c r="O1117" s="1">
        <v>49.15</v>
      </c>
      <c r="AG1117" s="1">
        <v>34900</v>
      </c>
      <c r="AH1117" s="1">
        <v>1745</v>
      </c>
      <c r="AI1117" s="1">
        <v>1250</v>
      </c>
      <c r="AJ1117" s="1">
        <v>1.3959999999999999</v>
      </c>
    </row>
    <row r="1118" spans="1:36">
      <c r="A1118" s="1">
        <v>2418</v>
      </c>
      <c r="B1118" s="1">
        <v>410</v>
      </c>
      <c r="C1118" s="24">
        <v>42944</v>
      </c>
      <c r="D1118" s="1">
        <v>35170</v>
      </c>
      <c r="E1118" s="1">
        <v>35200</v>
      </c>
      <c r="F1118" s="1">
        <v>34990</v>
      </c>
      <c r="G1118" s="1">
        <v>35050</v>
      </c>
      <c r="I1118" s="1">
        <v>35170</v>
      </c>
      <c r="J1118" s="1">
        <v>35200</v>
      </c>
      <c r="K1118" s="1">
        <v>35000</v>
      </c>
      <c r="L1118" s="1">
        <v>35080</v>
      </c>
      <c r="M1118" s="1">
        <v>35120</v>
      </c>
      <c r="N1118" s="1">
        <v>35370</v>
      </c>
      <c r="O1118" s="1">
        <v>49.71</v>
      </c>
      <c r="AG1118" s="1">
        <v>35050</v>
      </c>
      <c r="AH1118" s="1">
        <v>1664</v>
      </c>
      <c r="AI1118" s="1">
        <v>2159</v>
      </c>
      <c r="AJ1118" s="1">
        <v>0.77072718851320055</v>
      </c>
    </row>
    <row r="1119" spans="1:36">
      <c r="A1119" s="1">
        <v>2419</v>
      </c>
      <c r="B1119" s="1">
        <v>411</v>
      </c>
      <c r="C1119" s="24">
        <v>42947</v>
      </c>
      <c r="D1119" s="1">
        <v>35550</v>
      </c>
      <c r="E1119" s="1">
        <v>35550</v>
      </c>
      <c r="F1119" s="1">
        <v>35280</v>
      </c>
      <c r="G1119" s="1">
        <v>35540</v>
      </c>
      <c r="I1119" s="1">
        <v>35550</v>
      </c>
      <c r="J1119" s="1">
        <v>35550</v>
      </c>
      <c r="K1119" s="1">
        <v>35280</v>
      </c>
      <c r="L1119" s="1">
        <v>35450</v>
      </c>
      <c r="M1119" s="1">
        <v>35520</v>
      </c>
      <c r="N1119" s="1">
        <v>35680</v>
      </c>
      <c r="O1119" s="1">
        <v>50.17</v>
      </c>
      <c r="AG1119" s="1">
        <v>35470</v>
      </c>
      <c r="AH1119" s="1">
        <v>1423</v>
      </c>
      <c r="AI1119" s="1">
        <v>1031</v>
      </c>
      <c r="AJ1119" s="1">
        <v>1.3802133850630456</v>
      </c>
    </row>
    <row r="1120" spans="1:36">
      <c r="A1120" s="1">
        <v>2420</v>
      </c>
      <c r="B1120" s="1">
        <v>412</v>
      </c>
      <c r="C1120" s="24">
        <v>42948</v>
      </c>
      <c r="D1120" s="1">
        <v>35730</v>
      </c>
      <c r="E1120" s="1">
        <v>35810</v>
      </c>
      <c r="F1120" s="1">
        <v>35670</v>
      </c>
      <c r="G1120" s="1">
        <v>35790</v>
      </c>
      <c r="I1120" s="1">
        <v>35730</v>
      </c>
      <c r="J1120" s="1">
        <v>35790</v>
      </c>
      <c r="K1120" s="1">
        <v>35670</v>
      </c>
      <c r="L1120" s="1">
        <v>35750</v>
      </c>
      <c r="M1120" s="1">
        <v>35880</v>
      </c>
      <c r="N1120" s="1">
        <v>35310</v>
      </c>
      <c r="O1120" s="1">
        <v>48.79</v>
      </c>
      <c r="AG1120" s="1">
        <v>35690</v>
      </c>
      <c r="AH1120" s="1">
        <v>1327</v>
      </c>
      <c r="AI1120" s="1">
        <v>1251</v>
      </c>
      <c r="AJ1120" s="1">
        <v>1.0607513988808952</v>
      </c>
    </row>
    <row r="1121" spans="1:36">
      <c r="A1121" s="1">
        <v>2421</v>
      </c>
      <c r="B1121" s="1">
        <v>413</v>
      </c>
      <c r="C1121" s="24">
        <v>42949</v>
      </c>
      <c r="D1121" s="1">
        <v>34980</v>
      </c>
      <c r="E1121" s="1">
        <v>35130</v>
      </c>
      <c r="F1121" s="1">
        <v>34930</v>
      </c>
      <c r="G1121" s="1">
        <v>35130</v>
      </c>
      <c r="I1121" s="1">
        <v>34980</v>
      </c>
      <c r="J1121" s="1">
        <v>35130</v>
      </c>
      <c r="K1121" s="1">
        <v>34980</v>
      </c>
      <c r="L1121" s="1">
        <v>35020</v>
      </c>
      <c r="M1121" s="1">
        <v>35140</v>
      </c>
      <c r="N1121" s="1">
        <v>35400</v>
      </c>
      <c r="O1121" s="1">
        <v>49.61</v>
      </c>
      <c r="AG1121" s="1">
        <v>35120</v>
      </c>
      <c r="AH1121" s="1">
        <v>1578</v>
      </c>
      <c r="AI1121" s="1">
        <v>1409</v>
      </c>
      <c r="AJ1121" s="1">
        <v>1.1199432221433641</v>
      </c>
    </row>
    <row r="1122" spans="1:36">
      <c r="A1122" s="1">
        <v>2422</v>
      </c>
      <c r="B1122" s="1">
        <v>414</v>
      </c>
      <c r="C1122" s="24">
        <v>42950</v>
      </c>
      <c r="D1122" s="1">
        <v>35420</v>
      </c>
      <c r="E1122" s="1">
        <v>35490</v>
      </c>
      <c r="F1122" s="1">
        <v>35390</v>
      </c>
      <c r="G1122" s="1">
        <v>35440</v>
      </c>
      <c r="I1122" s="1">
        <v>35420</v>
      </c>
      <c r="J1122" s="1">
        <v>35490</v>
      </c>
      <c r="K1122" s="1">
        <v>35400</v>
      </c>
      <c r="L1122" s="1">
        <v>35420</v>
      </c>
      <c r="M1122" s="1">
        <v>35420</v>
      </c>
      <c r="N1122" s="1">
        <v>35100</v>
      </c>
      <c r="O1122" s="1">
        <v>48.93</v>
      </c>
      <c r="AG1122" s="1">
        <v>35470</v>
      </c>
      <c r="AH1122" s="1">
        <v>1233</v>
      </c>
      <c r="AI1122" s="1">
        <v>2043</v>
      </c>
      <c r="AJ1122" s="1">
        <v>0.6035242290748899</v>
      </c>
    </row>
    <row r="1123" spans="1:36">
      <c r="A1123" s="1">
        <v>2423</v>
      </c>
      <c r="B1123" s="1">
        <v>415</v>
      </c>
      <c r="C1123" s="24">
        <v>42951</v>
      </c>
      <c r="D1123" s="1">
        <v>35040</v>
      </c>
      <c r="E1123" s="1">
        <v>35160</v>
      </c>
      <c r="F1123" s="1">
        <v>34980</v>
      </c>
      <c r="G1123" s="1">
        <v>35000</v>
      </c>
      <c r="I1123" s="1">
        <v>35040</v>
      </c>
      <c r="J1123" s="1">
        <v>35160</v>
      </c>
      <c r="K1123" s="1">
        <v>35010</v>
      </c>
      <c r="L1123" s="1">
        <v>35120</v>
      </c>
      <c r="M1123" s="1">
        <v>34930</v>
      </c>
      <c r="N1123" s="1">
        <v>35520</v>
      </c>
      <c r="O1123" s="1">
        <v>49.58</v>
      </c>
      <c r="AG1123" s="1">
        <v>35090</v>
      </c>
      <c r="AH1123" s="1">
        <v>1582</v>
      </c>
      <c r="AI1123" s="1">
        <v>1118</v>
      </c>
      <c r="AJ1123" s="1">
        <v>1.4150268336314848</v>
      </c>
    </row>
    <row r="1124" spans="1:36">
      <c r="A1124" s="1">
        <v>2424</v>
      </c>
      <c r="B1124" s="1">
        <v>416</v>
      </c>
      <c r="C1124" s="24">
        <v>42954</v>
      </c>
      <c r="D1124" s="1">
        <v>35530</v>
      </c>
      <c r="E1124" s="1">
        <v>35650</v>
      </c>
      <c r="F1124" s="1">
        <v>35450</v>
      </c>
      <c r="G1124" s="1">
        <v>35530</v>
      </c>
      <c r="I1124" s="1">
        <v>35530</v>
      </c>
      <c r="J1124" s="1">
        <v>35650</v>
      </c>
      <c r="K1124" s="1">
        <v>35500</v>
      </c>
      <c r="L1124" s="1">
        <v>35550</v>
      </c>
      <c r="M1124" s="1">
        <v>35450</v>
      </c>
      <c r="N1124" s="1">
        <v>35520</v>
      </c>
      <c r="O1124" s="1">
        <v>49.31</v>
      </c>
      <c r="AG1124" s="1">
        <v>35570</v>
      </c>
      <c r="AH1124" s="1">
        <v>1374</v>
      </c>
      <c r="AI1124" s="1">
        <v>1331</v>
      </c>
      <c r="AJ1124" s="1">
        <v>1.0323065364387678</v>
      </c>
    </row>
    <row r="1125" spans="1:36">
      <c r="A1125" s="1">
        <v>2425</v>
      </c>
      <c r="B1125" s="1">
        <v>417</v>
      </c>
      <c r="C1125" s="24">
        <v>42955</v>
      </c>
      <c r="D1125" s="1">
        <v>35500</v>
      </c>
      <c r="E1125" s="1">
        <v>35560</v>
      </c>
      <c r="F1125" s="1">
        <v>35420</v>
      </c>
      <c r="G1125" s="1">
        <v>35510</v>
      </c>
      <c r="I1125" s="1">
        <v>35500</v>
      </c>
      <c r="J1125" s="1">
        <v>35560</v>
      </c>
      <c r="K1125" s="1">
        <v>35450</v>
      </c>
      <c r="L1125" s="1">
        <v>35450</v>
      </c>
      <c r="M1125" s="1">
        <v>35610</v>
      </c>
      <c r="N1125" s="1">
        <v>35430</v>
      </c>
      <c r="O1125" s="1">
        <v>48.96</v>
      </c>
      <c r="AG1125" s="1">
        <v>35540</v>
      </c>
      <c r="AH1125" s="1">
        <v>1764</v>
      </c>
      <c r="AI1125" s="1">
        <v>1288</v>
      </c>
      <c r="AJ1125" s="1">
        <v>1.3695652173913044</v>
      </c>
    </row>
    <row r="1126" spans="1:36">
      <c r="A1126" s="1">
        <v>2426</v>
      </c>
      <c r="B1126" s="1">
        <v>418</v>
      </c>
      <c r="C1126" s="24">
        <v>42956</v>
      </c>
      <c r="D1126" s="1">
        <v>35260</v>
      </c>
      <c r="E1126" s="1">
        <v>35260</v>
      </c>
      <c r="F1126" s="1">
        <v>35010</v>
      </c>
      <c r="G1126" s="1">
        <v>35060</v>
      </c>
      <c r="I1126" s="1">
        <v>35260</v>
      </c>
      <c r="J1126" s="1">
        <v>35260</v>
      </c>
      <c r="K1126" s="1">
        <v>35020</v>
      </c>
      <c r="L1126" s="1">
        <v>35030</v>
      </c>
      <c r="M1126" s="1">
        <v>35150</v>
      </c>
      <c r="N1126" s="1">
        <v>35390</v>
      </c>
      <c r="O1126" s="1">
        <v>49.7</v>
      </c>
      <c r="AG1126" s="1">
        <v>35210</v>
      </c>
      <c r="AH1126" s="1">
        <v>1308</v>
      </c>
      <c r="AI1126" s="1">
        <v>1399</v>
      </c>
      <c r="AJ1126" s="1">
        <v>0.9349535382416011</v>
      </c>
    </row>
    <row r="1127" spans="1:36">
      <c r="A1127" s="1">
        <v>2427</v>
      </c>
      <c r="B1127" s="1">
        <v>419</v>
      </c>
      <c r="C1127" s="24">
        <v>42957</v>
      </c>
      <c r="D1127" s="1">
        <v>35410</v>
      </c>
      <c r="E1127" s="1">
        <v>35480</v>
      </c>
      <c r="F1127" s="1">
        <v>35340</v>
      </c>
      <c r="G1127" s="1">
        <v>35460</v>
      </c>
      <c r="I1127" s="1">
        <v>35410</v>
      </c>
      <c r="J1127" s="1">
        <v>35480</v>
      </c>
      <c r="K1127" s="1">
        <v>35370</v>
      </c>
      <c r="L1127" s="1">
        <v>35370</v>
      </c>
      <c r="M1127" s="1">
        <v>35510</v>
      </c>
      <c r="N1127" s="1">
        <v>34400</v>
      </c>
      <c r="O1127" s="1">
        <v>48.82</v>
      </c>
      <c r="AG1127" s="1">
        <v>35470</v>
      </c>
      <c r="AH1127" s="1">
        <v>2258</v>
      </c>
      <c r="AI1127" s="1">
        <v>996</v>
      </c>
      <c r="AJ1127" s="1">
        <v>2.2670682730923697</v>
      </c>
    </row>
    <row r="1128" spans="1:36">
      <c r="A1128" s="1">
        <v>2428</v>
      </c>
      <c r="B1128" s="1">
        <v>420</v>
      </c>
      <c r="C1128" s="24">
        <v>42961</v>
      </c>
      <c r="D1128" s="1">
        <v>34740</v>
      </c>
      <c r="E1128" s="1">
        <v>34740</v>
      </c>
      <c r="F1128" s="1">
        <v>34530</v>
      </c>
      <c r="G1128" s="1">
        <v>34600</v>
      </c>
      <c r="I1128" s="1">
        <v>34740</v>
      </c>
      <c r="J1128" s="1">
        <v>34740</v>
      </c>
      <c r="K1128" s="1">
        <v>34540</v>
      </c>
      <c r="L1128" s="1">
        <v>34590</v>
      </c>
      <c r="M1128" s="1">
        <v>34630</v>
      </c>
      <c r="N1128" s="1">
        <v>33790</v>
      </c>
      <c r="O1128" s="1">
        <v>47.5</v>
      </c>
      <c r="AG1128" s="1">
        <v>34570</v>
      </c>
      <c r="AH1128" s="1">
        <v>1591</v>
      </c>
      <c r="AI1128" s="1">
        <v>1324</v>
      </c>
      <c r="AJ1128" s="1">
        <v>1.2016616314199395</v>
      </c>
    </row>
    <row r="1129" spans="1:36">
      <c r="A1129" s="1">
        <v>2429</v>
      </c>
      <c r="B1129" s="1">
        <v>421</v>
      </c>
      <c r="C1129" s="24">
        <v>42962</v>
      </c>
      <c r="D1129" s="1">
        <v>33900</v>
      </c>
      <c r="E1129" s="1">
        <v>34170</v>
      </c>
      <c r="F1129" s="1">
        <v>33900</v>
      </c>
      <c r="G1129" s="1">
        <v>34140</v>
      </c>
      <c r="I1129" s="1">
        <v>33900</v>
      </c>
      <c r="J1129" s="1">
        <v>34130</v>
      </c>
      <c r="K1129" s="1">
        <v>33900</v>
      </c>
      <c r="L1129" s="1">
        <v>34120</v>
      </c>
      <c r="M1129" s="1">
        <v>34130</v>
      </c>
      <c r="N1129" s="1">
        <v>34220</v>
      </c>
      <c r="O1129" s="1">
        <v>47.71</v>
      </c>
      <c r="AG1129" s="1">
        <v>33960</v>
      </c>
      <c r="AH1129" s="1">
        <v>1670</v>
      </c>
      <c r="AI1129" s="1">
        <v>1184</v>
      </c>
      <c r="AJ1129" s="1">
        <v>1.410472972972973</v>
      </c>
    </row>
    <row r="1130" spans="1:36">
      <c r="A1130" s="1">
        <v>2430</v>
      </c>
      <c r="B1130" s="1">
        <v>422</v>
      </c>
      <c r="C1130" s="24">
        <v>42963</v>
      </c>
      <c r="D1130" s="1">
        <v>34250</v>
      </c>
      <c r="E1130" s="1">
        <v>34360</v>
      </c>
      <c r="F1130" s="1">
        <v>34220</v>
      </c>
      <c r="G1130" s="1">
        <v>34290</v>
      </c>
      <c r="I1130" s="1">
        <v>34250</v>
      </c>
      <c r="J1130" s="1">
        <v>34350</v>
      </c>
      <c r="K1130" s="1">
        <v>34220</v>
      </c>
      <c r="L1130" s="1">
        <v>34300</v>
      </c>
      <c r="M1130" s="1">
        <v>34420</v>
      </c>
      <c r="N1130" s="1">
        <v>33680</v>
      </c>
      <c r="O1130" s="1">
        <v>46.77</v>
      </c>
      <c r="AG1130" s="1">
        <v>34280</v>
      </c>
      <c r="AH1130" s="1">
        <v>1593</v>
      </c>
      <c r="AI1130" s="1">
        <v>1270</v>
      </c>
      <c r="AJ1130" s="1">
        <v>1.2543307086614173</v>
      </c>
    </row>
    <row r="1131" spans="1:36">
      <c r="A1131" s="1">
        <v>2431</v>
      </c>
      <c r="B1131" s="1">
        <v>423</v>
      </c>
      <c r="C1131" s="24">
        <v>42964</v>
      </c>
      <c r="D1131" s="1">
        <v>33680</v>
      </c>
      <c r="E1131" s="1">
        <v>33720</v>
      </c>
      <c r="F1131" s="1">
        <v>33520</v>
      </c>
      <c r="G1131" s="1">
        <v>33520</v>
      </c>
      <c r="I1131" s="1">
        <v>33680</v>
      </c>
      <c r="J1131" s="1">
        <v>33680</v>
      </c>
      <c r="K1131" s="1">
        <v>33590</v>
      </c>
      <c r="L1131" s="1">
        <v>33620</v>
      </c>
      <c r="M1131" s="1">
        <v>33590</v>
      </c>
      <c r="N1131" s="1">
        <v>33540</v>
      </c>
      <c r="O1131" s="1">
        <v>46.93</v>
      </c>
      <c r="AG1131" s="1">
        <v>33610</v>
      </c>
      <c r="AH1131" s="1">
        <v>1912</v>
      </c>
      <c r="AI1131" s="1">
        <v>1072</v>
      </c>
      <c r="AJ1131" s="1">
        <v>1.7835820895522387</v>
      </c>
    </row>
    <row r="1132" spans="1:36">
      <c r="A1132" s="1">
        <v>2432</v>
      </c>
      <c r="B1132" s="1">
        <v>424</v>
      </c>
      <c r="C1132" s="24">
        <v>42965</v>
      </c>
      <c r="D1132" s="1">
        <v>33520</v>
      </c>
      <c r="E1132" s="1">
        <v>33680</v>
      </c>
      <c r="F1132" s="1">
        <v>33500</v>
      </c>
      <c r="G1132" s="1">
        <v>33550</v>
      </c>
      <c r="I1132" s="1">
        <v>33520</v>
      </c>
      <c r="J1132" s="1">
        <v>33680</v>
      </c>
      <c r="K1132" s="1">
        <v>33500</v>
      </c>
      <c r="L1132" s="1">
        <v>33600</v>
      </c>
      <c r="M1132" s="1">
        <v>33600</v>
      </c>
      <c r="N1132" s="1">
        <v>34680</v>
      </c>
      <c r="O1132" s="1">
        <v>48.51</v>
      </c>
      <c r="AG1132" s="1">
        <v>33570</v>
      </c>
      <c r="AH1132" s="1">
        <v>1430</v>
      </c>
      <c r="AI1132" s="1">
        <v>1456</v>
      </c>
      <c r="AJ1132" s="1">
        <v>0.9821428571428571</v>
      </c>
    </row>
    <row r="1133" spans="1:36">
      <c r="A1133" s="1">
        <v>2433</v>
      </c>
      <c r="B1133" s="1">
        <v>425</v>
      </c>
      <c r="C1133" s="24">
        <v>42968</v>
      </c>
      <c r="D1133" s="1">
        <v>34650</v>
      </c>
      <c r="E1133" s="1">
        <v>34660</v>
      </c>
      <c r="F1133" s="1">
        <v>34440</v>
      </c>
      <c r="G1133" s="1">
        <v>34530</v>
      </c>
      <c r="I1133" s="1">
        <v>34650</v>
      </c>
      <c r="J1133" s="1">
        <v>34660</v>
      </c>
      <c r="K1133" s="1">
        <v>34440</v>
      </c>
      <c r="L1133" s="1">
        <v>34550</v>
      </c>
      <c r="M1133" s="1">
        <v>34390</v>
      </c>
      <c r="N1133" s="1">
        <v>33800</v>
      </c>
      <c r="O1133" s="1">
        <v>47.4</v>
      </c>
      <c r="AG1133" s="1">
        <v>34560</v>
      </c>
      <c r="AH1133" s="1">
        <v>1339</v>
      </c>
      <c r="AI1133" s="1">
        <v>1124</v>
      </c>
      <c r="AJ1133" s="1">
        <v>1.1912811387900355</v>
      </c>
    </row>
    <row r="1134" spans="1:36">
      <c r="A1134" s="1">
        <v>2434</v>
      </c>
      <c r="B1134" s="1">
        <v>426</v>
      </c>
      <c r="C1134" s="24">
        <v>42969</v>
      </c>
      <c r="D1134" s="1">
        <v>33860</v>
      </c>
      <c r="E1134" s="1">
        <v>34030</v>
      </c>
      <c r="F1134" s="1">
        <v>33830</v>
      </c>
      <c r="G1134" s="1">
        <v>33950</v>
      </c>
      <c r="I1134" s="1">
        <v>33860</v>
      </c>
      <c r="J1134" s="1">
        <v>33990</v>
      </c>
      <c r="K1134" s="1">
        <v>33830</v>
      </c>
      <c r="L1134" s="1">
        <v>33920</v>
      </c>
      <c r="M1134" s="1">
        <v>34090</v>
      </c>
      <c r="N1134" s="1">
        <v>34220</v>
      </c>
      <c r="O1134" s="1">
        <v>47.64</v>
      </c>
      <c r="AG1134" s="1">
        <v>33960</v>
      </c>
      <c r="AH1134" s="1">
        <v>1670</v>
      </c>
      <c r="AI1134" s="1">
        <v>1088</v>
      </c>
      <c r="AJ1134" s="1">
        <v>1.5349264705882353</v>
      </c>
    </row>
    <row r="1135" spans="1:36">
      <c r="A1135" s="1">
        <v>2435</v>
      </c>
      <c r="B1135" s="1">
        <v>427</v>
      </c>
      <c r="C1135" s="24">
        <v>42970</v>
      </c>
      <c r="D1135" s="1">
        <v>34110</v>
      </c>
      <c r="E1135" s="1">
        <v>34160</v>
      </c>
      <c r="F1135" s="1">
        <v>34040</v>
      </c>
      <c r="G1135" s="1">
        <v>34110</v>
      </c>
      <c r="I1135" s="1">
        <v>34110</v>
      </c>
      <c r="J1135" s="1">
        <v>34150</v>
      </c>
      <c r="K1135" s="1">
        <v>34050</v>
      </c>
      <c r="L1135" s="1">
        <v>34100</v>
      </c>
      <c r="M1135" s="1">
        <v>34070</v>
      </c>
      <c r="N1135" s="1">
        <v>34450</v>
      </c>
      <c r="O1135" s="1">
        <v>48.37</v>
      </c>
      <c r="AG1135" s="1">
        <v>34100</v>
      </c>
      <c r="AH1135" s="1">
        <v>1882</v>
      </c>
      <c r="AI1135" s="1">
        <v>1099</v>
      </c>
      <c r="AJ1135" s="1">
        <v>1.7124658780709736</v>
      </c>
    </row>
    <row r="1136" spans="1:36">
      <c r="A1136" s="1">
        <v>2436</v>
      </c>
      <c r="B1136" s="1">
        <v>428</v>
      </c>
      <c r="C1136" s="24">
        <v>42971</v>
      </c>
      <c r="D1136" s="1">
        <v>34360</v>
      </c>
      <c r="E1136" s="1">
        <v>34530</v>
      </c>
      <c r="F1136" s="1">
        <v>34360</v>
      </c>
      <c r="G1136" s="1">
        <v>34510</v>
      </c>
      <c r="I1136" s="1">
        <v>34360</v>
      </c>
      <c r="J1136" s="1">
        <v>34480</v>
      </c>
      <c r="K1136" s="1">
        <v>34360</v>
      </c>
      <c r="L1136" s="1">
        <v>34480</v>
      </c>
      <c r="M1136" s="1">
        <v>34480</v>
      </c>
      <c r="N1136" s="1">
        <v>34250</v>
      </c>
      <c r="O1136" s="1">
        <v>47.62</v>
      </c>
      <c r="AG1136" s="1">
        <v>34460</v>
      </c>
      <c r="AH1136" s="1">
        <v>1631</v>
      </c>
      <c r="AI1136" s="1">
        <v>1349</v>
      </c>
      <c r="AJ1136" s="1">
        <v>1.2090437361008155</v>
      </c>
    </row>
    <row r="1137" spans="1:36">
      <c r="A1137" s="1">
        <v>2437</v>
      </c>
      <c r="B1137" s="1">
        <v>429</v>
      </c>
      <c r="C1137" s="24">
        <v>42972</v>
      </c>
      <c r="D1137" s="1">
        <v>34500</v>
      </c>
      <c r="E1137" s="1">
        <v>34610</v>
      </c>
      <c r="F1137" s="1">
        <v>34390</v>
      </c>
      <c r="G1137" s="1">
        <v>34610</v>
      </c>
      <c r="I1137" s="1">
        <v>34500</v>
      </c>
      <c r="J1137" s="1">
        <v>34540</v>
      </c>
      <c r="K1137" s="1">
        <v>34390</v>
      </c>
      <c r="L1137" s="1">
        <v>34520</v>
      </c>
      <c r="M1137" s="1">
        <v>34610</v>
      </c>
      <c r="N1137" s="1">
        <v>34450</v>
      </c>
      <c r="O1137" s="1">
        <v>47.87</v>
      </c>
      <c r="AG1137" s="1">
        <v>34450</v>
      </c>
      <c r="AH1137" s="1">
        <v>2406</v>
      </c>
      <c r="AI1137" s="1">
        <v>1200</v>
      </c>
      <c r="AJ1137" s="1">
        <v>2.0049999999999999</v>
      </c>
    </row>
    <row r="1138" spans="1:36">
      <c r="A1138" s="1">
        <v>2438</v>
      </c>
      <c r="B1138" s="1">
        <v>430</v>
      </c>
      <c r="C1138" s="24">
        <v>42975</v>
      </c>
      <c r="D1138" s="1">
        <v>34600</v>
      </c>
      <c r="E1138" s="1">
        <v>34650</v>
      </c>
      <c r="F1138" s="1">
        <v>34440</v>
      </c>
      <c r="G1138" s="1">
        <v>34470</v>
      </c>
      <c r="I1138" s="1">
        <v>34600</v>
      </c>
      <c r="J1138" s="1">
        <v>34650</v>
      </c>
      <c r="K1138" s="1">
        <v>34440</v>
      </c>
      <c r="L1138" s="1">
        <v>34470</v>
      </c>
      <c r="M1138" s="1">
        <v>34310</v>
      </c>
      <c r="N1138" s="1">
        <v>34160</v>
      </c>
      <c r="O1138" s="1">
        <v>46.81</v>
      </c>
      <c r="AG1138" s="1">
        <v>34600</v>
      </c>
      <c r="AH1138" s="1">
        <v>1885</v>
      </c>
      <c r="AI1138" s="1">
        <v>1167</v>
      </c>
      <c r="AJ1138" s="1">
        <v>1.6152527849185947</v>
      </c>
    </row>
    <row r="1139" spans="1:36">
      <c r="A1139" s="1">
        <v>2439</v>
      </c>
      <c r="B1139" s="1">
        <v>431</v>
      </c>
      <c r="C1139" s="24">
        <v>42976</v>
      </c>
      <c r="D1139" s="1">
        <v>34120</v>
      </c>
      <c r="E1139" s="1">
        <v>34130</v>
      </c>
      <c r="F1139" s="1">
        <v>34000</v>
      </c>
      <c r="G1139" s="1">
        <v>34060</v>
      </c>
      <c r="I1139" s="1">
        <v>34120</v>
      </c>
      <c r="J1139" s="1">
        <v>34130</v>
      </c>
      <c r="K1139" s="1">
        <v>34000</v>
      </c>
      <c r="L1139" s="1">
        <v>34030</v>
      </c>
      <c r="M1139" s="1">
        <v>33940</v>
      </c>
      <c r="N1139" s="1">
        <v>34470</v>
      </c>
      <c r="O1139" s="1">
        <v>46.32</v>
      </c>
      <c r="AG1139" s="1">
        <v>34120</v>
      </c>
      <c r="AH1139" s="1">
        <v>1004</v>
      </c>
      <c r="AI1139" s="1">
        <v>824</v>
      </c>
      <c r="AJ1139" s="1">
        <v>1.2184466019417475</v>
      </c>
    </row>
    <row r="1140" spans="1:36">
      <c r="A1140" s="1">
        <v>2440</v>
      </c>
      <c r="B1140" s="1">
        <v>432</v>
      </c>
      <c r="C1140" s="24">
        <v>42977</v>
      </c>
      <c r="D1140" s="1">
        <v>34430</v>
      </c>
      <c r="E1140" s="1">
        <v>34510</v>
      </c>
      <c r="F1140" s="1">
        <v>34330</v>
      </c>
      <c r="G1140" s="1">
        <v>34510</v>
      </c>
      <c r="I1140" s="1">
        <v>34430</v>
      </c>
      <c r="J1140" s="1">
        <v>34490</v>
      </c>
      <c r="K1140" s="1">
        <v>34420</v>
      </c>
      <c r="L1140" s="1">
        <v>34450</v>
      </c>
      <c r="M1140" s="1">
        <v>34560</v>
      </c>
      <c r="N1140" s="1">
        <v>34170</v>
      </c>
      <c r="O1140" s="1">
        <v>45.97</v>
      </c>
      <c r="AG1140" s="1">
        <v>34460</v>
      </c>
      <c r="AH1140" s="1">
        <v>1350</v>
      </c>
      <c r="AI1140" s="1">
        <v>987</v>
      </c>
      <c r="AJ1140" s="1">
        <v>1.3677811550151975</v>
      </c>
    </row>
    <row r="1141" spans="1:36">
      <c r="A1141" s="1">
        <v>2441</v>
      </c>
      <c r="B1141" s="1">
        <v>433</v>
      </c>
      <c r="C1141" s="24">
        <v>42978</v>
      </c>
      <c r="D1141" s="1">
        <v>34120</v>
      </c>
      <c r="E1141" s="1">
        <v>34300</v>
      </c>
      <c r="F1141" s="1">
        <v>34040</v>
      </c>
      <c r="G1141" s="1">
        <v>34250</v>
      </c>
      <c r="I1141" s="1">
        <v>34120</v>
      </c>
      <c r="J1141" s="1">
        <v>34230</v>
      </c>
      <c r="K1141" s="1">
        <v>34040</v>
      </c>
      <c r="L1141" s="1">
        <v>34180</v>
      </c>
      <c r="M1141" s="1">
        <v>34240</v>
      </c>
      <c r="N1141" s="1">
        <v>35200</v>
      </c>
      <c r="O1141" s="1">
        <v>47.09</v>
      </c>
      <c r="AG1141" s="1">
        <v>34160</v>
      </c>
      <c r="AH1141" s="1">
        <v>1382</v>
      </c>
      <c r="AI1141" s="1">
        <v>954</v>
      </c>
      <c r="AJ1141" s="1">
        <v>1.4486373165618449</v>
      </c>
    </row>
    <row r="1142" spans="1:36">
      <c r="A1142" s="1">
        <v>2442</v>
      </c>
      <c r="B1142" s="1">
        <v>434</v>
      </c>
      <c r="C1142" s="24">
        <v>42979</v>
      </c>
      <c r="D1142" s="1">
        <v>35330</v>
      </c>
      <c r="E1142" s="1">
        <v>35390</v>
      </c>
      <c r="F1142" s="1">
        <v>35010</v>
      </c>
      <c r="G1142" s="1">
        <v>35320</v>
      </c>
      <c r="I1142" s="1">
        <v>35330</v>
      </c>
      <c r="J1142" s="1">
        <v>35390</v>
      </c>
      <c r="K1142" s="1">
        <v>35010</v>
      </c>
      <c r="L1142" s="1">
        <v>35280</v>
      </c>
      <c r="M1142" s="1">
        <v>35230</v>
      </c>
      <c r="N1142" s="1">
        <v>35440</v>
      </c>
      <c r="O1142" s="1">
        <v>47.29</v>
      </c>
      <c r="AG1142" s="1">
        <v>35300</v>
      </c>
      <c r="AH1142" s="1">
        <v>1331</v>
      </c>
      <c r="AI1142" s="1">
        <v>1043</v>
      </c>
      <c r="AJ1142" s="1">
        <v>1.2761265580057526</v>
      </c>
    </row>
    <row r="1143" spans="1:36">
      <c r="A1143" s="1">
        <v>2443</v>
      </c>
      <c r="B1143" s="1">
        <v>435</v>
      </c>
      <c r="C1143" s="24">
        <v>42982</v>
      </c>
      <c r="D1143" s="1">
        <v>35120</v>
      </c>
      <c r="E1143" s="1">
        <v>35230</v>
      </c>
      <c r="F1143" s="1">
        <v>34900</v>
      </c>
      <c r="G1143" s="1">
        <v>34900</v>
      </c>
      <c r="I1143" s="1">
        <v>35120</v>
      </c>
      <c r="J1143" s="1">
        <v>35230</v>
      </c>
      <c r="K1143" s="1">
        <v>35060</v>
      </c>
      <c r="L1143" s="1">
        <v>35140</v>
      </c>
      <c r="M1143" s="1">
        <v>34910</v>
      </c>
      <c r="N1143" s="1">
        <v>34990</v>
      </c>
      <c r="O1143" s="1">
        <v>47.37</v>
      </c>
      <c r="AG1143" s="1">
        <v>35130</v>
      </c>
      <c r="AH1143" s="1">
        <v>1215</v>
      </c>
      <c r="AI1143" s="1">
        <v>1236</v>
      </c>
      <c r="AJ1143" s="1">
        <v>0.98300970873786409</v>
      </c>
    </row>
    <row r="1144" spans="1:36">
      <c r="A1144" s="1">
        <v>2444</v>
      </c>
      <c r="B1144" s="1">
        <v>436</v>
      </c>
      <c r="C1144" s="24">
        <v>42983</v>
      </c>
      <c r="D1144" s="1">
        <v>35030</v>
      </c>
      <c r="E1144" s="1">
        <v>35080</v>
      </c>
      <c r="F1144" s="1">
        <v>34730</v>
      </c>
      <c r="G1144" s="1">
        <v>34860</v>
      </c>
      <c r="I1144" s="1">
        <v>35030</v>
      </c>
      <c r="J1144" s="1">
        <v>35080</v>
      </c>
      <c r="K1144" s="1">
        <v>34870</v>
      </c>
      <c r="L1144" s="1">
        <v>34890</v>
      </c>
      <c r="M1144" s="1">
        <v>34820</v>
      </c>
      <c r="N1144" s="1">
        <v>35230</v>
      </c>
      <c r="O1144" s="1">
        <v>48.62</v>
      </c>
      <c r="AG1144" s="1">
        <v>35010</v>
      </c>
      <c r="AH1144" s="1">
        <v>1383</v>
      </c>
      <c r="AI1144" s="1">
        <v>1064</v>
      </c>
      <c r="AJ1144" s="1">
        <v>1.2998120300751879</v>
      </c>
    </row>
    <row r="1145" spans="1:36">
      <c r="A1145" s="1">
        <v>2445</v>
      </c>
      <c r="B1145" s="1">
        <v>437</v>
      </c>
      <c r="C1145" s="24">
        <v>42984</v>
      </c>
      <c r="D1145" s="1">
        <v>35190</v>
      </c>
      <c r="E1145" s="1">
        <v>35280</v>
      </c>
      <c r="F1145" s="1">
        <v>35100</v>
      </c>
      <c r="G1145" s="1">
        <v>35270</v>
      </c>
      <c r="I1145" s="1">
        <v>35190</v>
      </c>
      <c r="J1145" s="1">
        <v>35240</v>
      </c>
      <c r="K1145" s="1">
        <v>35100</v>
      </c>
      <c r="L1145" s="1">
        <v>35200</v>
      </c>
      <c r="M1145" s="1">
        <v>35250</v>
      </c>
      <c r="N1145" s="1">
        <v>35800</v>
      </c>
      <c r="O1145" s="1">
        <v>49.15</v>
      </c>
      <c r="AG1145" s="1">
        <v>35150</v>
      </c>
      <c r="AH1145" s="1">
        <v>1093</v>
      </c>
      <c r="AI1145" s="1">
        <v>975</v>
      </c>
      <c r="AJ1145" s="1">
        <v>1.121025641025641</v>
      </c>
    </row>
    <row r="1146" spans="1:36">
      <c r="A1146" s="1">
        <v>2446</v>
      </c>
      <c r="B1146" s="1">
        <v>438</v>
      </c>
      <c r="C1146" s="24">
        <v>42985</v>
      </c>
      <c r="D1146" s="1">
        <v>35770</v>
      </c>
      <c r="E1146" s="1">
        <v>35770</v>
      </c>
      <c r="F1146" s="1">
        <v>35560</v>
      </c>
      <c r="G1146" s="1">
        <v>35560</v>
      </c>
      <c r="I1146" s="1">
        <v>35770</v>
      </c>
      <c r="J1146" s="1">
        <v>35770</v>
      </c>
      <c r="K1146" s="1">
        <v>35560</v>
      </c>
      <c r="L1146" s="1">
        <v>35670</v>
      </c>
      <c r="M1146" s="1">
        <v>35640</v>
      </c>
      <c r="N1146" s="1">
        <v>35600</v>
      </c>
      <c r="O1146" s="1">
        <v>49.11</v>
      </c>
      <c r="AG1146" s="1">
        <v>35640</v>
      </c>
      <c r="AH1146" s="1">
        <v>1374</v>
      </c>
      <c r="AI1146" s="1">
        <v>1385</v>
      </c>
      <c r="AJ1146" s="1">
        <v>0.99205776173285198</v>
      </c>
    </row>
    <row r="1147" spans="1:36">
      <c r="A1147" s="1">
        <v>2447</v>
      </c>
      <c r="B1147" s="1">
        <v>439</v>
      </c>
      <c r="C1147" s="24">
        <v>42986</v>
      </c>
      <c r="D1147" s="1">
        <v>35580</v>
      </c>
      <c r="E1147" s="1">
        <v>35670</v>
      </c>
      <c r="F1147" s="1">
        <v>35440</v>
      </c>
      <c r="G1147" s="1">
        <v>35490</v>
      </c>
      <c r="I1147" s="1">
        <v>35580</v>
      </c>
      <c r="J1147" s="1">
        <v>35660</v>
      </c>
      <c r="K1147" s="1">
        <v>35520</v>
      </c>
      <c r="L1147" s="1">
        <v>35640</v>
      </c>
      <c r="M1147" s="1">
        <v>35390</v>
      </c>
      <c r="N1147" s="1">
        <v>34900</v>
      </c>
      <c r="O1147" s="1">
        <v>47.48</v>
      </c>
      <c r="AG1147" s="1">
        <v>35600</v>
      </c>
      <c r="AH1147" s="1">
        <v>1193</v>
      </c>
      <c r="AI1147" s="1">
        <v>1373</v>
      </c>
      <c r="AJ1147" s="1">
        <v>0.86890021849963583</v>
      </c>
    </row>
    <row r="1148" spans="1:36">
      <c r="A1148" s="1">
        <v>2448</v>
      </c>
      <c r="B1148" s="1">
        <v>440</v>
      </c>
      <c r="C1148" s="24">
        <v>42989</v>
      </c>
      <c r="D1148" s="1">
        <v>35140</v>
      </c>
      <c r="E1148" s="1">
        <v>35310</v>
      </c>
      <c r="F1148" s="1">
        <v>35120</v>
      </c>
      <c r="G1148" s="1">
        <v>35250</v>
      </c>
      <c r="I1148" s="1">
        <v>35140</v>
      </c>
      <c r="J1148" s="1">
        <v>35290</v>
      </c>
      <c r="K1148" s="1">
        <v>35120</v>
      </c>
      <c r="L1148" s="1">
        <v>35220</v>
      </c>
      <c r="M1148" s="1">
        <v>35180</v>
      </c>
      <c r="N1148" s="1">
        <v>35460</v>
      </c>
      <c r="O1148" s="1">
        <v>48.1</v>
      </c>
      <c r="AG1148" s="1">
        <v>35210</v>
      </c>
      <c r="AH1148" s="1">
        <v>1479</v>
      </c>
      <c r="AI1148" s="1">
        <v>1185</v>
      </c>
      <c r="AJ1148" s="1">
        <v>1.2481012658227848</v>
      </c>
    </row>
    <row r="1149" spans="1:36">
      <c r="A1149" s="1">
        <v>2449</v>
      </c>
      <c r="B1149" s="1">
        <v>441</v>
      </c>
      <c r="C1149" s="24">
        <v>42990</v>
      </c>
      <c r="D1149" s="1">
        <v>35440</v>
      </c>
      <c r="E1149" s="1">
        <v>35530</v>
      </c>
      <c r="F1149" s="1">
        <v>35400</v>
      </c>
      <c r="G1149" s="1">
        <v>35530</v>
      </c>
      <c r="I1149" s="1">
        <v>35440</v>
      </c>
      <c r="J1149" s="1">
        <v>35500</v>
      </c>
      <c r="K1149" s="1">
        <v>35400</v>
      </c>
      <c r="L1149" s="1">
        <v>35470</v>
      </c>
      <c r="M1149" s="1">
        <v>35510</v>
      </c>
      <c r="N1149" s="1">
        <v>35890</v>
      </c>
      <c r="O1149" s="1">
        <v>48.37</v>
      </c>
      <c r="AG1149" s="1">
        <v>35490</v>
      </c>
      <c r="AH1149" s="1">
        <v>1384</v>
      </c>
      <c r="AI1149" s="1">
        <v>1140</v>
      </c>
      <c r="AJ1149" s="1">
        <v>1.2140350877192982</v>
      </c>
    </row>
    <row r="1150" spans="1:36">
      <c r="A1150" s="1">
        <v>2450</v>
      </c>
      <c r="B1150" s="1">
        <v>442</v>
      </c>
      <c r="C1150" s="24">
        <v>42991</v>
      </c>
      <c r="D1150" s="1">
        <v>35970</v>
      </c>
      <c r="E1150" s="1">
        <v>35970</v>
      </c>
      <c r="F1150" s="1">
        <v>35810</v>
      </c>
      <c r="G1150" s="1">
        <v>35880</v>
      </c>
      <c r="I1150" s="1">
        <v>35970</v>
      </c>
      <c r="J1150" s="1">
        <v>35970</v>
      </c>
      <c r="K1150" s="1">
        <v>35830</v>
      </c>
      <c r="L1150" s="1">
        <v>35870</v>
      </c>
      <c r="M1150" s="1">
        <v>35770</v>
      </c>
      <c r="N1150" s="1">
        <v>36700</v>
      </c>
      <c r="O1150" s="1">
        <v>49.32</v>
      </c>
      <c r="AG1150" s="1">
        <v>35890</v>
      </c>
      <c r="AH1150" s="1">
        <v>1698</v>
      </c>
      <c r="AI1150" s="1">
        <v>1062</v>
      </c>
      <c r="AJ1150" s="1">
        <v>1.5988700564971752</v>
      </c>
    </row>
    <row r="1151" spans="1:36">
      <c r="A1151" s="1">
        <v>2451</v>
      </c>
      <c r="B1151" s="1">
        <v>443</v>
      </c>
      <c r="C1151" s="24">
        <v>42992</v>
      </c>
      <c r="D1151" s="1">
        <v>36550</v>
      </c>
      <c r="E1151" s="1">
        <v>36560</v>
      </c>
      <c r="F1151" s="1">
        <v>36420</v>
      </c>
      <c r="G1151" s="1">
        <v>36480</v>
      </c>
      <c r="I1151" s="1">
        <v>36550</v>
      </c>
      <c r="J1151" s="1">
        <v>36560</v>
      </c>
      <c r="K1151" s="1">
        <v>36420</v>
      </c>
      <c r="L1151" s="1">
        <v>36540</v>
      </c>
      <c r="M1151" s="1">
        <v>36510</v>
      </c>
      <c r="N1151" s="1">
        <v>36690</v>
      </c>
      <c r="O1151" s="1">
        <v>49.72</v>
      </c>
      <c r="AG1151" s="1">
        <v>36470</v>
      </c>
      <c r="AH1151" s="1">
        <v>1174</v>
      </c>
      <c r="AI1151" s="1">
        <v>1444</v>
      </c>
      <c r="AJ1151" s="1">
        <v>0.81301939058171746</v>
      </c>
    </row>
    <row r="1152" spans="1:36">
      <c r="A1152" s="1">
        <v>2452</v>
      </c>
      <c r="B1152" s="1">
        <v>444</v>
      </c>
      <c r="C1152" s="24">
        <v>42993</v>
      </c>
      <c r="D1152" s="1">
        <v>36610</v>
      </c>
      <c r="E1152" s="1">
        <v>36800</v>
      </c>
      <c r="F1152" s="1">
        <v>36520</v>
      </c>
      <c r="G1152" s="1">
        <v>36790</v>
      </c>
      <c r="I1152" s="1">
        <v>36610</v>
      </c>
      <c r="J1152" s="1">
        <v>36660</v>
      </c>
      <c r="K1152" s="1">
        <v>36540</v>
      </c>
      <c r="L1152" s="1">
        <v>36560</v>
      </c>
      <c r="M1152" s="1">
        <v>36830</v>
      </c>
      <c r="N1152" s="1">
        <v>37060</v>
      </c>
      <c r="O1152" s="1">
        <v>49.93</v>
      </c>
      <c r="AG1152" s="1">
        <v>36580</v>
      </c>
      <c r="AH1152" s="1">
        <v>1370</v>
      </c>
      <c r="AI1152" s="1">
        <v>1230</v>
      </c>
      <c r="AJ1152" s="1">
        <v>1.1138211382113821</v>
      </c>
    </row>
    <row r="1153" spans="1:36">
      <c r="A1153" s="1">
        <v>2453</v>
      </c>
      <c r="B1153" s="1">
        <v>445</v>
      </c>
      <c r="C1153" s="24">
        <v>42997</v>
      </c>
      <c r="D1153" s="1">
        <v>37280</v>
      </c>
      <c r="E1153" s="1">
        <v>37280</v>
      </c>
      <c r="F1153" s="1">
        <v>37080</v>
      </c>
      <c r="G1153" s="1">
        <v>37260</v>
      </c>
      <c r="I1153" s="1">
        <v>37280</v>
      </c>
      <c r="J1153" s="1">
        <v>37280</v>
      </c>
      <c r="K1153" s="1">
        <v>37080</v>
      </c>
      <c r="L1153" s="1">
        <v>37150</v>
      </c>
      <c r="M1153" s="1">
        <v>37310</v>
      </c>
      <c r="N1153" s="1">
        <v>37010</v>
      </c>
      <c r="O1153" s="1">
        <v>49.86</v>
      </c>
      <c r="AG1153" s="1">
        <v>37100</v>
      </c>
      <c r="AH1153" s="1">
        <v>1462</v>
      </c>
      <c r="AI1153" s="1">
        <v>1300</v>
      </c>
      <c r="AJ1153" s="1">
        <v>1.1246153846153846</v>
      </c>
    </row>
    <row r="1154" spans="1:36">
      <c r="A1154" s="1">
        <v>2454</v>
      </c>
      <c r="B1154" s="1">
        <v>446</v>
      </c>
      <c r="C1154" s="24">
        <v>42998</v>
      </c>
      <c r="D1154" s="1">
        <v>37110</v>
      </c>
      <c r="E1154" s="1">
        <v>37130</v>
      </c>
      <c r="F1154" s="1">
        <v>36970</v>
      </c>
      <c r="G1154" s="1">
        <v>37020</v>
      </c>
      <c r="I1154" s="1">
        <v>37110</v>
      </c>
      <c r="J1154" s="1">
        <v>37130</v>
      </c>
      <c r="K1154" s="1">
        <v>37020</v>
      </c>
      <c r="L1154" s="1">
        <v>37060</v>
      </c>
      <c r="M1154" s="1">
        <v>37100</v>
      </c>
      <c r="N1154" s="1">
        <v>37630</v>
      </c>
      <c r="O1154" s="1">
        <v>50.41</v>
      </c>
      <c r="AG1154" s="1">
        <v>37100</v>
      </c>
      <c r="AH1154" s="1">
        <v>1313</v>
      </c>
      <c r="AI1154" s="1">
        <v>1288</v>
      </c>
      <c r="AJ1154" s="1">
        <v>1.0194099378881987</v>
      </c>
    </row>
    <row r="1155" spans="1:36">
      <c r="A1155" s="1">
        <v>2455</v>
      </c>
      <c r="B1155" s="1">
        <v>447</v>
      </c>
      <c r="C1155" s="24">
        <v>42999</v>
      </c>
      <c r="D1155" s="1">
        <v>37770</v>
      </c>
      <c r="E1155" s="1">
        <v>37800</v>
      </c>
      <c r="F1155" s="1">
        <v>37660</v>
      </c>
      <c r="G1155" s="1">
        <v>37740</v>
      </c>
      <c r="I1155" s="1">
        <v>37770</v>
      </c>
      <c r="J1155" s="1">
        <v>37800</v>
      </c>
      <c r="K1155" s="1">
        <v>37700</v>
      </c>
      <c r="L1155" s="1">
        <v>37710</v>
      </c>
      <c r="M1155" s="1">
        <v>37780</v>
      </c>
      <c r="N1155" s="1">
        <v>38000</v>
      </c>
      <c r="O1155" s="1">
        <v>50.74</v>
      </c>
      <c r="AG1155" s="1">
        <v>37740</v>
      </c>
      <c r="AH1155" s="1">
        <v>1573</v>
      </c>
      <c r="AI1155" s="1">
        <v>1155</v>
      </c>
      <c r="AJ1155" s="1">
        <v>1.361904761904762</v>
      </c>
    </row>
    <row r="1156" spans="1:36">
      <c r="A1156" s="1">
        <v>2456</v>
      </c>
      <c r="B1156" s="1">
        <v>448</v>
      </c>
      <c r="C1156" s="24">
        <v>43000</v>
      </c>
      <c r="D1156" s="1">
        <v>37960</v>
      </c>
      <c r="E1156" s="1">
        <v>37980</v>
      </c>
      <c r="F1156" s="1">
        <v>37560</v>
      </c>
      <c r="G1156" s="1">
        <v>37780</v>
      </c>
      <c r="I1156" s="1">
        <v>37960</v>
      </c>
      <c r="J1156" s="1">
        <v>37980</v>
      </c>
      <c r="K1156" s="1">
        <v>37700</v>
      </c>
      <c r="L1156" s="1">
        <v>37750</v>
      </c>
      <c r="M1156" s="1">
        <v>37740</v>
      </c>
      <c r="N1156" s="1">
        <v>37760</v>
      </c>
      <c r="O1156" s="1">
        <v>50.66</v>
      </c>
      <c r="AG1156" s="1">
        <v>37940</v>
      </c>
      <c r="AH1156" s="1">
        <v>1251</v>
      </c>
      <c r="AI1156" s="1">
        <v>1250</v>
      </c>
      <c r="AJ1156" s="1">
        <v>1.0007999999999999</v>
      </c>
    </row>
    <row r="1157" spans="1:36">
      <c r="A1157" s="1">
        <v>2457</v>
      </c>
      <c r="B1157" s="1">
        <v>449</v>
      </c>
      <c r="C1157" s="24">
        <v>43003</v>
      </c>
      <c r="D1157" s="1">
        <v>37960</v>
      </c>
      <c r="E1157" s="1">
        <v>38030</v>
      </c>
      <c r="F1157" s="1">
        <v>37810</v>
      </c>
      <c r="G1157" s="1">
        <v>37830</v>
      </c>
      <c r="I1157" s="1">
        <v>37960</v>
      </c>
      <c r="J1157" s="1">
        <v>38030</v>
      </c>
      <c r="K1157" s="1">
        <v>37890</v>
      </c>
      <c r="L1157" s="1">
        <v>37890</v>
      </c>
      <c r="M1157" s="1">
        <v>37780</v>
      </c>
      <c r="N1157" s="1">
        <v>38850</v>
      </c>
      <c r="O1157" s="1">
        <v>52.13</v>
      </c>
      <c r="AG1157" s="1">
        <v>38020</v>
      </c>
      <c r="AH1157" s="1">
        <v>1304</v>
      </c>
      <c r="AI1157" s="1">
        <v>1227</v>
      </c>
      <c r="AJ1157" s="1">
        <v>1.0627546862265689</v>
      </c>
    </row>
    <row r="1158" spans="1:36">
      <c r="A1158" s="1">
        <v>2458</v>
      </c>
      <c r="B1158" s="1">
        <v>450</v>
      </c>
      <c r="C1158" s="24">
        <v>43004</v>
      </c>
      <c r="D1158" s="1">
        <v>38830</v>
      </c>
      <c r="E1158" s="1">
        <v>39110</v>
      </c>
      <c r="F1158" s="1">
        <v>38800</v>
      </c>
      <c r="G1158" s="1">
        <v>38800</v>
      </c>
      <c r="I1158" s="1">
        <v>38830</v>
      </c>
      <c r="J1158" s="1">
        <v>38940</v>
      </c>
      <c r="K1158" s="1">
        <v>38830</v>
      </c>
      <c r="L1158" s="1">
        <v>38920</v>
      </c>
      <c r="M1158" s="1">
        <v>38700</v>
      </c>
      <c r="N1158" s="1">
        <v>38830</v>
      </c>
      <c r="O1158" s="1">
        <v>52.09</v>
      </c>
      <c r="AG1158" s="1">
        <v>38850</v>
      </c>
      <c r="AH1158" s="1">
        <v>1477</v>
      </c>
      <c r="AI1158" s="1">
        <v>1084</v>
      </c>
      <c r="AJ1158" s="1">
        <v>1.3625461254612545</v>
      </c>
    </row>
    <row r="1159" spans="1:36">
      <c r="A1159" s="1">
        <v>2459</v>
      </c>
      <c r="B1159" s="1">
        <v>451</v>
      </c>
      <c r="C1159" s="24">
        <v>43005</v>
      </c>
      <c r="D1159" s="1">
        <v>38890</v>
      </c>
      <c r="E1159" s="1">
        <v>39130</v>
      </c>
      <c r="F1159" s="1">
        <v>38880</v>
      </c>
      <c r="G1159" s="1">
        <v>39120</v>
      </c>
      <c r="I1159" s="1">
        <v>38890</v>
      </c>
      <c r="J1159" s="1">
        <v>38980</v>
      </c>
      <c r="K1159" s="1">
        <v>38880</v>
      </c>
      <c r="L1159" s="1">
        <v>38940</v>
      </c>
      <c r="M1159" s="1">
        <v>39160</v>
      </c>
      <c r="N1159" s="1">
        <v>38810</v>
      </c>
      <c r="O1159" s="1">
        <v>52.03</v>
      </c>
      <c r="AG1159" s="1">
        <v>38950</v>
      </c>
      <c r="AH1159" s="1">
        <v>1212</v>
      </c>
      <c r="AI1159" s="1">
        <v>1421</v>
      </c>
      <c r="AJ1159" s="1">
        <v>0.85292047853624209</v>
      </c>
    </row>
    <row r="1160" spans="1:36">
      <c r="A1160" s="1">
        <v>2460</v>
      </c>
      <c r="B1160" s="1">
        <v>452</v>
      </c>
      <c r="C1160" s="24">
        <v>43006</v>
      </c>
      <c r="D1160" s="1">
        <v>38770</v>
      </c>
      <c r="E1160" s="1">
        <v>38920</v>
      </c>
      <c r="F1160" s="1">
        <v>38740</v>
      </c>
      <c r="G1160" s="1">
        <v>38830</v>
      </c>
      <c r="I1160" s="1">
        <v>38770</v>
      </c>
      <c r="J1160" s="1">
        <v>38850</v>
      </c>
      <c r="K1160" s="1">
        <v>38740</v>
      </c>
      <c r="L1160" s="1">
        <v>38770</v>
      </c>
      <c r="M1160" s="1">
        <v>38700</v>
      </c>
      <c r="N1160" s="1">
        <v>38490</v>
      </c>
      <c r="O1160" s="1">
        <v>51.59</v>
      </c>
      <c r="AG1160" s="1">
        <v>38770</v>
      </c>
      <c r="AH1160" s="1">
        <v>1471</v>
      </c>
      <c r="AI1160" s="1">
        <v>1413</v>
      </c>
      <c r="AJ1160" s="1">
        <v>1.0410474168435953</v>
      </c>
    </row>
    <row r="1161" spans="1:36">
      <c r="A1161" s="1">
        <v>2461</v>
      </c>
      <c r="B1161" s="1">
        <v>453</v>
      </c>
      <c r="C1161" s="24">
        <v>43007</v>
      </c>
      <c r="D1161" s="1">
        <v>38520</v>
      </c>
      <c r="E1161" s="1">
        <v>38670</v>
      </c>
      <c r="F1161" s="1">
        <v>38470</v>
      </c>
      <c r="G1161" s="1">
        <v>38510</v>
      </c>
      <c r="I1161" s="1">
        <v>38520</v>
      </c>
      <c r="J1161" s="1">
        <v>38670</v>
      </c>
      <c r="K1161" s="1">
        <v>38520</v>
      </c>
      <c r="L1161" s="1">
        <v>38590</v>
      </c>
      <c r="M1161" s="1">
        <v>38390</v>
      </c>
      <c r="N1161" s="1">
        <v>38240</v>
      </c>
      <c r="O1161" s="1">
        <v>51.67</v>
      </c>
      <c r="AG1161" s="1">
        <v>38620</v>
      </c>
      <c r="AH1161" s="1">
        <v>1164</v>
      </c>
      <c r="AI1161" s="1">
        <v>941</v>
      </c>
      <c r="AJ1161" s="1">
        <v>1.2369819341126462</v>
      </c>
    </row>
    <row r="1162" spans="1:36">
      <c r="A1162" s="1">
        <v>2462</v>
      </c>
      <c r="B1162" s="1">
        <v>454</v>
      </c>
      <c r="C1162" s="24">
        <v>43010</v>
      </c>
      <c r="D1162" s="1">
        <v>38520</v>
      </c>
      <c r="E1162" s="1">
        <v>38670</v>
      </c>
      <c r="F1162" s="1">
        <v>38470</v>
      </c>
      <c r="G1162" s="1">
        <v>38510</v>
      </c>
      <c r="I1162" s="35">
        <v>38520</v>
      </c>
      <c r="J1162" s="1">
        <v>38340</v>
      </c>
      <c r="K1162" s="1">
        <v>38340</v>
      </c>
      <c r="L1162" s="1">
        <v>38340</v>
      </c>
      <c r="M1162" s="35">
        <v>38390</v>
      </c>
      <c r="N1162" s="35">
        <v>38240</v>
      </c>
      <c r="O1162" s="35">
        <v>51.67</v>
      </c>
      <c r="AG1162" s="1">
        <v>38200</v>
      </c>
      <c r="AH1162" s="1">
        <v>1527</v>
      </c>
      <c r="AI1162" s="1">
        <v>1228</v>
      </c>
      <c r="AJ1162" s="1">
        <v>1.243485342019544</v>
      </c>
    </row>
    <row r="1163" spans="1:36">
      <c r="A1163" s="1">
        <v>2463</v>
      </c>
      <c r="B1163" s="1">
        <v>455</v>
      </c>
      <c r="C1163" s="24">
        <v>43012</v>
      </c>
      <c r="D1163" s="1">
        <v>37400</v>
      </c>
      <c r="E1163" s="1">
        <v>37470</v>
      </c>
      <c r="F1163" s="1">
        <v>37310</v>
      </c>
      <c r="G1163" s="1">
        <v>37330</v>
      </c>
      <c r="I1163" s="1">
        <v>37400</v>
      </c>
      <c r="J1163" s="1">
        <v>37470</v>
      </c>
      <c r="K1163" s="1">
        <v>37330</v>
      </c>
      <c r="L1163" s="1">
        <v>37360</v>
      </c>
      <c r="M1163" s="1">
        <v>37350</v>
      </c>
      <c r="N1163" s="1">
        <v>37470</v>
      </c>
      <c r="O1163" s="1">
        <v>49.9</v>
      </c>
      <c r="AG1163" s="1">
        <v>37440</v>
      </c>
      <c r="AH1163" s="1">
        <v>1687</v>
      </c>
      <c r="AI1163" s="1">
        <v>1189</v>
      </c>
      <c r="AJ1163" s="1">
        <v>1.4188393608074013</v>
      </c>
    </row>
    <row r="1164" spans="1:36">
      <c r="A1164" s="1">
        <v>2464</v>
      </c>
      <c r="B1164" s="1">
        <v>456</v>
      </c>
      <c r="C1164" s="24">
        <v>43013</v>
      </c>
      <c r="D1164" s="1">
        <v>37470</v>
      </c>
      <c r="E1164" s="1">
        <v>37640</v>
      </c>
      <c r="F1164" s="1">
        <v>37460</v>
      </c>
      <c r="G1164" s="1">
        <v>37580</v>
      </c>
      <c r="I1164" s="1">
        <v>37470</v>
      </c>
      <c r="J1164" s="1">
        <v>37550</v>
      </c>
      <c r="K1164" s="1">
        <v>37460</v>
      </c>
      <c r="L1164" s="1">
        <v>37530</v>
      </c>
      <c r="M1164" s="1">
        <v>37590</v>
      </c>
      <c r="N1164" s="1">
        <v>38200</v>
      </c>
      <c r="O1164" s="1">
        <v>50.75</v>
      </c>
      <c r="AG1164" s="1">
        <v>37540</v>
      </c>
      <c r="AH1164" s="1">
        <v>1284</v>
      </c>
      <c r="AI1164" s="1">
        <v>2947</v>
      </c>
      <c r="AJ1164" s="1">
        <v>0.43569731930777061</v>
      </c>
    </row>
    <row r="1165" spans="1:36">
      <c r="A1165" s="1">
        <v>2465</v>
      </c>
      <c r="B1165" s="1">
        <v>457</v>
      </c>
      <c r="C1165" s="24">
        <v>43014</v>
      </c>
      <c r="D1165" s="1">
        <v>38240</v>
      </c>
      <c r="E1165" s="1">
        <v>38350</v>
      </c>
      <c r="F1165" s="1">
        <v>38150</v>
      </c>
      <c r="G1165" s="1">
        <v>38310</v>
      </c>
      <c r="I1165" s="1">
        <v>38240</v>
      </c>
      <c r="J1165" s="1">
        <v>38250</v>
      </c>
      <c r="K1165" s="1">
        <v>38150</v>
      </c>
      <c r="L1165" s="1">
        <v>38230</v>
      </c>
      <c r="M1165" s="1">
        <v>38180</v>
      </c>
      <c r="N1165" s="1">
        <v>37300</v>
      </c>
      <c r="O1165" s="1">
        <v>49.56</v>
      </c>
      <c r="AG1165" s="1">
        <v>38220</v>
      </c>
      <c r="AH1165" s="1">
        <v>1395</v>
      </c>
      <c r="AI1165" s="1">
        <v>1565</v>
      </c>
      <c r="AJ1165" s="1">
        <v>0.89137380191693294</v>
      </c>
    </row>
    <row r="1166" spans="1:36">
      <c r="A1166" s="1">
        <v>2466</v>
      </c>
      <c r="B1166" s="1">
        <v>458</v>
      </c>
      <c r="C1166" s="24">
        <v>43018</v>
      </c>
      <c r="D1166" s="1">
        <v>38240</v>
      </c>
      <c r="E1166" s="1">
        <v>38350</v>
      </c>
      <c r="F1166" s="1">
        <v>38150</v>
      </c>
      <c r="G1166" s="1">
        <v>38310</v>
      </c>
      <c r="I1166" s="1">
        <v>37360</v>
      </c>
      <c r="J1166" s="1">
        <v>37530</v>
      </c>
      <c r="K1166" s="1">
        <v>37350</v>
      </c>
      <c r="L1166" s="1">
        <v>37420</v>
      </c>
      <c r="M1166" s="1">
        <v>38180</v>
      </c>
      <c r="N1166" s="1">
        <v>37300</v>
      </c>
      <c r="O1166" s="1">
        <v>49.56</v>
      </c>
      <c r="AG1166" s="1">
        <v>37450</v>
      </c>
      <c r="AH1166" s="1">
        <v>1589</v>
      </c>
      <c r="AI1166" s="1">
        <v>1335</v>
      </c>
      <c r="AJ1166" s="1">
        <v>1.1902621722846443</v>
      </c>
    </row>
    <row r="1167" spans="1:36">
      <c r="A1167" s="1">
        <v>2467</v>
      </c>
      <c r="B1167" s="1">
        <v>459</v>
      </c>
      <c r="C1167" s="24">
        <v>43018</v>
      </c>
      <c r="D1167" s="1">
        <v>37360</v>
      </c>
      <c r="E1167" s="1">
        <v>37530</v>
      </c>
      <c r="F1167" s="1">
        <v>37310</v>
      </c>
      <c r="G1167" s="1">
        <v>37310</v>
      </c>
      <c r="I1167" s="35">
        <v>37360</v>
      </c>
      <c r="J1167" s="35">
        <v>37530</v>
      </c>
      <c r="K1167" s="35">
        <v>37350</v>
      </c>
      <c r="L1167" s="35">
        <v>37420</v>
      </c>
      <c r="M1167" s="1">
        <v>37410</v>
      </c>
      <c r="N1167" s="1">
        <v>37610</v>
      </c>
      <c r="O1167" s="1">
        <v>50.94</v>
      </c>
      <c r="AG1167" s="35">
        <v>37450</v>
      </c>
      <c r="AH1167" s="35">
        <v>1589</v>
      </c>
      <c r="AI1167" s="35">
        <v>1335</v>
      </c>
      <c r="AJ1167" s="35">
        <v>1.1902621722846443</v>
      </c>
    </row>
    <row r="1168" spans="1:36">
      <c r="A1168" s="1">
        <v>2468</v>
      </c>
      <c r="B1168" s="1">
        <v>460</v>
      </c>
      <c r="C1168" s="24">
        <v>43019</v>
      </c>
      <c r="D1168" s="1">
        <v>37670</v>
      </c>
      <c r="E1168" s="1">
        <v>37810</v>
      </c>
      <c r="F1168" s="1">
        <v>37600</v>
      </c>
      <c r="G1168" s="1">
        <v>37680</v>
      </c>
      <c r="I1168" s="1">
        <v>37670</v>
      </c>
      <c r="J1168" s="1">
        <v>37810</v>
      </c>
      <c r="K1168" s="1">
        <v>37600</v>
      </c>
      <c r="L1168" s="1">
        <v>37790</v>
      </c>
      <c r="M1168" s="35">
        <v>37550</v>
      </c>
      <c r="N1168" s="35">
        <v>37820</v>
      </c>
      <c r="O1168" s="35">
        <v>51.08</v>
      </c>
      <c r="AG1168" s="1">
        <v>37660</v>
      </c>
      <c r="AH1168" s="1">
        <v>1369</v>
      </c>
      <c r="AI1168" s="1">
        <v>1371</v>
      </c>
      <c r="AJ1168" s="1">
        <v>0.9985412107950401</v>
      </c>
    </row>
    <row r="1169" spans="1:36">
      <c r="A1169" s="1">
        <v>2469</v>
      </c>
      <c r="B1169" s="1">
        <v>461</v>
      </c>
      <c r="C1169" s="24">
        <v>43020</v>
      </c>
      <c r="D1169" s="1">
        <v>37770</v>
      </c>
      <c r="E1169" s="1">
        <v>37870</v>
      </c>
      <c r="F1169" s="1">
        <v>37680</v>
      </c>
      <c r="G1169" s="1">
        <v>37770</v>
      </c>
      <c r="I1169" s="1">
        <v>37770</v>
      </c>
      <c r="J1169" s="1">
        <v>37830</v>
      </c>
      <c r="K1169" s="1">
        <v>37680</v>
      </c>
      <c r="L1169" s="1">
        <v>37770</v>
      </c>
      <c r="M1169" s="1">
        <v>37770</v>
      </c>
      <c r="N1169" s="1">
        <v>37610</v>
      </c>
      <c r="O1169" s="1">
        <v>50.74</v>
      </c>
      <c r="AG1169" s="1">
        <v>37810</v>
      </c>
      <c r="AH1169" s="1">
        <v>1552</v>
      </c>
      <c r="AI1169" s="1">
        <v>1346</v>
      </c>
      <c r="AJ1169" s="1">
        <v>1.1530460624071321</v>
      </c>
    </row>
    <row r="1170" spans="1:36">
      <c r="A1170" s="1">
        <v>2470</v>
      </c>
      <c r="B1170" s="1">
        <v>462</v>
      </c>
      <c r="C1170" s="24">
        <v>43021</v>
      </c>
      <c r="D1170" s="1">
        <v>37670</v>
      </c>
      <c r="E1170" s="1">
        <v>37780</v>
      </c>
      <c r="F1170" s="1">
        <v>37600</v>
      </c>
      <c r="G1170" s="1">
        <v>37700</v>
      </c>
      <c r="I1170" s="1">
        <v>37670</v>
      </c>
      <c r="J1170" s="1">
        <v>37740</v>
      </c>
      <c r="K1170" s="1">
        <v>37600</v>
      </c>
      <c r="L1170" s="1">
        <v>37690</v>
      </c>
      <c r="M1170" s="1">
        <v>37800</v>
      </c>
      <c r="N1170" s="1">
        <v>37920</v>
      </c>
      <c r="O1170" s="1">
        <v>51.45</v>
      </c>
      <c r="AG1170" s="1">
        <v>37680</v>
      </c>
      <c r="AH1170" s="1">
        <v>1700</v>
      </c>
      <c r="AI1170" s="1">
        <v>1438</v>
      </c>
      <c r="AJ1170" s="1">
        <v>1.1821974965229485</v>
      </c>
    </row>
    <row r="1171" spans="1:36">
      <c r="A1171" s="1">
        <v>2471</v>
      </c>
      <c r="B1171" s="1">
        <v>463</v>
      </c>
      <c r="C1171" s="24">
        <v>43024</v>
      </c>
      <c r="D1171" s="1">
        <v>38230</v>
      </c>
      <c r="E1171" s="1">
        <v>38450</v>
      </c>
      <c r="F1171" s="1">
        <v>38220</v>
      </c>
      <c r="G1171" s="1">
        <v>38270</v>
      </c>
      <c r="I1171" s="1">
        <v>38230</v>
      </c>
      <c r="J1171" s="1">
        <v>38450</v>
      </c>
      <c r="K1171" s="1">
        <v>38220</v>
      </c>
      <c r="L1171" s="1">
        <v>38360</v>
      </c>
      <c r="M1171" s="1">
        <v>38300</v>
      </c>
      <c r="N1171" s="1">
        <v>38310</v>
      </c>
      <c r="O1171" s="1">
        <v>51.92</v>
      </c>
      <c r="AG1171" s="1">
        <v>38320</v>
      </c>
      <c r="AH1171" s="1">
        <v>1890</v>
      </c>
      <c r="AI1171" s="1">
        <v>1347</v>
      </c>
      <c r="AJ1171" s="1">
        <v>1.4031180400890868</v>
      </c>
    </row>
    <row r="1172" spans="1:36">
      <c r="A1172" s="1">
        <v>2472</v>
      </c>
      <c r="B1172" s="1">
        <v>464</v>
      </c>
      <c r="C1172" s="24">
        <v>43025</v>
      </c>
      <c r="D1172" s="1">
        <v>38340</v>
      </c>
      <c r="E1172" s="1">
        <v>38400</v>
      </c>
      <c r="F1172" s="1">
        <v>38280</v>
      </c>
      <c r="G1172" s="1">
        <v>38360</v>
      </c>
      <c r="I1172" s="1">
        <v>38340</v>
      </c>
      <c r="J1172" s="1">
        <v>38400</v>
      </c>
      <c r="K1172" s="1">
        <v>38300</v>
      </c>
      <c r="L1172" s="1">
        <v>38310</v>
      </c>
      <c r="M1172" s="1">
        <v>38380</v>
      </c>
      <c r="N1172" s="1">
        <v>38350</v>
      </c>
      <c r="O1172" s="1">
        <v>51.94</v>
      </c>
      <c r="AG1172" s="1">
        <v>38400</v>
      </c>
      <c r="AH1172" s="1">
        <v>1430</v>
      </c>
      <c r="AI1172" s="1">
        <v>1207</v>
      </c>
      <c r="AJ1172" s="1">
        <v>1.1847555923777962</v>
      </c>
    </row>
    <row r="1173" spans="1:36">
      <c r="A1173" s="1">
        <v>2473</v>
      </c>
      <c r="B1173" s="1">
        <v>465</v>
      </c>
      <c r="C1173" s="24">
        <v>43026</v>
      </c>
      <c r="D1173" s="1">
        <v>38450</v>
      </c>
      <c r="E1173" s="1">
        <v>38490</v>
      </c>
      <c r="F1173" s="1">
        <v>38380</v>
      </c>
      <c r="G1173" s="1">
        <v>38400</v>
      </c>
      <c r="I1173" s="1">
        <v>38450</v>
      </c>
      <c r="J1173" s="1">
        <v>38490</v>
      </c>
      <c r="K1173" s="1">
        <v>38380</v>
      </c>
      <c r="L1173" s="1">
        <v>38440</v>
      </c>
      <c r="M1173" s="1">
        <v>38530</v>
      </c>
      <c r="N1173" s="1">
        <v>38640</v>
      </c>
      <c r="O1173" s="1">
        <v>52.03</v>
      </c>
      <c r="AG1173" s="1">
        <v>38480</v>
      </c>
      <c r="AH1173" s="1">
        <v>1474</v>
      </c>
      <c r="AI1173" s="1">
        <v>1206</v>
      </c>
      <c r="AJ1173" s="1">
        <v>1.2222222222222223</v>
      </c>
    </row>
    <row r="1174" spans="1:36">
      <c r="A1174" s="1">
        <v>2474</v>
      </c>
      <c r="B1174" s="1">
        <v>466</v>
      </c>
      <c r="C1174" s="24">
        <v>43027</v>
      </c>
      <c r="D1174" s="1">
        <v>38760</v>
      </c>
      <c r="E1174" s="1">
        <v>38810</v>
      </c>
      <c r="F1174" s="1">
        <v>38630</v>
      </c>
      <c r="G1174" s="1">
        <v>38800</v>
      </c>
      <c r="I1174" s="1">
        <v>38760</v>
      </c>
      <c r="J1174" s="1">
        <v>38780</v>
      </c>
      <c r="K1174" s="1">
        <v>38690</v>
      </c>
      <c r="L1174" s="1">
        <v>38720</v>
      </c>
      <c r="M1174" s="1">
        <v>38630</v>
      </c>
      <c r="N1174" s="1">
        <v>38180</v>
      </c>
      <c r="O1174" s="1">
        <v>51.4</v>
      </c>
      <c r="AG1174" s="1">
        <v>38750</v>
      </c>
      <c r="AH1174" s="1">
        <v>1597</v>
      </c>
      <c r="AI1174" s="1">
        <v>1112</v>
      </c>
      <c r="AJ1174" s="1">
        <v>1.4361510791366907</v>
      </c>
    </row>
    <row r="1175" spans="1:36">
      <c r="A1175" s="1">
        <v>2475</v>
      </c>
      <c r="B1175" s="1">
        <v>467</v>
      </c>
      <c r="C1175" s="24">
        <v>43028</v>
      </c>
      <c r="D1175" s="1">
        <v>38270</v>
      </c>
      <c r="E1175" s="1">
        <v>38490</v>
      </c>
      <c r="F1175" s="1">
        <v>38240</v>
      </c>
      <c r="G1175" s="1">
        <v>38450</v>
      </c>
      <c r="I1175" s="1">
        <v>38270</v>
      </c>
      <c r="J1175" s="1">
        <v>38420</v>
      </c>
      <c r="K1175" s="1">
        <v>38240</v>
      </c>
      <c r="L1175" s="1">
        <v>38380</v>
      </c>
      <c r="M1175" s="1">
        <v>38510</v>
      </c>
      <c r="N1175" s="1">
        <v>38940</v>
      </c>
      <c r="O1175" s="1">
        <v>51.84</v>
      </c>
      <c r="AG1175" s="1">
        <v>38330</v>
      </c>
      <c r="AH1175" s="1">
        <v>1628</v>
      </c>
      <c r="AI1175" s="1">
        <v>1201</v>
      </c>
      <c r="AJ1175" s="1">
        <v>1.3555370524562864</v>
      </c>
    </row>
    <row r="1176" spans="1:36">
      <c r="A1176" s="1">
        <v>2476</v>
      </c>
      <c r="B1176" s="1">
        <v>468</v>
      </c>
      <c r="C1176" s="24">
        <v>43031</v>
      </c>
      <c r="D1176" s="1">
        <v>39130</v>
      </c>
      <c r="E1176" s="1">
        <v>39180</v>
      </c>
      <c r="F1176" s="1">
        <v>38960</v>
      </c>
      <c r="G1176" s="1">
        <v>39050</v>
      </c>
      <c r="I1176" s="1">
        <v>39130</v>
      </c>
      <c r="J1176" s="1">
        <v>39180</v>
      </c>
      <c r="K1176" s="1">
        <v>38990</v>
      </c>
      <c r="L1176" s="1">
        <v>39080</v>
      </c>
      <c r="M1176" s="1">
        <v>39050</v>
      </c>
      <c r="N1176" s="1">
        <v>38720</v>
      </c>
      <c r="O1176" s="1">
        <v>51.86</v>
      </c>
      <c r="AG1176" s="1">
        <v>39090</v>
      </c>
      <c r="AH1176" s="1">
        <v>1483</v>
      </c>
      <c r="AI1176" s="1">
        <v>1375</v>
      </c>
      <c r="AJ1176" s="1">
        <v>1.0785454545454545</v>
      </c>
    </row>
    <row r="1177" spans="1:36">
      <c r="A1177" s="1">
        <v>2477</v>
      </c>
      <c r="B1177" s="1">
        <v>469</v>
      </c>
      <c r="C1177" s="24">
        <v>43032</v>
      </c>
      <c r="D1177" s="1">
        <v>38790</v>
      </c>
      <c r="E1177" s="1">
        <v>38790</v>
      </c>
      <c r="F1177" s="1">
        <v>38650</v>
      </c>
      <c r="G1177" s="1">
        <v>38650</v>
      </c>
      <c r="I1177" s="1">
        <v>38790</v>
      </c>
      <c r="J1177" s="1">
        <v>38790</v>
      </c>
      <c r="K1177" s="1">
        <v>38700</v>
      </c>
      <c r="L1177" s="1">
        <v>38720</v>
      </c>
      <c r="M1177" s="1">
        <v>38680</v>
      </c>
      <c r="N1177" s="1">
        <v>39250</v>
      </c>
      <c r="O1177" s="1">
        <v>52.53</v>
      </c>
      <c r="AG1177" s="1">
        <v>38760</v>
      </c>
      <c r="AH1177" s="1">
        <v>1546</v>
      </c>
      <c r="AI1177" s="1">
        <v>1223</v>
      </c>
      <c r="AJ1177" s="1">
        <v>1.2641046606704824</v>
      </c>
    </row>
    <row r="1178" spans="1:36">
      <c r="A1178" s="1">
        <v>2478</v>
      </c>
      <c r="B1178" s="1">
        <v>470</v>
      </c>
      <c r="C1178" s="24">
        <v>43033</v>
      </c>
      <c r="D1178" s="1">
        <v>39330</v>
      </c>
      <c r="E1178" s="1">
        <v>39390</v>
      </c>
      <c r="F1178" s="1">
        <v>39220</v>
      </c>
      <c r="G1178" s="1">
        <v>39270</v>
      </c>
      <c r="I1178" s="1">
        <v>39330</v>
      </c>
      <c r="J1178" s="1">
        <v>39380</v>
      </c>
      <c r="K1178" s="1">
        <v>39250</v>
      </c>
      <c r="L1178" s="1">
        <v>39300</v>
      </c>
      <c r="M1178" s="1">
        <v>39350</v>
      </c>
      <c r="N1178" s="1">
        <v>39280</v>
      </c>
      <c r="O1178" s="1">
        <v>52.17</v>
      </c>
      <c r="AG1178" s="1">
        <v>39300</v>
      </c>
      <c r="AH1178" s="1">
        <v>1505</v>
      </c>
      <c r="AI1178" s="1">
        <v>1466</v>
      </c>
      <c r="AJ1178" s="1">
        <v>1.0266030013642564</v>
      </c>
    </row>
    <row r="1179" spans="1:36">
      <c r="A1179" s="1">
        <v>2479</v>
      </c>
      <c r="B1179" s="1">
        <v>471</v>
      </c>
      <c r="C1179" s="24">
        <v>43034</v>
      </c>
      <c r="D1179" s="1">
        <v>39320</v>
      </c>
      <c r="E1179" s="1">
        <v>39320</v>
      </c>
      <c r="F1179" s="1">
        <v>39160</v>
      </c>
      <c r="G1179" s="1">
        <v>39190</v>
      </c>
      <c r="I1179" s="1">
        <v>39320</v>
      </c>
      <c r="J1179" s="1">
        <v>39320</v>
      </c>
      <c r="K1179" s="1">
        <v>39180</v>
      </c>
      <c r="L1179" s="1">
        <v>39180</v>
      </c>
      <c r="M1179" s="1">
        <v>39230</v>
      </c>
      <c r="N1179" s="1">
        <v>40090</v>
      </c>
      <c r="O1179" s="1">
        <v>52.82</v>
      </c>
      <c r="AG1179" s="1">
        <v>39280</v>
      </c>
      <c r="AH1179" s="1">
        <v>1898</v>
      </c>
      <c r="AI1179" s="1">
        <v>1072</v>
      </c>
      <c r="AJ1179" s="1">
        <v>1.7705223880597014</v>
      </c>
    </row>
    <row r="1180" spans="1:36">
      <c r="A1180" s="1">
        <v>2480</v>
      </c>
      <c r="B1180" s="1">
        <v>472</v>
      </c>
      <c r="C1180" s="24">
        <v>43035</v>
      </c>
      <c r="D1180" s="1">
        <v>40010</v>
      </c>
      <c r="E1180" s="1">
        <v>40110</v>
      </c>
      <c r="F1180" s="1">
        <v>39930</v>
      </c>
      <c r="G1180" s="1">
        <v>40070</v>
      </c>
      <c r="I1180" s="1">
        <v>40010</v>
      </c>
      <c r="J1180" s="1">
        <v>40110</v>
      </c>
      <c r="K1180" s="1">
        <v>39930</v>
      </c>
      <c r="L1180" s="1">
        <v>40070</v>
      </c>
      <c r="M1180" s="1">
        <v>40000</v>
      </c>
      <c r="N1180" s="1">
        <v>40660</v>
      </c>
      <c r="O1180" s="1">
        <v>53.9</v>
      </c>
      <c r="AG1180" s="1">
        <v>39970</v>
      </c>
      <c r="AH1180" s="1">
        <v>995</v>
      </c>
      <c r="AI1180" s="1">
        <v>768</v>
      </c>
      <c r="AJ1180" s="1">
        <v>1.2955729166666667</v>
      </c>
    </row>
    <row r="1181" spans="1:36">
      <c r="A1181" s="1">
        <v>2481</v>
      </c>
      <c r="B1181" s="1">
        <v>473</v>
      </c>
      <c r="C1181" s="24">
        <v>43038</v>
      </c>
      <c r="D1181" s="1">
        <v>40760</v>
      </c>
      <c r="E1181" s="1">
        <v>40830</v>
      </c>
      <c r="F1181" s="1">
        <v>40540</v>
      </c>
      <c r="G1181" s="1">
        <v>40610</v>
      </c>
      <c r="I1181" s="1">
        <v>40760</v>
      </c>
      <c r="J1181" s="1">
        <v>40830</v>
      </c>
      <c r="K1181" s="1">
        <v>40610</v>
      </c>
      <c r="L1181" s="1">
        <v>40620</v>
      </c>
      <c r="M1181" s="1">
        <v>40700</v>
      </c>
      <c r="N1181" s="1">
        <v>40640</v>
      </c>
      <c r="O1181" s="1">
        <v>54.12</v>
      </c>
      <c r="AG1181" s="1">
        <v>40760</v>
      </c>
      <c r="AH1181" s="1">
        <v>1197</v>
      </c>
      <c r="AI1181" s="1">
        <v>1326</v>
      </c>
      <c r="AJ1181" s="1">
        <v>0.90271493212669685</v>
      </c>
    </row>
    <row r="1182" spans="1:36">
      <c r="A1182" s="1">
        <v>2482</v>
      </c>
      <c r="B1182" s="1">
        <v>474</v>
      </c>
      <c r="C1182" s="24">
        <v>43039</v>
      </c>
      <c r="D1182" s="1">
        <v>40740</v>
      </c>
      <c r="E1182" s="1">
        <v>40760</v>
      </c>
      <c r="F1182" s="1">
        <v>40640</v>
      </c>
      <c r="G1182" s="1">
        <v>40720</v>
      </c>
      <c r="I1182" s="1">
        <v>40740</v>
      </c>
      <c r="J1182" s="1">
        <v>40750</v>
      </c>
      <c r="K1182" s="1">
        <v>40640</v>
      </c>
      <c r="L1182" s="1">
        <v>40740</v>
      </c>
      <c r="M1182" s="1">
        <v>40690</v>
      </c>
      <c r="N1182" s="1">
        <v>41010</v>
      </c>
      <c r="O1182" s="1">
        <v>54.64</v>
      </c>
      <c r="AG1182" s="1">
        <v>40690</v>
      </c>
      <c r="AH1182" s="1">
        <v>1241</v>
      </c>
      <c r="AI1182" s="1">
        <v>1330</v>
      </c>
      <c r="AJ1182" s="1">
        <v>0.93308270676691729</v>
      </c>
    </row>
    <row r="1183" spans="1:36">
      <c r="A1183" s="1">
        <v>2483</v>
      </c>
      <c r="B1183" s="1">
        <v>475</v>
      </c>
      <c r="C1183" s="24">
        <v>43040</v>
      </c>
      <c r="D1183" s="1">
        <v>41060</v>
      </c>
      <c r="E1183" s="1">
        <v>41260</v>
      </c>
      <c r="F1183" s="1">
        <v>41010</v>
      </c>
      <c r="G1183" s="1">
        <v>41210</v>
      </c>
      <c r="I1183" s="1">
        <v>41060</v>
      </c>
      <c r="J1183" s="1">
        <v>41260</v>
      </c>
      <c r="K1183" s="1">
        <v>41010</v>
      </c>
      <c r="L1183" s="1">
        <v>41240</v>
      </c>
      <c r="M1183" s="1">
        <v>41190</v>
      </c>
      <c r="N1183" s="1">
        <v>40820</v>
      </c>
      <c r="O1183" s="1">
        <v>54.27</v>
      </c>
      <c r="AG1183" s="1">
        <v>41090</v>
      </c>
      <c r="AH1183" s="1">
        <v>1512</v>
      </c>
      <c r="AI1183" s="1">
        <v>1115</v>
      </c>
      <c r="AJ1183" s="1">
        <v>1.3560538116591929</v>
      </c>
    </row>
    <row r="1184" spans="1:36">
      <c r="A1184" s="1">
        <v>2484</v>
      </c>
      <c r="B1184" s="1">
        <v>476</v>
      </c>
      <c r="C1184" s="24">
        <v>43041</v>
      </c>
      <c r="D1184" s="1">
        <v>40850</v>
      </c>
      <c r="E1184" s="1">
        <v>40890</v>
      </c>
      <c r="F1184" s="1">
        <v>40720</v>
      </c>
      <c r="G1184" s="1">
        <v>40720</v>
      </c>
      <c r="I1184" s="1">
        <v>40850</v>
      </c>
      <c r="J1184" s="1">
        <v>40890</v>
      </c>
      <c r="K1184" s="1">
        <v>40740</v>
      </c>
      <c r="L1184" s="1">
        <v>40810</v>
      </c>
      <c r="M1184" s="1">
        <v>40760</v>
      </c>
      <c r="N1184" s="1">
        <v>40970</v>
      </c>
      <c r="O1184" s="1">
        <v>55.64</v>
      </c>
      <c r="AG1184" s="1">
        <v>40830</v>
      </c>
      <c r="AH1184" s="1">
        <v>1399</v>
      </c>
      <c r="AI1184" s="1">
        <v>1220</v>
      </c>
      <c r="AJ1184" s="1">
        <v>1.1467213114754098</v>
      </c>
    </row>
    <row r="1185" spans="1:36">
      <c r="A1185" s="1">
        <v>2485</v>
      </c>
      <c r="B1185" s="1">
        <v>477</v>
      </c>
      <c r="C1185" s="24">
        <v>43045</v>
      </c>
      <c r="D1185" s="1">
        <v>41960</v>
      </c>
      <c r="E1185" s="1">
        <v>42150</v>
      </c>
      <c r="F1185" s="1">
        <v>41870</v>
      </c>
      <c r="G1185" s="1">
        <v>42070</v>
      </c>
      <c r="I1185" s="1">
        <v>41960</v>
      </c>
      <c r="J1185" s="1">
        <v>42150</v>
      </c>
      <c r="K1185" s="1">
        <v>41870</v>
      </c>
      <c r="L1185" s="1">
        <v>42060</v>
      </c>
      <c r="M1185" s="1">
        <v>42170</v>
      </c>
      <c r="N1185" s="1">
        <v>43090</v>
      </c>
      <c r="O1185" s="1">
        <v>57.33</v>
      </c>
      <c r="AG1185" s="1">
        <v>41920</v>
      </c>
      <c r="AH1185" s="1">
        <v>1231</v>
      </c>
      <c r="AI1185" s="1">
        <v>1191</v>
      </c>
      <c r="AJ1185" s="1">
        <v>1.0335852225020992</v>
      </c>
    </row>
    <row r="1186" spans="1:36">
      <c r="A1186" s="1">
        <v>2486</v>
      </c>
      <c r="B1186" s="1">
        <v>478</v>
      </c>
      <c r="C1186" s="24">
        <v>43046</v>
      </c>
      <c r="D1186" s="1">
        <v>42940</v>
      </c>
      <c r="E1186" s="1">
        <v>43180</v>
      </c>
      <c r="F1186" s="1">
        <v>42900</v>
      </c>
      <c r="G1186" s="1">
        <v>43180</v>
      </c>
      <c r="I1186" s="1">
        <v>42940</v>
      </c>
      <c r="J1186" s="1">
        <v>43050</v>
      </c>
      <c r="K1186" s="1">
        <v>42900</v>
      </c>
      <c r="L1186" s="1">
        <v>43050</v>
      </c>
      <c r="M1186" s="1">
        <v>43210</v>
      </c>
      <c r="N1186" s="1">
        <v>42840</v>
      </c>
      <c r="O1186" s="1">
        <v>57.22</v>
      </c>
      <c r="AG1186" s="1">
        <v>42920</v>
      </c>
      <c r="AH1186" s="1">
        <v>1522</v>
      </c>
      <c r="AI1186" s="1">
        <v>1138</v>
      </c>
      <c r="AJ1186" s="1">
        <v>1.3374340949033392</v>
      </c>
    </row>
    <row r="1187" spans="1:36">
      <c r="A1187" s="1">
        <v>2487</v>
      </c>
      <c r="B1187" s="1">
        <v>479</v>
      </c>
      <c r="C1187" s="24">
        <v>43047</v>
      </c>
      <c r="D1187" s="1">
        <v>42690</v>
      </c>
      <c r="E1187" s="1">
        <v>42820</v>
      </c>
      <c r="F1187" s="1">
        <v>42550</v>
      </c>
      <c r="G1187" s="1">
        <v>42600</v>
      </c>
      <c r="I1187" s="1">
        <v>42690</v>
      </c>
      <c r="J1187" s="1">
        <v>42820</v>
      </c>
      <c r="K1187" s="1">
        <v>42660</v>
      </c>
      <c r="L1187" s="1">
        <v>42730</v>
      </c>
      <c r="M1187" s="1">
        <v>42550</v>
      </c>
      <c r="N1187" s="1">
        <v>42680</v>
      </c>
      <c r="O1187" s="1">
        <v>56.82</v>
      </c>
      <c r="AG1187" s="1">
        <v>42780</v>
      </c>
      <c r="AH1187" s="1">
        <v>1123</v>
      </c>
      <c r="AI1187" s="1">
        <v>1240</v>
      </c>
      <c r="AJ1187" s="1">
        <v>0.90564516129032258</v>
      </c>
    </row>
    <row r="1188" spans="1:36">
      <c r="A1188" s="1">
        <v>2488</v>
      </c>
      <c r="B1188" s="1">
        <v>480</v>
      </c>
      <c r="C1188" s="24">
        <v>43048</v>
      </c>
      <c r="D1188" s="1">
        <v>42670</v>
      </c>
      <c r="E1188" s="1">
        <v>42880</v>
      </c>
      <c r="F1188" s="1">
        <v>42420</v>
      </c>
      <c r="G1188" s="1">
        <v>42640</v>
      </c>
      <c r="I1188" s="1">
        <v>42670</v>
      </c>
      <c r="J1188" s="1">
        <v>42880</v>
      </c>
      <c r="K1188" s="1">
        <v>42670</v>
      </c>
      <c r="L1188" s="1">
        <v>42840</v>
      </c>
      <c r="M1188" s="1">
        <v>42680</v>
      </c>
      <c r="N1188" s="1">
        <v>42860</v>
      </c>
      <c r="O1188" s="1">
        <v>57.09</v>
      </c>
      <c r="AG1188" s="1">
        <v>42710</v>
      </c>
      <c r="AH1188" s="1">
        <v>1167</v>
      </c>
      <c r="AI1188" s="1">
        <v>1057</v>
      </c>
      <c r="AJ1188" s="1">
        <v>1.1040681173131504</v>
      </c>
    </row>
    <row r="1189" spans="1:36">
      <c r="A1189" s="1">
        <v>2489</v>
      </c>
      <c r="B1189" s="1">
        <v>481</v>
      </c>
      <c r="C1189" s="24">
        <v>43049</v>
      </c>
      <c r="D1189" s="1">
        <v>42760</v>
      </c>
      <c r="E1189" s="1">
        <v>42890</v>
      </c>
      <c r="F1189" s="1">
        <v>42720</v>
      </c>
      <c r="G1189" s="1">
        <v>42840</v>
      </c>
      <c r="I1189" s="1">
        <v>42760</v>
      </c>
      <c r="J1189" s="1">
        <v>42880</v>
      </c>
      <c r="K1189" s="1">
        <v>42720</v>
      </c>
      <c r="L1189" s="1">
        <v>42790</v>
      </c>
      <c r="M1189" s="1">
        <v>42850</v>
      </c>
      <c r="N1189" s="1">
        <v>42880</v>
      </c>
      <c r="O1189" s="1">
        <v>56.74</v>
      </c>
      <c r="AG1189" s="1">
        <v>42780</v>
      </c>
      <c r="AH1189" s="1">
        <v>1405</v>
      </c>
      <c r="AI1189" s="1">
        <v>1205</v>
      </c>
      <c r="AJ1189" s="1">
        <v>1.1659751037344399</v>
      </c>
    </row>
    <row r="1190" spans="1:36">
      <c r="A1190" s="1">
        <v>2490</v>
      </c>
      <c r="B1190" s="1">
        <v>482</v>
      </c>
      <c r="C1190" s="24">
        <v>43052</v>
      </c>
      <c r="D1190" s="1">
        <v>42910</v>
      </c>
      <c r="E1190" s="1">
        <v>42970</v>
      </c>
      <c r="F1190" s="1">
        <v>42800</v>
      </c>
      <c r="G1190" s="1">
        <v>42810</v>
      </c>
      <c r="I1190" s="1">
        <v>42910</v>
      </c>
      <c r="J1190" s="1">
        <v>42970</v>
      </c>
      <c r="K1190" s="1">
        <v>42880</v>
      </c>
      <c r="L1190" s="1">
        <v>42890</v>
      </c>
      <c r="M1190" s="1">
        <v>42840</v>
      </c>
      <c r="N1190" s="1">
        <v>42760</v>
      </c>
      <c r="O1190" s="1">
        <v>56.72</v>
      </c>
      <c r="AG1190" s="1">
        <v>42910</v>
      </c>
      <c r="AH1190" s="1">
        <v>1443</v>
      </c>
      <c r="AI1190" s="1">
        <v>1230</v>
      </c>
      <c r="AJ1190" s="1">
        <v>1.173170731707317</v>
      </c>
    </row>
    <row r="1191" spans="1:36">
      <c r="A1191" s="1">
        <v>2491</v>
      </c>
      <c r="B1191" s="1">
        <v>483</v>
      </c>
      <c r="C1191" s="24">
        <v>43053</v>
      </c>
      <c r="D1191" s="1">
        <v>42660</v>
      </c>
      <c r="E1191" s="1">
        <v>42770</v>
      </c>
      <c r="F1191" s="1">
        <v>42610</v>
      </c>
      <c r="G1191" s="1">
        <v>42670</v>
      </c>
      <c r="I1191" s="1">
        <v>42660</v>
      </c>
      <c r="J1191" s="1">
        <v>42770</v>
      </c>
      <c r="K1191" s="1">
        <v>42610</v>
      </c>
      <c r="L1191" s="1">
        <v>42750</v>
      </c>
      <c r="M1191" s="1">
        <v>42660</v>
      </c>
      <c r="N1191" s="1">
        <v>41990</v>
      </c>
      <c r="O1191" s="1">
        <v>55.31</v>
      </c>
      <c r="AG1191" s="1">
        <v>42710</v>
      </c>
      <c r="AH1191" s="1">
        <v>1403</v>
      </c>
      <c r="AI1191" s="1">
        <v>1188</v>
      </c>
      <c r="AJ1191" s="1">
        <v>1.180976430976431</v>
      </c>
    </row>
    <row r="1192" spans="1:36">
      <c r="A1192" s="1">
        <v>2492</v>
      </c>
      <c r="B1192" s="1">
        <v>484</v>
      </c>
      <c r="C1192" s="24">
        <v>43054</v>
      </c>
      <c r="D1192" s="1">
        <v>41540</v>
      </c>
      <c r="E1192" s="1">
        <v>41580</v>
      </c>
      <c r="F1192" s="1">
        <v>41260</v>
      </c>
      <c r="G1192" s="1">
        <v>41320</v>
      </c>
      <c r="I1192" s="1">
        <v>41540</v>
      </c>
      <c r="J1192" s="1">
        <v>41580</v>
      </c>
      <c r="K1192" s="1">
        <v>41350</v>
      </c>
      <c r="L1192" s="1">
        <v>41420</v>
      </c>
      <c r="M1192" s="1">
        <v>41320</v>
      </c>
      <c r="N1192" s="1">
        <v>41530</v>
      </c>
      <c r="O1192" s="1">
        <v>55.24</v>
      </c>
      <c r="AG1192" s="1">
        <v>41500</v>
      </c>
      <c r="AH1192" s="1">
        <v>1411</v>
      </c>
      <c r="AI1192" s="1">
        <v>1336</v>
      </c>
      <c r="AJ1192" s="1">
        <v>1.0561377245508983</v>
      </c>
    </row>
    <row r="1193" spans="1:36">
      <c r="A1193" s="1">
        <v>2493</v>
      </c>
      <c r="B1193" s="1">
        <v>485</v>
      </c>
      <c r="C1193" s="24">
        <v>43055</v>
      </c>
      <c r="D1193" s="1">
        <v>41490</v>
      </c>
      <c r="E1193" s="1">
        <v>41840</v>
      </c>
      <c r="F1193" s="1">
        <v>41460</v>
      </c>
      <c r="G1193" s="1">
        <v>41830</v>
      </c>
      <c r="I1193" s="1">
        <v>41490</v>
      </c>
      <c r="J1193" s="1">
        <v>41670</v>
      </c>
      <c r="K1193" s="1">
        <v>41460</v>
      </c>
      <c r="L1193" s="1">
        <v>41670</v>
      </c>
      <c r="M1193" s="1">
        <v>41880</v>
      </c>
      <c r="N1193" s="1">
        <v>41450</v>
      </c>
      <c r="O1193" s="1">
        <v>55.2</v>
      </c>
      <c r="AG1193" s="1">
        <v>41550</v>
      </c>
      <c r="AH1193" s="1">
        <v>1112</v>
      </c>
      <c r="AI1193" s="1">
        <v>1392</v>
      </c>
      <c r="AJ1193" s="1">
        <v>0.79885057471264365</v>
      </c>
    </row>
    <row r="1194" spans="1:36">
      <c r="A1194" s="1">
        <v>2494</v>
      </c>
      <c r="B1194" s="1">
        <v>486</v>
      </c>
      <c r="C1194" s="24">
        <v>43056</v>
      </c>
      <c r="D1194" s="1">
        <v>41480</v>
      </c>
      <c r="E1194" s="1">
        <v>41490</v>
      </c>
      <c r="F1194" s="1">
        <v>41020</v>
      </c>
      <c r="G1194" s="1">
        <v>41100</v>
      </c>
      <c r="I1194" s="1">
        <v>41480</v>
      </c>
      <c r="J1194" s="1">
        <v>41490</v>
      </c>
      <c r="K1194" s="1">
        <v>41060</v>
      </c>
      <c r="L1194" s="1">
        <v>41140</v>
      </c>
      <c r="M1194" s="1">
        <v>41160</v>
      </c>
      <c r="N1194" s="1">
        <v>41820</v>
      </c>
      <c r="O1194" s="1">
        <v>56.55</v>
      </c>
      <c r="AG1194" s="1">
        <v>41440</v>
      </c>
      <c r="AH1194" s="1">
        <v>1664</v>
      </c>
      <c r="AI1194" s="1">
        <v>1055</v>
      </c>
      <c r="AJ1194" s="1">
        <v>1.5772511848341233</v>
      </c>
    </row>
    <row r="1195" spans="1:36">
      <c r="A1195" s="1">
        <v>2495</v>
      </c>
      <c r="B1195" s="1">
        <v>487</v>
      </c>
      <c r="C1195" s="24">
        <v>43059</v>
      </c>
      <c r="D1195" s="1">
        <v>41670</v>
      </c>
      <c r="E1195" s="1">
        <v>41880</v>
      </c>
      <c r="F1195" s="1">
        <v>41660</v>
      </c>
      <c r="G1195" s="1">
        <v>41840</v>
      </c>
      <c r="I1195" s="1">
        <v>41670</v>
      </c>
      <c r="J1195" s="1">
        <v>41820</v>
      </c>
      <c r="K1195" s="1">
        <v>41660</v>
      </c>
      <c r="L1195" s="1">
        <v>41750</v>
      </c>
      <c r="M1195" s="1">
        <v>41770</v>
      </c>
      <c r="N1195" s="1">
        <v>41680</v>
      </c>
      <c r="O1195" s="1">
        <v>56.09</v>
      </c>
      <c r="AG1195" s="1">
        <v>41710</v>
      </c>
      <c r="AH1195" s="1">
        <v>1431</v>
      </c>
      <c r="AI1195" s="1">
        <v>1178</v>
      </c>
      <c r="AJ1195" s="1">
        <v>1.2147707979626485</v>
      </c>
    </row>
    <row r="1196" spans="1:36">
      <c r="A1196" s="1">
        <v>2496</v>
      </c>
      <c r="B1196" s="1">
        <v>488</v>
      </c>
      <c r="C1196" s="24">
        <v>43060</v>
      </c>
      <c r="D1196" s="1">
        <v>41700</v>
      </c>
      <c r="E1196" s="1">
        <v>41900</v>
      </c>
      <c r="F1196" s="1">
        <v>41630</v>
      </c>
      <c r="G1196" s="1">
        <v>41750</v>
      </c>
      <c r="I1196" s="1">
        <v>41700</v>
      </c>
      <c r="J1196" s="1">
        <v>41800</v>
      </c>
      <c r="K1196" s="1">
        <v>41630</v>
      </c>
      <c r="L1196" s="1">
        <v>41800</v>
      </c>
      <c r="M1196" s="1">
        <v>41810</v>
      </c>
      <c r="N1196" s="1">
        <v>41840</v>
      </c>
      <c r="O1196" s="1">
        <v>56.89</v>
      </c>
      <c r="AG1196" s="1">
        <v>41670</v>
      </c>
      <c r="AH1196" s="1">
        <v>1263</v>
      </c>
      <c r="AI1196" s="1">
        <v>1546</v>
      </c>
      <c r="AJ1196" s="1">
        <v>0.81694695989650712</v>
      </c>
    </row>
    <row r="1197" spans="1:36">
      <c r="A1197" s="1">
        <v>2497</v>
      </c>
      <c r="B1197" s="1">
        <v>489</v>
      </c>
      <c r="C1197" s="24">
        <v>43061</v>
      </c>
      <c r="D1197" s="1">
        <v>41930</v>
      </c>
      <c r="E1197" s="1">
        <v>42090</v>
      </c>
      <c r="F1197" s="1">
        <v>41830</v>
      </c>
      <c r="G1197" s="1">
        <v>41930</v>
      </c>
      <c r="I1197" s="1">
        <v>41930</v>
      </c>
      <c r="J1197" s="1">
        <v>42090</v>
      </c>
      <c r="K1197" s="1">
        <v>41830</v>
      </c>
      <c r="L1197" s="1">
        <v>42040</v>
      </c>
      <c r="M1197" s="1">
        <v>42020</v>
      </c>
      <c r="N1197" s="1">
        <v>41780</v>
      </c>
      <c r="O1197" s="1">
        <v>58.56</v>
      </c>
      <c r="AG1197" s="1">
        <v>41870</v>
      </c>
      <c r="AH1197" s="1">
        <v>1516</v>
      </c>
      <c r="AI1197" s="1">
        <v>1307</v>
      </c>
      <c r="AJ1197" s="1">
        <v>1.1599081866870695</v>
      </c>
    </row>
    <row r="1198" spans="1:36">
      <c r="A1198" s="1">
        <v>2498</v>
      </c>
      <c r="B1198" s="1">
        <v>490</v>
      </c>
      <c r="C1198" s="24">
        <v>43063</v>
      </c>
      <c r="D1198" s="1">
        <v>41800</v>
      </c>
      <c r="E1198" s="1">
        <v>41950</v>
      </c>
      <c r="F1198" s="1">
        <v>41720</v>
      </c>
      <c r="G1198" s="1">
        <v>41930</v>
      </c>
      <c r="I1198" s="1">
        <v>41800</v>
      </c>
      <c r="J1198" s="1">
        <v>41810</v>
      </c>
      <c r="K1198" s="1">
        <v>41720</v>
      </c>
      <c r="L1198" s="1">
        <v>41790</v>
      </c>
      <c r="M1198" s="1">
        <v>41990</v>
      </c>
      <c r="N1198" s="1">
        <v>42020</v>
      </c>
      <c r="O1198" s="1">
        <v>58.95</v>
      </c>
      <c r="AG1198" s="1">
        <v>41810</v>
      </c>
      <c r="AH1198" s="1">
        <v>1296</v>
      </c>
      <c r="AI1198" s="1">
        <v>1550</v>
      </c>
      <c r="AJ1198" s="1">
        <v>0.83612903225806456</v>
      </c>
    </row>
    <row r="1199" spans="1:36">
      <c r="A1199" s="1">
        <v>2499</v>
      </c>
      <c r="B1199" s="1">
        <v>491</v>
      </c>
      <c r="C1199" s="24">
        <v>43066</v>
      </c>
      <c r="D1199" s="1">
        <v>42080</v>
      </c>
      <c r="E1199" s="1">
        <v>42080</v>
      </c>
      <c r="F1199" s="1">
        <v>41890</v>
      </c>
      <c r="G1199" s="1">
        <v>41980</v>
      </c>
      <c r="I1199" s="1">
        <v>42080</v>
      </c>
      <c r="J1199" s="1">
        <v>42080</v>
      </c>
      <c r="K1199" s="1">
        <v>41890</v>
      </c>
      <c r="L1199" s="1">
        <v>41940</v>
      </c>
      <c r="M1199" s="1">
        <v>41910</v>
      </c>
      <c r="N1199" s="1">
        <v>41740</v>
      </c>
      <c r="O1199" s="1">
        <v>57.89</v>
      </c>
      <c r="AG1199" s="1">
        <v>42060</v>
      </c>
      <c r="AH1199" s="1">
        <v>1414</v>
      </c>
      <c r="AI1199" s="1">
        <v>1268</v>
      </c>
      <c r="AJ1199" s="1">
        <v>1.1151419558359621</v>
      </c>
    </row>
    <row r="1200" spans="1:36">
      <c r="A1200" s="1">
        <v>2500</v>
      </c>
      <c r="B1200" s="1">
        <v>492</v>
      </c>
      <c r="C1200" s="24">
        <v>43067</v>
      </c>
      <c r="D1200" s="1">
        <v>41700</v>
      </c>
      <c r="E1200" s="1">
        <v>41760</v>
      </c>
      <c r="F1200" s="1">
        <v>41580</v>
      </c>
      <c r="G1200" s="1">
        <v>41620</v>
      </c>
      <c r="I1200" s="1">
        <v>41700</v>
      </c>
      <c r="J1200" s="1">
        <v>41760</v>
      </c>
      <c r="K1200" s="1">
        <v>41580</v>
      </c>
      <c r="L1200" s="1">
        <v>41710</v>
      </c>
      <c r="M1200" s="1">
        <v>41720</v>
      </c>
      <c r="N1200" s="1">
        <v>41700</v>
      </c>
      <c r="O1200" s="1">
        <v>57.88</v>
      </c>
      <c r="AG1200" s="1">
        <v>41660</v>
      </c>
      <c r="AH1200" s="1">
        <v>1338</v>
      </c>
      <c r="AI1200" s="1">
        <v>803</v>
      </c>
      <c r="AJ1200" s="1">
        <v>1.6662515566625156</v>
      </c>
    </row>
    <row r="1201" spans="1:36">
      <c r="A1201" s="1">
        <v>2501</v>
      </c>
      <c r="B1201" s="1">
        <v>493</v>
      </c>
      <c r="C1201" s="24">
        <v>43068</v>
      </c>
      <c r="D1201" s="1">
        <v>41610</v>
      </c>
      <c r="E1201" s="1">
        <v>41670</v>
      </c>
      <c r="F1201" s="1">
        <v>41510</v>
      </c>
      <c r="G1201" s="1">
        <v>41530</v>
      </c>
      <c r="I1201" s="1">
        <v>41610</v>
      </c>
      <c r="J1201" s="1">
        <v>41670</v>
      </c>
      <c r="K1201" s="1">
        <v>41550</v>
      </c>
      <c r="L1201" s="1">
        <v>41600</v>
      </c>
      <c r="M1201" s="1">
        <v>41610</v>
      </c>
      <c r="N1201" s="1">
        <v>41500</v>
      </c>
      <c r="O1201" s="1">
        <v>57.45</v>
      </c>
      <c r="AG1201" s="1">
        <v>41650</v>
      </c>
      <c r="AH1201" s="1">
        <v>1450</v>
      </c>
      <c r="AI1201" s="1">
        <v>1003</v>
      </c>
      <c r="AJ1201" s="1">
        <v>1.4456630109670987</v>
      </c>
    </row>
    <row r="1202" spans="1:36">
      <c r="A1202" s="1">
        <v>2502</v>
      </c>
      <c r="B1202" s="1">
        <v>494</v>
      </c>
      <c r="C1202" s="24">
        <v>43069</v>
      </c>
      <c r="D1202" s="1">
        <v>41590</v>
      </c>
      <c r="E1202" s="1">
        <v>41710</v>
      </c>
      <c r="F1202" s="1">
        <v>41470</v>
      </c>
      <c r="G1202" s="1">
        <v>41700</v>
      </c>
      <c r="I1202" s="1">
        <v>41590</v>
      </c>
      <c r="J1202" s="1">
        <v>41670</v>
      </c>
      <c r="K1202" s="1">
        <v>41470</v>
      </c>
      <c r="L1202" s="1">
        <v>41590</v>
      </c>
      <c r="M1202" s="1">
        <v>41690</v>
      </c>
      <c r="N1202" s="1">
        <v>41700</v>
      </c>
      <c r="O1202" s="1">
        <v>57.35</v>
      </c>
      <c r="AG1202" s="1">
        <v>41510</v>
      </c>
      <c r="AH1202" s="1">
        <v>1490</v>
      </c>
      <c r="AI1202" s="1">
        <v>1375</v>
      </c>
      <c r="AJ1202" s="1">
        <v>1.0836363636363637</v>
      </c>
    </row>
    <row r="1203" spans="1:36">
      <c r="A1203" s="1">
        <v>2503</v>
      </c>
      <c r="B1203" s="1">
        <v>495</v>
      </c>
      <c r="C1203" s="24">
        <v>43070</v>
      </c>
      <c r="D1203" s="1">
        <v>41550</v>
      </c>
      <c r="E1203" s="1">
        <v>41730</v>
      </c>
      <c r="F1203" s="1">
        <v>41410</v>
      </c>
      <c r="G1203" s="1">
        <v>41600</v>
      </c>
      <c r="I1203" s="1">
        <v>41550</v>
      </c>
      <c r="J1203" s="1">
        <v>41590</v>
      </c>
      <c r="K1203" s="1">
        <v>41410</v>
      </c>
      <c r="L1203" s="1">
        <v>41590</v>
      </c>
      <c r="M1203" s="1">
        <v>41720</v>
      </c>
      <c r="N1203" s="1">
        <v>41900</v>
      </c>
      <c r="O1203" s="1">
        <v>58.36</v>
      </c>
      <c r="AG1203" s="1">
        <v>41480</v>
      </c>
      <c r="AH1203" s="1">
        <v>1554</v>
      </c>
      <c r="AI1203" s="1">
        <v>1186</v>
      </c>
      <c r="AJ1203" s="1">
        <v>1.3102866779089377</v>
      </c>
    </row>
    <row r="1204" spans="1:36">
      <c r="A1204" s="1">
        <v>2504</v>
      </c>
      <c r="B1204" s="1">
        <v>496</v>
      </c>
      <c r="C1204" s="24">
        <v>43073</v>
      </c>
      <c r="D1204" s="1">
        <v>42150</v>
      </c>
      <c r="E1204" s="1">
        <v>42190</v>
      </c>
      <c r="F1204" s="1">
        <v>41920</v>
      </c>
      <c r="G1204" s="1">
        <v>42100</v>
      </c>
      <c r="I1204" s="1">
        <v>42150</v>
      </c>
      <c r="J1204" s="1">
        <v>42190</v>
      </c>
      <c r="K1204" s="1">
        <v>41920</v>
      </c>
      <c r="L1204" s="1">
        <v>41960</v>
      </c>
      <c r="M1204" s="1">
        <v>42170</v>
      </c>
      <c r="N1204" s="1">
        <v>41560</v>
      </c>
      <c r="O1204" s="1">
        <v>57.43</v>
      </c>
      <c r="AG1204" s="1">
        <v>42150</v>
      </c>
      <c r="AH1204" s="1">
        <v>1751</v>
      </c>
      <c r="AI1204" s="1">
        <v>1240</v>
      </c>
      <c r="AJ1204" s="1">
        <v>1.4120967741935484</v>
      </c>
    </row>
    <row r="1205" spans="1:36">
      <c r="A1205" s="1">
        <v>2505</v>
      </c>
      <c r="B1205" s="1">
        <v>497</v>
      </c>
      <c r="C1205" s="24">
        <v>43074</v>
      </c>
      <c r="D1205" s="1">
        <v>41500</v>
      </c>
      <c r="E1205" s="1">
        <v>41570</v>
      </c>
      <c r="F1205" s="1">
        <v>41420</v>
      </c>
      <c r="G1205" s="1">
        <v>41420</v>
      </c>
      <c r="I1205" s="1">
        <v>41500</v>
      </c>
      <c r="J1205" s="1">
        <v>41570</v>
      </c>
      <c r="K1205" s="1">
        <v>41460</v>
      </c>
      <c r="L1205" s="1">
        <v>41530</v>
      </c>
      <c r="M1205" s="1">
        <v>41450</v>
      </c>
      <c r="N1205" s="1">
        <v>41760</v>
      </c>
      <c r="O1205" s="1">
        <v>57.67</v>
      </c>
      <c r="AG1205" s="1">
        <v>41550</v>
      </c>
      <c r="AH1205" s="1">
        <v>1694</v>
      </c>
      <c r="AI1205" s="1">
        <v>1560</v>
      </c>
      <c r="AJ1205" s="1">
        <v>1.0858974358974358</v>
      </c>
    </row>
    <row r="1206" spans="1:36">
      <c r="A1206" s="1">
        <v>2506</v>
      </c>
      <c r="B1206" s="1">
        <v>498</v>
      </c>
      <c r="C1206" s="24">
        <v>43075</v>
      </c>
      <c r="D1206" s="1">
        <v>41620</v>
      </c>
      <c r="E1206" s="1">
        <v>41660</v>
      </c>
      <c r="F1206" s="1">
        <v>41470</v>
      </c>
      <c r="G1206" s="1">
        <v>41550</v>
      </c>
      <c r="I1206" s="1">
        <v>41620</v>
      </c>
      <c r="J1206" s="1">
        <v>41660</v>
      </c>
      <c r="K1206" s="1">
        <v>41520</v>
      </c>
      <c r="L1206" s="1">
        <v>41560</v>
      </c>
      <c r="M1206" s="1">
        <v>41520</v>
      </c>
      <c r="N1206" s="1">
        <v>40610</v>
      </c>
      <c r="O1206" s="1">
        <v>55.94</v>
      </c>
      <c r="AG1206" s="1">
        <v>41600</v>
      </c>
      <c r="AH1206" s="1">
        <v>1852</v>
      </c>
      <c r="AI1206" s="1">
        <v>1478</v>
      </c>
      <c r="AJ1206" s="1">
        <v>1.253044654939107</v>
      </c>
    </row>
    <row r="1207" spans="1:36">
      <c r="A1207" s="1">
        <v>2507</v>
      </c>
      <c r="B1207" s="1">
        <v>499</v>
      </c>
      <c r="C1207" s="24">
        <v>43076</v>
      </c>
      <c r="D1207" s="1">
        <v>40790</v>
      </c>
      <c r="E1207" s="1">
        <v>40920</v>
      </c>
      <c r="F1207" s="1">
        <v>40770</v>
      </c>
      <c r="G1207" s="1">
        <v>40910</v>
      </c>
      <c r="I1207" s="1">
        <v>40790</v>
      </c>
      <c r="J1207" s="1">
        <v>40920</v>
      </c>
      <c r="K1207" s="1">
        <v>40770</v>
      </c>
      <c r="L1207" s="1">
        <v>40880</v>
      </c>
      <c r="M1207" s="1">
        <v>40900</v>
      </c>
      <c r="N1207" s="1">
        <v>41390</v>
      </c>
      <c r="O1207" s="1">
        <v>56.61</v>
      </c>
      <c r="AG1207" s="1">
        <v>40850</v>
      </c>
      <c r="AH1207" s="1">
        <v>1617</v>
      </c>
      <c r="AI1207" s="1">
        <v>1408</v>
      </c>
      <c r="AJ1207" s="1">
        <v>1.1484375</v>
      </c>
    </row>
    <row r="1208" spans="1:36">
      <c r="A1208" s="1">
        <v>2508</v>
      </c>
      <c r="B1208" s="1">
        <v>500</v>
      </c>
      <c r="C1208" s="24">
        <v>43077</v>
      </c>
      <c r="D1208" s="1">
        <v>41400</v>
      </c>
      <c r="E1208" s="1">
        <v>41710</v>
      </c>
      <c r="F1208" s="1">
        <v>41340</v>
      </c>
      <c r="G1208" s="1">
        <v>41710</v>
      </c>
      <c r="I1208" s="1">
        <v>41400</v>
      </c>
      <c r="J1208" s="1">
        <v>41570</v>
      </c>
      <c r="K1208" s="1">
        <v>41340</v>
      </c>
      <c r="L1208" s="1">
        <v>41570</v>
      </c>
      <c r="M1208" s="1">
        <v>41720</v>
      </c>
      <c r="N1208" s="1">
        <v>42200</v>
      </c>
      <c r="O1208" s="1">
        <v>57.36</v>
      </c>
      <c r="AG1208" s="1">
        <v>41360</v>
      </c>
      <c r="AH1208" s="1">
        <v>1572</v>
      </c>
      <c r="AI1208" s="1">
        <v>1220</v>
      </c>
      <c r="AJ1208" s="1">
        <v>1.2885245901639344</v>
      </c>
    </row>
    <row r="1209" spans="1:36">
      <c r="A1209" s="1">
        <v>2509</v>
      </c>
      <c r="B1209" s="1">
        <v>501</v>
      </c>
      <c r="C1209" s="24">
        <v>43080</v>
      </c>
      <c r="D1209" s="1">
        <v>42190</v>
      </c>
      <c r="E1209" s="1">
        <v>42240</v>
      </c>
      <c r="F1209" s="1">
        <v>42060</v>
      </c>
      <c r="G1209" s="1">
        <v>42190</v>
      </c>
      <c r="I1209" s="1">
        <v>42190</v>
      </c>
      <c r="J1209" s="1">
        <v>42230</v>
      </c>
      <c r="K1209" s="1">
        <v>42060</v>
      </c>
      <c r="L1209" s="1">
        <v>42170</v>
      </c>
      <c r="M1209" s="1">
        <v>42230</v>
      </c>
      <c r="N1209" s="1">
        <v>42690</v>
      </c>
      <c r="O1209" s="1">
        <v>57.99</v>
      </c>
      <c r="AG1209" s="1">
        <v>42100</v>
      </c>
      <c r="AH1209" s="1">
        <v>1675</v>
      </c>
      <c r="AI1209" s="1">
        <v>1098</v>
      </c>
      <c r="AJ1209" s="1">
        <v>1.5255009107468125</v>
      </c>
    </row>
    <row r="1210" spans="1:36">
      <c r="A1210" s="1">
        <v>2510</v>
      </c>
      <c r="B1210" s="1">
        <v>502</v>
      </c>
      <c r="C1210" s="24">
        <v>43081</v>
      </c>
      <c r="D1210" s="1">
        <v>42850</v>
      </c>
      <c r="E1210" s="1">
        <v>43410</v>
      </c>
      <c r="F1210" s="1">
        <v>42720</v>
      </c>
      <c r="G1210" s="1">
        <v>43370</v>
      </c>
      <c r="I1210" s="1">
        <v>42850</v>
      </c>
      <c r="J1210" s="1">
        <v>43020</v>
      </c>
      <c r="K1210" s="1">
        <v>42720</v>
      </c>
      <c r="L1210" s="1">
        <v>43020</v>
      </c>
      <c r="M1210" s="1">
        <v>43170</v>
      </c>
      <c r="N1210" s="1">
        <v>42120</v>
      </c>
      <c r="O1210" s="1">
        <v>57.24</v>
      </c>
      <c r="AG1210" s="1">
        <v>42800</v>
      </c>
      <c r="AH1210" s="1">
        <v>1529</v>
      </c>
      <c r="AI1210" s="1">
        <v>1327</v>
      </c>
      <c r="AJ1210" s="1">
        <v>1.1522230595327807</v>
      </c>
    </row>
    <row r="1211" spans="1:36">
      <c r="A1211" s="1">
        <v>2511</v>
      </c>
      <c r="B1211" s="1">
        <v>503</v>
      </c>
      <c r="C1211" s="24">
        <v>43082</v>
      </c>
      <c r="D1211" s="1">
        <v>42330</v>
      </c>
      <c r="E1211" s="1">
        <v>42400</v>
      </c>
      <c r="F1211" s="1">
        <v>42190</v>
      </c>
      <c r="G1211" s="1">
        <v>42290</v>
      </c>
      <c r="I1211" s="1">
        <v>42330</v>
      </c>
      <c r="J1211" s="1">
        <v>42400</v>
      </c>
      <c r="K1211" s="1">
        <v>42260</v>
      </c>
      <c r="L1211" s="1">
        <v>42340</v>
      </c>
      <c r="M1211" s="1">
        <v>42350</v>
      </c>
      <c r="N1211" s="1">
        <v>41090</v>
      </c>
      <c r="O1211" s="1">
        <v>56.73</v>
      </c>
      <c r="AG1211" s="1">
        <v>42370</v>
      </c>
      <c r="AH1211" s="1">
        <v>1705</v>
      </c>
      <c r="AI1211" s="1">
        <v>1176</v>
      </c>
      <c r="AJ1211" s="1">
        <v>1.4498299319727892</v>
      </c>
    </row>
    <row r="1212" spans="1:36">
      <c r="A1212" s="1">
        <v>2512</v>
      </c>
      <c r="B1212" s="1">
        <v>504</v>
      </c>
      <c r="C1212" s="24">
        <v>43083</v>
      </c>
      <c r="D1212" s="1">
        <v>41390</v>
      </c>
      <c r="E1212" s="1">
        <v>41390</v>
      </c>
      <c r="F1212" s="1">
        <v>41130</v>
      </c>
      <c r="G1212" s="1">
        <v>41170</v>
      </c>
      <c r="I1212" s="1">
        <v>41390</v>
      </c>
      <c r="J1212" s="1">
        <v>41390</v>
      </c>
      <c r="K1212" s="1">
        <v>41200</v>
      </c>
      <c r="L1212" s="1">
        <v>41200</v>
      </c>
      <c r="M1212" s="1">
        <v>41300</v>
      </c>
      <c r="N1212" s="1">
        <v>41500</v>
      </c>
      <c r="O1212" s="1">
        <v>57.21</v>
      </c>
      <c r="AG1212" s="1">
        <v>41360</v>
      </c>
      <c r="AH1212" s="1">
        <v>1526</v>
      </c>
      <c r="AI1212" s="1">
        <v>1389</v>
      </c>
      <c r="AJ1212" s="1">
        <v>1.0986321094312455</v>
      </c>
    </row>
    <row r="1213" spans="1:36">
      <c r="A1213" s="1">
        <v>2513</v>
      </c>
      <c r="B1213" s="1">
        <v>505</v>
      </c>
      <c r="C1213" s="24">
        <v>43084</v>
      </c>
      <c r="D1213" s="1">
        <v>41500</v>
      </c>
      <c r="E1213" s="1">
        <v>41630</v>
      </c>
      <c r="F1213" s="1">
        <v>41460</v>
      </c>
      <c r="G1213" s="1">
        <v>41470</v>
      </c>
      <c r="I1213" s="1">
        <v>41500</v>
      </c>
      <c r="J1213" s="1">
        <v>41590</v>
      </c>
      <c r="K1213" s="1">
        <v>41480</v>
      </c>
      <c r="L1213" s="1">
        <v>41500</v>
      </c>
      <c r="M1213" s="1">
        <v>41540</v>
      </c>
      <c r="N1213" s="1">
        <v>41580</v>
      </c>
      <c r="O1213" s="1">
        <v>57.3</v>
      </c>
      <c r="AG1213" s="1">
        <v>41530</v>
      </c>
      <c r="AH1213" s="1">
        <v>1422</v>
      </c>
      <c r="AI1213" s="1">
        <v>1494</v>
      </c>
      <c r="AJ1213" s="1">
        <v>0.95180722891566261</v>
      </c>
    </row>
    <row r="1214" spans="1:36">
      <c r="A1214" s="1">
        <v>2514</v>
      </c>
      <c r="B1214" s="1">
        <v>506</v>
      </c>
      <c r="C1214" s="24">
        <v>43087</v>
      </c>
      <c r="D1214" s="1">
        <v>41670</v>
      </c>
      <c r="E1214" s="1">
        <v>41800</v>
      </c>
      <c r="F1214" s="1">
        <v>41590</v>
      </c>
      <c r="G1214" s="1">
        <v>41750</v>
      </c>
      <c r="I1214" s="1">
        <v>41670</v>
      </c>
      <c r="J1214" s="1">
        <v>41690</v>
      </c>
      <c r="K1214" s="1">
        <v>41590</v>
      </c>
      <c r="L1214" s="1">
        <v>41620</v>
      </c>
      <c r="M1214" s="1">
        <v>41820</v>
      </c>
      <c r="N1214" s="1">
        <v>41690</v>
      </c>
      <c r="O1214" s="1">
        <v>57.22</v>
      </c>
      <c r="AG1214" s="1">
        <v>41670</v>
      </c>
      <c r="AH1214" s="1">
        <v>1436</v>
      </c>
      <c r="AI1214" s="1">
        <v>1280</v>
      </c>
      <c r="AJ1214" s="1">
        <v>1.121875</v>
      </c>
    </row>
    <row r="1215" spans="1:36">
      <c r="A1215" s="1">
        <v>2515</v>
      </c>
      <c r="B1215" s="1">
        <v>507</v>
      </c>
      <c r="C1215" s="24">
        <v>43088</v>
      </c>
      <c r="D1215" s="1">
        <v>41690</v>
      </c>
      <c r="E1215" s="1">
        <v>41840</v>
      </c>
      <c r="F1215" s="1">
        <v>41650</v>
      </c>
      <c r="G1215" s="1">
        <v>41800</v>
      </c>
      <c r="I1215" s="1">
        <v>41690</v>
      </c>
      <c r="J1215" s="1">
        <v>41750</v>
      </c>
      <c r="K1215" s="1">
        <v>41650</v>
      </c>
      <c r="L1215" s="1">
        <v>41690</v>
      </c>
      <c r="M1215" s="1">
        <v>41840</v>
      </c>
      <c r="N1215" s="1">
        <v>42130</v>
      </c>
      <c r="O1215" s="1">
        <v>57.46</v>
      </c>
      <c r="AG1215" s="1">
        <v>41730</v>
      </c>
      <c r="AH1215" s="1">
        <v>1958</v>
      </c>
      <c r="AI1215" s="1">
        <v>1491</v>
      </c>
      <c r="AJ1215" s="1">
        <v>1.3132126089872569</v>
      </c>
    </row>
    <row r="1216" spans="1:36">
      <c r="A1216" s="1">
        <v>2516</v>
      </c>
      <c r="B1216" s="1">
        <v>508</v>
      </c>
      <c r="C1216" s="24">
        <v>43089</v>
      </c>
      <c r="D1216" s="1">
        <v>42200</v>
      </c>
      <c r="E1216" s="1">
        <v>42400</v>
      </c>
      <c r="F1216" s="1">
        <v>42180</v>
      </c>
      <c r="G1216" s="1">
        <v>42390</v>
      </c>
      <c r="I1216" s="1">
        <v>42200</v>
      </c>
      <c r="J1216" s="1">
        <v>42330</v>
      </c>
      <c r="K1216" s="1">
        <v>42180</v>
      </c>
      <c r="L1216" s="1">
        <v>42290</v>
      </c>
      <c r="M1216" s="1">
        <v>42400</v>
      </c>
      <c r="N1216" s="1">
        <v>42830</v>
      </c>
      <c r="O1216" s="1">
        <v>58.07</v>
      </c>
      <c r="AG1216" s="1">
        <v>42230</v>
      </c>
      <c r="AH1216" s="1">
        <v>1813</v>
      </c>
      <c r="AI1216" s="1">
        <v>1525</v>
      </c>
      <c r="AJ1216" s="1">
        <v>1.1888524590163934</v>
      </c>
    </row>
    <row r="1217" spans="1:36">
      <c r="A1217" s="1">
        <v>2517</v>
      </c>
      <c r="B1217" s="1">
        <v>509</v>
      </c>
      <c r="C1217" s="24">
        <v>43090</v>
      </c>
      <c r="D1217" s="1">
        <v>42830</v>
      </c>
      <c r="E1217" s="1">
        <v>42890</v>
      </c>
      <c r="F1217" s="1">
        <v>42740</v>
      </c>
      <c r="G1217" s="1">
        <v>42790</v>
      </c>
      <c r="I1217" s="1">
        <v>42830</v>
      </c>
      <c r="J1217" s="1">
        <v>42850</v>
      </c>
      <c r="K1217" s="1">
        <v>42740</v>
      </c>
      <c r="L1217" s="1">
        <v>42800</v>
      </c>
      <c r="M1217" s="1">
        <v>42870</v>
      </c>
      <c r="N1217" s="1">
        <v>42870</v>
      </c>
      <c r="O1217" s="1">
        <v>58.22</v>
      </c>
      <c r="AG1217" s="1">
        <v>42780</v>
      </c>
      <c r="AH1217" s="1">
        <v>1743</v>
      </c>
      <c r="AI1217" s="1">
        <v>1304</v>
      </c>
      <c r="AJ1217" s="1">
        <v>1.3366564417177915</v>
      </c>
    </row>
    <row r="1218" spans="1:36">
      <c r="A1218" s="1">
        <v>2518</v>
      </c>
      <c r="B1218" s="1">
        <v>510</v>
      </c>
      <c r="C1218" s="24">
        <v>43091</v>
      </c>
      <c r="D1218" s="1">
        <v>42820</v>
      </c>
      <c r="E1218" s="1">
        <v>43090</v>
      </c>
      <c r="F1218" s="1">
        <v>42790</v>
      </c>
      <c r="G1218" s="1">
        <v>42980</v>
      </c>
      <c r="I1218" s="1">
        <v>42820</v>
      </c>
      <c r="J1218" s="1">
        <v>42910</v>
      </c>
      <c r="K1218" s="1">
        <v>42790</v>
      </c>
      <c r="L1218" s="1">
        <v>42860</v>
      </c>
      <c r="M1218" s="1">
        <v>43010</v>
      </c>
      <c r="N1218" s="1">
        <v>43090</v>
      </c>
      <c r="O1218" s="1">
        <v>58.47</v>
      </c>
      <c r="AG1218" s="1">
        <v>42840</v>
      </c>
      <c r="AH1218" s="1">
        <v>1618</v>
      </c>
      <c r="AI1218" s="1">
        <v>1588</v>
      </c>
      <c r="AJ1218" s="1">
        <v>1.0188916876574308</v>
      </c>
    </row>
    <row r="1219" spans="1:36">
      <c r="A1219" s="1">
        <v>2519</v>
      </c>
      <c r="B1219" s="1">
        <v>511</v>
      </c>
      <c r="C1219" s="24">
        <v>43094</v>
      </c>
      <c r="D1219" s="1">
        <v>43170</v>
      </c>
      <c r="E1219" s="1">
        <v>43200</v>
      </c>
      <c r="F1219" s="1">
        <v>42860</v>
      </c>
      <c r="G1219" s="1">
        <v>43130</v>
      </c>
      <c r="I1219" s="1">
        <v>43170</v>
      </c>
      <c r="J1219" s="1">
        <v>43200</v>
      </c>
      <c r="K1219" s="1">
        <v>42960</v>
      </c>
      <c r="L1219" s="1">
        <v>43010</v>
      </c>
      <c r="M1219" s="1">
        <v>43090</v>
      </c>
      <c r="N1219" s="1">
        <v>43130</v>
      </c>
      <c r="O1219" s="1">
        <v>58.47</v>
      </c>
      <c r="AG1219" s="1">
        <v>43180</v>
      </c>
      <c r="AH1219" s="1">
        <v>803</v>
      </c>
      <c r="AI1219" s="1">
        <v>765</v>
      </c>
      <c r="AJ1219" s="1">
        <v>1.0496732026143791</v>
      </c>
    </row>
    <row r="1220" spans="1:36">
      <c r="A1220" s="1">
        <v>2520</v>
      </c>
      <c r="B1220" s="1">
        <v>512</v>
      </c>
      <c r="C1220" s="24">
        <v>43095</v>
      </c>
      <c r="D1220" s="1">
        <v>43190</v>
      </c>
      <c r="E1220" s="1">
        <v>43250</v>
      </c>
      <c r="F1220" s="1">
        <v>43140</v>
      </c>
      <c r="G1220" s="1">
        <v>43220</v>
      </c>
      <c r="I1220" s="1">
        <v>43190</v>
      </c>
      <c r="J1220" s="1">
        <v>43240</v>
      </c>
      <c r="K1220" s="1">
        <v>43140</v>
      </c>
      <c r="L1220" s="1">
        <v>43240</v>
      </c>
      <c r="M1220" s="1">
        <v>43180</v>
      </c>
      <c r="N1220" s="1">
        <v>44130</v>
      </c>
      <c r="O1220" s="1">
        <v>59.74</v>
      </c>
      <c r="AG1220" s="1">
        <v>43190</v>
      </c>
      <c r="AH1220" s="1">
        <v>433</v>
      </c>
      <c r="AI1220" s="1">
        <v>391</v>
      </c>
      <c r="AJ1220" s="1">
        <v>1.1074168797953965</v>
      </c>
    </row>
    <row r="1221" spans="1:36">
      <c r="A1221" s="1">
        <v>2521</v>
      </c>
      <c r="B1221" s="1">
        <v>513</v>
      </c>
      <c r="C1221" s="24">
        <v>43096</v>
      </c>
      <c r="D1221" s="1">
        <v>44170</v>
      </c>
      <c r="E1221" s="1">
        <v>44200</v>
      </c>
      <c r="F1221" s="1">
        <v>43990</v>
      </c>
      <c r="G1221" s="1">
        <v>44010</v>
      </c>
      <c r="I1221" s="1">
        <v>44170</v>
      </c>
      <c r="J1221" s="1">
        <v>44200</v>
      </c>
      <c r="K1221" s="1">
        <v>44010</v>
      </c>
      <c r="L1221" s="1">
        <v>44070</v>
      </c>
      <c r="M1221" s="1">
        <v>44040</v>
      </c>
      <c r="N1221" s="1">
        <v>44000</v>
      </c>
      <c r="O1221" s="1">
        <v>59.61</v>
      </c>
      <c r="AG1221" s="1">
        <v>44070</v>
      </c>
      <c r="AH1221" s="1">
        <v>909</v>
      </c>
      <c r="AI1221" s="1">
        <v>1007</v>
      </c>
      <c r="AJ1221" s="1">
        <v>0.90268123138033762</v>
      </c>
    </row>
    <row r="1222" spans="1:36">
      <c r="A1222" s="1">
        <v>2522</v>
      </c>
      <c r="B1222" s="1">
        <v>514</v>
      </c>
      <c r="C1222" s="24">
        <v>43097</v>
      </c>
      <c r="D1222" s="1">
        <v>44110</v>
      </c>
      <c r="E1222" s="1">
        <v>44180</v>
      </c>
      <c r="F1222" s="1">
        <v>43970</v>
      </c>
      <c r="G1222" s="1">
        <v>44030</v>
      </c>
      <c r="I1222" s="1">
        <v>44110</v>
      </c>
      <c r="J1222" s="1">
        <v>44110</v>
      </c>
      <c r="K1222" s="1">
        <v>43970</v>
      </c>
      <c r="L1222" s="1">
        <v>44100</v>
      </c>
      <c r="M1222" s="1">
        <v>43970</v>
      </c>
      <c r="N1222" s="1">
        <v>43910</v>
      </c>
      <c r="O1222" s="1">
        <v>59.91</v>
      </c>
      <c r="AG1222" s="1">
        <v>44030</v>
      </c>
      <c r="AH1222" s="1">
        <v>1080</v>
      </c>
      <c r="AI1222" s="1">
        <v>970</v>
      </c>
      <c r="AJ1222" s="1">
        <v>1.1134020618556701</v>
      </c>
    </row>
    <row r="1223" spans="1:36">
      <c r="A1223" s="1">
        <v>2523</v>
      </c>
      <c r="B1223" s="1">
        <v>515</v>
      </c>
      <c r="C1223" s="24">
        <v>43098</v>
      </c>
      <c r="D1223" s="1">
        <v>44080</v>
      </c>
      <c r="E1223" s="1">
        <v>44350</v>
      </c>
      <c r="F1223" s="1">
        <v>44030</v>
      </c>
      <c r="G1223" s="1">
        <v>44330</v>
      </c>
      <c r="I1223" s="1">
        <v>44080</v>
      </c>
      <c r="J1223" s="1">
        <v>44230</v>
      </c>
      <c r="K1223" s="1">
        <v>44030</v>
      </c>
      <c r="L1223" s="1">
        <v>44190</v>
      </c>
      <c r="M1223" s="1">
        <v>44250</v>
      </c>
      <c r="N1223" s="1">
        <v>44260</v>
      </c>
      <c r="O1223" s="1">
        <v>61.79</v>
      </c>
      <c r="AG1223" s="1">
        <v>44080</v>
      </c>
      <c r="AH1223" s="1">
        <v>1599</v>
      </c>
      <c r="AI1223" s="1">
        <v>1179</v>
      </c>
      <c r="AJ1223" s="1">
        <v>1.356234096692112</v>
      </c>
    </row>
    <row r="1224" spans="1:36">
      <c r="A1224" s="1">
        <v>2524</v>
      </c>
      <c r="B1224" s="1">
        <v>516</v>
      </c>
      <c r="C1224" s="24">
        <v>43104</v>
      </c>
      <c r="D1224" s="1">
        <v>44730</v>
      </c>
      <c r="E1224" s="1">
        <v>44960</v>
      </c>
      <c r="F1224" s="1">
        <v>44730</v>
      </c>
      <c r="G1224" s="1">
        <v>44950</v>
      </c>
      <c r="I1224" s="1">
        <v>44730</v>
      </c>
      <c r="J1224" s="1">
        <v>44860</v>
      </c>
      <c r="K1224" s="1">
        <v>44730</v>
      </c>
      <c r="L1224" s="1">
        <v>44780</v>
      </c>
      <c r="M1224" s="1">
        <v>44920</v>
      </c>
      <c r="N1224" s="1">
        <v>44900</v>
      </c>
      <c r="O1224" s="1">
        <v>61.9</v>
      </c>
      <c r="AG1224" s="1">
        <v>44770</v>
      </c>
      <c r="AH1224" s="1">
        <v>1446</v>
      </c>
      <c r="AI1224" s="1">
        <v>1325</v>
      </c>
      <c r="AJ1224" s="1">
        <v>1.0913207547169812</v>
      </c>
    </row>
    <row r="1225" spans="1:36">
      <c r="A1225" s="1">
        <v>2525</v>
      </c>
      <c r="B1225" s="1">
        <v>517</v>
      </c>
      <c r="C1225" s="24">
        <v>43105</v>
      </c>
      <c r="D1225" s="1">
        <v>44990</v>
      </c>
      <c r="E1225" s="1">
        <v>44990</v>
      </c>
      <c r="F1225" s="1">
        <v>44810</v>
      </c>
      <c r="G1225" s="1">
        <v>44960</v>
      </c>
      <c r="I1225" s="1">
        <v>44990</v>
      </c>
      <c r="J1225" s="1">
        <v>44990</v>
      </c>
      <c r="K1225" s="1">
        <v>44810</v>
      </c>
      <c r="L1225" s="1">
        <v>44820</v>
      </c>
      <c r="M1225" s="1">
        <v>44830</v>
      </c>
      <c r="N1225" s="1">
        <v>44720</v>
      </c>
      <c r="O1225" s="1">
        <v>61.89</v>
      </c>
      <c r="AG1225" s="1">
        <v>44870</v>
      </c>
      <c r="AH1225" s="1">
        <v>1598</v>
      </c>
      <c r="AI1225" s="1">
        <v>1258</v>
      </c>
      <c r="AJ1225" s="1">
        <v>1.2702702702702702</v>
      </c>
    </row>
    <row r="1226" spans="1:36">
      <c r="A1226" s="1">
        <v>2526</v>
      </c>
      <c r="B1226" s="1">
        <v>518</v>
      </c>
      <c r="C1226" s="24">
        <v>43109</v>
      </c>
      <c r="D1226" s="1">
        <v>45220</v>
      </c>
      <c r="E1226" s="1">
        <v>45260</v>
      </c>
      <c r="F1226" s="1">
        <v>44930</v>
      </c>
      <c r="G1226" s="1">
        <v>45000</v>
      </c>
      <c r="I1226" s="1">
        <v>45220</v>
      </c>
      <c r="J1226" s="1">
        <v>45260</v>
      </c>
      <c r="K1226" s="1">
        <v>44960</v>
      </c>
      <c r="L1226" s="1">
        <v>45190</v>
      </c>
      <c r="M1226" s="1">
        <v>45030</v>
      </c>
      <c r="N1226" s="1">
        <v>45340</v>
      </c>
      <c r="O1226" s="1">
        <v>62.95</v>
      </c>
      <c r="AG1226" s="1">
        <v>45180</v>
      </c>
      <c r="AH1226" s="1">
        <v>1921</v>
      </c>
      <c r="AI1226" s="1">
        <v>1353</v>
      </c>
      <c r="AJ1226" s="1">
        <v>1.4198078344419809</v>
      </c>
    </row>
    <row r="1227" spans="1:36">
      <c r="A1227" s="1">
        <v>2527</v>
      </c>
      <c r="B1227" s="1">
        <v>519</v>
      </c>
      <c r="C1227" s="24">
        <v>43110</v>
      </c>
      <c r="D1227" s="1">
        <v>45700</v>
      </c>
      <c r="E1227" s="1">
        <v>45730</v>
      </c>
      <c r="F1227" s="1">
        <v>45480</v>
      </c>
      <c r="G1227" s="1">
        <v>45500</v>
      </c>
      <c r="I1227" s="1">
        <v>45700</v>
      </c>
      <c r="J1227" s="1">
        <v>45730</v>
      </c>
      <c r="K1227" s="1">
        <v>45500</v>
      </c>
      <c r="L1227" s="1">
        <v>45550</v>
      </c>
      <c r="M1227" s="1">
        <v>45370</v>
      </c>
      <c r="N1227" s="1">
        <v>45220</v>
      </c>
      <c r="O1227" s="1">
        <v>63.44</v>
      </c>
      <c r="AG1227" s="1">
        <v>45630</v>
      </c>
      <c r="AH1227" s="1">
        <v>1443</v>
      </c>
      <c r="AI1227" s="1">
        <v>1166</v>
      </c>
      <c r="AJ1227" s="1">
        <v>1.2375643224699828</v>
      </c>
    </row>
    <row r="1228" spans="1:36">
      <c r="A1228" s="1">
        <v>2528</v>
      </c>
      <c r="B1228" s="1">
        <v>520</v>
      </c>
      <c r="C1228" s="24">
        <v>43111</v>
      </c>
      <c r="D1228" s="1">
        <v>45060</v>
      </c>
      <c r="E1228" s="1">
        <v>45250</v>
      </c>
      <c r="F1228" s="1">
        <v>45060</v>
      </c>
      <c r="G1228" s="1">
        <v>45220</v>
      </c>
      <c r="I1228" s="1">
        <v>45060</v>
      </c>
      <c r="J1228" s="1">
        <v>45230</v>
      </c>
      <c r="K1228" s="1">
        <v>45060</v>
      </c>
      <c r="L1228" s="1">
        <v>45200</v>
      </c>
      <c r="M1228" s="1">
        <v>45260</v>
      </c>
      <c r="N1228" s="1">
        <v>44910</v>
      </c>
      <c r="O1228" s="1">
        <v>63.57</v>
      </c>
      <c r="AG1228" s="1">
        <v>45100</v>
      </c>
      <c r="AH1228" s="1">
        <v>1058</v>
      </c>
      <c r="AI1228" s="1">
        <v>975</v>
      </c>
      <c r="AJ1228" s="1">
        <v>1.0851282051282052</v>
      </c>
    </row>
    <row r="1229" spans="1:36">
      <c r="A1229" s="1">
        <v>2529</v>
      </c>
      <c r="B1229" s="1">
        <v>521</v>
      </c>
      <c r="C1229" s="24">
        <v>43112</v>
      </c>
      <c r="D1229" s="1">
        <v>44940</v>
      </c>
      <c r="E1229" s="1">
        <v>45030</v>
      </c>
      <c r="F1229" s="1">
        <v>44820</v>
      </c>
      <c r="G1229" s="1">
        <v>44830</v>
      </c>
      <c r="I1229" s="1">
        <v>44940</v>
      </c>
      <c r="J1229" s="1">
        <v>45030</v>
      </c>
      <c r="K1229" s="1">
        <v>44880</v>
      </c>
      <c r="L1229" s="1">
        <v>44990</v>
      </c>
      <c r="M1229" s="1">
        <v>44860</v>
      </c>
      <c r="N1229" s="1">
        <v>45250</v>
      </c>
      <c r="O1229" s="1">
        <v>64.3</v>
      </c>
      <c r="AG1229" s="1">
        <v>44920</v>
      </c>
      <c r="AH1229" s="1">
        <v>1701</v>
      </c>
      <c r="AI1229" s="1">
        <v>1324</v>
      </c>
      <c r="AJ1229" s="1">
        <v>1.2847432024169185</v>
      </c>
    </row>
    <row r="1230" spans="1:36">
      <c r="A1230" s="1">
        <v>2530</v>
      </c>
      <c r="B1230" s="1">
        <v>522</v>
      </c>
      <c r="C1230" s="24">
        <v>43115</v>
      </c>
      <c r="D1230" s="1">
        <v>45230</v>
      </c>
      <c r="E1230" s="1">
        <v>45290</v>
      </c>
      <c r="F1230" s="1">
        <v>45070</v>
      </c>
      <c r="G1230" s="1">
        <v>45290</v>
      </c>
      <c r="I1230" s="1">
        <v>45230</v>
      </c>
      <c r="J1230" s="1">
        <v>45260</v>
      </c>
      <c r="K1230" s="1">
        <v>45070</v>
      </c>
      <c r="L1230" s="1">
        <v>45150</v>
      </c>
      <c r="M1230" s="1">
        <v>45210</v>
      </c>
      <c r="N1230" s="1">
        <v>45380</v>
      </c>
      <c r="O1230" s="1">
        <v>64.81</v>
      </c>
      <c r="AG1230" s="1">
        <v>45190</v>
      </c>
      <c r="AH1230" s="1">
        <v>1595</v>
      </c>
      <c r="AI1230" s="1">
        <v>1214</v>
      </c>
      <c r="AJ1230" s="1">
        <v>1.313838550247117</v>
      </c>
    </row>
    <row r="1231" spans="1:36">
      <c r="A1231" s="1">
        <v>2531</v>
      </c>
      <c r="B1231" s="1">
        <v>523</v>
      </c>
      <c r="C1231" s="24">
        <v>43116</v>
      </c>
      <c r="D1231" s="1">
        <v>45380</v>
      </c>
      <c r="E1231" s="1">
        <v>45510</v>
      </c>
      <c r="F1231" s="1">
        <v>45360</v>
      </c>
      <c r="G1231" s="1">
        <v>45480</v>
      </c>
      <c r="I1231" s="1">
        <v>45380</v>
      </c>
      <c r="J1231" s="1">
        <v>45510</v>
      </c>
      <c r="K1231" s="1">
        <v>45360</v>
      </c>
      <c r="L1231" s="1">
        <v>45400</v>
      </c>
      <c r="M1231" s="1">
        <v>45320</v>
      </c>
      <c r="N1231" s="1">
        <v>44850</v>
      </c>
      <c r="O1231" s="1">
        <v>63.86</v>
      </c>
      <c r="AG1231" s="1">
        <v>45430</v>
      </c>
      <c r="AH1231" s="1">
        <v>1491</v>
      </c>
      <c r="AI1231" s="1">
        <v>1013</v>
      </c>
      <c r="AJ1231" s="1">
        <v>1.4718657453109576</v>
      </c>
    </row>
    <row r="1232" spans="1:36">
      <c r="A1232" s="1">
        <v>2532</v>
      </c>
      <c r="B1232" s="1">
        <v>524</v>
      </c>
      <c r="C1232" s="24">
        <v>43117</v>
      </c>
      <c r="D1232" s="1">
        <v>44860</v>
      </c>
      <c r="E1232" s="1">
        <v>45000</v>
      </c>
      <c r="F1232" s="1">
        <v>44810</v>
      </c>
      <c r="G1232" s="1">
        <v>44970</v>
      </c>
      <c r="I1232" s="1">
        <v>44860</v>
      </c>
      <c r="J1232" s="1">
        <v>44960</v>
      </c>
      <c r="K1232" s="1">
        <v>44830</v>
      </c>
      <c r="L1232" s="1">
        <v>44940</v>
      </c>
      <c r="M1232" s="1">
        <v>45020</v>
      </c>
      <c r="N1232" s="1">
        <v>45220</v>
      </c>
      <c r="O1232" s="1">
        <v>63.92</v>
      </c>
      <c r="AG1232" s="1">
        <v>44880</v>
      </c>
      <c r="AH1232" s="1">
        <v>1302</v>
      </c>
      <c r="AI1232" s="1">
        <v>1345</v>
      </c>
      <c r="AJ1232" s="1">
        <v>0.96802973977695173</v>
      </c>
    </row>
    <row r="1233" spans="1:36">
      <c r="A1233" s="1">
        <v>2533</v>
      </c>
      <c r="B1233" s="1">
        <v>525</v>
      </c>
      <c r="C1233" s="24">
        <v>43118</v>
      </c>
      <c r="D1233" s="1">
        <v>45450</v>
      </c>
      <c r="E1233" s="1">
        <v>45540</v>
      </c>
      <c r="F1233" s="1">
        <v>45210</v>
      </c>
      <c r="G1233" s="1">
        <v>45260</v>
      </c>
      <c r="I1233" s="1">
        <v>45450</v>
      </c>
      <c r="J1233" s="1">
        <v>45480</v>
      </c>
      <c r="K1233" s="1">
        <v>45330</v>
      </c>
      <c r="L1233" s="1">
        <v>45410</v>
      </c>
      <c r="M1233" s="1">
        <v>45280</v>
      </c>
      <c r="N1233" s="1">
        <v>45230</v>
      </c>
      <c r="O1233" s="1">
        <v>63.79</v>
      </c>
      <c r="AG1233" s="1">
        <v>45400</v>
      </c>
      <c r="AH1233" s="1">
        <v>1568</v>
      </c>
      <c r="AI1233" s="1">
        <v>1365</v>
      </c>
      <c r="AJ1233" s="1">
        <v>1.1487179487179486</v>
      </c>
    </row>
    <row r="1234" spans="1:36">
      <c r="A1234" s="1">
        <v>2534</v>
      </c>
      <c r="B1234" s="1">
        <v>526</v>
      </c>
      <c r="C1234" s="24">
        <v>43119</v>
      </c>
      <c r="D1234" s="1">
        <v>45020</v>
      </c>
      <c r="E1234" s="1">
        <v>45030</v>
      </c>
      <c r="F1234" s="1">
        <v>44500</v>
      </c>
      <c r="G1234" s="1">
        <v>44600</v>
      </c>
      <c r="I1234" s="1">
        <v>45020</v>
      </c>
      <c r="J1234" s="1">
        <v>45030</v>
      </c>
      <c r="K1234" s="1">
        <v>44780</v>
      </c>
      <c r="L1234" s="1">
        <v>44840</v>
      </c>
      <c r="M1234" s="1">
        <v>44510</v>
      </c>
      <c r="N1234" s="1">
        <v>44670</v>
      </c>
      <c r="O1234" s="1">
        <v>63.37</v>
      </c>
      <c r="AG1234" s="1">
        <v>44920</v>
      </c>
      <c r="AH1234" s="1">
        <v>1285</v>
      </c>
      <c r="AI1234" s="1">
        <v>1324</v>
      </c>
      <c r="AJ1234" s="1">
        <v>0.97054380664652573</v>
      </c>
    </row>
    <row r="1235" spans="1:36">
      <c r="A1235" s="1">
        <v>2535</v>
      </c>
      <c r="B1235" s="1">
        <v>527</v>
      </c>
      <c r="C1235" s="24">
        <v>43122</v>
      </c>
      <c r="D1235" s="1">
        <v>44610</v>
      </c>
      <c r="E1235" s="1">
        <v>44790</v>
      </c>
      <c r="F1235" s="1">
        <v>44570</v>
      </c>
      <c r="G1235" s="1">
        <v>44760</v>
      </c>
      <c r="I1235" s="1">
        <v>44610</v>
      </c>
      <c r="J1235" s="1">
        <v>44760</v>
      </c>
      <c r="K1235" s="1">
        <v>44570</v>
      </c>
      <c r="L1235" s="1">
        <v>44760</v>
      </c>
      <c r="M1235" s="1">
        <v>44730</v>
      </c>
      <c r="N1235" s="1">
        <v>44950</v>
      </c>
      <c r="O1235" s="1">
        <v>63.49</v>
      </c>
      <c r="AG1235" s="1">
        <v>44920</v>
      </c>
      <c r="AH1235" s="1">
        <v>1285</v>
      </c>
      <c r="AI1235" s="1">
        <v>1324</v>
      </c>
      <c r="AJ1235" s="1">
        <v>0.97054380664652573</v>
      </c>
    </row>
    <row r="1236" spans="1:36">
      <c r="A1236" s="1">
        <v>2536</v>
      </c>
      <c r="B1236" s="1">
        <v>528</v>
      </c>
      <c r="C1236" s="24">
        <v>43123</v>
      </c>
      <c r="D1236" s="1">
        <v>45030</v>
      </c>
      <c r="E1236" s="1">
        <v>45180</v>
      </c>
      <c r="F1236" s="1">
        <v>45000</v>
      </c>
      <c r="G1236" s="1">
        <v>45120</v>
      </c>
      <c r="I1236" s="1">
        <v>45030</v>
      </c>
      <c r="J1236" s="1">
        <v>45140</v>
      </c>
      <c r="K1236" s="1">
        <v>45000</v>
      </c>
      <c r="L1236" s="1">
        <v>45140</v>
      </c>
      <c r="M1236" s="1">
        <v>45190</v>
      </c>
      <c r="N1236" s="1">
        <v>45270</v>
      </c>
      <c r="O1236" s="1">
        <v>64.78</v>
      </c>
      <c r="AG1236" s="1">
        <v>45050</v>
      </c>
      <c r="AH1236" s="1">
        <v>1628</v>
      </c>
      <c r="AI1236" s="1">
        <v>1168</v>
      </c>
      <c r="AJ1236" s="1">
        <v>1.3938356164383561</v>
      </c>
    </row>
    <row r="1237" spans="1:36">
      <c r="A1237" s="1">
        <v>2537</v>
      </c>
      <c r="B1237" s="1">
        <v>529</v>
      </c>
      <c r="C1237" s="24">
        <v>43124</v>
      </c>
      <c r="D1237" s="1">
        <v>45070</v>
      </c>
      <c r="E1237" s="1">
        <v>45200</v>
      </c>
      <c r="F1237" s="1">
        <v>44910</v>
      </c>
      <c r="G1237" s="1">
        <v>44980</v>
      </c>
      <c r="I1237" s="1">
        <v>45070</v>
      </c>
      <c r="J1237" s="1">
        <v>45200</v>
      </c>
      <c r="K1237" s="1">
        <v>44940</v>
      </c>
      <c r="L1237" s="1">
        <v>44960</v>
      </c>
      <c r="M1237" s="1">
        <v>44950</v>
      </c>
      <c r="N1237" s="1">
        <v>44960</v>
      </c>
      <c r="O1237" s="1">
        <v>65.94</v>
      </c>
      <c r="AG1237" s="1">
        <v>45010</v>
      </c>
      <c r="AH1237" s="1">
        <v>1499</v>
      </c>
      <c r="AI1237" s="1">
        <v>1461</v>
      </c>
      <c r="AJ1237" s="1">
        <v>1.0260095824777549</v>
      </c>
    </row>
    <row r="1238" spans="1:36">
      <c r="A1238" s="1">
        <v>2538</v>
      </c>
      <c r="B1238" s="1">
        <v>530</v>
      </c>
      <c r="C1238" s="24">
        <v>43125</v>
      </c>
      <c r="D1238" s="1">
        <v>44990</v>
      </c>
      <c r="E1238" s="1">
        <v>45280</v>
      </c>
      <c r="F1238" s="1">
        <v>44970</v>
      </c>
      <c r="G1238" s="1">
        <v>45000</v>
      </c>
      <c r="I1238" s="1">
        <v>44990</v>
      </c>
      <c r="J1238" s="1">
        <v>45280</v>
      </c>
      <c r="K1238" s="1">
        <v>44970</v>
      </c>
      <c r="L1238" s="1">
        <v>45160</v>
      </c>
      <c r="M1238" s="1">
        <v>44980</v>
      </c>
      <c r="N1238" s="1">
        <v>44780</v>
      </c>
      <c r="O1238" s="1">
        <v>65.2</v>
      </c>
      <c r="AG1238" s="1">
        <v>45030</v>
      </c>
      <c r="AH1238" s="1">
        <v>1501</v>
      </c>
      <c r="AI1238" s="1">
        <v>1326</v>
      </c>
      <c r="AJ1238" s="1">
        <v>1.1319758672699849</v>
      </c>
    </row>
    <row r="1239" spans="1:36">
      <c r="A1239" s="1">
        <v>2539</v>
      </c>
      <c r="B1239" s="1">
        <v>531</v>
      </c>
      <c r="C1239" s="24">
        <v>43126</v>
      </c>
      <c r="D1239" s="1">
        <v>44770</v>
      </c>
      <c r="E1239" s="1">
        <v>44960</v>
      </c>
      <c r="F1239" s="1">
        <v>44700</v>
      </c>
      <c r="G1239" s="1">
        <v>44770</v>
      </c>
      <c r="I1239" s="1">
        <v>44770</v>
      </c>
      <c r="J1239" s="1">
        <v>44960</v>
      </c>
      <c r="K1239" s="1">
        <v>44700</v>
      </c>
      <c r="L1239" s="1">
        <v>44840</v>
      </c>
      <c r="M1239" s="1">
        <v>44750</v>
      </c>
      <c r="N1239" s="1">
        <v>44750</v>
      </c>
      <c r="O1239" s="1">
        <v>66.14</v>
      </c>
      <c r="AG1239" s="1">
        <v>44850</v>
      </c>
      <c r="AH1239" s="1">
        <v>1541</v>
      </c>
      <c r="AI1239" s="1">
        <v>1381</v>
      </c>
      <c r="AJ1239" s="1">
        <v>1.1158580738595221</v>
      </c>
    </row>
    <row r="1240" spans="1:36">
      <c r="A1240" s="1">
        <v>2540</v>
      </c>
      <c r="B1240" s="1">
        <v>532</v>
      </c>
      <c r="C1240" s="24">
        <v>43129</v>
      </c>
      <c r="D1240" s="1">
        <v>44730</v>
      </c>
      <c r="E1240" s="1">
        <v>44870</v>
      </c>
      <c r="F1240" s="1">
        <v>44630</v>
      </c>
      <c r="G1240" s="1">
        <v>44800</v>
      </c>
      <c r="I1240" s="1">
        <v>44730</v>
      </c>
      <c r="J1240" s="1">
        <v>44860</v>
      </c>
      <c r="K1240" s="1">
        <v>44630</v>
      </c>
      <c r="L1240" s="1">
        <v>44820</v>
      </c>
      <c r="M1240" s="1">
        <v>44800</v>
      </c>
      <c r="N1240" s="1">
        <v>44400</v>
      </c>
      <c r="O1240" s="1">
        <v>65.459999999999994</v>
      </c>
      <c r="AG1240" s="1">
        <v>44640</v>
      </c>
      <c r="AH1240" s="1">
        <v>1444</v>
      </c>
      <c r="AI1240" s="1">
        <v>1545</v>
      </c>
      <c r="AJ1240" s="1">
        <v>0.93462783171521036</v>
      </c>
    </row>
    <row r="1241" spans="1:36">
      <c r="A1241" s="1">
        <v>2541</v>
      </c>
      <c r="B1241" s="1">
        <v>533</v>
      </c>
      <c r="C1241" s="24">
        <v>43130</v>
      </c>
      <c r="D1241" s="1">
        <v>44400</v>
      </c>
      <c r="E1241" s="1">
        <v>44410</v>
      </c>
      <c r="F1241" s="1">
        <v>43800</v>
      </c>
      <c r="G1241" s="1">
        <v>43800</v>
      </c>
      <c r="I1241" s="1">
        <v>44400</v>
      </c>
      <c r="J1241" s="1">
        <v>44410</v>
      </c>
      <c r="K1241" s="1">
        <v>44160</v>
      </c>
      <c r="L1241" s="1">
        <v>44190</v>
      </c>
      <c r="M1241" s="1">
        <v>43880</v>
      </c>
      <c r="N1241" s="1">
        <v>43770</v>
      </c>
      <c r="O1241" s="1">
        <v>64.37</v>
      </c>
      <c r="AG1241" s="1">
        <v>44330</v>
      </c>
      <c r="AH1241" s="1">
        <v>1584</v>
      </c>
      <c r="AI1241" s="1">
        <v>1419</v>
      </c>
      <c r="AJ1241" s="1">
        <v>1.1162790697674418</v>
      </c>
    </row>
    <row r="1242" spans="1:36">
      <c r="A1242" s="1">
        <v>2542</v>
      </c>
      <c r="B1242" s="1">
        <v>534</v>
      </c>
      <c r="C1242" s="24">
        <v>43131</v>
      </c>
      <c r="D1242" s="1">
        <v>43430</v>
      </c>
      <c r="E1242" s="1">
        <v>43550</v>
      </c>
      <c r="F1242" s="1">
        <v>43290</v>
      </c>
      <c r="G1242" s="1">
        <v>43470</v>
      </c>
      <c r="I1242" s="1">
        <v>43430</v>
      </c>
      <c r="J1242" s="1">
        <v>43550</v>
      </c>
      <c r="K1242" s="1">
        <v>43290</v>
      </c>
      <c r="L1242" s="1">
        <v>43420</v>
      </c>
      <c r="M1242" s="1">
        <v>43580</v>
      </c>
      <c r="N1242" s="1">
        <v>44160</v>
      </c>
      <c r="O1242" s="1">
        <v>64.86</v>
      </c>
      <c r="AG1242" s="1">
        <v>43390</v>
      </c>
      <c r="AH1242" s="1">
        <v>1408</v>
      </c>
      <c r="AI1242" s="1">
        <v>1314</v>
      </c>
      <c r="AJ1242" s="1">
        <v>1.0715372907153728</v>
      </c>
    </row>
    <row r="1243" spans="1:36">
      <c r="A1243" s="1">
        <v>2543</v>
      </c>
      <c r="B1243" s="1">
        <v>535</v>
      </c>
      <c r="C1243" s="24">
        <v>43132</v>
      </c>
      <c r="D1243" s="1">
        <v>43950</v>
      </c>
      <c r="E1243" s="1">
        <v>44050</v>
      </c>
      <c r="F1243" s="1">
        <v>43840</v>
      </c>
      <c r="G1243" s="1">
        <v>44000</v>
      </c>
      <c r="I1243" s="1">
        <v>43950</v>
      </c>
      <c r="J1243" s="1">
        <v>44020</v>
      </c>
      <c r="K1243" s="1">
        <v>43840</v>
      </c>
      <c r="L1243" s="1">
        <v>43970</v>
      </c>
      <c r="M1243" s="1">
        <v>43980</v>
      </c>
      <c r="N1243" s="1">
        <v>44530</v>
      </c>
      <c r="O1243" s="1">
        <v>66.040000000000006</v>
      </c>
      <c r="AG1243" s="1">
        <v>43850</v>
      </c>
      <c r="AH1243" s="1">
        <v>1555</v>
      </c>
      <c r="AI1243" s="1">
        <v>1253</v>
      </c>
      <c r="AJ1243" s="1">
        <v>1.241021548284118</v>
      </c>
    </row>
    <row r="1244" spans="1:36">
      <c r="A1244" s="1">
        <v>2544</v>
      </c>
      <c r="B1244" s="1">
        <v>536</v>
      </c>
      <c r="C1244" s="24">
        <v>43133</v>
      </c>
      <c r="D1244" s="1">
        <v>44530</v>
      </c>
      <c r="E1244" s="1">
        <v>44750</v>
      </c>
      <c r="F1244" s="1">
        <v>44460</v>
      </c>
      <c r="G1244" s="1">
        <v>44720</v>
      </c>
      <c r="I1244" s="1">
        <v>44530</v>
      </c>
      <c r="J1244" s="1">
        <v>44680</v>
      </c>
      <c r="K1244" s="1">
        <v>44460</v>
      </c>
      <c r="L1244" s="1">
        <v>44580</v>
      </c>
      <c r="M1244" s="1">
        <v>44780</v>
      </c>
      <c r="N1244" s="1">
        <v>44010</v>
      </c>
      <c r="O1244" s="1">
        <v>65.45</v>
      </c>
      <c r="AG1244" s="1">
        <v>44570</v>
      </c>
      <c r="AH1244" s="1">
        <v>1585</v>
      </c>
      <c r="AI1244" s="1">
        <v>1389</v>
      </c>
      <c r="AJ1244" s="1">
        <v>1.1411087113030958</v>
      </c>
    </row>
    <row r="1245" spans="1:36">
      <c r="A1245" s="1">
        <v>2545</v>
      </c>
      <c r="B1245" s="1">
        <v>537</v>
      </c>
      <c r="C1245" s="24">
        <v>43136</v>
      </c>
      <c r="D1245" s="1">
        <v>43780</v>
      </c>
      <c r="E1245" s="1">
        <v>43780</v>
      </c>
      <c r="F1245" s="1">
        <v>43390</v>
      </c>
      <c r="G1245" s="1">
        <v>43550</v>
      </c>
      <c r="I1245" s="1">
        <v>43780</v>
      </c>
      <c r="J1245" s="1">
        <v>43780</v>
      </c>
      <c r="K1245" s="1">
        <v>43420</v>
      </c>
      <c r="L1245" s="1">
        <v>43530</v>
      </c>
      <c r="M1245" s="1">
        <v>43540</v>
      </c>
      <c r="N1245" s="1">
        <v>42990</v>
      </c>
      <c r="O1245" s="1">
        <v>63.75</v>
      </c>
      <c r="AG1245" s="1">
        <v>43660</v>
      </c>
      <c r="AH1245" s="1">
        <v>1472</v>
      </c>
      <c r="AI1245" s="1">
        <v>1394</v>
      </c>
      <c r="AJ1245" s="1">
        <v>1.0559540889526542</v>
      </c>
    </row>
    <row r="1246" spans="1:36">
      <c r="A1246" s="1">
        <v>2546</v>
      </c>
      <c r="B1246" s="1">
        <v>538</v>
      </c>
      <c r="C1246" s="24">
        <v>43137</v>
      </c>
      <c r="D1246" s="1">
        <v>42620</v>
      </c>
      <c r="E1246" s="1">
        <v>42700</v>
      </c>
      <c r="F1246" s="1">
        <v>42200</v>
      </c>
      <c r="G1246" s="1">
        <v>42400</v>
      </c>
      <c r="I1246" s="1">
        <v>42620</v>
      </c>
      <c r="J1246" s="1">
        <v>42700</v>
      </c>
      <c r="K1246" s="1">
        <v>42250</v>
      </c>
      <c r="L1246" s="1">
        <v>42350</v>
      </c>
      <c r="M1246" s="1">
        <v>42580</v>
      </c>
      <c r="N1246" s="1">
        <v>42580</v>
      </c>
      <c r="O1246" s="1">
        <v>63.43</v>
      </c>
      <c r="AG1246" s="1">
        <v>42640</v>
      </c>
      <c r="AH1246" s="1">
        <v>1374</v>
      </c>
      <c r="AI1246" s="1">
        <v>1082</v>
      </c>
      <c r="AJ1246" s="1">
        <v>1.2698706099815158</v>
      </c>
    </row>
    <row r="1247" spans="1:36">
      <c r="A1247" s="1">
        <v>2547</v>
      </c>
      <c r="B1247" s="1">
        <v>539</v>
      </c>
      <c r="C1247" s="24">
        <v>43138</v>
      </c>
      <c r="D1247" s="1">
        <v>42840</v>
      </c>
      <c r="E1247" s="1">
        <v>42950</v>
      </c>
      <c r="F1247" s="1">
        <v>42680</v>
      </c>
      <c r="G1247" s="1">
        <v>42740</v>
      </c>
      <c r="I1247" s="1">
        <v>42840</v>
      </c>
      <c r="J1247" s="1">
        <v>42930</v>
      </c>
      <c r="K1247" s="1">
        <v>42680</v>
      </c>
      <c r="L1247" s="1">
        <v>42930</v>
      </c>
      <c r="M1247" s="1">
        <v>42780</v>
      </c>
      <c r="N1247" s="1">
        <v>41710</v>
      </c>
      <c r="O1247" s="1">
        <v>61.46</v>
      </c>
      <c r="AG1247" s="1">
        <v>42820</v>
      </c>
      <c r="AH1247" s="1">
        <v>1533</v>
      </c>
      <c r="AI1247" s="1">
        <v>1472</v>
      </c>
      <c r="AJ1247" s="1">
        <v>1.0414402173913044</v>
      </c>
    </row>
    <row r="1248" spans="1:36">
      <c r="A1248" s="1">
        <v>2548</v>
      </c>
      <c r="B1248" s="1">
        <v>540</v>
      </c>
      <c r="C1248" s="24">
        <v>43139</v>
      </c>
      <c r="D1248" s="1">
        <v>41560</v>
      </c>
      <c r="E1248" s="1">
        <v>41790</v>
      </c>
      <c r="F1248" s="1">
        <v>41330</v>
      </c>
      <c r="G1248" s="1">
        <v>41740</v>
      </c>
      <c r="I1248" s="1">
        <v>41560</v>
      </c>
      <c r="J1248" s="1">
        <v>41600</v>
      </c>
      <c r="K1248" s="1">
        <v>41330</v>
      </c>
      <c r="L1248" s="1">
        <v>41420</v>
      </c>
      <c r="M1248" s="1">
        <v>41800</v>
      </c>
      <c r="N1248" s="1">
        <v>40840</v>
      </c>
      <c r="O1248" s="1">
        <v>60.42</v>
      </c>
      <c r="AG1248" s="1">
        <v>41550</v>
      </c>
      <c r="AH1248" s="1">
        <v>1619</v>
      </c>
      <c r="AI1248" s="1">
        <v>1191</v>
      </c>
      <c r="AJ1248" s="1">
        <v>1.3593618807724601</v>
      </c>
    </row>
    <row r="1249" spans="1:36">
      <c r="A1249" s="1">
        <v>2549</v>
      </c>
      <c r="B1249" s="1">
        <v>541</v>
      </c>
      <c r="C1249" s="24">
        <v>43140</v>
      </c>
      <c r="D1249" s="1">
        <v>40690</v>
      </c>
      <c r="E1249" s="1">
        <v>40860</v>
      </c>
      <c r="F1249" s="1">
        <v>40540</v>
      </c>
      <c r="G1249" s="1">
        <v>40820</v>
      </c>
      <c r="I1249" s="1">
        <v>40690</v>
      </c>
      <c r="J1249" s="1">
        <v>40840</v>
      </c>
      <c r="K1249" s="1">
        <v>40540</v>
      </c>
      <c r="L1249" s="1">
        <v>40690</v>
      </c>
      <c r="M1249" s="1">
        <v>40840</v>
      </c>
      <c r="N1249" s="1">
        <v>39590</v>
      </c>
      <c r="O1249" s="1">
        <v>59.34</v>
      </c>
      <c r="AG1249" s="1">
        <v>40610</v>
      </c>
      <c r="AH1249" s="1">
        <v>1708</v>
      </c>
      <c r="AI1249" s="1">
        <v>1616</v>
      </c>
      <c r="AJ1249" s="1">
        <v>1.056930693069307</v>
      </c>
    </row>
    <row r="1250" spans="1:36">
      <c r="A1250" s="1">
        <v>2550</v>
      </c>
      <c r="B1250" s="1">
        <v>542</v>
      </c>
      <c r="C1250" s="24">
        <v>43144</v>
      </c>
      <c r="D1250" s="1">
        <v>39820</v>
      </c>
      <c r="E1250" s="1">
        <v>39890</v>
      </c>
      <c r="F1250" s="1">
        <v>39550</v>
      </c>
      <c r="G1250" s="1">
        <v>39550</v>
      </c>
      <c r="I1250" s="1">
        <v>39820</v>
      </c>
      <c r="J1250" s="1">
        <v>39840</v>
      </c>
      <c r="K1250" s="1">
        <v>39640</v>
      </c>
      <c r="L1250" s="1">
        <v>39810</v>
      </c>
      <c r="M1250" s="1">
        <v>39510</v>
      </c>
      <c r="N1250" s="1">
        <v>39270</v>
      </c>
      <c r="O1250" s="1">
        <v>59.18</v>
      </c>
      <c r="AG1250" s="1">
        <v>39730</v>
      </c>
      <c r="AH1250" s="1">
        <v>1863</v>
      </c>
      <c r="AI1250" s="1">
        <v>1315</v>
      </c>
      <c r="AJ1250" s="1">
        <v>1.4167300380228136</v>
      </c>
    </row>
    <row r="1251" spans="1:36">
      <c r="A1251" s="1">
        <v>2551</v>
      </c>
      <c r="B1251" s="1">
        <v>543</v>
      </c>
      <c r="C1251" s="24">
        <v>43145</v>
      </c>
      <c r="D1251" s="1">
        <v>39260</v>
      </c>
      <c r="E1251" s="1">
        <v>39450</v>
      </c>
      <c r="F1251" s="1">
        <v>39110</v>
      </c>
      <c r="G1251" s="1">
        <v>39210</v>
      </c>
      <c r="I1251" s="1">
        <v>39260</v>
      </c>
      <c r="J1251" s="1">
        <v>39450</v>
      </c>
      <c r="K1251" s="1">
        <v>39210</v>
      </c>
      <c r="L1251" s="1">
        <v>39390</v>
      </c>
      <c r="M1251" s="1">
        <v>39140</v>
      </c>
      <c r="N1251" s="1">
        <v>40330</v>
      </c>
      <c r="O1251" s="1">
        <v>60.7</v>
      </c>
      <c r="AG1251" s="1">
        <v>39270</v>
      </c>
      <c r="AH1251" s="1">
        <v>1694</v>
      </c>
      <c r="AI1251" s="1">
        <v>1226</v>
      </c>
      <c r="AJ1251" s="1">
        <v>1.3817292006525286</v>
      </c>
    </row>
    <row r="1252" spans="1:36">
      <c r="A1252" s="1">
        <v>2552</v>
      </c>
      <c r="B1252" s="1">
        <v>544</v>
      </c>
      <c r="C1252" s="24">
        <v>43146</v>
      </c>
      <c r="D1252" s="1">
        <v>40130</v>
      </c>
      <c r="E1252" s="1">
        <v>40440</v>
      </c>
      <c r="F1252" s="1">
        <v>40000</v>
      </c>
      <c r="G1252" s="1">
        <v>40440</v>
      </c>
      <c r="I1252" s="1">
        <v>40130</v>
      </c>
      <c r="J1252" s="1">
        <v>40350</v>
      </c>
      <c r="K1252" s="1">
        <v>40000</v>
      </c>
      <c r="L1252" s="1">
        <v>40240</v>
      </c>
      <c r="M1252" s="1">
        <v>40370</v>
      </c>
      <c r="N1252" s="1">
        <v>39920</v>
      </c>
      <c r="O1252" s="1">
        <v>61.4</v>
      </c>
      <c r="AG1252" s="1">
        <v>40120</v>
      </c>
      <c r="AH1252" s="1">
        <v>1499</v>
      </c>
      <c r="AI1252" s="1">
        <v>1422</v>
      </c>
      <c r="AJ1252" s="1">
        <v>1.0541490857946554</v>
      </c>
    </row>
    <row r="1253" spans="1:36">
      <c r="A1253" s="1">
        <v>2553</v>
      </c>
      <c r="B1253" s="1">
        <v>545</v>
      </c>
      <c r="C1253" s="24">
        <v>43147</v>
      </c>
      <c r="D1253" s="1">
        <v>39900</v>
      </c>
      <c r="E1253" s="1">
        <v>40170</v>
      </c>
      <c r="F1253" s="1">
        <v>39770</v>
      </c>
      <c r="G1253" s="1">
        <v>39770</v>
      </c>
      <c r="I1253" s="1">
        <v>39900</v>
      </c>
      <c r="J1253" s="1">
        <v>40170</v>
      </c>
      <c r="K1253" s="1">
        <v>39900</v>
      </c>
      <c r="L1253" s="1">
        <v>40000</v>
      </c>
      <c r="M1253" s="1">
        <v>39810</v>
      </c>
      <c r="N1253" s="1">
        <v>40180</v>
      </c>
      <c r="O1253" s="1">
        <v>61.68</v>
      </c>
      <c r="AG1253" s="1">
        <v>39990</v>
      </c>
      <c r="AH1253" s="1">
        <v>1558</v>
      </c>
      <c r="AI1253" s="1">
        <v>1405</v>
      </c>
      <c r="AJ1253" s="1">
        <v>1.1088967971530248</v>
      </c>
    </row>
    <row r="1254" spans="1:36">
      <c r="A1254" s="1">
        <v>2554</v>
      </c>
      <c r="B1254" s="1">
        <v>546</v>
      </c>
      <c r="C1254" s="24">
        <v>43150</v>
      </c>
      <c r="D1254" s="1">
        <v>40200</v>
      </c>
      <c r="E1254" s="1">
        <v>40650</v>
      </c>
      <c r="F1254" s="1">
        <v>40160</v>
      </c>
      <c r="G1254" s="1">
        <v>40640</v>
      </c>
      <c r="I1254" s="1">
        <v>40200</v>
      </c>
      <c r="J1254" s="1">
        <v>40570</v>
      </c>
      <c r="K1254" s="1">
        <v>40160</v>
      </c>
      <c r="L1254" s="1">
        <v>40480</v>
      </c>
      <c r="M1254" s="1">
        <v>40590</v>
      </c>
      <c r="N1254" s="1">
        <v>40790</v>
      </c>
      <c r="O1254" s="1">
        <v>62.5</v>
      </c>
      <c r="AG1254" s="1">
        <v>40320</v>
      </c>
      <c r="AH1254" s="1">
        <v>1513</v>
      </c>
      <c r="AI1254" s="1">
        <v>1499</v>
      </c>
      <c r="AJ1254" s="1">
        <v>1.0093395597064709</v>
      </c>
    </row>
    <row r="1255" spans="1:36">
      <c r="A1255" s="1">
        <v>2555</v>
      </c>
      <c r="B1255" s="1">
        <v>547</v>
      </c>
      <c r="C1255" s="24">
        <v>43151</v>
      </c>
      <c r="D1255" s="1">
        <v>40810</v>
      </c>
      <c r="E1255" s="1">
        <v>41000</v>
      </c>
      <c r="F1255" s="1">
        <v>40550</v>
      </c>
      <c r="G1255" s="1">
        <v>40880</v>
      </c>
      <c r="I1255" s="1">
        <v>40810</v>
      </c>
      <c r="J1255" s="1">
        <v>41000</v>
      </c>
      <c r="K1255" s="1">
        <v>40610</v>
      </c>
      <c r="L1255" s="1">
        <v>40650</v>
      </c>
      <c r="M1255" s="1">
        <v>40870</v>
      </c>
      <c r="N1255" s="1">
        <v>40790</v>
      </c>
      <c r="O1255" s="1">
        <v>61.9</v>
      </c>
      <c r="AG1255" s="1">
        <v>40980</v>
      </c>
      <c r="AH1255" s="1">
        <v>1763</v>
      </c>
      <c r="AI1255" s="1">
        <v>1314</v>
      </c>
      <c r="AJ1255" s="1">
        <v>1.3417047184170472</v>
      </c>
    </row>
    <row r="1256" spans="1:36">
      <c r="A1256" s="1">
        <v>2556</v>
      </c>
      <c r="B1256" s="1">
        <v>548</v>
      </c>
      <c r="C1256" s="24">
        <v>43152</v>
      </c>
      <c r="D1256" s="1">
        <v>40850</v>
      </c>
      <c r="E1256" s="1">
        <v>40890</v>
      </c>
      <c r="F1256" s="1">
        <v>40650</v>
      </c>
      <c r="G1256" s="1">
        <v>40760</v>
      </c>
      <c r="I1256" s="1">
        <v>40850</v>
      </c>
      <c r="J1256" s="1">
        <v>40880</v>
      </c>
      <c r="K1256" s="1">
        <v>40700</v>
      </c>
      <c r="L1256" s="1">
        <v>40780</v>
      </c>
      <c r="M1256" s="1">
        <v>40700</v>
      </c>
      <c r="N1256" s="1">
        <v>40850</v>
      </c>
      <c r="O1256" s="1">
        <v>61.12</v>
      </c>
      <c r="AG1256" s="1">
        <v>40820</v>
      </c>
      <c r="AH1256" s="1">
        <v>1307</v>
      </c>
      <c r="AI1256" s="1">
        <v>1010</v>
      </c>
      <c r="AJ1256" s="1">
        <v>1.2940594059405941</v>
      </c>
    </row>
    <row r="1257" spans="1:36">
      <c r="A1257" s="1">
        <v>2557</v>
      </c>
      <c r="B1257" s="1">
        <v>549</v>
      </c>
      <c r="C1257" s="24">
        <v>43153</v>
      </c>
      <c r="D1257" s="1">
        <v>40770</v>
      </c>
      <c r="E1257" s="1">
        <v>40860</v>
      </c>
      <c r="F1257" s="1">
        <v>40450</v>
      </c>
      <c r="G1257" s="1">
        <v>40680</v>
      </c>
      <c r="I1257" s="1">
        <v>40770</v>
      </c>
      <c r="J1257" s="1">
        <v>40860</v>
      </c>
      <c r="K1257" s="1">
        <v>40450</v>
      </c>
      <c r="L1257" s="1">
        <v>40590</v>
      </c>
      <c r="M1257" s="1">
        <v>40700</v>
      </c>
      <c r="N1257" s="1">
        <v>41210</v>
      </c>
      <c r="O1257" s="1">
        <v>62.69</v>
      </c>
      <c r="AG1257" s="1">
        <v>40830</v>
      </c>
      <c r="AH1257" s="1">
        <v>1508</v>
      </c>
      <c r="AI1257" s="1">
        <v>1357</v>
      </c>
      <c r="AJ1257" s="1">
        <v>1.1112748710390568</v>
      </c>
    </row>
    <row r="1258" spans="1:36">
      <c r="A1258" s="1">
        <v>2558</v>
      </c>
      <c r="B1258" s="1">
        <v>550</v>
      </c>
      <c r="C1258" s="24">
        <v>43154</v>
      </c>
      <c r="D1258" s="1">
        <v>41180</v>
      </c>
      <c r="E1258" s="1">
        <v>41400</v>
      </c>
      <c r="F1258" s="1">
        <v>41180</v>
      </c>
      <c r="G1258" s="1">
        <v>41350</v>
      </c>
      <c r="I1258" s="1">
        <v>41180</v>
      </c>
      <c r="J1258" s="1">
        <v>41360</v>
      </c>
      <c r="K1258" s="1">
        <v>41180</v>
      </c>
      <c r="L1258" s="1">
        <v>41350</v>
      </c>
      <c r="M1258" s="1">
        <v>41340</v>
      </c>
      <c r="N1258" s="1">
        <v>41840</v>
      </c>
      <c r="O1258" s="1">
        <v>63.55</v>
      </c>
      <c r="AG1258" s="1">
        <v>41220</v>
      </c>
      <c r="AH1258" s="1">
        <v>1563</v>
      </c>
      <c r="AI1258" s="1">
        <v>1303</v>
      </c>
      <c r="AJ1258" s="1">
        <v>1.1995395241749809</v>
      </c>
    </row>
    <row r="1259" spans="1:36">
      <c r="A1259" s="1">
        <v>2559</v>
      </c>
      <c r="B1259" s="1">
        <v>551</v>
      </c>
      <c r="C1259" s="24">
        <v>43157</v>
      </c>
      <c r="D1259" s="1">
        <v>42000</v>
      </c>
      <c r="E1259" s="1">
        <v>42000</v>
      </c>
      <c r="F1259" s="1">
        <v>41760</v>
      </c>
      <c r="G1259" s="1">
        <v>41970</v>
      </c>
      <c r="I1259" s="1">
        <v>42000</v>
      </c>
      <c r="J1259" s="1">
        <v>42000</v>
      </c>
      <c r="K1259" s="1">
        <v>41760</v>
      </c>
      <c r="L1259" s="1">
        <v>41830</v>
      </c>
      <c r="M1259" s="1">
        <v>41780</v>
      </c>
      <c r="N1259" s="1">
        <v>42090</v>
      </c>
      <c r="O1259" s="1">
        <v>64.05</v>
      </c>
      <c r="AG1259" s="1">
        <v>41960</v>
      </c>
      <c r="AH1259" s="1">
        <v>1023</v>
      </c>
      <c r="AI1259" s="1">
        <v>869</v>
      </c>
      <c r="AJ1259" s="1">
        <v>1.1772151898734178</v>
      </c>
    </row>
    <row r="1260" spans="1:36">
      <c r="A1260" s="1">
        <v>2560</v>
      </c>
      <c r="B1260" s="1">
        <v>552</v>
      </c>
      <c r="C1260" s="24">
        <v>43158</v>
      </c>
      <c r="D1260" s="1">
        <v>42180</v>
      </c>
      <c r="E1260" s="1">
        <v>42190</v>
      </c>
      <c r="F1260" s="1">
        <v>41910</v>
      </c>
      <c r="G1260" s="1">
        <v>41940</v>
      </c>
      <c r="I1260" s="1">
        <v>42180</v>
      </c>
      <c r="J1260" s="1">
        <v>42190</v>
      </c>
      <c r="K1260" s="1">
        <v>42030</v>
      </c>
      <c r="L1260" s="1">
        <v>42130</v>
      </c>
      <c r="M1260" s="1">
        <v>41930</v>
      </c>
      <c r="N1260" s="1">
        <v>41690</v>
      </c>
      <c r="O1260" s="1">
        <v>62.91</v>
      </c>
      <c r="AG1260" s="1">
        <v>42130</v>
      </c>
      <c r="AH1260" s="1">
        <v>1546</v>
      </c>
      <c r="AI1260" s="1">
        <v>1098</v>
      </c>
      <c r="AJ1260" s="1">
        <v>1.4080145719489983</v>
      </c>
    </row>
    <row r="1261" spans="1:36">
      <c r="A1261" s="1">
        <v>2561</v>
      </c>
      <c r="B1261" s="1">
        <v>553</v>
      </c>
      <c r="C1261" s="24">
        <v>43159</v>
      </c>
      <c r="D1261" s="1">
        <v>41670</v>
      </c>
      <c r="E1261" s="1">
        <v>41720</v>
      </c>
      <c r="F1261" s="1">
        <v>41380</v>
      </c>
      <c r="G1261" s="1">
        <v>41380</v>
      </c>
      <c r="I1261" s="1">
        <v>41670</v>
      </c>
      <c r="J1261" s="1">
        <v>41720</v>
      </c>
      <c r="K1261" s="1">
        <v>41410</v>
      </c>
      <c r="L1261" s="1">
        <v>41470</v>
      </c>
      <c r="M1261" s="1">
        <v>41510</v>
      </c>
      <c r="N1261" s="1">
        <v>40150</v>
      </c>
      <c r="O1261" s="1">
        <v>61.52</v>
      </c>
      <c r="AG1261" s="1">
        <v>41710</v>
      </c>
      <c r="AH1261" s="1">
        <v>1520</v>
      </c>
      <c r="AI1261" s="1">
        <v>1279</v>
      </c>
      <c r="AJ1261" s="1">
        <v>1.1884284597341672</v>
      </c>
    </row>
    <row r="1262" spans="1:36">
      <c r="A1262" s="1">
        <v>2562</v>
      </c>
      <c r="B1262" s="1">
        <v>554</v>
      </c>
      <c r="C1262" s="24">
        <v>43160</v>
      </c>
      <c r="D1262" s="1">
        <v>39980</v>
      </c>
      <c r="E1262" s="1">
        <v>40010</v>
      </c>
      <c r="F1262" s="1">
        <v>39780</v>
      </c>
      <c r="G1262" s="1">
        <v>39900</v>
      </c>
      <c r="I1262" s="1">
        <v>39980</v>
      </c>
      <c r="J1262" s="1">
        <v>39980</v>
      </c>
      <c r="K1262" s="1">
        <v>39780</v>
      </c>
      <c r="L1262" s="1">
        <v>39850</v>
      </c>
      <c r="M1262" s="1">
        <v>39980</v>
      </c>
      <c r="N1262" s="1">
        <v>39450</v>
      </c>
      <c r="O1262" s="1">
        <v>61.31</v>
      </c>
      <c r="AG1262" s="1">
        <v>39860</v>
      </c>
      <c r="AH1262" s="1">
        <v>1459</v>
      </c>
      <c r="AI1262" s="1">
        <v>1396</v>
      </c>
      <c r="AJ1262" s="1">
        <v>1.0451289398280803</v>
      </c>
    </row>
    <row r="1263" spans="1:36">
      <c r="A1263" s="1">
        <v>2563</v>
      </c>
      <c r="B1263" s="1">
        <v>555</v>
      </c>
      <c r="C1263" s="24">
        <v>43161</v>
      </c>
      <c r="D1263" s="1">
        <v>39320</v>
      </c>
      <c r="E1263" s="1">
        <v>39380</v>
      </c>
      <c r="F1263" s="1">
        <v>39000</v>
      </c>
      <c r="G1263" s="1">
        <v>39020</v>
      </c>
      <c r="I1263" s="1">
        <v>39320</v>
      </c>
      <c r="J1263" s="1">
        <v>39380</v>
      </c>
      <c r="K1263" s="1">
        <v>39170</v>
      </c>
      <c r="L1263" s="1">
        <v>39180</v>
      </c>
      <c r="M1263" s="1">
        <v>38980</v>
      </c>
      <c r="N1263" s="1">
        <v>39270</v>
      </c>
      <c r="O1263" s="1">
        <v>61.25</v>
      </c>
      <c r="AG1263" s="1">
        <v>39350</v>
      </c>
      <c r="AH1263" s="1">
        <v>1549</v>
      </c>
      <c r="AI1263" s="1">
        <v>1299</v>
      </c>
      <c r="AJ1263" s="1">
        <v>1.1924557351809084</v>
      </c>
    </row>
    <row r="1264" spans="1:36">
      <c r="A1264" s="1">
        <v>2564</v>
      </c>
      <c r="B1264" s="1">
        <v>556</v>
      </c>
      <c r="C1264" s="24">
        <v>43164</v>
      </c>
      <c r="D1264" s="1">
        <v>39410</v>
      </c>
      <c r="E1264" s="1">
        <v>39640</v>
      </c>
      <c r="F1264" s="1">
        <v>39380</v>
      </c>
      <c r="G1264" s="1">
        <v>39480</v>
      </c>
      <c r="I1264" s="1">
        <v>39410</v>
      </c>
      <c r="J1264" s="1">
        <v>39640</v>
      </c>
      <c r="K1264" s="1">
        <v>39410</v>
      </c>
      <c r="L1264" s="1">
        <v>39510</v>
      </c>
      <c r="M1264" s="1">
        <v>39310</v>
      </c>
      <c r="N1264" s="1">
        <v>40440</v>
      </c>
      <c r="O1264" s="1">
        <v>62.59</v>
      </c>
      <c r="AG1264" s="1">
        <v>39550</v>
      </c>
      <c r="AH1264" s="1">
        <v>1517</v>
      </c>
      <c r="AI1264" s="1">
        <v>1186</v>
      </c>
      <c r="AJ1264" s="1">
        <v>1.279089376053963</v>
      </c>
    </row>
    <row r="1265" spans="1:36">
      <c r="A1265" s="1">
        <v>2565</v>
      </c>
      <c r="B1265" s="1">
        <v>557</v>
      </c>
      <c r="C1265" s="24">
        <v>43165</v>
      </c>
      <c r="D1265" s="1">
        <v>40460</v>
      </c>
      <c r="E1265" s="1">
        <v>40590</v>
      </c>
      <c r="F1265" s="1">
        <v>40400</v>
      </c>
      <c r="G1265" s="1">
        <v>40520</v>
      </c>
      <c r="I1265" s="1">
        <v>40460</v>
      </c>
      <c r="J1265" s="1">
        <v>40590</v>
      </c>
      <c r="K1265" s="1">
        <v>40400</v>
      </c>
      <c r="L1265" s="1">
        <v>40500</v>
      </c>
      <c r="M1265" s="1">
        <v>40510</v>
      </c>
      <c r="N1265" s="1">
        <v>40520</v>
      </c>
      <c r="O1265" s="1">
        <v>62.43</v>
      </c>
      <c r="AG1265" s="1">
        <v>40430</v>
      </c>
      <c r="AH1265" s="1">
        <v>1422</v>
      </c>
      <c r="AI1265" s="1">
        <v>1442</v>
      </c>
      <c r="AJ1265" s="1">
        <v>0.98613037447988905</v>
      </c>
    </row>
    <row r="1266" spans="1:36">
      <c r="A1266" s="1">
        <v>2566</v>
      </c>
      <c r="B1266" s="1">
        <v>558</v>
      </c>
      <c r="C1266" s="24">
        <v>43166</v>
      </c>
      <c r="D1266" s="1">
        <v>39950</v>
      </c>
      <c r="E1266" s="1">
        <v>40140</v>
      </c>
      <c r="F1266" s="1">
        <v>39780</v>
      </c>
      <c r="G1266" s="1">
        <v>39930</v>
      </c>
      <c r="I1266" s="1">
        <v>39950</v>
      </c>
      <c r="J1266" s="1">
        <v>40140</v>
      </c>
      <c r="K1266" s="1">
        <v>39780</v>
      </c>
      <c r="L1266" s="1">
        <v>40120</v>
      </c>
      <c r="M1266" s="1">
        <v>39980</v>
      </c>
      <c r="N1266" s="1">
        <v>39690</v>
      </c>
      <c r="O1266" s="1">
        <v>61.36</v>
      </c>
      <c r="AG1266" s="1">
        <v>39960</v>
      </c>
      <c r="AH1266" s="1">
        <v>1356</v>
      </c>
      <c r="AI1266" s="1">
        <v>1003</v>
      </c>
      <c r="AJ1266" s="1">
        <v>1.3519441674975075</v>
      </c>
    </row>
    <row r="1267" spans="1:36">
      <c r="A1267" s="1">
        <v>2567</v>
      </c>
      <c r="B1267" s="1">
        <v>559</v>
      </c>
      <c r="C1267" s="24">
        <v>43167</v>
      </c>
      <c r="D1267" s="1">
        <v>39730</v>
      </c>
      <c r="E1267" s="1">
        <v>39850</v>
      </c>
      <c r="F1267" s="1">
        <v>39550</v>
      </c>
      <c r="G1267" s="1">
        <v>39630</v>
      </c>
      <c r="I1267" s="1">
        <v>39730</v>
      </c>
      <c r="J1267" s="1">
        <v>39850</v>
      </c>
      <c r="K1267" s="1">
        <v>39730</v>
      </c>
      <c r="L1267" s="1">
        <v>39760</v>
      </c>
      <c r="M1267" s="1">
        <v>39620</v>
      </c>
      <c r="N1267" s="1">
        <v>39460</v>
      </c>
      <c r="O1267" s="1">
        <v>60.3</v>
      </c>
      <c r="AG1267" s="1">
        <v>39830</v>
      </c>
      <c r="AH1267" s="1">
        <v>1436</v>
      </c>
      <c r="AI1267" s="1">
        <v>1130</v>
      </c>
      <c r="AJ1267" s="1">
        <v>1.2707964601769912</v>
      </c>
    </row>
    <row r="1268" spans="1:36">
      <c r="A1268" s="1">
        <v>2568</v>
      </c>
      <c r="B1268" s="1">
        <v>560</v>
      </c>
      <c r="C1268" s="24">
        <v>43168</v>
      </c>
      <c r="D1268" s="1">
        <v>39500</v>
      </c>
      <c r="E1268" s="1">
        <v>39880</v>
      </c>
      <c r="F1268" s="1">
        <v>39460</v>
      </c>
      <c r="G1268" s="1">
        <v>39620</v>
      </c>
      <c r="I1268" s="1">
        <v>39500</v>
      </c>
      <c r="J1268" s="1">
        <v>39880</v>
      </c>
      <c r="K1268" s="1">
        <v>39460</v>
      </c>
      <c r="L1268" s="1">
        <v>39700</v>
      </c>
      <c r="M1268" s="1">
        <v>39630</v>
      </c>
      <c r="N1268" s="1">
        <v>40700</v>
      </c>
      <c r="O1268" s="1">
        <v>62.04</v>
      </c>
      <c r="AG1268" s="1">
        <v>39510</v>
      </c>
      <c r="AH1268" s="1">
        <v>1580</v>
      </c>
      <c r="AI1268" s="1">
        <v>1122</v>
      </c>
      <c r="AJ1268" s="1">
        <v>1.4081996434937611</v>
      </c>
    </row>
    <row r="1269" spans="1:36">
      <c r="A1269" s="1">
        <v>2569</v>
      </c>
      <c r="B1269" s="1">
        <v>561</v>
      </c>
      <c r="C1269" s="24">
        <v>43171</v>
      </c>
      <c r="D1269" s="1">
        <v>40800</v>
      </c>
      <c r="E1269" s="1">
        <v>40920</v>
      </c>
      <c r="F1269" s="1">
        <v>40500</v>
      </c>
      <c r="G1269" s="1">
        <v>40690</v>
      </c>
      <c r="I1269" s="1">
        <v>40800</v>
      </c>
      <c r="J1269" s="1">
        <v>40920</v>
      </c>
      <c r="K1269" s="1">
        <v>40720</v>
      </c>
      <c r="L1269" s="1">
        <v>40750</v>
      </c>
      <c r="M1269" s="1">
        <v>40530</v>
      </c>
      <c r="N1269" s="1">
        <v>40120</v>
      </c>
      <c r="O1269" s="1">
        <v>61.38</v>
      </c>
      <c r="AG1269" s="1">
        <v>40750</v>
      </c>
      <c r="AH1269" s="1">
        <v>1868</v>
      </c>
      <c r="AI1269" s="1">
        <v>1279</v>
      </c>
      <c r="AJ1269" s="1">
        <v>1.4605160281469898</v>
      </c>
    </row>
    <row r="1270" spans="1:36">
      <c r="A1270" s="1">
        <v>2570</v>
      </c>
      <c r="B1270" s="1">
        <v>562</v>
      </c>
      <c r="C1270" s="24">
        <v>43172</v>
      </c>
      <c r="D1270" s="1">
        <v>40240</v>
      </c>
      <c r="E1270" s="1">
        <v>40430</v>
      </c>
      <c r="F1270" s="1">
        <v>40110</v>
      </c>
      <c r="G1270" s="1">
        <v>40380</v>
      </c>
      <c r="I1270" s="1">
        <v>40240</v>
      </c>
      <c r="J1270" s="1">
        <v>40240</v>
      </c>
      <c r="K1270" s="1">
        <v>40110</v>
      </c>
      <c r="L1270" s="1">
        <v>40160</v>
      </c>
      <c r="M1270" s="1">
        <v>40400</v>
      </c>
      <c r="N1270" s="1">
        <v>40150</v>
      </c>
      <c r="O1270" s="1">
        <v>60.85</v>
      </c>
      <c r="AG1270" s="1">
        <v>40190</v>
      </c>
      <c r="AH1270" s="1">
        <v>1667</v>
      </c>
      <c r="AI1270" s="1">
        <v>1292</v>
      </c>
      <c r="AJ1270" s="1">
        <v>1.2902476780185759</v>
      </c>
    </row>
    <row r="1271" spans="1:36">
      <c r="A1271" s="1">
        <v>2571</v>
      </c>
      <c r="B1271" s="1">
        <v>563</v>
      </c>
      <c r="C1271" s="24">
        <v>43173</v>
      </c>
      <c r="D1271" s="1">
        <v>40220</v>
      </c>
      <c r="E1271" s="1">
        <v>40330</v>
      </c>
      <c r="F1271" s="1">
        <v>40090</v>
      </c>
      <c r="G1271" s="1">
        <v>40140</v>
      </c>
      <c r="I1271" s="1">
        <v>40220</v>
      </c>
      <c r="J1271" s="1">
        <v>40330</v>
      </c>
      <c r="K1271" s="1">
        <v>40160</v>
      </c>
      <c r="L1271" s="1">
        <v>40180</v>
      </c>
      <c r="M1271" s="1">
        <v>40120</v>
      </c>
      <c r="N1271" s="1">
        <v>40170</v>
      </c>
      <c r="O1271" s="1">
        <v>60.93</v>
      </c>
      <c r="AG1271" s="1">
        <v>40260</v>
      </c>
      <c r="AH1271" s="1">
        <v>1581</v>
      </c>
      <c r="AI1271" s="1">
        <v>1220</v>
      </c>
      <c r="AJ1271" s="1">
        <v>1.2959016393442624</v>
      </c>
    </row>
    <row r="1272" spans="1:36">
      <c r="A1272" s="1">
        <v>2572</v>
      </c>
      <c r="B1272" s="1">
        <v>564</v>
      </c>
      <c r="C1272" s="24">
        <v>43174</v>
      </c>
      <c r="D1272" s="1">
        <v>40140</v>
      </c>
      <c r="E1272" s="1">
        <v>40250</v>
      </c>
      <c r="F1272" s="1">
        <v>40040</v>
      </c>
      <c r="G1272" s="1">
        <v>40070</v>
      </c>
      <c r="I1272" s="1">
        <v>40140</v>
      </c>
      <c r="J1272" s="1">
        <v>40250</v>
      </c>
      <c r="K1272" s="1">
        <v>40060</v>
      </c>
      <c r="L1272" s="1">
        <v>40070</v>
      </c>
      <c r="M1272" s="1">
        <v>40090</v>
      </c>
      <c r="N1272" s="1">
        <v>40300</v>
      </c>
      <c r="O1272" s="1">
        <v>61.19</v>
      </c>
      <c r="AG1272" s="1">
        <v>40210</v>
      </c>
      <c r="AH1272" s="1">
        <v>1440</v>
      </c>
      <c r="AI1272" s="1">
        <v>1583</v>
      </c>
      <c r="AJ1272" s="1">
        <v>0.90966519267214152</v>
      </c>
    </row>
    <row r="1273" spans="1:36">
      <c r="A1273" s="1">
        <v>2573</v>
      </c>
      <c r="B1273" s="1">
        <v>565</v>
      </c>
      <c r="C1273" s="24">
        <v>43175</v>
      </c>
      <c r="D1273" s="1">
        <v>40310</v>
      </c>
      <c r="E1273" s="1">
        <v>40320</v>
      </c>
      <c r="F1273" s="1">
        <v>40050</v>
      </c>
      <c r="G1273" s="1">
        <v>40200</v>
      </c>
      <c r="I1273" s="1">
        <v>40310</v>
      </c>
      <c r="J1273" s="1">
        <v>40320</v>
      </c>
      <c r="K1273" s="1">
        <v>40110</v>
      </c>
      <c r="L1273" s="1">
        <v>40150</v>
      </c>
      <c r="M1273" s="1">
        <v>40180</v>
      </c>
      <c r="N1273" s="1">
        <v>40680</v>
      </c>
      <c r="O1273" s="1">
        <v>62.34</v>
      </c>
      <c r="AG1273" s="1">
        <v>40270</v>
      </c>
      <c r="AH1273" s="1">
        <v>1779</v>
      </c>
      <c r="AI1273" s="1">
        <v>1575</v>
      </c>
      <c r="AJ1273" s="1">
        <v>1.1295238095238096</v>
      </c>
    </row>
    <row r="1274" spans="1:36">
      <c r="A1274" s="1">
        <v>2574</v>
      </c>
      <c r="B1274" s="1">
        <v>566</v>
      </c>
      <c r="C1274" s="24">
        <v>43178</v>
      </c>
      <c r="D1274" s="1">
        <v>40640</v>
      </c>
      <c r="E1274" s="1">
        <v>40750</v>
      </c>
      <c r="F1274" s="1">
        <v>40400</v>
      </c>
      <c r="G1274" s="1">
        <v>40520</v>
      </c>
      <c r="I1274" s="1">
        <v>40640</v>
      </c>
      <c r="J1274" s="1">
        <v>40750</v>
      </c>
      <c r="K1274" s="1">
        <v>40480</v>
      </c>
      <c r="L1274" s="1">
        <v>40550</v>
      </c>
      <c r="M1274" s="1">
        <v>40580</v>
      </c>
      <c r="N1274" s="1">
        <v>40620</v>
      </c>
      <c r="O1274" s="1">
        <v>62.16</v>
      </c>
      <c r="AG1274" s="1">
        <v>40730</v>
      </c>
      <c r="AH1274" s="1">
        <v>1630</v>
      </c>
      <c r="AI1274" s="1">
        <v>1395</v>
      </c>
      <c r="AJ1274" s="1">
        <v>1.1684587813620071</v>
      </c>
    </row>
    <row r="1275" spans="1:36">
      <c r="A1275" s="1">
        <v>2575</v>
      </c>
      <c r="B1275" s="1">
        <v>567</v>
      </c>
      <c r="C1275" s="24">
        <v>43179</v>
      </c>
      <c r="D1275" s="1">
        <v>40620</v>
      </c>
      <c r="E1275" s="1">
        <v>41150</v>
      </c>
      <c r="F1275" s="1">
        <v>40530</v>
      </c>
      <c r="G1275" s="1">
        <v>41030</v>
      </c>
      <c r="I1275" s="1">
        <v>40620</v>
      </c>
      <c r="J1275" s="1">
        <v>40800</v>
      </c>
      <c r="K1275" s="1">
        <v>40530</v>
      </c>
      <c r="L1275" s="1">
        <v>40780</v>
      </c>
      <c r="M1275" s="1">
        <v>41110</v>
      </c>
      <c r="N1275" s="1">
        <v>41460</v>
      </c>
      <c r="O1275" s="1">
        <v>65.489999999999995</v>
      </c>
      <c r="AG1275" s="1">
        <v>40650</v>
      </c>
      <c r="AH1275" s="1">
        <v>2068</v>
      </c>
      <c r="AI1275" s="1">
        <v>1375</v>
      </c>
      <c r="AJ1275" s="1">
        <v>1.504</v>
      </c>
    </row>
    <row r="1276" spans="1:36">
      <c r="A1276" s="1">
        <v>2576</v>
      </c>
      <c r="B1276" s="1">
        <v>568</v>
      </c>
      <c r="C1276" s="24">
        <v>43181</v>
      </c>
      <c r="D1276" s="1">
        <v>42660</v>
      </c>
      <c r="E1276" s="1">
        <v>42710</v>
      </c>
      <c r="F1276" s="1">
        <v>42400</v>
      </c>
      <c r="G1276" s="1">
        <v>42540</v>
      </c>
      <c r="I1276" s="1">
        <v>42660</v>
      </c>
      <c r="J1276" s="1">
        <v>42710</v>
      </c>
      <c r="K1276" s="1">
        <v>42470</v>
      </c>
      <c r="L1276" s="1">
        <v>42510</v>
      </c>
      <c r="M1276" s="1">
        <v>42380</v>
      </c>
      <c r="N1276" s="1">
        <v>41830</v>
      </c>
      <c r="O1276" s="1">
        <v>64.209999999999994</v>
      </c>
      <c r="AG1276" s="1">
        <v>42670</v>
      </c>
      <c r="AH1276" s="1">
        <v>1793</v>
      </c>
      <c r="AI1276" s="1">
        <v>1744</v>
      </c>
      <c r="AJ1276" s="1">
        <v>1.0280963302752293</v>
      </c>
    </row>
    <row r="1277" spans="1:36">
      <c r="A1277" s="1">
        <v>2577</v>
      </c>
      <c r="B1277" s="1">
        <v>569</v>
      </c>
      <c r="C1277" s="24">
        <v>43182</v>
      </c>
      <c r="D1277" s="1">
        <v>41690</v>
      </c>
      <c r="E1277" s="1">
        <v>42360</v>
      </c>
      <c r="F1277" s="1">
        <v>41690</v>
      </c>
      <c r="G1277" s="1">
        <v>42020</v>
      </c>
      <c r="I1277" s="1">
        <v>41690</v>
      </c>
      <c r="J1277" s="1">
        <v>42360</v>
      </c>
      <c r="K1277" s="1">
        <v>41690</v>
      </c>
      <c r="L1277" s="1">
        <v>42100</v>
      </c>
      <c r="M1277" s="1">
        <v>42090</v>
      </c>
      <c r="N1277" s="1">
        <v>42510</v>
      </c>
      <c r="O1277" s="1">
        <v>65.88</v>
      </c>
      <c r="AG1277" s="1">
        <v>41980</v>
      </c>
      <c r="AH1277" s="1">
        <v>1557</v>
      </c>
      <c r="AI1277" s="1">
        <v>1564</v>
      </c>
      <c r="AJ1277" s="1">
        <v>0.99552429667519182</v>
      </c>
    </row>
    <row r="1278" spans="1:36">
      <c r="A1278" s="1">
        <v>2578</v>
      </c>
      <c r="B1278" s="1">
        <v>570</v>
      </c>
      <c r="C1278" s="24">
        <v>43185</v>
      </c>
      <c r="D1278" s="1">
        <v>42840</v>
      </c>
      <c r="E1278" s="1">
        <v>42950</v>
      </c>
      <c r="F1278" s="1">
        <v>42430</v>
      </c>
      <c r="G1278" s="1">
        <v>42490</v>
      </c>
      <c r="I1278" s="1">
        <v>42840</v>
      </c>
      <c r="J1278" s="1">
        <v>42950</v>
      </c>
      <c r="K1278" s="1">
        <v>42610</v>
      </c>
      <c r="L1278" s="1">
        <v>42750</v>
      </c>
      <c r="M1278" s="1">
        <v>42520</v>
      </c>
      <c r="N1278" s="1">
        <v>42500</v>
      </c>
      <c r="O1278" s="1">
        <v>65.489999999999995</v>
      </c>
      <c r="AG1278" s="1">
        <v>42770</v>
      </c>
      <c r="AH1278" s="1">
        <v>1443</v>
      </c>
      <c r="AI1278" s="1">
        <v>1302</v>
      </c>
      <c r="AJ1278" s="1">
        <v>1.1082949308755761</v>
      </c>
    </row>
    <row r="1279" spans="1:36">
      <c r="A1279" s="1">
        <v>2579</v>
      </c>
      <c r="B1279" s="1">
        <v>571</v>
      </c>
      <c r="C1279" s="24">
        <v>43186</v>
      </c>
      <c r="D1279" s="1">
        <v>42640</v>
      </c>
      <c r="E1279" s="1">
        <v>42840</v>
      </c>
      <c r="F1279" s="1">
        <v>42580</v>
      </c>
      <c r="G1279" s="1">
        <v>42730</v>
      </c>
      <c r="I1279" s="1">
        <v>42640</v>
      </c>
      <c r="J1279" s="1">
        <v>42780</v>
      </c>
      <c r="K1279" s="1">
        <v>42580</v>
      </c>
      <c r="L1279" s="1">
        <v>42750</v>
      </c>
      <c r="M1279" s="1">
        <v>42690</v>
      </c>
      <c r="N1279" s="1">
        <v>42250</v>
      </c>
      <c r="O1279" s="1">
        <v>64.66</v>
      </c>
      <c r="AG1279" s="1">
        <v>42680</v>
      </c>
      <c r="AH1279" s="1">
        <v>1671</v>
      </c>
      <c r="AI1279" s="1">
        <v>1113</v>
      </c>
      <c r="AJ1279" s="1">
        <v>1.5013477088948788</v>
      </c>
    </row>
    <row r="1280" spans="1:36">
      <c r="A1280" s="1">
        <v>2580</v>
      </c>
      <c r="B1280" s="1">
        <v>572</v>
      </c>
      <c r="C1280" s="24">
        <v>43187</v>
      </c>
      <c r="D1280" s="1">
        <v>42200</v>
      </c>
      <c r="E1280" s="1">
        <v>42470</v>
      </c>
      <c r="F1280" s="1">
        <v>42180</v>
      </c>
      <c r="G1280" s="1">
        <v>42280</v>
      </c>
      <c r="I1280" s="1">
        <v>42200</v>
      </c>
      <c r="J1280" s="1">
        <v>42470</v>
      </c>
      <c r="K1280" s="1">
        <v>42200</v>
      </c>
      <c r="L1280" s="1">
        <v>42360</v>
      </c>
      <c r="M1280" s="1">
        <v>42120</v>
      </c>
      <c r="N1280" s="1">
        <v>42830</v>
      </c>
      <c r="O1280" s="1">
        <v>64.67</v>
      </c>
      <c r="AG1280" s="1">
        <v>42380</v>
      </c>
      <c r="AH1280" s="1">
        <v>1312</v>
      </c>
      <c r="AI1280" s="1">
        <v>1504</v>
      </c>
      <c r="AJ1280" s="1">
        <v>0.87234042553191493</v>
      </c>
    </row>
    <row r="1281" spans="1:36">
      <c r="A1281" s="1">
        <v>2581</v>
      </c>
      <c r="B1281" s="1">
        <v>573</v>
      </c>
      <c r="C1281" s="24">
        <v>43188</v>
      </c>
      <c r="D1281" s="1">
        <v>42840</v>
      </c>
      <c r="E1281" s="1">
        <v>42850</v>
      </c>
      <c r="F1281" s="1">
        <v>42610</v>
      </c>
      <c r="G1281" s="1">
        <v>42740</v>
      </c>
      <c r="I1281" s="1">
        <v>42840</v>
      </c>
      <c r="J1281" s="1">
        <v>42850</v>
      </c>
      <c r="K1281" s="1">
        <v>42680</v>
      </c>
      <c r="L1281" s="1">
        <v>42680</v>
      </c>
      <c r="M1281" s="1">
        <v>42670</v>
      </c>
      <c r="N1281" s="1">
        <v>42860</v>
      </c>
      <c r="O1281" s="1">
        <v>64.91</v>
      </c>
      <c r="AG1281" s="1">
        <v>42740</v>
      </c>
      <c r="AH1281" s="1">
        <v>1545</v>
      </c>
      <c r="AI1281" s="1">
        <v>1155</v>
      </c>
      <c r="AJ1281" s="1">
        <v>1.3376623376623376</v>
      </c>
    </row>
    <row r="1282" spans="1:36">
      <c r="A1282" s="1">
        <v>2582</v>
      </c>
      <c r="B1282" s="1">
        <v>574</v>
      </c>
      <c r="C1282" s="24">
        <v>43189</v>
      </c>
      <c r="D1282" s="1">
        <v>42830</v>
      </c>
      <c r="E1282" s="1">
        <v>43110</v>
      </c>
      <c r="F1282" s="1">
        <v>42800</v>
      </c>
      <c r="G1282" s="1">
        <v>43020</v>
      </c>
      <c r="I1282" s="1">
        <v>42830</v>
      </c>
      <c r="J1282" s="1">
        <v>42970</v>
      </c>
      <c r="K1282" s="1">
        <v>42800</v>
      </c>
      <c r="L1282" s="1">
        <v>42970</v>
      </c>
      <c r="M1282" s="1">
        <v>43070</v>
      </c>
      <c r="N1282" s="1">
        <v>43010</v>
      </c>
      <c r="O1282" s="1">
        <v>64.94</v>
      </c>
      <c r="AG1282" s="1">
        <v>42890</v>
      </c>
      <c r="AH1282" s="1">
        <v>752</v>
      </c>
      <c r="AI1282" s="1">
        <v>530</v>
      </c>
      <c r="AJ1282" s="1">
        <v>1.4188679245283018</v>
      </c>
    </row>
    <row r="1283" spans="1:36">
      <c r="A1283" s="1">
        <v>2583</v>
      </c>
      <c r="B1283" s="1">
        <v>575</v>
      </c>
      <c r="C1283" s="24">
        <v>43192</v>
      </c>
      <c r="D1283" s="1">
        <v>42660</v>
      </c>
      <c r="E1283" s="1">
        <v>42810</v>
      </c>
      <c r="F1283" s="1">
        <v>42660</v>
      </c>
      <c r="G1283" s="1">
        <v>42700</v>
      </c>
      <c r="I1283" s="1">
        <v>42660</v>
      </c>
      <c r="J1283" s="1">
        <v>42790</v>
      </c>
      <c r="K1283" s="1">
        <v>42660</v>
      </c>
      <c r="L1283" s="1">
        <v>42770</v>
      </c>
      <c r="M1283" s="1">
        <v>42660</v>
      </c>
      <c r="N1283" s="1">
        <v>41420</v>
      </c>
      <c r="O1283" s="1">
        <v>62.85</v>
      </c>
      <c r="AG1283" s="1">
        <v>42710</v>
      </c>
      <c r="AH1283" s="1">
        <v>1354</v>
      </c>
      <c r="AI1283" s="1">
        <v>1194</v>
      </c>
      <c r="AJ1283" s="1">
        <v>1.1340033500837521</v>
      </c>
    </row>
    <row r="1284" spans="1:36">
      <c r="A1284" s="1">
        <v>2584</v>
      </c>
      <c r="B1284" s="1">
        <v>576</v>
      </c>
      <c r="C1284" s="24">
        <v>43193</v>
      </c>
      <c r="D1284" s="1">
        <v>41350</v>
      </c>
      <c r="E1284" s="1">
        <v>41460</v>
      </c>
      <c r="F1284" s="1">
        <v>41200</v>
      </c>
      <c r="G1284" s="1">
        <v>41330</v>
      </c>
      <c r="I1284" s="1">
        <v>41350</v>
      </c>
      <c r="J1284" s="1">
        <v>41460</v>
      </c>
      <c r="K1284" s="1">
        <v>41200</v>
      </c>
      <c r="L1284" s="1">
        <v>41370</v>
      </c>
      <c r="M1284" s="1">
        <v>41500</v>
      </c>
      <c r="N1284" s="1">
        <v>41820</v>
      </c>
      <c r="O1284" s="1">
        <v>63.57</v>
      </c>
      <c r="AG1284" s="1">
        <v>41340</v>
      </c>
      <c r="AH1284" s="1">
        <v>1501</v>
      </c>
      <c r="AI1284" s="1">
        <v>1457</v>
      </c>
      <c r="AJ1284" s="1">
        <v>1.0301990391214826</v>
      </c>
    </row>
    <row r="1285" spans="1:36">
      <c r="A1285" s="1">
        <v>2585</v>
      </c>
      <c r="B1285" s="1">
        <v>577</v>
      </c>
      <c r="C1285" s="24">
        <v>43194</v>
      </c>
      <c r="D1285" s="1">
        <v>41820</v>
      </c>
      <c r="E1285" s="1">
        <v>41830</v>
      </c>
      <c r="F1285" s="1">
        <v>41630</v>
      </c>
      <c r="G1285" s="1">
        <v>41650</v>
      </c>
      <c r="I1285" s="1">
        <v>41820</v>
      </c>
      <c r="J1285" s="1">
        <v>41830</v>
      </c>
      <c r="K1285" s="1">
        <v>41630</v>
      </c>
      <c r="L1285" s="1">
        <v>41690</v>
      </c>
      <c r="M1285" s="1">
        <v>41590</v>
      </c>
      <c r="N1285" s="1">
        <v>42090</v>
      </c>
      <c r="O1285" s="1">
        <v>63.56</v>
      </c>
      <c r="AG1285" s="1">
        <v>41750</v>
      </c>
      <c r="AH1285" s="1">
        <v>1383</v>
      </c>
      <c r="AI1285" s="1">
        <v>1307</v>
      </c>
      <c r="AJ1285" s="1">
        <v>1.0581484315225709</v>
      </c>
    </row>
    <row r="1286" spans="1:36">
      <c r="A1286" s="1">
        <v>2586</v>
      </c>
      <c r="B1286" s="1">
        <v>578</v>
      </c>
      <c r="C1286" s="24">
        <v>43195</v>
      </c>
      <c r="D1286" s="1">
        <v>42050</v>
      </c>
      <c r="E1286" s="1">
        <v>42250</v>
      </c>
      <c r="F1286" s="1">
        <v>41990</v>
      </c>
      <c r="G1286" s="1">
        <v>42180</v>
      </c>
      <c r="I1286" s="1">
        <v>42050</v>
      </c>
      <c r="J1286" s="1">
        <v>42200</v>
      </c>
      <c r="K1286" s="1">
        <v>41990</v>
      </c>
      <c r="L1286" s="1">
        <v>42160</v>
      </c>
      <c r="M1286" s="1">
        <v>42220</v>
      </c>
      <c r="N1286" s="1">
        <v>42450</v>
      </c>
      <c r="O1286" s="1">
        <v>63.73</v>
      </c>
      <c r="AG1286" s="1">
        <v>42150</v>
      </c>
      <c r="AH1286" s="1">
        <v>1616</v>
      </c>
      <c r="AI1286" s="1">
        <v>1425</v>
      </c>
      <c r="AJ1286" s="1">
        <v>1.1340350877192982</v>
      </c>
    </row>
    <row r="1287" spans="1:36">
      <c r="A1287" s="1">
        <v>2587</v>
      </c>
      <c r="B1287" s="1">
        <v>579</v>
      </c>
      <c r="C1287" s="24">
        <v>43196</v>
      </c>
      <c r="D1287" s="1">
        <v>42020</v>
      </c>
      <c r="E1287" s="1">
        <v>42240</v>
      </c>
      <c r="F1287" s="1">
        <v>41920</v>
      </c>
      <c r="G1287" s="1">
        <v>42020</v>
      </c>
      <c r="I1287" s="1">
        <v>42020</v>
      </c>
      <c r="J1287" s="1">
        <v>42140</v>
      </c>
      <c r="K1287" s="1">
        <v>41920</v>
      </c>
      <c r="L1287" s="1">
        <v>42070</v>
      </c>
      <c r="M1287" s="1">
        <v>42110</v>
      </c>
      <c r="N1287" s="1">
        <v>41370</v>
      </c>
      <c r="O1287" s="1">
        <v>62.06</v>
      </c>
      <c r="AG1287" s="1">
        <v>42060</v>
      </c>
      <c r="AH1287" s="1">
        <v>1535</v>
      </c>
      <c r="AI1287" s="1">
        <v>1430</v>
      </c>
      <c r="AJ1287" s="1">
        <v>1.0734265734265733</v>
      </c>
    </row>
    <row r="1288" spans="1:36">
      <c r="A1288" s="1">
        <v>2588</v>
      </c>
      <c r="B1288" s="1">
        <v>580</v>
      </c>
      <c r="C1288" s="24">
        <v>43199</v>
      </c>
      <c r="D1288" s="1">
        <v>41550</v>
      </c>
      <c r="E1288" s="1">
        <v>41700</v>
      </c>
      <c r="F1288" s="1">
        <v>41480</v>
      </c>
      <c r="G1288" s="1">
        <v>41690</v>
      </c>
      <c r="I1288" s="1">
        <v>41550</v>
      </c>
      <c r="J1288" s="1">
        <v>42080</v>
      </c>
      <c r="K1288" s="1">
        <v>41480</v>
      </c>
      <c r="L1288" s="1">
        <v>42080</v>
      </c>
      <c r="M1288" s="1">
        <v>41670</v>
      </c>
      <c r="N1288" s="1">
        <v>42240</v>
      </c>
      <c r="O1288" s="1">
        <v>63.29</v>
      </c>
      <c r="AG1288" s="1">
        <v>42060</v>
      </c>
      <c r="AH1288" s="1">
        <v>1535</v>
      </c>
      <c r="AI1288" s="1">
        <v>1430</v>
      </c>
      <c r="AJ1288" s="1">
        <v>1.0734265734265733</v>
      </c>
    </row>
    <row r="1289" spans="1:36">
      <c r="A1289" s="1">
        <v>2589</v>
      </c>
      <c r="B1289" s="1">
        <v>581</v>
      </c>
      <c r="C1289" s="24">
        <v>43200</v>
      </c>
      <c r="D1289" s="1">
        <v>42160</v>
      </c>
      <c r="E1289" s="1">
        <v>42760</v>
      </c>
      <c r="F1289" s="1">
        <v>42130</v>
      </c>
      <c r="G1289" s="1">
        <v>42760</v>
      </c>
      <c r="I1289" s="1">
        <v>42160</v>
      </c>
      <c r="J1289" s="1">
        <v>42420</v>
      </c>
      <c r="K1289" s="1">
        <v>42130</v>
      </c>
      <c r="L1289" s="1">
        <v>42420</v>
      </c>
      <c r="M1289" s="1">
        <v>42870</v>
      </c>
      <c r="N1289" s="1">
        <v>43740</v>
      </c>
      <c r="O1289" s="1">
        <v>65.58</v>
      </c>
      <c r="AG1289" s="1">
        <v>42150</v>
      </c>
      <c r="AH1289" s="1">
        <v>1463</v>
      </c>
      <c r="AI1289" s="1">
        <v>1568</v>
      </c>
      <c r="AJ1289" s="1">
        <v>0.9330357142857143</v>
      </c>
    </row>
    <row r="1290" spans="1:36">
      <c r="A1290" s="1">
        <v>2590</v>
      </c>
      <c r="B1290" s="1">
        <v>582</v>
      </c>
      <c r="C1290" s="24">
        <v>43201</v>
      </c>
      <c r="D1290" s="1">
        <v>43780</v>
      </c>
      <c r="E1290" s="1">
        <v>43780</v>
      </c>
      <c r="F1290" s="1">
        <v>43350</v>
      </c>
      <c r="G1290" s="1">
        <v>43420</v>
      </c>
      <c r="I1290" s="1">
        <v>43780</v>
      </c>
      <c r="J1290" s="1">
        <v>43780</v>
      </c>
      <c r="K1290" s="1">
        <v>43370</v>
      </c>
      <c r="L1290" s="1">
        <v>43370</v>
      </c>
      <c r="M1290" s="1">
        <v>43410</v>
      </c>
      <c r="N1290" s="1">
        <v>44190</v>
      </c>
      <c r="O1290" s="1">
        <v>66.739999999999995</v>
      </c>
      <c r="AG1290" s="1">
        <v>43610</v>
      </c>
      <c r="AH1290" s="1">
        <v>1761</v>
      </c>
      <c r="AI1290" s="1">
        <v>1580</v>
      </c>
      <c r="AJ1290" s="1">
        <v>1.1145569620253164</v>
      </c>
    </row>
    <row r="1291" spans="1:36">
      <c r="A1291" s="1">
        <v>2591</v>
      </c>
      <c r="B1291" s="1">
        <v>583</v>
      </c>
      <c r="C1291" s="24">
        <v>43202</v>
      </c>
      <c r="D1291" s="1">
        <v>44280</v>
      </c>
      <c r="E1291" s="1">
        <v>44600</v>
      </c>
      <c r="F1291" s="1">
        <v>44120</v>
      </c>
      <c r="G1291" s="1">
        <v>44390</v>
      </c>
      <c r="I1291" s="1">
        <v>44280</v>
      </c>
      <c r="J1291" s="1">
        <v>44300</v>
      </c>
      <c r="K1291" s="1">
        <v>44120</v>
      </c>
      <c r="L1291" s="1">
        <v>44260</v>
      </c>
      <c r="M1291" s="1">
        <v>44260</v>
      </c>
      <c r="N1291" s="1">
        <v>44350</v>
      </c>
      <c r="O1291" s="1">
        <v>67.16</v>
      </c>
      <c r="AG1291" s="1">
        <v>44180</v>
      </c>
      <c r="AH1291" s="1">
        <v>1980</v>
      </c>
      <c r="AI1291" s="1">
        <v>1437</v>
      </c>
      <c r="AJ1291" s="1">
        <v>1.3778705636743216</v>
      </c>
    </row>
    <row r="1292" spans="1:36">
      <c r="A1292" s="1">
        <v>2592</v>
      </c>
      <c r="B1292" s="1">
        <v>584</v>
      </c>
      <c r="C1292" s="24">
        <v>43203</v>
      </c>
      <c r="D1292" s="1">
        <v>44270</v>
      </c>
      <c r="E1292" s="1">
        <v>44430</v>
      </c>
      <c r="F1292" s="1">
        <v>44180</v>
      </c>
      <c r="G1292" s="1">
        <v>44360</v>
      </c>
      <c r="I1292" s="1">
        <v>44270</v>
      </c>
      <c r="J1292" s="1">
        <v>44300</v>
      </c>
      <c r="K1292" s="1">
        <v>44190</v>
      </c>
      <c r="L1292" s="1">
        <v>44220</v>
      </c>
      <c r="M1292" s="1">
        <v>44410</v>
      </c>
      <c r="N1292" s="1">
        <v>44530</v>
      </c>
      <c r="O1292" s="1">
        <v>67.39</v>
      </c>
      <c r="AG1292" s="1">
        <v>44300</v>
      </c>
      <c r="AH1292" s="1">
        <v>1562</v>
      </c>
      <c r="AI1292" s="1">
        <v>1527</v>
      </c>
      <c r="AJ1292" s="1">
        <v>1.0229207596594629</v>
      </c>
    </row>
    <row r="1293" spans="1:36">
      <c r="A1293" s="1">
        <v>2593</v>
      </c>
      <c r="B1293" s="1">
        <v>585</v>
      </c>
      <c r="C1293" s="24">
        <v>43206</v>
      </c>
      <c r="D1293" s="1">
        <v>44570</v>
      </c>
      <c r="E1293" s="1">
        <v>44570</v>
      </c>
      <c r="F1293" s="1">
        <v>44060</v>
      </c>
      <c r="G1293" s="1">
        <v>44120</v>
      </c>
      <c r="I1293" s="1">
        <v>44570</v>
      </c>
      <c r="J1293" s="1">
        <v>44570</v>
      </c>
      <c r="K1293" s="1">
        <v>44150</v>
      </c>
      <c r="L1293" s="1">
        <v>44240</v>
      </c>
      <c r="M1293" s="1">
        <v>43910</v>
      </c>
      <c r="N1293" s="1">
        <v>43980</v>
      </c>
      <c r="O1293" s="1">
        <v>66.34</v>
      </c>
      <c r="AG1293" s="1">
        <v>44470</v>
      </c>
      <c r="AH1293" s="1">
        <v>1634</v>
      </c>
      <c r="AI1293" s="1">
        <v>1596</v>
      </c>
      <c r="AJ1293" s="1">
        <v>1.0238095238095237</v>
      </c>
    </row>
    <row r="1294" spans="1:36">
      <c r="A1294" s="1">
        <v>2594</v>
      </c>
      <c r="B1294" s="1">
        <v>586</v>
      </c>
      <c r="C1294" s="24">
        <v>43207</v>
      </c>
      <c r="D1294" s="1">
        <v>44000</v>
      </c>
      <c r="E1294" s="1">
        <v>44090</v>
      </c>
      <c r="F1294" s="1">
        <v>43890</v>
      </c>
      <c r="G1294" s="1">
        <v>44010</v>
      </c>
      <c r="I1294" s="1">
        <v>44000</v>
      </c>
      <c r="J1294" s="1">
        <v>44090</v>
      </c>
      <c r="K1294" s="1">
        <v>43890</v>
      </c>
      <c r="L1294" s="1">
        <v>43970</v>
      </c>
      <c r="M1294" s="1">
        <v>44040</v>
      </c>
      <c r="N1294" s="1">
        <v>44040</v>
      </c>
      <c r="O1294" s="1">
        <v>66.67</v>
      </c>
      <c r="AG1294" s="1">
        <v>44040</v>
      </c>
      <c r="AH1294" s="1">
        <v>1512</v>
      </c>
      <c r="AI1294" s="1">
        <v>1459</v>
      </c>
      <c r="AJ1294" s="1">
        <v>1.0363262508567512</v>
      </c>
    </row>
    <row r="1295" spans="1:36">
      <c r="A1295" s="1">
        <v>2595</v>
      </c>
      <c r="B1295" s="1">
        <v>587</v>
      </c>
      <c r="C1295" s="24">
        <v>43208</v>
      </c>
      <c r="D1295" s="1">
        <v>44120</v>
      </c>
      <c r="E1295" s="1">
        <v>44630</v>
      </c>
      <c r="F1295" s="1">
        <v>44090</v>
      </c>
      <c r="G1295" s="1">
        <v>44610</v>
      </c>
      <c r="I1295" s="1">
        <v>44120</v>
      </c>
      <c r="J1295" s="1">
        <v>44390</v>
      </c>
      <c r="K1295" s="1">
        <v>44090</v>
      </c>
      <c r="L1295" s="1">
        <v>44370</v>
      </c>
      <c r="M1295" s="1">
        <v>44550</v>
      </c>
      <c r="N1295" s="1">
        <v>45450</v>
      </c>
      <c r="O1295" s="1">
        <v>68.75</v>
      </c>
      <c r="AG1295" s="1">
        <v>44280</v>
      </c>
      <c r="AH1295" s="1">
        <v>1653</v>
      </c>
      <c r="AI1295" s="1">
        <v>1280</v>
      </c>
      <c r="AJ1295" s="1">
        <v>1.2914062500000001</v>
      </c>
    </row>
    <row r="1296" spans="1:36">
      <c r="A1296" s="1">
        <v>2596</v>
      </c>
      <c r="B1296" s="1">
        <v>588</v>
      </c>
      <c r="C1296" s="24">
        <v>43209</v>
      </c>
      <c r="D1296" s="1">
        <v>45480</v>
      </c>
      <c r="E1296" s="1">
        <v>45650</v>
      </c>
      <c r="F1296" s="1">
        <v>45430</v>
      </c>
      <c r="G1296" s="1">
        <v>45590</v>
      </c>
      <c r="I1296" s="1">
        <v>45480</v>
      </c>
      <c r="J1296" s="1">
        <v>45640</v>
      </c>
      <c r="K1296" s="1">
        <v>45430</v>
      </c>
      <c r="L1296" s="1">
        <v>45500</v>
      </c>
      <c r="M1296" s="1">
        <v>45620</v>
      </c>
      <c r="N1296" s="1">
        <v>45510</v>
      </c>
      <c r="O1296" s="1">
        <v>68.150000000000006</v>
      </c>
      <c r="AG1296" s="1">
        <v>45470</v>
      </c>
      <c r="AH1296" s="1">
        <v>1690</v>
      </c>
      <c r="AI1296" s="1">
        <v>1258</v>
      </c>
      <c r="AJ1296" s="1">
        <v>1.343402225755167</v>
      </c>
    </row>
    <row r="1297" spans="1:36">
      <c r="A1297" s="1">
        <v>2597</v>
      </c>
      <c r="B1297" s="1">
        <v>589</v>
      </c>
      <c r="C1297" s="24">
        <v>43210</v>
      </c>
      <c r="D1297" s="1">
        <v>45610</v>
      </c>
      <c r="E1297" s="1">
        <v>45760</v>
      </c>
      <c r="F1297" s="1">
        <v>45490</v>
      </c>
      <c r="G1297" s="1">
        <v>45570</v>
      </c>
      <c r="I1297" s="1">
        <v>45610</v>
      </c>
      <c r="J1297" s="1">
        <v>45740</v>
      </c>
      <c r="K1297" s="1">
        <v>45490</v>
      </c>
      <c r="L1297" s="1">
        <v>45690</v>
      </c>
      <c r="M1297" s="1">
        <v>45470</v>
      </c>
      <c r="N1297" s="1">
        <v>45630</v>
      </c>
      <c r="O1297" s="1">
        <v>68.400000000000006</v>
      </c>
      <c r="AG1297" s="1">
        <v>45540</v>
      </c>
      <c r="AH1297" s="1">
        <v>1761</v>
      </c>
      <c r="AI1297" s="1">
        <v>1255</v>
      </c>
      <c r="AJ1297" s="1">
        <v>1.4031872509960159</v>
      </c>
    </row>
    <row r="1298" spans="1:36">
      <c r="A1298" s="1">
        <v>2598</v>
      </c>
      <c r="B1298" s="1">
        <v>590</v>
      </c>
      <c r="C1298" s="24">
        <v>43213</v>
      </c>
      <c r="D1298" s="1">
        <v>45800</v>
      </c>
      <c r="E1298" s="1">
        <v>45900</v>
      </c>
      <c r="F1298" s="1">
        <v>45700</v>
      </c>
      <c r="G1298" s="1">
        <v>45830</v>
      </c>
      <c r="I1298" s="1">
        <v>45800</v>
      </c>
      <c r="J1298" s="1">
        <v>45870</v>
      </c>
      <c r="K1298" s="1">
        <v>45700</v>
      </c>
      <c r="L1298" s="1">
        <v>45800</v>
      </c>
      <c r="M1298" s="1">
        <v>45740</v>
      </c>
      <c r="N1298" s="1">
        <v>46860</v>
      </c>
      <c r="O1298" s="1">
        <v>68.92</v>
      </c>
      <c r="AG1298" s="1">
        <v>45820</v>
      </c>
      <c r="AH1298" s="1">
        <v>1497</v>
      </c>
      <c r="AI1298" s="1">
        <v>1442</v>
      </c>
      <c r="AJ1298" s="1">
        <v>1.0381414701803051</v>
      </c>
    </row>
    <row r="1299" spans="1:36">
      <c r="A1299" s="1">
        <v>2599</v>
      </c>
      <c r="B1299" s="1">
        <v>591</v>
      </c>
      <c r="C1299" s="24">
        <v>43214</v>
      </c>
      <c r="D1299" s="1">
        <v>46910</v>
      </c>
      <c r="E1299" s="1">
        <v>47020</v>
      </c>
      <c r="F1299" s="1">
        <v>46710</v>
      </c>
      <c r="G1299" s="1">
        <v>47020</v>
      </c>
      <c r="I1299" s="1">
        <v>46910</v>
      </c>
      <c r="J1299" s="1">
        <v>46940</v>
      </c>
      <c r="K1299" s="1">
        <v>46710</v>
      </c>
      <c r="L1299" s="1">
        <v>46820</v>
      </c>
      <c r="M1299" s="1">
        <v>46980</v>
      </c>
      <c r="N1299" s="1">
        <v>46220</v>
      </c>
      <c r="O1299" s="1">
        <v>67.72</v>
      </c>
      <c r="AG1299" s="1">
        <v>46920</v>
      </c>
      <c r="AH1299" s="1">
        <v>1605</v>
      </c>
      <c r="AI1299" s="1">
        <v>1316</v>
      </c>
      <c r="AJ1299" s="1">
        <v>1.2196048632218845</v>
      </c>
    </row>
    <row r="1300" spans="1:36">
      <c r="A1300" s="1">
        <v>2600</v>
      </c>
      <c r="B1300" s="1">
        <v>592</v>
      </c>
      <c r="C1300" s="24">
        <v>43215</v>
      </c>
      <c r="D1300" s="1">
        <v>46280</v>
      </c>
      <c r="E1300" s="1">
        <v>46330</v>
      </c>
      <c r="F1300" s="1">
        <v>46000</v>
      </c>
      <c r="G1300" s="1">
        <v>46150</v>
      </c>
      <c r="I1300" s="1">
        <v>46280</v>
      </c>
      <c r="J1300" s="1">
        <v>46330</v>
      </c>
      <c r="K1300" s="1">
        <v>46010</v>
      </c>
      <c r="L1300" s="1">
        <v>46010</v>
      </c>
      <c r="M1300" s="1">
        <v>46210</v>
      </c>
      <c r="N1300" s="1">
        <v>46440</v>
      </c>
      <c r="O1300" s="1">
        <v>68.010000000000005</v>
      </c>
      <c r="AG1300" s="1">
        <v>46250</v>
      </c>
      <c r="AH1300" s="1">
        <v>970</v>
      </c>
      <c r="AI1300" s="1">
        <v>872</v>
      </c>
      <c r="AJ1300" s="1">
        <v>1.1123853211009174</v>
      </c>
    </row>
    <row r="1301" spans="1:36">
      <c r="A1301" s="1">
        <v>2601</v>
      </c>
      <c r="B1301" s="1">
        <v>593</v>
      </c>
      <c r="C1301" s="24">
        <v>43216</v>
      </c>
      <c r="D1301" s="1">
        <v>46590</v>
      </c>
      <c r="E1301" s="1">
        <v>46820</v>
      </c>
      <c r="F1301" s="1">
        <v>46540</v>
      </c>
      <c r="G1301" s="1">
        <v>46720</v>
      </c>
      <c r="I1301" s="1">
        <v>46590</v>
      </c>
      <c r="J1301" s="1">
        <v>46820</v>
      </c>
      <c r="K1301" s="1">
        <v>46540</v>
      </c>
      <c r="L1301" s="1">
        <v>46690</v>
      </c>
      <c r="M1301" s="1">
        <v>46590</v>
      </c>
      <c r="N1301" s="1">
        <v>46600</v>
      </c>
      <c r="O1301" s="1">
        <v>68.16</v>
      </c>
      <c r="AG1301" s="1">
        <v>46610</v>
      </c>
      <c r="AH1301" s="1">
        <v>1353</v>
      </c>
      <c r="AI1301" s="1">
        <v>1149</v>
      </c>
      <c r="AJ1301" s="1">
        <v>1.1775456919060052</v>
      </c>
    </row>
    <row r="1302" spans="1:36">
      <c r="A1302" s="1">
        <v>2602</v>
      </c>
      <c r="B1302" s="1">
        <v>594</v>
      </c>
      <c r="C1302" s="24">
        <v>43217</v>
      </c>
      <c r="D1302" s="1">
        <v>46770</v>
      </c>
      <c r="E1302" s="1">
        <v>46770</v>
      </c>
      <c r="F1302" s="1">
        <v>46500</v>
      </c>
      <c r="G1302" s="1">
        <v>46530</v>
      </c>
      <c r="I1302" s="1">
        <v>46770</v>
      </c>
      <c r="J1302" s="1">
        <v>46770</v>
      </c>
      <c r="K1302" s="1">
        <v>46530</v>
      </c>
      <c r="L1302" s="1">
        <v>46530</v>
      </c>
      <c r="M1302" s="1">
        <v>46600</v>
      </c>
      <c r="N1302" s="1">
        <v>46490</v>
      </c>
      <c r="O1302" s="1">
        <v>68.569999999999993</v>
      </c>
      <c r="AG1302" s="1">
        <v>46690</v>
      </c>
      <c r="AH1302" s="1">
        <v>1348</v>
      </c>
      <c r="AI1302" s="1">
        <v>1250</v>
      </c>
      <c r="AJ1302" s="1">
        <v>1.0784</v>
      </c>
    </row>
    <row r="1303" spans="1:36">
      <c r="A1303" s="1">
        <v>2603</v>
      </c>
      <c r="B1303" s="1">
        <v>595</v>
      </c>
      <c r="C1303" s="24">
        <v>43221</v>
      </c>
      <c r="D1303" s="1">
        <v>46690</v>
      </c>
      <c r="E1303" s="1">
        <v>47140</v>
      </c>
      <c r="F1303" s="1">
        <v>46690</v>
      </c>
      <c r="G1303" s="1">
        <v>47070</v>
      </c>
      <c r="I1303" s="1">
        <v>46690</v>
      </c>
      <c r="J1303" s="1">
        <v>47010</v>
      </c>
      <c r="K1303" s="1">
        <v>46690</v>
      </c>
      <c r="L1303" s="1">
        <v>46980</v>
      </c>
      <c r="M1303" s="1">
        <v>46990</v>
      </c>
      <c r="N1303" s="1">
        <v>46490</v>
      </c>
      <c r="O1303" s="1">
        <v>67.5</v>
      </c>
      <c r="AG1303" s="1">
        <v>46900</v>
      </c>
      <c r="AH1303" s="1">
        <v>1517</v>
      </c>
      <c r="AI1303" s="1">
        <v>1362</v>
      </c>
      <c r="AJ1303" s="1">
        <v>1.1138032305433188</v>
      </c>
    </row>
    <row r="1304" spans="1:36">
      <c r="A1304" s="1">
        <v>2604</v>
      </c>
      <c r="B1304" s="1">
        <v>596</v>
      </c>
      <c r="C1304" s="24">
        <v>43222</v>
      </c>
      <c r="D1304" s="1">
        <v>46370</v>
      </c>
      <c r="E1304" s="1">
        <v>46390</v>
      </c>
      <c r="F1304" s="1">
        <v>46160</v>
      </c>
      <c r="G1304" s="1">
        <v>46280</v>
      </c>
      <c r="I1304" s="1">
        <v>46370</v>
      </c>
      <c r="J1304" s="1">
        <v>46390</v>
      </c>
      <c r="K1304" s="1">
        <v>46180</v>
      </c>
      <c r="L1304" s="1">
        <v>46180</v>
      </c>
      <c r="M1304" s="1">
        <v>46460</v>
      </c>
      <c r="N1304" s="1">
        <v>46440</v>
      </c>
      <c r="O1304" s="1">
        <v>69.72</v>
      </c>
      <c r="AG1304" s="1">
        <v>46340</v>
      </c>
      <c r="AH1304" s="1">
        <v>1728</v>
      </c>
      <c r="AI1304" s="1">
        <v>1539</v>
      </c>
      <c r="AJ1304" s="1">
        <v>1.1228070175438596</v>
      </c>
    </row>
    <row r="1305" spans="1:36">
      <c r="A1305" s="1">
        <v>2605</v>
      </c>
      <c r="B1305" s="1">
        <v>597</v>
      </c>
      <c r="C1305" s="24">
        <v>43227</v>
      </c>
      <c r="D1305" s="1">
        <v>47230</v>
      </c>
      <c r="E1305" s="1">
        <v>47790</v>
      </c>
      <c r="F1305" s="1">
        <v>47040</v>
      </c>
      <c r="G1305" s="1">
        <v>47790</v>
      </c>
      <c r="I1305" s="1">
        <v>47230</v>
      </c>
      <c r="J1305" s="1">
        <v>47300</v>
      </c>
      <c r="K1305" s="1">
        <v>47040</v>
      </c>
      <c r="L1305" s="1">
        <v>47170</v>
      </c>
      <c r="M1305" s="1">
        <v>47620</v>
      </c>
      <c r="N1305" s="1">
        <v>47650</v>
      </c>
      <c r="O1305" s="35">
        <v>69.72</v>
      </c>
      <c r="AG1305" s="1">
        <v>47180</v>
      </c>
      <c r="AH1305" s="1">
        <v>1595</v>
      </c>
      <c r="AI1305" s="1">
        <v>1454</v>
      </c>
      <c r="AJ1305" s="1">
        <v>1.0969738651994498</v>
      </c>
    </row>
    <row r="1306" spans="1:36">
      <c r="A1306" s="1">
        <v>2606</v>
      </c>
      <c r="B1306" s="1">
        <v>598</v>
      </c>
      <c r="C1306" s="24">
        <v>43228</v>
      </c>
      <c r="D1306" s="1">
        <v>47600</v>
      </c>
      <c r="E1306" s="1">
        <v>47650</v>
      </c>
      <c r="F1306" s="1">
        <v>47450</v>
      </c>
      <c r="G1306" s="1">
        <v>47650</v>
      </c>
      <c r="I1306" s="1">
        <v>47600</v>
      </c>
      <c r="J1306" s="1">
        <v>47630</v>
      </c>
      <c r="K1306" s="1">
        <v>47530</v>
      </c>
      <c r="L1306" s="1">
        <v>47590</v>
      </c>
      <c r="M1306" s="1">
        <v>47520</v>
      </c>
      <c r="N1306" s="1">
        <v>47680</v>
      </c>
      <c r="O1306" s="1">
        <v>70.040000000000006</v>
      </c>
      <c r="AG1306" s="1">
        <v>47590</v>
      </c>
      <c r="AH1306" s="1">
        <v>1532</v>
      </c>
      <c r="AI1306" s="1">
        <v>1504</v>
      </c>
      <c r="AJ1306" s="1">
        <v>1.0186170212765957</v>
      </c>
    </row>
    <row r="1307" spans="1:36">
      <c r="A1307" s="1">
        <v>2607</v>
      </c>
      <c r="B1307" s="1">
        <v>599</v>
      </c>
      <c r="C1307" s="24">
        <v>43229</v>
      </c>
      <c r="D1307" s="1">
        <v>47890</v>
      </c>
      <c r="E1307" s="1">
        <v>48570</v>
      </c>
      <c r="F1307" s="1">
        <v>47870</v>
      </c>
      <c r="G1307" s="1">
        <v>48380</v>
      </c>
      <c r="I1307" s="1">
        <v>47890</v>
      </c>
      <c r="J1307" s="1">
        <v>48570</v>
      </c>
      <c r="K1307" s="1">
        <v>47870</v>
      </c>
      <c r="L1307" s="1">
        <v>48440</v>
      </c>
      <c r="AG1307" s="1">
        <v>48020</v>
      </c>
      <c r="AH1307" s="1">
        <v>1979</v>
      </c>
      <c r="AI1307" s="1">
        <v>1381</v>
      </c>
      <c r="AJ1307" s="1">
        <v>1.4330195510499637</v>
      </c>
    </row>
    <row r="1308" spans="1:36">
      <c r="A1308" s="1">
        <v>2608</v>
      </c>
      <c r="B1308" s="1">
        <v>600</v>
      </c>
    </row>
    <row r="1309" spans="1:36">
      <c r="A1309" s="1">
        <v>2609</v>
      </c>
      <c r="B1309" s="1">
        <v>601</v>
      </c>
    </row>
    <row r="1310" spans="1:36">
      <c r="A1310" s="1">
        <v>2610</v>
      </c>
      <c r="B1310" s="1">
        <v>602</v>
      </c>
    </row>
    <row r="1311" spans="1:36">
      <c r="A1311" s="1">
        <v>2611</v>
      </c>
      <c r="B1311" s="1">
        <v>603</v>
      </c>
    </row>
  </sheetData>
  <mergeCells count="1">
    <mergeCell ref="I1:L1"/>
  </mergeCells>
  <phoneticPr fontId="2"/>
  <pageMargins left="0.78700000000000003" right="0.78700000000000003" top="0.98399999999999999" bottom="0.98399999999999999" header="0.51200000000000001" footer="0.51200000000000001"/>
  <pageSetup paperSize="9" orientation="portrait" horizontalDpi="4294967293" vertic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4"/>
  <dimension ref="A1:AN279"/>
  <sheetViews>
    <sheetView workbookViewId="0">
      <pane xSplit="1" ySplit="2" topLeftCell="B219" activePane="bottomRight" state="frozen"/>
      <selection pane="topRight" activeCell="F1" sqref="F1"/>
      <selection pane="bottomLeft" activeCell="A3" sqref="A3"/>
      <selection pane="bottomRight" activeCell="J262" sqref="J262"/>
    </sheetView>
  </sheetViews>
  <sheetFormatPr defaultRowHeight="13.5"/>
  <cols>
    <col min="1" max="1" width="11.625" bestFit="1" customWidth="1"/>
    <col min="2" max="25" width="7.625" customWidth="1"/>
    <col min="26" max="26" width="11.625" bestFit="1" customWidth="1"/>
    <col min="27" max="30" width="7.625" customWidth="1"/>
    <col min="31" max="31" width="3.75" style="5" customWidth="1"/>
    <col min="32" max="32" width="7.125" style="5" customWidth="1"/>
    <col min="33" max="33" width="6.625" style="5" customWidth="1"/>
    <col min="34" max="34" width="2.875" style="5" customWidth="1"/>
    <col min="35" max="35" width="3.125" style="5" customWidth="1"/>
    <col min="36" max="36" width="4.625" style="5" customWidth="1"/>
    <col min="37" max="37" width="5.25" style="5" customWidth="1"/>
    <col min="38" max="38" width="4.75" style="5" customWidth="1"/>
    <col min="39" max="39" width="5.25" style="152" bestFit="1" customWidth="1"/>
    <col min="40" max="40" width="5.875" style="5" customWidth="1"/>
  </cols>
  <sheetData>
    <row r="1" spans="1:40">
      <c r="A1" t="s">
        <v>295</v>
      </c>
      <c r="B1" t="s">
        <v>295</v>
      </c>
      <c r="F1" t="s">
        <v>297</v>
      </c>
      <c r="J1" t="s">
        <v>296</v>
      </c>
      <c r="N1" t="s">
        <v>298</v>
      </c>
      <c r="R1" t="s">
        <v>299</v>
      </c>
      <c r="V1" t="s">
        <v>300</v>
      </c>
      <c r="Z1" t="s">
        <v>295</v>
      </c>
      <c r="AA1" t="s">
        <v>298</v>
      </c>
      <c r="AE1"/>
      <c r="AF1"/>
      <c r="AG1"/>
      <c r="AH1"/>
      <c r="AI1"/>
      <c r="AJ1"/>
      <c r="AK1"/>
      <c r="AL1"/>
      <c r="AM1"/>
      <c r="AN1"/>
    </row>
    <row r="2" spans="1:40">
      <c r="A2" s="57">
        <v>41285</v>
      </c>
      <c r="B2">
        <v>4819</v>
      </c>
      <c r="C2">
        <v>4820</v>
      </c>
      <c r="D2">
        <v>4784</v>
      </c>
      <c r="E2">
        <v>4793</v>
      </c>
      <c r="F2">
        <v>4728</v>
      </c>
      <c r="G2">
        <v>4728</v>
      </c>
      <c r="H2">
        <v>4681</v>
      </c>
      <c r="I2">
        <v>4720</v>
      </c>
      <c r="J2">
        <v>75020</v>
      </c>
      <c r="K2">
        <v>75100</v>
      </c>
      <c r="L2">
        <v>74180</v>
      </c>
      <c r="M2">
        <v>74190</v>
      </c>
      <c r="N2">
        <v>319.7</v>
      </c>
      <c r="O2">
        <v>321</v>
      </c>
      <c r="P2">
        <v>312</v>
      </c>
      <c r="Q2">
        <v>312.3</v>
      </c>
      <c r="R2">
        <v>49500</v>
      </c>
      <c r="S2">
        <v>49700</v>
      </c>
      <c r="T2">
        <v>49350</v>
      </c>
      <c r="U2">
        <v>49630</v>
      </c>
      <c r="V2">
        <v>26150</v>
      </c>
      <c r="W2">
        <v>26220</v>
      </c>
      <c r="X2">
        <v>26110</v>
      </c>
      <c r="Y2">
        <v>26160</v>
      </c>
      <c r="Z2" s="57">
        <v>41285</v>
      </c>
      <c r="AA2">
        <v>319.7</v>
      </c>
      <c r="AB2">
        <v>321</v>
      </c>
      <c r="AC2">
        <v>312</v>
      </c>
      <c r="AD2">
        <v>312.3</v>
      </c>
      <c r="AN2" s="118" t="s">
        <v>267</v>
      </c>
    </row>
    <row r="3" spans="1:40">
      <c r="A3" s="57">
        <v>41292</v>
      </c>
      <c r="B3">
        <v>4883</v>
      </c>
      <c r="C3">
        <v>4911</v>
      </c>
      <c r="D3">
        <v>4876</v>
      </c>
      <c r="E3">
        <v>4910</v>
      </c>
      <c r="F3">
        <v>4890</v>
      </c>
      <c r="G3">
        <v>4948</v>
      </c>
      <c r="H3">
        <v>4885</v>
      </c>
      <c r="I3">
        <v>4947</v>
      </c>
      <c r="J3">
        <v>75330</v>
      </c>
      <c r="K3">
        <v>75670</v>
      </c>
      <c r="L3">
        <v>75230</v>
      </c>
      <c r="M3">
        <v>75510</v>
      </c>
      <c r="N3">
        <v>314</v>
      </c>
      <c r="O3">
        <v>316.5</v>
      </c>
      <c r="P3">
        <v>311.89999999999998</v>
      </c>
      <c r="Q3">
        <v>316.5</v>
      </c>
      <c r="R3">
        <v>50460</v>
      </c>
      <c r="S3">
        <v>50460</v>
      </c>
      <c r="T3">
        <v>50070</v>
      </c>
      <c r="U3">
        <v>50450</v>
      </c>
      <c r="V3">
        <v>26550</v>
      </c>
      <c r="W3">
        <v>26750</v>
      </c>
      <c r="X3">
        <v>26490</v>
      </c>
      <c r="Y3">
        <v>26670</v>
      </c>
      <c r="Z3" s="57">
        <v>41292</v>
      </c>
      <c r="AA3">
        <v>314</v>
      </c>
      <c r="AB3">
        <v>316.5</v>
      </c>
      <c r="AC3">
        <v>311.89999999999998</v>
      </c>
      <c r="AD3">
        <v>316.5</v>
      </c>
      <c r="AF3" s="11"/>
      <c r="AN3" s="118" t="s">
        <v>258</v>
      </c>
    </row>
    <row r="4" spans="1:40">
      <c r="A4" s="57">
        <v>41299</v>
      </c>
      <c r="B4">
        <v>4869</v>
      </c>
      <c r="C4">
        <v>4879</v>
      </c>
      <c r="D4">
        <v>4854</v>
      </c>
      <c r="E4">
        <v>4874</v>
      </c>
      <c r="F4">
        <v>4922</v>
      </c>
      <c r="G4">
        <v>4950</v>
      </c>
      <c r="H4">
        <v>4908</v>
      </c>
      <c r="I4">
        <v>4948</v>
      </c>
      <c r="J4">
        <v>75470</v>
      </c>
      <c r="K4">
        <v>75620</v>
      </c>
      <c r="L4">
        <v>75230</v>
      </c>
      <c r="M4">
        <v>75360</v>
      </c>
      <c r="N4">
        <v>311</v>
      </c>
      <c r="O4">
        <v>313.60000000000002</v>
      </c>
      <c r="P4">
        <v>308.60000000000002</v>
      </c>
      <c r="Q4">
        <v>311.5</v>
      </c>
      <c r="R4">
        <v>51500</v>
      </c>
      <c r="S4">
        <v>51600</v>
      </c>
      <c r="T4">
        <v>51040</v>
      </c>
      <c r="U4">
        <v>51490</v>
      </c>
      <c r="V4">
        <v>26610</v>
      </c>
      <c r="W4">
        <v>26670</v>
      </c>
      <c r="X4">
        <v>26520</v>
      </c>
      <c r="Y4">
        <v>26670</v>
      </c>
      <c r="Z4" s="57">
        <v>41299</v>
      </c>
      <c r="AA4">
        <v>311</v>
      </c>
      <c r="AB4">
        <v>313.60000000000002</v>
      </c>
      <c r="AC4">
        <v>308.60000000000002</v>
      </c>
      <c r="AD4">
        <v>311.5</v>
      </c>
      <c r="AE4" s="5" t="s">
        <v>623</v>
      </c>
      <c r="AF4" s="5">
        <f>MIN(BB:BB)</f>
        <v>0</v>
      </c>
      <c r="AN4" s="118" t="s">
        <v>274</v>
      </c>
    </row>
    <row r="5" spans="1:40">
      <c r="A5" s="57">
        <v>41306</v>
      </c>
      <c r="B5">
        <v>4917</v>
      </c>
      <c r="C5">
        <v>4946</v>
      </c>
      <c r="D5">
        <v>4910</v>
      </c>
      <c r="E5">
        <v>4942</v>
      </c>
      <c r="F5">
        <v>4978</v>
      </c>
      <c r="G5">
        <v>4997</v>
      </c>
      <c r="H5">
        <v>4966</v>
      </c>
      <c r="I5">
        <v>4993</v>
      </c>
      <c r="J5">
        <v>78080</v>
      </c>
      <c r="K5">
        <v>78470</v>
      </c>
      <c r="L5">
        <v>78010</v>
      </c>
      <c r="M5">
        <v>78360</v>
      </c>
      <c r="N5">
        <v>316.60000000000002</v>
      </c>
      <c r="O5">
        <v>323.8</v>
      </c>
      <c r="P5">
        <v>315.3</v>
      </c>
      <c r="Q5">
        <v>323.3</v>
      </c>
      <c r="R5">
        <v>53500</v>
      </c>
      <c r="S5">
        <v>53980</v>
      </c>
      <c r="T5">
        <v>53390</v>
      </c>
      <c r="U5">
        <v>53670</v>
      </c>
      <c r="V5">
        <v>27550</v>
      </c>
      <c r="W5">
        <v>27780</v>
      </c>
      <c r="X5">
        <v>27450</v>
      </c>
      <c r="Y5">
        <v>27750</v>
      </c>
      <c r="Z5" s="57">
        <v>41306</v>
      </c>
      <c r="AA5">
        <v>316.60000000000002</v>
      </c>
      <c r="AB5">
        <v>323.8</v>
      </c>
      <c r="AC5">
        <v>315.3</v>
      </c>
      <c r="AD5">
        <v>323.3</v>
      </c>
      <c r="AM5" s="153"/>
      <c r="AN5" s="68" t="s">
        <v>275</v>
      </c>
    </row>
    <row r="6" spans="1:40">
      <c r="A6" s="57">
        <v>41313</v>
      </c>
      <c r="B6">
        <v>5048</v>
      </c>
      <c r="C6">
        <v>5056</v>
      </c>
      <c r="D6">
        <v>5029</v>
      </c>
      <c r="E6">
        <v>5031</v>
      </c>
      <c r="F6">
        <v>5230</v>
      </c>
      <c r="G6">
        <v>5239</v>
      </c>
      <c r="H6">
        <v>5181</v>
      </c>
      <c r="I6">
        <v>5183</v>
      </c>
      <c r="J6">
        <v>80470</v>
      </c>
      <c r="K6">
        <v>80560</v>
      </c>
      <c r="L6">
        <v>80000</v>
      </c>
      <c r="M6">
        <v>80040</v>
      </c>
      <c r="N6">
        <v>332.6</v>
      </c>
      <c r="O6">
        <v>333.1</v>
      </c>
      <c r="P6">
        <v>328.9</v>
      </c>
      <c r="Q6">
        <v>329.9</v>
      </c>
      <c r="R6">
        <v>54320</v>
      </c>
      <c r="S6">
        <v>54650</v>
      </c>
      <c r="T6">
        <v>54190</v>
      </c>
      <c r="U6">
        <v>54200</v>
      </c>
      <c r="V6">
        <v>27090</v>
      </c>
      <c r="W6">
        <v>27100</v>
      </c>
      <c r="X6">
        <v>26790</v>
      </c>
      <c r="Y6">
        <v>26790</v>
      </c>
      <c r="Z6" s="57">
        <v>41313</v>
      </c>
      <c r="AA6">
        <v>332.6</v>
      </c>
      <c r="AB6">
        <v>333.1</v>
      </c>
      <c r="AC6">
        <v>328.9</v>
      </c>
      <c r="AD6">
        <v>329.9</v>
      </c>
    </row>
    <row r="7" spans="1:40">
      <c r="A7" s="57">
        <v>41320</v>
      </c>
      <c r="B7">
        <v>4904</v>
      </c>
      <c r="C7">
        <v>4913</v>
      </c>
      <c r="D7">
        <v>4857</v>
      </c>
      <c r="E7">
        <v>4869</v>
      </c>
      <c r="F7">
        <v>5170</v>
      </c>
      <c r="G7">
        <v>5189</v>
      </c>
      <c r="H7">
        <v>5059</v>
      </c>
      <c r="I7">
        <v>5069</v>
      </c>
      <c r="J7">
        <v>81000</v>
      </c>
      <c r="K7">
        <v>81350</v>
      </c>
      <c r="L7">
        <v>80390</v>
      </c>
      <c r="M7">
        <v>80480</v>
      </c>
      <c r="N7">
        <v>326</v>
      </c>
      <c r="O7">
        <v>326.89999999999998</v>
      </c>
      <c r="P7">
        <v>320</v>
      </c>
      <c r="Q7">
        <v>321.10000000000002</v>
      </c>
      <c r="R7">
        <v>51800</v>
      </c>
      <c r="S7">
        <v>52000</v>
      </c>
      <c r="T7">
        <v>51480</v>
      </c>
      <c r="U7">
        <v>51690</v>
      </c>
      <c r="V7">
        <v>26670</v>
      </c>
      <c r="W7">
        <v>26790</v>
      </c>
      <c r="X7">
        <v>26370</v>
      </c>
      <c r="Y7">
        <v>26470</v>
      </c>
      <c r="Z7" s="57">
        <v>41320</v>
      </c>
      <c r="AA7">
        <v>326</v>
      </c>
      <c r="AB7">
        <v>326.89999999999998</v>
      </c>
      <c r="AC7">
        <v>320</v>
      </c>
      <c r="AD7">
        <v>321.10000000000002</v>
      </c>
      <c r="AE7" s="18"/>
      <c r="AF7" s="18"/>
      <c r="AG7" s="18"/>
      <c r="AH7" s="18"/>
      <c r="AI7" s="18"/>
      <c r="AJ7" s="18"/>
      <c r="AK7" s="18"/>
      <c r="AL7" s="18"/>
      <c r="AM7" s="154" t="s">
        <v>623</v>
      </c>
      <c r="AN7" s="155" t="s">
        <v>624</v>
      </c>
    </row>
    <row r="8" spans="1:40">
      <c r="A8" s="57">
        <v>41327</v>
      </c>
      <c r="B8">
        <v>4744</v>
      </c>
      <c r="C8">
        <v>4776</v>
      </c>
      <c r="D8">
        <v>4738</v>
      </c>
      <c r="E8">
        <v>4772</v>
      </c>
      <c r="F8">
        <v>4909</v>
      </c>
      <c r="G8">
        <v>4941</v>
      </c>
      <c r="H8">
        <v>4884</v>
      </c>
      <c r="I8">
        <v>4914</v>
      </c>
      <c r="J8">
        <v>78580</v>
      </c>
      <c r="K8">
        <v>79550</v>
      </c>
      <c r="L8">
        <v>78510</v>
      </c>
      <c r="M8">
        <v>79440</v>
      </c>
      <c r="N8">
        <v>294.10000000000002</v>
      </c>
      <c r="O8">
        <v>300.3</v>
      </c>
      <c r="P8">
        <v>294</v>
      </c>
      <c r="Q8">
        <v>297.10000000000002</v>
      </c>
      <c r="R8">
        <v>52500</v>
      </c>
      <c r="S8">
        <v>53300</v>
      </c>
      <c r="T8">
        <v>52400</v>
      </c>
      <c r="U8">
        <v>53300</v>
      </c>
      <c r="V8">
        <v>26570</v>
      </c>
      <c r="W8">
        <v>26750</v>
      </c>
      <c r="X8">
        <v>26570</v>
      </c>
      <c r="Y8">
        <v>26750</v>
      </c>
      <c r="Z8" s="57">
        <v>41327</v>
      </c>
      <c r="AA8">
        <v>294.10000000000002</v>
      </c>
      <c r="AB8">
        <v>300.3</v>
      </c>
      <c r="AC8">
        <v>294</v>
      </c>
      <c r="AD8">
        <v>297.10000000000002</v>
      </c>
      <c r="AE8" s="18"/>
      <c r="AF8" s="18"/>
      <c r="AG8" s="18"/>
      <c r="AH8" s="18"/>
      <c r="AI8" s="18"/>
      <c r="AJ8" s="18"/>
      <c r="AK8" s="18"/>
      <c r="AL8" s="18"/>
      <c r="AM8" s="156"/>
      <c r="AN8" s="157"/>
    </row>
    <row r="9" spans="1:40">
      <c r="A9" s="57">
        <v>41334</v>
      </c>
      <c r="B9">
        <v>4723</v>
      </c>
      <c r="C9">
        <v>4734</v>
      </c>
      <c r="D9">
        <v>4712</v>
      </c>
      <c r="E9">
        <v>4719</v>
      </c>
      <c r="F9">
        <v>4765</v>
      </c>
      <c r="G9">
        <v>4767</v>
      </c>
      <c r="H9">
        <v>4731</v>
      </c>
      <c r="I9">
        <v>4742</v>
      </c>
      <c r="J9">
        <v>75330</v>
      </c>
      <c r="K9">
        <v>75350</v>
      </c>
      <c r="L9">
        <v>73260</v>
      </c>
      <c r="M9">
        <v>74330</v>
      </c>
      <c r="N9">
        <v>290.60000000000002</v>
      </c>
      <c r="O9">
        <v>290.60000000000002</v>
      </c>
      <c r="P9">
        <v>283</v>
      </c>
      <c r="Q9">
        <v>284</v>
      </c>
      <c r="R9">
        <v>51050</v>
      </c>
      <c r="S9">
        <v>51220</v>
      </c>
      <c r="T9">
        <v>50860</v>
      </c>
      <c r="U9">
        <v>50900</v>
      </c>
      <c r="V9">
        <v>26480</v>
      </c>
      <c r="W9">
        <v>26550</v>
      </c>
      <c r="X9">
        <v>26470</v>
      </c>
      <c r="Y9">
        <v>26480</v>
      </c>
      <c r="Z9" s="57">
        <v>41334</v>
      </c>
      <c r="AA9">
        <v>290.60000000000002</v>
      </c>
      <c r="AB9">
        <v>290.60000000000002</v>
      </c>
      <c r="AC9">
        <v>283</v>
      </c>
      <c r="AD9">
        <v>284</v>
      </c>
      <c r="AE9" s="92"/>
      <c r="AF9" s="92" t="s">
        <v>632</v>
      </c>
      <c r="AG9" s="92" t="s">
        <v>644</v>
      </c>
      <c r="AH9" s="18"/>
      <c r="AI9" s="18"/>
      <c r="AJ9" s="18"/>
      <c r="AK9" s="18"/>
      <c r="AL9" s="18"/>
      <c r="AM9" s="156"/>
      <c r="AN9" s="157"/>
    </row>
    <row r="10" spans="1:40">
      <c r="A10" s="57">
        <v>41341</v>
      </c>
      <c r="B10">
        <v>4837</v>
      </c>
      <c r="C10">
        <v>4855</v>
      </c>
      <c r="D10">
        <v>4831</v>
      </c>
      <c r="E10">
        <v>4852</v>
      </c>
      <c r="F10">
        <v>4952</v>
      </c>
      <c r="G10">
        <v>4974</v>
      </c>
      <c r="H10">
        <v>4943</v>
      </c>
      <c r="I10">
        <v>4955</v>
      </c>
      <c r="J10">
        <v>77700</v>
      </c>
      <c r="K10">
        <v>78060</v>
      </c>
      <c r="L10">
        <v>77350</v>
      </c>
      <c r="M10">
        <v>77930</v>
      </c>
      <c r="N10">
        <v>294.5</v>
      </c>
      <c r="O10">
        <v>298.89999999999998</v>
      </c>
      <c r="P10">
        <v>291.39999999999998</v>
      </c>
      <c r="Q10">
        <v>298.5</v>
      </c>
      <c r="R10">
        <v>52800</v>
      </c>
      <c r="S10">
        <v>53390</v>
      </c>
      <c r="T10">
        <v>52730</v>
      </c>
      <c r="U10">
        <v>53260</v>
      </c>
      <c r="V10">
        <v>26640</v>
      </c>
      <c r="W10">
        <v>26840</v>
      </c>
      <c r="X10">
        <v>26560</v>
      </c>
      <c r="Y10">
        <v>26830</v>
      </c>
      <c r="Z10" s="57">
        <v>41341</v>
      </c>
      <c r="AA10">
        <v>294.5</v>
      </c>
      <c r="AB10">
        <v>298.89999999999998</v>
      </c>
      <c r="AC10">
        <v>291.39999999999998</v>
      </c>
      <c r="AD10">
        <v>298.5</v>
      </c>
      <c r="AE10" s="18"/>
      <c r="AF10" s="18"/>
      <c r="AG10" s="18"/>
      <c r="AH10" s="18"/>
      <c r="AI10" s="18"/>
      <c r="AJ10" s="18"/>
      <c r="AK10" s="18"/>
      <c r="AL10" s="18"/>
      <c r="AM10" s="156"/>
      <c r="AN10" s="157"/>
    </row>
    <row r="11" spans="1:40">
      <c r="A11" s="57">
        <v>41348</v>
      </c>
      <c r="B11">
        <v>4921</v>
      </c>
      <c r="C11">
        <v>4940</v>
      </c>
      <c r="D11">
        <v>4920</v>
      </c>
      <c r="E11">
        <v>4935</v>
      </c>
      <c r="F11">
        <v>4965</v>
      </c>
      <c r="G11">
        <v>4987</v>
      </c>
      <c r="H11">
        <v>4959</v>
      </c>
      <c r="I11">
        <v>4980</v>
      </c>
      <c r="J11">
        <v>77920</v>
      </c>
      <c r="K11">
        <v>78300</v>
      </c>
      <c r="L11">
        <v>77730</v>
      </c>
      <c r="M11">
        <v>78230</v>
      </c>
      <c r="N11">
        <v>282.39999999999998</v>
      </c>
      <c r="O11">
        <v>284.5</v>
      </c>
      <c r="P11">
        <v>275.89999999999998</v>
      </c>
      <c r="Q11">
        <v>282.8</v>
      </c>
      <c r="R11">
        <v>52940</v>
      </c>
      <c r="S11">
        <v>53200</v>
      </c>
      <c r="T11">
        <v>52740</v>
      </c>
      <c r="U11">
        <v>53090</v>
      </c>
      <c r="V11">
        <v>27430</v>
      </c>
      <c r="W11">
        <v>27510</v>
      </c>
      <c r="X11">
        <v>27400</v>
      </c>
      <c r="Y11">
        <v>27480</v>
      </c>
      <c r="Z11" s="57">
        <v>41348</v>
      </c>
      <c r="AA11">
        <v>282.39999999999998</v>
      </c>
      <c r="AB11">
        <v>284.5</v>
      </c>
      <c r="AC11">
        <v>275.89999999999998</v>
      </c>
      <c r="AD11">
        <v>282.8</v>
      </c>
      <c r="AE11" s="31"/>
      <c r="AF11" s="31"/>
      <c r="AG11" s="31"/>
      <c r="AH11" s="31"/>
      <c r="AI11" s="27"/>
      <c r="AJ11" s="27"/>
      <c r="AK11" s="27"/>
      <c r="AL11" s="27"/>
      <c r="AM11" s="158"/>
      <c r="AN11" s="27"/>
    </row>
    <row r="12" spans="1:40">
      <c r="A12" s="57">
        <v>41355</v>
      </c>
      <c r="B12">
        <v>4947</v>
      </c>
      <c r="C12">
        <v>4952</v>
      </c>
      <c r="D12">
        <v>4928</v>
      </c>
      <c r="E12">
        <v>4931</v>
      </c>
      <c r="F12">
        <v>4863</v>
      </c>
      <c r="G12">
        <v>4890</v>
      </c>
      <c r="H12">
        <v>4836</v>
      </c>
      <c r="I12">
        <v>4876</v>
      </c>
      <c r="J12">
        <v>75880</v>
      </c>
      <c r="K12">
        <v>76380</v>
      </c>
      <c r="L12">
        <v>75610</v>
      </c>
      <c r="M12">
        <v>76090</v>
      </c>
      <c r="N12">
        <v>278.7</v>
      </c>
      <c r="O12">
        <v>279.60000000000002</v>
      </c>
      <c r="P12">
        <v>275.10000000000002</v>
      </c>
      <c r="Q12">
        <v>278.5</v>
      </c>
      <c r="R12">
        <v>53280</v>
      </c>
      <c r="S12">
        <v>53310</v>
      </c>
      <c r="T12">
        <v>53020</v>
      </c>
      <c r="U12">
        <v>53030</v>
      </c>
      <c r="V12">
        <v>27540</v>
      </c>
      <c r="W12">
        <v>27550</v>
      </c>
      <c r="X12">
        <v>27300</v>
      </c>
      <c r="Y12">
        <v>27320</v>
      </c>
      <c r="Z12" s="57">
        <v>41355</v>
      </c>
      <c r="AA12">
        <v>278.7</v>
      </c>
      <c r="AB12">
        <v>279.60000000000002</v>
      </c>
      <c r="AC12">
        <v>275.10000000000002</v>
      </c>
      <c r="AD12">
        <v>278.5</v>
      </c>
      <c r="AE12" s="31"/>
      <c r="AF12" s="31"/>
      <c r="AG12" s="31"/>
      <c r="AH12" s="31"/>
      <c r="AI12" s="27"/>
      <c r="AJ12" s="27"/>
      <c r="AK12" s="27"/>
      <c r="AL12" s="27"/>
      <c r="AM12" s="158"/>
      <c r="AN12" s="27"/>
    </row>
    <row r="13" spans="1:40">
      <c r="A13" s="57">
        <v>41362</v>
      </c>
      <c r="B13">
        <v>4856</v>
      </c>
      <c r="C13">
        <v>4857</v>
      </c>
      <c r="D13">
        <v>4843</v>
      </c>
      <c r="E13">
        <v>4848</v>
      </c>
      <c r="F13">
        <v>4828</v>
      </c>
      <c r="G13">
        <v>4840</v>
      </c>
      <c r="H13">
        <v>4800</v>
      </c>
      <c r="I13">
        <v>4822</v>
      </c>
      <c r="J13">
        <v>76200</v>
      </c>
      <c r="K13">
        <v>76250</v>
      </c>
      <c r="L13">
        <v>75930</v>
      </c>
      <c r="M13">
        <v>76180</v>
      </c>
      <c r="N13">
        <v>272.10000000000002</v>
      </c>
      <c r="O13">
        <v>275</v>
      </c>
      <c r="P13">
        <v>270.10000000000002</v>
      </c>
      <c r="Q13">
        <v>274.8</v>
      </c>
      <c r="R13">
        <v>51540</v>
      </c>
      <c r="S13">
        <v>52030</v>
      </c>
      <c r="T13">
        <v>51450</v>
      </c>
      <c r="U13">
        <v>51700</v>
      </c>
      <c r="V13">
        <v>26450</v>
      </c>
      <c r="W13">
        <v>26450</v>
      </c>
      <c r="X13">
        <v>26120</v>
      </c>
      <c r="Y13">
        <v>26160</v>
      </c>
      <c r="Z13" s="57">
        <v>41362</v>
      </c>
      <c r="AA13">
        <v>272.10000000000002</v>
      </c>
      <c r="AB13">
        <v>275</v>
      </c>
      <c r="AC13">
        <v>270.10000000000002</v>
      </c>
      <c r="AD13">
        <v>274.8</v>
      </c>
      <c r="AE13" s="27">
        <f t="shared" ref="AE13:AE44" si="0">AB13-AC13</f>
        <v>4.8999999999999773</v>
      </c>
      <c r="AF13" s="27">
        <f t="shared" ref="AF13:AF44" si="1">AE12+AD12</f>
        <v>278.5</v>
      </c>
      <c r="AG13" s="27">
        <f t="shared" ref="AG13:AG44" si="2">AD12-AE12</f>
        <v>278.5</v>
      </c>
      <c r="AH13" s="27">
        <f t="shared" ref="AH13:AH44" si="3">IF(AND(AA13&gt;AF13,AC13&gt;AF13),1,IF(AND(AA13&lt;AG13,AG13&gt;AB13),-1,""))</f>
        <v>-1</v>
      </c>
      <c r="AI13" s="27" t="str">
        <f t="shared" ref="AI13:AI44" si="4">IF(AND(AB13&gt;=AF13,AF13&gt;AA13+1),"買い","")</f>
        <v/>
      </c>
      <c r="AJ13" s="27" t="str">
        <f t="shared" ref="AJ13:AJ44" si="5">IF(AND(AG13&gt;=AC13,AA13-1&gt;AG13),"売り","")</f>
        <v/>
      </c>
      <c r="AK13" s="27" t="str">
        <f t="shared" ref="AK13:AK44" si="6">IF(Z14="","",IF(AH13=1,"",IF(OR(AI13="買い",AH13=1),AA14-AF13,"")))</f>
        <v/>
      </c>
      <c r="AL13" s="27" t="str">
        <f t="shared" ref="AL13:AL44" si="7">IF(Z14="","",IF(AH13=-1,"",IF(OR(AJ13="売り",AJ13=1),AG13-AA14,"")))</f>
        <v/>
      </c>
      <c r="AM13" s="158">
        <f t="shared" ref="AM13:AM76" si="8">SUM(AK13:AL13)</f>
        <v>0</v>
      </c>
      <c r="AN13" s="27">
        <f t="shared" ref="AN13:AN76" si="9">SUM(AM13,AN12)</f>
        <v>0</v>
      </c>
    </row>
    <row r="14" spans="1:40">
      <c r="A14" s="57">
        <v>41369</v>
      </c>
      <c r="B14">
        <v>4830</v>
      </c>
      <c r="C14">
        <v>4869</v>
      </c>
      <c r="D14">
        <v>4795</v>
      </c>
      <c r="E14">
        <v>4798</v>
      </c>
      <c r="F14">
        <v>4768</v>
      </c>
      <c r="G14">
        <v>4841</v>
      </c>
      <c r="H14">
        <v>4741</v>
      </c>
      <c r="I14">
        <v>4742</v>
      </c>
      <c r="J14">
        <v>73880</v>
      </c>
      <c r="K14">
        <v>75090</v>
      </c>
      <c r="L14">
        <v>73790</v>
      </c>
      <c r="M14">
        <v>74200</v>
      </c>
      <c r="N14">
        <v>261.60000000000002</v>
      </c>
      <c r="O14">
        <v>264.5</v>
      </c>
      <c r="P14">
        <v>253</v>
      </c>
      <c r="Q14">
        <v>253.8</v>
      </c>
      <c r="R14">
        <v>51280</v>
      </c>
      <c r="S14">
        <v>52230</v>
      </c>
      <c r="T14">
        <v>51280</v>
      </c>
      <c r="U14">
        <v>51610</v>
      </c>
      <c r="V14">
        <v>26650</v>
      </c>
      <c r="W14">
        <v>26940</v>
      </c>
      <c r="X14">
        <v>26570</v>
      </c>
      <c r="Y14">
        <v>26600</v>
      </c>
      <c r="Z14" s="57">
        <v>41369</v>
      </c>
      <c r="AA14">
        <v>261.60000000000002</v>
      </c>
      <c r="AB14">
        <v>264.5</v>
      </c>
      <c r="AC14">
        <v>253</v>
      </c>
      <c r="AD14">
        <v>253.8</v>
      </c>
      <c r="AE14" s="27">
        <f t="shared" si="0"/>
        <v>11.5</v>
      </c>
      <c r="AF14" s="27">
        <f t="shared" si="1"/>
        <v>279.7</v>
      </c>
      <c r="AG14" s="27">
        <f t="shared" si="2"/>
        <v>269.90000000000003</v>
      </c>
      <c r="AH14" s="27">
        <f t="shared" si="3"/>
        <v>-1</v>
      </c>
      <c r="AI14" s="27" t="str">
        <f t="shared" si="4"/>
        <v/>
      </c>
      <c r="AJ14" s="27" t="str">
        <f t="shared" si="5"/>
        <v/>
      </c>
      <c r="AK14" s="27" t="str">
        <f t="shared" si="6"/>
        <v/>
      </c>
      <c r="AL14" s="27" t="str">
        <f t="shared" si="7"/>
        <v/>
      </c>
      <c r="AM14" s="158">
        <f t="shared" si="8"/>
        <v>0</v>
      </c>
      <c r="AN14" s="27">
        <f t="shared" si="9"/>
        <v>0</v>
      </c>
    </row>
    <row r="15" spans="1:40">
      <c r="A15" s="57">
        <v>41376</v>
      </c>
      <c r="B15">
        <v>5014</v>
      </c>
      <c r="C15">
        <v>5019</v>
      </c>
      <c r="D15">
        <v>4999</v>
      </c>
      <c r="E15">
        <v>5000</v>
      </c>
      <c r="F15">
        <v>4965</v>
      </c>
      <c r="G15">
        <v>4967</v>
      </c>
      <c r="H15">
        <v>4929</v>
      </c>
      <c r="I15">
        <v>4931</v>
      </c>
      <c r="J15">
        <v>75900</v>
      </c>
      <c r="K15">
        <v>75900</v>
      </c>
      <c r="L15">
        <v>75410</v>
      </c>
      <c r="M15">
        <v>75410</v>
      </c>
      <c r="N15">
        <v>276.2</v>
      </c>
      <c r="O15">
        <v>278.89999999999998</v>
      </c>
      <c r="P15">
        <v>275.5</v>
      </c>
      <c r="Q15">
        <v>276.2</v>
      </c>
      <c r="R15">
        <v>53730</v>
      </c>
      <c r="S15">
        <v>53950</v>
      </c>
      <c r="T15">
        <v>53590</v>
      </c>
      <c r="U15">
        <v>53760</v>
      </c>
      <c r="V15">
        <v>27780</v>
      </c>
      <c r="W15">
        <v>27900</v>
      </c>
      <c r="X15">
        <v>27730</v>
      </c>
      <c r="Y15">
        <v>27870</v>
      </c>
      <c r="Z15" s="57">
        <v>41376</v>
      </c>
      <c r="AA15">
        <v>276.2</v>
      </c>
      <c r="AB15">
        <v>278.89999999999998</v>
      </c>
      <c r="AC15">
        <v>275.5</v>
      </c>
      <c r="AD15">
        <v>276.2</v>
      </c>
      <c r="AE15" s="27">
        <f t="shared" si="0"/>
        <v>3.3999999999999773</v>
      </c>
      <c r="AF15" s="27">
        <f t="shared" si="1"/>
        <v>265.3</v>
      </c>
      <c r="AG15" s="27">
        <f t="shared" si="2"/>
        <v>242.3</v>
      </c>
      <c r="AH15" s="27">
        <f t="shared" si="3"/>
        <v>1</v>
      </c>
      <c r="AI15" s="27" t="str">
        <f t="shared" si="4"/>
        <v/>
      </c>
      <c r="AJ15" s="27" t="str">
        <f t="shared" si="5"/>
        <v/>
      </c>
      <c r="AK15" s="27" t="str">
        <f t="shared" si="6"/>
        <v/>
      </c>
      <c r="AL15" s="27" t="str">
        <f t="shared" si="7"/>
        <v/>
      </c>
      <c r="AM15" s="158">
        <f t="shared" si="8"/>
        <v>0</v>
      </c>
      <c r="AN15" s="27">
        <f t="shared" si="9"/>
        <v>0</v>
      </c>
    </row>
    <row r="16" spans="1:40">
      <c r="A16" s="57">
        <v>41383</v>
      </c>
      <c r="B16">
        <v>4419</v>
      </c>
      <c r="C16">
        <v>4537</v>
      </c>
      <c r="D16">
        <v>4388</v>
      </c>
      <c r="E16">
        <v>4510</v>
      </c>
      <c r="F16">
        <v>4555</v>
      </c>
      <c r="G16">
        <v>4642</v>
      </c>
      <c r="H16">
        <v>4523</v>
      </c>
      <c r="I16">
        <v>4609</v>
      </c>
      <c r="J16">
        <v>70190</v>
      </c>
      <c r="K16">
        <v>71190</v>
      </c>
      <c r="L16">
        <v>70040</v>
      </c>
      <c r="M16">
        <v>71130</v>
      </c>
      <c r="N16">
        <v>247</v>
      </c>
      <c r="O16">
        <v>254</v>
      </c>
      <c r="P16">
        <v>246.9</v>
      </c>
      <c r="Q16">
        <v>253.3</v>
      </c>
      <c r="R16">
        <v>52830</v>
      </c>
      <c r="S16">
        <v>53270</v>
      </c>
      <c r="T16">
        <v>52830</v>
      </c>
      <c r="U16">
        <v>53150</v>
      </c>
      <c r="V16">
        <v>27590</v>
      </c>
      <c r="W16">
        <v>27750</v>
      </c>
      <c r="X16">
        <v>27580</v>
      </c>
      <c r="Y16">
        <v>27660</v>
      </c>
      <c r="Z16" s="57">
        <v>41383</v>
      </c>
      <c r="AA16">
        <v>247</v>
      </c>
      <c r="AB16">
        <v>254</v>
      </c>
      <c r="AC16">
        <v>246.9</v>
      </c>
      <c r="AD16">
        <v>253.3</v>
      </c>
      <c r="AE16" s="27">
        <f t="shared" si="0"/>
        <v>7.0999999999999943</v>
      </c>
      <c r="AF16" s="27">
        <f t="shared" si="1"/>
        <v>279.59999999999997</v>
      </c>
      <c r="AG16" s="27">
        <f t="shared" si="2"/>
        <v>272.8</v>
      </c>
      <c r="AH16" s="27">
        <f t="shared" si="3"/>
        <v>-1</v>
      </c>
      <c r="AI16" s="27" t="str">
        <f t="shared" si="4"/>
        <v/>
      </c>
      <c r="AJ16" s="27" t="str">
        <f t="shared" si="5"/>
        <v/>
      </c>
      <c r="AK16" s="27" t="str">
        <f t="shared" si="6"/>
        <v/>
      </c>
      <c r="AL16" s="27" t="str">
        <f t="shared" si="7"/>
        <v/>
      </c>
      <c r="AM16" s="158">
        <f t="shared" si="8"/>
        <v>0</v>
      </c>
      <c r="AN16" s="27">
        <f t="shared" si="9"/>
        <v>0</v>
      </c>
    </row>
    <row r="17" spans="1:40">
      <c r="A17" s="57">
        <v>41390</v>
      </c>
      <c r="B17">
        <v>4715</v>
      </c>
      <c r="C17">
        <v>4749</v>
      </c>
      <c r="D17">
        <v>4664</v>
      </c>
      <c r="E17">
        <v>4686</v>
      </c>
      <c r="F17">
        <v>4747</v>
      </c>
      <c r="G17">
        <v>4753</v>
      </c>
      <c r="H17">
        <v>4666</v>
      </c>
      <c r="I17">
        <v>4694</v>
      </c>
      <c r="J17">
        <v>72990</v>
      </c>
      <c r="K17">
        <v>72990</v>
      </c>
      <c r="L17">
        <v>71700</v>
      </c>
      <c r="M17">
        <v>72130</v>
      </c>
      <c r="N17">
        <v>264</v>
      </c>
      <c r="O17">
        <v>265.8</v>
      </c>
      <c r="P17">
        <v>255</v>
      </c>
      <c r="Q17">
        <v>257.3</v>
      </c>
      <c r="R17">
        <v>51850</v>
      </c>
      <c r="S17">
        <v>51940</v>
      </c>
      <c r="T17">
        <v>50960</v>
      </c>
      <c r="U17">
        <v>51160</v>
      </c>
      <c r="V17">
        <v>27180</v>
      </c>
      <c r="W17">
        <v>27180</v>
      </c>
      <c r="X17">
        <v>26730</v>
      </c>
      <c r="Y17">
        <v>26850</v>
      </c>
      <c r="Z17" s="57">
        <v>41390</v>
      </c>
      <c r="AA17">
        <v>264</v>
      </c>
      <c r="AB17">
        <v>265.8</v>
      </c>
      <c r="AC17">
        <v>255</v>
      </c>
      <c r="AD17">
        <v>257.3</v>
      </c>
      <c r="AE17" s="27">
        <f t="shared" si="0"/>
        <v>10.800000000000011</v>
      </c>
      <c r="AF17" s="27">
        <f t="shared" si="1"/>
        <v>260.39999999999998</v>
      </c>
      <c r="AG17" s="27">
        <f t="shared" si="2"/>
        <v>246.20000000000002</v>
      </c>
      <c r="AH17" s="27" t="str">
        <f t="shared" si="3"/>
        <v/>
      </c>
      <c r="AI17" s="27" t="str">
        <f t="shared" si="4"/>
        <v/>
      </c>
      <c r="AJ17" s="27" t="str">
        <f t="shared" si="5"/>
        <v/>
      </c>
      <c r="AK17" s="27" t="str">
        <f t="shared" si="6"/>
        <v/>
      </c>
      <c r="AL17" s="27" t="str">
        <f t="shared" si="7"/>
        <v/>
      </c>
      <c r="AM17" s="158">
        <f t="shared" si="8"/>
        <v>0</v>
      </c>
      <c r="AN17" s="27">
        <f t="shared" si="9"/>
        <v>0</v>
      </c>
    </row>
    <row r="18" spans="1:40">
      <c r="A18" s="57">
        <v>41396</v>
      </c>
      <c r="B18">
        <v>4565</v>
      </c>
      <c r="C18">
        <v>4574</v>
      </c>
      <c r="D18">
        <v>4539</v>
      </c>
      <c r="E18">
        <v>4557</v>
      </c>
      <c r="F18">
        <v>4654</v>
      </c>
      <c r="G18">
        <v>4659</v>
      </c>
      <c r="H18">
        <v>4610</v>
      </c>
      <c r="I18">
        <v>4645</v>
      </c>
      <c r="J18">
        <v>68380</v>
      </c>
      <c r="K18">
        <v>69070</v>
      </c>
      <c r="L18">
        <v>68080</v>
      </c>
      <c r="M18">
        <v>68580</v>
      </c>
      <c r="N18">
        <v>252.5</v>
      </c>
      <c r="O18">
        <v>255.1</v>
      </c>
      <c r="P18">
        <v>250.8</v>
      </c>
      <c r="Q18">
        <v>253.5</v>
      </c>
      <c r="R18">
        <v>50000</v>
      </c>
      <c r="S18">
        <v>50230</v>
      </c>
      <c r="T18">
        <v>49850</v>
      </c>
      <c r="U18">
        <v>50180</v>
      </c>
      <c r="V18">
        <v>27100</v>
      </c>
      <c r="W18">
        <v>27260</v>
      </c>
      <c r="X18">
        <v>27080</v>
      </c>
      <c r="Y18">
        <v>27190</v>
      </c>
      <c r="Z18" s="57">
        <v>41396</v>
      </c>
      <c r="AA18">
        <v>252.5</v>
      </c>
      <c r="AB18">
        <v>255.1</v>
      </c>
      <c r="AC18">
        <v>250.8</v>
      </c>
      <c r="AD18">
        <v>253.5</v>
      </c>
      <c r="AE18" s="27">
        <f t="shared" si="0"/>
        <v>4.2999999999999829</v>
      </c>
      <c r="AF18" s="27">
        <f t="shared" si="1"/>
        <v>268.10000000000002</v>
      </c>
      <c r="AG18" s="27">
        <f t="shared" si="2"/>
        <v>246.5</v>
      </c>
      <c r="AH18" s="27" t="str">
        <f t="shared" si="3"/>
        <v/>
      </c>
      <c r="AI18" s="27" t="str">
        <f t="shared" si="4"/>
        <v/>
      </c>
      <c r="AJ18" s="27" t="str">
        <f t="shared" si="5"/>
        <v/>
      </c>
      <c r="AK18" s="27" t="str">
        <f t="shared" si="6"/>
        <v/>
      </c>
      <c r="AL18" s="27" t="str">
        <f t="shared" si="7"/>
        <v/>
      </c>
      <c r="AM18" s="158">
        <f t="shared" si="8"/>
        <v>0</v>
      </c>
      <c r="AN18" s="27">
        <f t="shared" si="9"/>
        <v>0</v>
      </c>
    </row>
    <row r="19" spans="1:40">
      <c r="A19" s="57">
        <v>41404</v>
      </c>
      <c r="B19">
        <v>4731</v>
      </c>
      <c r="C19">
        <v>4760</v>
      </c>
      <c r="D19">
        <v>4716</v>
      </c>
      <c r="E19">
        <v>4753</v>
      </c>
      <c r="F19">
        <v>4907</v>
      </c>
      <c r="G19">
        <v>4971</v>
      </c>
      <c r="H19">
        <v>4903</v>
      </c>
      <c r="I19">
        <v>4958</v>
      </c>
      <c r="J19">
        <v>73800</v>
      </c>
      <c r="K19">
        <v>74360</v>
      </c>
      <c r="L19">
        <v>73730</v>
      </c>
      <c r="M19">
        <v>74330</v>
      </c>
      <c r="N19">
        <v>285.7</v>
      </c>
      <c r="O19">
        <v>294</v>
      </c>
      <c r="P19">
        <v>283.7</v>
      </c>
      <c r="Q19">
        <v>294</v>
      </c>
      <c r="R19">
        <v>52200</v>
      </c>
      <c r="S19">
        <v>52970</v>
      </c>
      <c r="T19">
        <v>51930</v>
      </c>
      <c r="U19">
        <v>52960</v>
      </c>
      <c r="V19">
        <v>27710</v>
      </c>
      <c r="W19">
        <v>27770</v>
      </c>
      <c r="X19">
        <v>27620</v>
      </c>
      <c r="Y19">
        <v>27700</v>
      </c>
      <c r="Z19" s="57">
        <v>41404</v>
      </c>
      <c r="AA19">
        <v>285.7</v>
      </c>
      <c r="AB19">
        <v>294</v>
      </c>
      <c r="AC19">
        <v>283.7</v>
      </c>
      <c r="AD19">
        <v>294</v>
      </c>
      <c r="AE19" s="27">
        <f t="shared" si="0"/>
        <v>10.300000000000011</v>
      </c>
      <c r="AF19" s="27">
        <f t="shared" si="1"/>
        <v>257.79999999999995</v>
      </c>
      <c r="AG19" s="27">
        <f t="shared" si="2"/>
        <v>249.20000000000002</v>
      </c>
      <c r="AH19" s="27">
        <f t="shared" si="3"/>
        <v>1</v>
      </c>
      <c r="AI19" s="27" t="str">
        <f t="shared" si="4"/>
        <v/>
      </c>
      <c r="AJ19" s="27" t="str">
        <f t="shared" si="5"/>
        <v/>
      </c>
      <c r="AK19" s="27" t="str">
        <f t="shared" si="6"/>
        <v/>
      </c>
      <c r="AL19" s="27" t="str">
        <f t="shared" si="7"/>
        <v/>
      </c>
      <c r="AM19" s="158">
        <f t="shared" si="8"/>
        <v>0</v>
      </c>
      <c r="AN19" s="27">
        <f t="shared" si="9"/>
        <v>0</v>
      </c>
    </row>
    <row r="20" spans="1:40">
      <c r="A20" s="57">
        <v>41411</v>
      </c>
      <c r="B20">
        <v>4564</v>
      </c>
      <c r="C20">
        <v>4588</v>
      </c>
      <c r="D20">
        <v>4540</v>
      </c>
      <c r="E20">
        <v>4573</v>
      </c>
      <c r="F20">
        <v>4923</v>
      </c>
      <c r="G20">
        <v>4936</v>
      </c>
      <c r="H20">
        <v>4897</v>
      </c>
      <c r="I20">
        <v>4923</v>
      </c>
      <c r="J20">
        <v>73770</v>
      </c>
      <c r="K20">
        <v>74430</v>
      </c>
      <c r="L20">
        <v>73700</v>
      </c>
      <c r="M20">
        <v>74380</v>
      </c>
      <c r="N20">
        <v>281.2</v>
      </c>
      <c r="O20">
        <v>288</v>
      </c>
      <c r="P20">
        <v>277.7</v>
      </c>
      <c r="Q20">
        <v>287.89999999999998</v>
      </c>
      <c r="R20">
        <v>53000</v>
      </c>
      <c r="S20">
        <v>53320</v>
      </c>
      <c r="T20">
        <v>52860</v>
      </c>
      <c r="U20">
        <v>53320</v>
      </c>
      <c r="V20">
        <v>27400</v>
      </c>
      <c r="W20">
        <v>27490</v>
      </c>
      <c r="X20">
        <v>27360</v>
      </c>
      <c r="Y20">
        <v>27490</v>
      </c>
      <c r="Z20" s="57">
        <v>41411</v>
      </c>
      <c r="AA20">
        <v>281.2</v>
      </c>
      <c r="AB20">
        <v>288</v>
      </c>
      <c r="AC20">
        <v>277.7</v>
      </c>
      <c r="AD20">
        <v>287.89999999999998</v>
      </c>
      <c r="AE20" s="27">
        <f t="shared" si="0"/>
        <v>10.300000000000011</v>
      </c>
      <c r="AF20" s="27">
        <f t="shared" si="1"/>
        <v>304.3</v>
      </c>
      <c r="AG20" s="27">
        <f t="shared" si="2"/>
        <v>283.7</v>
      </c>
      <c r="AH20" s="27" t="str">
        <f t="shared" si="3"/>
        <v/>
      </c>
      <c r="AI20" s="27" t="str">
        <f t="shared" si="4"/>
        <v/>
      </c>
      <c r="AJ20" s="27" t="str">
        <f t="shared" si="5"/>
        <v/>
      </c>
      <c r="AK20" s="27" t="str">
        <f t="shared" si="6"/>
        <v/>
      </c>
      <c r="AL20" s="27" t="str">
        <f t="shared" si="7"/>
        <v/>
      </c>
      <c r="AM20" s="158">
        <f t="shared" si="8"/>
        <v>0</v>
      </c>
      <c r="AN20" s="27">
        <f t="shared" si="9"/>
        <v>0</v>
      </c>
    </row>
    <row r="21" spans="1:40">
      <c r="A21" s="57">
        <v>41418</v>
      </c>
      <c r="B21">
        <v>4579</v>
      </c>
      <c r="C21">
        <v>4595</v>
      </c>
      <c r="D21">
        <v>4540</v>
      </c>
      <c r="E21">
        <v>4551</v>
      </c>
      <c r="F21">
        <v>4852</v>
      </c>
      <c r="G21">
        <v>4873</v>
      </c>
      <c r="H21">
        <v>4762</v>
      </c>
      <c r="I21">
        <v>4804</v>
      </c>
      <c r="J21">
        <v>73450</v>
      </c>
      <c r="K21">
        <v>73480</v>
      </c>
      <c r="L21">
        <v>72250</v>
      </c>
      <c r="M21">
        <v>72690</v>
      </c>
      <c r="N21">
        <v>276</v>
      </c>
      <c r="O21">
        <v>277.7</v>
      </c>
      <c r="P21">
        <v>265.89999999999998</v>
      </c>
      <c r="Q21">
        <v>270.7</v>
      </c>
      <c r="R21">
        <v>53500</v>
      </c>
      <c r="S21">
        <v>53500</v>
      </c>
      <c r="T21">
        <v>53010</v>
      </c>
      <c r="U21">
        <v>53210</v>
      </c>
      <c r="V21">
        <v>27650</v>
      </c>
      <c r="W21">
        <v>27710</v>
      </c>
      <c r="X21">
        <v>27350</v>
      </c>
      <c r="Y21">
        <v>27540</v>
      </c>
      <c r="Z21" s="57">
        <v>41418</v>
      </c>
      <c r="AA21">
        <v>276</v>
      </c>
      <c r="AB21">
        <v>277.7</v>
      </c>
      <c r="AC21">
        <v>265.89999999999998</v>
      </c>
      <c r="AD21">
        <v>270.7</v>
      </c>
      <c r="AE21" s="27">
        <f t="shared" si="0"/>
        <v>11.800000000000011</v>
      </c>
      <c r="AF21" s="27">
        <f t="shared" si="1"/>
        <v>298.2</v>
      </c>
      <c r="AG21" s="27">
        <f t="shared" si="2"/>
        <v>277.59999999999997</v>
      </c>
      <c r="AH21" s="27" t="str">
        <f t="shared" si="3"/>
        <v/>
      </c>
      <c r="AI21" s="27" t="str">
        <f t="shared" si="4"/>
        <v/>
      </c>
      <c r="AJ21" s="27" t="str">
        <f t="shared" si="5"/>
        <v/>
      </c>
      <c r="AK21" s="27" t="str">
        <f t="shared" si="6"/>
        <v/>
      </c>
      <c r="AL21" s="27" t="str">
        <f t="shared" si="7"/>
        <v/>
      </c>
      <c r="AM21" s="158">
        <f t="shared" si="8"/>
        <v>0</v>
      </c>
      <c r="AN21" s="27">
        <f t="shared" si="9"/>
        <v>0</v>
      </c>
    </row>
    <row r="22" spans="1:40">
      <c r="A22" s="57">
        <v>41425</v>
      </c>
      <c r="B22">
        <v>4608</v>
      </c>
      <c r="C22">
        <v>4625</v>
      </c>
      <c r="D22">
        <v>4600</v>
      </c>
      <c r="E22">
        <v>4610</v>
      </c>
      <c r="F22">
        <v>4856</v>
      </c>
      <c r="G22">
        <v>4867</v>
      </c>
      <c r="H22">
        <v>4821</v>
      </c>
      <c r="I22">
        <v>4830</v>
      </c>
      <c r="J22">
        <v>72650</v>
      </c>
      <c r="K22">
        <v>72830</v>
      </c>
      <c r="L22">
        <v>72410</v>
      </c>
      <c r="M22">
        <v>72550</v>
      </c>
      <c r="N22">
        <v>260.89999999999998</v>
      </c>
      <c r="O22">
        <v>264</v>
      </c>
      <c r="P22">
        <v>257</v>
      </c>
      <c r="Q22">
        <v>258.89999999999998</v>
      </c>
      <c r="R22">
        <v>54070</v>
      </c>
      <c r="S22">
        <v>54590</v>
      </c>
      <c r="T22">
        <v>54050</v>
      </c>
      <c r="U22">
        <v>54590</v>
      </c>
      <c r="V22">
        <v>28480</v>
      </c>
      <c r="W22">
        <v>28740</v>
      </c>
      <c r="X22">
        <v>28400</v>
      </c>
      <c r="Y22">
        <v>28550</v>
      </c>
      <c r="Z22" s="57">
        <v>41425</v>
      </c>
      <c r="AA22">
        <v>260.89999999999998</v>
      </c>
      <c r="AB22">
        <v>264</v>
      </c>
      <c r="AC22">
        <v>257</v>
      </c>
      <c r="AD22">
        <v>258.89999999999998</v>
      </c>
      <c r="AE22" s="27">
        <f t="shared" si="0"/>
        <v>7</v>
      </c>
      <c r="AF22" s="27">
        <f t="shared" si="1"/>
        <v>282.5</v>
      </c>
      <c r="AG22" s="27">
        <f t="shared" si="2"/>
        <v>258.89999999999998</v>
      </c>
      <c r="AH22" s="27" t="str">
        <f t="shared" si="3"/>
        <v/>
      </c>
      <c r="AI22" s="27" t="str">
        <f t="shared" si="4"/>
        <v/>
      </c>
      <c r="AJ22" s="27" t="str">
        <f t="shared" si="5"/>
        <v>売り</v>
      </c>
      <c r="AK22" s="27" t="str">
        <f t="shared" si="6"/>
        <v/>
      </c>
      <c r="AL22" s="27">
        <f t="shared" si="7"/>
        <v>12.299999999999983</v>
      </c>
      <c r="AM22" s="158">
        <f t="shared" si="8"/>
        <v>12.299999999999983</v>
      </c>
      <c r="AN22" s="27">
        <f t="shared" si="9"/>
        <v>12.299999999999983</v>
      </c>
    </row>
    <row r="23" spans="1:40">
      <c r="A23" s="57">
        <v>41432</v>
      </c>
      <c r="B23">
        <v>4429</v>
      </c>
      <c r="C23">
        <v>4448</v>
      </c>
      <c r="D23">
        <v>4355</v>
      </c>
      <c r="E23">
        <v>4392</v>
      </c>
      <c r="F23">
        <v>4823</v>
      </c>
      <c r="G23">
        <v>4855</v>
      </c>
      <c r="H23">
        <v>4743</v>
      </c>
      <c r="I23">
        <v>4803</v>
      </c>
      <c r="J23">
        <v>72300</v>
      </c>
      <c r="K23">
        <v>72390</v>
      </c>
      <c r="L23">
        <v>71180</v>
      </c>
      <c r="M23">
        <v>71850</v>
      </c>
      <c r="N23">
        <v>246.6</v>
      </c>
      <c r="O23">
        <v>247.6</v>
      </c>
      <c r="P23">
        <v>243</v>
      </c>
      <c r="Q23">
        <v>246.2</v>
      </c>
      <c r="R23">
        <v>53100</v>
      </c>
      <c r="S23">
        <v>53420</v>
      </c>
      <c r="T23">
        <v>52730</v>
      </c>
      <c r="U23">
        <v>53180</v>
      </c>
      <c r="V23">
        <v>27530</v>
      </c>
      <c r="W23">
        <v>27530</v>
      </c>
      <c r="X23">
        <v>26910</v>
      </c>
      <c r="Y23">
        <v>27140</v>
      </c>
      <c r="Z23" s="57">
        <v>41432</v>
      </c>
      <c r="AA23">
        <v>246.6</v>
      </c>
      <c r="AB23">
        <v>247.6</v>
      </c>
      <c r="AC23">
        <v>243</v>
      </c>
      <c r="AD23">
        <v>246.2</v>
      </c>
      <c r="AE23" s="27">
        <f t="shared" si="0"/>
        <v>4.5999999999999943</v>
      </c>
      <c r="AF23" s="27">
        <f t="shared" si="1"/>
        <v>265.89999999999998</v>
      </c>
      <c r="AG23" s="27">
        <f t="shared" si="2"/>
        <v>251.89999999999998</v>
      </c>
      <c r="AH23" s="27">
        <f t="shared" si="3"/>
        <v>-1</v>
      </c>
      <c r="AI23" s="27" t="str">
        <f t="shared" si="4"/>
        <v/>
      </c>
      <c r="AJ23" s="27" t="str">
        <f t="shared" si="5"/>
        <v/>
      </c>
      <c r="AK23" s="27" t="str">
        <f t="shared" si="6"/>
        <v/>
      </c>
      <c r="AL23" s="27" t="str">
        <f t="shared" si="7"/>
        <v/>
      </c>
      <c r="AM23" s="158">
        <f t="shared" si="8"/>
        <v>0</v>
      </c>
      <c r="AN23" s="27">
        <f t="shared" si="9"/>
        <v>12.299999999999983</v>
      </c>
    </row>
    <row r="24" spans="1:40">
      <c r="A24" s="57">
        <v>41439</v>
      </c>
      <c r="B24">
        <v>4265</v>
      </c>
      <c r="C24">
        <v>4267</v>
      </c>
      <c r="D24">
        <v>4216</v>
      </c>
      <c r="E24">
        <v>4241</v>
      </c>
      <c r="F24">
        <v>4536</v>
      </c>
      <c r="G24">
        <v>4537</v>
      </c>
      <c r="H24">
        <v>4471</v>
      </c>
      <c r="I24">
        <v>4484</v>
      </c>
      <c r="J24">
        <v>71560</v>
      </c>
      <c r="K24">
        <v>71650</v>
      </c>
      <c r="L24">
        <v>70810</v>
      </c>
      <c r="M24">
        <v>70920</v>
      </c>
      <c r="N24">
        <v>236.2</v>
      </c>
      <c r="O24">
        <v>237.8</v>
      </c>
      <c r="P24">
        <v>234.1</v>
      </c>
      <c r="Q24">
        <v>235.8</v>
      </c>
      <c r="R24">
        <v>52510</v>
      </c>
      <c r="S24">
        <v>52560</v>
      </c>
      <c r="T24">
        <v>51780</v>
      </c>
      <c r="U24">
        <v>52490</v>
      </c>
      <c r="V24">
        <v>26600</v>
      </c>
      <c r="W24">
        <v>26700</v>
      </c>
      <c r="X24">
        <v>26360</v>
      </c>
      <c r="Y24">
        <v>26500</v>
      </c>
      <c r="Z24" s="57">
        <v>41439</v>
      </c>
      <c r="AA24">
        <v>236.2</v>
      </c>
      <c r="AB24">
        <v>237.8</v>
      </c>
      <c r="AC24">
        <v>234.1</v>
      </c>
      <c r="AD24">
        <v>235.8</v>
      </c>
      <c r="AE24" s="27">
        <f t="shared" si="0"/>
        <v>3.7000000000000171</v>
      </c>
      <c r="AF24" s="27">
        <f t="shared" si="1"/>
        <v>250.79999999999998</v>
      </c>
      <c r="AG24" s="27">
        <f t="shared" si="2"/>
        <v>241.6</v>
      </c>
      <c r="AH24" s="27">
        <f t="shared" si="3"/>
        <v>-1</v>
      </c>
      <c r="AI24" s="27" t="str">
        <f t="shared" si="4"/>
        <v/>
      </c>
      <c r="AJ24" s="27" t="str">
        <f t="shared" si="5"/>
        <v/>
      </c>
      <c r="AK24" s="27" t="str">
        <f t="shared" si="6"/>
        <v/>
      </c>
      <c r="AL24" s="27" t="str">
        <f t="shared" si="7"/>
        <v/>
      </c>
      <c r="AM24" s="158">
        <f t="shared" si="8"/>
        <v>0</v>
      </c>
      <c r="AN24" s="27">
        <f t="shared" si="9"/>
        <v>12.299999999999983</v>
      </c>
    </row>
    <row r="25" spans="1:40">
      <c r="A25" s="57">
        <v>41446</v>
      </c>
      <c r="B25">
        <v>3982</v>
      </c>
      <c r="C25">
        <v>4091</v>
      </c>
      <c r="D25">
        <v>3975</v>
      </c>
      <c r="E25">
        <v>4087</v>
      </c>
      <c r="F25">
        <v>4200</v>
      </c>
      <c r="G25">
        <v>4356</v>
      </c>
      <c r="H25">
        <v>4189</v>
      </c>
      <c r="I25">
        <v>4347</v>
      </c>
      <c r="J25">
        <v>70940</v>
      </c>
      <c r="K25">
        <v>71940</v>
      </c>
      <c r="L25">
        <v>70820</v>
      </c>
      <c r="M25">
        <v>71900</v>
      </c>
      <c r="N25">
        <v>230.5</v>
      </c>
      <c r="O25">
        <v>237.1</v>
      </c>
      <c r="P25">
        <v>228</v>
      </c>
      <c r="Q25">
        <v>236.6</v>
      </c>
      <c r="R25">
        <v>52110</v>
      </c>
      <c r="S25">
        <v>52410</v>
      </c>
      <c r="T25">
        <v>51730</v>
      </c>
      <c r="U25">
        <v>52300</v>
      </c>
      <c r="V25">
        <v>27890</v>
      </c>
      <c r="W25">
        <v>28080</v>
      </c>
      <c r="X25">
        <v>27830</v>
      </c>
      <c r="Y25">
        <v>28040</v>
      </c>
      <c r="Z25" s="57">
        <v>41446</v>
      </c>
      <c r="AA25">
        <v>230.5</v>
      </c>
      <c r="AB25">
        <v>237.1</v>
      </c>
      <c r="AC25">
        <v>228</v>
      </c>
      <c r="AD25">
        <v>236.6</v>
      </c>
      <c r="AE25" s="27">
        <f t="shared" si="0"/>
        <v>9.0999999999999943</v>
      </c>
      <c r="AF25" s="27">
        <f t="shared" si="1"/>
        <v>239.50000000000003</v>
      </c>
      <c r="AG25" s="27">
        <f t="shared" si="2"/>
        <v>232.1</v>
      </c>
      <c r="AH25" s="27" t="str">
        <f t="shared" si="3"/>
        <v/>
      </c>
      <c r="AI25" s="27" t="str">
        <f t="shared" si="4"/>
        <v/>
      </c>
      <c r="AJ25" s="27" t="str">
        <f t="shared" si="5"/>
        <v/>
      </c>
      <c r="AK25" s="27" t="str">
        <f t="shared" si="6"/>
        <v/>
      </c>
      <c r="AL25" s="27" t="str">
        <f t="shared" si="7"/>
        <v/>
      </c>
      <c r="AM25" s="158">
        <f t="shared" si="8"/>
        <v>0</v>
      </c>
      <c r="AN25" s="27">
        <f t="shared" si="9"/>
        <v>12.299999999999983</v>
      </c>
    </row>
    <row r="26" spans="1:40">
      <c r="A26" s="57">
        <v>41453</v>
      </c>
      <c r="B26">
        <v>3822</v>
      </c>
      <c r="C26">
        <v>3859</v>
      </c>
      <c r="D26">
        <v>3750</v>
      </c>
      <c r="E26">
        <v>3838</v>
      </c>
      <c r="F26">
        <v>4194</v>
      </c>
      <c r="G26">
        <v>4226</v>
      </c>
      <c r="H26">
        <v>4130</v>
      </c>
      <c r="I26">
        <v>4190</v>
      </c>
      <c r="J26">
        <v>71680</v>
      </c>
      <c r="K26">
        <v>72590</v>
      </c>
      <c r="L26">
        <v>71610</v>
      </c>
      <c r="M26">
        <v>72170</v>
      </c>
      <c r="N26">
        <v>233.8</v>
      </c>
      <c r="O26">
        <v>238.4</v>
      </c>
      <c r="P26">
        <v>230.3</v>
      </c>
      <c r="Q26">
        <v>236.5</v>
      </c>
      <c r="R26">
        <v>52700</v>
      </c>
      <c r="S26">
        <v>53640</v>
      </c>
      <c r="T26">
        <v>52650</v>
      </c>
      <c r="U26">
        <v>53450</v>
      </c>
      <c r="V26">
        <v>27590</v>
      </c>
      <c r="W26">
        <v>27700</v>
      </c>
      <c r="X26">
        <v>27510</v>
      </c>
      <c r="Y26">
        <v>27650</v>
      </c>
      <c r="Z26" s="57">
        <v>41453</v>
      </c>
      <c r="AA26">
        <v>233.8</v>
      </c>
      <c r="AB26">
        <v>238.4</v>
      </c>
      <c r="AC26">
        <v>230.3</v>
      </c>
      <c r="AD26">
        <v>236.5</v>
      </c>
      <c r="AE26" s="27">
        <f t="shared" si="0"/>
        <v>8.0999999999999943</v>
      </c>
      <c r="AF26" s="27">
        <f t="shared" si="1"/>
        <v>245.7</v>
      </c>
      <c r="AG26" s="27">
        <f t="shared" si="2"/>
        <v>227.5</v>
      </c>
      <c r="AH26" s="27" t="str">
        <f t="shared" si="3"/>
        <v/>
      </c>
      <c r="AI26" s="27" t="str">
        <f t="shared" si="4"/>
        <v/>
      </c>
      <c r="AJ26" s="27" t="str">
        <f t="shared" si="5"/>
        <v/>
      </c>
      <c r="AK26" s="27" t="str">
        <f t="shared" si="6"/>
        <v/>
      </c>
      <c r="AL26" s="27" t="str">
        <f t="shared" si="7"/>
        <v/>
      </c>
      <c r="AM26" s="158">
        <f t="shared" si="8"/>
        <v>0</v>
      </c>
      <c r="AN26" s="27">
        <f t="shared" si="9"/>
        <v>12.299999999999983</v>
      </c>
    </row>
    <row r="27" spans="1:40">
      <c r="A27" s="57">
        <v>41460</v>
      </c>
      <c r="B27">
        <v>4026</v>
      </c>
      <c r="C27">
        <v>4034</v>
      </c>
      <c r="D27">
        <v>4002</v>
      </c>
      <c r="E27">
        <v>4007</v>
      </c>
      <c r="F27">
        <v>4362</v>
      </c>
      <c r="G27">
        <v>4379</v>
      </c>
      <c r="H27">
        <v>4316</v>
      </c>
      <c r="I27">
        <v>4316</v>
      </c>
      <c r="J27">
        <v>74170</v>
      </c>
      <c r="K27">
        <v>74340</v>
      </c>
      <c r="L27">
        <v>73980</v>
      </c>
      <c r="M27">
        <v>74060</v>
      </c>
      <c r="N27">
        <v>247.8</v>
      </c>
      <c r="O27">
        <v>248.4</v>
      </c>
      <c r="P27">
        <v>245</v>
      </c>
      <c r="Q27">
        <v>245</v>
      </c>
      <c r="R27">
        <v>54330</v>
      </c>
      <c r="S27">
        <v>55200</v>
      </c>
      <c r="T27">
        <v>54330</v>
      </c>
      <c r="U27">
        <v>55100</v>
      </c>
      <c r="V27">
        <v>26700</v>
      </c>
      <c r="W27">
        <v>26790</v>
      </c>
      <c r="X27">
        <v>26630</v>
      </c>
      <c r="Y27">
        <v>26710</v>
      </c>
      <c r="Z27" s="57">
        <v>41460</v>
      </c>
      <c r="AA27">
        <v>247.8</v>
      </c>
      <c r="AB27">
        <v>248.4</v>
      </c>
      <c r="AC27">
        <v>245</v>
      </c>
      <c r="AD27">
        <v>245</v>
      </c>
      <c r="AE27" s="27">
        <f t="shared" si="0"/>
        <v>3.4000000000000057</v>
      </c>
      <c r="AF27" s="27">
        <f t="shared" si="1"/>
        <v>244.6</v>
      </c>
      <c r="AG27" s="27">
        <f t="shared" si="2"/>
        <v>228.4</v>
      </c>
      <c r="AH27" s="27">
        <f t="shared" si="3"/>
        <v>1</v>
      </c>
      <c r="AI27" s="27" t="str">
        <f t="shared" si="4"/>
        <v/>
      </c>
      <c r="AJ27" s="27" t="str">
        <f t="shared" si="5"/>
        <v/>
      </c>
      <c r="AK27" s="27" t="str">
        <f t="shared" si="6"/>
        <v/>
      </c>
      <c r="AL27" s="27" t="str">
        <f t="shared" si="7"/>
        <v/>
      </c>
      <c r="AM27" s="158">
        <f t="shared" si="8"/>
        <v>0</v>
      </c>
      <c r="AN27" s="27">
        <f t="shared" si="9"/>
        <v>12.299999999999983</v>
      </c>
    </row>
    <row r="28" spans="1:40">
      <c r="A28" s="57">
        <v>41467</v>
      </c>
      <c r="B28">
        <v>4092</v>
      </c>
      <c r="C28">
        <v>4109</v>
      </c>
      <c r="D28">
        <v>4074</v>
      </c>
      <c r="E28">
        <v>4081</v>
      </c>
      <c r="F28">
        <v>4518</v>
      </c>
      <c r="G28">
        <v>4545</v>
      </c>
      <c r="H28">
        <v>4507</v>
      </c>
      <c r="I28">
        <v>4509</v>
      </c>
      <c r="J28">
        <v>74530</v>
      </c>
      <c r="K28">
        <v>75000</v>
      </c>
      <c r="L28">
        <v>74510</v>
      </c>
      <c r="M28">
        <v>74830</v>
      </c>
      <c r="N28">
        <v>243.4</v>
      </c>
      <c r="O28">
        <v>244.6</v>
      </c>
      <c r="P28">
        <v>238.2</v>
      </c>
      <c r="Q28">
        <v>238.6</v>
      </c>
      <c r="R28">
        <v>55390</v>
      </c>
      <c r="S28">
        <v>55540</v>
      </c>
      <c r="T28">
        <v>54900</v>
      </c>
      <c r="U28">
        <v>54980</v>
      </c>
      <c r="V28">
        <v>27420</v>
      </c>
      <c r="W28">
        <v>27450</v>
      </c>
      <c r="X28">
        <v>27230</v>
      </c>
      <c r="Y28">
        <v>27230</v>
      </c>
      <c r="Z28" s="57">
        <v>41467</v>
      </c>
      <c r="AA28">
        <v>243.4</v>
      </c>
      <c r="AB28">
        <v>244.6</v>
      </c>
      <c r="AC28">
        <v>238.2</v>
      </c>
      <c r="AD28">
        <v>238.6</v>
      </c>
      <c r="AE28" s="27">
        <f t="shared" si="0"/>
        <v>6.4000000000000057</v>
      </c>
      <c r="AF28" s="27">
        <f t="shared" si="1"/>
        <v>248.4</v>
      </c>
      <c r="AG28" s="27">
        <f t="shared" si="2"/>
        <v>241.6</v>
      </c>
      <c r="AH28" s="27" t="str">
        <f t="shared" si="3"/>
        <v/>
      </c>
      <c r="AI28" s="27" t="str">
        <f t="shared" si="4"/>
        <v/>
      </c>
      <c r="AJ28" s="27" t="str">
        <f t="shared" si="5"/>
        <v>売り</v>
      </c>
      <c r="AK28" s="27" t="str">
        <f t="shared" si="6"/>
        <v/>
      </c>
      <c r="AL28" s="27">
        <f t="shared" si="7"/>
        <v>-14.700000000000017</v>
      </c>
      <c r="AM28" s="158">
        <f t="shared" si="8"/>
        <v>-14.700000000000017</v>
      </c>
      <c r="AN28" s="27">
        <f t="shared" si="9"/>
        <v>-2.4000000000000341</v>
      </c>
    </row>
    <row r="29" spans="1:40">
      <c r="A29" s="57">
        <v>41474</v>
      </c>
      <c r="B29">
        <v>4158</v>
      </c>
      <c r="C29">
        <v>4171</v>
      </c>
      <c r="D29">
        <v>4146</v>
      </c>
      <c r="E29">
        <v>4152</v>
      </c>
      <c r="F29">
        <v>4611</v>
      </c>
      <c r="G29">
        <v>4636</v>
      </c>
      <c r="H29">
        <v>4605</v>
      </c>
      <c r="I29">
        <v>4609</v>
      </c>
      <c r="J29">
        <v>76650</v>
      </c>
      <c r="K29">
        <v>76940</v>
      </c>
      <c r="L29">
        <v>76250</v>
      </c>
      <c r="M29">
        <v>76310</v>
      </c>
      <c r="N29">
        <v>256.3</v>
      </c>
      <c r="O29">
        <v>262</v>
      </c>
      <c r="P29">
        <v>249.5</v>
      </c>
      <c r="Q29">
        <v>251.9</v>
      </c>
      <c r="R29">
        <v>55240</v>
      </c>
      <c r="S29">
        <v>55450</v>
      </c>
      <c r="T29">
        <v>54940</v>
      </c>
      <c r="U29">
        <v>55120</v>
      </c>
      <c r="V29">
        <v>26700</v>
      </c>
      <c r="W29">
        <v>26810</v>
      </c>
      <c r="X29">
        <v>26580</v>
      </c>
      <c r="Y29">
        <v>26630</v>
      </c>
      <c r="Z29" s="57">
        <v>41474</v>
      </c>
      <c r="AA29">
        <v>256.3</v>
      </c>
      <c r="AB29">
        <v>262</v>
      </c>
      <c r="AC29">
        <v>249.5</v>
      </c>
      <c r="AD29">
        <v>251.9</v>
      </c>
      <c r="AE29" s="27">
        <f t="shared" si="0"/>
        <v>12.5</v>
      </c>
      <c r="AF29" s="27">
        <f t="shared" si="1"/>
        <v>245</v>
      </c>
      <c r="AG29" s="27">
        <f t="shared" si="2"/>
        <v>232.2</v>
      </c>
      <c r="AH29" s="27">
        <f t="shared" si="3"/>
        <v>1</v>
      </c>
      <c r="AI29" s="27" t="str">
        <f t="shared" si="4"/>
        <v/>
      </c>
      <c r="AJ29" s="27" t="str">
        <f t="shared" si="5"/>
        <v/>
      </c>
      <c r="AK29" s="27" t="str">
        <f t="shared" si="6"/>
        <v/>
      </c>
      <c r="AL29" s="27" t="str">
        <f t="shared" si="7"/>
        <v/>
      </c>
      <c r="AM29" s="158">
        <f t="shared" si="8"/>
        <v>0</v>
      </c>
      <c r="AN29" s="27">
        <f t="shared" si="9"/>
        <v>-2.4000000000000341</v>
      </c>
    </row>
    <row r="30" spans="1:40">
      <c r="A30" s="57">
        <v>41481</v>
      </c>
      <c r="B30">
        <v>4266</v>
      </c>
      <c r="C30">
        <v>4276</v>
      </c>
      <c r="D30">
        <v>4240</v>
      </c>
      <c r="E30">
        <v>4246</v>
      </c>
      <c r="F30">
        <v>4652</v>
      </c>
      <c r="G30">
        <v>4663</v>
      </c>
      <c r="H30">
        <v>4611</v>
      </c>
      <c r="I30">
        <v>4612</v>
      </c>
      <c r="J30">
        <v>75060</v>
      </c>
      <c r="K30">
        <v>75110</v>
      </c>
      <c r="L30">
        <v>74030</v>
      </c>
      <c r="M30">
        <v>74090</v>
      </c>
      <c r="N30">
        <v>257</v>
      </c>
      <c r="O30">
        <v>258.89999999999998</v>
      </c>
      <c r="P30">
        <v>250.9</v>
      </c>
      <c r="Q30">
        <v>251.4</v>
      </c>
      <c r="R30">
        <v>52900</v>
      </c>
      <c r="S30">
        <v>53110</v>
      </c>
      <c r="T30">
        <v>51800</v>
      </c>
      <c r="U30">
        <v>51870</v>
      </c>
      <c r="V30">
        <v>25840</v>
      </c>
      <c r="W30">
        <v>25840</v>
      </c>
      <c r="X30">
        <v>25570</v>
      </c>
      <c r="Y30">
        <v>25570</v>
      </c>
      <c r="Z30" s="57">
        <v>41481</v>
      </c>
      <c r="AA30">
        <v>257</v>
      </c>
      <c r="AB30">
        <v>258.89999999999998</v>
      </c>
      <c r="AC30">
        <v>250.9</v>
      </c>
      <c r="AD30">
        <v>251.4</v>
      </c>
      <c r="AE30" s="27">
        <f t="shared" si="0"/>
        <v>7.9999999999999716</v>
      </c>
      <c r="AF30" s="27">
        <f t="shared" si="1"/>
        <v>264.39999999999998</v>
      </c>
      <c r="AG30" s="27">
        <f t="shared" si="2"/>
        <v>239.4</v>
      </c>
      <c r="AH30" s="27" t="str">
        <f t="shared" si="3"/>
        <v/>
      </c>
      <c r="AI30" s="27" t="str">
        <f t="shared" si="4"/>
        <v/>
      </c>
      <c r="AJ30" s="27" t="str">
        <f t="shared" si="5"/>
        <v/>
      </c>
      <c r="AK30" s="27" t="str">
        <f t="shared" si="6"/>
        <v/>
      </c>
      <c r="AL30" s="27" t="str">
        <f t="shared" si="7"/>
        <v/>
      </c>
      <c r="AM30" s="158">
        <f t="shared" si="8"/>
        <v>0</v>
      </c>
      <c r="AN30" s="27">
        <f t="shared" si="9"/>
        <v>-2.4000000000000341</v>
      </c>
    </row>
    <row r="31" spans="1:40">
      <c r="A31" s="57">
        <v>41488</v>
      </c>
      <c r="B31">
        <v>4183</v>
      </c>
      <c r="C31">
        <v>4194</v>
      </c>
      <c r="D31">
        <v>4111</v>
      </c>
      <c r="E31">
        <v>4122</v>
      </c>
      <c r="F31">
        <v>4629</v>
      </c>
      <c r="G31">
        <v>4630</v>
      </c>
      <c r="H31">
        <v>4572</v>
      </c>
      <c r="I31">
        <v>4594</v>
      </c>
      <c r="J31">
        <v>75370</v>
      </c>
      <c r="K31">
        <v>75800</v>
      </c>
      <c r="L31">
        <v>75290</v>
      </c>
      <c r="M31">
        <v>75630</v>
      </c>
      <c r="N31">
        <v>249.3</v>
      </c>
      <c r="O31">
        <v>252</v>
      </c>
      <c r="P31">
        <v>246.1</v>
      </c>
      <c r="Q31">
        <v>247.9</v>
      </c>
      <c r="R31">
        <v>51700</v>
      </c>
      <c r="S31">
        <v>52200</v>
      </c>
      <c r="T31">
        <v>51690</v>
      </c>
      <c r="U31">
        <v>51850</v>
      </c>
      <c r="V31">
        <v>25300</v>
      </c>
      <c r="W31">
        <v>25360</v>
      </c>
      <c r="X31">
        <v>25210</v>
      </c>
      <c r="Y31">
        <v>25330</v>
      </c>
      <c r="Z31" s="57">
        <v>41488</v>
      </c>
      <c r="AA31">
        <v>249.3</v>
      </c>
      <c r="AB31">
        <v>252</v>
      </c>
      <c r="AC31">
        <v>246.1</v>
      </c>
      <c r="AD31">
        <v>247.9</v>
      </c>
      <c r="AE31" s="27">
        <f t="shared" si="0"/>
        <v>5.9000000000000057</v>
      </c>
      <c r="AF31" s="27">
        <f t="shared" si="1"/>
        <v>259.39999999999998</v>
      </c>
      <c r="AG31" s="27">
        <f t="shared" si="2"/>
        <v>243.40000000000003</v>
      </c>
      <c r="AH31" s="27" t="str">
        <f t="shared" si="3"/>
        <v/>
      </c>
      <c r="AI31" s="27" t="str">
        <f t="shared" si="4"/>
        <v/>
      </c>
      <c r="AJ31" s="27" t="str">
        <f t="shared" si="5"/>
        <v/>
      </c>
      <c r="AK31" s="27" t="str">
        <f t="shared" si="6"/>
        <v/>
      </c>
      <c r="AL31" s="27" t="str">
        <f t="shared" si="7"/>
        <v/>
      </c>
      <c r="AM31" s="158">
        <f t="shared" si="8"/>
        <v>0</v>
      </c>
      <c r="AN31" s="27">
        <f t="shared" si="9"/>
        <v>-2.4000000000000341</v>
      </c>
    </row>
    <row r="32" spans="1:40">
      <c r="A32" s="57">
        <v>41495</v>
      </c>
      <c r="B32">
        <v>4089</v>
      </c>
      <c r="C32">
        <v>4103</v>
      </c>
      <c r="D32">
        <v>4063</v>
      </c>
      <c r="E32">
        <v>4070</v>
      </c>
      <c r="F32">
        <v>4659</v>
      </c>
      <c r="G32">
        <v>4684</v>
      </c>
      <c r="H32">
        <v>4626</v>
      </c>
      <c r="I32">
        <v>4651</v>
      </c>
      <c r="J32">
        <v>72400</v>
      </c>
      <c r="K32">
        <v>72530</v>
      </c>
      <c r="L32">
        <v>71960</v>
      </c>
      <c r="M32">
        <v>72070</v>
      </c>
      <c r="N32">
        <v>259</v>
      </c>
      <c r="O32">
        <v>264</v>
      </c>
      <c r="P32">
        <v>257.7</v>
      </c>
      <c r="Q32">
        <v>261.5</v>
      </c>
      <c r="R32">
        <v>49900</v>
      </c>
      <c r="S32">
        <v>50390</v>
      </c>
      <c r="T32">
        <v>49700</v>
      </c>
      <c r="U32">
        <v>49850</v>
      </c>
      <c r="V32">
        <v>24410</v>
      </c>
      <c r="W32">
        <v>24570</v>
      </c>
      <c r="X32">
        <v>24390</v>
      </c>
      <c r="Y32">
        <v>24430</v>
      </c>
      <c r="Z32" s="57">
        <v>41495</v>
      </c>
      <c r="AA32">
        <v>259</v>
      </c>
      <c r="AB32">
        <v>264</v>
      </c>
      <c r="AC32">
        <v>257.7</v>
      </c>
      <c r="AD32">
        <v>261.5</v>
      </c>
      <c r="AE32" s="27">
        <f t="shared" si="0"/>
        <v>6.3000000000000114</v>
      </c>
      <c r="AF32" s="27">
        <f t="shared" si="1"/>
        <v>253.8</v>
      </c>
      <c r="AG32" s="27">
        <f t="shared" si="2"/>
        <v>242</v>
      </c>
      <c r="AH32" s="27">
        <f t="shared" si="3"/>
        <v>1</v>
      </c>
      <c r="AI32" s="27" t="str">
        <f t="shared" si="4"/>
        <v/>
      </c>
      <c r="AJ32" s="27" t="str">
        <f t="shared" si="5"/>
        <v/>
      </c>
      <c r="AK32" s="27" t="str">
        <f t="shared" si="6"/>
        <v/>
      </c>
      <c r="AL32" s="27" t="str">
        <f t="shared" si="7"/>
        <v/>
      </c>
      <c r="AM32" s="158">
        <f t="shared" si="8"/>
        <v>0</v>
      </c>
      <c r="AN32" s="27">
        <f t="shared" si="9"/>
        <v>-2.4000000000000341</v>
      </c>
    </row>
    <row r="33" spans="1:40">
      <c r="A33" s="57">
        <v>41502</v>
      </c>
      <c r="B33">
        <v>4258</v>
      </c>
      <c r="C33">
        <v>4299</v>
      </c>
      <c r="D33">
        <v>4258</v>
      </c>
      <c r="E33">
        <v>4282</v>
      </c>
      <c r="F33">
        <v>4800</v>
      </c>
      <c r="G33">
        <v>4829</v>
      </c>
      <c r="H33">
        <v>4794</v>
      </c>
      <c r="I33">
        <v>4811</v>
      </c>
      <c r="J33">
        <v>74300</v>
      </c>
      <c r="K33">
        <v>75050</v>
      </c>
      <c r="L33">
        <v>74090</v>
      </c>
      <c r="M33">
        <v>74930</v>
      </c>
      <c r="N33">
        <v>262.7</v>
      </c>
      <c r="O33">
        <v>269</v>
      </c>
      <c r="P33">
        <v>261.60000000000002</v>
      </c>
      <c r="Q33">
        <v>267</v>
      </c>
      <c r="R33">
        <v>52600</v>
      </c>
      <c r="S33">
        <v>52750</v>
      </c>
      <c r="T33">
        <v>52000</v>
      </c>
      <c r="U33">
        <v>52370</v>
      </c>
      <c r="V33">
        <v>25190</v>
      </c>
      <c r="W33">
        <v>25360</v>
      </c>
      <c r="X33">
        <v>25120</v>
      </c>
      <c r="Y33">
        <v>25270</v>
      </c>
      <c r="Z33" s="57">
        <v>41502</v>
      </c>
      <c r="AA33">
        <v>262.7</v>
      </c>
      <c r="AB33">
        <v>269</v>
      </c>
      <c r="AC33">
        <v>261.60000000000002</v>
      </c>
      <c r="AD33">
        <v>267</v>
      </c>
      <c r="AE33" s="27">
        <f t="shared" si="0"/>
        <v>7.3999999999999773</v>
      </c>
      <c r="AF33" s="27">
        <f t="shared" si="1"/>
        <v>267.8</v>
      </c>
      <c r="AG33" s="27">
        <f t="shared" si="2"/>
        <v>255.2</v>
      </c>
      <c r="AH33" s="27" t="str">
        <f t="shared" si="3"/>
        <v/>
      </c>
      <c r="AI33" s="27" t="str">
        <f t="shared" si="4"/>
        <v>買い</v>
      </c>
      <c r="AJ33" s="27" t="str">
        <f t="shared" si="5"/>
        <v/>
      </c>
      <c r="AK33" s="27">
        <f t="shared" si="6"/>
        <v>1</v>
      </c>
      <c r="AL33" s="27" t="str">
        <f t="shared" si="7"/>
        <v/>
      </c>
      <c r="AM33" s="158">
        <f t="shared" si="8"/>
        <v>1</v>
      </c>
      <c r="AN33" s="27">
        <f t="shared" si="9"/>
        <v>-1.4000000000000341</v>
      </c>
    </row>
    <row r="34" spans="1:40">
      <c r="A34" s="57">
        <v>41509</v>
      </c>
      <c r="B34">
        <v>4372</v>
      </c>
      <c r="C34">
        <v>4392</v>
      </c>
      <c r="D34">
        <v>4362</v>
      </c>
      <c r="E34">
        <v>4380</v>
      </c>
      <c r="F34">
        <v>4920</v>
      </c>
      <c r="G34">
        <v>4941</v>
      </c>
      <c r="H34">
        <v>4912</v>
      </c>
      <c r="I34">
        <v>4930</v>
      </c>
      <c r="J34">
        <v>75220</v>
      </c>
      <c r="K34">
        <v>75730</v>
      </c>
      <c r="L34">
        <v>75220</v>
      </c>
      <c r="M34">
        <v>75680</v>
      </c>
      <c r="N34">
        <v>268.8</v>
      </c>
      <c r="O34">
        <v>272</v>
      </c>
      <c r="P34">
        <v>265.5</v>
      </c>
      <c r="Q34">
        <v>269.60000000000002</v>
      </c>
      <c r="R34">
        <v>52130</v>
      </c>
      <c r="S34">
        <v>52520</v>
      </c>
      <c r="T34">
        <v>52130</v>
      </c>
      <c r="U34">
        <v>52450</v>
      </c>
      <c r="V34">
        <v>25400</v>
      </c>
      <c r="W34">
        <v>25650</v>
      </c>
      <c r="X34">
        <v>25380</v>
      </c>
      <c r="Y34">
        <v>25510</v>
      </c>
      <c r="Z34" s="57">
        <v>41509</v>
      </c>
      <c r="AA34">
        <v>268.8</v>
      </c>
      <c r="AB34">
        <v>272</v>
      </c>
      <c r="AC34">
        <v>265.5</v>
      </c>
      <c r="AD34">
        <v>269.60000000000002</v>
      </c>
      <c r="AE34" s="27">
        <f t="shared" si="0"/>
        <v>6.5</v>
      </c>
      <c r="AF34" s="27">
        <f t="shared" si="1"/>
        <v>274.39999999999998</v>
      </c>
      <c r="AG34" s="27">
        <f t="shared" si="2"/>
        <v>259.60000000000002</v>
      </c>
      <c r="AH34" s="27" t="str">
        <f t="shared" si="3"/>
        <v/>
      </c>
      <c r="AI34" s="27" t="str">
        <f t="shared" si="4"/>
        <v/>
      </c>
      <c r="AJ34" s="27" t="str">
        <f t="shared" si="5"/>
        <v/>
      </c>
      <c r="AK34" s="27" t="str">
        <f t="shared" si="6"/>
        <v/>
      </c>
      <c r="AL34" s="27" t="str">
        <f t="shared" si="7"/>
        <v/>
      </c>
      <c r="AM34" s="158">
        <f t="shared" si="8"/>
        <v>0</v>
      </c>
      <c r="AN34" s="27">
        <f t="shared" si="9"/>
        <v>-1.4000000000000341</v>
      </c>
    </row>
    <row r="35" spans="1:40">
      <c r="A35" s="57">
        <v>41516</v>
      </c>
      <c r="B35">
        <v>4439</v>
      </c>
      <c r="C35">
        <v>4460</v>
      </c>
      <c r="D35">
        <v>4437</v>
      </c>
      <c r="E35">
        <v>4443</v>
      </c>
      <c r="F35">
        <v>4818</v>
      </c>
      <c r="G35">
        <v>4831</v>
      </c>
      <c r="H35">
        <v>4806</v>
      </c>
      <c r="I35">
        <v>4815</v>
      </c>
      <c r="J35">
        <v>77200</v>
      </c>
      <c r="K35">
        <v>77960</v>
      </c>
      <c r="L35">
        <v>77120</v>
      </c>
      <c r="M35">
        <v>77720</v>
      </c>
      <c r="N35">
        <v>272.8</v>
      </c>
      <c r="O35">
        <v>273.3</v>
      </c>
      <c r="P35">
        <v>268.2</v>
      </c>
      <c r="Q35">
        <v>268.5</v>
      </c>
      <c r="R35">
        <v>53880</v>
      </c>
      <c r="S35">
        <v>53940</v>
      </c>
      <c r="T35">
        <v>53100</v>
      </c>
      <c r="U35">
        <v>53100</v>
      </c>
      <c r="V35">
        <v>25710</v>
      </c>
      <c r="W35">
        <v>25730</v>
      </c>
      <c r="X35">
        <v>25500</v>
      </c>
      <c r="Y35">
        <v>25550</v>
      </c>
      <c r="Z35" s="57">
        <v>41516</v>
      </c>
      <c r="AA35">
        <v>272.8</v>
      </c>
      <c r="AB35">
        <v>273.3</v>
      </c>
      <c r="AC35">
        <v>268.2</v>
      </c>
      <c r="AD35">
        <v>268.5</v>
      </c>
      <c r="AE35" s="27">
        <f t="shared" si="0"/>
        <v>5.1000000000000227</v>
      </c>
      <c r="AF35" s="27">
        <f t="shared" si="1"/>
        <v>276.10000000000002</v>
      </c>
      <c r="AG35" s="27">
        <f t="shared" si="2"/>
        <v>263.10000000000002</v>
      </c>
      <c r="AH35" s="27" t="str">
        <f t="shared" si="3"/>
        <v/>
      </c>
      <c r="AI35" s="27" t="str">
        <f t="shared" si="4"/>
        <v/>
      </c>
      <c r="AJ35" s="27" t="str">
        <f t="shared" si="5"/>
        <v/>
      </c>
      <c r="AK35" s="27" t="str">
        <f t="shared" si="6"/>
        <v/>
      </c>
      <c r="AL35" s="27" t="str">
        <f t="shared" si="7"/>
        <v/>
      </c>
      <c r="AM35" s="158">
        <f t="shared" si="8"/>
        <v>0</v>
      </c>
      <c r="AN35" s="27">
        <f t="shared" si="9"/>
        <v>-1.4000000000000341</v>
      </c>
    </row>
    <row r="36" spans="1:40">
      <c r="A36" s="57">
        <v>41521</v>
      </c>
      <c r="B36">
        <v>4520</v>
      </c>
      <c r="C36">
        <v>4532</v>
      </c>
      <c r="D36">
        <v>4510</v>
      </c>
      <c r="E36">
        <v>4511</v>
      </c>
      <c r="F36">
        <v>4948</v>
      </c>
      <c r="G36">
        <v>4956</v>
      </c>
      <c r="H36">
        <v>4940</v>
      </c>
      <c r="I36">
        <v>4946</v>
      </c>
      <c r="J36">
        <v>78190</v>
      </c>
      <c r="K36">
        <v>78500</v>
      </c>
      <c r="L36">
        <v>78000</v>
      </c>
      <c r="M36">
        <v>78240</v>
      </c>
      <c r="N36">
        <v>283.10000000000002</v>
      </c>
      <c r="O36">
        <v>287.89999999999998</v>
      </c>
      <c r="P36">
        <v>281</v>
      </c>
      <c r="Q36">
        <v>283</v>
      </c>
      <c r="R36">
        <v>54550</v>
      </c>
      <c r="S36">
        <v>54810</v>
      </c>
      <c r="T36">
        <v>54260</v>
      </c>
      <c r="U36">
        <v>54420</v>
      </c>
      <c r="V36">
        <v>25910</v>
      </c>
      <c r="W36">
        <v>25920</v>
      </c>
      <c r="X36">
        <v>25580</v>
      </c>
      <c r="Y36">
        <v>25740</v>
      </c>
      <c r="Z36" s="57">
        <v>41521</v>
      </c>
      <c r="AA36">
        <v>283.10000000000002</v>
      </c>
      <c r="AB36">
        <v>287.89999999999998</v>
      </c>
      <c r="AC36">
        <v>281</v>
      </c>
      <c r="AD36">
        <v>283</v>
      </c>
      <c r="AE36" s="27">
        <f t="shared" si="0"/>
        <v>6.8999999999999773</v>
      </c>
      <c r="AF36" s="27">
        <f t="shared" si="1"/>
        <v>273.60000000000002</v>
      </c>
      <c r="AG36" s="27">
        <f t="shared" si="2"/>
        <v>263.39999999999998</v>
      </c>
      <c r="AH36" s="27">
        <f t="shared" si="3"/>
        <v>1</v>
      </c>
      <c r="AI36" s="27" t="str">
        <f t="shared" si="4"/>
        <v/>
      </c>
      <c r="AJ36" s="27" t="str">
        <f t="shared" si="5"/>
        <v/>
      </c>
      <c r="AK36" s="27" t="str">
        <f t="shared" si="6"/>
        <v/>
      </c>
      <c r="AL36" s="27" t="str">
        <f t="shared" si="7"/>
        <v/>
      </c>
      <c r="AM36" s="158">
        <f t="shared" si="8"/>
        <v>0</v>
      </c>
      <c r="AN36" s="27">
        <f t="shared" si="9"/>
        <v>-1.4000000000000341</v>
      </c>
    </row>
    <row r="37" spans="1:40">
      <c r="A37" s="57">
        <v>41530</v>
      </c>
      <c r="B37">
        <v>4257</v>
      </c>
      <c r="C37">
        <v>4271</v>
      </c>
      <c r="D37">
        <v>4205</v>
      </c>
      <c r="E37">
        <v>4227</v>
      </c>
      <c r="F37">
        <v>4663</v>
      </c>
      <c r="G37">
        <v>4691</v>
      </c>
      <c r="H37">
        <v>4636</v>
      </c>
      <c r="I37">
        <v>4662</v>
      </c>
      <c r="J37">
        <v>76750</v>
      </c>
      <c r="K37">
        <v>76890</v>
      </c>
      <c r="L37">
        <v>76440</v>
      </c>
      <c r="M37">
        <v>76880</v>
      </c>
      <c r="N37">
        <v>272.60000000000002</v>
      </c>
      <c r="O37">
        <v>276</v>
      </c>
      <c r="P37">
        <v>271.10000000000002</v>
      </c>
      <c r="Q37">
        <v>271.7</v>
      </c>
      <c r="R37">
        <v>54500</v>
      </c>
      <c r="S37">
        <v>54850</v>
      </c>
      <c r="T37">
        <v>54500</v>
      </c>
      <c r="U37">
        <v>54510</v>
      </c>
      <c r="V37">
        <v>25550</v>
      </c>
      <c r="W37">
        <v>25640</v>
      </c>
      <c r="X37">
        <v>25460</v>
      </c>
      <c r="Y37">
        <v>25620</v>
      </c>
      <c r="Z37" s="57">
        <v>41530</v>
      </c>
      <c r="AA37">
        <v>272.60000000000002</v>
      </c>
      <c r="AB37">
        <v>276</v>
      </c>
      <c r="AC37">
        <v>271.10000000000002</v>
      </c>
      <c r="AD37">
        <v>271.7</v>
      </c>
      <c r="AE37" s="27">
        <f t="shared" si="0"/>
        <v>4.8999999999999773</v>
      </c>
      <c r="AF37" s="27">
        <f t="shared" si="1"/>
        <v>289.89999999999998</v>
      </c>
      <c r="AG37" s="27">
        <f t="shared" si="2"/>
        <v>276.10000000000002</v>
      </c>
      <c r="AH37" s="27">
        <f t="shared" si="3"/>
        <v>-1</v>
      </c>
      <c r="AI37" s="27" t="str">
        <f t="shared" si="4"/>
        <v/>
      </c>
      <c r="AJ37" s="27" t="str">
        <f t="shared" si="5"/>
        <v/>
      </c>
      <c r="AK37" s="27" t="str">
        <f t="shared" si="6"/>
        <v/>
      </c>
      <c r="AL37" s="27" t="str">
        <f t="shared" si="7"/>
        <v/>
      </c>
      <c r="AM37" s="158">
        <f t="shared" si="8"/>
        <v>0</v>
      </c>
      <c r="AN37" s="27">
        <f t="shared" si="9"/>
        <v>-1.4000000000000341</v>
      </c>
    </row>
    <row r="38" spans="1:40">
      <c r="A38" s="57">
        <v>41537</v>
      </c>
      <c r="B38">
        <v>4372</v>
      </c>
      <c r="C38">
        <v>4375</v>
      </c>
      <c r="D38">
        <v>4356</v>
      </c>
      <c r="E38">
        <v>4357</v>
      </c>
      <c r="F38">
        <v>4710</v>
      </c>
      <c r="G38">
        <v>4721</v>
      </c>
      <c r="H38">
        <v>4693</v>
      </c>
      <c r="I38">
        <v>4698</v>
      </c>
      <c r="J38">
        <v>76020</v>
      </c>
      <c r="K38">
        <v>76350</v>
      </c>
      <c r="L38">
        <v>75980</v>
      </c>
      <c r="M38">
        <v>76300</v>
      </c>
      <c r="N38">
        <v>285.3</v>
      </c>
      <c r="O38">
        <v>285.39999999999998</v>
      </c>
      <c r="P38">
        <v>281.5</v>
      </c>
      <c r="Q38">
        <v>284.39999999999998</v>
      </c>
      <c r="R38">
        <v>53460</v>
      </c>
      <c r="S38">
        <v>53680</v>
      </c>
      <c r="T38">
        <v>53350</v>
      </c>
      <c r="U38">
        <v>53360</v>
      </c>
      <c r="V38">
        <v>25350</v>
      </c>
      <c r="W38">
        <v>25380</v>
      </c>
      <c r="X38">
        <v>25170</v>
      </c>
      <c r="Y38">
        <v>25270</v>
      </c>
      <c r="Z38" s="57">
        <v>41537</v>
      </c>
      <c r="AA38">
        <v>285.3</v>
      </c>
      <c r="AB38">
        <v>285.39999999999998</v>
      </c>
      <c r="AC38">
        <v>281.5</v>
      </c>
      <c r="AD38">
        <v>284.39999999999998</v>
      </c>
      <c r="AE38" s="27">
        <f t="shared" si="0"/>
        <v>3.8999999999999773</v>
      </c>
      <c r="AF38" s="27">
        <f t="shared" si="1"/>
        <v>276.59999999999997</v>
      </c>
      <c r="AG38" s="27">
        <f t="shared" si="2"/>
        <v>266.8</v>
      </c>
      <c r="AH38" s="27">
        <f t="shared" si="3"/>
        <v>1</v>
      </c>
      <c r="AI38" s="27" t="str">
        <f t="shared" si="4"/>
        <v/>
      </c>
      <c r="AJ38" s="27" t="str">
        <f t="shared" si="5"/>
        <v/>
      </c>
      <c r="AK38" s="27" t="str">
        <f t="shared" si="6"/>
        <v/>
      </c>
      <c r="AL38" s="27" t="str">
        <f t="shared" si="7"/>
        <v/>
      </c>
      <c r="AM38" s="158">
        <f t="shared" si="8"/>
        <v>0</v>
      </c>
      <c r="AN38" s="27">
        <f t="shared" si="9"/>
        <v>-1.4000000000000341</v>
      </c>
    </row>
    <row r="39" spans="1:40">
      <c r="A39" s="57">
        <v>41544</v>
      </c>
      <c r="B39">
        <v>4220</v>
      </c>
      <c r="C39">
        <v>4221</v>
      </c>
      <c r="D39">
        <v>4205</v>
      </c>
      <c r="E39">
        <v>4214</v>
      </c>
      <c r="F39">
        <v>4533</v>
      </c>
      <c r="G39">
        <v>4535</v>
      </c>
      <c r="H39">
        <v>4487</v>
      </c>
      <c r="I39">
        <v>4518</v>
      </c>
      <c r="J39">
        <v>76390</v>
      </c>
      <c r="K39">
        <v>76450</v>
      </c>
      <c r="L39">
        <v>75880</v>
      </c>
      <c r="M39">
        <v>76240</v>
      </c>
      <c r="N39">
        <v>276.60000000000002</v>
      </c>
      <c r="O39">
        <v>278.5</v>
      </c>
      <c r="P39">
        <v>269.89999999999998</v>
      </c>
      <c r="Q39">
        <v>270</v>
      </c>
      <c r="R39">
        <v>52780</v>
      </c>
      <c r="S39">
        <v>53030</v>
      </c>
      <c r="T39">
        <v>52760</v>
      </c>
      <c r="U39">
        <v>52800</v>
      </c>
      <c r="V39">
        <v>25080</v>
      </c>
      <c r="W39">
        <v>25110</v>
      </c>
      <c r="X39">
        <v>25010</v>
      </c>
      <c r="Y39">
        <v>25010</v>
      </c>
      <c r="Z39" s="57">
        <v>41544</v>
      </c>
      <c r="AA39">
        <v>276.60000000000002</v>
      </c>
      <c r="AB39">
        <v>278.5</v>
      </c>
      <c r="AC39">
        <v>269.89999999999998</v>
      </c>
      <c r="AD39">
        <v>270</v>
      </c>
      <c r="AE39" s="27">
        <f t="shared" si="0"/>
        <v>8.6000000000000227</v>
      </c>
      <c r="AF39" s="27">
        <f t="shared" si="1"/>
        <v>288.29999999999995</v>
      </c>
      <c r="AG39" s="27">
        <f t="shared" si="2"/>
        <v>280.5</v>
      </c>
      <c r="AH39" s="27">
        <f t="shared" si="3"/>
        <v>-1</v>
      </c>
      <c r="AI39" s="27" t="str">
        <f t="shared" si="4"/>
        <v/>
      </c>
      <c r="AJ39" s="27" t="str">
        <f t="shared" si="5"/>
        <v/>
      </c>
      <c r="AK39" s="27" t="str">
        <f t="shared" si="6"/>
        <v/>
      </c>
      <c r="AL39" s="27" t="str">
        <f t="shared" si="7"/>
        <v/>
      </c>
      <c r="AM39" s="158">
        <f t="shared" si="8"/>
        <v>0</v>
      </c>
      <c r="AN39" s="27">
        <f t="shared" si="9"/>
        <v>-1.4000000000000341</v>
      </c>
    </row>
    <row r="40" spans="1:40">
      <c r="A40" s="57">
        <v>41551</v>
      </c>
      <c r="B40">
        <v>4125</v>
      </c>
      <c r="C40">
        <v>4135</v>
      </c>
      <c r="D40">
        <v>4115</v>
      </c>
      <c r="E40">
        <v>4124</v>
      </c>
      <c r="F40">
        <v>4344</v>
      </c>
      <c r="G40">
        <v>4359</v>
      </c>
      <c r="H40">
        <v>4333</v>
      </c>
      <c r="I40">
        <v>4355</v>
      </c>
      <c r="J40">
        <v>74100</v>
      </c>
      <c r="K40">
        <v>74430</v>
      </c>
      <c r="L40">
        <v>74060</v>
      </c>
      <c r="M40">
        <v>74100</v>
      </c>
      <c r="N40">
        <v>254.7</v>
      </c>
      <c r="O40">
        <v>255.4</v>
      </c>
      <c r="P40">
        <v>253.8</v>
      </c>
      <c r="Q40">
        <v>254.5</v>
      </c>
      <c r="R40">
        <v>51870</v>
      </c>
      <c r="S40">
        <v>52140</v>
      </c>
      <c r="T40">
        <v>51870</v>
      </c>
      <c r="U40">
        <v>51870</v>
      </c>
      <c r="V40">
        <v>24370</v>
      </c>
      <c r="W40">
        <v>24390</v>
      </c>
      <c r="X40">
        <v>24280</v>
      </c>
      <c r="Y40">
        <v>24280</v>
      </c>
      <c r="Z40" s="57">
        <v>41551</v>
      </c>
      <c r="AA40">
        <v>254.7</v>
      </c>
      <c r="AB40">
        <v>255.4</v>
      </c>
      <c r="AC40">
        <v>253.8</v>
      </c>
      <c r="AD40">
        <v>254.5</v>
      </c>
      <c r="AE40" s="27">
        <f t="shared" si="0"/>
        <v>1.5999999999999943</v>
      </c>
      <c r="AF40" s="27">
        <f t="shared" si="1"/>
        <v>278.60000000000002</v>
      </c>
      <c r="AG40" s="27">
        <f t="shared" si="2"/>
        <v>261.39999999999998</v>
      </c>
      <c r="AH40" s="27">
        <f t="shared" si="3"/>
        <v>-1</v>
      </c>
      <c r="AI40" s="27" t="str">
        <f t="shared" si="4"/>
        <v/>
      </c>
      <c r="AJ40" s="27" t="str">
        <f t="shared" si="5"/>
        <v/>
      </c>
      <c r="AK40" s="27" t="str">
        <f t="shared" si="6"/>
        <v/>
      </c>
      <c r="AL40" s="27" t="str">
        <f t="shared" si="7"/>
        <v/>
      </c>
      <c r="AM40" s="158">
        <f t="shared" si="8"/>
        <v>0</v>
      </c>
      <c r="AN40" s="27">
        <f t="shared" si="9"/>
        <v>-1.4000000000000341</v>
      </c>
    </row>
    <row r="41" spans="1:40">
      <c r="A41" s="57">
        <v>41558</v>
      </c>
      <c r="B41">
        <v>4074</v>
      </c>
      <c r="C41">
        <v>4102</v>
      </c>
      <c r="D41">
        <v>4068</v>
      </c>
      <c r="E41">
        <v>4089</v>
      </c>
      <c r="F41">
        <v>4403</v>
      </c>
      <c r="G41">
        <v>4439</v>
      </c>
      <c r="H41">
        <v>4403</v>
      </c>
      <c r="I41">
        <v>4430</v>
      </c>
      <c r="J41">
        <v>77180</v>
      </c>
      <c r="K41">
        <v>77420</v>
      </c>
      <c r="L41">
        <v>76990</v>
      </c>
      <c r="M41">
        <v>77170</v>
      </c>
      <c r="N41">
        <v>262.60000000000002</v>
      </c>
      <c r="O41">
        <v>267</v>
      </c>
      <c r="P41">
        <v>262.60000000000002</v>
      </c>
      <c r="Q41">
        <v>264.89999999999998</v>
      </c>
      <c r="R41">
        <v>52650</v>
      </c>
      <c r="S41">
        <v>52990</v>
      </c>
      <c r="T41">
        <v>52530</v>
      </c>
      <c r="U41">
        <v>52530</v>
      </c>
      <c r="V41">
        <v>24540</v>
      </c>
      <c r="W41">
        <v>24550</v>
      </c>
      <c r="X41">
        <v>24420</v>
      </c>
      <c r="Y41">
        <v>24420</v>
      </c>
      <c r="Z41" s="57">
        <v>41558</v>
      </c>
      <c r="AA41">
        <v>262.60000000000002</v>
      </c>
      <c r="AB41">
        <v>267</v>
      </c>
      <c r="AC41">
        <v>262.60000000000002</v>
      </c>
      <c r="AD41">
        <v>264.89999999999998</v>
      </c>
      <c r="AE41" s="27">
        <f t="shared" si="0"/>
        <v>4.3999999999999773</v>
      </c>
      <c r="AF41" s="27">
        <f t="shared" si="1"/>
        <v>256.10000000000002</v>
      </c>
      <c r="AG41" s="27">
        <f t="shared" si="2"/>
        <v>252.9</v>
      </c>
      <c r="AH41" s="27">
        <f t="shared" si="3"/>
        <v>1</v>
      </c>
      <c r="AI41" s="27" t="str">
        <f t="shared" si="4"/>
        <v/>
      </c>
      <c r="AJ41" s="27" t="str">
        <f t="shared" si="5"/>
        <v/>
      </c>
      <c r="AK41" s="27" t="str">
        <f t="shared" si="6"/>
        <v/>
      </c>
      <c r="AL41" s="27" t="str">
        <f t="shared" si="7"/>
        <v/>
      </c>
      <c r="AM41" s="158">
        <f t="shared" si="8"/>
        <v>0</v>
      </c>
      <c r="AN41" s="27">
        <f t="shared" si="9"/>
        <v>-1.4000000000000341</v>
      </c>
    </row>
    <row r="42" spans="1:40">
      <c r="A42" s="57">
        <v>41565</v>
      </c>
      <c r="B42">
        <v>4150</v>
      </c>
      <c r="C42">
        <v>4169</v>
      </c>
      <c r="D42">
        <v>4147</v>
      </c>
      <c r="E42">
        <v>4155</v>
      </c>
      <c r="F42">
        <v>4543</v>
      </c>
      <c r="G42">
        <v>4584</v>
      </c>
      <c r="H42">
        <v>4534</v>
      </c>
      <c r="I42">
        <v>4572</v>
      </c>
      <c r="J42">
        <v>76750</v>
      </c>
      <c r="K42">
        <v>77090</v>
      </c>
      <c r="L42">
        <v>76710</v>
      </c>
      <c r="M42">
        <v>76870</v>
      </c>
      <c r="N42">
        <v>265.8</v>
      </c>
      <c r="O42">
        <v>268.5</v>
      </c>
      <c r="P42">
        <v>264.3</v>
      </c>
      <c r="Q42">
        <v>266.8</v>
      </c>
      <c r="R42">
        <v>52730</v>
      </c>
      <c r="S42">
        <v>52730</v>
      </c>
      <c r="T42">
        <v>52300</v>
      </c>
      <c r="U42">
        <v>52650</v>
      </c>
      <c r="V42">
        <v>24910</v>
      </c>
      <c r="W42">
        <v>25000</v>
      </c>
      <c r="X42">
        <v>24840</v>
      </c>
      <c r="Y42">
        <v>24990</v>
      </c>
      <c r="Z42" s="57">
        <v>41565</v>
      </c>
      <c r="AA42">
        <v>265.8</v>
      </c>
      <c r="AB42">
        <v>268.5</v>
      </c>
      <c r="AC42">
        <v>264.3</v>
      </c>
      <c r="AD42">
        <v>266.8</v>
      </c>
      <c r="AE42" s="27">
        <f t="shared" si="0"/>
        <v>4.1999999999999886</v>
      </c>
      <c r="AF42" s="27">
        <f t="shared" si="1"/>
        <v>269.29999999999995</v>
      </c>
      <c r="AG42" s="27">
        <f t="shared" si="2"/>
        <v>260.5</v>
      </c>
      <c r="AH42" s="27" t="str">
        <f t="shared" si="3"/>
        <v/>
      </c>
      <c r="AI42" s="27" t="str">
        <f t="shared" si="4"/>
        <v/>
      </c>
      <c r="AJ42" s="27" t="str">
        <f t="shared" si="5"/>
        <v/>
      </c>
      <c r="AK42" s="27" t="str">
        <f t="shared" si="6"/>
        <v/>
      </c>
      <c r="AL42" s="27" t="str">
        <f t="shared" si="7"/>
        <v/>
      </c>
      <c r="AM42" s="158">
        <f t="shared" si="8"/>
        <v>0</v>
      </c>
      <c r="AN42" s="27">
        <f t="shared" si="9"/>
        <v>-1.4000000000000341</v>
      </c>
    </row>
    <row r="43" spans="1:40">
      <c r="A43" s="57">
        <v>41572</v>
      </c>
      <c r="B43">
        <v>4221</v>
      </c>
      <c r="C43">
        <v>4222</v>
      </c>
      <c r="D43">
        <v>4190</v>
      </c>
      <c r="E43">
        <v>4194</v>
      </c>
      <c r="F43">
        <v>4574</v>
      </c>
      <c r="G43">
        <v>4579</v>
      </c>
      <c r="H43">
        <v>4531</v>
      </c>
      <c r="I43">
        <v>4539</v>
      </c>
      <c r="J43">
        <v>74910</v>
      </c>
      <c r="K43">
        <v>74930</v>
      </c>
      <c r="L43">
        <v>74340</v>
      </c>
      <c r="M43">
        <v>74350</v>
      </c>
      <c r="N43">
        <v>262.60000000000002</v>
      </c>
      <c r="O43">
        <v>264</v>
      </c>
      <c r="P43">
        <v>256.5</v>
      </c>
      <c r="Q43">
        <v>256.7</v>
      </c>
      <c r="R43">
        <v>53240</v>
      </c>
      <c r="S43">
        <v>53280</v>
      </c>
      <c r="T43">
        <v>53110</v>
      </c>
      <c r="U43">
        <v>53110</v>
      </c>
      <c r="V43">
        <v>24940</v>
      </c>
      <c r="W43">
        <v>24960</v>
      </c>
      <c r="X43">
        <v>24880</v>
      </c>
      <c r="Y43">
        <v>24900</v>
      </c>
      <c r="Z43" s="57">
        <v>41572</v>
      </c>
      <c r="AA43">
        <v>262.60000000000002</v>
      </c>
      <c r="AB43">
        <v>264</v>
      </c>
      <c r="AC43">
        <v>256.5</v>
      </c>
      <c r="AD43">
        <v>256.7</v>
      </c>
      <c r="AE43" s="27">
        <f t="shared" si="0"/>
        <v>7.5</v>
      </c>
      <c r="AF43" s="27">
        <f t="shared" si="1"/>
        <v>271</v>
      </c>
      <c r="AG43" s="27">
        <f t="shared" si="2"/>
        <v>262.60000000000002</v>
      </c>
      <c r="AH43" s="27" t="str">
        <f t="shared" si="3"/>
        <v/>
      </c>
      <c r="AI43" s="27" t="str">
        <f t="shared" si="4"/>
        <v/>
      </c>
      <c r="AJ43" s="27" t="str">
        <f t="shared" si="5"/>
        <v/>
      </c>
      <c r="AK43" s="27" t="str">
        <f t="shared" si="6"/>
        <v/>
      </c>
      <c r="AL43" s="27" t="str">
        <f t="shared" si="7"/>
        <v/>
      </c>
      <c r="AM43" s="158">
        <f t="shared" si="8"/>
        <v>0</v>
      </c>
      <c r="AN43" s="27">
        <f t="shared" si="9"/>
        <v>-1.4000000000000341</v>
      </c>
    </row>
    <row r="44" spans="1:40">
      <c r="A44" s="57">
        <v>41579</v>
      </c>
      <c r="B44">
        <v>4189</v>
      </c>
      <c r="C44">
        <v>4198</v>
      </c>
      <c r="D44">
        <v>4173</v>
      </c>
      <c r="E44">
        <v>4184</v>
      </c>
      <c r="F44">
        <v>4630</v>
      </c>
      <c r="G44">
        <v>4640</v>
      </c>
      <c r="H44">
        <v>4600</v>
      </c>
      <c r="I44">
        <v>4624</v>
      </c>
      <c r="J44">
        <v>75800</v>
      </c>
      <c r="K44">
        <v>75900</v>
      </c>
      <c r="L44">
        <v>75130</v>
      </c>
      <c r="M44">
        <v>75620</v>
      </c>
      <c r="N44">
        <v>261.8</v>
      </c>
      <c r="O44">
        <v>261.89999999999998</v>
      </c>
      <c r="P44">
        <v>258</v>
      </c>
      <c r="Q44">
        <v>260</v>
      </c>
      <c r="R44">
        <v>53150</v>
      </c>
      <c r="S44">
        <v>53300</v>
      </c>
      <c r="T44">
        <v>53020</v>
      </c>
      <c r="U44">
        <v>53020</v>
      </c>
      <c r="V44">
        <v>24650</v>
      </c>
      <c r="W44">
        <v>24750</v>
      </c>
      <c r="X44">
        <v>24630</v>
      </c>
      <c r="Y44">
        <v>24640</v>
      </c>
      <c r="Z44" s="57">
        <v>41579</v>
      </c>
      <c r="AA44">
        <v>261.8</v>
      </c>
      <c r="AB44">
        <v>261.89999999999998</v>
      </c>
      <c r="AC44">
        <v>258</v>
      </c>
      <c r="AD44">
        <v>260</v>
      </c>
      <c r="AE44" s="27">
        <f t="shared" si="0"/>
        <v>3.8999999999999773</v>
      </c>
      <c r="AF44" s="27">
        <f t="shared" si="1"/>
        <v>264.2</v>
      </c>
      <c r="AG44" s="27">
        <f t="shared" si="2"/>
        <v>249.2</v>
      </c>
      <c r="AH44" s="27" t="str">
        <f t="shared" si="3"/>
        <v/>
      </c>
      <c r="AI44" s="27" t="str">
        <f t="shared" si="4"/>
        <v/>
      </c>
      <c r="AJ44" s="27" t="str">
        <f t="shared" si="5"/>
        <v/>
      </c>
      <c r="AK44" s="27" t="str">
        <f t="shared" si="6"/>
        <v/>
      </c>
      <c r="AL44" s="27" t="str">
        <f t="shared" si="7"/>
        <v/>
      </c>
      <c r="AM44" s="158">
        <f t="shared" si="8"/>
        <v>0</v>
      </c>
      <c r="AN44" s="27">
        <f t="shared" si="9"/>
        <v>-1.4000000000000341</v>
      </c>
    </row>
    <row r="45" spans="1:40">
      <c r="A45" s="57">
        <v>41586</v>
      </c>
      <c r="B45">
        <v>4142</v>
      </c>
      <c r="C45">
        <v>4144</v>
      </c>
      <c r="D45">
        <v>4131</v>
      </c>
      <c r="E45">
        <v>4139</v>
      </c>
      <c r="F45">
        <v>4641</v>
      </c>
      <c r="G45">
        <v>4655</v>
      </c>
      <c r="H45">
        <v>4630</v>
      </c>
      <c r="I45">
        <v>4647</v>
      </c>
      <c r="J45">
        <v>74080</v>
      </c>
      <c r="K45">
        <v>74220</v>
      </c>
      <c r="L45">
        <v>73620</v>
      </c>
      <c r="M45">
        <v>73650</v>
      </c>
      <c r="N45">
        <v>255.9</v>
      </c>
      <c r="O45">
        <v>259.39999999999998</v>
      </c>
      <c r="P45">
        <v>255.2</v>
      </c>
      <c r="Q45">
        <v>257</v>
      </c>
      <c r="R45">
        <v>53090</v>
      </c>
      <c r="S45">
        <v>53180</v>
      </c>
      <c r="T45">
        <v>52710</v>
      </c>
      <c r="U45">
        <v>52710</v>
      </c>
      <c r="V45">
        <v>24400</v>
      </c>
      <c r="W45">
        <v>24430</v>
      </c>
      <c r="X45">
        <v>24380</v>
      </c>
      <c r="Y45">
        <v>24380</v>
      </c>
      <c r="Z45" s="57">
        <v>41586</v>
      </c>
      <c r="AA45">
        <v>255.9</v>
      </c>
      <c r="AB45">
        <v>259.39999999999998</v>
      </c>
      <c r="AC45">
        <v>255.2</v>
      </c>
      <c r="AD45">
        <v>257</v>
      </c>
      <c r="AE45" s="27">
        <f t="shared" ref="AE45:AE76" si="10">AB45-AC45</f>
        <v>4.1999999999999886</v>
      </c>
      <c r="AF45" s="27">
        <f t="shared" ref="AF45:AF76" si="11">AE44+AD44</f>
        <v>263.89999999999998</v>
      </c>
      <c r="AG45" s="27">
        <f t="shared" ref="AG45:AG76" si="12">AD44-AE44</f>
        <v>256.10000000000002</v>
      </c>
      <c r="AH45" s="27" t="str">
        <f t="shared" ref="AH45:AH76" si="13">IF(AND(AA45&gt;AF45,AC45&gt;AF45),1,IF(AND(AA45&lt;AG45,AG45&gt;AB45),-1,""))</f>
        <v/>
      </c>
      <c r="AI45" s="27" t="str">
        <f t="shared" ref="AI45:AI76" si="14">IF(AND(AB45&gt;=AF45,AF45&gt;AA45+1),"買い","")</f>
        <v/>
      </c>
      <c r="AJ45" s="27" t="str">
        <f t="shared" ref="AJ45:AJ76" si="15">IF(AND(AG45&gt;=AC45,AA45-1&gt;AG45),"売り","")</f>
        <v/>
      </c>
      <c r="AK45" s="27" t="str">
        <f t="shared" ref="AK45:AK76" si="16">IF(Z46="","",IF(AH45=1,"",IF(OR(AI45="買い",AH45=1),AA46-AF45,"")))</f>
        <v/>
      </c>
      <c r="AL45" s="27" t="str">
        <f t="shared" ref="AL45:AL76" si="17">IF(Z46="","",IF(AH45=-1,"",IF(OR(AJ45="売り",AJ45=1),AG45-AA46,"")))</f>
        <v/>
      </c>
      <c r="AM45" s="158">
        <f t="shared" si="8"/>
        <v>0</v>
      </c>
      <c r="AN45" s="27">
        <f t="shared" si="9"/>
        <v>-1.4000000000000341</v>
      </c>
    </row>
    <row r="46" spans="1:40">
      <c r="A46" s="57">
        <v>41593</v>
      </c>
      <c r="B46">
        <v>4155</v>
      </c>
      <c r="C46">
        <v>4170</v>
      </c>
      <c r="D46">
        <v>4146</v>
      </c>
      <c r="E46">
        <v>4147</v>
      </c>
      <c r="F46">
        <v>4715</v>
      </c>
      <c r="G46">
        <v>4740</v>
      </c>
      <c r="H46">
        <v>4701</v>
      </c>
      <c r="I46">
        <v>4717</v>
      </c>
      <c r="J46">
        <v>77480</v>
      </c>
      <c r="K46">
        <v>77660</v>
      </c>
      <c r="L46">
        <v>77240</v>
      </c>
      <c r="M46">
        <v>77270</v>
      </c>
      <c r="N46">
        <v>261.5</v>
      </c>
      <c r="O46">
        <v>263.39999999999998</v>
      </c>
      <c r="P46">
        <v>260.60000000000002</v>
      </c>
      <c r="Q46">
        <v>262.10000000000002</v>
      </c>
      <c r="R46">
        <v>54750</v>
      </c>
      <c r="S46">
        <v>54880</v>
      </c>
      <c r="T46">
        <v>54600</v>
      </c>
      <c r="U46">
        <v>54760</v>
      </c>
      <c r="V46">
        <v>25120</v>
      </c>
      <c r="W46">
        <v>25220</v>
      </c>
      <c r="X46">
        <v>25070</v>
      </c>
      <c r="Y46">
        <v>25130</v>
      </c>
      <c r="Z46" s="57">
        <v>41593</v>
      </c>
      <c r="AA46">
        <v>261.5</v>
      </c>
      <c r="AB46">
        <v>263.39999999999998</v>
      </c>
      <c r="AC46">
        <v>260.60000000000002</v>
      </c>
      <c r="AD46">
        <v>262.10000000000002</v>
      </c>
      <c r="AE46" s="27">
        <f t="shared" si="10"/>
        <v>2.7999999999999545</v>
      </c>
      <c r="AF46" s="27">
        <f t="shared" si="11"/>
        <v>261.2</v>
      </c>
      <c r="AG46" s="27">
        <f t="shared" si="12"/>
        <v>252.8</v>
      </c>
      <c r="AH46" s="27" t="str">
        <f t="shared" si="13"/>
        <v/>
      </c>
      <c r="AI46" s="27" t="str">
        <f t="shared" si="14"/>
        <v/>
      </c>
      <c r="AJ46" s="27" t="str">
        <f t="shared" si="15"/>
        <v/>
      </c>
      <c r="AK46" s="27" t="str">
        <f t="shared" si="16"/>
        <v/>
      </c>
      <c r="AL46" s="27" t="str">
        <f t="shared" si="17"/>
        <v/>
      </c>
      <c r="AM46" s="158">
        <f t="shared" si="8"/>
        <v>0</v>
      </c>
      <c r="AN46" s="27">
        <f t="shared" si="9"/>
        <v>-1.4000000000000341</v>
      </c>
    </row>
    <row r="47" spans="1:40">
      <c r="A47" s="57">
        <v>41600</v>
      </c>
      <c r="B47">
        <v>4060</v>
      </c>
      <c r="C47">
        <v>4064</v>
      </c>
      <c r="D47">
        <v>4045</v>
      </c>
      <c r="E47">
        <v>4049</v>
      </c>
      <c r="F47">
        <v>4571</v>
      </c>
      <c r="G47">
        <v>4589</v>
      </c>
      <c r="H47">
        <v>4564</v>
      </c>
      <c r="I47">
        <v>4572</v>
      </c>
      <c r="J47">
        <v>78680</v>
      </c>
      <c r="K47">
        <v>78700</v>
      </c>
      <c r="L47">
        <v>78070</v>
      </c>
      <c r="M47">
        <v>78190</v>
      </c>
      <c r="N47">
        <v>261.60000000000002</v>
      </c>
      <c r="O47">
        <v>262.39999999999998</v>
      </c>
      <c r="P47">
        <v>259.7</v>
      </c>
      <c r="Q47">
        <v>260.2</v>
      </c>
      <c r="R47">
        <v>54900</v>
      </c>
      <c r="S47">
        <v>55300</v>
      </c>
      <c r="T47">
        <v>54900</v>
      </c>
      <c r="U47">
        <v>55060</v>
      </c>
      <c r="V47">
        <v>24920</v>
      </c>
      <c r="W47">
        <v>25130</v>
      </c>
      <c r="X47">
        <v>24900</v>
      </c>
      <c r="Y47">
        <v>25010</v>
      </c>
      <c r="Z47" s="57">
        <v>41600</v>
      </c>
      <c r="AA47">
        <v>261.60000000000002</v>
      </c>
      <c r="AB47">
        <v>262.39999999999998</v>
      </c>
      <c r="AC47">
        <v>259.7</v>
      </c>
      <c r="AD47">
        <v>260.2</v>
      </c>
      <c r="AE47" s="27">
        <f t="shared" si="10"/>
        <v>2.6999999999999886</v>
      </c>
      <c r="AF47" s="27">
        <f t="shared" si="11"/>
        <v>264.89999999999998</v>
      </c>
      <c r="AG47" s="27">
        <f t="shared" si="12"/>
        <v>259.30000000000007</v>
      </c>
      <c r="AH47" s="27" t="str">
        <f t="shared" si="13"/>
        <v/>
      </c>
      <c r="AI47" s="27" t="str">
        <f t="shared" si="14"/>
        <v/>
      </c>
      <c r="AJ47" s="27" t="str">
        <f t="shared" si="15"/>
        <v/>
      </c>
      <c r="AK47" s="27" t="str">
        <f t="shared" si="16"/>
        <v/>
      </c>
      <c r="AL47" s="27" t="str">
        <f t="shared" si="17"/>
        <v/>
      </c>
      <c r="AM47" s="158">
        <f t="shared" si="8"/>
        <v>0</v>
      </c>
      <c r="AN47" s="27">
        <f t="shared" si="9"/>
        <v>-1.4000000000000341</v>
      </c>
    </row>
    <row r="48" spans="1:40">
      <c r="A48" s="57">
        <v>41607</v>
      </c>
      <c r="B48">
        <v>4099</v>
      </c>
      <c r="C48">
        <v>4108</v>
      </c>
      <c r="D48">
        <v>4088</v>
      </c>
      <c r="E48">
        <v>4093</v>
      </c>
      <c r="F48">
        <v>4515</v>
      </c>
      <c r="G48">
        <v>4540</v>
      </c>
      <c r="H48">
        <v>4502</v>
      </c>
      <c r="I48">
        <v>4530</v>
      </c>
      <c r="J48">
        <v>80390</v>
      </c>
      <c r="K48">
        <v>81240</v>
      </c>
      <c r="L48">
        <v>80390</v>
      </c>
      <c r="M48">
        <v>80940</v>
      </c>
      <c r="N48">
        <v>260.39999999999998</v>
      </c>
      <c r="O48">
        <v>271.89999999999998</v>
      </c>
      <c r="P48">
        <v>260.39999999999998</v>
      </c>
      <c r="Q48">
        <v>271.8</v>
      </c>
      <c r="R48">
        <v>56460</v>
      </c>
      <c r="S48">
        <v>56680</v>
      </c>
      <c r="T48">
        <v>55850</v>
      </c>
      <c r="U48">
        <v>55850</v>
      </c>
      <c r="V48">
        <v>25140</v>
      </c>
      <c r="W48">
        <v>25320</v>
      </c>
      <c r="X48">
        <v>25120</v>
      </c>
      <c r="Y48">
        <v>25260</v>
      </c>
      <c r="Z48" s="57">
        <v>41607</v>
      </c>
      <c r="AA48">
        <v>260.39999999999998</v>
      </c>
      <c r="AB48">
        <v>271.89999999999998</v>
      </c>
      <c r="AC48">
        <v>260.39999999999998</v>
      </c>
      <c r="AD48">
        <v>271.8</v>
      </c>
      <c r="AE48" s="27">
        <f t="shared" si="10"/>
        <v>11.5</v>
      </c>
      <c r="AF48" s="27">
        <f t="shared" si="11"/>
        <v>262.89999999999998</v>
      </c>
      <c r="AG48" s="27">
        <f t="shared" si="12"/>
        <v>257.5</v>
      </c>
      <c r="AH48" s="27" t="str">
        <f t="shared" si="13"/>
        <v/>
      </c>
      <c r="AI48" s="27" t="str">
        <f t="shared" si="14"/>
        <v>買い</v>
      </c>
      <c r="AJ48" s="27" t="str">
        <f t="shared" si="15"/>
        <v/>
      </c>
      <c r="AK48" s="27">
        <f t="shared" si="16"/>
        <v>14.300000000000011</v>
      </c>
      <c r="AL48" s="27" t="str">
        <f t="shared" si="17"/>
        <v/>
      </c>
      <c r="AM48" s="158">
        <f t="shared" si="8"/>
        <v>14.300000000000011</v>
      </c>
      <c r="AN48" s="27">
        <f t="shared" si="9"/>
        <v>12.899999999999977</v>
      </c>
    </row>
    <row r="49" spans="1:40">
      <c r="A49" s="57">
        <v>41613</v>
      </c>
      <c r="B49">
        <v>4081</v>
      </c>
      <c r="C49">
        <v>4087</v>
      </c>
      <c r="D49">
        <v>4064</v>
      </c>
      <c r="E49">
        <v>4073</v>
      </c>
      <c r="F49">
        <v>4535</v>
      </c>
      <c r="G49">
        <v>4545</v>
      </c>
      <c r="H49">
        <v>4522</v>
      </c>
      <c r="I49">
        <v>4529</v>
      </c>
      <c r="J49">
        <v>81590</v>
      </c>
      <c r="K49">
        <v>81860</v>
      </c>
      <c r="L49">
        <v>81080</v>
      </c>
      <c r="M49">
        <v>81400</v>
      </c>
      <c r="N49">
        <v>277.2</v>
      </c>
      <c r="O49">
        <v>277.39999999999998</v>
      </c>
      <c r="P49">
        <v>273.5</v>
      </c>
      <c r="Q49">
        <v>274.7</v>
      </c>
      <c r="R49">
        <v>56700</v>
      </c>
      <c r="S49">
        <v>57000</v>
      </c>
      <c r="T49">
        <v>56700</v>
      </c>
      <c r="U49">
        <v>56880</v>
      </c>
      <c r="V49">
        <v>25650</v>
      </c>
      <c r="W49">
        <v>25780</v>
      </c>
      <c r="X49">
        <v>25600</v>
      </c>
      <c r="Y49">
        <v>25660</v>
      </c>
      <c r="Z49" s="57">
        <v>41613</v>
      </c>
      <c r="AA49">
        <v>277.2</v>
      </c>
      <c r="AB49">
        <v>277.39999999999998</v>
      </c>
      <c r="AC49">
        <v>273.5</v>
      </c>
      <c r="AD49">
        <v>274.7</v>
      </c>
      <c r="AE49" s="27">
        <f t="shared" si="10"/>
        <v>3.8999999999999773</v>
      </c>
      <c r="AF49" s="27">
        <f t="shared" si="11"/>
        <v>283.3</v>
      </c>
      <c r="AG49" s="27">
        <f t="shared" si="12"/>
        <v>260.3</v>
      </c>
      <c r="AH49" s="27" t="str">
        <f t="shared" si="13"/>
        <v/>
      </c>
      <c r="AI49" s="27" t="str">
        <f t="shared" si="14"/>
        <v/>
      </c>
      <c r="AJ49" s="27" t="str">
        <f t="shared" si="15"/>
        <v/>
      </c>
      <c r="AK49" s="27" t="str">
        <f t="shared" si="16"/>
        <v/>
      </c>
      <c r="AL49" s="27" t="str">
        <f t="shared" si="17"/>
        <v/>
      </c>
      <c r="AM49" s="158">
        <f t="shared" si="8"/>
        <v>0</v>
      </c>
      <c r="AN49" s="27">
        <f t="shared" si="9"/>
        <v>12.899999999999977</v>
      </c>
    </row>
    <row r="50" spans="1:40">
      <c r="A50" s="57">
        <v>41621</v>
      </c>
      <c r="B50">
        <v>4095</v>
      </c>
      <c r="C50">
        <v>4106</v>
      </c>
      <c r="D50">
        <v>4080</v>
      </c>
      <c r="E50">
        <v>4100</v>
      </c>
      <c r="F50">
        <v>4590</v>
      </c>
      <c r="G50">
        <v>4597</v>
      </c>
      <c r="H50">
        <v>4562</v>
      </c>
      <c r="I50">
        <v>4590</v>
      </c>
      <c r="J50">
        <v>81370</v>
      </c>
      <c r="K50">
        <v>81520</v>
      </c>
      <c r="L50">
        <v>81010</v>
      </c>
      <c r="M50">
        <v>81240</v>
      </c>
      <c r="N50">
        <v>285.10000000000002</v>
      </c>
      <c r="O50">
        <v>285.89999999999998</v>
      </c>
      <c r="P50">
        <v>283.3</v>
      </c>
      <c r="Q50">
        <v>283.8</v>
      </c>
      <c r="R50">
        <v>57000</v>
      </c>
      <c r="S50">
        <v>57100</v>
      </c>
      <c r="T50">
        <v>56980</v>
      </c>
      <c r="U50">
        <v>57010</v>
      </c>
      <c r="V50">
        <v>25900</v>
      </c>
      <c r="W50">
        <v>25970</v>
      </c>
      <c r="X50">
        <v>25800</v>
      </c>
      <c r="Y50">
        <v>25870</v>
      </c>
      <c r="Z50" s="57">
        <v>41621</v>
      </c>
      <c r="AA50">
        <v>285.10000000000002</v>
      </c>
      <c r="AB50">
        <v>285.89999999999998</v>
      </c>
      <c r="AC50">
        <v>283.3</v>
      </c>
      <c r="AD50">
        <v>283.8</v>
      </c>
      <c r="AE50" s="27">
        <f t="shared" si="10"/>
        <v>2.5999999999999659</v>
      </c>
      <c r="AF50" s="27">
        <f t="shared" si="11"/>
        <v>278.59999999999997</v>
      </c>
      <c r="AG50" s="27">
        <f t="shared" si="12"/>
        <v>270.8</v>
      </c>
      <c r="AH50" s="27">
        <f t="shared" si="13"/>
        <v>1</v>
      </c>
      <c r="AI50" s="27" t="str">
        <f t="shared" si="14"/>
        <v/>
      </c>
      <c r="AJ50" s="27" t="str">
        <f t="shared" si="15"/>
        <v/>
      </c>
      <c r="AK50" s="27" t="str">
        <f t="shared" si="16"/>
        <v/>
      </c>
      <c r="AL50" s="27" t="str">
        <f t="shared" si="17"/>
        <v/>
      </c>
      <c r="AM50" s="158">
        <f t="shared" si="8"/>
        <v>0</v>
      </c>
      <c r="AN50" s="27">
        <f t="shared" si="9"/>
        <v>12.899999999999977</v>
      </c>
    </row>
    <row r="51" spans="1:40">
      <c r="A51" s="57">
        <v>41628</v>
      </c>
      <c r="B51">
        <v>4006</v>
      </c>
      <c r="C51">
        <v>4027</v>
      </c>
      <c r="D51">
        <v>4002</v>
      </c>
      <c r="E51">
        <v>4019</v>
      </c>
      <c r="F51">
        <v>4467</v>
      </c>
      <c r="G51">
        <v>4496</v>
      </c>
      <c r="H51">
        <v>4467</v>
      </c>
      <c r="I51">
        <v>4487</v>
      </c>
      <c r="J51">
        <v>82700</v>
      </c>
      <c r="K51">
        <v>82760</v>
      </c>
      <c r="L51">
        <v>82390</v>
      </c>
      <c r="M51">
        <v>82690</v>
      </c>
      <c r="N51">
        <v>281</v>
      </c>
      <c r="O51">
        <v>284.5</v>
      </c>
      <c r="P51">
        <v>280.5</v>
      </c>
      <c r="Q51">
        <v>282.89999999999998</v>
      </c>
      <c r="R51">
        <v>57000</v>
      </c>
      <c r="S51">
        <v>57490</v>
      </c>
      <c r="T51">
        <v>56770</v>
      </c>
      <c r="U51">
        <v>56830</v>
      </c>
      <c r="V51">
        <v>26140</v>
      </c>
      <c r="W51">
        <v>26240</v>
      </c>
      <c r="X51">
        <v>26140</v>
      </c>
      <c r="Y51">
        <v>26200</v>
      </c>
      <c r="Z51" s="57">
        <v>41628</v>
      </c>
      <c r="AA51">
        <v>281</v>
      </c>
      <c r="AB51">
        <v>284.5</v>
      </c>
      <c r="AC51">
        <v>280.5</v>
      </c>
      <c r="AD51">
        <v>282.89999999999998</v>
      </c>
      <c r="AE51" s="27">
        <f t="shared" si="10"/>
        <v>4</v>
      </c>
      <c r="AF51" s="27">
        <f t="shared" si="11"/>
        <v>286.39999999999998</v>
      </c>
      <c r="AG51" s="27">
        <f t="shared" si="12"/>
        <v>281.20000000000005</v>
      </c>
      <c r="AH51" s="27" t="str">
        <f t="shared" si="13"/>
        <v/>
      </c>
      <c r="AI51" s="27" t="str">
        <f t="shared" si="14"/>
        <v/>
      </c>
      <c r="AJ51" s="27" t="str">
        <f t="shared" si="15"/>
        <v/>
      </c>
      <c r="AK51" s="27" t="str">
        <f t="shared" si="16"/>
        <v/>
      </c>
      <c r="AL51" s="27" t="str">
        <f t="shared" si="17"/>
        <v/>
      </c>
      <c r="AM51" s="158">
        <f t="shared" si="8"/>
        <v>0</v>
      </c>
      <c r="AN51" s="27">
        <f t="shared" si="9"/>
        <v>12.899999999999977</v>
      </c>
    </row>
    <row r="52" spans="1:40">
      <c r="A52" s="57">
        <v>41635</v>
      </c>
      <c r="B52">
        <v>4081</v>
      </c>
      <c r="C52">
        <v>4094</v>
      </c>
      <c r="D52">
        <v>4081</v>
      </c>
      <c r="E52">
        <v>4093</v>
      </c>
      <c r="F52">
        <v>4629</v>
      </c>
      <c r="G52">
        <v>4660</v>
      </c>
      <c r="H52">
        <v>4617</v>
      </c>
      <c r="I52">
        <v>4656</v>
      </c>
      <c r="J52">
        <v>85470</v>
      </c>
      <c r="K52">
        <v>85490</v>
      </c>
      <c r="L52">
        <v>84900</v>
      </c>
      <c r="M52">
        <v>85020</v>
      </c>
      <c r="N52">
        <v>275.60000000000002</v>
      </c>
      <c r="O52">
        <v>277.5</v>
      </c>
      <c r="P52">
        <v>275.10000000000002</v>
      </c>
      <c r="Q52">
        <v>277.5</v>
      </c>
      <c r="R52">
        <v>57190</v>
      </c>
      <c r="S52">
        <v>57190</v>
      </c>
      <c r="T52">
        <v>56470</v>
      </c>
      <c r="U52">
        <v>56670</v>
      </c>
      <c r="V52">
        <v>26280</v>
      </c>
      <c r="W52">
        <v>26280</v>
      </c>
      <c r="X52">
        <v>26120</v>
      </c>
      <c r="Y52">
        <v>26240</v>
      </c>
      <c r="Z52" s="57">
        <v>41635</v>
      </c>
      <c r="AA52">
        <v>275.60000000000002</v>
      </c>
      <c r="AB52">
        <v>277.5</v>
      </c>
      <c r="AC52">
        <v>275.10000000000002</v>
      </c>
      <c r="AD52">
        <v>277.5</v>
      </c>
      <c r="AE52" s="27">
        <f t="shared" si="10"/>
        <v>2.3999999999999773</v>
      </c>
      <c r="AF52" s="27">
        <f t="shared" si="11"/>
        <v>286.89999999999998</v>
      </c>
      <c r="AG52" s="27">
        <f t="shared" si="12"/>
        <v>278.89999999999998</v>
      </c>
      <c r="AH52" s="27">
        <f t="shared" si="13"/>
        <v>-1</v>
      </c>
      <c r="AI52" s="27" t="str">
        <f t="shared" si="14"/>
        <v/>
      </c>
      <c r="AJ52" s="27" t="str">
        <f t="shared" si="15"/>
        <v/>
      </c>
      <c r="AK52" s="27" t="str">
        <f t="shared" si="16"/>
        <v/>
      </c>
      <c r="AL52" s="27" t="str">
        <f t="shared" si="17"/>
        <v/>
      </c>
      <c r="AM52" s="158">
        <f t="shared" si="8"/>
        <v>0</v>
      </c>
      <c r="AN52" s="27">
        <f t="shared" si="9"/>
        <v>12.899999999999977</v>
      </c>
    </row>
    <row r="53" spans="1:40">
      <c r="A53" s="57">
        <v>41649</v>
      </c>
      <c r="B53">
        <v>4147</v>
      </c>
      <c r="C53">
        <v>4180</v>
      </c>
      <c r="D53">
        <v>4143</v>
      </c>
      <c r="E53">
        <v>4177</v>
      </c>
      <c r="F53">
        <v>4829</v>
      </c>
      <c r="G53">
        <v>4855</v>
      </c>
      <c r="H53">
        <v>4825</v>
      </c>
      <c r="I53">
        <v>4854</v>
      </c>
      <c r="J53">
        <v>82130</v>
      </c>
      <c r="K53">
        <v>82350</v>
      </c>
      <c r="L53">
        <v>82010</v>
      </c>
      <c r="M53">
        <v>82300</v>
      </c>
      <c r="N53">
        <v>254.7</v>
      </c>
      <c r="O53">
        <v>257.5</v>
      </c>
      <c r="P53">
        <v>254.1</v>
      </c>
      <c r="Q53">
        <v>256.60000000000002</v>
      </c>
      <c r="R53">
        <v>55170</v>
      </c>
      <c r="S53">
        <v>55190</v>
      </c>
      <c r="T53">
        <v>54900</v>
      </c>
      <c r="U53">
        <v>55030</v>
      </c>
      <c r="V53">
        <v>25830</v>
      </c>
      <c r="W53">
        <v>25850</v>
      </c>
      <c r="X53">
        <v>25770</v>
      </c>
      <c r="Y53">
        <v>25770</v>
      </c>
      <c r="Z53" s="57">
        <v>41649</v>
      </c>
      <c r="AA53">
        <v>254.7</v>
      </c>
      <c r="AB53">
        <v>257.5</v>
      </c>
      <c r="AC53">
        <v>254.1</v>
      </c>
      <c r="AD53">
        <v>256.60000000000002</v>
      </c>
      <c r="AE53" s="27">
        <f t="shared" si="10"/>
        <v>3.4000000000000057</v>
      </c>
      <c r="AF53" s="27">
        <f t="shared" si="11"/>
        <v>279.89999999999998</v>
      </c>
      <c r="AG53" s="27">
        <f t="shared" si="12"/>
        <v>275.10000000000002</v>
      </c>
      <c r="AH53" s="27">
        <f t="shared" si="13"/>
        <v>-1</v>
      </c>
      <c r="AI53" s="27" t="str">
        <f t="shared" si="14"/>
        <v/>
      </c>
      <c r="AJ53" s="27" t="str">
        <f t="shared" si="15"/>
        <v/>
      </c>
      <c r="AK53" s="27" t="str">
        <f t="shared" si="16"/>
        <v/>
      </c>
      <c r="AL53" s="27" t="str">
        <f t="shared" si="17"/>
        <v/>
      </c>
      <c r="AM53" s="158">
        <f t="shared" si="8"/>
        <v>0</v>
      </c>
      <c r="AN53" s="27">
        <f t="shared" si="9"/>
        <v>12.899999999999977</v>
      </c>
    </row>
    <row r="54" spans="1:40">
      <c r="A54" s="57">
        <v>41656</v>
      </c>
      <c r="B54">
        <v>4171</v>
      </c>
      <c r="C54">
        <v>4180</v>
      </c>
      <c r="D54">
        <v>4168</v>
      </c>
      <c r="E54">
        <v>4179</v>
      </c>
      <c r="F54">
        <v>4850</v>
      </c>
      <c r="G54">
        <v>4880</v>
      </c>
      <c r="H54">
        <v>4843</v>
      </c>
      <c r="I54">
        <v>4871</v>
      </c>
      <c r="J54">
        <v>81150</v>
      </c>
      <c r="K54">
        <v>81150</v>
      </c>
      <c r="L54">
        <v>80610</v>
      </c>
      <c r="M54">
        <v>80770</v>
      </c>
      <c r="N54">
        <v>254.9</v>
      </c>
      <c r="O54">
        <v>255.5</v>
      </c>
      <c r="P54">
        <v>252.5</v>
      </c>
      <c r="Q54">
        <v>253.5</v>
      </c>
      <c r="R54">
        <v>55500</v>
      </c>
      <c r="S54">
        <v>55590</v>
      </c>
      <c r="T54">
        <v>55500</v>
      </c>
      <c r="U54">
        <v>55550</v>
      </c>
      <c r="V54">
        <v>26170</v>
      </c>
      <c r="W54">
        <v>26220</v>
      </c>
      <c r="X54">
        <v>26150</v>
      </c>
      <c r="Y54">
        <v>26160</v>
      </c>
      <c r="Z54" s="57">
        <v>41656</v>
      </c>
      <c r="AA54">
        <v>254.9</v>
      </c>
      <c r="AB54">
        <v>255.5</v>
      </c>
      <c r="AC54">
        <v>252.5</v>
      </c>
      <c r="AD54">
        <v>253.5</v>
      </c>
      <c r="AE54" s="27">
        <f t="shared" si="10"/>
        <v>3</v>
      </c>
      <c r="AF54" s="27">
        <f t="shared" si="11"/>
        <v>260</v>
      </c>
      <c r="AG54" s="27">
        <f t="shared" si="12"/>
        <v>253.20000000000002</v>
      </c>
      <c r="AH54" s="27" t="str">
        <f t="shared" si="13"/>
        <v/>
      </c>
      <c r="AI54" s="27" t="str">
        <f t="shared" si="14"/>
        <v/>
      </c>
      <c r="AJ54" s="27" t="str">
        <f t="shared" si="15"/>
        <v>売り</v>
      </c>
      <c r="AK54" s="27" t="str">
        <f t="shared" si="16"/>
        <v/>
      </c>
      <c r="AL54" s="27">
        <f t="shared" si="17"/>
        <v>8.7000000000000171</v>
      </c>
      <c r="AM54" s="158">
        <f t="shared" si="8"/>
        <v>8.7000000000000171</v>
      </c>
      <c r="AN54" s="27">
        <f t="shared" si="9"/>
        <v>21.599999999999994</v>
      </c>
    </row>
    <row r="55" spans="1:40">
      <c r="A55" s="57">
        <v>41663</v>
      </c>
      <c r="B55">
        <v>4201</v>
      </c>
      <c r="C55">
        <v>4204</v>
      </c>
      <c r="D55">
        <v>4183</v>
      </c>
      <c r="E55">
        <v>4190</v>
      </c>
      <c r="F55">
        <v>4905</v>
      </c>
      <c r="G55">
        <v>4913</v>
      </c>
      <c r="H55">
        <v>4890</v>
      </c>
      <c r="I55">
        <v>4891</v>
      </c>
      <c r="J55">
        <v>81450</v>
      </c>
      <c r="K55">
        <v>81640</v>
      </c>
      <c r="L55">
        <v>81110</v>
      </c>
      <c r="M55">
        <v>81360</v>
      </c>
      <c r="N55">
        <v>244.5</v>
      </c>
      <c r="O55">
        <v>244.8</v>
      </c>
      <c r="P55">
        <v>239.1</v>
      </c>
      <c r="Q55">
        <v>241.7</v>
      </c>
      <c r="R55">
        <v>55100</v>
      </c>
      <c r="S55">
        <v>55790</v>
      </c>
      <c r="T55">
        <v>55050</v>
      </c>
      <c r="U55">
        <v>55080</v>
      </c>
      <c r="V55">
        <v>26060</v>
      </c>
      <c r="W55">
        <v>26060</v>
      </c>
      <c r="X55">
        <v>25980</v>
      </c>
      <c r="Y55">
        <v>25990</v>
      </c>
      <c r="Z55" s="57">
        <v>41663</v>
      </c>
      <c r="AA55">
        <v>244.5</v>
      </c>
      <c r="AB55">
        <v>244.8</v>
      </c>
      <c r="AC55">
        <v>239.1</v>
      </c>
      <c r="AD55">
        <v>241.7</v>
      </c>
      <c r="AE55" s="27">
        <f t="shared" si="10"/>
        <v>5.7000000000000171</v>
      </c>
      <c r="AF55" s="27">
        <f t="shared" si="11"/>
        <v>256.5</v>
      </c>
      <c r="AG55" s="27">
        <f t="shared" si="12"/>
        <v>250.5</v>
      </c>
      <c r="AH55" s="27">
        <f t="shared" si="13"/>
        <v>-1</v>
      </c>
      <c r="AI55" s="27" t="str">
        <f t="shared" si="14"/>
        <v/>
      </c>
      <c r="AJ55" s="27" t="str">
        <f t="shared" si="15"/>
        <v/>
      </c>
      <c r="AK55" s="27" t="str">
        <f t="shared" si="16"/>
        <v/>
      </c>
      <c r="AL55" s="27" t="str">
        <f t="shared" si="17"/>
        <v/>
      </c>
      <c r="AM55" s="158">
        <f t="shared" si="8"/>
        <v>0</v>
      </c>
      <c r="AN55" s="27">
        <f t="shared" si="9"/>
        <v>21.599999999999994</v>
      </c>
    </row>
    <row r="56" spans="1:40">
      <c r="A56" s="57">
        <v>41670</v>
      </c>
      <c r="B56">
        <v>4118</v>
      </c>
      <c r="C56">
        <v>4120</v>
      </c>
      <c r="D56">
        <v>4098</v>
      </c>
      <c r="E56">
        <v>4099</v>
      </c>
      <c r="F56">
        <v>4628</v>
      </c>
      <c r="G56">
        <v>4637</v>
      </c>
      <c r="H56">
        <v>4584</v>
      </c>
      <c r="I56">
        <v>4584</v>
      </c>
      <c r="J56">
        <v>81130</v>
      </c>
      <c r="K56">
        <v>81250</v>
      </c>
      <c r="L56">
        <v>80630</v>
      </c>
      <c r="M56">
        <v>80710</v>
      </c>
      <c r="N56">
        <v>228.2</v>
      </c>
      <c r="O56">
        <v>231.8</v>
      </c>
      <c r="P56">
        <v>227.2</v>
      </c>
      <c r="Q56">
        <v>227.7</v>
      </c>
      <c r="R56">
        <v>54240</v>
      </c>
      <c r="S56">
        <v>54260</v>
      </c>
      <c r="T56">
        <v>53950</v>
      </c>
      <c r="U56">
        <v>53950</v>
      </c>
      <c r="V56">
        <v>25810</v>
      </c>
      <c r="W56">
        <v>25860</v>
      </c>
      <c r="X56">
        <v>25630</v>
      </c>
      <c r="Y56">
        <v>25690</v>
      </c>
      <c r="Z56" s="57">
        <v>41670</v>
      </c>
      <c r="AA56">
        <v>228.2</v>
      </c>
      <c r="AB56">
        <v>231.8</v>
      </c>
      <c r="AC56">
        <v>227.2</v>
      </c>
      <c r="AD56">
        <v>227.7</v>
      </c>
      <c r="AE56" s="27">
        <f t="shared" si="10"/>
        <v>4.6000000000000227</v>
      </c>
      <c r="AF56" s="27">
        <f t="shared" si="11"/>
        <v>247.4</v>
      </c>
      <c r="AG56" s="27">
        <f t="shared" si="12"/>
        <v>235.99999999999997</v>
      </c>
      <c r="AH56" s="27">
        <f t="shared" si="13"/>
        <v>-1</v>
      </c>
      <c r="AI56" s="27" t="str">
        <f t="shared" si="14"/>
        <v/>
      </c>
      <c r="AJ56" s="27" t="str">
        <f t="shared" si="15"/>
        <v/>
      </c>
      <c r="AK56" s="27" t="str">
        <f t="shared" si="16"/>
        <v/>
      </c>
      <c r="AL56" s="27" t="str">
        <f t="shared" si="17"/>
        <v/>
      </c>
      <c r="AM56" s="158">
        <f t="shared" si="8"/>
        <v>0</v>
      </c>
      <c r="AN56" s="27">
        <f t="shared" si="9"/>
        <v>21.599999999999994</v>
      </c>
    </row>
    <row r="57" spans="1:40">
      <c r="A57" s="57">
        <v>41677</v>
      </c>
      <c r="B57">
        <v>4127</v>
      </c>
      <c r="C57">
        <v>4150</v>
      </c>
      <c r="D57">
        <v>4126</v>
      </c>
      <c r="E57">
        <v>4149</v>
      </c>
      <c r="F57">
        <v>4567</v>
      </c>
      <c r="G57">
        <v>4617</v>
      </c>
      <c r="H57">
        <v>4561</v>
      </c>
      <c r="I57">
        <v>4615</v>
      </c>
      <c r="J57">
        <v>79310</v>
      </c>
      <c r="K57">
        <v>79580</v>
      </c>
      <c r="L57">
        <v>79280</v>
      </c>
      <c r="M57">
        <v>79490</v>
      </c>
      <c r="N57">
        <v>215.6</v>
      </c>
      <c r="O57">
        <v>223.3</v>
      </c>
      <c r="P57">
        <v>215.5</v>
      </c>
      <c r="Q57">
        <v>222.5</v>
      </c>
      <c r="R57">
        <v>53850</v>
      </c>
      <c r="S57">
        <v>54250</v>
      </c>
      <c r="T57">
        <v>53600</v>
      </c>
      <c r="U57">
        <v>54170</v>
      </c>
      <c r="V57">
        <v>25830</v>
      </c>
      <c r="W57">
        <v>25910</v>
      </c>
      <c r="X57">
        <v>25810</v>
      </c>
      <c r="Y57">
        <v>25860</v>
      </c>
      <c r="Z57" s="57">
        <v>41677</v>
      </c>
      <c r="AA57">
        <v>215.6</v>
      </c>
      <c r="AB57">
        <v>223.3</v>
      </c>
      <c r="AC57">
        <v>215.5</v>
      </c>
      <c r="AD57">
        <v>222.5</v>
      </c>
      <c r="AE57" s="27">
        <f t="shared" si="10"/>
        <v>7.8000000000000114</v>
      </c>
      <c r="AF57" s="27">
        <f t="shared" si="11"/>
        <v>232.3</v>
      </c>
      <c r="AG57" s="27">
        <f t="shared" si="12"/>
        <v>223.09999999999997</v>
      </c>
      <c r="AH57" s="27" t="str">
        <f t="shared" si="13"/>
        <v/>
      </c>
      <c r="AI57" s="27" t="str">
        <f t="shared" si="14"/>
        <v/>
      </c>
      <c r="AJ57" s="27" t="str">
        <f t="shared" si="15"/>
        <v/>
      </c>
      <c r="AK57" s="27" t="str">
        <f t="shared" si="16"/>
        <v/>
      </c>
      <c r="AL57" s="27" t="str">
        <f t="shared" si="17"/>
        <v/>
      </c>
      <c r="AM57" s="158">
        <f t="shared" si="8"/>
        <v>0</v>
      </c>
      <c r="AN57" s="27">
        <f t="shared" si="9"/>
        <v>21.599999999999994</v>
      </c>
    </row>
    <row r="58" spans="1:40">
      <c r="A58" s="57">
        <v>41684</v>
      </c>
      <c r="B58">
        <v>4276</v>
      </c>
      <c r="C58">
        <v>4298</v>
      </c>
      <c r="D58">
        <v>4267</v>
      </c>
      <c r="E58">
        <v>4272</v>
      </c>
      <c r="F58">
        <v>4695</v>
      </c>
      <c r="G58">
        <v>4718</v>
      </c>
      <c r="H58">
        <v>4662</v>
      </c>
      <c r="I58">
        <v>4685</v>
      </c>
      <c r="J58">
        <v>80760</v>
      </c>
      <c r="K58">
        <v>80980</v>
      </c>
      <c r="L58">
        <v>80330</v>
      </c>
      <c r="M58">
        <v>80510</v>
      </c>
      <c r="N58">
        <v>224.8</v>
      </c>
      <c r="O58">
        <v>226.9</v>
      </c>
      <c r="P58">
        <v>223</v>
      </c>
      <c r="Q58">
        <v>225.5</v>
      </c>
      <c r="R58">
        <v>54510</v>
      </c>
      <c r="S58">
        <v>54680</v>
      </c>
      <c r="T58">
        <v>54490</v>
      </c>
      <c r="U58">
        <v>54530</v>
      </c>
      <c r="V58">
        <v>25960</v>
      </c>
      <c r="W58">
        <v>25960</v>
      </c>
      <c r="X58">
        <v>25790</v>
      </c>
      <c r="Y58">
        <v>25810</v>
      </c>
      <c r="Z58" s="57">
        <v>41684</v>
      </c>
      <c r="AA58">
        <v>224.8</v>
      </c>
      <c r="AB58">
        <v>226.9</v>
      </c>
      <c r="AC58">
        <v>223</v>
      </c>
      <c r="AD58">
        <v>225.5</v>
      </c>
      <c r="AE58" s="27">
        <f t="shared" si="10"/>
        <v>3.9000000000000057</v>
      </c>
      <c r="AF58" s="27">
        <f t="shared" si="11"/>
        <v>230.3</v>
      </c>
      <c r="AG58" s="27">
        <f t="shared" si="12"/>
        <v>214.7</v>
      </c>
      <c r="AH58" s="27" t="str">
        <f t="shared" si="13"/>
        <v/>
      </c>
      <c r="AI58" s="27" t="str">
        <f t="shared" si="14"/>
        <v/>
      </c>
      <c r="AJ58" s="27" t="str">
        <f t="shared" si="15"/>
        <v/>
      </c>
      <c r="AK58" s="27" t="str">
        <f t="shared" si="16"/>
        <v/>
      </c>
      <c r="AL58" s="27" t="str">
        <f t="shared" si="17"/>
        <v/>
      </c>
      <c r="AM58" s="158">
        <f t="shared" si="8"/>
        <v>0</v>
      </c>
      <c r="AN58" s="27">
        <f t="shared" si="9"/>
        <v>21.599999999999994</v>
      </c>
    </row>
    <row r="59" spans="1:40">
      <c r="A59" s="57">
        <v>41691</v>
      </c>
      <c r="B59">
        <v>4347</v>
      </c>
      <c r="C59">
        <v>4353</v>
      </c>
      <c r="D59">
        <v>4338</v>
      </c>
      <c r="E59">
        <v>4346</v>
      </c>
      <c r="F59">
        <v>4703</v>
      </c>
      <c r="G59">
        <v>4723</v>
      </c>
      <c r="H59">
        <v>4701</v>
      </c>
      <c r="I59">
        <v>4718</v>
      </c>
      <c r="J59">
        <v>81760</v>
      </c>
      <c r="K59">
        <v>82240</v>
      </c>
      <c r="L59">
        <v>81740</v>
      </c>
      <c r="M59">
        <v>82110</v>
      </c>
      <c r="N59">
        <v>226.9</v>
      </c>
      <c r="O59">
        <v>227.7</v>
      </c>
      <c r="P59">
        <v>225.2</v>
      </c>
      <c r="Q59">
        <v>227.1</v>
      </c>
      <c r="R59">
        <v>55980</v>
      </c>
      <c r="S59">
        <v>56000</v>
      </c>
      <c r="T59">
        <v>55710</v>
      </c>
      <c r="U59">
        <v>55860</v>
      </c>
      <c r="V59">
        <v>26980</v>
      </c>
      <c r="W59">
        <v>27000</v>
      </c>
      <c r="X59">
        <v>26930</v>
      </c>
      <c r="Y59">
        <v>26930</v>
      </c>
      <c r="Z59" s="57">
        <v>41691</v>
      </c>
      <c r="AA59">
        <v>226.9</v>
      </c>
      <c r="AB59">
        <v>227.7</v>
      </c>
      <c r="AC59">
        <v>225.2</v>
      </c>
      <c r="AD59">
        <v>227.1</v>
      </c>
      <c r="AE59" s="27">
        <f t="shared" si="10"/>
        <v>2.5</v>
      </c>
      <c r="AF59" s="27">
        <f t="shared" si="11"/>
        <v>229.4</v>
      </c>
      <c r="AG59" s="27">
        <f t="shared" si="12"/>
        <v>221.6</v>
      </c>
      <c r="AH59" s="27" t="str">
        <f t="shared" si="13"/>
        <v/>
      </c>
      <c r="AI59" s="27" t="str">
        <f t="shared" si="14"/>
        <v/>
      </c>
      <c r="AJ59" s="27" t="str">
        <f t="shared" si="15"/>
        <v/>
      </c>
      <c r="AK59" s="27" t="str">
        <f t="shared" si="16"/>
        <v/>
      </c>
      <c r="AL59" s="27" t="str">
        <f t="shared" si="17"/>
        <v/>
      </c>
      <c r="AM59" s="158">
        <f t="shared" si="8"/>
        <v>0</v>
      </c>
      <c r="AN59" s="27">
        <f t="shared" si="9"/>
        <v>21.599999999999994</v>
      </c>
    </row>
    <row r="60" spans="1:40">
      <c r="A60" s="57">
        <v>41698</v>
      </c>
      <c r="B60">
        <v>4377</v>
      </c>
      <c r="C60">
        <v>4377</v>
      </c>
      <c r="D60">
        <v>4346</v>
      </c>
      <c r="E60">
        <v>4364</v>
      </c>
      <c r="F60">
        <v>4802</v>
      </c>
      <c r="G60">
        <v>4805</v>
      </c>
      <c r="H60">
        <v>4760</v>
      </c>
      <c r="I60">
        <v>4787</v>
      </c>
      <c r="J60">
        <v>79490</v>
      </c>
      <c r="K60">
        <v>79600</v>
      </c>
      <c r="L60">
        <v>78890</v>
      </c>
      <c r="M60">
        <v>79220</v>
      </c>
      <c r="N60">
        <v>221</v>
      </c>
      <c r="O60">
        <v>226.8</v>
      </c>
      <c r="P60">
        <v>219.4</v>
      </c>
      <c r="Q60">
        <v>225.2</v>
      </c>
      <c r="R60">
        <v>55600</v>
      </c>
      <c r="S60">
        <v>55630</v>
      </c>
      <c r="T60">
        <v>53760</v>
      </c>
      <c r="U60">
        <v>53890</v>
      </c>
      <c r="V60">
        <v>26590</v>
      </c>
      <c r="W60">
        <v>26610</v>
      </c>
      <c r="X60">
        <v>26430</v>
      </c>
      <c r="Y60">
        <v>26440</v>
      </c>
      <c r="Z60" s="57">
        <v>41698</v>
      </c>
      <c r="AA60">
        <v>221</v>
      </c>
      <c r="AB60">
        <v>226.8</v>
      </c>
      <c r="AC60">
        <v>219.4</v>
      </c>
      <c r="AD60">
        <v>225.2</v>
      </c>
      <c r="AE60" s="27">
        <f t="shared" si="10"/>
        <v>7.4000000000000057</v>
      </c>
      <c r="AF60" s="27">
        <f t="shared" si="11"/>
        <v>229.6</v>
      </c>
      <c r="AG60" s="27">
        <f t="shared" si="12"/>
        <v>224.6</v>
      </c>
      <c r="AH60" s="27" t="str">
        <f t="shared" si="13"/>
        <v/>
      </c>
      <c r="AI60" s="27" t="str">
        <f t="shared" si="14"/>
        <v/>
      </c>
      <c r="AJ60" s="27" t="str">
        <f t="shared" si="15"/>
        <v/>
      </c>
      <c r="AK60" s="27" t="str">
        <f t="shared" si="16"/>
        <v/>
      </c>
      <c r="AL60" s="27" t="str">
        <f t="shared" si="17"/>
        <v/>
      </c>
      <c r="AM60" s="158">
        <f t="shared" si="8"/>
        <v>0</v>
      </c>
      <c r="AN60" s="27">
        <f t="shared" si="9"/>
        <v>21.599999999999994</v>
      </c>
    </row>
    <row r="61" spans="1:40">
      <c r="A61" s="57">
        <v>41705</v>
      </c>
      <c r="B61">
        <v>4469</v>
      </c>
      <c r="C61">
        <v>4477</v>
      </c>
      <c r="D61">
        <v>4463</v>
      </c>
      <c r="E61">
        <v>4470</v>
      </c>
      <c r="F61">
        <v>4950</v>
      </c>
      <c r="G61">
        <v>4957</v>
      </c>
      <c r="H61">
        <v>4933</v>
      </c>
      <c r="I61">
        <v>4953</v>
      </c>
      <c r="J61">
        <v>79930</v>
      </c>
      <c r="K61">
        <v>80060</v>
      </c>
      <c r="L61">
        <v>79700</v>
      </c>
      <c r="M61">
        <v>79860</v>
      </c>
      <c r="N61">
        <v>234.8</v>
      </c>
      <c r="O61">
        <v>237.3</v>
      </c>
      <c r="P61">
        <v>231</v>
      </c>
      <c r="Q61">
        <v>231.2</v>
      </c>
      <c r="R61">
        <v>55720</v>
      </c>
      <c r="S61">
        <v>56220</v>
      </c>
      <c r="T61">
        <v>55720</v>
      </c>
      <c r="U61">
        <v>56010</v>
      </c>
      <c r="V61">
        <v>27740</v>
      </c>
      <c r="W61">
        <v>27790</v>
      </c>
      <c r="X61">
        <v>27690</v>
      </c>
      <c r="Y61">
        <v>27750</v>
      </c>
      <c r="Z61" s="57">
        <v>41705</v>
      </c>
      <c r="AA61">
        <v>234.8</v>
      </c>
      <c r="AB61">
        <v>237.3</v>
      </c>
      <c r="AC61">
        <v>231</v>
      </c>
      <c r="AD61">
        <v>231.2</v>
      </c>
      <c r="AE61" s="27">
        <f t="shared" si="10"/>
        <v>6.3000000000000114</v>
      </c>
      <c r="AF61" s="27">
        <f t="shared" si="11"/>
        <v>232.6</v>
      </c>
      <c r="AG61" s="27">
        <f t="shared" si="12"/>
        <v>217.79999999999998</v>
      </c>
      <c r="AH61" s="27" t="str">
        <f t="shared" si="13"/>
        <v/>
      </c>
      <c r="AI61" s="27" t="str">
        <f t="shared" si="14"/>
        <v/>
      </c>
      <c r="AJ61" s="27" t="str">
        <f t="shared" si="15"/>
        <v/>
      </c>
      <c r="AK61" s="27" t="str">
        <f t="shared" si="16"/>
        <v/>
      </c>
      <c r="AL61" s="27" t="str">
        <f t="shared" si="17"/>
        <v/>
      </c>
      <c r="AM61" s="158">
        <f t="shared" si="8"/>
        <v>0</v>
      </c>
      <c r="AN61" s="27">
        <f t="shared" si="9"/>
        <v>21.599999999999994</v>
      </c>
    </row>
    <row r="62" spans="1:40">
      <c r="A62" s="57">
        <v>41712</v>
      </c>
      <c r="B62">
        <v>4499</v>
      </c>
      <c r="C62">
        <v>4509</v>
      </c>
      <c r="D62">
        <v>4474</v>
      </c>
      <c r="E62">
        <v>4482</v>
      </c>
      <c r="F62">
        <v>4870</v>
      </c>
      <c r="G62">
        <v>4887</v>
      </c>
      <c r="H62">
        <v>4845</v>
      </c>
      <c r="I62">
        <v>4853</v>
      </c>
      <c r="J62">
        <v>78700</v>
      </c>
      <c r="K62">
        <v>79020</v>
      </c>
      <c r="L62">
        <v>78520</v>
      </c>
      <c r="M62">
        <v>78900</v>
      </c>
      <c r="N62">
        <v>239.1</v>
      </c>
      <c r="O62">
        <v>240.9</v>
      </c>
      <c r="P62">
        <v>237.6</v>
      </c>
      <c r="Q62">
        <v>240.7</v>
      </c>
      <c r="R62">
        <v>55350</v>
      </c>
      <c r="S62">
        <v>55350</v>
      </c>
      <c r="T62">
        <v>54960</v>
      </c>
      <c r="U62">
        <v>54970</v>
      </c>
      <c r="V62">
        <v>27320</v>
      </c>
      <c r="W62">
        <v>27320</v>
      </c>
      <c r="X62">
        <v>27200</v>
      </c>
      <c r="Y62">
        <v>27220</v>
      </c>
      <c r="Z62" s="57">
        <v>41712</v>
      </c>
      <c r="AA62">
        <v>239.1</v>
      </c>
      <c r="AB62">
        <v>240.9</v>
      </c>
      <c r="AC62">
        <v>237.6</v>
      </c>
      <c r="AD62">
        <v>240.7</v>
      </c>
      <c r="AE62" s="27">
        <f t="shared" si="10"/>
        <v>3.3000000000000114</v>
      </c>
      <c r="AF62" s="27">
        <f t="shared" si="11"/>
        <v>237.5</v>
      </c>
      <c r="AG62" s="27">
        <f t="shared" si="12"/>
        <v>224.89999999999998</v>
      </c>
      <c r="AH62" s="27">
        <f t="shared" si="13"/>
        <v>1</v>
      </c>
      <c r="AI62" s="27" t="str">
        <f t="shared" si="14"/>
        <v/>
      </c>
      <c r="AJ62" s="27" t="str">
        <f t="shared" si="15"/>
        <v/>
      </c>
      <c r="AK62" s="27" t="str">
        <f t="shared" si="16"/>
        <v/>
      </c>
      <c r="AL62" s="27" t="str">
        <f t="shared" si="17"/>
        <v/>
      </c>
      <c r="AM62" s="158">
        <f t="shared" si="8"/>
        <v>0</v>
      </c>
      <c r="AN62" s="27">
        <f t="shared" si="9"/>
        <v>21.599999999999994</v>
      </c>
    </row>
    <row r="63" spans="1:40">
      <c r="A63" s="57">
        <v>41718</v>
      </c>
      <c r="B63">
        <v>4381</v>
      </c>
      <c r="C63">
        <v>4395</v>
      </c>
      <c r="D63">
        <v>4375</v>
      </c>
      <c r="E63">
        <v>4388</v>
      </c>
      <c r="F63">
        <v>4811</v>
      </c>
      <c r="G63">
        <v>4825</v>
      </c>
      <c r="H63">
        <v>4786</v>
      </c>
      <c r="I63">
        <v>4810</v>
      </c>
      <c r="J63">
        <v>78950</v>
      </c>
      <c r="K63">
        <v>79230</v>
      </c>
      <c r="L63">
        <v>78750</v>
      </c>
      <c r="M63">
        <v>79010</v>
      </c>
      <c r="N63">
        <v>236.2</v>
      </c>
      <c r="O63">
        <v>237.6</v>
      </c>
      <c r="P63">
        <v>234.5</v>
      </c>
      <c r="Q63">
        <v>235</v>
      </c>
      <c r="R63">
        <v>55560</v>
      </c>
      <c r="S63">
        <v>55600</v>
      </c>
      <c r="T63">
        <v>55340</v>
      </c>
      <c r="U63">
        <v>55500</v>
      </c>
      <c r="V63">
        <v>27430</v>
      </c>
      <c r="W63">
        <v>27430</v>
      </c>
      <c r="X63">
        <v>27340</v>
      </c>
      <c r="Y63">
        <v>27370</v>
      </c>
      <c r="Z63" s="57">
        <v>41718</v>
      </c>
      <c r="AA63">
        <v>236.2</v>
      </c>
      <c r="AB63">
        <v>237.6</v>
      </c>
      <c r="AC63">
        <v>234.5</v>
      </c>
      <c r="AD63">
        <v>235</v>
      </c>
      <c r="AE63" s="27">
        <f t="shared" si="10"/>
        <v>3.0999999999999943</v>
      </c>
      <c r="AF63" s="27">
        <f t="shared" si="11"/>
        <v>244</v>
      </c>
      <c r="AG63" s="27">
        <f t="shared" si="12"/>
        <v>237.39999999999998</v>
      </c>
      <c r="AH63" s="27" t="str">
        <f t="shared" si="13"/>
        <v/>
      </c>
      <c r="AI63" s="27" t="str">
        <f t="shared" si="14"/>
        <v/>
      </c>
      <c r="AJ63" s="27" t="str">
        <f t="shared" si="15"/>
        <v/>
      </c>
      <c r="AK63" s="27" t="str">
        <f t="shared" si="16"/>
        <v/>
      </c>
      <c r="AL63" s="27" t="str">
        <f t="shared" si="17"/>
        <v/>
      </c>
      <c r="AM63" s="158">
        <f t="shared" si="8"/>
        <v>0</v>
      </c>
      <c r="AN63" s="27">
        <f t="shared" si="9"/>
        <v>21.599999999999994</v>
      </c>
    </row>
    <row r="64" spans="1:40">
      <c r="A64" s="57">
        <v>41726</v>
      </c>
      <c r="B64">
        <v>4254</v>
      </c>
      <c r="C64">
        <v>4267</v>
      </c>
      <c r="D64">
        <v>4251</v>
      </c>
      <c r="E64">
        <v>4265</v>
      </c>
      <c r="F64">
        <v>4656</v>
      </c>
      <c r="G64">
        <v>4676</v>
      </c>
      <c r="H64">
        <v>4653</v>
      </c>
      <c r="I64">
        <v>4669</v>
      </c>
      <c r="J64">
        <v>78650</v>
      </c>
      <c r="K64">
        <v>78890</v>
      </c>
      <c r="L64">
        <v>78470</v>
      </c>
      <c r="M64">
        <v>78890</v>
      </c>
      <c r="N64">
        <v>233.3</v>
      </c>
      <c r="O64">
        <v>235</v>
      </c>
      <c r="P64">
        <v>232.1</v>
      </c>
      <c r="Q64">
        <v>233.3</v>
      </c>
      <c r="R64">
        <v>55000</v>
      </c>
      <c r="S64">
        <v>55000</v>
      </c>
      <c r="T64">
        <v>54730</v>
      </c>
      <c r="U64">
        <v>54890</v>
      </c>
      <c r="V64">
        <v>27300</v>
      </c>
      <c r="W64">
        <v>27330</v>
      </c>
      <c r="X64">
        <v>27200</v>
      </c>
      <c r="Y64">
        <v>27220</v>
      </c>
      <c r="Z64" s="57">
        <v>41726</v>
      </c>
      <c r="AA64">
        <v>233.3</v>
      </c>
      <c r="AB64">
        <v>235</v>
      </c>
      <c r="AC64">
        <v>232.1</v>
      </c>
      <c r="AD64">
        <v>233.3</v>
      </c>
      <c r="AE64" s="27">
        <f t="shared" si="10"/>
        <v>2.9000000000000057</v>
      </c>
      <c r="AF64" s="27">
        <f t="shared" si="11"/>
        <v>238.1</v>
      </c>
      <c r="AG64" s="27">
        <f t="shared" si="12"/>
        <v>231.9</v>
      </c>
      <c r="AH64" s="27" t="str">
        <f t="shared" si="13"/>
        <v/>
      </c>
      <c r="AI64" s="27" t="str">
        <f t="shared" si="14"/>
        <v/>
      </c>
      <c r="AJ64" s="27" t="str">
        <f t="shared" si="15"/>
        <v/>
      </c>
      <c r="AK64" s="27" t="str">
        <f t="shared" si="16"/>
        <v/>
      </c>
      <c r="AL64" s="27" t="str">
        <f t="shared" si="17"/>
        <v/>
      </c>
      <c r="AM64" s="158">
        <f t="shared" si="8"/>
        <v>0</v>
      </c>
      <c r="AN64" s="27">
        <f t="shared" si="9"/>
        <v>21.599999999999994</v>
      </c>
    </row>
    <row r="65" spans="1:40">
      <c r="A65" s="57">
        <v>41733</v>
      </c>
      <c r="B65">
        <v>4299</v>
      </c>
      <c r="C65">
        <v>4307</v>
      </c>
      <c r="D65">
        <v>4296</v>
      </c>
      <c r="E65">
        <v>4304</v>
      </c>
      <c r="F65">
        <v>4855</v>
      </c>
      <c r="G65">
        <v>4863</v>
      </c>
      <c r="H65">
        <v>4837</v>
      </c>
      <c r="I65">
        <v>4842</v>
      </c>
      <c r="J65">
        <v>78700</v>
      </c>
      <c r="K65">
        <v>78900</v>
      </c>
      <c r="L65">
        <v>78650</v>
      </c>
      <c r="M65">
        <v>78840</v>
      </c>
      <c r="N65">
        <v>221.7</v>
      </c>
      <c r="O65">
        <v>224.8</v>
      </c>
      <c r="P65">
        <v>221</v>
      </c>
      <c r="Q65">
        <v>223.5</v>
      </c>
      <c r="R65">
        <v>56610</v>
      </c>
      <c r="S65">
        <v>56690</v>
      </c>
      <c r="T65">
        <v>56380</v>
      </c>
      <c r="U65">
        <v>56380</v>
      </c>
      <c r="V65">
        <v>28310</v>
      </c>
      <c r="W65">
        <v>28310</v>
      </c>
      <c r="X65">
        <v>28190</v>
      </c>
      <c r="Y65">
        <v>28190</v>
      </c>
      <c r="Z65" s="57">
        <v>41733</v>
      </c>
      <c r="AA65">
        <v>221.7</v>
      </c>
      <c r="AB65">
        <v>224.8</v>
      </c>
      <c r="AC65">
        <v>221</v>
      </c>
      <c r="AD65">
        <v>223.5</v>
      </c>
      <c r="AE65" s="27">
        <f t="shared" si="10"/>
        <v>3.8000000000000114</v>
      </c>
      <c r="AF65" s="27">
        <f t="shared" si="11"/>
        <v>236.20000000000002</v>
      </c>
      <c r="AG65" s="27">
        <f t="shared" si="12"/>
        <v>230.4</v>
      </c>
      <c r="AH65" s="27">
        <f t="shared" si="13"/>
        <v>-1</v>
      </c>
      <c r="AI65" s="27" t="str">
        <f t="shared" si="14"/>
        <v/>
      </c>
      <c r="AJ65" s="27" t="str">
        <f t="shared" si="15"/>
        <v/>
      </c>
      <c r="AK65" s="27" t="str">
        <f t="shared" si="16"/>
        <v/>
      </c>
      <c r="AL65" s="27" t="str">
        <f t="shared" si="17"/>
        <v/>
      </c>
      <c r="AM65" s="158">
        <f t="shared" si="8"/>
        <v>0</v>
      </c>
      <c r="AN65" s="27">
        <f t="shared" si="9"/>
        <v>21.599999999999994</v>
      </c>
    </row>
    <row r="66" spans="1:40">
      <c r="A66" s="57">
        <v>41740</v>
      </c>
      <c r="B66">
        <v>4303</v>
      </c>
      <c r="C66">
        <v>4329</v>
      </c>
      <c r="D66">
        <v>4299</v>
      </c>
      <c r="E66">
        <v>4324</v>
      </c>
      <c r="F66">
        <v>4785</v>
      </c>
      <c r="G66">
        <v>4824</v>
      </c>
      <c r="H66">
        <v>4775</v>
      </c>
      <c r="I66">
        <v>4817</v>
      </c>
      <c r="J66">
        <v>78160</v>
      </c>
      <c r="K66">
        <v>78350</v>
      </c>
      <c r="L66">
        <v>78000</v>
      </c>
      <c r="M66">
        <v>78290</v>
      </c>
      <c r="N66">
        <v>214.2</v>
      </c>
      <c r="O66">
        <v>217.9</v>
      </c>
      <c r="P66">
        <v>212.5</v>
      </c>
      <c r="Q66">
        <v>213.7</v>
      </c>
      <c r="R66">
        <v>56470</v>
      </c>
      <c r="S66">
        <v>56490</v>
      </c>
      <c r="T66">
        <v>56300</v>
      </c>
      <c r="U66">
        <v>56330</v>
      </c>
      <c r="V66">
        <v>28060</v>
      </c>
      <c r="W66">
        <v>28060</v>
      </c>
      <c r="X66">
        <v>27910</v>
      </c>
      <c r="Y66">
        <v>27990</v>
      </c>
      <c r="Z66" s="57">
        <v>41740</v>
      </c>
      <c r="AA66">
        <v>214.2</v>
      </c>
      <c r="AB66">
        <v>217.9</v>
      </c>
      <c r="AC66">
        <v>212.5</v>
      </c>
      <c r="AD66">
        <v>213.7</v>
      </c>
      <c r="AE66" s="27">
        <f t="shared" si="10"/>
        <v>5.4000000000000057</v>
      </c>
      <c r="AF66" s="27">
        <f t="shared" si="11"/>
        <v>227.3</v>
      </c>
      <c r="AG66" s="27">
        <f t="shared" si="12"/>
        <v>219.7</v>
      </c>
      <c r="AH66" s="27">
        <f t="shared" si="13"/>
        <v>-1</v>
      </c>
      <c r="AI66" s="27" t="str">
        <f t="shared" si="14"/>
        <v/>
      </c>
      <c r="AJ66" s="27" t="str">
        <f t="shared" si="15"/>
        <v/>
      </c>
      <c r="AK66" s="27" t="str">
        <f t="shared" si="16"/>
        <v/>
      </c>
      <c r="AL66" s="27" t="str">
        <f t="shared" si="17"/>
        <v/>
      </c>
      <c r="AM66" s="158">
        <f t="shared" si="8"/>
        <v>0</v>
      </c>
      <c r="AN66" s="27">
        <f t="shared" si="9"/>
        <v>21.599999999999994</v>
      </c>
    </row>
    <row r="67" spans="1:40">
      <c r="A67" s="57">
        <v>41747</v>
      </c>
      <c r="B67">
        <v>4261</v>
      </c>
      <c r="C67">
        <v>4271</v>
      </c>
      <c r="D67">
        <v>4258</v>
      </c>
      <c r="E67">
        <v>4263</v>
      </c>
      <c r="F67">
        <v>4715</v>
      </c>
      <c r="G67">
        <v>4721</v>
      </c>
      <c r="H67">
        <v>4667</v>
      </c>
      <c r="I67">
        <v>4685</v>
      </c>
      <c r="J67">
        <v>79260</v>
      </c>
      <c r="K67">
        <v>79290</v>
      </c>
      <c r="L67">
        <v>79010</v>
      </c>
      <c r="M67">
        <v>79050</v>
      </c>
      <c r="N67">
        <v>212.6</v>
      </c>
      <c r="O67">
        <v>213.9</v>
      </c>
      <c r="P67">
        <v>205.1</v>
      </c>
      <c r="Q67">
        <v>206.4</v>
      </c>
      <c r="R67">
        <v>57400</v>
      </c>
      <c r="S67">
        <v>57400</v>
      </c>
      <c r="T67">
        <v>57210</v>
      </c>
      <c r="U67">
        <v>57210</v>
      </c>
      <c r="V67">
        <v>28160</v>
      </c>
      <c r="W67">
        <v>28200</v>
      </c>
      <c r="X67">
        <v>27990</v>
      </c>
      <c r="Y67">
        <v>28000</v>
      </c>
      <c r="Z67" s="57">
        <v>41747</v>
      </c>
      <c r="AA67">
        <v>212.6</v>
      </c>
      <c r="AB67">
        <v>213.9</v>
      </c>
      <c r="AC67">
        <v>205.1</v>
      </c>
      <c r="AD67">
        <v>206.4</v>
      </c>
      <c r="AE67" s="27">
        <f t="shared" si="10"/>
        <v>8.8000000000000114</v>
      </c>
      <c r="AF67" s="27">
        <f t="shared" si="11"/>
        <v>219.1</v>
      </c>
      <c r="AG67" s="27">
        <f t="shared" si="12"/>
        <v>208.29999999999998</v>
      </c>
      <c r="AH67" s="27" t="str">
        <f t="shared" si="13"/>
        <v/>
      </c>
      <c r="AI67" s="27" t="str">
        <f t="shared" si="14"/>
        <v/>
      </c>
      <c r="AJ67" s="27" t="str">
        <f t="shared" si="15"/>
        <v>売り</v>
      </c>
      <c r="AK67" s="27" t="str">
        <f t="shared" si="16"/>
        <v/>
      </c>
      <c r="AL67" s="27">
        <f t="shared" si="17"/>
        <v>3.5999999999999943</v>
      </c>
      <c r="AM67" s="158">
        <f t="shared" si="8"/>
        <v>3.5999999999999943</v>
      </c>
      <c r="AN67" s="27">
        <f t="shared" si="9"/>
        <v>25.199999999999989</v>
      </c>
    </row>
    <row r="68" spans="1:40">
      <c r="A68" s="57">
        <v>41754</v>
      </c>
      <c r="B68">
        <v>4251</v>
      </c>
      <c r="C68">
        <v>4267</v>
      </c>
      <c r="D68">
        <v>4251</v>
      </c>
      <c r="E68">
        <v>4254</v>
      </c>
      <c r="F68">
        <v>4698</v>
      </c>
      <c r="G68">
        <v>4717</v>
      </c>
      <c r="H68">
        <v>4687</v>
      </c>
      <c r="I68">
        <v>4699</v>
      </c>
      <c r="J68">
        <v>79850</v>
      </c>
      <c r="K68">
        <v>80130</v>
      </c>
      <c r="L68">
        <v>79810</v>
      </c>
      <c r="M68">
        <v>80030</v>
      </c>
      <c r="N68">
        <v>204.7</v>
      </c>
      <c r="O68">
        <v>205.8</v>
      </c>
      <c r="P68">
        <v>201.1</v>
      </c>
      <c r="Q68">
        <v>202.1</v>
      </c>
      <c r="R68">
        <v>57110</v>
      </c>
      <c r="S68">
        <v>57390</v>
      </c>
      <c r="T68">
        <v>57100</v>
      </c>
      <c r="U68">
        <v>57280</v>
      </c>
      <c r="V68">
        <v>28090</v>
      </c>
      <c r="W68">
        <v>28260</v>
      </c>
      <c r="X68">
        <v>28090</v>
      </c>
      <c r="Y68">
        <v>28120</v>
      </c>
      <c r="Z68" s="57">
        <v>41754</v>
      </c>
      <c r="AA68">
        <v>204.7</v>
      </c>
      <c r="AB68">
        <v>205.8</v>
      </c>
      <c r="AC68">
        <v>201.1</v>
      </c>
      <c r="AD68">
        <v>202.1</v>
      </c>
      <c r="AE68" s="27">
        <f t="shared" si="10"/>
        <v>4.7000000000000171</v>
      </c>
      <c r="AF68" s="27">
        <f t="shared" si="11"/>
        <v>215.20000000000002</v>
      </c>
      <c r="AG68" s="27">
        <f t="shared" si="12"/>
        <v>197.6</v>
      </c>
      <c r="AH68" s="27" t="str">
        <f t="shared" si="13"/>
        <v/>
      </c>
      <c r="AI68" s="27" t="str">
        <f t="shared" si="14"/>
        <v/>
      </c>
      <c r="AJ68" s="27" t="str">
        <f t="shared" si="15"/>
        <v/>
      </c>
      <c r="AK68" s="27" t="str">
        <f t="shared" si="16"/>
        <v/>
      </c>
      <c r="AL68" s="27" t="str">
        <f t="shared" si="17"/>
        <v/>
      </c>
      <c r="AM68" s="158">
        <f t="shared" si="8"/>
        <v>0</v>
      </c>
      <c r="AN68" s="27">
        <f t="shared" si="9"/>
        <v>25.199999999999989</v>
      </c>
    </row>
    <row r="69" spans="1:40">
      <c r="A69" s="57">
        <v>41761</v>
      </c>
      <c r="B69">
        <v>4226</v>
      </c>
      <c r="C69">
        <v>4230</v>
      </c>
      <c r="D69">
        <v>4219</v>
      </c>
      <c r="E69">
        <v>4225</v>
      </c>
      <c r="F69">
        <v>4727</v>
      </c>
      <c r="G69">
        <v>4730</v>
      </c>
      <c r="H69">
        <v>4717</v>
      </c>
      <c r="I69">
        <v>4720</v>
      </c>
      <c r="J69">
        <v>77280</v>
      </c>
      <c r="K69">
        <v>77730</v>
      </c>
      <c r="L69">
        <v>77240</v>
      </c>
      <c r="M69">
        <v>77700</v>
      </c>
      <c r="N69">
        <v>206.9</v>
      </c>
      <c r="O69">
        <v>207.5</v>
      </c>
      <c r="P69">
        <v>205.2</v>
      </c>
      <c r="Q69">
        <v>207.3</v>
      </c>
      <c r="R69">
        <v>56720</v>
      </c>
      <c r="S69">
        <v>56890</v>
      </c>
      <c r="T69">
        <v>56550</v>
      </c>
      <c r="U69">
        <v>56550</v>
      </c>
      <c r="V69">
        <v>27900</v>
      </c>
      <c r="W69">
        <v>27950</v>
      </c>
      <c r="X69">
        <v>27740</v>
      </c>
      <c r="Y69">
        <v>27840</v>
      </c>
      <c r="Z69" s="57">
        <v>41761</v>
      </c>
      <c r="AA69">
        <v>206.9</v>
      </c>
      <c r="AB69">
        <v>207.5</v>
      </c>
      <c r="AC69">
        <v>205.2</v>
      </c>
      <c r="AD69">
        <v>207.3</v>
      </c>
      <c r="AE69" s="27">
        <f t="shared" si="10"/>
        <v>2.3000000000000114</v>
      </c>
      <c r="AF69" s="27">
        <f t="shared" si="11"/>
        <v>206.8</v>
      </c>
      <c r="AG69" s="27">
        <f t="shared" si="12"/>
        <v>197.39999999999998</v>
      </c>
      <c r="AH69" s="27" t="str">
        <f t="shared" si="13"/>
        <v/>
      </c>
      <c r="AI69" s="27" t="str">
        <f t="shared" si="14"/>
        <v/>
      </c>
      <c r="AJ69" s="27" t="str">
        <f t="shared" si="15"/>
        <v/>
      </c>
      <c r="AK69" s="27" t="str">
        <f t="shared" si="16"/>
        <v/>
      </c>
      <c r="AL69" s="27" t="str">
        <f t="shared" si="17"/>
        <v/>
      </c>
      <c r="AM69" s="158">
        <f t="shared" si="8"/>
        <v>0</v>
      </c>
      <c r="AN69" s="27">
        <f t="shared" si="9"/>
        <v>25.199999999999989</v>
      </c>
    </row>
    <row r="70" spans="1:40">
      <c r="A70" s="57">
        <v>41768</v>
      </c>
      <c r="B70">
        <v>4220</v>
      </c>
      <c r="C70">
        <v>4231</v>
      </c>
      <c r="D70">
        <v>4213</v>
      </c>
      <c r="E70">
        <v>4225</v>
      </c>
      <c r="F70">
        <v>4745</v>
      </c>
      <c r="G70">
        <v>4747</v>
      </c>
      <c r="H70">
        <v>4728</v>
      </c>
      <c r="I70">
        <v>4736</v>
      </c>
      <c r="J70">
        <v>76760</v>
      </c>
      <c r="K70">
        <v>77040</v>
      </c>
      <c r="L70">
        <v>76750</v>
      </c>
      <c r="M70">
        <v>77040</v>
      </c>
      <c r="N70">
        <v>198.5</v>
      </c>
      <c r="O70">
        <v>200.3</v>
      </c>
      <c r="P70">
        <v>197.1</v>
      </c>
      <c r="Q70">
        <v>198.5</v>
      </c>
      <c r="R70">
        <v>56250</v>
      </c>
      <c r="S70">
        <v>56250</v>
      </c>
      <c r="T70">
        <v>55820</v>
      </c>
      <c r="U70">
        <v>55850</v>
      </c>
      <c r="V70">
        <v>27990</v>
      </c>
      <c r="W70">
        <v>28030</v>
      </c>
      <c r="X70">
        <v>27920</v>
      </c>
      <c r="Y70">
        <v>27940</v>
      </c>
      <c r="Z70" s="57">
        <v>41768</v>
      </c>
      <c r="AA70">
        <v>198.5</v>
      </c>
      <c r="AB70">
        <v>200.3</v>
      </c>
      <c r="AC70">
        <v>197.1</v>
      </c>
      <c r="AD70">
        <v>198.5</v>
      </c>
      <c r="AE70" s="27">
        <f t="shared" si="10"/>
        <v>3.2000000000000171</v>
      </c>
      <c r="AF70" s="27">
        <f t="shared" si="11"/>
        <v>209.60000000000002</v>
      </c>
      <c r="AG70" s="27">
        <f t="shared" si="12"/>
        <v>205</v>
      </c>
      <c r="AH70" s="27">
        <f t="shared" si="13"/>
        <v>-1</v>
      </c>
      <c r="AI70" s="27" t="str">
        <f t="shared" si="14"/>
        <v/>
      </c>
      <c r="AJ70" s="27" t="str">
        <f t="shared" si="15"/>
        <v/>
      </c>
      <c r="AK70" s="27" t="str">
        <f t="shared" si="16"/>
        <v/>
      </c>
      <c r="AL70" s="27" t="str">
        <f t="shared" si="17"/>
        <v/>
      </c>
      <c r="AM70" s="158">
        <f t="shared" si="8"/>
        <v>0</v>
      </c>
      <c r="AN70" s="27">
        <f t="shared" si="9"/>
        <v>25.199999999999989</v>
      </c>
    </row>
    <row r="71" spans="1:40">
      <c r="A71" s="57">
        <v>41775</v>
      </c>
      <c r="B71">
        <v>4236</v>
      </c>
      <c r="C71">
        <v>4238</v>
      </c>
      <c r="D71">
        <v>4230</v>
      </c>
      <c r="E71">
        <v>4236</v>
      </c>
      <c r="F71">
        <v>4840</v>
      </c>
      <c r="G71">
        <v>4852</v>
      </c>
      <c r="H71">
        <v>4830</v>
      </c>
      <c r="I71">
        <v>4842</v>
      </c>
      <c r="J71">
        <v>77440</v>
      </c>
      <c r="K71">
        <v>77840</v>
      </c>
      <c r="L71">
        <v>77440</v>
      </c>
      <c r="M71">
        <v>77660</v>
      </c>
      <c r="N71">
        <v>202.5</v>
      </c>
      <c r="O71">
        <v>203.3</v>
      </c>
      <c r="P71">
        <v>199.2</v>
      </c>
      <c r="Q71">
        <v>200.4</v>
      </c>
      <c r="R71">
        <v>55500</v>
      </c>
      <c r="S71">
        <v>55970</v>
      </c>
      <c r="T71">
        <v>55500</v>
      </c>
      <c r="U71">
        <v>55660</v>
      </c>
      <c r="V71">
        <v>26970</v>
      </c>
      <c r="W71">
        <v>27090</v>
      </c>
      <c r="X71">
        <v>26930</v>
      </c>
      <c r="Y71">
        <v>26970</v>
      </c>
      <c r="Z71" s="57">
        <v>41775</v>
      </c>
      <c r="AA71">
        <v>202.5</v>
      </c>
      <c r="AB71">
        <v>203.3</v>
      </c>
      <c r="AC71">
        <v>199.2</v>
      </c>
      <c r="AD71">
        <v>200.4</v>
      </c>
      <c r="AE71" s="27">
        <f t="shared" si="10"/>
        <v>4.1000000000000227</v>
      </c>
      <c r="AF71" s="27">
        <f t="shared" si="11"/>
        <v>201.70000000000002</v>
      </c>
      <c r="AG71" s="27">
        <f t="shared" si="12"/>
        <v>195.29999999999998</v>
      </c>
      <c r="AH71" s="27" t="str">
        <f t="shared" si="13"/>
        <v/>
      </c>
      <c r="AI71" s="27" t="str">
        <f t="shared" si="14"/>
        <v/>
      </c>
      <c r="AJ71" s="27" t="str">
        <f t="shared" si="15"/>
        <v/>
      </c>
      <c r="AK71" s="27" t="str">
        <f t="shared" si="16"/>
        <v/>
      </c>
      <c r="AL71" s="27" t="str">
        <f t="shared" si="17"/>
        <v/>
      </c>
      <c r="AM71" s="158">
        <f t="shared" si="8"/>
        <v>0</v>
      </c>
      <c r="AN71" s="27">
        <f t="shared" si="9"/>
        <v>25.199999999999989</v>
      </c>
    </row>
    <row r="72" spans="1:40">
      <c r="A72" s="57">
        <v>41782</v>
      </c>
      <c r="B72">
        <v>4239</v>
      </c>
      <c r="C72">
        <v>4243</v>
      </c>
      <c r="D72">
        <v>4232</v>
      </c>
      <c r="E72">
        <v>4234</v>
      </c>
      <c r="F72">
        <v>4895</v>
      </c>
      <c r="G72">
        <v>4898</v>
      </c>
      <c r="H72">
        <v>4877</v>
      </c>
      <c r="I72">
        <v>4879</v>
      </c>
      <c r="J72">
        <v>78540</v>
      </c>
      <c r="K72">
        <v>78610</v>
      </c>
      <c r="L72">
        <v>78260</v>
      </c>
      <c r="M72">
        <v>78350</v>
      </c>
      <c r="N72">
        <v>204.6</v>
      </c>
      <c r="O72">
        <v>206.4</v>
      </c>
      <c r="P72">
        <v>203.3</v>
      </c>
      <c r="Q72">
        <v>204.5</v>
      </c>
      <c r="R72">
        <v>56500</v>
      </c>
      <c r="S72">
        <v>56570</v>
      </c>
      <c r="T72">
        <v>56320</v>
      </c>
      <c r="U72">
        <v>56480</v>
      </c>
      <c r="V72">
        <v>26800</v>
      </c>
      <c r="W72">
        <v>26820</v>
      </c>
      <c r="X72">
        <v>26650</v>
      </c>
      <c r="Y72">
        <v>26680</v>
      </c>
      <c r="Z72" s="57">
        <v>41782</v>
      </c>
      <c r="AA72">
        <v>204.6</v>
      </c>
      <c r="AB72">
        <v>206.4</v>
      </c>
      <c r="AC72">
        <v>203.3</v>
      </c>
      <c r="AD72">
        <v>204.5</v>
      </c>
      <c r="AE72" s="27">
        <f t="shared" si="10"/>
        <v>3.0999999999999943</v>
      </c>
      <c r="AF72" s="27">
        <f t="shared" si="11"/>
        <v>204.50000000000003</v>
      </c>
      <c r="AG72" s="27">
        <f t="shared" si="12"/>
        <v>196.29999999999998</v>
      </c>
      <c r="AH72" s="27" t="str">
        <f t="shared" si="13"/>
        <v/>
      </c>
      <c r="AI72" s="27" t="str">
        <f t="shared" si="14"/>
        <v/>
      </c>
      <c r="AJ72" s="27" t="str">
        <f t="shared" si="15"/>
        <v/>
      </c>
      <c r="AK72" s="27" t="str">
        <f t="shared" si="16"/>
        <v/>
      </c>
      <c r="AL72" s="27" t="str">
        <f t="shared" si="17"/>
        <v/>
      </c>
      <c r="AM72" s="158">
        <f t="shared" si="8"/>
        <v>0</v>
      </c>
      <c r="AN72" s="27">
        <f t="shared" si="9"/>
        <v>25.199999999999989</v>
      </c>
    </row>
    <row r="73" spans="1:40">
      <c r="A73" s="57">
        <v>41789</v>
      </c>
      <c r="B73">
        <v>4118</v>
      </c>
      <c r="C73">
        <v>4129</v>
      </c>
      <c r="D73">
        <v>4111</v>
      </c>
      <c r="E73">
        <v>4113</v>
      </c>
      <c r="F73">
        <v>4820</v>
      </c>
      <c r="G73">
        <v>4839</v>
      </c>
      <c r="H73">
        <v>4818</v>
      </c>
      <c r="I73">
        <v>4826</v>
      </c>
      <c r="J73">
        <v>77870</v>
      </c>
      <c r="K73">
        <v>77880</v>
      </c>
      <c r="L73">
        <v>77630</v>
      </c>
      <c r="M73">
        <v>77750</v>
      </c>
      <c r="N73">
        <v>198</v>
      </c>
      <c r="O73">
        <v>201.6</v>
      </c>
      <c r="P73">
        <v>197.4</v>
      </c>
      <c r="Q73">
        <v>198.4</v>
      </c>
      <c r="R73">
        <v>55600</v>
      </c>
      <c r="S73">
        <v>55950</v>
      </c>
      <c r="T73">
        <v>55500</v>
      </c>
      <c r="U73">
        <v>55600</v>
      </c>
      <c r="V73">
        <v>26340</v>
      </c>
      <c r="W73">
        <v>26390</v>
      </c>
      <c r="X73">
        <v>26230</v>
      </c>
      <c r="Y73">
        <v>26260</v>
      </c>
      <c r="Z73" s="57">
        <v>41789</v>
      </c>
      <c r="AA73">
        <v>198</v>
      </c>
      <c r="AB73">
        <v>201.6</v>
      </c>
      <c r="AC73">
        <v>197.4</v>
      </c>
      <c r="AD73">
        <v>198.4</v>
      </c>
      <c r="AE73" s="27">
        <f t="shared" si="10"/>
        <v>4.1999999999999886</v>
      </c>
      <c r="AF73" s="27">
        <f t="shared" si="11"/>
        <v>207.6</v>
      </c>
      <c r="AG73" s="27">
        <f t="shared" si="12"/>
        <v>201.4</v>
      </c>
      <c r="AH73" s="27" t="str">
        <f t="shared" si="13"/>
        <v/>
      </c>
      <c r="AI73" s="27" t="str">
        <f t="shared" si="14"/>
        <v/>
      </c>
      <c r="AJ73" s="27" t="str">
        <f t="shared" si="15"/>
        <v/>
      </c>
      <c r="AK73" s="27" t="str">
        <f t="shared" si="16"/>
        <v/>
      </c>
      <c r="AL73" s="27" t="str">
        <f t="shared" si="17"/>
        <v/>
      </c>
      <c r="AM73" s="158">
        <f t="shared" si="8"/>
        <v>0</v>
      </c>
      <c r="AN73" s="27">
        <f t="shared" si="9"/>
        <v>25.199999999999989</v>
      </c>
    </row>
    <row r="74" spans="1:40">
      <c r="A74" s="57">
        <v>41796</v>
      </c>
      <c r="B74">
        <v>4131</v>
      </c>
      <c r="C74">
        <v>4142</v>
      </c>
      <c r="D74">
        <v>4129</v>
      </c>
      <c r="E74">
        <v>4137</v>
      </c>
      <c r="F74">
        <v>4786</v>
      </c>
      <c r="G74">
        <v>4830</v>
      </c>
      <c r="H74">
        <v>4785</v>
      </c>
      <c r="I74">
        <v>4822</v>
      </c>
      <c r="J74">
        <v>77950</v>
      </c>
      <c r="K74">
        <v>78000</v>
      </c>
      <c r="L74">
        <v>77730</v>
      </c>
      <c r="M74">
        <v>77830</v>
      </c>
      <c r="N74">
        <v>193.3</v>
      </c>
      <c r="O74">
        <v>194.1</v>
      </c>
      <c r="P74">
        <v>192.1</v>
      </c>
      <c r="Q74">
        <v>193.1</v>
      </c>
      <c r="R74">
        <v>54500</v>
      </c>
      <c r="S74">
        <v>54830</v>
      </c>
      <c r="T74">
        <v>54300</v>
      </c>
      <c r="U74">
        <v>54500</v>
      </c>
      <c r="V74">
        <v>26000</v>
      </c>
      <c r="W74">
        <v>26050</v>
      </c>
      <c r="X74">
        <v>25990</v>
      </c>
      <c r="Y74">
        <v>26020</v>
      </c>
      <c r="Z74" s="57">
        <v>41796</v>
      </c>
      <c r="AA74">
        <v>193.3</v>
      </c>
      <c r="AB74">
        <v>194.1</v>
      </c>
      <c r="AC74">
        <v>192.1</v>
      </c>
      <c r="AD74">
        <v>193.1</v>
      </c>
      <c r="AE74" s="27">
        <f t="shared" si="10"/>
        <v>2</v>
      </c>
      <c r="AF74" s="27">
        <f t="shared" si="11"/>
        <v>202.6</v>
      </c>
      <c r="AG74" s="27">
        <f t="shared" si="12"/>
        <v>194.20000000000002</v>
      </c>
      <c r="AH74" s="27">
        <f t="shared" si="13"/>
        <v>-1</v>
      </c>
      <c r="AI74" s="27" t="str">
        <f t="shared" si="14"/>
        <v/>
      </c>
      <c r="AJ74" s="27" t="str">
        <f t="shared" si="15"/>
        <v/>
      </c>
      <c r="AK74" s="27" t="str">
        <f t="shared" si="16"/>
        <v/>
      </c>
      <c r="AL74" s="27" t="str">
        <f t="shared" si="17"/>
        <v/>
      </c>
      <c r="AM74" s="158">
        <f t="shared" si="8"/>
        <v>0</v>
      </c>
      <c r="AN74" s="27">
        <f t="shared" si="9"/>
        <v>25.199999999999989</v>
      </c>
    </row>
    <row r="75" spans="1:40">
      <c r="A75" s="57">
        <v>41803</v>
      </c>
      <c r="B75">
        <v>4167</v>
      </c>
      <c r="C75">
        <v>4180</v>
      </c>
      <c r="D75">
        <v>4167</v>
      </c>
      <c r="E75">
        <v>4180</v>
      </c>
      <c r="F75">
        <v>4800</v>
      </c>
      <c r="G75">
        <v>4813</v>
      </c>
      <c r="H75">
        <v>4781</v>
      </c>
      <c r="I75">
        <v>4805</v>
      </c>
      <c r="J75">
        <v>79970</v>
      </c>
      <c r="K75">
        <v>80360</v>
      </c>
      <c r="L75">
        <v>79800</v>
      </c>
      <c r="M75">
        <v>80360</v>
      </c>
      <c r="N75">
        <v>197.2</v>
      </c>
      <c r="O75">
        <v>201.3</v>
      </c>
      <c r="P75">
        <v>197</v>
      </c>
      <c r="Q75">
        <v>200.8</v>
      </c>
      <c r="R75">
        <v>54000</v>
      </c>
      <c r="S75">
        <v>54240</v>
      </c>
      <c r="T75">
        <v>53800</v>
      </c>
      <c r="U75">
        <v>54130</v>
      </c>
      <c r="V75">
        <v>26320</v>
      </c>
      <c r="W75">
        <v>26340</v>
      </c>
      <c r="X75">
        <v>26240</v>
      </c>
      <c r="Y75">
        <v>26340</v>
      </c>
      <c r="Z75" s="57">
        <v>41803</v>
      </c>
      <c r="AA75">
        <v>197.2</v>
      </c>
      <c r="AB75">
        <v>201.3</v>
      </c>
      <c r="AC75">
        <v>197</v>
      </c>
      <c r="AD75">
        <v>200.8</v>
      </c>
      <c r="AE75" s="27">
        <f t="shared" si="10"/>
        <v>4.3000000000000114</v>
      </c>
      <c r="AF75" s="27">
        <f t="shared" si="11"/>
        <v>195.1</v>
      </c>
      <c r="AG75" s="27">
        <f t="shared" si="12"/>
        <v>191.1</v>
      </c>
      <c r="AH75" s="27">
        <f t="shared" si="13"/>
        <v>1</v>
      </c>
      <c r="AI75" s="27" t="str">
        <f t="shared" si="14"/>
        <v/>
      </c>
      <c r="AJ75" s="27" t="str">
        <f t="shared" si="15"/>
        <v/>
      </c>
      <c r="AK75" s="27" t="str">
        <f t="shared" si="16"/>
        <v/>
      </c>
      <c r="AL75" s="27" t="str">
        <f t="shared" si="17"/>
        <v/>
      </c>
      <c r="AM75" s="158">
        <f t="shared" si="8"/>
        <v>0</v>
      </c>
      <c r="AN75" s="27">
        <f t="shared" si="9"/>
        <v>25.199999999999989</v>
      </c>
    </row>
    <row r="76" spans="1:40">
      <c r="A76" s="57">
        <v>41810</v>
      </c>
      <c r="B76">
        <v>4307</v>
      </c>
      <c r="C76">
        <v>4313</v>
      </c>
      <c r="D76">
        <v>4292</v>
      </c>
      <c r="E76">
        <v>4301</v>
      </c>
      <c r="F76">
        <v>4858</v>
      </c>
      <c r="G76">
        <v>4860</v>
      </c>
      <c r="H76">
        <v>4831</v>
      </c>
      <c r="I76">
        <v>4835</v>
      </c>
      <c r="J76">
        <v>82040</v>
      </c>
      <c r="K76">
        <v>82140</v>
      </c>
      <c r="L76">
        <v>81770</v>
      </c>
      <c r="M76">
        <v>82040</v>
      </c>
      <c r="N76">
        <v>211</v>
      </c>
      <c r="O76">
        <v>213</v>
      </c>
      <c r="P76">
        <v>209</v>
      </c>
      <c r="Q76">
        <v>212.8</v>
      </c>
      <c r="R76">
        <v>53970</v>
      </c>
      <c r="S76">
        <v>54650</v>
      </c>
      <c r="T76">
        <v>53970</v>
      </c>
      <c r="U76">
        <v>54500</v>
      </c>
      <c r="V76">
        <v>26300</v>
      </c>
      <c r="W76">
        <v>26450</v>
      </c>
      <c r="X76">
        <v>26260</v>
      </c>
      <c r="Y76">
        <v>26450</v>
      </c>
      <c r="Z76" s="57">
        <v>41810</v>
      </c>
      <c r="AA76">
        <v>211</v>
      </c>
      <c r="AB76">
        <v>213</v>
      </c>
      <c r="AC76">
        <v>209</v>
      </c>
      <c r="AD76">
        <v>212.8</v>
      </c>
      <c r="AE76" s="27">
        <f t="shared" si="10"/>
        <v>4</v>
      </c>
      <c r="AF76" s="27">
        <f t="shared" si="11"/>
        <v>205.10000000000002</v>
      </c>
      <c r="AG76" s="27">
        <f t="shared" si="12"/>
        <v>196.5</v>
      </c>
      <c r="AH76" s="27">
        <f t="shared" si="13"/>
        <v>1</v>
      </c>
      <c r="AI76" s="27" t="str">
        <f t="shared" si="14"/>
        <v/>
      </c>
      <c r="AJ76" s="27" t="str">
        <f t="shared" si="15"/>
        <v/>
      </c>
      <c r="AK76" s="27" t="str">
        <f t="shared" si="16"/>
        <v/>
      </c>
      <c r="AL76" s="27" t="str">
        <f t="shared" si="17"/>
        <v/>
      </c>
      <c r="AM76" s="158">
        <f t="shared" si="8"/>
        <v>0</v>
      </c>
      <c r="AN76" s="27">
        <f t="shared" si="9"/>
        <v>25.199999999999989</v>
      </c>
    </row>
    <row r="77" spans="1:40">
      <c r="A77" s="57">
        <v>41817</v>
      </c>
      <c r="B77">
        <v>4302</v>
      </c>
      <c r="C77">
        <v>4310</v>
      </c>
      <c r="D77">
        <v>4296</v>
      </c>
      <c r="E77">
        <v>4306</v>
      </c>
      <c r="F77">
        <v>4843</v>
      </c>
      <c r="G77">
        <v>4853</v>
      </c>
      <c r="H77">
        <v>4839</v>
      </c>
      <c r="I77">
        <v>4848</v>
      </c>
      <c r="J77">
        <v>79830</v>
      </c>
      <c r="K77">
        <v>79900</v>
      </c>
      <c r="L77">
        <v>79470</v>
      </c>
      <c r="M77">
        <v>79580</v>
      </c>
      <c r="N77">
        <v>218.5</v>
      </c>
      <c r="O77">
        <v>218.9</v>
      </c>
      <c r="P77">
        <v>213.2</v>
      </c>
      <c r="Q77">
        <v>214.8</v>
      </c>
      <c r="R77">
        <v>54900</v>
      </c>
      <c r="S77">
        <v>54950</v>
      </c>
      <c r="T77">
        <v>54550</v>
      </c>
      <c r="U77">
        <v>54570</v>
      </c>
      <c r="V77">
        <v>26380</v>
      </c>
      <c r="W77">
        <v>26400</v>
      </c>
      <c r="X77">
        <v>26250</v>
      </c>
      <c r="Y77">
        <v>26290</v>
      </c>
      <c r="Z77" s="57">
        <v>41817</v>
      </c>
      <c r="AA77">
        <v>218.5</v>
      </c>
      <c r="AB77">
        <v>218.9</v>
      </c>
      <c r="AC77">
        <v>213.2</v>
      </c>
      <c r="AD77">
        <v>214.8</v>
      </c>
      <c r="AE77" s="27">
        <f t="shared" ref="AE77:AE108" si="18">AB77-AC77</f>
        <v>5.7000000000000171</v>
      </c>
      <c r="AF77" s="27">
        <f t="shared" ref="AF77:AF108" si="19">AE76+AD76</f>
        <v>216.8</v>
      </c>
      <c r="AG77" s="27">
        <f t="shared" ref="AG77:AG108" si="20">AD76-AE76</f>
        <v>208.8</v>
      </c>
      <c r="AH77" s="27" t="str">
        <f t="shared" ref="AH77:AH108" si="21">IF(AND(AA77&gt;AF77,AC77&gt;AF77),1,IF(AND(AA77&lt;AG77,AG77&gt;AB77),-1,""))</f>
        <v/>
      </c>
      <c r="AI77" s="27" t="str">
        <f t="shared" ref="AI77:AI108" si="22">IF(AND(AB77&gt;=AF77,AF77&gt;AA77+1),"買い","")</f>
        <v/>
      </c>
      <c r="AJ77" s="27" t="str">
        <f t="shared" ref="AJ77:AJ108" si="23">IF(AND(AG77&gt;=AC77,AA77-1&gt;AG77),"売り","")</f>
        <v/>
      </c>
      <c r="AK77" s="27" t="str">
        <f t="shared" ref="AK77:AK108" si="24">IF(Z78="","",IF(AH77=1,"",IF(OR(AI77="買い",AH77=1),AA78-AF77,"")))</f>
        <v/>
      </c>
      <c r="AL77" s="27" t="str">
        <f t="shared" ref="AL77:AL108" si="25">IF(Z78="","",IF(AH77=-1,"",IF(OR(AJ77="売り",AJ77=1),AG77-AA78,"")))</f>
        <v/>
      </c>
      <c r="AM77" s="158">
        <f t="shared" ref="AM77:AM140" si="26">SUM(AK77:AL77)</f>
        <v>0</v>
      </c>
      <c r="AN77" s="27">
        <f t="shared" ref="AN77:AN140" si="27">SUM(AM77,AN76)</f>
        <v>25.199999999999989</v>
      </c>
    </row>
    <row r="78" spans="1:40">
      <c r="A78" s="57">
        <v>41824</v>
      </c>
      <c r="B78">
        <v>4336</v>
      </c>
      <c r="C78">
        <v>4338</v>
      </c>
      <c r="D78">
        <v>4328</v>
      </c>
      <c r="E78">
        <v>4337</v>
      </c>
      <c r="F78">
        <v>4950</v>
      </c>
      <c r="G78">
        <v>4959</v>
      </c>
      <c r="H78">
        <v>4935</v>
      </c>
      <c r="I78">
        <v>4959</v>
      </c>
      <c r="J78">
        <v>80620</v>
      </c>
      <c r="K78">
        <v>80750</v>
      </c>
      <c r="L78">
        <v>80450</v>
      </c>
      <c r="M78">
        <v>80630</v>
      </c>
      <c r="N78">
        <v>214.6</v>
      </c>
      <c r="O78">
        <v>214.7</v>
      </c>
      <c r="P78">
        <v>209.6</v>
      </c>
      <c r="Q78">
        <v>211.9</v>
      </c>
      <c r="R78">
        <v>52820</v>
      </c>
      <c r="S78">
        <v>53070</v>
      </c>
      <c r="T78">
        <v>52740</v>
      </c>
      <c r="U78">
        <v>52860</v>
      </c>
      <c r="V78">
        <v>25300</v>
      </c>
      <c r="W78">
        <v>25370</v>
      </c>
      <c r="X78">
        <v>25280</v>
      </c>
      <c r="Y78">
        <v>25340</v>
      </c>
      <c r="Z78" s="57">
        <v>41824</v>
      </c>
      <c r="AA78">
        <v>214.6</v>
      </c>
      <c r="AB78">
        <v>214.7</v>
      </c>
      <c r="AC78">
        <v>209.6</v>
      </c>
      <c r="AD78">
        <v>211.9</v>
      </c>
      <c r="AE78" s="27">
        <f t="shared" si="18"/>
        <v>5.0999999999999943</v>
      </c>
      <c r="AF78" s="27">
        <f t="shared" si="19"/>
        <v>220.50000000000003</v>
      </c>
      <c r="AG78" s="27">
        <f t="shared" si="20"/>
        <v>209.1</v>
      </c>
      <c r="AH78" s="27" t="str">
        <f t="shared" si="21"/>
        <v/>
      </c>
      <c r="AI78" s="27" t="str">
        <f t="shared" si="22"/>
        <v/>
      </c>
      <c r="AJ78" s="27" t="str">
        <f t="shared" si="23"/>
        <v/>
      </c>
      <c r="AK78" s="27" t="str">
        <f t="shared" si="24"/>
        <v/>
      </c>
      <c r="AL78" s="27" t="str">
        <f t="shared" si="25"/>
        <v/>
      </c>
      <c r="AM78" s="158">
        <f t="shared" si="26"/>
        <v>0</v>
      </c>
      <c r="AN78" s="27">
        <f t="shared" si="27"/>
        <v>25.199999999999989</v>
      </c>
    </row>
    <row r="79" spans="1:40">
      <c r="A79" s="57">
        <v>41831</v>
      </c>
      <c r="B79">
        <v>4354</v>
      </c>
      <c r="C79">
        <v>4364</v>
      </c>
      <c r="D79">
        <v>4351</v>
      </c>
      <c r="E79">
        <v>4353</v>
      </c>
      <c r="F79">
        <v>4971</v>
      </c>
      <c r="G79">
        <v>4974</v>
      </c>
      <c r="H79">
        <v>4956</v>
      </c>
      <c r="I79">
        <v>4957</v>
      </c>
      <c r="J79">
        <v>79950</v>
      </c>
      <c r="K79">
        <v>80070</v>
      </c>
      <c r="L79">
        <v>79800</v>
      </c>
      <c r="M79">
        <v>79990</v>
      </c>
      <c r="N79">
        <v>200</v>
      </c>
      <c r="O79">
        <v>202.5</v>
      </c>
      <c r="P79">
        <v>200</v>
      </c>
      <c r="Q79">
        <v>201.2</v>
      </c>
      <c r="R79">
        <v>51900</v>
      </c>
      <c r="S79">
        <v>51960</v>
      </c>
      <c r="T79">
        <v>51710</v>
      </c>
      <c r="U79">
        <v>51900</v>
      </c>
      <c r="V79">
        <v>24510</v>
      </c>
      <c r="W79">
        <v>24540</v>
      </c>
      <c r="X79">
        <v>24400</v>
      </c>
      <c r="Y79">
        <v>24430</v>
      </c>
      <c r="Z79" s="57">
        <v>41831</v>
      </c>
      <c r="AA79">
        <v>200</v>
      </c>
      <c r="AB79">
        <v>202.5</v>
      </c>
      <c r="AC79">
        <v>200</v>
      </c>
      <c r="AD79">
        <v>201.2</v>
      </c>
      <c r="AE79" s="27">
        <f t="shared" si="18"/>
        <v>2.5</v>
      </c>
      <c r="AF79" s="27">
        <f t="shared" si="19"/>
        <v>217</v>
      </c>
      <c r="AG79" s="27">
        <f t="shared" si="20"/>
        <v>206.8</v>
      </c>
      <c r="AH79" s="27">
        <f t="shared" si="21"/>
        <v>-1</v>
      </c>
      <c r="AI79" s="27" t="str">
        <f t="shared" si="22"/>
        <v/>
      </c>
      <c r="AJ79" s="27" t="str">
        <f t="shared" si="23"/>
        <v/>
      </c>
      <c r="AK79" s="27" t="str">
        <f t="shared" si="24"/>
        <v/>
      </c>
      <c r="AL79" s="27" t="str">
        <f t="shared" si="25"/>
        <v/>
      </c>
      <c r="AM79" s="158">
        <f t="shared" si="26"/>
        <v>0</v>
      </c>
      <c r="AN79" s="27">
        <f t="shared" si="27"/>
        <v>25.199999999999989</v>
      </c>
    </row>
    <row r="80" spans="1:40">
      <c r="A80" s="57">
        <v>41838</v>
      </c>
      <c r="B80">
        <v>4297</v>
      </c>
      <c r="C80">
        <v>4300</v>
      </c>
      <c r="D80">
        <v>4273</v>
      </c>
      <c r="E80">
        <v>4275</v>
      </c>
      <c r="F80">
        <v>4939</v>
      </c>
      <c r="G80">
        <v>4939</v>
      </c>
      <c r="H80">
        <v>4915</v>
      </c>
      <c r="I80">
        <v>4920</v>
      </c>
      <c r="J80">
        <v>80110</v>
      </c>
      <c r="K80">
        <v>80220</v>
      </c>
      <c r="L80">
        <v>79720</v>
      </c>
      <c r="M80">
        <v>79770</v>
      </c>
      <c r="N80">
        <v>206.5</v>
      </c>
      <c r="O80">
        <v>206.9</v>
      </c>
      <c r="P80">
        <v>202</v>
      </c>
      <c r="Q80">
        <v>202.6</v>
      </c>
      <c r="R80">
        <v>52150</v>
      </c>
      <c r="S80">
        <v>52150</v>
      </c>
      <c r="T80">
        <v>51510</v>
      </c>
      <c r="U80">
        <v>51510</v>
      </c>
      <c r="V80">
        <v>24640</v>
      </c>
      <c r="W80">
        <v>24660</v>
      </c>
      <c r="X80">
        <v>24530</v>
      </c>
      <c r="Y80">
        <v>24530</v>
      </c>
      <c r="Z80" s="57">
        <v>41838</v>
      </c>
      <c r="AA80">
        <v>206.5</v>
      </c>
      <c r="AB80">
        <v>206.9</v>
      </c>
      <c r="AC80">
        <v>202</v>
      </c>
      <c r="AD80">
        <v>202.6</v>
      </c>
      <c r="AE80" s="27">
        <f t="shared" si="18"/>
        <v>4.9000000000000057</v>
      </c>
      <c r="AF80" s="27">
        <f t="shared" si="19"/>
        <v>203.7</v>
      </c>
      <c r="AG80" s="27">
        <f t="shared" si="20"/>
        <v>198.7</v>
      </c>
      <c r="AH80" s="27" t="str">
        <f t="shared" si="21"/>
        <v/>
      </c>
      <c r="AI80" s="27" t="str">
        <f t="shared" si="22"/>
        <v/>
      </c>
      <c r="AJ80" s="27" t="str">
        <f t="shared" si="23"/>
        <v/>
      </c>
      <c r="AK80" s="27" t="str">
        <f t="shared" si="24"/>
        <v/>
      </c>
      <c r="AL80" s="27" t="str">
        <f t="shared" si="25"/>
        <v/>
      </c>
      <c r="AM80" s="158">
        <f t="shared" si="26"/>
        <v>0</v>
      </c>
      <c r="AN80" s="27">
        <f t="shared" si="27"/>
        <v>25.199999999999989</v>
      </c>
    </row>
    <row r="81" spans="1:40">
      <c r="A81" s="57">
        <v>41845</v>
      </c>
      <c r="B81">
        <v>4236</v>
      </c>
      <c r="C81">
        <v>4239</v>
      </c>
      <c r="D81">
        <v>4229</v>
      </c>
      <c r="E81">
        <v>4237</v>
      </c>
      <c r="F81">
        <v>4859</v>
      </c>
      <c r="G81">
        <v>4866</v>
      </c>
      <c r="H81">
        <v>4851</v>
      </c>
      <c r="I81">
        <v>4862</v>
      </c>
      <c r="J81">
        <v>79720</v>
      </c>
      <c r="K81">
        <v>79820</v>
      </c>
      <c r="L81">
        <v>79660</v>
      </c>
      <c r="M81">
        <v>79700</v>
      </c>
      <c r="N81">
        <v>205</v>
      </c>
      <c r="O81">
        <v>205.2</v>
      </c>
      <c r="P81">
        <v>202.9</v>
      </c>
      <c r="Q81">
        <v>203.9</v>
      </c>
      <c r="R81">
        <v>51900</v>
      </c>
      <c r="S81">
        <v>51900</v>
      </c>
      <c r="T81">
        <v>51200</v>
      </c>
      <c r="U81">
        <v>51200</v>
      </c>
      <c r="V81">
        <v>24220</v>
      </c>
      <c r="W81">
        <v>24230</v>
      </c>
      <c r="X81">
        <v>24130</v>
      </c>
      <c r="Y81">
        <v>24130</v>
      </c>
      <c r="Z81" s="57">
        <v>41845</v>
      </c>
      <c r="AA81">
        <v>205</v>
      </c>
      <c r="AB81">
        <v>205.2</v>
      </c>
      <c r="AC81">
        <v>202.9</v>
      </c>
      <c r="AD81">
        <v>203.9</v>
      </c>
      <c r="AE81" s="27">
        <f t="shared" si="18"/>
        <v>2.2999999999999829</v>
      </c>
      <c r="AF81" s="27">
        <f t="shared" si="19"/>
        <v>207.5</v>
      </c>
      <c r="AG81" s="27">
        <f t="shared" si="20"/>
        <v>197.7</v>
      </c>
      <c r="AH81" s="27" t="str">
        <f t="shared" si="21"/>
        <v/>
      </c>
      <c r="AI81" s="27" t="str">
        <f t="shared" si="22"/>
        <v/>
      </c>
      <c r="AJ81" s="27" t="str">
        <f t="shared" si="23"/>
        <v/>
      </c>
      <c r="AK81" s="27" t="str">
        <f t="shared" si="24"/>
        <v/>
      </c>
      <c r="AL81" s="27" t="str">
        <f t="shared" si="25"/>
        <v/>
      </c>
      <c r="AM81" s="158">
        <f t="shared" si="26"/>
        <v>0</v>
      </c>
      <c r="AN81" s="27">
        <f t="shared" si="27"/>
        <v>25.199999999999989</v>
      </c>
    </row>
    <row r="82" spans="1:40">
      <c r="A82" s="57">
        <v>41852</v>
      </c>
      <c r="B82">
        <v>4245</v>
      </c>
      <c r="C82">
        <v>4257</v>
      </c>
      <c r="D82">
        <v>4243</v>
      </c>
      <c r="E82">
        <v>4254</v>
      </c>
      <c r="F82">
        <v>4875</v>
      </c>
      <c r="G82">
        <v>4900</v>
      </c>
      <c r="H82">
        <v>4869</v>
      </c>
      <c r="I82">
        <v>4895</v>
      </c>
      <c r="J82">
        <v>79860</v>
      </c>
      <c r="K82">
        <v>80150</v>
      </c>
      <c r="L82">
        <v>79810</v>
      </c>
      <c r="M82">
        <v>80020</v>
      </c>
      <c r="N82">
        <v>209.5</v>
      </c>
      <c r="O82">
        <v>211.3</v>
      </c>
      <c r="P82">
        <v>205.3</v>
      </c>
      <c r="Q82">
        <v>208.3</v>
      </c>
      <c r="R82">
        <v>51400</v>
      </c>
      <c r="S82">
        <v>51800</v>
      </c>
      <c r="T82">
        <v>51310</v>
      </c>
      <c r="U82">
        <v>51530</v>
      </c>
      <c r="V82">
        <v>24270</v>
      </c>
      <c r="W82">
        <v>24400</v>
      </c>
      <c r="X82">
        <v>24270</v>
      </c>
      <c r="Y82">
        <v>24380</v>
      </c>
      <c r="Z82" s="57">
        <v>41852</v>
      </c>
      <c r="AA82">
        <v>209.5</v>
      </c>
      <c r="AB82">
        <v>211.3</v>
      </c>
      <c r="AC82">
        <v>205.3</v>
      </c>
      <c r="AD82">
        <v>208.3</v>
      </c>
      <c r="AE82" s="27">
        <f t="shared" si="18"/>
        <v>6</v>
      </c>
      <c r="AF82" s="27">
        <f t="shared" si="19"/>
        <v>206.2</v>
      </c>
      <c r="AG82" s="27">
        <f t="shared" si="20"/>
        <v>201.60000000000002</v>
      </c>
      <c r="AH82" s="27" t="str">
        <f t="shared" si="21"/>
        <v/>
      </c>
      <c r="AI82" s="27" t="str">
        <f t="shared" si="22"/>
        <v/>
      </c>
      <c r="AJ82" s="27" t="str">
        <f t="shared" si="23"/>
        <v/>
      </c>
      <c r="AK82" s="27" t="str">
        <f t="shared" si="24"/>
        <v/>
      </c>
      <c r="AL82" s="27" t="str">
        <f t="shared" si="25"/>
        <v/>
      </c>
      <c r="AM82" s="158">
        <f t="shared" si="26"/>
        <v>0</v>
      </c>
      <c r="AN82" s="27">
        <f t="shared" si="27"/>
        <v>25.199999999999989</v>
      </c>
    </row>
    <row r="83" spans="1:40">
      <c r="A83" s="57">
        <v>41859</v>
      </c>
      <c r="B83">
        <v>4307</v>
      </c>
      <c r="C83">
        <v>4318</v>
      </c>
      <c r="D83">
        <v>4290</v>
      </c>
      <c r="E83">
        <v>4316</v>
      </c>
      <c r="F83">
        <v>4893</v>
      </c>
      <c r="G83">
        <v>4905</v>
      </c>
      <c r="H83">
        <v>4887</v>
      </c>
      <c r="I83">
        <v>4896</v>
      </c>
      <c r="J83">
        <v>79210</v>
      </c>
      <c r="K83">
        <v>79810</v>
      </c>
      <c r="L83">
        <v>79100</v>
      </c>
      <c r="M83">
        <v>79450</v>
      </c>
      <c r="N83">
        <v>204.9</v>
      </c>
      <c r="O83">
        <v>206</v>
      </c>
      <c r="P83">
        <v>204.4</v>
      </c>
      <c r="Q83">
        <v>204.7</v>
      </c>
      <c r="R83">
        <v>51600</v>
      </c>
      <c r="S83">
        <v>51610</v>
      </c>
      <c r="T83">
        <v>51360</v>
      </c>
      <c r="U83">
        <v>51400</v>
      </c>
      <c r="V83">
        <v>24490</v>
      </c>
      <c r="W83">
        <v>24490</v>
      </c>
      <c r="X83">
        <v>24350</v>
      </c>
      <c r="Y83">
        <v>24350</v>
      </c>
      <c r="Z83" s="57">
        <v>41859</v>
      </c>
      <c r="AA83">
        <v>204.9</v>
      </c>
      <c r="AB83">
        <v>206</v>
      </c>
      <c r="AC83">
        <v>204.4</v>
      </c>
      <c r="AD83">
        <v>204.7</v>
      </c>
      <c r="AE83" s="27">
        <f t="shared" si="18"/>
        <v>1.5999999999999943</v>
      </c>
      <c r="AF83" s="27">
        <f t="shared" si="19"/>
        <v>214.3</v>
      </c>
      <c r="AG83" s="27">
        <f t="shared" si="20"/>
        <v>202.3</v>
      </c>
      <c r="AH83" s="27" t="str">
        <f t="shared" si="21"/>
        <v/>
      </c>
      <c r="AI83" s="27" t="str">
        <f t="shared" si="22"/>
        <v/>
      </c>
      <c r="AJ83" s="27" t="str">
        <f t="shared" si="23"/>
        <v/>
      </c>
      <c r="AK83" s="27" t="str">
        <f t="shared" si="24"/>
        <v/>
      </c>
      <c r="AL83" s="27" t="str">
        <f t="shared" si="25"/>
        <v/>
      </c>
      <c r="AM83" s="158">
        <f t="shared" si="26"/>
        <v>0</v>
      </c>
      <c r="AN83" s="27">
        <f t="shared" si="27"/>
        <v>25.199999999999989</v>
      </c>
    </row>
    <row r="84" spans="1:40">
      <c r="A84" s="57">
        <v>41866</v>
      </c>
      <c r="B84">
        <v>4329</v>
      </c>
      <c r="C84">
        <v>4330</v>
      </c>
      <c r="D84">
        <v>4321</v>
      </c>
      <c r="E84">
        <v>4327</v>
      </c>
      <c r="F84">
        <v>4878</v>
      </c>
      <c r="G84">
        <v>4880</v>
      </c>
      <c r="H84">
        <v>4865</v>
      </c>
      <c r="I84">
        <v>4867</v>
      </c>
      <c r="J84">
        <v>77720</v>
      </c>
      <c r="K84">
        <v>78130</v>
      </c>
      <c r="L84">
        <v>77720</v>
      </c>
      <c r="M84">
        <v>78090</v>
      </c>
      <c r="N84">
        <v>196.5</v>
      </c>
      <c r="O84">
        <v>197.9</v>
      </c>
      <c r="P84">
        <v>196</v>
      </c>
      <c r="Q84">
        <v>196.8</v>
      </c>
      <c r="R84">
        <v>50500</v>
      </c>
      <c r="S84">
        <v>50800</v>
      </c>
      <c r="T84">
        <v>50440</v>
      </c>
      <c r="U84">
        <v>50460</v>
      </c>
      <c r="V84">
        <v>24490</v>
      </c>
      <c r="W84">
        <v>24510</v>
      </c>
      <c r="X84">
        <v>24420</v>
      </c>
      <c r="Y84">
        <v>24470</v>
      </c>
      <c r="Z84" s="57">
        <v>41866</v>
      </c>
      <c r="AA84">
        <v>196.5</v>
      </c>
      <c r="AB84">
        <v>197.9</v>
      </c>
      <c r="AC84">
        <v>196</v>
      </c>
      <c r="AD84">
        <v>196.8</v>
      </c>
      <c r="AE84" s="27">
        <f t="shared" si="18"/>
        <v>1.9000000000000057</v>
      </c>
      <c r="AF84" s="27">
        <f t="shared" si="19"/>
        <v>206.29999999999998</v>
      </c>
      <c r="AG84" s="27">
        <f t="shared" si="20"/>
        <v>203.1</v>
      </c>
      <c r="AH84" s="27">
        <f t="shared" si="21"/>
        <v>-1</v>
      </c>
      <c r="AI84" s="27" t="str">
        <f t="shared" si="22"/>
        <v/>
      </c>
      <c r="AJ84" s="27" t="str">
        <f t="shared" si="23"/>
        <v/>
      </c>
      <c r="AK84" s="27" t="str">
        <f t="shared" si="24"/>
        <v/>
      </c>
      <c r="AL84" s="27" t="str">
        <f t="shared" si="25"/>
        <v/>
      </c>
      <c r="AM84" s="158">
        <f t="shared" si="26"/>
        <v>0</v>
      </c>
      <c r="AN84" s="27">
        <f t="shared" si="27"/>
        <v>25.199999999999989</v>
      </c>
    </row>
    <row r="85" spans="1:40">
      <c r="A85" s="57">
        <v>41873</v>
      </c>
      <c r="B85">
        <v>4270</v>
      </c>
      <c r="C85">
        <v>4275</v>
      </c>
      <c r="D85">
        <v>4269</v>
      </c>
      <c r="E85">
        <v>4274</v>
      </c>
      <c r="F85">
        <v>4796</v>
      </c>
      <c r="G85">
        <v>4805</v>
      </c>
      <c r="H85">
        <v>4796</v>
      </c>
      <c r="I85">
        <v>4801</v>
      </c>
      <c r="J85">
        <v>79100</v>
      </c>
      <c r="K85">
        <v>79170</v>
      </c>
      <c r="L85">
        <v>78960</v>
      </c>
      <c r="M85">
        <v>79020</v>
      </c>
      <c r="N85">
        <v>201.2</v>
      </c>
      <c r="O85">
        <v>203.6</v>
      </c>
      <c r="P85">
        <v>201</v>
      </c>
      <c r="Q85">
        <v>202.2</v>
      </c>
      <c r="R85">
        <v>49650</v>
      </c>
      <c r="S85">
        <v>49700</v>
      </c>
      <c r="T85">
        <v>49500</v>
      </c>
      <c r="U85">
        <v>49500</v>
      </c>
      <c r="V85">
        <v>24890</v>
      </c>
      <c r="W85">
        <v>24970</v>
      </c>
      <c r="X85">
        <v>24860</v>
      </c>
      <c r="Y85">
        <v>24920</v>
      </c>
      <c r="Z85" s="57">
        <v>41873</v>
      </c>
      <c r="AA85">
        <v>201.2</v>
      </c>
      <c r="AB85">
        <v>203.6</v>
      </c>
      <c r="AC85">
        <v>201</v>
      </c>
      <c r="AD85">
        <v>202.2</v>
      </c>
      <c r="AE85" s="27">
        <f t="shared" si="18"/>
        <v>2.5999999999999943</v>
      </c>
      <c r="AF85" s="27">
        <f t="shared" si="19"/>
        <v>198.70000000000002</v>
      </c>
      <c r="AG85" s="27">
        <f t="shared" si="20"/>
        <v>194.9</v>
      </c>
      <c r="AH85" s="27">
        <f t="shared" si="21"/>
        <v>1</v>
      </c>
      <c r="AI85" s="27" t="str">
        <f t="shared" si="22"/>
        <v/>
      </c>
      <c r="AJ85" s="27" t="str">
        <f t="shared" si="23"/>
        <v/>
      </c>
      <c r="AK85" s="27" t="str">
        <f t="shared" si="24"/>
        <v/>
      </c>
      <c r="AL85" s="27" t="str">
        <f t="shared" si="25"/>
        <v/>
      </c>
      <c r="AM85" s="158">
        <f t="shared" si="26"/>
        <v>0</v>
      </c>
      <c r="AN85" s="27">
        <f t="shared" si="27"/>
        <v>25.199999999999989</v>
      </c>
    </row>
    <row r="86" spans="1:40">
      <c r="A86" s="57">
        <v>41880</v>
      </c>
      <c r="B86">
        <v>4306</v>
      </c>
      <c r="C86">
        <v>4309</v>
      </c>
      <c r="D86">
        <v>4297</v>
      </c>
      <c r="E86">
        <v>4303</v>
      </c>
      <c r="F86">
        <v>4807</v>
      </c>
      <c r="G86">
        <v>4818</v>
      </c>
      <c r="H86">
        <v>4807</v>
      </c>
      <c r="I86">
        <v>4814</v>
      </c>
      <c r="J86">
        <v>79210</v>
      </c>
      <c r="K86">
        <v>79640</v>
      </c>
      <c r="L86">
        <v>79200</v>
      </c>
      <c r="M86">
        <v>79540</v>
      </c>
      <c r="N86">
        <v>198.4</v>
      </c>
      <c r="O86">
        <v>198.9</v>
      </c>
      <c r="P86">
        <v>197.7</v>
      </c>
      <c r="Q86">
        <v>198.5</v>
      </c>
      <c r="R86">
        <v>49650</v>
      </c>
      <c r="S86">
        <v>49800</v>
      </c>
      <c r="T86">
        <v>49540</v>
      </c>
      <c r="U86">
        <v>49780</v>
      </c>
      <c r="V86">
        <v>24870</v>
      </c>
      <c r="W86">
        <v>24910</v>
      </c>
      <c r="X86">
        <v>24780</v>
      </c>
      <c r="Y86">
        <v>24860</v>
      </c>
      <c r="Z86" s="57">
        <v>41880</v>
      </c>
      <c r="AA86">
        <v>198.4</v>
      </c>
      <c r="AB86">
        <v>198.9</v>
      </c>
      <c r="AC86">
        <v>197.7</v>
      </c>
      <c r="AD86">
        <v>198.5</v>
      </c>
      <c r="AE86" s="27">
        <f t="shared" si="18"/>
        <v>1.2000000000000171</v>
      </c>
      <c r="AF86" s="27">
        <f t="shared" si="19"/>
        <v>204.79999999999998</v>
      </c>
      <c r="AG86" s="27">
        <f t="shared" si="20"/>
        <v>199.6</v>
      </c>
      <c r="AH86" s="27">
        <f t="shared" si="21"/>
        <v>-1</v>
      </c>
      <c r="AI86" s="27" t="str">
        <f t="shared" si="22"/>
        <v/>
      </c>
      <c r="AJ86" s="27" t="str">
        <f t="shared" si="23"/>
        <v/>
      </c>
      <c r="AK86" s="27" t="str">
        <f t="shared" si="24"/>
        <v/>
      </c>
      <c r="AL86" s="27" t="str">
        <f t="shared" si="25"/>
        <v/>
      </c>
      <c r="AM86" s="158">
        <f t="shared" si="26"/>
        <v>0</v>
      </c>
      <c r="AN86" s="27">
        <f t="shared" si="27"/>
        <v>25.199999999999989</v>
      </c>
    </row>
    <row r="87" spans="1:40">
      <c r="A87" s="57">
        <v>41887</v>
      </c>
      <c r="B87">
        <v>4279</v>
      </c>
      <c r="C87">
        <v>4288</v>
      </c>
      <c r="D87">
        <v>4273</v>
      </c>
      <c r="E87">
        <v>4285</v>
      </c>
      <c r="F87">
        <v>4812</v>
      </c>
      <c r="G87">
        <v>4821</v>
      </c>
      <c r="H87">
        <v>4812</v>
      </c>
      <c r="I87">
        <v>4816</v>
      </c>
      <c r="J87">
        <v>79970</v>
      </c>
      <c r="K87">
        <v>80000</v>
      </c>
      <c r="L87">
        <v>79700</v>
      </c>
      <c r="M87">
        <v>79850</v>
      </c>
      <c r="N87">
        <v>200.4</v>
      </c>
      <c r="O87">
        <v>201.6</v>
      </c>
      <c r="P87">
        <v>197</v>
      </c>
      <c r="Q87">
        <v>197.5</v>
      </c>
      <c r="R87">
        <v>49410</v>
      </c>
      <c r="S87">
        <v>49410</v>
      </c>
      <c r="T87">
        <v>49000</v>
      </c>
      <c r="U87">
        <v>49060</v>
      </c>
      <c r="V87">
        <v>24010</v>
      </c>
      <c r="W87">
        <v>24180</v>
      </c>
      <c r="X87">
        <v>23900</v>
      </c>
      <c r="Y87">
        <v>23980</v>
      </c>
      <c r="Z87" s="57">
        <v>41887</v>
      </c>
      <c r="AA87">
        <v>200.4</v>
      </c>
      <c r="AB87">
        <v>201.6</v>
      </c>
      <c r="AC87">
        <v>197</v>
      </c>
      <c r="AD87">
        <v>197.5</v>
      </c>
      <c r="AE87" s="27">
        <f t="shared" si="18"/>
        <v>4.5999999999999943</v>
      </c>
      <c r="AF87" s="27">
        <f t="shared" si="19"/>
        <v>199.70000000000002</v>
      </c>
      <c r="AG87" s="27">
        <f t="shared" si="20"/>
        <v>197.29999999999998</v>
      </c>
      <c r="AH87" s="27" t="str">
        <f t="shared" si="21"/>
        <v/>
      </c>
      <c r="AI87" s="27" t="str">
        <f t="shared" si="22"/>
        <v/>
      </c>
      <c r="AJ87" s="27" t="str">
        <f t="shared" si="23"/>
        <v>売り</v>
      </c>
      <c r="AK87" s="27" t="str">
        <f t="shared" si="24"/>
        <v/>
      </c>
      <c r="AL87" s="27">
        <f t="shared" si="25"/>
        <v>7.1999999999999886</v>
      </c>
      <c r="AM87" s="158">
        <f t="shared" si="26"/>
        <v>7.1999999999999886</v>
      </c>
      <c r="AN87" s="27">
        <f t="shared" si="27"/>
        <v>32.399999999999977</v>
      </c>
    </row>
    <row r="88" spans="1:40">
      <c r="A88" s="57">
        <v>41894</v>
      </c>
      <c r="B88">
        <v>4272</v>
      </c>
      <c r="C88">
        <v>4274</v>
      </c>
      <c r="D88">
        <v>4250</v>
      </c>
      <c r="E88">
        <v>4261</v>
      </c>
      <c r="F88">
        <v>4772</v>
      </c>
      <c r="G88">
        <v>4773</v>
      </c>
      <c r="H88">
        <v>4727</v>
      </c>
      <c r="I88">
        <v>4738</v>
      </c>
      <c r="J88">
        <v>79410</v>
      </c>
      <c r="K88">
        <v>79540</v>
      </c>
      <c r="L88">
        <v>79290</v>
      </c>
      <c r="M88">
        <v>79460</v>
      </c>
      <c r="N88">
        <v>190.1</v>
      </c>
      <c r="O88">
        <v>191.8</v>
      </c>
      <c r="P88">
        <v>189.6</v>
      </c>
      <c r="Q88">
        <v>190.1</v>
      </c>
      <c r="R88">
        <v>48130</v>
      </c>
      <c r="S88">
        <v>48460</v>
      </c>
      <c r="T88">
        <v>48040</v>
      </c>
      <c r="U88">
        <v>48460</v>
      </c>
      <c r="V88">
        <v>23930</v>
      </c>
      <c r="W88">
        <v>24050</v>
      </c>
      <c r="X88">
        <v>23890</v>
      </c>
      <c r="Y88">
        <v>24040</v>
      </c>
      <c r="Z88" s="57">
        <v>41894</v>
      </c>
      <c r="AA88">
        <v>190.1</v>
      </c>
      <c r="AB88">
        <v>191.8</v>
      </c>
      <c r="AC88">
        <v>189.6</v>
      </c>
      <c r="AD88">
        <v>190.1</v>
      </c>
      <c r="AE88" s="27">
        <f t="shared" si="18"/>
        <v>2.2000000000000171</v>
      </c>
      <c r="AF88" s="27">
        <f t="shared" si="19"/>
        <v>202.1</v>
      </c>
      <c r="AG88" s="27">
        <f t="shared" si="20"/>
        <v>192.9</v>
      </c>
      <c r="AH88" s="27">
        <f t="shared" si="21"/>
        <v>-1</v>
      </c>
      <c r="AI88" s="27" t="str">
        <f t="shared" si="22"/>
        <v/>
      </c>
      <c r="AJ88" s="27" t="str">
        <f t="shared" si="23"/>
        <v/>
      </c>
      <c r="AK88" s="27" t="str">
        <f t="shared" si="24"/>
        <v/>
      </c>
      <c r="AL88" s="27" t="str">
        <f t="shared" si="25"/>
        <v/>
      </c>
      <c r="AM88" s="158">
        <f t="shared" si="26"/>
        <v>0</v>
      </c>
      <c r="AN88" s="27">
        <f t="shared" si="27"/>
        <v>32.399999999999977</v>
      </c>
    </row>
    <row r="89" spans="1:40">
      <c r="A89" s="57">
        <v>41901</v>
      </c>
      <c r="B89">
        <v>4283</v>
      </c>
      <c r="C89">
        <v>4312</v>
      </c>
      <c r="D89">
        <v>4276</v>
      </c>
      <c r="E89">
        <v>4292</v>
      </c>
      <c r="F89">
        <v>4763</v>
      </c>
      <c r="G89">
        <v>4803</v>
      </c>
      <c r="H89">
        <v>4760</v>
      </c>
      <c r="I89">
        <v>4789</v>
      </c>
      <c r="J89">
        <v>79700</v>
      </c>
      <c r="K89">
        <v>80000</v>
      </c>
      <c r="L89">
        <v>79640</v>
      </c>
      <c r="M89">
        <v>79840</v>
      </c>
      <c r="N89">
        <v>192.1</v>
      </c>
      <c r="O89">
        <v>192.6</v>
      </c>
      <c r="P89">
        <v>189</v>
      </c>
      <c r="Q89">
        <v>189.1</v>
      </c>
      <c r="R89">
        <v>48700</v>
      </c>
      <c r="S89">
        <v>48950</v>
      </c>
      <c r="T89">
        <v>48660</v>
      </c>
      <c r="U89">
        <v>48810</v>
      </c>
      <c r="V89">
        <v>24170</v>
      </c>
      <c r="W89">
        <v>24190</v>
      </c>
      <c r="X89">
        <v>24100</v>
      </c>
      <c r="Y89">
        <v>24140</v>
      </c>
      <c r="Z89" s="57">
        <v>41901</v>
      </c>
      <c r="AA89">
        <v>192.1</v>
      </c>
      <c r="AB89">
        <v>192.6</v>
      </c>
      <c r="AC89">
        <v>189</v>
      </c>
      <c r="AD89">
        <v>189.1</v>
      </c>
      <c r="AE89" s="27">
        <f t="shared" si="18"/>
        <v>3.5999999999999943</v>
      </c>
      <c r="AF89" s="27">
        <f t="shared" si="19"/>
        <v>192.3</v>
      </c>
      <c r="AG89" s="27">
        <f t="shared" si="20"/>
        <v>187.89999999999998</v>
      </c>
      <c r="AH89" s="27" t="str">
        <f t="shared" si="21"/>
        <v/>
      </c>
      <c r="AI89" s="27" t="str">
        <f t="shared" si="22"/>
        <v/>
      </c>
      <c r="AJ89" s="27" t="str">
        <f t="shared" si="23"/>
        <v/>
      </c>
      <c r="AK89" s="27" t="str">
        <f t="shared" si="24"/>
        <v/>
      </c>
      <c r="AL89" s="27" t="str">
        <f t="shared" si="25"/>
        <v/>
      </c>
      <c r="AM89" s="158">
        <f t="shared" si="26"/>
        <v>0</v>
      </c>
      <c r="AN89" s="27">
        <f t="shared" si="27"/>
        <v>32.399999999999977</v>
      </c>
    </row>
    <row r="90" spans="1:40">
      <c r="A90" s="57">
        <v>41908</v>
      </c>
      <c r="B90">
        <v>4270</v>
      </c>
      <c r="C90">
        <v>4290</v>
      </c>
      <c r="D90">
        <v>4268</v>
      </c>
      <c r="E90">
        <v>4289</v>
      </c>
      <c r="F90">
        <v>4641</v>
      </c>
      <c r="G90">
        <v>4664</v>
      </c>
      <c r="H90">
        <v>4638</v>
      </c>
      <c r="I90">
        <v>4650</v>
      </c>
      <c r="J90">
        <v>80220</v>
      </c>
      <c r="K90">
        <v>80500</v>
      </c>
      <c r="L90">
        <v>80150</v>
      </c>
      <c r="M90">
        <v>80410</v>
      </c>
      <c r="N90">
        <v>181.8</v>
      </c>
      <c r="O90">
        <v>185.5</v>
      </c>
      <c r="P90">
        <v>179.5</v>
      </c>
      <c r="Q90">
        <v>185.5</v>
      </c>
      <c r="R90">
        <v>47080</v>
      </c>
      <c r="S90">
        <v>47080</v>
      </c>
      <c r="T90">
        <v>46830</v>
      </c>
      <c r="U90">
        <v>47050</v>
      </c>
      <c r="V90">
        <v>23350</v>
      </c>
      <c r="W90">
        <v>23390</v>
      </c>
      <c r="X90">
        <v>23310</v>
      </c>
      <c r="Y90">
        <v>23350</v>
      </c>
      <c r="Z90" s="57">
        <v>41908</v>
      </c>
      <c r="AA90">
        <v>181.8</v>
      </c>
      <c r="AB90">
        <v>185.5</v>
      </c>
      <c r="AC90">
        <v>179.5</v>
      </c>
      <c r="AD90">
        <v>185.5</v>
      </c>
      <c r="AE90" s="27">
        <f t="shared" si="18"/>
        <v>6</v>
      </c>
      <c r="AF90" s="27">
        <f t="shared" si="19"/>
        <v>192.7</v>
      </c>
      <c r="AG90" s="27">
        <f t="shared" si="20"/>
        <v>185.5</v>
      </c>
      <c r="AH90" s="27" t="str">
        <f t="shared" si="21"/>
        <v/>
      </c>
      <c r="AI90" s="27" t="str">
        <f t="shared" si="22"/>
        <v/>
      </c>
      <c r="AJ90" s="27" t="str">
        <f t="shared" si="23"/>
        <v/>
      </c>
      <c r="AK90" s="27" t="str">
        <f t="shared" si="24"/>
        <v/>
      </c>
      <c r="AL90" s="27" t="str">
        <f t="shared" si="25"/>
        <v/>
      </c>
      <c r="AM90" s="158">
        <f t="shared" si="26"/>
        <v>0</v>
      </c>
      <c r="AN90" s="27">
        <f t="shared" si="27"/>
        <v>32.399999999999977</v>
      </c>
    </row>
    <row r="91" spans="1:40">
      <c r="A91" s="57">
        <v>41915</v>
      </c>
      <c r="B91">
        <v>4233</v>
      </c>
      <c r="C91">
        <v>4247</v>
      </c>
      <c r="D91">
        <v>4233</v>
      </c>
      <c r="E91">
        <v>4244</v>
      </c>
      <c r="F91">
        <v>4451</v>
      </c>
      <c r="G91">
        <v>4457</v>
      </c>
      <c r="H91">
        <v>4394</v>
      </c>
      <c r="I91">
        <v>4396</v>
      </c>
      <c r="J91">
        <v>78160</v>
      </c>
      <c r="K91">
        <v>78570</v>
      </c>
      <c r="L91">
        <v>78100</v>
      </c>
      <c r="M91">
        <v>78340</v>
      </c>
      <c r="N91">
        <v>174.5</v>
      </c>
      <c r="O91">
        <v>177.6</v>
      </c>
      <c r="P91">
        <v>173.8</v>
      </c>
      <c r="Q91">
        <v>176.7</v>
      </c>
      <c r="R91">
        <v>46100</v>
      </c>
      <c r="S91">
        <v>46240</v>
      </c>
      <c r="T91">
        <v>45910</v>
      </c>
      <c r="U91">
        <v>46190</v>
      </c>
      <c r="V91">
        <v>22910</v>
      </c>
      <c r="W91">
        <v>23080</v>
      </c>
      <c r="X91">
        <v>22870</v>
      </c>
      <c r="Y91">
        <v>23040</v>
      </c>
      <c r="Z91" s="57">
        <v>41915</v>
      </c>
      <c r="AA91">
        <v>174.5</v>
      </c>
      <c r="AB91">
        <v>177.6</v>
      </c>
      <c r="AC91">
        <v>173.8</v>
      </c>
      <c r="AD91">
        <v>176.7</v>
      </c>
      <c r="AE91" s="27">
        <f t="shared" si="18"/>
        <v>3.7999999999999829</v>
      </c>
      <c r="AF91" s="27">
        <f t="shared" si="19"/>
        <v>191.5</v>
      </c>
      <c r="AG91" s="27">
        <f t="shared" si="20"/>
        <v>179.5</v>
      </c>
      <c r="AH91" s="27">
        <f t="shared" si="21"/>
        <v>-1</v>
      </c>
      <c r="AI91" s="27" t="str">
        <f t="shared" si="22"/>
        <v/>
      </c>
      <c r="AJ91" s="27" t="str">
        <f t="shared" si="23"/>
        <v/>
      </c>
      <c r="AK91" s="27" t="str">
        <f t="shared" si="24"/>
        <v/>
      </c>
      <c r="AL91" s="27" t="str">
        <f t="shared" si="25"/>
        <v/>
      </c>
      <c r="AM91" s="158">
        <f t="shared" si="26"/>
        <v>0</v>
      </c>
      <c r="AN91" s="27">
        <f t="shared" si="27"/>
        <v>32.399999999999977</v>
      </c>
    </row>
    <row r="92" spans="1:40">
      <c r="A92" s="57">
        <v>41922</v>
      </c>
      <c r="B92">
        <v>4244</v>
      </c>
      <c r="C92">
        <v>4248</v>
      </c>
      <c r="D92">
        <v>4231</v>
      </c>
      <c r="E92">
        <v>4239</v>
      </c>
      <c r="F92">
        <v>4426</v>
      </c>
      <c r="G92">
        <v>4440</v>
      </c>
      <c r="H92">
        <v>4389</v>
      </c>
      <c r="I92">
        <v>4399</v>
      </c>
      <c r="J92">
        <v>74690</v>
      </c>
      <c r="K92">
        <v>74790</v>
      </c>
      <c r="L92">
        <v>73690</v>
      </c>
      <c r="M92">
        <v>74150</v>
      </c>
      <c r="N92">
        <v>180.6</v>
      </c>
      <c r="O92">
        <v>181.1</v>
      </c>
      <c r="P92">
        <v>178.5</v>
      </c>
      <c r="Q92">
        <v>179</v>
      </c>
      <c r="R92">
        <v>46750</v>
      </c>
      <c r="S92">
        <v>46970</v>
      </c>
      <c r="T92">
        <v>46200</v>
      </c>
      <c r="U92">
        <v>46480</v>
      </c>
      <c r="V92">
        <v>23580</v>
      </c>
      <c r="W92">
        <v>23600</v>
      </c>
      <c r="X92">
        <v>23430</v>
      </c>
      <c r="Y92">
        <v>23440</v>
      </c>
      <c r="Z92" s="57">
        <v>41922</v>
      </c>
      <c r="AA92">
        <v>180.6</v>
      </c>
      <c r="AB92">
        <v>181.1</v>
      </c>
      <c r="AC92">
        <v>178.5</v>
      </c>
      <c r="AD92">
        <v>179</v>
      </c>
      <c r="AE92" s="27">
        <f t="shared" si="18"/>
        <v>2.5999999999999943</v>
      </c>
      <c r="AF92" s="27">
        <f t="shared" si="19"/>
        <v>180.49999999999997</v>
      </c>
      <c r="AG92" s="27">
        <f t="shared" si="20"/>
        <v>172.9</v>
      </c>
      <c r="AH92" s="27" t="str">
        <f t="shared" si="21"/>
        <v/>
      </c>
      <c r="AI92" s="27" t="str">
        <f t="shared" si="22"/>
        <v/>
      </c>
      <c r="AJ92" s="27" t="str">
        <f t="shared" si="23"/>
        <v/>
      </c>
      <c r="AK92" s="27" t="str">
        <f t="shared" si="24"/>
        <v/>
      </c>
      <c r="AL92" s="27" t="str">
        <f t="shared" si="25"/>
        <v/>
      </c>
      <c r="AM92" s="158">
        <f t="shared" si="26"/>
        <v>0</v>
      </c>
      <c r="AN92" s="27">
        <f t="shared" si="27"/>
        <v>32.399999999999977</v>
      </c>
    </row>
    <row r="93" spans="1:40">
      <c r="A93" s="57">
        <v>41929</v>
      </c>
      <c r="B93">
        <v>4239</v>
      </c>
      <c r="C93">
        <v>4240</v>
      </c>
      <c r="D93">
        <v>4229</v>
      </c>
      <c r="E93">
        <v>4235</v>
      </c>
      <c r="F93">
        <v>4339</v>
      </c>
      <c r="G93">
        <v>4365</v>
      </c>
      <c r="H93">
        <v>4320</v>
      </c>
      <c r="I93">
        <v>4325</v>
      </c>
      <c r="J93">
        <v>71350</v>
      </c>
      <c r="K93">
        <v>71570</v>
      </c>
      <c r="L93">
        <v>70670</v>
      </c>
      <c r="M93">
        <v>70670</v>
      </c>
      <c r="N93">
        <v>183.4</v>
      </c>
      <c r="O93">
        <v>191</v>
      </c>
      <c r="P93">
        <v>183.3</v>
      </c>
      <c r="Q93">
        <v>189</v>
      </c>
      <c r="R93">
        <v>46900</v>
      </c>
      <c r="S93">
        <v>47510</v>
      </c>
      <c r="T93">
        <v>46800</v>
      </c>
      <c r="U93">
        <v>46970</v>
      </c>
      <c r="V93">
        <v>23970</v>
      </c>
      <c r="W93">
        <v>24070</v>
      </c>
      <c r="X93">
        <v>23930</v>
      </c>
      <c r="Y93">
        <v>24030</v>
      </c>
      <c r="Z93" s="57">
        <v>41929</v>
      </c>
      <c r="AA93">
        <v>183.4</v>
      </c>
      <c r="AB93">
        <v>191</v>
      </c>
      <c r="AC93">
        <v>183.3</v>
      </c>
      <c r="AD93">
        <v>189</v>
      </c>
      <c r="AE93" s="27">
        <f t="shared" si="18"/>
        <v>7.6999999999999886</v>
      </c>
      <c r="AF93" s="27">
        <f t="shared" si="19"/>
        <v>181.6</v>
      </c>
      <c r="AG93" s="27">
        <f t="shared" si="20"/>
        <v>176.4</v>
      </c>
      <c r="AH93" s="27">
        <f t="shared" si="21"/>
        <v>1</v>
      </c>
      <c r="AI93" s="27" t="str">
        <f t="shared" si="22"/>
        <v/>
      </c>
      <c r="AJ93" s="27" t="str">
        <f t="shared" si="23"/>
        <v/>
      </c>
      <c r="AK93" s="27" t="str">
        <f t="shared" si="24"/>
        <v/>
      </c>
      <c r="AL93" s="27" t="str">
        <f t="shared" si="25"/>
        <v/>
      </c>
      <c r="AM93" s="158">
        <f t="shared" si="26"/>
        <v>0</v>
      </c>
      <c r="AN93" s="27">
        <f t="shared" si="27"/>
        <v>32.399999999999977</v>
      </c>
    </row>
    <row r="94" spans="1:40">
      <c r="A94" s="57">
        <v>41936</v>
      </c>
      <c r="B94">
        <v>4281</v>
      </c>
      <c r="C94">
        <v>4281</v>
      </c>
      <c r="D94">
        <v>4266</v>
      </c>
      <c r="E94">
        <v>4273</v>
      </c>
      <c r="F94">
        <v>4427</v>
      </c>
      <c r="G94">
        <v>4427</v>
      </c>
      <c r="H94">
        <v>4390</v>
      </c>
      <c r="I94">
        <v>4396</v>
      </c>
      <c r="J94">
        <v>72270</v>
      </c>
      <c r="K94">
        <v>72370</v>
      </c>
      <c r="L94">
        <v>71830</v>
      </c>
      <c r="M94">
        <v>72300</v>
      </c>
      <c r="N94">
        <v>199.9</v>
      </c>
      <c r="O94">
        <v>200.8</v>
      </c>
      <c r="P94">
        <v>197.2</v>
      </c>
      <c r="Q94">
        <v>199.4</v>
      </c>
      <c r="R94">
        <v>48050</v>
      </c>
      <c r="S94">
        <v>48630</v>
      </c>
      <c r="T94">
        <v>48050</v>
      </c>
      <c r="U94">
        <v>48630</v>
      </c>
      <c r="V94">
        <v>24480</v>
      </c>
      <c r="W94">
        <v>24590</v>
      </c>
      <c r="X94">
        <v>24480</v>
      </c>
      <c r="Y94">
        <v>24530</v>
      </c>
      <c r="Z94" s="57">
        <v>41936</v>
      </c>
      <c r="AA94">
        <v>199.9</v>
      </c>
      <c r="AB94">
        <v>200.8</v>
      </c>
      <c r="AC94">
        <v>197.2</v>
      </c>
      <c r="AD94">
        <v>199.4</v>
      </c>
      <c r="AE94" s="27">
        <f t="shared" si="18"/>
        <v>3.6000000000000227</v>
      </c>
      <c r="AF94" s="27">
        <f t="shared" si="19"/>
        <v>196.7</v>
      </c>
      <c r="AG94" s="27">
        <f t="shared" si="20"/>
        <v>181.3</v>
      </c>
      <c r="AH94" s="27">
        <f t="shared" si="21"/>
        <v>1</v>
      </c>
      <c r="AI94" s="27" t="str">
        <f t="shared" si="22"/>
        <v/>
      </c>
      <c r="AJ94" s="27" t="str">
        <f t="shared" si="23"/>
        <v/>
      </c>
      <c r="AK94" s="27" t="str">
        <f t="shared" si="24"/>
        <v/>
      </c>
      <c r="AL94" s="27" t="str">
        <f t="shared" si="25"/>
        <v/>
      </c>
      <c r="AM94" s="158">
        <f t="shared" si="26"/>
        <v>0</v>
      </c>
      <c r="AN94" s="27">
        <f t="shared" si="27"/>
        <v>32.399999999999977</v>
      </c>
    </row>
    <row r="95" spans="1:40">
      <c r="A95" s="57">
        <v>41943</v>
      </c>
      <c r="B95">
        <v>4216</v>
      </c>
      <c r="C95">
        <v>4250</v>
      </c>
      <c r="D95">
        <v>4207</v>
      </c>
      <c r="E95">
        <v>4222</v>
      </c>
      <c r="F95">
        <v>4427</v>
      </c>
      <c r="G95">
        <v>4459</v>
      </c>
      <c r="H95">
        <v>4393</v>
      </c>
      <c r="I95">
        <v>4433</v>
      </c>
      <c r="J95">
        <v>73510</v>
      </c>
      <c r="K95">
        <v>74660</v>
      </c>
      <c r="L95">
        <v>73510</v>
      </c>
      <c r="M95">
        <v>74480</v>
      </c>
      <c r="N95">
        <v>199.2</v>
      </c>
      <c r="O95">
        <v>203.2</v>
      </c>
      <c r="P95">
        <v>198.8</v>
      </c>
      <c r="Q95">
        <v>201.9</v>
      </c>
      <c r="R95">
        <v>50520</v>
      </c>
      <c r="S95">
        <v>51500</v>
      </c>
      <c r="T95">
        <v>50510</v>
      </c>
      <c r="U95">
        <v>51480</v>
      </c>
      <c r="V95">
        <v>24970</v>
      </c>
      <c r="W95">
        <v>25300</v>
      </c>
      <c r="X95">
        <v>24960</v>
      </c>
      <c r="Y95">
        <v>25270</v>
      </c>
      <c r="Z95" s="57">
        <v>41943</v>
      </c>
      <c r="AA95">
        <v>199.2</v>
      </c>
      <c r="AB95">
        <v>203.2</v>
      </c>
      <c r="AC95">
        <v>198.8</v>
      </c>
      <c r="AD95">
        <v>201.9</v>
      </c>
      <c r="AE95" s="27">
        <f t="shared" si="18"/>
        <v>4.3999999999999773</v>
      </c>
      <c r="AF95" s="27">
        <f t="shared" si="19"/>
        <v>203.00000000000003</v>
      </c>
      <c r="AG95" s="27">
        <f t="shared" si="20"/>
        <v>195.79999999999998</v>
      </c>
      <c r="AH95" s="27" t="str">
        <f t="shared" si="21"/>
        <v/>
      </c>
      <c r="AI95" s="27" t="str">
        <f t="shared" si="22"/>
        <v>買い</v>
      </c>
      <c r="AJ95" s="27" t="str">
        <f t="shared" si="23"/>
        <v/>
      </c>
      <c r="AK95" s="27">
        <f t="shared" si="24"/>
        <v>-4.4000000000000341</v>
      </c>
      <c r="AL95" s="27" t="str">
        <f t="shared" si="25"/>
        <v/>
      </c>
      <c r="AM95" s="158">
        <f t="shared" si="26"/>
        <v>-4.4000000000000341</v>
      </c>
      <c r="AN95" s="27">
        <f t="shared" si="27"/>
        <v>27.999999999999943</v>
      </c>
    </row>
    <row r="96" spans="1:40">
      <c r="A96" s="57">
        <v>41950</v>
      </c>
      <c r="B96">
        <v>4221</v>
      </c>
      <c r="C96">
        <v>4226</v>
      </c>
      <c r="D96">
        <v>4199</v>
      </c>
      <c r="E96">
        <v>4206</v>
      </c>
      <c r="F96">
        <v>4475</v>
      </c>
      <c r="G96">
        <v>4479</v>
      </c>
      <c r="H96">
        <v>4454</v>
      </c>
      <c r="I96">
        <v>4461</v>
      </c>
      <c r="J96">
        <v>74260</v>
      </c>
      <c r="K96">
        <v>74440</v>
      </c>
      <c r="L96">
        <v>74150</v>
      </c>
      <c r="M96">
        <v>74350</v>
      </c>
      <c r="N96">
        <v>198.6</v>
      </c>
      <c r="O96">
        <v>201.9</v>
      </c>
      <c r="P96">
        <v>197.8</v>
      </c>
      <c r="Q96">
        <v>200.6</v>
      </c>
      <c r="R96">
        <v>53500</v>
      </c>
      <c r="S96">
        <v>54440</v>
      </c>
      <c r="T96">
        <v>53250</v>
      </c>
      <c r="U96">
        <v>54340</v>
      </c>
      <c r="V96">
        <v>25730</v>
      </c>
      <c r="W96">
        <v>25900</v>
      </c>
      <c r="X96">
        <v>25710</v>
      </c>
      <c r="Y96">
        <v>25800</v>
      </c>
      <c r="Z96" s="57">
        <v>41950</v>
      </c>
      <c r="AA96">
        <v>198.6</v>
      </c>
      <c r="AB96">
        <v>201.9</v>
      </c>
      <c r="AC96">
        <v>197.8</v>
      </c>
      <c r="AD96">
        <v>200.6</v>
      </c>
      <c r="AE96" s="27">
        <f t="shared" si="18"/>
        <v>4.0999999999999943</v>
      </c>
      <c r="AF96" s="27">
        <f t="shared" si="19"/>
        <v>206.29999999999998</v>
      </c>
      <c r="AG96" s="27">
        <f t="shared" si="20"/>
        <v>197.50000000000003</v>
      </c>
      <c r="AH96" s="27" t="str">
        <f t="shared" si="21"/>
        <v/>
      </c>
      <c r="AI96" s="27" t="str">
        <f t="shared" si="22"/>
        <v/>
      </c>
      <c r="AJ96" s="27" t="str">
        <f t="shared" si="23"/>
        <v/>
      </c>
      <c r="AK96" s="27" t="str">
        <f t="shared" si="24"/>
        <v/>
      </c>
      <c r="AL96" s="27" t="str">
        <f t="shared" si="25"/>
        <v/>
      </c>
      <c r="AM96" s="158">
        <f t="shared" si="26"/>
        <v>0</v>
      </c>
      <c r="AN96" s="27">
        <f t="shared" si="27"/>
        <v>27.999999999999943</v>
      </c>
    </row>
    <row r="97" spans="1:40">
      <c r="A97" s="57">
        <v>41957</v>
      </c>
      <c r="B97">
        <v>4312</v>
      </c>
      <c r="C97">
        <v>4321</v>
      </c>
      <c r="D97">
        <v>4305</v>
      </c>
      <c r="E97">
        <v>4310</v>
      </c>
      <c r="F97">
        <v>4500</v>
      </c>
      <c r="G97">
        <v>4509</v>
      </c>
      <c r="H97">
        <v>4488</v>
      </c>
      <c r="I97">
        <v>4491</v>
      </c>
      <c r="J97">
        <v>72070</v>
      </c>
      <c r="K97">
        <v>72210</v>
      </c>
      <c r="L97">
        <v>71560</v>
      </c>
      <c r="M97">
        <v>71730</v>
      </c>
      <c r="N97">
        <v>204</v>
      </c>
      <c r="O97">
        <v>206.5</v>
      </c>
      <c r="P97">
        <v>203.5</v>
      </c>
      <c r="Q97">
        <v>205.2</v>
      </c>
      <c r="R97">
        <v>55000</v>
      </c>
      <c r="S97">
        <v>55500</v>
      </c>
      <c r="T97">
        <v>54930</v>
      </c>
      <c r="U97">
        <v>55360</v>
      </c>
      <c r="V97">
        <v>26470</v>
      </c>
      <c r="W97">
        <v>26550</v>
      </c>
      <c r="X97">
        <v>26350</v>
      </c>
      <c r="Y97">
        <v>26510</v>
      </c>
      <c r="Z97" s="57">
        <v>41957</v>
      </c>
      <c r="AA97">
        <v>204</v>
      </c>
      <c r="AB97">
        <v>206.5</v>
      </c>
      <c r="AC97">
        <v>203.5</v>
      </c>
      <c r="AD97">
        <v>205.2</v>
      </c>
      <c r="AE97" s="27">
        <f t="shared" si="18"/>
        <v>3</v>
      </c>
      <c r="AF97" s="27">
        <f t="shared" si="19"/>
        <v>204.7</v>
      </c>
      <c r="AG97" s="27">
        <f t="shared" si="20"/>
        <v>196.5</v>
      </c>
      <c r="AH97" s="27" t="str">
        <f t="shared" si="21"/>
        <v/>
      </c>
      <c r="AI97" s="27" t="str">
        <f t="shared" si="22"/>
        <v/>
      </c>
      <c r="AJ97" s="27" t="str">
        <f t="shared" si="23"/>
        <v/>
      </c>
      <c r="AK97" s="27" t="str">
        <f t="shared" si="24"/>
        <v/>
      </c>
      <c r="AL97" s="27" t="str">
        <f t="shared" si="25"/>
        <v/>
      </c>
      <c r="AM97" s="158">
        <f t="shared" si="26"/>
        <v>0</v>
      </c>
      <c r="AN97" s="27">
        <f t="shared" si="27"/>
        <v>27.999999999999943</v>
      </c>
    </row>
    <row r="98" spans="1:40">
      <c r="A98" s="57">
        <v>41964</v>
      </c>
      <c r="B98">
        <v>4526</v>
      </c>
      <c r="C98">
        <v>4528</v>
      </c>
      <c r="D98">
        <v>4494</v>
      </c>
      <c r="E98">
        <v>4511</v>
      </c>
      <c r="F98">
        <v>4627</v>
      </c>
      <c r="G98">
        <v>4635</v>
      </c>
      <c r="H98">
        <v>4610</v>
      </c>
      <c r="I98">
        <v>4635</v>
      </c>
      <c r="J98">
        <v>74250</v>
      </c>
      <c r="K98">
        <v>74540</v>
      </c>
      <c r="L98">
        <v>73870</v>
      </c>
      <c r="M98">
        <v>74260</v>
      </c>
      <c r="N98">
        <v>207.1</v>
      </c>
      <c r="O98">
        <v>207.8</v>
      </c>
      <c r="P98">
        <v>201</v>
      </c>
      <c r="Q98">
        <v>201.6</v>
      </c>
      <c r="R98">
        <v>53560</v>
      </c>
      <c r="S98">
        <v>53700</v>
      </c>
      <c r="T98">
        <v>52510</v>
      </c>
      <c r="U98">
        <v>52770</v>
      </c>
      <c r="V98">
        <v>25810</v>
      </c>
      <c r="W98">
        <v>25850</v>
      </c>
      <c r="X98">
        <v>25650</v>
      </c>
      <c r="Y98">
        <v>25820</v>
      </c>
      <c r="Z98" s="57">
        <v>41964</v>
      </c>
      <c r="AA98">
        <v>207.1</v>
      </c>
      <c r="AB98">
        <v>207.8</v>
      </c>
      <c r="AC98">
        <v>201</v>
      </c>
      <c r="AD98">
        <v>201.6</v>
      </c>
      <c r="AE98" s="27">
        <f t="shared" si="18"/>
        <v>6.8000000000000114</v>
      </c>
      <c r="AF98" s="27">
        <f t="shared" si="19"/>
        <v>208.2</v>
      </c>
      <c r="AG98" s="27">
        <f t="shared" si="20"/>
        <v>202.2</v>
      </c>
      <c r="AH98" s="27" t="str">
        <f t="shared" si="21"/>
        <v/>
      </c>
      <c r="AI98" s="27" t="str">
        <f t="shared" si="22"/>
        <v/>
      </c>
      <c r="AJ98" s="27" t="str">
        <f t="shared" si="23"/>
        <v>売り</v>
      </c>
      <c r="AK98" s="27" t="str">
        <f t="shared" si="24"/>
        <v/>
      </c>
      <c r="AL98" s="27">
        <f t="shared" si="25"/>
        <v>3</v>
      </c>
      <c r="AM98" s="158">
        <f t="shared" si="26"/>
        <v>3</v>
      </c>
      <c r="AN98" s="27">
        <f t="shared" si="27"/>
        <v>30.999999999999943</v>
      </c>
    </row>
    <row r="99" spans="1:40">
      <c r="A99" s="57">
        <v>41971</v>
      </c>
      <c r="B99">
        <v>4497</v>
      </c>
      <c r="C99">
        <v>4507</v>
      </c>
      <c r="D99">
        <v>4483</v>
      </c>
      <c r="E99">
        <v>4494</v>
      </c>
      <c r="F99">
        <v>4644</v>
      </c>
      <c r="G99">
        <v>4654</v>
      </c>
      <c r="H99">
        <v>4632</v>
      </c>
      <c r="I99">
        <v>4642</v>
      </c>
      <c r="J99">
        <v>69190</v>
      </c>
      <c r="K99">
        <v>69600</v>
      </c>
      <c r="L99">
        <v>68480</v>
      </c>
      <c r="M99">
        <v>68860</v>
      </c>
      <c r="N99">
        <v>199.2</v>
      </c>
      <c r="O99">
        <v>200.8</v>
      </c>
      <c r="P99">
        <v>197.5</v>
      </c>
      <c r="Q99">
        <v>200.4</v>
      </c>
      <c r="R99">
        <v>53800</v>
      </c>
      <c r="S99">
        <v>53800</v>
      </c>
      <c r="T99">
        <v>53630</v>
      </c>
      <c r="U99">
        <v>53700</v>
      </c>
      <c r="V99">
        <v>25900</v>
      </c>
      <c r="W99">
        <v>25930</v>
      </c>
      <c r="X99">
        <v>25700</v>
      </c>
      <c r="Y99">
        <v>25800</v>
      </c>
      <c r="Z99" s="57">
        <v>41971</v>
      </c>
      <c r="AA99">
        <v>199.2</v>
      </c>
      <c r="AB99">
        <v>200.8</v>
      </c>
      <c r="AC99">
        <v>197.5</v>
      </c>
      <c r="AD99">
        <v>200.4</v>
      </c>
      <c r="AE99" s="27">
        <f t="shared" si="18"/>
        <v>3.3000000000000114</v>
      </c>
      <c r="AF99" s="27">
        <f t="shared" si="19"/>
        <v>208.4</v>
      </c>
      <c r="AG99" s="27">
        <f t="shared" si="20"/>
        <v>194.79999999999998</v>
      </c>
      <c r="AH99" s="27" t="str">
        <f t="shared" si="21"/>
        <v/>
      </c>
      <c r="AI99" s="27" t="str">
        <f t="shared" si="22"/>
        <v/>
      </c>
      <c r="AJ99" s="27" t="str">
        <f t="shared" si="23"/>
        <v/>
      </c>
      <c r="AK99" s="27" t="str">
        <f t="shared" si="24"/>
        <v/>
      </c>
      <c r="AL99" s="27" t="str">
        <f t="shared" si="25"/>
        <v/>
      </c>
      <c r="AM99" s="158">
        <f t="shared" si="26"/>
        <v>0</v>
      </c>
      <c r="AN99" s="27">
        <f t="shared" si="27"/>
        <v>30.999999999999943</v>
      </c>
    </row>
    <row r="100" spans="1:40">
      <c r="A100" s="57">
        <v>41978</v>
      </c>
      <c r="B100">
        <v>4631</v>
      </c>
      <c r="C100">
        <v>4644</v>
      </c>
      <c r="D100">
        <v>4625</v>
      </c>
      <c r="E100">
        <v>4640</v>
      </c>
      <c r="F100">
        <v>4789</v>
      </c>
      <c r="G100">
        <v>4803</v>
      </c>
      <c r="H100">
        <v>4777</v>
      </c>
      <c r="I100">
        <v>4803</v>
      </c>
      <c r="J100">
        <v>67530</v>
      </c>
      <c r="K100">
        <v>67750</v>
      </c>
      <c r="L100">
        <v>66830</v>
      </c>
      <c r="M100">
        <v>67160</v>
      </c>
      <c r="N100">
        <v>200</v>
      </c>
      <c r="O100">
        <v>200.1</v>
      </c>
      <c r="P100">
        <v>196.6</v>
      </c>
      <c r="Q100">
        <v>197.3</v>
      </c>
      <c r="R100">
        <v>53400</v>
      </c>
      <c r="S100">
        <v>53980</v>
      </c>
      <c r="T100">
        <v>53050</v>
      </c>
      <c r="U100">
        <v>53190</v>
      </c>
      <c r="V100">
        <v>26180</v>
      </c>
      <c r="W100">
        <v>26230</v>
      </c>
      <c r="X100">
        <v>26070</v>
      </c>
      <c r="Y100">
        <v>26220</v>
      </c>
      <c r="Z100" s="57">
        <v>41978</v>
      </c>
      <c r="AA100">
        <v>200</v>
      </c>
      <c r="AB100">
        <v>200.1</v>
      </c>
      <c r="AC100">
        <v>196.6</v>
      </c>
      <c r="AD100">
        <v>197.3</v>
      </c>
      <c r="AE100" s="27">
        <f t="shared" si="18"/>
        <v>3.5</v>
      </c>
      <c r="AF100" s="27">
        <f t="shared" si="19"/>
        <v>203.70000000000002</v>
      </c>
      <c r="AG100" s="27">
        <f t="shared" si="20"/>
        <v>197.1</v>
      </c>
      <c r="AH100" s="27" t="str">
        <f t="shared" si="21"/>
        <v/>
      </c>
      <c r="AI100" s="27" t="str">
        <f t="shared" si="22"/>
        <v/>
      </c>
      <c r="AJ100" s="27" t="str">
        <f t="shared" si="23"/>
        <v>売り</v>
      </c>
      <c r="AK100" s="27" t="str">
        <f t="shared" si="24"/>
        <v/>
      </c>
      <c r="AL100" s="27">
        <f t="shared" si="25"/>
        <v>5.2999999999999829</v>
      </c>
      <c r="AM100" s="158">
        <f t="shared" si="26"/>
        <v>5.2999999999999829</v>
      </c>
      <c r="AN100" s="27">
        <f t="shared" si="27"/>
        <v>36.299999999999926</v>
      </c>
    </row>
    <row r="101" spans="1:40">
      <c r="A101" s="57">
        <v>41985</v>
      </c>
      <c r="B101">
        <v>4686</v>
      </c>
      <c r="C101">
        <v>4690</v>
      </c>
      <c r="D101">
        <v>4645</v>
      </c>
      <c r="E101">
        <v>4664</v>
      </c>
      <c r="F101">
        <v>4781</v>
      </c>
      <c r="G101">
        <v>4781</v>
      </c>
      <c r="H101">
        <v>4751</v>
      </c>
      <c r="I101">
        <v>4764</v>
      </c>
      <c r="J101">
        <v>62100</v>
      </c>
      <c r="K101">
        <v>62480</v>
      </c>
      <c r="L101">
        <v>62060</v>
      </c>
      <c r="M101">
        <v>62420</v>
      </c>
      <c r="N101">
        <v>191.8</v>
      </c>
      <c r="O101">
        <v>196.4</v>
      </c>
      <c r="P101">
        <v>191.1</v>
      </c>
      <c r="Q101">
        <v>195.8</v>
      </c>
      <c r="R101">
        <v>55020</v>
      </c>
      <c r="S101">
        <v>55250</v>
      </c>
      <c r="T101">
        <v>54800</v>
      </c>
      <c r="U101">
        <v>55000</v>
      </c>
      <c r="V101">
        <v>26480</v>
      </c>
      <c r="W101">
        <v>26680</v>
      </c>
      <c r="X101">
        <v>26380</v>
      </c>
      <c r="Y101">
        <v>26630</v>
      </c>
      <c r="Z101" s="57">
        <v>41985</v>
      </c>
      <c r="AA101">
        <v>191.8</v>
      </c>
      <c r="AB101">
        <v>196.4</v>
      </c>
      <c r="AC101">
        <v>191.1</v>
      </c>
      <c r="AD101">
        <v>195.8</v>
      </c>
      <c r="AE101" s="27">
        <f t="shared" si="18"/>
        <v>5.3000000000000114</v>
      </c>
      <c r="AF101" s="27">
        <f t="shared" si="19"/>
        <v>200.8</v>
      </c>
      <c r="AG101" s="27">
        <f t="shared" si="20"/>
        <v>193.8</v>
      </c>
      <c r="AH101" s="27" t="str">
        <f t="shared" si="21"/>
        <v/>
      </c>
      <c r="AI101" s="27" t="str">
        <f t="shared" si="22"/>
        <v/>
      </c>
      <c r="AJ101" s="27" t="str">
        <f t="shared" si="23"/>
        <v/>
      </c>
      <c r="AK101" s="27" t="str">
        <f t="shared" si="24"/>
        <v/>
      </c>
      <c r="AL101" s="27" t="str">
        <f t="shared" si="25"/>
        <v/>
      </c>
      <c r="AM101" s="158">
        <f t="shared" si="26"/>
        <v>0</v>
      </c>
      <c r="AN101" s="27">
        <f t="shared" si="27"/>
        <v>36.299999999999926</v>
      </c>
    </row>
    <row r="102" spans="1:40">
      <c r="A102" s="57">
        <v>41992</v>
      </c>
      <c r="B102">
        <v>4571</v>
      </c>
      <c r="C102">
        <v>4601</v>
      </c>
      <c r="D102">
        <v>4569</v>
      </c>
      <c r="E102">
        <v>4600</v>
      </c>
      <c r="F102">
        <v>4626</v>
      </c>
      <c r="G102">
        <v>4660</v>
      </c>
      <c r="H102">
        <v>4621</v>
      </c>
      <c r="I102">
        <v>4660</v>
      </c>
      <c r="J102">
        <v>59250</v>
      </c>
      <c r="K102">
        <v>59760</v>
      </c>
      <c r="L102">
        <v>58560</v>
      </c>
      <c r="M102">
        <v>59200</v>
      </c>
      <c r="N102">
        <v>204.2</v>
      </c>
      <c r="O102">
        <v>204.5</v>
      </c>
      <c r="P102">
        <v>202.6</v>
      </c>
      <c r="Q102">
        <v>203.8</v>
      </c>
      <c r="R102">
        <v>55010</v>
      </c>
      <c r="S102">
        <v>56000</v>
      </c>
      <c r="T102">
        <v>54770</v>
      </c>
      <c r="U102">
        <v>55970</v>
      </c>
      <c r="V102">
        <v>27850</v>
      </c>
      <c r="W102">
        <v>27850</v>
      </c>
      <c r="X102">
        <v>27640</v>
      </c>
      <c r="Y102">
        <v>27750</v>
      </c>
      <c r="Z102" s="57">
        <v>41992</v>
      </c>
      <c r="AA102">
        <v>204.2</v>
      </c>
      <c r="AB102">
        <v>204.5</v>
      </c>
      <c r="AC102">
        <v>202.6</v>
      </c>
      <c r="AD102">
        <v>203.8</v>
      </c>
      <c r="AE102" s="27">
        <f t="shared" si="18"/>
        <v>1.9000000000000057</v>
      </c>
      <c r="AF102" s="27">
        <f t="shared" si="19"/>
        <v>201.10000000000002</v>
      </c>
      <c r="AG102" s="27">
        <f t="shared" si="20"/>
        <v>190.5</v>
      </c>
      <c r="AH102" s="27">
        <f t="shared" si="21"/>
        <v>1</v>
      </c>
      <c r="AI102" s="27" t="str">
        <f t="shared" si="22"/>
        <v/>
      </c>
      <c r="AJ102" s="27" t="str">
        <f t="shared" si="23"/>
        <v/>
      </c>
      <c r="AK102" s="27" t="str">
        <f t="shared" si="24"/>
        <v/>
      </c>
      <c r="AL102" s="27" t="str">
        <f t="shared" si="25"/>
        <v/>
      </c>
      <c r="AM102" s="158">
        <f t="shared" si="26"/>
        <v>0</v>
      </c>
      <c r="AN102" s="27">
        <f t="shared" si="27"/>
        <v>36.299999999999926</v>
      </c>
    </row>
    <row r="103" spans="1:40">
      <c r="A103" s="57">
        <v>41999</v>
      </c>
      <c r="B103">
        <v>4550</v>
      </c>
      <c r="C103">
        <v>4579</v>
      </c>
      <c r="D103">
        <v>4546</v>
      </c>
      <c r="E103">
        <v>4578</v>
      </c>
      <c r="F103">
        <v>4661</v>
      </c>
      <c r="G103">
        <v>4725</v>
      </c>
      <c r="H103">
        <v>4660</v>
      </c>
      <c r="I103">
        <v>4707</v>
      </c>
      <c r="J103">
        <v>60950</v>
      </c>
      <c r="K103">
        <v>61900</v>
      </c>
      <c r="L103">
        <v>60900</v>
      </c>
      <c r="M103">
        <v>61630</v>
      </c>
      <c r="N103">
        <v>204</v>
      </c>
      <c r="O103">
        <v>206.8</v>
      </c>
      <c r="P103">
        <v>202.7</v>
      </c>
      <c r="Q103">
        <v>203.9</v>
      </c>
      <c r="R103">
        <v>56480</v>
      </c>
      <c r="S103">
        <v>57090</v>
      </c>
      <c r="T103">
        <v>56140</v>
      </c>
      <c r="U103">
        <v>56770</v>
      </c>
      <c r="V103">
        <v>27650</v>
      </c>
      <c r="W103">
        <v>27690</v>
      </c>
      <c r="X103">
        <v>27460</v>
      </c>
      <c r="Y103">
        <v>27660</v>
      </c>
      <c r="Z103" s="57">
        <v>41999</v>
      </c>
      <c r="AA103">
        <v>204</v>
      </c>
      <c r="AB103">
        <v>206.8</v>
      </c>
      <c r="AC103">
        <v>202.7</v>
      </c>
      <c r="AD103">
        <v>203.9</v>
      </c>
      <c r="AE103" s="27">
        <f t="shared" si="18"/>
        <v>4.1000000000000227</v>
      </c>
      <c r="AF103" s="27">
        <f t="shared" si="19"/>
        <v>205.70000000000002</v>
      </c>
      <c r="AG103" s="27">
        <f t="shared" si="20"/>
        <v>201.9</v>
      </c>
      <c r="AH103" s="27" t="str">
        <f t="shared" si="21"/>
        <v/>
      </c>
      <c r="AI103" s="27" t="str">
        <f t="shared" si="22"/>
        <v>買い</v>
      </c>
      <c r="AJ103" s="27" t="str">
        <f t="shared" si="23"/>
        <v/>
      </c>
      <c r="AK103" s="27">
        <f t="shared" si="24"/>
        <v>-2.2000000000000171</v>
      </c>
      <c r="AL103" s="27" t="str">
        <f t="shared" si="25"/>
        <v/>
      </c>
      <c r="AM103" s="158">
        <f t="shared" si="26"/>
        <v>-2.2000000000000171</v>
      </c>
      <c r="AN103" s="27">
        <f t="shared" si="27"/>
        <v>34.099999999999909</v>
      </c>
    </row>
    <row r="104" spans="1:40">
      <c r="A104" s="57">
        <v>42003</v>
      </c>
      <c r="B104">
        <v>4578</v>
      </c>
      <c r="C104">
        <v>4599</v>
      </c>
      <c r="D104">
        <v>4575</v>
      </c>
      <c r="E104">
        <v>4588</v>
      </c>
      <c r="F104">
        <v>4714</v>
      </c>
      <c r="G104">
        <v>4738</v>
      </c>
      <c r="H104">
        <v>4710</v>
      </c>
      <c r="I104">
        <v>4737</v>
      </c>
      <c r="J104">
        <v>59920</v>
      </c>
      <c r="K104">
        <v>60180</v>
      </c>
      <c r="L104">
        <v>59580</v>
      </c>
      <c r="M104">
        <v>59650</v>
      </c>
      <c r="N104">
        <v>203.5</v>
      </c>
      <c r="O104">
        <v>214.3</v>
      </c>
      <c r="P104">
        <v>203.2</v>
      </c>
      <c r="Q104">
        <v>214</v>
      </c>
      <c r="R104">
        <v>57300</v>
      </c>
      <c r="S104">
        <v>57400</v>
      </c>
      <c r="T104">
        <v>56150</v>
      </c>
      <c r="U104">
        <v>56150</v>
      </c>
      <c r="V104">
        <v>27900</v>
      </c>
      <c r="W104">
        <v>27900</v>
      </c>
      <c r="X104">
        <v>27670</v>
      </c>
      <c r="Y104">
        <v>27680</v>
      </c>
      <c r="Z104" s="57">
        <v>42003</v>
      </c>
      <c r="AA104">
        <v>203.5</v>
      </c>
      <c r="AB104">
        <v>214.3</v>
      </c>
      <c r="AC104">
        <v>203.2</v>
      </c>
      <c r="AD104">
        <v>214</v>
      </c>
      <c r="AE104" s="27">
        <f t="shared" si="18"/>
        <v>11.100000000000023</v>
      </c>
      <c r="AF104" s="27">
        <f t="shared" si="19"/>
        <v>208.00000000000003</v>
      </c>
      <c r="AG104" s="27">
        <f t="shared" si="20"/>
        <v>199.79999999999998</v>
      </c>
      <c r="AH104" s="27" t="str">
        <f t="shared" si="21"/>
        <v/>
      </c>
      <c r="AI104" s="27" t="str">
        <f t="shared" si="22"/>
        <v>買い</v>
      </c>
      <c r="AJ104" s="27" t="str">
        <f t="shared" si="23"/>
        <v/>
      </c>
      <c r="AK104" s="27">
        <f t="shared" si="24"/>
        <v>-0.40000000000003411</v>
      </c>
      <c r="AL104" s="27" t="str">
        <f t="shared" si="25"/>
        <v/>
      </c>
      <c r="AM104" s="158">
        <f t="shared" si="26"/>
        <v>-0.40000000000003411</v>
      </c>
      <c r="AN104" s="27">
        <f t="shared" si="27"/>
        <v>33.699999999999875</v>
      </c>
    </row>
    <row r="105" spans="1:40">
      <c r="A105" s="57">
        <v>42013</v>
      </c>
      <c r="B105">
        <v>4646</v>
      </c>
      <c r="C105">
        <v>4656</v>
      </c>
      <c r="D105">
        <v>4637</v>
      </c>
      <c r="E105">
        <v>4648</v>
      </c>
      <c r="F105">
        <v>4740</v>
      </c>
      <c r="G105">
        <v>4748</v>
      </c>
      <c r="H105">
        <v>4727</v>
      </c>
      <c r="I105">
        <v>4746</v>
      </c>
      <c r="J105">
        <v>55180</v>
      </c>
      <c r="K105">
        <v>55490</v>
      </c>
      <c r="L105">
        <v>54940</v>
      </c>
      <c r="M105">
        <v>55200</v>
      </c>
      <c r="N105">
        <v>207.6</v>
      </c>
      <c r="O105">
        <v>208.3</v>
      </c>
      <c r="P105">
        <v>205.3</v>
      </c>
      <c r="Q105">
        <v>206.9</v>
      </c>
      <c r="R105">
        <v>55520</v>
      </c>
      <c r="S105">
        <v>56400</v>
      </c>
      <c r="T105">
        <v>55490</v>
      </c>
      <c r="U105">
        <v>55510</v>
      </c>
      <c r="V105">
        <v>27100</v>
      </c>
      <c r="W105">
        <v>27220</v>
      </c>
      <c r="X105">
        <v>26840</v>
      </c>
      <c r="Y105">
        <v>26870</v>
      </c>
      <c r="Z105" s="57">
        <v>42013</v>
      </c>
      <c r="AA105">
        <v>207.6</v>
      </c>
      <c r="AB105">
        <v>208.3</v>
      </c>
      <c r="AC105">
        <v>205.3</v>
      </c>
      <c r="AD105">
        <v>206.9</v>
      </c>
      <c r="AE105" s="27">
        <f t="shared" si="18"/>
        <v>3</v>
      </c>
      <c r="AF105" s="27">
        <f t="shared" si="19"/>
        <v>225.10000000000002</v>
      </c>
      <c r="AG105" s="27">
        <f t="shared" si="20"/>
        <v>202.89999999999998</v>
      </c>
      <c r="AH105" s="27" t="str">
        <f t="shared" si="21"/>
        <v/>
      </c>
      <c r="AI105" s="27" t="str">
        <f t="shared" si="22"/>
        <v/>
      </c>
      <c r="AJ105" s="27" t="str">
        <f t="shared" si="23"/>
        <v/>
      </c>
      <c r="AK105" s="27" t="str">
        <f t="shared" si="24"/>
        <v/>
      </c>
      <c r="AL105" s="27" t="str">
        <f t="shared" si="25"/>
        <v/>
      </c>
      <c r="AM105" s="158">
        <f t="shared" si="26"/>
        <v>0</v>
      </c>
      <c r="AN105" s="27">
        <f t="shared" si="27"/>
        <v>33.699999999999875</v>
      </c>
    </row>
    <row r="106" spans="1:40">
      <c r="A106" s="57">
        <v>42020</v>
      </c>
      <c r="B106">
        <v>4705</v>
      </c>
      <c r="C106">
        <v>4722</v>
      </c>
      <c r="D106">
        <v>4691</v>
      </c>
      <c r="E106">
        <v>4708</v>
      </c>
      <c r="F106">
        <v>4741</v>
      </c>
      <c r="G106">
        <v>4754</v>
      </c>
      <c r="H106">
        <v>4727</v>
      </c>
      <c r="I106">
        <v>4749</v>
      </c>
      <c r="J106">
        <v>51060</v>
      </c>
      <c r="K106">
        <v>51700</v>
      </c>
      <c r="L106">
        <v>50960</v>
      </c>
      <c r="M106">
        <v>51500</v>
      </c>
      <c r="N106">
        <v>195.3</v>
      </c>
      <c r="O106">
        <v>195.9</v>
      </c>
      <c r="P106">
        <v>191.4</v>
      </c>
      <c r="Q106">
        <v>193.4</v>
      </c>
      <c r="R106">
        <v>53000</v>
      </c>
      <c r="S106">
        <v>53170</v>
      </c>
      <c r="T106">
        <v>52060</v>
      </c>
      <c r="U106">
        <v>52360</v>
      </c>
      <c r="V106">
        <v>26000</v>
      </c>
      <c r="W106">
        <v>26250</v>
      </c>
      <c r="X106">
        <v>26000</v>
      </c>
      <c r="Y106">
        <v>26090</v>
      </c>
      <c r="Z106" s="57">
        <v>42020</v>
      </c>
      <c r="AA106">
        <v>195.3</v>
      </c>
      <c r="AB106">
        <v>195.9</v>
      </c>
      <c r="AC106">
        <v>191.4</v>
      </c>
      <c r="AD106">
        <v>193.4</v>
      </c>
      <c r="AE106" s="27">
        <f t="shared" si="18"/>
        <v>4.5</v>
      </c>
      <c r="AF106" s="27">
        <f t="shared" si="19"/>
        <v>209.9</v>
      </c>
      <c r="AG106" s="27">
        <f t="shared" si="20"/>
        <v>203.9</v>
      </c>
      <c r="AH106" s="27">
        <f t="shared" si="21"/>
        <v>-1</v>
      </c>
      <c r="AI106" s="27" t="str">
        <f t="shared" si="22"/>
        <v/>
      </c>
      <c r="AJ106" s="27" t="str">
        <f t="shared" si="23"/>
        <v/>
      </c>
      <c r="AK106" s="27" t="str">
        <f t="shared" si="24"/>
        <v/>
      </c>
      <c r="AL106" s="27" t="str">
        <f t="shared" si="25"/>
        <v/>
      </c>
      <c r="AM106" s="158">
        <f t="shared" si="26"/>
        <v>0</v>
      </c>
      <c r="AN106" s="27">
        <f t="shared" si="27"/>
        <v>33.699999999999875</v>
      </c>
    </row>
    <row r="107" spans="1:40">
      <c r="A107" s="57">
        <v>42027</v>
      </c>
      <c r="B107">
        <v>4956</v>
      </c>
      <c r="C107">
        <v>4958</v>
      </c>
      <c r="D107">
        <v>4915</v>
      </c>
      <c r="E107">
        <v>4925</v>
      </c>
      <c r="F107">
        <v>4919</v>
      </c>
      <c r="G107">
        <v>4919</v>
      </c>
      <c r="H107">
        <v>4875</v>
      </c>
      <c r="I107">
        <v>4878</v>
      </c>
      <c r="J107">
        <v>53220</v>
      </c>
      <c r="K107">
        <v>53710</v>
      </c>
      <c r="L107">
        <v>52780</v>
      </c>
      <c r="M107">
        <v>53110</v>
      </c>
      <c r="N107">
        <v>201</v>
      </c>
      <c r="O107">
        <v>201.4</v>
      </c>
      <c r="P107">
        <v>197.3</v>
      </c>
      <c r="Q107">
        <v>198.7</v>
      </c>
      <c r="R107">
        <v>52540</v>
      </c>
      <c r="S107">
        <v>52540</v>
      </c>
      <c r="T107">
        <v>52060</v>
      </c>
      <c r="U107">
        <v>52420</v>
      </c>
      <c r="V107">
        <v>26840</v>
      </c>
      <c r="W107">
        <v>26870</v>
      </c>
      <c r="X107">
        <v>26750</v>
      </c>
      <c r="Y107">
        <v>26790</v>
      </c>
      <c r="Z107" s="57">
        <v>42027</v>
      </c>
      <c r="AA107">
        <v>201</v>
      </c>
      <c r="AB107">
        <v>201.4</v>
      </c>
      <c r="AC107">
        <v>197.3</v>
      </c>
      <c r="AD107">
        <v>198.7</v>
      </c>
      <c r="AE107" s="27">
        <f t="shared" si="18"/>
        <v>4.0999999999999943</v>
      </c>
      <c r="AF107" s="27">
        <f t="shared" si="19"/>
        <v>197.9</v>
      </c>
      <c r="AG107" s="27">
        <f t="shared" si="20"/>
        <v>188.9</v>
      </c>
      <c r="AH107" s="27" t="str">
        <f t="shared" si="21"/>
        <v/>
      </c>
      <c r="AI107" s="27" t="str">
        <f t="shared" si="22"/>
        <v/>
      </c>
      <c r="AJ107" s="27" t="str">
        <f t="shared" si="23"/>
        <v/>
      </c>
      <c r="AK107" s="27" t="str">
        <f t="shared" si="24"/>
        <v/>
      </c>
      <c r="AL107" s="27" t="str">
        <f t="shared" si="25"/>
        <v/>
      </c>
      <c r="AM107" s="158">
        <f t="shared" si="26"/>
        <v>0</v>
      </c>
      <c r="AN107" s="27">
        <f t="shared" si="27"/>
        <v>33.699999999999875</v>
      </c>
    </row>
    <row r="108" spans="1:40">
      <c r="A108" s="57">
        <v>42034</v>
      </c>
      <c r="B108">
        <v>4788</v>
      </c>
      <c r="C108">
        <v>4788</v>
      </c>
      <c r="D108">
        <v>4765</v>
      </c>
      <c r="E108">
        <v>4771</v>
      </c>
      <c r="F108">
        <v>4703</v>
      </c>
      <c r="G108">
        <v>4703</v>
      </c>
      <c r="H108">
        <v>4677</v>
      </c>
      <c r="I108">
        <v>4678</v>
      </c>
      <c r="J108">
        <v>52700</v>
      </c>
      <c r="K108">
        <v>52780</v>
      </c>
      <c r="L108">
        <v>52400</v>
      </c>
      <c r="M108">
        <v>52480</v>
      </c>
      <c r="N108">
        <v>200</v>
      </c>
      <c r="O108">
        <v>201.9</v>
      </c>
      <c r="P108">
        <v>195.6</v>
      </c>
      <c r="Q108">
        <v>195.9</v>
      </c>
      <c r="R108">
        <v>52220</v>
      </c>
      <c r="S108">
        <v>52220</v>
      </c>
      <c r="T108">
        <v>51920</v>
      </c>
      <c r="U108">
        <v>52170</v>
      </c>
      <c r="V108">
        <v>25880</v>
      </c>
      <c r="W108">
        <v>25950</v>
      </c>
      <c r="X108">
        <v>25820</v>
      </c>
      <c r="Y108">
        <v>25870</v>
      </c>
      <c r="Z108" s="57">
        <v>42034</v>
      </c>
      <c r="AA108">
        <v>200</v>
      </c>
      <c r="AB108">
        <v>201.9</v>
      </c>
      <c r="AC108">
        <v>195.6</v>
      </c>
      <c r="AD108">
        <v>195.9</v>
      </c>
      <c r="AE108" s="27">
        <f t="shared" si="18"/>
        <v>6.3000000000000114</v>
      </c>
      <c r="AF108" s="27">
        <f t="shared" si="19"/>
        <v>202.79999999999998</v>
      </c>
      <c r="AG108" s="27">
        <f t="shared" si="20"/>
        <v>194.6</v>
      </c>
      <c r="AH108" s="27" t="str">
        <f t="shared" si="21"/>
        <v/>
      </c>
      <c r="AI108" s="27" t="str">
        <f t="shared" si="22"/>
        <v/>
      </c>
      <c r="AJ108" s="27" t="str">
        <f t="shared" si="23"/>
        <v/>
      </c>
      <c r="AK108" s="27" t="str">
        <f t="shared" si="24"/>
        <v/>
      </c>
      <c r="AL108" s="27" t="str">
        <f t="shared" si="25"/>
        <v/>
      </c>
      <c r="AM108" s="158">
        <f t="shared" si="26"/>
        <v>0</v>
      </c>
      <c r="AN108" s="27">
        <f t="shared" si="27"/>
        <v>33.699999999999875</v>
      </c>
    </row>
    <row r="109" spans="1:40">
      <c r="A109" s="57">
        <v>42041</v>
      </c>
      <c r="B109">
        <v>4775</v>
      </c>
      <c r="C109">
        <v>4779</v>
      </c>
      <c r="D109">
        <v>4761</v>
      </c>
      <c r="E109">
        <v>4777</v>
      </c>
      <c r="F109">
        <v>4760</v>
      </c>
      <c r="G109">
        <v>4780</v>
      </c>
      <c r="H109">
        <v>4748</v>
      </c>
      <c r="I109">
        <v>4775</v>
      </c>
      <c r="J109">
        <v>57830</v>
      </c>
      <c r="K109">
        <v>58590</v>
      </c>
      <c r="L109">
        <v>57550</v>
      </c>
      <c r="M109">
        <v>58410</v>
      </c>
      <c r="N109">
        <v>208.3</v>
      </c>
      <c r="O109">
        <v>209.4</v>
      </c>
      <c r="P109">
        <v>207.8</v>
      </c>
      <c r="Q109">
        <v>209.2</v>
      </c>
      <c r="R109">
        <v>52930</v>
      </c>
      <c r="S109">
        <v>53080</v>
      </c>
      <c r="T109">
        <v>52520</v>
      </c>
      <c r="U109">
        <v>52800</v>
      </c>
      <c r="V109">
        <v>26600</v>
      </c>
      <c r="W109">
        <v>26700</v>
      </c>
      <c r="X109">
        <v>26590</v>
      </c>
      <c r="Y109">
        <v>26630</v>
      </c>
      <c r="Z109" s="57">
        <v>42041</v>
      </c>
      <c r="AA109">
        <v>208.3</v>
      </c>
      <c r="AB109">
        <v>209.4</v>
      </c>
      <c r="AC109">
        <v>207.8</v>
      </c>
      <c r="AD109">
        <v>209.2</v>
      </c>
      <c r="AE109" s="27">
        <f t="shared" ref="AE109:AE140" si="28">AB109-AC109</f>
        <v>1.5999999999999943</v>
      </c>
      <c r="AF109" s="27">
        <f t="shared" ref="AF109:AF140" si="29">AE108+AD108</f>
        <v>202.20000000000002</v>
      </c>
      <c r="AG109" s="27">
        <f t="shared" ref="AG109:AG140" si="30">AD108-AE108</f>
        <v>189.6</v>
      </c>
      <c r="AH109" s="27">
        <f t="shared" ref="AH109:AH140" si="31">IF(AND(AA109&gt;AF109,AC109&gt;AF109),1,IF(AND(AA109&lt;AG109,AG109&gt;AB109),-1,""))</f>
        <v>1</v>
      </c>
      <c r="AI109" s="27" t="str">
        <f t="shared" ref="AI109:AI140" si="32">IF(AND(AB109&gt;=AF109,AF109&gt;AA109+1),"買い","")</f>
        <v/>
      </c>
      <c r="AJ109" s="27" t="str">
        <f t="shared" ref="AJ109:AJ140" si="33">IF(AND(AG109&gt;=AC109,AA109-1&gt;AG109),"売り","")</f>
        <v/>
      </c>
      <c r="AK109" s="27" t="str">
        <f t="shared" ref="AK109:AK140" si="34">IF(Z110="","",IF(AH109=1,"",IF(OR(AI109="買い",AH109=1),AA110-AF109,"")))</f>
        <v/>
      </c>
      <c r="AL109" s="27" t="str">
        <f t="shared" ref="AL109:AL140" si="35">IF(Z110="","",IF(AH109=-1,"",IF(OR(AJ109="売り",AJ109=1),AG109-AA110,"")))</f>
        <v/>
      </c>
      <c r="AM109" s="158">
        <f t="shared" si="26"/>
        <v>0</v>
      </c>
      <c r="AN109" s="27">
        <f t="shared" si="27"/>
        <v>33.699999999999875</v>
      </c>
    </row>
    <row r="110" spans="1:40">
      <c r="A110" s="57">
        <v>42048</v>
      </c>
      <c r="B110">
        <v>4672</v>
      </c>
      <c r="C110">
        <v>4688</v>
      </c>
      <c r="D110">
        <v>4668</v>
      </c>
      <c r="E110">
        <v>4680</v>
      </c>
      <c r="F110">
        <v>4630</v>
      </c>
      <c r="G110">
        <v>4651</v>
      </c>
      <c r="H110">
        <v>4627</v>
      </c>
      <c r="I110">
        <v>4650</v>
      </c>
      <c r="J110">
        <v>59450</v>
      </c>
      <c r="K110">
        <v>59840</v>
      </c>
      <c r="L110">
        <v>59310</v>
      </c>
      <c r="M110">
        <v>59840</v>
      </c>
      <c r="N110">
        <v>219.3</v>
      </c>
      <c r="O110">
        <v>221</v>
      </c>
      <c r="P110">
        <v>218.1</v>
      </c>
      <c r="Q110">
        <v>220.5</v>
      </c>
      <c r="R110">
        <v>52610</v>
      </c>
      <c r="S110">
        <v>52840</v>
      </c>
      <c r="T110">
        <v>52610</v>
      </c>
      <c r="U110">
        <v>52800</v>
      </c>
      <c r="V110">
        <v>26600</v>
      </c>
      <c r="W110">
        <v>26670</v>
      </c>
      <c r="X110">
        <v>26480</v>
      </c>
      <c r="Y110">
        <v>26540</v>
      </c>
      <c r="Z110" s="57">
        <v>42048</v>
      </c>
      <c r="AA110">
        <v>219.3</v>
      </c>
      <c r="AB110">
        <v>221</v>
      </c>
      <c r="AC110">
        <v>218.1</v>
      </c>
      <c r="AD110">
        <v>220.5</v>
      </c>
      <c r="AE110" s="27">
        <f t="shared" si="28"/>
        <v>2.9000000000000057</v>
      </c>
      <c r="AF110" s="27">
        <f t="shared" si="29"/>
        <v>210.79999999999998</v>
      </c>
      <c r="AG110" s="27">
        <f t="shared" si="30"/>
        <v>207.6</v>
      </c>
      <c r="AH110" s="27">
        <f t="shared" si="31"/>
        <v>1</v>
      </c>
      <c r="AI110" s="27" t="str">
        <f t="shared" si="32"/>
        <v/>
      </c>
      <c r="AJ110" s="27" t="str">
        <f t="shared" si="33"/>
        <v/>
      </c>
      <c r="AK110" s="27" t="str">
        <f t="shared" si="34"/>
        <v/>
      </c>
      <c r="AL110" s="27" t="str">
        <f t="shared" si="35"/>
        <v/>
      </c>
      <c r="AM110" s="158">
        <f t="shared" si="26"/>
        <v>0</v>
      </c>
      <c r="AN110" s="27">
        <f t="shared" si="27"/>
        <v>33.699999999999875</v>
      </c>
    </row>
    <row r="111" spans="1:40">
      <c r="A111" s="57">
        <v>42055</v>
      </c>
      <c r="B111">
        <v>4620</v>
      </c>
      <c r="C111">
        <v>4625</v>
      </c>
      <c r="D111">
        <v>4603</v>
      </c>
      <c r="E111">
        <v>4617</v>
      </c>
      <c r="F111">
        <v>4525</v>
      </c>
      <c r="G111">
        <v>4539</v>
      </c>
      <c r="H111">
        <v>4500</v>
      </c>
      <c r="I111">
        <v>4517</v>
      </c>
      <c r="J111">
        <v>60130</v>
      </c>
      <c r="K111">
        <v>60490</v>
      </c>
      <c r="L111">
        <v>59960</v>
      </c>
      <c r="M111">
        <v>60420</v>
      </c>
      <c r="N111">
        <v>220.3</v>
      </c>
      <c r="O111">
        <v>222.7</v>
      </c>
      <c r="P111">
        <v>220.1</v>
      </c>
      <c r="Q111">
        <v>222.2</v>
      </c>
      <c r="R111">
        <v>52470</v>
      </c>
      <c r="S111">
        <v>52680</v>
      </c>
      <c r="T111">
        <v>52380</v>
      </c>
      <c r="U111">
        <v>52610</v>
      </c>
      <c r="V111">
        <v>27280</v>
      </c>
      <c r="W111">
        <v>27410</v>
      </c>
      <c r="X111">
        <v>27270</v>
      </c>
      <c r="Y111">
        <v>27380</v>
      </c>
      <c r="Z111" s="57">
        <v>42055</v>
      </c>
      <c r="AA111">
        <v>220.3</v>
      </c>
      <c r="AB111">
        <v>222.7</v>
      </c>
      <c r="AC111">
        <v>220.1</v>
      </c>
      <c r="AD111">
        <v>222.2</v>
      </c>
      <c r="AE111" s="27">
        <f t="shared" si="28"/>
        <v>2.5999999999999943</v>
      </c>
      <c r="AF111" s="27">
        <f t="shared" si="29"/>
        <v>223.4</v>
      </c>
      <c r="AG111" s="27">
        <f t="shared" si="30"/>
        <v>217.6</v>
      </c>
      <c r="AH111" s="27" t="str">
        <f t="shared" si="31"/>
        <v/>
      </c>
      <c r="AI111" s="27" t="str">
        <f t="shared" si="32"/>
        <v/>
      </c>
      <c r="AJ111" s="27" t="str">
        <f t="shared" si="33"/>
        <v/>
      </c>
      <c r="AK111" s="27" t="str">
        <f t="shared" si="34"/>
        <v/>
      </c>
      <c r="AL111" s="27" t="str">
        <f t="shared" si="35"/>
        <v/>
      </c>
      <c r="AM111" s="158">
        <f t="shared" si="26"/>
        <v>0</v>
      </c>
      <c r="AN111" s="27">
        <f t="shared" si="27"/>
        <v>33.699999999999875</v>
      </c>
    </row>
    <row r="112" spans="1:40">
      <c r="A112" s="57">
        <v>42062</v>
      </c>
      <c r="B112">
        <v>4638</v>
      </c>
      <c r="C112">
        <v>4638</v>
      </c>
      <c r="D112">
        <v>4621</v>
      </c>
      <c r="E112">
        <v>4626</v>
      </c>
      <c r="F112">
        <v>4567</v>
      </c>
      <c r="G112">
        <v>4574</v>
      </c>
      <c r="H112">
        <v>4539</v>
      </c>
      <c r="I112">
        <v>4545</v>
      </c>
      <c r="J112">
        <v>60120</v>
      </c>
      <c r="K112">
        <v>60340</v>
      </c>
      <c r="L112">
        <v>60070</v>
      </c>
      <c r="M112">
        <v>60180</v>
      </c>
      <c r="N112">
        <v>221.4</v>
      </c>
      <c r="O112">
        <v>222.4</v>
      </c>
      <c r="P112">
        <v>216.6</v>
      </c>
      <c r="Q112">
        <v>222.2</v>
      </c>
      <c r="R112">
        <v>54930</v>
      </c>
      <c r="S112">
        <v>55130</v>
      </c>
      <c r="T112">
        <v>54800</v>
      </c>
      <c r="U112">
        <v>55000</v>
      </c>
      <c r="V112">
        <v>27050</v>
      </c>
      <c r="W112">
        <v>27140</v>
      </c>
      <c r="X112">
        <v>27010</v>
      </c>
      <c r="Y112">
        <v>27090</v>
      </c>
      <c r="Z112" s="57">
        <v>42062</v>
      </c>
      <c r="AA112">
        <v>221.4</v>
      </c>
      <c r="AB112">
        <v>222.4</v>
      </c>
      <c r="AC112">
        <v>216.6</v>
      </c>
      <c r="AD112">
        <v>222.2</v>
      </c>
      <c r="AE112" s="27">
        <f t="shared" si="28"/>
        <v>5.8000000000000114</v>
      </c>
      <c r="AF112" s="27">
        <f t="shared" si="29"/>
        <v>224.79999999999998</v>
      </c>
      <c r="AG112" s="27">
        <f t="shared" si="30"/>
        <v>219.6</v>
      </c>
      <c r="AH112" s="27" t="str">
        <f t="shared" si="31"/>
        <v/>
      </c>
      <c r="AI112" s="27" t="str">
        <f t="shared" si="32"/>
        <v/>
      </c>
      <c r="AJ112" s="27" t="str">
        <f t="shared" si="33"/>
        <v>売り</v>
      </c>
      <c r="AK112" s="27" t="str">
        <f t="shared" si="34"/>
        <v/>
      </c>
      <c r="AL112" s="27">
        <f t="shared" si="35"/>
        <v>3.6999999999999886</v>
      </c>
      <c r="AM112" s="158">
        <f t="shared" si="26"/>
        <v>3.6999999999999886</v>
      </c>
      <c r="AN112" s="27">
        <f t="shared" si="27"/>
        <v>37.399999999999864</v>
      </c>
    </row>
    <row r="113" spans="1:40">
      <c r="A113" s="57">
        <v>42069</v>
      </c>
      <c r="B113">
        <v>4625</v>
      </c>
      <c r="C113">
        <v>4627</v>
      </c>
      <c r="D113">
        <v>4611</v>
      </c>
      <c r="E113">
        <v>4618</v>
      </c>
      <c r="F113">
        <v>4603</v>
      </c>
      <c r="G113">
        <v>4611</v>
      </c>
      <c r="H113">
        <v>4595</v>
      </c>
      <c r="I113">
        <v>4608</v>
      </c>
      <c r="J113">
        <v>60580</v>
      </c>
      <c r="K113">
        <v>60760</v>
      </c>
      <c r="L113">
        <v>60530</v>
      </c>
      <c r="M113">
        <v>60630</v>
      </c>
      <c r="N113">
        <v>215.9</v>
      </c>
      <c r="O113">
        <v>216</v>
      </c>
      <c r="P113">
        <v>209.4</v>
      </c>
      <c r="Q113">
        <v>209.7</v>
      </c>
      <c r="R113">
        <v>53950</v>
      </c>
      <c r="S113">
        <v>54200</v>
      </c>
      <c r="T113">
        <v>53940</v>
      </c>
      <c r="U113">
        <v>54160</v>
      </c>
      <c r="V113">
        <v>27230</v>
      </c>
      <c r="W113">
        <v>27240</v>
      </c>
      <c r="X113">
        <v>27150</v>
      </c>
      <c r="Y113">
        <v>27180</v>
      </c>
      <c r="Z113" s="57">
        <v>42069</v>
      </c>
      <c r="AA113">
        <v>215.9</v>
      </c>
      <c r="AB113">
        <v>216</v>
      </c>
      <c r="AC113">
        <v>209.4</v>
      </c>
      <c r="AD113">
        <v>209.7</v>
      </c>
      <c r="AE113" s="27">
        <f t="shared" si="28"/>
        <v>6.5999999999999943</v>
      </c>
      <c r="AF113" s="27">
        <f t="shared" si="29"/>
        <v>228</v>
      </c>
      <c r="AG113" s="27">
        <f t="shared" si="30"/>
        <v>216.39999999999998</v>
      </c>
      <c r="AH113" s="27">
        <f t="shared" si="31"/>
        <v>-1</v>
      </c>
      <c r="AI113" s="27" t="str">
        <f t="shared" si="32"/>
        <v/>
      </c>
      <c r="AJ113" s="27" t="str">
        <f t="shared" si="33"/>
        <v/>
      </c>
      <c r="AK113" s="27" t="str">
        <f t="shared" si="34"/>
        <v/>
      </c>
      <c r="AL113" s="27" t="str">
        <f t="shared" si="35"/>
        <v/>
      </c>
      <c r="AM113" s="158">
        <f t="shared" si="26"/>
        <v>0</v>
      </c>
      <c r="AN113" s="27">
        <f t="shared" si="27"/>
        <v>37.399999999999864</v>
      </c>
    </row>
    <row r="114" spans="1:40">
      <c r="A114" s="57">
        <v>42076</v>
      </c>
      <c r="B114">
        <v>4491</v>
      </c>
      <c r="C114">
        <v>4528</v>
      </c>
      <c r="D114">
        <v>4491</v>
      </c>
      <c r="E114">
        <v>4523</v>
      </c>
      <c r="F114">
        <v>4400</v>
      </c>
      <c r="G114">
        <v>4434</v>
      </c>
      <c r="H114">
        <v>4400</v>
      </c>
      <c r="I114">
        <v>4430</v>
      </c>
      <c r="J114">
        <v>58340</v>
      </c>
      <c r="K114">
        <v>58740</v>
      </c>
      <c r="L114">
        <v>58330</v>
      </c>
      <c r="M114">
        <v>58430</v>
      </c>
      <c r="N114">
        <v>211.2</v>
      </c>
      <c r="O114">
        <v>214.6</v>
      </c>
      <c r="P114">
        <v>210.3</v>
      </c>
      <c r="Q114">
        <v>213.3</v>
      </c>
      <c r="R114">
        <v>54990</v>
      </c>
      <c r="S114">
        <v>55000</v>
      </c>
      <c r="T114">
        <v>54560</v>
      </c>
      <c r="U114">
        <v>54560</v>
      </c>
      <c r="V114">
        <v>27220</v>
      </c>
      <c r="W114">
        <v>27240</v>
      </c>
      <c r="X114">
        <v>27150</v>
      </c>
      <c r="Y114">
        <v>27170</v>
      </c>
      <c r="Z114" s="57">
        <v>42076</v>
      </c>
      <c r="AA114">
        <v>211.2</v>
      </c>
      <c r="AB114">
        <v>214.6</v>
      </c>
      <c r="AC114">
        <v>210.3</v>
      </c>
      <c r="AD114">
        <v>213.3</v>
      </c>
      <c r="AE114" s="27">
        <f t="shared" si="28"/>
        <v>4.2999999999999829</v>
      </c>
      <c r="AF114" s="27">
        <f t="shared" si="29"/>
        <v>216.29999999999998</v>
      </c>
      <c r="AG114" s="27">
        <f t="shared" si="30"/>
        <v>203.1</v>
      </c>
      <c r="AH114" s="27" t="str">
        <f t="shared" si="31"/>
        <v/>
      </c>
      <c r="AI114" s="27" t="str">
        <f t="shared" si="32"/>
        <v/>
      </c>
      <c r="AJ114" s="27" t="str">
        <f t="shared" si="33"/>
        <v/>
      </c>
      <c r="AK114" s="27" t="str">
        <f t="shared" si="34"/>
        <v/>
      </c>
      <c r="AL114" s="27" t="str">
        <f t="shared" si="35"/>
        <v/>
      </c>
      <c r="AM114" s="158">
        <f t="shared" si="26"/>
        <v>0</v>
      </c>
      <c r="AN114" s="27">
        <f t="shared" si="27"/>
        <v>37.399999999999864</v>
      </c>
    </row>
    <row r="115" spans="1:40">
      <c r="A115" s="57">
        <v>42083</v>
      </c>
      <c r="B115">
        <v>4543</v>
      </c>
      <c r="C115">
        <v>4543</v>
      </c>
      <c r="D115">
        <v>4526</v>
      </c>
      <c r="E115">
        <v>4528</v>
      </c>
      <c r="F115">
        <v>4407</v>
      </c>
      <c r="G115">
        <v>4410</v>
      </c>
      <c r="H115">
        <v>4389</v>
      </c>
      <c r="I115">
        <v>4398</v>
      </c>
      <c r="J115">
        <v>56380</v>
      </c>
      <c r="K115">
        <v>56410</v>
      </c>
      <c r="L115">
        <v>55890</v>
      </c>
      <c r="M115">
        <v>55970</v>
      </c>
      <c r="N115">
        <v>211.9</v>
      </c>
      <c r="O115">
        <v>212.4</v>
      </c>
      <c r="P115">
        <v>209.6</v>
      </c>
      <c r="Q115">
        <v>210.8</v>
      </c>
      <c r="R115">
        <v>53510</v>
      </c>
      <c r="S115">
        <v>53930</v>
      </c>
      <c r="T115">
        <v>53510</v>
      </c>
      <c r="U115">
        <v>53930</v>
      </c>
      <c r="V115">
        <v>26260</v>
      </c>
      <c r="W115">
        <v>26290</v>
      </c>
      <c r="X115">
        <v>26180</v>
      </c>
      <c r="Y115">
        <v>26210</v>
      </c>
      <c r="Z115" s="57">
        <v>42083</v>
      </c>
      <c r="AA115">
        <v>211.9</v>
      </c>
      <c r="AB115">
        <v>212.4</v>
      </c>
      <c r="AC115">
        <v>209.6</v>
      </c>
      <c r="AD115">
        <v>210.8</v>
      </c>
      <c r="AE115" s="27">
        <f t="shared" si="28"/>
        <v>2.8000000000000114</v>
      </c>
      <c r="AF115" s="27">
        <f t="shared" si="29"/>
        <v>217.6</v>
      </c>
      <c r="AG115" s="27">
        <f t="shared" si="30"/>
        <v>209.00000000000003</v>
      </c>
      <c r="AH115" s="27" t="str">
        <f t="shared" si="31"/>
        <v/>
      </c>
      <c r="AI115" s="27" t="str">
        <f t="shared" si="32"/>
        <v/>
      </c>
      <c r="AJ115" s="27" t="str">
        <f t="shared" si="33"/>
        <v/>
      </c>
      <c r="AK115" s="27" t="str">
        <f t="shared" si="34"/>
        <v/>
      </c>
      <c r="AL115" s="27" t="str">
        <f t="shared" si="35"/>
        <v/>
      </c>
      <c r="AM115" s="158">
        <f t="shared" si="26"/>
        <v>0</v>
      </c>
      <c r="AN115" s="27">
        <f t="shared" si="27"/>
        <v>37.399999999999864</v>
      </c>
    </row>
    <row r="116" spans="1:40">
      <c r="A116" s="57">
        <v>42090</v>
      </c>
      <c r="B116">
        <v>4601</v>
      </c>
      <c r="C116">
        <v>4607</v>
      </c>
      <c r="D116">
        <v>4595</v>
      </c>
      <c r="E116">
        <v>4605</v>
      </c>
      <c r="F116">
        <v>4460</v>
      </c>
      <c r="G116">
        <v>4465</v>
      </c>
      <c r="H116">
        <v>4446</v>
      </c>
      <c r="I116">
        <v>4454</v>
      </c>
      <c r="J116">
        <v>58120</v>
      </c>
      <c r="K116">
        <v>58160</v>
      </c>
      <c r="L116">
        <v>57210</v>
      </c>
      <c r="M116">
        <v>57440</v>
      </c>
      <c r="N116">
        <v>216</v>
      </c>
      <c r="O116">
        <v>216.2</v>
      </c>
      <c r="P116">
        <v>210.4</v>
      </c>
      <c r="Q116">
        <v>211.2</v>
      </c>
      <c r="R116">
        <v>53850</v>
      </c>
      <c r="S116">
        <v>54660</v>
      </c>
      <c r="T116">
        <v>53850</v>
      </c>
      <c r="U116">
        <v>54010</v>
      </c>
      <c r="V116">
        <v>26450</v>
      </c>
      <c r="W116">
        <v>26540</v>
      </c>
      <c r="X116">
        <v>26310</v>
      </c>
      <c r="Y116">
        <v>26350</v>
      </c>
      <c r="Z116" s="57">
        <v>42090</v>
      </c>
      <c r="AA116">
        <v>216</v>
      </c>
      <c r="AB116">
        <v>216.2</v>
      </c>
      <c r="AC116">
        <v>210.4</v>
      </c>
      <c r="AD116">
        <v>211.2</v>
      </c>
      <c r="AE116" s="27">
        <f t="shared" si="28"/>
        <v>5.7999999999999829</v>
      </c>
      <c r="AF116" s="27">
        <f t="shared" si="29"/>
        <v>213.60000000000002</v>
      </c>
      <c r="AG116" s="27">
        <f t="shared" si="30"/>
        <v>208</v>
      </c>
      <c r="AH116" s="27" t="str">
        <f t="shared" si="31"/>
        <v/>
      </c>
      <c r="AI116" s="27" t="str">
        <f t="shared" si="32"/>
        <v/>
      </c>
      <c r="AJ116" s="27" t="str">
        <f t="shared" si="33"/>
        <v/>
      </c>
      <c r="AK116" s="27" t="str">
        <f t="shared" si="34"/>
        <v/>
      </c>
      <c r="AL116" s="27" t="str">
        <f t="shared" si="35"/>
        <v/>
      </c>
      <c r="AM116" s="158">
        <f t="shared" si="26"/>
        <v>0</v>
      </c>
      <c r="AN116" s="27">
        <f t="shared" si="27"/>
        <v>37.399999999999864</v>
      </c>
    </row>
    <row r="117" spans="1:40">
      <c r="A117" s="57">
        <v>42097</v>
      </c>
      <c r="B117">
        <v>4610</v>
      </c>
      <c r="C117">
        <v>4612</v>
      </c>
      <c r="D117">
        <v>4595</v>
      </c>
      <c r="E117">
        <v>4602</v>
      </c>
      <c r="F117">
        <v>4498</v>
      </c>
      <c r="G117">
        <v>4500</v>
      </c>
      <c r="H117">
        <v>4472</v>
      </c>
      <c r="I117">
        <v>4481</v>
      </c>
      <c r="J117">
        <v>55790</v>
      </c>
      <c r="K117">
        <v>56130</v>
      </c>
      <c r="L117">
        <v>55600</v>
      </c>
      <c r="M117">
        <v>55670</v>
      </c>
      <c r="N117">
        <v>206.4</v>
      </c>
      <c r="O117">
        <v>206.8</v>
      </c>
      <c r="P117">
        <v>203.9</v>
      </c>
      <c r="Q117">
        <v>204</v>
      </c>
      <c r="R117">
        <v>54800</v>
      </c>
      <c r="S117">
        <v>54920</v>
      </c>
      <c r="T117">
        <v>54470</v>
      </c>
      <c r="U117">
        <v>54600</v>
      </c>
      <c r="V117">
        <v>25720</v>
      </c>
      <c r="W117">
        <v>25850</v>
      </c>
      <c r="X117">
        <v>25650</v>
      </c>
      <c r="Y117">
        <v>25690</v>
      </c>
      <c r="Z117" s="57">
        <v>42097</v>
      </c>
      <c r="AA117">
        <v>206.4</v>
      </c>
      <c r="AB117">
        <v>206.8</v>
      </c>
      <c r="AC117">
        <v>203.9</v>
      </c>
      <c r="AD117">
        <v>204</v>
      </c>
      <c r="AE117" s="27">
        <f t="shared" si="28"/>
        <v>2.9000000000000057</v>
      </c>
      <c r="AF117" s="27">
        <f t="shared" si="29"/>
        <v>216.99999999999997</v>
      </c>
      <c r="AG117" s="27">
        <f t="shared" si="30"/>
        <v>205.4</v>
      </c>
      <c r="AH117" s="27" t="str">
        <f t="shared" si="31"/>
        <v/>
      </c>
      <c r="AI117" s="27" t="str">
        <f t="shared" si="32"/>
        <v/>
      </c>
      <c r="AJ117" s="27" t="str">
        <f t="shared" si="33"/>
        <v/>
      </c>
      <c r="AK117" s="27" t="str">
        <f t="shared" si="34"/>
        <v/>
      </c>
      <c r="AL117" s="27" t="str">
        <f t="shared" si="35"/>
        <v/>
      </c>
      <c r="AM117" s="158">
        <f t="shared" si="26"/>
        <v>0</v>
      </c>
      <c r="AN117" s="27">
        <f t="shared" si="27"/>
        <v>37.399999999999864</v>
      </c>
    </row>
    <row r="118" spans="1:40">
      <c r="A118" s="57">
        <v>42104</v>
      </c>
      <c r="B118">
        <v>4619</v>
      </c>
      <c r="C118">
        <v>4631</v>
      </c>
      <c r="D118">
        <v>4615</v>
      </c>
      <c r="E118">
        <v>4621</v>
      </c>
      <c r="F118">
        <v>4511</v>
      </c>
      <c r="G118">
        <v>4550</v>
      </c>
      <c r="H118">
        <v>4511</v>
      </c>
      <c r="I118">
        <v>4544</v>
      </c>
      <c r="J118">
        <v>57490</v>
      </c>
      <c r="K118">
        <v>57600</v>
      </c>
      <c r="L118">
        <v>57330</v>
      </c>
      <c r="M118">
        <v>57370</v>
      </c>
      <c r="N118">
        <v>196.3</v>
      </c>
      <c r="O118">
        <v>196.9</v>
      </c>
      <c r="P118">
        <v>195.3</v>
      </c>
      <c r="Q118">
        <v>195.9</v>
      </c>
      <c r="R118">
        <v>54260</v>
      </c>
      <c r="S118">
        <v>54450</v>
      </c>
      <c r="T118">
        <v>53700</v>
      </c>
      <c r="U118">
        <v>53720</v>
      </c>
      <c r="V118">
        <v>25180</v>
      </c>
      <c r="W118">
        <v>25190</v>
      </c>
      <c r="X118">
        <v>24890</v>
      </c>
      <c r="Y118">
        <v>24920</v>
      </c>
      <c r="Z118" s="57">
        <v>42104</v>
      </c>
      <c r="AA118">
        <v>196.3</v>
      </c>
      <c r="AB118">
        <v>196.9</v>
      </c>
      <c r="AC118">
        <v>195.3</v>
      </c>
      <c r="AD118">
        <v>195.9</v>
      </c>
      <c r="AE118" s="27">
        <f t="shared" si="28"/>
        <v>1.5999999999999943</v>
      </c>
      <c r="AF118" s="27">
        <f t="shared" si="29"/>
        <v>206.9</v>
      </c>
      <c r="AG118" s="27">
        <f t="shared" si="30"/>
        <v>201.1</v>
      </c>
      <c r="AH118" s="27">
        <f t="shared" si="31"/>
        <v>-1</v>
      </c>
      <c r="AI118" s="27" t="str">
        <f t="shared" si="32"/>
        <v/>
      </c>
      <c r="AJ118" s="27" t="str">
        <f t="shared" si="33"/>
        <v/>
      </c>
      <c r="AK118" s="27" t="str">
        <f t="shared" si="34"/>
        <v/>
      </c>
      <c r="AL118" s="27" t="str">
        <f t="shared" si="35"/>
        <v/>
      </c>
      <c r="AM118" s="158">
        <f t="shared" si="26"/>
        <v>0</v>
      </c>
      <c r="AN118" s="27">
        <f t="shared" si="27"/>
        <v>37.399999999999864</v>
      </c>
    </row>
    <row r="119" spans="1:40">
      <c r="A119" s="57">
        <v>42111</v>
      </c>
      <c r="B119">
        <v>4582</v>
      </c>
      <c r="C119">
        <v>4588</v>
      </c>
      <c r="D119">
        <v>4575</v>
      </c>
      <c r="E119">
        <v>4586</v>
      </c>
      <c r="F119">
        <v>4484</v>
      </c>
      <c r="G119">
        <v>4494</v>
      </c>
      <c r="H119">
        <v>4474</v>
      </c>
      <c r="I119">
        <v>4483</v>
      </c>
      <c r="J119">
        <v>61600</v>
      </c>
      <c r="K119">
        <v>61600</v>
      </c>
      <c r="L119">
        <v>60920</v>
      </c>
      <c r="M119">
        <v>60990</v>
      </c>
      <c r="N119">
        <v>200</v>
      </c>
      <c r="O119">
        <v>200.1</v>
      </c>
      <c r="P119">
        <v>198</v>
      </c>
      <c r="Q119">
        <v>198.4</v>
      </c>
      <c r="R119">
        <v>53110</v>
      </c>
      <c r="S119">
        <v>53180</v>
      </c>
      <c r="T119">
        <v>52980</v>
      </c>
      <c r="U119">
        <v>53000</v>
      </c>
      <c r="V119">
        <v>25800</v>
      </c>
      <c r="W119">
        <v>25850</v>
      </c>
      <c r="X119">
        <v>25710</v>
      </c>
      <c r="Y119">
        <v>25730</v>
      </c>
      <c r="Z119" s="57">
        <v>42111</v>
      </c>
      <c r="AA119">
        <v>200</v>
      </c>
      <c r="AB119">
        <v>200.1</v>
      </c>
      <c r="AC119">
        <v>198</v>
      </c>
      <c r="AD119">
        <v>198.4</v>
      </c>
      <c r="AE119" s="27">
        <f t="shared" si="28"/>
        <v>2.0999999999999943</v>
      </c>
      <c r="AF119" s="27">
        <f t="shared" si="29"/>
        <v>197.5</v>
      </c>
      <c r="AG119" s="27">
        <f t="shared" si="30"/>
        <v>194.3</v>
      </c>
      <c r="AH119" s="27">
        <f t="shared" si="31"/>
        <v>1</v>
      </c>
      <c r="AI119" s="27" t="str">
        <f t="shared" si="32"/>
        <v/>
      </c>
      <c r="AJ119" s="27" t="str">
        <f t="shared" si="33"/>
        <v/>
      </c>
      <c r="AK119" s="27" t="str">
        <f t="shared" si="34"/>
        <v/>
      </c>
      <c r="AL119" s="27" t="str">
        <f t="shared" si="35"/>
        <v/>
      </c>
      <c r="AM119" s="158">
        <f t="shared" si="26"/>
        <v>0</v>
      </c>
      <c r="AN119" s="27">
        <f t="shared" si="27"/>
        <v>37.399999999999864</v>
      </c>
    </row>
    <row r="120" spans="1:40">
      <c r="A120" s="57">
        <v>42118</v>
      </c>
      <c r="B120">
        <v>4581</v>
      </c>
      <c r="C120">
        <v>4583</v>
      </c>
      <c r="D120">
        <v>4568</v>
      </c>
      <c r="E120">
        <v>4572</v>
      </c>
      <c r="F120">
        <v>4404</v>
      </c>
      <c r="G120">
        <v>4407</v>
      </c>
      <c r="H120">
        <v>4385</v>
      </c>
      <c r="I120">
        <v>4391</v>
      </c>
      <c r="J120">
        <v>62010</v>
      </c>
      <c r="K120">
        <v>62040</v>
      </c>
      <c r="L120">
        <v>61740</v>
      </c>
      <c r="M120">
        <v>61840</v>
      </c>
      <c r="N120">
        <v>207</v>
      </c>
      <c r="O120">
        <v>207</v>
      </c>
      <c r="P120">
        <v>205.1</v>
      </c>
      <c r="Q120">
        <v>206.3</v>
      </c>
      <c r="R120">
        <v>53000</v>
      </c>
      <c r="S120">
        <v>53000</v>
      </c>
      <c r="T120">
        <v>52760</v>
      </c>
      <c r="U120">
        <v>52760</v>
      </c>
      <c r="V120">
        <v>24790</v>
      </c>
      <c r="W120">
        <v>24820</v>
      </c>
      <c r="X120">
        <v>24560</v>
      </c>
      <c r="Y120">
        <v>24620</v>
      </c>
      <c r="Z120" s="57">
        <v>42118</v>
      </c>
      <c r="AA120">
        <v>207</v>
      </c>
      <c r="AB120">
        <v>207</v>
      </c>
      <c r="AC120">
        <v>205.1</v>
      </c>
      <c r="AD120">
        <v>206.3</v>
      </c>
      <c r="AE120" s="27">
        <f t="shared" si="28"/>
        <v>1.9000000000000057</v>
      </c>
      <c r="AF120" s="27">
        <f t="shared" si="29"/>
        <v>200.5</v>
      </c>
      <c r="AG120" s="27">
        <f t="shared" si="30"/>
        <v>196.3</v>
      </c>
      <c r="AH120" s="27">
        <f t="shared" si="31"/>
        <v>1</v>
      </c>
      <c r="AI120" s="27" t="str">
        <f t="shared" si="32"/>
        <v/>
      </c>
      <c r="AJ120" s="27" t="str">
        <f t="shared" si="33"/>
        <v/>
      </c>
      <c r="AK120" s="27" t="str">
        <f t="shared" si="34"/>
        <v/>
      </c>
      <c r="AL120" s="27" t="str">
        <f t="shared" si="35"/>
        <v/>
      </c>
      <c r="AM120" s="158">
        <f t="shared" si="26"/>
        <v>0</v>
      </c>
      <c r="AN120" s="27">
        <f t="shared" si="27"/>
        <v>37.399999999999864</v>
      </c>
    </row>
    <row r="121" spans="1:40">
      <c r="A121" s="57">
        <v>42125</v>
      </c>
      <c r="B121">
        <v>4539</v>
      </c>
      <c r="C121">
        <v>4546</v>
      </c>
      <c r="D121">
        <v>4534</v>
      </c>
      <c r="E121">
        <v>4535</v>
      </c>
      <c r="F121">
        <v>4417</v>
      </c>
      <c r="G121">
        <v>4434</v>
      </c>
      <c r="H121">
        <v>4416</v>
      </c>
      <c r="I121">
        <v>4417</v>
      </c>
      <c r="J121">
        <v>62800</v>
      </c>
      <c r="K121">
        <v>62800</v>
      </c>
      <c r="L121">
        <v>62450</v>
      </c>
      <c r="M121">
        <v>62720</v>
      </c>
      <c r="N121">
        <v>220.7</v>
      </c>
      <c r="O121">
        <v>223.4</v>
      </c>
      <c r="P121">
        <v>218.7</v>
      </c>
      <c r="Q121">
        <v>222.7</v>
      </c>
      <c r="R121">
        <v>52800</v>
      </c>
      <c r="S121">
        <v>52900</v>
      </c>
      <c r="T121">
        <v>52720</v>
      </c>
      <c r="U121">
        <v>52730</v>
      </c>
      <c r="V121">
        <v>24370</v>
      </c>
      <c r="W121">
        <v>24470</v>
      </c>
      <c r="X121">
        <v>24300</v>
      </c>
      <c r="Y121">
        <v>24440</v>
      </c>
      <c r="Z121" s="57">
        <v>42125</v>
      </c>
      <c r="AA121">
        <v>220.7</v>
      </c>
      <c r="AB121">
        <v>223.4</v>
      </c>
      <c r="AC121">
        <v>218.7</v>
      </c>
      <c r="AD121">
        <v>222.7</v>
      </c>
      <c r="AE121" s="27">
        <f t="shared" si="28"/>
        <v>4.7000000000000171</v>
      </c>
      <c r="AF121" s="27">
        <f t="shared" si="29"/>
        <v>208.20000000000002</v>
      </c>
      <c r="AG121" s="27">
        <f t="shared" si="30"/>
        <v>204.4</v>
      </c>
      <c r="AH121" s="27">
        <f t="shared" si="31"/>
        <v>1</v>
      </c>
      <c r="AI121" s="27" t="str">
        <f t="shared" si="32"/>
        <v/>
      </c>
      <c r="AJ121" s="27" t="str">
        <f t="shared" si="33"/>
        <v/>
      </c>
      <c r="AK121" s="27" t="str">
        <f t="shared" si="34"/>
        <v/>
      </c>
      <c r="AL121" s="27" t="str">
        <f t="shared" si="35"/>
        <v/>
      </c>
      <c r="AM121" s="158">
        <f t="shared" si="26"/>
        <v>0</v>
      </c>
      <c r="AN121" s="27">
        <f t="shared" si="27"/>
        <v>37.399999999999864</v>
      </c>
    </row>
    <row r="122" spans="1:40">
      <c r="A122" s="57">
        <v>42132</v>
      </c>
      <c r="B122">
        <v>4545</v>
      </c>
      <c r="C122">
        <v>4555</v>
      </c>
      <c r="D122">
        <v>4541</v>
      </c>
      <c r="E122">
        <v>4552</v>
      </c>
      <c r="F122">
        <v>4391</v>
      </c>
      <c r="G122">
        <v>4411</v>
      </c>
      <c r="H122">
        <v>4383</v>
      </c>
      <c r="I122">
        <v>4411</v>
      </c>
      <c r="J122">
        <v>62500</v>
      </c>
      <c r="K122">
        <v>62690</v>
      </c>
      <c r="L122">
        <v>62070</v>
      </c>
      <c r="M122">
        <v>62120</v>
      </c>
      <c r="N122">
        <v>219.8</v>
      </c>
      <c r="O122">
        <v>224.2</v>
      </c>
      <c r="P122">
        <v>217.6</v>
      </c>
      <c r="Q122">
        <v>222.8</v>
      </c>
      <c r="R122">
        <v>52500</v>
      </c>
      <c r="S122">
        <v>52780</v>
      </c>
      <c r="T122">
        <v>52500</v>
      </c>
      <c r="U122">
        <v>52720</v>
      </c>
      <c r="V122">
        <v>24060</v>
      </c>
      <c r="W122">
        <v>24080</v>
      </c>
      <c r="X122">
        <v>23960</v>
      </c>
      <c r="Y122">
        <v>23990</v>
      </c>
      <c r="Z122" s="57">
        <v>42132</v>
      </c>
      <c r="AA122">
        <v>219.8</v>
      </c>
      <c r="AB122">
        <v>224.2</v>
      </c>
      <c r="AC122">
        <v>217.6</v>
      </c>
      <c r="AD122">
        <v>222.8</v>
      </c>
      <c r="AE122" s="27">
        <f t="shared" si="28"/>
        <v>6.5999999999999943</v>
      </c>
      <c r="AF122" s="27">
        <f t="shared" si="29"/>
        <v>227.4</v>
      </c>
      <c r="AG122" s="27">
        <f t="shared" si="30"/>
        <v>217.99999999999997</v>
      </c>
      <c r="AH122" s="27" t="str">
        <f t="shared" si="31"/>
        <v/>
      </c>
      <c r="AI122" s="27" t="str">
        <f t="shared" si="32"/>
        <v/>
      </c>
      <c r="AJ122" s="27" t="str">
        <f t="shared" si="33"/>
        <v>売り</v>
      </c>
      <c r="AK122" s="27" t="str">
        <f t="shared" si="34"/>
        <v/>
      </c>
      <c r="AL122" s="27">
        <f t="shared" si="35"/>
        <v>-1.7000000000000171</v>
      </c>
      <c r="AM122" s="158">
        <f t="shared" si="26"/>
        <v>-1.7000000000000171</v>
      </c>
      <c r="AN122" s="27">
        <f t="shared" si="27"/>
        <v>35.699999999999847</v>
      </c>
    </row>
    <row r="123" spans="1:40">
      <c r="A123" s="57">
        <v>42139</v>
      </c>
      <c r="B123">
        <v>4667</v>
      </c>
      <c r="C123">
        <v>4672</v>
      </c>
      <c r="D123">
        <v>4663</v>
      </c>
      <c r="E123">
        <v>4668</v>
      </c>
      <c r="F123">
        <v>4474</v>
      </c>
      <c r="G123">
        <v>4488</v>
      </c>
      <c r="H123">
        <v>4463</v>
      </c>
      <c r="I123">
        <v>4483</v>
      </c>
      <c r="J123">
        <v>62750</v>
      </c>
      <c r="K123">
        <v>62900</v>
      </c>
      <c r="L123">
        <v>62670</v>
      </c>
      <c r="M123">
        <v>62870</v>
      </c>
      <c r="N123">
        <v>219.7</v>
      </c>
      <c r="O123">
        <v>220.7</v>
      </c>
      <c r="P123">
        <v>219.2</v>
      </c>
      <c r="Q123">
        <v>220.3</v>
      </c>
      <c r="R123">
        <v>52250</v>
      </c>
      <c r="S123">
        <v>52480</v>
      </c>
      <c r="T123">
        <v>52220</v>
      </c>
      <c r="U123">
        <v>52320</v>
      </c>
      <c r="V123">
        <v>24600</v>
      </c>
      <c r="W123">
        <v>24790</v>
      </c>
      <c r="X123">
        <v>24600</v>
      </c>
      <c r="Y123">
        <v>24750</v>
      </c>
      <c r="Z123" s="57">
        <v>42139</v>
      </c>
      <c r="AA123">
        <v>219.7</v>
      </c>
      <c r="AB123">
        <v>220.7</v>
      </c>
      <c r="AC123">
        <v>219.2</v>
      </c>
      <c r="AD123">
        <v>220.3</v>
      </c>
      <c r="AE123" s="27">
        <f t="shared" si="28"/>
        <v>1.5</v>
      </c>
      <c r="AF123" s="27">
        <f t="shared" si="29"/>
        <v>229.4</v>
      </c>
      <c r="AG123" s="27">
        <f t="shared" si="30"/>
        <v>216.20000000000002</v>
      </c>
      <c r="AH123" s="27" t="str">
        <f t="shared" si="31"/>
        <v/>
      </c>
      <c r="AI123" s="27" t="str">
        <f t="shared" si="32"/>
        <v/>
      </c>
      <c r="AJ123" s="27" t="str">
        <f t="shared" si="33"/>
        <v/>
      </c>
      <c r="AK123" s="27" t="str">
        <f t="shared" si="34"/>
        <v/>
      </c>
      <c r="AL123" s="27" t="str">
        <f t="shared" si="35"/>
        <v/>
      </c>
      <c r="AM123" s="158">
        <f t="shared" si="26"/>
        <v>0</v>
      </c>
      <c r="AN123" s="27">
        <f t="shared" si="27"/>
        <v>35.699999999999847</v>
      </c>
    </row>
    <row r="124" spans="1:40">
      <c r="A124" s="57">
        <v>42146</v>
      </c>
      <c r="B124">
        <v>4682</v>
      </c>
      <c r="C124">
        <v>4685</v>
      </c>
      <c r="D124">
        <v>4672</v>
      </c>
      <c r="E124">
        <v>4678</v>
      </c>
      <c r="F124">
        <v>4519</v>
      </c>
      <c r="G124">
        <v>4521</v>
      </c>
      <c r="H124">
        <v>4507</v>
      </c>
      <c r="I124">
        <v>4512</v>
      </c>
      <c r="J124">
        <v>63000</v>
      </c>
      <c r="K124">
        <v>63000</v>
      </c>
      <c r="L124">
        <v>62460</v>
      </c>
      <c r="M124">
        <v>62510</v>
      </c>
      <c r="N124">
        <v>218.6</v>
      </c>
      <c r="O124">
        <v>221.3</v>
      </c>
      <c r="P124">
        <v>218.3</v>
      </c>
      <c r="Q124">
        <v>219.1</v>
      </c>
      <c r="R124">
        <v>52400</v>
      </c>
      <c r="S124">
        <v>52400</v>
      </c>
      <c r="T124">
        <v>52000</v>
      </c>
      <c r="U124">
        <v>52000</v>
      </c>
      <c r="V124">
        <v>24650</v>
      </c>
      <c r="W124">
        <v>24820</v>
      </c>
      <c r="X124">
        <v>24650</v>
      </c>
      <c r="Y124">
        <v>24720</v>
      </c>
      <c r="Z124" s="57">
        <v>42146</v>
      </c>
      <c r="AA124">
        <v>218.6</v>
      </c>
      <c r="AB124">
        <v>221.3</v>
      </c>
      <c r="AC124">
        <v>218.3</v>
      </c>
      <c r="AD124">
        <v>219.1</v>
      </c>
      <c r="AE124" s="27">
        <f t="shared" si="28"/>
        <v>3</v>
      </c>
      <c r="AF124" s="27">
        <f t="shared" si="29"/>
        <v>221.8</v>
      </c>
      <c r="AG124" s="27">
        <f t="shared" si="30"/>
        <v>218.8</v>
      </c>
      <c r="AH124" s="27" t="str">
        <f t="shared" si="31"/>
        <v/>
      </c>
      <c r="AI124" s="27" t="str">
        <f t="shared" si="32"/>
        <v/>
      </c>
      <c r="AJ124" s="27" t="str">
        <f t="shared" si="33"/>
        <v/>
      </c>
      <c r="AK124" s="27" t="str">
        <f t="shared" si="34"/>
        <v/>
      </c>
      <c r="AL124" s="27" t="str">
        <f t="shared" si="35"/>
        <v/>
      </c>
      <c r="AM124" s="158">
        <f t="shared" si="26"/>
        <v>0</v>
      </c>
      <c r="AN124" s="27">
        <f t="shared" si="27"/>
        <v>35.699999999999847</v>
      </c>
    </row>
    <row r="125" spans="1:40">
      <c r="A125" s="57">
        <v>42153</v>
      </c>
      <c r="B125">
        <v>4719</v>
      </c>
      <c r="C125">
        <v>4726</v>
      </c>
      <c r="D125">
        <v>4711</v>
      </c>
      <c r="E125">
        <v>4720</v>
      </c>
      <c r="F125">
        <v>4483</v>
      </c>
      <c r="G125">
        <v>4488</v>
      </c>
      <c r="H125">
        <v>4475</v>
      </c>
      <c r="I125">
        <v>4478</v>
      </c>
      <c r="J125">
        <v>61310</v>
      </c>
      <c r="K125">
        <v>61560</v>
      </c>
      <c r="L125">
        <v>61210</v>
      </c>
      <c r="M125">
        <v>61450</v>
      </c>
      <c r="N125">
        <v>236.1</v>
      </c>
      <c r="O125">
        <v>241.3</v>
      </c>
      <c r="P125">
        <v>234.7</v>
      </c>
      <c r="Q125">
        <v>241</v>
      </c>
      <c r="R125">
        <v>52270</v>
      </c>
      <c r="S125">
        <v>52590</v>
      </c>
      <c r="T125">
        <v>52240</v>
      </c>
      <c r="U125">
        <v>52240</v>
      </c>
      <c r="V125">
        <v>24570</v>
      </c>
      <c r="W125">
        <v>24640</v>
      </c>
      <c r="X125">
        <v>24530</v>
      </c>
      <c r="Y125">
        <v>24600</v>
      </c>
      <c r="Z125" s="57">
        <v>42153</v>
      </c>
      <c r="AA125">
        <v>236.1</v>
      </c>
      <c r="AB125">
        <v>241.3</v>
      </c>
      <c r="AC125">
        <v>234.7</v>
      </c>
      <c r="AD125">
        <v>241</v>
      </c>
      <c r="AE125" s="27">
        <f t="shared" si="28"/>
        <v>6.6000000000000227</v>
      </c>
      <c r="AF125" s="27">
        <f t="shared" si="29"/>
        <v>222.1</v>
      </c>
      <c r="AG125" s="27">
        <f t="shared" si="30"/>
        <v>216.1</v>
      </c>
      <c r="AH125" s="27">
        <f t="shared" si="31"/>
        <v>1</v>
      </c>
      <c r="AI125" s="27" t="str">
        <f t="shared" si="32"/>
        <v/>
      </c>
      <c r="AJ125" s="27" t="str">
        <f t="shared" si="33"/>
        <v/>
      </c>
      <c r="AK125" s="27" t="str">
        <f t="shared" si="34"/>
        <v/>
      </c>
      <c r="AL125" s="27" t="str">
        <f t="shared" si="35"/>
        <v/>
      </c>
      <c r="AM125" s="158">
        <f t="shared" si="26"/>
        <v>0</v>
      </c>
      <c r="AN125" s="27">
        <f t="shared" si="27"/>
        <v>35.699999999999847</v>
      </c>
    </row>
    <row r="126" spans="1:40">
      <c r="A126" s="57">
        <v>42160</v>
      </c>
      <c r="B126">
        <v>4697</v>
      </c>
      <c r="C126">
        <v>4703</v>
      </c>
      <c r="D126">
        <v>4696</v>
      </c>
      <c r="E126">
        <v>4702</v>
      </c>
      <c r="F126">
        <v>4436</v>
      </c>
      <c r="G126">
        <v>4439</v>
      </c>
      <c r="H126">
        <v>4429</v>
      </c>
      <c r="I126">
        <v>4430</v>
      </c>
      <c r="J126">
        <v>61690</v>
      </c>
      <c r="K126">
        <v>61950</v>
      </c>
      <c r="L126">
        <v>61530</v>
      </c>
      <c r="M126">
        <v>61600</v>
      </c>
      <c r="N126">
        <v>240.1</v>
      </c>
      <c r="O126">
        <v>241</v>
      </c>
      <c r="P126">
        <v>236.6</v>
      </c>
      <c r="Q126">
        <v>240.5</v>
      </c>
      <c r="R126">
        <v>52870</v>
      </c>
      <c r="S126">
        <v>52870</v>
      </c>
      <c r="T126">
        <v>52600</v>
      </c>
      <c r="U126">
        <v>52720</v>
      </c>
      <c r="V126">
        <v>25220</v>
      </c>
      <c r="W126">
        <v>25260</v>
      </c>
      <c r="X126">
        <v>25170</v>
      </c>
      <c r="Y126">
        <v>25240</v>
      </c>
      <c r="Z126" s="57">
        <v>42160</v>
      </c>
      <c r="AA126">
        <v>240.1</v>
      </c>
      <c r="AB126">
        <v>241</v>
      </c>
      <c r="AC126">
        <v>236.6</v>
      </c>
      <c r="AD126">
        <v>240.5</v>
      </c>
      <c r="AE126" s="27">
        <f t="shared" si="28"/>
        <v>4.4000000000000057</v>
      </c>
      <c r="AF126" s="27">
        <f t="shared" si="29"/>
        <v>247.60000000000002</v>
      </c>
      <c r="AG126" s="27">
        <f t="shared" si="30"/>
        <v>234.39999999999998</v>
      </c>
      <c r="AH126" s="27" t="str">
        <f t="shared" si="31"/>
        <v/>
      </c>
      <c r="AI126" s="27" t="str">
        <f t="shared" si="32"/>
        <v/>
      </c>
      <c r="AJ126" s="27" t="str">
        <f t="shared" si="33"/>
        <v/>
      </c>
      <c r="AK126" s="27" t="str">
        <f t="shared" si="34"/>
        <v/>
      </c>
      <c r="AL126" s="27" t="str">
        <f t="shared" si="35"/>
        <v/>
      </c>
      <c r="AM126" s="158">
        <f t="shared" si="26"/>
        <v>0</v>
      </c>
      <c r="AN126" s="27">
        <f t="shared" si="27"/>
        <v>35.699999999999847</v>
      </c>
    </row>
    <row r="127" spans="1:40">
      <c r="A127" s="57">
        <v>42167</v>
      </c>
      <c r="B127">
        <v>4684</v>
      </c>
      <c r="C127">
        <v>4691</v>
      </c>
      <c r="D127">
        <v>4681</v>
      </c>
      <c r="E127">
        <v>4682</v>
      </c>
      <c r="F127">
        <v>4437</v>
      </c>
      <c r="G127">
        <v>4439</v>
      </c>
      <c r="H127">
        <v>4404</v>
      </c>
      <c r="I127">
        <v>4408</v>
      </c>
      <c r="J127">
        <v>63160</v>
      </c>
      <c r="K127">
        <v>63210</v>
      </c>
      <c r="L127">
        <v>63030</v>
      </c>
      <c r="M127">
        <v>63080</v>
      </c>
      <c r="N127">
        <v>232.7</v>
      </c>
      <c r="O127">
        <v>233.6</v>
      </c>
      <c r="P127">
        <v>231.8</v>
      </c>
      <c r="Q127">
        <v>232.5</v>
      </c>
      <c r="R127">
        <v>52500</v>
      </c>
      <c r="S127">
        <v>52600</v>
      </c>
      <c r="T127">
        <v>51800</v>
      </c>
      <c r="U127">
        <v>52150</v>
      </c>
      <c r="V127">
        <v>25240</v>
      </c>
      <c r="W127">
        <v>25240</v>
      </c>
      <c r="X127">
        <v>25150</v>
      </c>
      <c r="Y127">
        <v>25150</v>
      </c>
      <c r="Z127" s="57">
        <v>42167</v>
      </c>
      <c r="AA127">
        <v>232.7</v>
      </c>
      <c r="AB127">
        <v>233.6</v>
      </c>
      <c r="AC127">
        <v>231.8</v>
      </c>
      <c r="AD127">
        <v>232.5</v>
      </c>
      <c r="AE127" s="27">
        <f t="shared" si="28"/>
        <v>1.7999999999999829</v>
      </c>
      <c r="AF127" s="27">
        <f t="shared" si="29"/>
        <v>244.9</v>
      </c>
      <c r="AG127" s="27">
        <f t="shared" si="30"/>
        <v>236.1</v>
      </c>
      <c r="AH127" s="27">
        <f t="shared" si="31"/>
        <v>-1</v>
      </c>
      <c r="AI127" s="27" t="str">
        <f t="shared" si="32"/>
        <v/>
      </c>
      <c r="AJ127" s="27" t="str">
        <f t="shared" si="33"/>
        <v/>
      </c>
      <c r="AK127" s="27" t="str">
        <f t="shared" si="34"/>
        <v/>
      </c>
      <c r="AL127" s="27" t="str">
        <f t="shared" si="35"/>
        <v/>
      </c>
      <c r="AM127" s="158">
        <f t="shared" si="26"/>
        <v>0</v>
      </c>
      <c r="AN127" s="27">
        <f t="shared" si="27"/>
        <v>35.699999999999847</v>
      </c>
    </row>
    <row r="128" spans="1:40">
      <c r="A128" s="57">
        <v>42174</v>
      </c>
      <c r="B128">
        <v>4737</v>
      </c>
      <c r="C128">
        <v>4745</v>
      </c>
      <c r="D128">
        <v>4729</v>
      </c>
      <c r="E128">
        <v>4743</v>
      </c>
      <c r="F128">
        <v>4329</v>
      </c>
      <c r="G128">
        <v>4335</v>
      </c>
      <c r="H128">
        <v>4318</v>
      </c>
      <c r="I128">
        <v>4333</v>
      </c>
      <c r="J128">
        <v>62470</v>
      </c>
      <c r="K128">
        <v>62660</v>
      </c>
      <c r="L128">
        <v>62390</v>
      </c>
      <c r="M128">
        <v>62650</v>
      </c>
      <c r="N128">
        <v>228</v>
      </c>
      <c r="O128">
        <v>229.4</v>
      </c>
      <c r="P128">
        <v>226.6</v>
      </c>
      <c r="Q128">
        <v>228.7</v>
      </c>
      <c r="R128">
        <v>52780</v>
      </c>
      <c r="S128">
        <v>53060</v>
      </c>
      <c r="T128">
        <v>52780</v>
      </c>
      <c r="U128">
        <v>53000</v>
      </c>
      <c r="V128">
        <v>25350</v>
      </c>
      <c r="W128">
        <v>25350</v>
      </c>
      <c r="X128">
        <v>25200</v>
      </c>
      <c r="Y128">
        <v>25260</v>
      </c>
      <c r="Z128" s="57">
        <v>42174</v>
      </c>
      <c r="AA128">
        <v>228</v>
      </c>
      <c r="AB128">
        <v>229.4</v>
      </c>
      <c r="AC128">
        <v>226.6</v>
      </c>
      <c r="AD128">
        <v>228.7</v>
      </c>
      <c r="AE128" s="27">
        <f t="shared" si="28"/>
        <v>2.8000000000000114</v>
      </c>
      <c r="AF128" s="27">
        <f t="shared" si="29"/>
        <v>234.29999999999998</v>
      </c>
      <c r="AG128" s="27">
        <f t="shared" si="30"/>
        <v>230.70000000000002</v>
      </c>
      <c r="AH128" s="27">
        <f t="shared" si="31"/>
        <v>-1</v>
      </c>
      <c r="AI128" s="27" t="str">
        <f t="shared" si="32"/>
        <v/>
      </c>
      <c r="AJ128" s="27" t="str">
        <f t="shared" si="33"/>
        <v/>
      </c>
      <c r="AK128" s="27" t="str">
        <f t="shared" si="34"/>
        <v/>
      </c>
      <c r="AL128" s="27" t="str">
        <f t="shared" si="35"/>
        <v/>
      </c>
      <c r="AM128" s="158">
        <f t="shared" si="26"/>
        <v>0</v>
      </c>
      <c r="AN128" s="27">
        <f t="shared" si="27"/>
        <v>35.699999999999847</v>
      </c>
    </row>
    <row r="129" spans="1:40">
      <c r="A129" s="57">
        <v>42181</v>
      </c>
      <c r="B129">
        <v>4658</v>
      </c>
      <c r="C129">
        <v>4658</v>
      </c>
      <c r="D129">
        <v>4643</v>
      </c>
      <c r="E129">
        <v>4649</v>
      </c>
      <c r="F129">
        <v>4338</v>
      </c>
      <c r="G129">
        <v>4344</v>
      </c>
      <c r="H129">
        <v>4317</v>
      </c>
      <c r="I129">
        <v>4325</v>
      </c>
      <c r="J129">
        <v>61660</v>
      </c>
      <c r="K129">
        <v>61850</v>
      </c>
      <c r="L129">
        <v>61520</v>
      </c>
      <c r="M129">
        <v>61790</v>
      </c>
      <c r="N129">
        <v>226.5</v>
      </c>
      <c r="O129">
        <v>228.8</v>
      </c>
      <c r="P129">
        <v>225.6</v>
      </c>
      <c r="Q129">
        <v>225.8</v>
      </c>
      <c r="R129">
        <v>53740</v>
      </c>
      <c r="S129">
        <v>53880</v>
      </c>
      <c r="T129">
        <v>53420</v>
      </c>
      <c r="U129">
        <v>53880</v>
      </c>
      <c r="V129">
        <v>26300</v>
      </c>
      <c r="W129">
        <v>26430</v>
      </c>
      <c r="X129">
        <v>26240</v>
      </c>
      <c r="Y129">
        <v>26420</v>
      </c>
      <c r="Z129" s="57">
        <v>42181</v>
      </c>
      <c r="AA129">
        <v>226.5</v>
      </c>
      <c r="AB129">
        <v>228.8</v>
      </c>
      <c r="AC129">
        <v>225.6</v>
      </c>
      <c r="AD129">
        <v>225.8</v>
      </c>
      <c r="AE129" s="27">
        <f t="shared" si="28"/>
        <v>3.2000000000000171</v>
      </c>
      <c r="AF129" s="27">
        <f t="shared" si="29"/>
        <v>231.5</v>
      </c>
      <c r="AG129" s="27">
        <f t="shared" si="30"/>
        <v>225.89999999999998</v>
      </c>
      <c r="AH129" s="27" t="str">
        <f t="shared" si="31"/>
        <v/>
      </c>
      <c r="AI129" s="27" t="str">
        <f t="shared" si="32"/>
        <v/>
      </c>
      <c r="AJ129" s="27" t="str">
        <f t="shared" si="33"/>
        <v/>
      </c>
      <c r="AK129" s="27" t="str">
        <f t="shared" si="34"/>
        <v/>
      </c>
      <c r="AL129" s="27" t="str">
        <f t="shared" si="35"/>
        <v/>
      </c>
      <c r="AM129" s="158">
        <f t="shared" si="26"/>
        <v>0</v>
      </c>
      <c r="AN129" s="27">
        <f t="shared" si="27"/>
        <v>35.699999999999847</v>
      </c>
    </row>
    <row r="130" spans="1:40">
      <c r="A130" s="57">
        <v>42188</v>
      </c>
      <c r="B130">
        <v>4604</v>
      </c>
      <c r="C130">
        <v>4614</v>
      </c>
      <c r="D130">
        <v>4599</v>
      </c>
      <c r="E130">
        <v>4614</v>
      </c>
      <c r="F130">
        <v>4318</v>
      </c>
      <c r="G130">
        <v>4325</v>
      </c>
      <c r="H130">
        <v>4317</v>
      </c>
      <c r="I130">
        <v>4325</v>
      </c>
      <c r="J130">
        <v>60390</v>
      </c>
      <c r="K130">
        <v>60430</v>
      </c>
      <c r="L130">
        <v>60210</v>
      </c>
      <c r="M130">
        <v>60330</v>
      </c>
      <c r="N130">
        <v>222.1</v>
      </c>
      <c r="O130">
        <v>223.3</v>
      </c>
      <c r="P130">
        <v>217.5</v>
      </c>
      <c r="Q130">
        <v>219.1</v>
      </c>
      <c r="R130">
        <v>54570</v>
      </c>
      <c r="S130">
        <v>54570</v>
      </c>
      <c r="T130">
        <v>54440</v>
      </c>
      <c r="U130">
        <v>54530</v>
      </c>
      <c r="V130">
        <v>27450</v>
      </c>
      <c r="W130">
        <v>27490</v>
      </c>
      <c r="X130">
        <v>27300</v>
      </c>
      <c r="Y130">
        <v>27490</v>
      </c>
      <c r="Z130" s="57">
        <v>42188</v>
      </c>
      <c r="AA130">
        <v>222.1</v>
      </c>
      <c r="AB130">
        <v>223.3</v>
      </c>
      <c r="AC130">
        <v>217.5</v>
      </c>
      <c r="AD130">
        <v>219.1</v>
      </c>
      <c r="AE130" s="27">
        <f t="shared" si="28"/>
        <v>5.8000000000000114</v>
      </c>
      <c r="AF130" s="27">
        <f t="shared" si="29"/>
        <v>229.00000000000003</v>
      </c>
      <c r="AG130" s="27">
        <f t="shared" si="30"/>
        <v>222.6</v>
      </c>
      <c r="AH130" s="27" t="str">
        <f t="shared" si="31"/>
        <v/>
      </c>
      <c r="AI130" s="27" t="str">
        <f t="shared" si="32"/>
        <v/>
      </c>
      <c r="AJ130" s="27" t="str">
        <f t="shared" si="33"/>
        <v/>
      </c>
      <c r="AK130" s="27" t="str">
        <f t="shared" si="34"/>
        <v/>
      </c>
      <c r="AL130" s="27" t="str">
        <f t="shared" si="35"/>
        <v/>
      </c>
      <c r="AM130" s="158">
        <f t="shared" si="26"/>
        <v>0</v>
      </c>
      <c r="AN130" s="27">
        <f t="shared" si="27"/>
        <v>35.699999999999847</v>
      </c>
    </row>
    <row r="131" spans="1:40">
      <c r="A131" s="57">
        <v>42195</v>
      </c>
      <c r="B131">
        <v>4522</v>
      </c>
      <c r="C131">
        <v>4553</v>
      </c>
      <c r="D131">
        <v>4519</v>
      </c>
      <c r="E131">
        <v>4553</v>
      </c>
      <c r="F131">
        <v>4029</v>
      </c>
      <c r="G131">
        <v>4084</v>
      </c>
      <c r="H131">
        <v>4029</v>
      </c>
      <c r="I131">
        <v>4078</v>
      </c>
      <c r="J131">
        <v>56990</v>
      </c>
      <c r="K131">
        <v>57940</v>
      </c>
      <c r="L131">
        <v>56990</v>
      </c>
      <c r="M131">
        <v>57870</v>
      </c>
      <c r="N131">
        <v>208.1</v>
      </c>
      <c r="O131">
        <v>212.7</v>
      </c>
      <c r="P131">
        <v>206</v>
      </c>
      <c r="Q131">
        <v>211</v>
      </c>
      <c r="R131">
        <v>54700</v>
      </c>
      <c r="S131">
        <v>54800</v>
      </c>
      <c r="T131">
        <v>54650</v>
      </c>
      <c r="U131">
        <v>54790</v>
      </c>
      <c r="V131">
        <v>27900</v>
      </c>
      <c r="W131">
        <v>28050</v>
      </c>
      <c r="X131">
        <v>27810</v>
      </c>
      <c r="Y131">
        <v>28020</v>
      </c>
      <c r="Z131" s="57">
        <v>42195</v>
      </c>
      <c r="AA131">
        <v>208.1</v>
      </c>
      <c r="AB131">
        <v>212.7</v>
      </c>
      <c r="AC131">
        <v>206</v>
      </c>
      <c r="AD131">
        <v>211</v>
      </c>
      <c r="AE131" s="27">
        <f t="shared" si="28"/>
        <v>6.6999999999999886</v>
      </c>
      <c r="AF131" s="27">
        <f t="shared" si="29"/>
        <v>224.9</v>
      </c>
      <c r="AG131" s="27">
        <f t="shared" si="30"/>
        <v>213.29999999999998</v>
      </c>
      <c r="AH131" s="27">
        <f t="shared" si="31"/>
        <v>-1</v>
      </c>
      <c r="AI131" s="27" t="str">
        <f t="shared" si="32"/>
        <v/>
      </c>
      <c r="AJ131" s="27" t="str">
        <f t="shared" si="33"/>
        <v/>
      </c>
      <c r="AK131" s="27" t="str">
        <f t="shared" si="34"/>
        <v/>
      </c>
      <c r="AL131" s="27" t="str">
        <f t="shared" si="35"/>
        <v/>
      </c>
      <c r="AM131" s="158">
        <f t="shared" si="26"/>
        <v>0</v>
      </c>
      <c r="AN131" s="27">
        <f t="shared" si="27"/>
        <v>35.699999999999847</v>
      </c>
    </row>
    <row r="132" spans="1:40">
      <c r="A132" s="57">
        <v>42202</v>
      </c>
      <c r="B132">
        <v>4557</v>
      </c>
      <c r="C132">
        <v>4559</v>
      </c>
      <c r="D132">
        <v>4553</v>
      </c>
      <c r="E132">
        <v>4556</v>
      </c>
      <c r="F132">
        <v>4066</v>
      </c>
      <c r="G132">
        <v>4066</v>
      </c>
      <c r="H132">
        <v>4046</v>
      </c>
      <c r="I132">
        <v>4052</v>
      </c>
      <c r="J132">
        <v>56320</v>
      </c>
      <c r="K132">
        <v>56380</v>
      </c>
      <c r="L132">
        <v>55980</v>
      </c>
      <c r="M132">
        <v>56010</v>
      </c>
      <c r="N132">
        <v>217</v>
      </c>
      <c r="O132">
        <v>217.3</v>
      </c>
      <c r="P132">
        <v>214</v>
      </c>
      <c r="Q132">
        <v>214.9</v>
      </c>
      <c r="R132">
        <v>54510</v>
      </c>
      <c r="S132">
        <v>54610</v>
      </c>
      <c r="T132">
        <v>54160</v>
      </c>
      <c r="U132">
        <v>54160</v>
      </c>
      <c r="V132">
        <v>28160</v>
      </c>
      <c r="W132">
        <v>28230</v>
      </c>
      <c r="X132">
        <v>27740</v>
      </c>
      <c r="Y132">
        <v>27750</v>
      </c>
      <c r="Z132" s="57">
        <v>42202</v>
      </c>
      <c r="AA132">
        <v>217</v>
      </c>
      <c r="AB132">
        <v>217.3</v>
      </c>
      <c r="AC132">
        <v>214</v>
      </c>
      <c r="AD132">
        <v>214.9</v>
      </c>
      <c r="AE132" s="27">
        <f t="shared" si="28"/>
        <v>3.3000000000000114</v>
      </c>
      <c r="AF132" s="27">
        <f t="shared" si="29"/>
        <v>217.7</v>
      </c>
      <c r="AG132" s="27">
        <f t="shared" si="30"/>
        <v>204.3</v>
      </c>
      <c r="AH132" s="27" t="str">
        <f t="shared" si="31"/>
        <v/>
      </c>
      <c r="AI132" s="27" t="str">
        <f t="shared" si="32"/>
        <v/>
      </c>
      <c r="AJ132" s="27" t="str">
        <f t="shared" si="33"/>
        <v/>
      </c>
      <c r="AK132" s="27" t="str">
        <f t="shared" si="34"/>
        <v/>
      </c>
      <c r="AL132" s="27" t="str">
        <f t="shared" si="35"/>
        <v/>
      </c>
      <c r="AM132" s="158">
        <f t="shared" si="26"/>
        <v>0</v>
      </c>
      <c r="AN132" s="27">
        <f t="shared" si="27"/>
        <v>35.699999999999847</v>
      </c>
    </row>
    <row r="133" spans="1:40">
      <c r="A133" s="57">
        <v>42209</v>
      </c>
      <c r="B133">
        <v>4335</v>
      </c>
      <c r="C133">
        <v>4339</v>
      </c>
      <c r="D133">
        <v>4285</v>
      </c>
      <c r="E133">
        <v>4318</v>
      </c>
      <c r="F133">
        <v>3939</v>
      </c>
      <c r="G133">
        <v>3940</v>
      </c>
      <c r="H133">
        <v>3890</v>
      </c>
      <c r="I133">
        <v>3927</v>
      </c>
      <c r="J133">
        <v>55230</v>
      </c>
      <c r="K133">
        <v>55370</v>
      </c>
      <c r="L133">
        <v>54920</v>
      </c>
      <c r="M133">
        <v>55060</v>
      </c>
      <c r="N133">
        <v>213.5</v>
      </c>
      <c r="O133">
        <v>213.8</v>
      </c>
      <c r="P133">
        <v>208.4</v>
      </c>
      <c r="Q133">
        <v>208.8</v>
      </c>
      <c r="R133">
        <v>53510</v>
      </c>
      <c r="S133">
        <v>53770</v>
      </c>
      <c r="T133">
        <v>53510</v>
      </c>
      <c r="U133">
        <v>53600</v>
      </c>
      <c r="V133">
        <v>27080</v>
      </c>
      <c r="W133">
        <v>27080</v>
      </c>
      <c r="X133">
        <v>26980</v>
      </c>
      <c r="Y133">
        <v>27040</v>
      </c>
      <c r="Z133" s="57">
        <v>42209</v>
      </c>
      <c r="AA133">
        <v>213.5</v>
      </c>
      <c r="AB133">
        <v>213.8</v>
      </c>
      <c r="AC133">
        <v>208.4</v>
      </c>
      <c r="AD133">
        <v>208.8</v>
      </c>
      <c r="AE133" s="27">
        <f t="shared" si="28"/>
        <v>5.4000000000000057</v>
      </c>
      <c r="AF133" s="27">
        <f t="shared" si="29"/>
        <v>218.20000000000002</v>
      </c>
      <c r="AG133" s="27">
        <f t="shared" si="30"/>
        <v>211.6</v>
      </c>
      <c r="AH133" s="27" t="str">
        <f t="shared" si="31"/>
        <v/>
      </c>
      <c r="AI133" s="27" t="str">
        <f t="shared" si="32"/>
        <v/>
      </c>
      <c r="AJ133" s="27" t="str">
        <f t="shared" si="33"/>
        <v>売り</v>
      </c>
      <c r="AK133" s="27" t="str">
        <f t="shared" si="34"/>
        <v/>
      </c>
      <c r="AL133" s="27">
        <f t="shared" si="35"/>
        <v>7.5</v>
      </c>
      <c r="AM133" s="158">
        <f t="shared" si="26"/>
        <v>7.5</v>
      </c>
      <c r="AN133" s="27">
        <f t="shared" si="27"/>
        <v>43.199999999999847</v>
      </c>
    </row>
    <row r="134" spans="1:40">
      <c r="A134" s="57">
        <v>42216</v>
      </c>
      <c r="B134">
        <v>4334</v>
      </c>
      <c r="C134">
        <v>4335</v>
      </c>
      <c r="D134">
        <v>4310</v>
      </c>
      <c r="E134">
        <v>4314</v>
      </c>
      <c r="F134">
        <v>3989</v>
      </c>
      <c r="G134">
        <v>3989</v>
      </c>
      <c r="H134">
        <v>3950</v>
      </c>
      <c r="I134">
        <v>3963</v>
      </c>
      <c r="J134">
        <v>54630</v>
      </c>
      <c r="K134">
        <v>54700</v>
      </c>
      <c r="L134">
        <v>54230</v>
      </c>
      <c r="M134">
        <v>54470</v>
      </c>
      <c r="N134">
        <v>204.1</v>
      </c>
      <c r="O134">
        <v>205.5</v>
      </c>
      <c r="P134">
        <v>202.1</v>
      </c>
      <c r="Q134">
        <v>203.2</v>
      </c>
      <c r="R134">
        <v>52500</v>
      </c>
      <c r="S134">
        <v>52870</v>
      </c>
      <c r="T134">
        <v>52410</v>
      </c>
      <c r="U134">
        <v>52650</v>
      </c>
      <c r="V134">
        <v>26100</v>
      </c>
      <c r="W134">
        <v>26140</v>
      </c>
      <c r="X134">
        <v>26020</v>
      </c>
      <c r="Y134">
        <v>26020</v>
      </c>
      <c r="Z134" s="57">
        <v>42216</v>
      </c>
      <c r="AA134">
        <v>204.1</v>
      </c>
      <c r="AB134">
        <v>205.5</v>
      </c>
      <c r="AC134">
        <v>202.1</v>
      </c>
      <c r="AD134">
        <v>203.2</v>
      </c>
      <c r="AE134" s="27">
        <f t="shared" si="28"/>
        <v>3.4000000000000057</v>
      </c>
      <c r="AF134" s="27">
        <f t="shared" si="29"/>
        <v>214.20000000000002</v>
      </c>
      <c r="AG134" s="27">
        <f t="shared" si="30"/>
        <v>203.4</v>
      </c>
      <c r="AH134" s="27" t="str">
        <f t="shared" si="31"/>
        <v/>
      </c>
      <c r="AI134" s="27" t="str">
        <f t="shared" si="32"/>
        <v/>
      </c>
      <c r="AJ134" s="27" t="str">
        <f t="shared" si="33"/>
        <v/>
      </c>
      <c r="AK134" s="27" t="str">
        <f t="shared" si="34"/>
        <v/>
      </c>
      <c r="AL134" s="27" t="str">
        <f t="shared" si="35"/>
        <v/>
      </c>
      <c r="AM134" s="158">
        <f t="shared" si="26"/>
        <v>0</v>
      </c>
      <c r="AN134" s="27">
        <f t="shared" si="27"/>
        <v>43.199999999999847</v>
      </c>
    </row>
    <row r="135" spans="1:40">
      <c r="A135" s="57">
        <v>42223</v>
      </c>
      <c r="B135">
        <v>4358</v>
      </c>
      <c r="C135">
        <v>4364</v>
      </c>
      <c r="D135">
        <v>4351</v>
      </c>
      <c r="E135">
        <v>4355</v>
      </c>
      <c r="F135">
        <v>3849</v>
      </c>
      <c r="G135">
        <v>3857</v>
      </c>
      <c r="H135">
        <v>3842</v>
      </c>
      <c r="I135">
        <v>3849</v>
      </c>
      <c r="J135">
        <v>52330</v>
      </c>
      <c r="K135">
        <v>52600</v>
      </c>
      <c r="L135">
        <v>52240</v>
      </c>
      <c r="M135">
        <v>52560</v>
      </c>
      <c r="N135">
        <v>195.5</v>
      </c>
      <c r="O135">
        <v>197.4</v>
      </c>
      <c r="P135">
        <v>193.3</v>
      </c>
      <c r="Q135">
        <v>193.5</v>
      </c>
      <c r="R135">
        <v>52360</v>
      </c>
      <c r="S135">
        <v>52590</v>
      </c>
      <c r="T135">
        <v>52100</v>
      </c>
      <c r="U135">
        <v>52110</v>
      </c>
      <c r="V135">
        <v>26240</v>
      </c>
      <c r="W135">
        <v>26300</v>
      </c>
      <c r="X135">
        <v>26030</v>
      </c>
      <c r="Y135">
        <v>26090</v>
      </c>
      <c r="Z135" s="57">
        <v>42223</v>
      </c>
      <c r="AA135">
        <v>195.5</v>
      </c>
      <c r="AB135">
        <v>197.4</v>
      </c>
      <c r="AC135">
        <v>193.3</v>
      </c>
      <c r="AD135">
        <v>193.5</v>
      </c>
      <c r="AE135" s="27">
        <f t="shared" si="28"/>
        <v>4.0999999999999943</v>
      </c>
      <c r="AF135" s="27">
        <f t="shared" si="29"/>
        <v>206.6</v>
      </c>
      <c r="AG135" s="27">
        <f t="shared" si="30"/>
        <v>199.79999999999998</v>
      </c>
      <c r="AH135" s="27">
        <f t="shared" si="31"/>
        <v>-1</v>
      </c>
      <c r="AI135" s="27" t="str">
        <f t="shared" si="32"/>
        <v/>
      </c>
      <c r="AJ135" s="27" t="str">
        <f t="shared" si="33"/>
        <v/>
      </c>
      <c r="AK135" s="27" t="str">
        <f t="shared" si="34"/>
        <v/>
      </c>
      <c r="AL135" s="27" t="str">
        <f t="shared" si="35"/>
        <v/>
      </c>
      <c r="AM135" s="158">
        <f t="shared" si="26"/>
        <v>0</v>
      </c>
      <c r="AN135" s="27">
        <f t="shared" si="27"/>
        <v>43.199999999999847</v>
      </c>
    </row>
    <row r="136" spans="1:40">
      <c r="A136" s="57">
        <v>42230</v>
      </c>
      <c r="B136">
        <v>4443</v>
      </c>
      <c r="C136">
        <v>4453</v>
      </c>
      <c r="D136">
        <v>4438</v>
      </c>
      <c r="E136">
        <v>4445</v>
      </c>
      <c r="F136">
        <v>3992</v>
      </c>
      <c r="G136">
        <v>3996</v>
      </c>
      <c r="H136">
        <v>3978</v>
      </c>
      <c r="I136">
        <v>3989</v>
      </c>
      <c r="J136">
        <v>51950</v>
      </c>
      <c r="K136">
        <v>52210</v>
      </c>
      <c r="L136">
        <v>51900</v>
      </c>
      <c r="M136">
        <v>52040</v>
      </c>
      <c r="N136">
        <v>193.1</v>
      </c>
      <c r="O136">
        <v>195.3</v>
      </c>
      <c r="P136">
        <v>193</v>
      </c>
      <c r="Q136">
        <v>194.1</v>
      </c>
      <c r="R136">
        <v>50780</v>
      </c>
      <c r="S136">
        <v>50990</v>
      </c>
      <c r="T136">
        <v>50420</v>
      </c>
      <c r="U136">
        <v>50550</v>
      </c>
      <c r="V136">
        <v>25890</v>
      </c>
      <c r="W136">
        <v>25930</v>
      </c>
      <c r="X136">
        <v>25800</v>
      </c>
      <c r="Y136">
        <v>25830</v>
      </c>
      <c r="Z136" s="57">
        <v>42230</v>
      </c>
      <c r="AA136">
        <v>193.1</v>
      </c>
      <c r="AB136">
        <v>195.3</v>
      </c>
      <c r="AC136">
        <v>193</v>
      </c>
      <c r="AD136">
        <v>194.1</v>
      </c>
      <c r="AE136" s="27">
        <f t="shared" si="28"/>
        <v>2.3000000000000114</v>
      </c>
      <c r="AF136" s="27">
        <f t="shared" si="29"/>
        <v>197.6</v>
      </c>
      <c r="AG136" s="27">
        <f t="shared" si="30"/>
        <v>189.4</v>
      </c>
      <c r="AH136" s="27" t="str">
        <f t="shared" si="31"/>
        <v/>
      </c>
      <c r="AI136" s="27" t="str">
        <f t="shared" si="32"/>
        <v/>
      </c>
      <c r="AJ136" s="27" t="str">
        <f t="shared" si="33"/>
        <v/>
      </c>
      <c r="AK136" s="27" t="str">
        <f t="shared" si="34"/>
        <v/>
      </c>
      <c r="AL136" s="27" t="str">
        <f t="shared" si="35"/>
        <v/>
      </c>
      <c r="AM136" s="158">
        <f t="shared" si="26"/>
        <v>0</v>
      </c>
      <c r="AN136" s="27">
        <f t="shared" si="27"/>
        <v>43.199999999999847</v>
      </c>
    </row>
    <row r="137" spans="1:40">
      <c r="A137" s="57">
        <v>42237</v>
      </c>
      <c r="B137">
        <v>4575</v>
      </c>
      <c r="C137">
        <v>4603</v>
      </c>
      <c r="D137">
        <v>4564</v>
      </c>
      <c r="E137">
        <v>4580</v>
      </c>
      <c r="F137">
        <v>4125</v>
      </c>
      <c r="G137">
        <v>4127</v>
      </c>
      <c r="H137">
        <v>4092</v>
      </c>
      <c r="I137">
        <v>4113</v>
      </c>
      <c r="J137">
        <v>49320</v>
      </c>
      <c r="K137">
        <v>49420</v>
      </c>
      <c r="L137">
        <v>48690</v>
      </c>
      <c r="M137">
        <v>48810</v>
      </c>
      <c r="N137">
        <v>183.8</v>
      </c>
      <c r="O137">
        <v>185.8</v>
      </c>
      <c r="P137">
        <v>182.6</v>
      </c>
      <c r="Q137">
        <v>183.6</v>
      </c>
      <c r="R137">
        <v>50100</v>
      </c>
      <c r="S137">
        <v>50170</v>
      </c>
      <c r="T137">
        <v>49900</v>
      </c>
      <c r="U137">
        <v>49990</v>
      </c>
      <c r="V137">
        <v>25880</v>
      </c>
      <c r="W137">
        <v>25930</v>
      </c>
      <c r="X137">
        <v>25780</v>
      </c>
      <c r="Y137">
        <v>25860</v>
      </c>
      <c r="Z137" s="57">
        <v>42237</v>
      </c>
      <c r="AA137">
        <v>183.8</v>
      </c>
      <c r="AB137">
        <v>185.8</v>
      </c>
      <c r="AC137">
        <v>182.6</v>
      </c>
      <c r="AD137">
        <v>183.6</v>
      </c>
      <c r="AE137" s="27">
        <f t="shared" si="28"/>
        <v>3.2000000000000171</v>
      </c>
      <c r="AF137" s="27">
        <f t="shared" si="29"/>
        <v>196.4</v>
      </c>
      <c r="AG137" s="27">
        <f t="shared" si="30"/>
        <v>191.79999999999998</v>
      </c>
      <c r="AH137" s="27">
        <f t="shared" si="31"/>
        <v>-1</v>
      </c>
      <c r="AI137" s="27" t="str">
        <f t="shared" si="32"/>
        <v/>
      </c>
      <c r="AJ137" s="27" t="str">
        <f t="shared" si="33"/>
        <v/>
      </c>
      <c r="AK137" s="27" t="str">
        <f t="shared" si="34"/>
        <v/>
      </c>
      <c r="AL137" s="27" t="str">
        <f t="shared" si="35"/>
        <v/>
      </c>
      <c r="AM137" s="158">
        <f t="shared" si="26"/>
        <v>0</v>
      </c>
      <c r="AN137" s="27">
        <f t="shared" si="27"/>
        <v>43.199999999999847</v>
      </c>
    </row>
    <row r="138" spans="1:40">
      <c r="A138" s="57">
        <v>42244</v>
      </c>
      <c r="B138">
        <v>4369</v>
      </c>
      <c r="C138">
        <v>4392</v>
      </c>
      <c r="D138">
        <v>4362</v>
      </c>
      <c r="E138">
        <v>4388</v>
      </c>
      <c r="F138">
        <v>3950</v>
      </c>
      <c r="G138">
        <v>3973</v>
      </c>
      <c r="H138">
        <v>3931</v>
      </c>
      <c r="I138">
        <v>3955</v>
      </c>
      <c r="J138">
        <v>49500</v>
      </c>
      <c r="K138">
        <v>50690</v>
      </c>
      <c r="L138">
        <v>49260</v>
      </c>
      <c r="M138">
        <v>50520</v>
      </c>
      <c r="N138">
        <v>181.2</v>
      </c>
      <c r="O138">
        <v>181.6</v>
      </c>
      <c r="P138">
        <v>177</v>
      </c>
      <c r="Q138">
        <v>178.1</v>
      </c>
      <c r="R138">
        <v>46950</v>
      </c>
      <c r="S138">
        <v>47800</v>
      </c>
      <c r="T138">
        <v>46910</v>
      </c>
      <c r="U138">
        <v>47490</v>
      </c>
      <c r="V138">
        <v>24900</v>
      </c>
      <c r="W138">
        <v>25070</v>
      </c>
      <c r="X138">
        <v>24850</v>
      </c>
      <c r="Y138">
        <v>25010</v>
      </c>
      <c r="Z138" s="57">
        <v>42244</v>
      </c>
      <c r="AA138">
        <v>181.2</v>
      </c>
      <c r="AB138">
        <v>181.6</v>
      </c>
      <c r="AC138">
        <v>177</v>
      </c>
      <c r="AD138">
        <v>178.1</v>
      </c>
      <c r="AE138" s="27">
        <f t="shared" si="28"/>
        <v>4.5999999999999943</v>
      </c>
      <c r="AF138" s="27">
        <f t="shared" si="29"/>
        <v>186.8</v>
      </c>
      <c r="AG138" s="27">
        <f t="shared" si="30"/>
        <v>180.39999999999998</v>
      </c>
      <c r="AH138" s="27" t="str">
        <f t="shared" si="31"/>
        <v/>
      </c>
      <c r="AI138" s="27" t="str">
        <f t="shared" si="32"/>
        <v/>
      </c>
      <c r="AJ138" s="27" t="str">
        <f t="shared" si="33"/>
        <v/>
      </c>
      <c r="AK138" s="27" t="str">
        <f t="shared" si="34"/>
        <v/>
      </c>
      <c r="AL138" s="27" t="str">
        <f t="shared" si="35"/>
        <v/>
      </c>
      <c r="AM138" s="158">
        <f t="shared" si="26"/>
        <v>0</v>
      </c>
      <c r="AN138" s="27">
        <f t="shared" si="27"/>
        <v>43.199999999999847</v>
      </c>
    </row>
    <row r="139" spans="1:40">
      <c r="A139" s="57">
        <v>42251</v>
      </c>
      <c r="B139">
        <v>4331</v>
      </c>
      <c r="C139">
        <v>4331</v>
      </c>
      <c r="D139">
        <v>4290</v>
      </c>
      <c r="E139">
        <v>4301</v>
      </c>
      <c r="F139">
        <v>3919</v>
      </c>
      <c r="G139">
        <v>3920</v>
      </c>
      <c r="H139">
        <v>3870</v>
      </c>
      <c r="I139">
        <v>3877</v>
      </c>
      <c r="J139">
        <v>51990</v>
      </c>
      <c r="K139">
        <v>52050</v>
      </c>
      <c r="L139">
        <v>50860</v>
      </c>
      <c r="M139">
        <v>51110</v>
      </c>
      <c r="N139">
        <v>165.9</v>
      </c>
      <c r="O139">
        <v>166.1</v>
      </c>
      <c r="P139">
        <v>163.30000000000001</v>
      </c>
      <c r="Q139">
        <v>164.3</v>
      </c>
      <c r="R139">
        <v>46800</v>
      </c>
      <c r="S139">
        <v>46800</v>
      </c>
      <c r="T139">
        <v>46600</v>
      </c>
      <c r="U139">
        <v>46640</v>
      </c>
      <c r="V139">
        <v>24360</v>
      </c>
      <c r="W139">
        <v>24390</v>
      </c>
      <c r="X139">
        <v>24060</v>
      </c>
      <c r="Y139">
        <v>24060</v>
      </c>
      <c r="Z139" s="57">
        <v>42251</v>
      </c>
      <c r="AA139">
        <v>165.9</v>
      </c>
      <c r="AB139">
        <v>166.1</v>
      </c>
      <c r="AC139">
        <v>163.30000000000001</v>
      </c>
      <c r="AD139">
        <v>164.3</v>
      </c>
      <c r="AE139" s="27">
        <f t="shared" si="28"/>
        <v>2.7999999999999829</v>
      </c>
      <c r="AF139" s="27">
        <f t="shared" si="29"/>
        <v>182.7</v>
      </c>
      <c r="AG139" s="27">
        <f t="shared" si="30"/>
        <v>173.5</v>
      </c>
      <c r="AH139" s="27">
        <f t="shared" si="31"/>
        <v>-1</v>
      </c>
      <c r="AI139" s="27" t="str">
        <f t="shared" si="32"/>
        <v/>
      </c>
      <c r="AJ139" s="27" t="str">
        <f t="shared" si="33"/>
        <v/>
      </c>
      <c r="AK139" s="27" t="str">
        <f t="shared" si="34"/>
        <v/>
      </c>
      <c r="AL139" s="27" t="str">
        <f t="shared" si="35"/>
        <v/>
      </c>
      <c r="AM139" s="158">
        <f t="shared" si="26"/>
        <v>0</v>
      </c>
      <c r="AN139" s="27">
        <f t="shared" si="27"/>
        <v>43.199999999999847</v>
      </c>
    </row>
    <row r="140" spans="1:40">
      <c r="A140" s="57">
        <v>42258</v>
      </c>
      <c r="B140">
        <v>4294</v>
      </c>
      <c r="C140">
        <v>4303</v>
      </c>
      <c r="D140">
        <v>4290</v>
      </c>
      <c r="E140">
        <v>4293</v>
      </c>
      <c r="F140">
        <v>3835</v>
      </c>
      <c r="G140">
        <v>3854</v>
      </c>
      <c r="H140">
        <v>3833</v>
      </c>
      <c r="I140">
        <v>3842</v>
      </c>
      <c r="J140">
        <v>51000</v>
      </c>
      <c r="K140">
        <v>51200</v>
      </c>
      <c r="L140">
        <v>50930</v>
      </c>
      <c r="M140">
        <v>51100</v>
      </c>
      <c r="N140">
        <v>176.4</v>
      </c>
      <c r="O140">
        <v>179.8</v>
      </c>
      <c r="P140">
        <v>176.4</v>
      </c>
      <c r="Q140">
        <v>177.6</v>
      </c>
      <c r="R140">
        <v>47040</v>
      </c>
      <c r="S140">
        <v>47380</v>
      </c>
      <c r="T140">
        <v>47040</v>
      </c>
      <c r="U140">
        <v>47150</v>
      </c>
      <c r="V140">
        <v>24860</v>
      </c>
      <c r="W140">
        <v>24980</v>
      </c>
      <c r="X140">
        <v>24810</v>
      </c>
      <c r="Y140">
        <v>24950</v>
      </c>
      <c r="Z140" s="57">
        <v>42258</v>
      </c>
      <c r="AA140">
        <v>176.4</v>
      </c>
      <c r="AB140">
        <v>179.8</v>
      </c>
      <c r="AC140">
        <v>176.4</v>
      </c>
      <c r="AD140">
        <v>177.6</v>
      </c>
      <c r="AE140" s="27">
        <f t="shared" si="28"/>
        <v>3.4000000000000057</v>
      </c>
      <c r="AF140" s="27">
        <f t="shared" si="29"/>
        <v>167.1</v>
      </c>
      <c r="AG140" s="27">
        <f t="shared" si="30"/>
        <v>161.50000000000003</v>
      </c>
      <c r="AH140" s="27">
        <f t="shared" si="31"/>
        <v>1</v>
      </c>
      <c r="AI140" s="27" t="str">
        <f t="shared" si="32"/>
        <v/>
      </c>
      <c r="AJ140" s="27" t="str">
        <f t="shared" si="33"/>
        <v/>
      </c>
      <c r="AK140" s="27" t="str">
        <f t="shared" si="34"/>
        <v/>
      </c>
      <c r="AL140" s="27" t="str">
        <f t="shared" si="35"/>
        <v/>
      </c>
      <c r="AM140" s="158">
        <f t="shared" si="26"/>
        <v>0</v>
      </c>
      <c r="AN140" s="27">
        <f t="shared" si="27"/>
        <v>43.199999999999847</v>
      </c>
    </row>
    <row r="141" spans="1:40">
      <c r="A141" s="57">
        <v>42265</v>
      </c>
      <c r="B141">
        <v>4345</v>
      </c>
      <c r="C141">
        <v>4351</v>
      </c>
      <c r="D141">
        <v>4321</v>
      </c>
      <c r="E141">
        <v>4330</v>
      </c>
      <c r="F141">
        <v>3792</v>
      </c>
      <c r="G141">
        <v>3806</v>
      </c>
      <c r="H141">
        <v>3762</v>
      </c>
      <c r="I141">
        <v>3773</v>
      </c>
      <c r="J141">
        <v>50170</v>
      </c>
      <c r="K141">
        <v>50170</v>
      </c>
      <c r="L141">
        <v>49550</v>
      </c>
      <c r="M141">
        <v>49550</v>
      </c>
      <c r="N141">
        <v>173.9</v>
      </c>
      <c r="O141">
        <v>174.7</v>
      </c>
      <c r="P141">
        <v>171.2</v>
      </c>
      <c r="Q141">
        <v>171.2</v>
      </c>
      <c r="R141">
        <v>47550</v>
      </c>
      <c r="S141">
        <v>47550</v>
      </c>
      <c r="T141">
        <v>47350</v>
      </c>
      <c r="U141">
        <v>47350</v>
      </c>
      <c r="V141">
        <v>25020</v>
      </c>
      <c r="W141">
        <v>25020</v>
      </c>
      <c r="X141">
        <v>24900</v>
      </c>
      <c r="Y141">
        <v>24930</v>
      </c>
      <c r="Z141" s="57">
        <v>42265</v>
      </c>
      <c r="AA141">
        <v>173.9</v>
      </c>
      <c r="AB141">
        <v>174.7</v>
      </c>
      <c r="AC141">
        <v>171.2</v>
      </c>
      <c r="AD141">
        <v>171.2</v>
      </c>
      <c r="AE141" s="27">
        <f t="shared" ref="AE141:AE172" si="36">AB141-AC141</f>
        <v>3.5</v>
      </c>
      <c r="AF141" s="27">
        <f t="shared" ref="AF141:AF172" si="37">AE140+AD140</f>
        <v>181</v>
      </c>
      <c r="AG141" s="27">
        <f t="shared" ref="AG141:AG172" si="38">AD140-AE140</f>
        <v>174.2</v>
      </c>
      <c r="AH141" s="27" t="str">
        <f t="shared" ref="AH141:AH172" si="39">IF(AND(AA141&gt;AF141,AC141&gt;AF141),1,IF(AND(AA141&lt;AG141,AG141&gt;AB141),-1,""))</f>
        <v/>
      </c>
      <c r="AI141" s="27" t="str">
        <f t="shared" ref="AI141:AI172" si="40">IF(AND(AB141&gt;=AF141,AF141&gt;AA141+1),"買い","")</f>
        <v/>
      </c>
      <c r="AJ141" s="27" t="str">
        <f t="shared" ref="AJ141:AJ172" si="41">IF(AND(AG141&gt;=AC141,AA141-1&gt;AG141),"売り","")</f>
        <v/>
      </c>
      <c r="AK141" s="27" t="str">
        <f t="shared" ref="AK141:AK172" si="42">IF(Z142="","",IF(AH141=1,"",IF(OR(AI141="買い",AH141=1),AA142-AF141,"")))</f>
        <v/>
      </c>
      <c r="AL141" s="27" t="str">
        <f t="shared" ref="AL141:AL172" si="43">IF(Z142="","",IF(AH141=-1,"",IF(OR(AJ141="売り",AJ141=1),AG141-AA142,"")))</f>
        <v/>
      </c>
      <c r="AM141" s="158">
        <f t="shared" ref="AM141:AM200" si="44">SUM(AK141:AL141)</f>
        <v>0</v>
      </c>
      <c r="AN141" s="27">
        <f t="shared" ref="AN141:AN200" si="45">SUM(AM141,AN140)</f>
        <v>43.199999999999847</v>
      </c>
    </row>
    <row r="142" spans="1:40">
      <c r="A142" s="57">
        <v>42272</v>
      </c>
      <c r="B142">
        <v>4422</v>
      </c>
      <c r="C142">
        <v>4428</v>
      </c>
      <c r="D142">
        <v>4405</v>
      </c>
      <c r="E142">
        <v>4418</v>
      </c>
      <c r="F142">
        <v>3684</v>
      </c>
      <c r="G142">
        <v>3715</v>
      </c>
      <c r="H142">
        <v>3678</v>
      </c>
      <c r="I142">
        <v>3704</v>
      </c>
      <c r="J142">
        <v>49300</v>
      </c>
      <c r="K142">
        <v>49590</v>
      </c>
      <c r="L142">
        <v>49100</v>
      </c>
      <c r="M142">
        <v>49570</v>
      </c>
      <c r="N142">
        <v>168.2</v>
      </c>
      <c r="O142">
        <v>170.8</v>
      </c>
      <c r="P142">
        <v>168.2</v>
      </c>
      <c r="Q142">
        <v>169.4</v>
      </c>
      <c r="R142">
        <v>46520</v>
      </c>
      <c r="S142">
        <v>47060</v>
      </c>
      <c r="T142">
        <v>46460</v>
      </c>
      <c r="U142">
        <v>46950</v>
      </c>
      <c r="V142">
        <v>25100</v>
      </c>
      <c r="W142">
        <v>25180</v>
      </c>
      <c r="X142">
        <v>25050</v>
      </c>
      <c r="Y142">
        <v>25150</v>
      </c>
      <c r="Z142" s="57">
        <v>42272</v>
      </c>
      <c r="AA142">
        <v>168.2</v>
      </c>
      <c r="AB142">
        <v>170.8</v>
      </c>
      <c r="AC142">
        <v>168.2</v>
      </c>
      <c r="AD142">
        <v>169.4</v>
      </c>
      <c r="AE142" s="27">
        <f t="shared" si="36"/>
        <v>2.6000000000000227</v>
      </c>
      <c r="AF142" s="27">
        <f t="shared" si="37"/>
        <v>174.7</v>
      </c>
      <c r="AG142" s="27">
        <f t="shared" si="38"/>
        <v>167.7</v>
      </c>
      <c r="AH142" s="27" t="str">
        <f t="shared" si="39"/>
        <v/>
      </c>
      <c r="AI142" s="27" t="str">
        <f t="shared" si="40"/>
        <v/>
      </c>
      <c r="AJ142" s="27" t="str">
        <f t="shared" si="41"/>
        <v/>
      </c>
      <c r="AK142" s="27" t="str">
        <f t="shared" si="42"/>
        <v/>
      </c>
      <c r="AL142" s="27" t="str">
        <f t="shared" si="43"/>
        <v/>
      </c>
      <c r="AM142" s="158">
        <f t="shared" si="44"/>
        <v>0</v>
      </c>
      <c r="AN142" s="27">
        <f t="shared" si="45"/>
        <v>43.199999999999847</v>
      </c>
    </row>
    <row r="143" spans="1:40">
      <c r="A143" s="57">
        <v>42279</v>
      </c>
      <c r="B143">
        <v>4272</v>
      </c>
      <c r="C143">
        <v>4276</v>
      </c>
      <c r="D143">
        <v>4264</v>
      </c>
      <c r="E143">
        <v>4267</v>
      </c>
      <c r="F143">
        <v>3513</v>
      </c>
      <c r="G143">
        <v>3520</v>
      </c>
      <c r="H143">
        <v>3475</v>
      </c>
      <c r="I143">
        <v>3490</v>
      </c>
      <c r="J143">
        <v>49430</v>
      </c>
      <c r="K143">
        <v>49570</v>
      </c>
      <c r="L143">
        <v>49260</v>
      </c>
      <c r="M143">
        <v>49500</v>
      </c>
      <c r="N143">
        <v>169.1</v>
      </c>
      <c r="O143">
        <v>170</v>
      </c>
      <c r="P143">
        <v>165.7</v>
      </c>
      <c r="Q143">
        <v>169.7</v>
      </c>
      <c r="R143">
        <v>48700</v>
      </c>
      <c r="S143">
        <v>48700</v>
      </c>
      <c r="T143">
        <v>48080</v>
      </c>
      <c r="U143">
        <v>48290</v>
      </c>
      <c r="V143">
        <v>25750</v>
      </c>
      <c r="W143">
        <v>25750</v>
      </c>
      <c r="X143">
        <v>25580</v>
      </c>
      <c r="Y143">
        <v>25630</v>
      </c>
      <c r="Z143" s="57">
        <v>42279</v>
      </c>
      <c r="AA143">
        <v>169.1</v>
      </c>
      <c r="AB143">
        <v>170</v>
      </c>
      <c r="AC143">
        <v>165.7</v>
      </c>
      <c r="AD143">
        <v>169.7</v>
      </c>
      <c r="AE143" s="27">
        <f t="shared" si="36"/>
        <v>4.3000000000000114</v>
      </c>
      <c r="AF143" s="27">
        <f t="shared" si="37"/>
        <v>172.00000000000003</v>
      </c>
      <c r="AG143" s="27">
        <f t="shared" si="38"/>
        <v>166.79999999999998</v>
      </c>
      <c r="AH143" s="27" t="str">
        <f t="shared" si="39"/>
        <v/>
      </c>
      <c r="AI143" s="27" t="str">
        <f t="shared" si="40"/>
        <v/>
      </c>
      <c r="AJ143" s="27" t="str">
        <f t="shared" si="41"/>
        <v>売り</v>
      </c>
      <c r="AK143" s="27" t="str">
        <f t="shared" si="42"/>
        <v/>
      </c>
      <c r="AL143" s="27">
        <f t="shared" si="43"/>
        <v>-5.9000000000000057</v>
      </c>
      <c r="AM143" s="158">
        <f t="shared" si="44"/>
        <v>-5.9000000000000057</v>
      </c>
      <c r="AN143" s="27">
        <f t="shared" si="45"/>
        <v>37.299999999999841</v>
      </c>
    </row>
    <row r="144" spans="1:40">
      <c r="A144" s="57">
        <v>42286</v>
      </c>
      <c r="B144">
        <v>4380</v>
      </c>
      <c r="C144">
        <v>4417</v>
      </c>
      <c r="D144">
        <v>4375</v>
      </c>
      <c r="E144">
        <v>4417</v>
      </c>
      <c r="F144">
        <v>3689</v>
      </c>
      <c r="G144">
        <v>3750</v>
      </c>
      <c r="H144">
        <v>3681</v>
      </c>
      <c r="I144">
        <v>3745</v>
      </c>
      <c r="J144">
        <v>52680</v>
      </c>
      <c r="K144">
        <v>53440</v>
      </c>
      <c r="L144">
        <v>52580</v>
      </c>
      <c r="M144">
        <v>53360</v>
      </c>
      <c r="N144">
        <v>172.7</v>
      </c>
      <c r="O144">
        <v>174.5</v>
      </c>
      <c r="P144">
        <v>171.2</v>
      </c>
      <c r="Q144">
        <v>174.1</v>
      </c>
      <c r="R144">
        <v>49220</v>
      </c>
      <c r="S144">
        <v>49250</v>
      </c>
      <c r="T144">
        <v>48700</v>
      </c>
      <c r="U144">
        <v>49250</v>
      </c>
      <c r="V144">
        <v>25820</v>
      </c>
      <c r="W144">
        <v>25890</v>
      </c>
      <c r="X144">
        <v>25760</v>
      </c>
      <c r="Y144">
        <v>25870</v>
      </c>
      <c r="Z144" s="57">
        <v>42286</v>
      </c>
      <c r="AA144">
        <v>172.7</v>
      </c>
      <c r="AB144">
        <v>174.5</v>
      </c>
      <c r="AC144">
        <v>171.2</v>
      </c>
      <c r="AD144">
        <v>174.1</v>
      </c>
      <c r="AE144" s="27">
        <f t="shared" si="36"/>
        <v>3.3000000000000114</v>
      </c>
      <c r="AF144" s="27">
        <f t="shared" si="37"/>
        <v>174</v>
      </c>
      <c r="AG144" s="27">
        <f t="shared" si="38"/>
        <v>165.39999999999998</v>
      </c>
      <c r="AH144" s="27" t="str">
        <f t="shared" si="39"/>
        <v/>
      </c>
      <c r="AI144" s="27" t="str">
        <f t="shared" si="40"/>
        <v>買い</v>
      </c>
      <c r="AJ144" s="27" t="str">
        <f t="shared" si="41"/>
        <v/>
      </c>
      <c r="AK144" s="27">
        <f t="shared" si="42"/>
        <v>-0.30000000000001137</v>
      </c>
      <c r="AL144" s="27" t="str">
        <f t="shared" si="43"/>
        <v/>
      </c>
      <c r="AM144" s="158">
        <f t="shared" si="44"/>
        <v>-0.30000000000001137</v>
      </c>
      <c r="AN144" s="27">
        <f t="shared" si="45"/>
        <v>36.999999999999829</v>
      </c>
    </row>
    <row r="145" spans="1:40">
      <c r="A145" s="57">
        <v>42293</v>
      </c>
      <c r="B145">
        <v>4504</v>
      </c>
      <c r="C145">
        <v>4513</v>
      </c>
      <c r="D145">
        <v>4486</v>
      </c>
      <c r="E145">
        <v>4489</v>
      </c>
      <c r="F145">
        <v>3855</v>
      </c>
      <c r="G145">
        <v>3880</v>
      </c>
      <c r="H145">
        <v>3843</v>
      </c>
      <c r="I145">
        <v>3851</v>
      </c>
      <c r="J145">
        <v>50670</v>
      </c>
      <c r="K145">
        <v>50840</v>
      </c>
      <c r="L145">
        <v>50640</v>
      </c>
      <c r="M145">
        <v>50750</v>
      </c>
      <c r="N145">
        <v>173.7</v>
      </c>
      <c r="O145">
        <v>174.4</v>
      </c>
      <c r="P145">
        <v>171.1</v>
      </c>
      <c r="Q145">
        <v>172.5</v>
      </c>
      <c r="R145">
        <v>49000</v>
      </c>
      <c r="S145">
        <v>49000</v>
      </c>
      <c r="T145">
        <v>48860</v>
      </c>
      <c r="U145">
        <v>48940</v>
      </c>
      <c r="V145">
        <v>25150</v>
      </c>
      <c r="W145">
        <v>25250</v>
      </c>
      <c r="X145">
        <v>25100</v>
      </c>
      <c r="Y145">
        <v>25200</v>
      </c>
      <c r="Z145" s="57">
        <v>42293</v>
      </c>
      <c r="AA145">
        <v>173.7</v>
      </c>
      <c r="AB145">
        <v>174.4</v>
      </c>
      <c r="AC145">
        <v>171.1</v>
      </c>
      <c r="AD145">
        <v>172.5</v>
      </c>
      <c r="AE145" s="27">
        <f t="shared" si="36"/>
        <v>3.3000000000000114</v>
      </c>
      <c r="AF145" s="27">
        <f t="shared" si="37"/>
        <v>177.4</v>
      </c>
      <c r="AG145" s="27">
        <f t="shared" si="38"/>
        <v>170.79999999999998</v>
      </c>
      <c r="AH145" s="27" t="str">
        <f t="shared" si="39"/>
        <v/>
      </c>
      <c r="AI145" s="27" t="str">
        <f t="shared" si="40"/>
        <v/>
      </c>
      <c r="AJ145" s="27" t="str">
        <f t="shared" si="41"/>
        <v/>
      </c>
      <c r="AK145" s="27" t="str">
        <f t="shared" si="42"/>
        <v/>
      </c>
      <c r="AL145" s="27" t="str">
        <f t="shared" si="43"/>
        <v/>
      </c>
      <c r="AM145" s="158">
        <f t="shared" si="44"/>
        <v>0</v>
      </c>
      <c r="AN145" s="27">
        <f t="shared" si="45"/>
        <v>36.999999999999829</v>
      </c>
    </row>
    <row r="146" spans="1:40">
      <c r="A146" s="57">
        <v>42300</v>
      </c>
      <c r="B146">
        <v>4509</v>
      </c>
      <c r="C146">
        <v>4517</v>
      </c>
      <c r="D146">
        <v>4505</v>
      </c>
      <c r="E146">
        <v>4513</v>
      </c>
      <c r="F146">
        <v>3934</v>
      </c>
      <c r="G146">
        <v>3944</v>
      </c>
      <c r="H146">
        <v>3918</v>
      </c>
      <c r="I146">
        <v>3923</v>
      </c>
      <c r="J146">
        <v>49680</v>
      </c>
      <c r="K146">
        <v>49940</v>
      </c>
      <c r="L146">
        <v>49680</v>
      </c>
      <c r="M146">
        <v>49790</v>
      </c>
      <c r="N146">
        <v>166.9</v>
      </c>
      <c r="O146">
        <v>169.3</v>
      </c>
      <c r="P146">
        <v>163.9</v>
      </c>
      <c r="Q146">
        <v>165.7</v>
      </c>
      <c r="R146">
        <v>49700</v>
      </c>
      <c r="S146">
        <v>49960</v>
      </c>
      <c r="T146">
        <v>49500</v>
      </c>
      <c r="U146">
        <v>49500</v>
      </c>
      <c r="V146">
        <v>25450</v>
      </c>
      <c r="W146">
        <v>25460</v>
      </c>
      <c r="X146">
        <v>25150</v>
      </c>
      <c r="Y146">
        <v>25200</v>
      </c>
      <c r="Z146" s="57">
        <v>42300</v>
      </c>
      <c r="AA146">
        <v>166.9</v>
      </c>
      <c r="AB146">
        <v>169.3</v>
      </c>
      <c r="AC146">
        <v>163.9</v>
      </c>
      <c r="AD146">
        <v>165.7</v>
      </c>
      <c r="AE146" s="27">
        <f t="shared" si="36"/>
        <v>5.4000000000000057</v>
      </c>
      <c r="AF146" s="27">
        <f t="shared" si="37"/>
        <v>175.8</v>
      </c>
      <c r="AG146" s="27">
        <f t="shared" si="38"/>
        <v>169.2</v>
      </c>
      <c r="AH146" s="27" t="str">
        <f t="shared" si="39"/>
        <v/>
      </c>
      <c r="AI146" s="27" t="str">
        <f t="shared" si="40"/>
        <v/>
      </c>
      <c r="AJ146" s="27" t="str">
        <f t="shared" si="41"/>
        <v/>
      </c>
      <c r="AK146" s="27" t="str">
        <f t="shared" si="42"/>
        <v/>
      </c>
      <c r="AL146" s="27" t="str">
        <f t="shared" si="43"/>
        <v/>
      </c>
      <c r="AM146" s="158">
        <f t="shared" si="44"/>
        <v>0</v>
      </c>
      <c r="AN146" s="27">
        <f t="shared" si="45"/>
        <v>36.999999999999829</v>
      </c>
    </row>
    <row r="147" spans="1:40">
      <c r="A147" s="57">
        <v>42307</v>
      </c>
      <c r="B147">
        <v>4442</v>
      </c>
      <c r="C147">
        <v>4458</v>
      </c>
      <c r="D147">
        <v>4415</v>
      </c>
      <c r="E147">
        <v>4443</v>
      </c>
      <c r="F147">
        <v>3861</v>
      </c>
      <c r="G147">
        <v>3888</v>
      </c>
      <c r="H147">
        <v>3838</v>
      </c>
      <c r="I147">
        <v>3881</v>
      </c>
      <c r="J147">
        <v>51380</v>
      </c>
      <c r="K147">
        <v>51480</v>
      </c>
      <c r="L147">
        <v>51180</v>
      </c>
      <c r="M147">
        <v>51200</v>
      </c>
      <c r="N147">
        <v>161.5</v>
      </c>
      <c r="O147">
        <v>161.6</v>
      </c>
      <c r="P147">
        <v>159.1</v>
      </c>
      <c r="Q147">
        <v>160.5</v>
      </c>
      <c r="R147">
        <v>49480</v>
      </c>
      <c r="S147">
        <v>49600</v>
      </c>
      <c r="T147">
        <v>49460</v>
      </c>
      <c r="U147">
        <v>49600</v>
      </c>
      <c r="V147">
        <v>24560</v>
      </c>
      <c r="W147">
        <v>24570</v>
      </c>
      <c r="X147">
        <v>24320</v>
      </c>
      <c r="Y147">
        <v>24480</v>
      </c>
      <c r="Z147" s="57">
        <v>42307</v>
      </c>
      <c r="AA147">
        <v>161.5</v>
      </c>
      <c r="AB147">
        <v>161.6</v>
      </c>
      <c r="AC147">
        <v>159.1</v>
      </c>
      <c r="AD147">
        <v>160.5</v>
      </c>
      <c r="AE147" s="27">
        <f t="shared" si="36"/>
        <v>2.5</v>
      </c>
      <c r="AF147" s="27">
        <f t="shared" si="37"/>
        <v>171.1</v>
      </c>
      <c r="AG147" s="27">
        <f t="shared" si="38"/>
        <v>160.29999999999998</v>
      </c>
      <c r="AH147" s="27" t="str">
        <f t="shared" si="39"/>
        <v/>
      </c>
      <c r="AI147" s="27" t="str">
        <f t="shared" si="40"/>
        <v/>
      </c>
      <c r="AJ147" s="27" t="str">
        <f t="shared" si="41"/>
        <v>売り</v>
      </c>
      <c r="AK147" s="27" t="str">
        <f t="shared" si="42"/>
        <v/>
      </c>
      <c r="AL147" s="27">
        <f t="shared" si="43"/>
        <v>5.2999999999999829</v>
      </c>
      <c r="AM147" s="158">
        <f t="shared" si="44"/>
        <v>5.2999999999999829</v>
      </c>
      <c r="AN147" s="27">
        <f t="shared" si="45"/>
        <v>42.299999999999812</v>
      </c>
    </row>
    <row r="148" spans="1:40">
      <c r="A148" s="57">
        <v>42314</v>
      </c>
      <c r="B148">
        <v>4304</v>
      </c>
      <c r="C148">
        <v>4325</v>
      </c>
      <c r="D148">
        <v>4303</v>
      </c>
      <c r="E148">
        <v>4322</v>
      </c>
      <c r="F148">
        <v>3738</v>
      </c>
      <c r="G148">
        <v>3772</v>
      </c>
      <c r="H148">
        <v>3733</v>
      </c>
      <c r="I148">
        <v>3770</v>
      </c>
      <c r="J148">
        <v>51060</v>
      </c>
      <c r="K148">
        <v>51400</v>
      </c>
      <c r="L148">
        <v>50920</v>
      </c>
      <c r="M148">
        <v>51380</v>
      </c>
      <c r="N148">
        <v>155</v>
      </c>
      <c r="O148">
        <v>155.30000000000001</v>
      </c>
      <c r="P148">
        <v>153</v>
      </c>
      <c r="Q148">
        <v>155.19999999999999</v>
      </c>
      <c r="R148">
        <v>49160</v>
      </c>
      <c r="S148">
        <v>49300</v>
      </c>
      <c r="T148">
        <v>49030</v>
      </c>
      <c r="U148">
        <v>49300</v>
      </c>
      <c r="V148">
        <v>24110</v>
      </c>
      <c r="W148">
        <v>24130</v>
      </c>
      <c r="X148">
        <v>23970</v>
      </c>
      <c r="Y148">
        <v>24030</v>
      </c>
      <c r="Z148" s="57">
        <v>42314</v>
      </c>
      <c r="AA148">
        <v>155</v>
      </c>
      <c r="AB148">
        <v>155.30000000000001</v>
      </c>
      <c r="AC148">
        <v>153</v>
      </c>
      <c r="AD148">
        <v>155.19999999999999</v>
      </c>
      <c r="AE148" s="27">
        <f t="shared" si="36"/>
        <v>2.3000000000000114</v>
      </c>
      <c r="AF148" s="27">
        <f t="shared" si="37"/>
        <v>163</v>
      </c>
      <c r="AG148" s="27">
        <f t="shared" si="38"/>
        <v>158</v>
      </c>
      <c r="AH148" s="27">
        <f t="shared" si="39"/>
        <v>-1</v>
      </c>
      <c r="AI148" s="27" t="str">
        <f t="shared" si="40"/>
        <v/>
      </c>
      <c r="AJ148" s="27" t="str">
        <f t="shared" si="41"/>
        <v/>
      </c>
      <c r="AK148" s="27" t="str">
        <f t="shared" si="42"/>
        <v/>
      </c>
      <c r="AL148" s="27" t="str">
        <f t="shared" si="43"/>
        <v/>
      </c>
      <c r="AM148" s="158">
        <f t="shared" si="44"/>
        <v>0</v>
      </c>
      <c r="AN148" s="27">
        <f t="shared" si="45"/>
        <v>42.299999999999812</v>
      </c>
    </row>
    <row r="149" spans="1:40">
      <c r="A149" s="57">
        <v>42321</v>
      </c>
      <c r="B149">
        <v>4251</v>
      </c>
      <c r="C149">
        <v>4255</v>
      </c>
      <c r="D149">
        <v>4237</v>
      </c>
      <c r="E149">
        <v>4246</v>
      </c>
      <c r="F149">
        <v>3483</v>
      </c>
      <c r="G149">
        <v>3490</v>
      </c>
      <c r="H149">
        <v>3444</v>
      </c>
      <c r="I149">
        <v>3449</v>
      </c>
      <c r="J149">
        <v>49160</v>
      </c>
      <c r="K149">
        <v>49190</v>
      </c>
      <c r="L149">
        <v>48950</v>
      </c>
      <c r="M149">
        <v>49010</v>
      </c>
      <c r="N149">
        <v>158.4</v>
      </c>
      <c r="O149">
        <v>160.9</v>
      </c>
      <c r="P149">
        <v>158.19999999999999</v>
      </c>
      <c r="Q149">
        <v>160</v>
      </c>
      <c r="R149">
        <v>48050</v>
      </c>
      <c r="S149">
        <v>48050</v>
      </c>
      <c r="T149">
        <v>47500</v>
      </c>
      <c r="U149">
        <v>47590</v>
      </c>
      <c r="V149">
        <v>22880</v>
      </c>
      <c r="W149">
        <v>22950</v>
      </c>
      <c r="X149">
        <v>22770</v>
      </c>
      <c r="Y149">
        <v>22950</v>
      </c>
      <c r="Z149" s="57">
        <v>42321</v>
      </c>
      <c r="AA149">
        <v>158.4</v>
      </c>
      <c r="AB149">
        <v>160.9</v>
      </c>
      <c r="AC149">
        <v>158.19999999999999</v>
      </c>
      <c r="AD149">
        <v>160</v>
      </c>
      <c r="AE149" s="27">
        <f t="shared" si="36"/>
        <v>2.7000000000000171</v>
      </c>
      <c r="AF149" s="27">
        <f t="shared" si="37"/>
        <v>157.5</v>
      </c>
      <c r="AG149" s="27">
        <f t="shared" si="38"/>
        <v>152.89999999999998</v>
      </c>
      <c r="AH149" s="27">
        <f t="shared" si="39"/>
        <v>1</v>
      </c>
      <c r="AI149" s="27" t="str">
        <f t="shared" si="40"/>
        <v/>
      </c>
      <c r="AJ149" s="27" t="str">
        <f t="shared" si="41"/>
        <v/>
      </c>
      <c r="AK149" s="27" t="str">
        <f t="shared" si="42"/>
        <v/>
      </c>
      <c r="AL149" s="27" t="str">
        <f t="shared" si="43"/>
        <v/>
      </c>
      <c r="AM149" s="158">
        <f t="shared" si="44"/>
        <v>0</v>
      </c>
      <c r="AN149" s="27">
        <f t="shared" si="45"/>
        <v>42.299999999999812</v>
      </c>
    </row>
    <row r="150" spans="1:40">
      <c r="A150" s="57">
        <v>42328</v>
      </c>
      <c r="B150">
        <v>4250</v>
      </c>
      <c r="C150">
        <v>4264</v>
      </c>
      <c r="D150">
        <v>4243</v>
      </c>
      <c r="E150">
        <v>4260</v>
      </c>
      <c r="F150">
        <v>3400</v>
      </c>
      <c r="G150">
        <v>3437</v>
      </c>
      <c r="H150">
        <v>3392</v>
      </c>
      <c r="I150">
        <v>3434</v>
      </c>
      <c r="J150">
        <v>48210</v>
      </c>
      <c r="K150">
        <v>48370</v>
      </c>
      <c r="L150">
        <v>48080</v>
      </c>
      <c r="M150">
        <v>48110</v>
      </c>
      <c r="N150">
        <v>159.6</v>
      </c>
      <c r="O150">
        <v>160.69999999999999</v>
      </c>
      <c r="P150">
        <v>158.19999999999999</v>
      </c>
      <c r="Q150">
        <v>159.80000000000001</v>
      </c>
      <c r="R150">
        <v>48530</v>
      </c>
      <c r="S150">
        <v>48560</v>
      </c>
      <c r="T150">
        <v>48400</v>
      </c>
      <c r="U150">
        <v>48550</v>
      </c>
      <c r="V150">
        <v>23160</v>
      </c>
      <c r="W150">
        <v>23170</v>
      </c>
      <c r="X150">
        <v>23020</v>
      </c>
      <c r="Y150">
        <v>23080</v>
      </c>
      <c r="Z150" s="57">
        <v>42328</v>
      </c>
      <c r="AA150">
        <v>159.6</v>
      </c>
      <c r="AB150">
        <v>160.69999999999999</v>
      </c>
      <c r="AC150">
        <v>158.19999999999999</v>
      </c>
      <c r="AD150">
        <v>159.80000000000001</v>
      </c>
      <c r="AE150" s="27">
        <f t="shared" si="36"/>
        <v>2.5</v>
      </c>
      <c r="AF150" s="27">
        <f t="shared" si="37"/>
        <v>162.70000000000002</v>
      </c>
      <c r="AG150" s="27">
        <f t="shared" si="38"/>
        <v>157.29999999999998</v>
      </c>
      <c r="AH150" s="27" t="str">
        <f t="shared" si="39"/>
        <v/>
      </c>
      <c r="AI150" s="27" t="str">
        <f t="shared" si="40"/>
        <v/>
      </c>
      <c r="AJ150" s="27" t="str">
        <f t="shared" si="41"/>
        <v/>
      </c>
      <c r="AK150" s="27" t="str">
        <f t="shared" si="42"/>
        <v/>
      </c>
      <c r="AL150" s="27" t="str">
        <f t="shared" si="43"/>
        <v/>
      </c>
      <c r="AM150" s="158">
        <f t="shared" si="44"/>
        <v>0</v>
      </c>
      <c r="AN150" s="27">
        <f t="shared" si="45"/>
        <v>42.299999999999812</v>
      </c>
    </row>
    <row r="151" spans="1:40">
      <c r="A151" s="57">
        <v>42335</v>
      </c>
      <c r="B151">
        <v>4201</v>
      </c>
      <c r="C151">
        <v>4208</v>
      </c>
      <c r="D151">
        <v>4177</v>
      </c>
      <c r="E151">
        <v>4180</v>
      </c>
      <c r="F151">
        <v>3375</v>
      </c>
      <c r="G151">
        <v>3390</v>
      </c>
      <c r="H151">
        <v>3341</v>
      </c>
      <c r="I151">
        <v>3353</v>
      </c>
      <c r="J151">
        <v>49390</v>
      </c>
      <c r="K151">
        <v>49440</v>
      </c>
      <c r="L151">
        <v>49010</v>
      </c>
      <c r="M151">
        <v>49030</v>
      </c>
      <c r="N151">
        <v>165.7</v>
      </c>
      <c r="O151">
        <v>166.6</v>
      </c>
      <c r="P151">
        <v>162.1</v>
      </c>
      <c r="Q151">
        <v>163</v>
      </c>
      <c r="R151">
        <v>49300</v>
      </c>
      <c r="S151">
        <v>49300</v>
      </c>
      <c r="T151">
        <v>48900</v>
      </c>
      <c r="U151">
        <v>48940</v>
      </c>
      <c r="V151">
        <v>23930</v>
      </c>
      <c r="W151">
        <v>23930</v>
      </c>
      <c r="X151">
        <v>23750</v>
      </c>
      <c r="Y151">
        <v>23770</v>
      </c>
      <c r="Z151" s="57">
        <v>42335</v>
      </c>
      <c r="AA151">
        <v>165.7</v>
      </c>
      <c r="AB151">
        <v>166.6</v>
      </c>
      <c r="AC151">
        <v>162.1</v>
      </c>
      <c r="AD151">
        <v>163</v>
      </c>
      <c r="AE151" s="27">
        <f t="shared" si="36"/>
        <v>4.5</v>
      </c>
      <c r="AF151" s="27">
        <f t="shared" si="37"/>
        <v>162.30000000000001</v>
      </c>
      <c r="AG151" s="27">
        <f t="shared" si="38"/>
        <v>157.30000000000001</v>
      </c>
      <c r="AH151" s="27" t="str">
        <f t="shared" si="39"/>
        <v/>
      </c>
      <c r="AI151" s="27" t="str">
        <f t="shared" si="40"/>
        <v/>
      </c>
      <c r="AJ151" s="27" t="str">
        <f t="shared" si="41"/>
        <v/>
      </c>
      <c r="AK151" s="27" t="str">
        <f t="shared" si="42"/>
        <v/>
      </c>
      <c r="AL151" s="27" t="str">
        <f t="shared" si="43"/>
        <v/>
      </c>
      <c r="AM151" s="158">
        <f t="shared" si="44"/>
        <v>0</v>
      </c>
      <c r="AN151" s="27">
        <f t="shared" si="45"/>
        <v>42.299999999999812</v>
      </c>
    </row>
    <row r="152" spans="1:40">
      <c r="A152" s="57">
        <v>42342</v>
      </c>
      <c r="B152">
        <v>4168</v>
      </c>
      <c r="C152">
        <v>4172</v>
      </c>
      <c r="D152">
        <v>4152</v>
      </c>
      <c r="E152">
        <v>4160</v>
      </c>
      <c r="F152">
        <v>3362</v>
      </c>
      <c r="G152">
        <v>3375</v>
      </c>
      <c r="H152">
        <v>3351</v>
      </c>
      <c r="I152">
        <v>3361</v>
      </c>
      <c r="J152">
        <v>49040</v>
      </c>
      <c r="K152">
        <v>49040</v>
      </c>
      <c r="L152">
        <v>48680</v>
      </c>
      <c r="M152">
        <v>48730</v>
      </c>
      <c r="N152">
        <v>169.5</v>
      </c>
      <c r="O152">
        <v>170.9</v>
      </c>
      <c r="P152">
        <v>169.2</v>
      </c>
      <c r="Q152">
        <v>170.1</v>
      </c>
      <c r="R152">
        <v>49500</v>
      </c>
      <c r="S152">
        <v>49500</v>
      </c>
      <c r="T152">
        <v>49500</v>
      </c>
      <c r="U152">
        <v>49500</v>
      </c>
      <c r="V152">
        <v>24350</v>
      </c>
      <c r="W152">
        <v>24400</v>
      </c>
      <c r="X152">
        <v>24190</v>
      </c>
      <c r="Y152">
        <v>24220</v>
      </c>
      <c r="Z152" s="57">
        <v>42342</v>
      </c>
      <c r="AA152">
        <v>169.5</v>
      </c>
      <c r="AB152">
        <v>170.9</v>
      </c>
      <c r="AC152">
        <v>169.2</v>
      </c>
      <c r="AD152">
        <v>170.1</v>
      </c>
      <c r="AE152" s="27">
        <f t="shared" si="36"/>
        <v>1.7000000000000171</v>
      </c>
      <c r="AF152" s="27">
        <f t="shared" si="37"/>
        <v>167.5</v>
      </c>
      <c r="AG152" s="27">
        <f t="shared" si="38"/>
        <v>158.5</v>
      </c>
      <c r="AH152" s="27">
        <f t="shared" si="39"/>
        <v>1</v>
      </c>
      <c r="AI152" s="27" t="str">
        <f t="shared" si="40"/>
        <v/>
      </c>
      <c r="AJ152" s="27" t="str">
        <f t="shared" si="41"/>
        <v/>
      </c>
      <c r="AK152" s="27" t="str">
        <f t="shared" si="42"/>
        <v/>
      </c>
      <c r="AL152" s="27" t="str">
        <f t="shared" si="43"/>
        <v/>
      </c>
      <c r="AM152" s="158">
        <f t="shared" si="44"/>
        <v>0</v>
      </c>
      <c r="AN152" s="27">
        <f t="shared" si="45"/>
        <v>42.299999999999812</v>
      </c>
    </row>
    <row r="153" spans="1:40">
      <c r="A153" s="57">
        <v>42349</v>
      </c>
      <c r="B153">
        <v>4170</v>
      </c>
      <c r="C153">
        <v>4179</v>
      </c>
      <c r="D153">
        <v>4159</v>
      </c>
      <c r="E153">
        <v>4172</v>
      </c>
      <c r="F153">
        <v>3353</v>
      </c>
      <c r="G153">
        <v>3378</v>
      </c>
      <c r="H153">
        <v>3347</v>
      </c>
      <c r="I153">
        <v>3371</v>
      </c>
      <c r="J153">
        <v>44980</v>
      </c>
      <c r="K153">
        <v>45050</v>
      </c>
      <c r="L153">
        <v>44710</v>
      </c>
      <c r="M153">
        <v>44720</v>
      </c>
      <c r="N153">
        <v>167.7</v>
      </c>
      <c r="O153">
        <v>169.3</v>
      </c>
      <c r="P153">
        <v>165.7</v>
      </c>
      <c r="Q153">
        <v>168</v>
      </c>
      <c r="R153">
        <v>49060</v>
      </c>
      <c r="S153">
        <v>49060</v>
      </c>
      <c r="T153">
        <v>49060</v>
      </c>
      <c r="U153">
        <v>49060</v>
      </c>
      <c r="V153">
        <v>24010</v>
      </c>
      <c r="W153">
        <v>24080</v>
      </c>
      <c r="X153">
        <v>23910</v>
      </c>
      <c r="Y153">
        <v>23910</v>
      </c>
      <c r="Z153" s="57">
        <v>42349</v>
      </c>
      <c r="AA153">
        <v>167.7</v>
      </c>
      <c r="AB153">
        <v>169.3</v>
      </c>
      <c r="AC153">
        <v>165.7</v>
      </c>
      <c r="AD153">
        <v>168</v>
      </c>
      <c r="AE153" s="27">
        <f t="shared" si="36"/>
        <v>3.6000000000000227</v>
      </c>
      <c r="AF153" s="27">
        <f t="shared" si="37"/>
        <v>171.8</v>
      </c>
      <c r="AG153" s="27">
        <f t="shared" si="38"/>
        <v>168.39999999999998</v>
      </c>
      <c r="AH153" s="27" t="str">
        <f t="shared" si="39"/>
        <v/>
      </c>
      <c r="AI153" s="27" t="str">
        <f t="shared" si="40"/>
        <v/>
      </c>
      <c r="AJ153" s="27" t="str">
        <f t="shared" si="41"/>
        <v/>
      </c>
      <c r="AK153" s="27" t="str">
        <f t="shared" si="42"/>
        <v/>
      </c>
      <c r="AL153" s="27" t="str">
        <f t="shared" si="43"/>
        <v/>
      </c>
      <c r="AM153" s="158">
        <f t="shared" si="44"/>
        <v>0</v>
      </c>
      <c r="AN153" s="27">
        <f t="shared" si="45"/>
        <v>42.299999999999812</v>
      </c>
    </row>
    <row r="154" spans="1:40">
      <c r="A154" s="57">
        <v>42356</v>
      </c>
      <c r="B154">
        <v>4125</v>
      </c>
      <c r="C154">
        <v>4163</v>
      </c>
      <c r="D154">
        <v>4111</v>
      </c>
      <c r="E154">
        <v>4122</v>
      </c>
      <c r="F154">
        <v>3354</v>
      </c>
      <c r="G154">
        <v>3371</v>
      </c>
      <c r="H154">
        <v>3315</v>
      </c>
      <c r="I154">
        <v>3326</v>
      </c>
      <c r="J154">
        <v>41760</v>
      </c>
      <c r="K154">
        <v>42420</v>
      </c>
      <c r="L154">
        <v>41750</v>
      </c>
      <c r="M154">
        <v>42130</v>
      </c>
      <c r="N154">
        <v>162.19999999999999</v>
      </c>
      <c r="O154">
        <v>163.30000000000001</v>
      </c>
      <c r="P154">
        <v>161</v>
      </c>
      <c r="Q154">
        <v>162.5</v>
      </c>
      <c r="R154">
        <v>50300</v>
      </c>
      <c r="S154">
        <v>50680</v>
      </c>
      <c r="T154">
        <v>50080</v>
      </c>
      <c r="U154">
        <v>50150</v>
      </c>
      <c r="V154">
        <v>23300</v>
      </c>
      <c r="W154">
        <v>23340</v>
      </c>
      <c r="X154">
        <v>23160</v>
      </c>
      <c r="Y154">
        <v>23200</v>
      </c>
      <c r="Z154" s="57">
        <v>42356</v>
      </c>
      <c r="AA154">
        <v>162.19999999999999</v>
      </c>
      <c r="AB154">
        <v>163.30000000000001</v>
      </c>
      <c r="AC154">
        <v>161</v>
      </c>
      <c r="AD154">
        <v>162.5</v>
      </c>
      <c r="AE154" s="27">
        <f t="shared" si="36"/>
        <v>2.3000000000000114</v>
      </c>
      <c r="AF154" s="27">
        <f t="shared" si="37"/>
        <v>171.60000000000002</v>
      </c>
      <c r="AG154" s="27">
        <f t="shared" si="38"/>
        <v>164.39999999999998</v>
      </c>
      <c r="AH154" s="27">
        <f t="shared" si="39"/>
        <v>-1</v>
      </c>
      <c r="AI154" s="27" t="str">
        <f t="shared" si="40"/>
        <v/>
      </c>
      <c r="AJ154" s="27" t="str">
        <f t="shared" si="41"/>
        <v/>
      </c>
      <c r="AK154" s="27" t="str">
        <f t="shared" si="42"/>
        <v/>
      </c>
      <c r="AL154" s="27" t="str">
        <f t="shared" si="43"/>
        <v/>
      </c>
      <c r="AM154" s="158">
        <f t="shared" si="44"/>
        <v>0</v>
      </c>
      <c r="AN154" s="27">
        <f t="shared" si="45"/>
        <v>42.299999999999812</v>
      </c>
    </row>
    <row r="155" spans="1:40">
      <c r="A155" s="57">
        <v>42363</v>
      </c>
      <c r="B155">
        <v>4135</v>
      </c>
      <c r="C155">
        <v>4138</v>
      </c>
      <c r="D155">
        <v>4126</v>
      </c>
      <c r="E155">
        <v>4126</v>
      </c>
      <c r="F155">
        <v>3430</v>
      </c>
      <c r="G155">
        <v>3438</v>
      </c>
      <c r="H155">
        <v>3410</v>
      </c>
      <c r="I155">
        <v>3435</v>
      </c>
      <c r="J155">
        <v>42040</v>
      </c>
      <c r="K155">
        <v>42040</v>
      </c>
      <c r="L155">
        <v>40520</v>
      </c>
      <c r="M155">
        <v>40600</v>
      </c>
      <c r="N155">
        <v>164</v>
      </c>
      <c r="O155">
        <v>165.4</v>
      </c>
      <c r="P155">
        <v>163.5</v>
      </c>
      <c r="Q155">
        <v>163.6</v>
      </c>
      <c r="R155">
        <v>49900</v>
      </c>
      <c r="S155">
        <v>49970</v>
      </c>
      <c r="T155">
        <v>49820</v>
      </c>
      <c r="U155">
        <v>49970</v>
      </c>
      <c r="V155">
        <v>22850</v>
      </c>
      <c r="W155">
        <v>22850</v>
      </c>
      <c r="X155">
        <v>22760</v>
      </c>
      <c r="Y155">
        <v>22800</v>
      </c>
      <c r="Z155" s="57">
        <v>42363</v>
      </c>
      <c r="AA155">
        <v>164</v>
      </c>
      <c r="AB155">
        <v>165.4</v>
      </c>
      <c r="AC155">
        <v>163.5</v>
      </c>
      <c r="AD155">
        <v>163.6</v>
      </c>
      <c r="AE155" s="27">
        <f t="shared" si="36"/>
        <v>1.9000000000000057</v>
      </c>
      <c r="AF155" s="27">
        <f t="shared" si="37"/>
        <v>164.8</v>
      </c>
      <c r="AG155" s="27">
        <f t="shared" si="38"/>
        <v>160.19999999999999</v>
      </c>
      <c r="AH155" s="27" t="str">
        <f t="shared" si="39"/>
        <v/>
      </c>
      <c r="AI155" s="27" t="str">
        <f t="shared" si="40"/>
        <v/>
      </c>
      <c r="AJ155" s="27" t="str">
        <f t="shared" si="41"/>
        <v/>
      </c>
      <c r="AK155" s="27" t="str">
        <f t="shared" si="42"/>
        <v/>
      </c>
      <c r="AL155" s="27" t="str">
        <f t="shared" si="43"/>
        <v/>
      </c>
      <c r="AM155" s="158">
        <f t="shared" si="44"/>
        <v>0</v>
      </c>
      <c r="AN155" s="27">
        <f t="shared" si="45"/>
        <v>42.299999999999812</v>
      </c>
    </row>
    <row r="156" spans="1:40">
      <c r="A156" s="57">
        <v>42368</v>
      </c>
      <c r="B156">
        <v>4117</v>
      </c>
      <c r="C156">
        <v>4124</v>
      </c>
      <c r="D156">
        <v>4113</v>
      </c>
      <c r="E156">
        <v>4119</v>
      </c>
      <c r="F156">
        <v>3465</v>
      </c>
      <c r="G156">
        <v>3480</v>
      </c>
      <c r="H156">
        <v>3453</v>
      </c>
      <c r="I156">
        <v>3480</v>
      </c>
      <c r="J156">
        <v>41600</v>
      </c>
      <c r="K156">
        <v>41820</v>
      </c>
      <c r="L156">
        <v>41600</v>
      </c>
      <c r="M156">
        <v>41780</v>
      </c>
      <c r="N156">
        <v>158.5</v>
      </c>
      <c r="O156">
        <v>160.1</v>
      </c>
      <c r="P156">
        <v>158</v>
      </c>
      <c r="Q156">
        <v>159</v>
      </c>
      <c r="R156">
        <v>49470</v>
      </c>
      <c r="S156">
        <v>49800</v>
      </c>
      <c r="T156">
        <v>49100</v>
      </c>
      <c r="U156">
        <v>49800</v>
      </c>
      <c r="V156">
        <v>22460</v>
      </c>
      <c r="W156">
        <v>22530</v>
      </c>
      <c r="X156">
        <v>22350</v>
      </c>
      <c r="Y156">
        <v>22430</v>
      </c>
      <c r="Z156" s="57">
        <v>42368</v>
      </c>
      <c r="AA156">
        <v>158.5</v>
      </c>
      <c r="AB156">
        <v>160.1</v>
      </c>
      <c r="AC156">
        <v>158</v>
      </c>
      <c r="AD156">
        <v>159</v>
      </c>
      <c r="AE156" s="27">
        <f t="shared" si="36"/>
        <v>2.0999999999999943</v>
      </c>
      <c r="AF156" s="27">
        <f t="shared" si="37"/>
        <v>165.5</v>
      </c>
      <c r="AG156" s="27">
        <f t="shared" si="38"/>
        <v>161.69999999999999</v>
      </c>
      <c r="AH156" s="27">
        <f t="shared" si="39"/>
        <v>-1</v>
      </c>
      <c r="AI156" s="27" t="str">
        <f t="shared" si="40"/>
        <v/>
      </c>
      <c r="AJ156" s="27" t="str">
        <f t="shared" si="41"/>
        <v/>
      </c>
      <c r="AK156" s="27" t="str">
        <f t="shared" si="42"/>
        <v/>
      </c>
      <c r="AL156" s="27" t="str">
        <f t="shared" si="43"/>
        <v/>
      </c>
      <c r="AM156" s="158">
        <f t="shared" si="44"/>
        <v>0</v>
      </c>
      <c r="AN156" s="27">
        <f t="shared" si="45"/>
        <v>42.299999999999812</v>
      </c>
    </row>
    <row r="157" spans="1:40">
      <c r="A157" s="57">
        <v>42377</v>
      </c>
      <c r="B157">
        <v>4168</v>
      </c>
      <c r="C157">
        <v>4181</v>
      </c>
      <c r="D157">
        <v>4153</v>
      </c>
      <c r="E157">
        <v>4172</v>
      </c>
      <c r="F157">
        <v>3314</v>
      </c>
      <c r="G157">
        <v>3356</v>
      </c>
      <c r="H157">
        <v>3309</v>
      </c>
      <c r="I157">
        <v>3347</v>
      </c>
      <c r="J157">
        <v>38270</v>
      </c>
      <c r="K157">
        <v>39360</v>
      </c>
      <c r="L157">
        <v>38110</v>
      </c>
      <c r="M157">
        <v>39340</v>
      </c>
      <c r="N157">
        <v>147.6</v>
      </c>
      <c r="O157">
        <v>150.19999999999999</v>
      </c>
      <c r="P157">
        <v>147.19999999999999</v>
      </c>
      <c r="Q157">
        <v>149.19999999999999</v>
      </c>
      <c r="R157">
        <v>48000</v>
      </c>
      <c r="S157">
        <v>48500</v>
      </c>
      <c r="T157">
        <v>48000</v>
      </c>
      <c r="U157">
        <v>48250</v>
      </c>
      <c r="V157">
        <v>21520</v>
      </c>
      <c r="W157">
        <v>21750</v>
      </c>
      <c r="X157">
        <v>21440</v>
      </c>
      <c r="Y157">
        <v>21750</v>
      </c>
      <c r="Z157" s="57">
        <v>42377</v>
      </c>
      <c r="AA157">
        <v>147.6</v>
      </c>
      <c r="AB157">
        <v>150.19999999999999</v>
      </c>
      <c r="AC157">
        <v>147.19999999999999</v>
      </c>
      <c r="AD157">
        <v>149.19999999999999</v>
      </c>
      <c r="AE157" s="27">
        <f t="shared" si="36"/>
        <v>3</v>
      </c>
      <c r="AF157" s="27">
        <f t="shared" si="37"/>
        <v>161.1</v>
      </c>
      <c r="AG157" s="27">
        <f t="shared" si="38"/>
        <v>156.9</v>
      </c>
      <c r="AH157" s="27">
        <f t="shared" si="39"/>
        <v>-1</v>
      </c>
      <c r="AI157" s="27" t="str">
        <f t="shared" si="40"/>
        <v/>
      </c>
      <c r="AJ157" s="27" t="str">
        <f t="shared" si="41"/>
        <v/>
      </c>
      <c r="AK157" s="27" t="str">
        <f t="shared" si="42"/>
        <v/>
      </c>
      <c r="AL157" s="27" t="str">
        <f t="shared" si="43"/>
        <v/>
      </c>
      <c r="AM157" s="158">
        <f t="shared" si="44"/>
        <v>0</v>
      </c>
      <c r="AN157" s="27">
        <f t="shared" si="45"/>
        <v>42.299999999999812</v>
      </c>
    </row>
    <row r="158" spans="1:40">
      <c r="A158" s="57">
        <v>42384</v>
      </c>
      <c r="B158">
        <v>4067</v>
      </c>
      <c r="C158">
        <v>4075</v>
      </c>
      <c r="D158">
        <v>4057</v>
      </c>
      <c r="E158">
        <v>4072</v>
      </c>
      <c r="F158">
        <v>3179</v>
      </c>
      <c r="G158">
        <v>3190</v>
      </c>
      <c r="H158">
        <v>3165</v>
      </c>
      <c r="I158">
        <v>3181</v>
      </c>
      <c r="J158">
        <v>35860</v>
      </c>
      <c r="K158">
        <v>35910</v>
      </c>
      <c r="L158">
        <v>35240</v>
      </c>
      <c r="M158">
        <v>35260</v>
      </c>
      <c r="N158">
        <v>158</v>
      </c>
      <c r="O158">
        <v>159.80000000000001</v>
      </c>
      <c r="P158">
        <v>156.1</v>
      </c>
      <c r="Q158">
        <v>157.80000000000001</v>
      </c>
      <c r="R158">
        <v>48250</v>
      </c>
      <c r="S158">
        <v>48250</v>
      </c>
      <c r="T158">
        <v>48250</v>
      </c>
      <c r="U158">
        <v>48250</v>
      </c>
      <c r="V158">
        <v>21800</v>
      </c>
      <c r="W158">
        <v>21920</v>
      </c>
      <c r="X158">
        <v>21780</v>
      </c>
      <c r="Y158">
        <v>21890</v>
      </c>
      <c r="Z158" s="57">
        <v>42384</v>
      </c>
      <c r="AA158">
        <v>158</v>
      </c>
      <c r="AB158">
        <v>159.80000000000001</v>
      </c>
      <c r="AC158">
        <v>156.1</v>
      </c>
      <c r="AD158">
        <v>157.80000000000001</v>
      </c>
      <c r="AE158" s="27">
        <f t="shared" si="36"/>
        <v>3.7000000000000171</v>
      </c>
      <c r="AF158" s="27">
        <f t="shared" si="37"/>
        <v>152.19999999999999</v>
      </c>
      <c r="AG158" s="27">
        <f t="shared" si="38"/>
        <v>146.19999999999999</v>
      </c>
      <c r="AH158" s="27">
        <f t="shared" si="39"/>
        <v>1</v>
      </c>
      <c r="AI158" s="27" t="str">
        <f t="shared" si="40"/>
        <v/>
      </c>
      <c r="AJ158" s="27" t="str">
        <f t="shared" si="41"/>
        <v/>
      </c>
      <c r="AK158" s="27" t="str">
        <f t="shared" si="42"/>
        <v/>
      </c>
      <c r="AL158" s="27" t="str">
        <f t="shared" si="43"/>
        <v/>
      </c>
      <c r="AM158" s="158">
        <f t="shared" si="44"/>
        <v>0</v>
      </c>
      <c r="AN158" s="27">
        <f t="shared" si="45"/>
        <v>42.299999999999812</v>
      </c>
    </row>
    <row r="159" spans="1:40">
      <c r="A159" s="57">
        <v>42391</v>
      </c>
      <c r="B159">
        <v>4144</v>
      </c>
      <c r="C159">
        <v>4148</v>
      </c>
      <c r="D159">
        <v>4124</v>
      </c>
      <c r="E159">
        <v>4142</v>
      </c>
      <c r="F159">
        <v>3110</v>
      </c>
      <c r="G159">
        <v>3140</v>
      </c>
      <c r="H159">
        <v>3096</v>
      </c>
      <c r="I159">
        <v>3129</v>
      </c>
      <c r="J159">
        <v>33690</v>
      </c>
      <c r="K159">
        <v>35090</v>
      </c>
      <c r="L159">
        <v>33370</v>
      </c>
      <c r="M159">
        <v>35040</v>
      </c>
      <c r="N159">
        <v>158.4</v>
      </c>
      <c r="O159">
        <v>162</v>
      </c>
      <c r="P159">
        <v>158</v>
      </c>
      <c r="Q159">
        <v>161.19999999999999</v>
      </c>
      <c r="R159">
        <v>48000</v>
      </c>
      <c r="S159">
        <v>48230</v>
      </c>
      <c r="T159">
        <v>47900</v>
      </c>
      <c r="U159">
        <v>47900</v>
      </c>
      <c r="V159">
        <v>22200</v>
      </c>
      <c r="W159">
        <v>22300</v>
      </c>
      <c r="X159">
        <v>22110</v>
      </c>
      <c r="Y159">
        <v>22250</v>
      </c>
      <c r="Z159" s="57">
        <v>42391</v>
      </c>
      <c r="AA159">
        <v>158.4</v>
      </c>
      <c r="AB159">
        <v>162</v>
      </c>
      <c r="AC159">
        <v>158</v>
      </c>
      <c r="AD159">
        <v>161.19999999999999</v>
      </c>
      <c r="AE159" s="27">
        <f t="shared" si="36"/>
        <v>4</v>
      </c>
      <c r="AF159" s="27">
        <f t="shared" si="37"/>
        <v>161.50000000000003</v>
      </c>
      <c r="AG159" s="27">
        <f t="shared" si="38"/>
        <v>154.1</v>
      </c>
      <c r="AH159" s="27" t="str">
        <f t="shared" si="39"/>
        <v/>
      </c>
      <c r="AI159" s="27" t="str">
        <f t="shared" si="40"/>
        <v>買い</v>
      </c>
      <c r="AJ159" s="27" t="str">
        <f t="shared" si="41"/>
        <v/>
      </c>
      <c r="AK159" s="27">
        <f t="shared" si="42"/>
        <v>-4.4000000000000341</v>
      </c>
      <c r="AL159" s="27" t="str">
        <f t="shared" si="43"/>
        <v/>
      </c>
      <c r="AM159" s="158">
        <f t="shared" si="44"/>
        <v>-4.4000000000000341</v>
      </c>
      <c r="AN159" s="27">
        <f t="shared" si="45"/>
        <v>37.899999999999778</v>
      </c>
    </row>
    <row r="160" spans="1:40">
      <c r="A160" s="57">
        <v>42398</v>
      </c>
      <c r="B160">
        <v>4234</v>
      </c>
      <c r="C160">
        <v>4310</v>
      </c>
      <c r="D160">
        <v>4220</v>
      </c>
      <c r="E160">
        <v>4295</v>
      </c>
      <c r="F160">
        <v>3326</v>
      </c>
      <c r="G160">
        <v>3392</v>
      </c>
      <c r="H160">
        <v>3300</v>
      </c>
      <c r="I160">
        <v>3373</v>
      </c>
      <c r="J160">
        <v>39510</v>
      </c>
      <c r="K160">
        <v>40610</v>
      </c>
      <c r="L160">
        <v>39050</v>
      </c>
      <c r="M160">
        <v>40500</v>
      </c>
      <c r="N160">
        <v>157.1</v>
      </c>
      <c r="O160">
        <v>159.30000000000001</v>
      </c>
      <c r="P160">
        <v>156.19999999999999</v>
      </c>
      <c r="Q160">
        <v>158.19999999999999</v>
      </c>
      <c r="R160">
        <v>48240</v>
      </c>
      <c r="S160">
        <v>48520</v>
      </c>
      <c r="T160">
        <v>48200</v>
      </c>
      <c r="U160">
        <v>48200</v>
      </c>
      <c r="V160">
        <v>22230</v>
      </c>
      <c r="W160">
        <v>22430</v>
      </c>
      <c r="X160">
        <v>22080</v>
      </c>
      <c r="Y160">
        <v>22410</v>
      </c>
      <c r="Z160" s="57">
        <v>42398</v>
      </c>
      <c r="AA160">
        <v>157.1</v>
      </c>
      <c r="AB160">
        <v>159.30000000000001</v>
      </c>
      <c r="AC160">
        <v>156.19999999999999</v>
      </c>
      <c r="AD160">
        <v>158.19999999999999</v>
      </c>
      <c r="AE160" s="27">
        <f t="shared" si="36"/>
        <v>3.1000000000000227</v>
      </c>
      <c r="AF160" s="27">
        <f t="shared" si="37"/>
        <v>165.2</v>
      </c>
      <c r="AG160" s="27">
        <f t="shared" si="38"/>
        <v>157.19999999999999</v>
      </c>
      <c r="AH160" s="27" t="str">
        <f t="shared" si="39"/>
        <v/>
      </c>
      <c r="AI160" s="27" t="str">
        <f t="shared" si="40"/>
        <v/>
      </c>
      <c r="AJ160" s="27" t="str">
        <f t="shared" si="41"/>
        <v/>
      </c>
      <c r="AK160" s="27" t="str">
        <f t="shared" si="42"/>
        <v/>
      </c>
      <c r="AL160" s="27" t="str">
        <f t="shared" si="43"/>
        <v/>
      </c>
      <c r="AM160" s="158">
        <f t="shared" si="44"/>
        <v>0</v>
      </c>
      <c r="AN160" s="27">
        <f t="shared" si="45"/>
        <v>37.899999999999778</v>
      </c>
    </row>
    <row r="161" spans="1:40">
      <c r="A161" s="57">
        <v>42405</v>
      </c>
      <c r="B161">
        <v>4311</v>
      </c>
      <c r="C161">
        <v>4313</v>
      </c>
      <c r="D161">
        <v>4303</v>
      </c>
      <c r="E161">
        <v>4307</v>
      </c>
      <c r="F161">
        <v>3409</v>
      </c>
      <c r="G161">
        <v>3415</v>
      </c>
      <c r="H161">
        <v>3391</v>
      </c>
      <c r="I161">
        <v>3403</v>
      </c>
      <c r="J161">
        <v>38730</v>
      </c>
      <c r="K161">
        <v>39180</v>
      </c>
      <c r="L161">
        <v>38710</v>
      </c>
      <c r="M161">
        <v>38800</v>
      </c>
      <c r="N161">
        <v>155.6</v>
      </c>
      <c r="O161">
        <v>155.80000000000001</v>
      </c>
      <c r="P161">
        <v>153.80000000000001</v>
      </c>
      <c r="Q161">
        <v>154.9</v>
      </c>
      <c r="R161">
        <v>48020</v>
      </c>
      <c r="S161">
        <v>48020</v>
      </c>
      <c r="T161">
        <v>47800</v>
      </c>
      <c r="U161">
        <v>47800</v>
      </c>
      <c r="V161">
        <v>21880</v>
      </c>
      <c r="W161">
        <v>22000</v>
      </c>
      <c r="X161">
        <v>21800</v>
      </c>
      <c r="Y161">
        <v>21850</v>
      </c>
      <c r="Z161" s="57">
        <v>42405</v>
      </c>
      <c r="AA161">
        <v>155.6</v>
      </c>
      <c r="AB161">
        <v>155.80000000000001</v>
      </c>
      <c r="AC161">
        <v>153.80000000000001</v>
      </c>
      <c r="AD161">
        <v>154.9</v>
      </c>
      <c r="AE161" s="27">
        <f t="shared" si="36"/>
        <v>2</v>
      </c>
      <c r="AF161" s="27">
        <f t="shared" si="37"/>
        <v>161.30000000000001</v>
      </c>
      <c r="AG161" s="27">
        <f t="shared" si="38"/>
        <v>155.09999999999997</v>
      </c>
      <c r="AH161" s="27" t="str">
        <f t="shared" si="39"/>
        <v/>
      </c>
      <c r="AI161" s="27" t="str">
        <f t="shared" si="40"/>
        <v/>
      </c>
      <c r="AJ161" s="27" t="str">
        <f t="shared" si="41"/>
        <v/>
      </c>
      <c r="AK161" s="27" t="str">
        <f t="shared" si="42"/>
        <v/>
      </c>
      <c r="AL161" s="27" t="str">
        <f t="shared" si="43"/>
        <v/>
      </c>
      <c r="AM161" s="158">
        <f t="shared" si="44"/>
        <v>0</v>
      </c>
      <c r="AN161" s="27">
        <f t="shared" si="45"/>
        <v>37.899999999999778</v>
      </c>
    </row>
    <row r="162" spans="1:40">
      <c r="A162" s="57">
        <v>42412</v>
      </c>
      <c r="B162">
        <v>4446</v>
      </c>
      <c r="C162">
        <v>4447</v>
      </c>
      <c r="D162">
        <v>4417</v>
      </c>
      <c r="E162">
        <v>4437</v>
      </c>
      <c r="F162">
        <v>3447</v>
      </c>
      <c r="G162">
        <v>3458</v>
      </c>
      <c r="H162">
        <v>3427</v>
      </c>
      <c r="I162">
        <v>3438</v>
      </c>
      <c r="J162">
        <v>35720</v>
      </c>
      <c r="K162">
        <v>36450</v>
      </c>
      <c r="L162">
        <v>35610</v>
      </c>
      <c r="M162">
        <v>36150</v>
      </c>
      <c r="N162">
        <v>145</v>
      </c>
      <c r="O162">
        <v>148.1</v>
      </c>
      <c r="P162">
        <v>144.5</v>
      </c>
      <c r="Q162">
        <v>147.5</v>
      </c>
      <c r="R162">
        <v>45500</v>
      </c>
      <c r="S162">
        <v>45530</v>
      </c>
      <c r="T162">
        <v>43840</v>
      </c>
      <c r="U162">
        <v>45500</v>
      </c>
      <c r="V162">
        <v>20520</v>
      </c>
      <c r="W162">
        <v>20690</v>
      </c>
      <c r="X162">
        <v>20440</v>
      </c>
      <c r="Y162">
        <v>20630</v>
      </c>
      <c r="Z162" s="57">
        <v>42412</v>
      </c>
      <c r="AA162">
        <v>145</v>
      </c>
      <c r="AB162">
        <v>148.1</v>
      </c>
      <c r="AC162">
        <v>144.5</v>
      </c>
      <c r="AD162">
        <v>147.5</v>
      </c>
      <c r="AE162" s="27">
        <f t="shared" si="36"/>
        <v>3.5999999999999943</v>
      </c>
      <c r="AF162" s="27">
        <f t="shared" si="37"/>
        <v>156.9</v>
      </c>
      <c r="AG162" s="27">
        <f t="shared" si="38"/>
        <v>152.9</v>
      </c>
      <c r="AH162" s="27">
        <f t="shared" si="39"/>
        <v>-1</v>
      </c>
      <c r="AI162" s="27" t="str">
        <f t="shared" si="40"/>
        <v/>
      </c>
      <c r="AJ162" s="27" t="str">
        <f t="shared" si="41"/>
        <v/>
      </c>
      <c r="AK162" s="27" t="str">
        <f t="shared" si="42"/>
        <v/>
      </c>
      <c r="AL162" s="27" t="str">
        <f t="shared" si="43"/>
        <v/>
      </c>
      <c r="AM162" s="158">
        <f t="shared" si="44"/>
        <v>0</v>
      </c>
      <c r="AN162" s="27">
        <f t="shared" si="45"/>
        <v>37.899999999999778</v>
      </c>
    </row>
    <row r="163" spans="1:40">
      <c r="A163" s="57">
        <v>42419</v>
      </c>
      <c r="B163">
        <v>4445</v>
      </c>
      <c r="C163">
        <v>4447</v>
      </c>
      <c r="D163">
        <v>4410</v>
      </c>
      <c r="E163">
        <v>4427</v>
      </c>
      <c r="F163">
        <v>3439</v>
      </c>
      <c r="G163">
        <v>3443</v>
      </c>
      <c r="H163">
        <v>3411</v>
      </c>
      <c r="I163">
        <v>3432</v>
      </c>
      <c r="J163">
        <v>37340</v>
      </c>
      <c r="K163">
        <v>37470</v>
      </c>
      <c r="L163">
        <v>37020</v>
      </c>
      <c r="M163">
        <v>37470</v>
      </c>
      <c r="N163">
        <v>151.19999999999999</v>
      </c>
      <c r="O163">
        <v>153.6</v>
      </c>
      <c r="P163">
        <v>150</v>
      </c>
      <c r="Q163">
        <v>153.1</v>
      </c>
      <c r="R163">
        <v>45710</v>
      </c>
      <c r="S163">
        <v>45740</v>
      </c>
      <c r="T163">
        <v>45500</v>
      </c>
      <c r="U163">
        <v>45690</v>
      </c>
      <c r="V163">
        <v>21390</v>
      </c>
      <c r="W163">
        <v>21390</v>
      </c>
      <c r="X163">
        <v>21220</v>
      </c>
      <c r="Y163">
        <v>21280</v>
      </c>
      <c r="Z163" s="57">
        <v>42419</v>
      </c>
      <c r="AA163">
        <v>151.19999999999999</v>
      </c>
      <c r="AB163">
        <v>153.6</v>
      </c>
      <c r="AC163">
        <v>150</v>
      </c>
      <c r="AD163">
        <v>153.1</v>
      </c>
      <c r="AE163" s="27">
        <f t="shared" si="36"/>
        <v>3.5999999999999943</v>
      </c>
      <c r="AF163" s="27">
        <f t="shared" si="37"/>
        <v>151.1</v>
      </c>
      <c r="AG163" s="27">
        <f t="shared" si="38"/>
        <v>143.9</v>
      </c>
      <c r="AH163" s="27" t="str">
        <f t="shared" si="39"/>
        <v/>
      </c>
      <c r="AI163" s="27" t="str">
        <f t="shared" si="40"/>
        <v/>
      </c>
      <c r="AJ163" s="27" t="str">
        <f t="shared" si="41"/>
        <v/>
      </c>
      <c r="AK163" s="27" t="str">
        <f t="shared" si="42"/>
        <v/>
      </c>
      <c r="AL163" s="27" t="str">
        <f t="shared" si="43"/>
        <v/>
      </c>
      <c r="AM163" s="158">
        <f t="shared" si="44"/>
        <v>0</v>
      </c>
      <c r="AN163" s="27">
        <f t="shared" si="45"/>
        <v>37.899999999999778</v>
      </c>
    </row>
    <row r="164" spans="1:40">
      <c r="A164" s="57">
        <v>42426</v>
      </c>
      <c r="B164">
        <v>4443</v>
      </c>
      <c r="C164">
        <v>4458</v>
      </c>
      <c r="D164">
        <v>4437</v>
      </c>
      <c r="E164">
        <v>4440</v>
      </c>
      <c r="F164">
        <v>3364</v>
      </c>
      <c r="G164">
        <v>3372</v>
      </c>
      <c r="H164">
        <v>3325</v>
      </c>
      <c r="I164">
        <v>3330</v>
      </c>
      <c r="J164">
        <v>38400</v>
      </c>
      <c r="K164">
        <v>38490</v>
      </c>
      <c r="L164">
        <v>38050</v>
      </c>
      <c r="M164">
        <v>38300</v>
      </c>
      <c r="N164">
        <v>154.9</v>
      </c>
      <c r="O164">
        <v>156.30000000000001</v>
      </c>
      <c r="P164">
        <v>154.1</v>
      </c>
      <c r="Q164">
        <v>155.4</v>
      </c>
      <c r="R164">
        <v>44100</v>
      </c>
      <c r="S164">
        <v>44500</v>
      </c>
      <c r="T164">
        <v>44020</v>
      </c>
      <c r="U164">
        <v>44250</v>
      </c>
      <c r="V164">
        <v>21060</v>
      </c>
      <c r="W164">
        <v>21120</v>
      </c>
      <c r="X164">
        <v>21010</v>
      </c>
      <c r="Y164">
        <v>21030</v>
      </c>
      <c r="Z164" s="57">
        <v>42426</v>
      </c>
      <c r="AA164">
        <v>154.9</v>
      </c>
      <c r="AB164">
        <v>156.30000000000001</v>
      </c>
      <c r="AC164">
        <v>154.1</v>
      </c>
      <c r="AD164">
        <v>155.4</v>
      </c>
      <c r="AE164" s="27">
        <f t="shared" si="36"/>
        <v>2.2000000000000171</v>
      </c>
      <c r="AF164" s="27">
        <f t="shared" si="37"/>
        <v>156.69999999999999</v>
      </c>
      <c r="AG164" s="27">
        <f t="shared" si="38"/>
        <v>149.5</v>
      </c>
      <c r="AH164" s="27" t="str">
        <f t="shared" si="39"/>
        <v/>
      </c>
      <c r="AI164" s="27" t="str">
        <f t="shared" si="40"/>
        <v/>
      </c>
      <c r="AJ164" s="27" t="str">
        <f t="shared" si="41"/>
        <v/>
      </c>
      <c r="AK164" s="27" t="str">
        <f t="shared" si="42"/>
        <v/>
      </c>
      <c r="AL164" s="27" t="str">
        <f t="shared" si="43"/>
        <v/>
      </c>
      <c r="AM164" s="158">
        <f t="shared" si="44"/>
        <v>0</v>
      </c>
      <c r="AN164" s="27">
        <f t="shared" si="45"/>
        <v>37.899999999999778</v>
      </c>
    </row>
    <row r="165" spans="1:40">
      <c r="A165" s="57">
        <v>42433</v>
      </c>
      <c r="B165">
        <v>4560</v>
      </c>
      <c r="C165">
        <v>4575</v>
      </c>
      <c r="D165">
        <v>4537</v>
      </c>
      <c r="E165">
        <v>4574</v>
      </c>
      <c r="F165">
        <v>3450</v>
      </c>
      <c r="G165">
        <v>3473</v>
      </c>
      <c r="H165">
        <v>3431</v>
      </c>
      <c r="I165">
        <v>3472</v>
      </c>
      <c r="J165">
        <v>38980</v>
      </c>
      <c r="K165">
        <v>39340</v>
      </c>
      <c r="L165">
        <v>38980</v>
      </c>
      <c r="M165">
        <v>39340</v>
      </c>
      <c r="N165">
        <v>167.5</v>
      </c>
      <c r="O165">
        <v>174.7</v>
      </c>
      <c r="P165">
        <v>167.4</v>
      </c>
      <c r="Q165">
        <v>174.6</v>
      </c>
      <c r="R165">
        <v>44600</v>
      </c>
      <c r="S165">
        <v>45200</v>
      </c>
      <c r="T165">
        <v>44560</v>
      </c>
      <c r="U165">
        <v>44970</v>
      </c>
      <c r="V165">
        <v>20550</v>
      </c>
      <c r="W165">
        <v>20960</v>
      </c>
      <c r="X165">
        <v>20550</v>
      </c>
      <c r="Y165">
        <v>20910</v>
      </c>
      <c r="Z165" s="57">
        <v>42433</v>
      </c>
      <c r="AA165">
        <v>167.5</v>
      </c>
      <c r="AB165">
        <v>174.7</v>
      </c>
      <c r="AC165">
        <v>167.4</v>
      </c>
      <c r="AD165">
        <v>174.6</v>
      </c>
      <c r="AE165" s="27">
        <f t="shared" si="36"/>
        <v>7.2999999999999829</v>
      </c>
      <c r="AF165" s="27">
        <f t="shared" si="37"/>
        <v>157.60000000000002</v>
      </c>
      <c r="AG165" s="27">
        <f t="shared" si="38"/>
        <v>153.19999999999999</v>
      </c>
      <c r="AH165" s="27">
        <f t="shared" si="39"/>
        <v>1</v>
      </c>
      <c r="AI165" s="27" t="str">
        <f t="shared" si="40"/>
        <v/>
      </c>
      <c r="AJ165" s="27" t="str">
        <f t="shared" si="41"/>
        <v/>
      </c>
      <c r="AK165" s="27" t="str">
        <f t="shared" si="42"/>
        <v/>
      </c>
      <c r="AL165" s="27" t="str">
        <f t="shared" si="43"/>
        <v/>
      </c>
      <c r="AM165" s="158">
        <f t="shared" si="44"/>
        <v>0</v>
      </c>
      <c r="AN165" s="27">
        <f t="shared" si="45"/>
        <v>37.899999999999778</v>
      </c>
    </row>
    <row r="166" spans="1:40">
      <c r="A166" s="57">
        <v>42440</v>
      </c>
      <c r="B166">
        <v>4569</v>
      </c>
      <c r="C166">
        <v>4620</v>
      </c>
      <c r="D166">
        <v>4569</v>
      </c>
      <c r="E166">
        <v>4608</v>
      </c>
      <c r="F166">
        <v>3558</v>
      </c>
      <c r="G166">
        <v>3601</v>
      </c>
      <c r="H166">
        <v>3554</v>
      </c>
      <c r="I166">
        <v>3587</v>
      </c>
      <c r="J166">
        <v>40880</v>
      </c>
      <c r="K166">
        <v>41590</v>
      </c>
      <c r="L166">
        <v>40880</v>
      </c>
      <c r="M166">
        <v>41550</v>
      </c>
      <c r="N166">
        <v>167.9</v>
      </c>
      <c r="O166">
        <v>172.2</v>
      </c>
      <c r="P166">
        <v>167.7</v>
      </c>
      <c r="Q166">
        <v>168.7</v>
      </c>
      <c r="R166">
        <v>45140</v>
      </c>
      <c r="S166">
        <v>45300</v>
      </c>
      <c r="T166">
        <v>45010</v>
      </c>
      <c r="U166">
        <v>45200</v>
      </c>
      <c r="V166">
        <v>21200</v>
      </c>
      <c r="W166">
        <v>21280</v>
      </c>
      <c r="X166">
        <v>21170</v>
      </c>
      <c r="Y166">
        <v>21280</v>
      </c>
      <c r="Z166" s="57">
        <v>42440</v>
      </c>
      <c r="AA166">
        <v>167.9</v>
      </c>
      <c r="AB166">
        <v>172.2</v>
      </c>
      <c r="AC166">
        <v>167.7</v>
      </c>
      <c r="AD166">
        <v>168.7</v>
      </c>
      <c r="AE166" s="27">
        <f t="shared" si="36"/>
        <v>4.5</v>
      </c>
      <c r="AF166" s="27">
        <f t="shared" si="37"/>
        <v>181.89999999999998</v>
      </c>
      <c r="AG166" s="27">
        <f t="shared" si="38"/>
        <v>167.3</v>
      </c>
      <c r="AH166" s="27" t="str">
        <f t="shared" si="39"/>
        <v/>
      </c>
      <c r="AI166" s="27" t="str">
        <f t="shared" si="40"/>
        <v/>
      </c>
      <c r="AJ166" s="27" t="str">
        <f t="shared" si="41"/>
        <v/>
      </c>
      <c r="AK166" s="27" t="str">
        <f t="shared" si="42"/>
        <v/>
      </c>
      <c r="AL166" s="27" t="str">
        <f t="shared" si="43"/>
        <v/>
      </c>
      <c r="AM166" s="158">
        <f t="shared" si="44"/>
        <v>0</v>
      </c>
      <c r="AN166" s="27">
        <f t="shared" si="45"/>
        <v>37.899999999999778</v>
      </c>
    </row>
    <row r="167" spans="1:40">
      <c r="A167" s="57">
        <v>42447</v>
      </c>
      <c r="B167">
        <v>4476</v>
      </c>
      <c r="C167">
        <v>4496</v>
      </c>
      <c r="D167">
        <v>4462</v>
      </c>
      <c r="E167">
        <v>4492</v>
      </c>
      <c r="F167">
        <v>3527</v>
      </c>
      <c r="G167">
        <v>3549</v>
      </c>
      <c r="H167">
        <v>3504</v>
      </c>
      <c r="I167">
        <v>3541</v>
      </c>
      <c r="J167">
        <v>41720</v>
      </c>
      <c r="K167">
        <v>41950</v>
      </c>
      <c r="L167">
        <v>41490</v>
      </c>
      <c r="M167">
        <v>41900</v>
      </c>
      <c r="N167">
        <v>179</v>
      </c>
      <c r="O167">
        <v>181.5</v>
      </c>
      <c r="P167">
        <v>178.6</v>
      </c>
      <c r="Q167">
        <v>178.8</v>
      </c>
      <c r="R167">
        <v>45100</v>
      </c>
      <c r="S167">
        <v>45190</v>
      </c>
      <c r="T167">
        <v>44460</v>
      </c>
      <c r="U167">
        <v>44900</v>
      </c>
      <c r="V167">
        <v>21290</v>
      </c>
      <c r="W167">
        <v>21360</v>
      </c>
      <c r="X167">
        <v>21150</v>
      </c>
      <c r="Y167">
        <v>21320</v>
      </c>
      <c r="Z167" s="57">
        <v>42447</v>
      </c>
      <c r="AA167">
        <v>179</v>
      </c>
      <c r="AB167">
        <v>181.5</v>
      </c>
      <c r="AC167">
        <v>178.6</v>
      </c>
      <c r="AD167">
        <v>178.8</v>
      </c>
      <c r="AE167" s="27">
        <f t="shared" si="36"/>
        <v>2.9000000000000057</v>
      </c>
      <c r="AF167" s="27">
        <f t="shared" si="37"/>
        <v>173.2</v>
      </c>
      <c r="AG167" s="27">
        <f t="shared" si="38"/>
        <v>164.2</v>
      </c>
      <c r="AH167" s="27">
        <f t="shared" si="39"/>
        <v>1</v>
      </c>
      <c r="AI167" s="27" t="str">
        <f t="shared" si="40"/>
        <v/>
      </c>
      <c r="AJ167" s="27" t="str">
        <f t="shared" si="41"/>
        <v/>
      </c>
      <c r="AK167" s="27" t="str">
        <f t="shared" si="42"/>
        <v/>
      </c>
      <c r="AL167" s="27" t="str">
        <f t="shared" si="43"/>
        <v/>
      </c>
      <c r="AM167" s="158">
        <f t="shared" si="44"/>
        <v>0</v>
      </c>
      <c r="AN167" s="27">
        <f t="shared" si="45"/>
        <v>37.899999999999778</v>
      </c>
    </row>
    <row r="168" spans="1:40">
      <c r="A168" s="57">
        <v>42454</v>
      </c>
      <c r="B168">
        <v>4394</v>
      </c>
      <c r="C168">
        <v>4413</v>
      </c>
      <c r="D168">
        <v>4391</v>
      </c>
      <c r="E168">
        <v>4410</v>
      </c>
      <c r="F168">
        <v>3441</v>
      </c>
      <c r="G168">
        <v>3463</v>
      </c>
      <c r="H168">
        <v>3424</v>
      </c>
      <c r="I168">
        <v>3428</v>
      </c>
      <c r="J168">
        <v>41410</v>
      </c>
      <c r="K168">
        <v>41560</v>
      </c>
      <c r="L168">
        <v>40730</v>
      </c>
      <c r="M168">
        <v>40950</v>
      </c>
      <c r="N168">
        <v>175.2</v>
      </c>
      <c r="O168">
        <v>176.6</v>
      </c>
      <c r="P168">
        <v>174.6</v>
      </c>
      <c r="Q168">
        <v>175.2</v>
      </c>
      <c r="R168">
        <v>45360</v>
      </c>
      <c r="S168">
        <v>45370</v>
      </c>
      <c r="T168">
        <v>45100</v>
      </c>
      <c r="U168">
        <v>45150</v>
      </c>
      <c r="V168">
        <v>21450</v>
      </c>
      <c r="W168">
        <v>21560</v>
      </c>
      <c r="X168">
        <v>21440</v>
      </c>
      <c r="Y168">
        <v>21450</v>
      </c>
      <c r="Z168" s="57">
        <v>42454</v>
      </c>
      <c r="AA168">
        <v>175.2</v>
      </c>
      <c r="AB168">
        <v>176.6</v>
      </c>
      <c r="AC168">
        <v>174.6</v>
      </c>
      <c r="AD168">
        <v>175.2</v>
      </c>
      <c r="AE168" s="27">
        <f t="shared" si="36"/>
        <v>2</v>
      </c>
      <c r="AF168" s="27">
        <f t="shared" si="37"/>
        <v>181.70000000000002</v>
      </c>
      <c r="AG168" s="27">
        <f t="shared" si="38"/>
        <v>175.9</v>
      </c>
      <c r="AH168" s="27" t="str">
        <f t="shared" si="39"/>
        <v/>
      </c>
      <c r="AI168" s="27" t="str">
        <f t="shared" si="40"/>
        <v/>
      </c>
      <c r="AJ168" s="27" t="str">
        <f t="shared" si="41"/>
        <v/>
      </c>
      <c r="AK168" s="27" t="str">
        <f t="shared" si="42"/>
        <v/>
      </c>
      <c r="AL168" s="27" t="str">
        <f t="shared" si="43"/>
        <v/>
      </c>
      <c r="AM168" s="158">
        <f t="shared" si="44"/>
        <v>0</v>
      </c>
      <c r="AN168" s="27">
        <f t="shared" si="45"/>
        <v>37.899999999999778</v>
      </c>
    </row>
    <row r="169" spans="1:40">
      <c r="A169" s="57">
        <v>42461</v>
      </c>
      <c r="B169">
        <v>4431</v>
      </c>
      <c r="C169">
        <v>4432</v>
      </c>
      <c r="D169">
        <v>4407</v>
      </c>
      <c r="E169">
        <v>4419</v>
      </c>
      <c r="F169">
        <v>3514</v>
      </c>
      <c r="G169">
        <v>3526</v>
      </c>
      <c r="H169">
        <v>3508</v>
      </c>
      <c r="I169">
        <v>3522</v>
      </c>
      <c r="J169">
        <v>39920</v>
      </c>
      <c r="K169">
        <v>40190</v>
      </c>
      <c r="L169">
        <v>39840</v>
      </c>
      <c r="M169">
        <v>40170</v>
      </c>
      <c r="N169">
        <v>178.8</v>
      </c>
      <c r="O169">
        <v>179.5</v>
      </c>
      <c r="P169">
        <v>176.2</v>
      </c>
      <c r="Q169">
        <v>176.8</v>
      </c>
      <c r="R169">
        <v>45350</v>
      </c>
      <c r="S169">
        <v>45450</v>
      </c>
      <c r="T169">
        <v>45270</v>
      </c>
      <c r="U169">
        <v>45310</v>
      </c>
      <c r="V169">
        <v>20600</v>
      </c>
      <c r="W169">
        <v>20790</v>
      </c>
      <c r="X169">
        <v>20570</v>
      </c>
      <c r="Y169">
        <v>20720</v>
      </c>
      <c r="Z169" s="57">
        <v>42461</v>
      </c>
      <c r="AA169">
        <v>178.8</v>
      </c>
      <c r="AB169">
        <v>179.5</v>
      </c>
      <c r="AC169">
        <v>176.2</v>
      </c>
      <c r="AD169">
        <v>176.8</v>
      </c>
      <c r="AE169" s="27">
        <f t="shared" si="36"/>
        <v>3.3000000000000114</v>
      </c>
      <c r="AF169" s="27">
        <f t="shared" si="37"/>
        <v>177.2</v>
      </c>
      <c r="AG169" s="27">
        <f t="shared" si="38"/>
        <v>173.2</v>
      </c>
      <c r="AH169" s="27" t="str">
        <f t="shared" si="39"/>
        <v/>
      </c>
      <c r="AI169" s="27" t="str">
        <f t="shared" si="40"/>
        <v/>
      </c>
      <c r="AJ169" s="27" t="str">
        <f t="shared" si="41"/>
        <v/>
      </c>
      <c r="AK169" s="27" t="str">
        <f t="shared" si="42"/>
        <v/>
      </c>
      <c r="AL169" s="27" t="str">
        <f t="shared" si="43"/>
        <v/>
      </c>
      <c r="AM169" s="158">
        <f t="shared" si="44"/>
        <v>0</v>
      </c>
      <c r="AN169" s="27">
        <f t="shared" si="45"/>
        <v>37.899999999999778</v>
      </c>
    </row>
    <row r="170" spans="1:40">
      <c r="A170" s="57">
        <v>42468</v>
      </c>
      <c r="B170">
        <v>4299</v>
      </c>
      <c r="C170">
        <v>4314</v>
      </c>
      <c r="D170">
        <v>4296</v>
      </c>
      <c r="E170">
        <v>4299</v>
      </c>
      <c r="F170">
        <v>3329</v>
      </c>
      <c r="G170">
        <v>3357</v>
      </c>
      <c r="H170">
        <v>3329</v>
      </c>
      <c r="I170">
        <v>3340</v>
      </c>
      <c r="J170">
        <v>38540</v>
      </c>
      <c r="K170">
        <v>38960</v>
      </c>
      <c r="L170">
        <v>38440</v>
      </c>
      <c r="M170">
        <v>38770</v>
      </c>
      <c r="N170">
        <v>177.2</v>
      </c>
      <c r="O170">
        <v>179.7</v>
      </c>
      <c r="P170">
        <v>175.6</v>
      </c>
      <c r="Q170">
        <v>176.9</v>
      </c>
      <c r="R170">
        <v>44200</v>
      </c>
      <c r="S170">
        <v>44790</v>
      </c>
      <c r="T170">
        <v>44200</v>
      </c>
      <c r="U170">
        <v>44450</v>
      </c>
      <c r="V170">
        <v>20380</v>
      </c>
      <c r="W170">
        <v>20530</v>
      </c>
      <c r="X170">
        <v>20370</v>
      </c>
      <c r="Y170">
        <v>20480</v>
      </c>
      <c r="Z170" s="57">
        <v>42468</v>
      </c>
      <c r="AA170">
        <v>177.2</v>
      </c>
      <c r="AB170">
        <v>179.7</v>
      </c>
      <c r="AC170">
        <v>175.6</v>
      </c>
      <c r="AD170">
        <v>176.9</v>
      </c>
      <c r="AE170" s="27">
        <f t="shared" si="36"/>
        <v>4.0999999999999943</v>
      </c>
      <c r="AF170" s="27">
        <f t="shared" si="37"/>
        <v>180.10000000000002</v>
      </c>
      <c r="AG170" s="27">
        <f t="shared" si="38"/>
        <v>173.5</v>
      </c>
      <c r="AH170" s="27" t="str">
        <f t="shared" si="39"/>
        <v/>
      </c>
      <c r="AI170" s="27" t="str">
        <f t="shared" si="40"/>
        <v/>
      </c>
      <c r="AJ170" s="27" t="str">
        <f t="shared" si="41"/>
        <v/>
      </c>
      <c r="AK170" s="27" t="str">
        <f t="shared" si="42"/>
        <v/>
      </c>
      <c r="AL170" s="27" t="str">
        <f t="shared" si="43"/>
        <v/>
      </c>
      <c r="AM170" s="158">
        <f t="shared" si="44"/>
        <v>0</v>
      </c>
      <c r="AN170" s="27">
        <f t="shared" si="45"/>
        <v>37.899999999999778</v>
      </c>
    </row>
    <row r="171" spans="1:40">
      <c r="A171" s="57">
        <v>42475</v>
      </c>
      <c r="B171">
        <v>4300</v>
      </c>
      <c r="C171">
        <v>4318</v>
      </c>
      <c r="D171">
        <v>4295</v>
      </c>
      <c r="E171">
        <v>4310</v>
      </c>
      <c r="F171">
        <v>3470</v>
      </c>
      <c r="G171">
        <v>3486</v>
      </c>
      <c r="H171">
        <v>3454</v>
      </c>
      <c r="I171">
        <v>3481</v>
      </c>
      <c r="J171">
        <v>41080</v>
      </c>
      <c r="K171">
        <v>41730</v>
      </c>
      <c r="L171">
        <v>41080</v>
      </c>
      <c r="M171">
        <v>41580</v>
      </c>
      <c r="N171">
        <v>191.3</v>
      </c>
      <c r="O171">
        <v>193.9</v>
      </c>
      <c r="P171">
        <v>189.9</v>
      </c>
      <c r="Q171">
        <v>190.5</v>
      </c>
      <c r="R171">
        <v>45800</v>
      </c>
      <c r="S171">
        <v>46400</v>
      </c>
      <c r="T171">
        <v>45800</v>
      </c>
      <c r="U171">
        <v>46250</v>
      </c>
      <c r="V171">
        <v>21230</v>
      </c>
      <c r="W171">
        <v>21230</v>
      </c>
      <c r="X171">
        <v>21060</v>
      </c>
      <c r="Y171">
        <v>21080</v>
      </c>
      <c r="Z171" s="57">
        <v>42475</v>
      </c>
      <c r="AA171">
        <v>191.3</v>
      </c>
      <c r="AB171">
        <v>193.9</v>
      </c>
      <c r="AC171">
        <v>189.9</v>
      </c>
      <c r="AD171">
        <v>190.5</v>
      </c>
      <c r="AE171" s="27">
        <f t="shared" si="36"/>
        <v>4</v>
      </c>
      <c r="AF171" s="27">
        <f t="shared" si="37"/>
        <v>181</v>
      </c>
      <c r="AG171" s="27">
        <f t="shared" si="38"/>
        <v>172.8</v>
      </c>
      <c r="AH171" s="27">
        <f t="shared" si="39"/>
        <v>1</v>
      </c>
      <c r="AI171" s="27" t="str">
        <f t="shared" si="40"/>
        <v/>
      </c>
      <c r="AJ171" s="27" t="str">
        <f t="shared" si="41"/>
        <v/>
      </c>
      <c r="AK171" s="27" t="str">
        <f t="shared" si="42"/>
        <v/>
      </c>
      <c r="AL171" s="27" t="str">
        <f t="shared" si="43"/>
        <v/>
      </c>
      <c r="AM171" s="158">
        <f t="shared" si="44"/>
        <v>0</v>
      </c>
      <c r="AN171" s="27">
        <f t="shared" si="45"/>
        <v>37.899999999999778</v>
      </c>
    </row>
    <row r="172" spans="1:40">
      <c r="A172" s="57">
        <v>42482</v>
      </c>
      <c r="B172">
        <v>4372</v>
      </c>
      <c r="C172">
        <v>4403</v>
      </c>
      <c r="D172">
        <v>4351</v>
      </c>
      <c r="E172">
        <v>4398</v>
      </c>
      <c r="F172">
        <v>3588</v>
      </c>
      <c r="G172">
        <v>3631</v>
      </c>
      <c r="H172">
        <v>3577</v>
      </c>
      <c r="I172">
        <v>3629</v>
      </c>
      <c r="J172">
        <v>42200</v>
      </c>
      <c r="K172">
        <v>42570</v>
      </c>
      <c r="L172">
        <v>42070</v>
      </c>
      <c r="M172">
        <v>42470</v>
      </c>
      <c r="N172">
        <v>197.2</v>
      </c>
      <c r="O172">
        <v>200.2</v>
      </c>
      <c r="P172">
        <v>196.2</v>
      </c>
      <c r="Q172">
        <v>198.3</v>
      </c>
      <c r="R172">
        <v>47800</v>
      </c>
      <c r="S172">
        <v>47870</v>
      </c>
      <c r="T172">
        <v>47490</v>
      </c>
      <c r="U172">
        <v>47710</v>
      </c>
      <c r="V172">
        <v>21310</v>
      </c>
      <c r="W172">
        <v>21440</v>
      </c>
      <c r="X172">
        <v>21200</v>
      </c>
      <c r="Y172">
        <v>21390</v>
      </c>
      <c r="Z172" s="57">
        <v>42482</v>
      </c>
      <c r="AA172">
        <v>197.2</v>
      </c>
      <c r="AB172">
        <v>200.2</v>
      </c>
      <c r="AC172">
        <v>196.2</v>
      </c>
      <c r="AD172">
        <v>198.3</v>
      </c>
      <c r="AE172" s="27">
        <f t="shared" si="36"/>
        <v>4</v>
      </c>
      <c r="AF172" s="27">
        <f t="shared" si="37"/>
        <v>194.5</v>
      </c>
      <c r="AG172" s="27">
        <f t="shared" si="38"/>
        <v>186.5</v>
      </c>
      <c r="AH172" s="27">
        <f t="shared" si="39"/>
        <v>1</v>
      </c>
      <c r="AI172" s="27" t="str">
        <f t="shared" si="40"/>
        <v/>
      </c>
      <c r="AJ172" s="27" t="str">
        <f t="shared" si="41"/>
        <v/>
      </c>
      <c r="AK172" s="27" t="str">
        <f t="shared" si="42"/>
        <v/>
      </c>
      <c r="AL172" s="27" t="str">
        <f t="shared" si="43"/>
        <v/>
      </c>
      <c r="AM172" s="158">
        <f t="shared" si="44"/>
        <v>0</v>
      </c>
      <c r="AN172" s="27">
        <f t="shared" si="45"/>
        <v>37.899999999999778</v>
      </c>
    </row>
    <row r="173" spans="1:40">
      <c r="A173" s="57">
        <v>42488</v>
      </c>
      <c r="B173">
        <v>4440</v>
      </c>
      <c r="C173">
        <v>4443</v>
      </c>
      <c r="D173">
        <v>4333</v>
      </c>
      <c r="E173">
        <v>4361</v>
      </c>
      <c r="F173">
        <v>3655</v>
      </c>
      <c r="G173">
        <v>3663</v>
      </c>
      <c r="H173">
        <v>3580</v>
      </c>
      <c r="I173">
        <v>3592</v>
      </c>
      <c r="J173">
        <v>43250</v>
      </c>
      <c r="K173">
        <v>43280</v>
      </c>
      <c r="L173">
        <v>42110</v>
      </c>
      <c r="M173">
        <v>42150</v>
      </c>
      <c r="N173">
        <v>200</v>
      </c>
      <c r="O173">
        <v>200</v>
      </c>
      <c r="P173">
        <v>194.6</v>
      </c>
      <c r="Q173">
        <v>194.8</v>
      </c>
      <c r="R173">
        <v>48370</v>
      </c>
      <c r="S173">
        <v>48590</v>
      </c>
      <c r="T173">
        <v>47300</v>
      </c>
      <c r="U173">
        <v>47300</v>
      </c>
      <c r="V173">
        <v>21500</v>
      </c>
      <c r="W173">
        <v>21700</v>
      </c>
      <c r="X173">
        <v>21250</v>
      </c>
      <c r="Y173">
        <v>21320</v>
      </c>
      <c r="Z173" s="57">
        <v>42488</v>
      </c>
      <c r="AA173">
        <v>200</v>
      </c>
      <c r="AB173">
        <v>200</v>
      </c>
      <c r="AC173">
        <v>194.6</v>
      </c>
      <c r="AD173">
        <v>194.8</v>
      </c>
      <c r="AE173" s="27">
        <f t="shared" ref="AE173:AE201" si="46">AB173-AC173</f>
        <v>5.4000000000000057</v>
      </c>
      <c r="AF173" s="27">
        <f t="shared" ref="AF173:AF201" si="47">AE172+AD172</f>
        <v>202.3</v>
      </c>
      <c r="AG173" s="27">
        <f t="shared" ref="AG173:AG201" si="48">AD172-AE172</f>
        <v>194.3</v>
      </c>
      <c r="AH173" s="27" t="str">
        <f t="shared" ref="AH173:AH201" si="49">IF(AND(AA173&gt;AF173,AC173&gt;AF173),1,IF(AND(AA173&lt;AG173,AG173&gt;AB173),-1,""))</f>
        <v/>
      </c>
      <c r="AI173" s="27" t="str">
        <f t="shared" ref="AI173:AI201" si="50">IF(AND(AB173&gt;=AF173,AF173&gt;AA173+1),"買い","")</f>
        <v/>
      </c>
      <c r="AJ173" s="27" t="str">
        <f t="shared" ref="AJ173:AJ201" si="51">IF(AND(AG173&gt;=AC173,AA173-1&gt;AG173),"売り","")</f>
        <v/>
      </c>
      <c r="AK173" s="27" t="str">
        <f t="shared" ref="AK173:AK200" si="52">IF(Z174="","",IF(AH173=1,"",IF(OR(AI173="買い",AH173=1),AA174-AF173,"")))</f>
        <v/>
      </c>
      <c r="AL173" s="27" t="str">
        <f t="shared" ref="AL173:AL200" si="53">IF(Z174="","",IF(AH173=-1,"",IF(OR(AJ173="売り",AJ173=1),AG173-AA174,"")))</f>
        <v/>
      </c>
      <c r="AM173" s="158">
        <f t="shared" si="44"/>
        <v>0</v>
      </c>
      <c r="AN173" s="27">
        <f t="shared" si="45"/>
        <v>37.899999999999778</v>
      </c>
    </row>
    <row r="174" spans="1:40">
      <c r="A174" s="57">
        <v>42496</v>
      </c>
      <c r="B174">
        <v>4394</v>
      </c>
      <c r="C174">
        <v>4394</v>
      </c>
      <c r="D174">
        <v>4373</v>
      </c>
      <c r="E174">
        <v>4383</v>
      </c>
      <c r="F174">
        <v>3677</v>
      </c>
      <c r="G174">
        <v>3677</v>
      </c>
      <c r="H174">
        <v>3637</v>
      </c>
      <c r="I174">
        <v>3643</v>
      </c>
      <c r="J174">
        <v>41270</v>
      </c>
      <c r="K174">
        <v>41330</v>
      </c>
      <c r="L174">
        <v>40730</v>
      </c>
      <c r="M174">
        <v>40920</v>
      </c>
      <c r="N174">
        <v>187.7</v>
      </c>
      <c r="O174">
        <v>187.7</v>
      </c>
      <c r="P174">
        <v>181.4</v>
      </c>
      <c r="Q174">
        <v>183.7</v>
      </c>
      <c r="R174">
        <v>46820</v>
      </c>
      <c r="S174">
        <v>46990</v>
      </c>
      <c r="T174">
        <v>46580</v>
      </c>
      <c r="U174">
        <v>46600</v>
      </c>
      <c r="V174">
        <v>21100</v>
      </c>
      <c r="W174">
        <v>21180</v>
      </c>
      <c r="X174">
        <v>21030</v>
      </c>
      <c r="Y174">
        <v>21170</v>
      </c>
      <c r="Z174" s="57">
        <v>42496</v>
      </c>
      <c r="AA174">
        <v>187.7</v>
      </c>
      <c r="AB174">
        <v>187.7</v>
      </c>
      <c r="AC174">
        <v>181.4</v>
      </c>
      <c r="AD174">
        <v>183.7</v>
      </c>
      <c r="AE174" s="27">
        <f t="shared" si="46"/>
        <v>6.2999999999999829</v>
      </c>
      <c r="AF174" s="27">
        <f t="shared" si="47"/>
        <v>200.20000000000002</v>
      </c>
      <c r="AG174" s="27">
        <f t="shared" si="48"/>
        <v>189.4</v>
      </c>
      <c r="AH174" s="27">
        <f t="shared" si="49"/>
        <v>-1</v>
      </c>
      <c r="AI174" s="27" t="str">
        <f t="shared" si="50"/>
        <v/>
      </c>
      <c r="AJ174" s="27" t="str">
        <f t="shared" si="51"/>
        <v/>
      </c>
      <c r="AK174" s="27" t="str">
        <f t="shared" si="52"/>
        <v/>
      </c>
      <c r="AL174" s="27" t="str">
        <f t="shared" si="53"/>
        <v/>
      </c>
      <c r="AM174" s="158">
        <f t="shared" si="44"/>
        <v>0</v>
      </c>
      <c r="AN174" s="27">
        <f t="shared" si="45"/>
        <v>37.899999999999778</v>
      </c>
    </row>
    <row r="175" spans="1:40">
      <c r="A175" s="57">
        <v>42503</v>
      </c>
      <c r="B175">
        <v>4420</v>
      </c>
      <c r="C175">
        <v>4435</v>
      </c>
      <c r="D175">
        <v>4404</v>
      </c>
      <c r="E175">
        <v>4425</v>
      </c>
      <c r="F175">
        <v>3671</v>
      </c>
      <c r="G175">
        <v>3691</v>
      </c>
      <c r="H175">
        <v>3646</v>
      </c>
      <c r="I175">
        <v>3687</v>
      </c>
      <c r="J175">
        <v>42910</v>
      </c>
      <c r="K175">
        <v>43000</v>
      </c>
      <c r="L175">
        <v>42760</v>
      </c>
      <c r="M175">
        <v>42930</v>
      </c>
      <c r="N175">
        <v>177.3</v>
      </c>
      <c r="O175">
        <v>177.4</v>
      </c>
      <c r="P175">
        <v>171.6</v>
      </c>
      <c r="Q175">
        <v>172.9</v>
      </c>
      <c r="R175">
        <v>48300</v>
      </c>
      <c r="S175">
        <v>48480</v>
      </c>
      <c r="T175">
        <v>47960</v>
      </c>
      <c r="U175">
        <v>48110</v>
      </c>
      <c r="V175">
        <v>22100</v>
      </c>
      <c r="W175">
        <v>22150</v>
      </c>
      <c r="X175">
        <v>22000</v>
      </c>
      <c r="Y175">
        <v>22110</v>
      </c>
      <c r="Z175" s="57">
        <v>42503</v>
      </c>
      <c r="AA175">
        <v>177.3</v>
      </c>
      <c r="AB175">
        <v>177.4</v>
      </c>
      <c r="AC175">
        <v>171.6</v>
      </c>
      <c r="AD175">
        <v>172.9</v>
      </c>
      <c r="AE175" s="27">
        <f t="shared" si="46"/>
        <v>5.8000000000000114</v>
      </c>
      <c r="AF175" s="27">
        <f t="shared" si="47"/>
        <v>189.99999999999997</v>
      </c>
      <c r="AG175" s="27">
        <f t="shared" si="48"/>
        <v>177.4</v>
      </c>
      <c r="AH175" s="27" t="str">
        <f t="shared" si="49"/>
        <v/>
      </c>
      <c r="AI175" s="27" t="str">
        <f t="shared" si="50"/>
        <v/>
      </c>
      <c r="AJ175" s="27" t="str">
        <f t="shared" si="51"/>
        <v/>
      </c>
      <c r="AK175" s="27" t="str">
        <f t="shared" si="52"/>
        <v/>
      </c>
      <c r="AL175" s="27" t="str">
        <f t="shared" si="53"/>
        <v/>
      </c>
      <c r="AM175" s="158">
        <f t="shared" si="44"/>
        <v>0</v>
      </c>
      <c r="AN175" s="27">
        <f t="shared" si="45"/>
        <v>37.899999999999778</v>
      </c>
    </row>
    <row r="176" spans="1:40">
      <c r="A176" s="57">
        <v>42510</v>
      </c>
      <c r="B176">
        <v>4416</v>
      </c>
      <c r="C176">
        <v>4423</v>
      </c>
      <c r="D176">
        <v>4409</v>
      </c>
      <c r="E176">
        <v>4421</v>
      </c>
      <c r="F176">
        <v>3585</v>
      </c>
      <c r="G176">
        <v>3610</v>
      </c>
      <c r="H176">
        <v>3584</v>
      </c>
      <c r="I176">
        <v>3600</v>
      </c>
      <c r="J176">
        <v>44080</v>
      </c>
      <c r="K176">
        <v>44660</v>
      </c>
      <c r="L176">
        <v>44080</v>
      </c>
      <c r="M176">
        <v>44600</v>
      </c>
      <c r="N176">
        <v>160</v>
      </c>
      <c r="O176">
        <v>163.30000000000001</v>
      </c>
      <c r="P176">
        <v>158</v>
      </c>
      <c r="Q176">
        <v>162.9</v>
      </c>
      <c r="R176">
        <v>48020</v>
      </c>
      <c r="S176">
        <v>48380</v>
      </c>
      <c r="T176">
        <v>47860</v>
      </c>
      <c r="U176">
        <v>47950</v>
      </c>
      <c r="V176">
        <v>22210</v>
      </c>
      <c r="W176">
        <v>22380</v>
      </c>
      <c r="X176">
        <v>22160</v>
      </c>
      <c r="Y176">
        <v>22340</v>
      </c>
      <c r="Z176" s="57">
        <v>42510</v>
      </c>
      <c r="AA176">
        <v>160</v>
      </c>
      <c r="AB176">
        <v>163.30000000000001</v>
      </c>
      <c r="AC176">
        <v>158</v>
      </c>
      <c r="AD176">
        <v>162.9</v>
      </c>
      <c r="AE176" s="27">
        <f t="shared" si="46"/>
        <v>5.3000000000000114</v>
      </c>
      <c r="AF176" s="27">
        <f t="shared" si="47"/>
        <v>178.70000000000002</v>
      </c>
      <c r="AG176" s="27">
        <f t="shared" si="48"/>
        <v>167.1</v>
      </c>
      <c r="AH176" s="27">
        <f t="shared" si="49"/>
        <v>-1</v>
      </c>
      <c r="AI176" s="27" t="str">
        <f t="shared" si="50"/>
        <v/>
      </c>
      <c r="AJ176" s="27" t="str">
        <f t="shared" si="51"/>
        <v/>
      </c>
      <c r="AK176" s="27" t="str">
        <f t="shared" si="52"/>
        <v/>
      </c>
      <c r="AL176" s="27" t="str">
        <f t="shared" si="53"/>
        <v/>
      </c>
      <c r="AM176" s="158">
        <f t="shared" si="44"/>
        <v>0</v>
      </c>
      <c r="AN176" s="27">
        <f t="shared" si="45"/>
        <v>37.899999999999778</v>
      </c>
    </row>
    <row r="177" spans="1:40">
      <c r="A177" s="57">
        <v>42517</v>
      </c>
      <c r="B177">
        <v>4296</v>
      </c>
      <c r="C177">
        <v>4305</v>
      </c>
      <c r="D177">
        <v>4268</v>
      </c>
      <c r="E177">
        <v>4293</v>
      </c>
      <c r="F177">
        <v>3507</v>
      </c>
      <c r="G177">
        <v>3511</v>
      </c>
      <c r="H177">
        <v>3479</v>
      </c>
      <c r="I177">
        <v>3503</v>
      </c>
      <c r="J177">
        <v>44200</v>
      </c>
      <c r="K177">
        <v>44390</v>
      </c>
      <c r="L177">
        <v>43880</v>
      </c>
      <c r="M177">
        <v>44020</v>
      </c>
      <c r="N177">
        <v>159.9</v>
      </c>
      <c r="O177">
        <v>162.4</v>
      </c>
      <c r="P177">
        <v>158.1</v>
      </c>
      <c r="Q177">
        <v>161.6</v>
      </c>
      <c r="R177">
        <v>47730</v>
      </c>
      <c r="S177">
        <v>47800</v>
      </c>
      <c r="T177">
        <v>47550</v>
      </c>
      <c r="U177">
        <v>47730</v>
      </c>
      <c r="V177">
        <v>22920</v>
      </c>
      <c r="W177">
        <v>23020</v>
      </c>
      <c r="X177">
        <v>22880</v>
      </c>
      <c r="Y177">
        <v>22940</v>
      </c>
      <c r="Z177" s="57">
        <v>42517</v>
      </c>
      <c r="AA177">
        <v>159.9</v>
      </c>
      <c r="AB177">
        <v>162.4</v>
      </c>
      <c r="AC177">
        <v>158.1</v>
      </c>
      <c r="AD177">
        <v>161.6</v>
      </c>
      <c r="AE177" s="27">
        <f t="shared" si="46"/>
        <v>4.3000000000000114</v>
      </c>
      <c r="AF177" s="27">
        <f t="shared" si="47"/>
        <v>168.20000000000002</v>
      </c>
      <c r="AG177" s="27">
        <f t="shared" si="48"/>
        <v>157.6</v>
      </c>
      <c r="AH177" s="27" t="str">
        <f t="shared" si="49"/>
        <v/>
      </c>
      <c r="AI177" s="27" t="str">
        <f t="shared" si="50"/>
        <v/>
      </c>
      <c r="AJ177" s="27" t="str">
        <f t="shared" si="51"/>
        <v/>
      </c>
      <c r="AK177" s="27" t="str">
        <f t="shared" si="52"/>
        <v/>
      </c>
      <c r="AL177" s="27" t="str">
        <f t="shared" si="53"/>
        <v/>
      </c>
      <c r="AM177" s="158">
        <f t="shared" si="44"/>
        <v>0</v>
      </c>
      <c r="AN177" s="27">
        <f t="shared" si="45"/>
        <v>37.899999999999778</v>
      </c>
    </row>
    <row r="178" spans="1:40">
      <c r="A178" s="57">
        <v>42524</v>
      </c>
      <c r="B178">
        <v>4214</v>
      </c>
      <c r="C178">
        <v>4230</v>
      </c>
      <c r="D178">
        <v>4213</v>
      </c>
      <c r="E178">
        <v>4218</v>
      </c>
      <c r="F178">
        <v>3340</v>
      </c>
      <c r="G178">
        <v>3357</v>
      </c>
      <c r="H178">
        <v>3338</v>
      </c>
      <c r="I178">
        <v>3345</v>
      </c>
      <c r="J178">
        <v>43750</v>
      </c>
      <c r="K178">
        <v>44160</v>
      </c>
      <c r="L178">
        <v>43700</v>
      </c>
      <c r="M178">
        <v>43930</v>
      </c>
      <c r="N178">
        <v>157</v>
      </c>
      <c r="O178">
        <v>159.80000000000001</v>
      </c>
      <c r="P178">
        <v>156.69999999999999</v>
      </c>
      <c r="Q178">
        <v>157.69999999999999</v>
      </c>
      <c r="R178">
        <v>48110</v>
      </c>
      <c r="S178">
        <v>48300</v>
      </c>
      <c r="T178">
        <v>48010</v>
      </c>
      <c r="U178">
        <v>48270</v>
      </c>
      <c r="V178">
        <v>23100</v>
      </c>
      <c r="W178">
        <v>23110</v>
      </c>
      <c r="X178">
        <v>22970</v>
      </c>
      <c r="Y178">
        <v>23000</v>
      </c>
      <c r="Z178" s="57">
        <v>42524</v>
      </c>
      <c r="AA178">
        <v>157</v>
      </c>
      <c r="AB178">
        <v>159.80000000000001</v>
      </c>
      <c r="AC178">
        <v>156.69999999999999</v>
      </c>
      <c r="AD178">
        <v>157.69999999999999</v>
      </c>
      <c r="AE178" s="27">
        <f t="shared" si="46"/>
        <v>3.1000000000000227</v>
      </c>
      <c r="AF178" s="27">
        <f t="shared" si="47"/>
        <v>165.9</v>
      </c>
      <c r="AG178" s="27">
        <f t="shared" si="48"/>
        <v>157.29999999999998</v>
      </c>
      <c r="AH178" s="27" t="str">
        <f t="shared" si="49"/>
        <v/>
      </c>
      <c r="AI178" s="27" t="str">
        <f t="shared" si="50"/>
        <v/>
      </c>
      <c r="AJ178" s="27" t="str">
        <f t="shared" si="51"/>
        <v/>
      </c>
      <c r="AK178" s="27" t="str">
        <f t="shared" si="52"/>
        <v/>
      </c>
      <c r="AL178" s="27" t="str">
        <f t="shared" si="53"/>
        <v/>
      </c>
      <c r="AM178" s="158">
        <f t="shared" si="44"/>
        <v>0</v>
      </c>
      <c r="AN178" s="27">
        <f t="shared" si="45"/>
        <v>37.899999999999778</v>
      </c>
    </row>
    <row r="179" spans="1:40">
      <c r="A179" s="57">
        <v>42531</v>
      </c>
      <c r="B179">
        <v>4340</v>
      </c>
      <c r="C179">
        <v>4348</v>
      </c>
      <c r="D179">
        <v>4333</v>
      </c>
      <c r="E179">
        <v>4336</v>
      </c>
      <c r="F179">
        <v>3439</v>
      </c>
      <c r="G179">
        <v>3442</v>
      </c>
      <c r="H179">
        <v>3420</v>
      </c>
      <c r="I179">
        <v>3424</v>
      </c>
      <c r="J179">
        <v>44430</v>
      </c>
      <c r="K179">
        <v>44660</v>
      </c>
      <c r="L179">
        <v>44200</v>
      </c>
      <c r="M179">
        <v>44360</v>
      </c>
      <c r="N179">
        <v>149.6</v>
      </c>
      <c r="O179">
        <v>150</v>
      </c>
      <c r="P179">
        <v>147.5</v>
      </c>
      <c r="Q179">
        <v>147.9</v>
      </c>
      <c r="R179">
        <v>48530</v>
      </c>
      <c r="S179">
        <v>48890</v>
      </c>
      <c r="T179">
        <v>48410</v>
      </c>
      <c r="U179">
        <v>48570</v>
      </c>
      <c r="V179">
        <v>23350</v>
      </c>
      <c r="W179">
        <v>23360</v>
      </c>
      <c r="X179">
        <v>23130</v>
      </c>
      <c r="Y179">
        <v>23170</v>
      </c>
      <c r="Z179" s="57">
        <v>42531</v>
      </c>
      <c r="AA179">
        <v>149.6</v>
      </c>
      <c r="AB179">
        <v>150</v>
      </c>
      <c r="AC179">
        <v>147.5</v>
      </c>
      <c r="AD179">
        <v>147.9</v>
      </c>
      <c r="AE179" s="27">
        <f t="shared" si="46"/>
        <v>2.5</v>
      </c>
      <c r="AF179" s="27">
        <f t="shared" si="47"/>
        <v>160.80000000000001</v>
      </c>
      <c r="AG179" s="27">
        <f t="shared" si="48"/>
        <v>154.59999999999997</v>
      </c>
      <c r="AH179" s="27">
        <f t="shared" si="49"/>
        <v>-1</v>
      </c>
      <c r="AI179" s="27" t="str">
        <f t="shared" si="50"/>
        <v/>
      </c>
      <c r="AJ179" s="27" t="str">
        <f t="shared" si="51"/>
        <v/>
      </c>
      <c r="AK179" s="27" t="str">
        <f t="shared" si="52"/>
        <v/>
      </c>
      <c r="AL179" s="27" t="str">
        <f t="shared" si="53"/>
        <v/>
      </c>
      <c r="AM179" s="158">
        <f t="shared" si="44"/>
        <v>0</v>
      </c>
      <c r="AN179" s="27">
        <f t="shared" si="45"/>
        <v>37.899999999999778</v>
      </c>
    </row>
    <row r="180" spans="1:40">
      <c r="A180" s="57">
        <v>42538</v>
      </c>
      <c r="B180">
        <v>4302</v>
      </c>
      <c r="C180">
        <v>4316</v>
      </c>
      <c r="D180">
        <v>4285</v>
      </c>
      <c r="E180">
        <v>4289</v>
      </c>
      <c r="F180">
        <v>3293</v>
      </c>
      <c r="G180">
        <v>3300</v>
      </c>
      <c r="H180">
        <v>3272</v>
      </c>
      <c r="I180">
        <v>3272</v>
      </c>
      <c r="J180">
        <v>41270</v>
      </c>
      <c r="K180">
        <v>41630</v>
      </c>
      <c r="L180">
        <v>41230</v>
      </c>
      <c r="M180">
        <v>41600</v>
      </c>
      <c r="N180">
        <v>148.4</v>
      </c>
      <c r="O180">
        <v>151.6</v>
      </c>
      <c r="P180">
        <v>148</v>
      </c>
      <c r="Q180">
        <v>150.19999999999999</v>
      </c>
      <c r="R180">
        <v>47390</v>
      </c>
      <c r="S180">
        <v>47850</v>
      </c>
      <c r="T180">
        <v>47390</v>
      </c>
      <c r="U180">
        <v>47850</v>
      </c>
      <c r="V180">
        <v>22780</v>
      </c>
      <c r="W180">
        <v>22860</v>
      </c>
      <c r="X180">
        <v>22650</v>
      </c>
      <c r="Y180">
        <v>22750</v>
      </c>
      <c r="Z180" s="57">
        <v>42538</v>
      </c>
      <c r="AA180">
        <v>148.4</v>
      </c>
      <c r="AB180">
        <v>151.6</v>
      </c>
      <c r="AC180">
        <v>148</v>
      </c>
      <c r="AD180">
        <v>150.19999999999999</v>
      </c>
      <c r="AE180" s="27">
        <f t="shared" si="46"/>
        <v>3.5999999999999943</v>
      </c>
      <c r="AF180" s="27">
        <f t="shared" si="47"/>
        <v>150.4</v>
      </c>
      <c r="AG180" s="27">
        <f t="shared" si="48"/>
        <v>145.4</v>
      </c>
      <c r="AH180" s="27" t="str">
        <f t="shared" si="49"/>
        <v/>
      </c>
      <c r="AI180" s="27" t="str">
        <f t="shared" si="50"/>
        <v>買い</v>
      </c>
      <c r="AJ180" s="27" t="str">
        <f t="shared" si="51"/>
        <v/>
      </c>
      <c r="AK180" s="27">
        <f t="shared" si="52"/>
        <v>7.0999999999999943</v>
      </c>
      <c r="AL180" s="27" t="str">
        <f t="shared" si="53"/>
        <v/>
      </c>
      <c r="AM180" s="158">
        <f t="shared" si="44"/>
        <v>7.0999999999999943</v>
      </c>
      <c r="AN180" s="27">
        <f t="shared" si="45"/>
        <v>44.999999999999773</v>
      </c>
    </row>
    <row r="181" spans="1:40">
      <c r="A181" s="57">
        <v>42545</v>
      </c>
      <c r="B181">
        <v>4262</v>
      </c>
      <c r="C181">
        <v>4370</v>
      </c>
      <c r="D181">
        <v>4155</v>
      </c>
      <c r="E181">
        <v>4321</v>
      </c>
      <c r="F181">
        <v>3284</v>
      </c>
      <c r="G181">
        <v>3303</v>
      </c>
      <c r="H181">
        <v>3158</v>
      </c>
      <c r="I181">
        <v>3216</v>
      </c>
      <c r="J181">
        <v>43500</v>
      </c>
      <c r="K181">
        <v>43500</v>
      </c>
      <c r="L181">
        <v>39990</v>
      </c>
      <c r="M181">
        <v>41290</v>
      </c>
      <c r="N181">
        <v>157.5</v>
      </c>
      <c r="O181">
        <v>157.5</v>
      </c>
      <c r="P181">
        <v>147</v>
      </c>
      <c r="Q181">
        <v>151.69999999999999</v>
      </c>
      <c r="R181">
        <v>47750</v>
      </c>
      <c r="S181">
        <v>47750</v>
      </c>
      <c r="T181">
        <v>46200</v>
      </c>
      <c r="U181">
        <v>46200</v>
      </c>
      <c r="V181">
        <v>21580</v>
      </c>
      <c r="W181">
        <v>21680</v>
      </c>
      <c r="X181">
        <v>20600</v>
      </c>
      <c r="Y181">
        <v>20810</v>
      </c>
      <c r="Z181" s="57">
        <v>42545</v>
      </c>
      <c r="AA181">
        <v>157.5</v>
      </c>
      <c r="AB181">
        <v>157.5</v>
      </c>
      <c r="AC181">
        <v>147</v>
      </c>
      <c r="AD181">
        <v>151.69999999999999</v>
      </c>
      <c r="AE181" s="27">
        <f t="shared" si="46"/>
        <v>10.5</v>
      </c>
      <c r="AF181" s="27">
        <f t="shared" si="47"/>
        <v>153.79999999999998</v>
      </c>
      <c r="AG181" s="27">
        <f t="shared" si="48"/>
        <v>146.6</v>
      </c>
      <c r="AH181" s="27" t="str">
        <f t="shared" si="49"/>
        <v/>
      </c>
      <c r="AI181" s="27" t="str">
        <f t="shared" si="50"/>
        <v/>
      </c>
      <c r="AJ181" s="27" t="str">
        <f t="shared" si="51"/>
        <v/>
      </c>
      <c r="AK181" s="27" t="str">
        <f t="shared" si="52"/>
        <v/>
      </c>
      <c r="AL181" s="27" t="str">
        <f t="shared" si="53"/>
        <v/>
      </c>
      <c r="AM181" s="158">
        <f t="shared" si="44"/>
        <v>0</v>
      </c>
      <c r="AN181" s="27">
        <f t="shared" si="45"/>
        <v>44.999999999999773</v>
      </c>
    </row>
    <row r="182" spans="1:40">
      <c r="A182" s="57">
        <v>42552</v>
      </c>
      <c r="B182">
        <v>4360</v>
      </c>
      <c r="C182">
        <v>4393</v>
      </c>
      <c r="D182">
        <v>4348</v>
      </c>
      <c r="E182">
        <v>4379</v>
      </c>
      <c r="F182">
        <v>3389</v>
      </c>
      <c r="G182">
        <v>3418</v>
      </c>
      <c r="H182">
        <v>3378</v>
      </c>
      <c r="I182">
        <v>3408</v>
      </c>
      <c r="J182">
        <v>42140</v>
      </c>
      <c r="K182">
        <v>42220</v>
      </c>
      <c r="L182">
        <v>41790</v>
      </c>
      <c r="M182">
        <v>41830</v>
      </c>
      <c r="N182">
        <v>156.30000000000001</v>
      </c>
      <c r="O182">
        <v>156.9</v>
      </c>
      <c r="P182">
        <v>154.1</v>
      </c>
      <c r="Q182">
        <v>155.9</v>
      </c>
      <c r="R182">
        <v>46680</v>
      </c>
      <c r="S182">
        <v>46700</v>
      </c>
      <c r="T182">
        <v>46350</v>
      </c>
      <c r="U182">
        <v>46540</v>
      </c>
      <c r="V182">
        <v>21040</v>
      </c>
      <c r="W182">
        <v>21150</v>
      </c>
      <c r="X182">
        <v>20980</v>
      </c>
      <c r="Y182">
        <v>21150</v>
      </c>
      <c r="Z182" s="57">
        <v>42552</v>
      </c>
      <c r="AA182">
        <v>156.30000000000001</v>
      </c>
      <c r="AB182">
        <v>156.9</v>
      </c>
      <c r="AC182">
        <v>154.1</v>
      </c>
      <c r="AD182">
        <v>155.9</v>
      </c>
      <c r="AE182" s="27">
        <f t="shared" si="46"/>
        <v>2.8000000000000114</v>
      </c>
      <c r="AF182" s="27">
        <f t="shared" si="47"/>
        <v>162.19999999999999</v>
      </c>
      <c r="AG182" s="27">
        <f t="shared" si="48"/>
        <v>141.19999999999999</v>
      </c>
      <c r="AH182" s="27" t="str">
        <f t="shared" si="49"/>
        <v/>
      </c>
      <c r="AI182" s="27" t="str">
        <f t="shared" si="50"/>
        <v/>
      </c>
      <c r="AJ182" s="27" t="str">
        <f t="shared" si="51"/>
        <v/>
      </c>
      <c r="AK182" s="27" t="str">
        <f t="shared" si="52"/>
        <v/>
      </c>
      <c r="AL182" s="27" t="str">
        <f t="shared" si="53"/>
        <v/>
      </c>
      <c r="AM182" s="158">
        <f t="shared" si="44"/>
        <v>0</v>
      </c>
      <c r="AN182" s="27">
        <f t="shared" si="45"/>
        <v>44.999999999999773</v>
      </c>
    </row>
    <row r="183" spans="1:40">
      <c r="A183" s="57">
        <v>42559</v>
      </c>
      <c r="B183">
        <v>4389</v>
      </c>
      <c r="C183">
        <v>4396</v>
      </c>
      <c r="D183">
        <v>4362</v>
      </c>
      <c r="E183">
        <v>4366</v>
      </c>
      <c r="F183">
        <v>3502</v>
      </c>
      <c r="G183">
        <v>3503</v>
      </c>
      <c r="H183">
        <v>3476</v>
      </c>
      <c r="I183">
        <v>3485</v>
      </c>
      <c r="J183">
        <v>39480</v>
      </c>
      <c r="K183">
        <v>39660</v>
      </c>
      <c r="L183">
        <v>39280</v>
      </c>
      <c r="M183">
        <v>39280</v>
      </c>
      <c r="N183">
        <v>150.9</v>
      </c>
      <c r="O183">
        <v>151.4</v>
      </c>
      <c r="P183">
        <v>145.9</v>
      </c>
      <c r="Q183">
        <v>147.1</v>
      </c>
      <c r="R183">
        <v>42900</v>
      </c>
      <c r="S183">
        <v>43590</v>
      </c>
      <c r="T183">
        <v>42900</v>
      </c>
      <c r="U183">
        <v>43190</v>
      </c>
      <c r="V183">
        <v>20090</v>
      </c>
      <c r="W183">
        <v>20210</v>
      </c>
      <c r="X183">
        <v>20020</v>
      </c>
      <c r="Y183">
        <v>20050</v>
      </c>
      <c r="Z183" s="57">
        <v>42559</v>
      </c>
      <c r="AA183">
        <v>150.9</v>
      </c>
      <c r="AB183">
        <v>151.4</v>
      </c>
      <c r="AC183">
        <v>145.9</v>
      </c>
      <c r="AD183">
        <v>147.1</v>
      </c>
      <c r="AE183" s="27">
        <f t="shared" si="46"/>
        <v>5.5</v>
      </c>
      <c r="AF183" s="27">
        <f t="shared" si="47"/>
        <v>158.70000000000002</v>
      </c>
      <c r="AG183" s="27">
        <f t="shared" si="48"/>
        <v>153.1</v>
      </c>
      <c r="AH183" s="27">
        <f t="shared" si="49"/>
        <v>-1</v>
      </c>
      <c r="AI183" s="27" t="str">
        <f t="shared" si="50"/>
        <v/>
      </c>
      <c r="AJ183" s="27" t="str">
        <f t="shared" si="51"/>
        <v/>
      </c>
      <c r="AK183" s="27" t="str">
        <f t="shared" si="52"/>
        <v/>
      </c>
      <c r="AL183" s="27" t="str">
        <f t="shared" si="53"/>
        <v/>
      </c>
      <c r="AM183" s="158">
        <f t="shared" si="44"/>
        <v>0</v>
      </c>
      <c r="AN183" s="27">
        <f t="shared" si="45"/>
        <v>44.999999999999773</v>
      </c>
    </row>
    <row r="184" spans="1:40">
      <c r="A184" s="57">
        <v>42566</v>
      </c>
      <c r="B184">
        <v>4483</v>
      </c>
      <c r="C184">
        <v>4509</v>
      </c>
      <c r="D184">
        <v>4478</v>
      </c>
      <c r="E184">
        <v>4498</v>
      </c>
      <c r="F184">
        <v>3685</v>
      </c>
      <c r="G184">
        <v>3730</v>
      </c>
      <c r="H184">
        <v>3681</v>
      </c>
      <c r="I184">
        <v>3702</v>
      </c>
      <c r="J184">
        <v>40310</v>
      </c>
      <c r="K184">
        <v>40850</v>
      </c>
      <c r="L184">
        <v>40290</v>
      </c>
      <c r="M184">
        <v>40340</v>
      </c>
      <c r="N184">
        <v>160.80000000000001</v>
      </c>
      <c r="O184">
        <v>161</v>
      </c>
      <c r="P184">
        <v>157.30000000000001</v>
      </c>
      <c r="Q184">
        <v>159.30000000000001</v>
      </c>
      <c r="R184">
        <v>45500</v>
      </c>
      <c r="S184">
        <v>45860</v>
      </c>
      <c r="T184">
        <v>45150</v>
      </c>
      <c r="U184">
        <v>45350</v>
      </c>
      <c r="V184">
        <v>21130</v>
      </c>
      <c r="W184">
        <v>21330</v>
      </c>
      <c r="X184">
        <v>21110</v>
      </c>
      <c r="Y184">
        <v>21160</v>
      </c>
      <c r="Z184" s="57">
        <v>42566</v>
      </c>
      <c r="AA184">
        <v>160.80000000000001</v>
      </c>
      <c r="AB184">
        <v>161</v>
      </c>
      <c r="AC184">
        <v>157.30000000000001</v>
      </c>
      <c r="AD184">
        <v>159.30000000000001</v>
      </c>
      <c r="AE184" s="27">
        <f t="shared" si="46"/>
        <v>3.6999999999999886</v>
      </c>
      <c r="AF184" s="27">
        <f t="shared" si="47"/>
        <v>152.6</v>
      </c>
      <c r="AG184" s="27">
        <f t="shared" si="48"/>
        <v>141.6</v>
      </c>
      <c r="AH184" s="27">
        <f t="shared" si="49"/>
        <v>1</v>
      </c>
      <c r="AI184" s="27" t="str">
        <f t="shared" si="50"/>
        <v/>
      </c>
      <c r="AJ184" s="27" t="str">
        <f t="shared" si="51"/>
        <v/>
      </c>
      <c r="AK184" s="27" t="str">
        <f t="shared" si="52"/>
        <v/>
      </c>
      <c r="AL184" s="27" t="str">
        <f t="shared" si="53"/>
        <v/>
      </c>
      <c r="AM184" s="158">
        <f t="shared" si="44"/>
        <v>0</v>
      </c>
      <c r="AN184" s="27">
        <f t="shared" si="45"/>
        <v>44.999999999999773</v>
      </c>
    </row>
    <row r="185" spans="1:40">
      <c r="A185" s="57">
        <v>42573</v>
      </c>
      <c r="B185">
        <v>4502</v>
      </c>
      <c r="C185">
        <v>4506</v>
      </c>
      <c r="D185">
        <v>4479</v>
      </c>
      <c r="E185">
        <v>4479</v>
      </c>
      <c r="F185">
        <v>3710</v>
      </c>
      <c r="G185">
        <v>3718</v>
      </c>
      <c r="H185">
        <v>3694</v>
      </c>
      <c r="I185">
        <v>3703</v>
      </c>
      <c r="J185">
        <v>40140</v>
      </c>
      <c r="K185">
        <v>40230</v>
      </c>
      <c r="L185">
        <v>39750</v>
      </c>
      <c r="M185">
        <v>39830</v>
      </c>
      <c r="N185">
        <v>162.6</v>
      </c>
      <c r="O185">
        <v>163.30000000000001</v>
      </c>
      <c r="P185">
        <v>161.1</v>
      </c>
      <c r="Q185">
        <v>162.69999999999999</v>
      </c>
      <c r="R185">
        <v>43900</v>
      </c>
      <c r="S185">
        <v>44180</v>
      </c>
      <c r="T185">
        <v>43200</v>
      </c>
      <c r="U185">
        <v>43450</v>
      </c>
      <c r="V185">
        <v>20410</v>
      </c>
      <c r="W185">
        <v>20550</v>
      </c>
      <c r="X185">
        <v>20400</v>
      </c>
      <c r="Y185">
        <v>20440</v>
      </c>
      <c r="Z185" s="57">
        <v>42573</v>
      </c>
      <c r="AA185">
        <v>162.6</v>
      </c>
      <c r="AB185">
        <v>163.30000000000001</v>
      </c>
      <c r="AC185">
        <v>161.1</v>
      </c>
      <c r="AD185">
        <v>162.69999999999999</v>
      </c>
      <c r="AE185" s="27">
        <f t="shared" si="46"/>
        <v>2.2000000000000171</v>
      </c>
      <c r="AF185" s="27">
        <f t="shared" si="47"/>
        <v>163</v>
      </c>
      <c r="AG185" s="27">
        <f t="shared" si="48"/>
        <v>155.60000000000002</v>
      </c>
      <c r="AH185" s="27" t="str">
        <f t="shared" si="49"/>
        <v/>
      </c>
      <c r="AI185" s="27" t="str">
        <f t="shared" si="50"/>
        <v/>
      </c>
      <c r="AJ185" s="27" t="str">
        <f t="shared" si="51"/>
        <v/>
      </c>
      <c r="AK185" s="27" t="str">
        <f t="shared" si="52"/>
        <v/>
      </c>
      <c r="AL185" s="27" t="str">
        <f t="shared" si="53"/>
        <v/>
      </c>
      <c r="AM185" s="158">
        <f t="shared" si="44"/>
        <v>0</v>
      </c>
      <c r="AN185" s="27">
        <f t="shared" si="45"/>
        <v>44.999999999999773</v>
      </c>
    </row>
    <row r="186" spans="1:40">
      <c r="A186" s="57">
        <v>42580</v>
      </c>
      <c r="B186">
        <v>4471</v>
      </c>
      <c r="C186">
        <v>4491</v>
      </c>
      <c r="D186">
        <v>4418</v>
      </c>
      <c r="E186">
        <v>4427</v>
      </c>
      <c r="F186">
        <v>3790</v>
      </c>
      <c r="G186">
        <v>3810</v>
      </c>
      <c r="H186">
        <v>3740</v>
      </c>
      <c r="I186">
        <v>3755</v>
      </c>
      <c r="J186">
        <v>37850</v>
      </c>
      <c r="K186">
        <v>38050</v>
      </c>
      <c r="L186">
        <v>37420</v>
      </c>
      <c r="M186">
        <v>37580</v>
      </c>
      <c r="N186">
        <v>158.4</v>
      </c>
      <c r="O186">
        <v>158.5</v>
      </c>
      <c r="P186">
        <v>153.1</v>
      </c>
      <c r="Q186">
        <v>153.6</v>
      </c>
      <c r="R186">
        <v>43200</v>
      </c>
      <c r="S186">
        <v>43200</v>
      </c>
      <c r="T186">
        <v>42750</v>
      </c>
      <c r="U186">
        <v>42750</v>
      </c>
      <c r="V186">
        <v>20580</v>
      </c>
      <c r="W186">
        <v>20640</v>
      </c>
      <c r="X186">
        <v>20320</v>
      </c>
      <c r="Y186">
        <v>20420</v>
      </c>
      <c r="Z186" s="57">
        <v>42580</v>
      </c>
      <c r="AA186">
        <v>158.4</v>
      </c>
      <c r="AB186">
        <v>158.5</v>
      </c>
      <c r="AC186">
        <v>153.1</v>
      </c>
      <c r="AD186">
        <v>153.6</v>
      </c>
      <c r="AE186" s="27">
        <f t="shared" si="46"/>
        <v>5.4000000000000057</v>
      </c>
      <c r="AF186" s="27">
        <f t="shared" si="47"/>
        <v>164.9</v>
      </c>
      <c r="AG186" s="27">
        <f t="shared" si="48"/>
        <v>160.49999999999997</v>
      </c>
      <c r="AH186" s="27">
        <f t="shared" si="49"/>
        <v>-1</v>
      </c>
      <c r="AI186" s="27" t="str">
        <f t="shared" si="50"/>
        <v/>
      </c>
      <c r="AJ186" s="27" t="str">
        <f t="shared" si="51"/>
        <v/>
      </c>
      <c r="AK186" s="27" t="str">
        <f t="shared" si="52"/>
        <v/>
      </c>
      <c r="AL186" s="27" t="str">
        <f t="shared" si="53"/>
        <v/>
      </c>
      <c r="AM186" s="158">
        <f t="shared" si="44"/>
        <v>0</v>
      </c>
      <c r="AN186" s="27">
        <f t="shared" si="45"/>
        <v>44.999999999999773</v>
      </c>
    </row>
    <row r="187" spans="1:40">
      <c r="A187" s="57">
        <v>42587</v>
      </c>
      <c r="B187">
        <v>4409</v>
      </c>
      <c r="C187">
        <v>4419</v>
      </c>
      <c r="D187">
        <v>4404</v>
      </c>
      <c r="E187">
        <v>4415</v>
      </c>
      <c r="F187">
        <v>3740</v>
      </c>
      <c r="G187">
        <v>3763</v>
      </c>
      <c r="H187">
        <v>3738</v>
      </c>
      <c r="I187">
        <v>3752</v>
      </c>
      <c r="J187">
        <v>38000</v>
      </c>
      <c r="K187">
        <v>38010</v>
      </c>
      <c r="L187">
        <v>37470</v>
      </c>
      <c r="M187">
        <v>37530</v>
      </c>
      <c r="N187">
        <v>151.5</v>
      </c>
      <c r="O187">
        <v>153.9</v>
      </c>
      <c r="P187">
        <v>151.30000000000001</v>
      </c>
      <c r="Q187">
        <v>153.80000000000001</v>
      </c>
      <c r="R187">
        <v>42100</v>
      </c>
      <c r="S187">
        <v>42200</v>
      </c>
      <c r="T187">
        <v>41570</v>
      </c>
      <c r="U187">
        <v>42070</v>
      </c>
      <c r="V187">
        <v>19230</v>
      </c>
      <c r="W187">
        <v>19280</v>
      </c>
      <c r="X187">
        <v>19160</v>
      </c>
      <c r="Y187">
        <v>19180</v>
      </c>
      <c r="Z187" s="57">
        <v>42587</v>
      </c>
      <c r="AA187">
        <v>151.5</v>
      </c>
      <c r="AB187">
        <v>153.9</v>
      </c>
      <c r="AC187">
        <v>151.30000000000001</v>
      </c>
      <c r="AD187">
        <v>153.80000000000001</v>
      </c>
      <c r="AE187" s="27">
        <f t="shared" si="46"/>
        <v>2.5999999999999943</v>
      </c>
      <c r="AF187" s="27">
        <f t="shared" si="47"/>
        <v>159</v>
      </c>
      <c r="AG187" s="27">
        <f t="shared" si="48"/>
        <v>148.19999999999999</v>
      </c>
      <c r="AH187" s="27" t="str">
        <f t="shared" si="49"/>
        <v/>
      </c>
      <c r="AI187" s="27" t="str">
        <f t="shared" si="50"/>
        <v/>
      </c>
      <c r="AJ187" s="27" t="str">
        <f t="shared" si="51"/>
        <v/>
      </c>
      <c r="AK187" s="27" t="str">
        <f t="shared" si="52"/>
        <v/>
      </c>
      <c r="AL187" s="27" t="str">
        <f t="shared" si="53"/>
        <v/>
      </c>
      <c r="AM187" s="158">
        <f t="shared" si="44"/>
        <v>0</v>
      </c>
      <c r="AN187" s="27">
        <f t="shared" si="45"/>
        <v>44.999999999999773</v>
      </c>
    </row>
    <row r="188" spans="1:40">
      <c r="A188" s="57">
        <v>42594</v>
      </c>
      <c r="B188">
        <v>4367</v>
      </c>
      <c r="C188">
        <v>4385</v>
      </c>
      <c r="D188">
        <v>4351</v>
      </c>
      <c r="E188">
        <v>4384</v>
      </c>
      <c r="F188">
        <v>3743</v>
      </c>
      <c r="G188">
        <v>3752</v>
      </c>
      <c r="H188">
        <v>3731</v>
      </c>
      <c r="I188">
        <v>3745</v>
      </c>
      <c r="J188">
        <v>38650</v>
      </c>
      <c r="K188">
        <v>39340</v>
      </c>
      <c r="L188">
        <v>38650</v>
      </c>
      <c r="M188">
        <v>39190</v>
      </c>
      <c r="N188">
        <v>155.69999999999999</v>
      </c>
      <c r="O188">
        <v>158.4</v>
      </c>
      <c r="P188">
        <v>155.69999999999999</v>
      </c>
      <c r="Q188">
        <v>158.19999999999999</v>
      </c>
      <c r="R188">
        <v>42110</v>
      </c>
      <c r="S188">
        <v>42600</v>
      </c>
      <c r="T188">
        <v>42100</v>
      </c>
      <c r="U188">
        <v>42500</v>
      </c>
      <c r="V188">
        <v>19410</v>
      </c>
      <c r="W188">
        <v>19580</v>
      </c>
      <c r="X188">
        <v>19400</v>
      </c>
      <c r="Y188">
        <v>19530</v>
      </c>
      <c r="Z188" s="57">
        <v>42594</v>
      </c>
      <c r="AA188">
        <v>155.69999999999999</v>
      </c>
      <c r="AB188">
        <v>158.4</v>
      </c>
      <c r="AC188">
        <v>155.69999999999999</v>
      </c>
      <c r="AD188">
        <v>158.19999999999999</v>
      </c>
      <c r="AE188" s="27">
        <f t="shared" si="46"/>
        <v>2.7000000000000171</v>
      </c>
      <c r="AF188" s="27">
        <f t="shared" si="47"/>
        <v>156.4</v>
      </c>
      <c r="AG188" s="27">
        <f t="shared" si="48"/>
        <v>151.20000000000002</v>
      </c>
      <c r="AH188" s="27" t="str">
        <f t="shared" si="49"/>
        <v/>
      </c>
      <c r="AI188" s="27" t="str">
        <f t="shared" si="50"/>
        <v/>
      </c>
      <c r="AJ188" s="27" t="str">
        <f t="shared" si="51"/>
        <v/>
      </c>
      <c r="AK188" s="27" t="str">
        <f t="shared" si="52"/>
        <v/>
      </c>
      <c r="AL188" s="27" t="str">
        <f t="shared" si="53"/>
        <v/>
      </c>
      <c r="AM188" s="158">
        <f t="shared" si="44"/>
        <v>0</v>
      </c>
      <c r="AN188" s="27">
        <f t="shared" si="45"/>
        <v>44.999999999999773</v>
      </c>
    </row>
    <row r="189" spans="1:40">
      <c r="A189" s="57">
        <v>42601</v>
      </c>
      <c r="B189">
        <v>4334</v>
      </c>
      <c r="C189">
        <v>4336</v>
      </c>
      <c r="D189">
        <v>4324</v>
      </c>
      <c r="E189">
        <v>4329</v>
      </c>
      <c r="F189">
        <v>3620</v>
      </c>
      <c r="G189">
        <v>3621</v>
      </c>
      <c r="H189">
        <v>3606</v>
      </c>
      <c r="I189">
        <v>3606</v>
      </c>
      <c r="J189">
        <v>40820</v>
      </c>
      <c r="K189">
        <v>41050</v>
      </c>
      <c r="L189">
        <v>40720</v>
      </c>
      <c r="M189">
        <v>40990</v>
      </c>
      <c r="N189">
        <v>157.30000000000001</v>
      </c>
      <c r="O189">
        <v>158.4</v>
      </c>
      <c r="P189">
        <v>156</v>
      </c>
      <c r="Q189">
        <v>157.1</v>
      </c>
      <c r="R189">
        <v>43290</v>
      </c>
      <c r="S189">
        <v>43390</v>
      </c>
      <c r="T189">
        <v>43230</v>
      </c>
      <c r="U189">
        <v>43230</v>
      </c>
      <c r="V189">
        <v>19630</v>
      </c>
      <c r="W189">
        <v>19670</v>
      </c>
      <c r="X189">
        <v>19540</v>
      </c>
      <c r="Y189">
        <v>19590</v>
      </c>
      <c r="Z189" s="57">
        <v>42601</v>
      </c>
      <c r="AA189">
        <v>157.30000000000001</v>
      </c>
      <c r="AB189">
        <v>158.4</v>
      </c>
      <c r="AC189">
        <v>156</v>
      </c>
      <c r="AD189">
        <v>157.1</v>
      </c>
      <c r="AE189" s="27">
        <f t="shared" si="46"/>
        <v>2.4000000000000057</v>
      </c>
      <c r="AF189" s="27">
        <f t="shared" si="47"/>
        <v>160.9</v>
      </c>
      <c r="AG189" s="27">
        <f t="shared" si="48"/>
        <v>155.49999999999997</v>
      </c>
      <c r="AH189" s="27" t="str">
        <f t="shared" si="49"/>
        <v/>
      </c>
      <c r="AI189" s="27" t="str">
        <f t="shared" si="50"/>
        <v/>
      </c>
      <c r="AJ189" s="27" t="str">
        <f t="shared" si="51"/>
        <v/>
      </c>
      <c r="AK189" s="27" t="str">
        <f t="shared" si="52"/>
        <v/>
      </c>
      <c r="AL189" s="27" t="str">
        <f t="shared" si="53"/>
        <v/>
      </c>
      <c r="AM189" s="158">
        <f t="shared" si="44"/>
        <v>0</v>
      </c>
      <c r="AN189" s="27">
        <f t="shared" si="45"/>
        <v>44.999999999999773</v>
      </c>
    </row>
    <row r="190" spans="1:40">
      <c r="A190" s="57">
        <v>42608</v>
      </c>
      <c r="B190">
        <v>4258</v>
      </c>
      <c r="C190">
        <v>4263</v>
      </c>
      <c r="D190">
        <v>4252</v>
      </c>
      <c r="E190">
        <v>4261</v>
      </c>
      <c r="F190">
        <v>3464</v>
      </c>
      <c r="G190">
        <v>3475</v>
      </c>
      <c r="H190">
        <v>3458</v>
      </c>
      <c r="I190">
        <v>3467</v>
      </c>
      <c r="J190">
        <v>40280</v>
      </c>
      <c r="K190">
        <v>40280</v>
      </c>
      <c r="L190">
        <v>39990</v>
      </c>
      <c r="M190">
        <v>40150</v>
      </c>
      <c r="N190">
        <v>151.30000000000001</v>
      </c>
      <c r="O190">
        <v>151.6</v>
      </c>
      <c r="P190">
        <v>149.80000000000001</v>
      </c>
      <c r="Q190">
        <v>150.5</v>
      </c>
      <c r="R190">
        <v>42500</v>
      </c>
      <c r="S190">
        <v>42680</v>
      </c>
      <c r="T190">
        <v>42160</v>
      </c>
      <c r="U190">
        <v>42160</v>
      </c>
      <c r="V190">
        <v>19020</v>
      </c>
      <c r="W190">
        <v>19080</v>
      </c>
      <c r="X190">
        <v>18960</v>
      </c>
      <c r="Y190">
        <v>18980</v>
      </c>
      <c r="Z190" s="57">
        <v>42608</v>
      </c>
      <c r="AA190">
        <v>151.30000000000001</v>
      </c>
      <c r="AB190">
        <v>151.6</v>
      </c>
      <c r="AC190">
        <v>149.80000000000001</v>
      </c>
      <c r="AD190">
        <v>150.5</v>
      </c>
      <c r="AE190" s="27">
        <f t="shared" si="46"/>
        <v>1.7999999999999829</v>
      </c>
      <c r="AF190" s="27">
        <f t="shared" si="47"/>
        <v>159.5</v>
      </c>
      <c r="AG190" s="27">
        <f t="shared" si="48"/>
        <v>154.69999999999999</v>
      </c>
      <c r="AH190" s="27">
        <f t="shared" si="49"/>
        <v>-1</v>
      </c>
      <c r="AI190" s="27" t="str">
        <f t="shared" si="50"/>
        <v/>
      </c>
      <c r="AJ190" s="27" t="str">
        <f t="shared" si="51"/>
        <v/>
      </c>
      <c r="AK190" s="27" t="str">
        <f t="shared" si="52"/>
        <v/>
      </c>
      <c r="AL190" s="27" t="str">
        <f t="shared" si="53"/>
        <v/>
      </c>
      <c r="AM190" s="158">
        <f t="shared" si="44"/>
        <v>0</v>
      </c>
      <c r="AN190" s="27">
        <f t="shared" si="45"/>
        <v>44.999999999999773</v>
      </c>
    </row>
    <row r="191" spans="1:40">
      <c r="A191" s="57">
        <v>42615</v>
      </c>
      <c r="B191">
        <v>4337</v>
      </c>
      <c r="C191">
        <v>4341</v>
      </c>
      <c r="D191">
        <v>4334</v>
      </c>
      <c r="E191">
        <v>4336</v>
      </c>
      <c r="F191">
        <v>3467</v>
      </c>
      <c r="G191">
        <v>3479</v>
      </c>
      <c r="H191">
        <v>3462</v>
      </c>
      <c r="I191">
        <v>3471</v>
      </c>
      <c r="J191">
        <v>38690</v>
      </c>
      <c r="K191">
        <v>38840</v>
      </c>
      <c r="L191">
        <v>38560</v>
      </c>
      <c r="M191">
        <v>38630</v>
      </c>
      <c r="N191">
        <v>156.1</v>
      </c>
      <c r="O191">
        <v>158.9</v>
      </c>
      <c r="P191">
        <v>155.5</v>
      </c>
      <c r="Q191">
        <v>157</v>
      </c>
      <c r="R191">
        <v>42980</v>
      </c>
      <c r="S191">
        <v>43290</v>
      </c>
      <c r="T191">
        <v>42960</v>
      </c>
      <c r="U191">
        <v>43140</v>
      </c>
      <c r="V191">
        <v>19660</v>
      </c>
      <c r="W191">
        <v>19750</v>
      </c>
      <c r="X191">
        <v>19660</v>
      </c>
      <c r="Y191">
        <v>19720</v>
      </c>
      <c r="Z191" s="57">
        <v>42615</v>
      </c>
      <c r="AA191">
        <v>156.1</v>
      </c>
      <c r="AB191">
        <v>158.9</v>
      </c>
      <c r="AC191">
        <v>155.5</v>
      </c>
      <c r="AD191">
        <v>157</v>
      </c>
      <c r="AE191" s="27">
        <f t="shared" si="46"/>
        <v>3.4000000000000057</v>
      </c>
      <c r="AF191" s="27">
        <f t="shared" si="47"/>
        <v>152.29999999999998</v>
      </c>
      <c r="AG191" s="27">
        <f t="shared" si="48"/>
        <v>148.70000000000002</v>
      </c>
      <c r="AH191" s="27">
        <f t="shared" si="49"/>
        <v>1</v>
      </c>
      <c r="AI191" s="27" t="str">
        <f t="shared" si="50"/>
        <v/>
      </c>
      <c r="AJ191" s="27" t="str">
        <f t="shared" si="51"/>
        <v/>
      </c>
      <c r="AK191" s="27" t="str">
        <f t="shared" si="52"/>
        <v/>
      </c>
      <c r="AL191" s="27" t="str">
        <f t="shared" si="53"/>
        <v/>
      </c>
      <c r="AM191" s="158">
        <f t="shared" si="44"/>
        <v>0</v>
      </c>
      <c r="AN191" s="27">
        <f t="shared" si="45"/>
        <v>44.999999999999773</v>
      </c>
    </row>
    <row r="192" spans="1:40">
      <c r="A192" s="57">
        <v>42622</v>
      </c>
      <c r="B192">
        <v>4373</v>
      </c>
      <c r="C192">
        <v>4375</v>
      </c>
      <c r="D192">
        <v>4364</v>
      </c>
      <c r="E192">
        <v>4366</v>
      </c>
      <c r="F192">
        <v>3561</v>
      </c>
      <c r="G192">
        <v>3565</v>
      </c>
      <c r="H192">
        <v>3550</v>
      </c>
      <c r="I192">
        <v>3555</v>
      </c>
      <c r="J192">
        <v>41000</v>
      </c>
      <c r="K192">
        <v>41000</v>
      </c>
      <c r="L192">
        <v>40660</v>
      </c>
      <c r="M192">
        <v>40730</v>
      </c>
      <c r="N192">
        <v>156.9</v>
      </c>
      <c r="O192">
        <v>159.6</v>
      </c>
      <c r="P192">
        <v>156.6</v>
      </c>
      <c r="Q192">
        <v>158.9</v>
      </c>
      <c r="R192">
        <v>43590</v>
      </c>
      <c r="S192">
        <v>43700</v>
      </c>
      <c r="T192">
        <v>43560</v>
      </c>
      <c r="U192">
        <v>43590</v>
      </c>
      <c r="V192">
        <v>19740</v>
      </c>
      <c r="W192">
        <v>19760</v>
      </c>
      <c r="X192">
        <v>19630</v>
      </c>
      <c r="Y192">
        <v>19650</v>
      </c>
      <c r="Z192" s="57">
        <v>42622</v>
      </c>
      <c r="AA192">
        <v>156.9</v>
      </c>
      <c r="AB192">
        <v>159.6</v>
      </c>
      <c r="AC192">
        <v>156.6</v>
      </c>
      <c r="AD192">
        <v>158.9</v>
      </c>
      <c r="AE192" s="27">
        <f t="shared" si="46"/>
        <v>3</v>
      </c>
      <c r="AF192" s="27">
        <f t="shared" si="47"/>
        <v>160.4</v>
      </c>
      <c r="AG192" s="27">
        <f t="shared" si="48"/>
        <v>153.6</v>
      </c>
      <c r="AH192" s="27" t="str">
        <f t="shared" si="49"/>
        <v/>
      </c>
      <c r="AI192" s="27" t="str">
        <f t="shared" si="50"/>
        <v/>
      </c>
      <c r="AJ192" s="27" t="str">
        <f t="shared" si="51"/>
        <v/>
      </c>
      <c r="AK192" s="27" t="str">
        <f t="shared" si="52"/>
        <v/>
      </c>
      <c r="AL192" s="27" t="str">
        <f t="shared" si="53"/>
        <v/>
      </c>
      <c r="AM192" s="158">
        <f t="shared" si="44"/>
        <v>0</v>
      </c>
      <c r="AN192" s="27">
        <f t="shared" si="45"/>
        <v>44.999999999999773</v>
      </c>
    </row>
    <row r="193" spans="1:40">
      <c r="A193" s="57">
        <v>42629</v>
      </c>
      <c r="B193">
        <v>4297</v>
      </c>
      <c r="C193">
        <v>4298</v>
      </c>
      <c r="D193">
        <v>4286</v>
      </c>
      <c r="E193">
        <v>4292</v>
      </c>
      <c r="F193">
        <v>3377</v>
      </c>
      <c r="G193">
        <v>3386</v>
      </c>
      <c r="H193">
        <v>3357</v>
      </c>
      <c r="I193">
        <v>3357</v>
      </c>
      <c r="J193">
        <v>39090</v>
      </c>
      <c r="K193">
        <v>39290</v>
      </c>
      <c r="L193">
        <v>39070</v>
      </c>
      <c r="M193">
        <v>39240</v>
      </c>
      <c r="N193">
        <v>158.30000000000001</v>
      </c>
      <c r="O193">
        <v>158.80000000000001</v>
      </c>
      <c r="P193">
        <v>156.69999999999999</v>
      </c>
      <c r="Q193">
        <v>157.9</v>
      </c>
      <c r="R193">
        <v>42800</v>
      </c>
      <c r="S193">
        <v>42800</v>
      </c>
      <c r="T193">
        <v>42800</v>
      </c>
      <c r="U193">
        <v>42800</v>
      </c>
      <c r="V193">
        <v>19320</v>
      </c>
      <c r="W193">
        <v>19330</v>
      </c>
      <c r="X193">
        <v>19180</v>
      </c>
      <c r="Y193">
        <v>19220</v>
      </c>
      <c r="Z193" s="57">
        <v>42629</v>
      </c>
      <c r="AA193">
        <v>158.30000000000001</v>
      </c>
      <c r="AB193">
        <v>158.80000000000001</v>
      </c>
      <c r="AC193">
        <v>156.69999999999999</v>
      </c>
      <c r="AD193">
        <v>157.9</v>
      </c>
      <c r="AE193" s="27">
        <f t="shared" si="46"/>
        <v>2.1000000000000227</v>
      </c>
      <c r="AF193" s="27">
        <f t="shared" si="47"/>
        <v>161.9</v>
      </c>
      <c r="AG193" s="27">
        <f t="shared" si="48"/>
        <v>155.9</v>
      </c>
      <c r="AH193" s="27" t="str">
        <f t="shared" si="49"/>
        <v/>
      </c>
      <c r="AI193" s="27" t="str">
        <f t="shared" si="50"/>
        <v/>
      </c>
      <c r="AJ193" s="27" t="str">
        <f t="shared" si="51"/>
        <v/>
      </c>
      <c r="AK193" s="27" t="str">
        <f t="shared" si="52"/>
        <v/>
      </c>
      <c r="AL193" s="27" t="str">
        <f t="shared" si="53"/>
        <v/>
      </c>
      <c r="AM193" s="158">
        <f t="shared" si="44"/>
        <v>0</v>
      </c>
      <c r="AN193" s="27">
        <f t="shared" si="45"/>
        <v>44.999999999999773</v>
      </c>
    </row>
    <row r="194" spans="1:40">
      <c r="A194" s="57">
        <v>42636</v>
      </c>
      <c r="B194">
        <v>4316</v>
      </c>
      <c r="C194">
        <v>4331</v>
      </c>
      <c r="D194">
        <v>4312</v>
      </c>
      <c r="E194">
        <v>4313</v>
      </c>
      <c r="F194">
        <v>3421</v>
      </c>
      <c r="G194">
        <v>3443</v>
      </c>
      <c r="H194">
        <v>3420</v>
      </c>
      <c r="I194">
        <v>3427</v>
      </c>
      <c r="J194">
        <v>39770</v>
      </c>
      <c r="K194">
        <v>39850</v>
      </c>
      <c r="L194">
        <v>39590</v>
      </c>
      <c r="M194">
        <v>39690</v>
      </c>
      <c r="N194">
        <v>168.9</v>
      </c>
      <c r="O194">
        <v>170.9</v>
      </c>
      <c r="P194">
        <v>168.4</v>
      </c>
      <c r="Q194">
        <v>169</v>
      </c>
      <c r="R194">
        <v>43110</v>
      </c>
      <c r="S194">
        <v>43500</v>
      </c>
      <c r="T194">
        <v>43110</v>
      </c>
      <c r="U194">
        <v>43220</v>
      </c>
      <c r="V194">
        <v>19460</v>
      </c>
      <c r="W194">
        <v>19470</v>
      </c>
      <c r="X194">
        <v>19280</v>
      </c>
      <c r="Y194">
        <v>19290</v>
      </c>
      <c r="Z194" s="57">
        <v>42636</v>
      </c>
      <c r="AA194">
        <v>168.9</v>
      </c>
      <c r="AB194">
        <v>170.9</v>
      </c>
      <c r="AC194">
        <v>168.4</v>
      </c>
      <c r="AD194">
        <v>169</v>
      </c>
      <c r="AE194" s="27">
        <f t="shared" si="46"/>
        <v>2.5</v>
      </c>
      <c r="AF194" s="27">
        <f t="shared" si="47"/>
        <v>160.00000000000003</v>
      </c>
      <c r="AG194" s="27">
        <f t="shared" si="48"/>
        <v>155.79999999999998</v>
      </c>
      <c r="AH194" s="27">
        <f t="shared" si="49"/>
        <v>1</v>
      </c>
      <c r="AI194" s="27" t="str">
        <f t="shared" si="50"/>
        <v/>
      </c>
      <c r="AJ194" s="27" t="str">
        <f t="shared" si="51"/>
        <v/>
      </c>
      <c r="AK194" s="27" t="str">
        <f t="shared" si="52"/>
        <v/>
      </c>
      <c r="AL194" s="27" t="str">
        <f t="shared" si="53"/>
        <v/>
      </c>
      <c r="AM194" s="158">
        <f t="shared" si="44"/>
        <v>0</v>
      </c>
      <c r="AN194" s="27">
        <f t="shared" si="45"/>
        <v>44.999999999999773</v>
      </c>
    </row>
    <row r="195" spans="1:40">
      <c r="A195" s="57">
        <v>42643</v>
      </c>
      <c r="B195">
        <v>4284</v>
      </c>
      <c r="C195">
        <v>4304</v>
      </c>
      <c r="D195">
        <v>4270</v>
      </c>
      <c r="E195">
        <v>4282</v>
      </c>
      <c r="F195">
        <v>3339</v>
      </c>
      <c r="G195">
        <v>3356</v>
      </c>
      <c r="H195">
        <v>3331</v>
      </c>
      <c r="I195">
        <v>3348</v>
      </c>
      <c r="J195">
        <v>41310</v>
      </c>
      <c r="K195">
        <v>41450</v>
      </c>
      <c r="L195">
        <v>41070</v>
      </c>
      <c r="M195">
        <v>41300</v>
      </c>
      <c r="N195">
        <v>163.69999999999999</v>
      </c>
      <c r="O195">
        <v>164.4</v>
      </c>
      <c r="P195">
        <v>162.4</v>
      </c>
      <c r="Q195">
        <v>163.30000000000001</v>
      </c>
      <c r="R195">
        <v>42830</v>
      </c>
      <c r="S195">
        <v>43120</v>
      </c>
      <c r="T195">
        <v>42510</v>
      </c>
      <c r="U195">
        <v>42790</v>
      </c>
      <c r="V195">
        <v>18950</v>
      </c>
      <c r="W195">
        <v>18990</v>
      </c>
      <c r="X195">
        <v>18910</v>
      </c>
      <c r="Y195">
        <v>18920</v>
      </c>
      <c r="Z195" s="57">
        <v>42643</v>
      </c>
      <c r="AA195">
        <v>163.69999999999999</v>
      </c>
      <c r="AB195">
        <v>164.4</v>
      </c>
      <c r="AC195">
        <v>162.4</v>
      </c>
      <c r="AD195">
        <v>163.30000000000001</v>
      </c>
      <c r="AE195" s="27">
        <f t="shared" si="46"/>
        <v>2</v>
      </c>
      <c r="AF195" s="27">
        <f t="shared" si="47"/>
        <v>171.5</v>
      </c>
      <c r="AG195" s="27">
        <f t="shared" si="48"/>
        <v>166.5</v>
      </c>
      <c r="AH195" s="27">
        <f t="shared" si="49"/>
        <v>-1</v>
      </c>
      <c r="AI195" s="27" t="str">
        <f t="shared" si="50"/>
        <v/>
      </c>
      <c r="AJ195" s="27" t="str">
        <f t="shared" si="51"/>
        <v/>
      </c>
      <c r="AK195" s="27" t="str">
        <f t="shared" si="52"/>
        <v/>
      </c>
      <c r="AL195" s="27" t="str">
        <f t="shared" si="53"/>
        <v/>
      </c>
      <c r="AM195" s="158">
        <f t="shared" si="44"/>
        <v>0</v>
      </c>
      <c r="AN195" s="27">
        <f t="shared" si="45"/>
        <v>44.999999999999773</v>
      </c>
    </row>
    <row r="196" spans="1:40">
      <c r="A196" s="57">
        <v>42650</v>
      </c>
      <c r="B196">
        <v>4172</v>
      </c>
      <c r="C196">
        <v>4182</v>
      </c>
      <c r="D196">
        <v>4162</v>
      </c>
      <c r="E196">
        <v>4165</v>
      </c>
      <c r="F196">
        <v>3227</v>
      </c>
      <c r="G196">
        <v>3231</v>
      </c>
      <c r="H196">
        <v>3196</v>
      </c>
      <c r="I196">
        <v>3201</v>
      </c>
      <c r="J196">
        <v>44630</v>
      </c>
      <c r="K196">
        <v>44690</v>
      </c>
      <c r="L196">
        <v>44400</v>
      </c>
      <c r="M196">
        <v>44690</v>
      </c>
      <c r="N196">
        <v>173.9</v>
      </c>
      <c r="O196">
        <v>175.3</v>
      </c>
      <c r="P196">
        <v>173</v>
      </c>
      <c r="Q196">
        <v>173.7</v>
      </c>
      <c r="R196">
        <v>44000</v>
      </c>
      <c r="S196">
        <v>44200</v>
      </c>
      <c r="T196">
        <v>43870</v>
      </c>
      <c r="U196">
        <v>43930</v>
      </c>
      <c r="V196">
        <v>19430</v>
      </c>
      <c r="W196">
        <v>19490</v>
      </c>
      <c r="X196">
        <v>19400</v>
      </c>
      <c r="Y196">
        <v>19490</v>
      </c>
      <c r="Z196" s="57">
        <v>42650</v>
      </c>
      <c r="AA196">
        <v>173.9</v>
      </c>
      <c r="AB196">
        <v>175.3</v>
      </c>
      <c r="AC196">
        <v>173</v>
      </c>
      <c r="AD196">
        <v>173.7</v>
      </c>
      <c r="AE196" s="27">
        <f t="shared" si="46"/>
        <v>2.3000000000000114</v>
      </c>
      <c r="AF196" s="27">
        <f t="shared" si="47"/>
        <v>165.3</v>
      </c>
      <c r="AG196" s="27">
        <f t="shared" si="48"/>
        <v>161.30000000000001</v>
      </c>
      <c r="AH196" s="27">
        <f t="shared" si="49"/>
        <v>1</v>
      </c>
      <c r="AI196" s="27" t="str">
        <f t="shared" si="50"/>
        <v/>
      </c>
      <c r="AJ196" s="27" t="str">
        <f t="shared" si="51"/>
        <v/>
      </c>
      <c r="AK196" s="27" t="str">
        <f t="shared" si="52"/>
        <v/>
      </c>
      <c r="AL196" s="27" t="str">
        <f t="shared" si="53"/>
        <v/>
      </c>
      <c r="AM196" s="158">
        <f t="shared" si="44"/>
        <v>0</v>
      </c>
      <c r="AN196" s="27">
        <f t="shared" si="45"/>
        <v>44.999999999999773</v>
      </c>
    </row>
    <row r="197" spans="1:40">
      <c r="A197" s="57">
        <v>42657</v>
      </c>
      <c r="B197">
        <v>4176</v>
      </c>
      <c r="C197">
        <v>4187</v>
      </c>
      <c r="D197">
        <v>4174</v>
      </c>
      <c r="E197">
        <v>4182</v>
      </c>
      <c r="F197">
        <v>3112</v>
      </c>
      <c r="G197">
        <v>3130</v>
      </c>
      <c r="H197">
        <v>3111</v>
      </c>
      <c r="I197">
        <v>3114</v>
      </c>
      <c r="J197">
        <v>44310</v>
      </c>
      <c r="K197">
        <v>44600</v>
      </c>
      <c r="L197">
        <v>44160</v>
      </c>
      <c r="M197">
        <v>44600</v>
      </c>
      <c r="N197">
        <v>179.6</v>
      </c>
      <c r="O197">
        <v>183.3</v>
      </c>
      <c r="P197">
        <v>179.4</v>
      </c>
      <c r="Q197">
        <v>183.3</v>
      </c>
      <c r="R197">
        <v>44080</v>
      </c>
      <c r="S197">
        <v>44560</v>
      </c>
      <c r="T197">
        <v>43750</v>
      </c>
      <c r="U197">
        <v>44140</v>
      </c>
      <c r="V197">
        <v>19750</v>
      </c>
      <c r="W197">
        <v>19790</v>
      </c>
      <c r="X197">
        <v>19640</v>
      </c>
      <c r="Y197">
        <v>19780</v>
      </c>
      <c r="Z197" s="57">
        <v>42657</v>
      </c>
      <c r="AA197">
        <v>179.6</v>
      </c>
      <c r="AB197">
        <v>183.3</v>
      </c>
      <c r="AC197">
        <v>179.4</v>
      </c>
      <c r="AD197">
        <v>183.3</v>
      </c>
      <c r="AE197" s="27">
        <f t="shared" si="46"/>
        <v>3.9000000000000057</v>
      </c>
      <c r="AF197" s="27">
        <f t="shared" si="47"/>
        <v>176</v>
      </c>
      <c r="AG197" s="27">
        <f t="shared" si="48"/>
        <v>171.39999999999998</v>
      </c>
      <c r="AH197" s="27">
        <f t="shared" si="49"/>
        <v>1</v>
      </c>
      <c r="AI197" s="27" t="str">
        <f t="shared" si="50"/>
        <v/>
      </c>
      <c r="AJ197" s="27" t="str">
        <f t="shared" si="51"/>
        <v/>
      </c>
      <c r="AK197" s="27" t="str">
        <f t="shared" si="52"/>
        <v/>
      </c>
      <c r="AL197" s="27" t="str">
        <f t="shared" si="53"/>
        <v/>
      </c>
      <c r="AM197" s="158">
        <f t="shared" si="44"/>
        <v>0</v>
      </c>
      <c r="AN197" s="27">
        <f t="shared" si="45"/>
        <v>44.999999999999773</v>
      </c>
    </row>
    <row r="198" spans="1:40">
      <c r="A198" s="57">
        <v>42664</v>
      </c>
      <c r="B198">
        <v>4224</v>
      </c>
      <c r="C198">
        <v>4225</v>
      </c>
      <c r="D198">
        <v>4203</v>
      </c>
      <c r="E198">
        <v>4207</v>
      </c>
      <c r="F198">
        <v>3133</v>
      </c>
      <c r="G198">
        <v>3135</v>
      </c>
      <c r="H198">
        <v>3104</v>
      </c>
      <c r="I198">
        <v>3110</v>
      </c>
      <c r="J198">
        <v>44330</v>
      </c>
      <c r="K198">
        <v>44340</v>
      </c>
      <c r="L198">
        <v>44000</v>
      </c>
      <c r="M198">
        <v>44210</v>
      </c>
      <c r="N198">
        <v>174.5</v>
      </c>
      <c r="O198">
        <v>175.5</v>
      </c>
      <c r="P198">
        <v>173.5</v>
      </c>
      <c r="Q198">
        <v>173.9</v>
      </c>
      <c r="R198">
        <v>45550</v>
      </c>
      <c r="S198">
        <v>46000</v>
      </c>
      <c r="T198">
        <v>45550</v>
      </c>
      <c r="U198">
        <v>46000</v>
      </c>
      <c r="V198">
        <v>19730</v>
      </c>
      <c r="W198">
        <v>19760</v>
      </c>
      <c r="X198">
        <v>19670</v>
      </c>
      <c r="Y198">
        <v>19680</v>
      </c>
      <c r="Z198" s="57">
        <v>42664</v>
      </c>
      <c r="AA198">
        <v>174.5</v>
      </c>
      <c r="AB198">
        <v>175.5</v>
      </c>
      <c r="AC198">
        <v>173.5</v>
      </c>
      <c r="AD198">
        <v>173.9</v>
      </c>
      <c r="AE198" s="27">
        <f t="shared" si="46"/>
        <v>2</v>
      </c>
      <c r="AF198" s="27">
        <f t="shared" si="47"/>
        <v>187.20000000000002</v>
      </c>
      <c r="AG198" s="27">
        <f t="shared" si="48"/>
        <v>179.4</v>
      </c>
      <c r="AH198" s="27">
        <f t="shared" si="49"/>
        <v>-1</v>
      </c>
      <c r="AI198" s="27" t="str">
        <f t="shared" si="50"/>
        <v/>
      </c>
      <c r="AJ198" s="27" t="str">
        <f t="shared" si="51"/>
        <v/>
      </c>
      <c r="AK198" s="27" t="str">
        <f t="shared" si="52"/>
        <v/>
      </c>
      <c r="AL198" s="27" t="str">
        <f t="shared" si="53"/>
        <v/>
      </c>
      <c r="AM198" s="158">
        <f t="shared" si="44"/>
        <v>0</v>
      </c>
      <c r="AN198" s="27">
        <f t="shared" si="45"/>
        <v>44.999999999999773</v>
      </c>
    </row>
    <row r="199" spans="1:40">
      <c r="A199" s="57">
        <v>42671</v>
      </c>
      <c r="B199">
        <v>4274</v>
      </c>
      <c r="C199">
        <v>4282</v>
      </c>
      <c r="D199">
        <v>4267</v>
      </c>
      <c r="E199">
        <v>4274</v>
      </c>
      <c r="F199">
        <v>3267</v>
      </c>
      <c r="G199">
        <v>3287</v>
      </c>
      <c r="H199">
        <v>3261</v>
      </c>
      <c r="I199">
        <v>3279</v>
      </c>
      <c r="J199">
        <v>45620</v>
      </c>
      <c r="K199">
        <v>45710</v>
      </c>
      <c r="L199">
        <v>45600</v>
      </c>
      <c r="M199">
        <v>45600</v>
      </c>
      <c r="N199">
        <v>184</v>
      </c>
      <c r="O199">
        <v>184.3</v>
      </c>
      <c r="P199">
        <v>182.2</v>
      </c>
      <c r="Q199">
        <v>183.9</v>
      </c>
      <c r="R199">
        <v>46400</v>
      </c>
      <c r="S199">
        <v>46440</v>
      </c>
      <c r="T199">
        <v>46300</v>
      </c>
      <c r="U199">
        <v>46350</v>
      </c>
      <c r="V199">
        <v>20010</v>
      </c>
      <c r="W199">
        <v>20090</v>
      </c>
      <c r="X199">
        <v>19950</v>
      </c>
      <c r="Y199">
        <v>20050</v>
      </c>
      <c r="Z199" s="57">
        <v>42671</v>
      </c>
      <c r="AA199">
        <v>184</v>
      </c>
      <c r="AB199">
        <v>184.3</v>
      </c>
      <c r="AC199">
        <v>182.2</v>
      </c>
      <c r="AD199">
        <v>183.9</v>
      </c>
      <c r="AE199" s="27">
        <f t="shared" si="46"/>
        <v>2.1000000000000227</v>
      </c>
      <c r="AF199" s="27">
        <f t="shared" si="47"/>
        <v>175.9</v>
      </c>
      <c r="AG199" s="27">
        <f t="shared" si="48"/>
        <v>171.9</v>
      </c>
      <c r="AH199" s="27">
        <f t="shared" si="49"/>
        <v>1</v>
      </c>
      <c r="AI199" s="27" t="str">
        <f t="shared" si="50"/>
        <v/>
      </c>
      <c r="AJ199" s="27" t="str">
        <f t="shared" si="51"/>
        <v/>
      </c>
      <c r="AK199" s="27" t="str">
        <f t="shared" si="52"/>
        <v/>
      </c>
      <c r="AL199" s="27" t="str">
        <f t="shared" si="53"/>
        <v/>
      </c>
      <c r="AM199" s="158">
        <f t="shared" si="44"/>
        <v>0</v>
      </c>
      <c r="AN199" s="27">
        <f t="shared" si="45"/>
        <v>44.999999999999773</v>
      </c>
    </row>
    <row r="200" spans="1:40">
      <c r="A200" s="24">
        <v>42678</v>
      </c>
      <c r="B200" s="1">
        <v>4242</v>
      </c>
      <c r="C200">
        <v>4304</v>
      </c>
      <c r="D200">
        <v>4229</v>
      </c>
      <c r="E200">
        <v>4287</v>
      </c>
      <c r="F200">
        <v>3232</v>
      </c>
      <c r="G200">
        <v>3318</v>
      </c>
      <c r="H200">
        <v>3218</v>
      </c>
      <c r="I200">
        <v>3286</v>
      </c>
      <c r="J200">
        <v>45100</v>
      </c>
      <c r="K200">
        <v>45710</v>
      </c>
      <c r="L200">
        <v>42150</v>
      </c>
      <c r="M200">
        <v>42400</v>
      </c>
      <c r="N200">
        <v>182.5</v>
      </c>
      <c r="O200">
        <v>184.3</v>
      </c>
      <c r="P200">
        <v>176.6</v>
      </c>
      <c r="Q200">
        <v>177.8</v>
      </c>
      <c r="R200">
        <v>46200</v>
      </c>
      <c r="S200">
        <v>46690</v>
      </c>
      <c r="T200">
        <v>44810</v>
      </c>
      <c r="U200">
        <v>44930</v>
      </c>
      <c r="V200">
        <v>19880</v>
      </c>
      <c r="W200">
        <v>20090</v>
      </c>
      <c r="X200">
        <v>19380</v>
      </c>
      <c r="Y200">
        <v>19470</v>
      </c>
      <c r="Z200" s="24">
        <v>42678</v>
      </c>
      <c r="AA200">
        <v>182.5</v>
      </c>
      <c r="AB200">
        <v>184.3</v>
      </c>
      <c r="AC200">
        <v>176.6</v>
      </c>
      <c r="AD200">
        <v>177.8</v>
      </c>
      <c r="AE200" s="27">
        <f t="shared" si="46"/>
        <v>7.7000000000000171</v>
      </c>
      <c r="AF200" s="27">
        <f t="shared" si="47"/>
        <v>186.00000000000003</v>
      </c>
      <c r="AG200" s="27">
        <f t="shared" si="48"/>
        <v>181.79999999999998</v>
      </c>
      <c r="AH200" s="27" t="str">
        <f t="shared" si="49"/>
        <v/>
      </c>
      <c r="AI200" s="27" t="str">
        <f t="shared" si="50"/>
        <v/>
      </c>
      <c r="AJ200" s="27" t="str">
        <f t="shared" si="51"/>
        <v/>
      </c>
      <c r="AK200" s="27" t="str">
        <f t="shared" si="52"/>
        <v/>
      </c>
      <c r="AL200" s="27" t="str">
        <f t="shared" si="53"/>
        <v/>
      </c>
      <c r="AM200" s="158">
        <f t="shared" si="44"/>
        <v>0</v>
      </c>
      <c r="AN200" s="27">
        <f t="shared" si="45"/>
        <v>44.999999999999773</v>
      </c>
    </row>
    <row r="201" spans="1:40">
      <c r="A201" s="57">
        <v>42678</v>
      </c>
      <c r="B201">
        <v>4242</v>
      </c>
      <c r="C201">
        <v>4304</v>
      </c>
      <c r="D201">
        <v>4229</v>
      </c>
      <c r="E201">
        <v>4287</v>
      </c>
      <c r="F201">
        <v>3232</v>
      </c>
      <c r="G201">
        <v>3318</v>
      </c>
      <c r="H201">
        <v>3218</v>
      </c>
      <c r="I201">
        <v>3286</v>
      </c>
      <c r="J201">
        <v>45100</v>
      </c>
      <c r="K201">
        <v>45710</v>
      </c>
      <c r="L201">
        <v>42150</v>
      </c>
      <c r="M201">
        <v>42400</v>
      </c>
      <c r="N201">
        <v>182.5</v>
      </c>
      <c r="O201">
        <v>184.3</v>
      </c>
      <c r="P201">
        <v>176.6</v>
      </c>
      <c r="Q201">
        <v>177.8</v>
      </c>
      <c r="R201">
        <v>46200</v>
      </c>
      <c r="S201">
        <v>46690</v>
      </c>
      <c r="T201">
        <v>44810</v>
      </c>
      <c r="U201">
        <v>44930</v>
      </c>
      <c r="V201">
        <v>19880</v>
      </c>
      <c r="W201">
        <v>20090</v>
      </c>
      <c r="X201">
        <v>19380</v>
      </c>
      <c r="Y201">
        <v>19470</v>
      </c>
      <c r="AE201" s="27">
        <f t="shared" si="46"/>
        <v>0</v>
      </c>
      <c r="AF201" s="27">
        <f t="shared" si="47"/>
        <v>185.50000000000003</v>
      </c>
      <c r="AG201" s="27">
        <f t="shared" si="48"/>
        <v>170.1</v>
      </c>
      <c r="AH201" s="27">
        <f t="shared" si="49"/>
        <v>-1</v>
      </c>
      <c r="AI201" s="27" t="str">
        <f t="shared" si="50"/>
        <v/>
      </c>
      <c r="AJ201" s="27" t="str">
        <f t="shared" si="51"/>
        <v/>
      </c>
      <c r="AK201" s="27"/>
      <c r="AL201" s="27"/>
      <c r="AM201" s="158"/>
      <c r="AN201" s="27"/>
    </row>
    <row r="202" spans="1:40">
      <c r="A202" s="57">
        <v>42685</v>
      </c>
      <c r="B202">
        <v>4294</v>
      </c>
      <c r="C202">
        <v>4342</v>
      </c>
      <c r="D202">
        <v>4270</v>
      </c>
      <c r="E202">
        <v>4300</v>
      </c>
      <c r="F202">
        <v>3286</v>
      </c>
      <c r="G202">
        <v>3393</v>
      </c>
      <c r="H202">
        <v>3282</v>
      </c>
      <c r="I202">
        <v>3340</v>
      </c>
      <c r="J202">
        <v>42370</v>
      </c>
      <c r="K202">
        <v>43590</v>
      </c>
      <c r="L202">
        <v>41230</v>
      </c>
      <c r="M202">
        <v>43080</v>
      </c>
      <c r="N202">
        <v>179.2</v>
      </c>
      <c r="O202">
        <v>207.7</v>
      </c>
      <c r="P202">
        <v>177.5</v>
      </c>
      <c r="Q202">
        <v>205.5</v>
      </c>
      <c r="R202">
        <v>44850</v>
      </c>
      <c r="S202">
        <v>46640</v>
      </c>
      <c r="T202">
        <v>44700</v>
      </c>
      <c r="U202">
        <v>46350</v>
      </c>
      <c r="V202">
        <v>19460</v>
      </c>
      <c r="W202">
        <v>20110</v>
      </c>
      <c r="X202">
        <v>19350</v>
      </c>
      <c r="Y202">
        <v>19760</v>
      </c>
    </row>
    <row r="203" spans="1:40">
      <c r="A203" s="57">
        <v>42692</v>
      </c>
      <c r="B203">
        <v>4309</v>
      </c>
      <c r="C203">
        <v>4318</v>
      </c>
      <c r="D203">
        <v>4176</v>
      </c>
      <c r="E203">
        <v>4270</v>
      </c>
      <c r="F203">
        <v>3350</v>
      </c>
      <c r="G203">
        <v>3363</v>
      </c>
      <c r="H203">
        <v>3225</v>
      </c>
      <c r="I203">
        <v>3294</v>
      </c>
      <c r="J203">
        <v>43250</v>
      </c>
      <c r="K203">
        <v>44670</v>
      </c>
      <c r="L203">
        <v>42570</v>
      </c>
      <c r="M203">
        <v>44370</v>
      </c>
      <c r="N203">
        <v>201.5</v>
      </c>
      <c r="O203">
        <v>215.3</v>
      </c>
      <c r="P203">
        <v>196</v>
      </c>
      <c r="Q203">
        <v>209.5</v>
      </c>
      <c r="R203">
        <v>46180</v>
      </c>
      <c r="S203">
        <v>47630</v>
      </c>
      <c r="T203">
        <v>45430</v>
      </c>
      <c r="U203">
        <v>47360</v>
      </c>
      <c r="V203">
        <v>19720</v>
      </c>
      <c r="W203">
        <v>19780</v>
      </c>
      <c r="X203">
        <v>19250</v>
      </c>
      <c r="Y203">
        <v>19650</v>
      </c>
    </row>
    <row r="204" spans="1:40">
      <c r="A204" s="57">
        <v>42699</v>
      </c>
      <c r="B204">
        <v>4263</v>
      </c>
      <c r="C204">
        <v>4316</v>
      </c>
      <c r="D204">
        <v>4258</v>
      </c>
      <c r="E204">
        <v>4276</v>
      </c>
      <c r="F204">
        <v>3299</v>
      </c>
      <c r="G204">
        <v>3369</v>
      </c>
      <c r="H204">
        <v>3266</v>
      </c>
      <c r="I204">
        <v>3307</v>
      </c>
      <c r="J204">
        <v>44110</v>
      </c>
      <c r="K204">
        <v>47400</v>
      </c>
      <c r="L204">
        <v>43940</v>
      </c>
      <c r="M204">
        <v>46810</v>
      </c>
      <c r="N204">
        <v>212.4</v>
      </c>
      <c r="O204">
        <v>241.7</v>
      </c>
      <c r="P204">
        <v>208.1</v>
      </c>
      <c r="Q204">
        <v>236.9</v>
      </c>
      <c r="R204">
        <v>46960</v>
      </c>
      <c r="S204">
        <v>51710</v>
      </c>
      <c r="T204">
        <v>46960</v>
      </c>
      <c r="U204">
        <v>50910</v>
      </c>
      <c r="V204">
        <v>19490</v>
      </c>
      <c r="W204">
        <v>20330</v>
      </c>
      <c r="X204">
        <v>19290</v>
      </c>
      <c r="Y204">
        <v>20230</v>
      </c>
    </row>
    <row r="205" spans="1:40">
      <c r="A205" s="57">
        <v>42706</v>
      </c>
      <c r="B205">
        <v>4291</v>
      </c>
      <c r="C205">
        <v>4301</v>
      </c>
      <c r="D205">
        <v>4251</v>
      </c>
      <c r="E205">
        <v>4278</v>
      </c>
      <c r="F205">
        <v>3326</v>
      </c>
      <c r="G205">
        <v>3352</v>
      </c>
      <c r="H205">
        <v>3285</v>
      </c>
      <c r="I205">
        <v>3342</v>
      </c>
      <c r="J205">
        <v>47310</v>
      </c>
      <c r="K205">
        <v>51170</v>
      </c>
      <c r="L205">
        <v>45610</v>
      </c>
      <c r="M205">
        <v>50390</v>
      </c>
      <c r="N205">
        <v>238.5</v>
      </c>
      <c r="O205">
        <v>245.5</v>
      </c>
      <c r="P205">
        <v>227</v>
      </c>
      <c r="Q205">
        <v>229.7</v>
      </c>
      <c r="R205">
        <v>50990</v>
      </c>
      <c r="S205">
        <v>51720</v>
      </c>
      <c r="T205">
        <v>50500</v>
      </c>
      <c r="U205">
        <v>50660</v>
      </c>
      <c r="V205">
        <v>20160</v>
      </c>
      <c r="W205">
        <v>20330</v>
      </c>
      <c r="X205">
        <v>19890</v>
      </c>
      <c r="Y205">
        <v>20090</v>
      </c>
    </row>
    <row r="206" spans="1:40">
      <c r="A206" s="57">
        <v>42713</v>
      </c>
      <c r="B206">
        <v>4274</v>
      </c>
      <c r="C206">
        <v>4292</v>
      </c>
      <c r="D206">
        <v>4260</v>
      </c>
      <c r="E206">
        <v>4279</v>
      </c>
      <c r="F206">
        <v>3346</v>
      </c>
      <c r="G206">
        <v>3455</v>
      </c>
      <c r="H206">
        <v>3333</v>
      </c>
      <c r="I206">
        <v>3426</v>
      </c>
      <c r="J206">
        <v>51160</v>
      </c>
      <c r="K206">
        <v>51480</v>
      </c>
      <c r="L206">
        <v>50260</v>
      </c>
      <c r="M206">
        <v>51210</v>
      </c>
      <c r="N206">
        <v>233.2</v>
      </c>
      <c r="O206">
        <v>245.4</v>
      </c>
      <c r="P206">
        <v>227.2</v>
      </c>
      <c r="Q206">
        <v>245.4</v>
      </c>
      <c r="R206">
        <v>51310</v>
      </c>
      <c r="S206">
        <v>52350</v>
      </c>
      <c r="T206">
        <v>50110</v>
      </c>
      <c r="U206">
        <v>51000</v>
      </c>
      <c r="V206">
        <v>20040</v>
      </c>
      <c r="W206">
        <v>20950</v>
      </c>
      <c r="X206">
        <v>20040</v>
      </c>
      <c r="Y206">
        <v>20770</v>
      </c>
    </row>
    <row r="207" spans="1:40">
      <c r="A207" s="57">
        <v>42720</v>
      </c>
      <c r="B207">
        <v>4274</v>
      </c>
      <c r="C207">
        <v>4302</v>
      </c>
      <c r="D207">
        <v>4268</v>
      </c>
      <c r="E207">
        <v>4280</v>
      </c>
      <c r="F207">
        <v>3423</v>
      </c>
      <c r="G207">
        <v>3515</v>
      </c>
      <c r="H207">
        <v>3371</v>
      </c>
      <c r="I207">
        <v>3433</v>
      </c>
      <c r="J207">
        <v>51310</v>
      </c>
      <c r="K207">
        <v>53810</v>
      </c>
      <c r="L207">
        <v>51020</v>
      </c>
      <c r="M207">
        <v>52650</v>
      </c>
      <c r="N207">
        <v>237</v>
      </c>
      <c r="O207">
        <v>291.7</v>
      </c>
      <c r="P207">
        <v>235.7</v>
      </c>
      <c r="Q207">
        <v>283.39999999999998</v>
      </c>
      <c r="R207">
        <v>50940</v>
      </c>
      <c r="S207">
        <v>53420</v>
      </c>
      <c r="T207">
        <v>50800</v>
      </c>
      <c r="U207">
        <v>52440</v>
      </c>
      <c r="V207">
        <v>20670</v>
      </c>
      <c r="W207">
        <v>22090</v>
      </c>
      <c r="X207">
        <v>20670</v>
      </c>
      <c r="Y207">
        <v>22050</v>
      </c>
    </row>
    <row r="208" spans="1:40">
      <c r="A208" s="57">
        <v>42726</v>
      </c>
      <c r="B208">
        <v>4289</v>
      </c>
      <c r="C208">
        <v>4302</v>
      </c>
      <c r="D208">
        <v>4258</v>
      </c>
      <c r="E208">
        <v>4260</v>
      </c>
      <c r="F208">
        <v>3461</v>
      </c>
      <c r="G208">
        <v>3515</v>
      </c>
      <c r="H208">
        <v>3401</v>
      </c>
      <c r="I208">
        <v>3440</v>
      </c>
      <c r="J208">
        <v>52030</v>
      </c>
      <c r="K208">
        <v>53510</v>
      </c>
      <c r="L208">
        <v>52030</v>
      </c>
      <c r="M208">
        <v>52900</v>
      </c>
      <c r="N208">
        <v>282.39999999999998</v>
      </c>
      <c r="O208">
        <v>291.7</v>
      </c>
      <c r="P208">
        <v>263.10000000000002</v>
      </c>
      <c r="Q208">
        <v>266.2</v>
      </c>
      <c r="R208">
        <v>52240</v>
      </c>
      <c r="S208">
        <v>53420</v>
      </c>
      <c r="T208">
        <v>51010</v>
      </c>
      <c r="U208">
        <v>51350</v>
      </c>
      <c r="V208">
        <v>21800</v>
      </c>
      <c r="W208">
        <v>22090</v>
      </c>
      <c r="X208">
        <v>21530</v>
      </c>
      <c r="Y208">
        <v>21660</v>
      </c>
    </row>
    <row r="209" spans="1:25">
      <c r="A209" s="57">
        <v>42734</v>
      </c>
      <c r="B209">
        <v>4266</v>
      </c>
      <c r="C209">
        <v>4338</v>
      </c>
      <c r="D209">
        <v>4245</v>
      </c>
      <c r="E209">
        <v>4330</v>
      </c>
      <c r="F209">
        <v>3450</v>
      </c>
      <c r="G209">
        <v>3462</v>
      </c>
      <c r="H209">
        <v>3375</v>
      </c>
      <c r="I209">
        <v>3388</v>
      </c>
      <c r="J209">
        <v>52770</v>
      </c>
      <c r="K209">
        <v>55110</v>
      </c>
      <c r="L209">
        <v>52770</v>
      </c>
      <c r="M209">
        <v>55040</v>
      </c>
      <c r="N209">
        <v>270.5</v>
      </c>
      <c r="O209">
        <v>274.2</v>
      </c>
      <c r="P209">
        <v>248.8</v>
      </c>
      <c r="Q209">
        <v>263.89999999999998</v>
      </c>
      <c r="R209">
        <v>51110</v>
      </c>
      <c r="S209">
        <v>51800</v>
      </c>
      <c r="T209">
        <v>50550</v>
      </c>
      <c r="U209">
        <v>51630</v>
      </c>
      <c r="V209">
        <v>21550</v>
      </c>
      <c r="W209">
        <v>22150</v>
      </c>
      <c r="X209">
        <v>21480</v>
      </c>
      <c r="Y209">
        <v>21700</v>
      </c>
    </row>
    <row r="210" spans="1:25">
      <c r="A210" s="57">
        <v>42741</v>
      </c>
      <c r="B210">
        <v>4281</v>
      </c>
      <c r="C210">
        <v>4389</v>
      </c>
      <c r="D210">
        <v>4277</v>
      </c>
      <c r="E210">
        <v>4360</v>
      </c>
      <c r="F210">
        <v>3417</v>
      </c>
      <c r="G210">
        <v>3592</v>
      </c>
      <c r="H210">
        <v>3375</v>
      </c>
      <c r="I210">
        <v>3571</v>
      </c>
      <c r="J210">
        <v>54860</v>
      </c>
      <c r="K210">
        <v>55200</v>
      </c>
      <c r="L210">
        <v>54410</v>
      </c>
      <c r="M210">
        <v>54900</v>
      </c>
      <c r="N210">
        <v>265.8</v>
      </c>
      <c r="O210">
        <v>276.39999999999998</v>
      </c>
      <c r="P210">
        <v>255.6</v>
      </c>
      <c r="Q210">
        <v>267.5</v>
      </c>
      <c r="R210">
        <v>51390</v>
      </c>
      <c r="S210">
        <v>52490</v>
      </c>
      <c r="T210">
        <v>51000</v>
      </c>
      <c r="U210">
        <v>51970</v>
      </c>
      <c r="V210">
        <v>21990</v>
      </c>
      <c r="W210">
        <v>22200</v>
      </c>
      <c r="X210">
        <v>21600</v>
      </c>
      <c r="Y210">
        <v>22020</v>
      </c>
    </row>
    <row r="211" spans="1:25">
      <c r="A211" s="57">
        <v>42748</v>
      </c>
      <c r="B211">
        <v>4370</v>
      </c>
      <c r="C211">
        <v>4411</v>
      </c>
      <c r="D211">
        <v>4351</v>
      </c>
      <c r="E211">
        <v>4390</v>
      </c>
      <c r="F211">
        <v>3541</v>
      </c>
      <c r="G211">
        <v>3637</v>
      </c>
      <c r="H211">
        <v>3515</v>
      </c>
      <c r="I211">
        <v>3574</v>
      </c>
      <c r="J211">
        <v>55120</v>
      </c>
      <c r="K211">
        <v>55200</v>
      </c>
      <c r="L211">
        <v>52900</v>
      </c>
      <c r="M211">
        <v>53850</v>
      </c>
      <c r="N211">
        <v>273.5</v>
      </c>
      <c r="O211">
        <v>300.89999999999998</v>
      </c>
      <c r="P211">
        <v>267.10000000000002</v>
      </c>
      <c r="Q211">
        <v>293.5</v>
      </c>
      <c r="R211">
        <v>52130</v>
      </c>
      <c r="S211">
        <v>52490</v>
      </c>
      <c r="T211">
        <v>51010</v>
      </c>
      <c r="U211">
        <v>51630</v>
      </c>
      <c r="V211">
        <v>22150</v>
      </c>
      <c r="W211">
        <v>22180</v>
      </c>
      <c r="X211">
        <v>21720</v>
      </c>
      <c r="Y211">
        <v>22010</v>
      </c>
    </row>
    <row r="212" spans="1:25">
      <c r="A212" s="57">
        <v>42755</v>
      </c>
      <c r="B212">
        <v>4387</v>
      </c>
      <c r="C212">
        <v>4435</v>
      </c>
      <c r="D212">
        <v>4384</v>
      </c>
      <c r="E212">
        <v>4434</v>
      </c>
      <c r="F212">
        <v>3583</v>
      </c>
      <c r="G212">
        <v>3612</v>
      </c>
      <c r="H212">
        <v>3526</v>
      </c>
      <c r="I212">
        <v>3533</v>
      </c>
      <c r="J212">
        <v>53730</v>
      </c>
      <c r="K212">
        <v>54010</v>
      </c>
      <c r="L212">
        <v>52130</v>
      </c>
      <c r="M212">
        <v>52320</v>
      </c>
      <c r="N212">
        <v>295.89999999999998</v>
      </c>
      <c r="O212">
        <v>308.60000000000002</v>
      </c>
      <c r="P212">
        <v>287.7</v>
      </c>
      <c r="Q212">
        <v>288.3</v>
      </c>
      <c r="R212">
        <v>51980</v>
      </c>
      <c r="S212">
        <v>52400</v>
      </c>
      <c r="T212">
        <v>50490</v>
      </c>
      <c r="U212">
        <v>50790</v>
      </c>
      <c r="V212">
        <v>21950</v>
      </c>
      <c r="W212">
        <v>22580</v>
      </c>
      <c r="X212">
        <v>21890</v>
      </c>
      <c r="Y212">
        <v>22470</v>
      </c>
    </row>
    <row r="213" spans="1:25">
      <c r="A213" s="57">
        <v>42762</v>
      </c>
      <c r="B213">
        <v>4426</v>
      </c>
      <c r="C213">
        <v>4435</v>
      </c>
      <c r="D213">
        <v>4348</v>
      </c>
      <c r="E213">
        <v>4358</v>
      </c>
      <c r="F213">
        <v>3536</v>
      </c>
      <c r="G213">
        <v>3627</v>
      </c>
      <c r="H213">
        <v>3530</v>
      </c>
      <c r="I213">
        <v>3586</v>
      </c>
      <c r="J213">
        <v>52410</v>
      </c>
      <c r="K213">
        <v>53620</v>
      </c>
      <c r="L213">
        <v>52140</v>
      </c>
      <c r="M213">
        <v>53500</v>
      </c>
      <c r="N213">
        <v>296</v>
      </c>
      <c r="O213">
        <v>332.4</v>
      </c>
      <c r="P213">
        <v>285</v>
      </c>
      <c r="Q213">
        <v>331.3</v>
      </c>
      <c r="R213">
        <v>50800</v>
      </c>
      <c r="S213">
        <v>50800</v>
      </c>
      <c r="T213">
        <v>49700</v>
      </c>
      <c r="U213">
        <v>50440</v>
      </c>
      <c r="V213">
        <v>22500</v>
      </c>
      <c r="W213">
        <v>22800</v>
      </c>
      <c r="X213">
        <v>22380</v>
      </c>
      <c r="Y213">
        <v>22620</v>
      </c>
    </row>
    <row r="214" spans="1:25">
      <c r="A214" s="57">
        <v>42769</v>
      </c>
      <c r="B214">
        <v>4358</v>
      </c>
      <c r="C214">
        <v>4398</v>
      </c>
      <c r="D214">
        <v>4353</v>
      </c>
      <c r="E214">
        <v>4397</v>
      </c>
      <c r="F214">
        <v>3583</v>
      </c>
      <c r="G214">
        <v>3640</v>
      </c>
      <c r="H214">
        <v>3578</v>
      </c>
      <c r="I214">
        <v>3609</v>
      </c>
      <c r="J214">
        <v>53150</v>
      </c>
      <c r="K214">
        <v>53620</v>
      </c>
      <c r="L214">
        <v>52160</v>
      </c>
      <c r="M214">
        <v>53050</v>
      </c>
      <c r="N214">
        <v>318</v>
      </c>
      <c r="O214">
        <v>351.4</v>
      </c>
      <c r="P214">
        <v>296.2</v>
      </c>
      <c r="Q214">
        <v>301</v>
      </c>
      <c r="R214">
        <v>50500</v>
      </c>
      <c r="S214">
        <v>51360</v>
      </c>
      <c r="T214">
        <v>49750</v>
      </c>
      <c r="U214">
        <v>51360</v>
      </c>
      <c r="V214">
        <v>22550</v>
      </c>
      <c r="W214">
        <v>22670</v>
      </c>
      <c r="X214">
        <v>22130</v>
      </c>
      <c r="Y214">
        <v>22300</v>
      </c>
    </row>
    <row r="215" spans="1:25">
      <c r="A215" s="57">
        <v>42776</v>
      </c>
      <c r="B215">
        <v>4396</v>
      </c>
      <c r="C215">
        <v>4466</v>
      </c>
      <c r="D215">
        <v>4380</v>
      </c>
      <c r="E215">
        <v>4457</v>
      </c>
      <c r="F215">
        <v>3612</v>
      </c>
      <c r="G215">
        <v>3687</v>
      </c>
      <c r="H215">
        <v>3592</v>
      </c>
      <c r="I215">
        <v>3651</v>
      </c>
      <c r="J215">
        <v>52970</v>
      </c>
      <c r="K215">
        <v>53150</v>
      </c>
      <c r="L215">
        <v>51230</v>
      </c>
      <c r="M215">
        <v>52480</v>
      </c>
      <c r="N215">
        <v>311.5</v>
      </c>
      <c r="O215">
        <v>316.60000000000002</v>
      </c>
      <c r="P215">
        <v>295.2</v>
      </c>
      <c r="Q215">
        <v>311.7</v>
      </c>
      <c r="R215">
        <v>51300</v>
      </c>
      <c r="S215">
        <v>51700</v>
      </c>
      <c r="T215">
        <v>50500</v>
      </c>
      <c r="U215">
        <v>50990</v>
      </c>
      <c r="V215">
        <v>22440</v>
      </c>
      <c r="W215">
        <v>22650</v>
      </c>
      <c r="X215">
        <v>22130</v>
      </c>
      <c r="Y215">
        <v>22650</v>
      </c>
    </row>
    <row r="216" spans="1:25">
      <c r="A216" s="57">
        <v>42783</v>
      </c>
      <c r="B216">
        <v>4456</v>
      </c>
      <c r="C216">
        <v>4511</v>
      </c>
      <c r="D216">
        <v>4453</v>
      </c>
      <c r="E216">
        <v>4493</v>
      </c>
      <c r="F216">
        <v>3681</v>
      </c>
      <c r="G216">
        <v>3703</v>
      </c>
      <c r="H216">
        <v>3632</v>
      </c>
      <c r="I216">
        <v>3681</v>
      </c>
      <c r="J216">
        <v>52340</v>
      </c>
      <c r="K216">
        <v>53040</v>
      </c>
      <c r="L216">
        <v>52050</v>
      </c>
      <c r="M216">
        <v>52530</v>
      </c>
      <c r="N216">
        <v>307.10000000000002</v>
      </c>
      <c r="O216">
        <v>327.8</v>
      </c>
      <c r="P216">
        <v>296.2</v>
      </c>
      <c r="Q216">
        <v>296.2</v>
      </c>
      <c r="R216">
        <v>51100</v>
      </c>
      <c r="S216">
        <v>51490</v>
      </c>
      <c r="T216">
        <v>38450</v>
      </c>
      <c r="U216">
        <v>38480</v>
      </c>
      <c r="V216">
        <v>22540</v>
      </c>
      <c r="W216">
        <v>23510</v>
      </c>
      <c r="X216">
        <v>22530</v>
      </c>
      <c r="Y216">
        <v>23180</v>
      </c>
    </row>
    <row r="217" spans="1:25">
      <c r="A217" s="57">
        <v>42790</v>
      </c>
      <c r="B217">
        <v>4492</v>
      </c>
      <c r="C217">
        <v>4523</v>
      </c>
      <c r="D217">
        <v>4461</v>
      </c>
      <c r="E217">
        <v>4523</v>
      </c>
      <c r="F217">
        <v>3680</v>
      </c>
      <c r="G217">
        <v>3685</v>
      </c>
      <c r="H217">
        <v>3616</v>
      </c>
      <c r="I217">
        <v>3670</v>
      </c>
      <c r="J217">
        <v>52420</v>
      </c>
      <c r="K217">
        <v>53230</v>
      </c>
      <c r="L217">
        <v>52290</v>
      </c>
      <c r="M217">
        <v>53080</v>
      </c>
      <c r="N217">
        <v>305.10000000000002</v>
      </c>
      <c r="O217">
        <v>307.39999999999998</v>
      </c>
      <c r="P217">
        <v>262.5</v>
      </c>
      <c r="Q217">
        <v>267.10000000000002</v>
      </c>
      <c r="R217">
        <v>38510</v>
      </c>
      <c r="S217">
        <v>39000</v>
      </c>
      <c r="T217">
        <v>38320</v>
      </c>
      <c r="U217">
        <v>38820</v>
      </c>
      <c r="V217">
        <v>23350</v>
      </c>
      <c r="W217">
        <v>23430</v>
      </c>
      <c r="X217">
        <v>22640</v>
      </c>
      <c r="Y217">
        <v>22700</v>
      </c>
    </row>
    <row r="218" spans="1:25">
      <c r="A218" s="57">
        <v>42797</v>
      </c>
      <c r="B218">
        <v>4507</v>
      </c>
      <c r="C218">
        <v>4553</v>
      </c>
      <c r="D218">
        <v>4496</v>
      </c>
      <c r="E218">
        <v>4500</v>
      </c>
      <c r="F218">
        <v>3647</v>
      </c>
      <c r="G218">
        <v>3726</v>
      </c>
      <c r="H218">
        <v>3610</v>
      </c>
      <c r="I218">
        <v>3624</v>
      </c>
      <c r="J218">
        <v>53010</v>
      </c>
      <c r="K218">
        <v>53230</v>
      </c>
      <c r="L218">
        <v>51730</v>
      </c>
      <c r="M218">
        <v>52070</v>
      </c>
      <c r="N218">
        <v>265.2</v>
      </c>
      <c r="O218">
        <v>277.8</v>
      </c>
      <c r="P218">
        <v>262</v>
      </c>
      <c r="Q218">
        <v>272.89999999999998</v>
      </c>
      <c r="R218">
        <v>38700</v>
      </c>
      <c r="S218">
        <v>39080</v>
      </c>
      <c r="T218">
        <v>38190</v>
      </c>
      <c r="U218">
        <v>38330</v>
      </c>
      <c r="V218">
        <v>22770</v>
      </c>
      <c r="W218">
        <v>23260</v>
      </c>
      <c r="X218">
        <v>22300</v>
      </c>
      <c r="Y218">
        <v>23030</v>
      </c>
    </row>
    <row r="219" spans="1:25">
      <c r="A219" s="57">
        <v>42804</v>
      </c>
      <c r="B219">
        <v>4522</v>
      </c>
      <c r="C219">
        <v>4522</v>
      </c>
      <c r="D219">
        <v>4414</v>
      </c>
      <c r="E219">
        <v>4426</v>
      </c>
      <c r="F219">
        <v>3638</v>
      </c>
      <c r="G219">
        <v>3653</v>
      </c>
      <c r="H219">
        <v>3453</v>
      </c>
      <c r="I219">
        <v>3467</v>
      </c>
      <c r="J219">
        <v>52100</v>
      </c>
      <c r="K219">
        <v>52490</v>
      </c>
      <c r="L219">
        <v>50520</v>
      </c>
      <c r="M219">
        <v>50830</v>
      </c>
      <c r="N219">
        <v>273.8</v>
      </c>
      <c r="O219">
        <v>280.5</v>
      </c>
      <c r="P219">
        <v>255.8</v>
      </c>
      <c r="Q219">
        <v>261.7</v>
      </c>
      <c r="R219">
        <v>38460</v>
      </c>
      <c r="S219">
        <v>38860</v>
      </c>
      <c r="T219">
        <v>36800</v>
      </c>
      <c r="U219">
        <v>37020</v>
      </c>
      <c r="V219">
        <v>23100</v>
      </c>
      <c r="W219">
        <v>23240</v>
      </c>
      <c r="X219">
        <v>22550</v>
      </c>
      <c r="Y219">
        <v>22630</v>
      </c>
    </row>
    <row r="220" spans="1:25">
      <c r="A220" s="57">
        <v>42811</v>
      </c>
      <c r="B220">
        <v>4428</v>
      </c>
      <c r="C220">
        <v>4462</v>
      </c>
      <c r="D220">
        <v>4405</v>
      </c>
      <c r="E220">
        <v>4456</v>
      </c>
      <c r="F220">
        <v>3457</v>
      </c>
      <c r="G220">
        <v>3530</v>
      </c>
      <c r="H220">
        <v>3445</v>
      </c>
      <c r="I220">
        <v>3483</v>
      </c>
      <c r="J220">
        <v>50610</v>
      </c>
      <c r="K220">
        <v>50830</v>
      </c>
      <c r="L220">
        <v>49500</v>
      </c>
      <c r="M220">
        <v>49690</v>
      </c>
      <c r="N220">
        <v>260.10000000000002</v>
      </c>
      <c r="O220">
        <v>270</v>
      </c>
      <c r="P220">
        <v>255.6</v>
      </c>
      <c r="Q220">
        <v>268</v>
      </c>
      <c r="R220">
        <v>36820</v>
      </c>
      <c r="S220">
        <v>37050</v>
      </c>
      <c r="T220">
        <v>35640</v>
      </c>
      <c r="U220">
        <v>35750</v>
      </c>
      <c r="V220">
        <v>22600</v>
      </c>
      <c r="W220">
        <v>22670</v>
      </c>
      <c r="X220">
        <v>22290</v>
      </c>
      <c r="Y220">
        <v>22510</v>
      </c>
    </row>
    <row r="221" spans="1:25">
      <c r="A221" s="57">
        <v>42818</v>
      </c>
      <c r="B221">
        <v>4435</v>
      </c>
      <c r="C221">
        <v>4462</v>
      </c>
      <c r="D221">
        <v>4431</v>
      </c>
      <c r="E221">
        <v>4440</v>
      </c>
      <c r="F221">
        <v>3482</v>
      </c>
      <c r="G221">
        <v>3530</v>
      </c>
      <c r="H221">
        <v>3420</v>
      </c>
      <c r="I221">
        <v>3423</v>
      </c>
      <c r="J221">
        <v>49830</v>
      </c>
      <c r="K221">
        <v>49890</v>
      </c>
      <c r="L221">
        <v>48260</v>
      </c>
      <c r="M221">
        <v>48460</v>
      </c>
      <c r="N221">
        <v>265.3</v>
      </c>
      <c r="O221">
        <v>270</v>
      </c>
      <c r="P221">
        <v>245.5</v>
      </c>
      <c r="Q221">
        <v>247.4</v>
      </c>
      <c r="R221">
        <v>36080</v>
      </c>
      <c r="S221">
        <v>36090</v>
      </c>
      <c r="T221">
        <v>34430</v>
      </c>
      <c r="U221">
        <v>34570</v>
      </c>
      <c r="V221">
        <v>22560</v>
      </c>
      <c r="W221">
        <v>22560</v>
      </c>
      <c r="X221">
        <v>21590</v>
      </c>
      <c r="Y221">
        <v>21590</v>
      </c>
    </row>
    <row r="222" spans="1:25">
      <c r="A222" s="57">
        <v>42825</v>
      </c>
      <c r="B222">
        <v>4433</v>
      </c>
      <c r="C222">
        <v>4468</v>
      </c>
      <c r="D222">
        <v>4432</v>
      </c>
      <c r="E222">
        <v>4460</v>
      </c>
      <c r="F222">
        <v>3424</v>
      </c>
      <c r="G222">
        <v>3449</v>
      </c>
      <c r="H222">
        <v>3398</v>
      </c>
      <c r="I222">
        <v>3409</v>
      </c>
      <c r="J222">
        <v>48370</v>
      </c>
      <c r="K222">
        <v>49780</v>
      </c>
      <c r="L222">
        <v>47120</v>
      </c>
      <c r="M222">
        <v>49510</v>
      </c>
      <c r="N222">
        <v>252.2</v>
      </c>
      <c r="O222">
        <v>252.8</v>
      </c>
      <c r="P222">
        <v>235.3</v>
      </c>
      <c r="Q222">
        <v>245</v>
      </c>
      <c r="R222">
        <v>34430</v>
      </c>
      <c r="S222">
        <v>36420</v>
      </c>
      <c r="T222">
        <v>34030</v>
      </c>
      <c r="U222">
        <v>36210</v>
      </c>
      <c r="V222">
        <v>21650</v>
      </c>
      <c r="W222">
        <v>21870</v>
      </c>
      <c r="X222">
        <v>21440</v>
      </c>
      <c r="Y222">
        <v>21590</v>
      </c>
    </row>
    <row r="223" spans="1:25">
      <c r="A223" s="57">
        <v>42832</v>
      </c>
      <c r="B223">
        <v>4455</v>
      </c>
      <c r="C223">
        <v>4485</v>
      </c>
      <c r="D223">
        <v>4439</v>
      </c>
      <c r="E223">
        <v>4480</v>
      </c>
      <c r="F223">
        <v>3413</v>
      </c>
      <c r="G223">
        <v>3434</v>
      </c>
      <c r="H223">
        <v>3391</v>
      </c>
      <c r="I223">
        <v>3425</v>
      </c>
      <c r="J223">
        <v>49700</v>
      </c>
      <c r="K223">
        <v>51200</v>
      </c>
      <c r="L223">
        <v>49010</v>
      </c>
      <c r="M223">
        <v>50750</v>
      </c>
      <c r="N223">
        <v>244.6</v>
      </c>
      <c r="O223">
        <v>250.8</v>
      </c>
      <c r="P223">
        <v>231</v>
      </c>
      <c r="Q223">
        <v>237.9</v>
      </c>
      <c r="R223">
        <v>36330</v>
      </c>
      <c r="S223">
        <v>37860</v>
      </c>
      <c r="T223">
        <v>35750</v>
      </c>
      <c r="U223">
        <v>37440</v>
      </c>
      <c r="V223">
        <v>21650</v>
      </c>
      <c r="W223">
        <v>22100</v>
      </c>
      <c r="X223">
        <v>21370</v>
      </c>
      <c r="Y223">
        <v>21510</v>
      </c>
    </row>
    <row r="224" spans="1:25">
      <c r="A224" s="57">
        <v>42839</v>
      </c>
      <c r="B224">
        <v>4450</v>
      </c>
      <c r="C224">
        <v>4503</v>
      </c>
      <c r="D224">
        <v>4439</v>
      </c>
      <c r="E224">
        <v>4497</v>
      </c>
      <c r="F224">
        <v>3410</v>
      </c>
      <c r="G224">
        <v>3434</v>
      </c>
      <c r="H224">
        <v>3356</v>
      </c>
      <c r="I224">
        <v>3418</v>
      </c>
      <c r="J224">
        <v>50550</v>
      </c>
      <c r="K224">
        <v>51470</v>
      </c>
      <c r="L224">
        <v>50250</v>
      </c>
      <c r="M224">
        <v>51030</v>
      </c>
      <c r="N224">
        <v>236.1</v>
      </c>
      <c r="O224">
        <v>242.1</v>
      </c>
      <c r="P224">
        <v>215.5</v>
      </c>
      <c r="Q224">
        <v>218.5</v>
      </c>
      <c r="R224">
        <v>37210</v>
      </c>
      <c r="S224">
        <v>38170</v>
      </c>
      <c r="T224">
        <v>37000</v>
      </c>
      <c r="U224">
        <v>37840</v>
      </c>
      <c r="V224">
        <v>21540</v>
      </c>
      <c r="W224">
        <v>21750</v>
      </c>
      <c r="X224">
        <v>21370</v>
      </c>
      <c r="Y224">
        <v>21560</v>
      </c>
    </row>
    <row r="225" spans="1:25">
      <c r="A225" s="57">
        <v>42846</v>
      </c>
      <c r="B225">
        <v>4502</v>
      </c>
      <c r="C225">
        <v>4503</v>
      </c>
      <c r="D225">
        <v>4465</v>
      </c>
      <c r="E225">
        <v>4485</v>
      </c>
      <c r="F225">
        <v>3419</v>
      </c>
      <c r="G225">
        <v>3457</v>
      </c>
      <c r="H225">
        <v>3390</v>
      </c>
      <c r="I225">
        <v>3430</v>
      </c>
      <c r="J225">
        <v>50990</v>
      </c>
      <c r="K225">
        <v>51070</v>
      </c>
      <c r="L225">
        <v>49050</v>
      </c>
      <c r="M225">
        <v>49120</v>
      </c>
      <c r="N225">
        <v>221.8</v>
      </c>
      <c r="O225">
        <v>223.9</v>
      </c>
      <c r="P225">
        <v>198</v>
      </c>
      <c r="Q225">
        <v>216</v>
      </c>
      <c r="R225">
        <v>37620</v>
      </c>
      <c r="S225">
        <v>37840</v>
      </c>
      <c r="T225">
        <v>35820</v>
      </c>
      <c r="U225">
        <v>35970</v>
      </c>
      <c r="V225">
        <v>21600</v>
      </c>
      <c r="W225">
        <v>21650</v>
      </c>
      <c r="X225">
        <v>20860</v>
      </c>
      <c r="Y225">
        <v>20930</v>
      </c>
    </row>
    <row r="226" spans="1:25">
      <c r="A226" s="57">
        <v>42853</v>
      </c>
      <c r="B226">
        <v>4491</v>
      </c>
      <c r="C226">
        <v>4524</v>
      </c>
      <c r="D226">
        <v>4480</v>
      </c>
      <c r="E226">
        <v>4509</v>
      </c>
      <c r="F226">
        <v>3440</v>
      </c>
      <c r="G226">
        <v>3444</v>
      </c>
      <c r="H226">
        <v>3383</v>
      </c>
      <c r="I226">
        <v>3392</v>
      </c>
      <c r="J226">
        <v>49350</v>
      </c>
      <c r="K226">
        <v>49350</v>
      </c>
      <c r="L226">
        <v>48580</v>
      </c>
      <c r="M226">
        <v>48580</v>
      </c>
      <c r="N226">
        <v>214.2</v>
      </c>
      <c r="O226">
        <v>221</v>
      </c>
      <c r="P226">
        <v>210</v>
      </c>
      <c r="Q226">
        <v>217.3</v>
      </c>
      <c r="R226">
        <v>36010</v>
      </c>
      <c r="S226">
        <v>36070</v>
      </c>
      <c r="T226">
        <v>35330</v>
      </c>
      <c r="U226">
        <v>35880</v>
      </c>
      <c r="V226">
        <v>21010</v>
      </c>
      <c r="W226">
        <v>21850</v>
      </c>
      <c r="X226">
        <v>20860</v>
      </c>
      <c r="Y226">
        <v>21840</v>
      </c>
    </row>
    <row r="227" spans="1:25">
      <c r="A227" s="57">
        <v>42857</v>
      </c>
      <c r="B227">
        <v>4494</v>
      </c>
      <c r="C227">
        <v>4533</v>
      </c>
      <c r="D227">
        <v>4489</v>
      </c>
      <c r="E227">
        <v>4505</v>
      </c>
      <c r="F227">
        <v>3406</v>
      </c>
      <c r="G227">
        <v>3420</v>
      </c>
      <c r="H227">
        <v>3361</v>
      </c>
      <c r="I227">
        <v>3373</v>
      </c>
      <c r="J227">
        <v>48750</v>
      </c>
      <c r="K227">
        <v>49260</v>
      </c>
      <c r="N227">
        <v>216.8</v>
      </c>
      <c r="O227">
        <v>221</v>
      </c>
      <c r="R227">
        <v>35400</v>
      </c>
      <c r="S227">
        <v>36050</v>
      </c>
      <c r="T227">
        <v>35330</v>
      </c>
      <c r="U227">
        <v>35610</v>
      </c>
      <c r="V227">
        <v>21200</v>
      </c>
      <c r="W227">
        <v>22000</v>
      </c>
    </row>
    <row r="228" spans="1:25">
      <c r="A228" s="57">
        <v>42867</v>
      </c>
      <c r="B228">
        <v>4499</v>
      </c>
      <c r="C228">
        <v>4507</v>
      </c>
      <c r="D228">
        <v>4447</v>
      </c>
      <c r="E228">
        <v>4476</v>
      </c>
      <c r="F228">
        <v>3365</v>
      </c>
      <c r="G228">
        <v>3395</v>
      </c>
      <c r="H228">
        <v>3321</v>
      </c>
      <c r="I228">
        <v>3392</v>
      </c>
      <c r="K228" t="s">
        <v>650</v>
      </c>
      <c r="M228">
        <v>48780</v>
      </c>
      <c r="O228" t="s">
        <v>650</v>
      </c>
      <c r="Q228">
        <v>218.9</v>
      </c>
      <c r="R228">
        <v>35550</v>
      </c>
      <c r="S228" t="s">
        <v>650</v>
      </c>
      <c r="T228">
        <v>34720</v>
      </c>
      <c r="U228">
        <v>35930</v>
      </c>
      <c r="W228" t="s">
        <v>650</v>
      </c>
      <c r="Y228">
        <v>22600</v>
      </c>
    </row>
    <row r="229" spans="1:25">
      <c r="A229" s="57">
        <v>42874</v>
      </c>
      <c r="B229">
        <v>4469</v>
      </c>
      <c r="C229">
        <v>4492</v>
      </c>
      <c r="D229">
        <v>4453</v>
      </c>
      <c r="E229">
        <v>4462</v>
      </c>
      <c r="F229">
        <v>3370</v>
      </c>
      <c r="G229">
        <v>3433</v>
      </c>
      <c r="H229">
        <v>3345</v>
      </c>
      <c r="I229">
        <v>3350</v>
      </c>
      <c r="J229">
        <v>48930</v>
      </c>
      <c r="K229">
        <v>49300</v>
      </c>
      <c r="L229">
        <v>48530</v>
      </c>
      <c r="M229">
        <v>49180</v>
      </c>
      <c r="N229">
        <v>218.4</v>
      </c>
      <c r="O229">
        <v>240</v>
      </c>
      <c r="P229">
        <v>217.2</v>
      </c>
      <c r="Q229">
        <v>231.9</v>
      </c>
      <c r="R229">
        <v>35910</v>
      </c>
      <c r="S229">
        <v>36520</v>
      </c>
      <c r="T229">
        <v>35580</v>
      </c>
      <c r="U229">
        <v>36340</v>
      </c>
      <c r="V229">
        <v>22520</v>
      </c>
      <c r="W229">
        <v>22600</v>
      </c>
      <c r="X229">
        <v>22030</v>
      </c>
      <c r="Y229">
        <v>22090</v>
      </c>
    </row>
    <row r="230" spans="1:25">
      <c r="A230" s="57">
        <v>42881</v>
      </c>
      <c r="B230">
        <v>4460</v>
      </c>
      <c r="C230">
        <v>4505</v>
      </c>
      <c r="D230">
        <v>4453</v>
      </c>
      <c r="E230">
        <v>4496</v>
      </c>
      <c r="F230">
        <v>3360</v>
      </c>
      <c r="G230">
        <v>3417</v>
      </c>
      <c r="H230">
        <v>3345</v>
      </c>
      <c r="I230">
        <v>3412</v>
      </c>
      <c r="J230">
        <v>48950</v>
      </c>
      <c r="K230">
        <v>50390</v>
      </c>
      <c r="L230">
        <v>47970</v>
      </c>
      <c r="M230">
        <v>48190</v>
      </c>
      <c r="N230">
        <v>229.3</v>
      </c>
      <c r="O230">
        <v>246.5</v>
      </c>
      <c r="P230">
        <v>215.1</v>
      </c>
      <c r="Q230">
        <v>216.2</v>
      </c>
      <c r="R230">
        <v>36150</v>
      </c>
      <c r="S230">
        <v>37740</v>
      </c>
      <c r="T230">
        <v>35350</v>
      </c>
      <c r="U230">
        <v>35450</v>
      </c>
      <c r="V230">
        <v>22030</v>
      </c>
      <c r="W230">
        <v>22460</v>
      </c>
      <c r="X230">
        <v>22030</v>
      </c>
      <c r="Y230">
        <v>22250</v>
      </c>
    </row>
    <row r="231" spans="1:25">
      <c r="A231" s="57">
        <v>42888</v>
      </c>
      <c r="B231">
        <v>4493</v>
      </c>
      <c r="C231">
        <v>4524</v>
      </c>
      <c r="D231">
        <v>4483</v>
      </c>
      <c r="E231">
        <v>4510</v>
      </c>
      <c r="F231">
        <v>3409</v>
      </c>
      <c r="G231">
        <v>3444</v>
      </c>
      <c r="H231">
        <v>3350</v>
      </c>
      <c r="I231">
        <v>3350</v>
      </c>
      <c r="J231">
        <v>49000</v>
      </c>
      <c r="K231">
        <v>49000</v>
      </c>
      <c r="L231">
        <v>47540</v>
      </c>
      <c r="M231">
        <v>47540</v>
      </c>
      <c r="N231">
        <v>226</v>
      </c>
      <c r="O231">
        <v>226.9</v>
      </c>
      <c r="P231">
        <v>193</v>
      </c>
      <c r="Q231">
        <v>194.2</v>
      </c>
      <c r="R231">
        <v>35870</v>
      </c>
      <c r="S231">
        <v>36270</v>
      </c>
      <c r="T231">
        <v>34930</v>
      </c>
      <c r="U231">
        <v>34990</v>
      </c>
      <c r="V231">
        <v>22280</v>
      </c>
      <c r="W231">
        <v>22510</v>
      </c>
      <c r="X231">
        <v>22040</v>
      </c>
      <c r="Y231">
        <v>22400</v>
      </c>
    </row>
    <row r="232" spans="1:25">
      <c r="A232" s="57">
        <v>42895</v>
      </c>
      <c r="B232">
        <v>4516</v>
      </c>
      <c r="C232">
        <v>4540</v>
      </c>
      <c r="D232">
        <v>4499</v>
      </c>
      <c r="E232">
        <v>4501</v>
      </c>
      <c r="F232">
        <v>3355</v>
      </c>
      <c r="G232">
        <v>3398</v>
      </c>
      <c r="H232">
        <v>3330</v>
      </c>
      <c r="I232">
        <v>3345</v>
      </c>
      <c r="J232">
        <v>47600</v>
      </c>
      <c r="K232">
        <v>47860</v>
      </c>
      <c r="L232">
        <v>45360</v>
      </c>
      <c r="M232">
        <v>45670</v>
      </c>
      <c r="N232">
        <v>200</v>
      </c>
      <c r="O232">
        <v>202.4</v>
      </c>
      <c r="P232">
        <v>178.4</v>
      </c>
      <c r="Q232">
        <v>187.5</v>
      </c>
      <c r="R232">
        <v>34970</v>
      </c>
      <c r="S232">
        <v>35240</v>
      </c>
      <c r="T232">
        <v>32970</v>
      </c>
      <c r="U232">
        <v>33190</v>
      </c>
      <c r="V232">
        <v>22230</v>
      </c>
      <c r="W232">
        <v>22810</v>
      </c>
      <c r="X232">
        <v>22140</v>
      </c>
      <c r="Y232">
        <v>22700</v>
      </c>
    </row>
    <row r="233" spans="1:25">
      <c r="A233" s="57">
        <v>42902</v>
      </c>
      <c r="B233">
        <v>4511</v>
      </c>
      <c r="C233">
        <v>4511</v>
      </c>
      <c r="D233">
        <v>4436</v>
      </c>
      <c r="E233">
        <v>4474</v>
      </c>
      <c r="F233">
        <v>3338</v>
      </c>
      <c r="G233">
        <v>3371</v>
      </c>
      <c r="H233">
        <v>3305</v>
      </c>
      <c r="I233">
        <v>3313</v>
      </c>
      <c r="J233">
        <v>45450</v>
      </c>
      <c r="K233">
        <v>46500</v>
      </c>
      <c r="L233">
        <v>45090</v>
      </c>
      <c r="M233">
        <v>45630</v>
      </c>
      <c r="N233">
        <v>186.6</v>
      </c>
      <c r="O233">
        <v>203.6</v>
      </c>
      <c r="P233">
        <v>184.9</v>
      </c>
      <c r="Q233">
        <v>202</v>
      </c>
      <c r="R233">
        <v>33090</v>
      </c>
      <c r="S233">
        <v>33610</v>
      </c>
      <c r="T233">
        <v>32110</v>
      </c>
      <c r="U233">
        <v>32790</v>
      </c>
      <c r="V233">
        <v>22700</v>
      </c>
      <c r="W233">
        <v>22770</v>
      </c>
      <c r="X233">
        <v>22250</v>
      </c>
      <c r="Y233">
        <v>22580</v>
      </c>
    </row>
    <row r="234" spans="1:25">
      <c r="A234" s="57">
        <v>42909</v>
      </c>
      <c r="B234">
        <v>4465</v>
      </c>
      <c r="C234">
        <v>4475</v>
      </c>
      <c r="D234">
        <v>4447</v>
      </c>
      <c r="E234">
        <v>4474</v>
      </c>
      <c r="F234">
        <v>3305</v>
      </c>
      <c r="G234">
        <v>3347</v>
      </c>
      <c r="H234">
        <v>3305</v>
      </c>
      <c r="I234">
        <v>3327</v>
      </c>
      <c r="J234">
        <v>45300</v>
      </c>
      <c r="K234">
        <v>45810</v>
      </c>
      <c r="L234">
        <v>44070</v>
      </c>
      <c r="M234">
        <v>44520</v>
      </c>
      <c r="N234">
        <v>201.8</v>
      </c>
      <c r="O234">
        <v>203.6</v>
      </c>
      <c r="P234">
        <v>181.8</v>
      </c>
      <c r="Q234">
        <v>188.4</v>
      </c>
      <c r="R234">
        <v>32470</v>
      </c>
      <c r="S234">
        <v>32910</v>
      </c>
      <c r="T234">
        <v>31080</v>
      </c>
      <c r="U234">
        <v>31630</v>
      </c>
      <c r="V234">
        <v>22430</v>
      </c>
      <c r="W234">
        <v>22680</v>
      </c>
      <c r="X234">
        <v>21840</v>
      </c>
      <c r="Y234">
        <v>22000</v>
      </c>
    </row>
    <row r="235" spans="1:25">
      <c r="A235" s="57">
        <v>42916</v>
      </c>
      <c r="B235">
        <v>4470</v>
      </c>
      <c r="C235">
        <v>4508</v>
      </c>
      <c r="D235">
        <v>4461</v>
      </c>
      <c r="E235">
        <v>4473</v>
      </c>
      <c r="F235">
        <v>3336</v>
      </c>
      <c r="G235">
        <v>3350</v>
      </c>
      <c r="H235">
        <v>3313</v>
      </c>
      <c r="I235">
        <v>3330</v>
      </c>
      <c r="J235">
        <v>44480</v>
      </c>
      <c r="K235">
        <v>46800</v>
      </c>
      <c r="L235">
        <v>44440</v>
      </c>
      <c r="M235">
        <v>46800</v>
      </c>
      <c r="N235">
        <v>188.6</v>
      </c>
      <c r="O235">
        <v>205.9</v>
      </c>
      <c r="P235">
        <v>186.5</v>
      </c>
      <c r="Q235">
        <v>199.6</v>
      </c>
      <c r="R235">
        <v>31530</v>
      </c>
      <c r="S235">
        <v>33540</v>
      </c>
      <c r="T235">
        <v>31530</v>
      </c>
      <c r="U235">
        <v>33460</v>
      </c>
      <c r="V235">
        <v>22070</v>
      </c>
      <c r="W235">
        <v>22070</v>
      </c>
      <c r="X235">
        <v>21460</v>
      </c>
      <c r="Y235">
        <v>21740</v>
      </c>
    </row>
    <row r="236" spans="1:25">
      <c r="A236" s="57">
        <v>42923</v>
      </c>
      <c r="B236">
        <v>4480</v>
      </c>
      <c r="C236">
        <v>4482</v>
      </c>
      <c r="D236">
        <v>4441</v>
      </c>
      <c r="E236">
        <v>4456</v>
      </c>
      <c r="F236">
        <v>3328</v>
      </c>
      <c r="G236">
        <v>3360</v>
      </c>
      <c r="H236">
        <v>3311</v>
      </c>
      <c r="I236">
        <v>3317</v>
      </c>
      <c r="J236">
        <v>46520</v>
      </c>
      <c r="K236">
        <v>48080</v>
      </c>
      <c r="L236">
        <v>46470</v>
      </c>
      <c r="M236">
        <v>47240</v>
      </c>
      <c r="N236">
        <v>204.9</v>
      </c>
      <c r="O236">
        <v>205.9</v>
      </c>
      <c r="P236">
        <v>193</v>
      </c>
      <c r="Q236">
        <v>197.5</v>
      </c>
      <c r="R236">
        <v>33310</v>
      </c>
      <c r="S236">
        <v>35130</v>
      </c>
      <c r="T236">
        <v>33200</v>
      </c>
      <c r="U236">
        <v>33810</v>
      </c>
      <c r="V236">
        <v>21700</v>
      </c>
      <c r="W236">
        <v>22650</v>
      </c>
      <c r="X236">
        <v>21690</v>
      </c>
      <c r="Y236">
        <v>22630</v>
      </c>
    </row>
    <row r="237" spans="1:25">
      <c r="A237" s="57">
        <v>42930</v>
      </c>
      <c r="B237">
        <v>4443</v>
      </c>
      <c r="C237">
        <v>4457</v>
      </c>
      <c r="D237">
        <v>4432</v>
      </c>
      <c r="E237">
        <v>4436</v>
      </c>
      <c r="F237">
        <v>3318</v>
      </c>
      <c r="G237">
        <v>3350</v>
      </c>
      <c r="H237">
        <v>3311</v>
      </c>
      <c r="I237">
        <v>3317</v>
      </c>
      <c r="J237">
        <v>47170</v>
      </c>
      <c r="K237">
        <v>48490</v>
      </c>
      <c r="L237">
        <v>46850</v>
      </c>
      <c r="M237">
        <v>48430</v>
      </c>
      <c r="N237">
        <v>197.3</v>
      </c>
      <c r="O237">
        <v>204.5</v>
      </c>
      <c r="P237">
        <v>193.5</v>
      </c>
      <c r="Q237">
        <v>200.5</v>
      </c>
      <c r="R237">
        <v>33710</v>
      </c>
      <c r="S237">
        <v>34330</v>
      </c>
      <c r="T237">
        <v>33340</v>
      </c>
      <c r="U237">
        <v>34270</v>
      </c>
      <c r="V237">
        <v>22550</v>
      </c>
      <c r="W237">
        <v>23330</v>
      </c>
      <c r="X237">
        <v>22120</v>
      </c>
      <c r="Y237">
        <v>22420</v>
      </c>
    </row>
    <row r="238" spans="1:25">
      <c r="A238" s="57">
        <v>42937</v>
      </c>
      <c r="B238">
        <v>4438</v>
      </c>
      <c r="C238">
        <v>4478</v>
      </c>
      <c r="D238">
        <v>4432</v>
      </c>
      <c r="E238">
        <v>4473</v>
      </c>
      <c r="F238">
        <v>3348</v>
      </c>
      <c r="G238">
        <v>3353</v>
      </c>
      <c r="H238">
        <v>3313</v>
      </c>
      <c r="I238">
        <v>3342</v>
      </c>
      <c r="J238">
        <v>47890</v>
      </c>
      <c r="K238">
        <v>48790</v>
      </c>
      <c r="L238">
        <v>47780</v>
      </c>
      <c r="M238">
        <v>48190</v>
      </c>
      <c r="N238">
        <v>198.9</v>
      </c>
      <c r="O238">
        <v>216.5</v>
      </c>
      <c r="P238">
        <v>196.9</v>
      </c>
      <c r="Q238">
        <v>212.3</v>
      </c>
      <c r="R238">
        <v>33770</v>
      </c>
      <c r="S238">
        <v>34670</v>
      </c>
      <c r="T238">
        <v>33620</v>
      </c>
      <c r="U238">
        <v>34210</v>
      </c>
      <c r="V238">
        <v>22550</v>
      </c>
      <c r="W238">
        <v>22600</v>
      </c>
      <c r="X238">
        <v>22120</v>
      </c>
      <c r="Y238">
        <v>22440</v>
      </c>
    </row>
    <row r="239" spans="1:25">
      <c r="A239" s="57">
        <v>42944</v>
      </c>
      <c r="B239">
        <v>4467</v>
      </c>
      <c r="C239">
        <v>4498</v>
      </c>
      <c r="D239">
        <v>4466</v>
      </c>
      <c r="E239">
        <v>4480</v>
      </c>
      <c r="F239">
        <v>3340</v>
      </c>
      <c r="G239">
        <v>3344</v>
      </c>
      <c r="H239">
        <v>3313</v>
      </c>
      <c r="I239">
        <v>3314</v>
      </c>
      <c r="J239">
        <v>48320</v>
      </c>
      <c r="K239">
        <v>49000</v>
      </c>
      <c r="L239">
        <v>47260</v>
      </c>
      <c r="M239">
        <v>48590</v>
      </c>
      <c r="N239">
        <v>211</v>
      </c>
      <c r="O239">
        <v>216.8</v>
      </c>
      <c r="P239">
        <v>203.1</v>
      </c>
      <c r="Q239">
        <v>203.1</v>
      </c>
      <c r="R239">
        <v>34380</v>
      </c>
      <c r="S239">
        <v>35200</v>
      </c>
      <c r="T239">
        <v>33100</v>
      </c>
      <c r="U239">
        <v>35050</v>
      </c>
      <c r="V239">
        <v>22600</v>
      </c>
      <c r="W239">
        <v>22600</v>
      </c>
      <c r="X239">
        <v>21640</v>
      </c>
      <c r="Y239">
        <v>21800</v>
      </c>
    </row>
    <row r="240" spans="1:25">
      <c r="A240" s="57">
        <v>42951</v>
      </c>
      <c r="B240">
        <v>4490</v>
      </c>
      <c r="C240">
        <v>4502</v>
      </c>
      <c r="D240">
        <v>4476</v>
      </c>
      <c r="E240">
        <v>4484</v>
      </c>
      <c r="F240">
        <v>3321</v>
      </c>
      <c r="G240">
        <v>3420</v>
      </c>
      <c r="H240">
        <v>3313</v>
      </c>
      <c r="I240">
        <v>3420</v>
      </c>
      <c r="J240">
        <v>48700</v>
      </c>
      <c r="K240">
        <v>49710</v>
      </c>
      <c r="L240">
        <v>48450</v>
      </c>
      <c r="M240">
        <v>48890</v>
      </c>
      <c r="N240">
        <v>211.5</v>
      </c>
      <c r="O240">
        <v>212.3</v>
      </c>
      <c r="P240">
        <v>199.8</v>
      </c>
      <c r="Q240">
        <v>205.9</v>
      </c>
      <c r="R240">
        <v>35170</v>
      </c>
      <c r="S240">
        <v>35810</v>
      </c>
      <c r="T240">
        <v>34930</v>
      </c>
      <c r="U240">
        <v>35000</v>
      </c>
      <c r="V240">
        <v>21820</v>
      </c>
      <c r="W240">
        <v>21820</v>
      </c>
      <c r="X240">
        <v>21350</v>
      </c>
      <c r="Y240">
        <v>21500</v>
      </c>
    </row>
    <row r="241" spans="1:25">
      <c r="A241" s="57">
        <v>42957</v>
      </c>
      <c r="B241">
        <v>4486</v>
      </c>
      <c r="C241">
        <v>4510</v>
      </c>
      <c r="D241">
        <v>4457</v>
      </c>
      <c r="E241">
        <v>4510</v>
      </c>
      <c r="F241">
        <v>3369</v>
      </c>
      <c r="G241">
        <v>3444</v>
      </c>
      <c r="H241">
        <v>3367</v>
      </c>
      <c r="I241">
        <v>3435</v>
      </c>
      <c r="J241">
        <v>49140</v>
      </c>
      <c r="K241">
        <v>49400</v>
      </c>
      <c r="L241">
        <v>48650</v>
      </c>
      <c r="M241">
        <v>49110</v>
      </c>
      <c r="N241">
        <v>200.4</v>
      </c>
      <c r="O241">
        <v>215.6</v>
      </c>
      <c r="P241">
        <v>199.8</v>
      </c>
      <c r="Q241">
        <v>212.6</v>
      </c>
      <c r="R241">
        <v>35420</v>
      </c>
      <c r="S241">
        <v>35650</v>
      </c>
      <c r="T241">
        <v>34980</v>
      </c>
      <c r="U241">
        <v>35460</v>
      </c>
      <c r="V241">
        <v>21520</v>
      </c>
      <c r="W241">
        <v>21750</v>
      </c>
      <c r="X241">
        <v>21450</v>
      </c>
      <c r="Y241">
        <v>21580</v>
      </c>
    </row>
    <row r="242" spans="1:25">
      <c r="A242" s="57">
        <v>42965</v>
      </c>
      <c r="B242">
        <v>4499</v>
      </c>
      <c r="C242">
        <v>4533</v>
      </c>
      <c r="D242">
        <v>4497</v>
      </c>
      <c r="E242">
        <v>4512</v>
      </c>
      <c r="F242">
        <v>3438</v>
      </c>
      <c r="G242">
        <v>3456</v>
      </c>
      <c r="H242">
        <v>3406</v>
      </c>
      <c r="I242">
        <v>3437</v>
      </c>
      <c r="J242">
        <v>49110</v>
      </c>
      <c r="K242">
        <v>49200</v>
      </c>
      <c r="L242">
        <v>47390</v>
      </c>
      <c r="M242">
        <v>47410</v>
      </c>
      <c r="N242">
        <v>214</v>
      </c>
      <c r="O242">
        <v>219</v>
      </c>
      <c r="P242">
        <v>205.1</v>
      </c>
      <c r="Q242">
        <v>214.8</v>
      </c>
      <c r="R242">
        <v>35410</v>
      </c>
      <c r="S242">
        <v>35480</v>
      </c>
      <c r="T242">
        <v>33500</v>
      </c>
      <c r="U242">
        <v>33550</v>
      </c>
      <c r="V242">
        <v>21590</v>
      </c>
      <c r="W242">
        <v>21610</v>
      </c>
      <c r="X242">
        <v>21020</v>
      </c>
      <c r="Y242">
        <v>21050</v>
      </c>
    </row>
    <row r="243" spans="1:25">
      <c r="A243" s="57">
        <v>42972</v>
      </c>
      <c r="B243">
        <v>4518</v>
      </c>
      <c r="C243">
        <v>4521</v>
      </c>
      <c r="D243">
        <v>4495</v>
      </c>
      <c r="E243">
        <v>4518</v>
      </c>
      <c r="F243">
        <v>3430</v>
      </c>
      <c r="G243">
        <v>3443</v>
      </c>
      <c r="H243">
        <v>3421</v>
      </c>
      <c r="I243">
        <v>3442</v>
      </c>
      <c r="J243">
        <v>47420</v>
      </c>
      <c r="K243">
        <v>48400</v>
      </c>
      <c r="L243">
        <v>47390</v>
      </c>
      <c r="M243">
        <v>48400</v>
      </c>
      <c r="N243">
        <v>214.4</v>
      </c>
      <c r="O243">
        <v>217.3</v>
      </c>
      <c r="P243">
        <v>212</v>
      </c>
      <c r="Q243">
        <v>216.9</v>
      </c>
      <c r="R243">
        <v>33520</v>
      </c>
      <c r="S243">
        <v>34660</v>
      </c>
      <c r="T243">
        <v>33500</v>
      </c>
      <c r="U243">
        <v>34610</v>
      </c>
      <c r="V243">
        <v>21130</v>
      </c>
      <c r="W243">
        <v>21380</v>
      </c>
      <c r="X243">
        <v>20770</v>
      </c>
      <c r="Y243">
        <v>20770</v>
      </c>
    </row>
    <row r="244" spans="1:25">
      <c r="A244" s="57">
        <v>42979</v>
      </c>
      <c r="B244">
        <v>4516</v>
      </c>
      <c r="C244">
        <v>4660</v>
      </c>
      <c r="D244">
        <v>4515</v>
      </c>
      <c r="E244">
        <v>4656</v>
      </c>
      <c r="F244">
        <v>3435</v>
      </c>
      <c r="G244">
        <v>3523</v>
      </c>
      <c r="H244">
        <v>3422</v>
      </c>
      <c r="I244">
        <v>3520</v>
      </c>
      <c r="J244">
        <v>48270</v>
      </c>
      <c r="K244">
        <v>49780</v>
      </c>
      <c r="L244">
        <v>48180</v>
      </c>
      <c r="M244">
        <v>49780</v>
      </c>
      <c r="N244">
        <v>215.6</v>
      </c>
      <c r="O244">
        <v>218.7</v>
      </c>
      <c r="P244">
        <v>213.1</v>
      </c>
      <c r="Q244">
        <v>216.4</v>
      </c>
      <c r="R244">
        <v>34500</v>
      </c>
      <c r="S244">
        <v>35390</v>
      </c>
      <c r="T244">
        <v>34000</v>
      </c>
      <c r="U244">
        <v>35320</v>
      </c>
      <c r="V244">
        <v>20980</v>
      </c>
      <c r="W244">
        <v>21190</v>
      </c>
      <c r="X244">
        <v>20710</v>
      </c>
      <c r="Y244">
        <v>21130</v>
      </c>
    </row>
    <row r="245" spans="1:25">
      <c r="A245" s="57">
        <v>42986</v>
      </c>
      <c r="B245">
        <v>4660</v>
      </c>
      <c r="C245">
        <v>4705</v>
      </c>
      <c r="D245">
        <v>4648</v>
      </c>
      <c r="E245">
        <v>4676</v>
      </c>
      <c r="F245">
        <v>3523</v>
      </c>
      <c r="G245">
        <v>3574</v>
      </c>
      <c r="H245">
        <v>3502</v>
      </c>
      <c r="I245">
        <v>3520</v>
      </c>
      <c r="J245">
        <v>49620</v>
      </c>
      <c r="K245">
        <v>50150</v>
      </c>
      <c r="L245">
        <v>49130</v>
      </c>
      <c r="M245">
        <v>49800</v>
      </c>
      <c r="N245">
        <v>217.5</v>
      </c>
      <c r="O245">
        <v>232.8</v>
      </c>
      <c r="P245">
        <v>216.2</v>
      </c>
      <c r="Q245">
        <v>224.3</v>
      </c>
      <c r="R245">
        <v>35330</v>
      </c>
      <c r="S245">
        <v>35770</v>
      </c>
      <c r="T245">
        <v>34730</v>
      </c>
      <c r="U245">
        <v>35490</v>
      </c>
      <c r="V245">
        <v>21110</v>
      </c>
      <c r="W245">
        <v>21250</v>
      </c>
      <c r="X245">
        <v>20930</v>
      </c>
      <c r="Y245">
        <v>20930</v>
      </c>
    </row>
    <row r="246" spans="1:25">
      <c r="A246" s="57">
        <v>42993</v>
      </c>
      <c r="B246">
        <v>4681</v>
      </c>
      <c r="C246">
        <v>4707</v>
      </c>
      <c r="D246">
        <v>4636</v>
      </c>
      <c r="E246">
        <v>4707</v>
      </c>
      <c r="F246">
        <v>3532</v>
      </c>
      <c r="G246">
        <v>3541</v>
      </c>
      <c r="H246">
        <v>3456</v>
      </c>
      <c r="I246">
        <v>3483</v>
      </c>
      <c r="J246">
        <v>49950</v>
      </c>
      <c r="K246">
        <v>51140</v>
      </c>
      <c r="L246">
        <v>49450</v>
      </c>
      <c r="M246">
        <v>51140</v>
      </c>
      <c r="N246">
        <v>226.9</v>
      </c>
      <c r="O246">
        <v>230</v>
      </c>
      <c r="P246">
        <v>218.6</v>
      </c>
      <c r="Q246">
        <v>219.3</v>
      </c>
      <c r="R246">
        <v>35580</v>
      </c>
      <c r="S246">
        <v>36800</v>
      </c>
      <c r="T246">
        <v>35120</v>
      </c>
      <c r="U246">
        <v>36790</v>
      </c>
      <c r="V246">
        <v>21040</v>
      </c>
      <c r="W246">
        <v>21190</v>
      </c>
      <c r="X246">
        <v>20930</v>
      </c>
      <c r="Y246">
        <v>21160</v>
      </c>
    </row>
    <row r="247" spans="1:25">
      <c r="A247" s="57">
        <v>43000</v>
      </c>
      <c r="B247">
        <v>4677</v>
      </c>
      <c r="C247">
        <v>4707</v>
      </c>
      <c r="D247">
        <v>4641</v>
      </c>
      <c r="E247">
        <v>4653</v>
      </c>
      <c r="F247">
        <v>3477</v>
      </c>
      <c r="G247">
        <v>3487</v>
      </c>
      <c r="H247">
        <v>3390</v>
      </c>
      <c r="I247">
        <v>3398</v>
      </c>
      <c r="J247">
        <v>50800</v>
      </c>
      <c r="K247">
        <v>52310</v>
      </c>
      <c r="L247">
        <v>50670</v>
      </c>
      <c r="M247">
        <v>52180</v>
      </c>
      <c r="N247">
        <v>227.2</v>
      </c>
      <c r="O247">
        <v>228.4</v>
      </c>
      <c r="P247">
        <v>206.5</v>
      </c>
      <c r="Q247">
        <v>209.1</v>
      </c>
      <c r="R247">
        <v>36550</v>
      </c>
      <c r="S247">
        <v>37980</v>
      </c>
      <c r="T247">
        <v>36420</v>
      </c>
      <c r="U247">
        <v>37780</v>
      </c>
      <c r="V247">
        <v>21140</v>
      </c>
      <c r="W247">
        <v>21430</v>
      </c>
      <c r="X247">
        <v>21050</v>
      </c>
      <c r="Y247">
        <v>21320</v>
      </c>
    </row>
    <row r="248" spans="1:25">
      <c r="A248" s="57">
        <v>43007</v>
      </c>
      <c r="B248">
        <v>4657</v>
      </c>
      <c r="C248">
        <v>4690</v>
      </c>
      <c r="D248">
        <v>4632</v>
      </c>
      <c r="E248">
        <v>4641</v>
      </c>
      <c r="F248">
        <v>3398</v>
      </c>
      <c r="G248">
        <v>3402</v>
      </c>
      <c r="H248">
        <v>3336</v>
      </c>
      <c r="I248">
        <v>3348</v>
      </c>
      <c r="J248">
        <v>52300</v>
      </c>
      <c r="K248">
        <v>54770</v>
      </c>
      <c r="L248">
        <v>51960</v>
      </c>
      <c r="M248">
        <v>53570</v>
      </c>
      <c r="N248">
        <v>210.8</v>
      </c>
      <c r="O248">
        <v>217.1</v>
      </c>
      <c r="P248">
        <v>198.5</v>
      </c>
      <c r="Q248">
        <v>199.6</v>
      </c>
      <c r="R248">
        <v>37960</v>
      </c>
      <c r="S248">
        <v>39130</v>
      </c>
      <c r="T248">
        <v>37560</v>
      </c>
      <c r="U248">
        <v>38510</v>
      </c>
      <c r="V248">
        <v>21370</v>
      </c>
      <c r="W248">
        <v>21420</v>
      </c>
      <c r="X248">
        <v>21250</v>
      </c>
      <c r="Y248">
        <v>21300</v>
      </c>
    </row>
    <row r="249" spans="1:25">
      <c r="A249" s="57">
        <v>43014</v>
      </c>
      <c r="B249">
        <v>4641</v>
      </c>
      <c r="C249">
        <v>4646</v>
      </c>
      <c r="E249">
        <v>4594</v>
      </c>
      <c r="F249">
        <v>3353</v>
      </c>
      <c r="G249">
        <v>3356</v>
      </c>
      <c r="I249">
        <v>3339</v>
      </c>
      <c r="J249">
        <v>54390</v>
      </c>
      <c r="K249">
        <v>54400</v>
      </c>
      <c r="L249">
        <v>52280</v>
      </c>
      <c r="M249">
        <v>53390</v>
      </c>
      <c r="N249">
        <v>208.2</v>
      </c>
      <c r="O249">
        <v>209</v>
      </c>
      <c r="Q249">
        <v>205.1</v>
      </c>
      <c r="R249">
        <v>38770</v>
      </c>
      <c r="S249">
        <v>38920</v>
      </c>
      <c r="U249">
        <v>38310</v>
      </c>
      <c r="V249">
        <v>21380</v>
      </c>
      <c r="W249">
        <v>21470</v>
      </c>
      <c r="Y249">
        <v>21450</v>
      </c>
    </row>
    <row r="250" spans="1:25">
      <c r="A250" s="57">
        <v>43021</v>
      </c>
      <c r="B250">
        <v>4589</v>
      </c>
      <c r="C250">
        <v>4663</v>
      </c>
      <c r="E250">
        <v>4656</v>
      </c>
      <c r="F250">
        <v>3329</v>
      </c>
      <c r="G250">
        <v>3397</v>
      </c>
      <c r="I250">
        <v>3384</v>
      </c>
      <c r="J250">
        <v>53150</v>
      </c>
      <c r="K250">
        <v>53390</v>
      </c>
      <c r="M250">
        <v>52930</v>
      </c>
      <c r="N250">
        <v>209</v>
      </c>
      <c r="O250">
        <v>209</v>
      </c>
      <c r="Q250">
        <v>201.3</v>
      </c>
      <c r="R250">
        <v>38240</v>
      </c>
      <c r="S250">
        <v>38350</v>
      </c>
      <c r="U250">
        <v>37700</v>
      </c>
      <c r="V250">
        <v>21410</v>
      </c>
      <c r="W250">
        <v>21600</v>
      </c>
      <c r="Y250">
        <v>21590</v>
      </c>
    </row>
    <row r="251" spans="1:25">
      <c r="A251" s="57">
        <v>43028</v>
      </c>
      <c r="B251">
        <v>4654</v>
      </c>
      <c r="C251">
        <v>4678</v>
      </c>
      <c r="D251">
        <v>4620</v>
      </c>
      <c r="E251">
        <v>4653</v>
      </c>
      <c r="F251">
        <v>3397</v>
      </c>
      <c r="G251">
        <v>3408</v>
      </c>
      <c r="H251">
        <v>3340</v>
      </c>
      <c r="I251">
        <v>3363</v>
      </c>
      <c r="J251">
        <v>52940</v>
      </c>
      <c r="K251">
        <v>54480</v>
      </c>
      <c r="L251">
        <v>52860</v>
      </c>
      <c r="M251">
        <v>54120</v>
      </c>
      <c r="N251">
        <v>201.1</v>
      </c>
      <c r="O251">
        <v>203.6</v>
      </c>
      <c r="P251">
        <v>192.7</v>
      </c>
      <c r="Q251">
        <v>196</v>
      </c>
      <c r="R251">
        <v>37670</v>
      </c>
      <c r="S251">
        <v>38810</v>
      </c>
      <c r="T251">
        <v>37600</v>
      </c>
      <c r="U251">
        <v>38450</v>
      </c>
      <c r="V251">
        <v>21570</v>
      </c>
      <c r="W251">
        <v>21750</v>
      </c>
      <c r="X251">
        <v>21490</v>
      </c>
      <c r="Y251">
        <v>21600</v>
      </c>
    </row>
    <row r="252" spans="1:25">
      <c r="A252" s="57">
        <v>43035</v>
      </c>
      <c r="B252">
        <v>4653</v>
      </c>
      <c r="C252">
        <v>4660</v>
      </c>
      <c r="D252">
        <v>4632</v>
      </c>
      <c r="E252">
        <v>4638</v>
      </c>
      <c r="F252">
        <v>3357</v>
      </c>
      <c r="G252">
        <v>3390</v>
      </c>
      <c r="H252">
        <v>3352</v>
      </c>
      <c r="I252">
        <v>3365</v>
      </c>
      <c r="J252">
        <v>54020</v>
      </c>
      <c r="K252">
        <v>56280</v>
      </c>
      <c r="L252">
        <v>53990</v>
      </c>
      <c r="M252">
        <v>56250</v>
      </c>
      <c r="N252">
        <v>195.5</v>
      </c>
      <c r="O252">
        <v>202.5</v>
      </c>
      <c r="P252">
        <v>193.5</v>
      </c>
      <c r="Q252">
        <v>199.5</v>
      </c>
      <c r="R252">
        <v>38270</v>
      </c>
      <c r="S252">
        <v>40110</v>
      </c>
      <c r="T252">
        <v>38240</v>
      </c>
      <c r="U252">
        <v>40070</v>
      </c>
      <c r="V252">
        <v>21630</v>
      </c>
      <c r="W252">
        <v>22030</v>
      </c>
      <c r="X252">
        <v>21450</v>
      </c>
      <c r="Y252">
        <v>22010</v>
      </c>
    </row>
    <row r="253" spans="1:25">
      <c r="A253" s="57">
        <v>43041</v>
      </c>
      <c r="B253">
        <v>4653</v>
      </c>
      <c r="C253">
        <v>4670</v>
      </c>
      <c r="D253">
        <v>4625</v>
      </c>
      <c r="E253">
        <v>4664</v>
      </c>
      <c r="F253">
        <v>3381</v>
      </c>
      <c r="G253">
        <v>3427</v>
      </c>
      <c r="H253">
        <v>3350</v>
      </c>
      <c r="I253">
        <v>3412</v>
      </c>
      <c r="J253">
        <v>55240</v>
      </c>
      <c r="K253">
        <v>57690</v>
      </c>
      <c r="L253">
        <v>54010</v>
      </c>
      <c r="M253">
        <v>57230</v>
      </c>
      <c r="N253">
        <v>199.2</v>
      </c>
      <c r="O253">
        <v>202.5</v>
      </c>
      <c r="P253">
        <v>190.7</v>
      </c>
      <c r="Q253">
        <v>199.1</v>
      </c>
      <c r="R253">
        <v>39320</v>
      </c>
      <c r="S253">
        <v>41260</v>
      </c>
      <c r="T253">
        <v>39160</v>
      </c>
      <c r="U253">
        <v>40720</v>
      </c>
      <c r="V253">
        <v>21910</v>
      </c>
      <c r="W253">
        <v>22030</v>
      </c>
      <c r="X253">
        <v>21650</v>
      </c>
      <c r="Y253">
        <v>21720</v>
      </c>
    </row>
    <row r="254" spans="1:25">
      <c r="A254" s="57">
        <v>43049</v>
      </c>
      <c r="B254">
        <v>4663</v>
      </c>
      <c r="C254">
        <v>4678</v>
      </c>
      <c r="D254">
        <v>4644</v>
      </c>
      <c r="E254">
        <v>4671</v>
      </c>
      <c r="F254">
        <v>3424</v>
      </c>
      <c r="G254">
        <v>3427</v>
      </c>
      <c r="H254">
        <v>3381</v>
      </c>
      <c r="I254">
        <v>3416</v>
      </c>
      <c r="J254">
        <v>57280</v>
      </c>
      <c r="K254">
        <v>59690</v>
      </c>
      <c r="L254">
        <v>57190</v>
      </c>
      <c r="M254">
        <v>59370</v>
      </c>
      <c r="N254">
        <v>196.5</v>
      </c>
      <c r="O254">
        <v>206.6</v>
      </c>
      <c r="P254">
        <v>196.5</v>
      </c>
      <c r="Q254">
        <v>197.5</v>
      </c>
      <c r="R254">
        <v>40850</v>
      </c>
      <c r="S254">
        <v>43180</v>
      </c>
      <c r="T254">
        <v>40720</v>
      </c>
      <c r="U254">
        <v>42840</v>
      </c>
      <c r="V254">
        <v>21860</v>
      </c>
      <c r="W254">
        <v>21870</v>
      </c>
      <c r="X254">
        <v>21320</v>
      </c>
      <c r="Y254">
        <v>21380</v>
      </c>
    </row>
    <row r="255" spans="1:25">
      <c r="A255" s="57">
        <v>43056</v>
      </c>
      <c r="B255">
        <v>4670</v>
      </c>
      <c r="C255">
        <v>4675</v>
      </c>
      <c r="D255">
        <v>4628</v>
      </c>
      <c r="E255">
        <v>4631</v>
      </c>
      <c r="F255">
        <v>3419</v>
      </c>
      <c r="G255">
        <v>3420</v>
      </c>
      <c r="H255">
        <v>3379</v>
      </c>
      <c r="I255">
        <v>3390</v>
      </c>
      <c r="J255">
        <v>59390</v>
      </c>
      <c r="K255">
        <v>59530</v>
      </c>
      <c r="L255">
        <v>57580</v>
      </c>
      <c r="M255">
        <v>57610</v>
      </c>
      <c r="N255">
        <v>199.2</v>
      </c>
      <c r="O255">
        <v>204.3</v>
      </c>
      <c r="P255">
        <v>188.8</v>
      </c>
      <c r="Q255">
        <v>189.4</v>
      </c>
      <c r="R255">
        <v>42760</v>
      </c>
      <c r="S255">
        <v>42970</v>
      </c>
      <c r="T255">
        <v>41020</v>
      </c>
      <c r="U255">
        <v>41100</v>
      </c>
      <c r="V255">
        <v>21360</v>
      </c>
      <c r="W255">
        <v>21480</v>
      </c>
      <c r="X255">
        <v>21040</v>
      </c>
      <c r="Y255">
        <v>21060</v>
      </c>
    </row>
    <row r="256" spans="1:25">
      <c r="A256" s="57">
        <v>43063</v>
      </c>
      <c r="B256">
        <v>4632</v>
      </c>
      <c r="C256">
        <v>4651</v>
      </c>
      <c r="D256">
        <v>4608</v>
      </c>
      <c r="E256">
        <v>4621</v>
      </c>
      <c r="F256">
        <v>3384</v>
      </c>
      <c r="G256">
        <v>3422</v>
      </c>
      <c r="H256">
        <v>3360</v>
      </c>
      <c r="I256">
        <v>3372</v>
      </c>
      <c r="J256">
        <v>58010</v>
      </c>
      <c r="K256">
        <v>58550</v>
      </c>
      <c r="L256">
        <v>57580</v>
      </c>
      <c r="M256">
        <v>58420</v>
      </c>
      <c r="N256">
        <v>193</v>
      </c>
      <c r="O256">
        <v>194.8</v>
      </c>
      <c r="P256">
        <v>186.7</v>
      </c>
      <c r="Q256">
        <v>194.5</v>
      </c>
      <c r="R256">
        <v>41490</v>
      </c>
      <c r="S256">
        <v>42090</v>
      </c>
      <c r="T256">
        <v>41020</v>
      </c>
      <c r="U256">
        <v>41930</v>
      </c>
      <c r="V256">
        <v>21150</v>
      </c>
      <c r="W256">
        <v>21260</v>
      </c>
      <c r="X256">
        <v>21040</v>
      </c>
      <c r="Y256">
        <v>21150</v>
      </c>
    </row>
    <row r="257" spans="1:25">
      <c r="A257" s="57">
        <v>43070</v>
      </c>
      <c r="B257">
        <v>4610</v>
      </c>
      <c r="C257">
        <v>4637</v>
      </c>
      <c r="D257">
        <v>4601</v>
      </c>
      <c r="E257">
        <v>4608</v>
      </c>
      <c r="F257">
        <v>3365</v>
      </c>
      <c r="G257">
        <v>3414</v>
      </c>
      <c r="H257">
        <v>3362</v>
      </c>
      <c r="I257">
        <v>3407</v>
      </c>
      <c r="J257">
        <v>58370</v>
      </c>
      <c r="K257">
        <v>58740</v>
      </c>
      <c r="L257">
        <v>58200</v>
      </c>
      <c r="M257">
        <v>58560</v>
      </c>
      <c r="N257">
        <v>193.2</v>
      </c>
      <c r="O257">
        <v>202.2</v>
      </c>
      <c r="P257">
        <v>192.9</v>
      </c>
      <c r="Q257">
        <v>202.2</v>
      </c>
      <c r="R257">
        <v>41800</v>
      </c>
      <c r="S257">
        <v>42080</v>
      </c>
      <c r="T257">
        <v>41410</v>
      </c>
      <c r="U257">
        <v>41600</v>
      </c>
      <c r="V257">
        <v>21120</v>
      </c>
      <c r="W257">
        <v>21500</v>
      </c>
      <c r="X257">
        <v>21030</v>
      </c>
      <c r="Y257">
        <v>21460</v>
      </c>
    </row>
    <row r="258" spans="1:25">
      <c r="A258" s="57">
        <v>43077</v>
      </c>
      <c r="B258">
        <v>4610</v>
      </c>
      <c r="C258">
        <v>4617</v>
      </c>
      <c r="D258">
        <v>4530</v>
      </c>
      <c r="E258">
        <v>4548</v>
      </c>
      <c r="F258">
        <v>3413</v>
      </c>
      <c r="G258">
        <v>3413</v>
      </c>
      <c r="H258">
        <v>3257</v>
      </c>
      <c r="I258">
        <v>3280</v>
      </c>
      <c r="J258">
        <v>58440</v>
      </c>
      <c r="K258">
        <v>59050</v>
      </c>
      <c r="L258">
        <v>57390</v>
      </c>
      <c r="M258">
        <v>58170</v>
      </c>
      <c r="N258">
        <v>198.4</v>
      </c>
      <c r="O258">
        <v>209.8</v>
      </c>
      <c r="P258">
        <v>197.4</v>
      </c>
      <c r="Q258">
        <v>203.5</v>
      </c>
      <c r="R258">
        <v>41550</v>
      </c>
      <c r="S258">
        <v>42190</v>
      </c>
      <c r="T258">
        <v>40770</v>
      </c>
      <c r="U258">
        <v>41710</v>
      </c>
      <c r="V258">
        <v>21490</v>
      </c>
      <c r="W258">
        <v>21700</v>
      </c>
      <c r="X258">
        <v>21400</v>
      </c>
      <c r="Y258">
        <v>21540</v>
      </c>
    </row>
    <row r="259" spans="1:25">
      <c r="A259" s="57">
        <v>43084</v>
      </c>
      <c r="B259">
        <v>4532</v>
      </c>
      <c r="C259">
        <v>4556</v>
      </c>
      <c r="D259">
        <v>4522</v>
      </c>
      <c r="E259">
        <v>4524</v>
      </c>
      <c r="F259">
        <v>3259</v>
      </c>
      <c r="G259">
        <v>3280</v>
      </c>
      <c r="H259">
        <v>3184</v>
      </c>
      <c r="I259">
        <v>3187</v>
      </c>
      <c r="J259">
        <v>57930</v>
      </c>
      <c r="K259">
        <v>59890</v>
      </c>
      <c r="L259">
        <v>57780</v>
      </c>
      <c r="M259">
        <v>58130</v>
      </c>
      <c r="N259">
        <v>201.8</v>
      </c>
      <c r="O259">
        <v>205.3</v>
      </c>
      <c r="P259">
        <v>199.9</v>
      </c>
      <c r="Q259">
        <v>204.4</v>
      </c>
      <c r="R259">
        <v>41400</v>
      </c>
      <c r="S259">
        <v>43410</v>
      </c>
      <c r="T259">
        <v>41130</v>
      </c>
      <c r="U259">
        <v>41470</v>
      </c>
      <c r="V259">
        <v>21470</v>
      </c>
      <c r="W259">
        <v>21660</v>
      </c>
      <c r="X259">
        <v>21260</v>
      </c>
      <c r="Y259">
        <v>21260</v>
      </c>
    </row>
    <row r="260" spans="1:25">
      <c r="A260" s="57">
        <v>43091</v>
      </c>
      <c r="B260">
        <v>4526</v>
      </c>
      <c r="C260">
        <v>4621</v>
      </c>
      <c r="D260">
        <v>4522</v>
      </c>
      <c r="E260">
        <v>4611</v>
      </c>
      <c r="F260">
        <v>3200</v>
      </c>
      <c r="G260">
        <v>3358</v>
      </c>
      <c r="H260">
        <v>3184</v>
      </c>
      <c r="I260">
        <v>3329</v>
      </c>
      <c r="J260">
        <v>58170</v>
      </c>
      <c r="K260">
        <v>59580</v>
      </c>
      <c r="L260">
        <v>58120</v>
      </c>
      <c r="M260">
        <v>59520</v>
      </c>
      <c r="N260">
        <v>204.1</v>
      </c>
      <c r="O260">
        <v>209</v>
      </c>
      <c r="P260">
        <v>201.5</v>
      </c>
      <c r="Q260">
        <v>202.4</v>
      </c>
      <c r="R260">
        <v>41500</v>
      </c>
      <c r="S260">
        <v>43090</v>
      </c>
      <c r="T260">
        <v>41460</v>
      </c>
      <c r="U260">
        <v>42980</v>
      </c>
      <c r="V260">
        <v>21340</v>
      </c>
      <c r="W260">
        <v>21950</v>
      </c>
      <c r="X260">
        <v>21260</v>
      </c>
      <c r="Y260">
        <v>21910</v>
      </c>
    </row>
    <row r="261" spans="1:25">
      <c r="A261" s="57">
        <v>43098</v>
      </c>
      <c r="B261">
        <v>4615</v>
      </c>
      <c r="C261">
        <v>4689</v>
      </c>
      <c r="D261">
        <v>4605</v>
      </c>
      <c r="E261">
        <v>4683</v>
      </c>
      <c r="F261">
        <v>3335</v>
      </c>
      <c r="G261">
        <v>3370</v>
      </c>
      <c r="H261">
        <v>3310</v>
      </c>
      <c r="I261">
        <v>3365</v>
      </c>
      <c r="J261">
        <v>59320</v>
      </c>
      <c r="K261">
        <v>60850</v>
      </c>
      <c r="L261">
        <v>59260</v>
      </c>
      <c r="M261">
        <v>60850</v>
      </c>
      <c r="N261">
        <v>204</v>
      </c>
      <c r="O261">
        <v>213.8</v>
      </c>
      <c r="P261">
        <v>201.5</v>
      </c>
      <c r="Q261">
        <v>207.7</v>
      </c>
      <c r="R261">
        <v>42820</v>
      </c>
      <c r="S261">
        <v>44350</v>
      </c>
      <c r="T261">
        <v>42790</v>
      </c>
      <c r="U261">
        <v>44330</v>
      </c>
      <c r="V261">
        <v>21920</v>
      </c>
      <c r="W261">
        <v>22120</v>
      </c>
      <c r="X261">
        <v>21880</v>
      </c>
      <c r="Y261">
        <v>21950</v>
      </c>
    </row>
    <row r="262" spans="1:25">
      <c r="A262" s="57">
        <v>43105</v>
      </c>
      <c r="B262">
        <v>4630</v>
      </c>
      <c r="C262">
        <v>4786</v>
      </c>
      <c r="D262">
        <v>4626</v>
      </c>
      <c r="E262">
        <v>4782</v>
      </c>
      <c r="F262">
        <v>3332</v>
      </c>
      <c r="G262">
        <v>3491</v>
      </c>
      <c r="H262">
        <v>3330</v>
      </c>
      <c r="I262">
        <v>3484</v>
      </c>
      <c r="J262">
        <v>59610</v>
      </c>
      <c r="K262">
        <v>61650</v>
      </c>
      <c r="L262">
        <v>59560</v>
      </c>
      <c r="M262">
        <v>61580</v>
      </c>
      <c r="N262">
        <v>208</v>
      </c>
      <c r="O262">
        <v>213.8</v>
      </c>
      <c r="P262">
        <v>204.5</v>
      </c>
      <c r="Q262">
        <v>205.6</v>
      </c>
      <c r="R262">
        <v>43190</v>
      </c>
      <c r="S262">
        <v>44990</v>
      </c>
      <c r="T262">
        <v>43140</v>
      </c>
      <c r="U262">
        <v>44960</v>
      </c>
      <c r="V262">
        <v>21880</v>
      </c>
      <c r="W262">
        <v>22160</v>
      </c>
      <c r="X262">
        <v>21880</v>
      </c>
      <c r="Y262">
        <v>22130</v>
      </c>
    </row>
    <row r="263" spans="1:25">
      <c r="A263" s="57">
        <v>43112</v>
      </c>
      <c r="B263">
        <v>4733</v>
      </c>
      <c r="C263">
        <v>4786</v>
      </c>
      <c r="D263">
        <v>4700</v>
      </c>
      <c r="E263">
        <v>4739</v>
      </c>
      <c r="F263">
        <v>3439</v>
      </c>
      <c r="G263">
        <v>3535</v>
      </c>
      <c r="H263">
        <v>3415</v>
      </c>
      <c r="I263">
        <v>3529</v>
      </c>
      <c r="J263">
        <v>61600</v>
      </c>
      <c r="K263">
        <v>61880</v>
      </c>
      <c r="L263">
        <v>61020</v>
      </c>
      <c r="M263">
        <v>61090</v>
      </c>
      <c r="N263">
        <v>206.1</v>
      </c>
      <c r="O263">
        <v>211</v>
      </c>
      <c r="P263">
        <v>204.5</v>
      </c>
      <c r="Q263">
        <v>210.6</v>
      </c>
      <c r="R263">
        <v>44730</v>
      </c>
      <c r="S263">
        <v>45730</v>
      </c>
      <c r="T263">
        <v>44730</v>
      </c>
      <c r="U263">
        <v>44830</v>
      </c>
      <c r="V263">
        <v>22000</v>
      </c>
      <c r="W263">
        <v>22210</v>
      </c>
      <c r="X263">
        <v>21960</v>
      </c>
      <c r="Y263">
        <v>22140</v>
      </c>
    </row>
    <row r="264" spans="1:25">
      <c r="A264" s="57">
        <v>43119</v>
      </c>
      <c r="B264">
        <v>4718</v>
      </c>
      <c r="C264">
        <v>4770</v>
      </c>
      <c r="D264">
        <v>4716</v>
      </c>
      <c r="E264">
        <v>4733</v>
      </c>
      <c r="F264">
        <v>3502</v>
      </c>
      <c r="G264">
        <v>3570</v>
      </c>
      <c r="H264">
        <v>3501</v>
      </c>
      <c r="I264">
        <v>3565</v>
      </c>
      <c r="J264">
        <v>61200</v>
      </c>
      <c r="K264">
        <v>61850</v>
      </c>
      <c r="L264">
        <v>60700</v>
      </c>
      <c r="M264">
        <v>60730</v>
      </c>
      <c r="N264">
        <v>208.9</v>
      </c>
      <c r="O264">
        <v>215</v>
      </c>
      <c r="P264">
        <v>207.4</v>
      </c>
      <c r="Q264">
        <v>208.8</v>
      </c>
      <c r="R264">
        <v>44940</v>
      </c>
      <c r="S264">
        <v>45540</v>
      </c>
      <c r="T264">
        <v>44500</v>
      </c>
      <c r="U264">
        <v>44600</v>
      </c>
      <c r="V264">
        <v>22150</v>
      </c>
      <c r="W264">
        <v>22340</v>
      </c>
      <c r="X264">
        <v>21960</v>
      </c>
      <c r="Y264">
        <v>22290</v>
      </c>
    </row>
    <row r="265" spans="1:25">
      <c r="A265" s="57">
        <v>43126</v>
      </c>
      <c r="B265">
        <v>4730</v>
      </c>
      <c r="C265">
        <v>4767</v>
      </c>
      <c r="D265">
        <v>4721</v>
      </c>
      <c r="E265">
        <v>4742</v>
      </c>
      <c r="F265">
        <v>3560</v>
      </c>
      <c r="G265">
        <v>3605</v>
      </c>
      <c r="H265">
        <v>3531</v>
      </c>
      <c r="I265">
        <v>3553</v>
      </c>
      <c r="J265">
        <v>61310</v>
      </c>
      <c r="K265">
        <v>61590</v>
      </c>
      <c r="L265">
        <v>60660</v>
      </c>
      <c r="M265">
        <v>61250</v>
      </c>
      <c r="N265">
        <v>210.5</v>
      </c>
      <c r="O265">
        <v>211.8</v>
      </c>
      <c r="P265">
        <v>202.6</v>
      </c>
      <c r="Q265">
        <v>204.6</v>
      </c>
      <c r="R265">
        <v>45020</v>
      </c>
      <c r="S265">
        <v>45280</v>
      </c>
      <c r="T265">
        <v>44500</v>
      </c>
      <c r="U265">
        <v>44770</v>
      </c>
      <c r="V265">
        <v>22280</v>
      </c>
      <c r="W265">
        <v>22520</v>
      </c>
      <c r="X265">
        <v>22100</v>
      </c>
      <c r="Y265">
        <v>22200</v>
      </c>
    </row>
    <row r="266" spans="1:25">
      <c r="A266" s="57">
        <v>43133</v>
      </c>
      <c r="B266">
        <v>4734</v>
      </c>
      <c r="C266">
        <v>4750</v>
      </c>
      <c r="D266">
        <v>4651</v>
      </c>
      <c r="E266">
        <v>4736</v>
      </c>
      <c r="F266">
        <v>3559</v>
      </c>
      <c r="G266">
        <v>3572</v>
      </c>
      <c r="H266">
        <v>3474</v>
      </c>
      <c r="I266">
        <v>3524</v>
      </c>
      <c r="J266">
        <v>61090</v>
      </c>
      <c r="K266">
        <v>61380</v>
      </c>
      <c r="L266">
        <v>59310</v>
      </c>
      <c r="M266">
        <v>61290</v>
      </c>
      <c r="N266">
        <v>203.6</v>
      </c>
      <c r="O266">
        <v>206.4</v>
      </c>
      <c r="P266">
        <v>190.7</v>
      </c>
      <c r="Q266">
        <v>198.7</v>
      </c>
      <c r="R266">
        <v>44770</v>
      </c>
      <c r="S266">
        <v>44960</v>
      </c>
      <c r="T266">
        <v>43290</v>
      </c>
      <c r="U266">
        <v>44720</v>
      </c>
      <c r="V266">
        <v>22190</v>
      </c>
      <c r="W266">
        <v>22470</v>
      </c>
      <c r="X266">
        <v>22130</v>
      </c>
      <c r="Y266">
        <v>22470</v>
      </c>
    </row>
    <row r="267" spans="1:25">
      <c r="A267" s="57">
        <v>43140</v>
      </c>
      <c r="B267">
        <v>4732</v>
      </c>
      <c r="C267">
        <v>4738</v>
      </c>
      <c r="D267">
        <v>4598</v>
      </c>
      <c r="E267">
        <v>4607</v>
      </c>
      <c r="F267">
        <v>3528</v>
      </c>
      <c r="G267">
        <v>3531</v>
      </c>
      <c r="H267">
        <v>3398</v>
      </c>
      <c r="I267">
        <v>3403</v>
      </c>
      <c r="J267">
        <v>60770</v>
      </c>
      <c r="K267">
        <v>61340</v>
      </c>
      <c r="L267">
        <v>57330</v>
      </c>
      <c r="M267">
        <v>57530</v>
      </c>
      <c r="N267">
        <v>193.7</v>
      </c>
      <c r="O267">
        <v>199.4</v>
      </c>
      <c r="P267">
        <v>188</v>
      </c>
      <c r="Q267">
        <v>189.3</v>
      </c>
      <c r="R267">
        <v>44530</v>
      </c>
      <c r="S267">
        <v>44750</v>
      </c>
      <c r="T267">
        <v>40540</v>
      </c>
      <c r="U267">
        <v>40820</v>
      </c>
      <c r="V267">
        <v>22380</v>
      </c>
      <c r="W267">
        <v>22470</v>
      </c>
      <c r="X267">
        <v>22060</v>
      </c>
      <c r="Y267">
        <v>22270</v>
      </c>
    </row>
    <row r="268" spans="1:25">
      <c r="A268" s="57">
        <v>43147</v>
      </c>
      <c r="B268">
        <v>4619</v>
      </c>
      <c r="C268">
        <v>4635</v>
      </c>
      <c r="D268">
        <v>4579</v>
      </c>
      <c r="E268">
        <v>4607</v>
      </c>
      <c r="F268">
        <v>3445</v>
      </c>
      <c r="G268">
        <v>3445</v>
      </c>
      <c r="H268">
        <v>3366</v>
      </c>
      <c r="I268">
        <v>3430</v>
      </c>
      <c r="J268">
        <v>58420</v>
      </c>
      <c r="K268">
        <v>58580</v>
      </c>
      <c r="L268">
        <v>55880</v>
      </c>
      <c r="M268">
        <v>55930</v>
      </c>
      <c r="N268">
        <v>195.4</v>
      </c>
      <c r="O268">
        <v>195.5</v>
      </c>
      <c r="P268">
        <v>179</v>
      </c>
      <c r="Q268">
        <v>181.3</v>
      </c>
      <c r="R268">
        <v>41560</v>
      </c>
      <c r="S268">
        <v>41790</v>
      </c>
      <c r="T268">
        <v>39110</v>
      </c>
      <c r="U268">
        <v>39770</v>
      </c>
      <c r="V268">
        <v>22350</v>
      </c>
      <c r="W268">
        <v>22460</v>
      </c>
      <c r="X268">
        <v>22150</v>
      </c>
      <c r="Y268">
        <v>22360</v>
      </c>
    </row>
    <row r="269" spans="1:25">
      <c r="A269" s="57">
        <v>43154</v>
      </c>
      <c r="B269">
        <v>4609</v>
      </c>
      <c r="C269">
        <v>4622</v>
      </c>
      <c r="D269">
        <v>4558</v>
      </c>
      <c r="E269">
        <v>4562</v>
      </c>
      <c r="F269">
        <v>3420</v>
      </c>
      <c r="G269">
        <v>3468</v>
      </c>
      <c r="H269">
        <v>3404</v>
      </c>
      <c r="I269">
        <v>3429</v>
      </c>
      <c r="J269">
        <v>56430</v>
      </c>
      <c r="K269">
        <v>56650</v>
      </c>
      <c r="L269">
        <v>55770</v>
      </c>
      <c r="M269">
        <v>56460</v>
      </c>
      <c r="N269">
        <v>182</v>
      </c>
      <c r="O269">
        <v>189.5</v>
      </c>
      <c r="P269">
        <v>179</v>
      </c>
      <c r="Q269">
        <v>188.2</v>
      </c>
      <c r="R269">
        <v>39900</v>
      </c>
      <c r="S269">
        <v>41400</v>
      </c>
      <c r="T269">
        <v>39770</v>
      </c>
      <c r="U269">
        <v>41350</v>
      </c>
      <c r="V269">
        <v>22390</v>
      </c>
      <c r="W269">
        <v>22830</v>
      </c>
      <c r="X269">
        <v>22360</v>
      </c>
      <c r="Y269">
        <v>22740</v>
      </c>
    </row>
    <row r="270" spans="1:25">
      <c r="A270" s="57">
        <v>43161</v>
      </c>
      <c r="B270">
        <v>4564</v>
      </c>
      <c r="C270">
        <v>4589</v>
      </c>
      <c r="D270">
        <v>4475</v>
      </c>
      <c r="E270">
        <v>4475</v>
      </c>
      <c r="F270">
        <v>3422</v>
      </c>
      <c r="G270">
        <v>3451</v>
      </c>
      <c r="H270">
        <v>3286</v>
      </c>
      <c r="I270">
        <v>3287</v>
      </c>
      <c r="J270">
        <v>56300</v>
      </c>
      <c r="K270">
        <v>57290</v>
      </c>
      <c r="L270">
        <v>54390</v>
      </c>
      <c r="M270">
        <v>54510</v>
      </c>
      <c r="N270">
        <v>187</v>
      </c>
      <c r="O270">
        <v>195.5</v>
      </c>
      <c r="P270">
        <v>187</v>
      </c>
      <c r="Q270">
        <v>192.2</v>
      </c>
      <c r="R270">
        <v>41180</v>
      </c>
      <c r="S270">
        <v>42190</v>
      </c>
      <c r="T270">
        <v>39000</v>
      </c>
      <c r="U270">
        <v>39020</v>
      </c>
      <c r="V270">
        <v>22830</v>
      </c>
      <c r="W270">
        <v>22930</v>
      </c>
      <c r="X270">
        <v>22590</v>
      </c>
      <c r="Y270">
        <v>22740</v>
      </c>
    </row>
    <row r="271" spans="1:25">
      <c r="A271" s="57">
        <v>43168</v>
      </c>
      <c r="B271">
        <v>4490</v>
      </c>
      <c r="C271">
        <v>4546</v>
      </c>
      <c r="D271">
        <v>4475</v>
      </c>
      <c r="E271">
        <v>4514</v>
      </c>
      <c r="F271">
        <v>3301</v>
      </c>
      <c r="G271">
        <v>3316</v>
      </c>
      <c r="H271">
        <v>3252</v>
      </c>
      <c r="I271">
        <v>3274</v>
      </c>
      <c r="J271">
        <v>55030</v>
      </c>
      <c r="K271">
        <v>56210</v>
      </c>
      <c r="L271">
        <v>54390</v>
      </c>
      <c r="M271">
        <v>54830</v>
      </c>
      <c r="N271">
        <v>190.9</v>
      </c>
      <c r="O271">
        <v>196.6</v>
      </c>
      <c r="P271">
        <v>188.6</v>
      </c>
      <c r="Q271">
        <v>189.8</v>
      </c>
      <c r="R271">
        <v>39320</v>
      </c>
      <c r="S271">
        <v>40590</v>
      </c>
      <c r="T271">
        <v>39000</v>
      </c>
      <c r="U271">
        <v>39620</v>
      </c>
      <c r="V271">
        <v>22710</v>
      </c>
      <c r="W271">
        <v>23770</v>
      </c>
      <c r="X271">
        <v>22680</v>
      </c>
      <c r="Y271">
        <v>23690</v>
      </c>
    </row>
    <row r="272" spans="1:25">
      <c r="A272" s="57">
        <v>43175</v>
      </c>
      <c r="B272">
        <v>4512</v>
      </c>
      <c r="C272">
        <v>4546</v>
      </c>
      <c r="D272">
        <v>4473</v>
      </c>
      <c r="E272">
        <v>4483</v>
      </c>
      <c r="F272">
        <v>3262</v>
      </c>
      <c r="G272">
        <v>3335</v>
      </c>
      <c r="H272">
        <v>3260</v>
      </c>
      <c r="I272">
        <v>3267</v>
      </c>
      <c r="J272">
        <v>54950</v>
      </c>
      <c r="K272">
        <v>55950</v>
      </c>
      <c r="L272">
        <v>54740</v>
      </c>
      <c r="M272">
        <v>55210</v>
      </c>
      <c r="N272">
        <v>192.2</v>
      </c>
      <c r="O272">
        <v>195.7</v>
      </c>
      <c r="P272">
        <v>188.9</v>
      </c>
      <c r="Q272">
        <v>191.4</v>
      </c>
      <c r="R272">
        <v>39500</v>
      </c>
      <c r="S272">
        <v>40920</v>
      </c>
      <c r="T272">
        <v>39460</v>
      </c>
      <c r="U272">
        <v>40200</v>
      </c>
      <c r="V272">
        <v>23500</v>
      </c>
      <c r="W272">
        <v>24080</v>
      </c>
      <c r="X272">
        <v>23500</v>
      </c>
      <c r="Y272">
        <v>23810</v>
      </c>
    </row>
    <row r="273" spans="1:25">
      <c r="A273" s="57">
        <v>43182</v>
      </c>
      <c r="B273">
        <v>4519</v>
      </c>
      <c r="C273">
        <v>4535</v>
      </c>
      <c r="D273">
        <v>4441</v>
      </c>
      <c r="E273">
        <v>4509</v>
      </c>
      <c r="F273">
        <v>3300</v>
      </c>
      <c r="G273">
        <v>3300</v>
      </c>
      <c r="H273">
        <v>3202</v>
      </c>
      <c r="I273">
        <v>3226</v>
      </c>
      <c r="J273">
        <v>55140</v>
      </c>
      <c r="K273">
        <v>57370</v>
      </c>
      <c r="L273">
        <v>54960</v>
      </c>
      <c r="M273">
        <v>57230</v>
      </c>
      <c r="N273">
        <v>194</v>
      </c>
      <c r="O273">
        <v>195.7</v>
      </c>
      <c r="P273">
        <v>174.4</v>
      </c>
      <c r="Q273">
        <v>174.5</v>
      </c>
      <c r="R273">
        <v>40140</v>
      </c>
      <c r="S273">
        <v>42710</v>
      </c>
      <c r="T273">
        <v>40040</v>
      </c>
      <c r="U273">
        <v>42020</v>
      </c>
      <c r="V273">
        <v>23790</v>
      </c>
      <c r="W273">
        <v>23810</v>
      </c>
      <c r="X273">
        <v>23240</v>
      </c>
      <c r="Y273">
        <v>23640</v>
      </c>
    </row>
    <row r="274" spans="1:25">
      <c r="A274" s="57">
        <v>43189</v>
      </c>
      <c r="B274">
        <v>4490</v>
      </c>
      <c r="C274">
        <v>4593</v>
      </c>
      <c r="D274">
        <v>4490</v>
      </c>
      <c r="E274">
        <v>4531</v>
      </c>
      <c r="F274">
        <v>3222</v>
      </c>
      <c r="G274">
        <v>3280</v>
      </c>
      <c r="H274">
        <v>3209</v>
      </c>
      <c r="I274">
        <v>3221</v>
      </c>
      <c r="J274">
        <v>56560</v>
      </c>
      <c r="K274">
        <v>58050</v>
      </c>
      <c r="L274">
        <v>56510</v>
      </c>
      <c r="M274">
        <v>57620</v>
      </c>
      <c r="N274">
        <v>181.1</v>
      </c>
      <c r="O274">
        <v>184.8</v>
      </c>
      <c r="P274">
        <v>173.2</v>
      </c>
      <c r="Q274">
        <v>184.8</v>
      </c>
      <c r="R274">
        <v>41690</v>
      </c>
      <c r="S274">
        <v>43110</v>
      </c>
      <c r="T274">
        <v>41690</v>
      </c>
      <c r="U274">
        <v>43020</v>
      </c>
      <c r="V274">
        <v>23590</v>
      </c>
      <c r="W274">
        <v>24530</v>
      </c>
      <c r="X274">
        <v>23570</v>
      </c>
      <c r="Y274">
        <v>24500</v>
      </c>
    </row>
    <row r="275" spans="1:25">
      <c r="A275" s="57">
        <v>43196</v>
      </c>
      <c r="B275">
        <v>4535</v>
      </c>
      <c r="C275">
        <v>4586</v>
      </c>
      <c r="D275">
        <v>4523</v>
      </c>
      <c r="E275">
        <v>4573</v>
      </c>
      <c r="F275">
        <v>3215</v>
      </c>
      <c r="G275">
        <v>3229</v>
      </c>
      <c r="H275">
        <v>3143</v>
      </c>
      <c r="I275">
        <v>3150</v>
      </c>
      <c r="J275">
        <v>57570</v>
      </c>
      <c r="K275">
        <v>57770</v>
      </c>
      <c r="L275">
        <v>56180</v>
      </c>
      <c r="M275">
        <v>56520</v>
      </c>
      <c r="N275">
        <v>184.1</v>
      </c>
      <c r="O275">
        <v>184.8</v>
      </c>
      <c r="P275">
        <v>176.7</v>
      </c>
      <c r="Q275">
        <v>180.2</v>
      </c>
      <c r="R275">
        <v>42830</v>
      </c>
      <c r="S275">
        <v>43110</v>
      </c>
      <c r="T275">
        <v>41200</v>
      </c>
      <c r="U275">
        <v>42020</v>
      </c>
      <c r="V275">
        <v>24530</v>
      </c>
      <c r="W275">
        <v>24680</v>
      </c>
      <c r="X275">
        <v>23690</v>
      </c>
      <c r="Y275">
        <v>24210</v>
      </c>
    </row>
    <row r="276" spans="1:25">
      <c r="A276" s="57">
        <v>43203</v>
      </c>
      <c r="B276">
        <v>4577</v>
      </c>
      <c r="C276">
        <v>4639</v>
      </c>
      <c r="D276">
        <v>4568</v>
      </c>
      <c r="E276">
        <v>4616</v>
      </c>
      <c r="F276">
        <v>3164</v>
      </c>
      <c r="G276">
        <v>3247</v>
      </c>
      <c r="H276">
        <v>3150</v>
      </c>
      <c r="I276">
        <v>3234</v>
      </c>
      <c r="J276">
        <v>56740</v>
      </c>
      <c r="K276">
        <v>59230</v>
      </c>
      <c r="L276">
        <v>56130</v>
      </c>
      <c r="M276">
        <v>59100</v>
      </c>
      <c r="N276">
        <v>179</v>
      </c>
      <c r="O276">
        <v>185.7</v>
      </c>
      <c r="P276">
        <v>177.5</v>
      </c>
      <c r="Q276">
        <v>185.3</v>
      </c>
      <c r="R276">
        <v>42020</v>
      </c>
      <c r="S276">
        <v>44600</v>
      </c>
      <c r="T276">
        <v>41480</v>
      </c>
      <c r="U276">
        <v>44360</v>
      </c>
      <c r="V276">
        <v>24160</v>
      </c>
      <c r="W276">
        <v>24440</v>
      </c>
      <c r="X276">
        <v>24000</v>
      </c>
      <c r="Y276">
        <v>24270</v>
      </c>
    </row>
    <row r="277" spans="1:25">
      <c r="A277" s="57">
        <v>43210</v>
      </c>
      <c r="B277">
        <v>4605</v>
      </c>
      <c r="C277">
        <v>4663</v>
      </c>
      <c r="D277">
        <v>4604</v>
      </c>
      <c r="E277">
        <v>4638</v>
      </c>
      <c r="F277">
        <v>3222</v>
      </c>
      <c r="G277">
        <v>3293</v>
      </c>
      <c r="H277">
        <v>3219</v>
      </c>
      <c r="I277">
        <v>3256</v>
      </c>
      <c r="J277">
        <v>59150</v>
      </c>
      <c r="K277">
        <v>60790</v>
      </c>
      <c r="L277">
        <v>58450</v>
      </c>
      <c r="M277">
        <v>60300</v>
      </c>
      <c r="N277">
        <v>183.4</v>
      </c>
      <c r="O277">
        <v>189.9</v>
      </c>
      <c r="P277">
        <v>179.6</v>
      </c>
      <c r="Q277">
        <v>187.1</v>
      </c>
      <c r="R277">
        <v>44270</v>
      </c>
      <c r="S277">
        <v>45760</v>
      </c>
      <c r="T277">
        <v>43890</v>
      </c>
      <c r="U277">
        <v>45570</v>
      </c>
      <c r="V277">
        <v>24150</v>
      </c>
      <c r="W277">
        <v>24650</v>
      </c>
      <c r="X277">
        <v>24120</v>
      </c>
      <c r="Y277">
        <v>24560</v>
      </c>
    </row>
    <row r="278" spans="1:25">
      <c r="A278" s="57">
        <v>43217</v>
      </c>
      <c r="B278">
        <v>4637</v>
      </c>
      <c r="C278">
        <v>4647</v>
      </c>
      <c r="D278">
        <v>4609</v>
      </c>
      <c r="E278">
        <v>4615</v>
      </c>
      <c r="F278">
        <v>3257</v>
      </c>
      <c r="G278">
        <v>3274</v>
      </c>
      <c r="H278">
        <v>3200</v>
      </c>
      <c r="I278">
        <v>3201</v>
      </c>
      <c r="J278">
        <v>60460</v>
      </c>
      <c r="K278">
        <v>61320</v>
      </c>
      <c r="L278">
        <v>60120</v>
      </c>
      <c r="M278">
        <v>60260</v>
      </c>
      <c r="N278">
        <v>189.8</v>
      </c>
      <c r="O278">
        <v>189.9</v>
      </c>
      <c r="P278">
        <v>185</v>
      </c>
      <c r="Q278">
        <v>186.1</v>
      </c>
      <c r="R278">
        <v>45610</v>
      </c>
      <c r="S278">
        <v>47020</v>
      </c>
      <c r="T278">
        <v>45490</v>
      </c>
      <c r="U278">
        <v>46530</v>
      </c>
      <c r="V278">
        <v>24590</v>
      </c>
      <c r="W278">
        <v>25430</v>
      </c>
      <c r="X278">
        <v>24350</v>
      </c>
      <c r="Y278">
        <v>25400</v>
      </c>
    </row>
    <row r="279" spans="1:25">
      <c r="A279" s="57">
        <v>43222</v>
      </c>
      <c r="B279">
        <v>4626</v>
      </c>
      <c r="C279">
        <v>4647</v>
      </c>
      <c r="D279">
        <v>4600</v>
      </c>
      <c r="E279">
        <v>4607</v>
      </c>
      <c r="F279">
        <v>3241</v>
      </c>
      <c r="G279">
        <v>3274</v>
      </c>
      <c r="H279">
        <v>3175</v>
      </c>
      <c r="I279">
        <v>3183</v>
      </c>
      <c r="J279">
        <v>61170</v>
      </c>
      <c r="K279">
        <v>61320</v>
      </c>
      <c r="L279">
        <v>60120</v>
      </c>
      <c r="M279">
        <v>60360</v>
      </c>
      <c r="N279">
        <v>189.2</v>
      </c>
      <c r="O279">
        <v>193.9</v>
      </c>
      <c r="P279">
        <v>185</v>
      </c>
      <c r="Q279">
        <v>191.7</v>
      </c>
      <c r="R279">
        <v>46910</v>
      </c>
      <c r="S279">
        <v>47140</v>
      </c>
      <c r="T279">
        <v>46000</v>
      </c>
      <c r="U279">
        <v>46280</v>
      </c>
      <c r="V279">
        <v>24500</v>
      </c>
      <c r="W279">
        <v>25670</v>
      </c>
      <c r="X279">
        <v>24490</v>
      </c>
      <c r="Y279">
        <v>25540</v>
      </c>
    </row>
  </sheetData>
  <sheetCalcPr fullCalcOnLoad="1"/>
  <phoneticPr fontId="2"/>
  <pageMargins left="0.78700000000000003" right="0.78700000000000003" top="0.98399999999999999" bottom="0.98399999999999999" header="0.51200000000000001" footer="0.5120000000000000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金</vt:lpstr>
      <vt:lpstr>白金</vt:lpstr>
      <vt:lpstr>東京ゴム</vt:lpstr>
      <vt:lpstr>原油</vt:lpstr>
      <vt:lpstr>weekdata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majestic29s</dc:creator>
  <cp:lastModifiedBy>majestic29s</cp:lastModifiedBy>
  <dcterms:created xsi:type="dcterms:W3CDTF">1997-01-08T22:48:59Z</dcterms:created>
  <dcterms:modified xsi:type="dcterms:W3CDTF">2018-05-09T14:26:04Z</dcterms:modified>
</cp:coreProperties>
</file>